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5a929cbfc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127d2836dc9483d"/>
    <x:sheet xmlns:r="http://schemas.openxmlformats.org/officeDocument/2006/relationships" name="Cost Structure" sheetId="2" r:id="Rdf0d23b40a6c4cad"/>
    <x:sheet xmlns:r="http://schemas.openxmlformats.org/officeDocument/2006/relationships" name="Marginal Cost" sheetId="3" r:id="Re0cd4a5448234c36"/>
    <x:sheet xmlns:r="http://schemas.openxmlformats.org/officeDocument/2006/relationships" name="Optimization" sheetId="4" r:id="Rb5545acc0f944ce9"/>
    <x:sheet xmlns:r="http://schemas.openxmlformats.org/officeDocument/2006/relationships" name="Checks" sheetId="5" r:id="Rfb623cec3a454e62"/>
    <x:sheet xmlns:r="http://schemas.openxmlformats.org/officeDocument/2006/relationships" name="Optimum Charts" sheetId="6" r:id="R0a73e8c518fd45b0"/>
  </x:sheets>
  <x:definedNames>
    <x:definedName name="BLENDED_LABOR_RATE">'Cost Structure'!$B$18</x:definedName>
    <x:definedName name="CARROT_BEDS">Optimization!$B$7</x:definedName>
    <x:definedName name="CARROT_CAP">Inputs!$B$24</x:definedName>
    <x:definedName name="CARROT_DIM">Inputs!$B$23</x:definedName>
    <x:definedName name="CARROT_FERTILIZER">Inputs!$B$22</x:definedName>
    <x:definedName name="CARROT_HOURS">Inputs!$B$21</x:definedName>
    <x:definedName name="CARROT_PRICE">Inputs!$B$20</x:definedName>
    <x:definedName name="FARMER_HOURS">Inputs!$B$7</x:definedName>
    <x:definedName name="FARMER_HOURS_USED">'Cost Structure'!$B$14</x:definedName>
    <x:definedName name="FARMER_RATE">Inputs!$B$10</x:definedName>
    <x:definedName name="FARMER_SALARY">Inputs!$B$8</x:definedName>
    <x:definedName name="FARMER_TOTAL_HOURS">Inputs!$B$9</x:definedName>
    <x:definedName name="FERTILIZER_COST">'Cost Structure'!$B$19</x:definedName>
    <x:definedName name="FIXED_COST">Inputs!$B$5</x:definedName>
    <x:definedName name="LABOR_COST">'Cost Structure'!$B$17</x:definedName>
    <x:definedName name="MESCLUN_BEDS">Optimization!$B$8</x:definedName>
    <x:definedName name="MESCLUN_CAP">Inputs!$B$29</x:definedName>
    <x:definedName name="MESCLUN_DIM">Inputs!$B$28</x:definedName>
    <x:definedName name="MESCLUN_FERTILIZER">Inputs!$B$27</x:definedName>
    <x:definedName name="MESCLUN_HOURS">Inputs!$B$26</x:definedName>
    <x:definedName name="MESCLUN_PRICE">Inputs!$B$25</x:definedName>
    <x:definedName name="OPTIMAL_CARROT_BEDS">Optimization!$I$7</x:definedName>
    <x:definedName name="OPTIMAL_MESCLUN_BEDS">Optimization!$I$8</x:definedName>
    <x:definedName name="OPTIMAL_PROFIT">Optimization!$I$9</x:definedName>
    <x:definedName name="OPTIMAL_TEMP_WORKERS">Optimization!$I$10</x:definedName>
    <x:definedName name="OPTIMAL_TOMATO_BEDS">Optimization!$I$6</x:definedName>
    <x:definedName name="PROFIT">'Cost Structure'!$B$24</x:definedName>
    <x:definedName name="TEMP_HOURS">'Cost Structure'!$B$15</x:definedName>
    <x:definedName name="TEMP_HOURS_PER_WORKER">Inputs!$B$12</x:definedName>
    <x:definedName name="TEMP_RATE">Inputs!$B$13</x:definedName>
    <x:definedName name="TEMP_WORKER_CAP">Inputs!$B$14</x:definedName>
    <x:definedName name="TEMP_WORKER_SALARY">Inputs!$B$11</x:definedName>
    <x:definedName name="TEMP_WORKERS">'Cost Structure'!$B$16</x:definedName>
    <x:definedName name="TOMATO_BEDS">Optimization!$B$6</x:definedName>
    <x:definedName name="TOMATO_CAP">Inputs!$B$19</x:definedName>
    <x:definedName name="TOMATO_DIM">Inputs!$B$18</x:definedName>
    <x:definedName name="TOMATO_FERTILIZER">Inputs!$B$17</x:definedName>
    <x:definedName name="TOMATO_HOURS">Inputs!$B$16</x:definedName>
    <x:definedName name="TOMATO_PRICE">Inputs!$B$15</x:definedName>
    <x:definedName name="TOTAL_BED_CAP">Inputs!$B$6</x:definedName>
    <x:definedName name="TOTAL_BEDS">'Cost Structure'!$B$11</x:definedName>
    <x:definedName name="TOTAL_COST">'Cost Structure'!$B$23</x:definedName>
    <x:definedName name="TOTAL_LABOR">'Cost Structure'!$B$13</x:definedName>
    <x:definedName name="TOTAL_REVENUE">'Cost Structure'!$B$20</x:definedName>
    <x:definedName name="UNUSED_BEDS">'Cost Structure'!$B$12</x:definedName>
    <x:definedName name="VARIABLE_COST">'Cost Structure'!$B$21</x:definedName>
    <x:definedName name="WEEKS">Inputs!$B$4</x:definedName>
  </x:definedNames>
</x:workbook>
</file>

<file path=xl/sharedStrings.xml><?xml version="1.0" encoding="utf-8"?>
<x:sst xmlns:x="http://schemas.openxmlformats.org/spreadsheetml/2006/main">
  <x:si>
    <x:t xml:space="preserve">Perfect Competition Farm — Inputs</x:t>
  </x:si>
  <x:si>
    <x:t xml:space="preserve">Named range</x:t>
  </x:si>
  <x:si>
    <x:t xml:space="preserve">Value</x:t>
  </x:si>
  <x:si>
    <x:t xml:space="preserve">Unit</x:t>
  </x:si>
  <x:si>
    <x:t xml:space="preserve">Source</x:t>
  </x:si>
  <x:si>
    <x:t xml:space="preserve">Role</x:t>
  </x:si>
  <x:si>
    <x:t xml:space="preserve">WEEKS</x:t>
  </x:si>
  <x:si>
    <x:t xml:space="preserve">weeks</x:t>
  </x:si>
  <x:si>
    <x:t xml:space="preserve">Case scenario</x:t>
  </x:si>
  <x:si>
    <x:t xml:space="preserve">Input</x:t>
  </x:si>
  <x:si>
    <x:t xml:space="preserve">FIXED_COST</x:t>
  </x:si>
  <x:si>
    <x:t xml:space="preserve">dollars/season</x:t>
  </x:si>
  <x:si>
    <x:t xml:space="preserve">TOTAL_BED_CAP</x:t>
  </x:si>
  <x:si>
    <x:t xml:space="preserve">beds</x:t>
  </x:si>
  <x:si>
    <x:t xml:space="preserve">FARMER_HOURS</x:t>
  </x:si>
  <x:si>
    <x:t xml:space="preserve">field hours/season</x:t>
  </x:si>
  <x:si>
    <x:t xml:space="preserve">FARMER_SALARY</x:t>
  </x:si>
  <x:si>
    <x:t xml:space="preserve">FARMER_TOTAL_HOURS</x:t>
  </x:si>
  <x:si>
    <x:t xml:space="preserve">paid hours/season</x:t>
  </x:si>
  <x:si>
    <x:t xml:space="preserve">FARMER_RATE</x:t>
  </x:si>
  <x:si>
    <x:t xml:space="preserve">dollars/hour</x:t>
  </x:si>
  <x:si>
    <x:t xml:space="preserve">Derived from salary and paid hours</x:t>
  </x:si>
  <x:si>
    <x:t xml:space="preserve">Derived</x:t>
  </x:si>
  <x:si>
    <x:t xml:space="preserve">TEMP_WORKER_SALARY</x:t>
  </x:si>
  <x:si>
    <x:t xml:space="preserve">dollars/worker/season</x:t>
  </x:si>
  <x:si>
    <x:t xml:space="preserve">TEMP_HOURS_PER_WORKER</x:t>
  </x:si>
  <x:si>
    <x:t xml:space="preserve">hours/worker</x:t>
  </x:si>
  <x:si>
    <x:t xml:space="preserve">TEMP_RATE</x:t>
  </x:si>
  <x:si>
    <x:t xml:space="preserve">Derived from salary and worker hours</x:t>
  </x:si>
  <x:si>
    <x:t xml:space="preserve">TEMP_WORKER_CAP</x:t>
  </x:si>
  <x:si>
    <x:t xml:space="preserve">workers</x:t>
  </x:si>
  <x:si>
    <x:t xml:space="preserve">TOMATO_PRICE</x:t>
  </x:si>
  <x:si>
    <x:t xml:space="preserve">dollars/bed</x:t>
  </x:si>
  <x:si>
    <x:t xml:space="preserve">TOMATO_HOURS</x:t>
  </x:si>
  <x:si>
    <x:t xml:space="preserve">hours/week/bed</x:t>
  </x:si>
  <x:si>
    <x:t xml:space="preserve">TOMATO_FERTILIZER</x:t>
  </x:si>
  <x:si>
    <x:t xml:space="preserve">TOMATO_DIM</x:t>
  </x:si>
  <x:si>
    <x:t xml:space="preserve">per additional bed</x:t>
  </x:si>
  <x:si>
    <x:t xml:space="preserve">TOMATO_CAP</x:t>
  </x:si>
  <x:si>
    <x:t xml:space="preserve">CARROT_PRICE</x:t>
  </x:si>
  <x:si>
    <x:t xml:space="preserve">CARROT_HOURS</x:t>
  </x:si>
  <x:si>
    <x:t xml:space="preserve">Derived as tomato labor ÷ 3</x:t>
  </x:si>
  <x:si>
    <x:t xml:space="preserve">CARROT_FERTILIZER</x:t>
  </x:si>
  <x:si>
    <x:t xml:space="preserve">CARROT_DIM</x:t>
  </x:si>
  <x:si>
    <x:t xml:space="preserve">CARROT_CAP</x:t>
  </x:si>
  <x:si>
    <x:t xml:space="preserve">MESCLUN_PRICE</x:t>
  </x:si>
  <x:si>
    <x:t xml:space="preserve">MESCLUN_HOURS</x:t>
  </x:si>
  <x:si>
    <x:t xml:space="preserve">MESCLUN_FERTILIZER</x:t>
  </x:si>
  <x:si>
    <x:t xml:space="preserve">MESCLUN_DIM</x:t>
  </x:si>
  <x:si>
    <x:t xml:space="preserve">MESCLUN_CAP</x:t>
  </x:si>
  <x:si>
    <x:t xml:space="preserve">Cost Structure — Formula-Driven Farm Economics</x:t>
  </x:si>
  <x:si>
    <x:t xml:space="preserve">Crop</x:t>
  </x:si>
  <x:si>
    <x:t xml:space="preserve">Beds</x:t>
  </x:si>
  <x:si>
    <x:t xml:space="preserve">Revenue</x:t>
  </x:si>
  <x:si>
    <x:t xml:space="preserve">Labor hours</x:t>
  </x:si>
  <x:si>
    <x:t xml:space="preserve">Labor cost</x:t>
  </x:si>
  <x:si>
    <x:t xml:space="preserve">Fertilizer</x:t>
  </x:si>
  <x:si>
    <x:t xml:space="preserve">Current MC</x:t>
  </x:si>
  <x:si>
    <x:t xml:space="preserve">Price − MC</x:t>
  </x:si>
  <x:si>
    <x:t xml:space="preserve">Tomatoes</x:t>
  </x:si>
  <x:si>
    <x:t xml:space="preserve">Carrots</x:t>
  </x:si>
  <x:si>
    <x:t xml:space="preserve">Mesclun</x:t>
  </x:si>
  <x:si>
    <x:t xml:space="preserve">Farm totals and objective</x:t>
  </x:si>
  <x:si>
    <x:t xml:space="preserve">Metric</x:t>
  </x:si>
  <x:si>
    <x:t xml:space="preserve">Formula result</x:t>
  </x:si>
  <x:si>
    <x:t xml:space="preserve">TOTAL_BEDS</x:t>
  </x:si>
  <x:si>
    <x:t xml:space="preserve">UNUSED_BEDS</x:t>
  </x:si>
  <x:si>
    <x:t xml:space="preserve">TOTAL_LABOR</x:t>
  </x:si>
  <x:si>
    <x:t xml:space="preserve">FARMER_HOURS_USED</x:t>
  </x:si>
  <x:si>
    <x:t xml:space="preserve">TEMP_HOURS</x:t>
  </x:si>
  <x:si>
    <x:t xml:space="preserve">TEMP_WORKERS</x:t>
  </x:si>
  <x:si>
    <x:t xml:space="preserve">LABOR_COST</x:t>
  </x:si>
  <x:si>
    <x:t xml:space="preserve">BLENDED_LABOR_RATE</x:t>
  </x:si>
  <x:si>
    <x:t xml:space="preserve">FERTILIZER_COST</x:t>
  </x:si>
  <x:si>
    <x:t xml:space="preserve">TOTAL_REVENUE</x:t>
  </x:si>
  <x:si>
    <x:t xml:space="preserve">VARIABLE_COST</x:t>
  </x:si>
  <x:si>
    <x:t xml:space="preserve">TOTAL_COST</x:t>
  </x:si>
  <x:si>
    <x:t xml:space="preserve">PROFIT</x:t>
  </x:si>
  <x:si>
    <x:t xml:space="preserve">Labor allocation check</x:t>
  </x:si>
  <x:si>
    <x:t xml:space="preserve">Standalone Marginal-Cost Schedules</x:t>
  </x:si>
  <x:si>
    <x:t xml:space="preserve">Tomato standalone schedule</x:t>
  </x:si>
  <x:si>
    <x:t xml:space="preserve">Carrot standalone schedule</x:t>
  </x:si>
  <x:si>
    <x:t xml:space="preserve">Mesclun standalone schedule</x:t>
  </x:si>
  <x:si>
    <x:t xml:space="preserve">q</x:t>
  </x:si>
  <x:si>
    <x:t xml:space="preserve">Total variable cost</x:t>
  </x:si>
  <x:si>
    <x:t xml:space="preserve">Marginal cost</x:t>
  </x:si>
  <x:si>
    <x:t xml:space="preserve">Price</x:t>
  </x:si>
  <x:si>
    <x:t xml:space="preserve">Crossing</x:t>
  </x:si>
  <x:si>
    <x:t xml:space="preserve">Computed crossing</x:t>
  </x:si>
  <x:si>
    <x:t xml:space="preserve">Expected</x:t>
  </x:si>
  <x:si>
    <x:t xml:space="preserve">Status</x:t>
  </x:si>
  <x:si>
    <x:t xml:space="preserve">MC check</x:t>
  </x:si>
  <x:si>
    <x:t xml:space="preserve">Tomato</x:t>
  </x:si>
  <x:si>
    <x:t xml:space="preserve">Carrot</x:t>
  </x:si>
  <x:si>
    <x:t xml:space="preserve">Optimization — Solver Decision Model and Formula-Derived Optimum</x:t>
  </x:si>
  <x:si>
    <x:t xml:space="preserve">Objective: maximize PROFIT. Solver method: GRG Nonlinear. Only the three tan bed cells change.</x:t>
  </x:si>
  <x:si>
    <x:t xml:space="preserve">Formula-driven exhaustive optimizer</x:t>
  </x:si>
  <x:si>
    <x:t xml:space="preserve">Decision cell</x:t>
  </x:si>
  <x:si>
    <x:t xml:space="preserve">Restriction</x:t>
  </x:si>
  <x:si>
    <x:t xml:space="preserve">Major output</x:t>
  </x:si>
  <x:si>
    <x:t xml:space="preserve">Recommended result</x:t>
  </x:si>
  <x:si>
    <x:t xml:space="preserve">Formula-derived value</x:t>
  </x:si>
  <x:si>
    <x:t xml:space="preserve">This panel evaluates every permitted whole-number crop mix, removes combinations that violate the 64-bed or temporary-worker limits, and returns the feasible mix with the highest formula-calculated profit. Use it to verify Solver or copy its bed quantities into the tan decision cells.</x:t>
  </x:si>
  <x:si>
    <x:t xml:space="preserve">TOMATO_BEDS</x:t>
  </x:si>
  <x:si>
    <x:t xml:space="preserve">Nonnegative integer; ≤ TOMATO_CAP</x:t>
  </x:si>
  <x:si>
    <x:t xml:space="preserve">Tomato beds</x:t>
  </x:si>
  <x:si>
    <x:t xml:space="preserve">CARROT_BEDS</x:t>
  </x:si>
  <x:si>
    <x:t xml:space="preserve">Nonnegative integer; ≤ CARROT_CAP</x:t>
  </x:si>
  <x:si>
    <x:t xml:space="preserve">Carrot beds</x:t>
  </x:si>
  <x:si>
    <x:t xml:space="preserve">MESCLUN_BEDS</x:t>
  </x:si>
  <x:si>
    <x:t xml:space="preserve">Nonnegative integer; ≤ MESCLUN_CAP</x:t>
  </x:si>
  <x:si>
    <x:t xml:space="preserve">Mesclun beds</x:t>
  </x:si>
  <x:si>
    <x:t xml:space="preserve">Maximum profit</x:t>
  </x:si>
  <x:si>
    <x:t xml:space="preserve">Temporary workers</x:t>
  </x:si>
  <x:si>
    <x:t xml:space="preserve">Solver constraints</x:t>
  </x:si>
  <x:si>
    <x:t xml:space="preserve">Comparison to tan cells</x:t>
  </x:si>
  <x:si>
    <x:t xml:space="preserve">Constraint</x:t>
  </x:si>
  <x:si>
    <x:t xml:space="preserve">Actual</x:t>
  </x:si>
  <x:si>
    <x:t xml:space="preserve">Limit</x:t>
  </x:si>
  <x:si>
    <x:t xml:space="preserve">Slack</x:t>
  </x:si>
  <x:si>
    <x:t xml:space="preserve">Solver entry</x:t>
  </x:si>
  <x:si>
    <x:t xml:space="preserve">Total beds</x:t>
  </x:si>
  <x:si>
    <x:t xml:space="preserve">TOTAL_BEDS ≤ TOTAL_BED_CAP</x:t>
  </x:si>
  <x:si>
    <x:t xml:space="preserve">TOMATO_BEDS ≤ TOMATO_CAP</x:t>
  </x:si>
  <x:si>
    <x:t xml:space="preserve">CARROT_BEDS ≤ CARROT_CAP</x:t>
  </x:si>
  <x:si>
    <x:t xml:space="preserve">MESCLUN_BEDS ≤ MESCLUN_CAP</x:t>
  </x:si>
  <x:si>
    <x:t xml:space="preserve">TEMP_WORKERS ≤ TEMP_WORKER_CAP</x:t>
  </x:si>
  <x:si>
    <x:t xml:space="preserve">Run from 0/0/0 and 20/0/0; if results differ, retain both and select the feasible result with higher profit.</x:t>
  </x:si>
  <x:si>
    <x:t xml:space="preserve">Checks — Acceptance Criteria and Solver Runs</x:t>
  </x:si>
  <x:si>
    <x:t xml:space="preserve">Acceptance criterion</x:t>
  </x:si>
  <x:si>
    <x:t xml:space="preserve">Tolerance</x:t>
  </x:si>
  <x:si>
    <x:t xml:space="preserve">Variance</x:t>
  </x:si>
  <x:si>
    <x:t xml:space="preserve">What it catches</x:t>
  </x:si>
  <x:si>
    <x:t xml:space="preserve">Tomato labor at q=1</x:t>
  </x:si>
  <x:si>
    <x:t xml:space="preserve">Labor exponent or hours error</x:t>
  </x:si>
  <x:si>
    <x:t xml:space="preserve">Carrot labor at q=1</x:t>
  </x:si>
  <x:si>
    <x:t xml:space="preserve">Tomato-hours-divided-by-three error</x:t>
  </x:si>
  <x:si>
    <x:t xml:space="preserve">Mesclun labor at q=1</x:t>
  </x:si>
  <x:si>
    <x:t xml:space="preserve">Optimized tomato beds</x:t>
  </x:si>
  <x:si>
    <x:t xml:space="preserve">Incorrect formula-derived optimum</x:t>
  </x:si>
  <x:si>
    <x:t xml:space="preserve">Optimized carrot beds</x:t>
  </x:si>
  <x:si>
    <x:t xml:space="preserve">Optimized mesclun beds</x:t>
  </x:si>
  <x:si>
    <x:t xml:space="preserve">Optimized profit</x:t>
  </x:si>
  <x:si>
    <x:t xml:space="preserve">Objective calculation or published-check discrepancy</x:t>
  </x:si>
  <x:si>
    <x:t xml:space="preserve">Labor-capacity error</x:t>
  </x:si>
  <x:si>
    <x:t xml:space="preserve">Tomato crossing</x:t>
  </x:si>
  <x:si>
    <x:t xml:space="preserve">Crossing-rule error</x:t>
  </x:si>
  <x:si>
    <x:t xml:space="preserve">Carrot crossing</x:t>
  </x:si>
  <x:si>
    <x:t xml:space="preserve">Mesclun crossing</x:t>
  </x:si>
  <x:si>
    <x:t xml:space="preserve">Tomato MC at bed 10</x:t>
  </x:si>
  <x:si>
    <x:t xml:space="preserve">Marginal-cost schedule error</x:t>
  </x:si>
  <x:si>
    <x:t xml:space="preserve">Tomato MC at bed 11</x:t>
  </x:si>
  <x:si>
    <x:t xml:space="preserve">Crop labor allocation</x:t>
  </x:si>
  <x:si>
    <x:t xml:space="preserve">Crop allocations do not reconcile</x:t>
  </x:si>
  <x:si>
    <x:t xml:space="preserve">Constraint checks (actual, limit, slack, and status are formulas)</x:t>
  </x:si>
  <x:si>
    <x:t xml:space="preserve">Solver starting-point results</x:t>
  </x:si>
  <x:si>
    <x:t xml:space="preserve">Start</x:t>
  </x:si>
  <x:si>
    <x:t xml:space="preserve">Tomato result</x:t>
  </x:si>
  <x:si>
    <x:t xml:space="preserve">Carrot result</x:t>
  </x:si>
  <x:si>
    <x:t xml:space="preserve">Mesclun result</x:t>
  </x:si>
  <x:si>
    <x:t xml:space="preserve">Profit</x:t>
  </x:si>
  <x:si>
    <x:t xml:space="preserve">Feasible</x:t>
  </x:si>
  <x:si>
    <x:t xml:space="preserve">Selected</x:t>
  </x:si>
  <x:si>
    <x:t xml:space="preserve">Solver status/message</x:t>
  </x:si>
  <x:si>
    <x:t xml:space="preserve">0/0/0</x:t>
  </x:si>
  <x:si>
    <x:t xml:space="preserve">YES</x:t>
  </x:si>
  <x:si>
    <x:t xml:space="preserve">Solver found a solution</x:t>
  </x:si>
  <x:si>
    <x:t xml:space="preserve">20/0/0</x:t>
  </x:si>
  <x:si>
    <x:t xml:space="preserve">Overall acceptance status</x:t>
  </x:si>
  <x:si>
    <x:t xml:space="preserve">Audit finding — rounded-input precision corrected</x:t>
  </x:si>
  <x:si>
    <x:t xml:space="preserve">The first build treated displayed rounded values as exact. The workbook now derives hourly wages from seasonal salaries and derives carrot labor as TOMATO_HOURS ÷ 3, as the case specifies.</x:t>
  </x:si>
  <x:si>
    <x:t xml:space="preserve">At 10/20/30, the corrected precision reproduces approximately $104,118 in labor cost and $42,762 in profit. The earlier carrot-price adjustment theory was rejected as a compensating error.</x:t>
  </x:si>
  <x:si>
    <x:t xml:space="preserve">Exhaustive feasible-mix search — every row is formula-driven</x:t>
  </x:si>
  <x:si>
    <x:t xml:space="preserve">Total labor</x:t>
  </x:si>
  <x:si>
    <x:t xml:space="preserve">Temp workers</x:t>
  </x:si>
  <x:si>
    <x:t xml:space="preserve">Feasible profit</x:t>
  </x:si>
  <x:si>
    <x:t xml:space="preserve">Optimum Quantity and Profit Curves</x:t>
  </x:si>
  <x:si>
    <x:t xml:space="preserve">Each curve varies one crop while holding the other two at their calculated optimal quantities. Blank points violate the land or temporary-worker constraint.</x:t>
  </x:si>
  <x:si>
    <x:t xml:space="preserve">Optimum point</x:t>
  </x:si>
  <x:si>
    <x:t xml:space="preserve">Optimal beds</x:t>
  </x:si>
  <x:si>
    <x:t xml:space="preserve">Beds (midpoint)</x:t>
  </x:si>
</x:sst>
</file>

<file path=xl/styles.xml><?xml version="1.0" encoding="utf-8"?>
<x:styleSheet xmlns:x="http://schemas.openxmlformats.org/spreadsheetml/2006/main">
  <x:numFmts count="6">
    <x:numFmt numFmtId="164" formatCode="0.000"/>
    <x:numFmt numFmtId="165" formatCode="\$#,##0.0000"/>
    <x:numFmt numFmtId="166" formatCode="\$#,##0"/>
    <x:numFmt numFmtId="167" formatCode="\$#,##0.00"/>
    <x:numFmt numFmtId="168" formatCode="0.0"/>
    <x:numFmt numFmtId="200" formatCode="$#,##0.00"/>
  </x:numFmts>
  <x:fonts count="14">
    <x:font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000000"/>
      <x:name val="Aptos"/>
    </x:font>
    <x:font>
      <x:sz val="10"/>
      <x:color rgb="FF0070C0"/>
      <x:name val="Aptos"/>
    </x:font>
    <x:font>
      <x:b/>
      <x:sz val="16"/>
      <x:color rgb="FFFFFFFF"/>
      <x:name val="Aptos Display"/>
    </x:font>
    <x:font>
      <x:b/>
      <x:sz val="10"/>
      <x:color rgb="FF0070C0"/>
      <x:name val="Aptos"/>
    </x:font>
    <x:font>
      <x:b/>
      <x:sz val="10"/>
      <x:color rgb="FF000000"/>
      <x:name val="Aptos"/>
    </x:font>
    <x:font>
      <x:i/>
      <x:sz val="10"/>
      <x:color rgb="FF666666"/>
      <x:name val="Aptos"/>
    </x:font>
    <x:font>
      <x:sz val="10"/>
      <x:color rgb="FF666666"/>
      <x:name val="Aptos"/>
    </x:font>
    <x:font>
      <x:sz val="10"/>
      <x:color rgb="FF006100"/>
      <x:name val="Aptos"/>
    </x:font>
    <x:font>
      <x:b/>
      <x:sz val="11"/>
      <x:color rgb="FFFFFFFF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633F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FFD96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5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  <x:bottom style="thin">
        <x:color rgb="FFC9B458"/>
      </x:bottom>
    </x:border>
    <x:border>
      <x:left style="thin">
        <x:color rgb="FF17633F"/>
      </x:left>
      <x:top style="thin">
        <x:color rgb="FF17633F"/>
      </x:top>
      <x:bottom style="thin">
        <x:color rgb="FF17633F"/>
      </x:bottom>
    </x:border>
    <x:border>
      <x:top style="thin">
        <x:color rgb="FF17633F"/>
      </x:top>
      <x:bottom style="thin">
        <x:color rgb="FF17633F"/>
      </x:bottom>
    </x:border>
    <x:border>
      <x:right style="thin">
        <x:color rgb="FF17633F"/>
      </x:right>
      <x:top style="thin">
        <x:color rgb="FF17633F"/>
      </x:top>
      <x:bottom style="thin">
        <x:color rgb="FF17633F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left style="medium">
        <x:color rgb="FF17633F"/>
      </x:left>
      <x:top style="medium">
        <x:color rgb="FF17633F"/>
      </x:top>
      <x:bottom style="medium">
        <x:color rgb="FF17633F"/>
      </x:bottom>
    </x:border>
    <x:border>
      <x:right style="medium">
        <x:color rgb="FF17633F"/>
      </x:right>
      <x:top style="medium">
        <x:color rgb="FF17633F"/>
      </x:top>
      <x:bottom style="medium">
        <x:color rgb="FF17633F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2" fillId="0" borderId="0" xfId="0" applyFont="1" applyAlignment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0" borderId="2" xfId="0" applyFont="1" applyBorder="1" applyAlignment="1">
      <x:alignment vertical="center"/>
    </x:xf>
    <x:xf numFmtId="164" fontId="3" fillId="3" borderId="2" xfId="0" applyNumberFormat="1" applyFont="1" applyFill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165" fontId="3" fillId="3" borderId="3" xfId="0" applyNumberFormat="1" applyFont="1" applyFill="1" applyBorder="1" applyAlignment="1">
      <x:alignment vertical="center"/>
    </x:xf>
    <x:xf numFmtId="164" fontId="3" fillId="3" borderId="3" xfId="0" applyNumberFormat="1" applyFont="1" applyFill="1" applyBorder="1" applyAlignment="1">
      <x:alignment vertical="center"/>
    </x:xf>
    <x:xf numFmtId="165" fontId="4" fillId="4" borderId="3" xfId="0" applyNumberFormat="1" applyFont="1" applyFill="1" applyBorder="1" applyAlignment="1">
      <x:alignment vertical="center"/>
    </x:xf>
    <x:xf numFmtId="10" fontId="3" fillId="3" borderId="3" xfId="0" applyNumberFormat="1" applyFont="1" applyFill="1" applyBorder="1" applyAlignment="1">
      <x:alignment vertical="center"/>
    </x:xf>
    <x:xf numFmtId="164" fontId="4" fillId="4" borderId="3" xfId="0" applyNumberFormat="1" applyFont="1" applyFill="1" applyBorder="1" applyAlignment="1">
      <x:alignment vertical="center"/>
    </x:xf>
    <x:xf numFmtId="0" fontId="2" fillId="0" borderId="4" xfId="0" applyFont="1" applyBorder="1" applyAlignment="1">
      <x:alignment vertical="center"/>
    </x:xf>
    <x:xf numFmtId="164" fontId="3" fillId="3" borderId="4" xfId="0" applyNumberFormat="1" applyFont="1" applyFill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166" fontId="4" fillId="0" borderId="2" xfId="0" applyNumberFormat="1" applyFont="1" applyBorder="1" applyAlignment="1">
      <x:alignment vertical="center"/>
    </x:xf>
    <x:xf numFmtId="4" fontId="4" fillId="0" borderId="2" xfId="0" applyNumberFormat="1" applyFont="1" applyBorder="1" applyAlignment="1">
      <x:alignment vertical="center"/>
    </x:xf>
    <x:xf numFmtId="0" fontId="4" fillId="0" borderId="3" xfId="0" applyFont="1" applyBorder="1" applyAlignment="1">
      <x:alignment vertical="center"/>
    </x:xf>
    <x:xf numFmtId="166" fontId="4" fillId="0" borderId="3" xfId="0" applyNumberFormat="1" applyFont="1" applyBorder="1" applyAlignment="1">
      <x:alignment vertical="center"/>
    </x:xf>
    <x:xf numFmtId="4" fontId="4" fillId="0" borderId="3" xfId="0" applyNumberFormat="1" applyFont="1" applyBorder="1" applyAlignment="1">
      <x:alignment vertical="center"/>
    </x:xf>
    <x:xf numFmtId="0" fontId="4" fillId="0" borderId="4" xfId="0" applyFont="1" applyBorder="1" applyAlignment="1">
      <x:alignment vertical="center"/>
    </x:xf>
    <x:xf numFmtId="166" fontId="4" fillId="0" borderId="4" xfId="0" applyNumberFormat="1" applyFont="1" applyBorder="1" applyAlignment="1">
      <x:alignment vertical="center"/>
    </x:xf>
    <x:xf numFmtId="4" fontId="4" fillId="0" borderId="4" xfId="0" applyNumberFormat="1" applyFont="1" applyBorder="1" applyAlignment="1">
      <x:alignment vertical="center"/>
    </x:xf>
    <x:xf numFmtId="2" fontId="4" fillId="0" borderId="3" xfId="0" applyNumberFormat="1" applyFont="1" applyBorder="1" applyAlignment="1">
      <x:alignment vertical="center"/>
    </x:xf>
    <x:xf numFmtId="167" fontId="4" fillId="0" borderId="3" xfId="0" applyNumberFormat="1" applyFont="1" applyBorder="1" applyAlignment="1">
      <x:alignment vertical="center"/>
    </x:xf>
    <x:xf numFmtId="0" fontId="6" fillId="7" borderId="3" xfId="0" applyFont="1" applyFill="1" applyBorder="1" applyAlignment="1">
      <x:alignment vertical="center"/>
    </x:xf>
    <x:xf numFmtId="167" fontId="6" fillId="7" borderId="3" xfId="0" applyNumberFormat="1" applyFont="1" applyFill="1" applyBorder="1" applyAlignment="1">
      <x:alignment vertical="center"/>
    </x:xf>
    <x:xf numFmtId="0" fontId="7" fillId="5" borderId="3" xfId="0" applyFont="1" applyFill="1" applyBorder="1" applyAlignment="1">
      <x:alignment vertical="center"/>
    </x:xf>
    <x:xf numFmtId="167" fontId="7" fillId="5" borderId="3" xfId="0" applyNumberFormat="1" applyFont="1" applyFill="1" applyBorder="1" applyAlignment="1">
      <x:alignment vertical="center"/>
    </x:xf>
    <x:xf numFmtId="2" fontId="4" fillId="0" borderId="4" xfId="0" applyNumberFormat="1" applyFont="1" applyBorder="1" applyAlignment="1">
      <x:alignment vertical="center"/>
    </x:xf>
    <x:xf numFmtId="0" fontId="2" fillId="3" borderId="2" xfId="0" applyFont="1" applyFill="1" applyBorder="1" applyAlignment="1">
      <x:alignment vertical="center"/>
    </x:xf>
    <x:xf numFmtId="167" fontId="4" fillId="0" borderId="2" xfId="0" applyNumberFormat="1" applyFont="1" applyBorder="1" applyAlignment="1">
      <x:alignment vertical="center"/>
    </x:xf>
    <x:xf numFmtId="0" fontId="2" fillId="3" borderId="3" xfId="0" applyFont="1" applyFill="1" applyBorder="1" applyAlignment="1">
      <x:alignment vertical="center"/>
    </x:xf>
    <x:xf numFmtId="0" fontId="2" fillId="3" borderId="4" xfId="0" applyFont="1" applyFill="1" applyBorder="1" applyAlignment="1">
      <x:alignment vertical="center"/>
    </x:xf>
    <x:xf numFmtId="167" fontId="4" fillId="0" borderId="4" xfId="0" applyNumberFormat="1" applyFont="1" applyBorder="1" applyAlignment="1">
      <x:alignment vertical="center"/>
    </x:xf>
    <x:xf numFmtId="1" fontId="7" fillId="3" borderId="5" xfId="0" applyNumberFormat="1" applyFont="1" applyFill="1" applyBorder="1" applyAlignment="1">
      <x:alignment vertical="center"/>
    </x:xf>
    <x:xf numFmtId="0" fontId="6" fillId="4" borderId="0" xfId="0" applyFont="1" applyFill="1" applyAlignment="1">
      <x:alignment vertical="center"/>
    </x:xf>
    <x:xf numFmtId="1" fontId="6" fillId="4" borderId="9" xfId="0" applyNumberFormat="1" applyFont="1" applyFill="1" applyBorder="1" applyAlignment="1">
      <x:alignment vertical="center"/>
    </x:xf>
    <x:xf numFmtId="4" fontId="6" fillId="4" borderId="0" xfId="0" applyNumberFormat="1" applyFont="1" applyFill="1" applyAlignment="1">
      <x:alignment vertical="center"/>
    </x:xf>
    <x:xf numFmtId="2" fontId="6" fillId="4" borderId="0" xfId="0" applyNumberFormat="1" applyFont="1" applyFill="1" applyAlignment="1">
      <x:alignment vertical="center"/>
    </x:xf>
    <x:xf numFmtId="167" fontId="7" fillId="5" borderId="9" xfId="0" applyNumberFormat="1" applyFont="1" applyFill="1" applyBorder="1" applyAlignment="1">
      <x:alignment vertical="center"/>
    </x:xf>
    <x:xf numFmtId="166" fontId="6" fillId="4" borderId="0" xfId="0" applyNumberFormat="1" applyFont="1" applyFill="1" applyAlignment="1">
      <x:alignment vertical="center"/>
    </x:xf>
    <x:xf numFmtId="2" fontId="6" fillId="4" borderId="9" xfId="0" applyNumberFormat="1" applyFont="1" applyFill="1" applyBorder="1" applyAlignment="1">
      <x:alignment vertical="center"/>
    </x:xf>
    <x:xf numFmtId="0" fontId="6" fillId="4" borderId="9" xfId="0" applyFont="1" applyFill="1" applyBorder="1" applyAlignment="1">
      <x:alignment vertical="center"/>
    </x:xf>
    <x:xf numFmtId="166" fontId="7" fillId="5" borderId="0" xfId="0" applyNumberFormat="1" applyFont="1" applyFill="1" applyAlignment="1">
      <x:alignment vertical="center"/>
    </x:xf>
    <x:xf numFmtId="2" fontId="4" fillId="0" borderId="2" xfId="0" applyNumberFormat="1" applyFont="1" applyBorder="1" applyAlignment="1">
      <x:alignment vertical="center"/>
    </x:xf>
    <x:xf numFmtId="2" fontId="4" fillId="6" borderId="2" xfId="0" applyNumberFormat="1" applyFont="1" applyFill="1" applyBorder="1" applyAlignment="1">
      <x:alignment vertical="center"/>
    </x:xf>
    <x:xf numFmtId="2" fontId="4" fillId="6" borderId="3" xfId="0" applyNumberFormat="1" applyFont="1" applyFill="1" applyBorder="1" applyAlignment="1">
      <x:alignment vertical="center"/>
    </x:xf>
    <x:xf numFmtId="2" fontId="4" fillId="6" borderId="4" xfId="0" applyNumberFormat="1" applyFont="1" applyFill="1" applyBorder="1" applyAlignment="1">
      <x:alignment vertical="center"/>
    </x:xf>
    <x:xf numFmtId="0" fontId="4" fillId="0" borderId="0" xfId="0" applyFont="1" applyAlignment="1">
      <x:alignment vertical="center"/>
    </x:xf>
    <x:xf numFmtId="0" fontId="4" fillId="6" borderId="0" xfId="0" applyFont="1" applyFill="1" applyAlignment="1">
      <x:alignment vertical="center"/>
    </x:xf>
    <x:xf numFmtId="166" fontId="2" fillId="0" borderId="0" xfId="0" applyNumberFormat="1" applyFont="1" applyAlignment="1">
      <x:alignment vertical="center"/>
    </x:xf>
    <x:xf numFmtId="0" fontId="7" fillId="5" borderId="16" xfId="0" applyFont="1" applyFill="1" applyBorder="1" applyAlignment="1">
      <x:alignment vertical="center"/>
    </x:xf>
    <x:xf numFmtId="0" fontId="7" fillId="5" borderId="17" xfId="0" applyFont="1" applyFill="1" applyBorder="1" applyAlignment="1">
      <x:alignment vertical="center"/>
    </x:xf>
    <x:xf numFmtId="1" fontId="2" fillId="0" borderId="0" xfId="0" applyNumberFormat="1" applyFont="1" applyAlignment="1">
      <x:alignment vertical="center"/>
    </x:xf>
    <x:xf numFmtId="4" fontId="2" fillId="0" borderId="0" xfId="0" applyNumberFormat="1" applyFont="1" applyAlignment="1">
      <x:alignment vertical="center"/>
    </x:xf>
    <x:xf numFmtId="167" fontId="2" fillId="0" borderId="0" xfId="0" applyNumberFormat="1" applyFont="1" applyAlignment="1">
      <x:alignment vertical="center"/>
    </x:xf>
    <x:xf numFmtId="1" fontId="6" fillId="4" borderId="0" xfId="0" applyNumberFormat="1" applyFont="1" applyFill="1" applyAlignment="1">
      <x:alignment vertical="center"/>
    </x:xf>
    <x:xf numFmtId="168" fontId="4" fillId="3" borderId="0" xfId="0" applyNumberFormat="1" applyFont="1" applyFill="1" applyAlignment="1">
      <x:alignment vertical="center"/>
    </x:xf>
    <x:xf numFmtId="166" fontId="4" fillId="0" borderId="0" xfId="0" applyNumberFormat="1" applyFont="1" applyAlignment="1">
      <x:alignment vertical="center"/>
    </x:xf>
    <x:xf numFmtId="0" fontId="5" fillId="2" borderId="0" xfId="0" applyFont="1" applyFill="1" applyAlignment="1">
      <x:alignment vertical="center"/>
    </x:xf>
    <x:xf numFmtId="0" fontId="1" fillId="2" borderId="0" xfId="0" applyFont="1" applyFill="1" applyAlignment="1">
      <x:alignment vertical="center"/>
    </x:xf>
    <x:xf numFmtId="0" fontId="1" fillId="2" borderId="6" xfId="0" applyFont="1" applyFill="1" applyBorder="1" applyAlignment="1">
      <x:alignment vertical="center"/>
    </x:xf>
    <x:xf numFmtId="0" fontId="1" fillId="2" borderId="7" xfId="0" applyFont="1" applyFill="1" applyBorder="1" applyAlignment="1">
      <x:alignment vertical="center"/>
    </x:xf>
    <x:xf numFmtId="0" fontId="1" fillId="2" borderId="8" xfId="0" applyFont="1" applyFill="1" applyBorder="1" applyAlignment="1">
      <x:alignment vertical="center"/>
    </x:xf>
    <x:xf numFmtId="0" fontId="8" fillId="4" borderId="0" xfId="0" applyFont="1" applyFill="1" applyAlignment="1">
      <x:alignment vertical="center" wrapText="1"/>
    </x:xf>
    <x:xf numFmtId="0" fontId="9" fillId="4" borderId="10" xfId="0" applyFont="1" applyFill="1" applyBorder="1" applyAlignment="1">
      <x:alignment vertical="center" wrapText="1"/>
    </x:xf>
    <x:xf numFmtId="0" fontId="9" fillId="4" borderId="11" xfId="0" applyFont="1" applyFill="1" applyBorder="1" applyAlignment="1">
      <x:alignment vertical="center" wrapText="1"/>
    </x:xf>
    <x:xf numFmtId="0" fontId="9" fillId="4" borderId="12" xfId="0" applyFont="1" applyFill="1" applyBorder="1" applyAlignment="1">
      <x:alignment vertical="center" wrapText="1"/>
    </x:xf>
    <x:xf numFmtId="0" fontId="9" fillId="4" borderId="13" xfId="0" applyFont="1" applyFill="1" applyBorder="1" applyAlignment="1">
      <x:alignment vertical="center" wrapText="1"/>
    </x:xf>
    <x:xf numFmtId="0" fontId="9" fillId="4" borderId="14" xfId="0" applyFont="1" applyFill="1" applyBorder="1" applyAlignment="1">
      <x:alignment vertical="center" wrapText="1"/>
    </x:xf>
    <x:xf numFmtId="0" fontId="9" fillId="4" borderId="15" xfId="0" applyFont="1" applyFill="1" applyBorder="1" applyAlignment="1">
      <x:alignment vertical="center" wrapText="1"/>
    </x:xf>
    <x:xf numFmtId="0" fontId="10" fillId="7" borderId="18" xfId="0" applyFont="1" applyFill="1" applyBorder="1" applyAlignment="1">
      <x:alignment vertical="center" wrapText="1"/>
    </x:xf>
    <x:xf numFmtId="0" fontId="10" fillId="7" borderId="19" xfId="0" applyFont="1" applyFill="1" applyBorder="1" applyAlignment="1">
      <x:alignment vertical="center" wrapText="1"/>
    </x:xf>
    <x:xf numFmtId="0" fontId="10" fillId="7" borderId="20" xfId="0" applyFont="1" applyFill="1" applyBorder="1" applyAlignment="1">
      <x:alignment vertical="center" wrapText="1"/>
    </x:xf>
    <x:xf numFmtId="0" fontId="10" fillId="7" borderId="21" xfId="0" applyFont="1" applyFill="1" applyBorder="1" applyAlignment="1">
      <x:alignment vertical="center" wrapText="1"/>
    </x:xf>
    <x:xf numFmtId="0" fontId="10" fillId="7" borderId="22" xfId="0" applyFont="1" applyFill="1" applyBorder="1" applyAlignment="1">
      <x:alignment vertical="center" wrapText="1"/>
    </x:xf>
    <x:xf numFmtId="0" fontId="10" fillId="7" borderId="23" xfId="0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24" xfId="0" applyNumberFormat="1" applyFont="1" applyFill="1" applyBorder="1" applyAlignment="1">
      <x:alignment vertical="center"/>
    </x:xf>
    <x:xf numFmtId="0" fontId="12" fillId="9" borderId="24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0" borderId="24" xfId="0" applyNumberFormat="1" applyFont="1" applyFill="1" applyBorder="1" applyAlignment="1">
      <x:alignment vertical="center"/>
    </x:xf>
    <x:xf numFmtId="0" fontId="13" fillId="0" borderId="24" xfId="0" applyNumberFormat="1" applyFont="1" applyFill="1" applyBorder="1" applyAlignment="1">
      <x:alignment horizontal="center" vertical="center"/>
    </x:xf>
    <x:xf numFmtId="200" fontId="13" fillId="0" borderId="2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6961d99444265" /><Relationship Type="http://schemas.openxmlformats.org/officeDocument/2006/relationships/theme" Target="/xl/theme/theme1.xml" Id="R1bfd0791e2394363" /><Relationship Type="http://schemas.openxmlformats.org/officeDocument/2006/relationships/sharedStrings" Target="/xl/sharedStrings.xml" Id="R537075fc61c44287" /><Relationship Type="http://schemas.openxmlformats.org/officeDocument/2006/relationships/worksheet" Target="/xl/worksheets/sheet1.xml" Id="R4127d2836dc9483d" /><Relationship Type="http://schemas.openxmlformats.org/officeDocument/2006/relationships/worksheet" Target="/xl/worksheets/sheet2.xml" Id="Rdf0d23b40a6c4cad" /><Relationship Type="http://schemas.openxmlformats.org/officeDocument/2006/relationships/worksheet" Target="/xl/worksheets/sheet3.xml" Id="Re0cd4a5448234c36" /><Relationship Type="http://schemas.openxmlformats.org/officeDocument/2006/relationships/worksheet" Target="/xl/worksheets/sheet4.xml" Id="Rb5545acc0f944ce9" /><Relationship Type="http://schemas.openxmlformats.org/officeDocument/2006/relationships/worksheet" Target="/xl/worksheets/sheet5.xml" Id="Rfb623cec3a454e62" /><Relationship Type="http://schemas.openxmlformats.org/officeDocument/2006/relationships/worksheet" Target="/xl/worksheets/sheet6.xml" Id="R0a73e8c518fd45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60c732bd0f48f8" /><Relationship Type="http://schemas.openxmlformats.org/officeDocument/2006/relationships/chart" Target="/xl/drawings/charts/chart2.xml" Id="Ra855eb9dee664fa1" /><Relationship Type="http://schemas.openxmlformats.org/officeDocument/2006/relationships/chart" Target="/xl/drawings/charts/chart3.xml" Id="R8e6d87e2e6394b83" /><Relationship Type="http://schemas.openxmlformats.org/officeDocument/2006/relationships/chart" Target="/xl/drawings/charts/chart4.xml" Id="Ra785c924fe22470c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Profit-maximizing crop mix (beds)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Optimal beds</c:v>
          </c:tx>
          <c:cat>
            <c:strRef>
              <c:f>'Optimum Charts'!$V$6:$V$8</c:f>
              <c:strCache>
                <c:ptCount val="3"/>
                <c:pt idx="0">
                  <c:v>Tomatoes</c:v>
                </c:pt>
                <c:pt idx="1">
                  <c:v>Carrots</c:v>
                </c:pt>
                <c:pt idx="2">
                  <c:v>Mesclun</c:v>
                </c:pt>
              </c:strCache>
            </c:strRef>
          </c:cat>
          <c:val>
            <c:numRef>
              <c:f>'Optimum Charts'!$W$6:$W$8</c:f>
              <c:numCache>
                <c:formatCode>0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Tomatoes: marginal cost vs price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Marginal cost</c:v>
          </c:tx>
          <c:marker>
            <c:symbol val="none"/>
          </c:marker>
          <c:cat>
            <c:numRef>
              <c:f>'Optimum Charts'!$A$51:$A$70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cat>
          <c:val>
            <c:numRef>
              <c:f>'Optimum Charts'!$B$51:$B$70</c:f>
              <c:numCache>
                <c:formatCode>\$#,##0</c:formatCode>
                <c:ptCount val="20"/>
                <c:pt idx="0">
                  <c:v>4317.5</c:v>
                </c:pt>
                <c:pt idx="1">
                  <c:v>5005</c:v>
                </c:pt>
                <c:pt idx="2">
                  <c:v>5795.625000000004</c:v>
                </c:pt>
                <c:pt idx="3">
                  <c:v>6703.125</c:v>
                </c:pt>
                <c:pt idx="4">
                  <c:v>7660.859375</c:v>
                </c:pt>
                <c:pt idx="5">
                  <c:v>4906.275000000005</c:v>
                </c:pt>
                <c:pt idx="6">
                  <c:v>5585.708906250002</c:v>
                </c:pt>
                <c:pt idx="7">
                  <c:v>6360.766843750003</c:v>
                </c:pt>
                <c:pt idx="8">
                  <c:v>7243.779279687507</c:v>
                </c:pt>
                <c:pt idx="9">
                  <c:v>8248.586534375012</c:v>
                </c:pt>
                <c:pt idx="10">
                  <c:v>9390.717447203126</c:v>
                </c:pt>
                <c:pt idx="11">
                  <c:v>10687.588677253138</c:v>
                </c:pt>
                <c:pt idx="12">
                  <c:v>12158.726978841107</c:v>
                </c:pt>
                <c:pt idx="13">
                  <c:v>13826.017053974152</c:v>
                </c:pt>
                <c:pt idx="14">
                  <c:v>15713.977874345364</c:v>
                </c:pt>
                <c:pt idx="15">
                  <c:v>17850.070688251115</c:v>
                </c:pt>
                <c:pt idx="16">
                  <c:v>20265.04228619451</c:v>
                </c:pt>
                <c:pt idx="17">
                  <c:v>22993.30749684412</c:v>
                </c:pt>
                <c:pt idx="18">
                  <c:v>26073.375326761772</c:v>
                </c:pt>
                <c:pt idx="19">
                  <c:v>29548.323647694342</c:v>
                </c:pt>
              </c:numCache>
            </c:numRef>
          </c:val>
          <c:smooth val="0"/>
        </c:ser>
        <c:ser>
          <c:idx val="1"/>
          <c:order val="1"/>
          <c:tx>
            <c:v>Price</c:v>
          </c:tx>
          <c:marker>
            <c:symbol val="none"/>
          </c:marker>
          <c:cat>
            <c:numRef>
              <c:f>'Optimum Charts'!$A$51:$A$70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cat>
          <c:val>
            <c:numRef>
              <c:f>'Optimum Charts'!$C$51:$C$70</c:f>
              <c:numCache>
                <c:formatCode>\$#,##0</c:formatCode>
                <c:ptCount val="20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Beds (midpoint)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$ per bed</a:t>
                </a:r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Carrots: marginal cost vs price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Marginal cost</c:v>
          </c:tx>
          <c:marker>
            <c:symbol val="none"/>
          </c:marker>
          <c:cat>
            <c:numRef>
              <c:f>'Optimum Charts'!$A$75:$A$94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cat>
          <c:val>
            <c:numRef>
              <c:f>'Optimum Charts'!$B$75:$B$94</c:f>
              <c:numCache>
                <c:formatCode>\$#,##0</c:formatCode>
                <c:ptCount val="20"/>
                <c:pt idx="0">
                  <c:v>1507.7083333333333</c:v>
                </c:pt>
                <c:pt idx="1">
                  <c:v>1561.0937499999998</c:v>
                </c:pt>
                <c:pt idx="2">
                  <c:v>1616.481119791667</c:v>
                </c:pt>
                <c:pt idx="3">
                  <c:v>1673.9371744791652</c:v>
                </c:pt>
                <c:pt idx="4">
                  <c:v>1733.530731201171</c:v>
                </c:pt>
                <c:pt idx="5">
                  <c:v>1795.332755025227</c:v>
                </c:pt>
                <c:pt idx="6">
                  <c:v>1859.4164233334868</c:v>
                </c:pt>
                <c:pt idx="7">
                  <c:v>1925.8571920852646</c:v>
                </c:pt>
                <c:pt idx="8">
                  <c:v>1994.7328640100477</c:v>
                </c:pt>
                <c:pt idx="9">
                  <c:v>2066.1236587860258</c:v>
                </c:pt>
                <c:pt idx="10">
                  <c:v>2140.1122852607878</c:v>
                </c:pt>
                <c:pt idx="11">
                  <c:v>2216.784015772544</c:v>
                </c:pt>
                <c:pt idx="12">
                  <c:v>2296.226762631606</c:v>
                </c:pt>
                <c:pt idx="13">
                  <c:v>2378.5311568237667</c:v>
                </c:pt>
                <c:pt idx="14">
                  <c:v>2463.7906289988823</c:v>
                </c:pt>
                <c:pt idx="15">
                  <c:v>2552.101492809743</c:v>
                </c:pt>
                <c:pt idx="16">
                  <c:v>1670.9013431626554</c:v>
                </c:pt>
                <c:pt idx="17">
                  <c:v>1589.1387909931072</c:v>
                </c:pt>
                <c:pt idx="18">
                  <c:v>1638.1753169880685</c:v>
                </c:pt>
                <c:pt idx="19">
                  <c:v>1688.9454575384007</c:v>
                </c:pt>
              </c:numCache>
            </c:numRef>
          </c:val>
          <c:smooth val="0"/>
        </c:ser>
        <c:ser>
          <c:idx val="1"/>
          <c:order val="1"/>
          <c:tx>
            <c:v>Price</c:v>
          </c:tx>
          <c:marker>
            <c:symbol val="none"/>
          </c:marker>
          <c:cat>
            <c:numRef>
              <c:f>'Optimum Charts'!$A$75:$A$94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cat>
          <c:val>
            <c:numRef>
              <c:f>'Optimum Charts'!$C$75:$C$94</c:f>
              <c:numCache>
                <c:formatCode>\$#,##0</c:formatCode>
                <c:ptCount val="20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Beds (midpoint)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$ per bed</a:t>
                </a:r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Mesclun: marginal cost vs price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Marginal cost</c:v>
          </c:tx>
          <c:marker>
            <c:symbol val="none"/>
          </c:marker>
          <c:cat>
            <c:numRef>
              <c:f>'Optimum Charts'!$A$99:$A$128</c:f>
              <c:numCache>
                <c:formatCode>0.0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cat>
          <c:val>
            <c:numRef>
              <c:f>'Optimum Charts'!$B$99:$B$128</c:f>
              <c:numCache>
                <c:formatCode>\$#,##0</c:formatCode>
                <c:ptCount val="30"/>
                <c:pt idx="0">
                  <c:v>2462.03125</c:v>
                </c:pt>
                <c:pt idx="1">
                  <c:v>2501.58203125</c:v>
                </c:pt>
                <c:pt idx="2">
                  <c:v>2541.8743896484366</c:v>
                </c:pt>
                <c:pt idx="3">
                  <c:v>2582.920684814454</c:v>
                </c:pt>
                <c:pt idx="4">
                  <c:v>2624.7334694862348</c:v>
                </c:pt>
                <c:pt idx="5">
                  <c:v>2667.3254924178127</c:v>
                </c:pt>
                <c:pt idx="6">
                  <c:v>2710.7097013180683</c:v>
                </c:pt>
                <c:pt idx="7">
                  <c:v>2754.8992458326466</c:v>
                </c:pt>
                <c:pt idx="8">
                  <c:v>2799.9074805692508</c:v>
                </c:pt>
                <c:pt idx="9">
                  <c:v>2845.747968167114</c:v>
                </c:pt>
                <c:pt idx="10">
                  <c:v>2892.4344824110776</c:v>
                </c:pt>
                <c:pt idx="11">
                  <c:v>2939.9810113911262</c:v>
                </c:pt>
                <c:pt idx="12">
                  <c:v>2988.4017607077876</c:v>
                </c:pt>
                <c:pt idx="13">
                  <c:v>2522.5810943551696</c:v>
                </c:pt>
                <c:pt idx="14">
                  <c:v>1983.9619249331008</c:v>
                </c:pt>
                <c:pt idx="15">
                  <c:v>2009.5273589841818</c:v>
                </c:pt>
                <c:pt idx="16">
                  <c:v>2035.55943483577</c:v>
                </c:pt>
                <c:pt idx="17">
                  <c:v>2062.065823933808</c:v>
                </c:pt>
                <c:pt idx="18">
                  <c:v>2089.054316597598</c:v>
                </c:pt>
                <c:pt idx="19">
                  <c:v>2116.532823793008</c:v>
                </c:pt>
                <c:pt idx="20">
                  <c:v>2144.5093789313105</c:v>
                </c:pt>
                <c:pt idx="21">
                  <c:v>2172.992139694383</c:v>
                </c:pt>
                <c:pt idx="22">
                  <c:v>2201.9893898860464</c:v>
                </c:pt>
                <c:pt idx="23">
                  <c:v>2231.50954131069</c:v>
                </c:pt>
                <c:pt idx="24">
                  <c:v>2261.5611356787776</c:v>
                </c:pt>
                <c:pt idx="25">
                  <c:v>2292.1528465402444</c:v>
                </c:pt>
                <c:pt idx="26">
                  <c:v>2323.293481245768</c:v>
                </c:pt>
                <c:pt idx="27">
                  <c:v>2354.991982936699</c:v>
                </c:pt>
                <c:pt idx="28">
                  <c:v>2387.257432563434</c:v>
                </c:pt>
                <c:pt idx="29">
                  <c:v>2420.0990509335097</c:v>
                </c:pt>
              </c:numCache>
            </c:numRef>
          </c:val>
          <c:smooth val="0"/>
        </c:ser>
        <c:ser>
          <c:idx val="1"/>
          <c:order val="1"/>
          <c:tx>
            <c:v>Price</c:v>
          </c:tx>
          <c:marker>
            <c:symbol val="none"/>
          </c:marker>
          <c:cat>
            <c:numRef>
              <c:f>'Optimum Charts'!$A$99:$A$128</c:f>
              <c:numCache>
                <c:formatCode>0.0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cat>
          <c:val>
            <c:numRef>
              <c:f>'Optimum Charts'!$C$99:$C$128</c:f>
              <c:numCache>
                <c:formatCode>\$#,##0</c:formatCode>
                <c:ptCount val="3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Beds (midpoint)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$ per bed</a:t>
                </a:r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23</xdr:col>
      <xdr:colOff>0</xdr:colOff>
      <xdr:row>4</xdr:row>
      <xdr:rowOff>0</xdr:rowOff>
    </xdr:from>
    <xdr:to>
      <xdr:col>30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60c732bd0f48f8"/>
        </a:graphicData>
      </a:graphic>
    </xdr:graphicFrame>
    <xdr:clientData/>
  </xdr:twoCellAnchor>
  <xdr:twoCellAnchor>
    <xdr:from>
      <xdr:col>4</xdr:col>
      <xdr:colOff>0</xdr:colOff>
      <xdr:row>49</xdr:row>
      <xdr:rowOff>0</xdr:rowOff>
    </xdr:from>
    <xdr:to>
      <xdr:col>14</xdr:col>
      <xdr:colOff>0</xdr:colOff>
      <xdr:row>70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55eb9dee664fa1"/>
        </a:graphicData>
      </a:graphic>
    </xdr:graphicFrame>
    <xdr:clientData/>
  </xdr:twoCellAnchor>
  <xdr:twoCellAnchor>
    <xdr:from>
      <xdr:col>4</xdr:col>
      <xdr:colOff>0</xdr:colOff>
      <xdr:row>73</xdr:row>
      <xdr:rowOff>0</xdr:rowOff>
    </xdr:from>
    <xdr:to>
      <xdr:col>14</xdr:col>
      <xdr:colOff>0</xdr:colOff>
      <xdr:row>94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6d87e2e6394b83"/>
        </a:graphicData>
      </a:graphic>
    </xdr:graphicFrame>
    <xdr:clientData/>
  </xdr:twoCellAnchor>
  <xdr:twoCellAnchor>
    <xdr:from>
      <xdr:col>4</xdr:col>
      <xdr:colOff>0</xdr:colOff>
      <xdr:row>97</xdr:row>
      <xdr:rowOff>0</xdr:rowOff>
    </xdr:from>
    <xdr:to>
      <xdr:col>14</xdr:col>
      <xdr:colOff>0</xdr:colOff>
      <xdr:row>128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85c924fe22470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777c94be36ca42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7" customWidth="1"/>
    <x:col min="2" max="2" width="14" customWidth="1"/>
    <x:col min="3" max="3" width="22" customWidth="1"/>
    <x:col min="4" max="4" width="18" customWidth="1"/>
    <x:col min="5" max="5" width="12" customWidth="1"/>
  </x:cols>
  <x:sheetData>
    <x:row r="1" ht="28.049999237060547" customHeight="1">
      <x:c r="A1" s="59" t="s">
        <x:v>0</x:v>
      </x:c>
      <x:c r="B1" s="60"/>
      <x:c r="C1" s="60"/>
      <x:c r="D1" s="60"/>
      <x:c r="E1" s="60"/>
    </x:row>
    <x:row r="2">
      <x:c r="A2" s="1"/>
      <x:c r="B2" s="1"/>
      <x:c r="C2" s="1"/>
      <x:c r="D2" s="1"/>
      <x:c r="E2" s="1"/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</x:row>
    <x:row r="4">
      <x:c r="A4" s="3" t="s">
        <x:v>6</x:v>
      </x:c>
      <x:c r="B4" s="4">
        <x:v>36</x:v>
      </x:c>
      <x:c r="C4" s="3" t="s">
        <x:v>7</x:v>
      </x:c>
      <x:c r="D4" s="3" t="s">
        <x:v>8</x:v>
      </x:c>
      <x:c r="E4" s="3" t="s">
        <x:v>9</x:v>
      </x:c>
    </x:row>
    <x:row r="5">
      <x:c r="A5" s="5" t="s">
        <x:v>10</x:v>
      </x:c>
      <x:c r="B5" s="6">
        <x:v>20000</x:v>
      </x:c>
      <x:c r="C5" s="5" t="s">
        <x:v>11</x:v>
      </x:c>
      <x:c r="D5" s="5" t="s">
        <x:v>8</x:v>
      </x:c>
      <x:c r="E5" s="5" t="s">
        <x:v>9</x:v>
      </x:c>
    </x:row>
    <x:row r="6">
      <x:c r="A6" s="5" t="s">
        <x:v>12</x:v>
      </x:c>
      <x:c r="B6" s="7">
        <x:v>64</x:v>
      </x:c>
      <x:c r="C6" s="5" t="s">
        <x:v>13</x:v>
      </x:c>
      <x:c r="D6" s="5" t="s">
        <x:v>8</x:v>
      </x:c>
      <x:c r="E6" s="5" t="s">
        <x:v>9</x:v>
      </x:c>
    </x:row>
    <x:row r="7">
      <x:c r="A7" s="5" t="s">
        <x:v>14</x:v>
      </x:c>
      <x:c r="B7" s="7">
        <x:v>720</x:v>
      </x:c>
      <x:c r="C7" s="5" t="s">
        <x:v>15</x:v>
      </x:c>
      <x:c r="D7" s="5" t="s">
        <x:v>8</x:v>
      </x:c>
      <x:c r="E7" s="5" t="s">
        <x:v>9</x:v>
      </x:c>
    </x:row>
    <x:row r="8">
      <x:c r="A8" s="5" t="s">
        <x:v>16</x:v>
      </x:c>
      <x:c r="B8" s="6">
        <x:v>50000</x:v>
      </x:c>
      <x:c r="C8" s="5" t="s">
        <x:v>11</x:v>
      </x:c>
      <x:c r="D8" s="5" t="s">
        <x:v>8</x:v>
      </x:c>
      <x:c r="E8" s="5" t="s">
        <x:v>9</x:v>
      </x:c>
    </x:row>
    <x:row r="9">
      <x:c r="A9" s="5" t="s">
        <x:v>17</x:v>
      </x:c>
      <x:c r="B9" s="7">
        <x:v>1440</x:v>
      </x:c>
      <x:c r="C9" s="5" t="s">
        <x:v>18</x:v>
      </x:c>
      <x:c r="D9" s="5" t="s">
        <x:v>8</x:v>
      </x:c>
      <x:c r="E9" s="5" t="s">
        <x:v>9</x:v>
      </x:c>
    </x:row>
    <x:row r="10">
      <x:c r="A10" s="5" t="s">
        <x:v>19</x:v>
      </x:c>
      <x:c r="B10" s="8" t="n">
        <x:f>FARMER_SALARY/FARMER_TOTAL_HOURS</x:f>
        <x:v>34.72222222222222</x:v>
      </x:c>
      <x:c r="C10" s="5" t="s">
        <x:v>20</x:v>
      </x:c>
      <x:c r="D10" s="5" t="s">
        <x:v>21</x:v>
      </x:c>
      <x:c r="E10" s="5" t="s">
        <x:v>22</x:v>
      </x:c>
    </x:row>
    <x:row r="11">
      <x:c r="A11" s="5" t="s">
        <x:v>23</x:v>
      </x:c>
      <x:c r="B11" s="6">
        <x:v>25000</x:v>
      </x:c>
      <x:c r="C11" s="5" t="s">
        <x:v>24</x:v>
      </x:c>
      <x:c r="D11" s="5" t="s">
        <x:v>8</x:v>
      </x:c>
      <x:c r="E11" s="5" t="s">
        <x:v>9</x:v>
      </x:c>
    </x:row>
    <x:row r="12">
      <x:c r="A12" s="5" t="s">
        <x:v>25</x:v>
      </x:c>
      <x:c r="B12" s="7">
        <x:v>1440</x:v>
      </x:c>
      <x:c r="C12" s="5" t="s">
        <x:v>26</x:v>
      </x:c>
      <x:c r="D12" s="5" t="s">
        <x:v>8</x:v>
      </x:c>
      <x:c r="E12" s="5" t="s">
        <x:v>9</x:v>
      </x:c>
    </x:row>
    <x:row r="13">
      <x:c r="A13" s="5" t="s">
        <x:v>27</x:v>
      </x:c>
      <x:c r="B13" s="8" t="n">
        <x:f>TEMP_WORKER_SALARY/TEMP_HOURS_PER_WORKER</x:f>
        <x:v>17.36111111111111</x:v>
      </x:c>
      <x:c r="C13" s="5" t="s">
        <x:v>20</x:v>
      </x:c>
      <x:c r="D13" s="5" t="s">
        <x:v>28</x:v>
      </x:c>
      <x:c r="E13" s="5" t="s">
        <x:v>22</x:v>
      </x:c>
    </x:row>
    <x:row r="14">
      <x:c r="A14" s="5" t="s">
        <x:v>29</x:v>
      </x:c>
      <x:c r="B14" s="7">
        <x:v>4</x:v>
      </x:c>
      <x:c r="C14" s="5" t="s">
        <x:v>30</x:v>
      </x:c>
      <x:c r="D14" s="5" t="s">
        <x:v>8</x:v>
      </x:c>
      <x:c r="E14" s="5" t="s">
        <x:v>9</x:v>
      </x:c>
    </x:row>
    <x:row r="15">
      <x:c r="A15" s="5" t="s">
        <x:v>31</x:v>
      </x:c>
      <x:c r="B15" s="6">
        <x:v>8800</x:v>
      </x:c>
      <x:c r="C15" s="5" t="s">
        <x:v>32</x:v>
      </x:c>
      <x:c r="D15" s="5" t="s">
        <x:v>8</x:v>
      </x:c>
      <x:c r="E15" s="5" t="s">
        <x:v>9</x:v>
      </x:c>
    </x:row>
    <x:row r="16">
      <x:c r="A16" s="5" t="s">
        <x:v>33</x:v>
      </x:c>
      <x:c r="B16" s="7">
        <x:v>2.5</x:v>
      </x:c>
      <x:c r="C16" s="5" t="s">
        <x:v>34</x:v>
      </x:c>
      <x:c r="D16" s="5" t="s">
        <x:v>8</x:v>
      </x:c>
      <x:c r="E16" s="5" t="s">
        <x:v>9</x:v>
      </x:c>
    </x:row>
    <x:row r="17">
      <x:c r="A17" s="5" t="s">
        <x:v>35</x:v>
      </x:c>
      <x:c r="B17" s="6">
        <x:v>880</x:v>
      </x:c>
      <x:c r="C17" s="5" t="s">
        <x:v>32</x:v>
      </x:c>
      <x:c r="D17" s="5" t="s">
        <x:v>8</x:v>
      </x:c>
      <x:c r="E17" s="5" t="s">
        <x:v>9</x:v>
      </x:c>
    </x:row>
    <x:row r="18">
      <x:c r="A18" s="5" t="s">
        <x:v>36</x:v>
      </x:c>
      <x:c r="B18" s="9">
        <x:v>0.1</x:v>
      </x:c>
      <x:c r="C18" s="5" t="s">
        <x:v>37</x:v>
      </x:c>
      <x:c r="D18" s="5" t="s">
        <x:v>8</x:v>
      </x:c>
      <x:c r="E18" s="5" t="s">
        <x:v>9</x:v>
      </x:c>
    </x:row>
    <x:row r="19">
      <x:c r="A19" s="5" t="s">
        <x:v>38</x:v>
      </x:c>
      <x:c r="B19" s="7">
        <x:v>20</x:v>
      </x:c>
      <x:c r="C19" s="5" t="s">
        <x:v>13</x:v>
      </x:c>
      <x:c r="D19" s="5" t="s">
        <x:v>8</x:v>
      </x:c>
      <x:c r="E19" s="5" t="s">
        <x:v>9</x:v>
      </x:c>
    </x:row>
    <x:row r="20">
      <x:c r="A20" s="5" t="s">
        <x:v>39</x:v>
      </x:c>
      <x:c r="B20" s="6">
        <x:v>2094</x:v>
      </x:c>
      <x:c r="C20" s="5" t="s">
        <x:v>32</x:v>
      </x:c>
      <x:c r="D20" s="5" t="s">
        <x:v>8</x:v>
      </x:c>
      <x:c r="E20" s="5" t="s">
        <x:v>9</x:v>
      </x:c>
    </x:row>
    <x:row r="21">
      <x:c r="A21" s="5" t="s">
        <x:v>40</x:v>
      </x:c>
      <x:c r="B21" s="10" t="n">
        <x:f>TOMATO_HOURS/3</x:f>
        <x:v>0.8333333333333334</x:v>
      </x:c>
      <x:c r="C21" s="5" t="s">
        <x:v>34</x:v>
      </x:c>
      <x:c r="D21" s="5" t="s">
        <x:v>41</x:v>
      </x:c>
      <x:c r="E21" s="5" t="s">
        <x:v>22</x:v>
      </x:c>
    </x:row>
    <x:row r="22">
      <x:c r="A22" s="5" t="s">
        <x:v>42</x:v>
      </x:c>
      <x:c r="B22" s="6">
        <x:v>440</x:v>
      </x:c>
      <x:c r="C22" s="5" t="s">
        <x:v>32</x:v>
      </x:c>
      <x:c r="D22" s="5" t="s">
        <x:v>8</x:v>
      </x:c>
      <x:c r="E22" s="5" t="s">
        <x:v>9</x:v>
      </x:c>
    </x:row>
    <x:row r="23">
      <x:c r="A23" s="5" t="s">
        <x:v>43</x:v>
      </x:c>
      <x:c r="B23" s="9">
        <x:v>2.5000000000000001E-2</x:v>
      </x:c>
      <x:c r="C23" s="5" t="s">
        <x:v>37</x:v>
      </x:c>
      <x:c r="D23" s="5" t="s">
        <x:v>8</x:v>
      </x:c>
      <x:c r="E23" s="5" t="s">
        <x:v>9</x:v>
      </x:c>
    </x:row>
    <x:row r="24">
      <x:c r="A24" s="5" t="s">
        <x:v>44</x:v>
      </x:c>
      <x:c r="B24" s="7">
        <x:v>20</x:v>
      </x:c>
      <x:c r="C24" s="5" t="s">
        <x:v>13</x:v>
      </x:c>
      <x:c r="D24" s="5" t="s">
        <x:v>8</x:v>
      </x:c>
      <x:c r="E24" s="5" t="s">
        <x:v>9</x:v>
      </x:c>
    </x:row>
    <x:row r="25">
      <x:c r="A25" s="5" t="s">
        <x:v>45</x:v>
      </x:c>
      <x:c r="B25" s="6">
        <x:v>2700</x:v>
      </x:c>
      <x:c r="C25" s="5" t="s">
        <x:v>32</x:v>
      </x:c>
      <x:c r="D25" s="5" t="s">
        <x:v>8</x:v>
      </x:c>
      <x:c r="E25" s="5" t="s">
        <x:v>9</x:v>
      </x:c>
    </x:row>
    <x:row r="26">
      <x:c r="A26" s="5" t="s">
        <x:v>46</x:v>
      </x:c>
      <x:c r="B26" s="7">
        <x:v>1.25</x:v>
      </x:c>
      <x:c r="C26" s="5" t="s">
        <x:v>34</x:v>
      </x:c>
      <x:c r="D26" s="5" t="s">
        <x:v>8</x:v>
      </x:c>
      <x:c r="E26" s="5" t="s">
        <x:v>9</x:v>
      </x:c>
    </x:row>
    <x:row r="27">
      <x:c r="A27" s="5" t="s">
        <x:v>47</x:v>
      </x:c>
      <x:c r="B27" s="6">
        <x:v>880</x:v>
      </x:c>
      <x:c r="C27" s="5" t="s">
        <x:v>32</x:v>
      </x:c>
      <x:c r="D27" s="5" t="s">
        <x:v>8</x:v>
      </x:c>
      <x:c r="E27" s="5" t="s">
        <x:v>9</x:v>
      </x:c>
    </x:row>
    <x:row r="28">
      <x:c r="A28" s="5" t="s">
        <x:v>48</x:v>
      </x:c>
      <x:c r="B28" s="9">
        <x:v>1.2500000000000001E-2</x:v>
      </x:c>
      <x:c r="C28" s="5" t="s">
        <x:v>37</x:v>
      </x:c>
      <x:c r="D28" s="5" t="s">
        <x:v>8</x:v>
      </x:c>
      <x:c r="E28" s="5" t="s">
        <x:v>9</x:v>
      </x:c>
    </x:row>
    <x:row r="29">
      <x:c r="A29" s="11" t="s">
        <x:v>49</x:v>
      </x:c>
      <x:c r="B29" s="12">
        <x:v>30</x:v>
      </x:c>
      <x:c r="C29" s="11" t="s">
        <x:v>13</x:v>
      </x:c>
      <x:c r="D29" s="11" t="s">
        <x:v>8</x:v>
      </x:c>
      <x:c r="E29" s="11" t="s">
        <x:v>9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15" customWidth="1"/>
    <x:col min="3" max="6" width="16" customWidth="1"/>
    <x:col min="7" max="7" width="15" customWidth="1"/>
    <x:col min="8" max="8" width="16" customWidth="1"/>
  </x:cols>
  <x:sheetData>
    <x:row r="1" ht="28.049999237060547" customHeight="1">
      <x:c r="A1" s="59" t="s">
        <x:v>50</x:v>
      </x:c>
      <x:c r="B1" s="60"/>
      <x:c r="C1" s="60"/>
      <x:c r="D1" s="60"/>
      <x:c r="E1" s="60"/>
      <x:c r="F1" s="60"/>
      <x:c r="G1" s="60"/>
      <x:c r="H1" s="60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2" t="s">
        <x:v>51</x:v>
      </x:c>
      <x:c r="B3" s="2" t="s">
        <x:v>52</x:v>
      </x:c>
      <x:c r="C3" s="2" t="s">
        <x:v>53</x:v>
      </x:c>
      <x:c r="D3" s="2" t="s">
        <x:v>54</x:v>
      </x:c>
      <x:c r="E3" s="2" t="s">
        <x:v>55</x:v>
      </x:c>
      <x:c r="F3" s="2" t="s">
        <x:v>56</x:v>
      </x:c>
      <x:c r="G3" s="2" t="s">
        <x:v>57</x:v>
      </x:c>
      <x:c r="H3" s="2" t="s">
        <x:v>58</x:v>
      </x:c>
    </x:row>
    <x:row r="4">
      <x:c r="A4" s="3" t="s">
        <x:v>59</x:v>
      </x:c>
      <x:c r="B4" s="13" t="n">
        <x:f>TOMATO_BEDS</x:f>
        <x:v>10</x:v>
      </x:c>
      <x:c r="C4" s="14" t="n">
        <x:f>B4*TOMATO_PRICE</x:f>
        <x:v>88000</x:v>
      </x:c>
      <x:c r="D4" s="15" t="n">
        <x:f>B4*TOMATO_HOURS*WEEKS*(1+TOMATO_DIM)^B4</x:f>
        <x:v>2334.368214090002</x:v>
      </x:c>
      <x:c r="E4" s="14" t="n">
        <x:f>D4*BLENDED_LABOR_RATE</x:f>
        <x:v>46056.58119840082</x:v>
      </x:c>
      <x:c r="F4" s="14" t="n">
        <x:f>B4*TOMATO_FERTILIZER</x:f>
        <x:v>8800</x:v>
      </x:c>
      <x:c r="G4" s="14" t="n">
        <x:f>IF(B4=0,"",INDEX('Marginal Cost'!$E$6:$E$26,MATCH(B4,'Marginal Cost'!$A$6:$A$26,0)))</x:f>
        <x:v>8248.586534375012</x:v>
      </x:c>
      <x:c r="H4" s="14" t="n">
        <x:f>IF(G4="","",TOMATO_PRICE-G4)</x:f>
        <x:v>551.413465624988</x:v>
      </x:c>
    </x:row>
    <x:row r="5">
      <x:c r="A5" s="5" t="s">
        <x:v>60</x:v>
      </x:c>
      <x:c r="B5" s="16" t="n">
        <x:f>CARROT_BEDS</x:f>
        <x:v>20</x:v>
      </x:c>
      <x:c r="C5" s="17" t="n">
        <x:f>B5*CARROT_PRICE</x:f>
        <x:v>41880</x:v>
      </x:c>
      <x:c r="D5" s="18" t="n">
        <x:f>B5*CARROT_HOURS*WEEKS*(1+CARROT_DIM)^B5</x:f>
        <x:v>983.1698641742365</x:v>
      </x:c>
      <x:c r="E5" s="17" t="n">
        <x:f>D5*BLENDED_LABOR_RATE</x:f>
        <x:v>19397.72929045529</x:v>
      </x:c>
      <x:c r="F5" s="17" t="n">
        <x:f>B5*CARROT_FERTILIZER</x:f>
        <x:v>8800</x:v>
      </x:c>
      <x:c r="G5" s="17" t="n">
        <x:f>IF(B5=0,"",INDEX('Marginal Cost'!$L$6:$L$26,MATCH(B5,'Marginal Cost'!$H$6:$H$26,0)))</x:f>
        <x:v>1688.9454575384007</x:v>
      </x:c>
      <x:c r="H5" s="17" t="n">
        <x:f>IF(G5="","",CARROT_PRICE-G5)</x:f>
        <x:v>405.05454246159934</x:v>
      </x:c>
    </x:row>
    <x:row r="6">
      <x:c r="A6" s="11" t="s">
        <x:v>61</x:v>
      </x:c>
      <x:c r="B6" s="19" t="n">
        <x:f>MESCLUN_BEDS</x:f>
        <x:v>30</x:v>
      </x:c>
      <x:c r="C6" s="20" t="n">
        <x:f>B6*MESCLUN_PRICE</x:f>
        <x:v>81000</x:v>
      </x:c>
      <x:c r="D6" s="21" t="n">
        <x:f>B6*MESCLUN_HOURS*WEEKS*(1+MESCLUN_DIM)^B6</x:f>
        <x:v>1959.6780360096466</x:v>
      </x:c>
      <x:c r="E6" s="20" t="n">
        <x:f>D6*BLENDED_LABOR_RATE</x:f>
        <x:v>38664.024828398855</x:v>
      </x:c>
      <x:c r="F6" s="20" t="n">
        <x:f>B6*MESCLUN_FERTILIZER</x:f>
        <x:v>26400</x:v>
      </x:c>
      <x:c r="G6" s="20" t="n">
        <x:f>IF(B6=0,"",INDEX('Marginal Cost'!$S$6:$S$36,MATCH(B6,'Marginal Cost'!$O$6:$O$36,0)))</x:f>
        <x:v>2420.0990509335097</x:v>
      </x:c>
      <x:c r="H6" s="20" t="n">
        <x:f>IF(G6="","",MESCLUN_PRICE-G6)</x:f>
        <x:v>279.9009490664903</x:v>
      </x:c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61" t="s">
        <x:v>62</x:v>
      </x:c>
      <x:c r="B8" s="62"/>
      <x:c r="C8" s="62"/>
      <x:c r="D8" s="62"/>
      <x:c r="E8" s="63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2" t="s">
        <x:v>63</x:v>
      </x:c>
      <x:c r="B10" s="2" t="s">
        <x:v>64</x:v>
      </x:c>
      <x:c r="C10" s="1"/>
      <x:c r="D10" s="1"/>
      <x:c r="E10" s="1"/>
      <x:c r="F10" s="1"/>
      <x:c r="G10" s="1"/>
      <x:c r="H10" s="1"/>
    </x:row>
    <x:row r="11">
      <x:c r="A11" s="3" t="s">
        <x:v>65</x:v>
      </x:c>
      <x:c r="B11" s="13" t="n">
        <x:f>SUM(B4:B6)</x:f>
        <x:v>60</x:v>
      </x:c>
      <x:c r="C11" s="1"/>
      <x:c r="D11" s="1"/>
      <x:c r="E11" s="1"/>
      <x:c r="F11" s="1"/>
      <x:c r="G11" s="1"/>
      <x:c r="H11" s="1"/>
    </x:row>
    <x:row r="12">
      <x:c r="A12" s="5" t="s">
        <x:v>66</x:v>
      </x:c>
      <x:c r="B12" s="16" t="n">
        <x:f>TOTAL_BED_CAP-B11</x:f>
        <x:v>4</x:v>
      </x:c>
      <x:c r="C12" s="1"/>
      <x:c r="D12" s="1"/>
      <x:c r="E12" s="1"/>
      <x:c r="F12" s="1"/>
      <x:c r="G12" s="1"/>
      <x:c r="H12" s="1"/>
    </x:row>
    <x:row r="13">
      <x:c r="A13" s="5" t="s">
        <x:v>67</x:v>
      </x:c>
      <x:c r="B13" s="18" t="n">
        <x:f>SUM(D4:D6)</x:f>
        <x:v>5277.216114273885</x:v>
      </x:c>
      <x:c r="C13" s="1"/>
      <x:c r="D13" s="1"/>
      <x:c r="E13" s="1"/>
      <x:c r="F13" s="1"/>
      <x:c r="G13" s="1"/>
      <x:c r="H13" s="1"/>
    </x:row>
    <x:row r="14">
      <x:c r="A14" s="5" t="s">
        <x:v>68</x:v>
      </x:c>
      <x:c r="B14" s="18" t="n">
        <x:f>MIN(B13,FARMER_HOURS)</x:f>
        <x:v>720</x:v>
      </x:c>
      <x:c r="C14" s="1"/>
      <x:c r="D14" s="1"/>
      <x:c r="E14" s="1"/>
      <x:c r="F14" s="1"/>
      <x:c r="G14" s="1"/>
      <x:c r="H14" s="1"/>
    </x:row>
    <x:row r="15">
      <x:c r="A15" s="5" t="s">
        <x:v>69</x:v>
      </x:c>
      <x:c r="B15" s="18" t="n">
        <x:f>MAX(B13-FARMER_HOURS,0)</x:f>
        <x:v>4557.216114273885</x:v>
      </x:c>
      <x:c r="C15" s="1"/>
      <x:c r="D15" s="1"/>
      <x:c r="E15" s="1"/>
      <x:c r="F15" s="1"/>
      <x:c r="G15" s="1"/>
      <x:c r="H15" s="1"/>
    </x:row>
    <x:row r="16">
      <x:c r="A16" s="5" t="s">
        <x:v>70</x:v>
      </x:c>
      <x:c r="B16" s="22" t="n">
        <x:f>B15/TEMP_HOURS_PER_WORKER</x:f>
        <x:v>3.164733412690198</x:v>
      </x:c>
      <x:c r="C16" s="1"/>
      <x:c r="D16" s="1"/>
      <x:c r="E16" s="1"/>
      <x:c r="F16" s="1"/>
      <x:c r="G16" s="1"/>
      <x:c r="H16" s="1"/>
    </x:row>
    <x:row r="17">
      <x:c r="A17" s="5" t="s">
        <x:v>71</x:v>
      </x:c>
      <x:c r="B17" s="23" t="n">
        <x:f>B14*FARMER_RATE+B15*TEMP_RATE</x:f>
        <x:v>104118.33531725495</x:v>
      </x:c>
      <x:c r="C17" s="1"/>
      <x:c r="D17" s="1"/>
      <x:c r="E17" s="1"/>
      <x:c r="F17" s="1"/>
      <x:c r="G17" s="1"/>
      <x:c r="H17" s="1"/>
    </x:row>
    <x:row r="18">
      <x:c r="A18" s="5" t="s">
        <x:v>72</x:v>
      </x:c>
      <x:c r="B18" s="23" t="n">
        <x:f>IF(B13=0,0,B17/B13)</x:f>
        <x:v>19.729784239010847</x:v>
      </x:c>
      <x:c r="C18" s="1"/>
      <x:c r="D18" s="1"/>
      <x:c r="E18" s="1"/>
      <x:c r="F18" s="1"/>
      <x:c r="G18" s="1"/>
      <x:c r="H18" s="1"/>
    </x:row>
    <x:row r="19">
      <x:c r="A19" s="5" t="s">
        <x:v>73</x:v>
      </x:c>
      <x:c r="B19" s="23" t="n">
        <x:f>SUM(F4:F6)</x:f>
        <x:v>44000</x:v>
      </x:c>
      <x:c r="C19" s="1"/>
      <x:c r="D19" s="1"/>
      <x:c r="E19" s="1"/>
      <x:c r="F19" s="1"/>
      <x:c r="G19" s="1"/>
      <x:c r="H19" s="1"/>
    </x:row>
    <x:row r="20">
      <x:c r="A20" s="5" t="s">
        <x:v>74</x:v>
      </x:c>
      <x:c r="B20" s="23" t="n">
        <x:f>SUM(C4:C6)</x:f>
        <x:v>210880</x:v>
      </x:c>
      <x:c r="C20" s="1"/>
      <x:c r="D20" s="1"/>
      <x:c r="E20" s="1"/>
      <x:c r="F20" s="1"/>
      <x:c r="G20" s="1"/>
      <x:c r="H20" s="1"/>
    </x:row>
    <x:row r="21">
      <x:c r="A21" s="5" t="s">
        <x:v>75</x:v>
      </x:c>
      <x:c r="B21" s="23" t="n">
        <x:f>B17+B19</x:f>
        <x:v>148118.33531725494</x:v>
      </x:c>
      <x:c r="C21" s="1"/>
      <x:c r="D21" s="1"/>
      <x:c r="E21" s="1"/>
      <x:c r="F21" s="1"/>
      <x:c r="G21" s="1"/>
      <x:c r="H21" s="1"/>
    </x:row>
    <x:row r="22">
      <x:c r="A22" s="5" t="s">
        <x:v>10</x:v>
      </x:c>
      <x:c r="B22" s="23" t="n">
        <x:f>FIXED_COST</x:f>
        <x:v>20000</x:v>
      </x:c>
      <x:c r="C22" s="1"/>
      <x:c r="D22" s="1"/>
      <x:c r="E22" s="1"/>
      <x:c r="F22" s="1"/>
      <x:c r="G22" s="1"/>
      <x:c r="H22" s="1"/>
    </x:row>
    <x:row r="23">
      <x:c r="A23" s="24" t="s">
        <x:v>76</x:v>
      </x:c>
      <x:c r="B23" s="25" t="n">
        <x:f>B21+B22</x:f>
        <x:v>168118.33531725494</x:v>
      </x:c>
      <x:c r="C23" s="1"/>
      <x:c r="D23" s="1"/>
      <x:c r="E23" s="1"/>
      <x:c r="F23" s="1"/>
      <x:c r="G23" s="1"/>
      <x:c r="H23" s="1"/>
    </x:row>
    <x:row r="24">
      <x:c r="A24" s="26" t="s">
        <x:v>77</x:v>
      </x:c>
      <x:c r="B24" s="27" t="n">
        <x:f>B20-B23</x:f>
        <x:v>42761.66468274506</x:v>
      </x:c>
      <x:c r="C24" s="1"/>
      <x:c r="D24" s="1"/>
      <x:c r="E24" s="1"/>
      <x:c r="F24" s="1"/>
      <x:c r="G24" s="1"/>
      <x:c r="H24" s="1"/>
    </x:row>
    <x:row r="25">
      <x:c r="A25" s="11" t="s">
        <x:v>78</x:v>
      </x:c>
      <x:c r="B25" s="28" t="n">
        <x:f>SUM(E4:E6)-B17</x:f>
        <x:v>1.4551915228366852e-11</x:v>
      </x:c>
      <x:c r="C25" s="1"/>
      <x:c r="D25" s="1"/>
      <x:c r="E25" s="1"/>
      <x:c r="F25" s="1"/>
      <x:c r="G25" s="1"/>
      <x:c r="H25" s="1"/>
    </x:row>
  </x:sheetData>
  <x:mergeCells>
    <x:mergeCell ref="A1:H1"/>
    <x:mergeCell ref="A8:E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8" customWidth="1"/>
    <x:col min="2" max="6" width="15" customWidth="1"/>
    <x:col min="7" max="7" width="12" customWidth="1"/>
    <x:col min="8" max="8" width="8" customWidth="1"/>
    <x:col min="9" max="13" width="15" customWidth="1"/>
    <x:col min="14" max="14" width="12" customWidth="1"/>
    <x:col min="15" max="15" width="8" customWidth="1"/>
    <x:col min="16" max="20" width="15" customWidth="1"/>
    <x:col min="21" max="21" width="12" customWidth="1"/>
  </x:cols>
  <x:sheetData>
    <x:row r="1" ht="28.049999237060547" customHeight="1">
      <x:c r="A1" s="59" t="s">
        <x:v>79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61" t="s">
        <x:v>80</x:v>
      </x:c>
      <x:c r="B3" s="62"/>
      <x:c r="C3" s="62"/>
      <x:c r="D3" s="62"/>
      <x:c r="E3" s="62"/>
      <x:c r="F3" s="62"/>
      <x:c r="G3" s="63"/>
      <x:c r="H3" s="61" t="s">
        <x:v>81</x:v>
      </x:c>
      <x:c r="I3" s="62"/>
      <x:c r="J3" s="62"/>
      <x:c r="K3" s="62"/>
      <x:c r="L3" s="62"/>
      <x:c r="M3" s="62"/>
      <x:c r="N3" s="63"/>
      <x:c r="O3" s="61" t="s">
        <x:v>82</x:v>
      </x:c>
      <x:c r="P3" s="62"/>
      <x:c r="Q3" s="62"/>
      <x:c r="R3" s="62"/>
      <x:c r="S3" s="62"/>
      <x:c r="T3" s="62"/>
      <x:c r="U3" s="6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2" t="s">
        <x:v>83</x:v>
      </x:c>
      <x:c r="B5" s="2" t="s">
        <x:v>54</x:v>
      </x:c>
      <x:c r="C5" s="2" t="s">
        <x:v>55</x:v>
      </x:c>
      <x:c r="D5" s="2" t="s">
        <x:v>84</x:v>
      </x:c>
      <x:c r="E5" s="2" t="s">
        <x:v>85</x:v>
      </x:c>
      <x:c r="F5" s="2" t="s">
        <x:v>86</x:v>
      </x:c>
      <x:c r="G5" s="2" t="s">
        <x:v>87</x:v>
      </x:c>
      <x:c r="H5" s="2" t="s">
        <x:v>83</x:v>
      </x:c>
      <x:c r="I5" s="2" t="s">
        <x:v>54</x:v>
      </x:c>
      <x:c r="J5" s="2" t="s">
        <x:v>55</x:v>
      </x:c>
      <x:c r="K5" s="2" t="s">
        <x:v>84</x:v>
      </x:c>
      <x:c r="L5" s="2" t="s">
        <x:v>85</x:v>
      </x:c>
      <x:c r="M5" s="2" t="s">
        <x:v>86</x:v>
      </x:c>
      <x:c r="N5" s="2" t="s">
        <x:v>87</x:v>
      </x:c>
      <x:c r="O5" s="2" t="s">
        <x:v>83</x:v>
      </x:c>
      <x:c r="P5" s="2" t="s">
        <x:v>54</x:v>
      </x:c>
      <x:c r="Q5" s="2" t="s">
        <x:v>55</x:v>
      </x:c>
      <x:c r="R5" s="2" t="s">
        <x:v>84</x:v>
      </x:c>
      <x:c r="S5" s="2" t="s">
        <x:v>85</x:v>
      </x:c>
      <x:c r="T5" s="2" t="s">
        <x:v>86</x:v>
      </x:c>
      <x:c r="U5" s="2" t="s">
        <x:v>87</x:v>
      </x:c>
    </x:row>
    <x:row r="6">
      <x:c r="A6" s="29">
        <x:v>0</x:v>
      </x:c>
      <x:c r="B6" s="15" t="n">
        <x:f t="shared" ref="B6:B26" si="0">A6*TOMATO_HOURS*WEEKS*(1+TOMATO_DIM)^A6</x:f>
        <x:v>0</x:v>
      </x:c>
      <x:c r="C6" s="30" t="n">
        <x:f t="shared" ref="C6:C26" si="1">MIN(B6,FARMER_HOURS)*FARMER_RATE+MAX(B6-FARMER_HOURS,0)*TEMP_RATE</x:f>
        <x:v>0</x:v>
      </x:c>
      <x:c r="D6" s="30" t="n">
        <x:f t="shared" ref="D6:D26" si="2">C6+A6*TOMATO_FERTILIZER</x:f>
        <x:v>0</x:v>
      </x:c>
      <x:c r="E6" s="30" t="str">
        <x:f>""</x:f>
      </x:c>
      <x:c r="F6" s="30" t="n">
        <x:f t="shared" ref="F6:F26" si="3">TOMATO_PRICE</x:f>
        <x:v>8800</x:v>
      </x:c>
      <x:c r="G6" s="13" t="str">
        <x:f t="shared" ref="G6:G25" si="4">IF(AND(E6&lt;=F6,E7&gt;F6),"CROSS","")</x:f>
      </x:c>
      <x:c r="H6" s="29">
        <x:v>0</x:v>
      </x:c>
      <x:c r="I6" s="15" t="n">
        <x:f t="shared" ref="I6:I26" si="5">H6*CARROT_HOURS*WEEKS*(1+CARROT_DIM)^H6</x:f>
        <x:v>0</x:v>
      </x:c>
      <x:c r="J6" s="30" t="n">
        <x:f t="shared" ref="J6:J26" si="6">MIN(I6,FARMER_HOURS)*FARMER_RATE+MAX(I6-FARMER_HOURS,0)*TEMP_RATE</x:f>
        <x:v>0</x:v>
      </x:c>
      <x:c r="K6" s="30" t="n">
        <x:f t="shared" ref="K6:K26" si="7">J6+H6*CARROT_FERTILIZER</x:f>
        <x:v>0</x:v>
      </x:c>
      <x:c r="L6" s="30" t="str">
        <x:f>""</x:f>
      </x:c>
      <x:c r="M6" s="30" t="n">
        <x:f t="shared" ref="M6:M26" si="8">CARROT_PRICE</x:f>
        <x:v>2094</x:v>
      </x:c>
      <x:c r="N6" s="13" t="str">
        <x:f t="shared" ref="N6:N25" si="9">IF(AND(L6&lt;=M6,L7&gt;M6),"CROSS","")</x:f>
      </x:c>
      <x:c r="O6" s="29">
        <x:v>0</x:v>
      </x:c>
      <x:c r="P6" s="15" t="n">
        <x:f t="shared" ref="P6:P36" si="10">O6*MESCLUN_HOURS*WEEKS*(1+MESCLUN_DIM)^O6</x:f>
        <x:v>0</x:v>
      </x:c>
      <x:c r="Q6" s="30" t="n">
        <x:f t="shared" ref="Q6:Q36" si="11">MIN(P6,FARMER_HOURS)*FARMER_RATE+MAX(P6-FARMER_HOURS,0)*TEMP_RATE</x:f>
        <x:v>0</x:v>
      </x:c>
      <x:c r="R6" s="30" t="n">
        <x:f t="shared" ref="R6:R36" si="12">Q6+O6*MESCLUN_FERTILIZER</x:f>
        <x:v>0</x:v>
      </x:c>
      <x:c r="S6" s="30" t="str">
        <x:f>""</x:f>
      </x:c>
      <x:c r="T6" s="30" t="n">
        <x:f t="shared" ref="T6:T36" si="13">MESCLUN_PRICE</x:f>
        <x:v>2700</x:v>
      </x:c>
      <x:c r="U6" s="13" t="str">
        <x:f t="shared" ref="U6:U35" si="14">IF(AND(S6&lt;=T6,S7&gt;T6),"CROSS","")</x:f>
      </x:c>
    </x:row>
    <x:row r="7">
      <x:c r="A7" s="31">
        <x:v>1</x:v>
      </x:c>
      <x:c r="B7" s="18">
        <x:f t="shared" si="0"/>
        <x:v>99.000000000000014</x:v>
      </x:c>
      <x:c r="C7" s="23">
        <x:f t="shared" si="1"/>
        <x:v>3437.5000000000005</x:v>
      </x:c>
      <x:c r="D7" s="23">
        <x:f t="shared" si="2"/>
        <x:v>4317.5</x:v>
      </x:c>
      <x:c r="E7" s="23" t="n">
        <x:f t="shared" ref="E7:E26" si="15">D7-D6</x:f>
        <x:v>4317.5</x:v>
      </x:c>
      <x:c r="F7" s="23">
        <x:f t="shared" si="3"/>
        <x:v>8800</x:v>
      </x:c>
      <x:c r="G7" s="16" t="str">
        <x:f t="shared" si="4"/>
      </x:c>
      <x:c r="H7" s="31">
        <x:v>1</x:v>
      </x:c>
      <x:c r="I7" s="18">
        <x:f t="shared" si="5"/>
        <x:v>30.749999999999996</x:v>
      </x:c>
      <x:c r="J7" s="23">
        <x:f t="shared" si="6"/>
        <x:v>1067.7083333333333</x:v>
      </x:c>
      <x:c r="K7" s="23">
        <x:f t="shared" si="7"/>
        <x:v>1507.7083333333333</x:v>
      </x:c>
      <x:c r="L7" s="23" t="n">
        <x:f t="shared" ref="L7:L26" si="16">K7-K6</x:f>
        <x:v>1507.7083333333333</x:v>
      </x:c>
      <x:c r="M7" s="23">
        <x:f t="shared" si="8"/>
        <x:v>2094</x:v>
      </x:c>
      <x:c r="N7" s="16" t="str">
        <x:f t="shared" si="9"/>
      </x:c>
      <x:c r="O7" s="31">
        <x:v>1</x:v>
      </x:c>
      <x:c r="P7" s="18">
        <x:f t="shared" si="10"/>
        <x:v>45.5625</x:v>
      </x:c>
      <x:c r="Q7" s="23">
        <x:f t="shared" si="11"/>
        <x:v>1582.03125</x:v>
      </x:c>
      <x:c r="R7" s="23">
        <x:f t="shared" si="12"/>
        <x:v>2462.03125</x:v>
      </x:c>
      <x:c r="S7" s="23" t="n">
        <x:f t="shared" ref="S7:S36" si="17">R7-R6</x:f>
        <x:v>2462.03125</x:v>
      </x:c>
      <x:c r="T7" s="23">
        <x:f t="shared" si="13"/>
        <x:v>2700</x:v>
      </x:c>
      <x:c r="U7" s="16" t="str">
        <x:f t="shared" si="14"/>
      </x:c>
    </x:row>
    <x:row r="8">
      <x:c r="A8" s="31">
        <x:v>2</x:v>
      </x:c>
      <x:c r="B8" s="18">
        <x:f t="shared" si="0"/>
        <x:v>217.80000000000004</x:v>
      </x:c>
      <x:c r="C8" s="23">
        <x:f t="shared" si="1"/>
        <x:v>7562.5000000000009</x:v>
      </x:c>
      <x:c r="D8" s="23">
        <x:f t="shared" si="2"/>
        <x:v>9322.5</x:v>
      </x:c>
      <x:c r="E8" s="23">
        <x:f t="shared" si="15"/>
        <x:v>5005</x:v>
      </x:c>
      <x:c r="F8" s="23">
        <x:f t="shared" si="3"/>
        <x:v>8800</x:v>
      </x:c>
      <x:c r="G8" s="16" t="str">
        <x:f t="shared" si="4"/>
      </x:c>
      <x:c r="H8" s="31">
        <x:v>2</x:v>
      </x:c>
      <x:c r="I8" s="18">
        <x:f t="shared" si="5"/>
        <x:v>63.037499999999994</x:v>
      </x:c>
      <x:c r="J8" s="23">
        <x:f t="shared" si="6"/>
        <x:v>2188.802083333333</x:v>
      </x:c>
      <x:c r="K8" s="23">
        <x:f t="shared" si="7"/>
        <x:v>3068.802083333333</x:v>
      </x:c>
      <x:c r="L8" s="23">
        <x:f t="shared" si="16"/>
        <x:v>1561.0937499999998</x:v>
      </x:c>
      <x:c r="M8" s="23">
        <x:f t="shared" si="8"/>
        <x:v>2094</x:v>
      </x:c>
      <x:c r="N8" s="16" t="str">
        <x:f t="shared" si="9"/>
      </x:c>
      <x:c r="O8" s="31">
        <x:v>2</x:v>
      </x:c>
      <x:c r="P8" s="18">
        <x:f t="shared" si="10"/>
        <x:v>92.264062499999994</x:v>
      </x:c>
      <x:c r="Q8" s="23">
        <x:f t="shared" si="11"/>
        <x:v>3203.6132812499995</x:v>
      </x:c>
      <x:c r="R8" s="23">
        <x:f t="shared" si="12"/>
        <x:v>4963.61328125</x:v>
      </x:c>
      <x:c r="S8" s="23">
        <x:f t="shared" si="17"/>
        <x:v>2501.58203125</x:v>
      </x:c>
      <x:c r="T8" s="23">
        <x:f t="shared" si="13"/>
        <x:v>2700</x:v>
      </x:c>
      <x:c r="U8" s="16" t="str">
        <x:f t="shared" si="14"/>
      </x:c>
    </x:row>
    <x:row r="9">
      <x:c r="A9" s="31">
        <x:v>3</x:v>
      </x:c>
      <x:c r="B9" s="18">
        <x:f t="shared" si="0"/>
        <x:v>359.37000000000012</x:v>
      </x:c>
      <x:c r="C9" s="23">
        <x:f t="shared" si="1"/>
        <x:v>12478.125000000004</x:v>
      </x:c>
      <x:c r="D9" s="23">
        <x:f t="shared" si="2"/>
        <x:v>15118.125000000004</x:v>
      </x:c>
      <x:c r="E9" s="23">
        <x:f t="shared" si="15"/>
        <x:v>5795.6250000000036</x:v>
      </x:c>
      <x:c r="F9" s="23">
        <x:f t="shared" si="3"/>
        <x:v>8800</x:v>
      </x:c>
      <x:c r="G9" s="16" t="str">
        <x:f t="shared" si="4"/>
      </x:c>
      <x:c r="H9" s="31">
        <x:v>3</x:v>
      </x:c>
      <x:c r="I9" s="18">
        <x:f t="shared" si="5"/>
        <x:v>96.920156249999991</x:v>
      </x:c>
      <x:c r="J9" s="23">
        <x:f t="shared" si="6"/>
        <x:v>3365.2832031249995</x:v>
      </x:c>
      <x:c r="K9" s="23">
        <x:f t="shared" si="7"/>
        <x:v>4685.283203125</x:v>
      </x:c>
      <x:c r="L9" s="23">
        <x:f t="shared" si="16"/>
        <x:v>1616.481119791667</x:v>
      </x:c>
      <x:c r="M9" s="23">
        <x:f t="shared" si="8"/>
        <x:v>2094</x:v>
      </x:c>
      <x:c r="N9" s="16" t="str">
        <x:f t="shared" si="9"/>
      </x:c>
      <x:c r="O9" s="31">
        <x:v>3</x:v>
      </x:c>
      <x:c r="P9" s="18">
        <x:f t="shared" si="10"/>
        <x:v>140.12604492187498</x:v>
      </x:c>
      <x:c r="Q9" s="23">
        <x:f t="shared" si="11"/>
        <x:v>4865.4876708984366</x:v>
      </x:c>
      <x:c r="R9" s="23">
        <x:f t="shared" si="12"/>
        <x:v>7505.4876708984366</x:v>
      </x:c>
      <x:c r="S9" s="23">
        <x:f t="shared" si="17"/>
        <x:v>2541.8743896484366</x:v>
      </x:c>
      <x:c r="T9" s="23">
        <x:f t="shared" si="13"/>
        <x:v>2700</x:v>
      </x:c>
      <x:c r="U9" s="16" t="str">
        <x:f t="shared" si="14"/>
      </x:c>
    </x:row>
    <x:row r="10">
      <x:c r="A10" s="31">
        <x:v>4</x:v>
      </x:c>
      <x:c r="B10" s="18">
        <x:f t="shared" si="0"/>
        <x:v>527.07600000000014</x:v>
      </x:c>
      <x:c r="C10" s="23">
        <x:f t="shared" si="1"/>
        <x:v>18301.250000000004</x:v>
      </x:c>
      <x:c r="D10" s="23">
        <x:f t="shared" si="2"/>
        <x:v>21821.250000000004</x:v>
      </x:c>
      <x:c r="E10" s="23">
        <x:f t="shared" si="15"/>
        <x:v>6703.125</x:v>
      </x:c>
      <x:c r="F10" s="23">
        <x:f t="shared" si="3"/>
        <x:v>8800</x:v>
      </x:c>
      <x:c r="G10" s="16" t="str">
        <x:f t="shared" si="4"/>
      </x:c>
      <x:c r="H10" s="31">
        <x:v>4</x:v>
      </x:c>
      <x:c r="I10" s="18">
        <x:f t="shared" si="5"/>
        <x:v>132.45754687499996</x:v>
      </x:c>
      <x:c r="J10" s="23">
        <x:f t="shared" si="6"/>
        <x:v>4599.2203776041652</x:v>
      </x:c>
      <x:c r="K10" s="23">
        <x:f t="shared" si="7"/>
        <x:v>6359.2203776041652</x:v>
      </x:c>
      <x:c r="L10" s="23">
        <x:f t="shared" si="16"/>
        <x:v>1673.9371744791652</x:v>
      </x:c>
      <x:c r="M10" s="23">
        <x:f t="shared" si="8"/>
        <x:v>2094</x:v>
      </x:c>
      <x:c r="N10" s="16" t="str">
        <x:f t="shared" si="9"/>
      </x:c>
      <x:c r="O10" s="31">
        <x:v>4</x:v>
      </x:c>
      <x:c r="P10" s="18">
        <x:f t="shared" si="10"/>
        <x:v>189.17016064453125</x:v>
      </x:c>
      <x:c r="Q10" s="23">
        <x:f t="shared" si="11"/>
        <x:v>6568.4083557128906</x:v>
      </x:c>
      <x:c r="R10" s="23">
        <x:f t="shared" si="12"/>
        <x:v>10088.408355712891</x:v>
      </x:c>
      <x:c r="S10" s="23">
        <x:f t="shared" si="17"/>
        <x:v>2582.920684814454</x:v>
      </x:c>
      <x:c r="T10" s="23">
        <x:f t="shared" si="13"/>
        <x:v>2700</x:v>
      </x:c>
      <x:c r="U10" s="16" t="str">
        <x:f t="shared" si="14"/>
      </x:c>
    </x:row>
    <x:row r="11">
      <x:c r="A11" s="31">
        <x:v>5</x:v>
      </x:c>
      <x:c r="B11" s="18">
        <x:f t="shared" si="0"/>
        <x:v>724.72950000000026</x:v>
      </x:c>
      <x:c r="C11" s="23">
        <x:f t="shared" si="1"/>
        <x:v>25082.109375000004</x:v>
      </x:c>
      <x:c r="D11" s="23">
        <x:f t="shared" si="2"/>
        <x:v>29482.109375000004</x:v>
      </x:c>
      <x:c r="E11" s="23">
        <x:f t="shared" si="15"/>
        <x:v>7660.859375</x:v>
      </x:c>
      <x:c r="F11" s="23">
        <x:f t="shared" si="3"/>
        <x:v>8800</x:v>
      </x:c>
      <x:c r="G11" s="16" t="str">
        <x:f t="shared" si="4"/>
      </x:c>
      <x:c r="H11" s="31">
        <x:v>5</x:v>
      </x:c>
      <x:c r="I11" s="18">
        <x:f t="shared" si="5"/>
        <x:v>169.71123193359369</x:v>
      </x:c>
      <x:c r="J11" s="23">
        <x:f t="shared" si="6"/>
        <x:v>5892.7511088053361</x:v>
      </x:c>
      <x:c r="K11" s="23">
        <x:f t="shared" si="7"/>
        <x:v>8092.7511088053361</x:v>
      </x:c>
      <x:c r="L11" s="23">
        <x:f t="shared" si="16"/>
        <x:v>1733.530731201171</x:v>
      </x:c>
      <x:c r="M11" s="23">
        <x:f t="shared" si="8"/>
        <x:v>2094</x:v>
      </x:c>
      <x:c r="N11" s="16" t="str">
        <x:f t="shared" si="9"/>
      </x:c>
      <x:c r="O11" s="31">
        <x:v>5</x:v>
      </x:c>
      <x:c r="P11" s="18">
        <x:f t="shared" si="10"/>
        <x:v>239.41848456573481</x:v>
      </x:c>
      <x:c r="Q11" s="23">
        <x:f t="shared" si="11"/>
        <x:v>8313.1418251991254</x:v>
      </x:c>
      <x:c r="R11" s="23">
        <x:f t="shared" si="12"/>
        <x:v>12713.141825199125</x:v>
      </x:c>
      <x:c r="S11" s="23">
        <x:f t="shared" si="17"/>
        <x:v>2624.7334694862348</x:v>
      </x:c>
      <x:c r="T11" s="23">
        <x:f t="shared" si="13"/>
        <x:v>2700</x:v>
      </x:c>
      <x:c r="U11" s="16" t="str">
        <x:f t="shared" si="14"/>
      </x:c>
    </x:row>
    <x:row r="12">
      <x:c r="A12" s="31">
        <x:v>6</x:v>
      </x:c>
      <x:c r="B12" s="18">
        <x:f t="shared" si="0"/>
        <x:v>956.64294000000041</x:v>
      </x:c>
      <x:c r="C12" s="23">
        <x:f t="shared" si="1"/>
        <x:v>29108.384375000009</x:v>
      </x:c>
      <x:c r="D12" s="23">
        <x:f t="shared" si="2"/>
        <x:v>34388.384375000009</x:v>
      </x:c>
      <x:c r="E12" s="23">
        <x:f t="shared" si="15"/>
        <x:v>4906.2750000000051</x:v>
      </x:c>
      <x:c r="F12" s="23">
        <x:f t="shared" si="3"/>
        <x:v>8800</x:v>
      </x:c>
      <x:c r="G12" s="16" t="str">
        <x:f t="shared" si="4"/>
      </x:c>
      <x:c r="H12" s="31">
        <x:v>6</x:v>
      </x:c>
      <x:c r="I12" s="18">
        <x:f t="shared" si="5"/>
        <x:v>208.74481527832023</x:v>
      </x:c>
      <x:c r="J12" s="23">
        <x:f t="shared" si="6"/>
        <x:v>7248.0838638305631</x:v>
      </x:c>
      <x:c r="K12" s="23">
        <x:f t="shared" si="7"/>
        <x:v>9888.0838638305631</x:v>
      </x:c>
      <x:c r="L12" s="23">
        <x:f t="shared" si="16"/>
        <x:v>1795.332755025227</x:v>
      </x:c>
      <x:c r="M12" s="23">
        <x:f t="shared" si="8"/>
        <x:v>2094</x:v>
      </x:c>
      <x:c r="N12" s="16" t="str">
        <x:f t="shared" si="9"/>
      </x:c>
      <x:c r="O12" s="31">
        <x:v>6</x:v>
      </x:c>
      <x:c r="P12" s="18">
        <x:f t="shared" si="10"/>
        <x:v>290.89345874736784</x:v>
      </x:c>
      <x:c r="Q12" s="23">
        <x:f t="shared" si="11"/>
        <x:v>10100.467317616938</x:v>
      </x:c>
      <x:c r="R12" s="23">
        <x:f t="shared" si="12"/>
        <x:v>15380.467317616938</x:v>
      </x:c>
      <x:c r="S12" s="23">
        <x:f t="shared" si="17"/>
        <x:v>2667.3254924178127</x:v>
      </x:c>
      <x:c r="T12" s="23">
        <x:f t="shared" si="13"/>
        <x:v>2700</x:v>
      </x:c>
      <x:c r="U12" s="16" t="str">
        <x:f t="shared" si="14"/>
        <x:v>CROSS</x:v>
      </x:c>
    </x:row>
    <x:row r="13">
      <x:c r="A13" s="31">
        <x:v>7</x:v>
      </x:c>
      <x:c r="B13" s="18">
        <x:f t="shared" si="0"/>
        <x:v>1227.6917730000007</x:v>
      </x:c>
      <x:c r="C13" s="23">
        <x:f t="shared" si="1"/>
        <x:v>33814.09328125001</x:v>
      </x:c>
      <x:c r="D13" s="23">
        <x:f t="shared" si="2"/>
        <x:v>39974.09328125001</x:v>
      </x:c>
      <x:c r="E13" s="23">
        <x:f t="shared" si="15"/>
        <x:v>5585.7089062500017</x:v>
      </x:c>
      <x:c r="F13" s="23">
        <x:f t="shared" si="3"/>
        <x:v>8800</x:v>
      </x:c>
      <x:c r="G13" s="16" t="str">
        <x:f t="shared" si="4"/>
      </x:c>
      <x:c r="H13" s="31">
        <x:v>7</x:v>
      </x:c>
      <x:c r="I13" s="18">
        <x:f t="shared" si="5"/>
        <x:v>249.62400827032465</x:v>
      </x:c>
      <x:c r="J13" s="23">
        <x:f t="shared" si="6"/>
        <x:v>8667.50028716405</x:v>
      </x:c>
      <x:c r="K13" s="23">
        <x:f t="shared" si="7"/>
        <x:v>11747.50028716405</x:v>
      </x:c>
      <x:c r="L13" s="23">
        <x:f t="shared" si="16"/>
        <x:v>1859.4164233334868</x:v>
      </x:c>
      <x:c r="M13" s="23">
        <x:f t="shared" si="8"/>
        <x:v>2094</x:v>
      </x:c>
      <x:c r="N13" s="16" t="str">
        <x:f t="shared" si="9"/>
      </x:c>
      <x:c r="O13" s="31">
        <x:v>7</x:v>
      </x:c>
      <x:c r="P13" s="18">
        <x:f t="shared" si="10"/>
        <x:v>343.61789814532818</x:v>
      </x:c>
      <x:c r="Q13" s="23">
        <x:f t="shared" si="11"/>
        <x:v>11931.177018935006</x:v>
      </x:c>
      <x:c r="R13" s="23">
        <x:f t="shared" si="12"/>
        <x:v>18091.177018935006</x:v>
      </x:c>
      <x:c r="S13" s="23">
        <x:f t="shared" si="17"/>
        <x:v>2710.7097013180683</x:v>
      </x:c>
      <x:c r="T13" s="23">
        <x:f t="shared" si="13"/>
        <x:v>2700</x:v>
      </x:c>
      <x:c r="U13" s="16" t="str">
        <x:f t="shared" si="14"/>
      </x:c>
    </x:row>
    <x:row r="14">
      <x:c r="A14" s="31">
        <x:v>8</x:v>
      </x:c>
      <x:c r="B14" s="18">
        <x:f t="shared" si="0"/>
        <x:v>1543.3839432000009</x:v>
      </x:c>
      <x:c r="C14" s="23">
        <x:f t="shared" si="1"/>
        <x:v>39294.860125000014</x:v>
      </x:c>
      <x:c r="D14" s="23">
        <x:f t="shared" si="2"/>
        <x:v>46334.860125000014</x:v>
      </x:c>
      <x:c r="E14" s="23">
        <x:f t="shared" si="15"/>
        <x:v>6360.7668437500033</x:v>
      </x:c>
      <x:c r="F14" s="23">
        <x:f t="shared" si="3"/>
        <x:v>8800</x:v>
      </x:c>
      <x:c r="G14" s="16" t="str">
        <x:f t="shared" si="4"/>
      </x:c>
      <x:c r="H14" s="31">
        <x:v>8</x:v>
      </x:c>
      <x:c r="I14" s="18">
        <x:f t="shared" si="5"/>
        <x:v>292.41669540238024</x:v>
      </x:c>
      <x:c r="J14" s="23">
        <x:f t="shared" si="6"/>
        <x:v>10153.357479249315</x:v>
      </x:c>
      <x:c r="K14" s="23">
        <x:f t="shared" si="7"/>
        <x:v>13673.357479249315</x:v>
      </x:c>
      <x:c r="L14" s="23">
        <x:f t="shared" si="16"/>
        <x:v>1925.8571920852646</x:v>
      </x:c>
      <x:c r="M14" s="23">
        <x:f t="shared" si="8"/>
        <x:v>2094</x:v>
      </x:c>
      <x:c r="N14" s="16" t="str">
        <x:f t="shared" si="9"/>
      </x:c>
      <x:c r="O14" s="31">
        <x:v>8</x:v>
      </x:c>
      <x:c r="P14" s="18">
        <x:f t="shared" si="10"/>
        <x:v>397.61499642530839</x:v>
      </x:c>
      <x:c r="Q14" s="23">
        <x:f t="shared" si="11"/>
        <x:v>13806.076264767653</x:v>
      </x:c>
      <x:c r="R14" s="23">
        <x:f t="shared" si="12"/>
        <x:v>20846.076264767653</x:v>
      </x:c>
      <x:c r="S14" s="23">
        <x:f t="shared" si="17"/>
        <x:v>2754.8992458326466</x:v>
      </x:c>
      <x:c r="T14" s="23">
        <x:f t="shared" si="13"/>
        <x:v>2700</x:v>
      </x:c>
      <x:c r="U14" s="16" t="str">
        <x:f t="shared" si="14"/>
      </x:c>
    </x:row>
    <x:row r="15">
      <x:c r="A15" s="31">
        <x:v>9</x:v>
      </x:c>
      <x:c r="B15" s="18">
        <x:f t="shared" si="0"/>
        <x:v>1909.9376297100011</x:v>
      </x:c>
      <x:c r="C15" s="23">
        <x:f t="shared" si="1"/>
        <x:v>45658.639404687521</x:v>
      </x:c>
      <x:c r="D15" s="23">
        <x:f t="shared" si="2"/>
        <x:v>53578.639404687521</x:v>
      </x:c>
      <x:c r="E15" s="23">
        <x:f t="shared" si="15"/>
        <x:v>7243.7792796875074</x:v>
      </x:c>
      <x:c r="F15" s="23">
        <x:f t="shared" si="3"/>
        <x:v>8800</x:v>
      </x:c>
      <x:c r="G15" s="16" t="str">
        <x:f t="shared" si="4"/>
      </x:c>
      <x:c r="H15" s="31">
        <x:v>9</x:v>
      </x:c>
      <x:c r="I15" s="18">
        <x:f t="shared" si="5"/>
        <x:v>337.19300188586965</x:v>
      </x:c>
      <x:c r="J15" s="23">
        <x:f t="shared" si="6"/>
        <x:v>11708.090343259362</x:v>
      </x:c>
      <x:c r="K15" s="23">
        <x:f t="shared" si="7"/>
        <x:v>15668.090343259362</x:v>
      </x:c>
      <x:c r="L15" s="23">
        <x:f t="shared" si="16"/>
        <x:v>1994.7328640100477</x:v>
      </x:c>
      <x:c r="M15" s="23">
        <x:f t="shared" si="8"/>
        <x:v>2094</x:v>
      </x:c>
      <x:c r="N15" s="16" t="str">
        <x:f t="shared" si="9"/>
      </x:c>
      <x:c r="O15" s="31">
        <x:v>9</x:v>
      </x:c>
      <x:c r="P15" s="18">
        <x:f t="shared" si="10"/>
        <x:v>452.90833186570285</x:v>
      </x:c>
      <x:c r="Q15" s="23">
        <x:f t="shared" si="11"/>
        <x:v>15725.983745336904</x:v>
      </x:c>
      <x:c r="R15" s="23">
        <x:f t="shared" si="12"/>
        <x:v>23645.983745336904</x:v>
      </x:c>
      <x:c r="S15" s="23">
        <x:f t="shared" si="17"/>
        <x:v>2799.9074805692508</x:v>
      </x:c>
      <x:c r="T15" s="23">
        <x:f t="shared" si="13"/>
        <x:v>2700</x:v>
      </x:c>
      <x:c r="U15" s="16" t="str">
        <x:f t="shared" si="14"/>
      </x:c>
    </x:row>
    <x:row r="16">
      <x:c r="A16" s="31">
        <x:v>10</x:v>
      </x:c>
      <x:c r="B16" s="18">
        <x:f t="shared" si="0"/>
        <x:v>2334.3682140900019</x:v>
      </x:c>
      <x:c r="C16" s="23">
        <x:f t="shared" si="1"/>
        <x:v>53027.225939062533</x:v>
      </x:c>
      <x:c r="D16" s="23">
        <x:f t="shared" si="2"/>
        <x:v>61827.225939062533</x:v>
      </x:c>
      <x:c r="E16" s="23">
        <x:f t="shared" si="15"/>
        <x:v>8248.586534375012</x:v>
      </x:c>
      <x:c r="F16" s="23">
        <x:f t="shared" si="3"/>
        <x:v>8800</x:v>
      </x:c>
      <x:c r="G16" s="16" t="str">
        <x:f t="shared" si="4"/>
        <x:v>CROSS</x:v>
      </x:c>
      <x:c r="H16" s="31">
        <x:v>10</x:v>
      </x:c>
      <x:c r="I16" s="18">
        <x:f t="shared" si="5"/>
        <x:v>384.02536325890713</x:v>
      </x:c>
      <x:c r="J16" s="23">
        <x:f t="shared" si="6"/>
        <x:v>13334.214002045386</x:v>
      </x:c>
      <x:c r="K16" s="23">
        <x:f t="shared" si="7"/>
        <x:v>17734.214002045388</x:v>
      </x:c>
      <x:c r="L16" s="23">
        <x:f t="shared" si="16"/>
        <x:v>2066.1236587860258</x:v>
      </x:c>
      <x:c r="M16" s="23">
        <x:f t="shared" si="8"/>
        <x:v>2094</x:v>
      </x:c>
      <x:c r="N16" s="16" t="str">
        <x:f t="shared" si="9"/>
        <x:v>CROSS</x:v>
      </x:c>
      <x:c r="O16" s="31">
        <x:v>10</x:v>
      </x:c>
      <x:c r="P16" s="18">
        <x:f t="shared" si="10"/>
        <x:v>509.52187334891573</x:v>
      </x:c>
      <x:c r="Q16" s="23">
        <x:f t="shared" si="11"/>
        <x:v>17691.731713504018</x:v>
      </x:c>
      <x:c r="R16" s="23">
        <x:f t="shared" si="12"/>
        <x:v>26491.731713504018</x:v>
      </x:c>
      <x:c r="S16" s="23">
        <x:f t="shared" si="17"/>
        <x:v>2845.7479681671139</x:v>
      </x:c>
      <x:c r="T16" s="23">
        <x:f t="shared" si="13"/>
        <x:v>2700</x:v>
      </x:c>
      <x:c r="U16" s="16" t="str">
        <x:f t="shared" si="14"/>
      </x:c>
    </x:row>
    <x:row r="17">
      <x:c r="A17" s="31">
        <x:v>11</x:v>
      </x:c>
      <x:c r="B17" s="18">
        <x:f t="shared" si="0"/>
        <x:v>2824.5855390489023</x:v>
      </x:c>
      <x:c r="C17" s="23">
        <x:f t="shared" si="1"/>
        <x:v>61537.943386265666</x:v>
      </x:c>
      <x:c r="D17" s="23">
        <x:f t="shared" si="2"/>
        <x:v>71217.943386265659</x:v>
      </x:c>
      <x:c r="E17" s="23">
        <x:f t="shared" si="15"/>
        <x:v>9390.7174472031256</x:v>
      </x:c>
      <x:c r="F17" s="23">
        <x:f t="shared" si="3"/>
        <x:v>8800</x:v>
      </x:c>
      <x:c r="G17" s="16" t="str">
        <x:f t="shared" si="4"/>
      </x:c>
      <x:c r="H17" s="31">
        <x:v>11</x:v>
      </x:c>
      <x:c r="I17" s="18">
        <x:f t="shared" si="5"/>
        <x:v>432.98859707441784</x:v>
      </x:c>
      <x:c r="J17" s="23">
        <x:f t="shared" si="6"/>
        <x:v>15034.326287306174</x:v>
      </x:c>
      <x:c r="K17" s="23">
        <x:f t="shared" si="7"/>
        <x:v>19874.326287306176</x:v>
      </x:c>
      <x:c r="L17" s="23">
        <x:f t="shared" si="16"/>
        <x:v>2140.1122852607878</x:v>
      </x:c>
      <x:c r="M17" s="23">
        <x:f t="shared" si="8"/>
        <x:v>2094</x:v>
      </x:c>
      <x:c r="N17" s="16" t="str">
        <x:f t="shared" si="9"/>
      </x:c>
      <x:c r="O17" s="31">
        <x:v>11</x:v>
      </x:c>
      <x:c r="P17" s="18">
        <x:f t="shared" si="10"/>
        <x:v>567.47998644235474</x:v>
      </x:c>
      <x:c r="Q17" s="23">
        <x:f t="shared" si="11"/>
        <x:v>19704.166195915095</x:v>
      </x:c>
      <x:c r="R17" s="23">
        <x:f t="shared" si="12"/>
        <x:v>29384.166195915095</x:v>
      </x:c>
      <x:c r="S17" s="23">
        <x:f t="shared" si="17"/>
        <x:v>2892.4344824110776</x:v>
      </x:c>
      <x:c r="T17" s="23">
        <x:f t="shared" si="13"/>
        <x:v>2700</x:v>
      </x:c>
      <x:c r="U17" s="16" t="str">
        <x:f t="shared" si="14"/>
      </x:c>
    </x:row>
    <x:row r="18">
      <x:c r="A18" s="31">
        <x:v>12</x:v>
      </x:c>
      <x:c r="B18" s="18">
        <x:f t="shared" si="0"/>
        <x:v>3389.502646858683</x:v>
      </x:c>
      <x:c r="C18" s="23">
        <x:f t="shared" si="1"/>
        <x:v>71345.532063518796</x:v>
      </x:c>
      <x:c r="D18" s="23">
        <x:f t="shared" si="2"/>
        <x:v>81905.532063518796</x:v>
      </x:c>
      <x:c r="E18" s="23">
        <x:f t="shared" si="15"/>
        <x:v>10687.588677253138</x:v>
      </x:c>
      <x:c r="F18" s="23">
        <x:f t="shared" si="3"/>
        <x:v>8800</x:v>
      </x:c>
      <x:c r="G18" s="16" t="str">
        <x:f t="shared" si="4"/>
      </x:c>
      <x:c r="H18" s="31">
        <x:v>12</x:v>
      </x:c>
      <x:c r="I18" s="18">
        <x:f t="shared" si="5"/>
        <x:v>484.15997672866712</x:v>
      </x:c>
      <x:c r="J18" s="23">
        <x:f t="shared" si="6"/>
        <x:v>16811.11030307872</x:v>
      </x:c>
      <x:c r="K18" s="23">
        <x:f t="shared" si="7"/>
        <x:v>22091.11030307872</x:v>
      </x:c>
      <x:c r="L18" s="23">
        <x:f t="shared" si="16"/>
        <x:v>2216.7840157725441</x:v>
      </x:c>
      <x:c r="M18" s="23">
        <x:f t="shared" si="8"/>
        <x:v>2094</x:v>
      </x:c>
      <x:c r="N18" s="16" t="str">
        <x:f t="shared" si="9"/>
      </x:c>
      <x:c r="O18" s="31">
        <x:v>12</x:v>
      </x:c>
      <x:c r="P18" s="18">
        <x:f t="shared" si="10"/>
        <x:v>626.80743957041921</x:v>
      </x:c>
      <x:c r="Q18" s="23">
        <x:f t="shared" si="11"/>
        <x:v>21764.147207306221</x:v>
      </x:c>
      <x:c r="R18" s="23">
        <x:f t="shared" si="12"/>
        <x:v>32324.147207306221</x:v>
      </x:c>
      <x:c r="S18" s="23">
        <x:f t="shared" si="17"/>
        <x:v>2939.9810113911262</x:v>
      </x:c>
      <x:c r="T18" s="23">
        <x:f t="shared" si="13"/>
        <x:v>2700</x:v>
      </x:c>
      <x:c r="U18" s="16" t="str">
        <x:f t="shared" si="14"/>
      </x:c>
    </x:row>
    <x:row r="19">
      <x:c r="A19" s="31">
        <x:v>13</x:v>
      </x:c>
      <x:c r="B19" s="18">
        <x:f t="shared" si="0"/>
        <x:v>4039.1573208399304</x:v>
      </x:c>
      <x:c r="C19" s="23">
        <x:f t="shared" si="1"/>
        <x:v>82624.259042359903</x:v>
      </x:c>
      <x:c r="D19" s="23">
        <x:f t="shared" si="2"/>
        <x:v>94064.259042359903</x:v>
      </x:c>
      <x:c r="E19" s="23">
        <x:f t="shared" si="15"/>
        <x:v>12158.726978841107</x:v>
      </x:c>
      <x:c r="F19" s="23">
        <x:f t="shared" si="3"/>
        <x:v>8800</x:v>
      </x:c>
      <x:c r="G19" s="16" t="str">
        <x:f t="shared" si="4"/>
      </x:c>
      <x:c r="H19" s="31">
        <x:v>13</x:v>
      </x:c>
      <x:c r="I19" s="18">
        <x:f t="shared" si="5"/>
        <x:v>537.61930749245744</x:v>
      </x:c>
      <x:c r="J19" s="23">
        <x:f t="shared" si="6"/>
        <x:v>18667.337065710326</x:v>
      </x:c>
      <x:c r="K19" s="23">
        <x:f t="shared" si="7"/>
        <x:v>24387.337065710326</x:v>
      </x:c>
      <x:c r="L19" s="23">
        <x:f t="shared" si="16"/>
        <x:v>2296.2267626316061</x:v>
      </x:c>
      <x:c r="M19" s="23">
        <x:f t="shared" si="8"/>
        <x:v>2094</x:v>
      </x:c>
      <x:c r="N19" s="16" t="str">
        <x:f t="shared" si="9"/>
      </x:c>
      <x:c r="O19" s="31">
        <x:v>13</x:v>
      </x:c>
      <x:c r="P19" s="18">
        <x:f t="shared" si="10"/>
        <x:v>687.52941027880343</x:v>
      </x:c>
      <x:c r="Q19" s="23">
        <x:f t="shared" si="11"/>
        <x:v>23872.548968014009</x:v>
      </x:c>
      <x:c r="R19" s="23">
        <x:f t="shared" si="12"/>
        <x:v>35312.548968014009</x:v>
      </x:c>
      <x:c r="S19" s="23">
        <x:f t="shared" si="17"/>
        <x:v>2988.4017607077876</x:v>
      </x:c>
      <x:c r="T19" s="23">
        <x:f t="shared" si="13"/>
        <x:v>2700</x:v>
      </x:c>
      <x:c r="U19" s="16" t="str">
        <x:f t="shared" si="14"/>
      </x:c>
    </x:row>
    <x:row r="20">
      <x:c r="A20" s="31">
        <x:v>14</x:v>
      </x:c>
      <x:c r="B20" s="18">
        <x:f t="shared" si="0"/>
        <x:v>4784.8479031488414</x:v>
      </x:c>
      <x:c r="C20" s="23">
        <x:f t="shared" si="1"/>
        <x:v>95570.276096334055</x:v>
      </x:c>
      <x:c r="D20" s="23">
        <x:f t="shared" si="2"/>
        <x:v>107890.27609633406</x:v>
      </x:c>
      <x:c r="E20" s="23">
        <x:f t="shared" si="15"/>
        <x:v>13826.017053974152</x:v>
      </x:c>
      <x:c r="F20" s="23">
        <x:f t="shared" si="3"/>
        <x:v>8800</x:v>
      </x:c>
      <x:c r="G20" s="16" t="str">
        <x:f t="shared" si="4"/>
      </x:c>
      <x:c r="H20" s="31">
        <x:v>14</x:v>
      </x:c>
      <x:c r="I20" s="18">
        <x:f t="shared" si="5"/>
        <x:v>593.44900480898184</x:v>
      </x:c>
      <x:c r="J20" s="23">
        <x:f t="shared" si="6"/>
        <x:v>20605.868222534093</x:v>
      </x:c>
      <x:c r="K20" s="23">
        <x:f t="shared" si="7"/>
        <x:v>26765.868222534093</x:v>
      </x:c>
      <x:c r="L20" s="23">
        <x:f t="shared" si="16"/>
        <x:v>2378.5311568237667</x:v>
      </x:c>
      <x:c r="M20" s="23">
        <x:f t="shared" si="8"/>
        <x:v>2094</x:v>
      </x:c>
      <x:c r="N20" s="16" t="str">
        <x:f t="shared" si="9"/>
      </x:c>
      <x:c r="O20" s="31">
        <x:v>14</x:v>
      </x:c>
      <x:c r="P20" s="18">
        <x:f t="shared" si="10"/>
        <x:v>749.67149159246469</x:v>
      </x:c>
      <x:c r="Q20" s="23">
        <x:f t="shared" si="11"/>
        <x:v>25515.130062369179</x:v>
      </x:c>
      <x:c r="R20" s="23">
        <x:f t="shared" si="12"/>
        <x:v>37835.130062369179</x:v>
      </x:c>
      <x:c r="S20" s="23">
        <x:f t="shared" si="17"/>
        <x:v>2522.5810943551696</x:v>
      </x:c>
      <x:c r="T20" s="23">
        <x:f t="shared" si="13"/>
        <x:v>2700</x:v>
      </x:c>
      <x:c r="U20" s="16" t="str">
        <x:f t="shared" si="14"/>
      </x:c>
    </x:row>
    <x:row r="21">
      <x:c r="A21" s="31">
        <x:v>15</x:v>
      </x:c>
      <x:c r="B21" s="18">
        <x:f t="shared" si="0"/>
        <x:v>5639.2850287111351</x:v>
      </x:c>
      <x:c r="C21" s="23">
        <x:f t="shared" si="1"/>
        <x:v>110404.25397067942</x:v>
      </x:c>
      <x:c r="D21" s="23">
        <x:f t="shared" si="2"/>
        <x:v>123604.25397067942</x:v>
      </x:c>
      <x:c r="E21" s="23">
        <x:f t="shared" si="15"/>
        <x:v>15713.977874345364</x:v>
      </x:c>
      <x:c r="F21" s="23">
        <x:f t="shared" si="3"/>
        <x:v>8800</x:v>
      </x:c>
      <x:c r="G21" s="16" t="str">
        <x:f t="shared" si="4"/>
      </x:c>
      <x:c r="H21" s="31">
        <x:v>15</x:v>
      </x:c>
      <x:c r="I21" s="18">
        <x:f t="shared" si="5"/>
        <x:v>651.73417492414967</x:v>
      </x:c>
      <x:c r="J21" s="23">
        <x:f t="shared" si="6"/>
        <x:v>22629.658851532975</x:v>
      </x:c>
      <x:c r="K21" s="23">
        <x:f t="shared" si="7"/>
        <x:v>29229.658851532975</x:v>
      </x:c>
      <x:c r="L21" s="23">
        <x:f t="shared" si="16"/>
        <x:v>2463.7906289988823</x:v>
      </x:c>
      <x:c r="M21" s="23">
        <x:f t="shared" si="8"/>
        <x:v>2094</x:v>
      </x:c>
      <x:c r="N21" s="16" t="str">
        <x:f t="shared" si="9"/>
      </x:c>
      <x:c r="O21" s="31">
        <x:v>15</x:v>
      </x:c>
      <x:c r="P21" s="18">
        <x:f t="shared" si="10"/>
        <x:v>813.25969846861108</x:v>
      </x:c>
      <x:c r="Q21" s="23">
        <x:f t="shared" si="11"/>
        <x:v>26619.091987302276</x:v>
      </x:c>
      <x:c r="R21" s="23">
        <x:f t="shared" si="12"/>
        <x:v>39819.091987302279</x:v>
      </x:c>
      <x:c r="S21" s="23">
        <x:f t="shared" si="17"/>
        <x:v>1983.9619249331008</x:v>
      </x:c>
      <x:c r="T21" s="23">
        <x:f t="shared" si="13"/>
        <x:v>2700</x:v>
      </x:c>
      <x:c r="U21" s="16" t="str">
        <x:f t="shared" si="14"/>
      </x:c>
    </x:row>
    <x:row r="22">
      <x:c r="A22" s="31">
        <x:v>16</x:v>
      </x:c>
      <x:c r="B22" s="18">
        <x:f t="shared" si="0"/>
        <x:v>6616.761100354398</x:v>
      </x:c>
      <x:c r="C22" s="23">
        <x:f t="shared" si="1"/>
        <x:v>127374.32465893052</x:v>
      </x:c>
      <x:c r="D22" s="23">
        <x:f t="shared" si="2"/>
        <x:v>141454.32465893053</x:v>
      </x:c>
      <x:c r="E22" s="23">
        <x:f t="shared" si="15"/>
        <x:v>17850.070688251115</x:v>
      </x:c>
      <x:c r="F22" s="23">
        <x:f t="shared" si="3"/>
        <x:v>8800</x:v>
      </x:c>
      <x:c r="G22" s="16" t="str">
        <x:f t="shared" si="4"/>
      </x:c>
      <x:c r="H22" s="31">
        <x:v>16</x:v>
      </x:c>
      <x:c r="I22" s="18">
        <x:f t="shared" si="5"/>
        <x:v>712.5626979170703</x:v>
      </x:c>
      <x:c r="J22" s="23">
        <x:f t="shared" si="6"/>
        <x:v>24741.760344342718</x:v>
      </x:c>
      <x:c r="K22" s="23">
        <x:f t="shared" si="7"/>
        <x:v>31781.760344342718</x:v>
      </x:c>
      <x:c r="L22" s="23">
        <x:f t="shared" si="16"/>
        <x:v>2552.1014928097429</x:v>
      </x:c>
      <x:c r="M22" s="23">
        <x:f t="shared" si="8"/>
        <x:v>2094</x:v>
      </x:c>
      <x:c r="N22" s="16" t="str">
        <x:f t="shared" si="9"/>
      </x:c>
      <x:c r="O22" s="31">
        <x:v>16</x:v>
      </x:c>
      <x:c r="P22" s="18">
        <x:f t="shared" si="10"/>
        <x:v>878.32047434610013</x:v>
      </x:c>
      <x:c r="Q22" s="23">
        <x:f t="shared" si="11"/>
        <x:v>27748.619346286461</x:v>
      </x:c>
      <x:c r="R22" s="23">
        <x:f t="shared" si="12"/>
        <x:v>41828.619346286461</x:v>
      </x:c>
      <x:c r="S22" s="23">
        <x:f t="shared" si="17"/>
        <x:v>2009.5273589841818</x:v>
      </x:c>
      <x:c r="T22" s="23">
        <x:f t="shared" si="13"/>
        <x:v>2700</x:v>
      </x:c>
      <x:c r="U22" s="16" t="str">
        <x:f t="shared" si="14"/>
      </x:c>
    </x:row>
    <x:row r="23">
      <x:c r="A23" s="31">
        <x:v>17</x:v>
      </x:c>
      <x:c r="B23" s="18">
        <x:f t="shared" si="0"/>
        <x:v>7733.3395360392033</x:v>
      </x:c>
      <x:c r="C23" s="23">
        <x:f t="shared" si="1"/>
        <x:v>146759.36694512505</x:v>
      </x:c>
      <x:c r="D23" s="23">
        <x:f t="shared" si="2"/>
        <x:v>161719.36694512505</x:v>
      </x:c>
      <x:c r="E23" s="23">
        <x:f t="shared" si="15"/>
        <x:v>20265.042286194512</x:v>
      </x:c>
      <x:c r="F23" s="23">
        <x:f t="shared" si="3"/>
        <x:v>8800</x:v>
      </x:c>
      <x:c r="G23" s="16" t="str">
        <x:f t="shared" si="4"/>
      </x:c>
      <x:c r="H23" s="31">
        <x:v>17</x:v>
      </x:c>
      <x:c r="I23" s="18">
        <x:f t="shared" si="5"/>
        <x:v>776.02531320030937</x:v>
      </x:c>
      <x:c r="J23" s="23">
        <x:f t="shared" si="6"/>
        <x:v>25972.66168750537</x:v>
      </x:c>
      <x:c r="K23" s="23">
        <x:f t="shared" si="7"/>
        <x:v>33452.661687505373</x:v>
      </x:c>
      <x:c r="L23" s="23">
        <x:f t="shared" si="16"/>
        <x:v>1670.9013431626554</x:v>
      </x:c>
      <x:c r="M23" s="23">
        <x:f t="shared" si="8"/>
        <x:v>2094</x:v>
      </x:c>
      <x:c r="N23" s="16" t="str">
        <x:f t="shared" si="9"/>
      </x:c>
      <x:c r="O23" s="31">
        <x:v>17</x:v>
      </x:c>
      <x:c r="P23" s="18">
        <x:f t="shared" si="10"/>
        <x:v>944.88069779264049</x:v>
      </x:c>
      <x:c r="Q23" s="23">
        <x:f t="shared" si="11"/>
        <x:v>28904.178781122231</x:v>
      </x:c>
      <x:c r="R23" s="23">
        <x:f t="shared" si="12"/>
        <x:v>43864.178781122231</x:v>
      </x:c>
      <x:c r="S23" s="23">
        <x:f t="shared" si="17"/>
        <x:v>2035.5594348357699</x:v>
      </x:c>
      <x:c r="T23" s="23">
        <x:f t="shared" si="13"/>
        <x:v>2700</x:v>
      </x:c>
      <x:c r="U23" s="16" t="str">
        <x:f t="shared" si="14"/>
      </x:c>
    </x:row>
    <x:row r="24">
      <x:c r="A24" s="31">
        <x:v>18</x:v>
      </x:c>
      <x:c r="B24" s="18">
        <x:f t="shared" si="0"/>
        <x:v>9007.0660478574246</x:v>
      </x:c>
      <x:c r="C24" s="23">
        <x:f t="shared" si="1"/>
        <x:v>168872.67444196917</x:v>
      </x:c>
      <x:c r="D24" s="23">
        <x:f t="shared" si="2"/>
        <x:v>184712.67444196917</x:v>
      </x:c>
      <x:c r="E24" s="23">
        <x:f t="shared" si="15"/>
        <x:v>22993.307496844121</x:v>
      </x:c>
      <x:c r="F24" s="23">
        <x:f t="shared" si="3"/>
        <x:v>8800</x:v>
      </x:c>
      <x:c r="G24" s="16" t="str">
        <x:f t="shared" si="4"/>
      </x:c>
      <x:c r="H24" s="31">
        <x:v>18</x:v>
      </x:c>
      <x:c r="I24" s="18">
        <x:f t="shared" si="5"/>
        <x:v>842.2157075615122</x:v>
      </x:c>
      <x:c r="J24" s="23">
        <x:f t="shared" si="6"/>
        <x:v>27121.800478498477</x:v>
      </x:c>
      <x:c r="K24" s="23">
        <x:f t="shared" si="7"/>
        <x:v>35041.800478498481</x:v>
      </x:c>
      <x:c r="L24" s="23">
        <x:f t="shared" si="16"/>
        <x:v>1589.1387909931072</x:v>
      </x:c>
      <x:c r="M24" s="23">
        <x:f t="shared" si="8"/>
        <x:v>2094</x:v>
      </x:c>
      <x:c r="N24" s="16" t="str">
        <x:f t="shared" si="9"/>
      </x:c>
      <x:c r="O24" s="31">
        <x:v>18</x:v>
      </x:c>
      <x:c r="P24" s="18">
        <x:f t="shared" si="10"/>
        <x:v>1012.9676892512279</x:v>
      </x:c>
      <x:c r="Q24" s="23">
        <x:f t="shared" si="11"/>
        <x:v>30086.244605056039</x:v>
      </x:c>
      <x:c r="R24" s="23">
        <x:f t="shared" si="12"/>
        <x:v>45926.244605056039</x:v>
      </x:c>
      <x:c r="S24" s="23">
        <x:f t="shared" si="17"/>
        <x:v>2062.0658239338081</x:v>
      </x:c>
      <x:c r="T24" s="23">
        <x:f t="shared" si="13"/>
        <x:v>2700</x:v>
      </x:c>
      <x:c r="U24" s="16" t="str">
        <x:f t="shared" si="14"/>
      </x:c>
    </x:row>
    <x:row r="25">
      <x:c r="A25" s="31">
        <x:v>19</x:v>
      </x:c>
      <x:c r="B25" s="18">
        <x:f t="shared" si="0"/>
        <x:v>10458.204466678902</x:v>
      </x:c>
      <x:c r="C25" s="23">
        <x:f t="shared" si="1"/>
        <x:v>194066.04976873094</x:v>
      </x:c>
      <x:c r="D25" s="23">
        <x:f t="shared" si="2"/>
        <x:v>210786.04976873094</x:v>
      </x:c>
      <x:c r="E25" s="23">
        <x:f t="shared" si="15"/>
        <x:v>26073.375326761772</x:v>
      </x:c>
      <x:c r="F25" s="23">
        <x:f t="shared" si="3"/>
        <x:v>8800</x:v>
      </x:c>
      <x:c r="G25" s="16" t="str">
        <x:f t="shared" si="4"/>
      </x:c>
      <x:c r="H25" s="31">
        <x:v>19</x:v>
      </x:c>
      <x:c r="I25" s="18">
        <x:f t="shared" si="5"/>
        <x:v>911.23060582002495</x:v>
      </x:c>
      <x:c r="J25" s="23">
        <x:f t="shared" si="6"/>
        <x:v>28319.975795486545</x:v>
      </x:c>
      <x:c r="K25" s="23">
        <x:f t="shared" si="7"/>
        <x:v>36679.975795486549</x:v>
      </x:c>
      <x:c r="L25" s="23">
        <x:f t="shared" si="16"/>
        <x:v>1638.1753169880685</x:v>
      </x:c>
      <x:c r="M25" s="23">
        <x:f t="shared" si="8"/>
        <x:v>2094</x:v>
      </x:c>
      <x:c r="N25" s="16" t="str">
        <x:f t="shared" si="9"/>
      </x:c>
      <x:c r="O25" s="31">
        <x:v>19</x:v>
      </x:c>
      <x:c r="P25" s="18">
        <x:f t="shared" si="10"/>
        <x:v>1082.6092178872495</x:v>
      </x:c>
      <x:c r="Q25" s="23">
        <x:f t="shared" si="11"/>
        <x:v>31295.298921653637</x:v>
      </x:c>
      <x:c r="R25" s="23">
        <x:f t="shared" si="12"/>
        <x:v>48015.298921653637</x:v>
      </x:c>
      <x:c r="S25" s="23">
        <x:f t="shared" si="17"/>
        <x:v>2089.0543165975978</x:v>
      </x:c>
      <x:c r="T25" s="23">
        <x:f t="shared" si="13"/>
        <x:v>2700</x:v>
      </x:c>
      <x:c r="U25" s="16" t="str">
        <x:f t="shared" si="14"/>
      </x:c>
    </x:row>
    <x:row r="26">
      <x:c r="A26" s="32">
        <x:v>20</x:v>
      </x:c>
      <x:c r="B26" s="21">
        <x:f t="shared" si="0"/>
        <x:v>12109.499908786096</x:v>
      </x:c>
      <x:c r="C26" s="33">
        <x:f t="shared" si="1"/>
        <x:v>222734.37341642528</x:v>
      </x:c>
      <x:c r="D26" s="33">
        <x:f t="shared" si="2"/>
        <x:v>240334.37341642528</x:v>
      </x:c>
      <x:c r="E26" s="33">
        <x:f t="shared" si="15"/>
        <x:v>29548.323647694342</x:v>
      </x:c>
      <x:c r="F26" s="33">
        <x:f t="shared" si="3"/>
        <x:v>8800</x:v>
      </x:c>
      <x:c r="G26" s="19" t="str">
        <x:f>""</x:f>
      </x:c>
      <x:c r="H26" s="32">
        <x:v>20</x:v>
      </x:c>
      <x:c r="I26" s="21">
        <x:f t="shared" si="5"/>
        <x:v>983.16986417423732</x:v>
      </x:c>
      <x:c r="J26" s="33">
        <x:f t="shared" si="6"/>
        <x:v>29568.921253024953</x:v>
      </x:c>
      <x:c r="K26" s="33">
        <x:f t="shared" si="7"/>
        <x:v>38368.92125302495</x:v>
      </x:c>
      <x:c r="L26" s="33">
        <x:f t="shared" si="16"/>
        <x:v>1688.9454575384007</x:v>
      </x:c>
      <x:c r="M26" s="33">
        <x:f t="shared" si="8"/>
        <x:v>2094</x:v>
      </x:c>
      <x:c r="N26" s="19" t="str">
        <x:f>""</x:f>
      </x:c>
      <x:c r="O26" s="31">
        <x:v>20</x:v>
      </x:c>
      <x:c r="P26" s="18">
        <x:f t="shared" si="10"/>
        <x:v>1153.8335085377266</x:v>
      </x:c>
      <x:c r="Q26" s="23">
        <x:f t="shared" si="11"/>
        <x:v>32531.831745446641</x:v>
      </x:c>
      <x:c r="R26" s="23">
        <x:f t="shared" si="12"/>
        <x:v>50131.831745446645</x:v>
      </x:c>
      <x:c r="S26" s="23">
        <x:f t="shared" si="17"/>
        <x:v>2116.532823793008</x:v>
      </x:c>
      <x:c r="T26" s="23">
        <x:f t="shared" si="13"/>
        <x:v>2700</x:v>
      </x:c>
      <x:c r="U26" s="16" t="str">
        <x:f t="shared" si="14"/>
      </x:c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31">
        <x:v>21</x:v>
      </x:c>
      <x:c r="P27" s="18">
        <x:f t="shared" si="10"/>
        <x:v>1226.6692487641703</x:v>
      </x:c>
      <x:c r="Q27" s="23">
        <x:f t="shared" si="11"/>
        <x:v>33796.341124377956</x:v>
      </x:c>
      <x:c r="R27" s="23">
        <x:f t="shared" si="12"/>
        <x:v>52276.341124377956</x:v>
      </x:c>
      <x:c r="S27" s="23">
        <x:f t="shared" si="17"/>
        <x:v>2144.5093789313105</x:v>
      </x:c>
      <x:c r="T27" s="23">
        <x:f t="shared" si="13"/>
        <x:v>2700</x:v>
      </x:c>
      <x:c r="U27" s="16" t="str">
        <x:f t="shared" si="14"/>
      </x:c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31">
        <x:v>22</x:v>
      </x:c>
      <x:c r="P28" s="18">
        <x:f t="shared" si="10"/>
        <x:v>1301.1455960105666</x:v>
      </x:c>
      <x:c r="Q28" s="23">
        <x:f t="shared" si="11"/>
        <x:v>35089.333264072338</x:v>
      </x:c>
      <x:c r="R28" s="23">
        <x:f t="shared" si="12"/>
        <x:v>54449.333264072338</x:v>
      </x:c>
      <x:c r="S28" s="23">
        <x:f t="shared" si="17"/>
        <x:v>2172.9921396943828</x:v>
      </x:c>
      <x:c r="T28" s="23">
        <x:f t="shared" si="13"/>
        <x:v>2700</x:v>
      </x:c>
      <x:c r="U28" s="16" t="str">
        <x:f t="shared" si="14"/>
      </x:c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31">
        <x:v>23</x:v>
      </x:c>
      <x:c r="P29" s="18">
        <x:f t="shared" si="10"/>
        <x:v>1377.292184868003</x:v>
      </x:c>
      <x:c r="Q29" s="23">
        <x:f t="shared" si="11"/>
        <x:v>36411.322653958385</x:v>
      </x:c>
      <x:c r="R29" s="23">
        <x:f t="shared" si="12"/>
        <x:v>56651.322653958385</x:v>
      </x:c>
      <x:c r="S29" s="23">
        <x:f t="shared" si="17"/>
        <x:v>2201.9893898860464</x:v>
      </x:c>
      <x:c r="T29" s="23">
        <x:f t="shared" si="13"/>
        <x:v>2700</x:v>
      </x:c>
      <x:c r="U29" s="16" t="str">
        <x:f t="shared" si="14"/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31">
        <x:v>24</x:v>
      </x:c>
      <x:c r="P30" s="18">
        <x:f t="shared" si="10"/>
        <x:v>1455.1391344474989</x:v>
      </x:c>
      <x:c r="Q30" s="23">
        <x:f t="shared" si="11"/>
        <x:v>37762.832195269075</x:v>
      </x:c>
      <x:c r="R30" s="23">
        <x:f t="shared" si="12"/>
        <x:v>58882.832195269075</x:v>
      </x:c>
      <x:c r="S30" s="23">
        <x:f t="shared" si="17"/>
        <x:v>2231.5095413106901</x:v>
      </x:c>
      <x:c r="T30" s="23">
        <x:f t="shared" si="13"/>
        <x:v>2700</x:v>
      </x:c>
      <x:c r="U30" s="16" t="str">
        <x:f t="shared" si="14"/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31">
        <x:v>25</x:v>
      </x:c>
      <x:c r="P31" s="18">
        <x:f t="shared" si="10"/>
        <x:v>1534.7170558625965</x:v>
      </x:c>
      <x:c r="Q31" s="23">
        <x:f t="shared" si="11"/>
        <x:v>39144.393330947853</x:v>
      </x:c>
      <x:c r="R31" s="23">
        <x:f t="shared" si="12"/>
        <x:v>61144.393330947853</x:v>
      </x:c>
      <x:c r="S31" s="23">
        <x:f t="shared" si="17"/>
        <x:v>2261.5611356787776</x:v>
      </x:c>
      <x:c r="T31" s="23">
        <x:f t="shared" si="13"/>
        <x:v>2700</x:v>
      </x:c>
      <x:c r="U31" s="16" t="str">
        <x:f t="shared" si="14"/>
      </x:c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31">
        <x:v>26</x:v>
      </x:c>
      <x:c r="P32" s="18">
        <x:f t="shared" si="10"/>
        <x:v>1616.0570598233144</x:v>
      </x:c>
      <x:c r="Q32" s="23">
        <x:f t="shared" si="11"/>
        <x:v>40556.546177488097</x:v>
      </x:c>
      <x:c r="R32" s="23">
        <x:f t="shared" si="12"/>
        <x:v>63436.546177488097</x:v>
      </x:c>
      <x:c r="S32" s="23">
        <x:f t="shared" si="17"/>
        <x:v>2292.1528465402444</x:v>
      </x:c>
      <x:c r="T32" s="23">
        <x:f t="shared" si="13"/>
        <x:v>2700</x:v>
      </x:c>
      <x:c r="U32" s="16" t="str">
        <x:f t="shared" si="14"/>
      </x:c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31">
        <x:v>27</x:v>
      </x:c>
      <x:c r="P33" s="18">
        <x:f t="shared" si="10"/>
        <x:v>1699.1907643430709</x:v>
      </x:c>
      <x:c r="Q33" s="23">
        <x:f t="shared" si="11"/>
        <x:v>41999.839658733865</x:v>
      </x:c>
      <x:c r="R33" s="23">
        <x:f t="shared" si="12"/>
        <x:v>65759.839658733865</x:v>
      </x:c>
      <x:c r="S33" s="23">
        <x:f t="shared" si="17"/>
        <x:v>2323.2934812457679</x:v>
      </x:c>
      <x:c r="T33" s="23">
        <x:f t="shared" si="13"/>
        <x:v>2700</x:v>
      </x:c>
      <x:c r="U33" s="16" t="str">
        <x:f t="shared" si="14"/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31">
        <x:v>28</x:v>
      </x:c>
      <x:c r="P34" s="18">
        <x:f t="shared" si="10"/>
        <x:v>1784.1503025602246</x:v>
      </x:c>
      <x:c r="Q34" s="23">
        <x:f t="shared" si="11"/>
        <x:v>43474.831641670564</x:v>
      </x:c>
      <x:c r="R34" s="23">
        <x:f t="shared" si="12"/>
        <x:v>68114.831641670564</x:v>
      </x:c>
      <x:c r="S34" s="23">
        <x:f t="shared" si="17"/>
        <x:v>2354.9919829366991</x:v>
      </x:c>
      <x:c r="T34" s="23">
        <x:f t="shared" si="13"/>
        <x:v>2700</x:v>
      </x:c>
      <x:c r="U34" s="16" t="str">
        <x:f t="shared" si="14"/>
      </x:c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31">
        <x:v>29</x:v>
      </x:c>
      <x:c r="P35" s="18">
        <x:f t="shared" si="10"/>
        <x:v>1870.9683306758782</x:v>
      </x:c>
      <x:c r="Q35" s="23">
        <x:f t="shared" si="11"/>
        <x:v>44982.089074233998</x:v>
      </x:c>
      <x:c r="R35" s="23">
        <x:f t="shared" si="12"/>
        <x:v>70502.089074233998</x:v>
      </x:c>
      <x:c r="S35" s="23">
        <x:f t="shared" si="17"/>
        <x:v>2387.2574325634341</x:v>
      </x:c>
      <x:c r="T35" s="23">
        <x:f t="shared" si="13"/>
        <x:v>2700</x:v>
      </x:c>
      <x:c r="U35" s="16" t="str">
        <x:f t="shared" si="14"/>
      </x:c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32">
        <x:v>30</x:v>
      </x:c>
      <x:c r="P36" s="21">
        <x:f t="shared" si="10"/>
        <x:v>1959.6780360096488</x:v>
      </x:c>
      <x:c r="Q36" s="33">
        <x:f t="shared" si="11"/>
        <x:v>46522.188125167515</x:v>
      </x:c>
      <x:c r="R36" s="33">
        <x:f t="shared" si="12"/>
        <x:v>72922.188125167508</x:v>
      </x:c>
      <x:c r="S36" s="33">
        <x:f t="shared" si="17"/>
        <x:v>2420.0990509335097</x:v>
      </x:c>
      <x:c r="T36" s="33">
        <x:f t="shared" si="13"/>
        <x:v>2700</x:v>
      </x:c>
      <x:c r="U36" s="19" t="str">
        <x:f>""</x:f>
      </x:c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27.600000381469727">
      <x:c r="A39" s="2" t="s">
        <x:v>51</x:v>
      </x:c>
      <x:c r="B39" s="2" t="s">
        <x:v>88</x:v>
      </x:c>
      <x:c r="C39" s="2" t="s">
        <x:v>89</x:v>
      </x:c>
      <x:c r="D39" s="2" t="s">
        <x:v>90</x:v>
      </x:c>
      <x:c r="E39" s="2" t="s">
        <x:v>91</x:v>
      </x:c>
      <x:c r="F39" s="2" t="s">
        <x:v>89</x:v>
      </x:c>
      <x:c r="G39" s="2" t="s">
        <x:v>90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1" t="s">
        <x:v>92</x:v>
      </x:c>
      <x:c r="B40" s="1" t="n">
        <x:f>SUMIF(G6:G25,"CROSS",A6:A25)</x:f>
        <x:v>10</x:v>
      </x:c>
      <x:c r="C40" s="1">
        <x:v>10</x:v>
      </x:c>
      <x:c r="D40" s="1" t="str">
        <x:f>IF(B40=C40,"PASS","FAIL")</x:f>
        <x:v>PASS</x:v>
      </x:c>
      <x:c r="E40" s="1" t="n">
        <x:f>E16</x:f>
        <x:v>8248.586534375012</x:v>
      </x:c>
      <x:c r="F40" s="1">
        <x:v>8249</x:v>
      </x:c>
      <x:c r="G40" s="1" t="str">
        <x:f>IF(ABS(E40-F40)&lt;=1,"PASS","FAIL")</x:f>
        <x:v>PASS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1" t="s">
        <x:v>93</x:v>
      </x:c>
      <x:c r="B41" s="1" t="n">
        <x:f>SUMIF(N6:N25,"CROSS",H6:H25)</x:f>
        <x:v>10</x:v>
      </x:c>
      <x:c r="C41" s="1">
        <x:v>10</x:v>
      </x:c>
      <x:c r="D41" s="1" t="str">
        <x:f>IF(B41=C41,"PASS","FAIL")</x:f>
        <x:v>PASS</x:v>
      </x:c>
      <x:c r="E41" s="1" t="n">
        <x:f>E17</x:f>
        <x:v>9390.717447203126</x:v>
      </x:c>
      <x:c r="F41" s="1">
        <x:v>9391</x:v>
      </x:c>
      <x:c r="G41" s="1" t="str">
        <x:f>IF(ABS(E41-F41)&lt;=1,"PASS","FAIL")</x:f>
        <x:v>PASS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>
      <x:c r="A42" s="1" t="s">
        <x:v>61</x:v>
      </x:c>
      <x:c r="B42" s="1" t="n">
        <x:f>SUMIF(U6:U35,"CROSS",O6:O35)</x:f>
        <x:v>6</x:v>
      </x:c>
      <x:c r="C42" s="1">
        <x:v>6</x:v>
      </x:c>
      <x:c r="D42" s="1" t="str">
        <x:f>IF(B42=C42,"PASS","FAIL")</x:f>
        <x:v>PASS</x:v>
      </x:c>
      <x:c r="E42" s="1" t="str">
        <x:f>""</x:f>
      </x:c>
      <x:c r="F42" s="1"/>
      <x:c r="G42" s="1" t="str">
        <x:f>""</x:f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</x:sheetData>
  <x:mergeCells>
    <x:mergeCell ref="A1:U1"/>
    <x:mergeCell ref="A3:G3"/>
    <x:mergeCell ref="H3:N3"/>
    <x:mergeCell ref="O3:U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3" customWidth="1"/>
    <x:col min="2" max="2" width="14" customWidth="1"/>
    <x:col min="3" max="3" width="33" customWidth="1"/>
    <x:col min="4" max="5" width="14" customWidth="1"/>
    <x:col min="6" max="6" width="34" customWidth="1"/>
    <x:col min="7" max="7" width="3" customWidth="1"/>
    <x:col min="8" max="8" width="24" customWidth="1"/>
    <x:col min="9" max="9" width="23" customWidth="1"/>
    <x:col min="10" max="11" width="24" customWidth="1"/>
  </x:cols>
  <x:sheetData>
    <x:row r="1" ht="28.049999237060547" customHeight="1">
      <x:c r="A1" s="59" t="s">
        <x:v>94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64" t="s">
        <x:v>95</x:v>
      </x:c>
      <x:c r="B3" s="64"/>
      <x:c r="C3" s="64"/>
      <x:c r="D3" s="64"/>
      <x:c r="E3" s="64"/>
      <x:c r="F3" s="64"/>
      <x:c r="G3" s="1"/>
      <x:c r="H3" s="61" t="s">
        <x:v>96</x:v>
      </x:c>
      <x:c r="I3" s="62"/>
      <x:c r="J3" s="62"/>
      <x:c r="K3" s="6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2" t="s">
        <x:v>97</x:v>
      </x:c>
      <x:c r="B5" s="2" t="s">
        <x:v>52</x:v>
      </x:c>
      <x:c r="C5" s="2" t="s">
        <x:v>98</x:v>
      </x:c>
      <x:c r="D5" s="1"/>
      <x:c r="E5" s="2" t="s">
        <x:v>99</x:v>
      </x:c>
      <x:c r="F5" s="2" t="s">
        <x:v>64</x:v>
      </x:c>
      <x:c r="G5" s="1"/>
      <x:c r="H5" s="2" t="s">
        <x:v>100</x:v>
      </x:c>
      <x:c r="I5" s="2" t="s">
        <x:v>101</x:v>
      </x:c>
      <x:c r="J5" s="65" t="s">
        <x:v>102</x:v>
      </x:c>
      <x:c r="K5" s="66"/>
    </x:row>
    <x:row r="6">
      <x:c r="A6" s="1" t="s">
        <x:v>103</x:v>
      </x:c>
      <x:c r="B6" s="34">
        <x:v>10</x:v>
      </x:c>
      <x:c r="C6" s="1" t="s">
        <x:v>104</x:v>
      </x:c>
      <x:c r="D6" s="1"/>
      <x:c r="E6" s="1" t="s">
        <x:v>65</x:v>
      </x:c>
      <x:c r="F6" s="35" t="n">
        <x:f>TOTAL_BEDS</x:f>
        <x:v>60</x:v>
      </x:c>
      <x:c r="G6" s="1"/>
      <x:c r="H6" s="1" t="s">
        <x:v>105</x:v>
      </x:c>
      <x:c r="I6" s="36" t="n">
        <x:f>INDEX(Checks!$I$46:$I$13716,MATCH(MAX(Checks!$T$46:$T$13716),Checks!$T$46:$T$13716,0))</x:f>
        <x:v>10</x:v>
      </x:c>
      <x:c r="J6" s="67"/>
      <x:c r="K6" s="68"/>
    </x:row>
    <x:row r="7">
      <x:c r="A7" s="1" t="s">
        <x:v>106</x:v>
      </x:c>
      <x:c r="B7" s="34">
        <x:v>20</x:v>
      </x:c>
      <x:c r="C7" s="1" t="s">
        <x:v>107</x:v>
      </x:c>
      <x:c r="D7" s="1"/>
      <x:c r="E7" s="1" t="s">
        <x:v>66</x:v>
      </x:c>
      <x:c r="F7" s="35" t="n">
        <x:f>UNUSED_BEDS</x:f>
        <x:v>4</x:v>
      </x:c>
      <x:c r="G7" s="1"/>
      <x:c r="H7" s="1" t="s">
        <x:v>108</x:v>
      </x:c>
      <x:c r="I7" s="36" t="n">
        <x:f>INDEX(Checks!$J$46:$J$13716,MATCH(MAX(Checks!$T$46:$T$13716),Checks!$T$46:$T$13716,0))</x:f>
        <x:v>20</x:v>
      </x:c>
      <x:c r="J7" s="67"/>
      <x:c r="K7" s="68"/>
    </x:row>
    <x:row r="8">
      <x:c r="A8" s="1" t="s">
        <x:v>109</x:v>
      </x:c>
      <x:c r="B8" s="34">
        <x:v>30</x:v>
      </x:c>
      <x:c r="C8" s="1" t="s">
        <x:v>110</x:v>
      </x:c>
      <x:c r="D8" s="1"/>
      <x:c r="E8" s="1" t="s">
        <x:v>67</x:v>
      </x:c>
      <x:c r="F8" s="37" t="n">
        <x:f>TOTAL_LABOR</x:f>
        <x:v>5277.216114273885</x:v>
      </x:c>
      <x:c r="G8" s="1"/>
      <x:c r="H8" s="1" t="s">
        <x:v>111</x:v>
      </x:c>
      <x:c r="I8" s="36" t="n">
        <x:f>INDEX(Checks!$K$46:$K$13716,MATCH(MAX(Checks!$T$46:$T$13716),Checks!$T$46:$T$13716,0))</x:f>
        <x:v>30</x:v>
      </x:c>
      <x:c r="J8" s="67"/>
      <x:c r="K8" s="68"/>
    </x:row>
    <x:row r="9">
      <x:c r="A9" s="1"/>
      <x:c r="B9" s="1"/>
      <x:c r="C9" s="1"/>
      <x:c r="D9" s="1"/>
      <x:c r="E9" s="1" t="s">
        <x:v>70</x:v>
      </x:c>
      <x:c r="F9" s="38" t="n">
        <x:f>TEMP_WORKERS</x:f>
        <x:v>3.164733412690198</x:v>
      </x:c>
      <x:c r="G9" s="1"/>
      <x:c r="H9" s="1" t="s">
        <x:v>112</x:v>
      </x:c>
      <x:c r="I9" s="39" t="n">
        <x:f>MAX(Checks!$T$46:$T$13716)</x:f>
        <x:v>42761.664682745</x:v>
      </x:c>
      <x:c r="J9" s="67"/>
      <x:c r="K9" s="68"/>
    </x:row>
    <x:row r="10">
      <x:c r="A10" s="1"/>
      <x:c r="B10" s="1"/>
      <x:c r="C10" s="1"/>
      <x:c r="D10" s="1"/>
      <x:c r="E10" s="1" t="s">
        <x:v>74</x:v>
      </x:c>
      <x:c r="F10" s="40" t="n">
        <x:f>TOTAL_REVENUE</x:f>
        <x:v>210880</x:v>
      </x:c>
      <x:c r="G10" s="1"/>
      <x:c r="H10" s="1" t="s">
        <x:v>113</x:v>
      </x:c>
      <x:c r="I10" s="41" t="n">
        <x:f>INDEX(Checks!$N$46:$N$13716,MATCH(MAX(Checks!$T$46:$T$13716),Checks!$T$46:$T$13716,0))</x:f>
        <x:v>3.1647334126902</x:v>
      </x:c>
      <x:c r="J10" s="67"/>
      <x:c r="K10" s="68"/>
    </x:row>
    <x:row r="11">
      <x:c r="A11" s="61" t="s">
        <x:v>114</x:v>
      </x:c>
      <x:c r="B11" s="62"/>
      <x:c r="C11" s="63"/>
      <x:c r="D11" s="1"/>
      <x:c r="E11" s="1" t="s">
        <x:v>76</x:v>
      </x:c>
      <x:c r="F11" s="40" t="n">
        <x:f>TOTAL_COST</x:f>
        <x:v>168118.33531725494</x:v>
      </x:c>
      <x:c r="G11" s="1"/>
      <x:c r="H11" s="1" t="s">
        <x:v>115</x:v>
      </x:c>
      <x:c r="I11" s="42" t="str">
        <x:f>IF(AND(I6=TOMATO_BEDS,I7=CARROT_BEDS,I8=MESCLUN_BEDS),"MATCHES YELLOW CELLS","COPY OPTIMUM TO YELLOW CELLS")</x:f>
        <x:v>MATCHES YELLOW CELLS</x:v>
      </x:c>
      <x:c r="J11" s="69"/>
      <x:c r="K11" s="70"/>
    </x:row>
    <x:row r="12">
      <x:c r="A12" s="1"/>
      <x:c r="B12" s="1"/>
      <x:c r="C12" s="1"/>
      <x:c r="D12" s="1"/>
      <x:c r="E12" s="1" t="s">
        <x:v>77</x:v>
      </x:c>
      <x:c r="F12" s="43" t="n">
        <x:f>PROFIT</x:f>
        <x:v>42761.66468274506</x:v>
      </x:c>
      <x:c r="G12" s="1"/>
      <x:c r="H12" s="1"/>
      <x:c r="I12" s="1"/>
      <x:c r="J12" s="1"/>
      <x:c r="K12" s="1"/>
    </x:row>
    <x:row r="13">
      <x:c r="A13" s="2" t="s">
        <x:v>116</x:v>
      </x:c>
      <x:c r="B13" s="2" t="s">
        <x:v>117</x:v>
      </x:c>
      <x:c r="C13" s="2" t="s">
        <x:v>118</x:v>
      </x:c>
      <x:c r="D13" s="2" t="s">
        <x:v>119</x:v>
      </x:c>
      <x:c r="E13" s="2" t="s">
        <x:v>90</x:v>
      </x:c>
      <x:c r="F13" s="2" t="s">
        <x:v>120</x:v>
      </x:c>
      <x:c r="G13" s="1"/>
      <x:c r="H13" s="1"/>
      <x:c r="I13" s="1"/>
      <x:c r="J13" s="1"/>
      <x:c r="K13" s="1"/>
    </x:row>
    <x:row r="14">
      <x:c r="A14" s="3" t="s">
        <x:v>121</x:v>
      </x:c>
      <x:c r="B14" s="44" t="n">
        <x:f>TOTAL_BEDS</x:f>
        <x:v>60</x:v>
      </x:c>
      <x:c r="C14" s="45" t="n">
        <x:f>TOTAL_BED_CAP</x:f>
        <x:v>64</x:v>
      </x:c>
      <x:c r="D14" s="44" t="n">
        <x:f>C14-B14</x:f>
        <x:v>4</x:v>
      </x:c>
      <x:c r="E14" s="13" t="str">
        <x:f>IF(D14&gt;=0,"PASS","FAIL")</x:f>
        <x:v>PASS</x:v>
      </x:c>
      <x:c r="F14" s="3" t="s">
        <x:v>122</x:v>
      </x:c>
      <x:c r="G14" s="1"/>
      <x:c r="H14" s="1"/>
      <x:c r="I14" s="1"/>
      <x:c r="J14" s="1"/>
      <x:c r="K14" s="1"/>
    </x:row>
    <x:row r="15">
      <x:c r="A15" s="5" t="s">
        <x:v>105</x:v>
      </x:c>
      <x:c r="B15" s="22" t="n">
        <x:f>TOMATO_BEDS</x:f>
        <x:v>10</x:v>
      </x:c>
      <x:c r="C15" s="46" t="n">
        <x:f>TOMATO_CAP</x:f>
        <x:v>20</x:v>
      </x:c>
      <x:c r="D15" s="22" t="n">
        <x:f>C15-B15</x:f>
        <x:v>10</x:v>
      </x:c>
      <x:c r="E15" s="16" t="str">
        <x:f>IF(D15&gt;=0,"PASS","FAIL")</x:f>
        <x:v>PASS</x:v>
      </x:c>
      <x:c r="F15" s="5" t="s">
        <x:v>123</x:v>
      </x:c>
      <x:c r="G15" s="1"/>
      <x:c r="H15" s="1"/>
      <x:c r="I15" s="1"/>
      <x:c r="J15" s="1"/>
      <x:c r="K15" s="1"/>
    </x:row>
    <x:row r="16">
      <x:c r="A16" s="5" t="s">
        <x:v>108</x:v>
      </x:c>
      <x:c r="B16" s="22" t="n">
        <x:f>CARROT_BEDS</x:f>
        <x:v>20</x:v>
      </x:c>
      <x:c r="C16" s="46" t="n">
        <x:f>CARROT_CAP</x:f>
        <x:v>20</x:v>
      </x:c>
      <x:c r="D16" s="22" t="n">
        <x:f>C16-B16</x:f>
        <x:v>0</x:v>
      </x:c>
      <x:c r="E16" s="16" t="str">
        <x:f>IF(D16&gt;=0,"PASS","FAIL")</x:f>
        <x:v>PASS</x:v>
      </x:c>
      <x:c r="F16" s="5" t="s">
        <x:v>124</x:v>
      </x:c>
      <x:c r="G16" s="1"/>
      <x:c r="H16" s="1"/>
      <x:c r="I16" s="1"/>
      <x:c r="J16" s="1"/>
      <x:c r="K16" s="1"/>
    </x:row>
    <x:row r="17">
      <x:c r="A17" s="5" t="s">
        <x:v>111</x:v>
      </x:c>
      <x:c r="B17" s="22" t="n">
        <x:f>MESCLUN_BEDS</x:f>
        <x:v>30</x:v>
      </x:c>
      <x:c r="C17" s="46" t="n">
        <x:f>MESCLUN_CAP</x:f>
        <x:v>30</x:v>
      </x:c>
      <x:c r="D17" s="22" t="n">
        <x:f>C17-B17</x:f>
        <x:v>0</x:v>
      </x:c>
      <x:c r="E17" s="16" t="str">
        <x:f>IF(D17&gt;=0,"PASS","FAIL")</x:f>
        <x:v>PASS</x:v>
      </x:c>
      <x:c r="F17" s="5" t="s">
        <x:v>125</x:v>
      </x:c>
      <x:c r="G17" s="1"/>
      <x:c r="H17" s="1"/>
      <x:c r="I17" s="1"/>
      <x:c r="J17" s="1"/>
      <x:c r="K17" s="1"/>
    </x:row>
    <x:row r="18">
      <x:c r="A18" s="11" t="s">
        <x:v>113</x:v>
      </x:c>
      <x:c r="B18" s="28" t="n">
        <x:f>TEMP_WORKERS</x:f>
        <x:v>3.164733412690198</x:v>
      </x:c>
      <x:c r="C18" s="47" t="n">
        <x:f>TEMP_WORKER_CAP</x:f>
        <x:v>4</x:v>
      </x:c>
      <x:c r="D18" s="28" t="n">
        <x:f>C18-B18</x:f>
        <x:v>0.835266587309802</x:v>
      </x:c>
      <x:c r="E18" s="19" t="str">
        <x:f>IF(D18&gt;=0,"PASS","FAIL")</x:f>
        <x:v>PASS</x:v>
      </x:c>
      <x:c r="F18" s="11" t="s">
        <x:v>126</x:v>
      </x:c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64" t="s">
        <x:v>127</x:v>
      </x:c>
      <x:c r="B21" s="64"/>
      <x:c r="C21" s="64"/>
      <x:c r="D21" s="64"/>
      <x:c r="E21" s="64"/>
      <x:c r="F21" s="64"/>
      <x:c r="G21" s="1"/>
      <x:c r="H21" s="1"/>
      <x:c r="I21" s="1"/>
      <x:c r="J21" s="1"/>
      <x:c r="K21" s="1"/>
    </x:row>
  </x:sheetData>
  <x:mergeCells>
    <x:mergeCell ref="A21:F21"/>
    <x:mergeCell ref="A1:K1"/>
    <x:mergeCell ref="A3:F3"/>
    <x:mergeCell ref="H3:K3"/>
    <x:mergeCell ref="J5:K11"/>
    <x:mergeCell ref="A11:C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8" hidden="0" customWidth="1"/>
    <x:col min="2" max="3" width="15" customWidth="1"/>
    <x:col min="4" max="4" width="18" hidden="0" customWidth="1"/>
    <x:col min="5" max="5" width="14" customWidth="1"/>
    <x:col min="6" max="6" width="13" customWidth="1"/>
    <x:col min="7" max="7" width="34" customWidth="1"/>
    <x:col min="9" max="12" width="11" customWidth="1"/>
    <x:col min="13" max="20" width="16" customWidth="1"/>
    <x:col min="2" max="2" width="12" hidden="0" customWidth="1"/>
    <x:col min="3" max="3" width="18" hidden="0" customWidth="1"/>
  </x:cols>
  <x:sheetData>
    <x:row r="1" ht="28.049999237060547" customHeight="1">
      <x:c r="A1" s="59" t="s">
        <x:v>128</x:v>
      </x:c>
      <x:c r="B1" s="60"/>
      <x:c r="C1" s="60"/>
      <x:c r="D1" s="60"/>
      <x:c r="E1" s="60"/>
      <x:c r="F1" s="60"/>
      <x:c r="G1" s="60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2" t="s">
        <x:v>129</x:v>
      </x:c>
      <x:c r="B3" s="2" t="s">
        <x:v>117</x:v>
      </x:c>
      <x:c r="C3" s="2" t="s">
        <x:v>89</x:v>
      </x:c>
      <x:c r="D3" s="2" t="s">
        <x:v>130</x:v>
      </x:c>
      <x:c r="E3" s="2" t="s">
        <x:v>131</x:v>
      </x:c>
      <x:c r="F3" s="2" t="s">
        <x:v>90</x:v>
      </x:c>
      <x:c r="G3" s="2" t="s">
        <x:v>132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">
        <x:v>133</x:v>
      </x:c>
      <x:c r="B4" s="15" t="n">
        <x:f>'Marginal Cost'!B7</x:f>
        <x:v>99.00000000000001</x:v>
      </x:c>
      <x:c r="C4" s="15">
        <x:v>99</x:v>
      </x:c>
      <x:c r="D4" s="15">
        <x:v>0.01</x:v>
      </x:c>
      <x:c r="E4" s="15" t="n">
        <x:f t="shared" ref="E4:E17" si="0">ABS(B4-C4)</x:f>
        <x:v>1.4210854715202004e-14</x:v>
      </x:c>
      <x:c r="F4" s="13" t="str">
        <x:f t="shared" ref="F4:F17" si="1">IF(E4&lt;=D4,"PASS","FAIL")</x:f>
        <x:v>PASS</x:v>
      </x:c>
      <x:c r="G4" s="3" t="s">
        <x:v>134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5" t="s">
        <x:v>135</x:v>
      </x:c>
      <x:c r="B5" s="18" t="n">
        <x:f>'Marginal Cost'!I7</x:f>
        <x:v>30.749999999999996</x:v>
      </x:c>
      <x:c r="C5" s="18">
        <x:v>30.75</x:v>
      </x:c>
      <x:c r="D5" s="18">
        <x:v>0.01</x:v>
      </x:c>
      <x:c r="E5" s="18">
        <x:f t="shared" si="0"/>
        <x:v>3.5527136788005009E-15</x:v>
      </x:c>
      <x:c r="F5" s="16" t="str">
        <x:f t="shared" si="1"/>
        <x:v>PASS</x:v>
      </x:c>
      <x:c r="G5" s="5" t="s">
        <x:v>136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5" t="s">
        <x:v>137</x:v>
      </x:c>
      <x:c r="B6" s="18" t="n">
        <x:f>'Marginal Cost'!P7</x:f>
        <x:v>45.5625</x:v>
      </x:c>
      <x:c r="C6" s="18">
        <x:v>45.56</x:v>
      </x:c>
      <x:c r="D6" s="18">
        <x:v>0.01</x:v>
      </x:c>
      <x:c r="E6" s="18">
        <x:f t="shared" si="0"/>
        <x:v>2.4999999999977263E-3</x:v>
      </x:c>
      <x:c r="F6" s="16" t="str">
        <x:f t="shared" si="1"/>
        <x:v>PASS</x:v>
      </x:c>
      <x:c r="G6" s="5" t="s">
        <x:v>134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5" t="s">
        <x:v>138</x:v>
      </x:c>
      <x:c r="B7" s="18" t="n">
        <x:f>OPTIMAL_TOMATO_BEDS</x:f>
        <x:v>10</x:v>
      </x:c>
      <x:c r="C7" s="18">
        <x:v>10</x:v>
      </x:c>
      <x:c r="D7" s="18">
        <x:v>0</x:v>
      </x:c>
      <x:c r="E7" s="18">
        <x:f t="shared" si="0"/>
        <x:v>0</x:v>
      </x:c>
      <x:c r="F7" s="16" t="str">
        <x:f t="shared" si="1"/>
        <x:v>PASS</x:v>
      </x:c>
      <x:c r="G7" s="5" t="s">
        <x:v>139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5" t="s">
        <x:v>140</x:v>
      </x:c>
      <x:c r="B8" s="18" t="n">
        <x:f>OPTIMAL_CARROT_BEDS</x:f>
        <x:v>20</x:v>
      </x:c>
      <x:c r="C8" s="18">
        <x:v>20</x:v>
      </x:c>
      <x:c r="D8" s="18">
        <x:v>0</x:v>
      </x:c>
      <x:c r="E8" s="18">
        <x:f t="shared" si="0"/>
        <x:v>0</x:v>
      </x:c>
      <x:c r="F8" s="16" t="str">
        <x:f t="shared" si="1"/>
        <x:v>PASS</x:v>
      </x:c>
      <x:c r="G8" s="5" t="s">
        <x:v>139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>
      <x:c r="A9" s="5" t="s">
        <x:v>141</x:v>
      </x:c>
      <x:c r="B9" s="18" t="n">
        <x:f>OPTIMAL_MESCLUN_BEDS</x:f>
        <x:v>30</x:v>
      </x:c>
      <x:c r="C9" s="18">
        <x:v>30</x:v>
      </x:c>
      <x:c r="D9" s="18">
        <x:v>0</x:v>
      </x:c>
      <x:c r="E9" s="18">
        <x:f t="shared" si="0"/>
        <x:v>0</x:v>
      </x:c>
      <x:c r="F9" s="16" t="str">
        <x:f t="shared" si="1"/>
        <x:v>PASS</x:v>
      </x:c>
      <x:c r="G9" s="5" t="s">
        <x:v>139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>
      <x:c r="A10" s="5" t="s">
        <x:v>142</x:v>
      </x:c>
      <x:c r="B10" s="18" t="n">
        <x:f>OPTIMAL_PROFIT</x:f>
        <x:v>42761.664682745</x:v>
      </x:c>
      <x:c r="C10" s="18">
        <x:v>42762</x:v>
      </x:c>
      <x:c r="D10" s="18">
        <x:v>1</x:v>
      </x:c>
      <x:c r="E10" s="18">
        <x:f t="shared" si="0"/>
        <x:v>0.33531725499778986</x:v>
      </x:c>
      <x:c r="F10" s="16" t="str">
        <x:f t="shared" si="1"/>
        <x:v>PASS</x:v>
      </x:c>
      <x:c r="G10" s="5" t="s">
        <x:v>143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5" t="s">
        <x:v>113</x:v>
      </x:c>
      <x:c r="B11" s="18" t="n">
        <x:f>OPTIMAL_TEMP_WORKERS</x:f>
        <x:v>3.1647334126902</x:v>
      </x:c>
      <x:c r="C11" s="18">
        <x:v>3.16</x:v>
      </x:c>
      <x:c r="D11" s="18">
        <x:v>0.01</x:v>
      </x:c>
      <x:c r="E11" s="18">
        <x:f t="shared" si="0"/>
        <x:v>4.7334126901996676E-3</x:v>
      </x:c>
      <x:c r="F11" s="16" t="str">
        <x:f t="shared" si="1"/>
        <x:v>PASS</x:v>
      </x:c>
      <x:c r="G11" s="5" t="s">
        <x:v>144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5" t="s">
        <x:v>145</x:v>
      </x:c>
      <x:c r="B12" s="18" t="n">
        <x:f>'Marginal Cost'!B40</x:f>
        <x:v>10</x:v>
      </x:c>
      <x:c r="C12" s="18">
        <x:v>10</x:v>
      </x:c>
      <x:c r="D12" s="18">
        <x:v>0</x:v>
      </x:c>
      <x:c r="E12" s="18">
        <x:f t="shared" si="0"/>
        <x:v>0</x:v>
      </x:c>
      <x:c r="F12" s="16" t="str">
        <x:f t="shared" si="1"/>
        <x:v>PASS</x:v>
      </x:c>
      <x:c r="G12" s="5" t="s">
        <x:v>146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5" t="s">
        <x:v>147</x:v>
      </x:c>
      <x:c r="B13" s="18" t="n">
        <x:f>'Marginal Cost'!B41</x:f>
        <x:v>10</x:v>
      </x:c>
      <x:c r="C13" s="18">
        <x:v>10</x:v>
      </x:c>
      <x:c r="D13" s="18">
        <x:v>0</x:v>
      </x:c>
      <x:c r="E13" s="18">
        <x:f t="shared" si="0"/>
        <x:v>0</x:v>
      </x:c>
      <x:c r="F13" s="16" t="str">
        <x:f t="shared" si="1"/>
        <x:v>PASS</x:v>
      </x:c>
      <x:c r="G13" s="5" t="s">
        <x:v>146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5" t="s">
        <x:v>148</x:v>
      </x:c>
      <x:c r="B14" s="18" t="n">
        <x:f>'Marginal Cost'!B42</x:f>
        <x:v>6</x:v>
      </x:c>
      <x:c r="C14" s="18">
        <x:v>6</x:v>
      </x:c>
      <x:c r="D14" s="18">
        <x:v>0</x:v>
      </x:c>
      <x:c r="E14" s="18">
        <x:f t="shared" si="0"/>
        <x:v>0</x:v>
      </x:c>
      <x:c r="F14" s="16" t="str">
        <x:f t="shared" si="1"/>
        <x:v>PASS</x:v>
      </x:c>
      <x:c r="G14" s="5" t="s">
        <x:v>146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5" t="s">
        <x:v>149</x:v>
      </x:c>
      <x:c r="B15" s="18" t="n">
        <x:f>'Marginal Cost'!E16</x:f>
        <x:v>8248.586534375012</x:v>
      </x:c>
      <x:c r="C15" s="18">
        <x:v>8249</x:v>
      </x:c>
      <x:c r="D15" s="18">
        <x:v>1</x:v>
      </x:c>
      <x:c r="E15" s="18">
        <x:f t="shared" si="0"/>
        <x:v>0.41346562498802086</x:v>
      </x:c>
      <x:c r="F15" s="16" t="str">
        <x:f t="shared" si="1"/>
        <x:v>PASS</x:v>
      </x:c>
      <x:c r="G15" s="5" t="s">
        <x:v>150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5" t="s">
        <x:v>151</x:v>
      </x:c>
      <x:c r="B16" s="18" t="n">
        <x:f>'Marginal Cost'!E17</x:f>
        <x:v>9390.717447203126</x:v>
      </x:c>
      <x:c r="C16" s="18">
        <x:v>9391</x:v>
      </x:c>
      <x:c r="D16" s="18">
        <x:v>1</x:v>
      </x:c>
      <x:c r="E16" s="18">
        <x:f t="shared" si="0"/>
        <x:v>0.28255279687436996</x:v>
      </x:c>
      <x:c r="F16" s="16" t="str">
        <x:f t="shared" si="1"/>
        <x:v>PASS</x:v>
      </x:c>
      <x:c r="G16" s="5" t="s">
        <x:v>150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1" t="s">
        <x:v>152</x:v>
      </x:c>
      <x:c r="B17" s="21" t="n">
        <x:f>ABS(SUM('Cost Structure'!E4:E6)-LABOR_COST)</x:f>
        <x:v>1.4551915228366852e-11</x:v>
      </x:c>
      <x:c r="C17" s="21">
        <x:v>0</x:v>
      </x:c>
      <x:c r="D17" s="21">
        <x:v>0.01</x:v>
      </x:c>
      <x:c r="E17" s="21">
        <x:f t="shared" si="0"/>
        <x:v>0</x:v>
      </x:c>
      <x:c r="F17" s="19" t="str">
        <x:f t="shared" si="1"/>
        <x:v>PASS</x:v>
      </x:c>
      <x:c r="G17" s="11" t="s">
        <x:v>153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61" t="s">
        <x:v>154</x:v>
      </x:c>
      <x:c r="B20" s="62"/>
      <x:c r="C20" s="62"/>
      <x:c r="D20" s="62"/>
      <x:c r="E20" s="62"/>
      <x:c r="F20" s="62"/>
      <x:c r="G20" s="63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2" t="s">
        <x:v>116</x:v>
      </x:c>
      <x:c r="B22" s="2" t="s">
        <x:v>117</x:v>
      </x:c>
      <x:c r="C22" s="2" t="s">
        <x:v>118</x:v>
      </x:c>
      <x:c r="D22" s="2" t="s">
        <x:v>119</x:v>
      </x:c>
      <x:c r="E22" s="2" t="s">
        <x:v>90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48" t="str">
        <x:f>Optimization!A14</x:f>
        <x:v>Total beds</x:v>
      </x:c>
      <x:c r="B23" s="48" t="n">
        <x:f>Optimization!B14</x:f>
        <x:v>60</x:v>
      </x:c>
      <x:c r="C23" s="49" t="n">
        <x:f>Optimization!C14</x:f>
        <x:v>64</x:v>
      </x:c>
      <x:c r="D23" s="48" t="n">
        <x:f>Optimization!D14</x:f>
        <x:v>4</x:v>
      </x:c>
      <x:c r="E23" s="48" t="str">
        <x:f>Optimization!E14</x:f>
        <x:v>PASS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48" t="str">
        <x:f>Optimization!A15</x:f>
        <x:v>Tomato beds</x:v>
      </x:c>
      <x:c r="B24" s="48" t="n">
        <x:f>Optimization!B15</x:f>
        <x:v>10</x:v>
      </x:c>
      <x:c r="C24" s="49" t="n">
        <x:f>Optimization!C15</x:f>
        <x:v>20</x:v>
      </x:c>
      <x:c r="D24" s="48" t="n">
        <x:f>Optimization!D15</x:f>
        <x:v>10</x:v>
      </x:c>
      <x:c r="E24" s="48" t="str">
        <x:f>Optimization!E15</x:f>
        <x:v>PASS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48" t="str">
        <x:f>Optimization!A16</x:f>
        <x:v>Carrot beds</x:v>
      </x:c>
      <x:c r="B25" s="48" t="n">
        <x:f>Optimization!B16</x:f>
        <x:v>20</x:v>
      </x:c>
      <x:c r="C25" s="49" t="n">
        <x:f>Optimization!C16</x:f>
        <x:v>20</x:v>
      </x:c>
      <x:c r="D25" s="48" t="n">
        <x:f>Optimization!D16</x:f>
        <x:v>0</x:v>
      </x:c>
      <x:c r="E25" s="48" t="str">
        <x:f>Optimization!E16</x:f>
        <x:v>PASS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48" t="str">
        <x:f>Optimization!A17</x:f>
        <x:v>Mesclun beds</x:v>
      </x:c>
      <x:c r="B26" s="48" t="n">
        <x:f>Optimization!B17</x:f>
        <x:v>30</x:v>
      </x:c>
      <x:c r="C26" s="49" t="n">
        <x:f>Optimization!C17</x:f>
        <x:v>30</x:v>
      </x:c>
      <x:c r="D26" s="48" t="n">
        <x:f>Optimization!D17</x:f>
        <x:v>0</x:v>
      </x:c>
      <x:c r="E26" s="48" t="str">
        <x:f>Optimization!E17</x:f>
        <x:v>PASS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48" t="str">
        <x:f>Optimization!A18</x:f>
        <x:v>Temporary workers</x:v>
      </x:c>
      <x:c r="B27" s="48" t="n">
        <x:f>Optimization!B18</x:f>
        <x:v>3.164733412690198</x:v>
      </x:c>
      <x:c r="C27" s="49" t="n">
        <x:f>Optimization!C18</x:f>
        <x:v>4</x:v>
      </x:c>
      <x:c r="D27" s="48" t="n">
        <x:f>Optimization!D18</x:f>
        <x:v>0.835266587309802</x:v>
      </x:c>
      <x:c r="E27" s="48" t="str">
        <x:f>Optimization!E18</x:f>
        <x:v>PASS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61" t="s">
        <x:v>155</x:v>
      </x:c>
      <x:c r="B30" s="62"/>
      <x:c r="C30" s="62"/>
      <x:c r="D30" s="62"/>
      <x:c r="E30" s="62"/>
      <x:c r="F30" s="62"/>
      <x:c r="G30" s="63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7.600000381469727">
      <x:c r="A32" s="2" t="s">
        <x:v>156</x:v>
      </x:c>
      <x:c r="B32" s="2" t="s">
        <x:v>157</x:v>
      </x:c>
      <x:c r="C32" s="2" t="s">
        <x:v>158</x:v>
      </x:c>
      <x:c r="D32" s="2" t="s">
        <x:v>159</x:v>
      </x:c>
      <x:c r="E32" s="2" t="s">
        <x:v>160</x:v>
      </x:c>
      <x:c r="F32" s="2" t="s">
        <x:v>161</x:v>
      </x:c>
      <x:c r="G32" s="2" t="s">
        <x:v>162</x:v>
      </x:c>
      <x:c r="H32" s="1" t="s">
        <x:v>163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 t="s">
        <x:v>164</x:v>
      </x:c>
      <x:c r="B33" s="1">
        <x:v>10</x:v>
      </x:c>
      <x:c r="C33" s="1">
        <x:v>20</x:v>
      </x:c>
      <x:c r="D33" s="1">
        <x:v>30</x:v>
      </x:c>
      <x:c r="E33" s="50">
        <x:v>42761.664682745002</x:v>
      </x:c>
      <x:c r="F33" s="1" t="s">
        <x:v>165</x:v>
      </x:c>
      <x:c r="G33" s="1" t="str">
        <x:f>IF(AND(F33="YES",E33=MAX(E33:E34)),"SELECTED","")</x:f>
        <x:v>SELECTED</x:v>
      </x:c>
      <x:c r="H33" s="1" t="s">
        <x:v>166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 t="s">
        <x:v>167</x:v>
      </x:c>
      <x:c r="B34" s="1">
        <x:v>10</x:v>
      </x:c>
      <x:c r="C34" s="1">
        <x:v>20</x:v>
      </x:c>
      <x:c r="D34" s="1">
        <x:v>30</x:v>
      </x:c>
      <x:c r="E34" s="50">
        <x:v>42761.664682745002</x:v>
      </x:c>
      <x:c r="F34" s="1" t="s">
        <x:v>165</x:v>
      </x:c>
      <x:c r="G34" s="1" t="str">
        <x:f>IF(AND(F34="YES",E34=MAX(E33:E34),G33&lt;&gt;"SELECTED"),"SELECTED","")</x:f>
      </x:c>
      <x:c r="H34" s="1" t="s">
        <x:v>166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>
      <x:c r="A37" s="51" t="s">
        <x:v>168</x:v>
      </x:c>
      <x:c r="B37" s="52" t="str">
        <x:f>IF(COUNTIF(F4:F17,"FAIL")+COUNTIF(E23:E27,"FAIL")=0,"PASS","FAIL")</x:f>
        <x:v>PASS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>
      <x:c r="A39" s="61" t="s">
        <x:v>169</x:v>
      </x:c>
      <x:c r="B39" s="62"/>
      <x:c r="C39" s="62"/>
      <x:c r="D39" s="62"/>
      <x:c r="E39" s="62"/>
      <x:c r="F39" s="62"/>
      <x:c r="G39" s="63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8.049999237060547" customHeight="1">
      <x:c r="A40" s="71" t="s">
        <x:v>170</x:v>
      </x:c>
      <x:c r="B40" s="72"/>
      <x:c r="C40" s="72"/>
      <x:c r="D40" s="72"/>
      <x:c r="E40" s="72"/>
      <x:c r="F40" s="72"/>
      <x:c r="G40" s="73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8.049999237060547" customHeight="1">
      <x:c r="A41" s="74" t="s">
        <x:v>171</x:v>
      </x:c>
      <x:c r="B41" s="75"/>
      <x:c r="C41" s="75"/>
      <x:c r="D41" s="75"/>
      <x:c r="E41" s="75"/>
      <x:c r="F41" s="75"/>
      <x:c r="G41" s="76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0" customHeight="1">
      <x:c r="A42" s="78" t="str">
        <x:v>Binding-cap shadow prices</x:v>
      </x:c>
      <x:c r="B42" s="78"/>
      <x:c r="C42" s="78"/>
      <x:c r="D42" s="78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0" customHeight="1">
      <x:c r="A43" s="82" t="str">
        <x:v>Crop</x:v>
      </x:c>
      <x:c r="B43" s="82" t="str">
        <x:v>Next bed</x:v>
      </x:c>
      <x:c r="C43" s="82" t="str">
        <x:v>Next-bed MC</x:v>
      </x:c>
      <x:c r="D43" s="82" t="str">
        <x:v>Incremental profit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0" customHeight="1">
      <x:c r="A44" s="84" t="str">
        <x:v>Carrots</x:v>
      </x:c>
      <x:c r="B44" s="85" t="n">
        <x:v>21</x:v>
      </x:c>
      <x:c r="C44" s="86" t="n">
        <x:f>(MIN(B44*CARROT_HOURS*WEEKS*(1+CARROT_DIM)^B44,FARMER_HOURS)*FARMER_RATE+MAX(B44*CARROT_HOURS*WEEKS*(1+CARROT_DIM)^B44-FARMER_HOURS,0)*TEMP_RATE+B44*CARROT_FERTILIZER)-(MIN((B44-1)*CARROT_HOURS*WEEKS*(1+CARROT_DIM)^(B44-1),FARMER_HOURS)*FARMER_RATE+MAX((B44-1)*CARROT_HOURS*WEEKS*(1+CARROT_DIM)^(B44-1)-FARMER_HOURS,0)*TEMP_RATE+(B44-1)*CARROT_FERTILIZER)</x:f>
        <x:v>1741.5052455431578</x:v>
      </x:c>
      <x:c r="D44" s="86" t="n">
        <x:f>CARROT_PRICE-C44</x:f>
        <x:v>352.4947544568422</x:v>
      </x:c>
      <x:c r="E44" s="1"/>
      <x:c r="F44" s="1"/>
      <x:c r="G44" s="1"/>
      <x:c r="H44" s="1"/>
      <x:c r="I44" s="61" t="s">
        <x:v>172</x:v>
      </x:c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3"/>
    </x:row>
    <x:row r="45" ht="20" customHeight="1">
      <x:c r="A45" s="84" t="str">
        <x:v>Mesclun</x:v>
      </x:c>
      <x:c r="B45" s="85" t="n">
        <x:v>31</x:v>
      </x:c>
      <x:c r="C45" s="86" t="n">
        <x:f>(MIN(B45*MESCLUN_HOURS*WEEKS*(1+MESCLUN_DIM)^B45,FARMER_HOURS)*FARMER_RATE+MAX(B45*MESCLUN_HOURS*WEEKS*(1+MESCLUN_DIM)^B45-FARMER_HOURS,0)*TEMP_RATE+B45*MESCLUN_FERTILIZER)-(MIN((B45-1)*MESCLUN_HOURS*WEEKS*(1+MESCLUN_DIM)^(B45-1),FARMER_HOURS)*FARMER_RATE+MAX((B45-1)*MESCLUN_HOURS*WEEKS*(1+MESCLUN_DIM)^(B45-1)-FARMER_HOURS,0)*TEMP_RATE+(B45-1)*MESCLUN_FERTILIZER)</x:f>
        <x:v>2453.526200788998</x:v>
      </x:c>
      <x:c r="D45" s="86" t="n">
        <x:f>MESCLUN_PRICE-C45</x:f>
        <x:v>246.4737992110022</x:v>
      </x:c>
      <x:c r="E45" s="1"/>
      <x:c r="F45" s="1"/>
      <x:c r="G45" s="1"/>
      <x:c r="H45" s="1"/>
      <x:c r="I45" s="2" t="s">
        <x:v>92</x:v>
      </x:c>
      <x:c r="J45" s="2" t="s">
        <x:v>93</x:v>
      </x:c>
      <x:c r="K45" s="2" t="s">
        <x:v>61</x:v>
      </x:c>
      <x:c r="L45" s="2" t="s">
        <x:v>121</x:v>
      </x:c>
      <x:c r="M45" s="2" t="s">
        <x:v>173</x:v>
      </x:c>
      <x:c r="N45" s="2" t="s">
        <x:v>174</x:v>
      </x:c>
      <x:c r="O45" s="2" t="s">
        <x:v>53</x:v>
      </x:c>
      <x:c r="P45" s="2" t="s">
        <x:v>56</x:v>
      </x:c>
      <x:c r="Q45" s="2" t="s">
        <x:v>55</x:v>
      </x:c>
      <x:c r="R45" s="2" t="s">
        <x:v>160</x:v>
      </x:c>
      <x:c r="S45" s="2" t="s">
        <x:v>161</x:v>
      </x:c>
      <x:c r="T45" s="2" t="s">
        <x:v>175</x:v>
      </x:c>
    </x:row>
    <x:row r="46">
      <x:c r="A46" s="1"/>
      <x:c r="B46" s="1"/>
      <x:c r="C46" s="1"/>
      <x:c r="D46" s="1"/>
      <x:c r="E46" s="1"/>
      <x:c r="F46" s="1"/>
      <x:c r="G46" s="1"/>
      <x:c r="H46" s="1"/>
      <x:c r="I46" s="53">
        <x:f t="shared" ref="I46:I109" si="2">INT((ROW()-ROW($I$46))/((CARROT_CAP+1)*(MESCLUN_CAP+1)))</x:f>
        <x:v>0</x:v>
      </x:c>
      <x:c r="J46" s="53" t="n">
        <x:f t="shared" ref="J46:J109" si="3">MOD(INT((ROW()-ROW($I$46))/(MESCLUN_CAP+1)),CARROT_CAP+1)</x:f>
        <x:v>0</x:v>
      </x:c>
      <x:c r="K46" s="53" t="n">
        <x:f t="shared" ref="K46:K109" si="4">MOD(ROW()-ROW($I$46),MESCLUN_CAP+1)</x:f>
        <x:v>0</x:v>
      </x:c>
      <x:c r="L46" s="53" t="n">
        <x:f t="shared" ref="L46:L109" si="5">SUM(I46:K46)</x:f>
        <x:v>0</x:v>
      </x:c>
      <x:c r="M46" s="54" t="n">
        <x:f t="shared" ref="M46:M109" si="6">I46*TOMATO_HOURS*WEEKS*(1+TOMATO_DIM)^I46+J46*CARROT_HOURS*WEEKS*(1+CARROT_DIM)^J46+K46*MESCLUN_HOURS*WEEKS*(1+MESCLUN_DIM)^K46</x:f>
        <x:v>0</x:v>
      </x:c>
      <x:c r="N46" s="54" t="n">
        <x:f t="shared" ref="N46:N109" si="7">MAX(M46-FARMER_HOURS,0)/TEMP_HOURS_PER_WORKER</x:f>
        <x:v>0</x:v>
      </x:c>
      <x:c r="O46" s="55" t="n">
        <x:f t="shared" ref="O46:O109" si="8">I46*TOMATO_PRICE+J46*CARROT_PRICE+K46*MESCLUN_PRICE</x:f>
        <x:v>0</x:v>
      </x:c>
      <x:c r="P46" s="55" t="n">
        <x:f t="shared" ref="P46:P109" si="9">I46*TOMATO_FERTILIZER+J46*CARROT_FERTILIZER+K46*MESCLUN_FERTILIZER</x:f>
        <x:v>0</x:v>
      </x:c>
      <x:c r="Q46" s="55" t="n">
        <x:f t="shared" ref="Q46:Q109" si="10">MIN(M46,FARMER_HOURS)*FARMER_RATE+MAX(M46-FARMER_HOURS,0)*TEMP_RATE</x:f>
        <x:v>0</x:v>
      </x:c>
      <x:c r="R46" s="55" t="n">
        <x:f t="shared" ref="R46:R109" si="11">O46-P46-Q46-FIXED_COST</x:f>
        <x:v>-20000</x:v>
      </x:c>
      <x:c r="S46" s="1" t="str">
        <x:f t="shared" ref="S46:S109" si="12">IF(AND(L46&lt;=TOTAL_BED_CAP,N46&lt;=TEMP_WORKER_CAP),"YES","NO")</x:f>
        <x:v>YES</x:v>
      </x:c>
      <x:c r="T46" s="1" t="n">
        <x:f t="shared" ref="T46:T109" si="13">IF(S46="YES",R46,-1E+99)</x:f>
        <x:v>-20000</x:v>
      </x:c>
    </x:row>
    <x:row r="47">
      <x:c r="A47" s="1"/>
      <x:c r="B47" s="1"/>
      <x:c r="C47" s="1"/>
      <x:c r="D47" s="1"/>
      <x:c r="E47" s="1"/>
      <x:c r="F47" s="1"/>
      <x:c r="G47" s="1"/>
      <x:c r="H47" s="1"/>
      <x:c r="I47" s="53">
        <x:f t="shared" si="2"/>
        <x:v>0</x:v>
      </x:c>
      <x:c r="J47" s="53">
        <x:f t="shared" si="3"/>
        <x:v>0</x:v>
      </x:c>
      <x:c r="K47" s="53">
        <x:f t="shared" si="4"/>
        <x:v>1</x:v>
      </x:c>
      <x:c r="L47" s="53">
        <x:f t="shared" si="5"/>
        <x:v>1</x:v>
      </x:c>
      <x:c r="M47" s="54">
        <x:f t="shared" si="6"/>
        <x:v>45.5625</x:v>
      </x:c>
      <x:c r="N47" s="54">
        <x:f t="shared" si="7"/>
        <x:v>0</x:v>
      </x:c>
      <x:c r="O47" s="55">
        <x:f t="shared" si="8"/>
        <x:v>2700</x:v>
      </x:c>
      <x:c r="P47" s="55">
        <x:f t="shared" si="9"/>
        <x:v>880</x:v>
      </x:c>
      <x:c r="Q47" s="55">
        <x:f t="shared" si="10"/>
        <x:v>1582.03125</x:v>
      </x:c>
      <x:c r="R47" s="55">
        <x:f t="shared" si="11"/>
        <x:v>-19762.03125</x:v>
      </x:c>
      <x:c r="S47" s="1" t="str">
        <x:f t="shared" si="12"/>
        <x:v>YES</x:v>
      </x:c>
      <x:c r="T47" s="1">
        <x:f t="shared" si="13"/>
        <x:v>-19762.03125</x:v>
      </x:c>
    </x:row>
    <x:row r="48">
      <x:c r="A48" s="1"/>
      <x:c r="B48" s="1"/>
      <x:c r="C48" s="1"/>
      <x:c r="D48" s="1"/>
      <x:c r="E48" s="1"/>
      <x:c r="F48" s="1"/>
      <x:c r="G48" s="1"/>
      <x:c r="H48" s="1"/>
      <x:c r="I48" s="53">
        <x:f t="shared" si="2"/>
        <x:v>0</x:v>
      </x:c>
      <x:c r="J48" s="53">
        <x:f t="shared" si="3"/>
        <x:v>0</x:v>
      </x:c>
      <x:c r="K48" s="53">
        <x:f t="shared" si="4"/>
        <x:v>2</x:v>
      </x:c>
      <x:c r="L48" s="53">
        <x:f t="shared" si="5"/>
        <x:v>2</x:v>
      </x:c>
      <x:c r="M48" s="54">
        <x:f t="shared" si="6"/>
        <x:v>92.264062499999994</x:v>
      </x:c>
      <x:c r="N48" s="54">
        <x:f t="shared" si="7"/>
        <x:v>0</x:v>
      </x:c>
      <x:c r="O48" s="55">
        <x:f t="shared" si="8"/>
        <x:v>5400</x:v>
      </x:c>
      <x:c r="P48" s="55">
        <x:f t="shared" si="9"/>
        <x:v>1760</x:v>
      </x:c>
      <x:c r="Q48" s="55">
        <x:f t="shared" si="10"/>
        <x:v>3203.6132812499995</x:v>
      </x:c>
      <x:c r="R48" s="55">
        <x:f t="shared" si="11"/>
        <x:v>-19563.61328125</x:v>
      </x:c>
      <x:c r="S48" s="1" t="str">
        <x:f t="shared" si="12"/>
        <x:v>YES</x:v>
      </x:c>
      <x:c r="T48" s="1">
        <x:f t="shared" si="13"/>
        <x:v>-19563.61328125</x:v>
      </x:c>
    </x:row>
    <x:row r="49">
      <x:c r="A49" s="1"/>
      <x:c r="B49" s="1"/>
      <x:c r="C49" s="1"/>
      <x:c r="D49" s="1"/>
      <x:c r="E49" s="1"/>
      <x:c r="F49" s="1"/>
      <x:c r="G49" s="1"/>
      <x:c r="H49" s="1"/>
      <x:c r="I49" s="53">
        <x:f t="shared" si="2"/>
        <x:v>0</x:v>
      </x:c>
      <x:c r="J49" s="53">
        <x:f t="shared" si="3"/>
        <x:v>0</x:v>
      </x:c>
      <x:c r="K49" s="53">
        <x:f t="shared" si="4"/>
        <x:v>3</x:v>
      </x:c>
      <x:c r="L49" s="53">
        <x:f t="shared" si="5"/>
        <x:v>3</x:v>
      </x:c>
      <x:c r="M49" s="54">
        <x:f t="shared" si="6"/>
        <x:v>140.12604492187498</x:v>
      </x:c>
      <x:c r="N49" s="54">
        <x:f t="shared" si="7"/>
        <x:v>0</x:v>
      </x:c>
      <x:c r="O49" s="55">
        <x:f t="shared" si="8"/>
        <x:v>8100</x:v>
      </x:c>
      <x:c r="P49" s="55">
        <x:f t="shared" si="9"/>
        <x:v>2640</x:v>
      </x:c>
      <x:c r="Q49" s="55">
        <x:f t="shared" si="10"/>
        <x:v>4865.4876708984366</x:v>
      </x:c>
      <x:c r="R49" s="55">
        <x:f t="shared" si="11"/>
        <x:v>-19405.487670898438</x:v>
      </x:c>
      <x:c r="S49" s="1" t="str">
        <x:f t="shared" si="12"/>
        <x:v>YES</x:v>
      </x:c>
      <x:c r="T49" s="1">
        <x:f t="shared" si="13"/>
        <x:v>-19405.487670898438</x:v>
      </x:c>
    </x:row>
    <x:row r="50">
      <x:c r="A50" s="1"/>
      <x:c r="B50" s="1"/>
      <x:c r="C50" s="1"/>
      <x:c r="D50" s="1"/>
      <x:c r="E50" s="1"/>
      <x:c r="F50" s="1"/>
      <x:c r="G50" s="1"/>
      <x:c r="H50" s="1"/>
      <x:c r="I50" s="53">
        <x:f t="shared" si="2"/>
        <x:v>0</x:v>
      </x:c>
      <x:c r="J50" s="53">
        <x:f t="shared" si="3"/>
        <x:v>0</x:v>
      </x:c>
      <x:c r="K50" s="53">
        <x:f t="shared" si="4"/>
        <x:v>4</x:v>
      </x:c>
      <x:c r="L50" s="53">
        <x:f t="shared" si="5"/>
        <x:v>4</x:v>
      </x:c>
      <x:c r="M50" s="54">
        <x:f t="shared" si="6"/>
        <x:v>189.17016064453125</x:v>
      </x:c>
      <x:c r="N50" s="54">
        <x:f t="shared" si="7"/>
        <x:v>0</x:v>
      </x:c>
      <x:c r="O50" s="55">
        <x:f t="shared" si="8"/>
        <x:v>10800</x:v>
      </x:c>
      <x:c r="P50" s="55">
        <x:f t="shared" si="9"/>
        <x:v>3520</x:v>
      </x:c>
      <x:c r="Q50" s="55">
        <x:f t="shared" si="10"/>
        <x:v>6568.4083557128906</x:v>
      </x:c>
      <x:c r="R50" s="55">
        <x:f t="shared" si="11"/>
        <x:v>-19288.408355712891</x:v>
      </x:c>
      <x:c r="S50" s="1" t="str">
        <x:f t="shared" si="12"/>
        <x:v>YES</x:v>
      </x:c>
      <x:c r="T50" s="1">
        <x:f t="shared" si="13"/>
        <x:v>-19288.408355712891</x:v>
      </x:c>
    </x:row>
    <x:row r="51">
      <x:c r="A51" s="1"/>
      <x:c r="B51" s="1"/>
      <x:c r="C51" s="1"/>
      <x:c r="D51" s="1"/>
      <x:c r="E51" s="1"/>
      <x:c r="F51" s="1"/>
      <x:c r="G51" s="1"/>
      <x:c r="H51" s="1"/>
      <x:c r="I51" s="53">
        <x:f t="shared" si="2"/>
        <x:v>0</x:v>
      </x:c>
      <x:c r="J51" s="53">
        <x:f t="shared" si="3"/>
        <x:v>0</x:v>
      </x:c>
      <x:c r="K51" s="53">
        <x:f t="shared" si="4"/>
        <x:v>5</x:v>
      </x:c>
      <x:c r="L51" s="53">
        <x:f t="shared" si="5"/>
        <x:v>5</x:v>
      </x:c>
      <x:c r="M51" s="54">
        <x:f t="shared" si="6"/>
        <x:v>239.41848456573481</x:v>
      </x:c>
      <x:c r="N51" s="54">
        <x:f t="shared" si="7"/>
        <x:v>0</x:v>
      </x:c>
      <x:c r="O51" s="55">
        <x:f t="shared" si="8"/>
        <x:v>13500</x:v>
      </x:c>
      <x:c r="P51" s="55">
        <x:f t="shared" si="9"/>
        <x:v>4400</x:v>
      </x:c>
      <x:c r="Q51" s="55">
        <x:f t="shared" si="10"/>
        <x:v>8313.1418251991254</x:v>
      </x:c>
      <x:c r="R51" s="55">
        <x:f t="shared" si="11"/>
        <x:v>-19213.141825199127</x:v>
      </x:c>
      <x:c r="S51" s="1" t="str">
        <x:f t="shared" si="12"/>
        <x:v>YES</x:v>
      </x:c>
      <x:c r="T51" s="1">
        <x:f t="shared" si="13"/>
        <x:v>-19213.141825199127</x:v>
      </x:c>
    </x:row>
    <x:row r="52">
      <x:c r="A52" s="1"/>
      <x:c r="B52" s="1"/>
      <x:c r="C52" s="1"/>
      <x:c r="D52" s="1"/>
      <x:c r="E52" s="1"/>
      <x:c r="F52" s="1"/>
      <x:c r="G52" s="1"/>
      <x:c r="H52" s="1"/>
      <x:c r="I52" s="53">
        <x:f t="shared" si="2"/>
        <x:v>0</x:v>
      </x:c>
      <x:c r="J52" s="53">
        <x:f t="shared" si="3"/>
        <x:v>0</x:v>
      </x:c>
      <x:c r="K52" s="53">
        <x:f t="shared" si="4"/>
        <x:v>6</x:v>
      </x:c>
      <x:c r="L52" s="53">
        <x:f t="shared" si="5"/>
        <x:v>6</x:v>
      </x:c>
      <x:c r="M52" s="54">
        <x:f t="shared" si="6"/>
        <x:v>290.89345874736784</x:v>
      </x:c>
      <x:c r="N52" s="54">
        <x:f t="shared" si="7"/>
        <x:v>0</x:v>
      </x:c>
      <x:c r="O52" s="55">
        <x:f t="shared" si="8"/>
        <x:v>16200</x:v>
      </x:c>
      <x:c r="P52" s="55">
        <x:f t="shared" si="9"/>
        <x:v>5280</x:v>
      </x:c>
      <x:c r="Q52" s="55">
        <x:f t="shared" si="10"/>
        <x:v>10100.467317616938</x:v>
      </x:c>
      <x:c r="R52" s="55">
        <x:f t="shared" si="11"/>
        <x:v>-19180.467317616938</x:v>
      </x:c>
      <x:c r="S52" s="1" t="str">
        <x:f t="shared" si="12"/>
        <x:v>YES</x:v>
      </x:c>
      <x:c r="T52" s="1">
        <x:f t="shared" si="13"/>
        <x:v>-19180.467317616938</x:v>
      </x:c>
    </x:row>
    <x:row r="53">
      <x:c r="A53" s="1"/>
      <x:c r="B53" s="1"/>
      <x:c r="C53" s="1"/>
      <x:c r="D53" s="1"/>
      <x:c r="E53" s="1"/>
      <x:c r="F53" s="1"/>
      <x:c r="G53" s="1"/>
      <x:c r="H53" s="1"/>
      <x:c r="I53" s="53">
        <x:f t="shared" si="2"/>
        <x:v>0</x:v>
      </x:c>
      <x:c r="J53" s="53">
        <x:f t="shared" si="3"/>
        <x:v>0</x:v>
      </x:c>
      <x:c r="K53" s="53">
        <x:f t="shared" si="4"/>
        <x:v>7</x:v>
      </x:c>
      <x:c r="L53" s="53">
        <x:f t="shared" si="5"/>
        <x:v>7</x:v>
      </x:c>
      <x:c r="M53" s="54">
        <x:f t="shared" si="6"/>
        <x:v>343.61789814532818</x:v>
      </x:c>
      <x:c r="N53" s="54">
        <x:f t="shared" si="7"/>
        <x:v>0</x:v>
      </x:c>
      <x:c r="O53" s="55">
        <x:f t="shared" si="8"/>
        <x:v>18900</x:v>
      </x:c>
      <x:c r="P53" s="55">
        <x:f t="shared" si="9"/>
        <x:v>6160</x:v>
      </x:c>
      <x:c r="Q53" s="55">
        <x:f t="shared" si="10"/>
        <x:v>11931.177018935006</x:v>
      </x:c>
      <x:c r="R53" s="55">
        <x:f t="shared" si="11"/>
        <x:v>-19191.177018935006</x:v>
      </x:c>
      <x:c r="S53" s="1" t="str">
        <x:f t="shared" si="12"/>
        <x:v>YES</x:v>
      </x:c>
      <x:c r="T53" s="1">
        <x:f t="shared" si="13"/>
        <x:v>-19191.177018935006</x:v>
      </x:c>
    </x:row>
    <x:row r="54">
      <x:c r="A54" s="1"/>
      <x:c r="B54" s="1"/>
      <x:c r="C54" s="1"/>
      <x:c r="D54" s="1"/>
      <x:c r="E54" s="1"/>
      <x:c r="F54" s="1"/>
      <x:c r="G54" s="1"/>
      <x:c r="H54" s="1"/>
      <x:c r="I54" s="53">
        <x:f t="shared" si="2"/>
        <x:v>0</x:v>
      </x:c>
      <x:c r="J54" s="53">
        <x:f t="shared" si="3"/>
        <x:v>0</x:v>
      </x:c>
      <x:c r="K54" s="53">
        <x:f t="shared" si="4"/>
        <x:v>8</x:v>
      </x:c>
      <x:c r="L54" s="53">
        <x:f t="shared" si="5"/>
        <x:v>8</x:v>
      </x:c>
      <x:c r="M54" s="54">
        <x:f t="shared" si="6"/>
        <x:v>397.61499642530839</x:v>
      </x:c>
      <x:c r="N54" s="54">
        <x:f t="shared" si="7"/>
        <x:v>0</x:v>
      </x:c>
      <x:c r="O54" s="55">
        <x:f t="shared" si="8"/>
        <x:v>21600</x:v>
      </x:c>
      <x:c r="P54" s="55">
        <x:f t="shared" si="9"/>
        <x:v>7040</x:v>
      </x:c>
      <x:c r="Q54" s="55">
        <x:f t="shared" si="10"/>
        <x:v>13806.076264767653</x:v>
      </x:c>
      <x:c r="R54" s="55">
        <x:f t="shared" si="11"/>
        <x:v>-19246.076264767653</x:v>
      </x:c>
      <x:c r="S54" s="1" t="str">
        <x:f t="shared" si="12"/>
        <x:v>YES</x:v>
      </x:c>
      <x:c r="T54" s="1">
        <x:f t="shared" si="13"/>
        <x:v>-19246.076264767653</x:v>
      </x:c>
    </x:row>
    <x:row r="55">
      <x:c r="A55" s="1"/>
      <x:c r="B55" s="1"/>
      <x:c r="C55" s="1"/>
      <x:c r="D55" s="1"/>
      <x:c r="E55" s="1"/>
      <x:c r="F55" s="1"/>
      <x:c r="G55" s="1"/>
      <x:c r="H55" s="1"/>
      <x:c r="I55" s="53">
        <x:f t="shared" si="2"/>
        <x:v>0</x:v>
      </x:c>
      <x:c r="J55" s="53">
        <x:f t="shared" si="3"/>
        <x:v>0</x:v>
      </x:c>
      <x:c r="K55" s="53">
        <x:f t="shared" si="4"/>
        <x:v>9</x:v>
      </x:c>
      <x:c r="L55" s="53">
        <x:f t="shared" si="5"/>
        <x:v>9</x:v>
      </x:c>
      <x:c r="M55" s="54">
        <x:f t="shared" si="6"/>
        <x:v>452.90833186570285</x:v>
      </x:c>
      <x:c r="N55" s="54">
        <x:f t="shared" si="7"/>
        <x:v>0</x:v>
      </x:c>
      <x:c r="O55" s="55">
        <x:f t="shared" si="8"/>
        <x:v>24300</x:v>
      </x:c>
      <x:c r="P55" s="55">
        <x:f t="shared" si="9"/>
        <x:v>7920</x:v>
      </x:c>
      <x:c r="Q55" s="55">
        <x:f t="shared" si="10"/>
        <x:v>15725.983745336904</x:v>
      </x:c>
      <x:c r="R55" s="55">
        <x:f t="shared" si="11"/>
        <x:v>-19345.983745336904</x:v>
      </x:c>
      <x:c r="S55" s="1" t="str">
        <x:f t="shared" si="12"/>
        <x:v>YES</x:v>
      </x:c>
      <x:c r="T55" s="1">
        <x:f t="shared" si="13"/>
        <x:v>-19345.983745336904</x:v>
      </x:c>
    </x:row>
    <x:row r="56">
      <x:c r="A56" s="1"/>
      <x:c r="B56" s="1"/>
      <x:c r="C56" s="1"/>
      <x:c r="D56" s="1"/>
      <x:c r="E56" s="1"/>
      <x:c r="F56" s="1"/>
      <x:c r="G56" s="1"/>
      <x:c r="H56" s="1"/>
      <x:c r="I56" s="53">
        <x:f t="shared" si="2"/>
        <x:v>0</x:v>
      </x:c>
      <x:c r="J56" s="53">
        <x:f t="shared" si="3"/>
        <x:v>0</x:v>
      </x:c>
      <x:c r="K56" s="53">
        <x:f t="shared" si="4"/>
        <x:v>10</x:v>
      </x:c>
      <x:c r="L56" s="53">
        <x:f t="shared" si="5"/>
        <x:v>10</x:v>
      </x:c>
      <x:c r="M56" s="54">
        <x:f t="shared" si="6"/>
        <x:v>509.52187334891573</x:v>
      </x:c>
      <x:c r="N56" s="54">
        <x:f t="shared" si="7"/>
        <x:v>0</x:v>
      </x:c>
      <x:c r="O56" s="55">
        <x:f t="shared" si="8"/>
        <x:v>27000</x:v>
      </x:c>
      <x:c r="P56" s="55">
        <x:f t="shared" si="9"/>
        <x:v>8800</x:v>
      </x:c>
      <x:c r="Q56" s="55">
        <x:f t="shared" si="10"/>
        <x:v>17691.731713504018</x:v>
      </x:c>
      <x:c r="R56" s="55">
        <x:f t="shared" si="11"/>
        <x:v>-19491.731713504018</x:v>
      </x:c>
      <x:c r="S56" s="1" t="str">
        <x:f t="shared" si="12"/>
        <x:v>YES</x:v>
      </x:c>
      <x:c r="T56" s="1">
        <x:f t="shared" si="13"/>
        <x:v>-19491.731713504018</x:v>
      </x:c>
    </x:row>
    <x:row r="57">
      <x:c r="A57" s="1"/>
      <x:c r="B57" s="1"/>
      <x:c r="C57" s="1"/>
      <x:c r="D57" s="1"/>
      <x:c r="E57" s="1"/>
      <x:c r="F57" s="1"/>
      <x:c r="G57" s="1"/>
      <x:c r="H57" s="1"/>
      <x:c r="I57" s="53">
        <x:f t="shared" si="2"/>
        <x:v>0</x:v>
      </x:c>
      <x:c r="J57" s="53">
        <x:f t="shared" si="3"/>
        <x:v>0</x:v>
      </x:c>
      <x:c r="K57" s="53">
        <x:f t="shared" si="4"/>
        <x:v>11</x:v>
      </x:c>
      <x:c r="L57" s="53">
        <x:f t="shared" si="5"/>
        <x:v>11</x:v>
      </x:c>
      <x:c r="M57" s="54">
        <x:f t="shared" si="6"/>
        <x:v>567.47998644235474</x:v>
      </x:c>
      <x:c r="N57" s="54">
        <x:f t="shared" si="7"/>
        <x:v>0</x:v>
      </x:c>
      <x:c r="O57" s="55">
        <x:f t="shared" si="8"/>
        <x:v>29700</x:v>
      </x:c>
      <x:c r="P57" s="55">
        <x:f t="shared" si="9"/>
        <x:v>9680</x:v>
      </x:c>
      <x:c r="Q57" s="55">
        <x:f t="shared" si="10"/>
        <x:v>19704.166195915095</x:v>
      </x:c>
      <x:c r="R57" s="55">
        <x:f t="shared" si="11"/>
        <x:v>-19684.166195915095</x:v>
      </x:c>
      <x:c r="S57" s="1" t="str">
        <x:f t="shared" si="12"/>
        <x:v>YES</x:v>
      </x:c>
      <x:c r="T57" s="1">
        <x:f t="shared" si="13"/>
        <x:v>-19684.166195915095</x:v>
      </x:c>
    </x:row>
    <x:row r="58">
      <x:c r="A58" s="1"/>
      <x:c r="B58" s="1"/>
      <x:c r="C58" s="1"/>
      <x:c r="D58" s="1"/>
      <x:c r="E58" s="1"/>
      <x:c r="F58" s="1"/>
      <x:c r="G58" s="1"/>
      <x:c r="H58" s="1"/>
      <x:c r="I58" s="53">
        <x:f t="shared" si="2"/>
        <x:v>0</x:v>
      </x:c>
      <x:c r="J58" s="53">
        <x:f t="shared" si="3"/>
        <x:v>0</x:v>
      </x:c>
      <x:c r="K58" s="53">
        <x:f t="shared" si="4"/>
        <x:v>12</x:v>
      </x:c>
      <x:c r="L58" s="53">
        <x:f t="shared" si="5"/>
        <x:v>12</x:v>
      </x:c>
      <x:c r="M58" s="54">
        <x:f t="shared" si="6"/>
        <x:v>626.80743957041921</x:v>
      </x:c>
      <x:c r="N58" s="54">
        <x:f t="shared" si="7"/>
        <x:v>0</x:v>
      </x:c>
      <x:c r="O58" s="55">
        <x:f t="shared" si="8"/>
        <x:v>32400</x:v>
      </x:c>
      <x:c r="P58" s="55">
        <x:f t="shared" si="9"/>
        <x:v>10560</x:v>
      </x:c>
      <x:c r="Q58" s="55">
        <x:f t="shared" si="10"/>
        <x:v>21764.147207306221</x:v>
      </x:c>
      <x:c r="R58" s="55">
        <x:f t="shared" si="11"/>
        <x:v>-19924.147207306221</x:v>
      </x:c>
      <x:c r="S58" s="1" t="str">
        <x:f t="shared" si="12"/>
        <x:v>YES</x:v>
      </x:c>
      <x:c r="T58" s="1">
        <x:f t="shared" si="13"/>
        <x:v>-19924.147207306221</x:v>
      </x:c>
    </x:row>
    <x:row r="59">
      <x:c r="A59" s="1"/>
      <x:c r="B59" s="1"/>
      <x:c r="C59" s="1"/>
      <x:c r="D59" s="1"/>
      <x:c r="E59" s="1"/>
      <x:c r="F59" s="1"/>
      <x:c r="G59" s="1"/>
      <x:c r="H59" s="1"/>
      <x:c r="I59" s="53">
        <x:f t="shared" si="2"/>
        <x:v>0</x:v>
      </x:c>
      <x:c r="J59" s="53">
        <x:f t="shared" si="3"/>
        <x:v>0</x:v>
      </x:c>
      <x:c r="K59" s="53">
        <x:f t="shared" si="4"/>
        <x:v>13</x:v>
      </x:c>
      <x:c r="L59" s="53">
        <x:f t="shared" si="5"/>
        <x:v>13</x:v>
      </x:c>
      <x:c r="M59" s="54">
        <x:f t="shared" si="6"/>
        <x:v>687.52941027880343</x:v>
      </x:c>
      <x:c r="N59" s="54">
        <x:f t="shared" si="7"/>
        <x:v>0</x:v>
      </x:c>
      <x:c r="O59" s="55">
        <x:f t="shared" si="8"/>
        <x:v>35100</x:v>
      </x:c>
      <x:c r="P59" s="55">
        <x:f t="shared" si="9"/>
        <x:v>11440</x:v>
      </x:c>
      <x:c r="Q59" s="55">
        <x:f t="shared" si="10"/>
        <x:v>23872.548968014009</x:v>
      </x:c>
      <x:c r="R59" s="55">
        <x:f t="shared" si="11"/>
        <x:v>-20212.548968014009</x:v>
      </x:c>
      <x:c r="S59" s="1" t="str">
        <x:f t="shared" si="12"/>
        <x:v>YES</x:v>
      </x:c>
      <x:c r="T59" s="1">
        <x:f t="shared" si="13"/>
        <x:v>-20212.548968014009</x:v>
      </x:c>
    </x:row>
    <x:row r="60">
      <x:c r="A60" s="1"/>
      <x:c r="B60" s="1"/>
      <x:c r="C60" s="1"/>
      <x:c r="D60" s="1"/>
      <x:c r="E60" s="1"/>
      <x:c r="F60" s="1"/>
      <x:c r="G60" s="1"/>
      <x:c r="H60" s="1"/>
      <x:c r="I60" s="53">
        <x:f t="shared" si="2"/>
        <x:v>0</x:v>
      </x:c>
      <x:c r="J60" s="53">
        <x:f t="shared" si="3"/>
        <x:v>0</x:v>
      </x:c>
      <x:c r="K60" s="53">
        <x:f t="shared" si="4"/>
        <x:v>14</x:v>
      </x:c>
      <x:c r="L60" s="53">
        <x:f t="shared" si="5"/>
        <x:v>14</x:v>
      </x:c>
      <x:c r="M60" s="54">
        <x:f t="shared" si="6"/>
        <x:v>749.67149159246469</x:v>
      </x:c>
      <x:c r="N60" s="54">
        <x:f t="shared" si="7"/>
        <x:v>2.0605202494767147E-2</x:v>
      </x:c>
      <x:c r="O60" s="55">
        <x:f t="shared" si="8"/>
        <x:v>37800</x:v>
      </x:c>
      <x:c r="P60" s="55">
        <x:f t="shared" si="9"/>
        <x:v>12320</x:v>
      </x:c>
      <x:c r="Q60" s="55">
        <x:f t="shared" si="10"/>
        <x:v>25515.130062369179</x:v>
      </x:c>
      <x:c r="R60" s="55">
        <x:f t="shared" si="11"/>
        <x:v>-20035.130062369179</x:v>
      </x:c>
      <x:c r="S60" s="1" t="str">
        <x:f t="shared" si="12"/>
        <x:v>YES</x:v>
      </x:c>
      <x:c r="T60" s="1">
        <x:f t="shared" si="13"/>
        <x:v>-20035.130062369179</x:v>
      </x:c>
    </x:row>
    <x:row r="61">
      <x:c r="A61" s="1"/>
      <x:c r="B61" s="1"/>
      <x:c r="C61" s="1"/>
      <x:c r="D61" s="1"/>
      <x:c r="E61" s="1"/>
      <x:c r="F61" s="1"/>
      <x:c r="G61" s="1"/>
      <x:c r="H61" s="1"/>
      <x:c r="I61" s="53">
        <x:f t="shared" si="2"/>
        <x:v>0</x:v>
      </x:c>
      <x:c r="J61" s="53">
        <x:f t="shared" si="3"/>
        <x:v>0</x:v>
      </x:c>
      <x:c r="K61" s="53">
        <x:f t="shared" si="4"/>
        <x:v>15</x:v>
      </x:c>
      <x:c r="L61" s="53">
        <x:f t="shared" si="5"/>
        <x:v>15</x:v>
      </x:c>
      <x:c r="M61" s="54">
        <x:f t="shared" si="6"/>
        <x:v>813.25969846861108</x:v>
      </x:c>
      <x:c r="N61" s="54">
        <x:f t="shared" si="7"/>
        <x:v>6.4763679492091025E-2</x:v>
      </x:c>
      <x:c r="O61" s="55">
        <x:f t="shared" si="8"/>
        <x:v>40500</x:v>
      </x:c>
      <x:c r="P61" s="55">
        <x:f t="shared" si="9"/>
        <x:v>13200</x:v>
      </x:c>
      <x:c r="Q61" s="55">
        <x:f t="shared" si="10"/>
        <x:v>26619.091987302276</x:v>
      </x:c>
      <x:c r="R61" s="55">
        <x:f t="shared" si="11"/>
        <x:v>-19319.091987302276</x:v>
      </x:c>
      <x:c r="S61" s="1" t="str">
        <x:f t="shared" si="12"/>
        <x:v>YES</x:v>
      </x:c>
      <x:c r="T61" s="1">
        <x:f t="shared" si="13"/>
        <x:v>-19319.091987302276</x:v>
      </x:c>
    </x:row>
    <x:row r="62">
      <x:c r="A62" s="1"/>
      <x:c r="B62" s="1"/>
      <x:c r="C62" s="1"/>
      <x:c r="D62" s="1"/>
      <x:c r="E62" s="1"/>
      <x:c r="F62" s="1"/>
      <x:c r="G62" s="1"/>
      <x:c r="H62" s="1"/>
      <x:c r="I62" s="53">
        <x:f t="shared" si="2"/>
        <x:v>0</x:v>
      </x:c>
      <x:c r="J62" s="53">
        <x:f t="shared" si="3"/>
        <x:v>0</x:v>
      </x:c>
      <x:c r="K62" s="53">
        <x:f t="shared" si="4"/>
        <x:v>16</x:v>
      </x:c>
      <x:c r="L62" s="53">
        <x:f t="shared" si="5"/>
        <x:v>16</x:v>
      </x:c>
      <x:c r="M62" s="54">
        <x:f t="shared" si="6"/>
        <x:v>878.32047434610013</x:v>
      </x:c>
      <x:c r="N62" s="54">
        <x:f t="shared" si="7"/>
        <x:v>0.10994477385145843</x:v>
      </x:c>
      <x:c r="O62" s="55">
        <x:f t="shared" si="8"/>
        <x:v>43200</x:v>
      </x:c>
      <x:c r="P62" s="55">
        <x:f t="shared" si="9"/>
        <x:v>14080</x:v>
      </x:c>
      <x:c r="Q62" s="55">
        <x:f t="shared" si="10"/>
        <x:v>27748.619346286461</x:v>
      </x:c>
      <x:c r="R62" s="55">
        <x:f t="shared" si="11"/>
        <x:v>-18628.619346286461</x:v>
      </x:c>
      <x:c r="S62" s="1" t="str">
        <x:f t="shared" si="12"/>
        <x:v>YES</x:v>
      </x:c>
      <x:c r="T62" s="1">
        <x:f t="shared" si="13"/>
        <x:v>-18628.619346286461</x:v>
      </x:c>
    </x:row>
    <x:row r="63">
      <x:c r="A63" s="1"/>
      <x:c r="B63" s="1"/>
      <x:c r="C63" s="1"/>
      <x:c r="D63" s="1"/>
      <x:c r="E63" s="1"/>
      <x:c r="F63" s="1"/>
      <x:c r="G63" s="1"/>
      <x:c r="H63" s="1"/>
      <x:c r="I63" s="53">
        <x:f t="shared" si="2"/>
        <x:v>0</x:v>
      </x:c>
      <x:c r="J63" s="53">
        <x:f t="shared" si="3"/>
        <x:v>0</x:v>
      </x:c>
      <x:c r="K63" s="53">
        <x:f t="shared" si="4"/>
        <x:v>17</x:v>
      </x:c>
      <x:c r="L63" s="53">
        <x:f t="shared" si="5"/>
        <x:v>17</x:v>
      </x:c>
      <x:c r="M63" s="54">
        <x:f t="shared" si="6"/>
        <x:v>944.88069779264049</x:v>
      </x:c>
      <x:c r="N63" s="54">
        <x:f t="shared" si="7"/>
        <x:v>0.15616715124488922</x:v>
      </x:c>
      <x:c r="O63" s="55">
        <x:f t="shared" si="8"/>
        <x:v>45900</x:v>
      </x:c>
      <x:c r="P63" s="55">
        <x:f t="shared" si="9"/>
        <x:v>14960</x:v>
      </x:c>
      <x:c r="Q63" s="55">
        <x:f t="shared" si="10"/>
        <x:v>28904.178781122231</x:v>
      </x:c>
      <x:c r="R63" s="55">
        <x:f t="shared" si="11"/>
        <x:v>-17964.178781122231</x:v>
      </x:c>
      <x:c r="S63" s="1" t="str">
        <x:f t="shared" si="12"/>
        <x:v>YES</x:v>
      </x:c>
      <x:c r="T63" s="1">
        <x:f t="shared" si="13"/>
        <x:v>-17964.178781122231</x:v>
      </x:c>
    </x:row>
    <x:row r="64">
      <x:c r="A64" s="1"/>
      <x:c r="B64" s="1"/>
      <x:c r="C64" s="1"/>
      <x:c r="D64" s="1"/>
      <x:c r="E64" s="1"/>
      <x:c r="F64" s="1"/>
      <x:c r="G64" s="1"/>
      <x:c r="H64" s="1"/>
      <x:c r="I64" s="53">
        <x:f t="shared" si="2"/>
        <x:v>0</x:v>
      </x:c>
      <x:c r="J64" s="53">
        <x:f t="shared" si="3"/>
        <x:v>0</x:v>
      </x:c>
      <x:c r="K64" s="53">
        <x:f t="shared" si="4"/>
        <x:v>18</x:v>
      </x:c>
      <x:c r="L64" s="53">
        <x:f t="shared" si="5"/>
        <x:v>18</x:v>
      </x:c>
      <x:c r="M64" s="54">
        <x:f t="shared" si="6"/>
        <x:v>1012.9676892512279</x:v>
      </x:c>
      <x:c r="N64" s="54">
        <x:f t="shared" si="7"/>
        <x:v>0.20344978420224155</x:v>
      </x:c>
      <x:c r="O64" s="55">
        <x:f t="shared" si="8"/>
        <x:v>48600</x:v>
      </x:c>
      <x:c r="P64" s="55">
        <x:f t="shared" si="9"/>
        <x:v>15840</x:v>
      </x:c>
      <x:c r="Q64" s="55">
        <x:f t="shared" si="10"/>
        <x:v>30086.244605056039</x:v>
      </x:c>
      <x:c r="R64" s="55">
        <x:f t="shared" si="11"/>
        <x:v>-17326.244605056039</x:v>
      </x:c>
      <x:c r="S64" s="1" t="str">
        <x:f t="shared" si="12"/>
        <x:v>YES</x:v>
      </x:c>
      <x:c r="T64" s="1">
        <x:f t="shared" si="13"/>
        <x:v>-17326.244605056039</x:v>
      </x:c>
    </x:row>
    <x:row r="65">
      <x:c r="A65" s="1"/>
      <x:c r="B65" s="1"/>
      <x:c r="C65" s="1"/>
      <x:c r="D65" s="1"/>
      <x:c r="E65" s="1"/>
      <x:c r="F65" s="1"/>
      <x:c r="G65" s="1"/>
      <x:c r="H65" s="1"/>
      <x:c r="I65" s="53">
        <x:f t="shared" si="2"/>
        <x:v>0</x:v>
      </x:c>
      <x:c r="J65" s="53">
        <x:f t="shared" si="3"/>
        <x:v>0</x:v>
      </x:c>
      <x:c r="K65" s="53">
        <x:f t="shared" si="4"/>
        <x:v>19</x:v>
      </x:c>
      <x:c r="L65" s="53">
        <x:f t="shared" si="5"/>
        <x:v>19</x:v>
      </x:c>
      <x:c r="M65" s="54">
        <x:f t="shared" si="6"/>
        <x:v>1082.6092178872495</x:v>
      </x:c>
      <x:c r="N65" s="54">
        <x:f t="shared" si="7"/>
        <x:v>0.25181195686614549</x:v>
      </x:c>
      <x:c r="O65" s="55">
        <x:f t="shared" si="8"/>
        <x:v>51300</x:v>
      </x:c>
      <x:c r="P65" s="55">
        <x:f t="shared" si="9"/>
        <x:v>16720</x:v>
      </x:c>
      <x:c r="Q65" s="55">
        <x:f t="shared" si="10"/>
        <x:v>31295.298921653637</x:v>
      </x:c>
      <x:c r="R65" s="55">
        <x:f t="shared" si="11"/>
        <x:v>-16715.298921653637</x:v>
      </x:c>
      <x:c r="S65" s="1" t="str">
        <x:f t="shared" si="12"/>
        <x:v>YES</x:v>
      </x:c>
      <x:c r="T65" s="1">
        <x:f t="shared" si="13"/>
        <x:v>-16715.298921653637</x:v>
      </x:c>
    </x:row>
    <x:row r="66">
      <x:c r="A66" s="1"/>
      <x:c r="B66" s="1"/>
      <x:c r="C66" s="1"/>
      <x:c r="D66" s="1"/>
      <x:c r="E66" s="1"/>
      <x:c r="F66" s="1"/>
      <x:c r="G66" s="1"/>
      <x:c r="H66" s="1"/>
      <x:c r="I66" s="53">
        <x:f t="shared" si="2"/>
        <x:v>0</x:v>
      </x:c>
      <x:c r="J66" s="53">
        <x:f t="shared" si="3"/>
        <x:v>0</x:v>
      </x:c>
      <x:c r="K66" s="53">
        <x:f t="shared" si="4"/>
        <x:v>20</x:v>
      </x:c>
      <x:c r="L66" s="53">
        <x:f t="shared" si="5"/>
        <x:v>20</x:v>
      </x:c>
      <x:c r="M66" s="54">
        <x:f t="shared" si="6"/>
        <x:v>1153.8335085377266</x:v>
      </x:c>
      <x:c r="N66" s="54">
        <x:f t="shared" si="7"/>
        <x:v>0.30127326981786573</x:v>
      </x:c>
      <x:c r="O66" s="55">
        <x:f t="shared" si="8"/>
        <x:v>54000</x:v>
      </x:c>
      <x:c r="P66" s="55">
        <x:f t="shared" si="9"/>
        <x:v>17600</x:v>
      </x:c>
      <x:c r="Q66" s="55">
        <x:f t="shared" si="10"/>
        <x:v>32531.831745446641</x:v>
      </x:c>
      <x:c r="R66" s="55">
        <x:f t="shared" si="11"/>
        <x:v>-16131.831745446641</x:v>
      </x:c>
      <x:c r="S66" s="1" t="str">
        <x:f t="shared" si="12"/>
        <x:v>YES</x:v>
      </x:c>
      <x:c r="T66" s="1">
        <x:f t="shared" si="13"/>
        <x:v>-16131.831745446641</x:v>
      </x:c>
    </x:row>
    <x:row r="67">
      <x:c r="A67" s="1"/>
      <x:c r="B67" s="1"/>
      <x:c r="C67" s="1"/>
      <x:c r="D67" s="1"/>
      <x:c r="E67" s="1"/>
      <x:c r="F67" s="1"/>
      <x:c r="G67" s="1"/>
      <x:c r="H67" s="1"/>
      <x:c r="I67" s="53">
        <x:f t="shared" si="2"/>
        <x:v>0</x:v>
      </x:c>
      <x:c r="J67" s="53">
        <x:f t="shared" si="3"/>
        <x:v>0</x:v>
      </x:c>
      <x:c r="K67" s="53">
        <x:f t="shared" si="4"/>
        <x:v>21</x:v>
      </x:c>
      <x:c r="L67" s="53">
        <x:f t="shared" si="5"/>
        <x:v>21</x:v>
      </x:c>
      <x:c r="M67" s="54">
        <x:f t="shared" si="6"/>
        <x:v>1226.6692487641703</x:v>
      </x:c>
      <x:c r="N67" s="54">
        <x:f t="shared" si="7"/>
        <x:v>0.35185364497511828</x:v>
      </x:c>
      <x:c r="O67" s="55">
        <x:f t="shared" si="8"/>
        <x:v>56700</x:v>
      </x:c>
      <x:c r="P67" s="55">
        <x:f t="shared" si="9"/>
        <x:v>18480</x:v>
      </x:c>
      <x:c r="Q67" s="55">
        <x:f t="shared" si="10"/>
        <x:v>33796.341124377956</x:v>
      </x:c>
      <x:c r="R67" s="55">
        <x:f t="shared" si="11"/>
        <x:v>-15576.341124377956</x:v>
      </x:c>
      <x:c r="S67" s="1" t="str">
        <x:f t="shared" si="12"/>
        <x:v>YES</x:v>
      </x:c>
      <x:c r="T67" s="1">
        <x:f t="shared" si="13"/>
        <x:v>-15576.341124377956</x:v>
      </x:c>
    </x:row>
    <x:row r="68">
      <x:c r="A68" s="1"/>
      <x:c r="B68" s="1"/>
      <x:c r="C68" s="1"/>
      <x:c r="D68" s="1"/>
      <x:c r="E68" s="1"/>
      <x:c r="F68" s="1"/>
      <x:c r="G68" s="1"/>
      <x:c r="H68" s="1"/>
      <x:c r="I68" s="53">
        <x:f t="shared" si="2"/>
        <x:v>0</x:v>
      </x:c>
      <x:c r="J68" s="53">
        <x:f t="shared" si="3"/>
        <x:v>0</x:v>
      </x:c>
      <x:c r="K68" s="53">
        <x:f t="shared" si="4"/>
        <x:v>22</x:v>
      </x:c>
      <x:c r="L68" s="53">
        <x:f t="shared" si="5"/>
        <x:v>22</x:v>
      </x:c>
      <x:c r="M68" s="54">
        <x:f t="shared" si="6"/>
        <x:v>1301.1455960105666</x:v>
      </x:c>
      <x:c r="N68" s="54">
        <x:f t="shared" si="7"/>
        <x:v>0.40357333056289346</x:v>
      </x:c>
      <x:c r="O68" s="55">
        <x:f t="shared" si="8"/>
        <x:v>59400</x:v>
      </x:c>
      <x:c r="P68" s="55">
        <x:f t="shared" si="9"/>
        <x:v>19360</x:v>
      </x:c>
      <x:c r="Q68" s="55">
        <x:f t="shared" si="10"/>
        <x:v>35089.333264072338</x:v>
      </x:c>
      <x:c r="R68" s="55">
        <x:f t="shared" si="11"/>
        <x:v>-15049.333264072338</x:v>
      </x:c>
      <x:c r="S68" s="1" t="str">
        <x:f t="shared" si="12"/>
        <x:v>YES</x:v>
      </x:c>
      <x:c r="T68" s="1">
        <x:f t="shared" si="13"/>
        <x:v>-15049.333264072338</x:v>
      </x:c>
    </x:row>
    <x:row r="69">
      <x:c r="A69" s="1"/>
      <x:c r="B69" s="1"/>
      <x:c r="C69" s="1"/>
      <x:c r="D69" s="1"/>
      <x:c r="E69" s="1"/>
      <x:c r="F69" s="1"/>
      <x:c r="G69" s="1"/>
      <x:c r="H69" s="1"/>
      <x:c r="I69" s="53">
        <x:f t="shared" si="2"/>
        <x:v>0</x:v>
      </x:c>
      <x:c r="J69" s="53">
        <x:f t="shared" si="3"/>
        <x:v>0</x:v>
      </x:c>
      <x:c r="K69" s="53">
        <x:f t="shared" si="4"/>
        <x:v>23</x:v>
      </x:c>
      <x:c r="L69" s="53">
        <x:f t="shared" si="5"/>
        <x:v>23</x:v>
      </x:c>
      <x:c r="M69" s="54">
        <x:f t="shared" si="6"/>
        <x:v>1377.292184868003</x:v>
      </x:c>
      <x:c r="N69" s="54">
        <x:f t="shared" si="7"/>
        <x:v>0.45645290615833545</x:v>
      </x:c>
      <x:c r="O69" s="55">
        <x:f t="shared" si="8"/>
        <x:v>62100</x:v>
      </x:c>
      <x:c r="P69" s="55">
        <x:f t="shared" si="9"/>
        <x:v>20240</x:v>
      </x:c>
      <x:c r="Q69" s="55">
        <x:f t="shared" si="10"/>
        <x:v>36411.322653958385</x:v>
      </x:c>
      <x:c r="R69" s="55">
        <x:f t="shared" si="11"/>
        <x:v>-14551.322653958385</x:v>
      </x:c>
      <x:c r="S69" s="1" t="str">
        <x:f t="shared" si="12"/>
        <x:v>YES</x:v>
      </x:c>
      <x:c r="T69" s="1">
        <x:f t="shared" si="13"/>
        <x:v>-14551.322653958385</x:v>
      </x:c>
    </x:row>
    <x:row r="70">
      <x:c r="A70" s="1"/>
      <x:c r="B70" s="1"/>
      <x:c r="C70" s="1"/>
      <x:c r="D70" s="1"/>
      <x:c r="E70" s="1"/>
      <x:c r="F70" s="1"/>
      <x:c r="G70" s="1"/>
      <x:c r="H70" s="1"/>
      <x:c r="I70" s="53">
        <x:f t="shared" si="2"/>
        <x:v>0</x:v>
      </x:c>
      <x:c r="J70" s="53">
        <x:f t="shared" si="3"/>
        <x:v>0</x:v>
      </x:c>
      <x:c r="K70" s="53">
        <x:f t="shared" si="4"/>
        <x:v>24</x:v>
      </x:c>
      <x:c r="L70" s="53">
        <x:f t="shared" si="5"/>
        <x:v>24</x:v>
      </x:c>
      <x:c r="M70" s="54">
        <x:f t="shared" si="6"/>
        <x:v>1455.1391344474989</x:v>
      </x:c>
      <x:c r="N70" s="54">
        <x:f t="shared" si="7"/>
        <x:v>0.51051328781076311</x:v>
      </x:c>
      <x:c r="O70" s="55">
        <x:f t="shared" si="8"/>
        <x:v>64800</x:v>
      </x:c>
      <x:c r="P70" s="55">
        <x:f t="shared" si="9"/>
        <x:v>21120</x:v>
      </x:c>
      <x:c r="Q70" s="55">
        <x:f t="shared" si="10"/>
        <x:v>37762.832195269075</x:v>
      </x:c>
      <x:c r="R70" s="55">
        <x:f t="shared" si="11"/>
        <x:v>-14082.832195269075</x:v>
      </x:c>
      <x:c r="S70" s="1" t="str">
        <x:f t="shared" si="12"/>
        <x:v>YES</x:v>
      </x:c>
      <x:c r="T70" s="1">
        <x:f t="shared" si="13"/>
        <x:v>-14082.832195269075</x:v>
      </x:c>
    </x:row>
    <x:row r="71">
      <x:c r="A71" s="1"/>
      <x:c r="B71" s="1"/>
      <x:c r="C71" s="1"/>
      <x:c r="D71" s="1"/>
      <x:c r="E71" s="1"/>
      <x:c r="F71" s="1"/>
      <x:c r="G71" s="1"/>
      <x:c r="H71" s="1"/>
      <x:c r="I71" s="53">
        <x:f t="shared" si="2"/>
        <x:v>0</x:v>
      </x:c>
      <x:c r="J71" s="53">
        <x:f t="shared" si="3"/>
        <x:v>0</x:v>
      </x:c>
      <x:c r="K71" s="53">
        <x:f t="shared" si="4"/>
        <x:v>25</x:v>
      </x:c>
      <x:c r="L71" s="53">
        <x:f t="shared" si="5"/>
        <x:v>25</x:v>
      </x:c>
      <x:c r="M71" s="54">
        <x:f t="shared" si="6"/>
        <x:v>1534.7170558625965</x:v>
      </x:c>
      <x:c r="N71" s="54">
        <x:f t="shared" si="7"/>
        <x:v>0.56577573323791419</x:v>
      </x:c>
      <x:c r="O71" s="55">
        <x:f t="shared" si="8"/>
        <x:v>67500</x:v>
      </x:c>
      <x:c r="P71" s="55">
        <x:f t="shared" si="9"/>
        <x:v>22000</x:v>
      </x:c>
      <x:c r="Q71" s="55">
        <x:f t="shared" si="10"/>
        <x:v>39144.393330947853</x:v>
      </x:c>
      <x:c r="R71" s="55">
        <x:f t="shared" si="11"/>
        <x:v>-13644.393330947853</x:v>
      </x:c>
      <x:c r="S71" s="1" t="str">
        <x:f t="shared" si="12"/>
        <x:v>YES</x:v>
      </x:c>
      <x:c r="T71" s="1">
        <x:f t="shared" si="13"/>
        <x:v>-13644.393330947853</x:v>
      </x:c>
    </x:row>
    <x:row r="72">
      <x:c r="A72" s="1"/>
      <x:c r="B72" s="1"/>
      <x:c r="C72" s="1"/>
      <x:c r="D72" s="1"/>
      <x:c r="E72" s="1"/>
      <x:c r="F72" s="1"/>
      <x:c r="G72" s="1"/>
      <x:c r="H72" s="1"/>
      <x:c r="I72" s="53">
        <x:f t="shared" si="2"/>
        <x:v>0</x:v>
      </x:c>
      <x:c r="J72" s="53">
        <x:f t="shared" si="3"/>
        <x:v>0</x:v>
      </x:c>
      <x:c r="K72" s="53">
        <x:f t="shared" si="4"/>
        <x:v>26</x:v>
      </x:c>
      <x:c r="L72" s="53">
        <x:f t="shared" si="5"/>
        <x:v>26</x:v>
      </x:c>
      <x:c r="M72" s="54">
        <x:f t="shared" si="6"/>
        <x:v>1616.0570598233144</x:v>
      </x:c>
      <x:c r="N72" s="54">
        <x:f t="shared" si="7"/>
        <x:v>0.62226184709952392</x:v>
      </x:c>
      <x:c r="O72" s="55">
        <x:f t="shared" si="8"/>
        <x:v>70200</x:v>
      </x:c>
      <x:c r="P72" s="55">
        <x:f t="shared" si="9"/>
        <x:v>22880</x:v>
      </x:c>
      <x:c r="Q72" s="55">
        <x:f t="shared" si="10"/>
        <x:v>40556.546177488097</x:v>
      </x:c>
      <x:c r="R72" s="55">
        <x:f t="shared" si="11"/>
        <x:v>-13236.546177488097</x:v>
      </x:c>
      <x:c r="S72" s="1" t="str">
        <x:f t="shared" si="12"/>
        <x:v>YES</x:v>
      </x:c>
      <x:c r="T72" s="1">
        <x:f t="shared" si="13"/>
        <x:v>-13236.546177488097</x:v>
      </x:c>
    </x:row>
    <x:row r="73">
      <x:c r="A73" s="1"/>
      <x:c r="B73" s="1"/>
      <x:c r="C73" s="1"/>
      <x:c r="D73" s="1"/>
      <x:c r="E73" s="1"/>
      <x:c r="F73" s="1"/>
      <x:c r="G73" s="1"/>
      <x:c r="H73" s="1"/>
      <x:c r="I73" s="53">
        <x:f t="shared" si="2"/>
        <x:v>0</x:v>
      </x:c>
      <x:c r="J73" s="53">
        <x:f t="shared" si="3"/>
        <x:v>0</x:v>
      </x:c>
      <x:c r="K73" s="53">
        <x:f t="shared" si="4"/>
        <x:v>27</x:v>
      </x:c>
      <x:c r="L73" s="53">
        <x:f t="shared" si="5"/>
        <x:v>27</x:v>
      </x:c>
      <x:c r="M73" s="54">
        <x:f t="shared" si="6"/>
        <x:v>1699.1907643430709</x:v>
      </x:c>
      <x:c r="N73" s="54">
        <x:f t="shared" si="7"/>
        <x:v>0.67999358634935481</x:v>
      </x:c>
      <x:c r="O73" s="55">
        <x:f t="shared" si="8"/>
        <x:v>72900</x:v>
      </x:c>
      <x:c r="P73" s="55">
        <x:f t="shared" si="9"/>
        <x:v>23760</x:v>
      </x:c>
      <x:c r="Q73" s="55">
        <x:f t="shared" si="10"/>
        <x:v>41999.839658733865</x:v>
      </x:c>
      <x:c r="R73" s="55">
        <x:f t="shared" si="11"/>
        <x:v>-12859.839658733865</x:v>
      </x:c>
      <x:c r="S73" s="1" t="str">
        <x:f t="shared" si="12"/>
        <x:v>YES</x:v>
      </x:c>
      <x:c r="T73" s="1">
        <x:f t="shared" si="13"/>
        <x:v>-12859.839658733865</x:v>
      </x:c>
    </x:row>
    <x:row r="74">
      <x:c r="A74" s="1"/>
      <x:c r="B74" s="1"/>
      <x:c r="C74" s="1"/>
      <x:c r="D74" s="1"/>
      <x:c r="E74" s="1"/>
      <x:c r="F74" s="1"/>
      <x:c r="G74" s="1"/>
      <x:c r="H74" s="1"/>
      <x:c r="I74" s="53">
        <x:f t="shared" si="2"/>
        <x:v>0</x:v>
      </x:c>
      <x:c r="J74" s="53">
        <x:f t="shared" si="3"/>
        <x:v>0</x:v>
      </x:c>
      <x:c r="K74" s="53">
        <x:f t="shared" si="4"/>
        <x:v>28</x:v>
      </x:c>
      <x:c r="L74" s="53">
        <x:f t="shared" si="5"/>
        <x:v>28</x:v>
      </x:c>
      <x:c r="M74" s="54">
        <x:f t="shared" si="6"/>
        <x:v>1784.1503025602246</x:v>
      </x:c>
      <x:c r="N74" s="54">
        <x:f t="shared" si="7"/>
        <x:v>0.73899326566682266</x:v>
      </x:c>
      <x:c r="O74" s="55">
        <x:f t="shared" si="8"/>
        <x:v>75600</x:v>
      </x:c>
      <x:c r="P74" s="55">
        <x:f t="shared" si="9"/>
        <x:v>24640</x:v>
      </x:c>
      <x:c r="Q74" s="55">
        <x:f t="shared" si="10"/>
        <x:v>43474.831641670564</x:v>
      </x:c>
      <x:c r="R74" s="55">
        <x:f t="shared" si="11"/>
        <x:v>-12514.831641670564</x:v>
      </x:c>
      <x:c r="S74" s="1" t="str">
        <x:f t="shared" si="12"/>
        <x:v>YES</x:v>
      </x:c>
      <x:c r="T74" s="1">
        <x:f t="shared" si="13"/>
        <x:v>-12514.831641670564</x:v>
      </x:c>
    </x:row>
    <x:row r="75">
      <x:c r="A75" s="1"/>
      <x:c r="B75" s="1"/>
      <x:c r="C75" s="1"/>
      <x:c r="D75" s="1"/>
      <x:c r="E75" s="1"/>
      <x:c r="F75" s="1"/>
      <x:c r="G75" s="1"/>
      <x:c r="H75" s="1"/>
      <x:c r="I75" s="53">
        <x:f t="shared" si="2"/>
        <x:v>0</x:v>
      </x:c>
      <x:c r="J75" s="53">
        <x:f t="shared" si="3"/>
        <x:v>0</x:v>
      </x:c>
      <x:c r="K75" s="53">
        <x:f t="shared" si="4"/>
        <x:v>29</x:v>
      </x:c>
      <x:c r="L75" s="53">
        <x:f t="shared" si="5"/>
        <x:v>29</x:v>
      </x:c>
      <x:c r="M75" s="54">
        <x:f t="shared" si="6"/>
        <x:v>1870.9683306758782</x:v>
      </x:c>
      <x:c r="N75" s="54">
        <x:f t="shared" si="7"/>
        <x:v>0.79928356296935987</x:v>
      </x:c>
      <x:c r="O75" s="55">
        <x:f t="shared" si="8"/>
        <x:v>78300</x:v>
      </x:c>
      <x:c r="P75" s="55">
        <x:f t="shared" si="9"/>
        <x:v>25520</x:v>
      </x:c>
      <x:c r="Q75" s="55">
        <x:f t="shared" si="10"/>
        <x:v>44982.089074233998</x:v>
      </x:c>
      <x:c r="R75" s="55">
        <x:f t="shared" si="11"/>
        <x:v>-12202.089074233998</x:v>
      </x:c>
      <x:c r="S75" s="1" t="str">
        <x:f t="shared" si="12"/>
        <x:v>YES</x:v>
      </x:c>
      <x:c r="T75" s="1">
        <x:f t="shared" si="13"/>
        <x:v>-12202.089074233998</x:v>
      </x:c>
    </x:row>
    <x:row r="76">
      <x:c r="A76" s="1"/>
      <x:c r="B76" s="1"/>
      <x:c r="C76" s="1"/>
      <x:c r="D76" s="1"/>
      <x:c r="E76" s="1"/>
      <x:c r="F76" s="1"/>
      <x:c r="G76" s="1"/>
      <x:c r="H76" s="1"/>
      <x:c r="I76" s="53">
        <x:f t="shared" si="2"/>
        <x:v>0</x:v>
      </x:c>
      <x:c r="J76" s="53">
        <x:f t="shared" si="3"/>
        <x:v>0</x:v>
      </x:c>
      <x:c r="K76" s="53">
        <x:f t="shared" si="4"/>
        <x:v>30</x:v>
      </x:c>
      <x:c r="L76" s="53">
        <x:f t="shared" si="5"/>
        <x:v>30</x:v>
      </x:c>
      <x:c r="M76" s="54">
        <x:f t="shared" si="6"/>
        <x:v>1959.6780360096488</x:v>
      </x:c>
      <x:c r="N76" s="54">
        <x:f t="shared" si="7"/>
        <x:v>0.86088752500670063</x:v>
      </x:c>
      <x:c r="O76" s="55">
        <x:f t="shared" si="8"/>
        <x:v>81000</x:v>
      </x:c>
      <x:c r="P76" s="55">
        <x:f t="shared" si="9"/>
        <x:v>26400</x:v>
      </x:c>
      <x:c r="Q76" s="55">
        <x:f t="shared" si="10"/>
        <x:v>46522.188125167515</x:v>
      </x:c>
      <x:c r="R76" s="55">
        <x:f t="shared" si="11"/>
        <x:v>-11922.188125167515</x:v>
      </x:c>
      <x:c r="S76" s="1" t="str">
        <x:f t="shared" si="12"/>
        <x:v>YES</x:v>
      </x:c>
      <x:c r="T76" s="1">
        <x:f t="shared" si="13"/>
        <x:v>-11922.188125167515</x:v>
      </x:c>
    </x:row>
    <x:row r="77">
      <x:c r="A77" s="1"/>
      <x:c r="B77" s="1"/>
      <x:c r="C77" s="1"/>
      <x:c r="D77" s="1"/>
      <x:c r="E77" s="1"/>
      <x:c r="F77" s="1"/>
      <x:c r="G77" s="1"/>
      <x:c r="H77" s="1"/>
      <x:c r="I77" s="53">
        <x:f t="shared" si="2"/>
        <x:v>0</x:v>
      </x:c>
      <x:c r="J77" s="53">
        <x:f t="shared" si="3"/>
        <x:v>1</x:v>
      </x:c>
      <x:c r="K77" s="53">
        <x:f t="shared" si="4"/>
        <x:v>0</x:v>
      </x:c>
      <x:c r="L77" s="53">
        <x:f t="shared" si="5"/>
        <x:v>1</x:v>
      </x:c>
      <x:c r="M77" s="54">
        <x:f t="shared" si="6"/>
        <x:v>30.749999999999996</x:v>
      </x:c>
      <x:c r="N77" s="54">
        <x:f t="shared" si="7"/>
        <x:v>0</x:v>
      </x:c>
      <x:c r="O77" s="55">
        <x:f t="shared" si="8"/>
        <x:v>2094</x:v>
      </x:c>
      <x:c r="P77" s="55">
        <x:f t="shared" si="9"/>
        <x:v>440</x:v>
      </x:c>
      <x:c r="Q77" s="55">
        <x:f t="shared" si="10"/>
        <x:v>1067.7083333333333</x:v>
      </x:c>
      <x:c r="R77" s="55">
        <x:f t="shared" si="11"/>
        <x:v>-19413.708333333332</x:v>
      </x:c>
      <x:c r="S77" s="1" t="str">
        <x:f t="shared" si="12"/>
        <x:v>YES</x:v>
      </x:c>
      <x:c r="T77" s="1">
        <x:f t="shared" si="13"/>
        <x:v>-19413.708333333332</x:v>
      </x:c>
    </x:row>
    <x:row r="78">
      <x:c r="A78" s="1"/>
      <x:c r="B78" s="1"/>
      <x:c r="C78" s="1"/>
      <x:c r="D78" s="1"/>
      <x:c r="E78" s="1"/>
      <x:c r="F78" s="1"/>
      <x:c r="G78" s="1"/>
      <x:c r="H78" s="1"/>
      <x:c r="I78" s="53">
        <x:f t="shared" si="2"/>
        <x:v>0</x:v>
      </x:c>
      <x:c r="J78" s="53">
        <x:f t="shared" si="3"/>
        <x:v>1</x:v>
      </x:c>
      <x:c r="K78" s="53">
        <x:f t="shared" si="4"/>
        <x:v>1</x:v>
      </x:c>
      <x:c r="L78" s="53">
        <x:f t="shared" si="5"/>
        <x:v>2</x:v>
      </x:c>
      <x:c r="M78" s="54">
        <x:f t="shared" si="6"/>
        <x:v>76.3125</x:v>
      </x:c>
      <x:c r="N78" s="54">
        <x:f t="shared" si="7"/>
        <x:v>0</x:v>
      </x:c>
      <x:c r="O78" s="55">
        <x:f t="shared" si="8"/>
        <x:v>4794</x:v>
      </x:c>
      <x:c r="P78" s="55">
        <x:f t="shared" si="9"/>
        <x:v>1320</x:v>
      </x:c>
      <x:c r="Q78" s="55">
        <x:f t="shared" si="10"/>
        <x:v>2649.7395833333335</x:v>
      </x:c>
      <x:c r="R78" s="55">
        <x:f t="shared" si="11"/>
        <x:v>-19175.739583333332</x:v>
      </x:c>
      <x:c r="S78" s="1" t="str">
        <x:f t="shared" si="12"/>
        <x:v>YES</x:v>
      </x:c>
      <x:c r="T78" s="1">
        <x:f t="shared" si="13"/>
        <x:v>-19175.739583333332</x:v>
      </x:c>
    </x:row>
    <x:row r="79">
      <x:c r="A79" s="1"/>
      <x:c r="B79" s="1"/>
      <x:c r="C79" s="1"/>
      <x:c r="D79" s="1"/>
      <x:c r="E79" s="1"/>
      <x:c r="F79" s="1"/>
      <x:c r="G79" s="1"/>
      <x:c r="H79" s="1"/>
      <x:c r="I79" s="53">
        <x:f t="shared" si="2"/>
        <x:v>0</x:v>
      </x:c>
      <x:c r="J79" s="53">
        <x:f t="shared" si="3"/>
        <x:v>1</x:v>
      </x:c>
      <x:c r="K79" s="53">
        <x:f t="shared" si="4"/>
        <x:v>2</x:v>
      </x:c>
      <x:c r="L79" s="53">
        <x:f t="shared" si="5"/>
        <x:v>3</x:v>
      </x:c>
      <x:c r="M79" s="54">
        <x:f t="shared" si="6"/>
        <x:v>123.01406249999999</x:v>
      </x:c>
      <x:c r="N79" s="54">
        <x:f t="shared" si="7"/>
        <x:v>0</x:v>
      </x:c>
      <x:c r="O79" s="55">
        <x:f t="shared" si="8"/>
        <x:v>7494</x:v>
      </x:c>
      <x:c r="P79" s="55">
        <x:f t="shared" si="9"/>
        <x:v>2200</x:v>
      </x:c>
      <x:c r="Q79" s="55">
        <x:f t="shared" si="10"/>
        <x:v>4271.321614583333</x:v>
      </x:c>
      <x:c r="R79" s="55">
        <x:f t="shared" si="11"/>
        <x:v>-18977.321614583332</x:v>
      </x:c>
      <x:c r="S79" s="1" t="str">
        <x:f t="shared" si="12"/>
        <x:v>YES</x:v>
      </x:c>
      <x:c r="T79" s="1">
        <x:f t="shared" si="13"/>
        <x:v>-18977.321614583332</x:v>
      </x:c>
    </x:row>
    <x:row r="80">
      <x:c r="A80" s="1"/>
      <x:c r="B80" s="1"/>
      <x:c r="C80" s="1"/>
      <x:c r="D80" s="1"/>
      <x:c r="E80" s="1"/>
      <x:c r="F80" s="1"/>
      <x:c r="G80" s="1"/>
      <x:c r="H80" s="1"/>
      <x:c r="I80" s="53">
        <x:f t="shared" si="2"/>
        <x:v>0</x:v>
      </x:c>
      <x:c r="J80" s="53">
        <x:f t="shared" si="3"/>
        <x:v>1</x:v>
      </x:c>
      <x:c r="K80" s="53">
        <x:f t="shared" si="4"/>
        <x:v>3</x:v>
      </x:c>
      <x:c r="L80" s="53">
        <x:f t="shared" si="5"/>
        <x:v>4</x:v>
      </x:c>
      <x:c r="M80" s="54">
        <x:f t="shared" si="6"/>
        <x:v>170.87604492187498</x:v>
      </x:c>
      <x:c r="N80" s="54">
        <x:f t="shared" si="7"/>
        <x:v>0</x:v>
      </x:c>
      <x:c r="O80" s="55">
        <x:f t="shared" si="8"/>
        <x:v>10194</x:v>
      </x:c>
      <x:c r="P80" s="55">
        <x:f t="shared" si="9"/>
        <x:v>3080</x:v>
      </x:c>
      <x:c r="Q80" s="55">
        <x:f t="shared" si="10"/>
        <x:v>5933.1960042317696</x:v>
      </x:c>
      <x:c r="R80" s="55">
        <x:f t="shared" si="11"/>
        <x:v>-18819.19600423177</x:v>
      </x:c>
      <x:c r="S80" s="1" t="str">
        <x:f t="shared" si="12"/>
        <x:v>YES</x:v>
      </x:c>
      <x:c r="T80" s="1">
        <x:f t="shared" si="13"/>
        <x:v>-18819.19600423177</x:v>
      </x:c>
    </x:row>
    <x:row r="81">
      <x:c r="A81" s="1"/>
      <x:c r="B81" s="1"/>
      <x:c r="C81" s="1"/>
      <x:c r="D81" s="1"/>
      <x:c r="E81" s="1"/>
      <x:c r="F81" s="1"/>
      <x:c r="G81" s="1"/>
      <x:c r="H81" s="1"/>
      <x:c r="I81" s="53">
        <x:f t="shared" si="2"/>
        <x:v>0</x:v>
      </x:c>
      <x:c r="J81" s="53">
        <x:f t="shared" si="3"/>
        <x:v>1</x:v>
      </x:c>
      <x:c r="K81" s="53">
        <x:f t="shared" si="4"/>
        <x:v>4</x:v>
      </x:c>
      <x:c r="L81" s="53">
        <x:f t="shared" si="5"/>
        <x:v>5</x:v>
      </x:c>
      <x:c r="M81" s="54">
        <x:f t="shared" si="6"/>
        <x:v>219.92016064453125</x:v>
      </x:c>
      <x:c r="N81" s="54">
        <x:f t="shared" si="7"/>
        <x:v>0</x:v>
      </x:c>
      <x:c r="O81" s="55">
        <x:f t="shared" si="8"/>
        <x:v>12894</x:v>
      </x:c>
      <x:c r="P81" s="55">
        <x:f t="shared" si="9"/>
        <x:v>3960</x:v>
      </x:c>
      <x:c r="Q81" s="55">
        <x:f t="shared" si="10"/>
        <x:v>7636.1166890462237</x:v>
      </x:c>
      <x:c r="R81" s="55">
        <x:f t="shared" si="11"/>
        <x:v>-18702.116689046223</x:v>
      </x:c>
      <x:c r="S81" s="1" t="str">
        <x:f t="shared" si="12"/>
        <x:v>YES</x:v>
      </x:c>
      <x:c r="T81" s="1">
        <x:f t="shared" si="13"/>
        <x:v>-18702.116689046223</x:v>
      </x:c>
    </x:row>
    <x:row r="82">
      <x:c r="A82" s="1"/>
      <x:c r="B82" s="1"/>
      <x:c r="C82" s="1"/>
      <x:c r="D82" s="1"/>
      <x:c r="E82" s="1"/>
      <x:c r="F82" s="1"/>
      <x:c r="G82" s="1"/>
      <x:c r="H82" s="1"/>
      <x:c r="I82" s="53">
        <x:f t="shared" si="2"/>
        <x:v>0</x:v>
      </x:c>
      <x:c r="J82" s="53">
        <x:f t="shared" si="3"/>
        <x:v>1</x:v>
      </x:c>
      <x:c r="K82" s="53">
        <x:f t="shared" si="4"/>
        <x:v>5</x:v>
      </x:c>
      <x:c r="L82" s="53">
        <x:f t="shared" si="5"/>
        <x:v>6</x:v>
      </x:c>
      <x:c r="M82" s="54">
        <x:f t="shared" si="6"/>
        <x:v>270.16848456573479</x:v>
      </x:c>
      <x:c r="N82" s="54">
        <x:f t="shared" si="7"/>
        <x:v>0</x:v>
      </x:c>
      <x:c r="O82" s="55">
        <x:f t="shared" si="8"/>
        <x:v>15594</x:v>
      </x:c>
      <x:c r="P82" s="55">
        <x:f t="shared" si="9"/>
        <x:v>4840</x:v>
      </x:c>
      <x:c r="Q82" s="55">
        <x:f t="shared" si="10"/>
        <x:v>9380.8501585324575</x:v>
      </x:c>
      <x:c r="R82" s="55">
        <x:f t="shared" si="11"/>
        <x:v>-18626.850158532456</x:v>
      </x:c>
      <x:c r="S82" s="1" t="str">
        <x:f t="shared" si="12"/>
        <x:v>YES</x:v>
      </x:c>
      <x:c r="T82" s="1">
        <x:f t="shared" si="13"/>
        <x:v>-18626.850158532456</x:v>
      </x:c>
    </x:row>
    <x:row r="83">
      <x:c r="A83" s="1"/>
      <x:c r="B83" s="1"/>
      <x:c r="C83" s="1"/>
      <x:c r="D83" s="1"/>
      <x:c r="E83" s="1"/>
      <x:c r="F83" s="1"/>
      <x:c r="G83" s="1"/>
      <x:c r="H83" s="1"/>
      <x:c r="I83" s="53">
        <x:f t="shared" si="2"/>
        <x:v>0</x:v>
      </x:c>
      <x:c r="J83" s="53">
        <x:f t="shared" si="3"/>
        <x:v>1</x:v>
      </x:c>
      <x:c r="K83" s="53">
        <x:f t="shared" si="4"/>
        <x:v>6</x:v>
      </x:c>
      <x:c r="L83" s="53">
        <x:f t="shared" si="5"/>
        <x:v>7</x:v>
      </x:c>
      <x:c r="M83" s="54">
        <x:f t="shared" si="6"/>
        <x:v>321.64345874736784</x:v>
      </x:c>
      <x:c r="N83" s="54">
        <x:f t="shared" si="7"/>
        <x:v>0</x:v>
      </x:c>
      <x:c r="O83" s="55">
        <x:f t="shared" si="8"/>
        <x:v>18294</x:v>
      </x:c>
      <x:c r="P83" s="55">
        <x:f t="shared" si="9"/>
        <x:v>5720</x:v>
      </x:c>
      <x:c r="Q83" s="55">
        <x:f t="shared" si="10"/>
        <x:v>11168.175650950272</x:v>
      </x:c>
      <x:c r="R83" s="55">
        <x:f t="shared" si="11"/>
        <x:v>-18594.175650950274</x:v>
      </x:c>
      <x:c r="S83" s="1" t="str">
        <x:f t="shared" si="12"/>
        <x:v>YES</x:v>
      </x:c>
      <x:c r="T83" s="1">
        <x:f t="shared" si="13"/>
        <x:v>-18594.175650950274</x:v>
      </x:c>
    </x:row>
    <x:row r="84">
      <x:c r="A84" s="1"/>
      <x:c r="B84" s="1"/>
      <x:c r="C84" s="1"/>
      <x:c r="D84" s="1"/>
      <x:c r="E84" s="1"/>
      <x:c r="F84" s="1"/>
      <x:c r="G84" s="1"/>
      <x:c r="H84" s="1"/>
      <x:c r="I84" s="53">
        <x:f t="shared" si="2"/>
        <x:v>0</x:v>
      </x:c>
      <x:c r="J84" s="53">
        <x:f t="shared" si="3"/>
        <x:v>1</x:v>
      </x:c>
      <x:c r="K84" s="53">
        <x:f t="shared" si="4"/>
        <x:v>7</x:v>
      </x:c>
      <x:c r="L84" s="53">
        <x:f t="shared" si="5"/>
        <x:v>8</x:v>
      </x:c>
      <x:c r="M84" s="54">
        <x:f t="shared" si="6"/>
        <x:v>374.36789814532818</x:v>
      </x:c>
      <x:c r="N84" s="54">
        <x:f t="shared" si="7"/>
        <x:v>0</x:v>
      </x:c>
      <x:c r="O84" s="55">
        <x:f t="shared" si="8"/>
        <x:v>20994</x:v>
      </x:c>
      <x:c r="P84" s="55">
        <x:f t="shared" si="9"/>
        <x:v>6600</x:v>
      </x:c>
      <x:c r="Q84" s="55">
        <x:f t="shared" si="10"/>
        <x:v>12998.88535226834</x:v>
      </x:c>
      <x:c r="R84" s="55">
        <x:f t="shared" si="11"/>
        <x:v>-18604.885352268342</x:v>
      </x:c>
      <x:c r="S84" s="1" t="str">
        <x:f t="shared" si="12"/>
        <x:v>YES</x:v>
      </x:c>
      <x:c r="T84" s="1">
        <x:f t="shared" si="13"/>
        <x:v>-18604.885352268342</x:v>
      </x:c>
    </x:row>
    <x:row r="85">
      <x:c r="A85" s="1"/>
      <x:c r="B85" s="1"/>
      <x:c r="C85" s="1"/>
      <x:c r="D85" s="1"/>
      <x:c r="E85" s="1"/>
      <x:c r="F85" s="1"/>
      <x:c r="G85" s="1"/>
      <x:c r="H85" s="1"/>
      <x:c r="I85" s="53">
        <x:f t="shared" si="2"/>
        <x:v>0</x:v>
      </x:c>
      <x:c r="J85" s="53">
        <x:f t="shared" si="3"/>
        <x:v>1</x:v>
      </x:c>
      <x:c r="K85" s="53">
        <x:f t="shared" si="4"/>
        <x:v>8</x:v>
      </x:c>
      <x:c r="L85" s="53">
        <x:f t="shared" si="5"/>
        <x:v>9</x:v>
      </x:c>
      <x:c r="M85" s="54">
        <x:f t="shared" si="6"/>
        <x:v>428.36499642530839</x:v>
      </x:c>
      <x:c r="N85" s="54">
        <x:f t="shared" si="7"/>
        <x:v>0</x:v>
      </x:c>
      <x:c r="O85" s="55">
        <x:f t="shared" si="8"/>
        <x:v>23694</x:v>
      </x:c>
      <x:c r="P85" s="55">
        <x:f t="shared" si="9"/>
        <x:v>7480</x:v>
      </x:c>
      <x:c r="Q85" s="55">
        <x:f t="shared" si="10"/>
        <x:v>14873.784598100985</x:v>
      </x:c>
      <x:c r="R85" s="55">
        <x:f t="shared" si="11"/>
        <x:v>-18659.784598100985</x:v>
      </x:c>
      <x:c r="S85" s="1" t="str">
        <x:f t="shared" si="12"/>
        <x:v>YES</x:v>
      </x:c>
      <x:c r="T85" s="1">
        <x:f t="shared" si="13"/>
        <x:v>-18659.784598100985</x:v>
      </x:c>
    </x:row>
    <x:row r="86">
      <x:c r="A86" s="1"/>
      <x:c r="B86" s="1"/>
      <x:c r="C86" s="1"/>
      <x:c r="D86" s="1"/>
      <x:c r="E86" s="1"/>
      <x:c r="F86" s="1"/>
      <x:c r="G86" s="1"/>
      <x:c r="H86" s="1"/>
      <x:c r="I86" s="53">
        <x:f t="shared" si="2"/>
        <x:v>0</x:v>
      </x:c>
      <x:c r="J86" s="53">
        <x:f t="shared" si="3"/>
        <x:v>1</x:v>
      </x:c>
      <x:c r="K86" s="53">
        <x:f t="shared" si="4"/>
        <x:v>9</x:v>
      </x:c>
      <x:c r="L86" s="53">
        <x:f t="shared" si="5"/>
        <x:v>10</x:v>
      </x:c>
      <x:c r="M86" s="54">
        <x:f t="shared" si="6"/>
        <x:v>483.65833186570285</x:v>
      </x:c>
      <x:c r="N86" s="54">
        <x:f t="shared" si="7"/>
        <x:v>0</x:v>
      </x:c>
      <x:c r="O86" s="55">
        <x:f t="shared" si="8"/>
        <x:v>26394</x:v>
      </x:c>
      <x:c r="P86" s="55">
        <x:f t="shared" si="9"/>
        <x:v>8360</x:v>
      </x:c>
      <x:c r="Q86" s="55">
        <x:f t="shared" si="10"/>
        <x:v>16793.692078670236</x:v>
      </x:c>
      <x:c r="R86" s="55">
        <x:f t="shared" si="11"/>
        <x:v>-18759.692078670236</x:v>
      </x:c>
      <x:c r="S86" s="1" t="str">
        <x:f t="shared" si="12"/>
        <x:v>YES</x:v>
      </x:c>
      <x:c r="T86" s="1">
        <x:f t="shared" si="13"/>
        <x:v>-18759.692078670236</x:v>
      </x:c>
    </x:row>
    <x:row r="87">
      <x:c r="A87" s="1"/>
      <x:c r="B87" s="1"/>
      <x:c r="C87" s="1"/>
      <x:c r="D87" s="1"/>
      <x:c r="E87" s="1"/>
      <x:c r="F87" s="1"/>
      <x:c r="G87" s="1"/>
      <x:c r="H87" s="1"/>
      <x:c r="I87" s="53">
        <x:f t="shared" si="2"/>
        <x:v>0</x:v>
      </x:c>
      <x:c r="J87" s="53">
        <x:f t="shared" si="3"/>
        <x:v>1</x:v>
      </x:c>
      <x:c r="K87" s="53">
        <x:f t="shared" si="4"/>
        <x:v>10</x:v>
      </x:c>
      <x:c r="L87" s="53">
        <x:f t="shared" si="5"/>
        <x:v>11</x:v>
      </x:c>
      <x:c r="M87" s="54">
        <x:f t="shared" si="6"/>
        <x:v>540.27187334891573</x:v>
      </x:c>
      <x:c r="N87" s="54">
        <x:f t="shared" si="7"/>
        <x:v>0</x:v>
      </x:c>
      <x:c r="O87" s="55">
        <x:f t="shared" si="8"/>
        <x:v>29094</x:v>
      </x:c>
      <x:c r="P87" s="55">
        <x:f t="shared" si="9"/>
        <x:v>9240</x:v>
      </x:c>
      <x:c r="Q87" s="55">
        <x:f t="shared" si="10"/>
        <x:v>18759.44004683735</x:v>
      </x:c>
      <x:c r="R87" s="55">
        <x:f t="shared" si="11"/>
        <x:v>-18905.44004683735</x:v>
      </x:c>
      <x:c r="S87" s="1" t="str">
        <x:f t="shared" si="12"/>
        <x:v>YES</x:v>
      </x:c>
      <x:c r="T87" s="1">
        <x:f t="shared" si="13"/>
        <x:v>-18905.44004683735</x:v>
      </x:c>
    </x:row>
    <x:row r="88">
      <x:c r="A88" s="1"/>
      <x:c r="B88" s="1"/>
      <x:c r="C88" s="1"/>
      <x:c r="D88" s="1"/>
      <x:c r="E88" s="1"/>
      <x:c r="F88" s="1"/>
      <x:c r="G88" s="1"/>
      <x:c r="H88" s="1"/>
      <x:c r="I88" s="53">
        <x:f t="shared" si="2"/>
        <x:v>0</x:v>
      </x:c>
      <x:c r="J88" s="53">
        <x:f t="shared" si="3"/>
        <x:v>1</x:v>
      </x:c>
      <x:c r="K88" s="53">
        <x:f t="shared" si="4"/>
        <x:v>11</x:v>
      </x:c>
      <x:c r="L88" s="53">
        <x:f t="shared" si="5"/>
        <x:v>12</x:v>
      </x:c>
      <x:c r="M88" s="54">
        <x:f t="shared" si="6"/>
        <x:v>598.22998644235474</x:v>
      </x:c>
      <x:c r="N88" s="54">
        <x:f t="shared" si="7"/>
        <x:v>0</x:v>
      </x:c>
      <x:c r="O88" s="55">
        <x:f t="shared" si="8"/>
        <x:v>31794</x:v>
      </x:c>
      <x:c r="P88" s="55">
        <x:f t="shared" si="9"/>
        <x:v>10120</x:v>
      </x:c>
      <x:c r="Q88" s="55">
        <x:f t="shared" si="10"/>
        <x:v>20771.874529248427</x:v>
      </x:c>
      <x:c r="R88" s="55">
        <x:f t="shared" si="11"/>
        <x:v>-19097.874529248427</x:v>
      </x:c>
      <x:c r="S88" s="1" t="str">
        <x:f t="shared" si="12"/>
        <x:v>YES</x:v>
      </x:c>
      <x:c r="T88" s="1">
        <x:f t="shared" si="13"/>
        <x:v>-19097.874529248427</x:v>
      </x:c>
    </x:row>
    <x:row r="89">
      <x:c r="A89" s="1"/>
      <x:c r="B89" s="1"/>
      <x:c r="C89" s="1"/>
      <x:c r="D89" s="1"/>
      <x:c r="E89" s="1"/>
      <x:c r="F89" s="1"/>
      <x:c r="G89" s="1"/>
      <x:c r="H89" s="1"/>
      <x:c r="I89" s="53">
        <x:f t="shared" si="2"/>
        <x:v>0</x:v>
      </x:c>
      <x:c r="J89" s="53">
        <x:f t="shared" si="3"/>
        <x:v>1</x:v>
      </x:c>
      <x:c r="K89" s="53">
        <x:f t="shared" si="4"/>
        <x:v>12</x:v>
      </x:c>
      <x:c r="L89" s="53">
        <x:f t="shared" si="5"/>
        <x:v>13</x:v>
      </x:c>
      <x:c r="M89" s="54">
        <x:f t="shared" si="6"/>
        <x:v>657.55743957041921</x:v>
      </x:c>
      <x:c r="N89" s="54">
        <x:f t="shared" si="7"/>
        <x:v>0</x:v>
      </x:c>
      <x:c r="O89" s="55">
        <x:f t="shared" si="8"/>
        <x:v>34494</x:v>
      </x:c>
      <x:c r="P89" s="55">
        <x:f t="shared" si="9"/>
        <x:v>11000</x:v>
      </x:c>
      <x:c r="Q89" s="55">
        <x:f t="shared" si="10"/>
        <x:v>22831.855540639554</x:v>
      </x:c>
      <x:c r="R89" s="55">
        <x:f t="shared" si="11"/>
        <x:v>-19337.855540639554</x:v>
      </x:c>
      <x:c r="S89" s="1" t="str">
        <x:f t="shared" si="12"/>
        <x:v>YES</x:v>
      </x:c>
      <x:c r="T89" s="1">
        <x:f t="shared" si="13"/>
        <x:v>-19337.855540639554</x:v>
      </x:c>
    </x:row>
    <x:row r="90">
      <x:c r="A90" s="1"/>
      <x:c r="B90" s="1"/>
      <x:c r="C90" s="1"/>
      <x:c r="D90" s="1"/>
      <x:c r="E90" s="1"/>
      <x:c r="F90" s="1"/>
      <x:c r="G90" s="1"/>
      <x:c r="H90" s="1"/>
      <x:c r="I90" s="53">
        <x:f t="shared" si="2"/>
        <x:v>0</x:v>
      </x:c>
      <x:c r="J90" s="53">
        <x:f t="shared" si="3"/>
        <x:v>1</x:v>
      </x:c>
      <x:c r="K90" s="53">
        <x:f t="shared" si="4"/>
        <x:v>13</x:v>
      </x:c>
      <x:c r="L90" s="53">
        <x:f t="shared" si="5"/>
        <x:v>14</x:v>
      </x:c>
      <x:c r="M90" s="54">
        <x:f t="shared" si="6"/>
        <x:v>718.27941027880343</x:v>
      </x:c>
      <x:c r="N90" s="54">
        <x:f t="shared" si="7"/>
        <x:v>0</x:v>
      </x:c>
      <x:c r="O90" s="55">
        <x:f t="shared" si="8"/>
        <x:v>37194</x:v>
      </x:c>
      <x:c r="P90" s="55">
        <x:f t="shared" si="9"/>
        <x:v>11880</x:v>
      </x:c>
      <x:c r="Q90" s="55">
        <x:f t="shared" si="10"/>
        <x:v>24940.257301347341</x:v>
      </x:c>
      <x:c r="R90" s="55">
        <x:f t="shared" si="11"/>
        <x:v>-19626.257301347341</x:v>
      </x:c>
      <x:c r="S90" s="1" t="str">
        <x:f t="shared" si="12"/>
        <x:v>YES</x:v>
      </x:c>
      <x:c r="T90" s="1">
        <x:f t="shared" si="13"/>
        <x:v>-19626.257301347341</x:v>
      </x:c>
    </x:row>
    <x:row r="91">
      <x:c r="A91" s="1"/>
      <x:c r="B91" s="1"/>
      <x:c r="C91" s="1"/>
      <x:c r="D91" s="1"/>
      <x:c r="E91" s="1"/>
      <x:c r="F91" s="1"/>
      <x:c r="G91" s="1"/>
      <x:c r="H91" s="1"/>
      <x:c r="I91" s="53">
        <x:f t="shared" si="2"/>
        <x:v>0</x:v>
      </x:c>
      <x:c r="J91" s="53">
        <x:f t="shared" si="3"/>
        <x:v>1</x:v>
      </x:c>
      <x:c r="K91" s="53">
        <x:f t="shared" si="4"/>
        <x:v>14</x:v>
      </x:c>
      <x:c r="L91" s="53">
        <x:f t="shared" si="5"/>
        <x:v>15</x:v>
      </x:c>
      <x:c r="M91" s="54">
        <x:f t="shared" si="6"/>
        <x:v>780.42149159246469</x:v>
      </x:c>
      <x:c r="N91" s="54">
        <x:f t="shared" si="7"/>
        <x:v>4.1959369161433814E-2</x:v>
      </x:c>
      <x:c r="O91" s="55">
        <x:f t="shared" si="8"/>
        <x:v>39894</x:v>
      </x:c>
      <x:c r="P91" s="55">
        <x:f t="shared" si="9"/>
        <x:v>12760</x:v>
      </x:c>
      <x:c r="Q91" s="55">
        <x:f t="shared" si="10"/>
        <x:v>26048.984229035847</x:v>
      </x:c>
      <x:c r="R91" s="55">
        <x:f t="shared" si="11"/>
        <x:v>-18914.984229035847</x:v>
      </x:c>
      <x:c r="S91" s="1" t="str">
        <x:f t="shared" si="12"/>
        <x:v>YES</x:v>
      </x:c>
      <x:c r="T91" s="1">
        <x:f t="shared" si="13"/>
        <x:v>-18914.984229035847</x:v>
      </x:c>
    </x:row>
    <x:row r="92">
      <x:c r="A92" s="1"/>
      <x:c r="B92" s="1"/>
      <x:c r="C92" s="1"/>
      <x:c r="D92" s="1"/>
      <x:c r="E92" s="1"/>
      <x:c r="F92" s="1"/>
      <x:c r="G92" s="1"/>
      <x:c r="H92" s="1"/>
      <x:c r="I92" s="53">
        <x:f t="shared" si="2"/>
        <x:v>0</x:v>
      </x:c>
      <x:c r="J92" s="53">
        <x:f t="shared" si="3"/>
        <x:v>1</x:v>
      </x:c>
      <x:c r="K92" s="53">
        <x:f t="shared" si="4"/>
        <x:v>15</x:v>
      </x:c>
      <x:c r="L92" s="53">
        <x:f t="shared" si="5"/>
        <x:v>16</x:v>
      </x:c>
      <x:c r="M92" s="54">
        <x:f t="shared" si="6"/>
        <x:v>844.00969846861108</x:v>
      </x:c>
      <x:c r="N92" s="54">
        <x:f t="shared" si="7"/>
        <x:v>8.6117846158757699E-2</x:v>
      </x:c>
      <x:c r="O92" s="55">
        <x:f t="shared" si="8"/>
        <x:v>42594</x:v>
      </x:c>
      <x:c r="P92" s="55">
        <x:f t="shared" si="9"/>
        <x:v>13640</x:v>
      </x:c>
      <x:c r="Q92" s="55">
        <x:f t="shared" si="10"/>
        <x:v>27152.946153968944</x:v>
      </x:c>
      <x:c r="R92" s="55">
        <x:f t="shared" si="11"/>
        <x:v>-18198.946153968944</x:v>
      </x:c>
      <x:c r="S92" s="1" t="str">
        <x:f t="shared" si="12"/>
        <x:v>YES</x:v>
      </x:c>
      <x:c r="T92" s="1">
        <x:f t="shared" si="13"/>
        <x:v>-18198.946153968944</x:v>
      </x:c>
    </x:row>
    <x:row r="93">
      <x:c r="A93" s="1"/>
      <x:c r="B93" s="1"/>
      <x:c r="C93" s="1"/>
      <x:c r="D93" s="1"/>
      <x:c r="E93" s="1"/>
      <x:c r="F93" s="1"/>
      <x:c r="G93" s="1"/>
      <x:c r="H93" s="1"/>
      <x:c r="I93" s="53">
        <x:f t="shared" si="2"/>
        <x:v>0</x:v>
      </x:c>
      <x:c r="J93" s="53">
        <x:f t="shared" si="3"/>
        <x:v>1</x:v>
      </x:c>
      <x:c r="K93" s="53">
        <x:f t="shared" si="4"/>
        <x:v>16</x:v>
      </x:c>
      <x:c r="L93" s="53">
        <x:f t="shared" si="5"/>
        <x:v>17</x:v>
      </x:c>
      <x:c r="M93" s="54">
        <x:f t="shared" si="6"/>
        <x:v>909.07047434610013</x:v>
      </x:c>
      <x:c r="N93" s="54">
        <x:f t="shared" si="7"/>
        <x:v>0.1312989405181251</x:v>
      </x:c>
      <x:c r="O93" s="55">
        <x:f t="shared" si="8"/>
        <x:v>45294</x:v>
      </x:c>
      <x:c r="P93" s="55">
        <x:f t="shared" si="9"/>
        <x:v>14520</x:v>
      </x:c>
      <x:c r="Q93" s="55">
        <x:f t="shared" si="10"/>
        <x:v>28282.473512953125</x:v>
      </x:c>
      <x:c r="R93" s="55">
        <x:f t="shared" si="11"/>
        <x:v>-17508.473512953125</x:v>
      </x:c>
      <x:c r="S93" s="1" t="str">
        <x:f t="shared" si="12"/>
        <x:v>YES</x:v>
      </x:c>
      <x:c r="T93" s="1">
        <x:f t="shared" si="13"/>
        <x:v>-17508.473512953125</x:v>
      </x:c>
    </x:row>
    <x:row r="94">
      <x:c r="A94" s="1"/>
      <x:c r="B94" s="1"/>
      <x:c r="C94" s="1"/>
      <x:c r="D94" s="1"/>
      <x:c r="E94" s="1"/>
      <x:c r="F94" s="1"/>
      <x:c r="G94" s="1"/>
      <x:c r="H94" s="1"/>
      <x:c r="I94" s="53">
        <x:f t="shared" si="2"/>
        <x:v>0</x:v>
      </x:c>
      <x:c r="J94" s="53">
        <x:f t="shared" si="3"/>
        <x:v>1</x:v>
      </x:c>
      <x:c r="K94" s="53">
        <x:f t="shared" si="4"/>
        <x:v>17</x:v>
      </x:c>
      <x:c r="L94" s="53">
        <x:f t="shared" si="5"/>
        <x:v>18</x:v>
      </x:c>
      <x:c r="M94" s="54">
        <x:f t="shared" si="6"/>
        <x:v>975.63069779264049</x:v>
      </x:c>
      <x:c r="N94" s="54">
        <x:f t="shared" si="7"/>
        <x:v>0.1775213179115559</x:v>
      </x:c>
      <x:c r="O94" s="55">
        <x:f t="shared" si="8"/>
        <x:v>47994</x:v>
      </x:c>
      <x:c r="P94" s="55">
        <x:f t="shared" si="9"/>
        <x:v>15400</x:v>
      </x:c>
      <x:c r="Q94" s="55">
        <x:f t="shared" si="10"/>
        <x:v>29438.032947788895</x:v>
      </x:c>
      <x:c r="R94" s="55">
        <x:f t="shared" si="11"/>
        <x:v>-16844.032947788895</x:v>
      </x:c>
      <x:c r="S94" s="1" t="str">
        <x:f t="shared" si="12"/>
        <x:v>YES</x:v>
      </x:c>
      <x:c r="T94" s="1">
        <x:f t="shared" si="13"/>
        <x:v>-16844.032947788895</x:v>
      </x:c>
    </x:row>
    <x:row r="95">
      <x:c r="A95" s="1"/>
      <x:c r="B95" s="1"/>
      <x:c r="C95" s="1"/>
      <x:c r="D95" s="1"/>
      <x:c r="E95" s="1"/>
      <x:c r="F95" s="1"/>
      <x:c r="G95" s="1"/>
      <x:c r="H95" s="1"/>
      <x:c r="I95" s="53">
        <x:f t="shared" si="2"/>
        <x:v>0</x:v>
      </x:c>
      <x:c r="J95" s="53">
        <x:f t="shared" si="3"/>
        <x:v>1</x:v>
      </x:c>
      <x:c r="K95" s="53">
        <x:f t="shared" si="4"/>
        <x:v>18</x:v>
      </x:c>
      <x:c r="L95" s="53">
        <x:f t="shared" si="5"/>
        <x:v>19</x:v>
      </x:c>
      <x:c r="M95" s="54">
        <x:f t="shared" si="6"/>
        <x:v>1043.7176892512277</x:v>
      </x:c>
      <x:c r="N95" s="54">
        <x:f t="shared" si="7"/>
        <x:v>0.22480395086890814</x:v>
      </x:c>
      <x:c r="O95" s="55">
        <x:f t="shared" si="8"/>
        <x:v>50694</x:v>
      </x:c>
      <x:c r="P95" s="55">
        <x:f t="shared" si="9"/>
        <x:v>16280</x:v>
      </x:c>
      <x:c r="Q95" s="55">
        <x:f t="shared" si="10"/>
        <x:v>30620.098771722704</x:v>
      </x:c>
      <x:c r="R95" s="55">
        <x:f t="shared" si="11"/>
        <x:v>-16206.098771722704</x:v>
      </x:c>
      <x:c r="S95" s="1" t="str">
        <x:f t="shared" si="12"/>
        <x:v>YES</x:v>
      </x:c>
      <x:c r="T95" s="1">
        <x:f t="shared" si="13"/>
        <x:v>-16206.098771722704</x:v>
      </x:c>
    </x:row>
    <x:row r="96">
      <x:c r="A96" s="1"/>
      <x:c r="B96" s="1"/>
      <x:c r="C96" s="1"/>
      <x:c r="D96" s="1"/>
      <x:c r="E96" s="1"/>
      <x:c r="F96" s="1"/>
      <x:c r="G96" s="1"/>
      <x:c r="H96" s="1"/>
      <x:c r="I96" s="53">
        <x:f t="shared" si="2"/>
        <x:v>0</x:v>
      </x:c>
      <x:c r="J96" s="53">
        <x:f t="shared" si="3"/>
        <x:v>1</x:v>
      </x:c>
      <x:c r="K96" s="53">
        <x:f t="shared" si="4"/>
        <x:v>19</x:v>
      </x:c>
      <x:c r="L96" s="53">
        <x:f t="shared" si="5"/>
        <x:v>20</x:v>
      </x:c>
      <x:c r="M96" s="54">
        <x:f t="shared" si="6"/>
        <x:v>1113.3592178872495</x:v>
      </x:c>
      <x:c r="N96" s="54">
        <x:f t="shared" si="7"/>
        <x:v>0.27316612353281217</x:v>
      </x:c>
      <x:c r="O96" s="55">
        <x:f t="shared" si="8"/>
        <x:v>53394</x:v>
      </x:c>
      <x:c r="P96" s="55">
        <x:f t="shared" si="9"/>
        <x:v>17160</x:v>
      </x:c>
      <x:c r="Q96" s="55">
        <x:f t="shared" si="10"/>
        <x:v>31829.153088320305</x:v>
      </x:c>
      <x:c r="R96" s="55">
        <x:f t="shared" si="11"/>
        <x:v>-15595.153088320305</x:v>
      </x:c>
      <x:c r="S96" s="1" t="str">
        <x:f t="shared" si="12"/>
        <x:v>YES</x:v>
      </x:c>
      <x:c r="T96" s="1">
        <x:f t="shared" si="13"/>
        <x:v>-15595.153088320305</x:v>
      </x:c>
    </x:row>
    <x:row r="97">
      <x:c r="A97" s="1"/>
      <x:c r="B97" s="1"/>
      <x:c r="C97" s="1"/>
      <x:c r="D97" s="1"/>
      <x:c r="E97" s="1"/>
      <x:c r="F97" s="1"/>
      <x:c r="G97" s="1"/>
      <x:c r="H97" s="1"/>
      <x:c r="I97" s="53">
        <x:f t="shared" si="2"/>
        <x:v>0</x:v>
      </x:c>
      <x:c r="J97" s="53">
        <x:f t="shared" si="3"/>
        <x:v>1</x:v>
      </x:c>
      <x:c r="K97" s="53">
        <x:f t="shared" si="4"/>
        <x:v>20</x:v>
      </x:c>
      <x:c r="L97" s="53">
        <x:f t="shared" si="5"/>
        <x:v>21</x:v>
      </x:c>
      <x:c r="M97" s="54">
        <x:f t="shared" si="6"/>
        <x:v>1184.5835085377266</x:v>
      </x:c>
      <x:c r="N97" s="54">
        <x:f t="shared" si="7"/>
        <x:v>0.3226274364845324</x:v>
      </x:c>
      <x:c r="O97" s="55">
        <x:f t="shared" si="8"/>
        <x:v>56094</x:v>
      </x:c>
      <x:c r="P97" s="55">
        <x:f t="shared" si="9"/>
        <x:v>18040</x:v>
      </x:c>
      <x:c r="Q97" s="55">
        <x:f t="shared" si="10"/>
        <x:v>33065.685912113309</x:v>
      </x:c>
      <x:c r="R97" s="55">
        <x:f t="shared" si="11"/>
        <x:v>-15011.685912113309</x:v>
      </x:c>
      <x:c r="S97" s="1" t="str">
        <x:f t="shared" si="12"/>
        <x:v>YES</x:v>
      </x:c>
      <x:c r="T97" s="1">
        <x:f t="shared" si="13"/>
        <x:v>-15011.685912113309</x:v>
      </x:c>
    </x:row>
    <x:row r="98">
      <x:c r="A98" s="1"/>
      <x:c r="B98" s="1"/>
      <x:c r="C98" s="1"/>
      <x:c r="D98" s="1"/>
      <x:c r="E98" s="1"/>
      <x:c r="F98" s="1"/>
      <x:c r="G98" s="1"/>
      <x:c r="H98" s="1"/>
      <x:c r="I98" s="53">
        <x:f t="shared" si="2"/>
        <x:v>0</x:v>
      </x:c>
      <x:c r="J98" s="53">
        <x:f t="shared" si="3"/>
        <x:v>1</x:v>
      </x:c>
      <x:c r="K98" s="53">
        <x:f t="shared" si="4"/>
        <x:v>21</x:v>
      </x:c>
      <x:c r="L98" s="53">
        <x:f t="shared" si="5"/>
        <x:v>22</x:v>
      </x:c>
      <x:c r="M98" s="54">
        <x:f t="shared" si="6"/>
        <x:v>1257.4192487641703</x:v>
      </x:c>
      <x:c r="N98" s="54">
        <x:f t="shared" si="7"/>
        <x:v>0.37320781164178496</x:v>
      </x:c>
      <x:c r="O98" s="55">
        <x:f t="shared" si="8"/>
        <x:v>58794</x:v>
      </x:c>
      <x:c r="P98" s="55">
        <x:f t="shared" si="9"/>
        <x:v>18920</x:v>
      </x:c>
      <x:c r="Q98" s="55">
        <x:f t="shared" si="10"/>
        <x:v>34330.195291044627</x:v>
      </x:c>
      <x:c r="R98" s="55">
        <x:f t="shared" si="11"/>
        <x:v>-14456.195291044627</x:v>
      </x:c>
      <x:c r="S98" s="1" t="str">
        <x:f t="shared" si="12"/>
        <x:v>YES</x:v>
      </x:c>
      <x:c r="T98" s="1">
        <x:f t="shared" si="13"/>
        <x:v>-14456.195291044627</x:v>
      </x:c>
    </x:row>
    <x:row r="99">
      <x:c r="A99" s="1"/>
      <x:c r="B99" s="1"/>
      <x:c r="C99" s="1"/>
      <x:c r="D99" s="1"/>
      <x:c r="E99" s="1"/>
      <x:c r="F99" s="1"/>
      <x:c r="G99" s="1"/>
      <x:c r="H99" s="1"/>
      <x:c r="I99" s="53">
        <x:f t="shared" si="2"/>
        <x:v>0</x:v>
      </x:c>
      <x:c r="J99" s="53">
        <x:f t="shared" si="3"/>
        <x:v>1</x:v>
      </x:c>
      <x:c r="K99" s="53">
        <x:f t="shared" si="4"/>
        <x:v>22</x:v>
      </x:c>
      <x:c r="L99" s="53">
        <x:f t="shared" si="5"/>
        <x:v>23</x:v>
      </x:c>
      <x:c r="M99" s="54">
        <x:f t="shared" si="6"/>
        <x:v>1331.8955960105666</x:v>
      </x:c>
      <x:c r="N99" s="54">
        <x:f t="shared" si="7"/>
        <x:v>0.42492749722956014</x:v>
      </x:c>
      <x:c r="O99" s="55">
        <x:f t="shared" si="8"/>
        <x:v>61494</x:v>
      </x:c>
      <x:c r="P99" s="55">
        <x:f t="shared" si="9"/>
        <x:v>19800</x:v>
      </x:c>
      <x:c r="Q99" s="55">
        <x:f t="shared" si="10"/>
        <x:v>35623.187430739003</x:v>
      </x:c>
      <x:c r="R99" s="55">
        <x:f t="shared" si="11"/>
        <x:v>-13929.187430739003</x:v>
      </x:c>
      <x:c r="S99" s="1" t="str">
        <x:f t="shared" si="12"/>
        <x:v>YES</x:v>
      </x:c>
      <x:c r="T99" s="1">
        <x:f t="shared" si="13"/>
        <x:v>-13929.187430739003</x:v>
      </x:c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53">
        <x:f t="shared" si="2"/>
        <x:v>0</x:v>
      </x:c>
      <x:c r="J100" s="53">
        <x:f t="shared" si="3"/>
        <x:v>1</x:v>
      </x:c>
      <x:c r="K100" s="53">
        <x:f t="shared" si="4"/>
        <x:v>23</x:v>
      </x:c>
      <x:c r="L100" s="53">
        <x:f t="shared" si="5"/>
        <x:v>24</x:v>
      </x:c>
      <x:c r="M100" s="54">
        <x:f t="shared" si="6"/>
        <x:v>1408.042184868003</x:v>
      </x:c>
      <x:c r="N100" s="54">
        <x:f t="shared" si="7"/>
        <x:v>0.47780707282500207</x:v>
      </x:c>
      <x:c r="O100" s="55">
        <x:f t="shared" si="8"/>
        <x:v>64194</x:v>
      </x:c>
      <x:c r="P100" s="55">
        <x:f t="shared" si="9"/>
        <x:v>20680</x:v>
      </x:c>
      <x:c r="Q100" s="55">
        <x:f t="shared" si="10"/>
        <x:v>36945.176820625056</x:v>
      </x:c>
      <x:c r="R100" s="55">
        <x:f t="shared" si="11"/>
        <x:v>-13431.176820625056</x:v>
      </x:c>
      <x:c r="S100" s="1" t="str">
        <x:f t="shared" si="12"/>
        <x:v>YES</x:v>
      </x:c>
      <x:c r="T100" s="1">
        <x:f t="shared" si="13"/>
        <x:v>-13431.176820625056</x:v>
      </x:c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53">
        <x:f t="shared" si="2"/>
        <x:v>0</x:v>
      </x:c>
      <x:c r="J101" s="53">
        <x:f t="shared" si="3"/>
        <x:v>1</x:v>
      </x:c>
      <x:c r="K101" s="53">
        <x:f t="shared" si="4"/>
        <x:v>24</x:v>
      </x:c>
      <x:c r="L101" s="53">
        <x:f t="shared" si="5"/>
        <x:v>25</x:v>
      </x:c>
      <x:c r="M101" s="54">
        <x:f t="shared" si="6"/>
        <x:v>1485.8891344474989</x:v>
      </x:c>
      <x:c r="N101" s="54">
        <x:f t="shared" si="7"/>
        <x:v>0.53186745447742978</x:v>
      </x:c>
      <x:c r="O101" s="55">
        <x:f t="shared" si="8"/>
        <x:v>66894</x:v>
      </x:c>
      <x:c r="P101" s="55">
        <x:f t="shared" si="9"/>
        <x:v>21560</x:v>
      </x:c>
      <x:c r="Q101" s="55">
        <x:f t="shared" si="10"/>
        <x:v>38296.686361935746</x:v>
      </x:c>
      <x:c r="R101" s="55">
        <x:f t="shared" si="11"/>
        <x:v>-12962.686361935746</x:v>
      </x:c>
      <x:c r="S101" s="1" t="str">
        <x:f t="shared" si="12"/>
        <x:v>YES</x:v>
      </x:c>
      <x:c r="T101" s="1">
        <x:f t="shared" si="13"/>
        <x:v>-12962.686361935746</x:v>
      </x:c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53">
        <x:f t="shared" si="2"/>
        <x:v>0</x:v>
      </x:c>
      <x:c r="J102" s="53">
        <x:f t="shared" si="3"/>
        <x:v>1</x:v>
      </x:c>
      <x:c r="K102" s="53">
        <x:f t="shared" si="4"/>
        <x:v>25</x:v>
      </x:c>
      <x:c r="L102" s="53">
        <x:f t="shared" si="5"/>
        <x:v>26</x:v>
      </x:c>
      <x:c r="M102" s="54">
        <x:f t="shared" si="6"/>
        <x:v>1565.4670558625965</x:v>
      </x:c>
      <x:c r="N102" s="54">
        <x:f t="shared" si="7"/>
        <x:v>0.58712989990458087</x:v>
      </x:c>
      <x:c r="O102" s="55">
        <x:f t="shared" si="8"/>
        <x:v>69594</x:v>
      </x:c>
      <x:c r="P102" s="55">
        <x:f t="shared" si="9"/>
        <x:v>22440</x:v>
      </x:c>
      <x:c r="Q102" s="55">
        <x:f t="shared" si="10"/>
        <x:v>39678.247497614524</x:v>
      </x:c>
      <x:c r="R102" s="55">
        <x:f t="shared" si="11"/>
        <x:v>-12524.247497614524</x:v>
      </x:c>
      <x:c r="S102" s="1" t="str">
        <x:f t="shared" si="12"/>
        <x:v>YES</x:v>
      </x:c>
      <x:c r="T102" s="1">
        <x:f t="shared" si="13"/>
        <x:v>-12524.247497614524</x:v>
      </x:c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53">
        <x:f t="shared" si="2"/>
        <x:v>0</x:v>
      </x:c>
      <x:c r="J103" s="53">
        <x:f t="shared" si="3"/>
        <x:v>1</x:v>
      </x:c>
      <x:c r="K103" s="53">
        <x:f t="shared" si="4"/>
        <x:v>26</x:v>
      </x:c>
      <x:c r="L103" s="53">
        <x:f t="shared" si="5"/>
        <x:v>27</x:v>
      </x:c>
      <x:c r="M103" s="54">
        <x:f t="shared" si="6"/>
        <x:v>1646.8070598233144</x:v>
      </x:c>
      <x:c r="N103" s="54">
        <x:f t="shared" si="7"/>
        <x:v>0.64361601376619049</x:v>
      </x:c>
      <x:c r="O103" s="55">
        <x:f t="shared" si="8"/>
        <x:v>72294</x:v>
      </x:c>
      <x:c r="P103" s="55">
        <x:f t="shared" si="9"/>
        <x:v>23320</x:v>
      </x:c>
      <x:c r="Q103" s="55">
        <x:f t="shared" si="10"/>
        <x:v>41090.400344154761</x:v>
      </x:c>
      <x:c r="R103" s="55">
        <x:f t="shared" si="11"/>
        <x:v>-12116.400344154761</x:v>
      </x:c>
      <x:c r="S103" s="1" t="str">
        <x:f t="shared" si="12"/>
        <x:v>YES</x:v>
      </x:c>
      <x:c r="T103" s="1">
        <x:f t="shared" si="13"/>
        <x:v>-12116.400344154761</x:v>
      </x:c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53">
        <x:f t="shared" si="2"/>
        <x:v>0</x:v>
      </x:c>
      <x:c r="J104" s="53">
        <x:f t="shared" si="3"/>
        <x:v>1</x:v>
      </x:c>
      <x:c r="K104" s="53">
        <x:f t="shared" si="4"/>
        <x:v>27</x:v>
      </x:c>
      <x:c r="L104" s="53">
        <x:f t="shared" si="5"/>
        <x:v>28</x:v>
      </x:c>
      <x:c r="M104" s="54">
        <x:f t="shared" si="6"/>
        <x:v>1729.9407643430709</x:v>
      </x:c>
      <x:c r="N104" s="54">
        <x:f t="shared" si="7"/>
        <x:v>0.70134775301602148</x:v>
      </x:c>
      <x:c r="O104" s="55">
        <x:f t="shared" si="8"/>
        <x:v>74994</x:v>
      </x:c>
      <x:c r="P104" s="55">
        <x:f t="shared" si="9"/>
        <x:v>24200</x:v>
      </x:c>
      <x:c r="Q104" s="55">
        <x:f t="shared" si="10"/>
        <x:v>42533.693825400536</x:v>
      </x:c>
      <x:c r="R104" s="55">
        <x:f t="shared" si="11"/>
        <x:v>-11739.693825400536</x:v>
      </x:c>
      <x:c r="S104" s="1" t="str">
        <x:f t="shared" si="12"/>
        <x:v>YES</x:v>
      </x:c>
      <x:c r="T104" s="1">
        <x:f t="shared" si="13"/>
        <x:v>-11739.693825400536</x:v>
      </x:c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53">
        <x:f t="shared" si="2"/>
        <x:v>0</x:v>
      </x:c>
      <x:c r="J105" s="53">
        <x:f t="shared" si="3"/>
        <x:v>1</x:v>
      </x:c>
      <x:c r="K105" s="53">
        <x:f t="shared" si="4"/>
        <x:v>28</x:v>
      </x:c>
      <x:c r="L105" s="53">
        <x:f t="shared" si="5"/>
        <x:v>29</x:v>
      </x:c>
      <x:c r="M105" s="54">
        <x:f t="shared" si="6"/>
        <x:v>1814.9003025602246</x:v>
      </x:c>
      <x:c r="N105" s="54">
        <x:f t="shared" si="7"/>
        <x:v>0.76034743233348934</x:v>
      </x:c>
      <x:c r="O105" s="55">
        <x:f t="shared" si="8"/>
        <x:v>77694</x:v>
      </x:c>
      <x:c r="P105" s="55">
        <x:f t="shared" si="9"/>
        <x:v>25080</x:v>
      </x:c>
      <x:c r="Q105" s="55">
        <x:f t="shared" si="10"/>
        <x:v>44008.685808337235</x:v>
      </x:c>
      <x:c r="R105" s="55">
        <x:f t="shared" si="11"/>
        <x:v>-11394.685808337235</x:v>
      </x:c>
      <x:c r="S105" s="1" t="str">
        <x:f t="shared" si="12"/>
        <x:v>YES</x:v>
      </x:c>
      <x:c r="T105" s="1">
        <x:f t="shared" si="13"/>
        <x:v>-11394.685808337235</x:v>
      </x:c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53">
        <x:f t="shared" si="2"/>
        <x:v>0</x:v>
      </x:c>
      <x:c r="J106" s="53">
        <x:f t="shared" si="3"/>
        <x:v>1</x:v>
      </x:c>
      <x:c r="K106" s="53">
        <x:f t="shared" si="4"/>
        <x:v>29</x:v>
      </x:c>
      <x:c r="L106" s="53">
        <x:f t="shared" si="5"/>
        <x:v>30</x:v>
      </x:c>
      <x:c r="M106" s="54">
        <x:f t="shared" si="6"/>
        <x:v>1901.7183306758782</x:v>
      </x:c>
      <x:c r="N106" s="54">
        <x:f t="shared" si="7"/>
        <x:v>0.82063772963602655</x:v>
      </x:c>
      <x:c r="O106" s="55">
        <x:f t="shared" si="8"/>
        <x:v>80394</x:v>
      </x:c>
      <x:c r="P106" s="55">
        <x:f t="shared" si="9"/>
        <x:v>25960</x:v>
      </x:c>
      <x:c r="Q106" s="55">
        <x:f t="shared" si="10"/>
        <x:v>45515.943240900662</x:v>
      </x:c>
      <x:c r="R106" s="55">
        <x:f t="shared" si="11"/>
        <x:v>-11081.943240900662</x:v>
      </x:c>
      <x:c r="S106" s="1" t="str">
        <x:f t="shared" si="12"/>
        <x:v>YES</x:v>
      </x:c>
      <x:c r="T106" s="1">
        <x:f t="shared" si="13"/>
        <x:v>-11081.943240900662</x:v>
      </x:c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53">
        <x:f t="shared" si="2"/>
        <x:v>0</x:v>
      </x:c>
      <x:c r="J107" s="53">
        <x:f t="shared" si="3"/>
        <x:v>1</x:v>
      </x:c>
      <x:c r="K107" s="53">
        <x:f t="shared" si="4"/>
        <x:v>30</x:v>
      </x:c>
      <x:c r="L107" s="53">
        <x:f t="shared" si="5"/>
        <x:v>31</x:v>
      </x:c>
      <x:c r="M107" s="54">
        <x:f t="shared" si="6"/>
        <x:v>1990.4280360096488</x:v>
      </x:c>
      <x:c r="N107" s="54">
        <x:f t="shared" si="7"/>
        <x:v>0.8822416916733673</x:v>
      </x:c>
      <x:c r="O107" s="55">
        <x:f t="shared" si="8"/>
        <x:v>83094</x:v>
      </x:c>
      <x:c r="P107" s="55">
        <x:f t="shared" si="9"/>
        <x:v>26840</x:v>
      </x:c>
      <x:c r="Q107" s="55">
        <x:f t="shared" si="10"/>
        <x:v>47056.042291834179</x:v>
      </x:c>
      <x:c r="R107" s="55">
        <x:f t="shared" si="11"/>
        <x:v>-10802.042291834179</x:v>
      </x:c>
      <x:c r="S107" s="1" t="str">
        <x:f t="shared" si="12"/>
        <x:v>YES</x:v>
      </x:c>
      <x:c r="T107" s="1">
        <x:f t="shared" si="13"/>
        <x:v>-10802.042291834179</x:v>
      </x:c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53">
        <x:f t="shared" si="2"/>
        <x:v>0</x:v>
      </x:c>
      <x:c r="J108" s="53">
        <x:f t="shared" si="3"/>
        <x:v>2</x:v>
      </x:c>
      <x:c r="K108" s="53">
        <x:f t="shared" si="4"/>
        <x:v>0</x:v>
      </x:c>
      <x:c r="L108" s="53">
        <x:f t="shared" si="5"/>
        <x:v>2</x:v>
      </x:c>
      <x:c r="M108" s="54">
        <x:f t="shared" si="6"/>
        <x:v>63.037499999999994</x:v>
      </x:c>
      <x:c r="N108" s="54">
        <x:f t="shared" si="7"/>
        <x:v>0</x:v>
      </x:c>
      <x:c r="O108" s="55">
        <x:f t="shared" si="8"/>
        <x:v>4188</x:v>
      </x:c>
      <x:c r="P108" s="55">
        <x:f t="shared" si="9"/>
        <x:v>880</x:v>
      </x:c>
      <x:c r="Q108" s="55">
        <x:f t="shared" si="10"/>
        <x:v>2188.802083333333</x:v>
      </x:c>
      <x:c r="R108" s="55">
        <x:f t="shared" si="11"/>
        <x:v>-18880.802083333332</x:v>
      </x:c>
      <x:c r="S108" s="1" t="str">
        <x:f t="shared" si="12"/>
        <x:v>YES</x:v>
      </x:c>
      <x:c r="T108" s="1">
        <x:f t="shared" si="13"/>
        <x:v>-18880.802083333332</x:v>
      </x:c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53">
        <x:f t="shared" si="2"/>
        <x:v>0</x:v>
      </x:c>
      <x:c r="J109" s="53">
        <x:f t="shared" si="3"/>
        <x:v>2</x:v>
      </x:c>
      <x:c r="K109" s="53">
        <x:f t="shared" si="4"/>
        <x:v>1</x:v>
      </x:c>
      <x:c r="L109" s="53">
        <x:f t="shared" si="5"/>
        <x:v>3</x:v>
      </x:c>
      <x:c r="M109" s="54">
        <x:f t="shared" si="6"/>
        <x:v>108.6</x:v>
      </x:c>
      <x:c r="N109" s="54">
        <x:f t="shared" si="7"/>
        <x:v>0</x:v>
      </x:c>
      <x:c r="O109" s="55">
        <x:f t="shared" si="8"/>
        <x:v>6888</x:v>
      </x:c>
      <x:c r="P109" s="55">
        <x:f t="shared" si="9"/>
        <x:v>1760</x:v>
      </x:c>
      <x:c r="Q109" s="55">
        <x:f t="shared" si="10"/>
        <x:v>3770.833333333333</x:v>
      </x:c>
      <x:c r="R109" s="55">
        <x:f t="shared" si="11"/>
        <x:v>-18642.833333333332</x:v>
      </x:c>
      <x:c r="S109" s="1" t="str">
        <x:f t="shared" si="12"/>
        <x:v>YES</x:v>
      </x:c>
      <x:c r="T109" s="1">
        <x:f t="shared" si="13"/>
        <x:v>-18642.833333333332</x:v>
      </x:c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53" t="n">
        <x:f t="shared" ref="I110:I173" si="14">INT((ROW()-ROW($I$46))/((CARROT_CAP+1)*(MESCLUN_CAP+1)))</x:f>
        <x:v>0</x:v>
      </x:c>
      <x:c r="J110" s="53" t="n">
        <x:f t="shared" ref="J110:J173" si="15">MOD(INT((ROW()-ROW($I$46))/(MESCLUN_CAP+1)),CARROT_CAP+1)</x:f>
        <x:v>2</x:v>
      </x:c>
      <x:c r="K110" s="53" t="n">
        <x:f t="shared" ref="K110:K173" si="16">MOD(ROW()-ROW($I$46),MESCLUN_CAP+1)</x:f>
        <x:v>2</x:v>
      </x:c>
      <x:c r="L110" s="53" t="n">
        <x:f t="shared" ref="L110:L173" si="17">SUM(I110:K110)</x:f>
        <x:v>4</x:v>
      </x:c>
      <x:c r="M110" s="54" t="n">
        <x:f t="shared" ref="M110:M173" si="18">I110*TOMATO_HOURS*WEEKS*(1+TOMATO_DIM)^I110+J110*CARROT_HOURS*WEEKS*(1+CARROT_DIM)^J110+K110*MESCLUN_HOURS*WEEKS*(1+MESCLUN_DIM)^K110</x:f>
        <x:v>155.3015625</x:v>
      </x:c>
      <x:c r="N110" s="54" t="n">
        <x:f t="shared" ref="N110:N173" si="19">MAX(M110-FARMER_HOURS,0)/TEMP_HOURS_PER_WORKER</x:f>
        <x:v>0</x:v>
      </x:c>
      <x:c r="O110" s="55" t="n">
        <x:f t="shared" ref="O110:O173" si="20">I110*TOMATO_PRICE+J110*CARROT_PRICE+K110*MESCLUN_PRICE</x:f>
        <x:v>9588</x:v>
      </x:c>
      <x:c r="P110" s="55" t="n">
        <x:f t="shared" ref="P110:P173" si="21">I110*TOMATO_FERTILIZER+J110*CARROT_FERTILIZER+K110*MESCLUN_FERTILIZER</x:f>
        <x:v>2640</x:v>
      </x:c>
      <x:c r="Q110" s="55" t="n">
        <x:f t="shared" ref="Q110:Q173" si="22">MIN(M110,FARMER_HOURS)*FARMER_RATE+MAX(M110-FARMER_HOURS,0)*TEMP_RATE</x:f>
        <x:v>5392.415364583333</x:v>
      </x:c>
      <x:c r="R110" s="55" t="n">
        <x:f t="shared" ref="R110:R173" si="23">O110-P110-Q110-FIXED_COST</x:f>
        <x:v>-18444.415364583332</x:v>
      </x:c>
      <x:c r="S110" s="1" t="str">
        <x:f t="shared" ref="S110:S173" si="24">IF(AND(L110&lt;=TOTAL_BED_CAP,N110&lt;=TEMP_WORKER_CAP),"YES","NO")</x:f>
        <x:v>YES</x:v>
      </x:c>
      <x:c r="T110" s="1" t="n">
        <x:f t="shared" ref="T110:T173" si="25">IF(S110="YES",R110,-1E+99)</x:f>
        <x:v>-18444.415364583332</x:v>
      </x:c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53">
        <x:f t="shared" si="14"/>
        <x:v>0</x:v>
      </x:c>
      <x:c r="J111" s="53">
        <x:f t="shared" si="15"/>
        <x:v>2</x:v>
      </x:c>
      <x:c r="K111" s="53">
        <x:f t="shared" si="16"/>
        <x:v>3</x:v>
      </x:c>
      <x:c r="L111" s="53">
        <x:f t="shared" si="17"/>
        <x:v>5</x:v>
      </x:c>
      <x:c r="M111" s="54">
        <x:f t="shared" si="18"/>
        <x:v>203.16354492187497</x:v>
      </x:c>
      <x:c r="N111" s="54">
        <x:f t="shared" si="19"/>
        <x:v>0</x:v>
      </x:c>
      <x:c r="O111" s="55">
        <x:f t="shared" si="20"/>
        <x:v>12288</x:v>
      </x:c>
      <x:c r="P111" s="55">
        <x:f t="shared" si="21"/>
        <x:v>3520</x:v>
      </x:c>
      <x:c r="Q111" s="55">
        <x:f t="shared" si="22"/>
        <x:v>7054.2897542317696</x:v>
      </x:c>
      <x:c r="R111" s="55">
        <x:f t="shared" si="23"/>
        <x:v>-18286.28975423177</x:v>
      </x:c>
      <x:c r="S111" s="1" t="str">
        <x:f t="shared" si="24"/>
        <x:v>YES</x:v>
      </x:c>
      <x:c r="T111" s="1">
        <x:f t="shared" si="25"/>
        <x:v>-18286.28975423177</x:v>
      </x:c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53">
        <x:f t="shared" si="14"/>
        <x:v>0</x:v>
      </x:c>
      <x:c r="J112" s="53">
        <x:f t="shared" si="15"/>
        <x:v>2</x:v>
      </x:c>
      <x:c r="K112" s="53">
        <x:f t="shared" si="16"/>
        <x:v>4</x:v>
      </x:c>
      <x:c r="L112" s="53">
        <x:f t="shared" si="17"/>
        <x:v>6</x:v>
      </x:c>
      <x:c r="M112" s="54">
        <x:f t="shared" si="18"/>
        <x:v>252.20766064453124</x:v>
      </x:c>
      <x:c r="N112" s="54">
        <x:f t="shared" si="19"/>
        <x:v>0</x:v>
      </x:c>
      <x:c r="O112" s="55">
        <x:f t="shared" si="20"/>
        <x:v>14988</x:v>
      </x:c>
      <x:c r="P112" s="55">
        <x:f t="shared" si="21"/>
        <x:v>4400</x:v>
      </x:c>
      <x:c r="Q112" s="55">
        <x:f t="shared" si="22"/>
        <x:v>8757.2104390462227</x:v>
      </x:c>
      <x:c r="R112" s="55">
        <x:f t="shared" si="23"/>
        <x:v>-18169.210439046223</x:v>
      </x:c>
      <x:c r="S112" s="1" t="str">
        <x:f t="shared" si="24"/>
        <x:v>YES</x:v>
      </x:c>
      <x:c r="T112" s="1">
        <x:f t="shared" si="25"/>
        <x:v>-18169.210439046223</x:v>
      </x:c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53">
        <x:f t="shared" si="14"/>
        <x:v>0</x:v>
      </x:c>
      <x:c r="J113" s="53">
        <x:f t="shared" si="15"/>
        <x:v>2</x:v>
      </x:c>
      <x:c r="K113" s="53">
        <x:f t="shared" si="16"/>
        <x:v>5</x:v>
      </x:c>
      <x:c r="L113" s="53">
        <x:f t="shared" si="17"/>
        <x:v>7</x:v>
      </x:c>
      <x:c r="M113" s="54">
        <x:f t="shared" si="18"/>
        <x:v>302.45598456573481</x:v>
      </x:c>
      <x:c r="N113" s="54">
        <x:f t="shared" si="19"/>
        <x:v>0</x:v>
      </x:c>
      <x:c r="O113" s="55">
        <x:f t="shared" si="20"/>
        <x:v>17688</x:v>
      </x:c>
      <x:c r="P113" s="55">
        <x:f t="shared" si="21"/>
        <x:v>5280</x:v>
      </x:c>
      <x:c r="Q113" s="55">
        <x:f t="shared" si="22"/>
        <x:v>10501.943908532459</x:v>
      </x:c>
      <x:c r="R113" s="55">
        <x:f t="shared" si="23"/>
        <x:v>-18093.943908532459</x:v>
      </x:c>
      <x:c r="S113" s="1" t="str">
        <x:f t="shared" si="24"/>
        <x:v>YES</x:v>
      </x:c>
      <x:c r="T113" s="1">
        <x:f t="shared" si="25"/>
        <x:v>-18093.943908532459</x:v>
      </x:c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53">
        <x:f t="shared" si="14"/>
        <x:v>0</x:v>
      </x:c>
      <x:c r="J114" s="53">
        <x:f t="shared" si="15"/>
        <x:v>2</x:v>
      </x:c>
      <x:c r="K114" s="53">
        <x:f t="shared" si="16"/>
        <x:v>6</x:v>
      </x:c>
      <x:c r="L114" s="53">
        <x:f t="shared" si="17"/>
        <x:v>8</x:v>
      </x:c>
      <x:c r="M114" s="54">
        <x:f t="shared" si="18"/>
        <x:v>353.93095874736787</x:v>
      </x:c>
      <x:c r="N114" s="54">
        <x:f t="shared" si="19"/>
        <x:v>0</x:v>
      </x:c>
      <x:c r="O114" s="55">
        <x:f t="shared" si="20"/>
        <x:v>20388</x:v>
      </x:c>
      <x:c r="P114" s="55">
        <x:f t="shared" si="21"/>
        <x:v>6160</x:v>
      </x:c>
      <x:c r="Q114" s="55">
        <x:f t="shared" si="22"/>
        <x:v>12289.269400950272</x:v>
      </x:c>
      <x:c r="R114" s="55">
        <x:f t="shared" si="23"/>
        <x:v>-18061.269400950274</x:v>
      </x:c>
      <x:c r="S114" s="1" t="str">
        <x:f t="shared" si="24"/>
        <x:v>YES</x:v>
      </x:c>
      <x:c r="T114" s="1">
        <x:f t="shared" si="25"/>
        <x:v>-18061.269400950274</x:v>
      </x:c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53">
        <x:f t="shared" si="14"/>
        <x:v>0</x:v>
      </x:c>
      <x:c r="J115" s="53">
        <x:f t="shared" si="15"/>
        <x:v>2</x:v>
      </x:c>
      <x:c r="K115" s="53">
        <x:f t="shared" si="16"/>
        <x:v>7</x:v>
      </x:c>
      <x:c r="L115" s="53">
        <x:f t="shared" si="17"/>
        <x:v>9</x:v>
      </x:c>
      <x:c r="M115" s="54">
        <x:f t="shared" si="18"/>
        <x:v>406.65539814532815</x:v>
      </x:c>
      <x:c r="N115" s="54">
        <x:f t="shared" si="19"/>
        <x:v>0</x:v>
      </x:c>
      <x:c r="O115" s="55">
        <x:f t="shared" si="20"/>
        <x:v>23088</x:v>
      </x:c>
      <x:c r="P115" s="55">
        <x:f t="shared" si="21"/>
        <x:v>7040</x:v>
      </x:c>
      <x:c r="Q115" s="55">
        <x:f t="shared" si="22"/>
        <x:v>14119.979102268338</x:v>
      </x:c>
      <x:c r="R115" s="55">
        <x:f t="shared" si="23"/>
        <x:v>-18071.979102268338</x:v>
      </x:c>
      <x:c r="S115" s="1" t="str">
        <x:f t="shared" si="24"/>
        <x:v>YES</x:v>
      </x:c>
      <x:c r="T115" s="1">
        <x:f t="shared" si="25"/>
        <x:v>-18071.979102268338</x:v>
      </x:c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53">
        <x:f t="shared" si="14"/>
        <x:v>0</x:v>
      </x:c>
      <x:c r="J116" s="53">
        <x:f t="shared" si="15"/>
        <x:v>2</x:v>
      </x:c>
      <x:c r="K116" s="53">
        <x:f t="shared" si="16"/>
        <x:v>8</x:v>
      </x:c>
      <x:c r="L116" s="53">
        <x:f t="shared" si="17"/>
        <x:v>10</x:v>
      </x:c>
      <x:c r="M116" s="54">
        <x:f t="shared" si="18"/>
        <x:v>460.65249642530841</x:v>
      </x:c>
      <x:c r="N116" s="54">
        <x:f t="shared" si="19"/>
        <x:v>0</x:v>
      </x:c>
      <x:c r="O116" s="55">
        <x:f t="shared" si="20"/>
        <x:v>25788</x:v>
      </x:c>
      <x:c r="P116" s="55">
        <x:f t="shared" si="21"/>
        <x:v>7920</x:v>
      </x:c>
      <x:c r="Q116" s="55">
        <x:f t="shared" si="22"/>
        <x:v>15994.878348100987</x:v>
      </x:c>
      <x:c r="R116" s="55">
        <x:f t="shared" si="23"/>
        <x:v>-18126.878348100989</x:v>
      </x:c>
      <x:c r="S116" s="1" t="str">
        <x:f t="shared" si="24"/>
        <x:v>YES</x:v>
      </x:c>
      <x:c r="T116" s="1">
        <x:f t="shared" si="25"/>
        <x:v>-18126.878348100989</x:v>
      </x:c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53">
        <x:f t="shared" si="14"/>
        <x:v>0</x:v>
      </x:c>
      <x:c r="J117" s="53">
        <x:f t="shared" si="15"/>
        <x:v>2</x:v>
      </x:c>
      <x:c r="K117" s="53">
        <x:f t="shared" si="16"/>
        <x:v>9</x:v>
      </x:c>
      <x:c r="L117" s="53">
        <x:f t="shared" si="17"/>
        <x:v>11</x:v>
      </x:c>
      <x:c r="M117" s="54">
        <x:f t="shared" si="18"/>
        <x:v>515.94583186570287</x:v>
      </x:c>
      <x:c r="N117" s="54">
        <x:f t="shared" si="19"/>
        <x:v>0</x:v>
      </x:c>
      <x:c r="O117" s="55">
        <x:f t="shared" si="20"/>
        <x:v>28488</x:v>
      </x:c>
      <x:c r="P117" s="55">
        <x:f t="shared" si="21"/>
        <x:v>8800</x:v>
      </x:c>
      <x:c r="Q117" s="55">
        <x:f t="shared" si="22"/>
        <x:v>17914.785828670239</x:v>
      </x:c>
      <x:c r="R117" s="55">
        <x:f t="shared" si="23"/>
        <x:v>-18226.785828670239</x:v>
      </x:c>
      <x:c r="S117" s="1" t="str">
        <x:f t="shared" si="24"/>
        <x:v>YES</x:v>
      </x:c>
      <x:c r="T117" s="1">
        <x:f t="shared" si="25"/>
        <x:v>-18226.785828670239</x:v>
      </x:c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53">
        <x:f t="shared" si="14"/>
        <x:v>0</x:v>
      </x:c>
      <x:c r="J118" s="53">
        <x:f t="shared" si="15"/>
        <x:v>2</x:v>
      </x:c>
      <x:c r="K118" s="53">
        <x:f t="shared" si="16"/>
        <x:v>10</x:v>
      </x:c>
      <x:c r="L118" s="53">
        <x:f t="shared" si="17"/>
        <x:v>12</x:v>
      </x:c>
      <x:c r="M118" s="54">
        <x:f t="shared" si="18"/>
        <x:v>572.55937334891576</x:v>
      </x:c>
      <x:c r="N118" s="54">
        <x:f t="shared" si="19"/>
        <x:v>0</x:v>
      </x:c>
      <x:c r="O118" s="55">
        <x:f t="shared" si="20"/>
        <x:v>31188</x:v>
      </x:c>
      <x:c r="P118" s="55">
        <x:f t="shared" si="21"/>
        <x:v>9680</x:v>
      </x:c>
      <x:c r="Q118" s="55">
        <x:f t="shared" si="22"/>
        <x:v>19880.533796837353</x:v>
      </x:c>
      <x:c r="R118" s="55">
        <x:f t="shared" si="23"/>
        <x:v>-18372.533796837353</x:v>
      </x:c>
      <x:c r="S118" s="1" t="str">
        <x:f t="shared" si="24"/>
        <x:v>YES</x:v>
      </x:c>
      <x:c r="T118" s="1">
        <x:f t="shared" si="25"/>
        <x:v>-18372.533796837353</x:v>
      </x:c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53">
        <x:f t="shared" si="14"/>
        <x:v>0</x:v>
      </x:c>
      <x:c r="J119" s="53">
        <x:f t="shared" si="15"/>
        <x:v>2</x:v>
      </x:c>
      <x:c r="K119" s="53">
        <x:f t="shared" si="16"/>
        <x:v>11</x:v>
      </x:c>
      <x:c r="L119" s="53">
        <x:f t="shared" si="17"/>
        <x:v>13</x:v>
      </x:c>
      <x:c r="M119" s="54">
        <x:f t="shared" si="18"/>
        <x:v>630.51748644235477</x:v>
      </x:c>
      <x:c r="N119" s="54">
        <x:f t="shared" si="19"/>
        <x:v>0</x:v>
      </x:c>
      <x:c r="O119" s="55">
        <x:f t="shared" si="20"/>
        <x:v>33888</x:v>
      </x:c>
      <x:c r="P119" s="55">
        <x:f t="shared" si="21"/>
        <x:v>10560</x:v>
      </x:c>
      <x:c r="Q119" s="55">
        <x:f t="shared" si="22"/>
        <x:v>21892.968279248427</x:v>
      </x:c>
      <x:c r="R119" s="55">
        <x:f t="shared" si="23"/>
        <x:v>-18564.968279248427</x:v>
      </x:c>
      <x:c r="S119" s="1" t="str">
        <x:f t="shared" si="24"/>
        <x:v>YES</x:v>
      </x:c>
      <x:c r="T119" s="1">
        <x:f t="shared" si="25"/>
        <x:v>-18564.968279248427</x:v>
      </x:c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53">
        <x:f t="shared" si="14"/>
        <x:v>0</x:v>
      </x:c>
      <x:c r="J120" s="53">
        <x:f t="shared" si="15"/>
        <x:v>2</x:v>
      </x:c>
      <x:c r="K120" s="53">
        <x:f t="shared" si="16"/>
        <x:v>12</x:v>
      </x:c>
      <x:c r="L120" s="53">
        <x:f t="shared" si="17"/>
        <x:v>14</x:v>
      </x:c>
      <x:c r="M120" s="54">
        <x:f t="shared" si="18"/>
        <x:v>689.84493957041923</x:v>
      </x:c>
      <x:c r="N120" s="54">
        <x:f t="shared" si="19"/>
        <x:v>0</x:v>
      </x:c>
      <x:c r="O120" s="55">
        <x:f t="shared" si="20"/>
        <x:v>36588</x:v>
      </x:c>
      <x:c r="P120" s="55">
        <x:f t="shared" si="21"/>
        <x:v>11440</x:v>
      </x:c>
      <x:c r="Q120" s="55">
        <x:f t="shared" si="22"/>
        <x:v>23952.949290639557</x:v>
      </x:c>
      <x:c r="R120" s="55">
        <x:f t="shared" si="23"/>
        <x:v>-18804.949290639557</x:v>
      </x:c>
      <x:c r="S120" s="1" t="str">
        <x:f t="shared" si="24"/>
        <x:v>YES</x:v>
      </x:c>
      <x:c r="T120" s="1">
        <x:f t="shared" si="25"/>
        <x:v>-18804.949290639557</x:v>
      </x:c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53">
        <x:f t="shared" si="14"/>
        <x:v>0</x:v>
      </x:c>
      <x:c r="J121" s="53">
        <x:f t="shared" si="15"/>
        <x:v>2</x:v>
      </x:c>
      <x:c r="K121" s="53">
        <x:f t="shared" si="16"/>
        <x:v>13</x:v>
      </x:c>
      <x:c r="L121" s="53">
        <x:f t="shared" si="17"/>
        <x:v>15</x:v>
      </x:c>
      <x:c r="M121" s="54">
        <x:f t="shared" si="18"/>
        <x:v>750.56691027880345</x:v>
      </x:c>
      <x:c r="N121" s="54">
        <x:f t="shared" si="19"/>
        <x:v>2.1227021026946839E-2</x:v>
      </x:c>
      <x:c r="O121" s="55">
        <x:f t="shared" si="20"/>
        <x:v>39288</x:v>
      </x:c>
      <x:c r="P121" s="55">
        <x:f t="shared" si="21"/>
        <x:v>12320</x:v>
      </x:c>
      <x:c r="Q121" s="55">
        <x:f t="shared" si="22"/>
        <x:v>25530.675525673672</x:v>
      </x:c>
      <x:c r="R121" s="55">
        <x:f t="shared" si="23"/>
        <x:v>-18562.675525673672</x:v>
      </x:c>
      <x:c r="S121" s="1" t="str">
        <x:f t="shared" si="24"/>
        <x:v>YES</x:v>
      </x:c>
      <x:c r="T121" s="1">
        <x:f t="shared" si="25"/>
        <x:v>-18562.675525673672</x:v>
      </x:c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53">
        <x:f t="shared" si="14"/>
        <x:v>0</x:v>
      </x:c>
      <x:c r="J122" s="53">
        <x:f t="shared" si="15"/>
        <x:v>2</x:v>
      </x:c>
      <x:c r="K122" s="53">
        <x:f t="shared" si="16"/>
        <x:v>14</x:v>
      </x:c>
      <x:c r="L122" s="53">
        <x:f t="shared" si="17"/>
        <x:v>16</x:v>
      </x:c>
      <x:c r="M122" s="54">
        <x:f t="shared" si="18"/>
        <x:v>812.70899159246471</x:v>
      </x:c>
      <x:c r="N122" s="54">
        <x:f t="shared" si="19"/>
        <x:v>6.4381244161433829E-2</x:v>
      </x:c>
      <x:c r="O122" s="55">
        <x:f t="shared" si="20"/>
        <x:v>41988</x:v>
      </x:c>
      <x:c r="P122" s="55">
        <x:f t="shared" si="21"/>
        <x:v>13200</x:v>
      </x:c>
      <x:c r="Q122" s="55">
        <x:f t="shared" si="22"/>
        <x:v>26609.531104035847</x:v>
      </x:c>
      <x:c r="R122" s="55">
        <x:f t="shared" si="23"/>
        <x:v>-17821.531104035847</x:v>
      </x:c>
      <x:c r="S122" s="1" t="str">
        <x:f t="shared" si="24"/>
        <x:v>YES</x:v>
      </x:c>
      <x:c r="T122" s="1">
        <x:f t="shared" si="25"/>
        <x:v>-17821.531104035847</x:v>
      </x:c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53">
        <x:f t="shared" si="14"/>
        <x:v>0</x:v>
      </x:c>
      <x:c r="J123" s="53">
        <x:f t="shared" si="15"/>
        <x:v>2</x:v>
      </x:c>
      <x:c r="K123" s="53">
        <x:f t="shared" si="16"/>
        <x:v>15</x:v>
      </x:c>
      <x:c r="L123" s="53">
        <x:f t="shared" si="17"/>
        <x:v>17</x:v>
      </x:c>
      <x:c r="M123" s="54">
        <x:f t="shared" si="18"/>
        <x:v>876.2971984686111</x:v>
      </x:c>
      <x:c r="N123" s="54">
        <x:f t="shared" si="19"/>
        <x:v>0.10853972115875771</x:v>
      </x:c>
      <x:c r="O123" s="55">
        <x:f t="shared" si="20"/>
        <x:v>44688</x:v>
      </x:c>
      <x:c r="P123" s="55">
        <x:f t="shared" si="21"/>
        <x:v>14080</x:v>
      </x:c>
      <x:c r="Q123" s="55">
        <x:f t="shared" si="22"/>
        <x:v>27713.493028968944</x:v>
      </x:c>
      <x:c r="R123" s="55">
        <x:f t="shared" si="23"/>
        <x:v>-17105.493028968944</x:v>
      </x:c>
      <x:c r="S123" s="1" t="str">
        <x:f t="shared" si="24"/>
        <x:v>YES</x:v>
      </x:c>
      <x:c r="T123" s="1">
        <x:f t="shared" si="25"/>
        <x:v>-17105.493028968944</x:v>
      </x:c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53">
        <x:f t="shared" si="14"/>
        <x:v>0</x:v>
      </x:c>
      <x:c r="J124" s="53">
        <x:f t="shared" si="15"/>
        <x:v>2</x:v>
      </x:c>
      <x:c r="K124" s="53">
        <x:f t="shared" si="16"/>
        <x:v>16</x:v>
      </x:c>
      <x:c r="L124" s="53">
        <x:f t="shared" si="17"/>
        <x:v>18</x:v>
      </x:c>
      <x:c r="M124" s="54">
        <x:f t="shared" si="18"/>
        <x:v>941.35797434610015</x:v>
      </x:c>
      <x:c r="N124" s="54">
        <x:f t="shared" si="19"/>
        <x:v>0.15372081551812511</x:v>
      </x:c>
      <x:c r="O124" s="55">
        <x:f t="shared" si="20"/>
        <x:v>47388</x:v>
      </x:c>
      <x:c r="P124" s="55">
        <x:f t="shared" si="21"/>
        <x:v>14960</x:v>
      </x:c>
      <x:c r="Q124" s="55">
        <x:f t="shared" si="22"/>
        <x:v>28843.020387953129</x:v>
      </x:c>
      <x:c r="R124" s="55">
        <x:f t="shared" si="23"/>
        <x:v>-16415.020387953129</x:v>
      </x:c>
      <x:c r="S124" s="1" t="str">
        <x:f t="shared" si="24"/>
        <x:v>YES</x:v>
      </x:c>
      <x:c r="T124" s="1">
        <x:f t="shared" si="25"/>
        <x:v>-16415.020387953129</x:v>
      </x:c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53">
        <x:f t="shared" si="14"/>
        <x:v>0</x:v>
      </x:c>
      <x:c r="J125" s="53">
        <x:f t="shared" si="15"/>
        <x:v>2</x:v>
      </x:c>
      <x:c r="K125" s="53">
        <x:f t="shared" si="16"/>
        <x:v>17</x:v>
      </x:c>
      <x:c r="L125" s="53">
        <x:f t="shared" si="17"/>
        <x:v>19</x:v>
      </x:c>
      <x:c r="M125" s="54">
        <x:f t="shared" si="18"/>
        <x:v>1007.9181977926405</x:v>
      </x:c>
      <x:c r="N125" s="54">
        <x:f t="shared" si="19"/>
        <x:v>0.19994319291155591</x:v>
      </x:c>
      <x:c r="O125" s="55">
        <x:f t="shared" si="20"/>
        <x:v>50088</x:v>
      </x:c>
      <x:c r="P125" s="55">
        <x:f t="shared" si="21"/>
        <x:v>15840</x:v>
      </x:c>
      <x:c r="Q125" s="55">
        <x:f t="shared" si="22"/>
        <x:v>29998.579822788895</x:v>
      </x:c>
      <x:c r="R125" s="55">
        <x:f t="shared" si="23"/>
        <x:v>-15750.579822788895</x:v>
      </x:c>
      <x:c r="S125" s="1" t="str">
        <x:f t="shared" si="24"/>
        <x:v>YES</x:v>
      </x:c>
      <x:c r="T125" s="1">
        <x:f t="shared" si="25"/>
        <x:v>-15750.579822788895</x:v>
      </x:c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53">
        <x:f t="shared" si="14"/>
        <x:v>0</x:v>
      </x:c>
      <x:c r="J126" s="53">
        <x:f t="shared" si="15"/>
        <x:v>2</x:v>
      </x:c>
      <x:c r="K126" s="53">
        <x:f t="shared" si="16"/>
        <x:v>18</x:v>
      </x:c>
      <x:c r="L126" s="53">
        <x:f t="shared" si="17"/>
        <x:v>20</x:v>
      </x:c>
      <x:c r="M126" s="54">
        <x:f t="shared" si="18"/>
        <x:v>1076.0051892512279</x:v>
      </x:c>
      <x:c r="N126" s="54">
        <x:f t="shared" si="19"/>
        <x:v>0.24722582586890823</x:v>
      </x:c>
      <x:c r="O126" s="55">
        <x:f t="shared" si="20"/>
        <x:v>52788</x:v>
      </x:c>
      <x:c r="P126" s="55">
        <x:f t="shared" si="21"/>
        <x:v>16720</x:v>
      </x:c>
      <x:c r="Q126" s="55">
        <x:f t="shared" si="22"/>
        <x:v>31180.645646722707</x:v>
      </x:c>
      <x:c r="R126" s="55">
        <x:f t="shared" si="23"/>
        <x:v>-15112.645646722707</x:v>
      </x:c>
      <x:c r="S126" s="1" t="str">
        <x:f t="shared" si="24"/>
        <x:v>YES</x:v>
      </x:c>
      <x:c r="T126" s="1">
        <x:f t="shared" si="25"/>
        <x:v>-15112.645646722707</x:v>
      </x:c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53">
        <x:f t="shared" si="14"/>
        <x:v>0</x:v>
      </x:c>
      <x:c r="J127" s="53">
        <x:f t="shared" si="15"/>
        <x:v>2</x:v>
      </x:c>
      <x:c r="K127" s="53">
        <x:f t="shared" si="16"/>
        <x:v>19</x:v>
      </x:c>
      <x:c r="L127" s="53">
        <x:f t="shared" si="17"/>
        <x:v>21</x:v>
      </x:c>
      <x:c r="M127" s="54">
        <x:f t="shared" si="18"/>
        <x:v>1145.6467178872495</x:v>
      </x:c>
      <x:c r="N127" s="54">
        <x:f t="shared" si="19"/>
        <x:v>0.29558799853281215</x:v>
      </x:c>
      <x:c r="O127" s="55">
        <x:f t="shared" si="20"/>
        <x:v>55488</x:v>
      </x:c>
      <x:c r="P127" s="55">
        <x:f t="shared" si="21"/>
        <x:v>17600</x:v>
      </x:c>
      <x:c r="Q127" s="55">
        <x:f t="shared" si="22"/>
        <x:v>32389.699963320301</x:v>
      </x:c>
      <x:c r="R127" s="55">
        <x:f t="shared" si="23"/>
        <x:v>-14501.699963320301</x:v>
      </x:c>
      <x:c r="S127" s="1" t="str">
        <x:f t="shared" si="24"/>
        <x:v>YES</x:v>
      </x:c>
      <x:c r="T127" s="1">
        <x:f t="shared" si="25"/>
        <x:v>-14501.699963320301</x:v>
      </x:c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53">
        <x:f t="shared" si="14"/>
        <x:v>0</x:v>
      </x:c>
      <x:c r="J128" s="53">
        <x:f t="shared" si="15"/>
        <x:v>2</x:v>
      </x:c>
      <x:c r="K128" s="53">
        <x:f t="shared" si="16"/>
        <x:v>20</x:v>
      </x:c>
      <x:c r="L128" s="53">
        <x:f t="shared" si="17"/>
        <x:v>22</x:v>
      </x:c>
      <x:c r="M128" s="54">
        <x:f t="shared" si="18"/>
        <x:v>1216.8710085377265</x:v>
      </x:c>
      <x:c r="N128" s="54">
        <x:f t="shared" si="19"/>
        <x:v>0.34504931148453233</x:v>
      </x:c>
      <x:c r="O128" s="55">
        <x:f t="shared" si="20"/>
        <x:v>58188</x:v>
      </x:c>
      <x:c r="P128" s="55">
        <x:f t="shared" si="21"/>
        <x:v>18480</x:v>
      </x:c>
      <x:c r="Q128" s="55">
        <x:f t="shared" si="22"/>
        <x:v>33626.232787113309</x:v>
      </x:c>
      <x:c r="R128" s="55">
        <x:f t="shared" si="23"/>
        <x:v>-13918.232787113309</x:v>
      </x:c>
      <x:c r="S128" s="1" t="str">
        <x:f t="shared" si="24"/>
        <x:v>YES</x:v>
      </x:c>
      <x:c r="T128" s="1">
        <x:f t="shared" si="25"/>
        <x:v>-13918.232787113309</x:v>
      </x:c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53">
        <x:f t="shared" si="14"/>
        <x:v>0</x:v>
      </x:c>
      <x:c r="J129" s="53">
        <x:f t="shared" si="15"/>
        <x:v>2</x:v>
      </x:c>
      <x:c r="K129" s="53">
        <x:f t="shared" si="16"/>
        <x:v>21</x:v>
      </x:c>
      <x:c r="L129" s="53">
        <x:f t="shared" si="17"/>
        <x:v>23</x:v>
      </x:c>
      <x:c r="M129" s="54">
        <x:f t="shared" si="18"/>
        <x:v>1289.7067487641702</x:v>
      </x:c>
      <x:c r="N129" s="54">
        <x:f t="shared" si="19"/>
        <x:v>0.39562968664178488</x:v>
      </x:c>
      <x:c r="O129" s="55">
        <x:f t="shared" si="20"/>
        <x:v>60888</x:v>
      </x:c>
      <x:c r="P129" s="55">
        <x:f t="shared" si="21"/>
        <x:v>19360</x:v>
      </x:c>
      <x:c r="Q129" s="55">
        <x:f t="shared" si="22"/>
        <x:v>34890.74216604462</x:v>
      </x:c>
      <x:c r="R129" s="55">
        <x:f t="shared" si="23"/>
        <x:v>-13362.74216604462</x:v>
      </x:c>
      <x:c r="S129" s="1" t="str">
        <x:f t="shared" si="24"/>
        <x:v>YES</x:v>
      </x:c>
      <x:c r="T129" s="1">
        <x:f t="shared" si="25"/>
        <x:v>-13362.74216604462</x:v>
      </x:c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53">
        <x:f t="shared" si="14"/>
        <x:v>0</x:v>
      </x:c>
      <x:c r="J130" s="53">
        <x:f t="shared" si="15"/>
        <x:v>2</x:v>
      </x:c>
      <x:c r="K130" s="53">
        <x:f t="shared" si="16"/>
        <x:v>22</x:v>
      </x:c>
      <x:c r="L130" s="53">
        <x:f t="shared" si="17"/>
        <x:v>24</x:v>
      </x:c>
      <x:c r="M130" s="54">
        <x:f t="shared" si="18"/>
        <x:v>1364.1830960105665</x:v>
      </x:c>
      <x:c r="N130" s="54">
        <x:f t="shared" si="19"/>
        <x:v>0.44734937222956006</x:v>
      </x:c>
      <x:c r="O130" s="55">
        <x:f t="shared" si="20"/>
        <x:v>63588</x:v>
      </x:c>
      <x:c r="P130" s="55">
        <x:f t="shared" si="21"/>
        <x:v>20240</x:v>
      </x:c>
      <x:c r="Q130" s="55">
        <x:f t="shared" si="22"/>
        <x:v>36183.734305739003</x:v>
      </x:c>
      <x:c r="R130" s="55">
        <x:f t="shared" si="23"/>
        <x:v>-12835.734305739003</x:v>
      </x:c>
      <x:c r="S130" s="1" t="str">
        <x:f t="shared" si="24"/>
        <x:v>YES</x:v>
      </x:c>
      <x:c r="T130" s="1">
        <x:f t="shared" si="25"/>
        <x:v>-12835.734305739003</x:v>
      </x:c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53">
        <x:f t="shared" si="14"/>
        <x:v>0</x:v>
      </x:c>
      <x:c r="J131" s="53">
        <x:f t="shared" si="15"/>
        <x:v>2</x:v>
      </x:c>
      <x:c r="K131" s="53">
        <x:f t="shared" si="16"/>
        <x:v>23</x:v>
      </x:c>
      <x:c r="L131" s="53">
        <x:f t="shared" si="17"/>
        <x:v>25</x:v>
      </x:c>
      <x:c r="M131" s="54">
        <x:f t="shared" si="18"/>
        <x:v>1440.3296848680029</x:v>
      </x:c>
      <x:c r="N131" s="54">
        <x:f t="shared" si="19"/>
        <x:v>0.50022894782500205</x:v>
      </x:c>
      <x:c r="O131" s="55">
        <x:f t="shared" si="20"/>
        <x:v>66288</x:v>
      </x:c>
      <x:c r="P131" s="55">
        <x:f t="shared" si="21"/>
        <x:v>21120</x:v>
      </x:c>
      <x:c r="Q131" s="55">
        <x:f t="shared" si="22"/>
        <x:v>37505.723695625049</x:v>
      </x:c>
      <x:c r="R131" s="55">
        <x:f t="shared" si="23"/>
        <x:v>-12337.723695625049</x:v>
      </x:c>
      <x:c r="S131" s="1" t="str">
        <x:f t="shared" si="24"/>
        <x:v>YES</x:v>
      </x:c>
      <x:c r="T131" s="1">
        <x:f t="shared" si="25"/>
        <x:v>-12337.723695625049</x:v>
      </x:c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53">
        <x:f t="shared" si="14"/>
        <x:v>0</x:v>
      </x:c>
      <x:c r="J132" s="53">
        <x:f t="shared" si="15"/>
        <x:v>2</x:v>
      </x:c>
      <x:c r="K132" s="53">
        <x:f t="shared" si="16"/>
        <x:v>24</x:v>
      </x:c>
      <x:c r="L132" s="53">
        <x:f t="shared" si="17"/>
        <x:v>26</x:v>
      </x:c>
      <x:c r="M132" s="54">
        <x:f t="shared" si="18"/>
        <x:v>1518.1766344474988</x:v>
      </x:c>
      <x:c r="N132" s="54">
        <x:f t="shared" si="19"/>
        <x:v>0.5542893294774297</x:v>
      </x:c>
      <x:c r="O132" s="55">
        <x:f t="shared" si="20"/>
        <x:v>68988</x:v>
      </x:c>
      <x:c r="P132" s="55">
        <x:f t="shared" si="21"/>
        <x:v>22000</x:v>
      </x:c>
      <x:c r="Q132" s="55">
        <x:f t="shared" si="22"/>
        <x:v>38857.233236935746</x:v>
      </x:c>
      <x:c r="R132" s="55">
        <x:f t="shared" si="23"/>
        <x:v>-11869.233236935746</x:v>
      </x:c>
      <x:c r="S132" s="1" t="str">
        <x:f t="shared" si="24"/>
        <x:v>YES</x:v>
      </x:c>
      <x:c r="T132" s="1">
        <x:f t="shared" si="25"/>
        <x:v>-11869.233236935746</x:v>
      </x:c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53">
        <x:f t="shared" si="14"/>
        <x:v>0</x:v>
      </x:c>
      <x:c r="J133" s="53">
        <x:f t="shared" si="15"/>
        <x:v>2</x:v>
      </x:c>
      <x:c r="K133" s="53">
        <x:f t="shared" si="16"/>
        <x:v>25</x:v>
      </x:c>
      <x:c r="L133" s="53">
        <x:f t="shared" si="17"/>
        <x:v>27</x:v>
      </x:c>
      <x:c r="M133" s="54">
        <x:f t="shared" si="18"/>
        <x:v>1597.7545558625964</x:v>
      </x:c>
      <x:c r="N133" s="54">
        <x:f t="shared" si="19"/>
        <x:v>0.60955177490458079</x:v>
      </x:c>
      <x:c r="O133" s="55">
        <x:f t="shared" si="20"/>
        <x:v>71688</x:v>
      </x:c>
      <x:c r="P133" s="55">
        <x:f t="shared" si="21"/>
        <x:v>22880</x:v>
      </x:c>
      <x:c r="Q133" s="55">
        <x:f t="shared" si="22"/>
        <x:v>40238.794372614517</x:v>
      </x:c>
      <x:c r="R133" s="55">
        <x:f t="shared" si="23"/>
        <x:v>-11430.794372614517</x:v>
      </x:c>
      <x:c r="S133" s="1" t="str">
        <x:f t="shared" si="24"/>
        <x:v>YES</x:v>
      </x:c>
      <x:c r="T133" s="1">
        <x:f t="shared" si="25"/>
        <x:v>-11430.794372614517</x:v>
      </x:c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53">
        <x:f t="shared" si="14"/>
        <x:v>0</x:v>
      </x:c>
      <x:c r="J134" s="53">
        <x:f t="shared" si="15"/>
        <x:v>2</x:v>
      </x:c>
      <x:c r="K134" s="53">
        <x:f t="shared" si="16"/>
        <x:v>26</x:v>
      </x:c>
      <x:c r="L134" s="53">
        <x:f t="shared" si="17"/>
        <x:v>28</x:v>
      </x:c>
      <x:c r="M134" s="54">
        <x:f t="shared" si="18"/>
        <x:v>1679.0945598233143</x:v>
      </x:c>
      <x:c r="N134" s="54">
        <x:f t="shared" si="19"/>
        <x:v>0.66603788876619052</x:v>
      </x:c>
      <x:c r="O134" s="55">
        <x:f t="shared" si="20"/>
        <x:v>74388</x:v>
      </x:c>
      <x:c r="P134" s="55">
        <x:f t="shared" si="21"/>
        <x:v>23760</x:v>
      </x:c>
      <x:c r="Q134" s="55">
        <x:f t="shared" si="22"/>
        <x:v>41650.947219154761</x:v>
      </x:c>
      <x:c r="R134" s="55">
        <x:f t="shared" si="23"/>
        <x:v>-11022.947219154761</x:v>
      </x:c>
      <x:c r="S134" s="1" t="str">
        <x:f t="shared" si="24"/>
        <x:v>YES</x:v>
      </x:c>
      <x:c r="T134" s="1">
        <x:f t="shared" si="25"/>
        <x:v>-11022.947219154761</x:v>
      </x:c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53">
        <x:f t="shared" si="14"/>
        <x:v>0</x:v>
      </x:c>
      <x:c r="J135" s="53">
        <x:f t="shared" si="15"/>
        <x:v>2</x:v>
      </x:c>
      <x:c r="K135" s="53">
        <x:f t="shared" si="16"/>
        <x:v>27</x:v>
      </x:c>
      <x:c r="L135" s="53">
        <x:f t="shared" si="17"/>
        <x:v>29</x:v>
      </x:c>
      <x:c r="M135" s="54">
        <x:f t="shared" si="18"/>
        <x:v>1762.2282643430708</x:v>
      </x:c>
      <x:c r="N135" s="54">
        <x:f t="shared" si="19"/>
        <x:v>0.7237696280160214</x:v>
      </x:c>
      <x:c r="O135" s="55">
        <x:f t="shared" si="20"/>
        <x:v>77088</x:v>
      </x:c>
      <x:c r="P135" s="55">
        <x:f t="shared" si="21"/>
        <x:v>24640</x:v>
      </x:c>
      <x:c r="Q135" s="55">
        <x:f t="shared" si="22"/>
        <x:v>43094.240700400536</x:v>
      </x:c>
      <x:c r="R135" s="55">
        <x:f t="shared" si="23"/>
        <x:v>-10646.240700400536</x:v>
      </x:c>
      <x:c r="S135" s="1" t="str">
        <x:f t="shared" si="24"/>
        <x:v>YES</x:v>
      </x:c>
      <x:c r="T135" s="1">
        <x:f t="shared" si="25"/>
        <x:v>-10646.240700400536</x:v>
      </x:c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53">
        <x:f t="shared" si="14"/>
        <x:v>0</x:v>
      </x:c>
      <x:c r="J136" s="53">
        <x:f t="shared" si="15"/>
        <x:v>2</x:v>
      </x:c>
      <x:c r="K136" s="53">
        <x:f t="shared" si="16"/>
        <x:v>28</x:v>
      </x:c>
      <x:c r="L136" s="53">
        <x:f t="shared" si="17"/>
        <x:v>30</x:v>
      </x:c>
      <x:c r="M136" s="54">
        <x:f t="shared" si="18"/>
        <x:v>1847.1878025602246</x:v>
      </x:c>
      <x:c r="N136" s="54">
        <x:f t="shared" si="19"/>
        <x:v>0.78276930733348926</x:v>
      </x:c>
      <x:c r="O136" s="55">
        <x:f t="shared" si="20"/>
        <x:v>79788</x:v>
      </x:c>
      <x:c r="P136" s="55">
        <x:f t="shared" si="21"/>
        <x:v>25520</x:v>
      </x:c>
      <x:c r="Q136" s="55">
        <x:f t="shared" si="22"/>
        <x:v>44569.232683337235</x:v>
      </x:c>
      <x:c r="R136" s="55">
        <x:f t="shared" si="23"/>
        <x:v>-10301.232683337235</x:v>
      </x:c>
      <x:c r="S136" s="1" t="str">
        <x:f t="shared" si="24"/>
        <x:v>YES</x:v>
      </x:c>
      <x:c r="T136" s="1">
        <x:f t="shared" si="25"/>
        <x:v>-10301.232683337235</x:v>
      </x:c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53">
        <x:f t="shared" si="14"/>
        <x:v>0</x:v>
      </x:c>
      <x:c r="J137" s="53">
        <x:f t="shared" si="15"/>
        <x:v>2</x:v>
      </x:c>
      <x:c r="K137" s="53">
        <x:f t="shared" si="16"/>
        <x:v>29</x:v>
      </x:c>
      <x:c r="L137" s="53">
        <x:f t="shared" si="17"/>
        <x:v>31</x:v>
      </x:c>
      <x:c r="M137" s="54">
        <x:f t="shared" si="18"/>
        <x:v>1934.0058306758781</x:v>
      </x:c>
      <x:c r="N137" s="54">
        <x:f t="shared" si="19"/>
        <x:v>0.84305960463602647</x:v>
      </x:c>
      <x:c r="O137" s="55">
        <x:f t="shared" si="20"/>
        <x:v>82488</x:v>
      </x:c>
      <x:c r="P137" s="55">
        <x:f t="shared" si="21"/>
        <x:v>26400</x:v>
      </x:c>
      <x:c r="Q137" s="55">
        <x:f t="shared" si="22"/>
        <x:v>46076.490115900662</x:v>
      </x:c>
      <x:c r="R137" s="55">
        <x:f t="shared" si="23"/>
        <x:v>-9988.4901159006622</x:v>
      </x:c>
      <x:c r="S137" s="1" t="str">
        <x:f t="shared" si="24"/>
        <x:v>YES</x:v>
      </x:c>
      <x:c r="T137" s="1">
        <x:f t="shared" si="25"/>
        <x:v>-9988.4901159006622</x:v>
      </x:c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53">
        <x:f t="shared" si="14"/>
        <x:v>0</x:v>
      </x:c>
      <x:c r="J138" s="53">
        <x:f t="shared" si="15"/>
        <x:v>2</x:v>
      </x:c>
      <x:c r="K138" s="53">
        <x:f t="shared" si="16"/>
        <x:v>30</x:v>
      </x:c>
      <x:c r="L138" s="53">
        <x:f t="shared" si="17"/>
        <x:v>32</x:v>
      </x:c>
      <x:c r="M138" s="54">
        <x:f t="shared" si="18"/>
        <x:v>2022.7155360096488</x:v>
      </x:c>
      <x:c r="N138" s="54">
        <x:f t="shared" si="19"/>
        <x:v>0.90466356667336723</x:v>
      </x:c>
      <x:c r="O138" s="55">
        <x:f t="shared" si="20"/>
        <x:v>85188</x:v>
      </x:c>
      <x:c r="P138" s="55">
        <x:f t="shared" si="21"/>
        <x:v>27280</x:v>
      </x:c>
      <x:c r="Q138" s="55">
        <x:f t="shared" si="22"/>
        <x:v>47616.589166834179</x:v>
      </x:c>
      <x:c r="R138" s="55">
        <x:f t="shared" si="23"/>
        <x:v>-9708.5891668341792</x:v>
      </x:c>
      <x:c r="S138" s="1" t="str">
        <x:f t="shared" si="24"/>
        <x:v>YES</x:v>
      </x:c>
      <x:c r="T138" s="1">
        <x:f t="shared" si="25"/>
        <x:v>-9708.5891668341792</x:v>
      </x:c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53">
        <x:f t="shared" si="14"/>
        <x:v>0</x:v>
      </x:c>
      <x:c r="J139" s="53">
        <x:f t="shared" si="15"/>
        <x:v>3</x:v>
      </x:c>
      <x:c r="K139" s="53">
        <x:f t="shared" si="16"/>
        <x:v>0</x:v>
      </x:c>
      <x:c r="L139" s="53">
        <x:f t="shared" si="17"/>
        <x:v>3</x:v>
      </x:c>
      <x:c r="M139" s="54">
        <x:f t="shared" si="18"/>
        <x:v>96.920156249999991</x:v>
      </x:c>
      <x:c r="N139" s="54">
        <x:f t="shared" si="19"/>
        <x:v>0</x:v>
      </x:c>
      <x:c r="O139" s="55">
        <x:f t="shared" si="20"/>
        <x:v>6282</x:v>
      </x:c>
      <x:c r="P139" s="55">
        <x:f t="shared" si="21"/>
        <x:v>1320</x:v>
      </x:c>
      <x:c r="Q139" s="55">
        <x:f t="shared" si="22"/>
        <x:v>3365.2832031249995</x:v>
      </x:c>
      <x:c r="R139" s="55">
        <x:f t="shared" si="23"/>
        <x:v>-18403.283203125</x:v>
      </x:c>
      <x:c r="S139" s="1" t="str">
        <x:f t="shared" si="24"/>
        <x:v>YES</x:v>
      </x:c>
      <x:c r="T139" s="1">
        <x:f t="shared" si="25"/>
        <x:v>-18403.283203125</x:v>
      </x:c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53">
        <x:f t="shared" si="14"/>
        <x:v>0</x:v>
      </x:c>
      <x:c r="J140" s="53">
        <x:f t="shared" si="15"/>
        <x:v>3</x:v>
      </x:c>
      <x:c r="K140" s="53">
        <x:f t="shared" si="16"/>
        <x:v>1</x:v>
      </x:c>
      <x:c r="L140" s="53">
        <x:f t="shared" si="17"/>
        <x:v>4</x:v>
      </x:c>
      <x:c r="M140" s="54">
        <x:f t="shared" si="18"/>
        <x:v>142.48265624999999</x:v>
      </x:c>
      <x:c r="N140" s="54">
        <x:f t="shared" si="19"/>
        <x:v>0</x:v>
      </x:c>
      <x:c r="O140" s="55">
        <x:f t="shared" si="20"/>
        <x:v>8982</x:v>
      </x:c>
      <x:c r="P140" s="55">
        <x:f t="shared" si="21"/>
        <x:v>2200</x:v>
      </x:c>
      <x:c r="Q140" s="55">
        <x:f t="shared" si="22"/>
        <x:v>4947.314453125</x:v>
      </x:c>
      <x:c r="R140" s="55">
        <x:f t="shared" si="23"/>
        <x:v>-18165.314453125</x:v>
      </x:c>
      <x:c r="S140" s="1" t="str">
        <x:f t="shared" si="24"/>
        <x:v>YES</x:v>
      </x:c>
      <x:c r="T140" s="1">
        <x:f t="shared" si="25"/>
        <x:v>-18165.314453125</x:v>
      </x:c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53">
        <x:f t="shared" si="14"/>
        <x:v>0</x:v>
      </x:c>
      <x:c r="J141" s="53">
        <x:f t="shared" si="15"/>
        <x:v>3</x:v>
      </x:c>
      <x:c r="K141" s="53">
        <x:f t="shared" si="16"/>
        <x:v>2</x:v>
      </x:c>
      <x:c r="L141" s="53">
        <x:f t="shared" si="17"/>
        <x:v>5</x:v>
      </x:c>
      <x:c r="M141" s="54">
        <x:f t="shared" si="18"/>
        <x:v>189.18421874999999</x:v>
      </x:c>
      <x:c r="N141" s="54">
        <x:f t="shared" si="19"/>
        <x:v>0</x:v>
      </x:c>
      <x:c r="O141" s="55">
        <x:f t="shared" si="20"/>
        <x:v>11682</x:v>
      </x:c>
      <x:c r="P141" s="55">
        <x:f t="shared" si="21"/>
        <x:v>3080</x:v>
      </x:c>
      <x:c r="Q141" s="55">
        <x:f t="shared" si="22"/>
        <x:v>6568.8964843749991</x:v>
      </x:c>
      <x:c r="R141" s="55">
        <x:f t="shared" si="23"/>
        <x:v>-17966.896484375</x:v>
      </x:c>
      <x:c r="S141" s="1" t="str">
        <x:f t="shared" si="24"/>
        <x:v>YES</x:v>
      </x:c>
      <x:c r="T141" s="1">
        <x:f t="shared" si="25"/>
        <x:v>-17966.896484375</x:v>
      </x:c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53">
        <x:f t="shared" si="14"/>
        <x:v>0</x:v>
      </x:c>
      <x:c r="J142" s="53">
        <x:f t="shared" si="15"/>
        <x:v>3</x:v>
      </x:c>
      <x:c r="K142" s="53">
        <x:f t="shared" si="16"/>
        <x:v>3</x:v>
      </x:c>
      <x:c r="L142" s="53">
        <x:f t="shared" si="17"/>
        <x:v>6</x:v>
      </x:c>
      <x:c r="M142" s="54">
        <x:f t="shared" si="18"/>
        <x:v>237.04620117187497</x:v>
      </x:c>
      <x:c r="N142" s="54">
        <x:f t="shared" si="19"/>
        <x:v>0</x:v>
      </x:c>
      <x:c r="O142" s="55">
        <x:f t="shared" si="20"/>
        <x:v>14382</x:v>
      </x:c>
      <x:c r="P142" s="55">
        <x:f t="shared" si="21"/>
        <x:v>3960</x:v>
      </x:c>
      <x:c r="Q142" s="55">
        <x:f t="shared" si="22"/>
        <x:v>8230.7708740234357</x:v>
      </x:c>
      <x:c r="R142" s="55">
        <x:f t="shared" si="23"/>
        <x:v>-17808.770874023438</x:v>
      </x:c>
      <x:c r="S142" s="1" t="str">
        <x:f t="shared" si="24"/>
        <x:v>YES</x:v>
      </x:c>
      <x:c r="T142" s="1">
        <x:f t="shared" si="25"/>
        <x:v>-17808.770874023438</x:v>
      </x:c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53">
        <x:f t="shared" si="14"/>
        <x:v>0</x:v>
      </x:c>
      <x:c r="J143" s="53">
        <x:f t="shared" si="15"/>
        <x:v>3</x:v>
      </x:c>
      <x:c r="K143" s="53">
        <x:f t="shared" si="16"/>
        <x:v>4</x:v>
      </x:c>
      <x:c r="L143" s="53">
        <x:f t="shared" si="17"/>
        <x:v>7</x:v>
      </x:c>
      <x:c r="M143" s="54">
        <x:f t="shared" si="18"/>
        <x:v>286.09031689453127</x:v>
      </x:c>
      <x:c r="N143" s="54">
        <x:f t="shared" si="19"/>
        <x:v>0</x:v>
      </x:c>
      <x:c r="O143" s="55">
        <x:f t="shared" si="20"/>
        <x:v>17082</x:v>
      </x:c>
      <x:c r="P143" s="55">
        <x:f t="shared" si="21"/>
        <x:v>4840</x:v>
      </x:c>
      <x:c r="Q143" s="55">
        <x:f t="shared" si="22"/>
        <x:v>9933.6915588378906</x:v>
      </x:c>
      <x:c r="R143" s="55">
        <x:f t="shared" si="23"/>
        <x:v>-17691.691558837891</x:v>
      </x:c>
      <x:c r="S143" s="1" t="str">
        <x:f t="shared" si="24"/>
        <x:v>YES</x:v>
      </x:c>
      <x:c r="T143" s="1">
        <x:f t="shared" si="25"/>
        <x:v>-17691.691558837891</x:v>
      </x:c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53">
        <x:f t="shared" si="14"/>
        <x:v>0</x:v>
      </x:c>
      <x:c r="J144" s="53">
        <x:f t="shared" si="15"/>
        <x:v>3</x:v>
      </x:c>
      <x:c r="K144" s="53">
        <x:f t="shared" si="16"/>
        <x:v>5</x:v>
      </x:c>
      <x:c r="L144" s="53">
        <x:f t="shared" si="17"/>
        <x:v>8</x:v>
      </x:c>
      <x:c r="M144" s="54">
        <x:f t="shared" si="18"/>
        <x:v>336.33864081573483</x:v>
      </x:c>
      <x:c r="N144" s="54">
        <x:f t="shared" si="19"/>
        <x:v>0</x:v>
      </x:c>
      <x:c r="O144" s="55">
        <x:f t="shared" si="20"/>
        <x:v>19782</x:v>
      </x:c>
      <x:c r="P144" s="55">
        <x:f t="shared" si="21"/>
        <x:v>5720</x:v>
      </x:c>
      <x:c r="Q144" s="55">
        <x:f t="shared" si="22"/>
        <x:v>11678.425028324125</x:v>
      </x:c>
      <x:c r="R144" s="55">
        <x:f t="shared" si="23"/>
        <x:v>-17616.425028324127</x:v>
      </x:c>
      <x:c r="S144" s="1" t="str">
        <x:f t="shared" si="24"/>
        <x:v>YES</x:v>
      </x:c>
      <x:c r="T144" s="1">
        <x:f t="shared" si="25"/>
        <x:v>-17616.425028324127</x:v>
      </x:c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53">
        <x:f t="shared" si="14"/>
        <x:v>0</x:v>
      </x:c>
      <x:c r="J145" s="53">
        <x:f t="shared" si="15"/>
        <x:v>3</x:v>
      </x:c>
      <x:c r="K145" s="53">
        <x:f t="shared" si="16"/>
        <x:v>6</x:v>
      </x:c>
      <x:c r="L145" s="53">
        <x:f t="shared" si="17"/>
        <x:v>9</x:v>
      </x:c>
      <x:c r="M145" s="54">
        <x:f t="shared" si="18"/>
        <x:v>387.81361499736784</x:v>
      </x:c>
      <x:c r="N145" s="54">
        <x:f t="shared" si="19"/>
        <x:v>0</x:v>
      </x:c>
      <x:c r="O145" s="55">
        <x:f t="shared" si="20"/>
        <x:v>22482</x:v>
      </x:c>
      <x:c r="P145" s="55">
        <x:f t="shared" si="21"/>
        <x:v>6600</x:v>
      </x:c>
      <x:c r="Q145" s="55">
        <x:f t="shared" si="22"/>
        <x:v>13465.750520741938</x:v>
      </x:c>
      <x:c r="R145" s="55">
        <x:f t="shared" si="23"/>
        <x:v>-17583.750520741938</x:v>
      </x:c>
      <x:c r="S145" s="1" t="str">
        <x:f t="shared" si="24"/>
        <x:v>YES</x:v>
      </x:c>
      <x:c r="T145" s="1">
        <x:f t="shared" si="25"/>
        <x:v>-17583.750520741938</x:v>
      </x:c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53">
        <x:f t="shared" si="14"/>
        <x:v>0</x:v>
      </x:c>
      <x:c r="J146" s="53">
        <x:f t="shared" si="15"/>
        <x:v>3</x:v>
      </x:c>
      <x:c r="K146" s="53">
        <x:f t="shared" si="16"/>
        <x:v>7</x:v>
      </x:c>
      <x:c r="L146" s="53">
        <x:f t="shared" si="17"/>
        <x:v>10</x:v>
      </x:c>
      <x:c r="M146" s="54">
        <x:f t="shared" si="18"/>
        <x:v>440.53805439532817</x:v>
      </x:c>
      <x:c r="N146" s="54">
        <x:f t="shared" si="19"/>
        <x:v>0</x:v>
      </x:c>
      <x:c r="O146" s="55">
        <x:f t="shared" si="20"/>
        <x:v>25182</x:v>
      </x:c>
      <x:c r="P146" s="55">
        <x:f t="shared" si="21"/>
        <x:v>7480</x:v>
      </x:c>
      <x:c r="Q146" s="55">
        <x:f t="shared" si="22"/>
        <x:v>15296.460222060006</x:v>
      </x:c>
      <x:c r="R146" s="55">
        <x:f t="shared" si="23"/>
        <x:v>-17594.460222060006</x:v>
      </x:c>
      <x:c r="S146" s="1" t="str">
        <x:f t="shared" si="24"/>
        <x:v>YES</x:v>
      </x:c>
      <x:c r="T146" s="1">
        <x:f t="shared" si="25"/>
        <x:v>-17594.460222060006</x:v>
      </x:c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53">
        <x:f t="shared" si="14"/>
        <x:v>0</x:v>
      </x:c>
      <x:c r="J147" s="53">
        <x:f t="shared" si="15"/>
        <x:v>3</x:v>
      </x:c>
      <x:c r="K147" s="53">
        <x:f t="shared" si="16"/>
        <x:v>8</x:v>
      </x:c>
      <x:c r="L147" s="53">
        <x:f t="shared" si="17"/>
        <x:v>11</x:v>
      </x:c>
      <x:c r="M147" s="54">
        <x:f t="shared" si="18"/>
        <x:v>494.53515267530838</x:v>
      </x:c>
      <x:c r="N147" s="54">
        <x:f t="shared" si="19"/>
        <x:v>0</x:v>
      </x:c>
      <x:c r="O147" s="55">
        <x:f t="shared" si="20"/>
        <x:v>27882</x:v>
      </x:c>
      <x:c r="P147" s="55">
        <x:f t="shared" si="21"/>
        <x:v>8360</x:v>
      </x:c>
      <x:c r="Q147" s="55">
        <x:f t="shared" si="22"/>
        <x:v>17171.359467892653</x:v>
      </x:c>
      <x:c r="R147" s="55">
        <x:f t="shared" si="23"/>
        <x:v>-17649.359467892653</x:v>
      </x:c>
      <x:c r="S147" s="1" t="str">
        <x:f t="shared" si="24"/>
        <x:v>YES</x:v>
      </x:c>
      <x:c r="T147" s="1">
        <x:f t="shared" si="25"/>
        <x:v>-17649.359467892653</x:v>
      </x:c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53">
        <x:f t="shared" si="14"/>
        <x:v>0</x:v>
      </x:c>
      <x:c r="J148" s="53">
        <x:f t="shared" si="15"/>
        <x:v>3</x:v>
      </x:c>
      <x:c r="K148" s="53">
        <x:f t="shared" si="16"/>
        <x:v>9</x:v>
      </x:c>
      <x:c r="L148" s="53">
        <x:f t="shared" si="17"/>
        <x:v>12</x:v>
      </x:c>
      <x:c r="M148" s="54">
        <x:f t="shared" si="18"/>
        <x:v>549.82848811570284</x:v>
      </x:c>
      <x:c r="N148" s="54">
        <x:f t="shared" si="19"/>
        <x:v>0</x:v>
      </x:c>
      <x:c r="O148" s="55">
        <x:f t="shared" si="20"/>
        <x:v>30582</x:v>
      </x:c>
      <x:c r="P148" s="55">
        <x:f t="shared" si="21"/>
        <x:v>9240</x:v>
      </x:c>
      <x:c r="Q148" s="55">
        <x:f t="shared" si="22"/>
        <x:v>19091.266948461904</x:v>
      </x:c>
      <x:c r="R148" s="55">
        <x:f t="shared" si="23"/>
        <x:v>-17749.266948461904</x:v>
      </x:c>
      <x:c r="S148" s="1" t="str">
        <x:f t="shared" si="24"/>
        <x:v>YES</x:v>
      </x:c>
      <x:c r="T148" s="1">
        <x:f t="shared" si="25"/>
        <x:v>-17749.266948461904</x:v>
      </x:c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53">
        <x:f t="shared" si="14"/>
        <x:v>0</x:v>
      </x:c>
      <x:c r="J149" s="53">
        <x:f t="shared" si="15"/>
        <x:v>3</x:v>
      </x:c>
      <x:c r="K149" s="53">
        <x:f t="shared" si="16"/>
        <x:v>10</x:v>
      </x:c>
      <x:c r="L149" s="53">
        <x:f t="shared" si="17"/>
        <x:v>13</x:v>
      </x:c>
      <x:c r="M149" s="54">
        <x:f t="shared" si="18"/>
        <x:v>606.44202959891572</x:v>
      </x:c>
      <x:c r="N149" s="54">
        <x:f t="shared" si="19"/>
        <x:v>0</x:v>
      </x:c>
      <x:c r="O149" s="55">
        <x:f t="shared" si="20"/>
        <x:v>33282</x:v>
      </x:c>
      <x:c r="P149" s="55">
        <x:f t="shared" si="21"/>
        <x:v>10120</x:v>
      </x:c>
      <x:c r="Q149" s="55">
        <x:f t="shared" si="22"/>
        <x:v>21057.014916629018</x:v>
      </x:c>
      <x:c r="R149" s="55">
        <x:f t="shared" si="23"/>
        <x:v>-17895.014916629018</x:v>
      </x:c>
      <x:c r="S149" s="1" t="str">
        <x:f t="shared" si="24"/>
        <x:v>YES</x:v>
      </x:c>
      <x:c r="T149" s="1">
        <x:f t="shared" si="25"/>
        <x:v>-17895.014916629018</x:v>
      </x:c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53">
        <x:f t="shared" si="14"/>
        <x:v>0</x:v>
      </x:c>
      <x:c r="J150" s="53">
        <x:f t="shared" si="15"/>
        <x:v>3</x:v>
      </x:c>
      <x:c r="K150" s="53">
        <x:f t="shared" si="16"/>
        <x:v>11</x:v>
      </x:c>
      <x:c r="L150" s="53">
        <x:f t="shared" si="17"/>
        <x:v>14</x:v>
      </x:c>
      <x:c r="M150" s="54">
        <x:f t="shared" si="18"/>
        <x:v>664.40014269235473</x:v>
      </x:c>
      <x:c r="N150" s="54">
        <x:f t="shared" si="19"/>
        <x:v>0</x:v>
      </x:c>
      <x:c r="O150" s="55">
        <x:f t="shared" si="20"/>
        <x:v>35982</x:v>
      </x:c>
      <x:c r="P150" s="55">
        <x:f t="shared" si="21"/>
        <x:v>11000</x:v>
      </x:c>
      <x:c r="Q150" s="55">
        <x:f t="shared" si="22"/>
        <x:v>23069.449399040095</x:v>
      </x:c>
      <x:c r="R150" s="55">
        <x:f t="shared" si="23"/>
        <x:v>-18087.449399040095</x:v>
      </x:c>
      <x:c r="S150" s="1" t="str">
        <x:f t="shared" si="24"/>
        <x:v>YES</x:v>
      </x:c>
      <x:c r="T150" s="1">
        <x:f t="shared" si="25"/>
        <x:v>-18087.449399040095</x:v>
      </x:c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53">
        <x:f t="shared" si="14"/>
        <x:v>0</x:v>
      </x:c>
      <x:c r="J151" s="53">
        <x:f t="shared" si="15"/>
        <x:v>3</x:v>
      </x:c>
      <x:c r="K151" s="53">
        <x:f t="shared" si="16"/>
        <x:v>12</x:v>
      </x:c>
      <x:c r="L151" s="53">
        <x:f t="shared" si="17"/>
        <x:v>15</x:v>
      </x:c>
      <x:c r="M151" s="54">
        <x:f t="shared" si="18"/>
        <x:v>723.7275958204192</x:v>
      </x:c>
      <x:c r="N151" s="54">
        <x:f t="shared" si="19"/>
        <x:v>2.588608208624442E-3</x:v>
      </x:c>
      <x:c r="O151" s="55">
        <x:f t="shared" si="20"/>
        <x:v>38682</x:v>
      </x:c>
      <x:c r="P151" s="55">
        <x:f t="shared" si="21"/>
        <x:v>11880</x:v>
      </x:c>
      <x:c r="Q151" s="55">
        <x:f t="shared" si="22"/>
        <x:v>25064.715205215613</x:v>
      </x:c>
      <x:c r="R151" s="55">
        <x:f t="shared" si="23"/>
        <x:v>-18262.715205215613</x:v>
      </x:c>
      <x:c r="S151" s="1" t="str">
        <x:f t="shared" si="24"/>
        <x:v>YES</x:v>
      </x:c>
      <x:c r="T151" s="1">
        <x:f t="shared" si="25"/>
        <x:v>-18262.715205215613</x:v>
      </x:c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53">
        <x:f t="shared" si="14"/>
        <x:v>0</x:v>
      </x:c>
      <x:c r="J152" s="53">
        <x:f t="shared" si="15"/>
        <x:v>3</x:v>
      </x:c>
      <x:c r="K152" s="53">
        <x:f t="shared" si="16"/>
        <x:v>13</x:v>
      </x:c>
      <x:c r="L152" s="53">
        <x:f t="shared" si="17"/>
        <x:v>16</x:v>
      </x:c>
      <x:c r="M152" s="54">
        <x:f t="shared" si="18"/>
        <x:v>784.44956652880342</x:v>
      </x:c>
      <x:c r="N152" s="54">
        <x:f t="shared" si="19"/>
        <x:v>4.475664342278015E-2</x:v>
      </x:c>
      <x:c r="O152" s="55">
        <x:f t="shared" si="20"/>
        <x:v>41382</x:v>
      </x:c>
      <x:c r="P152" s="55">
        <x:f t="shared" si="21"/>
        <x:v>12760</x:v>
      </x:c>
      <x:c r="Q152" s="55">
        <x:f t="shared" si="22"/>
        <x:v>26118.916085569505</x:v>
      </x:c>
      <x:c r="R152" s="55">
        <x:f t="shared" si="23"/>
        <x:v>-17496.916085569505</x:v>
      </x:c>
      <x:c r="S152" s="1" t="str">
        <x:f t="shared" si="24"/>
        <x:v>YES</x:v>
      </x:c>
      <x:c r="T152" s="1">
        <x:f t="shared" si="25"/>
        <x:v>-17496.916085569505</x:v>
      </x:c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53">
        <x:f t="shared" si="14"/>
        <x:v>0</x:v>
      </x:c>
      <x:c r="J153" s="53">
        <x:f t="shared" si="15"/>
        <x:v>3</x:v>
      </x:c>
      <x:c r="K153" s="53">
        <x:f t="shared" si="16"/>
        <x:v>14</x:v>
      </x:c>
      <x:c r="L153" s="53">
        <x:f t="shared" si="17"/>
        <x:v>17</x:v>
      </x:c>
      <x:c r="M153" s="54">
        <x:f t="shared" si="18"/>
        <x:v>846.59164784246468</x:v>
      </x:c>
      <x:c r="N153" s="54">
        <x:f t="shared" si="19"/>
        <x:v>8.7910866557267139E-2</x:v>
      </x:c>
      <x:c r="O153" s="55">
        <x:f t="shared" si="20"/>
        <x:v>44082</x:v>
      </x:c>
      <x:c r="P153" s="55">
        <x:f t="shared" si="21"/>
        <x:v>13640</x:v>
      </x:c>
      <x:c r="Q153" s="55">
        <x:f t="shared" si="22"/>
        <x:v>27197.771663931679</x:v>
      </x:c>
      <x:c r="R153" s="55">
        <x:f t="shared" si="23"/>
        <x:v>-16755.771663931679</x:v>
      </x:c>
      <x:c r="S153" s="1" t="str">
        <x:f t="shared" si="24"/>
        <x:v>YES</x:v>
      </x:c>
      <x:c r="T153" s="1">
        <x:f t="shared" si="25"/>
        <x:v>-16755.771663931679</x:v>
      </x:c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53">
        <x:f t="shared" si="14"/>
        <x:v>0</x:v>
      </x:c>
      <x:c r="J154" s="53">
        <x:f t="shared" si="15"/>
        <x:v>3</x:v>
      </x:c>
      <x:c r="K154" s="53">
        <x:f t="shared" si="16"/>
        <x:v>15</x:v>
      </x:c>
      <x:c r="L154" s="53">
        <x:f t="shared" si="17"/>
        <x:v>18</x:v>
      </x:c>
      <x:c r="M154" s="54">
        <x:f t="shared" si="18"/>
        <x:v>910.17985471861107</x:v>
      </x:c>
      <x:c r="N154" s="54">
        <x:f t="shared" si="19"/>
        <x:v>0.13206934355459102</x:v>
      </x:c>
      <x:c r="O154" s="55">
        <x:f t="shared" si="20"/>
        <x:v>46782</x:v>
      </x:c>
      <x:c r="P154" s="55">
        <x:f t="shared" si="21"/>
        <x:v>14520</x:v>
      </x:c>
      <x:c r="Q154" s="55">
        <x:f t="shared" si="22"/>
        <x:v>28301.733588864776</x:v>
      </x:c>
      <x:c r="R154" s="55">
        <x:f t="shared" si="23"/>
        <x:v>-16039.733588864776</x:v>
      </x:c>
      <x:c r="S154" s="1" t="str">
        <x:f t="shared" si="24"/>
        <x:v>YES</x:v>
      </x:c>
      <x:c r="T154" s="1">
        <x:f t="shared" si="25"/>
        <x:v>-16039.733588864776</x:v>
      </x:c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53">
        <x:f t="shared" si="14"/>
        <x:v>0</x:v>
      </x:c>
      <x:c r="J155" s="53">
        <x:f t="shared" si="15"/>
        <x:v>3</x:v>
      </x:c>
      <x:c r="K155" s="53">
        <x:f t="shared" si="16"/>
        <x:v>16</x:v>
      </x:c>
      <x:c r="L155" s="53">
        <x:f t="shared" si="17"/>
        <x:v>19</x:v>
      </x:c>
      <x:c r="M155" s="54">
        <x:f t="shared" si="18"/>
        <x:v>975.24063059610012</x:v>
      </x:c>
      <x:c r="N155" s="54">
        <x:f t="shared" si="19"/>
        <x:v>0.17725043791395842</x:v>
      </x:c>
      <x:c r="O155" s="55">
        <x:f t="shared" si="20"/>
        <x:v>49482</x:v>
      </x:c>
      <x:c r="P155" s="55">
        <x:f t="shared" si="21"/>
        <x:v>15400</x:v>
      </x:c>
      <x:c r="Q155" s="55">
        <x:f t="shared" si="22"/>
        <x:v>29431.260947848961</x:v>
      </x:c>
      <x:c r="R155" s="55">
        <x:f t="shared" si="23"/>
        <x:v>-15349.260947848961</x:v>
      </x:c>
      <x:c r="S155" s="1" t="str">
        <x:f t="shared" si="24"/>
        <x:v>YES</x:v>
      </x:c>
      <x:c r="T155" s="1">
        <x:f t="shared" si="25"/>
        <x:v>-15349.260947848961</x:v>
      </x:c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53">
        <x:f t="shared" si="14"/>
        <x:v>0</x:v>
      </x:c>
      <x:c r="J156" s="53">
        <x:f t="shared" si="15"/>
        <x:v>3</x:v>
      </x:c>
      <x:c r="K156" s="53">
        <x:f t="shared" si="16"/>
        <x:v>17</x:v>
      </x:c>
      <x:c r="L156" s="53">
        <x:f t="shared" si="17"/>
        <x:v>20</x:v>
      </x:c>
      <x:c r="M156" s="54">
        <x:f t="shared" si="18"/>
        <x:v>1041.8008540426404</x:v>
      </x:c>
      <x:c r="N156" s="54">
        <x:f t="shared" si="19"/>
        <x:v>0.22347281530738913</x:v>
      </x:c>
      <x:c r="O156" s="55">
        <x:f t="shared" si="20"/>
        <x:v>52182</x:v>
      </x:c>
      <x:c r="P156" s="55">
        <x:f t="shared" si="21"/>
        <x:v>16280</x:v>
      </x:c>
      <x:c r="Q156" s="55">
        <x:f t="shared" si="22"/>
        <x:v>30586.820382684728</x:v>
      </x:c>
      <x:c r="R156" s="55">
        <x:f t="shared" si="23"/>
        <x:v>-14684.820382684728</x:v>
      </x:c>
      <x:c r="S156" s="1" t="str">
        <x:f t="shared" si="24"/>
        <x:v>YES</x:v>
      </x:c>
      <x:c r="T156" s="1">
        <x:f t="shared" si="25"/>
        <x:v>-14684.820382684728</x:v>
      </x:c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53">
        <x:f t="shared" si="14"/>
        <x:v>0</x:v>
      </x:c>
      <x:c r="J157" s="53">
        <x:f t="shared" si="15"/>
        <x:v>3</x:v>
      </x:c>
      <x:c r="K157" s="53">
        <x:f t="shared" si="16"/>
        <x:v>18</x:v>
      </x:c>
      <x:c r="L157" s="53">
        <x:f t="shared" si="17"/>
        <x:v>21</x:v>
      </x:c>
      <x:c r="M157" s="54">
        <x:f t="shared" si="18"/>
        <x:v>1109.8878455012277</x:v>
      </x:c>
      <x:c r="N157" s="54">
        <x:f t="shared" si="19"/>
        <x:v>0.27075544826474146</x:v>
      </x:c>
      <x:c r="O157" s="55">
        <x:f t="shared" si="20"/>
        <x:v>54882</x:v>
      </x:c>
      <x:c r="P157" s="55">
        <x:f t="shared" si="21"/>
        <x:v>17160</x:v>
      </x:c>
      <x:c r="Q157" s="55">
        <x:f t="shared" si="22"/>
        <x:v>31768.886206618536</x:v>
      </x:c>
      <x:c r="R157" s="55">
        <x:f t="shared" si="23"/>
        <x:v>-14046.886206618536</x:v>
      </x:c>
      <x:c r="S157" s="1" t="str">
        <x:f t="shared" si="24"/>
        <x:v>YES</x:v>
      </x:c>
      <x:c r="T157" s="1">
        <x:f t="shared" si="25"/>
        <x:v>-14046.886206618536</x:v>
      </x:c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53">
        <x:f t="shared" si="14"/>
        <x:v>0</x:v>
      </x:c>
      <x:c r="J158" s="53">
        <x:f t="shared" si="15"/>
        <x:v>3</x:v>
      </x:c>
      <x:c r="K158" s="53">
        <x:f t="shared" si="16"/>
        <x:v>19</x:v>
      </x:c>
      <x:c r="L158" s="53">
        <x:f t="shared" si="17"/>
        <x:v>22</x:v>
      </x:c>
      <x:c r="M158" s="54">
        <x:f t="shared" si="18"/>
        <x:v>1179.5293741372495</x:v>
      </x:c>
      <x:c r="N158" s="54">
        <x:f t="shared" si="19"/>
        <x:v>0.31911762092864548</x:v>
      </x:c>
      <x:c r="O158" s="55">
        <x:f t="shared" si="20"/>
        <x:v>57582</x:v>
      </x:c>
      <x:c r="P158" s="55">
        <x:f t="shared" si="21"/>
        <x:v>18040</x:v>
      </x:c>
      <x:c r="Q158" s="55">
        <x:f t="shared" si="22"/>
        <x:v>32977.940523216137</x:v>
      </x:c>
      <x:c r="R158" s="55">
        <x:f t="shared" si="23"/>
        <x:v>-13435.940523216137</x:v>
      </x:c>
      <x:c r="S158" s="1" t="str">
        <x:f t="shared" si="24"/>
        <x:v>YES</x:v>
      </x:c>
      <x:c r="T158" s="1">
        <x:f t="shared" si="25"/>
        <x:v>-13435.940523216137</x:v>
      </x:c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53">
        <x:f t="shared" si="14"/>
        <x:v>0</x:v>
      </x:c>
      <x:c r="J159" s="53">
        <x:f t="shared" si="15"/>
        <x:v>3</x:v>
      </x:c>
      <x:c r="K159" s="53">
        <x:f t="shared" si="16"/>
        <x:v>20</x:v>
      </x:c>
      <x:c r="L159" s="53">
        <x:f t="shared" si="17"/>
        <x:v>23</x:v>
      </x:c>
      <x:c r="M159" s="54">
        <x:f t="shared" si="18"/>
        <x:v>1250.7536647877266</x:v>
      </x:c>
      <x:c r="N159" s="54">
        <x:f t="shared" si="19"/>
        <x:v>0.36857893388036572</x:v>
      </x:c>
      <x:c r="O159" s="55">
        <x:f t="shared" si="20"/>
        <x:v>60282</x:v>
      </x:c>
      <x:c r="P159" s="55">
        <x:f t="shared" si="21"/>
        <x:v>18920</x:v>
      </x:c>
      <x:c r="Q159" s="55">
        <x:f t="shared" si="22"/>
        <x:v>34214.473347009145</x:v>
      </x:c>
      <x:c r="R159" s="55">
        <x:f t="shared" si="23"/>
        <x:v>-12852.473347009145</x:v>
      </x:c>
      <x:c r="S159" s="1" t="str">
        <x:f t="shared" si="24"/>
        <x:v>YES</x:v>
      </x:c>
      <x:c r="T159" s="1">
        <x:f t="shared" si="25"/>
        <x:v>-12852.473347009145</x:v>
      </x:c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53">
        <x:f t="shared" si="14"/>
        <x:v>0</x:v>
      </x:c>
      <x:c r="J160" s="53">
        <x:f t="shared" si="15"/>
        <x:v>3</x:v>
      </x:c>
      <x:c r="K160" s="53">
        <x:f t="shared" si="16"/>
        <x:v>21</x:v>
      </x:c>
      <x:c r="L160" s="53">
        <x:f t="shared" si="17"/>
        <x:v>24</x:v>
      </x:c>
      <x:c r="M160" s="54">
        <x:f t="shared" si="18"/>
        <x:v>1323.5894050141703</x:v>
      </x:c>
      <x:c r="N160" s="54">
        <x:f t="shared" si="19"/>
        <x:v>0.41915930903761828</x:v>
      </x:c>
      <x:c r="O160" s="55">
        <x:f t="shared" si="20"/>
        <x:v>62982</x:v>
      </x:c>
      <x:c r="P160" s="55">
        <x:f t="shared" si="21"/>
        <x:v>19800</x:v>
      </x:c>
      <x:c r="Q160" s="55">
        <x:f t="shared" si="22"/>
        <x:v>35478.982725940456</x:v>
      </x:c>
      <x:c r="R160" s="55">
        <x:f t="shared" si="23"/>
        <x:v>-12296.982725940456</x:v>
      </x:c>
      <x:c r="S160" s="1" t="str">
        <x:f t="shared" si="24"/>
        <x:v>YES</x:v>
      </x:c>
      <x:c r="T160" s="1">
        <x:f t="shared" si="25"/>
        <x:v>-12296.982725940456</x:v>
      </x:c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53">
        <x:f t="shared" si="14"/>
        <x:v>0</x:v>
      </x:c>
      <x:c r="J161" s="53">
        <x:f t="shared" si="15"/>
        <x:v>3</x:v>
      </x:c>
      <x:c r="K161" s="53">
        <x:f t="shared" si="16"/>
        <x:v>22</x:v>
      </x:c>
      <x:c r="L161" s="53">
        <x:f t="shared" si="17"/>
        <x:v>25</x:v>
      </x:c>
      <x:c r="M161" s="54">
        <x:f t="shared" si="18"/>
        <x:v>1398.0657522605666</x:v>
      </x:c>
      <x:c r="N161" s="54">
        <x:f t="shared" si="19"/>
        <x:v>0.47087899462539345</x:v>
      </x:c>
      <x:c r="O161" s="55">
        <x:f t="shared" si="20"/>
        <x:v>65682</x:v>
      </x:c>
      <x:c r="P161" s="55">
        <x:f t="shared" si="21"/>
        <x:v>20680</x:v>
      </x:c>
      <x:c r="Q161" s="55">
        <x:f t="shared" si="22"/>
        <x:v>36771.974865634838</x:v>
      </x:c>
      <x:c r="R161" s="55">
        <x:f t="shared" si="23"/>
        <x:v>-11769.974865634838</x:v>
      </x:c>
      <x:c r="S161" s="1" t="str">
        <x:f t="shared" si="24"/>
        <x:v>YES</x:v>
      </x:c>
      <x:c r="T161" s="1">
        <x:f t="shared" si="25"/>
        <x:v>-11769.974865634838</x:v>
      </x:c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53">
        <x:f t="shared" si="14"/>
        <x:v>0</x:v>
      </x:c>
      <x:c r="J162" s="53">
        <x:f t="shared" si="15"/>
        <x:v>3</x:v>
      </x:c>
      <x:c r="K162" s="53">
        <x:f t="shared" si="16"/>
        <x:v>23</x:v>
      </x:c>
      <x:c r="L162" s="53">
        <x:f t="shared" si="17"/>
        <x:v>26</x:v>
      </x:c>
      <x:c r="M162" s="54">
        <x:f t="shared" si="18"/>
        <x:v>1474.212341118003</x:v>
      </x:c>
      <x:c r="N162" s="54">
        <x:f t="shared" si="19"/>
        <x:v>0.52375857022083538</x:v>
      </x:c>
      <x:c r="O162" s="55">
        <x:f t="shared" si="20"/>
        <x:v>68382</x:v>
      </x:c>
      <x:c r="P162" s="55">
        <x:f t="shared" si="21"/>
        <x:v>21560</x:v>
      </x:c>
      <x:c r="Q162" s="55">
        <x:f t="shared" si="22"/>
        <x:v>38093.964255520885</x:v>
      </x:c>
      <x:c r="R162" s="55">
        <x:f t="shared" si="23"/>
        <x:v>-11271.964255520885</x:v>
      </x:c>
      <x:c r="S162" s="1" t="str">
        <x:f t="shared" si="24"/>
        <x:v>YES</x:v>
      </x:c>
      <x:c r="T162" s="1">
        <x:f t="shared" si="25"/>
        <x:v>-11271.964255520885</x:v>
      </x:c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53">
        <x:f t="shared" si="14"/>
        <x:v>0</x:v>
      </x:c>
      <x:c r="J163" s="53">
        <x:f t="shared" si="15"/>
        <x:v>3</x:v>
      </x:c>
      <x:c r="K163" s="53">
        <x:f t="shared" si="16"/>
        <x:v>24</x:v>
      </x:c>
      <x:c r="L163" s="53">
        <x:f t="shared" si="17"/>
        <x:v>27</x:v>
      </x:c>
      <x:c r="M163" s="54">
        <x:f t="shared" si="18"/>
        <x:v>1552.0592906974989</x:v>
      </x:c>
      <x:c r="N163" s="54">
        <x:f t="shared" si="19"/>
        <x:v>0.57781895187326315</x:v>
      </x:c>
      <x:c r="O163" s="55">
        <x:f t="shared" si="20"/>
        <x:v>71082</x:v>
      </x:c>
      <x:c r="P163" s="55">
        <x:f t="shared" si="21"/>
        <x:v>22440</x:v>
      </x:c>
      <x:c r="Q163" s="55">
        <x:f t="shared" si="22"/>
        <x:v>39445.473796831575</x:v>
      </x:c>
      <x:c r="R163" s="55">
        <x:f t="shared" si="23"/>
        <x:v>-10803.473796831575</x:v>
      </x:c>
      <x:c r="S163" s="1" t="str">
        <x:f t="shared" si="24"/>
        <x:v>YES</x:v>
      </x:c>
      <x:c r="T163" s="1">
        <x:f t="shared" si="25"/>
        <x:v>-10803.473796831575</x:v>
      </x:c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53">
        <x:f t="shared" si="14"/>
        <x:v>0</x:v>
      </x:c>
      <x:c r="J164" s="53">
        <x:f t="shared" si="15"/>
        <x:v>3</x:v>
      </x:c>
      <x:c r="K164" s="53">
        <x:f t="shared" si="16"/>
        <x:v>25</x:v>
      </x:c>
      <x:c r="L164" s="53">
        <x:f t="shared" si="17"/>
        <x:v>28</x:v>
      </x:c>
      <x:c r="M164" s="54">
        <x:f t="shared" si="18"/>
        <x:v>1631.6372121125964</x:v>
      </x:c>
      <x:c r="N164" s="54">
        <x:f t="shared" si="19"/>
        <x:v>0.63308139730041424</x:v>
      </x:c>
      <x:c r="O164" s="55">
        <x:f t="shared" si="20"/>
        <x:v>73782</x:v>
      </x:c>
      <x:c r="P164" s="55">
        <x:f t="shared" si="21"/>
        <x:v>23320</x:v>
      </x:c>
      <x:c r="Q164" s="55">
        <x:f t="shared" si="22"/>
        <x:v>40827.034932510353</x:v>
      </x:c>
      <x:c r="R164" s="55">
        <x:f t="shared" si="23"/>
        <x:v>-10365.034932510353</x:v>
      </x:c>
      <x:c r="S164" s="1" t="str">
        <x:f t="shared" si="24"/>
        <x:v>YES</x:v>
      </x:c>
      <x:c r="T164" s="1">
        <x:f t="shared" si="25"/>
        <x:v>-10365.034932510353</x:v>
      </x:c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53">
        <x:f t="shared" si="14"/>
        <x:v>0</x:v>
      </x:c>
      <x:c r="J165" s="53">
        <x:f t="shared" si="15"/>
        <x:v>3</x:v>
      </x:c>
      <x:c r="K165" s="53">
        <x:f t="shared" si="16"/>
        <x:v>26</x:v>
      </x:c>
      <x:c r="L165" s="53">
        <x:f t="shared" si="17"/>
        <x:v>29</x:v>
      </x:c>
      <x:c r="M165" s="54">
        <x:f t="shared" si="18"/>
        <x:v>1712.9772160733144</x:v>
      </x:c>
      <x:c r="N165" s="54">
        <x:f t="shared" si="19"/>
        <x:v>0.68956751116202386</x:v>
      </x:c>
      <x:c r="O165" s="55">
        <x:f t="shared" si="20"/>
        <x:v>76482</x:v>
      </x:c>
      <x:c r="P165" s="55">
        <x:f t="shared" si="21"/>
        <x:v>24200</x:v>
      </x:c>
      <x:c r="Q165" s="55">
        <x:f t="shared" si="22"/>
        <x:v>42239.187779050597</x:v>
      </x:c>
      <x:c r="R165" s="55">
        <x:f t="shared" si="23"/>
        <x:v>-9957.1877790505969</x:v>
      </x:c>
      <x:c r="S165" s="1" t="str">
        <x:f t="shared" si="24"/>
        <x:v>YES</x:v>
      </x:c>
      <x:c r="T165" s="1">
        <x:f t="shared" si="25"/>
        <x:v>-9957.1877790505969</x:v>
      </x:c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53">
        <x:f t="shared" si="14"/>
        <x:v>0</x:v>
      </x:c>
      <x:c r="J166" s="53">
        <x:f t="shared" si="15"/>
        <x:v>3</x:v>
      </x:c>
      <x:c r="K166" s="53">
        <x:f t="shared" si="16"/>
        <x:v>27</x:v>
      </x:c>
      <x:c r="L166" s="53">
        <x:f t="shared" si="17"/>
        <x:v>30</x:v>
      </x:c>
      <x:c r="M166" s="54">
        <x:f t="shared" si="18"/>
        <x:v>1796.1109205930709</x:v>
      </x:c>
      <x:c r="N166" s="54">
        <x:f t="shared" si="19"/>
        <x:v>0.74729925041185474</x:v>
      </x:c>
      <x:c r="O166" s="55">
        <x:f t="shared" si="20"/>
        <x:v>79182</x:v>
      </x:c>
      <x:c r="P166" s="55">
        <x:f t="shared" si="21"/>
        <x:v>25080</x:v>
      </x:c>
      <x:c r="Q166" s="55">
        <x:f t="shared" si="22"/>
        <x:v>43682.481260296365</x:v>
      </x:c>
      <x:c r="R166" s="55">
        <x:f t="shared" si="23"/>
        <x:v>-9580.4812602963648</x:v>
      </x:c>
      <x:c r="S166" s="1" t="str">
        <x:f t="shared" si="24"/>
        <x:v>YES</x:v>
      </x:c>
      <x:c r="T166" s="1">
        <x:f t="shared" si="25"/>
        <x:v>-9580.4812602963648</x:v>
      </x:c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53">
        <x:f t="shared" si="14"/>
        <x:v>0</x:v>
      </x:c>
      <x:c r="J167" s="53">
        <x:f t="shared" si="15"/>
        <x:v>3</x:v>
      </x:c>
      <x:c r="K167" s="53">
        <x:f t="shared" si="16"/>
        <x:v>28</x:v>
      </x:c>
      <x:c r="L167" s="53">
        <x:f t="shared" si="17"/>
        <x:v>31</x:v>
      </x:c>
      <x:c r="M167" s="54">
        <x:f t="shared" si="18"/>
        <x:v>1881.0704588102246</x:v>
      </x:c>
      <x:c r="N167" s="54">
        <x:f t="shared" si="19"/>
        <x:v>0.80629892972932271</x:v>
      </x:c>
      <x:c r="O167" s="55">
        <x:f t="shared" si="20"/>
        <x:v>81882</x:v>
      </x:c>
      <x:c r="P167" s="55">
        <x:f t="shared" si="21"/>
        <x:v>25960</x:v>
      </x:c>
      <x:c r="Q167" s="55">
        <x:f t="shared" si="22"/>
        <x:v>45157.473243233064</x:v>
      </x:c>
      <x:c r="R167" s="55">
        <x:f t="shared" si="23"/>
        <x:v>-9235.4732432330638</x:v>
      </x:c>
      <x:c r="S167" s="1" t="str">
        <x:f t="shared" si="24"/>
        <x:v>YES</x:v>
      </x:c>
      <x:c r="T167" s="1">
        <x:f t="shared" si="25"/>
        <x:v>-9235.4732432330638</x:v>
      </x:c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53">
        <x:f t="shared" si="14"/>
        <x:v>0</x:v>
      </x:c>
      <x:c r="J168" s="53">
        <x:f t="shared" si="15"/>
        <x:v>3</x:v>
      </x:c>
      <x:c r="K168" s="53">
        <x:f t="shared" si="16"/>
        <x:v>29</x:v>
      </x:c>
      <x:c r="L168" s="53">
        <x:f t="shared" si="17"/>
        <x:v>32</x:v>
      </x:c>
      <x:c r="M168" s="54">
        <x:f t="shared" si="18"/>
        <x:v>1967.8884869258782</x:v>
      </x:c>
      <x:c r="N168" s="54">
        <x:f t="shared" si="19"/>
        <x:v>0.86658922703185981</x:v>
      </x:c>
      <x:c r="O168" s="55">
        <x:f t="shared" si="20"/>
        <x:v>84582</x:v>
      </x:c>
      <x:c r="P168" s="55">
        <x:f t="shared" si="21"/>
        <x:v>26840</x:v>
      </x:c>
      <x:c r="Q168" s="55">
        <x:f t="shared" si="22"/>
        <x:v>46664.730675796498</x:v>
      </x:c>
      <x:c r="R168" s="55">
        <x:f t="shared" si="23"/>
        <x:v>-8922.730675796498</x:v>
      </x:c>
      <x:c r="S168" s="1" t="str">
        <x:f t="shared" si="24"/>
        <x:v>YES</x:v>
      </x:c>
      <x:c r="T168" s="1">
        <x:f t="shared" si="25"/>
        <x:v>-8922.730675796498</x:v>
      </x:c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53">
        <x:f t="shared" si="14"/>
        <x:v>0</x:v>
      </x:c>
      <x:c r="J169" s="53">
        <x:f t="shared" si="15"/>
        <x:v>3</x:v>
      </x:c>
      <x:c r="K169" s="53">
        <x:f t="shared" si="16"/>
        <x:v>30</x:v>
      </x:c>
      <x:c r="L169" s="53">
        <x:f t="shared" si="17"/>
        <x:v>33</x:v>
      </x:c>
      <x:c r="M169" s="54">
        <x:f t="shared" si="18"/>
        <x:v>2056.5981922596488</x:v>
      </x:c>
      <x:c r="N169" s="54">
        <x:f t="shared" si="19"/>
        <x:v>0.92819318906920056</x:v>
      </x:c>
      <x:c r="O169" s="55">
        <x:f t="shared" si="20"/>
        <x:v>87282</x:v>
      </x:c>
      <x:c r="P169" s="55">
        <x:f t="shared" si="21"/>
        <x:v>27720</x:v>
      </x:c>
      <x:c r="Q169" s="55">
        <x:f t="shared" si="22"/>
        <x:v>48204.829726730015</x:v>
      </x:c>
      <x:c r="R169" s="55">
        <x:f t="shared" si="23"/>
        <x:v>-8642.829726730015</x:v>
      </x:c>
      <x:c r="S169" s="1" t="str">
        <x:f t="shared" si="24"/>
        <x:v>YES</x:v>
      </x:c>
      <x:c r="T169" s="1">
        <x:f t="shared" si="25"/>
        <x:v>-8642.829726730015</x:v>
      </x:c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53">
        <x:f t="shared" si="14"/>
        <x:v>0</x:v>
      </x:c>
      <x:c r="J170" s="53">
        <x:f t="shared" si="15"/>
        <x:v>4</x:v>
      </x:c>
      <x:c r="K170" s="53">
        <x:f t="shared" si="16"/>
        <x:v>0</x:v>
      </x:c>
      <x:c r="L170" s="53">
        <x:f t="shared" si="17"/>
        <x:v>4</x:v>
      </x:c>
      <x:c r="M170" s="54">
        <x:f t="shared" si="18"/>
        <x:v>132.45754687499996</x:v>
      </x:c>
      <x:c r="N170" s="54">
        <x:f t="shared" si="19"/>
        <x:v>0</x:v>
      </x:c>
      <x:c r="O170" s="55">
        <x:f t="shared" si="20"/>
        <x:v>8376</x:v>
      </x:c>
      <x:c r="P170" s="55">
        <x:f t="shared" si="21"/>
        <x:v>1760</x:v>
      </x:c>
      <x:c r="Q170" s="55">
        <x:f t="shared" si="22"/>
        <x:v>4599.2203776041652</x:v>
      </x:c>
      <x:c r="R170" s="55">
        <x:f t="shared" si="23"/>
        <x:v>-17983.220377604164</x:v>
      </x:c>
      <x:c r="S170" s="1" t="str">
        <x:f t="shared" si="24"/>
        <x:v>YES</x:v>
      </x:c>
      <x:c r="T170" s="1">
        <x:f t="shared" si="25"/>
        <x:v>-17983.220377604164</x:v>
      </x:c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53">
        <x:f t="shared" si="14"/>
        <x:v>0</x:v>
      </x:c>
      <x:c r="J171" s="53">
        <x:f t="shared" si="15"/>
        <x:v>4</x:v>
      </x:c>
      <x:c r="K171" s="53">
        <x:f t="shared" si="16"/>
        <x:v>1</x:v>
      </x:c>
      <x:c r="L171" s="53">
        <x:f t="shared" si="17"/>
        <x:v>5</x:v>
      </x:c>
      <x:c r="M171" s="54">
        <x:f t="shared" si="18"/>
        <x:v>178.02004687499996</x:v>
      </x:c>
      <x:c r="N171" s="54">
        <x:f t="shared" si="19"/>
        <x:v>0</x:v>
      </x:c>
      <x:c r="O171" s="55">
        <x:f t="shared" si="20"/>
        <x:v>11076</x:v>
      </x:c>
      <x:c r="P171" s="55">
        <x:f t="shared" si="21"/>
        <x:v>2640</x:v>
      </x:c>
      <x:c r="Q171" s="55">
        <x:f t="shared" si="22"/>
        <x:v>6181.2516276041652</x:v>
      </x:c>
      <x:c r="R171" s="55">
        <x:f t="shared" si="23"/>
        <x:v>-17745.251627604164</x:v>
      </x:c>
      <x:c r="S171" s="1" t="str">
        <x:f t="shared" si="24"/>
        <x:v>YES</x:v>
      </x:c>
      <x:c r="T171" s="1">
        <x:f t="shared" si="25"/>
        <x:v>-17745.251627604164</x:v>
      </x:c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53">
        <x:f t="shared" si="14"/>
        <x:v>0</x:v>
      </x:c>
      <x:c r="J172" s="53">
        <x:f t="shared" si="15"/>
        <x:v>4</x:v>
      </x:c>
      <x:c r="K172" s="53">
        <x:f t="shared" si="16"/>
        <x:v>2</x:v>
      </x:c>
      <x:c r="L172" s="53">
        <x:f t="shared" si="17"/>
        <x:v>6</x:v>
      </x:c>
      <x:c r="M172" s="54">
        <x:f t="shared" si="18"/>
        <x:v>224.72160937499996</x:v>
      </x:c>
      <x:c r="N172" s="54">
        <x:f t="shared" si="19"/>
        <x:v>0</x:v>
      </x:c>
      <x:c r="O172" s="55">
        <x:f t="shared" si="20"/>
        <x:v>13776</x:v>
      </x:c>
      <x:c r="P172" s="55">
        <x:f t="shared" si="21"/>
        <x:v>3520</x:v>
      </x:c>
      <x:c r="Q172" s="55">
        <x:f t="shared" si="22"/>
        <x:v>7802.8336588541652</x:v>
      </x:c>
      <x:c r="R172" s="55">
        <x:f t="shared" si="23"/>
        <x:v>-17546.833658854164</x:v>
      </x:c>
      <x:c r="S172" s="1" t="str">
        <x:f t="shared" si="24"/>
        <x:v>YES</x:v>
      </x:c>
      <x:c r="T172" s="1">
        <x:f t="shared" si="25"/>
        <x:v>-17546.833658854164</x:v>
      </x:c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53">
        <x:f t="shared" si="14"/>
        <x:v>0</x:v>
      </x:c>
      <x:c r="J173" s="53">
        <x:f t="shared" si="15"/>
        <x:v>4</x:v>
      </x:c>
      <x:c r="K173" s="53">
        <x:f t="shared" si="16"/>
        <x:v>3</x:v>
      </x:c>
      <x:c r="L173" s="53">
        <x:f t="shared" si="17"/>
        <x:v>7</x:v>
      </x:c>
      <x:c r="M173" s="54">
        <x:f t="shared" si="18"/>
        <x:v>272.58359179687494</x:v>
      </x:c>
      <x:c r="N173" s="54">
        <x:f t="shared" si="19"/>
        <x:v>0</x:v>
      </x:c>
      <x:c r="O173" s="55">
        <x:f t="shared" si="20"/>
        <x:v>16476</x:v>
      </x:c>
      <x:c r="P173" s="55">
        <x:f t="shared" si="21"/>
        <x:v>4400</x:v>
      </x:c>
      <x:c r="Q173" s="55">
        <x:f t="shared" si="22"/>
        <x:v>9464.7080485026017</x:v>
      </x:c>
      <x:c r="R173" s="55">
        <x:f t="shared" si="23"/>
        <x:v>-17388.708048502602</x:v>
      </x:c>
      <x:c r="S173" s="1" t="str">
        <x:f t="shared" si="24"/>
        <x:v>YES</x:v>
      </x:c>
      <x:c r="T173" s="1">
        <x:f t="shared" si="25"/>
        <x:v>-17388.708048502602</x:v>
      </x:c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53" t="n">
        <x:f t="shared" ref="I174:I237" si="26">INT((ROW()-ROW($I$46))/((CARROT_CAP+1)*(MESCLUN_CAP+1)))</x:f>
        <x:v>0</x:v>
      </x:c>
      <x:c r="J174" s="53" t="n">
        <x:f t="shared" ref="J174:J237" si="27">MOD(INT((ROW()-ROW($I$46))/(MESCLUN_CAP+1)),CARROT_CAP+1)</x:f>
        <x:v>4</x:v>
      </x:c>
      <x:c r="K174" s="53" t="n">
        <x:f t="shared" ref="K174:K237" si="28">MOD(ROW()-ROW($I$46),MESCLUN_CAP+1)</x:f>
        <x:v>4</x:v>
      </x:c>
      <x:c r="L174" s="53" t="n">
        <x:f t="shared" ref="L174:L237" si="29">SUM(I174:K174)</x:f>
        <x:v>8</x:v>
      </x:c>
      <x:c r="M174" s="54" t="n">
        <x:f t="shared" ref="M174:M237" si="30">I174*TOMATO_HOURS*WEEKS*(1+TOMATO_DIM)^I174+J174*CARROT_HOURS*WEEKS*(1+CARROT_DIM)^J174+K174*MESCLUN_HOURS*WEEKS*(1+MESCLUN_DIM)^K174</x:f>
        <x:v>321.6277075195311</x:v>
      </x:c>
      <x:c r="N174" s="54" t="n">
        <x:f t="shared" ref="N174:N237" si="31">MAX(M174-FARMER_HOURS,0)/TEMP_HOURS_PER_WORKER</x:f>
        <x:v>0</x:v>
      </x:c>
      <x:c r="O174" s="55" t="n">
        <x:f t="shared" ref="O174:O237" si="32">I174*TOMATO_PRICE+J174*CARROT_PRICE+K174*MESCLUN_PRICE</x:f>
        <x:v>19176</x:v>
      </x:c>
      <x:c r="P174" s="55" t="n">
        <x:f t="shared" ref="P174:P237" si="33">I174*TOMATO_FERTILIZER+J174*CARROT_FERTILIZER+K174*MESCLUN_FERTILIZER</x:f>
        <x:v>5280</x:v>
      </x:c>
      <x:c r="Q174" s="55" t="n">
        <x:f t="shared" ref="Q174:Q237" si="34">MIN(M174,FARMER_HOURS)*FARMER_RATE+MAX(M174-FARMER_HOURS,0)*TEMP_RATE</x:f>
        <x:v>11167.628733317051</x:v>
      </x:c>
      <x:c r="R174" s="55" t="n">
        <x:f t="shared" ref="R174:R237" si="35">O174-P174-Q174-FIXED_COST</x:f>
        <x:v>-17271.62873331705</x:v>
      </x:c>
      <x:c r="S174" s="1" t="str">
        <x:f t="shared" ref="S174:S237" si="36">IF(AND(L174&lt;=TOTAL_BED_CAP,N174&lt;=TEMP_WORKER_CAP),"YES","NO")</x:f>
        <x:v>YES</x:v>
      </x:c>
      <x:c r="T174" s="1" t="n">
        <x:f t="shared" ref="T174:T237" si="37">IF(S174="YES",R174,-1E+99)</x:f>
        <x:v>-17271.62873331705</x:v>
      </x:c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53">
        <x:f t="shared" si="26"/>
        <x:v>0</x:v>
      </x:c>
      <x:c r="J175" s="53">
        <x:f t="shared" si="27"/>
        <x:v>4</x:v>
      </x:c>
      <x:c r="K175" s="53">
        <x:f t="shared" si="28"/>
        <x:v>5</x:v>
      </x:c>
      <x:c r="L175" s="53">
        <x:f t="shared" si="29"/>
        <x:v>9</x:v>
      </x:c>
      <x:c r="M175" s="54">
        <x:f t="shared" si="30"/>
        <x:v>371.87603144073478</x:v>
      </x:c>
      <x:c r="N175" s="54">
        <x:f t="shared" si="31"/>
        <x:v>0</x:v>
      </x:c>
      <x:c r="O175" s="55">
        <x:f t="shared" si="32"/>
        <x:v>21876</x:v>
      </x:c>
      <x:c r="P175" s="55">
        <x:f t="shared" si="33"/>
        <x:v>6160</x:v>
      </x:c>
      <x:c r="Q175" s="55">
        <x:f t="shared" si="34"/>
        <x:v>12912.362202803291</x:v>
      </x:c>
      <x:c r="R175" s="55">
        <x:f t="shared" si="35"/>
        <x:v>-17196.362202803291</x:v>
      </x:c>
      <x:c r="S175" s="1" t="str">
        <x:f t="shared" si="36"/>
        <x:v>YES</x:v>
      </x:c>
      <x:c r="T175" s="1">
        <x:f t="shared" si="37"/>
        <x:v>-17196.362202803291</x:v>
      </x:c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53">
        <x:f t="shared" si="26"/>
        <x:v>0</x:v>
      </x:c>
      <x:c r="J176" s="53">
        <x:f t="shared" si="27"/>
        <x:v>4</x:v>
      </x:c>
      <x:c r="K176" s="53">
        <x:f t="shared" si="28"/>
        <x:v>6</x:v>
      </x:c>
      <x:c r="L176" s="53">
        <x:f t="shared" si="29"/>
        <x:v>10</x:v>
      </x:c>
      <x:c r="M176" s="54">
        <x:f t="shared" si="30"/>
        <x:v>423.35100562236778</x:v>
      </x:c>
      <x:c r="N176" s="54">
        <x:f t="shared" si="31"/>
        <x:v>0</x:v>
      </x:c>
      <x:c r="O176" s="55">
        <x:f t="shared" si="32"/>
        <x:v>24576</x:v>
      </x:c>
      <x:c r="P176" s="55">
        <x:f t="shared" si="33"/>
        <x:v>7040</x:v>
      </x:c>
      <x:c r="Q176" s="55">
        <x:f t="shared" si="34"/>
        <x:v>14699.687695221102</x:v>
      </x:c>
      <x:c r="R176" s="55">
        <x:f t="shared" si="35"/>
        <x:v>-17163.687695221102</x:v>
      </x:c>
      <x:c r="S176" s="1" t="str">
        <x:f t="shared" si="36"/>
        <x:v>YES</x:v>
      </x:c>
      <x:c r="T176" s="1">
        <x:f t="shared" si="37"/>
        <x:v>-17163.687695221102</x:v>
      </x:c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53">
        <x:f t="shared" si="26"/>
        <x:v>0</x:v>
      </x:c>
      <x:c r="J177" s="53">
        <x:f t="shared" si="27"/>
        <x:v>4</x:v>
      </x:c>
      <x:c r="K177" s="53">
        <x:f t="shared" si="28"/>
        <x:v>7</x:v>
      </x:c>
      <x:c r="L177" s="53">
        <x:f t="shared" si="29"/>
        <x:v>11</x:v>
      </x:c>
      <x:c r="M177" s="54">
        <x:f t="shared" si="30"/>
        <x:v>476.07544502032817</x:v>
      </x:c>
      <x:c r="N177" s="54">
        <x:f t="shared" si="31"/>
        <x:v>0</x:v>
      </x:c>
      <x:c r="O177" s="55">
        <x:f t="shared" si="32"/>
        <x:v>27276</x:v>
      </x:c>
      <x:c r="P177" s="55">
        <x:f t="shared" si="33"/>
        <x:v>7920</x:v>
      </x:c>
      <x:c r="Q177" s="55">
        <x:f t="shared" si="34"/>
        <x:v>16530.397396539171</x:v>
      </x:c>
      <x:c r="R177" s="55">
        <x:f t="shared" si="35"/>
        <x:v>-17174.397396539171</x:v>
      </x:c>
      <x:c r="S177" s="1" t="str">
        <x:f t="shared" si="36"/>
        <x:v>YES</x:v>
      </x:c>
      <x:c r="T177" s="1">
        <x:f t="shared" si="37"/>
        <x:v>-17174.397396539171</x:v>
      </x:c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53">
        <x:f t="shared" si="26"/>
        <x:v>0</x:v>
      </x:c>
      <x:c r="J178" s="53">
        <x:f t="shared" si="27"/>
        <x:v>4</x:v>
      </x:c>
      <x:c r="K178" s="53">
        <x:f t="shared" si="28"/>
        <x:v>8</x:v>
      </x:c>
      <x:c r="L178" s="53">
        <x:f t="shared" si="29"/>
        <x:v>12</x:v>
      </x:c>
      <x:c r="M178" s="54">
        <x:f t="shared" si="30"/>
        <x:v>530.07254330030833</x:v>
      </x:c>
      <x:c r="N178" s="54">
        <x:f t="shared" si="31"/>
        <x:v>0</x:v>
      </x:c>
      <x:c r="O178" s="55">
        <x:f t="shared" si="32"/>
        <x:v>29976</x:v>
      </x:c>
      <x:c r="P178" s="55">
        <x:f t="shared" si="33"/>
        <x:v>8800</x:v>
      </x:c>
      <x:c r="Q178" s="55">
        <x:f t="shared" si="34"/>
        <x:v>18405.296642371817</x:v>
      </x:c>
      <x:c r="R178" s="55">
        <x:f t="shared" si="35"/>
        <x:v>-17229.296642371817</x:v>
      </x:c>
      <x:c r="S178" s="1" t="str">
        <x:f t="shared" si="36"/>
        <x:v>YES</x:v>
      </x:c>
      <x:c r="T178" s="1">
        <x:f t="shared" si="37"/>
        <x:v>-17229.296642371817</x:v>
      </x:c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53">
        <x:f t="shared" si="26"/>
        <x:v>0</x:v>
      </x:c>
      <x:c r="J179" s="53">
        <x:f t="shared" si="27"/>
        <x:v>4</x:v>
      </x:c>
      <x:c r="K179" s="53">
        <x:f t="shared" si="28"/>
        <x:v>9</x:v>
      </x:c>
      <x:c r="L179" s="53">
        <x:f t="shared" si="29"/>
        <x:v>13</x:v>
      </x:c>
      <x:c r="M179" s="54">
        <x:f t="shared" si="30"/>
        <x:v>585.36587874070278</x:v>
      </x:c>
      <x:c r="N179" s="54">
        <x:f t="shared" si="31"/>
        <x:v>0</x:v>
      </x:c>
      <x:c r="O179" s="55">
        <x:f t="shared" si="32"/>
        <x:v>32676</x:v>
      </x:c>
      <x:c r="P179" s="55">
        <x:f t="shared" si="33"/>
        <x:v>9680</x:v>
      </x:c>
      <x:c r="Q179" s="55">
        <x:f t="shared" si="34"/>
        <x:v>20325.204122941068</x:v>
      </x:c>
      <x:c r="R179" s="55">
        <x:f t="shared" si="35"/>
        <x:v>-17329.204122941068</x:v>
      </x:c>
      <x:c r="S179" s="1" t="str">
        <x:f t="shared" si="36"/>
        <x:v>YES</x:v>
      </x:c>
      <x:c r="T179" s="1">
        <x:f t="shared" si="37"/>
        <x:v>-17329.204122941068</x:v>
      </x:c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53">
        <x:f t="shared" si="26"/>
        <x:v>0</x:v>
      </x:c>
      <x:c r="J180" s="53">
        <x:f t="shared" si="27"/>
        <x:v>4</x:v>
      </x:c>
      <x:c r="K180" s="53">
        <x:f t="shared" si="28"/>
        <x:v>10</x:v>
      </x:c>
      <x:c r="L180" s="53">
        <x:f t="shared" si="29"/>
        <x:v>14</x:v>
      </x:c>
      <x:c r="M180" s="54">
        <x:f t="shared" si="30"/>
        <x:v>641.97942022391567</x:v>
      </x:c>
      <x:c r="N180" s="54">
        <x:f t="shared" si="31"/>
        <x:v>0</x:v>
      </x:c>
      <x:c r="O180" s="55">
        <x:f t="shared" si="32"/>
        <x:v>35376</x:v>
      </x:c>
      <x:c r="P180" s="55">
        <x:f t="shared" si="33"/>
        <x:v>10560</x:v>
      </x:c>
      <x:c r="Q180" s="55">
        <x:f t="shared" si="34"/>
        <x:v>22290.952091108182</x:v>
      </x:c>
      <x:c r="R180" s="55">
        <x:f t="shared" si="35"/>
        <x:v>-17474.952091108182</x:v>
      </x:c>
      <x:c r="S180" s="1" t="str">
        <x:f t="shared" si="36"/>
        <x:v>YES</x:v>
      </x:c>
      <x:c r="T180" s="1">
        <x:f t="shared" si="37"/>
        <x:v>-17474.952091108182</x:v>
      </x:c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53">
        <x:f t="shared" si="26"/>
        <x:v>0</x:v>
      </x:c>
      <x:c r="J181" s="53">
        <x:f t="shared" si="27"/>
        <x:v>4</x:v>
      </x:c>
      <x:c r="K181" s="53">
        <x:f t="shared" si="28"/>
        <x:v>11</x:v>
      </x:c>
      <x:c r="L181" s="53">
        <x:f t="shared" si="29"/>
        <x:v>15</x:v>
      </x:c>
      <x:c r="M181" s="54">
        <x:f t="shared" si="30"/>
        <x:v>699.93753331735468</x:v>
      </x:c>
      <x:c r="N181" s="54">
        <x:f t="shared" si="31"/>
        <x:v>0</x:v>
      </x:c>
      <x:c r="O181" s="55">
        <x:f t="shared" si="32"/>
        <x:v>38076</x:v>
      </x:c>
      <x:c r="P181" s="55">
        <x:f t="shared" si="33"/>
        <x:v>11440</x:v>
      </x:c>
      <x:c r="Q181" s="55">
        <x:f t="shared" si="34"/>
        <x:v>24303.386573519259</x:v>
      </x:c>
      <x:c r="R181" s="55">
        <x:f t="shared" si="35"/>
        <x:v>-17667.386573519259</x:v>
      </x:c>
      <x:c r="S181" s="1" t="str">
        <x:f t="shared" si="36"/>
        <x:v>YES</x:v>
      </x:c>
      <x:c r="T181" s="1">
        <x:f t="shared" si="37"/>
        <x:v>-17667.386573519259</x:v>
      </x:c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53">
        <x:f t="shared" si="26"/>
        <x:v>0</x:v>
      </x:c>
      <x:c r="J182" s="53">
        <x:f t="shared" si="27"/>
        <x:v>4</x:v>
      </x:c>
      <x:c r="K182" s="53">
        <x:f t="shared" si="28"/>
        <x:v>12</x:v>
      </x:c>
      <x:c r="L182" s="53">
        <x:f t="shared" si="29"/>
        <x:v>16</x:v>
      </x:c>
      <x:c r="M182" s="54">
        <x:f t="shared" si="30"/>
        <x:v>759.26498644541914</x:v>
      </x:c>
      <x:c r="N182" s="54">
        <x:f t="shared" si="31"/>
        <x:v>2.7267351698207737E-2</x:v>
      </x:c>
      <x:c r="O182" s="55">
        <x:f t="shared" si="32"/>
        <x:v>40776</x:v>
      </x:c>
      <x:c r="P182" s="55">
        <x:f t="shared" si="33"/>
        <x:v>12320</x:v>
      </x:c>
      <x:c r="Q182" s="55">
        <x:f t="shared" si="34"/>
        <x:v>25681.683792455195</x:v>
      </x:c>
      <x:c r="R182" s="55">
        <x:f t="shared" si="35"/>
        <x:v>-17225.683792455195</x:v>
      </x:c>
      <x:c r="S182" s="1" t="str">
        <x:f t="shared" si="36"/>
        <x:v>YES</x:v>
      </x:c>
      <x:c r="T182" s="1">
        <x:f t="shared" si="37"/>
        <x:v>-17225.683792455195</x:v>
      </x:c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53">
        <x:f t="shared" si="26"/>
        <x:v>0</x:v>
      </x:c>
      <x:c r="J183" s="53">
        <x:f t="shared" si="27"/>
        <x:v>4</x:v>
      </x:c>
      <x:c r="K183" s="53">
        <x:f t="shared" si="28"/>
        <x:v>13</x:v>
      </x:c>
      <x:c r="L183" s="53">
        <x:f t="shared" si="29"/>
        <x:v>17</x:v>
      </x:c>
      <x:c r="M183" s="54">
        <x:f t="shared" si="30"/>
        <x:v>819.98695715380336</x:v>
      </x:c>
      <x:c r="N183" s="54">
        <x:f t="shared" si="31"/>
        <x:v>6.943538691236345E-2</x:v>
      </x:c>
      <x:c r="O183" s="55">
        <x:f t="shared" si="32"/>
        <x:v>43476</x:v>
      </x:c>
      <x:c r="P183" s="55">
        <x:f t="shared" si="33"/>
        <x:v>13200</x:v>
      </x:c>
      <x:c r="Q183" s="55">
        <x:f t="shared" si="34"/>
        <x:v>26735.884672809087</x:v>
      </x:c>
      <x:c r="R183" s="55">
        <x:f t="shared" si="35"/>
        <x:v>-16459.884672809087</x:v>
      </x:c>
      <x:c r="S183" s="1" t="str">
        <x:f t="shared" si="36"/>
        <x:v>YES</x:v>
      </x:c>
      <x:c r="T183" s="1">
        <x:f t="shared" si="37"/>
        <x:v>-16459.884672809087</x:v>
      </x:c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53">
        <x:f t="shared" si="26"/>
        <x:v>0</x:v>
      </x:c>
      <x:c r="J184" s="53">
        <x:f t="shared" si="27"/>
        <x:v>4</x:v>
      </x:c>
      <x:c r="K184" s="53">
        <x:f t="shared" si="28"/>
        <x:v>14</x:v>
      </x:c>
      <x:c r="L184" s="53">
        <x:f t="shared" si="29"/>
        <x:v>18</x:v>
      </x:c>
      <x:c r="M184" s="54">
        <x:f t="shared" si="30"/>
        <x:v>882.12903846746462</x:v>
      </x:c>
      <x:c r="N184" s="54">
        <x:f t="shared" si="31"/>
        <x:v>0.11258961004685043</x:v>
      </x:c>
      <x:c r="O184" s="55">
        <x:f t="shared" si="32"/>
        <x:v>46176</x:v>
      </x:c>
      <x:c r="P184" s="55">
        <x:f t="shared" si="33"/>
        <x:v>14080</x:v>
      </x:c>
      <x:c r="Q184" s="55">
        <x:f t="shared" si="34"/>
        <x:v>27814.740251171261</x:v>
      </x:c>
      <x:c r="R184" s="55">
        <x:f t="shared" si="35"/>
        <x:v>-15718.740251171261</x:v>
      </x:c>
      <x:c r="S184" s="1" t="str">
        <x:f t="shared" si="36"/>
        <x:v>YES</x:v>
      </x:c>
      <x:c r="T184" s="1">
        <x:f t="shared" si="37"/>
        <x:v>-15718.740251171261</x:v>
      </x:c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53">
        <x:f t="shared" si="26"/>
        <x:v>0</x:v>
      </x:c>
      <x:c r="J185" s="53">
        <x:f t="shared" si="27"/>
        <x:v>4</x:v>
      </x:c>
      <x:c r="K185" s="53">
        <x:f t="shared" si="28"/>
        <x:v>15</x:v>
      </x:c>
      <x:c r="L185" s="53">
        <x:f t="shared" si="29"/>
        <x:v>19</x:v>
      </x:c>
      <x:c r="M185" s="54">
        <x:f t="shared" si="30"/>
        <x:v>945.71724534361101</x:v>
      </x:c>
      <x:c r="N185" s="54">
        <x:f t="shared" si="31"/>
        <x:v>0.15674808704417431</x:v>
      </x:c>
      <x:c r="O185" s="55">
        <x:f t="shared" si="32"/>
        <x:v>48876</x:v>
      </x:c>
      <x:c r="P185" s="55">
        <x:f t="shared" si="33"/>
        <x:v>14960</x:v>
      </x:c>
      <x:c r="Q185" s="55">
        <x:f t="shared" si="34"/>
        <x:v>28918.702176104358</x:v>
      </x:c>
      <x:c r="R185" s="55">
        <x:f t="shared" si="35"/>
        <x:v>-15002.702176104358</x:v>
      </x:c>
      <x:c r="S185" s="1" t="str">
        <x:f t="shared" si="36"/>
        <x:v>YES</x:v>
      </x:c>
      <x:c r="T185" s="1">
        <x:f t="shared" si="37"/>
        <x:v>-15002.702176104358</x:v>
      </x:c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53">
        <x:f t="shared" si="26"/>
        <x:v>0</x:v>
      </x:c>
      <x:c r="J186" s="53">
        <x:f t="shared" si="27"/>
        <x:v>4</x:v>
      </x:c>
      <x:c r="K186" s="53">
        <x:f t="shared" si="28"/>
        <x:v>16</x:v>
      </x:c>
      <x:c r="L186" s="53">
        <x:f t="shared" si="29"/>
        <x:v>20</x:v>
      </x:c>
      <x:c r="M186" s="54">
        <x:f t="shared" si="30"/>
        <x:v>1010.7780212211001</x:v>
      </x:c>
      <x:c r="N186" s="54">
        <x:f t="shared" si="31"/>
        <x:v>0.20192918140354171</x:v>
      </x:c>
      <x:c r="O186" s="55">
        <x:f t="shared" si="32"/>
        <x:v>51576</x:v>
      </x:c>
      <x:c r="P186" s="55">
        <x:f t="shared" si="33"/>
        <x:v>15840</x:v>
      </x:c>
      <x:c r="Q186" s="55">
        <x:f t="shared" si="34"/>
        <x:v>30048.229535088543</x:v>
      </x:c>
      <x:c r="R186" s="55">
        <x:f t="shared" si="35"/>
        <x:v>-14312.229535088543</x:v>
      </x:c>
      <x:c r="S186" s="1" t="str">
        <x:f t="shared" si="36"/>
        <x:v>YES</x:v>
      </x:c>
      <x:c r="T186" s="1">
        <x:f t="shared" si="37"/>
        <x:v>-14312.229535088543</x:v>
      </x:c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53">
        <x:f t="shared" si="26"/>
        <x:v>0</x:v>
      </x:c>
      <x:c r="J187" s="53">
        <x:f t="shared" si="27"/>
        <x:v>4</x:v>
      </x:c>
      <x:c r="K187" s="53">
        <x:f t="shared" si="28"/>
        <x:v>17</x:v>
      </x:c>
      <x:c r="L187" s="53">
        <x:f t="shared" si="29"/>
        <x:v>21</x:v>
      </x:c>
      <x:c r="M187" s="54">
        <x:f t="shared" si="30"/>
        <x:v>1077.3382446676405</x:v>
      </x:c>
      <x:c r="N187" s="54">
        <x:f t="shared" si="31"/>
        <x:v>0.24815155879697259</x:v>
      </x:c>
      <x:c r="O187" s="55">
        <x:f t="shared" si="32"/>
        <x:v>54276</x:v>
      </x:c>
      <x:c r="P187" s="55">
        <x:f t="shared" si="33"/>
        <x:v>16720</x:v>
      </x:c>
      <x:c r="Q187" s="55">
        <x:f t="shared" si="34"/>
        <x:v>31203.788969924317</x:v>
      </x:c>
      <x:c r="R187" s="55">
        <x:f t="shared" si="35"/>
        <x:v>-13647.788969924317</x:v>
      </x:c>
      <x:c r="S187" s="1" t="str">
        <x:f t="shared" si="36"/>
        <x:v>YES</x:v>
      </x:c>
      <x:c r="T187" s="1">
        <x:f t="shared" si="37"/>
        <x:v>-13647.788969924317</x:v>
      </x:c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53">
        <x:f t="shared" si="26"/>
        <x:v>0</x:v>
      </x:c>
      <x:c r="J188" s="53">
        <x:f t="shared" si="27"/>
        <x:v>4</x:v>
      </x:c>
      <x:c r="K188" s="53">
        <x:f t="shared" si="28"/>
        <x:v>18</x:v>
      </x:c>
      <x:c r="L188" s="53">
        <x:f t="shared" si="29"/>
        <x:v>22</x:v>
      </x:c>
      <x:c r="M188" s="54">
        <x:f t="shared" si="30"/>
        <x:v>1145.4252361262279</x:v>
      </x:c>
      <x:c r="N188" s="54">
        <x:f t="shared" si="31"/>
        <x:v>0.29543419175432495</x:v>
      </x:c>
      <x:c r="O188" s="55">
        <x:f t="shared" si="32"/>
        <x:v>56976</x:v>
      </x:c>
      <x:c r="P188" s="55">
        <x:f t="shared" si="33"/>
        <x:v>17600</x:v>
      </x:c>
      <x:c r="Q188" s="55">
        <x:f t="shared" si="34"/>
        <x:v>32385.854793858125</x:v>
      </x:c>
      <x:c r="R188" s="55">
        <x:f t="shared" si="35"/>
        <x:v>-13009.854793858125</x:v>
      </x:c>
      <x:c r="S188" s="1" t="str">
        <x:f t="shared" si="36"/>
        <x:v>YES</x:v>
      </x:c>
      <x:c r="T188" s="1">
        <x:f t="shared" si="37"/>
        <x:v>-13009.854793858125</x:v>
      </x:c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53">
        <x:f t="shared" si="26"/>
        <x:v>0</x:v>
      </x:c>
      <x:c r="J189" s="53">
        <x:f t="shared" si="27"/>
        <x:v>4</x:v>
      </x:c>
      <x:c r="K189" s="53">
        <x:f t="shared" si="28"/>
        <x:v>19</x:v>
      </x:c>
      <x:c r="L189" s="53">
        <x:f t="shared" si="29"/>
        <x:v>23</x:v>
      </x:c>
      <x:c r="M189" s="54">
        <x:f t="shared" si="30"/>
        <x:v>1215.0667647622495</x:v>
      </x:c>
      <x:c r="N189" s="54">
        <x:f t="shared" si="31"/>
        <x:v>0.34379636441822881</x:v>
      </x:c>
      <x:c r="O189" s="55">
        <x:f t="shared" si="32"/>
        <x:v>59676</x:v>
      </x:c>
      <x:c r="P189" s="55">
        <x:f t="shared" si="33"/>
        <x:v>18480</x:v>
      </x:c>
      <x:c r="Q189" s="55">
        <x:f t="shared" si="34"/>
        <x:v>33594.909110455716</x:v>
      </x:c>
      <x:c r="R189" s="55">
        <x:f t="shared" si="35"/>
        <x:v>-12398.909110455716</x:v>
      </x:c>
      <x:c r="S189" s="1" t="str">
        <x:f t="shared" si="36"/>
        <x:v>YES</x:v>
      </x:c>
      <x:c r="T189" s="1">
        <x:f t="shared" si="37"/>
        <x:v>-12398.909110455716</x:v>
      </x:c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53">
        <x:f t="shared" si="26"/>
        <x:v>0</x:v>
      </x:c>
      <x:c r="J190" s="53">
        <x:f t="shared" si="27"/>
        <x:v>4</x:v>
      </x:c>
      <x:c r="K190" s="53">
        <x:f t="shared" si="28"/>
        <x:v>20</x:v>
      </x:c>
      <x:c r="L190" s="53">
        <x:f t="shared" si="29"/>
        <x:v>24</x:v>
      </x:c>
      <x:c r="M190" s="54">
        <x:f t="shared" si="30"/>
        <x:v>1286.2910554127266</x:v>
      </x:c>
      <x:c r="N190" s="54">
        <x:f t="shared" si="31"/>
        <x:v>0.39325767736994899</x:v>
      </x:c>
      <x:c r="O190" s="55">
        <x:f t="shared" si="32"/>
        <x:v>62376</x:v>
      </x:c>
      <x:c r="P190" s="55">
        <x:f t="shared" si="33"/>
        <x:v>19360</x:v>
      </x:c>
      <x:c r="Q190" s="55">
        <x:f t="shared" si="34"/>
        <x:v>34831.441934248724</x:v>
      </x:c>
      <x:c r="R190" s="55">
        <x:f t="shared" si="35"/>
        <x:v>-11815.441934248724</x:v>
      </x:c>
      <x:c r="S190" s="1" t="str">
        <x:f t="shared" si="36"/>
        <x:v>YES</x:v>
      </x:c>
      <x:c r="T190" s="1">
        <x:f t="shared" si="37"/>
        <x:v>-11815.441934248724</x:v>
      </x:c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53">
        <x:f t="shared" si="26"/>
        <x:v>0</x:v>
      </x:c>
      <x:c r="J191" s="53">
        <x:f t="shared" si="27"/>
        <x:v>4</x:v>
      </x:c>
      <x:c r="K191" s="53">
        <x:f t="shared" si="28"/>
        <x:v>21</x:v>
      </x:c>
      <x:c r="L191" s="53">
        <x:f t="shared" si="29"/>
        <x:v>25</x:v>
      </x:c>
      <x:c r="M191" s="54">
        <x:f t="shared" si="30"/>
        <x:v>1359.1267956391703</x:v>
      </x:c>
      <x:c r="N191" s="54">
        <x:f t="shared" si="31"/>
        <x:v>0.4438380525272016</x:v>
      </x:c>
      <x:c r="O191" s="55">
        <x:f t="shared" si="32"/>
        <x:v>65076</x:v>
      </x:c>
      <x:c r="P191" s="55">
        <x:f t="shared" si="33"/>
        <x:v>20240</x:v>
      </x:c>
      <x:c r="Q191" s="55">
        <x:f t="shared" si="34"/>
        <x:v>36095.951313180041</x:v>
      </x:c>
      <x:c r="R191" s="55">
        <x:f t="shared" si="35"/>
        <x:v>-11259.951313180041</x:v>
      </x:c>
      <x:c r="S191" s="1" t="str">
        <x:f t="shared" si="36"/>
        <x:v>YES</x:v>
      </x:c>
      <x:c r="T191" s="1">
        <x:f t="shared" si="37"/>
        <x:v>-11259.951313180041</x:v>
      </x:c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53">
        <x:f t="shared" si="26"/>
        <x:v>0</x:v>
      </x:c>
      <x:c r="J192" s="53">
        <x:f t="shared" si="27"/>
        <x:v>4</x:v>
      </x:c>
      <x:c r="K192" s="53">
        <x:f t="shared" si="28"/>
        <x:v>22</x:v>
      </x:c>
      <x:c r="L192" s="53">
        <x:f t="shared" si="29"/>
        <x:v>26</x:v>
      </x:c>
      <x:c r="M192" s="54">
        <x:f t="shared" si="30"/>
        <x:v>1433.6031428855665</x:v>
      </x:c>
      <x:c r="N192" s="54">
        <x:f t="shared" si="31"/>
        <x:v>0.49555773811497672</x:v>
      </x:c>
      <x:c r="O192" s="55">
        <x:f t="shared" si="32"/>
        <x:v>67776</x:v>
      </x:c>
      <x:c r="P192" s="55">
        <x:f t="shared" si="33"/>
        <x:v>21120</x:v>
      </x:c>
      <x:c r="Q192" s="55">
        <x:f t="shared" si="34"/>
        <x:v>37388.943452874417</x:v>
      </x:c>
      <x:c r="R192" s="55">
        <x:f t="shared" si="35"/>
        <x:v>-10732.943452874417</x:v>
      </x:c>
      <x:c r="S192" s="1" t="str">
        <x:f t="shared" si="36"/>
        <x:v>YES</x:v>
      </x:c>
      <x:c r="T192" s="1">
        <x:f t="shared" si="37"/>
        <x:v>-10732.943452874417</x:v>
      </x:c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53">
        <x:f t="shared" si="26"/>
        <x:v>0</x:v>
      </x:c>
      <x:c r="J193" s="53">
        <x:f t="shared" si="27"/>
        <x:v>4</x:v>
      </x:c>
      <x:c r="K193" s="53">
        <x:f t="shared" si="28"/>
        <x:v>23</x:v>
      </x:c>
      <x:c r="L193" s="53">
        <x:f t="shared" si="29"/>
        <x:v>27</x:v>
      </x:c>
      <x:c r="M193" s="54">
        <x:f t="shared" si="30"/>
        <x:v>1509.7497317430029</x:v>
      </x:c>
      <x:c r="N193" s="54">
        <x:f t="shared" si="31"/>
        <x:v>0.54843731371041871</x:v>
      </x:c>
      <x:c r="O193" s="55">
        <x:f t="shared" si="32"/>
        <x:v>70476</x:v>
      </x:c>
      <x:c r="P193" s="55">
        <x:f t="shared" si="33"/>
        <x:v>22000</x:v>
      </x:c>
      <x:c r="Q193" s="55">
        <x:f t="shared" si="34"/>
        <x:v>38710.932842760463</x:v>
      </x:c>
      <x:c r="R193" s="55">
        <x:f t="shared" si="35"/>
        <x:v>-10234.932842760463</x:v>
      </x:c>
      <x:c r="S193" s="1" t="str">
        <x:f t="shared" si="36"/>
        <x:v>YES</x:v>
      </x:c>
      <x:c r="T193" s="1">
        <x:f t="shared" si="37"/>
        <x:v>-10234.932842760463</x:v>
      </x:c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53">
        <x:f t="shared" si="26"/>
        <x:v>0</x:v>
      </x:c>
      <x:c r="J194" s="53">
        <x:f t="shared" si="27"/>
        <x:v>4</x:v>
      </x:c>
      <x:c r="K194" s="53">
        <x:f t="shared" si="28"/>
        <x:v>24</x:v>
      </x:c>
      <x:c r="L194" s="53">
        <x:f t="shared" si="29"/>
        <x:v>28</x:v>
      </x:c>
      <x:c r="M194" s="54">
        <x:f t="shared" si="30"/>
        <x:v>1587.5966813224989</x:v>
      </x:c>
      <x:c r="N194" s="54">
        <x:f t="shared" si="31"/>
        <x:v>0.60249769536284647</x:v>
      </x:c>
      <x:c r="O194" s="55">
        <x:f t="shared" si="32"/>
        <x:v>73176</x:v>
      </x:c>
      <x:c r="P194" s="55">
        <x:f t="shared" si="33"/>
        <x:v>22880</x:v>
      </x:c>
      <x:c r="Q194" s="55">
        <x:f t="shared" si="34"/>
        <x:v>40062.442384071161</x:v>
      </x:c>
      <x:c r="R194" s="55">
        <x:f t="shared" si="35"/>
        <x:v>-9766.4423840711606</x:v>
      </x:c>
      <x:c r="S194" s="1" t="str">
        <x:f t="shared" si="36"/>
        <x:v>YES</x:v>
      </x:c>
      <x:c r="T194" s="1">
        <x:f t="shared" si="37"/>
        <x:v>-9766.4423840711606</x:v>
      </x:c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53">
        <x:f t="shared" si="26"/>
        <x:v>0</x:v>
      </x:c>
      <x:c r="J195" s="53">
        <x:f t="shared" si="27"/>
        <x:v>4</x:v>
      </x:c>
      <x:c r="K195" s="53">
        <x:f t="shared" si="28"/>
        <x:v>25</x:v>
      </x:c>
      <x:c r="L195" s="53">
        <x:f t="shared" si="29"/>
        <x:v>29</x:v>
      </x:c>
      <x:c r="M195" s="54">
        <x:f t="shared" si="30"/>
        <x:v>1667.1746027375964</x:v>
      </x:c>
      <x:c r="N195" s="54">
        <x:f t="shared" si="31"/>
        <x:v>0.65776014078999745</x:v>
      </x:c>
      <x:c r="O195" s="55">
        <x:f t="shared" si="32"/>
        <x:v>75876</x:v>
      </x:c>
      <x:c r="P195" s="55">
        <x:f t="shared" si="33"/>
        <x:v>23760</x:v>
      </x:c>
      <x:c r="Q195" s="55">
        <x:f t="shared" si="34"/>
        <x:v>41444.003519749938</x:v>
      </x:c>
      <x:c r="R195" s="55">
        <x:f t="shared" si="35"/>
        <x:v>-9328.0035197499383</x:v>
      </x:c>
      <x:c r="S195" s="1" t="str">
        <x:f t="shared" si="36"/>
        <x:v>YES</x:v>
      </x:c>
      <x:c r="T195" s="1">
        <x:f t="shared" si="37"/>
        <x:v>-9328.0035197499383</x:v>
      </x:c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53">
        <x:f t="shared" si="26"/>
        <x:v>0</x:v>
      </x:c>
      <x:c r="J196" s="53">
        <x:f t="shared" si="27"/>
        <x:v>4</x:v>
      </x:c>
      <x:c r="K196" s="53">
        <x:f t="shared" si="28"/>
        <x:v>26</x:v>
      </x:c>
      <x:c r="L196" s="53">
        <x:f t="shared" si="29"/>
        <x:v>30</x:v>
      </x:c>
      <x:c r="M196" s="54">
        <x:f t="shared" si="30"/>
        <x:v>1748.5146066983143</x:v>
      </x:c>
      <x:c r="N196" s="54">
        <x:f t="shared" si="31"/>
        <x:v>0.71424625465160718</x:v>
      </x:c>
      <x:c r="O196" s="55">
        <x:f t="shared" si="32"/>
        <x:v>78576</x:v>
      </x:c>
      <x:c r="P196" s="55">
        <x:f t="shared" si="33"/>
        <x:v>24640</x:v>
      </x:c>
      <x:c r="Q196" s="55">
        <x:f t="shared" si="34"/>
        <x:v>42856.156366290175</x:v>
      </x:c>
      <x:c r="R196" s="55">
        <x:f t="shared" si="35"/>
        <x:v>-8920.1563662901754</x:v>
      </x:c>
      <x:c r="S196" s="1" t="str">
        <x:f t="shared" si="36"/>
        <x:v>YES</x:v>
      </x:c>
      <x:c r="T196" s="1">
        <x:f t="shared" si="37"/>
        <x:v>-8920.1563662901754</x:v>
      </x:c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53">
        <x:f t="shared" si="26"/>
        <x:v>0</x:v>
      </x:c>
      <x:c r="J197" s="53">
        <x:f t="shared" si="27"/>
        <x:v>4</x:v>
      </x:c>
      <x:c r="K197" s="53">
        <x:f t="shared" si="28"/>
        <x:v>27</x:v>
      </x:c>
      <x:c r="L197" s="53">
        <x:f t="shared" si="29"/>
        <x:v>31</x:v>
      </x:c>
      <x:c r="M197" s="54">
        <x:f t="shared" si="30"/>
        <x:v>1831.6483112180708</x:v>
      </x:c>
      <x:c r="N197" s="54">
        <x:f t="shared" si="31"/>
        <x:v>0.77197799390143806</x:v>
      </x:c>
      <x:c r="O197" s="55">
        <x:f t="shared" si="32"/>
        <x:v>81276</x:v>
      </x:c>
      <x:c r="P197" s="55">
        <x:f t="shared" si="33"/>
        <x:v>25520</x:v>
      </x:c>
      <x:c r="Q197" s="55">
        <x:f t="shared" si="34"/>
        <x:v>44299.449847535951</x:v>
      </x:c>
      <x:c r="R197" s="55">
        <x:f t="shared" si="35"/>
        <x:v>-8543.4498475359505</x:v>
      </x:c>
      <x:c r="S197" s="1" t="str">
        <x:f t="shared" si="36"/>
        <x:v>YES</x:v>
      </x:c>
      <x:c r="T197" s="1">
        <x:f t="shared" si="37"/>
        <x:v>-8543.4498475359505</x:v>
      </x:c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53">
        <x:f t="shared" si="26"/>
        <x:v>0</x:v>
      </x:c>
      <x:c r="J198" s="53">
        <x:f t="shared" si="27"/>
        <x:v>4</x:v>
      </x:c>
      <x:c r="K198" s="53">
        <x:f t="shared" si="28"/>
        <x:v>28</x:v>
      </x:c>
      <x:c r="L198" s="53">
        <x:f t="shared" si="29"/>
        <x:v>32</x:v>
      </x:c>
      <x:c r="M198" s="54">
        <x:f t="shared" si="30"/>
        <x:v>1916.6078494352246</x:v>
      </x:c>
      <x:c r="N198" s="54">
        <x:f t="shared" si="31"/>
        <x:v>0.83097767321890592</x:v>
      </x:c>
      <x:c r="O198" s="55">
        <x:f t="shared" si="32"/>
        <x:v>83976</x:v>
      </x:c>
      <x:c r="P198" s="55">
        <x:f t="shared" si="33"/>
        <x:v>26400</x:v>
      </x:c>
      <x:c r="Q198" s="55">
        <x:f t="shared" si="34"/>
        <x:v>45774.44183047265</x:v>
      </x:c>
      <x:c r="R198" s="55">
        <x:f t="shared" si="35"/>
        <x:v>-8198.4418304726496</x:v>
      </x:c>
      <x:c r="S198" s="1" t="str">
        <x:f t="shared" si="36"/>
        <x:v>YES</x:v>
      </x:c>
      <x:c r="T198" s="1">
        <x:f t="shared" si="37"/>
        <x:v>-8198.4418304726496</x:v>
      </x:c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53">
        <x:f t="shared" si="26"/>
        <x:v>0</x:v>
      </x:c>
      <x:c r="J199" s="53">
        <x:f t="shared" si="27"/>
        <x:v>4</x:v>
      </x:c>
      <x:c r="K199" s="53">
        <x:f t="shared" si="28"/>
        <x:v>29</x:v>
      </x:c>
      <x:c r="L199" s="53">
        <x:f t="shared" si="29"/>
        <x:v>33</x:v>
      </x:c>
      <x:c r="M199" s="54">
        <x:f t="shared" si="30"/>
        <x:v>2003.4258775508781</x:v>
      </x:c>
      <x:c r="N199" s="54">
        <x:f t="shared" si="31"/>
        <x:v>0.89126797052144313</x:v>
      </x:c>
      <x:c r="O199" s="55">
        <x:f t="shared" si="32"/>
        <x:v>86676</x:v>
      </x:c>
      <x:c r="P199" s="55">
        <x:f t="shared" si="33"/>
        <x:v>27280</x:v>
      </x:c>
      <x:c r="Q199" s="55">
        <x:f t="shared" si="34"/>
        <x:v>47281.699263036076</x:v>
      </x:c>
      <x:c r="R199" s="55">
        <x:f t="shared" si="35"/>
        <x:v>-7885.6992630360764</x:v>
      </x:c>
      <x:c r="S199" s="1" t="str">
        <x:f t="shared" si="36"/>
        <x:v>YES</x:v>
      </x:c>
      <x:c r="T199" s="1">
        <x:f t="shared" si="37"/>
        <x:v>-7885.6992630360764</x:v>
      </x:c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53">
        <x:f t="shared" si="26"/>
        <x:v>0</x:v>
      </x:c>
      <x:c r="J200" s="53">
        <x:f t="shared" si="27"/>
        <x:v>4</x:v>
      </x:c>
      <x:c r="K200" s="53">
        <x:f t="shared" si="28"/>
        <x:v>30</x:v>
      </x:c>
      <x:c r="L200" s="53">
        <x:f t="shared" si="29"/>
        <x:v>34</x:v>
      </x:c>
      <x:c r="M200" s="54">
        <x:f t="shared" si="30"/>
        <x:v>2092.135582884649</x:v>
      </x:c>
      <x:c r="N200" s="54">
        <x:f t="shared" si="31"/>
        <x:v>0.952871932558784</x:v>
      </x:c>
      <x:c r="O200" s="55">
        <x:f t="shared" si="32"/>
        <x:v>89376</x:v>
      </x:c>
      <x:c r="P200" s="55">
        <x:f t="shared" si="33"/>
        <x:v>28160</x:v>
      </x:c>
      <x:c r="Q200" s="55">
        <x:f t="shared" si="34"/>
        <x:v>48821.798313969601</x:v>
      </x:c>
      <x:c r="R200" s="55">
        <x:f t="shared" si="35"/>
        <x:v>-7605.7983139696007</x:v>
      </x:c>
      <x:c r="S200" s="1" t="str">
        <x:f t="shared" si="36"/>
        <x:v>YES</x:v>
      </x:c>
      <x:c r="T200" s="1">
        <x:f t="shared" si="37"/>
        <x:v>-7605.7983139696007</x:v>
      </x:c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53">
        <x:f t="shared" si="26"/>
        <x:v>0</x:v>
      </x:c>
      <x:c r="J201" s="53">
        <x:f t="shared" si="27"/>
        <x:v>5</x:v>
      </x:c>
      <x:c r="K201" s="53">
        <x:f t="shared" si="28"/>
        <x:v>0</x:v>
      </x:c>
      <x:c r="L201" s="53">
        <x:f t="shared" si="29"/>
        <x:v>5</x:v>
      </x:c>
      <x:c r="M201" s="54">
        <x:f t="shared" si="30"/>
        <x:v>169.71123193359369</x:v>
      </x:c>
      <x:c r="N201" s="54">
        <x:f t="shared" si="31"/>
        <x:v>0</x:v>
      </x:c>
      <x:c r="O201" s="55">
        <x:f t="shared" si="32"/>
        <x:v>10470</x:v>
      </x:c>
      <x:c r="P201" s="55">
        <x:f t="shared" si="33"/>
        <x:v>2200</x:v>
      </x:c>
      <x:c r="Q201" s="55">
        <x:f t="shared" si="34"/>
        <x:v>5892.7511088053361</x:v>
      </x:c>
      <x:c r="R201" s="55">
        <x:f t="shared" si="35"/>
        <x:v>-17622.751108805336</x:v>
      </x:c>
      <x:c r="S201" s="1" t="str">
        <x:f t="shared" si="36"/>
        <x:v>YES</x:v>
      </x:c>
      <x:c r="T201" s="1">
        <x:f t="shared" si="37"/>
        <x:v>-17622.751108805336</x:v>
      </x:c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53">
        <x:f t="shared" si="26"/>
        <x:v>0</x:v>
      </x:c>
      <x:c r="J202" s="53">
        <x:f t="shared" si="27"/>
        <x:v>5</x:v>
      </x:c>
      <x:c r="K202" s="53">
        <x:f t="shared" si="28"/>
        <x:v>1</x:v>
      </x:c>
      <x:c r="L202" s="53">
        <x:f t="shared" si="29"/>
        <x:v>6</x:v>
      </x:c>
      <x:c r="M202" s="54">
        <x:f t="shared" si="30"/>
        <x:v>215.27373193359369</x:v>
      </x:c>
      <x:c r="N202" s="54">
        <x:f t="shared" si="31"/>
        <x:v>0</x:v>
      </x:c>
      <x:c r="O202" s="55">
        <x:f t="shared" si="32"/>
        <x:v>13170</x:v>
      </x:c>
      <x:c r="P202" s="55">
        <x:f t="shared" si="33"/>
        <x:v>3080</x:v>
      </x:c>
      <x:c r="Q202" s="55">
        <x:f t="shared" si="34"/>
        <x:v>7474.7823588053361</x:v>
      </x:c>
      <x:c r="R202" s="55">
        <x:f t="shared" si="35"/>
        <x:v>-17384.782358805336</x:v>
      </x:c>
      <x:c r="S202" s="1" t="str">
        <x:f t="shared" si="36"/>
        <x:v>YES</x:v>
      </x:c>
      <x:c r="T202" s="1">
        <x:f t="shared" si="37"/>
        <x:v>-17384.782358805336</x:v>
      </x:c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53">
        <x:f t="shared" si="26"/>
        <x:v>0</x:v>
      </x:c>
      <x:c r="J203" s="53">
        <x:f t="shared" si="27"/>
        <x:v>5</x:v>
      </x:c>
      <x:c r="K203" s="53">
        <x:f t="shared" si="28"/>
        <x:v>2</x:v>
      </x:c>
      <x:c r="L203" s="53">
        <x:f t="shared" si="29"/>
        <x:v>7</x:v>
      </x:c>
      <x:c r="M203" s="54">
        <x:f t="shared" si="30"/>
        <x:v>261.97529443359372</x:v>
      </x:c>
      <x:c r="N203" s="54">
        <x:f t="shared" si="31"/>
        <x:v>0</x:v>
      </x:c>
      <x:c r="O203" s="55">
        <x:f t="shared" si="32"/>
        <x:v>15870</x:v>
      </x:c>
      <x:c r="P203" s="55">
        <x:f t="shared" si="33"/>
        <x:v>3960</x:v>
      </x:c>
      <x:c r="Q203" s="55">
        <x:f t="shared" si="34"/>
        <x:v>9096.3643900553379</x:v>
      </x:c>
      <x:c r="R203" s="55">
        <x:f t="shared" si="35"/>
        <x:v>-17186.364390055336</x:v>
      </x:c>
      <x:c r="S203" s="1" t="str">
        <x:f t="shared" si="36"/>
        <x:v>YES</x:v>
      </x:c>
      <x:c r="T203" s="1">
        <x:f t="shared" si="37"/>
        <x:v>-17186.364390055336</x:v>
      </x:c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53">
        <x:f t="shared" si="26"/>
        <x:v>0</x:v>
      </x:c>
      <x:c r="J204" s="53">
        <x:f t="shared" si="27"/>
        <x:v>5</x:v>
      </x:c>
      <x:c r="K204" s="53">
        <x:f t="shared" si="28"/>
        <x:v>3</x:v>
      </x:c>
      <x:c r="L204" s="53">
        <x:f t="shared" si="29"/>
        <x:v>8</x:v>
      </x:c>
      <x:c r="M204" s="54">
        <x:f t="shared" si="30"/>
        <x:v>309.83727685546864</x:v>
      </x:c>
      <x:c r="N204" s="54">
        <x:f t="shared" si="31"/>
        <x:v>0</x:v>
      </x:c>
      <x:c r="O204" s="55">
        <x:f t="shared" si="32"/>
        <x:v>18570</x:v>
      </x:c>
      <x:c r="P204" s="55">
        <x:f t="shared" si="33"/>
        <x:v>4840</x:v>
      </x:c>
      <x:c r="Q204" s="55">
        <x:f t="shared" si="34"/>
        <x:v>10758.238779703772</x:v>
      </x:c>
      <x:c r="R204" s="55">
        <x:f t="shared" si="35"/>
        <x:v>-17028.238779703774</x:v>
      </x:c>
      <x:c r="S204" s="1" t="str">
        <x:f t="shared" si="36"/>
        <x:v>YES</x:v>
      </x:c>
      <x:c r="T204" s="1">
        <x:f t="shared" si="37"/>
        <x:v>-17028.238779703774</x:v>
      </x:c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53">
        <x:f t="shared" si="26"/>
        <x:v>0</x:v>
      </x:c>
      <x:c r="J205" s="53">
        <x:f t="shared" si="27"/>
        <x:v>5</x:v>
      </x:c>
      <x:c r="K205" s="53">
        <x:f t="shared" si="28"/>
        <x:v>4</x:v>
      </x:c>
      <x:c r="L205" s="53">
        <x:f t="shared" si="29"/>
        <x:v>9</x:v>
      </x:c>
      <x:c r="M205" s="54">
        <x:f t="shared" si="30"/>
        <x:v>358.88139257812497</x:v>
      </x:c>
      <x:c r="N205" s="54">
        <x:f t="shared" si="31"/>
        <x:v>0</x:v>
      </x:c>
      <x:c r="O205" s="55">
        <x:f t="shared" si="32"/>
        <x:v>21270</x:v>
      </x:c>
      <x:c r="P205" s="55">
        <x:f t="shared" si="33"/>
        <x:v>5720</x:v>
      </x:c>
      <x:c r="Q205" s="55">
        <x:f t="shared" si="34"/>
        <x:v>12461.159464518229</x:v>
      </x:c>
      <x:c r="R205" s="55">
        <x:f t="shared" si="35"/>
        <x:v>-16911.159464518227</x:v>
      </x:c>
      <x:c r="S205" s="1" t="str">
        <x:f t="shared" si="36"/>
        <x:v>YES</x:v>
      </x:c>
      <x:c r="T205" s="1">
        <x:f t="shared" si="37"/>
        <x:v>-16911.159464518227</x:v>
      </x:c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53">
        <x:f t="shared" si="26"/>
        <x:v>0</x:v>
      </x:c>
      <x:c r="J206" s="53">
        <x:f t="shared" si="27"/>
        <x:v>5</x:v>
      </x:c>
      <x:c r="K206" s="53">
        <x:f t="shared" si="28"/>
        <x:v>5</x:v>
      </x:c>
      <x:c r="L206" s="53">
        <x:f t="shared" si="29"/>
        <x:v>10</x:v>
      </x:c>
      <x:c r="M206" s="54">
        <x:f t="shared" si="30"/>
        <x:v>409.12971649932854</x:v>
      </x:c>
      <x:c r="N206" s="54">
        <x:f t="shared" si="31"/>
        <x:v>0</x:v>
      </x:c>
      <x:c r="O206" s="55">
        <x:f t="shared" si="32"/>
        <x:v>23970</x:v>
      </x:c>
      <x:c r="P206" s="55">
        <x:f t="shared" si="33"/>
        <x:v>6600</x:v>
      </x:c>
      <x:c r="Q206" s="55">
        <x:f t="shared" si="34"/>
        <x:v>14205.892934004463</x:v>
      </x:c>
      <x:c r="R206" s="55">
        <x:f t="shared" si="35"/>
        <x:v>-16835.892934004463</x:v>
      </x:c>
      <x:c r="S206" s="1" t="str">
        <x:f t="shared" si="36"/>
        <x:v>YES</x:v>
      </x:c>
      <x:c r="T206" s="1">
        <x:f t="shared" si="37"/>
        <x:v>-16835.892934004463</x:v>
      </x:c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53">
        <x:f t="shared" si="26"/>
        <x:v>0</x:v>
      </x:c>
      <x:c r="J207" s="53">
        <x:f t="shared" si="27"/>
        <x:v>5</x:v>
      </x:c>
      <x:c r="K207" s="53">
        <x:f t="shared" si="28"/>
        <x:v>6</x:v>
      </x:c>
      <x:c r="L207" s="53">
        <x:f t="shared" si="29"/>
        <x:v>11</x:v>
      </x:c>
      <x:c r="M207" s="54">
        <x:f t="shared" si="30"/>
        <x:v>460.60469068096154</x:v>
      </x:c>
      <x:c r="N207" s="54">
        <x:f t="shared" si="31"/>
        <x:v>0</x:v>
      </x:c>
      <x:c r="O207" s="55">
        <x:f t="shared" si="32"/>
        <x:v>26670</x:v>
      </x:c>
      <x:c r="P207" s="55">
        <x:f t="shared" si="33"/>
        <x:v>7480</x:v>
      </x:c>
      <x:c r="Q207" s="55">
        <x:f t="shared" si="34"/>
        <x:v>15993.218426422276</x:v>
      </x:c>
      <x:c r="R207" s="55">
        <x:f t="shared" si="35"/>
        <x:v>-16803.218426422274</x:v>
      </x:c>
      <x:c r="S207" s="1" t="str">
        <x:f t="shared" si="36"/>
        <x:v>YES</x:v>
      </x:c>
      <x:c r="T207" s="1">
        <x:f t="shared" si="37"/>
        <x:v>-16803.218426422274</x:v>
      </x:c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53">
        <x:f t="shared" si="26"/>
        <x:v>0</x:v>
      </x:c>
      <x:c r="J208" s="53">
        <x:f t="shared" si="27"/>
        <x:v>5</x:v>
      </x:c>
      <x:c r="K208" s="53">
        <x:f t="shared" si="28"/>
        <x:v>7</x:v>
      </x:c>
      <x:c r="L208" s="53">
        <x:f t="shared" si="29"/>
        <x:v>12</x:v>
      </x:c>
      <x:c r="M208" s="54">
        <x:f t="shared" si="30"/>
        <x:v>513.32913007892193</x:v>
      </x:c>
      <x:c r="N208" s="54">
        <x:f t="shared" si="31"/>
        <x:v>0</x:v>
      </x:c>
      <x:c r="O208" s="55">
        <x:f t="shared" si="32"/>
        <x:v>29370</x:v>
      </x:c>
      <x:c r="P208" s="55">
        <x:f t="shared" si="33"/>
        <x:v>8360</x:v>
      </x:c>
      <x:c r="Q208" s="55">
        <x:f t="shared" si="34"/>
        <x:v>17823.928127740346</x:v>
      </x:c>
      <x:c r="R208" s="55">
        <x:f t="shared" si="35"/>
        <x:v>-16813.928127740346</x:v>
      </x:c>
      <x:c r="S208" s="1" t="str">
        <x:f t="shared" si="36"/>
        <x:v>YES</x:v>
      </x:c>
      <x:c r="T208" s="1">
        <x:f t="shared" si="37"/>
        <x:v>-16813.928127740346</x:v>
      </x:c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53">
        <x:f t="shared" si="26"/>
        <x:v>0</x:v>
      </x:c>
      <x:c r="J209" s="53">
        <x:f t="shared" si="27"/>
        <x:v>5</x:v>
      </x:c>
      <x:c r="K209" s="53">
        <x:f t="shared" si="28"/>
        <x:v>8</x:v>
      </x:c>
      <x:c r="L209" s="53">
        <x:f t="shared" si="29"/>
        <x:v>13</x:v>
      </x:c>
      <x:c r="M209" s="54">
        <x:f t="shared" si="30"/>
        <x:v>567.32622835890209</x:v>
      </x:c>
      <x:c r="N209" s="54">
        <x:f t="shared" si="31"/>
        <x:v>0</x:v>
      </x:c>
      <x:c r="O209" s="55">
        <x:f t="shared" si="32"/>
        <x:v>32070</x:v>
      </x:c>
      <x:c r="P209" s="55">
        <x:f t="shared" si="33"/>
        <x:v>9240</x:v>
      </x:c>
      <x:c r="Q209" s="55">
        <x:f t="shared" si="34"/>
        <x:v>19698.827373572989</x:v>
      </x:c>
      <x:c r="R209" s="55">
        <x:f t="shared" si="35"/>
        <x:v>-16868.827373572989</x:v>
      </x:c>
      <x:c r="S209" s="1" t="str">
        <x:f t="shared" si="36"/>
        <x:v>YES</x:v>
      </x:c>
      <x:c r="T209" s="1">
        <x:f t="shared" si="37"/>
        <x:v>-16868.827373572989</x:v>
      </x:c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53">
        <x:f t="shared" si="26"/>
        <x:v>0</x:v>
      </x:c>
      <x:c r="J210" s="53">
        <x:f t="shared" si="27"/>
        <x:v>5</x:v>
      </x:c>
      <x:c r="K210" s="53">
        <x:f t="shared" si="28"/>
        <x:v>9</x:v>
      </x:c>
      <x:c r="L210" s="53">
        <x:f t="shared" si="29"/>
        <x:v>14</x:v>
      </x:c>
      <x:c r="M210" s="54">
        <x:f t="shared" si="30"/>
        <x:v>622.61956379929654</x:v>
      </x:c>
      <x:c r="N210" s="54">
        <x:f t="shared" si="31"/>
        <x:v>0</x:v>
      </x:c>
      <x:c r="O210" s="55">
        <x:f t="shared" si="32"/>
        <x:v>34770</x:v>
      </x:c>
      <x:c r="P210" s="55">
        <x:f t="shared" si="33"/>
        <x:v>10120</x:v>
      </x:c>
      <x:c r="Q210" s="55">
        <x:f t="shared" si="34"/>
        <x:v>21618.73485414224</x:v>
      </x:c>
      <x:c r="R210" s="55">
        <x:f t="shared" si="35"/>
        <x:v>-16968.73485414224</x:v>
      </x:c>
      <x:c r="S210" s="1" t="str">
        <x:f t="shared" si="36"/>
        <x:v>YES</x:v>
      </x:c>
      <x:c r="T210" s="1">
        <x:f t="shared" si="37"/>
        <x:v>-16968.73485414224</x:v>
      </x:c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53">
        <x:f t="shared" si="26"/>
        <x:v>0</x:v>
      </x:c>
      <x:c r="J211" s="53">
        <x:f t="shared" si="27"/>
        <x:v>5</x:v>
      </x:c>
      <x:c r="K211" s="53">
        <x:f t="shared" si="28"/>
        <x:v>10</x:v>
      </x:c>
      <x:c r="L211" s="53">
        <x:f t="shared" si="29"/>
        <x:v>15</x:v>
      </x:c>
      <x:c r="M211" s="54">
        <x:f t="shared" si="30"/>
        <x:v>679.23310528250943</x:v>
      </x:c>
      <x:c r="N211" s="54">
        <x:f t="shared" si="31"/>
        <x:v>0</x:v>
      </x:c>
      <x:c r="O211" s="55">
        <x:f t="shared" si="32"/>
        <x:v>37470</x:v>
      </x:c>
      <x:c r="P211" s="55">
        <x:f t="shared" si="33"/>
        <x:v>11000</x:v>
      </x:c>
      <x:c r="Q211" s="55">
        <x:f t="shared" si="34"/>
        <x:v>23584.482822309354</x:v>
      </x:c>
      <x:c r="R211" s="55">
        <x:f t="shared" si="35"/>
        <x:v>-17114.482822309354</x:v>
      </x:c>
      <x:c r="S211" s="1" t="str">
        <x:f t="shared" si="36"/>
        <x:v>YES</x:v>
      </x:c>
      <x:c r="T211" s="1">
        <x:f t="shared" si="37"/>
        <x:v>-17114.482822309354</x:v>
      </x:c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53">
        <x:f t="shared" si="26"/>
        <x:v>0</x:v>
      </x:c>
      <x:c r="J212" s="53">
        <x:f t="shared" si="27"/>
        <x:v>5</x:v>
      </x:c>
      <x:c r="K212" s="53">
        <x:f t="shared" si="28"/>
        <x:v>11</x:v>
      </x:c>
      <x:c r="L212" s="53">
        <x:f t="shared" si="29"/>
        <x:v>16</x:v>
      </x:c>
      <x:c r="M212" s="54">
        <x:f t="shared" si="30"/>
        <x:v>737.19121837594844</x:v>
      </x:c>
      <x:c r="N212" s="54">
        <x:f t="shared" si="31"/>
        <x:v>1.1938346094408638E-2</x:v>
      </x:c>
      <x:c r="O212" s="55">
        <x:f t="shared" si="32"/>
        <x:v>40170</x:v>
      </x:c>
      <x:c r="P212" s="55">
        <x:f t="shared" si="33"/>
        <x:v>11880</x:v>
      </x:c>
      <x:c r="Q212" s="55">
        <x:f t="shared" si="34"/>
        <x:v>25298.458652360216</x:v>
      </x:c>
      <x:c r="R212" s="55">
        <x:f t="shared" si="35"/>
        <x:v>-17008.458652360216</x:v>
      </x:c>
      <x:c r="S212" s="1" t="str">
        <x:f t="shared" si="36"/>
        <x:v>YES</x:v>
      </x:c>
      <x:c r="T212" s="1">
        <x:f t="shared" si="37"/>
        <x:v>-17008.458652360216</x:v>
      </x:c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53">
        <x:f t="shared" si="26"/>
        <x:v>0</x:v>
      </x:c>
      <x:c r="J213" s="53">
        <x:f t="shared" si="27"/>
        <x:v>5</x:v>
      </x:c>
      <x:c r="K213" s="53">
        <x:f t="shared" si="28"/>
        <x:v>12</x:v>
      </x:c>
      <x:c r="L213" s="53">
        <x:f t="shared" si="29"/>
        <x:v>17</x:v>
      </x:c>
      <x:c r="M213" s="54">
        <x:f t="shared" si="30"/>
        <x:v>796.5186715040129</x:v>
      </x:c>
      <x:c r="N213" s="54">
        <x:f t="shared" si="31"/>
        <x:v>5.3137966322231181E-2</x:v>
      </x:c>
      <x:c r="O213" s="55">
        <x:f t="shared" si="32"/>
        <x:v>42870</x:v>
      </x:c>
      <x:c r="P213" s="55">
        <x:f t="shared" si="33"/>
        <x:v>12760</x:v>
      </x:c>
      <x:c r="Q213" s="55">
        <x:f t="shared" si="34"/>
        <x:v>26328.449158055781</x:v>
      </x:c>
      <x:c r="R213" s="55">
        <x:f t="shared" si="35"/>
        <x:v>-16218.449158055781</x:v>
      </x:c>
      <x:c r="S213" s="1" t="str">
        <x:f t="shared" si="36"/>
        <x:v>YES</x:v>
      </x:c>
      <x:c r="T213" s="1">
        <x:f t="shared" si="37"/>
        <x:v>-16218.449158055781</x:v>
      </x:c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53">
        <x:f t="shared" si="26"/>
        <x:v>0</x:v>
      </x:c>
      <x:c r="J214" s="53">
        <x:f t="shared" si="27"/>
        <x:v>5</x:v>
      </x:c>
      <x:c r="K214" s="53">
        <x:f t="shared" si="28"/>
        <x:v>13</x:v>
      </x:c>
      <x:c r="L214" s="53">
        <x:f t="shared" si="29"/>
        <x:v>18</x:v>
      </x:c>
      <x:c r="M214" s="54">
        <x:f t="shared" si="30"/>
        <x:v>857.24064221239712</x:v>
      </x:c>
      <x:c r="N214" s="54">
        <x:f t="shared" si="31"/>
        <x:v>9.5306001536386895E-2</x:v>
      </x:c>
      <x:c r="O214" s="55">
        <x:f t="shared" si="32"/>
        <x:v>45570</x:v>
      </x:c>
      <x:c r="P214" s="55">
        <x:f t="shared" si="33"/>
        <x:v>13640</x:v>
      </x:c>
      <x:c r="Q214" s="55">
        <x:f t="shared" si="34"/>
        <x:v>27382.650038409673</x:v>
      </x:c>
      <x:c r="R214" s="55">
        <x:f t="shared" si="35"/>
        <x:v>-15452.650038409673</x:v>
      </x:c>
      <x:c r="S214" s="1" t="str">
        <x:f t="shared" si="36"/>
        <x:v>YES</x:v>
      </x:c>
      <x:c r="T214" s="1">
        <x:f t="shared" si="37"/>
        <x:v>-15452.650038409673</x:v>
      </x:c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53">
        <x:f t="shared" si="26"/>
        <x:v>0</x:v>
      </x:c>
      <x:c r="J215" s="53">
        <x:f t="shared" si="27"/>
        <x:v>5</x:v>
      </x:c>
      <x:c r="K215" s="53">
        <x:f t="shared" si="28"/>
        <x:v>14</x:v>
      </x:c>
      <x:c r="L215" s="53">
        <x:f t="shared" si="29"/>
        <x:v>19</x:v>
      </x:c>
      <x:c r="M215" s="54">
        <x:f t="shared" si="30"/>
        <x:v>919.38272352605838</x:v>
      </x:c>
      <x:c r="N215" s="54">
        <x:f t="shared" si="31"/>
        <x:v>0.13846022467087388</x:v>
      </x:c>
      <x:c r="O215" s="55">
        <x:f t="shared" si="32"/>
        <x:v>48270</x:v>
      </x:c>
      <x:c r="P215" s="55">
        <x:f t="shared" si="33"/>
        <x:v>14520</x:v>
      </x:c>
      <x:c r="Q215" s="55">
        <x:f t="shared" si="34"/>
        <x:v>28461.505616771847</x:v>
      </x:c>
      <x:c r="R215" s="55">
        <x:f t="shared" si="35"/>
        <x:v>-14711.505616771847</x:v>
      </x:c>
      <x:c r="S215" s="1" t="str">
        <x:f t="shared" si="36"/>
        <x:v>YES</x:v>
      </x:c>
      <x:c r="T215" s="1">
        <x:f t="shared" si="37"/>
        <x:v>-14711.505616771847</x:v>
      </x:c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53">
        <x:f t="shared" si="26"/>
        <x:v>0</x:v>
      </x:c>
      <x:c r="J216" s="53">
        <x:f t="shared" si="27"/>
        <x:v>5</x:v>
      </x:c>
      <x:c r="K216" s="53">
        <x:f t="shared" si="28"/>
        <x:v>15</x:v>
      </x:c>
      <x:c r="L216" s="53">
        <x:f t="shared" si="29"/>
        <x:v>20</x:v>
      </x:c>
      <x:c r="M216" s="54">
        <x:f t="shared" si="30"/>
        <x:v>982.97093040220477</x:v>
      </x:c>
      <x:c r="N216" s="54">
        <x:f t="shared" si="31"/>
        <x:v>0.18261870166819777</x:v>
      </x:c>
      <x:c r="O216" s="55">
        <x:f t="shared" si="32"/>
        <x:v>50970</x:v>
      </x:c>
      <x:c r="P216" s="55">
        <x:f t="shared" si="33"/>
        <x:v>15400</x:v>
      </x:c>
      <x:c r="Q216" s="55">
        <x:f t="shared" si="34"/>
        <x:v>29565.467541704944</x:v>
      </x:c>
      <x:c r="R216" s="55">
        <x:f t="shared" si="35"/>
        <x:v>-13995.467541704944</x:v>
      </x:c>
      <x:c r="S216" s="1" t="str">
        <x:f t="shared" si="36"/>
        <x:v>YES</x:v>
      </x:c>
      <x:c r="T216" s="1">
        <x:f t="shared" si="37"/>
        <x:v>-13995.467541704944</x:v>
      </x:c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53">
        <x:f t="shared" si="26"/>
        <x:v>0</x:v>
      </x:c>
      <x:c r="J217" s="53">
        <x:f t="shared" si="27"/>
        <x:v>5</x:v>
      </x:c>
      <x:c r="K217" s="53">
        <x:f t="shared" si="28"/>
        <x:v>16</x:v>
      </x:c>
      <x:c r="L217" s="53">
        <x:f t="shared" si="29"/>
        <x:v>21</x:v>
      </x:c>
      <x:c r="M217" s="54">
        <x:f t="shared" si="30"/>
        <x:v>1048.0317062796939</x:v>
      </x:c>
      <x:c r="N217" s="54">
        <x:f t="shared" si="31"/>
        <x:v>0.22779979602756523</x:v>
      </x:c>
      <x:c r="O217" s="55">
        <x:f t="shared" si="32"/>
        <x:v>53670</x:v>
      </x:c>
      <x:c r="P217" s="55">
        <x:f t="shared" si="33"/>
        <x:v>16280</x:v>
      </x:c>
      <x:c r="Q217" s="55">
        <x:f t="shared" si="34"/>
        <x:v>30694.994900689133</x:v>
      </x:c>
      <x:c r="R217" s="55">
        <x:f t="shared" si="35"/>
        <x:v>-13304.994900689133</x:v>
      </x:c>
      <x:c r="S217" s="1" t="str">
        <x:f t="shared" si="36"/>
        <x:v>YES</x:v>
      </x:c>
      <x:c r="T217" s="1">
        <x:f t="shared" si="37"/>
        <x:v>-13304.994900689133</x:v>
      </x:c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53">
        <x:f t="shared" si="26"/>
        <x:v>0</x:v>
      </x:c>
      <x:c r="J218" s="53">
        <x:f t="shared" si="27"/>
        <x:v>5</x:v>
      </x:c>
      <x:c r="K218" s="53">
        <x:f t="shared" si="28"/>
        <x:v>17</x:v>
      </x:c>
      <x:c r="L218" s="53">
        <x:f t="shared" si="29"/>
        <x:v>22</x:v>
      </x:c>
      <x:c r="M218" s="54">
        <x:f t="shared" si="30"/>
        <x:v>1114.5919297262342</x:v>
      </x:c>
      <x:c r="N218" s="54">
        <x:f t="shared" si="31"/>
        <x:v>0.27402217342099594</x:v>
      </x:c>
      <x:c r="O218" s="55">
        <x:f t="shared" si="32"/>
        <x:v>56370</x:v>
      </x:c>
      <x:c r="P218" s="55">
        <x:f t="shared" si="33"/>
        <x:v>17160</x:v>
      </x:c>
      <x:c r="Q218" s="55">
        <x:f t="shared" si="34"/>
        <x:v>31850.554335524899</x:v>
      </x:c>
      <x:c r="R218" s="55">
        <x:f t="shared" si="35"/>
        <x:v>-12640.554335524899</x:v>
      </x:c>
      <x:c r="S218" s="1" t="str">
        <x:f t="shared" si="36"/>
        <x:v>YES</x:v>
      </x:c>
      <x:c r="T218" s="1">
        <x:f t="shared" si="37"/>
        <x:v>-12640.554335524899</x:v>
      </x:c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53">
        <x:f t="shared" si="26"/>
        <x:v>0</x:v>
      </x:c>
      <x:c r="J219" s="53">
        <x:f t="shared" si="27"/>
        <x:v>5</x:v>
      </x:c>
      <x:c r="K219" s="53">
        <x:f t="shared" si="28"/>
        <x:v>18</x:v>
      </x:c>
      <x:c r="L219" s="53">
        <x:f t="shared" si="29"/>
        <x:v>23</x:v>
      </x:c>
      <x:c r="M219" s="54">
        <x:f t="shared" si="30"/>
        <x:v>1182.6789211848215</x:v>
      </x:c>
      <x:c r="N219" s="54">
        <x:f t="shared" si="31"/>
        <x:v>0.3213048063783483</x:v>
      </x:c>
      <x:c r="O219" s="55">
        <x:f t="shared" si="32"/>
        <x:v>59070</x:v>
      </x:c>
      <x:c r="P219" s="55">
        <x:f t="shared" si="33"/>
        <x:v>18040</x:v>
      </x:c>
      <x:c r="Q219" s="55">
        <x:f t="shared" si="34"/>
        <x:v>33032.620159458704</x:v>
      </x:c>
      <x:c r="R219" s="55">
        <x:f t="shared" si="35"/>
        <x:v>-12002.620159458704</x:v>
      </x:c>
      <x:c r="S219" s="1" t="str">
        <x:f t="shared" si="36"/>
        <x:v>YES</x:v>
      </x:c>
      <x:c r="T219" s="1">
        <x:f t="shared" si="37"/>
        <x:v>-12002.620159458704</x:v>
      </x:c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53">
        <x:f t="shared" si="26"/>
        <x:v>0</x:v>
      </x:c>
      <x:c r="J220" s="53">
        <x:f t="shared" si="27"/>
        <x:v>5</x:v>
      </x:c>
      <x:c r="K220" s="53">
        <x:f t="shared" si="28"/>
        <x:v>19</x:v>
      </x:c>
      <x:c r="L220" s="53">
        <x:f t="shared" si="29"/>
        <x:v>24</x:v>
      </x:c>
      <x:c r="M220" s="54">
        <x:f t="shared" si="30"/>
        <x:v>1252.3204498208434</x:v>
      </x:c>
      <x:c r="N220" s="54">
        <x:f t="shared" si="31"/>
        <x:v>0.36966697904225232</x:v>
      </x:c>
      <x:c r="O220" s="55">
        <x:f t="shared" si="32"/>
        <x:v>61770</x:v>
      </x:c>
      <x:c r="P220" s="55">
        <x:f t="shared" si="33"/>
        <x:v>18920</x:v>
      </x:c>
      <x:c r="Q220" s="55">
        <x:f t="shared" si="34"/>
        <x:v>34241.674476056309</x:v>
      </x:c>
      <x:c r="R220" s="55">
        <x:f t="shared" si="35"/>
        <x:v>-11391.674476056309</x:v>
      </x:c>
      <x:c r="S220" s="1" t="str">
        <x:f t="shared" si="36"/>
        <x:v>YES</x:v>
      </x:c>
      <x:c r="T220" s="1">
        <x:f t="shared" si="37"/>
        <x:v>-11391.674476056309</x:v>
      </x:c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53">
        <x:f t="shared" si="26"/>
        <x:v>0</x:v>
      </x:c>
      <x:c r="J221" s="53">
        <x:f t="shared" si="27"/>
        <x:v>5</x:v>
      </x:c>
      <x:c r="K221" s="53">
        <x:f t="shared" si="28"/>
        <x:v>20</x:v>
      </x:c>
      <x:c r="L221" s="53">
        <x:f t="shared" si="29"/>
        <x:v>25</x:v>
      </x:c>
      <x:c r="M221" s="54">
        <x:f t="shared" si="30"/>
        <x:v>1323.5447404713204</x:v>
      </x:c>
      <x:c r="N221" s="54">
        <x:f t="shared" si="31"/>
        <x:v>0.4191282919939725</x:v>
      </x:c>
      <x:c r="O221" s="55">
        <x:f t="shared" si="32"/>
        <x:v>64470</x:v>
      </x:c>
      <x:c r="P221" s="55">
        <x:f t="shared" si="33"/>
        <x:v>19800</x:v>
      </x:c>
      <x:c r="Q221" s="55">
        <x:f t="shared" si="34"/>
        <x:v>35478.207299849309</x:v>
      </x:c>
      <x:c r="R221" s="55">
        <x:f t="shared" si="35"/>
        <x:v>-10808.207299849309</x:v>
      </x:c>
      <x:c r="S221" s="1" t="str">
        <x:f t="shared" si="36"/>
        <x:v>YES</x:v>
      </x:c>
      <x:c r="T221" s="1">
        <x:f t="shared" si="37"/>
        <x:v>-10808.207299849309</x:v>
      </x:c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53">
        <x:f t="shared" si="26"/>
        <x:v>0</x:v>
      </x:c>
      <x:c r="J222" s="53">
        <x:f t="shared" si="27"/>
        <x:v>5</x:v>
      </x:c>
      <x:c r="K222" s="53">
        <x:f t="shared" si="28"/>
        <x:v>21</x:v>
      </x:c>
      <x:c r="L222" s="53">
        <x:f t="shared" si="29"/>
        <x:v>26</x:v>
      </x:c>
      <x:c r="M222" s="54">
        <x:f t="shared" si="30"/>
        <x:v>1396.3804806977641</x:v>
      </x:c>
      <x:c r="N222" s="54">
        <x:f t="shared" si="31"/>
        <x:v>0.46970866715122511</x:v>
      </x:c>
      <x:c r="O222" s="55">
        <x:f t="shared" si="32"/>
        <x:v>67170</x:v>
      </x:c>
      <x:c r="P222" s="55">
        <x:f t="shared" si="33"/>
        <x:v>20680</x:v>
      </x:c>
      <x:c r="Q222" s="55">
        <x:f t="shared" si="34"/>
        <x:v>36742.716678780627</x:v>
      </x:c>
      <x:c r="R222" s="55">
        <x:f t="shared" si="35"/>
        <x:v>-10252.716678780627</x:v>
      </x:c>
      <x:c r="S222" s="1" t="str">
        <x:f t="shared" si="36"/>
        <x:v>YES</x:v>
      </x:c>
      <x:c r="T222" s="1">
        <x:f t="shared" si="37"/>
        <x:v>-10252.716678780627</x:v>
      </x:c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53">
        <x:f t="shared" si="26"/>
        <x:v>0</x:v>
      </x:c>
      <x:c r="J223" s="53">
        <x:f t="shared" si="27"/>
        <x:v>5</x:v>
      </x:c>
      <x:c r="K223" s="53">
        <x:f t="shared" si="28"/>
        <x:v>22</x:v>
      </x:c>
      <x:c r="L223" s="53">
        <x:f t="shared" si="29"/>
        <x:v>27</x:v>
      </x:c>
      <x:c r="M223" s="54">
        <x:f t="shared" si="30"/>
        <x:v>1470.8568279441602</x:v>
      </x:c>
      <x:c r="N223" s="54">
        <x:f t="shared" si="31"/>
        <x:v>0.52142835273900012</x:v>
      </x:c>
      <x:c r="O223" s="55">
        <x:f t="shared" si="32"/>
        <x:v>69870</x:v>
      </x:c>
      <x:c r="P223" s="55">
        <x:f t="shared" si="33"/>
        <x:v>21560</x:v>
      </x:c>
      <x:c r="Q223" s="55">
        <x:f t="shared" si="34"/>
        <x:v>38035.708818475003</x:v>
      </x:c>
      <x:c r="R223" s="55">
        <x:f t="shared" si="35"/>
        <x:v>-9725.7088184750028</x:v>
      </x:c>
      <x:c r="S223" s="1" t="str">
        <x:f t="shared" si="36"/>
        <x:v>YES</x:v>
      </x:c>
      <x:c r="T223" s="1">
        <x:f t="shared" si="37"/>
        <x:v>-9725.7088184750028</x:v>
      </x:c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53">
        <x:f t="shared" si="26"/>
        <x:v>0</x:v>
      </x:c>
      <x:c r="J224" s="53">
        <x:f t="shared" si="27"/>
        <x:v>5</x:v>
      </x:c>
      <x:c r="K224" s="53">
        <x:f t="shared" si="28"/>
        <x:v>23</x:v>
      </x:c>
      <x:c r="L224" s="53">
        <x:f t="shared" si="29"/>
        <x:v>28</x:v>
      </x:c>
      <x:c r="M224" s="54">
        <x:f t="shared" si="30"/>
        <x:v>1547.0034168015968</x:v>
      </x:c>
      <x:c r="N224" s="54">
        <x:f t="shared" si="31"/>
        <x:v>0.57430792833444222</x:v>
      </x:c>
      <x:c r="O224" s="55">
        <x:f t="shared" si="32"/>
        <x:v>72570</x:v>
      </x:c>
      <x:c r="P224" s="55">
        <x:f t="shared" si="33"/>
        <x:v>22440</x:v>
      </x:c>
      <x:c r="Q224" s="55">
        <x:f t="shared" si="34"/>
        <x:v>39357.698208361056</x:v>
      </x:c>
      <x:c r="R224" s="55">
        <x:f t="shared" si="35"/>
        <x:v>-9227.6982083610565</x:v>
      </x:c>
      <x:c r="S224" s="1" t="str">
        <x:f t="shared" si="36"/>
        <x:v>YES</x:v>
      </x:c>
      <x:c r="T224" s="1">
        <x:f t="shared" si="37"/>
        <x:v>-9227.6982083610565</x:v>
      </x:c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53">
        <x:f t="shared" si="26"/>
        <x:v>0</x:v>
      </x:c>
      <x:c r="J225" s="53">
        <x:f t="shared" si="27"/>
        <x:v>5</x:v>
      </x:c>
      <x:c r="K225" s="53">
        <x:f t="shared" si="28"/>
        <x:v>24</x:v>
      </x:c>
      <x:c r="L225" s="53">
        <x:f t="shared" si="29"/>
        <x:v>29</x:v>
      </x:c>
      <x:c r="M225" s="54">
        <x:f t="shared" si="30"/>
        <x:v>1624.8503663810925</x:v>
      </x:c>
      <x:c r="N225" s="54">
        <x:f t="shared" si="31"/>
        <x:v>0.62836830998686977</x:v>
      </x:c>
      <x:c r="O225" s="55">
        <x:f t="shared" si="32"/>
        <x:v>75270</x:v>
      </x:c>
      <x:c r="P225" s="55">
        <x:f t="shared" si="33"/>
        <x:v>23320</x:v>
      </x:c>
      <x:c r="Q225" s="55">
        <x:f t="shared" si="34"/>
        <x:v>40709.207749671747</x:v>
      </x:c>
      <x:c r="R225" s="55">
        <x:f t="shared" si="35"/>
        <x:v>-8759.2077496717466</x:v>
      </x:c>
      <x:c r="S225" s="1" t="str">
        <x:f t="shared" si="36"/>
        <x:v>YES</x:v>
      </x:c>
      <x:c r="T225" s="1">
        <x:f t="shared" si="37"/>
        <x:v>-8759.2077496717466</x:v>
      </x:c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53">
        <x:f t="shared" si="26"/>
        <x:v>0</x:v>
      </x:c>
      <x:c r="J226" s="53">
        <x:f t="shared" si="27"/>
        <x:v>5</x:v>
      </x:c>
      <x:c r="K226" s="53">
        <x:f t="shared" si="28"/>
        <x:v>25</x:v>
      </x:c>
      <x:c r="L226" s="53">
        <x:f t="shared" si="29"/>
        <x:v>30</x:v>
      </x:c>
      <x:c r="M226" s="54">
        <x:f t="shared" si="30"/>
        <x:v>1704.42828779619</x:v>
      </x:c>
      <x:c r="N226" s="54">
        <x:f t="shared" si="31"/>
        <x:v>0.68363075541402085</x:v>
      </x:c>
      <x:c r="O226" s="55">
        <x:f t="shared" si="32"/>
        <x:v>77970</x:v>
      </x:c>
      <x:c r="P226" s="55">
        <x:f t="shared" si="33"/>
        <x:v>24200</x:v>
      </x:c>
      <x:c r="Q226" s="55">
        <x:f t="shared" si="34"/>
        <x:v>42090.768885350524</x:v>
      </x:c>
      <x:c r="R226" s="55">
        <x:f t="shared" si="35"/>
        <x:v>-8320.7688853505242</x:v>
      </x:c>
      <x:c r="S226" s="1" t="str">
        <x:f t="shared" si="36"/>
        <x:v>YES</x:v>
      </x:c>
      <x:c r="T226" s="1">
        <x:f t="shared" si="37"/>
        <x:v>-8320.7688853505242</x:v>
      </x:c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53">
        <x:f t="shared" si="26"/>
        <x:v>0</x:v>
      </x:c>
      <x:c r="J227" s="53">
        <x:f t="shared" si="27"/>
        <x:v>5</x:v>
      </x:c>
      <x:c r="K227" s="53">
        <x:f t="shared" si="28"/>
        <x:v>26</x:v>
      </x:c>
      <x:c r="L227" s="53">
        <x:f t="shared" si="29"/>
        <x:v>31</x:v>
      </x:c>
      <x:c r="M227" s="54">
        <x:f t="shared" si="30"/>
        <x:v>1785.7682917569082</x:v>
      </x:c>
      <x:c r="N227" s="54">
        <x:f t="shared" si="31"/>
        <x:v>0.7401168692756307</x:v>
      </x:c>
      <x:c r="O227" s="55">
        <x:f t="shared" si="32"/>
        <x:v>80670</x:v>
      </x:c>
      <x:c r="P227" s="55">
        <x:f t="shared" si="33"/>
        <x:v>25080</x:v>
      </x:c>
      <x:c r="Q227" s="55">
        <x:f t="shared" si="34"/>
        <x:v>43502.921731890761</x:v>
      </x:c>
      <x:c r="R227" s="55">
        <x:f t="shared" si="35"/>
        <x:v>-7912.9217318907613</x:v>
      </x:c>
      <x:c r="S227" s="1" t="str">
        <x:f t="shared" si="36"/>
        <x:v>YES</x:v>
      </x:c>
      <x:c r="T227" s="1">
        <x:f t="shared" si="37"/>
        <x:v>-7912.9217318907613</x:v>
      </x:c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53">
        <x:f t="shared" si="26"/>
        <x:v>0</x:v>
      </x:c>
      <x:c r="J228" s="53">
        <x:f t="shared" si="27"/>
        <x:v>5</x:v>
      </x:c>
      <x:c r="K228" s="53">
        <x:f t="shared" si="28"/>
        <x:v>27</x:v>
      </x:c>
      <x:c r="L228" s="53">
        <x:f t="shared" si="29"/>
        <x:v>32</x:v>
      </x:c>
      <x:c r="M228" s="54">
        <x:f t="shared" si="30"/>
        <x:v>1868.9019962766647</x:v>
      </x:c>
      <x:c r="N228" s="54">
        <x:f t="shared" si="31"/>
        <x:v>0.79784860852546158</x:v>
      </x:c>
      <x:c r="O228" s="55">
        <x:f t="shared" si="32"/>
        <x:v>83370</x:v>
      </x:c>
      <x:c r="P228" s="55">
        <x:f t="shared" si="33"/>
        <x:v>25960</x:v>
      </x:c>
      <x:c r="Q228" s="55">
        <x:f t="shared" si="34"/>
        <x:v>44946.215213136544</x:v>
      </x:c>
      <x:c r="R228" s="55">
        <x:f t="shared" si="35"/>
        <x:v>-7536.2152131365438</x:v>
      </x:c>
      <x:c r="S228" s="1" t="str">
        <x:f t="shared" si="36"/>
        <x:v>YES</x:v>
      </x:c>
      <x:c r="T228" s="1">
        <x:f t="shared" si="37"/>
        <x:v>-7536.2152131365438</x:v>
      </x:c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53">
        <x:f t="shared" si="26"/>
        <x:v>0</x:v>
      </x:c>
      <x:c r="J229" s="53">
        <x:f t="shared" si="27"/>
        <x:v>5</x:v>
      </x:c>
      <x:c r="K229" s="53">
        <x:f t="shared" si="28"/>
        <x:v>28</x:v>
      </x:c>
      <x:c r="L229" s="53">
        <x:f t="shared" si="29"/>
        <x:v>33</x:v>
      </x:c>
      <x:c r="M229" s="54">
        <x:f t="shared" si="30"/>
        <x:v>1953.8615344938185</x:v>
      </x:c>
      <x:c r="N229" s="54">
        <x:f t="shared" si="31"/>
        <x:v>0.85684828784292943</x:v>
      </x:c>
      <x:c r="O229" s="55">
        <x:f t="shared" si="32"/>
        <x:v>86070</x:v>
      </x:c>
      <x:c r="P229" s="55">
        <x:f t="shared" si="33"/>
        <x:v>26840</x:v>
      </x:c>
      <x:c r="Q229" s="55">
        <x:f t="shared" si="34"/>
        <x:v>46421.207196073236</x:v>
      </x:c>
      <x:c r="R229" s="55">
        <x:f t="shared" si="35"/>
        <x:v>-7191.2071960732355</x:v>
      </x:c>
      <x:c r="S229" s="1" t="str">
        <x:f t="shared" si="36"/>
        <x:v>YES</x:v>
      </x:c>
      <x:c r="T229" s="1">
        <x:f t="shared" si="37"/>
        <x:v>-7191.2071960732355</x:v>
      </x:c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53">
        <x:f t="shared" si="26"/>
        <x:v>0</x:v>
      </x:c>
      <x:c r="J230" s="53">
        <x:f t="shared" si="27"/>
        <x:v>5</x:v>
      </x:c>
      <x:c r="K230" s="53">
        <x:f t="shared" si="28"/>
        <x:v>29</x:v>
      </x:c>
      <x:c r="L230" s="53">
        <x:f t="shared" si="29"/>
        <x:v>34</x:v>
      </x:c>
      <x:c r="M230" s="54">
        <x:f t="shared" si="30"/>
        <x:v>2040.6795626094718</x:v>
      </x:c>
      <x:c r="N230" s="54">
        <x:f t="shared" si="31"/>
        <x:v>0.91713858514546653</x:v>
      </x:c>
      <x:c r="O230" s="55">
        <x:f t="shared" si="32"/>
        <x:v>88770</x:v>
      </x:c>
      <x:c r="P230" s="55">
        <x:f t="shared" si="33"/>
        <x:v>27720</x:v>
      </x:c>
      <x:c r="Q230" s="55">
        <x:f t="shared" si="34"/>
        <x:v>47928.464628636662</x:v>
      </x:c>
      <x:c r="R230" s="55">
        <x:f t="shared" si="35"/>
        <x:v>-6878.4646286366624</x:v>
      </x:c>
      <x:c r="S230" s="1" t="str">
        <x:f t="shared" si="36"/>
        <x:v>YES</x:v>
      </x:c>
      <x:c r="T230" s="1">
        <x:f t="shared" si="37"/>
        <x:v>-6878.4646286366624</x:v>
      </x:c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53">
        <x:f t="shared" si="26"/>
        <x:v>0</x:v>
      </x:c>
      <x:c r="J231" s="53">
        <x:f t="shared" si="27"/>
        <x:v>5</x:v>
      </x:c>
      <x:c r="K231" s="53">
        <x:f t="shared" si="28"/>
        <x:v>30</x:v>
      </x:c>
      <x:c r="L231" s="53">
        <x:f t="shared" si="29"/>
        <x:v>35</x:v>
      </x:c>
      <x:c r="M231" s="54">
        <x:f t="shared" si="30"/>
        <x:v>2129.3892679432424</x:v>
      </x:c>
      <x:c r="N231" s="54">
        <x:f t="shared" si="31"/>
        <x:v>0.97874254718280729</x:v>
      </x:c>
      <x:c r="O231" s="55">
        <x:f t="shared" si="32"/>
        <x:v>91470</x:v>
      </x:c>
      <x:c r="P231" s="55">
        <x:f t="shared" si="33"/>
        <x:v>28600</x:v>
      </x:c>
      <x:c r="Q231" s="55">
        <x:f t="shared" si="34"/>
        <x:v>49468.563679570179</x:v>
      </x:c>
      <x:c r="R231" s="55">
        <x:f t="shared" si="35"/>
        <x:v>-6598.5636795701794</x:v>
      </x:c>
      <x:c r="S231" s="1" t="str">
        <x:f t="shared" si="36"/>
        <x:v>YES</x:v>
      </x:c>
      <x:c r="T231" s="1">
        <x:f t="shared" si="37"/>
        <x:v>-6598.5636795701794</x:v>
      </x:c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53">
        <x:f t="shared" si="26"/>
        <x:v>0</x:v>
      </x:c>
      <x:c r="J232" s="53">
        <x:f t="shared" si="27"/>
        <x:v>6</x:v>
      </x:c>
      <x:c r="K232" s="53">
        <x:f t="shared" si="28"/>
        <x:v>0</x:v>
      </x:c>
      <x:c r="L232" s="53">
        <x:f t="shared" si="29"/>
        <x:v>6</x:v>
      </x:c>
      <x:c r="M232" s="54">
        <x:f t="shared" si="30"/>
        <x:v>208.74481527832023</x:v>
      </x:c>
      <x:c r="N232" s="54">
        <x:f t="shared" si="31"/>
        <x:v>0</x:v>
      </x:c>
      <x:c r="O232" s="55">
        <x:f t="shared" si="32"/>
        <x:v>12564</x:v>
      </x:c>
      <x:c r="P232" s="55">
        <x:f t="shared" si="33"/>
        <x:v>2640</x:v>
      </x:c>
      <x:c r="Q232" s="55">
        <x:f t="shared" si="34"/>
        <x:v>7248.0838638305631</x:v>
      </x:c>
      <x:c r="R232" s="55">
        <x:f t="shared" si="35"/>
        <x:v>-17324.083863830565</x:v>
      </x:c>
      <x:c r="S232" s="1" t="str">
        <x:f t="shared" si="36"/>
        <x:v>YES</x:v>
      </x:c>
      <x:c r="T232" s="1">
        <x:f t="shared" si="37"/>
        <x:v>-17324.083863830565</x:v>
      </x:c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53">
        <x:f t="shared" si="26"/>
        <x:v>0</x:v>
      </x:c>
      <x:c r="J233" s="53">
        <x:f t="shared" si="27"/>
        <x:v>6</x:v>
      </x:c>
      <x:c r="K233" s="53">
        <x:f t="shared" si="28"/>
        <x:v>1</x:v>
      </x:c>
      <x:c r="L233" s="53">
        <x:f t="shared" si="29"/>
        <x:v>7</x:v>
      </x:c>
      <x:c r="M233" s="54">
        <x:f t="shared" si="30"/>
        <x:v>254.30731527832023</x:v>
      </x:c>
      <x:c r="N233" s="54">
        <x:f t="shared" si="31"/>
        <x:v>0</x:v>
      </x:c>
      <x:c r="O233" s="55">
        <x:f t="shared" si="32"/>
        <x:v>15264</x:v>
      </x:c>
      <x:c r="P233" s="55">
        <x:f t="shared" si="33"/>
        <x:v>3520</x:v>
      </x:c>
      <x:c r="Q233" s="55">
        <x:f t="shared" si="34"/>
        <x:v>8830.1151138305631</x:v>
      </x:c>
      <x:c r="R233" s="55">
        <x:f t="shared" si="35"/>
        <x:v>-17086.115113830565</x:v>
      </x:c>
      <x:c r="S233" s="1" t="str">
        <x:f t="shared" si="36"/>
        <x:v>YES</x:v>
      </x:c>
      <x:c r="T233" s="1">
        <x:f t="shared" si="37"/>
        <x:v>-17086.115113830565</x:v>
      </x:c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53">
        <x:f t="shared" si="26"/>
        <x:v>0</x:v>
      </x:c>
      <x:c r="J234" s="53">
        <x:f t="shared" si="27"/>
        <x:v>6</x:v>
      </x:c>
      <x:c r="K234" s="53">
        <x:f t="shared" si="28"/>
        <x:v>2</x:v>
      </x:c>
      <x:c r="L234" s="53">
        <x:f t="shared" si="29"/>
        <x:v>8</x:v>
      </x:c>
      <x:c r="M234" s="54">
        <x:f t="shared" si="30"/>
        <x:v>301.0088777783202</x:v>
      </x:c>
      <x:c r="N234" s="54">
        <x:f t="shared" si="31"/>
        <x:v>0</x:v>
      </x:c>
      <x:c r="O234" s="55">
        <x:f t="shared" si="32"/>
        <x:v>17964</x:v>
      </x:c>
      <x:c r="P234" s="55">
        <x:f t="shared" si="33"/>
        <x:v>4400</x:v>
      </x:c>
      <x:c r="Q234" s="55">
        <x:f t="shared" si="34"/>
        <x:v>10451.697145080561</x:v>
      </x:c>
      <x:c r="R234" s="55">
        <x:f t="shared" si="35"/>
        <x:v>-16887.697145080561</x:v>
      </x:c>
      <x:c r="S234" s="1" t="str">
        <x:f t="shared" si="36"/>
        <x:v>YES</x:v>
      </x:c>
      <x:c r="T234" s="1">
        <x:f t="shared" si="37"/>
        <x:v>-16887.697145080561</x:v>
      </x:c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53">
        <x:f t="shared" si="26"/>
        <x:v>0</x:v>
      </x:c>
      <x:c r="J235" s="53">
        <x:f t="shared" si="27"/>
        <x:v>6</x:v>
      </x:c>
      <x:c r="K235" s="53">
        <x:f t="shared" si="28"/>
        <x:v>3</x:v>
      </x:c>
      <x:c r="L235" s="53">
        <x:f t="shared" si="29"/>
        <x:v>9</x:v>
      </x:c>
      <x:c r="M235" s="54">
        <x:f t="shared" si="30"/>
        <x:v>348.87086020019524</x:v>
      </x:c>
      <x:c r="N235" s="54">
        <x:f t="shared" si="31"/>
        <x:v>0</x:v>
      </x:c>
      <x:c r="O235" s="55">
        <x:f t="shared" si="32"/>
        <x:v>20664</x:v>
      </x:c>
      <x:c r="P235" s="55">
        <x:f t="shared" si="33"/>
        <x:v>5280</x:v>
      </x:c>
      <x:c r="Q235" s="55">
        <x:f t="shared" si="34"/>
        <x:v>12113.571534729001</x:v>
      </x:c>
      <x:c r="R235" s="55">
        <x:f t="shared" si="35"/>
        <x:v>-16729.571534729002</x:v>
      </x:c>
      <x:c r="S235" s="1" t="str">
        <x:f t="shared" si="36"/>
        <x:v>YES</x:v>
      </x:c>
      <x:c r="T235" s="1">
        <x:f t="shared" si="37"/>
        <x:v>-16729.571534729002</x:v>
      </x:c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53">
        <x:f t="shared" si="26"/>
        <x:v>0</x:v>
      </x:c>
      <x:c r="J236" s="53">
        <x:f t="shared" si="27"/>
        <x:v>6</x:v>
      </x:c>
      <x:c r="K236" s="53">
        <x:f t="shared" si="28"/>
        <x:v>4</x:v>
      </x:c>
      <x:c r="L236" s="53">
        <x:f t="shared" si="29"/>
        <x:v>10</x:v>
      </x:c>
      <x:c r="M236" s="54">
        <x:f t="shared" si="30"/>
        <x:v>397.91497592285145</x:v>
      </x:c>
      <x:c r="N236" s="54">
        <x:f t="shared" si="31"/>
        <x:v>0</x:v>
      </x:c>
      <x:c r="O236" s="55">
        <x:f t="shared" si="32"/>
        <x:v>23364</x:v>
      </x:c>
      <x:c r="P236" s="55">
        <x:f t="shared" si="33"/>
        <x:v>6160</x:v>
      </x:c>
      <x:c r="Q236" s="55">
        <x:f t="shared" si="34"/>
        <x:v>13816.492219543454</x:v>
      </x:c>
      <x:c r="R236" s="55">
        <x:f t="shared" si="35"/>
        <x:v>-16612.492219543456</x:v>
      </x:c>
      <x:c r="S236" s="1" t="str">
        <x:f t="shared" si="36"/>
        <x:v>YES</x:v>
      </x:c>
      <x:c r="T236" s="1">
        <x:f t="shared" si="37"/>
        <x:v>-16612.492219543456</x:v>
      </x:c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53">
        <x:f t="shared" si="26"/>
        <x:v>0</x:v>
      </x:c>
      <x:c r="J237" s="53">
        <x:f t="shared" si="27"/>
        <x:v>6</x:v>
      </x:c>
      <x:c r="K237" s="53">
        <x:f t="shared" si="28"/>
        <x:v>5</x:v>
      </x:c>
      <x:c r="L237" s="53">
        <x:f t="shared" si="29"/>
        <x:v>11</x:v>
      </x:c>
      <x:c r="M237" s="54">
        <x:f t="shared" si="30"/>
        <x:v>448.16329984405502</x:v>
      </x:c>
      <x:c r="N237" s="54">
        <x:f t="shared" si="31"/>
        <x:v>0</x:v>
      </x:c>
      <x:c r="O237" s="55">
        <x:f t="shared" si="32"/>
        <x:v>26064</x:v>
      </x:c>
      <x:c r="P237" s="55">
        <x:f t="shared" si="33"/>
        <x:v>7040</x:v>
      </x:c>
      <x:c r="Q237" s="55">
        <x:f t="shared" si="34"/>
        <x:v>15561.225689029689</x:v>
      </x:c>
      <x:c r="R237" s="55">
        <x:f t="shared" si="35"/>
        <x:v>-16537.225689029689</x:v>
      </x:c>
      <x:c r="S237" s="1" t="str">
        <x:f t="shared" si="36"/>
        <x:v>YES</x:v>
      </x:c>
      <x:c r="T237" s="1">
        <x:f t="shared" si="37"/>
        <x:v>-16537.225689029689</x:v>
      </x:c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53" t="n">
        <x:f t="shared" ref="I238:I301" si="38">INT((ROW()-ROW($I$46))/((CARROT_CAP+1)*(MESCLUN_CAP+1)))</x:f>
        <x:v>0</x:v>
      </x:c>
      <x:c r="J238" s="53" t="n">
        <x:f t="shared" ref="J238:J301" si="39">MOD(INT((ROW()-ROW($I$46))/(MESCLUN_CAP+1)),CARROT_CAP+1)</x:f>
        <x:v>6</x:v>
      </x:c>
      <x:c r="K238" s="53" t="n">
        <x:f t="shared" ref="K238:K301" si="40">MOD(ROW()-ROW($I$46),MESCLUN_CAP+1)</x:f>
        <x:v>6</x:v>
      </x:c>
      <x:c r="L238" s="53" t="n">
        <x:f t="shared" ref="L238:L301" si="41">SUM(I238:K238)</x:f>
        <x:v>12</x:v>
      </x:c>
      <x:c r="M238" s="54" t="n">
        <x:f t="shared" ref="M238:M301" si="42">I238*TOMATO_HOURS*WEEKS*(1+TOMATO_DIM)^I238+J238*CARROT_HOURS*WEEKS*(1+CARROT_DIM)^J238+K238*MESCLUN_HOURS*WEEKS*(1+MESCLUN_DIM)^K238</x:f>
        <x:v>499.6382740256879</x:v>
      </x:c>
      <x:c r="N238" s="54" t="n">
        <x:f t="shared" ref="N238:N301" si="43">MAX(M238-FARMER_HOURS,0)/TEMP_HOURS_PER_WORKER</x:f>
        <x:v>0</x:v>
      </x:c>
      <x:c r="O238" s="55" t="n">
        <x:f t="shared" ref="O238:O301" si="44">I238*TOMATO_PRICE+J238*CARROT_PRICE+K238*MESCLUN_PRICE</x:f>
        <x:v>28764</x:v>
      </x:c>
      <x:c r="P238" s="55" t="n">
        <x:f t="shared" ref="P238:P301" si="45">I238*TOMATO_FERTILIZER+J238*CARROT_FERTILIZER+K238*MESCLUN_FERTILIZER</x:f>
        <x:v>7920</x:v>
      </x:c>
      <x:c r="Q238" s="55" t="n">
        <x:f t="shared" ref="Q238:Q301" si="46">MIN(M238,FARMER_HOURS)*FARMER_RATE+MAX(M238-FARMER_HOURS,0)*TEMP_RATE</x:f>
        <x:v>17348.551181447496</x:v>
      </x:c>
      <x:c r="R238" s="55" t="n">
        <x:f t="shared" ref="R238:R301" si="47">O238-P238-Q238-FIXED_COST</x:f>
        <x:v>-16504.551181447496</x:v>
      </x:c>
      <x:c r="S238" s="1" t="str">
        <x:f t="shared" ref="S238:S301" si="48">IF(AND(L238&lt;=TOTAL_BED_CAP,N238&lt;=TEMP_WORKER_CAP),"YES","NO")</x:f>
        <x:v>YES</x:v>
      </x:c>
      <x:c r="T238" s="1" t="n">
        <x:f t="shared" ref="T238:T301" si="49">IF(S238="YES",R238,-1E+99)</x:f>
        <x:v>-16504.551181447496</x:v>
      </x:c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53">
        <x:f t="shared" si="38"/>
        <x:v>0</x:v>
      </x:c>
      <x:c r="J239" s="53">
        <x:f t="shared" si="39"/>
        <x:v>6</x:v>
      </x:c>
      <x:c r="K239" s="53">
        <x:f t="shared" si="40"/>
        <x:v>7</x:v>
      </x:c>
      <x:c r="L239" s="53">
        <x:f t="shared" si="41"/>
        <x:v>13</x:v>
      </x:c>
      <x:c r="M239" s="54">
        <x:f t="shared" si="42"/>
        <x:v>552.36271342364842</x:v>
      </x:c>
      <x:c r="N239" s="54">
        <x:f t="shared" si="43"/>
        <x:v>0</x:v>
      </x:c>
      <x:c r="O239" s="55">
        <x:f t="shared" si="44"/>
        <x:v>31464</x:v>
      </x:c>
      <x:c r="P239" s="55">
        <x:f t="shared" si="45"/>
        <x:v>8800</x:v>
      </x:c>
      <x:c r="Q239" s="55">
        <x:f t="shared" si="46"/>
        <x:v>19179.260882765571</x:v>
      </x:c>
      <x:c r="R239" s="55">
        <x:f t="shared" si="47"/>
        <x:v>-16515.260882765571</x:v>
      </x:c>
      <x:c r="S239" s="1" t="str">
        <x:f t="shared" si="48"/>
        <x:v>YES</x:v>
      </x:c>
      <x:c r="T239" s="1">
        <x:f t="shared" si="49"/>
        <x:v>-16515.260882765571</x:v>
      </x:c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53">
        <x:f t="shared" si="38"/>
        <x:v>0</x:v>
      </x:c>
      <x:c r="J240" s="53">
        <x:f t="shared" si="39"/>
        <x:v>6</x:v>
      </x:c>
      <x:c r="K240" s="53">
        <x:f t="shared" si="40"/>
        <x:v>8</x:v>
      </x:c>
      <x:c r="L240" s="53">
        <x:f t="shared" si="41"/>
        <x:v>14</x:v>
      </x:c>
      <x:c r="M240" s="54">
        <x:f t="shared" si="42"/>
        <x:v>606.35981170362857</x:v>
      </x:c>
      <x:c r="N240" s="54">
        <x:f t="shared" si="43"/>
        <x:v>0</x:v>
      </x:c>
      <x:c r="O240" s="55">
        <x:f t="shared" si="44"/>
        <x:v>34164</x:v>
      </x:c>
      <x:c r="P240" s="55">
        <x:f t="shared" si="45"/>
        <x:v>9680</x:v>
      </x:c>
      <x:c r="Q240" s="55">
        <x:f t="shared" si="46"/>
        <x:v>21054.160128598214</x:v>
      </x:c>
      <x:c r="R240" s="55">
        <x:f t="shared" si="47"/>
        <x:v>-16570.160128598214</x:v>
      </x:c>
      <x:c r="S240" s="1" t="str">
        <x:f t="shared" si="48"/>
        <x:v>YES</x:v>
      </x:c>
      <x:c r="T240" s="1">
        <x:f t="shared" si="49"/>
        <x:v>-16570.160128598214</x:v>
      </x:c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53">
        <x:f t="shared" si="38"/>
        <x:v>0</x:v>
      </x:c>
      <x:c r="J241" s="53">
        <x:f t="shared" si="39"/>
        <x:v>6</x:v>
      </x:c>
      <x:c r="K241" s="53">
        <x:f t="shared" si="40"/>
        <x:v>9</x:v>
      </x:c>
      <x:c r="L241" s="53">
        <x:f t="shared" si="41"/>
        <x:v>15</x:v>
      </x:c>
      <x:c r="M241" s="54">
        <x:f t="shared" si="42"/>
        <x:v>661.65314714402302</x:v>
      </x:c>
      <x:c r="N241" s="54">
        <x:f t="shared" si="43"/>
        <x:v>0</x:v>
      </x:c>
      <x:c r="O241" s="55">
        <x:f t="shared" si="44"/>
        <x:v>36864</x:v>
      </x:c>
      <x:c r="P241" s="55">
        <x:f t="shared" si="45"/>
        <x:v>10560</x:v>
      </x:c>
      <x:c r="Q241" s="55">
        <x:f t="shared" si="46"/>
        <x:v>22974.067609167465</x:v>
      </x:c>
      <x:c r="R241" s="55">
        <x:f t="shared" si="47"/>
        <x:v>-16670.067609167465</x:v>
      </x:c>
      <x:c r="S241" s="1" t="str">
        <x:f t="shared" si="48"/>
        <x:v>YES</x:v>
      </x:c>
      <x:c r="T241" s="1">
        <x:f t="shared" si="49"/>
        <x:v>-16670.067609167465</x:v>
      </x:c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53">
        <x:f t="shared" si="38"/>
        <x:v>0</x:v>
      </x:c>
      <x:c r="J242" s="53">
        <x:f t="shared" si="39"/>
        <x:v>6</x:v>
      </x:c>
      <x:c r="K242" s="53">
        <x:f t="shared" si="40"/>
        <x:v>10</x:v>
      </x:c>
      <x:c r="L242" s="53">
        <x:f t="shared" si="41"/>
        <x:v>16</x:v>
      </x:c>
      <x:c r="M242" s="54">
        <x:f t="shared" si="42"/>
        <x:v>718.26668862723591</x:v>
      </x:c>
      <x:c r="N242" s="54">
        <x:f t="shared" si="43"/>
        <x:v>0</x:v>
      </x:c>
      <x:c r="O242" s="55">
        <x:f t="shared" si="44"/>
        <x:v>39564</x:v>
      </x:c>
      <x:c r="P242" s="55">
        <x:f t="shared" si="45"/>
        <x:v>11440</x:v>
      </x:c>
      <x:c r="Q242" s="55">
        <x:f t="shared" si="46"/>
        <x:v>24939.815577334579</x:v>
      </x:c>
      <x:c r="R242" s="55">
        <x:f t="shared" si="47"/>
        <x:v>-16815.815577334579</x:v>
      </x:c>
      <x:c r="S242" s="1" t="str">
        <x:f t="shared" si="48"/>
        <x:v>YES</x:v>
      </x:c>
      <x:c r="T242" s="1">
        <x:f t="shared" si="49"/>
        <x:v>-16815.815577334579</x:v>
      </x:c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53">
        <x:f t="shared" si="38"/>
        <x:v>0</x:v>
      </x:c>
      <x:c r="J243" s="53">
        <x:f t="shared" si="39"/>
        <x:v>6</x:v>
      </x:c>
      <x:c r="K243" s="53">
        <x:f t="shared" si="40"/>
        <x:v>11</x:v>
      </x:c>
      <x:c r="L243" s="53">
        <x:f t="shared" si="41"/>
        <x:v>17</x:v>
      </x:c>
      <x:c r="M243" s="54">
        <x:f t="shared" si="42"/>
        <x:v>776.22480172067503</x:v>
      </x:c>
      <x:c r="N243" s="54">
        <x:f t="shared" si="43"/>
        <x:v>3.9045001194913213E-2</x:v>
      </x:c>
      <x:c r="O243" s="55">
        <x:f t="shared" si="44"/>
        <x:v>42264</x:v>
      </x:c>
      <x:c r="P243" s="55">
        <x:f t="shared" si="45"/>
        <x:v>12320</x:v>
      </x:c>
      <x:c r="Q243" s="55">
        <x:f t="shared" si="46"/>
        <x:v>25976.12502987283</x:v>
      </x:c>
      <x:c r="R243" s="55">
        <x:f t="shared" si="47"/>
        <x:v>-16032.12502987283</x:v>
      </x:c>
      <x:c r="S243" s="1" t="str">
        <x:f t="shared" si="48"/>
        <x:v>YES</x:v>
      </x:c>
      <x:c r="T243" s="1">
        <x:f t="shared" si="49"/>
        <x:v>-16032.12502987283</x:v>
      </x:c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53">
        <x:f t="shared" si="38"/>
        <x:v>0</x:v>
      </x:c>
      <x:c r="J244" s="53">
        <x:f t="shared" si="39"/>
        <x:v>6</x:v>
      </x:c>
      <x:c r="K244" s="53">
        <x:f t="shared" si="40"/>
        <x:v>12</x:v>
      </x:c>
      <x:c r="L244" s="53">
        <x:f t="shared" si="41"/>
        <x:v>18</x:v>
      </x:c>
      <x:c r="M244" s="54">
        <x:f t="shared" si="42"/>
        <x:v>835.55225484873949</x:v>
      </x:c>
      <x:c r="N244" s="54">
        <x:f t="shared" si="43"/>
        <x:v>8.0244621422735765E-2</x:v>
      </x:c>
      <x:c r="O244" s="55">
        <x:f t="shared" si="44"/>
        <x:v>44964</x:v>
      </x:c>
      <x:c r="P244" s="55">
        <x:f t="shared" si="45"/>
        <x:v>13200</x:v>
      </x:c>
      <x:c r="Q244" s="55">
        <x:f t="shared" si="46"/>
        <x:v>27006.115535568395</x:v>
      </x:c>
      <x:c r="R244" s="55">
        <x:f t="shared" si="47"/>
        <x:v>-15242.115535568395</x:v>
      </x:c>
      <x:c r="S244" s="1" t="str">
        <x:f t="shared" si="48"/>
        <x:v>YES</x:v>
      </x:c>
      <x:c r="T244" s="1">
        <x:f t="shared" si="49"/>
        <x:v>-15242.115535568395</x:v>
      </x:c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53">
        <x:f t="shared" si="38"/>
        <x:v>0</x:v>
      </x:c>
      <x:c r="J245" s="53">
        <x:f t="shared" si="39"/>
        <x:v>6</x:v>
      </x:c>
      <x:c r="K245" s="53">
        <x:f t="shared" si="40"/>
        <x:v>13</x:v>
      </x:c>
      <x:c r="L245" s="53">
        <x:f t="shared" si="41"/>
        <x:v>19</x:v>
      </x:c>
      <x:c r="M245" s="54">
        <x:f t="shared" si="42"/>
        <x:v>896.2742255571236</x:v>
      </x:c>
      <x:c r="N245" s="54">
        <x:f t="shared" si="43"/>
        <x:v>0.1224126566368914</x:v>
      </x:c>
      <x:c r="O245" s="55">
        <x:f t="shared" si="44"/>
        <x:v>47664</x:v>
      </x:c>
      <x:c r="P245" s="55">
        <x:f t="shared" si="45"/>
        <x:v>14080</x:v>
      </x:c>
      <x:c r="Q245" s="55">
        <x:f t="shared" si="46"/>
        <x:v>28060.316415922283</x:v>
      </x:c>
      <x:c r="R245" s="55">
        <x:f t="shared" si="47"/>
        <x:v>-14476.316415922283</x:v>
      </x:c>
      <x:c r="S245" s="1" t="str">
        <x:f t="shared" si="48"/>
        <x:v>YES</x:v>
      </x:c>
      <x:c r="T245" s="1">
        <x:f t="shared" si="49"/>
        <x:v>-14476.316415922283</x:v>
      </x:c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53">
        <x:f t="shared" si="38"/>
        <x:v>0</x:v>
      </x:c>
      <x:c r="J246" s="53">
        <x:f t="shared" si="39"/>
        <x:v>6</x:v>
      </x:c>
      <x:c r="K246" s="53">
        <x:f t="shared" si="40"/>
        <x:v>14</x:v>
      </x:c>
      <x:c r="L246" s="53">
        <x:f t="shared" si="41"/>
        <x:v>20</x:v>
      </x:c>
      <x:c r="M246" s="54">
        <x:f t="shared" si="42"/>
        <x:v>958.41630687078487</x:v>
      </x:c>
      <x:c r="N246" s="54">
        <x:f t="shared" si="43"/>
        <x:v>0.16556687977137838</x:v>
      </x:c>
      <x:c r="O246" s="55">
        <x:f t="shared" si="44"/>
        <x:v>50364</x:v>
      </x:c>
      <x:c r="P246" s="55">
        <x:f t="shared" si="45"/>
        <x:v>14960</x:v>
      </x:c>
      <x:c r="Q246" s="55">
        <x:f t="shared" si="46"/>
        <x:v>29139.171994284457</x:v>
      </x:c>
      <x:c r="R246" s="55">
        <x:f t="shared" si="47"/>
        <x:v>-13735.171994284457</x:v>
      </x:c>
      <x:c r="S246" s="1" t="str">
        <x:f t="shared" si="48"/>
        <x:v>YES</x:v>
      </x:c>
      <x:c r="T246" s="1">
        <x:f t="shared" si="49"/>
        <x:v>-13735.171994284457</x:v>
      </x:c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53">
        <x:f t="shared" si="38"/>
        <x:v>0</x:v>
      </x:c>
      <x:c r="J247" s="53">
        <x:f t="shared" si="39"/>
        <x:v>6</x:v>
      </x:c>
      <x:c r="K247" s="53">
        <x:f t="shared" si="40"/>
        <x:v>15</x:v>
      </x:c>
      <x:c r="L247" s="53">
        <x:f t="shared" si="41"/>
        <x:v>21</x:v>
      </x:c>
      <x:c r="M247" s="54">
        <x:f t="shared" si="42"/>
        <x:v>1022.0045137469313</x:v>
      </x:c>
      <x:c r="N247" s="54">
        <x:f t="shared" si="43"/>
        <x:v>0.20972535676870227</x:v>
      </x:c>
      <x:c r="O247" s="55">
        <x:f t="shared" si="44"/>
        <x:v>53064</x:v>
      </x:c>
      <x:c r="P247" s="55">
        <x:f t="shared" si="45"/>
        <x:v>15840</x:v>
      </x:c>
      <x:c r="Q247" s="55">
        <x:f t="shared" si="46"/>
        <x:v>30243.133919217558</x:v>
      </x:c>
      <x:c r="R247" s="55">
        <x:f t="shared" si="47"/>
        <x:v>-13019.133919217558</x:v>
      </x:c>
      <x:c r="S247" s="1" t="str">
        <x:f t="shared" si="48"/>
        <x:v>YES</x:v>
      </x:c>
      <x:c r="T247" s="1">
        <x:f t="shared" si="49"/>
        <x:v>-13019.133919217558</x:v>
      </x:c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53">
        <x:f t="shared" si="38"/>
        <x:v>0</x:v>
      </x:c>
      <x:c r="J248" s="53">
        <x:f t="shared" si="39"/>
        <x:v>6</x:v>
      </x:c>
      <x:c r="K248" s="53">
        <x:f t="shared" si="40"/>
        <x:v>16</x:v>
      </x:c>
      <x:c r="L248" s="53">
        <x:f t="shared" si="41"/>
        <x:v>22</x:v>
      </x:c>
      <x:c r="M248" s="54">
        <x:f t="shared" si="42"/>
        <x:v>1087.0652896244203</x:v>
      </x:c>
      <x:c r="N248" s="54">
        <x:f t="shared" si="43"/>
        <x:v>0.25490645112806964</x:v>
      </x:c>
      <x:c r="O248" s="55">
        <x:f t="shared" si="44"/>
        <x:v>55764</x:v>
      </x:c>
      <x:c r="P248" s="55">
        <x:f t="shared" si="45"/>
        <x:v>16720</x:v>
      </x:c>
      <x:c r="Q248" s="55">
        <x:f t="shared" si="46"/>
        <x:v>31372.66127820174</x:v>
      </x:c>
      <x:c r="R248" s="55">
        <x:f t="shared" si="47"/>
        <x:v>-12328.66127820174</x:v>
      </x:c>
      <x:c r="S248" s="1" t="str">
        <x:f t="shared" si="48"/>
        <x:v>YES</x:v>
      </x:c>
      <x:c r="T248" s="1">
        <x:f t="shared" si="49"/>
        <x:v>-12328.66127820174</x:v>
      </x:c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53">
        <x:f t="shared" si="38"/>
        <x:v>0</x:v>
      </x:c>
      <x:c r="J249" s="53">
        <x:f t="shared" si="39"/>
        <x:v>6</x:v>
      </x:c>
      <x:c r="K249" s="53">
        <x:f t="shared" si="40"/>
        <x:v>17</x:v>
      </x:c>
      <x:c r="L249" s="53">
        <x:f t="shared" si="41"/>
        <x:v>23</x:v>
      </x:c>
      <x:c r="M249" s="54">
        <x:f t="shared" si="42"/>
        <x:v>1153.6255130709608</x:v>
      </x:c>
      <x:c r="N249" s="54">
        <x:f t="shared" si="43"/>
        <x:v>0.30112882852150052</x:v>
      </x:c>
      <x:c r="O249" s="55">
        <x:f t="shared" si="44"/>
        <x:v>58464</x:v>
      </x:c>
      <x:c r="P249" s="55">
        <x:f t="shared" si="45"/>
        <x:v>17600</x:v>
      </x:c>
      <x:c r="Q249" s="55">
        <x:f t="shared" si="46"/>
        <x:v>32528.220713037514</x:v>
      </x:c>
      <x:c r="R249" s="55">
        <x:f t="shared" si="47"/>
        <x:v>-11664.220713037514</x:v>
      </x:c>
      <x:c r="S249" s="1" t="str">
        <x:f t="shared" si="48"/>
        <x:v>YES</x:v>
      </x:c>
      <x:c r="T249" s="1">
        <x:f t="shared" si="49"/>
        <x:v>-11664.220713037514</x:v>
      </x:c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53">
        <x:f t="shared" si="38"/>
        <x:v>0</x:v>
      </x:c>
      <x:c r="J250" s="53">
        <x:f t="shared" si="39"/>
        <x:v>6</x:v>
      </x:c>
      <x:c r="K250" s="53">
        <x:f t="shared" si="40"/>
        <x:v>18</x:v>
      </x:c>
      <x:c r="L250" s="53">
        <x:f t="shared" si="41"/>
        <x:v>24</x:v>
      </x:c>
      <x:c r="M250" s="54">
        <x:f t="shared" si="42"/>
        <x:v>1221.7125045295481</x:v>
      </x:c>
      <x:c r="N250" s="54">
        <x:f t="shared" si="43"/>
        <x:v>0.34841146147885288</x:v>
      </x:c>
      <x:c r="O250" s="55">
        <x:f t="shared" si="44"/>
        <x:v>61164</x:v>
      </x:c>
      <x:c r="P250" s="55">
        <x:f t="shared" si="45"/>
        <x:v>18480</x:v>
      </x:c>
      <x:c r="Q250" s="55">
        <x:f t="shared" si="46"/>
        <x:v>33710.286536971325</x:v>
      </x:c>
      <x:c r="R250" s="55">
        <x:f t="shared" si="47"/>
        <x:v>-11026.286536971325</x:v>
      </x:c>
      <x:c r="S250" s="1" t="str">
        <x:f t="shared" si="48"/>
        <x:v>YES</x:v>
      </x:c>
      <x:c r="T250" s="1">
        <x:f t="shared" si="49"/>
        <x:v>-11026.286536971325</x:v>
      </x:c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53">
        <x:f t="shared" si="38"/>
        <x:v>0</x:v>
      </x:c>
      <x:c r="J251" s="53">
        <x:f t="shared" si="39"/>
        <x:v>6</x:v>
      </x:c>
      <x:c r="K251" s="53">
        <x:f t="shared" si="40"/>
        <x:v>19</x:v>
      </x:c>
      <x:c r="L251" s="53">
        <x:f t="shared" si="41"/>
        <x:v>25</x:v>
      </x:c>
      <x:c r="M251" s="54">
        <x:f t="shared" si="42"/>
        <x:v>1291.3540331655697</x:v>
      </x:c>
      <x:c r="N251" s="54">
        <x:f t="shared" si="43"/>
        <x:v>0.39677363414275674</x:v>
      </x:c>
      <x:c r="O251" s="55">
        <x:f t="shared" si="44"/>
        <x:v>63864</x:v>
      </x:c>
      <x:c r="P251" s="55">
        <x:f t="shared" si="45"/>
        <x:v>19360</x:v>
      </x:c>
      <x:c r="Q251" s="55">
        <x:f t="shared" si="46"/>
        <x:v>34919.340853568916</x:v>
      </x:c>
      <x:c r="R251" s="55">
        <x:f t="shared" si="47"/>
        <x:v>-10415.340853568916</x:v>
      </x:c>
      <x:c r="S251" s="1" t="str">
        <x:f t="shared" si="48"/>
        <x:v>YES</x:v>
      </x:c>
      <x:c r="T251" s="1">
        <x:f t="shared" si="49"/>
        <x:v>-10415.340853568916</x:v>
      </x:c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53">
        <x:f t="shared" si="38"/>
        <x:v>0</x:v>
      </x:c>
      <x:c r="J252" s="53">
        <x:f t="shared" si="39"/>
        <x:v>6</x:v>
      </x:c>
      <x:c r="K252" s="53">
        <x:f t="shared" si="40"/>
        <x:v>20</x:v>
      </x:c>
      <x:c r="L252" s="53">
        <x:f t="shared" si="41"/>
        <x:v>26</x:v>
      </x:c>
      <x:c r="M252" s="54">
        <x:f t="shared" si="42"/>
        <x:v>1362.5783238160468</x:v>
      </x:c>
      <x:c r="N252" s="54">
        <x:f t="shared" si="43"/>
        <x:v>0.44623494709447697</x:v>
      </x:c>
      <x:c r="O252" s="55">
        <x:f t="shared" si="44"/>
        <x:v>66564</x:v>
      </x:c>
      <x:c r="P252" s="55">
        <x:f t="shared" si="45"/>
        <x:v>20240</x:v>
      </x:c>
      <x:c r="Q252" s="55">
        <x:f t="shared" si="46"/>
        <x:v>36155.873677361924</x:v>
      </x:c>
      <x:c r="R252" s="55">
        <x:f t="shared" si="47"/>
        <x:v>-9831.8736773619239</x:v>
      </x:c>
      <x:c r="S252" s="1" t="str">
        <x:f t="shared" si="48"/>
        <x:v>YES</x:v>
      </x:c>
      <x:c r="T252" s="1">
        <x:f t="shared" si="49"/>
        <x:v>-9831.8736773619239</x:v>
      </x:c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53">
        <x:f t="shared" si="38"/>
        <x:v>0</x:v>
      </x:c>
      <x:c r="J253" s="53">
        <x:f t="shared" si="39"/>
        <x:v>6</x:v>
      </x:c>
      <x:c r="K253" s="53">
        <x:f t="shared" si="40"/>
        <x:v>21</x:v>
      </x:c>
      <x:c r="L253" s="53">
        <x:f t="shared" si="41"/>
        <x:v>27</x:v>
      </x:c>
      <x:c r="M253" s="54">
        <x:f t="shared" si="42"/>
        <x:v>1435.4140640424905</x:v>
      </x:c>
      <x:c r="N253" s="54">
        <x:f t="shared" si="43"/>
        <x:v>0.49681532225172953</x:v>
      </x:c>
      <x:c r="O253" s="55">
        <x:f t="shared" si="44"/>
        <x:v>69264</x:v>
      </x:c>
      <x:c r="P253" s="55">
        <x:f t="shared" si="45"/>
        <x:v>21120</x:v>
      </x:c>
      <x:c r="Q253" s="55">
        <x:f t="shared" si="46"/>
        <x:v>37420.383056293242</x:v>
      </x:c>
      <x:c r="R253" s="55">
        <x:f t="shared" si="47"/>
        <x:v>-9276.3830562932417</x:v>
      </x:c>
      <x:c r="S253" s="1" t="str">
        <x:f t="shared" si="48"/>
        <x:v>YES</x:v>
      </x:c>
      <x:c r="T253" s="1">
        <x:f t="shared" si="49"/>
        <x:v>-9276.3830562932417</x:v>
      </x:c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53">
        <x:f t="shared" si="38"/>
        <x:v>0</x:v>
      </x:c>
      <x:c r="J254" s="53">
        <x:f t="shared" si="39"/>
        <x:v>6</x:v>
      </x:c>
      <x:c r="K254" s="53">
        <x:f t="shared" si="40"/>
        <x:v>22</x:v>
      </x:c>
      <x:c r="L254" s="53">
        <x:f t="shared" si="41"/>
        <x:v>28</x:v>
      </x:c>
      <x:c r="M254" s="54">
        <x:f t="shared" si="42"/>
        <x:v>1509.8904112888868</x:v>
      </x:c>
      <x:c r="N254" s="54">
        <x:f t="shared" si="43"/>
        <x:v>0.54853500783950471</x:v>
      </x:c>
      <x:c r="O254" s="55">
        <x:f t="shared" si="44"/>
        <x:v>71964</x:v>
      </x:c>
      <x:c r="P254" s="55">
        <x:f t="shared" si="45"/>
        <x:v>22000</x:v>
      </x:c>
      <x:c r="Q254" s="55">
        <x:f t="shared" si="46"/>
        <x:v>38713.375195987617</x:v>
      </x:c>
      <x:c r="R254" s="55">
        <x:f t="shared" si="47"/>
        <x:v>-8749.3751959876172</x:v>
      </x:c>
      <x:c r="S254" s="1" t="str">
        <x:f t="shared" si="48"/>
        <x:v>YES</x:v>
      </x:c>
      <x:c r="T254" s="1">
        <x:f t="shared" si="49"/>
        <x:v>-8749.3751959876172</x:v>
      </x:c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53">
        <x:f t="shared" si="38"/>
        <x:v>0</x:v>
      </x:c>
      <x:c r="J255" s="53">
        <x:f t="shared" si="39"/>
        <x:v>6</x:v>
      </x:c>
      <x:c r="K255" s="53">
        <x:f t="shared" si="40"/>
        <x:v>23</x:v>
      </x:c>
      <x:c r="L255" s="53">
        <x:f t="shared" si="41"/>
        <x:v>29</x:v>
      </x:c>
      <x:c r="M255" s="54">
        <x:f t="shared" si="42"/>
        <x:v>1586.0370001463232</x:v>
      </x:c>
      <x:c r="N255" s="54">
        <x:f t="shared" si="43"/>
        <x:v>0.60141458343494669</x:v>
      </x:c>
      <x:c r="O255" s="55">
        <x:f t="shared" si="44"/>
        <x:v>74664</x:v>
      </x:c>
      <x:c r="P255" s="55">
        <x:f t="shared" si="45"/>
        <x:v>22880</x:v>
      </x:c>
      <x:c r="Q255" s="55">
        <x:f t="shared" si="46"/>
        <x:v>40035.364585873664</x:v>
      </x:c>
      <x:c r="R255" s="55">
        <x:f t="shared" si="47"/>
        <x:v>-8251.3645858736636</x:v>
      </x:c>
      <x:c r="S255" s="1" t="str">
        <x:f t="shared" si="48"/>
        <x:v>YES</x:v>
      </x:c>
      <x:c r="T255" s="1">
        <x:f t="shared" si="49"/>
        <x:v>-8251.3645858736636</x:v>
      </x:c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53">
        <x:f t="shared" si="38"/>
        <x:v>0</x:v>
      </x:c>
      <x:c r="J256" s="53">
        <x:f t="shared" si="39"/>
        <x:v>6</x:v>
      </x:c>
      <x:c r="K256" s="53">
        <x:f t="shared" si="40"/>
        <x:v>24</x:v>
      </x:c>
      <x:c r="L256" s="53">
        <x:f t="shared" si="41"/>
        <x:v>30</x:v>
      </x:c>
      <x:c r="M256" s="54">
        <x:f t="shared" si="42"/>
        <x:v>1663.8839497258191</x:v>
      </x:c>
      <x:c r="N256" s="54">
        <x:f t="shared" si="43"/>
        <x:v>0.65547496508737435</x:v>
      </x:c>
      <x:c r="O256" s="55">
        <x:f t="shared" si="44"/>
        <x:v>77364</x:v>
      </x:c>
      <x:c r="P256" s="55">
        <x:f t="shared" si="45"/>
        <x:v>23760</x:v>
      </x:c>
      <x:c r="Q256" s="55">
        <x:f t="shared" si="46"/>
        <x:v>41386.874127184361</x:v>
      </x:c>
      <x:c r="R256" s="55">
        <x:f t="shared" si="47"/>
        <x:v>-7782.874127184361</x:v>
      </x:c>
      <x:c r="S256" s="1" t="str">
        <x:f t="shared" si="48"/>
        <x:v>YES</x:v>
      </x:c>
      <x:c r="T256" s="1">
        <x:f t="shared" si="49"/>
        <x:v>-7782.874127184361</x:v>
      </x:c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53">
        <x:f t="shared" si="38"/>
        <x:v>0</x:v>
      </x:c>
      <x:c r="J257" s="53">
        <x:f t="shared" si="39"/>
        <x:v>6</x:v>
      </x:c>
      <x:c r="K257" s="53">
        <x:f t="shared" si="40"/>
        <x:v>25</x:v>
      </x:c>
      <x:c r="L257" s="53">
        <x:f t="shared" si="41"/>
        <x:v>31</x:v>
      </x:c>
      <x:c r="M257" s="54">
        <x:f t="shared" si="42"/>
        <x:v>1743.4618711409166</x:v>
      </x:c>
      <x:c r="N257" s="54">
        <x:f t="shared" si="43"/>
        <x:v>0.71073741051452544</x:v>
      </x:c>
      <x:c r="O257" s="55">
        <x:f t="shared" si="44"/>
        <x:v>80064</x:v>
      </x:c>
      <x:c r="P257" s="55">
        <x:f t="shared" si="45"/>
        <x:v>24640</x:v>
      </x:c>
      <x:c r="Q257" s="55">
        <x:f t="shared" si="46"/>
        <x:v>42768.435262863131</x:v>
      </x:c>
      <x:c r="R257" s="55">
        <x:f t="shared" si="47"/>
        <x:v>-7344.4352628631314</x:v>
      </x:c>
      <x:c r="S257" s="1" t="str">
        <x:f t="shared" si="48"/>
        <x:v>YES</x:v>
      </x:c>
      <x:c r="T257" s="1">
        <x:f t="shared" si="49"/>
        <x:v>-7344.4352628631314</x:v>
      </x:c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53">
        <x:f t="shared" si="38"/>
        <x:v>0</x:v>
      </x:c>
      <x:c r="J258" s="53">
        <x:f t="shared" si="39"/>
        <x:v>6</x:v>
      </x:c>
      <x:c r="K258" s="53">
        <x:f t="shared" si="40"/>
        <x:v>26</x:v>
      </x:c>
      <x:c r="L258" s="53">
        <x:f t="shared" si="41"/>
        <x:v>32</x:v>
      </x:c>
      <x:c r="M258" s="54">
        <x:f t="shared" si="42"/>
        <x:v>1824.8018751016346</x:v>
      </x:c>
      <x:c r="N258" s="54">
        <x:f t="shared" si="43"/>
        <x:v>0.76722352437613506</x:v>
      </x:c>
      <x:c r="O258" s="55">
        <x:f t="shared" si="44"/>
        <x:v>82764</x:v>
      </x:c>
      <x:c r="P258" s="55">
        <x:f t="shared" si="45"/>
        <x:v>25520</x:v>
      </x:c>
      <x:c r="Q258" s="55">
        <x:f t="shared" si="46"/>
        <x:v>44180.588109403376</x:v>
      </x:c>
      <x:c r="R258" s="55">
        <x:f t="shared" si="47"/>
        <x:v>-6936.5881094033757</x:v>
      </x:c>
      <x:c r="S258" s="1" t="str">
        <x:f t="shared" si="48"/>
        <x:v>YES</x:v>
      </x:c>
      <x:c r="T258" s="1">
        <x:f t="shared" si="49"/>
        <x:v>-6936.5881094033757</x:v>
      </x:c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53">
        <x:f t="shared" si="38"/>
        <x:v>0</x:v>
      </x:c>
      <x:c r="J259" s="53">
        <x:f t="shared" si="39"/>
        <x:v>6</x:v>
      </x:c>
      <x:c r="K259" s="53">
        <x:f t="shared" si="40"/>
        <x:v>27</x:v>
      </x:c>
      <x:c r="L259" s="53">
        <x:f t="shared" si="41"/>
        <x:v>33</x:v>
      </x:c>
      <x:c r="M259" s="54">
        <x:f t="shared" si="42"/>
        <x:v>1907.9355796213911</x:v>
      </x:c>
      <x:c r="N259" s="54">
        <x:f t="shared" si="43"/>
        <x:v>0.82495526362596605</x:v>
      </x:c>
      <x:c r="O259" s="55">
        <x:f t="shared" si="44"/>
        <x:v>85464</x:v>
      </x:c>
      <x:c r="P259" s="55">
        <x:f t="shared" si="45"/>
        <x:v>26400</x:v>
      </x:c>
      <x:c r="Q259" s="55">
        <x:f t="shared" si="46"/>
        <x:v>45623.881590649151</x:v>
      </x:c>
      <x:c r="R259" s="55">
        <x:f t="shared" si="47"/>
        <x:v>-6559.8815906491509</x:v>
      </x:c>
      <x:c r="S259" s="1" t="str">
        <x:f t="shared" si="48"/>
        <x:v>YES</x:v>
      </x:c>
      <x:c r="T259" s="1">
        <x:f t="shared" si="49"/>
        <x:v>-6559.8815906491509</x:v>
      </x:c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53">
        <x:f t="shared" si="38"/>
        <x:v>0</x:v>
      </x:c>
      <x:c r="J260" s="53">
        <x:f t="shared" si="39"/>
        <x:v>6</x:v>
      </x:c>
      <x:c r="K260" s="53">
        <x:f t="shared" si="40"/>
        <x:v>28</x:v>
      </x:c>
      <x:c r="L260" s="53">
        <x:f t="shared" si="41"/>
        <x:v>34</x:v>
      </x:c>
      <x:c r="M260" s="54">
        <x:f t="shared" si="42"/>
        <x:v>1992.8951178385448</x:v>
      </x:c>
      <x:c r="N260" s="54">
        <x:f t="shared" si="43"/>
        <x:v>0.88395494294343391</x:v>
      </x:c>
      <x:c r="O260" s="55">
        <x:f t="shared" si="44"/>
        <x:v>88164</x:v>
      </x:c>
      <x:c r="P260" s="55">
        <x:f t="shared" si="45"/>
        <x:v>27280</x:v>
      </x:c>
      <x:c r="Q260" s="55">
        <x:f t="shared" si="46"/>
        <x:v>47098.87357358585</x:v>
      </x:c>
      <x:c r="R260" s="55">
        <x:f t="shared" si="47"/>
        <x:v>-6214.87357358585</x:v>
      </x:c>
      <x:c r="S260" s="1" t="str">
        <x:f t="shared" si="48"/>
        <x:v>YES</x:v>
      </x:c>
      <x:c r="T260" s="1">
        <x:f t="shared" si="49"/>
        <x:v>-6214.87357358585</x:v>
      </x:c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53">
        <x:f t="shared" si="38"/>
        <x:v>0</x:v>
      </x:c>
      <x:c r="J261" s="53">
        <x:f t="shared" si="39"/>
        <x:v>6</x:v>
      </x:c>
      <x:c r="K261" s="53">
        <x:f t="shared" si="40"/>
        <x:v>29</x:v>
      </x:c>
      <x:c r="L261" s="53">
        <x:f t="shared" si="41"/>
        <x:v>35</x:v>
      </x:c>
      <x:c r="M261" s="54">
        <x:f t="shared" si="42"/>
        <x:v>2079.7131459541984</x:v>
      </x:c>
      <x:c r="N261" s="54">
        <x:f t="shared" si="43"/>
        <x:v>0.94424524024597112</x:v>
      </x:c>
      <x:c r="O261" s="55">
        <x:f t="shared" si="44"/>
        <x:v>90864</x:v>
      </x:c>
      <x:c r="P261" s="55">
        <x:f t="shared" si="45"/>
        <x:v>28160</x:v>
      </x:c>
      <x:c r="Q261" s="55">
        <x:f t="shared" si="46"/>
        <x:v>48606.131006149277</x:v>
      </x:c>
      <x:c r="R261" s="55">
        <x:f t="shared" si="47"/>
        <x:v>-5902.1310061492768</x:v>
      </x:c>
      <x:c r="S261" s="1" t="str">
        <x:f t="shared" si="48"/>
        <x:v>YES</x:v>
      </x:c>
      <x:c r="T261" s="1">
        <x:f t="shared" si="49"/>
        <x:v>-5902.1310061492768</x:v>
      </x:c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53">
        <x:f t="shared" si="38"/>
        <x:v>0</x:v>
      </x:c>
      <x:c r="J262" s="53">
        <x:f t="shared" si="39"/>
        <x:v>6</x:v>
      </x:c>
      <x:c r="K262" s="53">
        <x:f t="shared" si="40"/>
        <x:v>30</x:v>
      </x:c>
      <x:c r="L262" s="53">
        <x:f t="shared" si="41"/>
        <x:v>36</x:v>
      </x:c>
      <x:c r="M262" s="54">
        <x:f t="shared" si="42"/>
        <x:v>2168.422851287969</x:v>
      </x:c>
      <x:c r="N262" s="54">
        <x:f t="shared" si="43"/>
        <x:v>1.0058492022833119</x:v>
      </x:c>
      <x:c r="O262" s="55">
        <x:f t="shared" si="44"/>
        <x:v>93564</x:v>
      </x:c>
      <x:c r="P262" s="55">
        <x:f t="shared" si="45"/>
        <x:v>29040</x:v>
      </x:c>
      <x:c r="Q262" s="55">
        <x:f t="shared" si="46"/>
        <x:v>50146.230057082794</x:v>
      </x:c>
      <x:c r="R262" s="55">
        <x:f t="shared" si="47"/>
        <x:v>-5622.2300570827938</x:v>
      </x:c>
      <x:c r="S262" s="1" t="str">
        <x:f t="shared" si="48"/>
        <x:v>YES</x:v>
      </x:c>
      <x:c r="T262" s="1">
        <x:f t="shared" si="49"/>
        <x:v>-5622.2300570827938</x:v>
      </x:c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53">
        <x:f t="shared" si="38"/>
        <x:v>0</x:v>
      </x:c>
      <x:c r="J263" s="53">
        <x:f t="shared" si="39"/>
        <x:v>7</x:v>
      </x:c>
      <x:c r="K263" s="53">
        <x:f t="shared" si="40"/>
        <x:v>0</x:v>
      </x:c>
      <x:c r="L263" s="53">
        <x:f t="shared" si="41"/>
        <x:v>7</x:v>
      </x:c>
      <x:c r="M263" s="54">
        <x:f t="shared" si="42"/>
        <x:v>249.62400827032465</x:v>
      </x:c>
      <x:c r="N263" s="54">
        <x:f t="shared" si="43"/>
        <x:v>0</x:v>
      </x:c>
      <x:c r="O263" s="55">
        <x:f t="shared" si="44"/>
        <x:v>14658</x:v>
      </x:c>
      <x:c r="P263" s="55">
        <x:f t="shared" si="45"/>
        <x:v>3080</x:v>
      </x:c>
      <x:c r="Q263" s="55">
        <x:f t="shared" si="46"/>
        <x:v>8667.50028716405</x:v>
      </x:c>
      <x:c r="R263" s="55">
        <x:f t="shared" si="47"/>
        <x:v>-17089.50028716405</x:v>
      </x:c>
      <x:c r="S263" s="1" t="str">
        <x:f t="shared" si="48"/>
        <x:v>YES</x:v>
      </x:c>
      <x:c r="T263" s="1">
        <x:f t="shared" si="49"/>
        <x:v>-17089.50028716405</x:v>
      </x:c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53">
        <x:f t="shared" si="38"/>
        <x:v>0</x:v>
      </x:c>
      <x:c r="J264" s="53">
        <x:f t="shared" si="39"/>
        <x:v>7</x:v>
      </x:c>
      <x:c r="K264" s="53">
        <x:f t="shared" si="40"/>
        <x:v>1</x:v>
      </x:c>
      <x:c r="L264" s="53">
        <x:f t="shared" si="41"/>
        <x:v>8</x:v>
      </x:c>
      <x:c r="M264" s="54">
        <x:f t="shared" si="42"/>
        <x:v>295.18650827032468</x:v>
      </x:c>
      <x:c r="N264" s="54">
        <x:f t="shared" si="43"/>
        <x:v>0</x:v>
      </x:c>
      <x:c r="O264" s="55">
        <x:f t="shared" si="44"/>
        <x:v>17358</x:v>
      </x:c>
      <x:c r="P264" s="55">
        <x:f t="shared" si="45"/>
        <x:v>3960</x:v>
      </x:c>
      <x:c r="Q264" s="55">
        <x:f t="shared" si="46"/>
        <x:v>10249.531537164052</x:v>
      </x:c>
      <x:c r="R264" s="55">
        <x:f t="shared" si="47"/>
        <x:v>-16851.531537164054</x:v>
      </x:c>
      <x:c r="S264" s="1" t="str">
        <x:f t="shared" si="48"/>
        <x:v>YES</x:v>
      </x:c>
      <x:c r="T264" s="1">
        <x:f t="shared" si="49"/>
        <x:v>-16851.531537164054</x:v>
      </x:c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53">
        <x:f t="shared" si="38"/>
        <x:v>0</x:v>
      </x:c>
      <x:c r="J265" s="53">
        <x:f t="shared" si="39"/>
        <x:v>7</x:v>
      </x:c>
      <x:c r="K265" s="53">
        <x:f t="shared" si="40"/>
        <x:v>2</x:v>
      </x:c>
      <x:c r="L265" s="53">
        <x:f t="shared" si="41"/>
        <x:v>9</x:v>
      </x:c>
      <x:c r="M265" s="54">
        <x:f t="shared" si="42"/>
        <x:v>341.88807077032465</x:v>
      </x:c>
      <x:c r="N265" s="54">
        <x:f t="shared" si="43"/>
        <x:v>0</x:v>
      </x:c>
      <x:c r="O265" s="55">
        <x:f t="shared" si="44"/>
        <x:v>20058</x:v>
      </x:c>
      <x:c r="P265" s="55">
        <x:f t="shared" si="45"/>
        <x:v>4840</x:v>
      </x:c>
      <x:c r="Q265" s="55">
        <x:f t="shared" si="46"/>
        <x:v>11871.11356841405</x:v>
      </x:c>
      <x:c r="R265" s="55">
        <x:f t="shared" si="47"/>
        <x:v>-16653.11356841405</x:v>
      </x:c>
      <x:c r="S265" s="1" t="str">
        <x:f t="shared" si="48"/>
        <x:v>YES</x:v>
      </x:c>
      <x:c r="T265" s="1">
        <x:f t="shared" si="49"/>
        <x:v>-16653.11356841405</x:v>
      </x:c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53">
        <x:f t="shared" si="38"/>
        <x:v>0</x:v>
      </x:c>
      <x:c r="J266" s="53">
        <x:f t="shared" si="39"/>
        <x:v>7</x:v>
      </x:c>
      <x:c r="K266" s="53">
        <x:f t="shared" si="40"/>
        <x:v>3</x:v>
      </x:c>
      <x:c r="L266" s="53">
        <x:f t="shared" si="41"/>
        <x:v>10</x:v>
      </x:c>
      <x:c r="M266" s="54">
        <x:f t="shared" si="42"/>
        <x:v>389.75005319219963</x:v>
      </x:c>
      <x:c r="N266" s="54">
        <x:f t="shared" si="43"/>
        <x:v>0</x:v>
      </x:c>
      <x:c r="O266" s="55">
        <x:f t="shared" si="44"/>
        <x:v>22758</x:v>
      </x:c>
      <x:c r="P266" s="55">
        <x:f t="shared" si="45"/>
        <x:v>5720</x:v>
      </x:c>
      <x:c r="Q266" s="55">
        <x:f t="shared" si="46"/>
        <x:v>13532.987958062487</x:v>
      </x:c>
      <x:c r="R266" s="55">
        <x:f t="shared" si="47"/>
        <x:v>-16494.987958062487</x:v>
      </x:c>
      <x:c r="S266" s="1" t="str">
        <x:f t="shared" si="48"/>
        <x:v>YES</x:v>
      </x:c>
      <x:c r="T266" s="1">
        <x:f t="shared" si="49"/>
        <x:v>-16494.987958062487</x:v>
      </x:c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53">
        <x:f t="shared" si="38"/>
        <x:v>0</x:v>
      </x:c>
      <x:c r="J267" s="53">
        <x:f t="shared" si="39"/>
        <x:v>7</x:v>
      </x:c>
      <x:c r="K267" s="53">
        <x:f t="shared" si="40"/>
        <x:v>4</x:v>
      </x:c>
      <x:c r="L267" s="53">
        <x:f t="shared" si="41"/>
        <x:v>11</x:v>
      </x:c>
      <x:c r="M267" s="54">
        <x:f t="shared" si="42"/>
        <x:v>438.7941689148559</x:v>
      </x:c>
      <x:c r="N267" s="54">
        <x:f t="shared" si="43"/>
        <x:v>0</x:v>
      </x:c>
      <x:c r="O267" s="55">
        <x:f t="shared" si="44"/>
        <x:v>25458</x:v>
      </x:c>
      <x:c r="P267" s="55">
        <x:f t="shared" si="45"/>
        <x:v>6600</x:v>
      </x:c>
      <x:c r="Q267" s="55">
        <x:f t="shared" si="46"/>
        <x:v>15235.908642876941</x:v>
      </x:c>
      <x:c r="R267" s="55">
        <x:f t="shared" si="47"/>
        <x:v>-16377.908642876941</x:v>
      </x:c>
      <x:c r="S267" s="1" t="str">
        <x:f t="shared" si="48"/>
        <x:v>YES</x:v>
      </x:c>
      <x:c r="T267" s="1">
        <x:f t="shared" si="49"/>
        <x:v>-16377.908642876941</x:v>
      </x:c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53">
        <x:f t="shared" si="38"/>
        <x:v>0</x:v>
      </x:c>
      <x:c r="J268" s="53">
        <x:f t="shared" si="39"/>
        <x:v>7</x:v>
      </x:c>
      <x:c r="K268" s="53">
        <x:f t="shared" si="40"/>
        <x:v>5</x:v>
      </x:c>
      <x:c r="L268" s="53">
        <x:f t="shared" si="41"/>
        <x:v>12</x:v>
      </x:c>
      <x:c r="M268" s="54">
        <x:f t="shared" si="42"/>
        <x:v>489.04249283605947</x:v>
      </x:c>
      <x:c r="N268" s="54">
        <x:f t="shared" si="43"/>
        <x:v>0</x:v>
      </x:c>
      <x:c r="O268" s="55">
        <x:f t="shared" si="44"/>
        <x:v>28158</x:v>
      </x:c>
      <x:c r="P268" s="55">
        <x:f t="shared" si="45"/>
        <x:v>7480</x:v>
      </x:c>
      <x:c r="Q268" s="55">
        <x:f t="shared" si="46"/>
        <x:v>16980.642112363177</x:v>
      </x:c>
      <x:c r="R268" s="55">
        <x:f t="shared" si="47"/>
        <x:v>-16302.642112363177</x:v>
      </x:c>
      <x:c r="S268" s="1" t="str">
        <x:f t="shared" si="48"/>
        <x:v>YES</x:v>
      </x:c>
      <x:c r="T268" s="1">
        <x:f t="shared" si="49"/>
        <x:v>-16302.642112363177</x:v>
      </x:c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53">
        <x:f t="shared" si="38"/>
        <x:v>0</x:v>
      </x:c>
      <x:c r="J269" s="53">
        <x:f t="shared" si="39"/>
        <x:v>7</x:v>
      </x:c>
      <x:c r="K269" s="53">
        <x:f t="shared" si="40"/>
        <x:v>6</x:v>
      </x:c>
      <x:c r="L269" s="53">
        <x:f t="shared" si="41"/>
        <x:v>13</x:v>
      </x:c>
      <x:c r="M269" s="54">
        <x:f t="shared" si="42"/>
        <x:v>540.51746701769252</x:v>
      </x:c>
      <x:c r="N269" s="54">
        <x:f t="shared" si="43"/>
        <x:v>0</x:v>
      </x:c>
      <x:c r="O269" s="55">
        <x:f t="shared" si="44"/>
        <x:v>30858</x:v>
      </x:c>
      <x:c r="P269" s="55">
        <x:f t="shared" si="45"/>
        <x:v>8360</x:v>
      </x:c>
      <x:c r="Q269" s="55">
        <x:f t="shared" si="46"/>
        <x:v>18767.967604780992</x:v>
      </x:c>
      <x:c r="R269" s="55">
        <x:f t="shared" si="47"/>
        <x:v>-16269.967604780992</x:v>
      </x:c>
      <x:c r="S269" s="1" t="str">
        <x:f t="shared" si="48"/>
        <x:v>YES</x:v>
      </x:c>
      <x:c r="T269" s="1">
        <x:f t="shared" si="49"/>
        <x:v>-16269.967604780992</x:v>
      </x:c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53">
        <x:f t="shared" si="38"/>
        <x:v>0</x:v>
      </x:c>
      <x:c r="J270" s="53">
        <x:f t="shared" si="39"/>
        <x:v>7</x:v>
      </x:c>
      <x:c r="K270" s="53">
        <x:f t="shared" si="40"/>
        <x:v>7</x:v>
      </x:c>
      <x:c r="L270" s="53">
        <x:f t="shared" si="41"/>
        <x:v>14</x:v>
      </x:c>
      <x:c r="M270" s="54">
        <x:f t="shared" si="42"/>
        <x:v>593.24190641565281</x:v>
      </x:c>
      <x:c r="N270" s="54">
        <x:f t="shared" si="43"/>
        <x:v>0</x:v>
      </x:c>
      <x:c r="O270" s="55">
        <x:f t="shared" si="44"/>
        <x:v>33558</x:v>
      </x:c>
      <x:c r="P270" s="55">
        <x:f t="shared" si="45"/>
        <x:v>9240</x:v>
      </x:c>
      <x:c r="Q270" s="55">
        <x:f t="shared" si="46"/>
        <x:v>20598.677306099056</x:v>
      </x:c>
      <x:c r="R270" s="55">
        <x:f t="shared" si="47"/>
        <x:v>-16280.677306099056</x:v>
      </x:c>
      <x:c r="S270" s="1" t="str">
        <x:f t="shared" si="48"/>
        <x:v>YES</x:v>
      </x:c>
      <x:c r="T270" s="1">
        <x:f t="shared" si="49"/>
        <x:v>-16280.677306099056</x:v>
      </x:c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53">
        <x:f t="shared" si="38"/>
        <x:v>0</x:v>
      </x:c>
      <x:c r="J271" s="53">
        <x:f t="shared" si="39"/>
        <x:v>7</x:v>
      </x:c>
      <x:c r="K271" s="53">
        <x:f t="shared" si="40"/>
        <x:v>8</x:v>
      </x:c>
      <x:c r="L271" s="53">
        <x:f t="shared" si="41"/>
        <x:v>15</x:v>
      </x:c>
      <x:c r="M271" s="54">
        <x:f t="shared" si="42"/>
        <x:v>647.23900469563307</x:v>
      </x:c>
      <x:c r="N271" s="54">
        <x:f t="shared" si="43"/>
        <x:v>0</x:v>
      </x:c>
      <x:c r="O271" s="55">
        <x:f t="shared" si="44"/>
        <x:v>36258</x:v>
      </x:c>
      <x:c r="P271" s="55">
        <x:f t="shared" si="45"/>
        <x:v>10120</x:v>
      </x:c>
      <x:c r="Q271" s="55">
        <x:f t="shared" si="46"/>
        <x:v>22473.576551931703</x:v>
      </x:c>
      <x:c r="R271" s="55">
        <x:f t="shared" si="47"/>
        <x:v>-16335.576551931703</x:v>
      </x:c>
      <x:c r="S271" s="1" t="str">
        <x:f t="shared" si="48"/>
        <x:v>YES</x:v>
      </x:c>
      <x:c r="T271" s="1">
        <x:f t="shared" si="49"/>
        <x:v>-16335.576551931703</x:v>
      </x:c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53">
        <x:f t="shared" si="38"/>
        <x:v>0</x:v>
      </x:c>
      <x:c r="J272" s="53">
        <x:f t="shared" si="39"/>
        <x:v>7</x:v>
      </x:c>
      <x:c r="K272" s="53">
        <x:f t="shared" si="40"/>
        <x:v>9</x:v>
      </x:c>
      <x:c r="L272" s="53">
        <x:f t="shared" si="41"/>
        <x:v>16</x:v>
      </x:c>
      <x:c r="M272" s="54">
        <x:f t="shared" si="42"/>
        <x:v>702.53234013602753</x:v>
      </x:c>
      <x:c r="N272" s="54">
        <x:f t="shared" si="43"/>
        <x:v>0</x:v>
      </x:c>
      <x:c r="O272" s="55">
        <x:f t="shared" si="44"/>
        <x:v>38958</x:v>
      </x:c>
      <x:c r="P272" s="55">
        <x:f t="shared" si="45"/>
        <x:v>11000</x:v>
      </x:c>
      <x:c r="Q272" s="55">
        <x:f t="shared" si="46"/>
        <x:v>24393.484032500954</x:v>
      </x:c>
      <x:c r="R272" s="55">
        <x:f t="shared" si="47"/>
        <x:v>-16435.484032500954</x:v>
      </x:c>
      <x:c r="S272" s="1" t="str">
        <x:f t="shared" si="48"/>
        <x:v>YES</x:v>
      </x:c>
      <x:c r="T272" s="1">
        <x:f t="shared" si="49"/>
        <x:v>-16435.484032500954</x:v>
      </x:c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53">
        <x:f t="shared" si="38"/>
        <x:v>0</x:v>
      </x:c>
      <x:c r="J273" s="53">
        <x:f t="shared" si="39"/>
        <x:v>7</x:v>
      </x:c>
      <x:c r="K273" s="53">
        <x:f t="shared" si="40"/>
        <x:v>10</x:v>
      </x:c>
      <x:c r="L273" s="53">
        <x:f t="shared" si="41"/>
        <x:v>17</x:v>
      </x:c>
      <x:c r="M273" s="54">
        <x:f t="shared" si="42"/>
        <x:v>759.14588161924041</x:v>
      </x:c>
      <x:c r="N273" s="54">
        <x:f t="shared" si="43"/>
        <x:v>2.7184640013361398E-2</x:v>
      </x:c>
      <x:c r="O273" s="55">
        <x:f t="shared" si="44"/>
        <x:v>41658</x:v>
      </x:c>
      <x:c r="P273" s="55">
        <x:f t="shared" si="45"/>
        <x:v>11880</x:v>
      </x:c>
      <x:c r="Q273" s="55">
        <x:f t="shared" si="46"/>
        <x:v>25679.616000334034</x:v>
      </x:c>
      <x:c r="R273" s="55">
        <x:f t="shared" si="47"/>
        <x:v>-15901.616000334034</x:v>
      </x:c>
      <x:c r="S273" s="1" t="str">
        <x:f t="shared" si="48"/>
        <x:v>YES</x:v>
      </x:c>
      <x:c r="T273" s="1">
        <x:f t="shared" si="49"/>
        <x:v>-15901.616000334034</x:v>
      </x:c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53">
        <x:f t="shared" si="38"/>
        <x:v>0</x:v>
      </x:c>
      <x:c r="J274" s="53">
        <x:f t="shared" si="39"/>
        <x:v>7</x:v>
      </x:c>
      <x:c r="K274" s="53">
        <x:f t="shared" si="40"/>
        <x:v>11</x:v>
      </x:c>
      <x:c r="L274" s="53">
        <x:f t="shared" si="41"/>
        <x:v>18</x:v>
      </x:c>
      <x:c r="M274" s="54">
        <x:f t="shared" si="42"/>
        <x:v>817.10399471267942</x:v>
      </x:c>
      <x:c r="N274" s="54">
        <x:f t="shared" si="43"/>
        <x:v>6.7433329661582928E-2</x:v>
      </x:c>
      <x:c r="O274" s="55">
        <x:f t="shared" si="44"/>
        <x:v>44358</x:v>
      </x:c>
      <x:c r="P274" s="55">
        <x:f t="shared" si="45"/>
        <x:v>12760</x:v>
      </x:c>
      <x:c r="Q274" s="55">
        <x:f t="shared" si="46"/>
        <x:v>26685.833241539574</x:v>
      </x:c>
      <x:c r="R274" s="55">
        <x:f t="shared" si="47"/>
        <x:v>-15087.833241539574</x:v>
      </x:c>
      <x:c r="S274" s="1" t="str">
        <x:f t="shared" si="48"/>
        <x:v>YES</x:v>
      </x:c>
      <x:c r="T274" s="1">
        <x:f t="shared" si="49"/>
        <x:v>-15087.833241539574</x:v>
      </x:c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53">
        <x:f t="shared" si="38"/>
        <x:v>0</x:v>
      </x:c>
      <x:c r="J275" s="53">
        <x:f t="shared" si="39"/>
        <x:v>7</x:v>
      </x:c>
      <x:c r="K275" s="53">
        <x:f t="shared" si="40"/>
        <x:v>12</x:v>
      </x:c>
      <x:c r="L275" s="53">
        <x:f t="shared" si="41"/>
        <x:v>19</x:v>
      </x:c>
      <x:c r="M275" s="54">
        <x:f t="shared" si="42"/>
        <x:v>876.43144784074389</x:v>
      </x:c>
      <x:c r="N275" s="54">
        <x:f t="shared" si="43"/>
        <x:v>0.10863294988940547</x:v>
      </x:c>
      <x:c r="O275" s="55">
        <x:f t="shared" si="44"/>
        <x:v>47058</x:v>
      </x:c>
      <x:c r="P275" s="55">
        <x:f t="shared" si="45"/>
        <x:v>13640</x:v>
      </x:c>
      <x:c r="Q275" s="55">
        <x:f t="shared" si="46"/>
        <x:v>27715.823747235136</x:v>
      </x:c>
      <x:c r="R275" s="55">
        <x:f t="shared" si="47"/>
        <x:v>-14297.823747235136</x:v>
      </x:c>
      <x:c r="S275" s="1" t="str">
        <x:f t="shared" si="48"/>
        <x:v>YES</x:v>
      </x:c>
      <x:c r="T275" s="1">
        <x:f t="shared" si="49"/>
        <x:v>-14297.823747235136</x:v>
      </x:c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53">
        <x:f t="shared" si="38"/>
        <x:v>0</x:v>
      </x:c>
      <x:c r="J276" s="53">
        <x:f t="shared" si="39"/>
        <x:v>7</x:v>
      </x:c>
      <x:c r="K276" s="53">
        <x:f t="shared" si="40"/>
        <x:v>13</x:v>
      </x:c>
      <x:c r="L276" s="53">
        <x:f t="shared" si="41"/>
        <x:v>20</x:v>
      </x:c>
      <x:c r="M276" s="54">
        <x:f t="shared" si="42"/>
        <x:v>937.15341854912811</x:v>
      </x:c>
      <x:c r="N276" s="54">
        <x:f t="shared" si="43"/>
        <x:v>0.15080098510356119</x:v>
      </x:c>
      <x:c r="O276" s="55">
        <x:f t="shared" si="44"/>
        <x:v>49758</x:v>
      </x:c>
      <x:c r="P276" s="55">
        <x:f t="shared" si="45"/>
        <x:v>14520</x:v>
      </x:c>
      <x:c r="Q276" s="55">
        <x:f t="shared" si="46"/>
        <x:v>28770.024627589031</x:v>
      </x:c>
      <x:c r="R276" s="55">
        <x:f t="shared" si="47"/>
        <x:v>-13532.024627589031</x:v>
      </x:c>
      <x:c r="S276" s="1" t="str">
        <x:f t="shared" si="48"/>
        <x:v>YES</x:v>
      </x:c>
      <x:c r="T276" s="1">
        <x:f t="shared" si="49"/>
        <x:v>-13532.024627589031</x:v>
      </x:c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53">
        <x:f t="shared" si="38"/>
        <x:v>0</x:v>
      </x:c>
      <x:c r="J277" s="53">
        <x:f t="shared" si="39"/>
        <x:v>7</x:v>
      </x:c>
      <x:c r="K277" s="53">
        <x:f t="shared" si="40"/>
        <x:v>14</x:v>
      </x:c>
      <x:c r="L277" s="53">
        <x:f t="shared" si="41"/>
        <x:v>21</x:v>
      </x:c>
      <x:c r="M277" s="54">
        <x:f t="shared" si="42"/>
        <x:v>999.29549986278937</x:v>
      </x:c>
      <x:c r="N277" s="54">
        <x:f t="shared" si="43"/>
        <x:v>0.19395520823804818</x:v>
      </x:c>
      <x:c r="O277" s="55">
        <x:f t="shared" si="44"/>
        <x:v>52458</x:v>
      </x:c>
      <x:c r="P277" s="55">
        <x:f t="shared" si="45"/>
        <x:v>15400</x:v>
      </x:c>
      <x:c r="Q277" s="55">
        <x:f t="shared" si="46"/>
        <x:v>29848.880205951205</x:v>
      </x:c>
      <x:c r="R277" s="55">
        <x:f t="shared" si="47"/>
        <x:v>-12790.880205951205</x:v>
      </x:c>
      <x:c r="S277" s="1" t="str">
        <x:f t="shared" si="48"/>
        <x:v>YES</x:v>
      </x:c>
      <x:c r="T277" s="1">
        <x:f t="shared" si="49"/>
        <x:v>-12790.880205951205</x:v>
      </x:c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53">
        <x:f t="shared" si="38"/>
        <x:v>0</x:v>
      </x:c>
      <x:c r="J278" s="53">
        <x:f t="shared" si="39"/>
        <x:v>7</x:v>
      </x:c>
      <x:c r="K278" s="53">
        <x:f t="shared" si="40"/>
        <x:v>15</x:v>
      </x:c>
      <x:c r="L278" s="53">
        <x:f t="shared" si="41"/>
        <x:v>22</x:v>
      </x:c>
      <x:c r="M278" s="54">
        <x:f t="shared" si="42"/>
        <x:v>1062.8837067389356</x:v>
      </x:c>
      <x:c r="N278" s="54">
        <x:f t="shared" si="43"/>
        <x:v>0.23811368523537196</x:v>
      </x:c>
      <x:c r="O278" s="55">
        <x:f t="shared" si="44"/>
        <x:v>55158</x:v>
      </x:c>
      <x:c r="P278" s="55">
        <x:f t="shared" si="45"/>
        <x:v>16280</x:v>
      </x:c>
      <x:c r="Q278" s="55">
        <x:f t="shared" si="46"/>
        <x:v>30952.842130884299</x:v>
      </x:c>
      <x:c r="R278" s="55">
        <x:f t="shared" si="47"/>
        <x:v>-12074.842130884299</x:v>
      </x:c>
      <x:c r="S278" s="1" t="str">
        <x:f t="shared" si="48"/>
        <x:v>YES</x:v>
      </x:c>
      <x:c r="T278" s="1">
        <x:f t="shared" si="49"/>
        <x:v>-12074.842130884299</x:v>
      </x:c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53">
        <x:f t="shared" si="38"/>
        <x:v>0</x:v>
      </x:c>
      <x:c r="J279" s="53">
        <x:f t="shared" si="39"/>
        <x:v>7</x:v>
      </x:c>
      <x:c r="K279" s="53">
        <x:f t="shared" si="40"/>
        <x:v>16</x:v>
      </x:c>
      <x:c r="L279" s="53">
        <x:f t="shared" si="41"/>
        <x:v>23</x:v>
      </x:c>
      <x:c r="M279" s="54">
        <x:f t="shared" si="42"/>
        <x:v>1127.9444826164247</x:v>
      </x:c>
      <x:c r="N279" s="54">
        <x:f t="shared" si="43"/>
        <x:v>0.28329477959473937</x:v>
      </x:c>
      <x:c r="O279" s="55">
        <x:f t="shared" si="44"/>
        <x:v>57858</x:v>
      </x:c>
      <x:c r="P279" s="55">
        <x:f t="shared" si="45"/>
        <x:v>17160</x:v>
      </x:c>
      <x:c r="Q279" s="55">
        <x:f t="shared" si="46"/>
        <x:v>32082.369489868484</x:v>
      </x:c>
      <x:c r="R279" s="55">
        <x:f t="shared" si="47"/>
        <x:v>-11384.369489868484</x:v>
      </x:c>
      <x:c r="S279" s="1" t="str">
        <x:f t="shared" si="48"/>
        <x:v>YES</x:v>
      </x:c>
      <x:c r="T279" s="1">
        <x:f t="shared" si="49"/>
        <x:v>-11384.369489868484</x:v>
      </x:c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53">
        <x:f t="shared" si="38"/>
        <x:v>0</x:v>
      </x:c>
      <x:c r="J280" s="53">
        <x:f t="shared" si="39"/>
        <x:v>7</x:v>
      </x:c>
      <x:c r="K280" s="53">
        <x:f t="shared" si="40"/>
        <x:v>17</x:v>
      </x:c>
      <x:c r="L280" s="53">
        <x:f t="shared" si="41"/>
        <x:v>24</x:v>
      </x:c>
      <x:c r="M280" s="54">
        <x:f t="shared" si="42"/>
        <x:v>1194.5047060629652</x:v>
      </x:c>
      <x:c r="N280" s="54">
        <x:f t="shared" si="43"/>
        <x:v>0.32951715698817025</x:v>
      </x:c>
      <x:c r="O280" s="55">
        <x:f t="shared" si="44"/>
        <x:v>60558</x:v>
      </x:c>
      <x:c r="P280" s="55">
        <x:f t="shared" si="45"/>
        <x:v>18040</x:v>
      </x:c>
      <x:c r="Q280" s="55">
        <x:f t="shared" si="46"/>
        <x:v>33237.928924704254</x:v>
      </x:c>
      <x:c r="R280" s="55">
        <x:f t="shared" si="47"/>
        <x:v>-10719.928924704254</x:v>
      </x:c>
      <x:c r="S280" s="1" t="str">
        <x:f t="shared" si="48"/>
        <x:v>YES</x:v>
      </x:c>
      <x:c r="T280" s="1">
        <x:f t="shared" si="49"/>
        <x:v>-10719.928924704254</x:v>
      </x:c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53">
        <x:f t="shared" si="38"/>
        <x:v>0</x:v>
      </x:c>
      <x:c r="J281" s="53">
        <x:f t="shared" si="39"/>
        <x:v>7</x:v>
      </x:c>
      <x:c r="K281" s="53">
        <x:f t="shared" si="40"/>
        <x:v>18</x:v>
      </x:c>
      <x:c r="L281" s="53">
        <x:f t="shared" si="41"/>
        <x:v>25</x:v>
      </x:c>
      <x:c r="M281" s="54">
        <x:f t="shared" si="42"/>
        <x:v>1262.5916975215525</x:v>
      </x:c>
      <x:c r="N281" s="54">
        <x:f t="shared" si="43"/>
        <x:v>0.3767997899455226</x:v>
      </x:c>
      <x:c r="O281" s="55">
        <x:f t="shared" si="44"/>
        <x:v>63258</x:v>
      </x:c>
      <x:c r="P281" s="55">
        <x:f t="shared" si="45"/>
        <x:v>18920</x:v>
      </x:c>
      <x:c r="Q281" s="55">
        <x:f t="shared" si="46"/>
        <x:v>34419.994748638062</x:v>
      </x:c>
      <x:c r="R281" s="55">
        <x:f t="shared" si="47"/>
        <x:v>-10081.994748638062</x:v>
      </x:c>
      <x:c r="S281" s="1" t="str">
        <x:f t="shared" si="48"/>
        <x:v>YES</x:v>
      </x:c>
      <x:c r="T281" s="1">
        <x:f t="shared" si="49"/>
        <x:v>-10081.994748638062</x:v>
      </x:c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53">
        <x:f t="shared" si="38"/>
        <x:v>0</x:v>
      </x:c>
      <x:c r="J282" s="53">
        <x:f t="shared" si="39"/>
        <x:v>7</x:v>
      </x:c>
      <x:c r="K282" s="53">
        <x:f t="shared" si="40"/>
        <x:v>19</x:v>
      </x:c>
      <x:c r="L282" s="53">
        <x:f t="shared" si="41"/>
        <x:v>26</x:v>
      </x:c>
      <x:c r="M282" s="54">
        <x:f t="shared" si="42"/>
        <x:v>1332.2332261575741</x:v>
      </x:c>
      <x:c r="N282" s="54">
        <x:f t="shared" si="43"/>
        <x:v>0.42516196260942646</x:v>
      </x:c>
      <x:c r="O282" s="55">
        <x:f t="shared" si="44"/>
        <x:v>65958</x:v>
      </x:c>
      <x:c r="P282" s="55">
        <x:f t="shared" si="45"/>
        <x:v>19800</x:v>
      </x:c>
      <x:c r="Q282" s="55">
        <x:f t="shared" si="46"/>
        <x:v>35629.04906523566</x:v>
      </x:c>
      <x:c r="R282" s="55">
        <x:f t="shared" si="47"/>
        <x:v>-9471.0490652356602</x:v>
      </x:c>
      <x:c r="S282" s="1" t="str">
        <x:f t="shared" si="48"/>
        <x:v>YES</x:v>
      </x:c>
      <x:c r="T282" s="1">
        <x:f t="shared" si="49"/>
        <x:v>-9471.0490652356602</x:v>
      </x:c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53">
        <x:f t="shared" si="38"/>
        <x:v>0</x:v>
      </x:c>
      <x:c r="J283" s="53">
        <x:f t="shared" si="39"/>
        <x:v>7</x:v>
      </x:c>
      <x:c r="K283" s="53">
        <x:f t="shared" si="40"/>
        <x:v>20</x:v>
      </x:c>
      <x:c r="L283" s="53">
        <x:f t="shared" si="41"/>
        <x:v>27</x:v>
      </x:c>
      <x:c r="M283" s="54">
        <x:f t="shared" si="42"/>
        <x:v>1403.4575168080512</x:v>
      </x:c>
      <x:c r="N283" s="54">
        <x:f t="shared" si="43"/>
        <x:v>0.47462327556114664</x:v>
      </x:c>
      <x:c r="O283" s="55">
        <x:f t="shared" si="44"/>
        <x:v>68658</x:v>
      </x:c>
      <x:c r="P283" s="55">
        <x:f t="shared" si="45"/>
        <x:v>20680</x:v>
      </x:c>
      <x:c r="Q283" s="55">
        <x:f t="shared" si="46"/>
        <x:v>36865.581889028668</x:v>
      </x:c>
      <x:c r="R283" s="55">
        <x:f t="shared" si="47"/>
        <x:v>-8887.5818890286682</x:v>
      </x:c>
      <x:c r="S283" s="1" t="str">
        <x:f t="shared" si="48"/>
        <x:v>YES</x:v>
      </x:c>
      <x:c r="T283" s="1">
        <x:f t="shared" si="49"/>
        <x:v>-8887.5818890286682</x:v>
      </x:c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53">
        <x:f t="shared" si="38"/>
        <x:v>0</x:v>
      </x:c>
      <x:c r="J284" s="53">
        <x:f t="shared" si="39"/>
        <x:v>7</x:v>
      </x:c>
      <x:c r="K284" s="53">
        <x:f t="shared" si="40"/>
        <x:v>21</x:v>
      </x:c>
      <x:c r="L284" s="53">
        <x:f t="shared" si="41"/>
        <x:v>28</x:v>
      </x:c>
      <x:c r="M284" s="54">
        <x:f t="shared" si="42"/>
        <x:v>1476.2932570344949</x:v>
      </x:c>
      <x:c r="N284" s="54">
        <x:f t="shared" si="43"/>
        <x:v>0.52520365071839925</x:v>
      </x:c>
      <x:c r="O284" s="55">
        <x:f t="shared" si="44"/>
        <x:v>71358</x:v>
      </x:c>
      <x:c r="P284" s="55">
        <x:f t="shared" si="45"/>
        <x:v>21560</x:v>
      </x:c>
      <x:c r="Q284" s="55">
        <x:f t="shared" si="46"/>
        <x:v>38130.091267959979</x:v>
      </x:c>
      <x:c r="R284" s="55">
        <x:f t="shared" si="47"/>
        <x:v>-8332.0912679599787</x:v>
      </x:c>
      <x:c r="S284" s="1" t="str">
        <x:f t="shared" si="48"/>
        <x:v>YES</x:v>
      </x:c>
      <x:c r="T284" s="1">
        <x:f t="shared" si="49"/>
        <x:v>-8332.0912679599787</x:v>
      </x:c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53">
        <x:f t="shared" si="38"/>
        <x:v>0</x:v>
      </x:c>
      <x:c r="J285" s="53">
        <x:f t="shared" si="39"/>
        <x:v>7</x:v>
      </x:c>
      <x:c r="K285" s="53">
        <x:f t="shared" si="40"/>
        <x:v>22</x:v>
      </x:c>
      <x:c r="L285" s="53">
        <x:f t="shared" si="41"/>
        <x:v>29</x:v>
      </x:c>
      <x:c r="M285" s="54">
        <x:f t="shared" si="42"/>
        <x:v>1550.7696042808911</x:v>
      </x:c>
      <x:c r="N285" s="54">
        <x:f t="shared" si="43"/>
        <x:v>0.57692333630617443</x:v>
      </x:c>
      <x:c r="O285" s="55">
        <x:f t="shared" si="44"/>
        <x:v>74058</x:v>
      </x:c>
      <x:c r="P285" s="55">
        <x:f t="shared" si="45"/>
        <x:v>22440</x:v>
      </x:c>
      <x:c r="Q285" s="55">
        <x:f t="shared" si="46"/>
        <x:v>39423.083407654362</x:v>
      </x:c>
      <x:c r="R285" s="55">
        <x:f t="shared" si="47"/>
        <x:v>-7805.0834076543615</x:v>
      </x:c>
      <x:c r="S285" s="1" t="str">
        <x:f t="shared" si="48"/>
        <x:v>YES</x:v>
      </x:c>
      <x:c r="T285" s="1">
        <x:f t="shared" si="49"/>
        <x:v>-7805.0834076543615</x:v>
      </x:c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53">
        <x:f t="shared" si="38"/>
        <x:v>0</x:v>
      </x:c>
      <x:c r="J286" s="53">
        <x:f t="shared" si="39"/>
        <x:v>7</x:v>
      </x:c>
      <x:c r="K286" s="53">
        <x:f t="shared" si="40"/>
        <x:v>23</x:v>
      </x:c>
      <x:c r="L286" s="53">
        <x:f t="shared" si="41"/>
        <x:v>30</x:v>
      </x:c>
      <x:c r="M286" s="54">
        <x:f t="shared" si="42"/>
        <x:v>1626.9161931383276</x:v>
      </x:c>
      <x:c r="N286" s="54">
        <x:f t="shared" si="43"/>
        <x:v>0.62980291190161641</x:v>
      </x:c>
      <x:c r="O286" s="55">
        <x:f t="shared" si="44"/>
        <x:v>76758</x:v>
      </x:c>
      <x:c r="P286" s="55">
        <x:f t="shared" si="45"/>
        <x:v>23320</x:v>
      </x:c>
      <x:c r="Q286" s="55">
        <x:f t="shared" si="46"/>
        <x:v>40745.072797540408</x:v>
      </x:c>
      <x:c r="R286" s="55">
        <x:f t="shared" si="47"/>
        <x:v>-7307.0727975404079</x:v>
      </x:c>
      <x:c r="S286" s="1" t="str">
        <x:f t="shared" si="48"/>
        <x:v>YES</x:v>
      </x:c>
      <x:c r="T286" s="1">
        <x:f t="shared" si="49"/>
        <x:v>-7307.0727975404079</x:v>
      </x:c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53">
        <x:f t="shared" si="38"/>
        <x:v>0</x:v>
      </x:c>
      <x:c r="J287" s="53">
        <x:f t="shared" si="39"/>
        <x:v>7</x:v>
      </x:c>
      <x:c r="K287" s="53">
        <x:f t="shared" si="40"/>
        <x:v>24</x:v>
      </x:c>
      <x:c r="L287" s="53">
        <x:f t="shared" si="41"/>
        <x:v>31</x:v>
      </x:c>
      <x:c r="M287" s="54">
        <x:f t="shared" si="42"/>
        <x:v>1704.7631427178235</x:v>
      </x:c>
      <x:c r="N287" s="54">
        <x:f t="shared" si="43"/>
        <x:v>0.68386329355404407</x:v>
      </x:c>
      <x:c r="O287" s="55">
        <x:f t="shared" si="44"/>
        <x:v>79458</x:v>
      </x:c>
      <x:c r="P287" s="55">
        <x:f t="shared" si="45"/>
        <x:v>24200</x:v>
      </x:c>
      <x:c r="Q287" s="55">
        <x:f t="shared" si="46"/>
        <x:v>42096.582338851105</x:v>
      </x:c>
      <x:c r="R287" s="55">
        <x:f t="shared" si="47"/>
        <x:v>-6838.5823388511053</x:v>
      </x:c>
      <x:c r="S287" s="1" t="str">
        <x:f t="shared" si="48"/>
        <x:v>YES</x:v>
      </x:c>
      <x:c r="T287" s="1">
        <x:f t="shared" si="49"/>
        <x:v>-6838.5823388511053</x:v>
      </x:c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53">
        <x:f t="shared" si="38"/>
        <x:v>0</x:v>
      </x:c>
      <x:c r="J288" s="53">
        <x:f t="shared" si="39"/>
        <x:v>7</x:v>
      </x:c>
      <x:c r="K288" s="53">
        <x:f t="shared" si="40"/>
        <x:v>25</x:v>
      </x:c>
      <x:c r="L288" s="53">
        <x:f t="shared" si="41"/>
        <x:v>32</x:v>
      </x:c>
      <x:c r="M288" s="54">
        <x:f t="shared" si="42"/>
        <x:v>1784.341064132921</x:v>
      </x:c>
      <x:c r="N288" s="54">
        <x:f t="shared" si="43"/>
        <x:v>0.73912573898119516</x:v>
      </x:c>
      <x:c r="O288" s="55">
        <x:f t="shared" si="44"/>
        <x:v>82158</x:v>
      </x:c>
      <x:c r="P288" s="55">
        <x:f t="shared" si="45"/>
        <x:v>25080</x:v>
      </x:c>
      <x:c r="Q288" s="55">
        <x:f t="shared" si="46"/>
        <x:v>43478.143474529876</x:v>
      </x:c>
      <x:c r="R288" s="55">
        <x:f t="shared" si="47"/>
        <x:v>-6400.1434745298757</x:v>
      </x:c>
      <x:c r="S288" s="1" t="str">
        <x:f t="shared" si="48"/>
        <x:v>YES</x:v>
      </x:c>
      <x:c r="T288" s="1">
        <x:f t="shared" si="49"/>
        <x:v>-6400.1434745298757</x:v>
      </x:c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53">
        <x:f t="shared" si="38"/>
        <x:v>0</x:v>
      </x:c>
      <x:c r="J289" s="53">
        <x:f t="shared" si="39"/>
        <x:v>7</x:v>
      </x:c>
      <x:c r="K289" s="53">
        <x:f t="shared" si="40"/>
        <x:v>26</x:v>
      </x:c>
      <x:c r="L289" s="53">
        <x:f t="shared" si="41"/>
        <x:v>33</x:v>
      </x:c>
      <x:c r="M289" s="54">
        <x:f t="shared" si="42"/>
        <x:v>1865.6810680936389</x:v>
      </x:c>
      <x:c r="N289" s="54">
        <x:f t="shared" si="43"/>
        <x:v>0.79561185284280478</x:v>
      </x:c>
      <x:c r="O289" s="55">
        <x:f t="shared" si="44"/>
        <x:v>84858</x:v>
      </x:c>
      <x:c r="P289" s="55">
        <x:f t="shared" si="45"/>
        <x:v>25960</x:v>
      </x:c>
      <x:c r="Q289" s="55">
        <x:f t="shared" si="46"/>
        <x:v>44890.29632107012</x:v>
      </x:c>
      <x:c r="R289" s="55">
        <x:f t="shared" si="47"/>
        <x:v>-5992.29632107012</x:v>
      </x:c>
      <x:c r="S289" s="1" t="str">
        <x:f t="shared" si="48"/>
        <x:v>YES</x:v>
      </x:c>
      <x:c r="T289" s="1">
        <x:f t="shared" si="49"/>
        <x:v>-5992.29632107012</x:v>
      </x:c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53">
        <x:f t="shared" si="38"/>
        <x:v>0</x:v>
      </x:c>
      <x:c r="J290" s="53">
        <x:f t="shared" si="39"/>
        <x:v>7</x:v>
      </x:c>
      <x:c r="K290" s="53">
        <x:f t="shared" si="40"/>
        <x:v>27</x:v>
      </x:c>
      <x:c r="L290" s="53">
        <x:f t="shared" si="41"/>
        <x:v>34</x:v>
      </x:c>
      <x:c r="M290" s="54">
        <x:f t="shared" si="42"/>
        <x:v>1948.8147726133955</x:v>
      </x:c>
      <x:c r="N290" s="54">
        <x:f t="shared" si="43"/>
        <x:v>0.85334359209263577</x:v>
      </x:c>
      <x:c r="O290" s="55">
        <x:f t="shared" si="44"/>
        <x:v>87558</x:v>
      </x:c>
      <x:c r="P290" s="55">
        <x:f t="shared" si="45"/>
        <x:v>26840</x:v>
      </x:c>
      <x:c r="Q290" s="55">
        <x:f t="shared" si="46"/>
        <x:v>46333.589802315895</x:v>
      </x:c>
      <x:c r="R290" s="55">
        <x:f t="shared" si="47"/>
        <x:v>-5615.5898023158952</x:v>
      </x:c>
      <x:c r="S290" s="1" t="str">
        <x:f t="shared" si="48"/>
        <x:v>YES</x:v>
      </x:c>
      <x:c r="T290" s="1">
        <x:f t="shared" si="49"/>
        <x:v>-5615.5898023158952</x:v>
      </x:c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53">
        <x:f t="shared" si="38"/>
        <x:v>0</x:v>
      </x:c>
      <x:c r="J291" s="53">
        <x:f t="shared" si="39"/>
        <x:v>7</x:v>
      </x:c>
      <x:c r="K291" s="53">
        <x:f t="shared" si="40"/>
        <x:v>28</x:v>
      </x:c>
      <x:c r="L291" s="53">
        <x:f t="shared" si="41"/>
        <x:v>35</x:v>
      </x:c>
      <x:c r="M291" s="54">
        <x:f t="shared" si="42"/>
        <x:v>2033.7743108305492</x:v>
      </x:c>
      <x:c r="N291" s="54">
        <x:f t="shared" si="43"/>
        <x:v>0.91234327141010363</x:v>
      </x:c>
      <x:c r="O291" s="55">
        <x:f t="shared" si="44"/>
        <x:v>90258</x:v>
      </x:c>
      <x:c r="P291" s="55">
        <x:f t="shared" si="45"/>
        <x:v>27720</x:v>
      </x:c>
      <x:c r="Q291" s="55">
        <x:f t="shared" si="46"/>
        <x:v>47808.581785252594</x:v>
      </x:c>
      <x:c r="R291" s="55">
        <x:f t="shared" si="47"/>
        <x:v>-5270.5817852525943</x:v>
      </x:c>
      <x:c r="S291" s="1" t="str">
        <x:f t="shared" si="48"/>
        <x:v>YES</x:v>
      </x:c>
      <x:c r="T291" s="1">
        <x:f t="shared" si="49"/>
        <x:v>-5270.5817852525943</x:v>
      </x:c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53">
        <x:f t="shared" si="38"/>
        <x:v>0</x:v>
      </x:c>
      <x:c r="J292" s="53">
        <x:f t="shared" si="39"/>
        <x:v>7</x:v>
      </x:c>
      <x:c r="K292" s="53">
        <x:f t="shared" si="40"/>
        <x:v>29</x:v>
      </x:c>
      <x:c r="L292" s="53">
        <x:f t="shared" si="41"/>
        <x:v>36</x:v>
      </x:c>
      <x:c r="M292" s="54">
        <x:f t="shared" si="42"/>
        <x:v>2120.5923389462027</x:v>
      </x:c>
      <x:c r="N292" s="54">
        <x:f t="shared" si="43"/>
        <x:v>0.97263356871264084</x:v>
      </x:c>
      <x:c r="O292" s="55">
        <x:f t="shared" si="44"/>
        <x:v>92958</x:v>
      </x:c>
      <x:c r="P292" s="55">
        <x:f t="shared" si="45"/>
        <x:v>28600</x:v>
      </x:c>
      <x:c r="Q292" s="55">
        <x:f t="shared" si="46"/>
        <x:v>49315.839217816021</x:v>
      </x:c>
      <x:c r="R292" s="55">
        <x:f t="shared" si="47"/>
        <x:v>-4957.8392178160211</x:v>
      </x:c>
      <x:c r="S292" s="1" t="str">
        <x:f t="shared" si="48"/>
        <x:v>YES</x:v>
      </x:c>
      <x:c r="T292" s="1">
        <x:f t="shared" si="49"/>
        <x:v>-4957.8392178160211</x:v>
      </x:c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53">
        <x:f t="shared" si="38"/>
        <x:v>0</x:v>
      </x:c>
      <x:c r="J293" s="53">
        <x:f t="shared" si="39"/>
        <x:v>7</x:v>
      </x:c>
      <x:c r="K293" s="53">
        <x:f t="shared" si="40"/>
        <x:v>30</x:v>
      </x:c>
      <x:c r="L293" s="53">
        <x:f t="shared" si="41"/>
        <x:v>37</x:v>
      </x:c>
      <x:c r="M293" s="54">
        <x:f t="shared" si="42"/>
        <x:v>2209.3020442799734</x:v>
      </x:c>
      <x:c r="N293" s="54">
        <x:f t="shared" si="43"/>
        <x:v>1.0342375307499816</x:v>
      </x:c>
      <x:c r="O293" s="55">
        <x:f t="shared" si="44"/>
        <x:v>95658</x:v>
      </x:c>
      <x:c r="P293" s="55">
        <x:f t="shared" si="45"/>
        <x:v>29480</x:v>
      </x:c>
      <x:c r="Q293" s="55">
        <x:f t="shared" si="46"/>
        <x:v>50855.938268749538</x:v>
      </x:c>
      <x:c r="R293" s="55">
        <x:f t="shared" si="47"/>
        <x:v>-4677.9382687495381</x:v>
      </x:c>
      <x:c r="S293" s="1" t="str">
        <x:f t="shared" si="48"/>
        <x:v>YES</x:v>
      </x:c>
      <x:c r="T293" s="1">
        <x:f t="shared" si="49"/>
        <x:v>-4677.9382687495381</x:v>
      </x:c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53">
        <x:f t="shared" si="38"/>
        <x:v>0</x:v>
      </x:c>
      <x:c r="J294" s="53">
        <x:f t="shared" si="39"/>
        <x:v>8</x:v>
      </x:c>
      <x:c r="K294" s="53">
        <x:f t="shared" si="40"/>
        <x:v>0</x:v>
      </x:c>
      <x:c r="L294" s="53">
        <x:f t="shared" si="41"/>
        <x:v>8</x:v>
      </x:c>
      <x:c r="M294" s="54">
        <x:f t="shared" si="42"/>
        <x:v>292.41669540238024</x:v>
      </x:c>
      <x:c r="N294" s="54">
        <x:f t="shared" si="43"/>
        <x:v>0</x:v>
      </x:c>
      <x:c r="O294" s="55">
        <x:f t="shared" si="44"/>
        <x:v>16752</x:v>
      </x:c>
      <x:c r="P294" s="55">
        <x:f t="shared" si="45"/>
        <x:v>3520</x:v>
      </x:c>
      <x:c r="Q294" s="55">
        <x:f t="shared" si="46"/>
        <x:v>10153.357479249315</x:v>
      </x:c>
      <x:c r="R294" s="55">
        <x:f t="shared" si="47"/>
        <x:v>-16921.357479249316</x:v>
      </x:c>
      <x:c r="S294" s="1" t="str">
        <x:f t="shared" si="48"/>
        <x:v>YES</x:v>
      </x:c>
      <x:c r="T294" s="1">
        <x:f t="shared" si="49"/>
        <x:v>-16921.357479249316</x:v>
      </x:c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53">
        <x:f t="shared" si="38"/>
        <x:v>0</x:v>
      </x:c>
      <x:c r="J295" s="53">
        <x:f t="shared" si="39"/>
        <x:v>8</x:v>
      </x:c>
      <x:c r="K295" s="53">
        <x:f t="shared" si="40"/>
        <x:v>1</x:v>
      </x:c>
      <x:c r="L295" s="53">
        <x:f t="shared" si="41"/>
        <x:v>9</x:v>
      </x:c>
      <x:c r="M295" s="54">
        <x:f t="shared" si="42"/>
        <x:v>337.97919540238024</x:v>
      </x:c>
      <x:c r="N295" s="54">
        <x:f t="shared" si="43"/>
        <x:v>0</x:v>
      </x:c>
      <x:c r="O295" s="55">
        <x:f t="shared" si="44"/>
        <x:v>19452</x:v>
      </x:c>
      <x:c r="P295" s="55">
        <x:f t="shared" si="45"/>
        <x:v>4400</x:v>
      </x:c>
      <x:c r="Q295" s="55">
        <x:f t="shared" si="46"/>
        <x:v>11735.388729249315</x:v>
      </x:c>
      <x:c r="R295" s="55">
        <x:f t="shared" si="47"/>
        <x:v>-16683.388729249316</x:v>
      </x:c>
      <x:c r="S295" s="1" t="str">
        <x:f t="shared" si="48"/>
        <x:v>YES</x:v>
      </x:c>
      <x:c r="T295" s="1">
        <x:f t="shared" si="49"/>
        <x:v>-16683.388729249316</x:v>
      </x:c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53">
        <x:f t="shared" si="38"/>
        <x:v>0</x:v>
      </x:c>
      <x:c r="J296" s="53">
        <x:f t="shared" si="39"/>
        <x:v>8</x:v>
      </x:c>
      <x:c r="K296" s="53">
        <x:f t="shared" si="40"/>
        <x:v>2</x:v>
      </x:c>
      <x:c r="L296" s="53">
        <x:f t="shared" si="41"/>
        <x:v>10</x:v>
      </x:c>
      <x:c r="M296" s="54">
        <x:f t="shared" si="42"/>
        <x:v>384.68075790238026</x:v>
      </x:c>
      <x:c r="N296" s="54">
        <x:f t="shared" si="43"/>
        <x:v>0</x:v>
      </x:c>
      <x:c r="O296" s="55">
        <x:f t="shared" si="44"/>
        <x:v>22152</x:v>
      </x:c>
      <x:c r="P296" s="55">
        <x:f t="shared" si="45"/>
        <x:v>5280</x:v>
      </x:c>
      <x:c r="Q296" s="55">
        <x:f t="shared" si="46"/>
        <x:v>13356.970760499315</x:v>
      </x:c>
      <x:c r="R296" s="55">
        <x:f t="shared" si="47"/>
        <x:v>-16484.970760499316</x:v>
      </x:c>
      <x:c r="S296" s="1" t="str">
        <x:f t="shared" si="48"/>
        <x:v>YES</x:v>
      </x:c>
      <x:c r="T296" s="1">
        <x:f t="shared" si="49"/>
        <x:v>-16484.970760499316</x:v>
      </x:c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53">
        <x:f t="shared" si="38"/>
        <x:v>0</x:v>
      </x:c>
      <x:c r="J297" s="53">
        <x:f t="shared" si="39"/>
        <x:v>8</x:v>
      </x:c>
      <x:c r="K297" s="53">
        <x:f t="shared" si="40"/>
        <x:v>3</x:v>
      </x:c>
      <x:c r="L297" s="53">
        <x:f t="shared" si="41"/>
        <x:v>11</x:v>
      </x:c>
      <x:c r="M297" s="54">
        <x:f t="shared" si="42"/>
        <x:v>432.54274032425519</x:v>
      </x:c>
      <x:c r="N297" s="54">
        <x:f t="shared" si="43"/>
        <x:v>0</x:v>
      </x:c>
      <x:c r="O297" s="55">
        <x:f t="shared" si="44"/>
        <x:v>24852</x:v>
      </x:c>
      <x:c r="P297" s="55">
        <x:f t="shared" si="45"/>
        <x:v>6160</x:v>
      </x:c>
      <x:c r="Q297" s="55">
        <x:f t="shared" si="46"/>
        <x:v>15018.84515014775</x:v>
      </x:c>
      <x:c r="R297" s="55">
        <x:f t="shared" si="47"/>
        <x:v>-16326.84515014775</x:v>
      </x:c>
      <x:c r="S297" s="1" t="str">
        <x:f t="shared" si="48"/>
        <x:v>YES</x:v>
      </x:c>
      <x:c r="T297" s="1">
        <x:f t="shared" si="49"/>
        <x:v>-16326.84515014775</x:v>
      </x:c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53">
        <x:f t="shared" si="38"/>
        <x:v>0</x:v>
      </x:c>
      <x:c r="J298" s="53">
        <x:f t="shared" si="39"/>
        <x:v>8</x:v>
      </x:c>
      <x:c r="K298" s="53">
        <x:f t="shared" si="40"/>
        <x:v>4</x:v>
      </x:c>
      <x:c r="L298" s="53">
        <x:f t="shared" si="41"/>
        <x:v>12</x:v>
      </x:c>
      <x:c r="M298" s="54">
        <x:f t="shared" si="42"/>
        <x:v>481.58685604691152</x:v>
      </x:c>
      <x:c r="N298" s="54">
        <x:f t="shared" si="43"/>
        <x:v>0</x:v>
      </x:c>
      <x:c r="O298" s="55">
        <x:f t="shared" si="44"/>
        <x:v>27552</x:v>
      </x:c>
      <x:c r="P298" s="55">
        <x:f t="shared" si="45"/>
        <x:v>7040</x:v>
      </x:c>
      <x:c r="Q298" s="55">
        <x:f t="shared" si="46"/>
        <x:v>16721.765834962207</x:v>
      </x:c>
      <x:c r="R298" s="55">
        <x:f t="shared" si="47"/>
        <x:v>-16209.765834962207</x:v>
      </x:c>
      <x:c r="S298" s="1" t="str">
        <x:f t="shared" si="48"/>
        <x:v>YES</x:v>
      </x:c>
      <x:c r="T298" s="1">
        <x:f t="shared" si="49"/>
        <x:v>-16209.765834962207</x:v>
      </x:c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53">
        <x:f t="shared" si="38"/>
        <x:v>0</x:v>
      </x:c>
      <x:c r="J299" s="53">
        <x:f t="shared" si="39"/>
        <x:v>8</x:v>
      </x:c>
      <x:c r="K299" s="53">
        <x:f t="shared" si="40"/>
        <x:v>5</x:v>
      </x:c>
      <x:c r="L299" s="53">
        <x:f t="shared" si="41"/>
        <x:v>13</x:v>
      </x:c>
      <x:c r="M299" s="54">
        <x:f t="shared" si="42"/>
        <x:v>531.83517996811509</x:v>
      </x:c>
      <x:c r="N299" s="54">
        <x:f t="shared" si="43"/>
        <x:v>0</x:v>
      </x:c>
      <x:c r="O299" s="55">
        <x:f t="shared" si="44"/>
        <x:v>30252</x:v>
      </x:c>
      <x:c r="P299" s="55">
        <x:f t="shared" si="45"/>
        <x:v>7920</x:v>
      </x:c>
      <x:c r="Q299" s="55">
        <x:f t="shared" si="46"/>
        <x:v>18466.49930444844</x:v>
      </x:c>
      <x:c r="R299" s="55">
        <x:f t="shared" si="47"/>
        <x:v>-16134.49930444844</x:v>
      </x:c>
      <x:c r="S299" s="1" t="str">
        <x:f t="shared" si="48"/>
        <x:v>YES</x:v>
      </x:c>
      <x:c r="T299" s="1">
        <x:f t="shared" si="49"/>
        <x:v>-16134.49930444844</x:v>
      </x:c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53">
        <x:f t="shared" si="38"/>
        <x:v>0</x:v>
      </x:c>
      <x:c r="J300" s="53">
        <x:f t="shared" si="39"/>
        <x:v>8</x:v>
      </x:c>
      <x:c r="K300" s="53">
        <x:f t="shared" si="40"/>
        <x:v>6</x:v>
      </x:c>
      <x:c r="L300" s="53">
        <x:f t="shared" si="41"/>
        <x:v>14</x:v>
      </x:c>
      <x:c r="M300" s="54">
        <x:f t="shared" si="42"/>
        <x:v>583.31015414974809</x:v>
      </x:c>
      <x:c r="N300" s="54">
        <x:f t="shared" si="43"/>
        <x:v>0</x:v>
      </x:c>
      <x:c r="O300" s="55">
        <x:f t="shared" si="44"/>
        <x:v>32952</x:v>
      </x:c>
      <x:c r="P300" s="55">
        <x:f t="shared" si="45"/>
        <x:v>8800</x:v>
      </x:c>
      <x:c r="Q300" s="55">
        <x:f t="shared" si="46"/>
        <x:v>20253.824796866251</x:v>
      </x:c>
      <x:c r="R300" s="55">
        <x:f t="shared" si="47"/>
        <x:v>-16101.824796866251</x:v>
      </x:c>
      <x:c r="S300" s="1" t="str">
        <x:f t="shared" si="48"/>
        <x:v>YES</x:v>
      </x:c>
      <x:c r="T300" s="1">
        <x:f t="shared" si="49"/>
        <x:v>-16101.824796866251</x:v>
      </x:c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53">
        <x:f t="shared" si="38"/>
        <x:v>0</x:v>
      </x:c>
      <x:c r="J301" s="53">
        <x:f t="shared" si="39"/>
        <x:v>8</x:v>
      </x:c>
      <x:c r="K301" s="53">
        <x:f t="shared" si="40"/>
        <x:v>7</x:v>
      </x:c>
      <x:c r="L301" s="53">
        <x:f t="shared" si="41"/>
        <x:v>15</x:v>
      </x:c>
      <x:c r="M301" s="54">
        <x:f t="shared" si="42"/>
        <x:v>636.03459354770848</x:v>
      </x:c>
      <x:c r="N301" s="54">
        <x:f t="shared" si="43"/>
        <x:v>0</x:v>
      </x:c>
      <x:c r="O301" s="55">
        <x:f t="shared" si="44"/>
        <x:v>35652</x:v>
      </x:c>
      <x:c r="P301" s="55">
        <x:f t="shared" si="45"/>
        <x:v>9680</x:v>
      </x:c>
      <x:c r="Q301" s="55">
        <x:f t="shared" si="46"/>
        <x:v>22084.534498184323</x:v>
      </x:c>
      <x:c r="R301" s="55">
        <x:f t="shared" si="47"/>
        <x:v>-16112.534498184323</x:v>
      </x:c>
      <x:c r="S301" s="1" t="str">
        <x:f t="shared" si="48"/>
        <x:v>YES</x:v>
      </x:c>
      <x:c r="T301" s="1">
        <x:f t="shared" si="49"/>
        <x:v>-16112.534498184323</x:v>
      </x:c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53" t="n">
        <x:f t="shared" ref="I302:I365" si="50">INT((ROW()-ROW($I$46))/((CARROT_CAP+1)*(MESCLUN_CAP+1)))</x:f>
        <x:v>0</x:v>
      </x:c>
      <x:c r="J302" s="53" t="n">
        <x:f t="shared" ref="J302:J365" si="51">MOD(INT((ROW()-ROW($I$46))/(MESCLUN_CAP+1)),CARROT_CAP+1)</x:f>
        <x:v>8</x:v>
      </x:c>
      <x:c r="K302" s="53" t="n">
        <x:f t="shared" ref="K302:K365" si="52">MOD(ROW()-ROW($I$46),MESCLUN_CAP+1)</x:f>
        <x:v>8</x:v>
      </x:c>
      <x:c r="L302" s="53" t="n">
        <x:f t="shared" ref="L302:L365" si="53">SUM(I302:K302)</x:f>
        <x:v>16</x:v>
      </x:c>
      <x:c r="M302" s="54" t="n">
        <x:f t="shared" ref="M302:M365" si="54">I302*TOMATO_HOURS*WEEKS*(1+TOMATO_DIM)^I302+J302*CARROT_HOURS*WEEKS*(1+CARROT_DIM)^J302+K302*MESCLUN_HOURS*WEEKS*(1+MESCLUN_DIM)^K302</x:f>
        <x:v>690.0316918276885</x:v>
      </x:c>
      <x:c r="N302" s="54" t="n">
        <x:f t="shared" ref="N302:N365" si="55">MAX(M302-FARMER_HOURS,0)/TEMP_HOURS_PER_WORKER</x:f>
        <x:v>0</x:v>
      </x:c>
      <x:c r="O302" s="55" t="n">
        <x:f t="shared" ref="O302:O365" si="56">I302*TOMATO_PRICE+J302*CARROT_PRICE+K302*MESCLUN_PRICE</x:f>
        <x:v>38352</x:v>
      </x:c>
      <x:c r="P302" s="55" t="n">
        <x:f t="shared" ref="P302:P365" si="57">I302*TOMATO_FERTILIZER+J302*CARROT_FERTILIZER+K302*MESCLUN_FERTILIZER</x:f>
        <x:v>10560</x:v>
      </x:c>
      <x:c r="Q302" s="55" t="n">
        <x:f t="shared" ref="Q302:Q365" si="58">MIN(M302,FARMER_HOURS)*FARMER_RATE+MAX(M302-FARMER_HOURS,0)*TEMP_RATE</x:f>
        <x:v>23959.433744016962</x:v>
      </x:c>
      <x:c r="R302" s="55" t="n">
        <x:f t="shared" ref="R302:R365" si="59">O302-P302-Q302-FIXED_COST</x:f>
        <x:v>-16167.433744016962</x:v>
      </x:c>
      <x:c r="S302" s="1" t="str">
        <x:f t="shared" ref="S302:S365" si="60">IF(AND(L302&lt;=TOTAL_BED_CAP,N302&lt;=TEMP_WORKER_CAP),"YES","NO")</x:f>
        <x:v>YES</x:v>
      </x:c>
      <x:c r="T302" s="1" t="n">
        <x:f t="shared" ref="T302:T365" si="61">IF(S302="YES",R302,-1E+99)</x:f>
        <x:v>-16167.433744016962</x:v>
      </x:c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53">
        <x:f t="shared" si="50"/>
        <x:v>0</x:v>
      </x:c>
      <x:c r="J303" s="53">
        <x:f t="shared" si="51"/>
        <x:v>8</x:v>
      </x:c>
      <x:c r="K303" s="53">
        <x:f t="shared" si="52"/>
        <x:v>9</x:v>
      </x:c>
      <x:c r="L303" s="53">
        <x:f t="shared" si="53"/>
        <x:v>17</x:v>
      </x:c>
      <x:c r="M303" s="54">
        <x:f t="shared" si="54"/>
        <x:v>745.32502726808309</x:v>
      </x:c>
      <x:c r="N303" s="54">
        <x:f t="shared" si="55"/>
        <x:v>1.7586824491724367E-2</x:v>
      </x:c>
      <x:c r="O303" s="55">
        <x:f t="shared" si="56"/>
        <x:v>41052</x:v>
      </x:c>
      <x:c r="P303" s="55">
        <x:f t="shared" si="57"/>
        <x:v>11440</x:v>
      </x:c>
      <x:c r="Q303" s="55">
        <x:f t="shared" si="58"/>
        <x:v>25439.67061229311</x:v>
      </x:c>
      <x:c r="R303" s="55">
        <x:f t="shared" si="59"/>
        <x:v>-15827.67061229311</x:v>
      </x:c>
      <x:c r="S303" s="1" t="str">
        <x:f t="shared" si="60"/>
        <x:v>YES</x:v>
      </x:c>
      <x:c r="T303" s="1">
        <x:f t="shared" si="61"/>
        <x:v>-15827.67061229311</x:v>
      </x:c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53">
        <x:f t="shared" si="50"/>
        <x:v>0</x:v>
      </x:c>
      <x:c r="J304" s="53">
        <x:f t="shared" si="51"/>
        <x:v>8</x:v>
      </x:c>
      <x:c r="K304" s="53">
        <x:f t="shared" si="52"/>
        <x:v>10</x:v>
      </x:c>
      <x:c r="L304" s="53">
        <x:f t="shared" si="53"/>
        <x:v>18</x:v>
      </x:c>
      <x:c r="M304" s="54">
        <x:f t="shared" si="54"/>
        <x:v>801.93856875129597</x:v>
      </x:c>
      <x:c r="N304" s="54">
        <x:f t="shared" si="55"/>
        <x:v>5.6901783855066647E-2</x:v>
      </x:c>
      <x:c r="O304" s="55">
        <x:f t="shared" si="56"/>
        <x:v>43752</x:v>
      </x:c>
      <x:c r="P304" s="55">
        <x:f t="shared" si="57"/>
        <x:v>12320</x:v>
      </x:c>
      <x:c r="Q304" s="55">
        <x:f t="shared" si="58"/>
        <x:v>26422.544596376665</x:v>
      </x:c>
      <x:c r="R304" s="55">
        <x:f t="shared" si="59"/>
        <x:v>-14990.544596376665</x:v>
      </x:c>
      <x:c r="S304" s="1" t="str">
        <x:f t="shared" si="60"/>
        <x:v>YES</x:v>
      </x:c>
      <x:c r="T304" s="1">
        <x:f t="shared" si="61"/>
        <x:v>-14990.544596376665</x:v>
      </x:c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53">
        <x:f t="shared" si="50"/>
        <x:v>0</x:v>
      </x:c>
      <x:c r="J305" s="53">
        <x:f t="shared" si="51"/>
        <x:v>8</x:v>
      </x:c>
      <x:c r="K305" s="53">
        <x:f t="shared" si="52"/>
        <x:v>11</x:v>
      </x:c>
      <x:c r="L305" s="53">
        <x:f t="shared" si="53"/>
        <x:v>19</x:v>
      </x:c>
      <x:c r="M305" s="54">
        <x:f t="shared" si="54"/>
        <x:v>859.89668184473499</x:v>
      </x:c>
      <x:c r="N305" s="54">
        <x:f t="shared" si="55"/>
        <x:v>9.715047350328819E-2</x:v>
      </x:c>
      <x:c r="O305" s="55">
        <x:f t="shared" si="56"/>
        <x:v>46452</x:v>
      </x:c>
      <x:c r="P305" s="55">
        <x:f t="shared" si="57"/>
        <x:v>13200</x:v>
      </x:c>
      <x:c r="Q305" s="55">
        <x:f t="shared" si="58"/>
        <x:v>27428.761837582206</x:v>
      </x:c>
      <x:c r="R305" s="55">
        <x:f t="shared" si="59"/>
        <x:v>-14176.761837582206</x:v>
      </x:c>
      <x:c r="S305" s="1" t="str">
        <x:f t="shared" si="60"/>
        <x:v>YES</x:v>
      </x:c>
      <x:c r="T305" s="1">
        <x:f t="shared" si="61"/>
        <x:v>-14176.761837582206</x:v>
      </x:c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53">
        <x:f t="shared" si="50"/>
        <x:v>0</x:v>
      </x:c>
      <x:c r="J306" s="53">
        <x:f t="shared" si="51"/>
        <x:v>8</x:v>
      </x:c>
      <x:c r="K306" s="53">
        <x:f t="shared" si="52"/>
        <x:v>12</x:v>
      </x:c>
      <x:c r="L306" s="53">
        <x:f t="shared" si="53"/>
        <x:v>20</x:v>
      </x:c>
      <x:c r="M306" s="54">
        <x:f t="shared" si="54"/>
        <x:v>919.22413497279945</x:v>
      </x:c>
      <x:c r="N306" s="54">
        <x:f t="shared" si="55"/>
        <x:v>0.13835009373111073</x:v>
      </x:c>
      <x:c r="O306" s="55">
        <x:f t="shared" si="56"/>
        <x:v>49152</x:v>
      </x:c>
      <x:c r="P306" s="55">
        <x:f t="shared" si="57"/>
        <x:v>14080</x:v>
      </x:c>
      <x:c r="Q306" s="55">
        <x:f t="shared" si="58"/>
        <x:v>28458.752343277767</x:v>
      </x:c>
      <x:c r="R306" s="55">
        <x:f t="shared" si="59"/>
        <x:v>-13386.752343277767</x:v>
      </x:c>
      <x:c r="S306" s="1" t="str">
        <x:f t="shared" si="60"/>
        <x:v>YES</x:v>
      </x:c>
      <x:c r="T306" s="1">
        <x:f t="shared" si="61"/>
        <x:v>-13386.752343277767</x:v>
      </x:c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53">
        <x:f t="shared" si="50"/>
        <x:v>0</x:v>
      </x:c>
      <x:c r="J307" s="53">
        <x:f t="shared" si="51"/>
        <x:v>8</x:v>
      </x:c>
      <x:c r="K307" s="53">
        <x:f t="shared" si="52"/>
        <x:v>13</x:v>
      </x:c>
      <x:c r="L307" s="53">
        <x:f t="shared" si="53"/>
        <x:v>21</x:v>
      </x:c>
      <x:c r="M307" s="54">
        <x:f t="shared" si="54"/>
        <x:v>979.94610568118367</x:v>
      </x:c>
      <x:c r="N307" s="54">
        <x:f t="shared" si="55"/>
        <x:v>0.18051812894526645</x:v>
      </x:c>
      <x:c r="O307" s="55">
        <x:f t="shared" si="56"/>
        <x:v>51852</x:v>
      </x:c>
      <x:c r="P307" s="55">
        <x:f t="shared" si="57"/>
        <x:v>14960</x:v>
      </x:c>
      <x:c r="Q307" s="55">
        <x:f t="shared" si="58"/>
        <x:v>29512.953223631659</x:v>
      </x:c>
      <x:c r="R307" s="55">
        <x:f t="shared" si="59"/>
        <x:v>-12620.953223631659</x:v>
      </x:c>
      <x:c r="S307" s="1" t="str">
        <x:f t="shared" si="60"/>
        <x:v>YES</x:v>
      </x:c>
      <x:c r="T307" s="1">
        <x:f t="shared" si="61"/>
        <x:v>-12620.953223631659</x:v>
      </x:c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53">
        <x:f t="shared" si="50"/>
        <x:v>0</x:v>
      </x:c>
      <x:c r="J308" s="53">
        <x:f t="shared" si="51"/>
        <x:v>8</x:v>
      </x:c>
      <x:c r="K308" s="53">
        <x:f t="shared" si="52"/>
        <x:v>14</x:v>
      </x:c>
      <x:c r="L308" s="53">
        <x:f t="shared" si="53"/>
        <x:v>22</x:v>
      </x:c>
      <x:c r="M308" s="54">
        <x:f t="shared" si="54"/>
        <x:v>1042.0881869948448</x:v>
      </x:c>
      <x:c r="N308" s="54">
        <x:f t="shared" si="55"/>
        <x:v>0.22367235207975333</x:v>
      </x:c>
      <x:c r="O308" s="55">
        <x:f t="shared" si="56"/>
        <x:v>54552</x:v>
      </x:c>
      <x:c r="P308" s="55">
        <x:f t="shared" si="57"/>
        <x:v>15840</x:v>
      </x:c>
      <x:c r="Q308" s="55">
        <x:f t="shared" si="58"/>
        <x:v>30591.808801993833</x:v>
      </x:c>
      <x:c r="R308" s="55">
        <x:f t="shared" si="59"/>
        <x:v>-11879.808801993833</x:v>
      </x:c>
      <x:c r="S308" s="1" t="str">
        <x:f t="shared" si="60"/>
        <x:v>YES</x:v>
      </x:c>
      <x:c r="T308" s="1">
        <x:f t="shared" si="61"/>
        <x:v>-11879.808801993833</x:v>
      </x:c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53">
        <x:f t="shared" si="50"/>
        <x:v>0</x:v>
      </x:c>
      <x:c r="J309" s="53">
        <x:f t="shared" si="51"/>
        <x:v>8</x:v>
      </x:c>
      <x:c r="K309" s="53">
        <x:f t="shared" si="52"/>
        <x:v>15</x:v>
      </x:c>
      <x:c r="L309" s="53">
        <x:f t="shared" si="53"/>
        <x:v>23</x:v>
      </x:c>
      <x:c r="M309" s="54">
        <x:f t="shared" si="54"/>
        <x:v>1105.6763938709914</x:v>
      </x:c>
      <x:c r="N309" s="54">
        <x:f t="shared" si="55"/>
        <x:v>0.26783082907707739</x:v>
      </x:c>
      <x:c r="O309" s="55">
        <x:f t="shared" si="56"/>
        <x:v>57252</x:v>
      </x:c>
      <x:c r="P309" s="55">
        <x:f t="shared" si="57"/>
        <x:v>16720</x:v>
      </x:c>
      <x:c r="Q309" s="55">
        <x:f t="shared" si="58"/>
        <x:v>31695.770726926934</x:v>
      </x:c>
      <x:c r="R309" s="55">
        <x:f t="shared" si="59"/>
        <x:v>-11163.770726926934</x:v>
      </x:c>
      <x:c r="S309" s="1" t="str">
        <x:f t="shared" si="60"/>
        <x:v>YES</x:v>
      </x:c>
      <x:c r="T309" s="1">
        <x:f t="shared" si="61"/>
        <x:v>-11163.770726926934</x:v>
      </x:c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53">
        <x:f t="shared" si="50"/>
        <x:v>0</x:v>
      </x:c>
      <x:c r="J310" s="53">
        <x:f t="shared" si="51"/>
        <x:v>8</x:v>
      </x:c>
      <x:c r="K310" s="53">
        <x:f t="shared" si="52"/>
        <x:v>16</x:v>
      </x:c>
      <x:c r="L310" s="53">
        <x:f t="shared" si="53"/>
        <x:v>24</x:v>
      </x:c>
      <x:c r="M310" s="54">
        <x:f t="shared" si="54"/>
        <x:v>1170.7371697484805</x:v>
      </x:c>
      <x:c r="N310" s="54">
        <x:f t="shared" si="55"/>
        <x:v>0.31301192343644479</x:v>
      </x:c>
      <x:c r="O310" s="55">
        <x:f t="shared" si="56"/>
        <x:v>59952</x:v>
      </x:c>
      <x:c r="P310" s="55">
        <x:f t="shared" si="57"/>
        <x:v>17600</x:v>
      </x:c>
      <x:c r="Q310" s="55">
        <x:f t="shared" si="58"/>
        <x:v>32825.298085911119</x:v>
      </x:c>
      <x:c r="R310" s="55">
        <x:f t="shared" si="59"/>
        <x:v>-10473.298085911119</x:v>
      </x:c>
      <x:c r="S310" s="1" t="str">
        <x:f t="shared" si="60"/>
        <x:v>YES</x:v>
      </x:c>
      <x:c r="T310" s="1">
        <x:f t="shared" si="61"/>
        <x:v>-10473.298085911119</x:v>
      </x:c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53">
        <x:f t="shared" si="50"/>
        <x:v>0</x:v>
      </x:c>
      <x:c r="J311" s="53">
        <x:f t="shared" si="51"/>
        <x:v>8</x:v>
      </x:c>
      <x:c r="K311" s="53">
        <x:f t="shared" si="52"/>
        <x:v>17</x:v>
      </x:c>
      <x:c r="L311" s="53">
        <x:f t="shared" si="53"/>
        <x:v>25</x:v>
      </x:c>
      <x:c r="M311" s="54">
        <x:f t="shared" si="54"/>
        <x:v>1237.2973931950207</x:v>
      </x:c>
      <x:c r="N311" s="54">
        <x:f t="shared" si="55"/>
        <x:v>0.35923430082987551</x:v>
      </x:c>
      <x:c r="O311" s="55">
        <x:f t="shared" si="56"/>
        <x:v>62652</x:v>
      </x:c>
      <x:c r="P311" s="55">
        <x:f t="shared" si="57"/>
        <x:v>18480</x:v>
      </x:c>
      <x:c r="Q311" s="55">
        <x:f t="shared" si="58"/>
        <x:v>33980.857520746889</x:v>
      </x:c>
      <x:c r="R311" s="55">
        <x:f t="shared" si="59"/>
        <x:v>-9808.8575207468893</x:v>
      </x:c>
      <x:c r="S311" s="1" t="str">
        <x:f t="shared" si="60"/>
        <x:v>YES</x:v>
      </x:c>
      <x:c r="T311" s="1">
        <x:f t="shared" si="61"/>
        <x:v>-9808.8575207468893</x:v>
      </x:c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53">
        <x:f t="shared" si="50"/>
        <x:v>0</x:v>
      </x:c>
      <x:c r="J312" s="53">
        <x:f t="shared" si="51"/>
        <x:v>8</x:v>
      </x:c>
      <x:c r="K312" s="53">
        <x:f t="shared" si="52"/>
        <x:v>18</x:v>
      </x:c>
      <x:c r="L312" s="53">
        <x:f t="shared" si="53"/>
        <x:v>26</x:v>
      </x:c>
      <x:c r="M312" s="54">
        <x:f t="shared" si="54"/>
        <x:v>1305.3843846536081</x:v>
      </x:c>
      <x:c r="N312" s="54">
        <x:f t="shared" si="55"/>
        <x:v>0.40651693378722786</x:v>
      </x:c>
      <x:c r="O312" s="55">
        <x:f t="shared" si="56"/>
        <x:v>65352</x:v>
      </x:c>
      <x:c r="P312" s="55">
        <x:f t="shared" si="57"/>
        <x:v>19360</x:v>
      </x:c>
      <x:c r="Q312" s="55">
        <x:f t="shared" si="58"/>
        <x:v>35162.923344680697</x:v>
      </x:c>
      <x:c r="R312" s="55">
        <x:f t="shared" si="59"/>
        <x:v>-9170.9233446806975</x:v>
      </x:c>
      <x:c r="S312" s="1" t="str">
        <x:f t="shared" si="60"/>
        <x:v>YES</x:v>
      </x:c>
      <x:c r="T312" s="1">
        <x:f t="shared" si="61"/>
        <x:v>-9170.9233446806975</x:v>
      </x:c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53">
        <x:f t="shared" si="50"/>
        <x:v>0</x:v>
      </x:c>
      <x:c r="J313" s="53">
        <x:f t="shared" si="51"/>
        <x:v>8</x:v>
      </x:c>
      <x:c r="K313" s="53">
        <x:f t="shared" si="52"/>
        <x:v>19</x:v>
      </x:c>
      <x:c r="L313" s="53">
        <x:f t="shared" si="53"/>
        <x:v>27</x:v>
      </x:c>
      <x:c r="M313" s="54">
        <x:f t="shared" si="54"/>
        <x:v>1375.0259132896299</x:v>
      </x:c>
      <x:c r="N313" s="54">
        <x:f t="shared" si="55"/>
        <x:v>0.45487910645113189</x:v>
      </x:c>
      <x:c r="O313" s="55">
        <x:f t="shared" si="56"/>
        <x:v>68052</x:v>
      </x:c>
      <x:c r="P313" s="55">
        <x:f t="shared" si="57"/>
        <x:v>20240</x:v>
      </x:c>
      <x:c r="Q313" s="55">
        <x:f t="shared" si="58"/>
        <x:v>36371.977661278295</x:v>
      </x:c>
      <x:c r="R313" s="55">
        <x:f t="shared" si="59"/>
        <x:v>-8559.9776612782953</x:v>
      </x:c>
      <x:c r="S313" s="1" t="str">
        <x:f t="shared" si="60"/>
        <x:v>YES</x:v>
      </x:c>
      <x:c r="T313" s="1">
        <x:f t="shared" si="61"/>
        <x:v>-8559.9776612782953</x:v>
      </x:c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53">
        <x:f t="shared" si="50"/>
        <x:v>0</x:v>
      </x:c>
      <x:c r="J314" s="53">
        <x:f t="shared" si="51"/>
        <x:v>8</x:v>
      </x:c>
      <x:c r="K314" s="53">
        <x:f t="shared" si="52"/>
        <x:v>20</x:v>
      </x:c>
      <x:c r="L314" s="53">
        <x:f t="shared" si="53"/>
        <x:v>28</x:v>
      </x:c>
      <x:c r="M314" s="54">
        <x:f t="shared" si="54"/>
        <x:v>1446.250203940107</x:v>
      </x:c>
      <x:c r="N314" s="54">
        <x:f t="shared" si="55"/>
        <x:v>0.50434041940285212</x:v>
      </x:c>
      <x:c r="O314" s="55">
        <x:f t="shared" si="56"/>
        <x:v>70752</x:v>
      </x:c>
      <x:c r="P314" s="55">
        <x:f t="shared" si="57"/>
        <x:v>21120</x:v>
      </x:c>
      <x:c r="Q314" s="55">
        <x:f t="shared" si="58"/>
        <x:v>37608.510485071303</x:v>
      </x:c>
      <x:c r="R314" s="55">
        <x:f t="shared" si="59"/>
        <x:v>-7976.5104850713033</x:v>
      </x:c>
      <x:c r="S314" s="1" t="str">
        <x:f t="shared" si="60"/>
        <x:v>YES</x:v>
      </x:c>
      <x:c r="T314" s="1">
        <x:f t="shared" si="61"/>
        <x:v>-7976.5104850713033</x:v>
      </x:c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53">
        <x:f t="shared" si="50"/>
        <x:v>0</x:v>
      </x:c>
      <x:c r="J315" s="53">
        <x:f t="shared" si="51"/>
        <x:v>8</x:v>
      </x:c>
      <x:c r="K315" s="53">
        <x:f t="shared" si="52"/>
        <x:v>21</x:v>
      </x:c>
      <x:c r="L315" s="53">
        <x:f t="shared" si="53"/>
        <x:v>29</x:v>
      </x:c>
      <x:c r="M315" s="54">
        <x:f t="shared" si="54"/>
        <x:v>1519.0859441665507</x:v>
      </x:c>
      <x:c r="N315" s="54">
        <x:f t="shared" si="55"/>
        <x:v>0.55492079456010468</x:v>
      </x:c>
      <x:c r="O315" s="55">
        <x:f t="shared" si="56"/>
        <x:v>73452</x:v>
      </x:c>
      <x:c r="P315" s="55">
        <x:f t="shared" si="57"/>
        <x:v>22000</x:v>
      </x:c>
      <x:c r="Q315" s="55">
        <x:f t="shared" si="58"/>
        <x:v>38873.019864002614</x:v>
      </x:c>
      <x:c r="R315" s="55">
        <x:f t="shared" si="59"/>
        <x:v>-7421.0198640026138</x:v>
      </x:c>
      <x:c r="S315" s="1" t="str">
        <x:f t="shared" si="60"/>
        <x:v>YES</x:v>
      </x:c>
      <x:c r="T315" s="1">
        <x:f t="shared" si="61"/>
        <x:v>-7421.0198640026138</x:v>
      </x:c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53">
        <x:f t="shared" si="50"/>
        <x:v>0</x:v>
      </x:c>
      <x:c r="J316" s="53">
        <x:f t="shared" si="51"/>
        <x:v>8</x:v>
      </x:c>
      <x:c r="K316" s="53">
        <x:f t="shared" si="52"/>
        <x:v>22</x:v>
      </x:c>
      <x:c r="L316" s="53">
        <x:f t="shared" si="53"/>
        <x:v>30</x:v>
      </x:c>
      <x:c r="M316" s="54">
        <x:f t="shared" si="54"/>
        <x:v>1593.5622914129467</x:v>
      </x:c>
      <x:c r="N316" s="54">
        <x:f t="shared" si="55"/>
        <x:v>0.60664048014787963</x:v>
      </x:c>
      <x:c r="O316" s="55">
        <x:f t="shared" si="56"/>
        <x:v>76152</x:v>
      </x:c>
      <x:c r="P316" s="55">
        <x:f t="shared" si="57"/>
        <x:v>22880</x:v>
      </x:c>
      <x:c r="Q316" s="55">
        <x:f t="shared" si="58"/>
        <x:v>40166.012003696989</x:v>
      </x:c>
      <x:c r="R316" s="55">
        <x:f t="shared" si="59"/>
        <x:v>-6894.0120036969893</x:v>
      </x:c>
      <x:c r="S316" s="1" t="str">
        <x:f t="shared" si="60"/>
        <x:v>YES</x:v>
      </x:c>
      <x:c r="T316" s="1">
        <x:f t="shared" si="61"/>
        <x:v>-6894.0120036969893</x:v>
      </x:c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53">
        <x:f t="shared" si="50"/>
        <x:v>0</x:v>
      </x:c>
      <x:c r="J317" s="53">
        <x:f t="shared" si="51"/>
        <x:v>8</x:v>
      </x:c>
      <x:c r="K317" s="53">
        <x:f t="shared" si="52"/>
        <x:v>23</x:v>
      </x:c>
      <x:c r="L317" s="53">
        <x:f t="shared" si="53"/>
        <x:v>31</x:v>
      </x:c>
      <x:c r="M317" s="54">
        <x:f t="shared" si="54"/>
        <x:v>1669.7088802703834</x:v>
      </x:c>
      <x:c r="N317" s="54">
        <x:f t="shared" si="55"/>
        <x:v>0.65952005574332173</x:v>
      </x:c>
      <x:c r="O317" s="55">
        <x:f t="shared" si="56"/>
        <x:v>78852</x:v>
      </x:c>
      <x:c r="P317" s="55">
        <x:f t="shared" si="57"/>
        <x:v>23760</x:v>
      </x:c>
      <x:c r="Q317" s="55">
        <x:f t="shared" si="58"/>
        <x:v>41488.001393583043</x:v>
      </x:c>
      <x:c r="R317" s="55">
        <x:f t="shared" si="59"/>
        <x:v>-6396.001393583043</x:v>
      </x:c>
      <x:c r="S317" s="1" t="str">
        <x:f t="shared" si="60"/>
        <x:v>YES</x:v>
      </x:c>
      <x:c r="T317" s="1">
        <x:f t="shared" si="61"/>
        <x:v>-6396.001393583043</x:v>
      </x:c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53">
        <x:f t="shared" si="50"/>
        <x:v>0</x:v>
      </x:c>
      <x:c r="J318" s="53">
        <x:f t="shared" si="51"/>
        <x:v>8</x:v>
      </x:c>
      <x:c r="K318" s="53">
        <x:f t="shared" si="52"/>
        <x:v>24</x:v>
      </x:c>
      <x:c r="L318" s="53">
        <x:f t="shared" si="53"/>
        <x:v>32</x:v>
      </x:c>
      <x:c r="M318" s="54">
        <x:f t="shared" si="54"/>
        <x:v>1747.555829849879</x:v>
      </x:c>
      <x:c r="N318" s="54">
        <x:f t="shared" si="55"/>
        <x:v>0.71358043739574939</x:v>
      </x:c>
      <x:c r="O318" s="55">
        <x:f t="shared" si="56"/>
        <x:v>81552</x:v>
      </x:c>
      <x:c r="P318" s="55">
        <x:f t="shared" si="57"/>
        <x:v>24640</x:v>
      </x:c>
      <x:c r="Q318" s="55">
        <x:f t="shared" si="58"/>
        <x:v>42839.510934893733</x:v>
      </x:c>
      <x:c r="R318" s="55">
        <x:f t="shared" si="59"/>
        <x:v>-5927.5109348937331</x:v>
      </x:c>
      <x:c r="S318" s="1" t="str">
        <x:f t="shared" si="60"/>
        <x:v>YES</x:v>
      </x:c>
      <x:c r="T318" s="1">
        <x:f t="shared" si="61"/>
        <x:v>-5927.5109348937331</x:v>
      </x:c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53">
        <x:f t="shared" si="50"/>
        <x:v>0</x:v>
      </x:c>
      <x:c r="J319" s="53">
        <x:f t="shared" si="51"/>
        <x:v>8</x:v>
      </x:c>
      <x:c r="K319" s="53">
        <x:f t="shared" si="52"/>
        <x:v>25</x:v>
      </x:c>
      <x:c r="L319" s="53">
        <x:f t="shared" si="53"/>
        <x:v>33</x:v>
      </x:c>
      <x:c r="M319" s="54">
        <x:f t="shared" si="54"/>
        <x:v>1827.1337512649766</x:v>
      </x:c>
      <x:c r="N319" s="54">
        <x:f t="shared" si="55"/>
        <x:v>0.76884288282290036</x:v>
      </x:c>
      <x:c r="O319" s="55">
        <x:f t="shared" si="56"/>
        <x:v>84252</x:v>
      </x:c>
      <x:c r="P319" s="55">
        <x:f t="shared" si="57"/>
        <x:v>25520</x:v>
      </x:c>
      <x:c r="Q319" s="55">
        <x:f t="shared" si="58"/>
        <x:v>44221.072070572511</x:v>
      </x:c>
      <x:c r="R319" s="55">
        <x:f t="shared" si="59"/>
        <x:v>-5489.0720705725107</x:v>
      </x:c>
      <x:c r="S319" s="1" t="str">
        <x:f t="shared" si="60"/>
        <x:v>YES</x:v>
      </x:c>
      <x:c r="T319" s="1">
        <x:f t="shared" si="61"/>
        <x:v>-5489.0720705725107</x:v>
      </x:c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53">
        <x:f t="shared" si="50"/>
        <x:v>0</x:v>
      </x:c>
      <x:c r="J320" s="53">
        <x:f t="shared" si="51"/>
        <x:v>8</x:v>
      </x:c>
      <x:c r="K320" s="53">
        <x:f t="shared" si="52"/>
        <x:v>26</x:v>
      </x:c>
      <x:c r="L320" s="53">
        <x:f t="shared" si="53"/>
        <x:v>34</x:v>
      </x:c>
      <x:c r="M320" s="54">
        <x:f t="shared" si="54"/>
        <x:v>1908.4737552256947</x:v>
      </x:c>
      <x:c r="N320" s="54">
        <x:f t="shared" si="55"/>
        <x:v>0.82532899668451021</x:v>
      </x:c>
      <x:c r="O320" s="55">
        <x:f t="shared" si="56"/>
        <x:v>86952</x:v>
      </x:c>
      <x:c r="P320" s="55">
        <x:f t="shared" si="57"/>
        <x:v>26400</x:v>
      </x:c>
      <x:c r="Q320" s="55">
        <x:f t="shared" si="58"/>
        <x:v>45633.224917112755</x:v>
      </x:c>
      <x:c r="R320" s="55">
        <x:f t="shared" si="59"/>
        <x:v>-5081.2249171127551</x:v>
      </x:c>
      <x:c r="S320" s="1" t="str">
        <x:f t="shared" si="60"/>
        <x:v>YES</x:v>
      </x:c>
      <x:c r="T320" s="1">
        <x:f t="shared" si="61"/>
        <x:v>-5081.2249171127551</x:v>
      </x:c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53">
        <x:f t="shared" si="50"/>
        <x:v>0</x:v>
      </x:c>
      <x:c r="J321" s="53">
        <x:f t="shared" si="51"/>
        <x:v>8</x:v>
      </x:c>
      <x:c r="K321" s="53">
        <x:f t="shared" si="52"/>
        <x:v>27</x:v>
      </x:c>
      <x:c r="L321" s="53">
        <x:f t="shared" si="53"/>
        <x:v>35</x:v>
      </x:c>
      <x:c r="M321" s="54">
        <x:f t="shared" si="54"/>
        <x:v>1991.6074597454513</x:v>
      </x:c>
      <x:c r="N321" s="54">
        <x:f t="shared" si="55"/>
        <x:v>0.8830607359343412</x:v>
      </x:c>
      <x:c r="O321" s="55">
        <x:f t="shared" si="56"/>
        <x:v>89652</x:v>
      </x:c>
      <x:c r="P321" s="55">
        <x:f t="shared" si="57"/>
        <x:v>27280</x:v>
      </x:c>
      <x:c r="Q321" s="55">
        <x:f t="shared" si="58"/>
        <x:v>47076.51839835853</x:v>
      </x:c>
      <x:c r="R321" s="55">
        <x:f t="shared" si="59"/>
        <x:v>-4704.5183983585302</x:v>
      </x:c>
      <x:c r="S321" s="1" t="str">
        <x:f t="shared" si="60"/>
        <x:v>YES</x:v>
      </x:c>
      <x:c r="T321" s="1">
        <x:f t="shared" si="61"/>
        <x:v>-4704.5183983585302</x:v>
      </x:c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53">
        <x:f t="shared" si="50"/>
        <x:v>0</x:v>
      </x:c>
      <x:c r="J322" s="53">
        <x:f t="shared" si="51"/>
        <x:v>8</x:v>
      </x:c>
      <x:c r="K322" s="53">
        <x:f t="shared" si="52"/>
        <x:v>28</x:v>
      </x:c>
      <x:c r="L322" s="53">
        <x:f t="shared" si="53"/>
        <x:v>36</x:v>
      </x:c>
      <x:c r="M322" s="54">
        <x:f t="shared" si="54"/>
        <x:v>2076.566997962605</x:v>
      </x:c>
      <x:c r="N322" s="54">
        <x:f t="shared" si="55"/>
        <x:v>0.94206041525180906</x:v>
      </x:c>
      <x:c r="O322" s="55">
        <x:f t="shared" si="56"/>
        <x:v>92352</x:v>
      </x:c>
      <x:c r="P322" s="55">
        <x:f t="shared" si="57"/>
        <x:v>28160</x:v>
      </x:c>
      <x:c r="Q322" s="55">
        <x:f t="shared" si="58"/>
        <x:v>48551.510381295229</x:v>
      </x:c>
      <x:c r="R322" s="55">
        <x:f t="shared" si="59"/>
        <x:v>-4359.5103812952293</x:v>
      </x:c>
      <x:c r="S322" s="1" t="str">
        <x:f t="shared" si="60"/>
        <x:v>YES</x:v>
      </x:c>
      <x:c r="T322" s="1">
        <x:f t="shared" si="61"/>
        <x:v>-4359.5103812952293</x:v>
      </x:c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53">
        <x:f t="shared" si="50"/>
        <x:v>0</x:v>
      </x:c>
      <x:c r="J323" s="53">
        <x:f t="shared" si="51"/>
        <x:v>8</x:v>
      </x:c>
      <x:c r="K323" s="53">
        <x:f t="shared" si="52"/>
        <x:v>29</x:v>
      </x:c>
      <x:c r="L323" s="53">
        <x:f t="shared" si="53"/>
        <x:v>37</x:v>
      </x:c>
      <x:c r="M323" s="54">
        <x:f t="shared" si="54"/>
        <x:v>2163.3850260782583</x:v>
      </x:c>
      <x:c r="N323" s="54">
        <x:f t="shared" si="55"/>
        <x:v>1.002350712554346</x:v>
      </x:c>
      <x:c r="O323" s="55">
        <x:f t="shared" si="56"/>
        <x:v>95052</x:v>
      </x:c>
      <x:c r="P323" s="55">
        <x:f t="shared" si="57"/>
        <x:v>29040</x:v>
      </x:c>
      <x:c r="Q323" s="55">
        <x:f t="shared" si="58"/>
        <x:v>50058.767813858649</x:v>
      </x:c>
      <x:c r="R323" s="55">
        <x:f t="shared" si="59"/>
        <x:v>-4046.7678138586489</x:v>
      </x:c>
      <x:c r="S323" s="1" t="str">
        <x:f t="shared" si="60"/>
        <x:v>YES</x:v>
      </x:c>
      <x:c r="T323" s="1">
        <x:f t="shared" si="61"/>
        <x:v>-4046.7678138586489</x:v>
      </x:c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53">
        <x:f t="shared" si="50"/>
        <x:v>0</x:v>
      </x:c>
      <x:c r="J324" s="53">
        <x:f t="shared" si="51"/>
        <x:v>8</x:v>
      </x:c>
      <x:c r="K324" s="53">
        <x:f t="shared" si="52"/>
        <x:v>30</x:v>
      </x:c>
      <x:c r="L324" s="53">
        <x:f t="shared" si="53"/>
        <x:v>38</x:v>
      </x:c>
      <x:c r="M324" s="54">
        <x:f t="shared" si="54"/>
        <x:v>2252.094731412029</x:v>
      </x:c>
      <x:c r="N324" s="54">
        <x:f t="shared" si="55"/>
        <x:v>1.0639546745916868</x:v>
      </x:c>
      <x:c r="O324" s="55">
        <x:f t="shared" si="56"/>
        <x:v>97752</x:v>
      </x:c>
      <x:c r="P324" s="55">
        <x:f t="shared" si="57"/>
        <x:v>29920</x:v>
      </x:c>
      <x:c r="Q324" s="55">
        <x:f t="shared" si="58"/>
        <x:v>51598.866864792173</x:v>
      </x:c>
      <x:c r="R324" s="55">
        <x:f t="shared" si="59"/>
        <x:v>-3766.8668647921731</x:v>
      </x:c>
      <x:c r="S324" s="1" t="str">
        <x:f t="shared" si="60"/>
        <x:v>YES</x:v>
      </x:c>
      <x:c r="T324" s="1">
        <x:f t="shared" si="61"/>
        <x:v>-3766.8668647921731</x:v>
      </x:c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53">
        <x:f t="shared" si="50"/>
        <x:v>0</x:v>
      </x:c>
      <x:c r="J325" s="53">
        <x:f t="shared" si="51"/>
        <x:v>9</x:v>
      </x:c>
      <x:c r="K325" s="53">
        <x:f t="shared" si="52"/>
        <x:v>0</x:v>
      </x:c>
      <x:c r="L325" s="53">
        <x:f t="shared" si="53"/>
        <x:v>9</x:v>
      </x:c>
      <x:c r="M325" s="54">
        <x:f t="shared" si="54"/>
        <x:v>337.19300188586965</x:v>
      </x:c>
      <x:c r="N325" s="54">
        <x:f t="shared" si="55"/>
        <x:v>0</x:v>
      </x:c>
      <x:c r="O325" s="55">
        <x:f t="shared" si="56"/>
        <x:v>18846</x:v>
      </x:c>
      <x:c r="P325" s="55">
        <x:f t="shared" si="57"/>
        <x:v>3960</x:v>
      </x:c>
      <x:c r="Q325" s="55">
        <x:f t="shared" si="58"/>
        <x:v>11708.090343259362</x:v>
      </x:c>
      <x:c r="R325" s="55">
        <x:f t="shared" si="59"/>
        <x:v>-16822.090343259362</x:v>
      </x:c>
      <x:c r="S325" s="1" t="str">
        <x:f t="shared" si="60"/>
        <x:v>YES</x:v>
      </x:c>
      <x:c r="T325" s="1">
        <x:f t="shared" si="61"/>
        <x:v>-16822.090343259362</x:v>
      </x:c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53">
        <x:f t="shared" si="50"/>
        <x:v>0</x:v>
      </x:c>
      <x:c r="J326" s="53">
        <x:f t="shared" si="51"/>
        <x:v>9</x:v>
      </x:c>
      <x:c r="K326" s="53">
        <x:f t="shared" si="52"/>
        <x:v>1</x:v>
      </x:c>
      <x:c r="L326" s="53">
        <x:f t="shared" si="53"/>
        <x:v>10</x:v>
      </x:c>
      <x:c r="M326" s="54">
        <x:f t="shared" si="54"/>
        <x:v>382.75550188586965</x:v>
      </x:c>
      <x:c r="N326" s="54">
        <x:f t="shared" si="55"/>
        <x:v>0</x:v>
      </x:c>
      <x:c r="O326" s="55">
        <x:f t="shared" si="56"/>
        <x:v>21546</x:v>
      </x:c>
      <x:c r="P326" s="55">
        <x:f t="shared" si="57"/>
        <x:v>4840</x:v>
      </x:c>
      <x:c r="Q326" s="55">
        <x:f t="shared" si="58"/>
        <x:v>13290.121593259362</x:v>
      </x:c>
      <x:c r="R326" s="55">
        <x:f t="shared" si="59"/>
        <x:v>-16584.121593259362</x:v>
      </x:c>
      <x:c r="S326" s="1" t="str">
        <x:f t="shared" si="60"/>
        <x:v>YES</x:v>
      </x:c>
      <x:c r="T326" s="1">
        <x:f t="shared" si="61"/>
        <x:v>-16584.121593259362</x:v>
      </x:c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53">
        <x:f t="shared" si="50"/>
        <x:v>0</x:v>
      </x:c>
      <x:c r="J327" s="53">
        <x:f t="shared" si="51"/>
        <x:v>9</x:v>
      </x:c>
      <x:c r="K327" s="53">
        <x:f t="shared" si="52"/>
        <x:v>2</x:v>
      </x:c>
      <x:c r="L327" s="53">
        <x:f t="shared" si="53"/>
        <x:v>11</x:v>
      </x:c>
      <x:c r="M327" s="54">
        <x:f t="shared" si="54"/>
        <x:v>429.45706438586967</x:v>
      </x:c>
      <x:c r="N327" s="54">
        <x:f t="shared" si="55"/>
        <x:v>0</x:v>
      </x:c>
      <x:c r="O327" s="55">
        <x:f t="shared" si="56"/>
        <x:v>24246</x:v>
      </x:c>
      <x:c r="P327" s="55">
        <x:f t="shared" si="57"/>
        <x:v>5720</x:v>
      </x:c>
      <x:c r="Q327" s="55">
        <x:f t="shared" si="58"/>
        <x:v>14911.703624509364</x:v>
      </x:c>
      <x:c r="R327" s="55">
        <x:f t="shared" si="59"/>
        <x:v>-16385.703624509362</x:v>
      </x:c>
      <x:c r="S327" s="1" t="str">
        <x:f t="shared" si="60"/>
        <x:v>YES</x:v>
      </x:c>
      <x:c r="T327" s="1">
        <x:f t="shared" si="61"/>
        <x:v>-16385.703624509362</x:v>
      </x:c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53">
        <x:f t="shared" si="50"/>
        <x:v>0</x:v>
      </x:c>
      <x:c r="J328" s="53">
        <x:f t="shared" si="51"/>
        <x:v>9</x:v>
      </x:c>
      <x:c r="K328" s="53">
        <x:f t="shared" si="52"/>
        <x:v>3</x:v>
      </x:c>
      <x:c r="L328" s="53">
        <x:f t="shared" si="53"/>
        <x:v>12</x:v>
      </x:c>
      <x:c r="M328" s="54">
        <x:f t="shared" si="54"/>
        <x:v>477.3190468077446</x:v>
      </x:c>
      <x:c r="N328" s="54">
        <x:f t="shared" si="55"/>
        <x:v>0</x:v>
      </x:c>
      <x:c r="O328" s="55">
        <x:f t="shared" si="56"/>
        <x:v>26946</x:v>
      </x:c>
      <x:c r="P328" s="55">
        <x:f t="shared" si="57"/>
        <x:v>6600</x:v>
      </x:c>
      <x:c r="Q328" s="55">
        <x:f t="shared" si="58"/>
        <x:v>16573.5780141578</x:v>
      </x:c>
      <x:c r="R328" s="55">
        <x:f t="shared" si="59"/>
        <x:v>-16227.5780141578</x:v>
      </x:c>
      <x:c r="S328" s="1" t="str">
        <x:f t="shared" si="60"/>
        <x:v>YES</x:v>
      </x:c>
      <x:c r="T328" s="1">
        <x:f t="shared" si="61"/>
        <x:v>-16227.5780141578</x:v>
      </x:c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53">
        <x:f t="shared" si="50"/>
        <x:v>0</x:v>
      </x:c>
      <x:c r="J329" s="53">
        <x:f t="shared" si="51"/>
        <x:v>9</x:v>
      </x:c>
      <x:c r="K329" s="53">
        <x:f t="shared" si="52"/>
        <x:v>4</x:v>
      </x:c>
      <x:c r="L329" s="53">
        <x:f t="shared" si="53"/>
        <x:v>13</x:v>
      </x:c>
      <x:c r="M329" s="54">
        <x:f t="shared" si="54"/>
        <x:v>526.36316253040093</x:v>
      </x:c>
      <x:c r="N329" s="54">
        <x:f t="shared" si="55"/>
        <x:v>0</x:v>
      </x:c>
      <x:c r="O329" s="55">
        <x:f t="shared" si="56"/>
        <x:v>29646</x:v>
      </x:c>
      <x:c r="P329" s="55">
        <x:f t="shared" si="57"/>
        <x:v>7480</x:v>
      </x:c>
      <x:c r="Q329" s="55">
        <x:f t="shared" si="58"/>
        <x:v>18276.498698972253</x:v>
      </x:c>
      <x:c r="R329" s="55">
        <x:f t="shared" si="59"/>
        <x:v>-16110.498698972253</x:v>
      </x:c>
      <x:c r="S329" s="1" t="str">
        <x:f t="shared" si="60"/>
        <x:v>YES</x:v>
      </x:c>
      <x:c r="T329" s="1">
        <x:f t="shared" si="61"/>
        <x:v>-16110.498698972253</x:v>
      </x:c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53">
        <x:f t="shared" si="50"/>
        <x:v>0</x:v>
      </x:c>
      <x:c r="J330" s="53">
        <x:f t="shared" si="51"/>
        <x:v>9</x:v>
      </x:c>
      <x:c r="K330" s="53">
        <x:f t="shared" si="52"/>
        <x:v>5</x:v>
      </x:c>
      <x:c r="L330" s="53">
        <x:f t="shared" si="53"/>
        <x:v>14</x:v>
      </x:c>
      <x:c r="M330" s="54">
        <x:f t="shared" si="54"/>
        <x:v>576.61148645160449</x:v>
      </x:c>
      <x:c r="N330" s="54">
        <x:f t="shared" si="55"/>
        <x:v>0</x:v>
      </x:c>
      <x:c r="O330" s="55">
        <x:f t="shared" si="56"/>
        <x:v>32346</x:v>
      </x:c>
      <x:c r="P330" s="55">
        <x:f t="shared" si="57"/>
        <x:v>8360</x:v>
      </x:c>
      <x:c r="Q330" s="55">
        <x:f t="shared" si="58"/>
        <x:v>20021.232168458489</x:v>
      </x:c>
      <x:c r="R330" s="55">
        <x:f t="shared" si="59"/>
        <x:v>-16035.232168458489</x:v>
      </x:c>
      <x:c r="S330" s="1" t="str">
        <x:f t="shared" si="60"/>
        <x:v>YES</x:v>
      </x:c>
      <x:c r="T330" s="1">
        <x:f t="shared" si="61"/>
        <x:v>-16035.232168458489</x:v>
      </x:c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53">
        <x:f t="shared" si="50"/>
        <x:v>0</x:v>
      </x:c>
      <x:c r="J331" s="53">
        <x:f t="shared" si="51"/>
        <x:v>9</x:v>
      </x:c>
      <x:c r="K331" s="53">
        <x:f t="shared" si="52"/>
        <x:v>6</x:v>
      </x:c>
      <x:c r="L331" s="53">
        <x:f t="shared" si="53"/>
        <x:v>15</x:v>
      </x:c>
      <x:c r="M331" s="54">
        <x:f t="shared" si="54"/>
        <x:v>628.08646063323749</x:v>
      </x:c>
      <x:c r="N331" s="54">
        <x:f t="shared" si="55"/>
        <x:v>0</x:v>
      </x:c>
      <x:c r="O331" s="55">
        <x:f t="shared" si="56"/>
        <x:v>35046</x:v>
      </x:c>
      <x:c r="P331" s="55">
        <x:f t="shared" si="57"/>
        <x:v>9240</x:v>
      </x:c>
      <x:c r="Q331" s="55">
        <x:f t="shared" si="58"/>
        <x:v>21808.5576608763</x:v>
      </x:c>
      <x:c r="R331" s="55">
        <x:f t="shared" si="59"/>
        <x:v>-16002.5576608763</x:v>
      </x:c>
      <x:c r="S331" s="1" t="str">
        <x:f t="shared" si="60"/>
        <x:v>YES</x:v>
      </x:c>
      <x:c r="T331" s="1">
        <x:f t="shared" si="61"/>
        <x:v>-16002.5576608763</x:v>
      </x:c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53">
        <x:f t="shared" si="50"/>
        <x:v>0</x:v>
      </x:c>
      <x:c r="J332" s="53">
        <x:f t="shared" si="51"/>
        <x:v>9</x:v>
      </x:c>
      <x:c r="K332" s="53">
        <x:f t="shared" si="52"/>
        <x:v>7</x:v>
      </x:c>
      <x:c r="L332" s="53">
        <x:f t="shared" si="53"/>
        <x:v>16</x:v>
      </x:c>
      <x:c r="M332" s="54">
        <x:f t="shared" si="54"/>
        <x:v>680.81090003119789</x:v>
      </x:c>
      <x:c r="N332" s="54">
        <x:f t="shared" si="55"/>
        <x:v>0</x:v>
      </x:c>
      <x:c r="O332" s="55">
        <x:f t="shared" si="56"/>
        <x:v>37746</x:v>
      </x:c>
      <x:c r="P332" s="55">
        <x:f t="shared" si="57"/>
        <x:v>10120</x:v>
      </x:c>
      <x:c r="Q332" s="55">
        <x:f t="shared" si="58"/>
        <x:v>23639.267362194372</x:v>
      </x:c>
      <x:c r="R332" s="55">
        <x:f t="shared" si="59"/>
        <x:v>-16013.267362194372</x:v>
      </x:c>
      <x:c r="S332" s="1" t="str">
        <x:f t="shared" si="60"/>
        <x:v>YES</x:v>
      </x:c>
      <x:c r="T332" s="1">
        <x:f t="shared" si="61"/>
        <x:v>-16013.267362194372</x:v>
      </x:c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53">
        <x:f t="shared" si="50"/>
        <x:v>0</x:v>
      </x:c>
      <x:c r="J333" s="53">
        <x:f t="shared" si="51"/>
        <x:v>9</x:v>
      </x:c>
      <x:c r="K333" s="53">
        <x:f t="shared" si="52"/>
        <x:v>8</x:v>
      </x:c>
      <x:c r="L333" s="53">
        <x:f t="shared" si="53"/>
        <x:v>17</x:v>
      </x:c>
      <x:c r="M333" s="54">
        <x:f t="shared" si="54"/>
        <x:v>734.80799831117804</x:v>
      </x:c>
      <x:c r="N333" s="54">
        <x:f t="shared" si="55"/>
        <x:v>1.0283332160540306E-2</x:v>
      </x:c>
      <x:c r="O333" s="55">
        <x:f t="shared" si="56"/>
        <x:v>40446</x:v>
      </x:c>
      <x:c r="P333" s="55">
        <x:f t="shared" si="57"/>
        <x:v>11000</x:v>
      </x:c>
      <x:c r="Q333" s="55">
        <x:f t="shared" si="58"/>
        <x:v>25257.083304013508</x:v>
      </x:c>
      <x:c r="R333" s="55">
        <x:f t="shared" si="59"/>
        <x:v>-15811.083304013508</x:v>
      </x:c>
      <x:c r="S333" s="1" t="str">
        <x:f t="shared" si="60"/>
        <x:v>YES</x:v>
      </x:c>
      <x:c r="T333" s="1">
        <x:f t="shared" si="61"/>
        <x:v>-15811.083304013508</x:v>
      </x:c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53">
        <x:f t="shared" si="50"/>
        <x:v>0</x:v>
      </x:c>
      <x:c r="J334" s="53">
        <x:f t="shared" si="51"/>
        <x:v>9</x:v>
      </x:c>
      <x:c r="K334" s="53">
        <x:f t="shared" si="52"/>
        <x:v>9</x:v>
      </x:c>
      <x:c r="L334" s="53">
        <x:f t="shared" si="53"/>
        <x:v>18</x:v>
      </x:c>
      <x:c r="M334" s="54">
        <x:f t="shared" si="54"/>
        <x:v>790.1013337515725</x:v>
      </x:c>
      <x:c r="N334" s="54">
        <x:f t="shared" si="55"/>
        <x:v>4.8681481771925342E-2</x:v>
      </x:c>
      <x:c r="O334" s="55">
        <x:f t="shared" si="56"/>
        <x:v>43146</x:v>
      </x:c>
      <x:c r="P334" s="55">
        <x:f t="shared" si="57"/>
        <x:v>11880</x:v>
      </x:c>
      <x:c r="Q334" s="55">
        <x:f t="shared" si="58"/>
        <x:v>26217.037044298133</x:v>
      </x:c>
      <x:c r="R334" s="55">
        <x:f t="shared" si="59"/>
        <x:v>-14951.037044298133</x:v>
      </x:c>
      <x:c r="S334" s="1" t="str">
        <x:f t="shared" si="60"/>
        <x:v>YES</x:v>
      </x:c>
      <x:c r="T334" s="1">
        <x:f t="shared" si="61"/>
        <x:v>-14951.037044298133</x:v>
      </x:c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53">
        <x:f t="shared" si="50"/>
        <x:v>0</x:v>
      </x:c>
      <x:c r="J335" s="53">
        <x:f t="shared" si="51"/>
        <x:v>9</x:v>
      </x:c>
      <x:c r="K335" s="53">
        <x:f t="shared" si="52"/>
        <x:v>10</x:v>
      </x:c>
      <x:c r="L335" s="53">
        <x:f t="shared" si="53"/>
        <x:v>19</x:v>
      </x:c>
      <x:c r="M335" s="54">
        <x:f t="shared" si="54"/>
        <x:v>846.71487523478538</x:v>
      </x:c>
      <x:c r="N335" s="54">
        <x:f t="shared" si="55"/>
        <x:v>8.7996441135267625E-2</x:v>
      </x:c>
      <x:c r="O335" s="55">
        <x:f t="shared" si="56"/>
        <x:v>45846</x:v>
      </x:c>
      <x:c r="P335" s="55">
        <x:f t="shared" si="57"/>
        <x:v>12760</x:v>
      </x:c>
      <x:c r="Q335" s="55">
        <x:f t="shared" si="58"/>
        <x:v>27199.911028381692</x:v>
      </x:c>
      <x:c r="R335" s="55">
        <x:f t="shared" si="59"/>
        <x:v>-14113.911028381692</x:v>
      </x:c>
      <x:c r="S335" s="1" t="str">
        <x:f t="shared" si="60"/>
        <x:v>YES</x:v>
      </x:c>
      <x:c r="T335" s="1">
        <x:f t="shared" si="61"/>
        <x:v>-14113.911028381692</x:v>
      </x:c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53">
        <x:f t="shared" si="50"/>
        <x:v>0</x:v>
      </x:c>
      <x:c r="J336" s="53">
        <x:f t="shared" si="51"/>
        <x:v>9</x:v>
      </x:c>
      <x:c r="K336" s="53">
        <x:f t="shared" si="52"/>
        <x:v>11</x:v>
      </x:c>
      <x:c r="L336" s="53">
        <x:f t="shared" si="53"/>
        <x:v>20</x:v>
      </x:c>
      <x:c r="M336" s="54">
        <x:f t="shared" si="54"/>
        <x:v>904.67298832822439</x:v>
      </x:c>
      <x:c r="N336" s="54">
        <x:f t="shared" si="55"/>
        <x:v>0.12824513078348915</x:v>
      </x:c>
      <x:c r="O336" s="55">
        <x:f t="shared" si="56"/>
        <x:v>48546</x:v>
      </x:c>
      <x:c r="P336" s="55">
        <x:f t="shared" si="57"/>
        <x:v>13640</x:v>
      </x:c>
      <x:c r="Q336" s="55">
        <x:f t="shared" si="58"/>
        <x:v>28206.128269587229</x:v>
      </x:c>
      <x:c r="R336" s="55">
        <x:f t="shared" si="59"/>
        <x:v>-13300.128269587229</x:v>
      </x:c>
      <x:c r="S336" s="1" t="str">
        <x:f t="shared" si="60"/>
        <x:v>YES</x:v>
      </x:c>
      <x:c r="T336" s="1">
        <x:f t="shared" si="61"/>
        <x:v>-13300.128269587229</x:v>
      </x:c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53">
        <x:f t="shared" si="50"/>
        <x:v>0</x:v>
      </x:c>
      <x:c r="J337" s="53">
        <x:f t="shared" si="51"/>
        <x:v>9</x:v>
      </x:c>
      <x:c r="K337" s="53">
        <x:f t="shared" si="52"/>
        <x:v>12</x:v>
      </x:c>
      <x:c r="L337" s="53">
        <x:f t="shared" si="53"/>
        <x:v>21</x:v>
      </x:c>
      <x:c r="M337" s="54">
        <x:f t="shared" si="54"/>
        <x:v>964.00044145628885</x:v>
      </x:c>
      <x:c r="N337" s="54">
        <x:f t="shared" si="55"/>
        <x:v>0.16944475101131171</x:v>
      </x:c>
      <x:c r="O337" s="55">
        <x:f t="shared" si="56"/>
        <x:v>51246</x:v>
      </x:c>
      <x:c r="P337" s="55">
        <x:f t="shared" si="57"/>
        <x:v>14520</x:v>
      </x:c>
      <x:c r="Q337" s="55">
        <x:f t="shared" si="58"/>
        <x:v>29236.118775282794</x:v>
      </x:c>
      <x:c r="R337" s="55">
        <x:f t="shared" si="59"/>
        <x:v>-12510.118775282794</x:v>
      </x:c>
      <x:c r="S337" s="1" t="str">
        <x:f t="shared" si="60"/>
        <x:v>YES</x:v>
      </x:c>
      <x:c r="T337" s="1">
        <x:f t="shared" si="61"/>
        <x:v>-12510.118775282794</x:v>
      </x:c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53">
        <x:f t="shared" si="50"/>
        <x:v>0</x:v>
      </x:c>
      <x:c r="J338" s="53">
        <x:f t="shared" si="51"/>
        <x:v>9</x:v>
      </x:c>
      <x:c r="K338" s="53">
        <x:f t="shared" si="52"/>
        <x:v>13</x:v>
      </x:c>
      <x:c r="L338" s="53">
        <x:f t="shared" si="53"/>
        <x:v>22</x:v>
      </x:c>
      <x:c r="M338" s="54">
        <x:f t="shared" si="54"/>
        <x:v>1024.7224121646732</x:v>
      </x:c>
      <x:c r="N338" s="54">
        <x:f t="shared" si="55"/>
        <x:v>0.2116127862254675</x:v>
      </x:c>
      <x:c r="O338" s="55">
        <x:f t="shared" si="56"/>
        <x:v>53946</x:v>
      </x:c>
      <x:c r="P338" s="55">
        <x:f t="shared" si="57"/>
        <x:v>15400</x:v>
      </x:c>
      <x:c r="Q338" s="55">
        <x:f t="shared" si="58"/>
        <x:v>30290.319655636689</x:v>
      </x:c>
      <x:c r="R338" s="55">
        <x:f t="shared" si="59"/>
        <x:v>-11744.319655636689</x:v>
      </x:c>
      <x:c r="S338" s="1" t="str">
        <x:f t="shared" si="60"/>
        <x:v>YES</x:v>
      </x:c>
      <x:c r="T338" s="1">
        <x:f t="shared" si="61"/>
        <x:v>-11744.319655636689</x:v>
      </x:c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53">
        <x:f t="shared" si="50"/>
        <x:v>0</x:v>
      </x:c>
      <x:c r="J339" s="53">
        <x:f t="shared" si="51"/>
        <x:v>9</x:v>
      </x:c>
      <x:c r="K339" s="53">
        <x:f t="shared" si="52"/>
        <x:v>14</x:v>
      </x:c>
      <x:c r="L339" s="53">
        <x:f t="shared" si="53"/>
        <x:v>23</x:v>
      </x:c>
      <x:c r="M339" s="54">
        <x:f t="shared" si="54"/>
        <x:v>1086.8644934783342</x:v>
      </x:c>
      <x:c r="N339" s="54">
        <x:f t="shared" si="55"/>
        <x:v>0.25476700935995433</x:v>
      </x:c>
      <x:c r="O339" s="55">
        <x:f t="shared" si="56"/>
        <x:v>56646</x:v>
      </x:c>
      <x:c r="P339" s="55">
        <x:f t="shared" si="57"/>
        <x:v>16280</x:v>
      </x:c>
      <x:c r="Q339" s="55">
        <x:f t="shared" si="58"/>
        <x:v>31369.17523399886</x:v>
      </x:c>
      <x:c r="R339" s="55">
        <x:f t="shared" si="59"/>
        <x:v>-11003.17523399886</x:v>
      </x:c>
      <x:c r="S339" s="1" t="str">
        <x:f t="shared" si="60"/>
        <x:v>YES</x:v>
      </x:c>
      <x:c r="T339" s="1">
        <x:f t="shared" si="61"/>
        <x:v>-11003.17523399886</x:v>
      </x:c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53">
        <x:f t="shared" si="50"/>
        <x:v>0</x:v>
      </x:c>
      <x:c r="J340" s="53">
        <x:f t="shared" si="51"/>
        <x:v>9</x:v>
      </x:c>
      <x:c r="K340" s="53">
        <x:f t="shared" si="52"/>
        <x:v>15</x:v>
      </x:c>
      <x:c r="L340" s="53">
        <x:f t="shared" si="53"/>
        <x:v>24</x:v>
      </x:c>
      <x:c r="M340" s="54">
        <x:f t="shared" si="54"/>
        <x:v>1150.4527003544808</x:v>
      </x:c>
      <x:c r="N340" s="54">
        <x:f t="shared" si="55"/>
        <x:v>0.29892548635727834</x:v>
      </x:c>
      <x:c r="O340" s="55">
        <x:f t="shared" si="56"/>
        <x:v>59346</x:v>
      </x:c>
      <x:c r="P340" s="55">
        <x:f t="shared" si="57"/>
        <x:v>17160</x:v>
      </x:c>
      <x:c r="Q340" s="55">
        <x:f t="shared" si="58"/>
        <x:v>32473.137158931961</x:v>
      </x:c>
      <x:c r="R340" s="55">
        <x:f t="shared" si="59"/>
        <x:v>-10287.137158931961</x:v>
      </x:c>
      <x:c r="S340" s="1" t="str">
        <x:f t="shared" si="60"/>
        <x:v>YES</x:v>
      </x:c>
      <x:c r="T340" s="1">
        <x:f t="shared" si="61"/>
        <x:v>-10287.137158931961</x:v>
      </x:c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53">
        <x:f t="shared" si="50"/>
        <x:v>0</x:v>
      </x:c>
      <x:c r="J341" s="53">
        <x:f t="shared" si="51"/>
        <x:v>9</x:v>
      </x:c>
      <x:c r="K341" s="53">
        <x:f t="shared" si="52"/>
        <x:v>16</x:v>
      </x:c>
      <x:c r="L341" s="53">
        <x:f t="shared" si="53"/>
        <x:v>25</x:v>
      </x:c>
      <x:c r="M341" s="54">
        <x:f t="shared" si="54"/>
        <x:v>1215.5134762319699</x:v>
      </x:c>
      <x:c r="N341" s="54">
        <x:f t="shared" si="55"/>
        <x:v>0.34410658071664574</x:v>
      </x:c>
      <x:c r="O341" s="55">
        <x:f t="shared" si="56"/>
        <x:v>62046</x:v>
      </x:c>
      <x:c r="P341" s="55">
        <x:f t="shared" si="57"/>
        <x:v>18040</x:v>
      </x:c>
      <x:c r="Q341" s="55">
        <x:f t="shared" si="58"/>
        <x:v>33602.664517916142</x:v>
      </x:c>
      <x:c r="R341" s="55">
        <x:f t="shared" si="59"/>
        <x:v>-9596.6645179161424</x:v>
      </x:c>
      <x:c r="S341" s="1" t="str">
        <x:f t="shared" si="60"/>
        <x:v>YES</x:v>
      </x:c>
      <x:c r="T341" s="1">
        <x:f t="shared" si="61"/>
        <x:v>-9596.6645179161424</x:v>
      </x:c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53">
        <x:f t="shared" si="50"/>
        <x:v>0</x:v>
      </x:c>
      <x:c r="J342" s="53">
        <x:f t="shared" si="51"/>
        <x:v>9</x:v>
      </x:c>
      <x:c r="K342" s="53">
        <x:f t="shared" si="52"/>
        <x:v>17</x:v>
      </x:c>
      <x:c r="L342" s="53">
        <x:f t="shared" si="53"/>
        <x:v>26</x:v>
      </x:c>
      <x:c r="M342" s="54">
        <x:f t="shared" si="54"/>
        <x:v>1282.0736996785101</x:v>
      </x:c>
      <x:c r="N342" s="54">
        <x:f t="shared" si="55"/>
        <x:v>0.39032895811007651</x:v>
      </x:c>
      <x:c r="O342" s="55">
        <x:f t="shared" si="56"/>
        <x:v>64746</x:v>
      </x:c>
      <x:c r="P342" s="55">
        <x:f t="shared" si="57"/>
        <x:v>18920</x:v>
      </x:c>
      <x:c r="Q342" s="55">
        <x:f t="shared" si="58"/>
        <x:v>34758.223952751912</x:v>
      </x:c>
      <x:c r="R342" s="55">
        <x:f t="shared" si="59"/>
        <x:v>-8932.2239527519123</x:v>
      </x:c>
      <x:c r="S342" s="1" t="str">
        <x:f t="shared" si="60"/>
        <x:v>YES</x:v>
      </x:c>
      <x:c r="T342" s="1">
        <x:f t="shared" si="61"/>
        <x:v>-8932.2239527519123</x:v>
      </x:c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53">
        <x:f t="shared" si="50"/>
        <x:v>0</x:v>
      </x:c>
      <x:c r="J343" s="53">
        <x:f t="shared" si="51"/>
        <x:v>9</x:v>
      </x:c>
      <x:c r="K343" s="53">
        <x:f t="shared" si="52"/>
        <x:v>18</x:v>
      </x:c>
      <x:c r="L343" s="53">
        <x:f t="shared" si="53"/>
        <x:v>27</x:v>
      </x:c>
      <x:c r="M343" s="54">
        <x:f t="shared" si="54"/>
        <x:v>1350.1606911370975</x:v>
      </x:c>
      <x:c r="N343" s="54">
        <x:f t="shared" si="55"/>
        <x:v>0.43761159106742881</x:v>
      </x:c>
      <x:c r="O343" s="55">
        <x:f t="shared" si="56"/>
        <x:v>67446</x:v>
      </x:c>
      <x:c r="P343" s="55">
        <x:f t="shared" si="57"/>
        <x:v>19800</x:v>
      </x:c>
      <x:c r="Q343" s="55">
        <x:f t="shared" si="58"/>
        <x:v>35940.28977668572</x:v>
      </x:c>
      <x:c r="R343" s="55">
        <x:f t="shared" si="59"/>
        <x:v>-8294.2897766857204</x:v>
      </x:c>
      <x:c r="S343" s="1" t="str">
        <x:f t="shared" si="60"/>
        <x:v>YES</x:v>
      </x:c>
      <x:c r="T343" s="1">
        <x:f t="shared" si="61"/>
        <x:v>-8294.2897766857204</x:v>
      </x:c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53">
        <x:f t="shared" si="50"/>
        <x:v>0</x:v>
      </x:c>
      <x:c r="J344" s="53">
        <x:f t="shared" si="51"/>
        <x:v>9</x:v>
      </x:c>
      <x:c r="K344" s="53">
        <x:f t="shared" si="52"/>
        <x:v>19</x:v>
      </x:c>
      <x:c r="L344" s="53">
        <x:f t="shared" si="53"/>
        <x:v>28</x:v>
      </x:c>
      <x:c r="M344" s="54">
        <x:f t="shared" si="54"/>
        <x:v>1419.8022197731193</x:v>
      </x:c>
      <x:c r="N344" s="54">
        <x:f t="shared" si="55"/>
        <x:v>0.48597376373133283</x:v>
      </x:c>
      <x:c r="O344" s="55">
        <x:f t="shared" si="56"/>
        <x:v>70146</x:v>
      </x:c>
      <x:c r="P344" s="55">
        <x:f t="shared" si="57"/>
        <x:v>20680</x:v>
      </x:c>
      <x:c r="Q344" s="55">
        <x:f t="shared" si="58"/>
        <x:v>37149.344093283318</x:v>
      </x:c>
      <x:c r="R344" s="55">
        <x:f t="shared" si="59"/>
        <x:v>-7683.3440932833182</x:v>
      </x:c>
      <x:c r="S344" s="1" t="str">
        <x:f t="shared" si="60"/>
        <x:v>YES</x:v>
      </x:c>
      <x:c r="T344" s="1">
        <x:f t="shared" si="61"/>
        <x:v>-7683.3440932833182</x:v>
      </x:c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53">
        <x:f t="shared" si="50"/>
        <x:v>0</x:v>
      </x:c>
      <x:c r="J345" s="53">
        <x:f t="shared" si="51"/>
        <x:v>9</x:v>
      </x:c>
      <x:c r="K345" s="53">
        <x:f t="shared" si="52"/>
        <x:v>20</x:v>
      </x:c>
      <x:c r="L345" s="53">
        <x:f t="shared" si="53"/>
        <x:v>29</x:v>
      </x:c>
      <x:c r="M345" s="54">
        <x:f t="shared" si="54"/>
        <x:v>1491.0265104235964</x:v>
      </x:c>
      <x:c r="N345" s="54">
        <x:f t="shared" si="55"/>
        <x:v>0.53543507668305301</x:v>
      </x:c>
      <x:c r="O345" s="55">
        <x:f t="shared" si="56"/>
        <x:v>72846</x:v>
      </x:c>
      <x:c r="P345" s="55">
        <x:f t="shared" si="57"/>
        <x:v>21560</x:v>
      </x:c>
      <x:c r="Q345" s="55">
        <x:f t="shared" si="58"/>
        <x:v>38385.876917076326</x:v>
      </x:c>
      <x:c r="R345" s="55">
        <x:f t="shared" si="59"/>
        <x:v>-7099.8769170763262</x:v>
      </x:c>
      <x:c r="S345" s="1" t="str">
        <x:f t="shared" si="60"/>
        <x:v>YES</x:v>
      </x:c>
      <x:c r="T345" s="1">
        <x:f t="shared" si="61"/>
        <x:v>-7099.8769170763262</x:v>
      </x:c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53">
        <x:f t="shared" si="50"/>
        <x:v>0</x:v>
      </x:c>
      <x:c r="J346" s="53">
        <x:f t="shared" si="51"/>
        <x:v>9</x:v>
      </x:c>
      <x:c r="K346" s="53">
        <x:f t="shared" si="52"/>
        <x:v>21</x:v>
      </x:c>
      <x:c r="L346" s="53">
        <x:f t="shared" si="53"/>
        <x:v>30</x:v>
      </x:c>
      <x:c r="M346" s="54">
        <x:f t="shared" si="54"/>
        <x:v>1563.8622506500401</x:v>
      </x:c>
      <x:c r="N346" s="54">
        <x:f t="shared" si="55"/>
        <x:v>0.58601545184030557</x:v>
      </x:c>
      <x:c r="O346" s="55">
        <x:f t="shared" si="56"/>
        <x:v>75546</x:v>
      </x:c>
      <x:c r="P346" s="55">
        <x:f t="shared" si="57"/>
        <x:v>22440</x:v>
      </x:c>
      <x:c r="Q346" s="55">
        <x:f t="shared" si="58"/>
        <x:v>39650.386296007637</x:v>
      </x:c>
      <x:c r="R346" s="55">
        <x:f t="shared" si="59"/>
        <x:v>-6544.3862960076367</x:v>
      </x:c>
      <x:c r="S346" s="1" t="str">
        <x:f t="shared" si="60"/>
        <x:v>YES</x:v>
      </x:c>
      <x:c r="T346" s="1">
        <x:f t="shared" si="61"/>
        <x:v>-6544.3862960076367</x:v>
      </x:c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53">
        <x:f t="shared" si="50"/>
        <x:v>0</x:v>
      </x:c>
      <x:c r="J347" s="53">
        <x:f t="shared" si="51"/>
        <x:v>9</x:v>
      </x:c>
      <x:c r="K347" s="53">
        <x:f t="shared" si="52"/>
        <x:v>22</x:v>
      </x:c>
      <x:c r="L347" s="53">
        <x:f t="shared" si="53"/>
        <x:v>31</x:v>
      </x:c>
      <x:c r="M347" s="54">
        <x:f t="shared" si="54"/>
        <x:v>1638.3385978964361</x:v>
      </x:c>
      <x:c r="N347" s="54">
        <x:f t="shared" si="55"/>
        <x:v>0.63773513742808063</x:v>
      </x:c>
      <x:c r="O347" s="55">
        <x:f t="shared" si="56"/>
        <x:v>78246</x:v>
      </x:c>
      <x:c r="P347" s="55">
        <x:f t="shared" si="57"/>
        <x:v>23320</x:v>
      </x:c>
      <x:c r="Q347" s="55">
        <x:f t="shared" si="58"/>
        <x:v>40943.378435702019</x:v>
      </x:c>
      <x:c r="R347" s="55">
        <x:f t="shared" si="59"/>
        <x:v>-6017.3784357020195</x:v>
      </x:c>
      <x:c r="S347" s="1" t="str">
        <x:f t="shared" si="60"/>
        <x:v>YES</x:v>
      </x:c>
      <x:c r="T347" s="1">
        <x:f t="shared" si="61"/>
        <x:v>-6017.3784357020195</x:v>
      </x:c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53">
        <x:f t="shared" si="50"/>
        <x:v>0</x:v>
      </x:c>
      <x:c r="J348" s="53">
        <x:f t="shared" si="51"/>
        <x:v>9</x:v>
      </x:c>
      <x:c r="K348" s="53">
        <x:f t="shared" si="52"/>
        <x:v>23</x:v>
      </x:c>
      <x:c r="L348" s="53">
        <x:f t="shared" si="53"/>
        <x:v>32</x:v>
      </x:c>
      <x:c r="M348" s="54">
        <x:f t="shared" si="54"/>
        <x:v>1714.4851867538728</x:v>
      </x:c>
      <x:c r="N348" s="54">
        <x:f t="shared" si="55"/>
        <x:v>0.69061471302352273</x:v>
      </x:c>
      <x:c r="O348" s="55">
        <x:f t="shared" si="56"/>
        <x:v>80946</x:v>
      </x:c>
      <x:c r="P348" s="55">
        <x:f t="shared" si="57"/>
        <x:v>24200</x:v>
      </x:c>
      <x:c r="Q348" s="55">
        <x:f t="shared" si="58"/>
        <x:v>42265.367825588066</x:v>
      </x:c>
      <x:c r="R348" s="55">
        <x:f t="shared" si="59"/>
        <x:v>-5519.3678255880659</x:v>
      </x:c>
      <x:c r="S348" s="1" t="str">
        <x:f t="shared" si="60"/>
        <x:v>YES</x:v>
      </x:c>
      <x:c r="T348" s="1">
        <x:f t="shared" si="61"/>
        <x:v>-5519.3678255880659</x:v>
      </x:c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53">
        <x:f t="shared" si="50"/>
        <x:v>0</x:v>
      </x:c>
      <x:c r="J349" s="53">
        <x:f t="shared" si="51"/>
        <x:v>9</x:v>
      </x:c>
      <x:c r="K349" s="53">
        <x:f t="shared" si="52"/>
        <x:v>24</x:v>
      </x:c>
      <x:c r="L349" s="53">
        <x:f t="shared" si="53"/>
        <x:v>33</x:v>
      </x:c>
      <x:c r="M349" s="54">
        <x:f t="shared" si="54"/>
        <x:v>1792.3321363333685</x:v>
      </x:c>
      <x:c r="N349" s="54">
        <x:f t="shared" si="55"/>
        <x:v>0.74467509467595028</x:v>
      </x:c>
      <x:c r="O349" s="55">
        <x:f t="shared" si="56"/>
        <x:v>83646</x:v>
      </x:c>
      <x:c r="P349" s="55">
        <x:f t="shared" si="57"/>
        <x:v>25080</x:v>
      </x:c>
      <x:c r="Q349" s="55">
        <x:f t="shared" si="58"/>
        <x:v>43616.877366898756</x:v>
      </x:c>
      <x:c r="R349" s="55">
        <x:f t="shared" si="59"/>
        <x:v>-5050.877366898756</x:v>
      </x:c>
      <x:c r="S349" s="1" t="str">
        <x:f t="shared" si="60"/>
        <x:v>YES</x:v>
      </x:c>
      <x:c r="T349" s="1">
        <x:f t="shared" si="61"/>
        <x:v>-5050.877366898756</x:v>
      </x:c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53">
        <x:f t="shared" si="50"/>
        <x:v>0</x:v>
      </x:c>
      <x:c r="J350" s="53">
        <x:f t="shared" si="51"/>
        <x:v>9</x:v>
      </x:c>
      <x:c r="K350" s="53">
        <x:f t="shared" si="52"/>
        <x:v>25</x:v>
      </x:c>
      <x:c r="L350" s="53">
        <x:f t="shared" si="53"/>
        <x:v>34</x:v>
      </x:c>
      <x:c r="M350" s="54">
        <x:f t="shared" si="54"/>
        <x:v>1871.910057748466</x:v>
      </x:c>
      <x:c r="N350" s="54">
        <x:f t="shared" si="55"/>
        <x:v>0.79993754010310136</x:v>
      </x:c>
      <x:c r="O350" s="55">
        <x:f t="shared" si="56"/>
        <x:v>86346</x:v>
      </x:c>
      <x:c r="P350" s="55">
        <x:f t="shared" si="57"/>
        <x:v>25960</x:v>
      </x:c>
      <x:c r="Q350" s="55">
        <x:f t="shared" si="58"/>
        <x:v>44998.438502577534</x:v>
      </x:c>
      <x:c r="R350" s="55">
        <x:f t="shared" si="59"/>
        <x:v>-4612.4385025775337</x:v>
      </x:c>
      <x:c r="S350" s="1" t="str">
        <x:f t="shared" si="60"/>
        <x:v>YES</x:v>
      </x:c>
      <x:c r="T350" s="1">
        <x:f t="shared" si="61"/>
        <x:v>-4612.4385025775337</x:v>
      </x:c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53">
        <x:f t="shared" si="50"/>
        <x:v>0</x:v>
      </x:c>
      <x:c r="J351" s="53">
        <x:f t="shared" si="51"/>
        <x:v>9</x:v>
      </x:c>
      <x:c r="K351" s="53">
        <x:f t="shared" si="52"/>
        <x:v>26</x:v>
      </x:c>
      <x:c r="L351" s="53">
        <x:f t="shared" si="53"/>
        <x:v>35</x:v>
      </x:c>
      <x:c r="M351" s="54">
        <x:f t="shared" si="54"/>
        <x:v>1953.2500617091841</x:v>
      </x:c>
      <x:c r="N351" s="54">
        <x:f t="shared" si="55"/>
        <x:v>0.85642365396471121</x:v>
      </x:c>
      <x:c r="O351" s="55">
        <x:f t="shared" si="56"/>
        <x:v>89046</x:v>
      </x:c>
      <x:c r="P351" s="55">
        <x:f t="shared" si="57"/>
        <x:v>26840</x:v>
      </x:c>
      <x:c r="Q351" s="55">
        <x:f t="shared" si="58"/>
        <x:v>46410.591349117778</x:v>
      </x:c>
      <x:c r="R351" s="55">
        <x:f t="shared" si="59"/>
        <x:v>-4204.591349117778</x:v>
      </x:c>
      <x:c r="S351" s="1" t="str">
        <x:f t="shared" si="60"/>
        <x:v>YES</x:v>
      </x:c>
      <x:c r="T351" s="1">
        <x:f t="shared" si="61"/>
        <x:v>-4204.591349117778</x:v>
      </x:c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53">
        <x:f t="shared" si="50"/>
        <x:v>0</x:v>
      </x:c>
      <x:c r="J352" s="53">
        <x:f t="shared" si="51"/>
        <x:v>9</x:v>
      </x:c>
      <x:c r="K352" s="53">
        <x:f t="shared" si="52"/>
        <x:v>27</x:v>
      </x:c>
      <x:c r="L352" s="53">
        <x:f t="shared" si="53"/>
        <x:v>36</x:v>
      </x:c>
      <x:c r="M352" s="54">
        <x:f t="shared" si="54"/>
        <x:v>2036.3837662289407</x:v>
      </x:c>
      <x:c r="N352" s="54">
        <x:f t="shared" si="55"/>
        <x:v>0.91415539321454209</x:v>
      </x:c>
      <x:c r="O352" s="55">
        <x:f t="shared" si="56"/>
        <x:v>91746</x:v>
      </x:c>
      <x:c r="P352" s="55">
        <x:f t="shared" si="57"/>
        <x:v>27720</x:v>
      </x:c>
      <x:c r="Q352" s="55">
        <x:f t="shared" si="58"/>
        <x:v>47853.884830363553</x:v>
      </x:c>
      <x:c r="R352" s="55">
        <x:f t="shared" si="59"/>
        <x:v>-3827.8848303635532</x:v>
      </x:c>
      <x:c r="S352" s="1" t="str">
        <x:f t="shared" si="60"/>
        <x:v>YES</x:v>
      </x:c>
      <x:c r="T352" s="1">
        <x:f t="shared" si="61"/>
        <x:v>-3827.8848303635532</x:v>
      </x:c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53">
        <x:f t="shared" si="50"/>
        <x:v>0</x:v>
      </x:c>
      <x:c r="J353" s="53">
        <x:f t="shared" si="51"/>
        <x:v>9</x:v>
      </x:c>
      <x:c r="K353" s="53">
        <x:f t="shared" si="52"/>
        <x:v>28</x:v>
      </x:c>
      <x:c r="L353" s="53">
        <x:f t="shared" si="53"/>
        <x:v>37</x:v>
      </x:c>
      <x:c r="M353" s="54">
        <x:f t="shared" si="54"/>
        <x:v>2121.3433044460944</x:v>
      </x:c>
      <x:c r="N353" s="54">
        <x:f t="shared" si="55"/>
        <x:v>0.97315507253201006</x:v>
      </x:c>
      <x:c r="O353" s="55">
        <x:f t="shared" si="56"/>
        <x:v>94446</x:v>
      </x:c>
      <x:c r="P353" s="55">
        <x:f t="shared" si="57"/>
        <x:v>28600</x:v>
      </x:c>
      <x:c r="Q353" s="55">
        <x:f t="shared" si="58"/>
        <x:v>49328.876813300245</x:v>
      </x:c>
      <x:c r="R353" s="55">
        <x:f t="shared" si="59"/>
        <x:v>-3482.876813300245</x:v>
      </x:c>
      <x:c r="S353" s="1" t="str">
        <x:f t="shared" si="60"/>
        <x:v>YES</x:v>
      </x:c>
      <x:c r="T353" s="1">
        <x:f t="shared" si="61"/>
        <x:v>-3482.876813300245</x:v>
      </x:c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53">
        <x:f t="shared" si="50"/>
        <x:v>0</x:v>
      </x:c>
      <x:c r="J354" s="53">
        <x:f t="shared" si="51"/>
        <x:v>9</x:v>
      </x:c>
      <x:c r="K354" s="53">
        <x:f t="shared" si="52"/>
        <x:v>29</x:v>
      </x:c>
      <x:c r="L354" s="53">
        <x:f t="shared" si="53"/>
        <x:v>38</x:v>
      </x:c>
      <x:c r="M354" s="54">
        <x:f t="shared" si="54"/>
        <x:v>2208.1613325617477</x:v>
      </x:c>
      <x:c r="N354" s="54">
        <x:f t="shared" si="55"/>
        <x:v>1.0334453698345469</x:v>
      </x:c>
      <x:c r="O354" s="55">
        <x:f t="shared" si="56"/>
        <x:v>97146</x:v>
      </x:c>
      <x:c r="P354" s="55">
        <x:f t="shared" si="57"/>
        <x:v>29480</x:v>
      </x:c>
      <x:c r="Q354" s="55">
        <x:f t="shared" si="58"/>
        <x:v>50836.134245863679</x:v>
      </x:c>
      <x:c r="R354" s="55">
        <x:f t="shared" si="59"/>
        <x:v>-3170.1342458636791</x:v>
      </x:c>
      <x:c r="S354" s="1" t="str">
        <x:f t="shared" si="60"/>
        <x:v>YES</x:v>
      </x:c>
      <x:c r="T354" s="1">
        <x:f t="shared" si="61"/>
        <x:v>-3170.1342458636791</x:v>
      </x:c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53">
        <x:f t="shared" si="50"/>
        <x:v>0</x:v>
      </x:c>
      <x:c r="J355" s="53">
        <x:f t="shared" si="51"/>
        <x:v>9</x:v>
      </x:c>
      <x:c r="K355" s="53">
        <x:f t="shared" si="52"/>
        <x:v>30</x:v>
      </x:c>
      <x:c r="L355" s="53">
        <x:f t="shared" si="53"/>
        <x:v>39</x:v>
      </x:c>
      <x:c r="M355" s="54">
        <x:f t="shared" si="54"/>
        <x:v>2296.8710378955184</x:v>
      </x:c>
      <x:c r="N355" s="54">
        <x:f t="shared" si="55"/>
        <x:v>1.0950493318718877</x:v>
      </x:c>
      <x:c r="O355" s="55">
        <x:f t="shared" si="56"/>
        <x:v>99846</x:v>
      </x:c>
      <x:c r="P355" s="55">
        <x:f t="shared" si="57"/>
        <x:v>30360</x:v>
      </x:c>
      <x:c r="Q355" s="55">
        <x:f t="shared" si="58"/>
        <x:v>52376.233296797189</x:v>
      </x:c>
      <x:c r="R355" s="55">
        <x:f t="shared" si="59"/>
        <x:v>-2890.2332967971888</x:v>
      </x:c>
      <x:c r="S355" s="1" t="str">
        <x:f t="shared" si="60"/>
        <x:v>YES</x:v>
      </x:c>
      <x:c r="T355" s="1">
        <x:f t="shared" si="61"/>
        <x:v>-2890.2332967971888</x:v>
      </x:c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53">
        <x:f t="shared" si="50"/>
        <x:v>0</x:v>
      </x:c>
      <x:c r="J356" s="53">
        <x:f t="shared" si="51"/>
        <x:v>10</x:v>
      </x:c>
      <x:c r="K356" s="53">
        <x:f t="shared" si="52"/>
        <x:v>0</x:v>
      </x:c>
      <x:c r="L356" s="53">
        <x:f t="shared" si="53"/>
        <x:v>10</x:v>
      </x:c>
      <x:c r="M356" s="54">
        <x:f t="shared" si="54"/>
        <x:v>384.02536325890713</x:v>
      </x:c>
      <x:c r="N356" s="54">
        <x:f t="shared" si="55"/>
        <x:v>0</x:v>
      </x:c>
      <x:c r="O356" s="55">
        <x:f t="shared" si="56"/>
        <x:v>20940</x:v>
      </x:c>
      <x:c r="P356" s="55">
        <x:f t="shared" si="57"/>
        <x:v>4400</x:v>
      </x:c>
      <x:c r="Q356" s="55">
        <x:f t="shared" si="58"/>
        <x:v>13334.214002045386</x:v>
      </x:c>
      <x:c r="R356" s="55">
        <x:f t="shared" si="59"/>
        <x:v>-16794.214002045388</x:v>
      </x:c>
      <x:c r="S356" s="1" t="str">
        <x:f t="shared" si="60"/>
        <x:v>YES</x:v>
      </x:c>
      <x:c r="T356" s="1">
        <x:f t="shared" si="61"/>
        <x:v>-16794.214002045388</x:v>
      </x:c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53">
        <x:f t="shared" si="50"/>
        <x:v>0</x:v>
      </x:c>
      <x:c r="J357" s="53">
        <x:f t="shared" si="51"/>
        <x:v>10</x:v>
      </x:c>
      <x:c r="K357" s="53">
        <x:f t="shared" si="52"/>
        <x:v>1</x:v>
      </x:c>
      <x:c r="L357" s="53">
        <x:f t="shared" si="53"/>
        <x:v>11</x:v>
      </x:c>
      <x:c r="M357" s="54">
        <x:f t="shared" si="54"/>
        <x:v>429.58786325890713</x:v>
      </x:c>
      <x:c r="N357" s="54">
        <x:f t="shared" si="55"/>
        <x:v>0</x:v>
      </x:c>
      <x:c r="O357" s="55">
        <x:f t="shared" si="56"/>
        <x:v>23640</x:v>
      </x:c>
      <x:c r="P357" s="55">
        <x:f t="shared" si="57"/>
        <x:v>5280</x:v>
      </x:c>
      <x:c r="Q357" s="55">
        <x:f t="shared" si="58"/>
        <x:v>14916.245252045386</x:v>
      </x:c>
      <x:c r="R357" s="55">
        <x:f t="shared" si="59"/>
        <x:v>-16556.245252045388</x:v>
      </x:c>
      <x:c r="S357" s="1" t="str">
        <x:f t="shared" si="60"/>
        <x:v>YES</x:v>
      </x:c>
      <x:c r="T357" s="1">
        <x:f t="shared" si="61"/>
        <x:v>-16556.245252045388</x:v>
      </x:c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53">
        <x:f t="shared" si="50"/>
        <x:v>0</x:v>
      </x:c>
      <x:c r="J358" s="53">
        <x:f t="shared" si="51"/>
        <x:v>10</x:v>
      </x:c>
      <x:c r="K358" s="53">
        <x:f t="shared" si="52"/>
        <x:v>2</x:v>
      </x:c>
      <x:c r="L358" s="53">
        <x:f t="shared" si="53"/>
        <x:v>12</x:v>
      </x:c>
      <x:c r="M358" s="54">
        <x:f t="shared" si="54"/>
        <x:v>476.2894257589071</x:v>
      </x:c>
      <x:c r="N358" s="54">
        <x:f t="shared" si="55"/>
        <x:v>0</x:v>
      </x:c>
      <x:c r="O358" s="55">
        <x:f t="shared" si="56"/>
        <x:v>26340</x:v>
      </x:c>
      <x:c r="P358" s="55">
        <x:f t="shared" si="57"/>
        <x:v>6160</x:v>
      </x:c>
      <x:c r="Q358" s="55">
        <x:f t="shared" si="58"/>
        <x:v>16537.827283295384</x:v>
      </x:c>
      <x:c r="R358" s="55">
        <x:f t="shared" si="59"/>
        <x:v>-16357.827283295384</x:v>
      </x:c>
      <x:c r="S358" s="1" t="str">
        <x:f t="shared" si="60"/>
        <x:v>YES</x:v>
      </x:c>
      <x:c r="T358" s="1">
        <x:f t="shared" si="61"/>
        <x:v>-16357.827283295384</x:v>
      </x:c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53">
        <x:f t="shared" si="50"/>
        <x:v>0</x:v>
      </x:c>
      <x:c r="J359" s="53">
        <x:f t="shared" si="51"/>
        <x:v>10</x:v>
      </x:c>
      <x:c r="K359" s="53">
        <x:f t="shared" si="52"/>
        <x:v>3</x:v>
      </x:c>
      <x:c r="L359" s="53">
        <x:f t="shared" si="53"/>
        <x:v>13</x:v>
      </x:c>
      <x:c r="M359" s="54">
        <x:f t="shared" si="54"/>
        <x:v>524.15140818078214</x:v>
      </x:c>
      <x:c r="N359" s="54">
        <x:f t="shared" si="55"/>
        <x:v>0</x:v>
      </x:c>
      <x:c r="O359" s="55">
        <x:f t="shared" si="56"/>
        <x:v>29040</x:v>
      </x:c>
      <x:c r="P359" s="55">
        <x:f t="shared" si="57"/>
        <x:v>7040</x:v>
      </x:c>
      <x:c r="Q359" s="55">
        <x:f t="shared" si="58"/>
        <x:v>18199.701672943826</x:v>
      </x:c>
      <x:c r="R359" s="55">
        <x:f t="shared" si="59"/>
        <x:v>-16199.701672943826</x:v>
      </x:c>
      <x:c r="S359" s="1" t="str">
        <x:f t="shared" si="60"/>
        <x:v>YES</x:v>
      </x:c>
      <x:c r="T359" s="1">
        <x:f t="shared" si="61"/>
        <x:v>-16199.701672943826</x:v>
      </x:c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53">
        <x:f t="shared" si="50"/>
        <x:v>0</x:v>
      </x:c>
      <x:c r="J360" s="53">
        <x:f t="shared" si="51"/>
        <x:v>10</x:v>
      </x:c>
      <x:c r="K360" s="53">
        <x:f t="shared" si="52"/>
        <x:v>4</x:v>
      </x:c>
      <x:c r="L360" s="53">
        <x:f t="shared" si="53"/>
        <x:v>14</x:v>
      </x:c>
      <x:c r="M360" s="54">
        <x:f t="shared" si="54"/>
        <x:v>573.19552390343836</x:v>
      </x:c>
      <x:c r="N360" s="54">
        <x:f t="shared" si="55"/>
        <x:v>0</x:v>
      </x:c>
      <x:c r="O360" s="55">
        <x:f t="shared" si="56"/>
        <x:v>31740</x:v>
      </x:c>
      <x:c r="P360" s="55">
        <x:f t="shared" si="57"/>
        <x:v>7920</x:v>
      </x:c>
      <x:c r="Q360" s="55">
        <x:f t="shared" si="58"/>
        <x:v>19902.622357758275</x:v>
      </x:c>
      <x:c r="R360" s="55">
        <x:f t="shared" si="59"/>
        <x:v>-16082.622357758275</x:v>
      </x:c>
      <x:c r="S360" s="1" t="str">
        <x:f t="shared" si="60"/>
        <x:v>YES</x:v>
      </x:c>
      <x:c r="T360" s="1">
        <x:f t="shared" si="61"/>
        <x:v>-16082.622357758275</x:v>
      </x:c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53">
        <x:f t="shared" si="50"/>
        <x:v>0</x:v>
      </x:c>
      <x:c r="J361" s="53">
        <x:f t="shared" si="51"/>
        <x:v>10</x:v>
      </x:c>
      <x:c r="K361" s="53">
        <x:f t="shared" si="52"/>
        <x:v>5</x:v>
      </x:c>
      <x:c r="L361" s="53">
        <x:f t="shared" si="53"/>
        <x:v>15</x:v>
      </x:c>
      <x:c r="M361" s="54">
        <x:f t="shared" si="54"/>
        <x:v>623.44384782464192</x:v>
      </x:c>
      <x:c r="N361" s="54">
        <x:f t="shared" si="55"/>
        <x:v>0</x:v>
      </x:c>
      <x:c r="O361" s="55">
        <x:f t="shared" si="56"/>
        <x:v>34440</x:v>
      </x:c>
      <x:c r="P361" s="55">
        <x:f t="shared" si="57"/>
        <x:v>8800</x:v>
      </x:c>
      <x:c r="Q361" s="55">
        <x:f t="shared" si="58"/>
        <x:v>21647.355827244512</x:v>
      </x:c>
      <x:c r="R361" s="55">
        <x:f t="shared" si="59"/>
        <x:v>-16007.355827244512</x:v>
      </x:c>
      <x:c r="S361" s="1" t="str">
        <x:f t="shared" si="60"/>
        <x:v>YES</x:v>
      </x:c>
      <x:c r="T361" s="1">
        <x:f t="shared" si="61"/>
        <x:v>-16007.355827244512</x:v>
      </x:c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53">
        <x:f t="shared" si="50"/>
        <x:v>0</x:v>
      </x:c>
      <x:c r="J362" s="53">
        <x:f t="shared" si="51"/>
        <x:v>10</x:v>
      </x:c>
      <x:c r="K362" s="53">
        <x:f t="shared" si="52"/>
        <x:v>6</x:v>
      </x:c>
      <x:c r="L362" s="53">
        <x:f t="shared" si="53"/>
        <x:v>16</x:v>
      </x:c>
      <x:c r="M362" s="54">
        <x:f t="shared" si="54"/>
        <x:v>674.91882200627492</x:v>
      </x:c>
      <x:c r="N362" s="54">
        <x:f t="shared" si="55"/>
        <x:v>0</x:v>
      </x:c>
      <x:c r="O362" s="55">
        <x:f t="shared" si="56"/>
        <x:v>37140</x:v>
      </x:c>
      <x:c r="P362" s="55">
        <x:f t="shared" si="57"/>
        <x:v>9680</x:v>
      </x:c>
      <x:c r="Q362" s="55">
        <x:f t="shared" si="58"/>
        <x:v>23434.681319662322</x:v>
      </x:c>
      <x:c r="R362" s="55">
        <x:f t="shared" si="59"/>
        <x:v>-15974.681319662322</x:v>
      </x:c>
      <x:c r="S362" s="1" t="str">
        <x:f t="shared" si="60"/>
        <x:v>YES</x:v>
      </x:c>
      <x:c r="T362" s="1">
        <x:f t="shared" si="61"/>
        <x:v>-15974.681319662322</x:v>
      </x:c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53">
        <x:f t="shared" si="50"/>
        <x:v>0</x:v>
      </x:c>
      <x:c r="J363" s="53">
        <x:f t="shared" si="51"/>
        <x:v>10</x:v>
      </x:c>
      <x:c r="K363" s="53">
        <x:f t="shared" si="52"/>
        <x:v>7</x:v>
      </x:c>
      <x:c r="L363" s="53">
        <x:f t="shared" si="53"/>
        <x:v>17</x:v>
      </x:c>
      <x:c r="M363" s="54">
        <x:f t="shared" si="54"/>
        <x:v>727.64326140423532</x:v>
      </x:c>
      <x:c r="N363" s="54">
        <x:f t="shared" si="55"/>
        <x:v>5.3078204196078593E-3</x:v>
      </x:c>
      <x:c r="O363" s="55">
        <x:f t="shared" si="56"/>
        <x:v>39840</x:v>
      </x:c>
      <x:c r="P363" s="55">
        <x:f t="shared" si="57"/>
        <x:v>10560</x:v>
      </x:c>
      <x:c r="Q363" s="55">
        <x:f t="shared" si="58"/>
        <x:v>25132.695510490197</x:v>
      </x:c>
      <x:c r="R363" s="55">
        <x:f t="shared" si="59"/>
        <x:v>-15852.695510490197</x:v>
      </x:c>
      <x:c r="S363" s="1" t="str">
        <x:f t="shared" si="60"/>
        <x:v>YES</x:v>
      </x:c>
      <x:c r="T363" s="1">
        <x:f t="shared" si="61"/>
        <x:v>-15852.695510490197</x:v>
      </x:c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53">
        <x:f t="shared" si="50"/>
        <x:v>0</x:v>
      </x:c>
      <x:c r="J364" s="53">
        <x:f t="shared" si="51"/>
        <x:v>10</x:v>
      </x:c>
      <x:c r="K364" s="53">
        <x:f t="shared" si="52"/>
        <x:v>8</x:v>
      </x:c>
      <x:c r="L364" s="53">
        <x:f t="shared" si="53"/>
        <x:v>18</x:v>
      </x:c>
      <x:c r="M364" s="54">
        <x:f t="shared" si="54"/>
        <x:v>781.64035968421558</x:v>
      </x:c>
      <x:c r="N364" s="54">
        <x:f t="shared" si="55"/>
        <x:v>4.280580533626082E-2</x:v>
      </x:c>
      <x:c r="O364" s="55">
        <x:f t="shared" si="56"/>
        <x:v>42540</x:v>
      </x:c>
      <x:c r="P364" s="55">
        <x:f t="shared" si="57"/>
        <x:v>11440</x:v>
      </x:c>
      <x:c r="Q364" s="55">
        <x:f t="shared" si="58"/>
        <x:v>26070.14513340652</x:v>
      </x:c>
      <x:c r="R364" s="55">
        <x:f t="shared" si="59"/>
        <x:v>-14970.14513340652</x:v>
      </x:c>
      <x:c r="S364" s="1" t="str">
        <x:f t="shared" si="60"/>
        <x:v>YES</x:v>
      </x:c>
      <x:c r="T364" s="1">
        <x:f t="shared" si="61"/>
        <x:v>-14970.14513340652</x:v>
      </x:c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53">
        <x:f t="shared" si="50"/>
        <x:v>0</x:v>
      </x:c>
      <x:c r="J365" s="53">
        <x:f t="shared" si="51"/>
        <x:v>10</x:v>
      </x:c>
      <x:c r="K365" s="53">
        <x:f t="shared" si="52"/>
        <x:v>9</x:v>
      </x:c>
      <x:c r="L365" s="53">
        <x:f t="shared" si="53"/>
        <x:v>19</x:v>
      </x:c>
      <x:c r="M365" s="54">
        <x:f t="shared" si="54"/>
        <x:v>836.93369512461004</x:v>
      </x:c>
      <x:c r="N365" s="54">
        <x:f t="shared" si="55"/>
        <x:v>8.1203954947645859E-2</x:v>
      </x:c>
      <x:c r="O365" s="55">
        <x:f t="shared" si="56"/>
        <x:v>45240</x:v>
      </x:c>
      <x:c r="P365" s="55">
        <x:f t="shared" si="57"/>
        <x:v>12320</x:v>
      </x:c>
      <x:c r="Q365" s="55">
        <x:f t="shared" si="58"/>
        <x:v>27030.098873691146</x:v>
      </x:c>
      <x:c r="R365" s="55">
        <x:f t="shared" si="59"/>
        <x:v>-14110.098873691146</x:v>
      </x:c>
      <x:c r="S365" s="1" t="str">
        <x:f t="shared" si="60"/>
        <x:v>YES</x:v>
      </x:c>
      <x:c r="T365" s="1">
        <x:f t="shared" si="61"/>
        <x:v>-14110.098873691146</x:v>
      </x:c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53" t="n">
        <x:f t="shared" ref="I366:I429" si="62">INT((ROW()-ROW($I$46))/((CARROT_CAP+1)*(MESCLUN_CAP+1)))</x:f>
        <x:v>0</x:v>
      </x:c>
      <x:c r="J366" s="53" t="n">
        <x:f t="shared" ref="J366:J429" si="63">MOD(INT((ROW()-ROW($I$46))/(MESCLUN_CAP+1)),CARROT_CAP+1)</x:f>
        <x:v>10</x:v>
      </x:c>
      <x:c r="K366" s="53" t="n">
        <x:f t="shared" ref="K366:K429" si="64">MOD(ROW()-ROW($I$46),MESCLUN_CAP+1)</x:f>
        <x:v>10</x:v>
      </x:c>
      <x:c r="L366" s="53" t="n">
        <x:f t="shared" ref="L366:L429" si="65">SUM(I366:K366)</x:f>
        <x:v>20</x:v>
      </x:c>
      <x:c r="M366" s="54" t="n">
        <x:f t="shared" ref="M366:M429" si="66">I366*TOMATO_HOURS*WEEKS*(1+TOMATO_DIM)^I366+J366*CARROT_HOURS*WEEKS*(1+CARROT_DIM)^J366+K366*MESCLUN_HOURS*WEEKS*(1+MESCLUN_DIM)^K366</x:f>
        <x:v>893.5472366078225</x:v>
      </x:c>
      <x:c r="N366" s="54" t="n">
        <x:f t="shared" ref="N366:N429" si="67">MAX(M366-FARMER_HOURS,0)/TEMP_HOURS_PER_WORKER</x:f>
        <x:v>0.12051891431098782</x:v>
      </x:c>
      <x:c r="O366" s="55" t="n">
        <x:f t="shared" ref="O366:O429" si="68">I366*TOMATO_PRICE+J366*CARROT_PRICE+K366*MESCLUN_PRICE</x:f>
        <x:v>47940</x:v>
      </x:c>
      <x:c r="P366" s="55" t="n">
        <x:f t="shared" ref="P366:P429" si="69">I366*TOMATO_FERTILIZER+J366*CARROT_FERTILIZER+K366*MESCLUN_FERTILIZER</x:f>
        <x:v>13200</x:v>
      </x:c>
      <x:c r="Q366" s="55" t="n">
        <x:f t="shared" ref="Q366:Q429" si="70">MIN(M366,FARMER_HOURS)*FARMER_RATE+MAX(M366-FARMER_HOURS,0)*TEMP_RATE</x:f>
        <x:v>28012.972857774694</x:v>
      </x:c>
      <x:c r="R366" s="55" t="n">
        <x:f t="shared" ref="R366:R429" si="71">O366-P366-Q366-FIXED_COST</x:f>
        <x:v>-13272.972857774694</x:v>
      </x:c>
      <x:c r="S366" s="1" t="str">
        <x:f t="shared" ref="S366:S429" si="72">IF(AND(L366&lt;=TOTAL_BED_CAP,N366&lt;=TEMP_WORKER_CAP),"YES","NO")</x:f>
        <x:v>YES</x:v>
      </x:c>
      <x:c r="T366" s="1" t="n">
        <x:f t="shared" ref="T366:T429" si="73">IF(S366="YES",R366,-1E+99)</x:f>
        <x:v>-13272.972857774694</x:v>
      </x:c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53">
        <x:f t="shared" si="62"/>
        <x:v>0</x:v>
      </x:c>
      <x:c r="J367" s="53">
        <x:f t="shared" si="63"/>
        <x:v>10</x:v>
      </x:c>
      <x:c r="K367" s="53">
        <x:f t="shared" si="64"/>
        <x:v>11</x:v>
      </x:c>
      <x:c r="L367" s="53">
        <x:f t="shared" si="65"/>
        <x:v>21</x:v>
      </x:c>
      <x:c r="M367" s="54">
        <x:f t="shared" si="66"/>
        <x:v>951.50534970126182</x:v>
      </x:c>
      <x:c r="N367" s="54">
        <x:f t="shared" si="67"/>
        <x:v>0.16076760395920961</x:v>
      </x:c>
      <x:c r="O367" s="55">
        <x:f t="shared" si="68"/>
        <x:v>50640</x:v>
      </x:c>
      <x:c r="P367" s="55">
        <x:f t="shared" si="69"/>
        <x:v>14080</x:v>
      </x:c>
      <x:c r="Q367" s="55">
        <x:f t="shared" si="70"/>
        <x:v>29019.190098980238</x:v>
      </x:c>
      <x:c r="R367" s="55">
        <x:f t="shared" si="71"/>
        <x:v>-12459.190098980238</x:v>
      </x:c>
      <x:c r="S367" s="1" t="str">
        <x:f t="shared" si="72"/>
        <x:v>YES</x:v>
      </x:c>
      <x:c r="T367" s="1">
        <x:f t="shared" si="73"/>
        <x:v>-12459.190098980238</x:v>
      </x:c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53">
        <x:f t="shared" si="62"/>
        <x:v>0</x:v>
      </x:c>
      <x:c r="J368" s="53">
        <x:f t="shared" si="63"/>
        <x:v>10</x:v>
      </x:c>
      <x:c r="K368" s="53">
        <x:f t="shared" si="64"/>
        <x:v>12</x:v>
      </x:c>
      <x:c r="L368" s="53">
        <x:f t="shared" si="65"/>
        <x:v>22</x:v>
      </x:c>
      <x:c r="M368" s="54">
        <x:f t="shared" si="66"/>
        <x:v>1010.8328028293263</x:v>
      </x:c>
      <x:c r="N368" s="54">
        <x:f t="shared" si="67"/>
        <x:v>0.20196722418703214</x:v>
      </x:c>
      <x:c r="O368" s="55">
        <x:f t="shared" si="68"/>
        <x:v>53340</x:v>
      </x:c>
      <x:c r="P368" s="55">
        <x:f t="shared" si="69"/>
        <x:v>14960</x:v>
      </x:c>
      <x:c r="Q368" s="55">
        <x:f t="shared" si="70"/>
        <x:v>30049.180604675803</x:v>
      </x:c>
      <x:c r="R368" s="55">
        <x:f t="shared" si="71"/>
        <x:v>-11669.180604675803</x:v>
      </x:c>
      <x:c r="S368" s="1" t="str">
        <x:f t="shared" si="72"/>
        <x:v>YES</x:v>
      </x:c>
      <x:c r="T368" s="1">
        <x:f t="shared" si="73"/>
        <x:v>-11669.180604675803</x:v>
      </x:c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53">
        <x:f t="shared" si="62"/>
        <x:v>0</x:v>
      </x:c>
      <x:c r="J369" s="53">
        <x:f t="shared" si="63"/>
        <x:v>10</x:v>
      </x:c>
      <x:c r="K369" s="53">
        <x:f t="shared" si="64"/>
        <x:v>13</x:v>
      </x:c>
      <x:c r="L369" s="53">
        <x:f t="shared" si="65"/>
        <x:v>23</x:v>
      </x:c>
      <x:c r="M369" s="54">
        <x:f t="shared" si="66"/>
        <x:v>1071.5547735377106</x:v>
      </x:c>
      <x:c r="N369" s="54">
        <x:f t="shared" si="67"/>
        <x:v>0.24413525940118794</x:v>
      </x:c>
      <x:c r="O369" s="55">
        <x:f t="shared" si="68"/>
        <x:v>56040</x:v>
      </x:c>
      <x:c r="P369" s="55">
        <x:f t="shared" si="69"/>
        <x:v>15840</x:v>
      </x:c>
      <x:c r="Q369" s="55">
        <x:f t="shared" si="70"/>
        <x:v>31103.381485029699</x:v>
      </x:c>
      <x:c r="R369" s="55">
        <x:f t="shared" si="71"/>
        <x:v>-10903.381485029699</x:v>
      </x:c>
      <x:c r="S369" s="1" t="str">
        <x:f t="shared" si="72"/>
        <x:v>YES</x:v>
      </x:c>
      <x:c r="T369" s="1">
        <x:f t="shared" si="73"/>
        <x:v>-10903.381485029699</x:v>
      </x:c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53">
        <x:f t="shared" si="62"/>
        <x:v>0</x:v>
      </x:c>
      <x:c r="J370" s="53">
        <x:f t="shared" si="63"/>
        <x:v>10</x:v>
      </x:c>
      <x:c r="K370" s="53">
        <x:f t="shared" si="64"/>
        <x:v>14</x:v>
      </x:c>
      <x:c r="L370" s="53">
        <x:f t="shared" si="65"/>
        <x:v>24</x:v>
      </x:c>
      <x:c r="M370" s="54">
        <x:f t="shared" si="66"/>
        <x:v>1133.6968548513719</x:v>
      </x:c>
      <x:c r="N370" s="54">
        <x:f t="shared" si="67"/>
        <x:v>0.28728948253567493</x:v>
      </x:c>
      <x:c r="O370" s="55">
        <x:f t="shared" si="68"/>
        <x:v>58740</x:v>
      </x:c>
      <x:c r="P370" s="55">
        <x:f t="shared" si="69"/>
        <x:v>16720</x:v>
      </x:c>
      <x:c r="Q370" s="55">
        <x:f t="shared" si="70"/>
        <x:v>32182.237063391873</x:v>
      </x:c>
      <x:c r="R370" s="55">
        <x:f t="shared" si="71"/>
        <x:v>-10162.237063391873</x:v>
      </x:c>
      <x:c r="S370" s="1" t="str">
        <x:f t="shared" si="72"/>
        <x:v>YES</x:v>
      </x:c>
      <x:c r="T370" s="1">
        <x:f t="shared" si="73"/>
        <x:v>-10162.237063391873</x:v>
      </x:c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53">
        <x:f t="shared" si="62"/>
        <x:v>0</x:v>
      </x:c>
      <x:c r="J371" s="53">
        <x:f t="shared" si="63"/>
        <x:v>10</x:v>
      </x:c>
      <x:c r="K371" s="53">
        <x:f t="shared" si="64"/>
        <x:v>15</x:v>
      </x:c>
      <x:c r="L371" s="53">
        <x:f t="shared" si="65"/>
        <x:v>25</x:v>
      </x:c>
      <x:c r="M371" s="54">
        <x:f t="shared" si="66"/>
        <x:v>1197.2850617275183</x:v>
      </x:c>
      <x:c r="N371" s="54">
        <x:f t="shared" si="67"/>
        <x:v>0.33144795953299877</x:v>
      </x:c>
      <x:c r="O371" s="55">
        <x:f t="shared" si="68"/>
        <x:v>61440</x:v>
      </x:c>
      <x:c r="P371" s="55">
        <x:f t="shared" si="69"/>
        <x:v>17600</x:v>
      </x:c>
      <x:c r="Q371" s="55">
        <x:f t="shared" si="70"/>
        <x:v>33286.19898832497</x:v>
      </x:c>
      <x:c r="R371" s="55">
        <x:f t="shared" si="71"/>
        <x:v>-9446.1989883249698</x:v>
      </x:c>
      <x:c r="S371" s="1" t="str">
        <x:f t="shared" si="72"/>
        <x:v>YES</x:v>
      </x:c>
      <x:c r="T371" s="1">
        <x:f t="shared" si="73"/>
        <x:v>-9446.1989883249698</x:v>
      </x:c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53">
        <x:f t="shared" si="62"/>
        <x:v>0</x:v>
      </x:c>
      <x:c r="J372" s="53">
        <x:f t="shared" si="63"/>
        <x:v>10</x:v>
      </x:c>
      <x:c r="K372" s="53">
        <x:f t="shared" si="64"/>
        <x:v>16</x:v>
      </x:c>
      <x:c r="L372" s="53">
        <x:f t="shared" si="65"/>
        <x:v>26</x:v>
      </x:c>
      <x:c r="M372" s="54">
        <x:f t="shared" si="66"/>
        <x:v>1262.3458376050073</x:v>
      </x:c>
      <x:c r="N372" s="54">
        <x:f t="shared" si="67"/>
        <x:v>0.37662905389236617</x:v>
      </x:c>
      <x:c r="O372" s="55">
        <x:f t="shared" si="68"/>
        <x:v>64140</x:v>
      </x:c>
      <x:c r="P372" s="55">
        <x:f t="shared" si="69"/>
        <x:v>18480</x:v>
      </x:c>
      <x:c r="Q372" s="55">
        <x:f t="shared" si="70"/>
        <x:v>34415.726347309159</x:v>
      </x:c>
      <x:c r="R372" s="55">
        <x:f t="shared" si="71"/>
        <x:v>-8755.7263473091589</x:v>
      </x:c>
      <x:c r="S372" s="1" t="str">
        <x:f t="shared" si="72"/>
        <x:v>YES</x:v>
      </x:c>
      <x:c r="T372" s="1">
        <x:f t="shared" si="73"/>
        <x:v>-8755.7263473091589</x:v>
      </x:c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53">
        <x:f t="shared" si="62"/>
        <x:v>0</x:v>
      </x:c>
      <x:c r="J373" s="53">
        <x:f t="shared" si="63"/>
        <x:v>10</x:v>
      </x:c>
      <x:c r="K373" s="53">
        <x:f t="shared" si="64"/>
        <x:v>17</x:v>
      </x:c>
      <x:c r="L373" s="53">
        <x:f t="shared" si="65"/>
        <x:v>27</x:v>
      </x:c>
      <x:c r="M373" s="54">
        <x:f t="shared" si="66"/>
        <x:v>1328.9060610515476</x:v>
      </x:c>
      <x:c r="N373" s="54">
        <x:f t="shared" si="67"/>
        <x:v>0.42285143128579694</x:v>
      </x:c>
      <x:c r="O373" s="55">
        <x:f t="shared" si="68"/>
        <x:v>66840</x:v>
      </x:c>
      <x:c r="P373" s="55">
        <x:f t="shared" si="69"/>
        <x:v>19360</x:v>
      </x:c>
      <x:c r="Q373" s="55">
        <x:f t="shared" si="70"/>
        <x:v>35571.285782144922</x:v>
      </x:c>
      <x:c r="R373" s="55">
        <x:f t="shared" si="71"/>
        <x:v>-8091.2857821449215</x:v>
      </x:c>
      <x:c r="S373" s="1" t="str">
        <x:f t="shared" si="72"/>
        <x:v>YES</x:v>
      </x:c>
      <x:c r="T373" s="1">
        <x:f t="shared" si="73"/>
        <x:v>-8091.2857821449215</x:v>
      </x:c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53">
        <x:f t="shared" si="62"/>
        <x:v>0</x:v>
      </x:c>
      <x:c r="J374" s="53">
        <x:f t="shared" si="63"/>
        <x:v>10</x:v>
      </x:c>
      <x:c r="K374" s="53">
        <x:f t="shared" si="64"/>
        <x:v>18</x:v>
      </x:c>
      <x:c r="L374" s="53">
        <x:f t="shared" si="65"/>
        <x:v>28</x:v>
      </x:c>
      <x:c r="M374" s="54">
        <x:f t="shared" si="66"/>
        <x:v>1396.9930525101349</x:v>
      </x:c>
      <x:c r="N374" s="54">
        <x:f t="shared" si="67"/>
        <x:v>0.47013406424314924</x:v>
      </x:c>
      <x:c r="O374" s="55">
        <x:f t="shared" si="68"/>
        <x:v>69540</x:v>
      </x:c>
      <x:c r="P374" s="55">
        <x:f t="shared" si="69"/>
        <x:v>20240</x:v>
      </x:c>
      <x:c r="Q374" s="55">
        <x:f t="shared" si="70"/>
        <x:v>36753.35160607873</x:v>
      </x:c>
      <x:c r="R374" s="55">
        <x:f t="shared" si="71"/>
        <x:v>-7453.3516060787297</x:v>
      </x:c>
      <x:c r="S374" s="1" t="str">
        <x:f t="shared" si="72"/>
        <x:v>YES</x:v>
      </x:c>
      <x:c r="T374" s="1">
        <x:f t="shared" si="73"/>
        <x:v>-7453.3516060787297</x:v>
      </x:c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53">
        <x:f t="shared" si="62"/>
        <x:v>0</x:v>
      </x:c>
      <x:c r="J375" s="53">
        <x:f t="shared" si="63"/>
        <x:v>10</x:v>
      </x:c>
      <x:c r="K375" s="53">
        <x:f t="shared" si="64"/>
        <x:v>19</x:v>
      </x:c>
      <x:c r="L375" s="53">
        <x:f t="shared" si="65"/>
        <x:v>29</x:v>
      </x:c>
      <x:c r="M375" s="54">
        <x:f t="shared" si="66"/>
        <x:v>1466.6345811461567</x:v>
      </x:c>
      <x:c r="N375" s="54">
        <x:f t="shared" si="67"/>
        <x:v>0.51849623690705327</x:v>
      </x:c>
      <x:c r="O375" s="55">
        <x:f t="shared" si="68"/>
        <x:v>72240</x:v>
      </x:c>
      <x:c r="P375" s="55">
        <x:f t="shared" si="69"/>
        <x:v>21120</x:v>
      </x:c>
      <x:c r="Q375" s="55">
        <x:f t="shared" si="70"/>
        <x:v>37962.405922676335</x:v>
      </x:c>
      <x:c r="R375" s="55">
        <x:f t="shared" si="71"/>
        <x:v>-6842.4059226763347</x:v>
      </x:c>
      <x:c r="S375" s="1" t="str">
        <x:f t="shared" si="72"/>
        <x:v>YES</x:v>
      </x:c>
      <x:c r="T375" s="1">
        <x:f t="shared" si="73"/>
        <x:v>-6842.4059226763347</x:v>
      </x:c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53">
        <x:f t="shared" si="62"/>
        <x:v>0</x:v>
      </x:c>
      <x:c r="J376" s="53">
        <x:f t="shared" si="63"/>
        <x:v>10</x:v>
      </x:c>
      <x:c r="K376" s="53">
        <x:f t="shared" si="64"/>
        <x:v>20</x:v>
      </x:c>
      <x:c r="L376" s="53">
        <x:f t="shared" si="65"/>
        <x:v>30</x:v>
      </x:c>
      <x:c r="M376" s="54">
        <x:f t="shared" si="66"/>
        <x:v>1537.8588717966338</x:v>
      </x:c>
      <x:c r="N376" s="54">
        <x:f t="shared" si="67"/>
        <x:v>0.56795754985877345</x:v>
      </x:c>
      <x:c r="O376" s="55">
        <x:f t="shared" si="68"/>
        <x:v>74940</x:v>
      </x:c>
      <x:c r="P376" s="55">
        <x:f t="shared" si="69"/>
        <x:v>22000</x:v>
      </x:c>
      <x:c r="Q376" s="55">
        <x:f t="shared" si="70"/>
        <x:v>39198.938746469335</x:v>
      </x:c>
      <x:c r="R376" s="55">
        <x:f t="shared" si="71"/>
        <x:v>-6258.9387464693355</x:v>
      </x:c>
      <x:c r="S376" s="1" t="str">
        <x:f t="shared" si="72"/>
        <x:v>YES</x:v>
      </x:c>
      <x:c r="T376" s="1">
        <x:f t="shared" si="73"/>
        <x:v>-6258.9387464693355</x:v>
      </x:c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53">
        <x:f t="shared" si="62"/>
        <x:v>0</x:v>
      </x:c>
      <x:c r="J377" s="53">
        <x:f t="shared" si="63"/>
        <x:v>10</x:v>
      </x:c>
      <x:c r="K377" s="53">
        <x:f t="shared" si="64"/>
        <x:v>21</x:v>
      </x:c>
      <x:c r="L377" s="53">
        <x:f t="shared" si="65"/>
        <x:v>31</x:v>
      </x:c>
      <x:c r="M377" s="54">
        <x:f t="shared" si="66"/>
        <x:v>1610.6946120230775</x:v>
      </x:c>
      <x:c r="N377" s="54">
        <x:f t="shared" si="67"/>
        <x:v>0.61853792501602611</x:v>
      </x:c>
      <x:c r="O377" s="55">
        <x:f t="shared" si="68"/>
        <x:v>77640</x:v>
      </x:c>
      <x:c r="P377" s="55">
        <x:f t="shared" si="69"/>
        <x:v>22880</x:v>
      </x:c>
      <x:c r="Q377" s="55">
        <x:f t="shared" si="70"/>
        <x:v>40463.448125400653</x:v>
      </x:c>
      <x:c r="R377" s="55">
        <x:f t="shared" si="71"/>
        <x:v>-5703.4481254006532</x:v>
      </x:c>
      <x:c r="S377" s="1" t="str">
        <x:f t="shared" si="72"/>
        <x:v>YES</x:v>
      </x:c>
      <x:c r="T377" s="1">
        <x:f t="shared" si="73"/>
        <x:v>-5703.4481254006532</x:v>
      </x:c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53">
        <x:f t="shared" si="62"/>
        <x:v>0</x:v>
      </x:c>
      <x:c r="J378" s="53">
        <x:f t="shared" si="63"/>
        <x:v>10</x:v>
      </x:c>
      <x:c r="K378" s="53">
        <x:f t="shared" si="64"/>
        <x:v>22</x:v>
      </x:c>
      <x:c r="L378" s="53">
        <x:f t="shared" si="65"/>
        <x:v>32</x:v>
      </x:c>
      <x:c r="M378" s="54">
        <x:f t="shared" si="66"/>
        <x:v>1685.1709592694738</x:v>
      </x:c>
      <x:c r="N378" s="54">
        <x:f t="shared" si="67"/>
        <x:v>0.67025761060380118</x:v>
      </x:c>
      <x:c r="O378" s="55">
        <x:f t="shared" si="68"/>
        <x:v>80340</x:v>
      </x:c>
      <x:c r="P378" s="55">
        <x:f t="shared" si="69"/>
        <x:v>23760</x:v>
      </x:c>
      <x:c r="Q378" s="55">
        <x:f t="shared" si="70"/>
        <x:v>41756.440265095029</x:v>
      </x:c>
      <x:c r="R378" s="55">
        <x:f t="shared" si="71"/>
        <x:v>-5176.4402650950287</x:v>
      </x:c>
      <x:c r="S378" s="1" t="str">
        <x:f t="shared" si="72"/>
        <x:v>YES</x:v>
      </x:c>
      <x:c r="T378" s="1">
        <x:f t="shared" si="73"/>
        <x:v>-5176.4402650950287</x:v>
      </x:c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53">
        <x:f t="shared" si="62"/>
        <x:v>0</x:v>
      </x:c>
      <x:c r="J379" s="53">
        <x:f t="shared" si="63"/>
        <x:v>10</x:v>
      </x:c>
      <x:c r="K379" s="53">
        <x:f t="shared" si="64"/>
        <x:v>23</x:v>
      </x:c>
      <x:c r="L379" s="53">
        <x:f t="shared" si="65"/>
        <x:v>33</x:v>
      </x:c>
      <x:c r="M379" s="54">
        <x:f t="shared" si="66"/>
        <x:v>1761.3175481269102</x:v>
      </x:c>
      <x:c r="N379" s="54">
        <x:f t="shared" si="67"/>
        <x:v>0.72313718619924316</x:v>
      </x:c>
      <x:c r="O379" s="55">
        <x:f t="shared" si="68"/>
        <x:v>83040</x:v>
      </x:c>
      <x:c r="P379" s="55">
        <x:f t="shared" si="69"/>
        <x:v>24640</x:v>
      </x:c>
      <x:c r="Q379" s="55">
        <x:f t="shared" si="70"/>
        <x:v>43078.429654981082</x:v>
      </x:c>
      <x:c r="R379" s="55">
        <x:f t="shared" si="71"/>
        <x:v>-4678.4296549810824</x:v>
      </x:c>
      <x:c r="S379" s="1" t="str">
        <x:f t="shared" si="72"/>
        <x:v>YES</x:v>
      </x:c>
      <x:c r="T379" s="1">
        <x:f t="shared" si="73"/>
        <x:v>-4678.4296549810824</x:v>
      </x:c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53">
        <x:f t="shared" si="62"/>
        <x:v>0</x:v>
      </x:c>
      <x:c r="J380" s="53">
        <x:f t="shared" si="63"/>
        <x:v>10</x:v>
      </x:c>
      <x:c r="K380" s="53">
        <x:f t="shared" si="64"/>
        <x:v>24</x:v>
      </x:c>
      <x:c r="L380" s="53">
        <x:f t="shared" si="65"/>
        <x:v>34</x:v>
      </x:c>
      <x:c r="M380" s="54">
        <x:f t="shared" si="66"/>
        <x:v>1839.1644977064061</x:v>
      </x:c>
      <x:c r="N380" s="54">
        <x:f t="shared" si="67"/>
        <x:v>0.77719756785167093</x:v>
      </x:c>
      <x:c r="O380" s="55">
        <x:f t="shared" si="68"/>
        <x:v>85740</x:v>
      </x:c>
      <x:c r="P380" s="55">
        <x:f t="shared" si="69"/>
        <x:v>25520</x:v>
      </x:c>
      <x:c r="Q380" s="55">
        <x:f t="shared" si="70"/>
        <x:v>44429.939196291773</x:v>
      </x:c>
      <x:c r="R380" s="55">
        <x:f t="shared" si="71"/>
        <x:v>-4209.9391962917725</x:v>
      </x:c>
      <x:c r="S380" s="1" t="str">
        <x:f t="shared" si="72"/>
        <x:v>YES</x:v>
      </x:c>
      <x:c r="T380" s="1">
        <x:f t="shared" si="73"/>
        <x:v>-4209.9391962917725</x:v>
      </x:c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53">
        <x:f t="shared" si="62"/>
        <x:v>0</x:v>
      </x:c>
      <x:c r="J381" s="53">
        <x:f t="shared" si="63"/>
        <x:v>10</x:v>
      </x:c>
      <x:c r="K381" s="53">
        <x:f t="shared" si="64"/>
        <x:v>25</x:v>
      </x:c>
      <x:c r="L381" s="53">
        <x:f t="shared" si="65"/>
        <x:v>35</x:v>
      </x:c>
      <x:c r="M381" s="54">
        <x:f t="shared" si="66"/>
        <x:v>1918.7424191215036</x:v>
      </x:c>
      <x:c r="N381" s="54">
        <x:f t="shared" si="67"/>
        <x:v>0.83246001327882202</x:v>
      </x:c>
      <x:c r="O381" s="55">
        <x:f t="shared" si="68"/>
        <x:v>88440</x:v>
      </x:c>
      <x:c r="P381" s="55">
        <x:f t="shared" si="69"/>
        <x:v>26400</x:v>
      </x:c>
      <x:c r="Q381" s="55">
        <x:f t="shared" si="70"/>
        <x:v>45811.50033197055</x:v>
      </x:c>
      <x:c r="R381" s="55">
        <x:f t="shared" si="71"/>
        <x:v>-3771.5003319705502</x:v>
      </x:c>
      <x:c r="S381" s="1" t="str">
        <x:f t="shared" si="72"/>
        <x:v>YES</x:v>
      </x:c>
      <x:c r="T381" s="1">
        <x:f t="shared" si="73"/>
        <x:v>-3771.5003319705502</x:v>
      </x:c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53">
        <x:f t="shared" si="62"/>
        <x:v>0</x:v>
      </x:c>
      <x:c r="J382" s="53">
        <x:f t="shared" si="63"/>
        <x:v>10</x:v>
      </x:c>
      <x:c r="K382" s="53">
        <x:f t="shared" si="64"/>
        <x:v>26</x:v>
      </x:c>
      <x:c r="L382" s="53">
        <x:f t="shared" si="65"/>
        <x:v>36</x:v>
      </x:c>
      <x:c r="M382" s="54">
        <x:f t="shared" si="66"/>
        <x:v>2000.0824230822216</x:v>
      </x:c>
      <x:c r="N382" s="54">
        <x:f t="shared" si="67"/>
        <x:v>0.88894612714043164</x:v>
      </x:c>
      <x:c r="O382" s="55">
        <x:f t="shared" si="68"/>
        <x:v>91140</x:v>
      </x:c>
      <x:c r="P382" s="55">
        <x:f t="shared" si="69"/>
        <x:v>27280</x:v>
      </x:c>
      <x:c r="Q382" s="55">
        <x:f t="shared" si="70"/>
        <x:v>47223.653178510795</x:v>
      </x:c>
      <x:c r="R382" s="55">
        <x:f t="shared" si="71"/>
        <x:v>-3363.6531785107945</x:v>
      </x:c>
      <x:c r="S382" s="1" t="str">
        <x:f t="shared" si="72"/>
        <x:v>YES</x:v>
      </x:c>
      <x:c r="T382" s="1">
        <x:f t="shared" si="73"/>
        <x:v>-3363.6531785107945</x:v>
      </x:c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53">
        <x:f t="shared" si="62"/>
        <x:v>0</x:v>
      </x:c>
      <x:c r="J383" s="53">
        <x:f t="shared" si="63"/>
        <x:v>10</x:v>
      </x:c>
      <x:c r="K383" s="53">
        <x:f t="shared" si="64"/>
        <x:v>27</x:v>
      </x:c>
      <x:c r="L383" s="53">
        <x:f t="shared" si="65"/>
        <x:v>37</x:v>
      </x:c>
      <x:c r="M383" s="54">
        <x:f t="shared" si="66"/>
        <x:v>2083.2161276019779</x:v>
      </x:c>
      <x:c r="N383" s="54">
        <x:f t="shared" si="67"/>
        <x:v>0.94667786639026241</x:v>
      </x:c>
      <x:c r="O383" s="55">
        <x:f t="shared" si="68"/>
        <x:v>93840</x:v>
      </x:c>
      <x:c r="P383" s="55">
        <x:f t="shared" si="69"/>
        <x:v>28160</x:v>
      </x:c>
      <x:c r="Q383" s="55">
        <x:f t="shared" si="70"/>
        <x:v>48666.946659756562</x:v>
      </x:c>
      <x:c r="R383" s="55">
        <x:f t="shared" si="71"/>
        <x:v>-2986.9466597565624</x:v>
      </x:c>
      <x:c r="S383" s="1" t="str">
        <x:f t="shared" si="72"/>
        <x:v>YES</x:v>
      </x:c>
      <x:c r="T383" s="1">
        <x:f t="shared" si="73"/>
        <x:v>-2986.9466597565624</x:v>
      </x:c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53">
        <x:f t="shared" si="62"/>
        <x:v>0</x:v>
      </x:c>
      <x:c r="J384" s="53">
        <x:f t="shared" si="63"/>
        <x:v>10</x:v>
      </x:c>
      <x:c r="K384" s="53">
        <x:f t="shared" si="64"/>
        <x:v>28</x:v>
      </x:c>
      <x:c r="L384" s="53">
        <x:f t="shared" si="65"/>
        <x:v>38</x:v>
      </x:c>
      <x:c r="M384" s="54">
        <x:f t="shared" si="66"/>
        <x:v>2168.1756658191316</x:v>
      </x:c>
      <x:c r="N384" s="54">
        <x:f t="shared" si="67"/>
        <x:v>1.0056775457077303</x:v>
      </x:c>
      <x:c r="O384" s="55">
        <x:f t="shared" si="68"/>
        <x:v>96540</x:v>
      </x:c>
      <x:c r="P384" s="55">
        <x:f t="shared" si="69"/>
        <x:v>29040</x:v>
      </x:c>
      <x:c r="Q384" s="55">
        <x:f t="shared" si="70"/>
        <x:v>50141.938642693261</x:v>
      </x:c>
      <x:c r="R384" s="55">
        <x:f t="shared" si="71"/>
        <x:v>-2641.9386426932615</x:v>
      </x:c>
      <x:c r="S384" s="1" t="str">
        <x:f t="shared" si="72"/>
        <x:v>YES</x:v>
      </x:c>
      <x:c r="T384" s="1">
        <x:f t="shared" si="73"/>
        <x:v>-2641.9386426932615</x:v>
      </x:c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53">
        <x:f t="shared" si="62"/>
        <x:v>0</x:v>
      </x:c>
      <x:c r="J385" s="53">
        <x:f t="shared" si="63"/>
        <x:v>10</x:v>
      </x:c>
      <x:c r="K385" s="53">
        <x:f t="shared" si="64"/>
        <x:v>29</x:v>
      </x:c>
      <x:c r="L385" s="53">
        <x:f t="shared" si="65"/>
        <x:v>39</x:v>
      </x:c>
      <x:c r="M385" s="54">
        <x:f t="shared" si="66"/>
        <x:v>2254.9936939347854</x:v>
      </x:c>
      <x:c r="N385" s="54">
        <x:f t="shared" si="67"/>
        <x:v>1.0659678430102677</x:v>
      </x:c>
      <x:c r="O385" s="55">
        <x:f t="shared" si="68"/>
        <x:v>99240</x:v>
      </x:c>
      <x:c r="P385" s="55">
        <x:f t="shared" si="69"/>
        <x:v>29920</x:v>
      </x:c>
      <x:c r="Q385" s="55">
        <x:f t="shared" si="70"/>
        <x:v>51649.196075256688</x:v>
      </x:c>
      <x:c r="R385" s="55">
        <x:f t="shared" si="71"/>
        <x:v>-2329.1960752566883</x:v>
      </x:c>
      <x:c r="S385" s="1" t="str">
        <x:f t="shared" si="72"/>
        <x:v>YES</x:v>
      </x:c>
      <x:c r="T385" s="1">
        <x:f t="shared" si="73"/>
        <x:v>-2329.1960752566883</x:v>
      </x:c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53">
        <x:f t="shared" si="62"/>
        <x:v>0</x:v>
      </x:c>
      <x:c r="J386" s="53">
        <x:f t="shared" si="63"/>
        <x:v>10</x:v>
      </x:c>
      <x:c r="K386" s="53">
        <x:f t="shared" si="64"/>
        <x:v>30</x:v>
      </x:c>
      <x:c r="L386" s="53">
        <x:f t="shared" si="65"/>
        <x:v>40</x:v>
      </x:c>
      <x:c r="M386" s="54">
        <x:f t="shared" si="66"/>
        <x:v>2343.703399268556</x:v>
      </x:c>
      <x:c r="N386" s="54">
        <x:f t="shared" si="67"/>
        <x:v>1.1275718050476085</x:v>
      </x:c>
      <x:c r="O386" s="55">
        <x:f t="shared" si="68"/>
        <x:v>101940</x:v>
      </x:c>
      <x:c r="P386" s="55">
        <x:f t="shared" si="69"/>
        <x:v>30800</x:v>
      </x:c>
      <x:c r="Q386" s="55">
        <x:f t="shared" si="70"/>
        <x:v>53189.295126190205</x:v>
      </x:c>
      <x:c r="R386" s="55">
        <x:f t="shared" si="71"/>
        <x:v>-2049.2951261902053</x:v>
      </x:c>
      <x:c r="S386" s="1" t="str">
        <x:f t="shared" si="72"/>
        <x:v>YES</x:v>
      </x:c>
      <x:c r="T386" s="1">
        <x:f t="shared" si="73"/>
        <x:v>-2049.2951261902053</x:v>
      </x:c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53">
        <x:f t="shared" si="62"/>
        <x:v>0</x:v>
      </x:c>
      <x:c r="J387" s="53">
        <x:f t="shared" si="63"/>
        <x:v>11</x:v>
      </x:c>
      <x:c r="K387" s="53">
        <x:f t="shared" si="64"/>
        <x:v>0</x:v>
      </x:c>
      <x:c r="L387" s="53">
        <x:f t="shared" si="65"/>
        <x:v>11</x:v>
      </x:c>
      <x:c r="M387" s="54">
        <x:f t="shared" si="66"/>
        <x:v>432.98859707441784</x:v>
      </x:c>
      <x:c r="N387" s="54">
        <x:f t="shared" si="67"/>
        <x:v>0</x:v>
      </x:c>
      <x:c r="O387" s="55">
        <x:f t="shared" si="68"/>
        <x:v>23034</x:v>
      </x:c>
      <x:c r="P387" s="55">
        <x:f t="shared" si="69"/>
        <x:v>4840</x:v>
      </x:c>
      <x:c r="Q387" s="55">
        <x:f t="shared" si="70"/>
        <x:v>15034.326287306174</x:v>
      </x:c>
      <x:c r="R387" s="55">
        <x:f t="shared" si="71"/>
        <x:v>-16840.326287306176</x:v>
      </x:c>
      <x:c r="S387" s="1" t="str">
        <x:f t="shared" si="72"/>
        <x:v>YES</x:v>
      </x:c>
      <x:c r="T387" s="1">
        <x:f t="shared" si="73"/>
        <x:v>-16840.326287306176</x:v>
      </x:c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53">
        <x:f t="shared" si="62"/>
        <x:v>0</x:v>
      </x:c>
      <x:c r="J388" s="53">
        <x:f t="shared" si="63"/>
        <x:v>11</x:v>
      </x:c>
      <x:c r="K388" s="53">
        <x:f t="shared" si="64"/>
        <x:v>1</x:v>
      </x:c>
      <x:c r="L388" s="53">
        <x:f t="shared" si="65"/>
        <x:v>12</x:v>
      </x:c>
      <x:c r="M388" s="54">
        <x:f t="shared" si="66"/>
        <x:v>478.55109707441784</x:v>
      </x:c>
      <x:c r="N388" s="54">
        <x:f t="shared" si="67"/>
        <x:v>0</x:v>
      </x:c>
      <x:c r="O388" s="55">
        <x:f t="shared" si="68"/>
        <x:v>25734</x:v>
      </x:c>
      <x:c r="P388" s="55">
        <x:f t="shared" si="69"/>
        <x:v>5720</x:v>
      </x:c>
      <x:c r="Q388" s="55">
        <x:f t="shared" si="70"/>
        <x:v>16616.357537306176</x:v>
      </x:c>
      <x:c r="R388" s="55">
        <x:f t="shared" si="71"/>
        <x:v>-16602.357537306176</x:v>
      </x:c>
      <x:c r="S388" s="1" t="str">
        <x:f t="shared" si="72"/>
        <x:v>YES</x:v>
      </x:c>
      <x:c r="T388" s="1">
        <x:f t="shared" si="73"/>
        <x:v>-16602.357537306176</x:v>
      </x:c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53">
        <x:f t="shared" si="62"/>
        <x:v>0</x:v>
      </x:c>
      <x:c r="J389" s="53">
        <x:f t="shared" si="63"/>
        <x:v>11</x:v>
      </x:c>
      <x:c r="K389" s="53">
        <x:f t="shared" si="64"/>
        <x:v>2</x:v>
      </x:c>
      <x:c r="L389" s="53">
        <x:f t="shared" si="65"/>
        <x:v>13</x:v>
      </x:c>
      <x:c r="M389" s="54">
        <x:f t="shared" si="66"/>
        <x:v>525.25265957441786</x:v>
      </x:c>
      <x:c r="N389" s="54">
        <x:f t="shared" si="67"/>
        <x:v>0</x:v>
      </x:c>
      <x:c r="O389" s="55">
        <x:f t="shared" si="68"/>
        <x:v>28434</x:v>
      </x:c>
      <x:c r="P389" s="55">
        <x:f t="shared" si="69"/>
        <x:v>6600</x:v>
      </x:c>
      <x:c r="Q389" s="55">
        <x:f t="shared" si="70"/>
        <x:v>18237.939568556176</x:v>
      </x:c>
      <x:c r="R389" s="55">
        <x:f t="shared" si="71"/>
        <x:v>-16403.939568556176</x:v>
      </x:c>
      <x:c r="S389" s="1" t="str">
        <x:f t="shared" si="72"/>
        <x:v>YES</x:v>
      </x:c>
      <x:c r="T389" s="1">
        <x:f t="shared" si="73"/>
        <x:v>-16403.939568556176</x:v>
      </x:c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53">
        <x:f t="shared" si="62"/>
        <x:v>0</x:v>
      </x:c>
      <x:c r="J390" s="53">
        <x:f t="shared" si="63"/>
        <x:v>11</x:v>
      </x:c>
      <x:c r="K390" s="53">
        <x:f t="shared" si="64"/>
        <x:v>3</x:v>
      </x:c>
      <x:c r="L390" s="53">
        <x:f t="shared" si="65"/>
        <x:v>14</x:v>
      </x:c>
      <x:c r="M390" s="54">
        <x:f t="shared" si="66"/>
        <x:v>573.11464199629279</x:v>
      </x:c>
      <x:c r="N390" s="54">
        <x:f t="shared" si="67"/>
        <x:v>0</x:v>
      </x:c>
      <x:c r="O390" s="55">
        <x:f t="shared" si="68"/>
        <x:v>31134</x:v>
      </x:c>
      <x:c r="P390" s="55">
        <x:f t="shared" si="69"/>
        <x:v>7480</x:v>
      </x:c>
      <x:c r="Q390" s="55">
        <x:f t="shared" si="70"/>
        <x:v>19899.81395820461</x:v>
      </x:c>
      <x:c r="R390" s="55">
        <x:f t="shared" si="71"/>
        <x:v>-16245.81395820461</x:v>
      </x:c>
      <x:c r="S390" s="1" t="str">
        <x:f t="shared" si="72"/>
        <x:v>YES</x:v>
      </x:c>
      <x:c r="T390" s="1">
        <x:f t="shared" si="73"/>
        <x:v>-16245.81395820461</x:v>
      </x:c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53">
        <x:f t="shared" si="62"/>
        <x:v>0</x:v>
      </x:c>
      <x:c r="J391" s="53">
        <x:f t="shared" si="63"/>
        <x:v>11</x:v>
      </x:c>
      <x:c r="K391" s="53">
        <x:f t="shared" si="64"/>
        <x:v>4</x:v>
      </x:c>
      <x:c r="L391" s="53">
        <x:f t="shared" si="65"/>
        <x:v>15</x:v>
      </x:c>
      <x:c r="M391" s="54">
        <x:f t="shared" si="66"/>
        <x:v>622.15875771894912</x:v>
      </x:c>
      <x:c r="N391" s="54">
        <x:f t="shared" si="67"/>
        <x:v>0</x:v>
      </x:c>
      <x:c r="O391" s="55">
        <x:f t="shared" si="68"/>
        <x:v>33834</x:v>
      </x:c>
      <x:c r="P391" s="55">
        <x:f t="shared" si="69"/>
        <x:v>8360</x:v>
      </x:c>
      <x:c r="Q391" s="55">
        <x:f t="shared" si="70"/>
        <x:v>21602.734643019066</x:v>
      </x:c>
      <x:c r="R391" s="55">
        <x:f t="shared" si="71"/>
        <x:v>-16128.734643019066</x:v>
      </x:c>
      <x:c r="S391" s="1" t="str">
        <x:f t="shared" si="72"/>
        <x:v>YES</x:v>
      </x:c>
      <x:c r="T391" s="1">
        <x:f t="shared" si="73"/>
        <x:v>-16128.734643019066</x:v>
      </x:c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53">
        <x:f t="shared" si="62"/>
        <x:v>0</x:v>
      </x:c>
      <x:c r="J392" s="53">
        <x:f t="shared" si="63"/>
        <x:v>11</x:v>
      </x:c>
      <x:c r="K392" s="53">
        <x:f t="shared" si="64"/>
        <x:v>5</x:v>
      </x:c>
      <x:c r="L392" s="53">
        <x:f t="shared" si="65"/>
        <x:v>16</x:v>
      </x:c>
      <x:c r="M392" s="54">
        <x:f t="shared" si="66"/>
        <x:v>672.40708164015268</x:v>
      </x:c>
      <x:c r="N392" s="54">
        <x:f t="shared" si="67"/>
        <x:v>0</x:v>
      </x:c>
      <x:c r="O392" s="55">
        <x:f t="shared" si="68"/>
        <x:v>36534</x:v>
      </x:c>
      <x:c r="P392" s="55">
        <x:f t="shared" si="69"/>
        <x:v>9240</x:v>
      </x:c>
      <x:c r="Q392" s="55">
        <x:f t="shared" si="70"/>
        <x:v>23347.468112505299</x:v>
      </x:c>
      <x:c r="R392" s="55">
        <x:f t="shared" si="71"/>
        <x:v>-16053.468112505299</x:v>
      </x:c>
      <x:c r="S392" s="1" t="str">
        <x:f t="shared" si="72"/>
        <x:v>YES</x:v>
      </x:c>
      <x:c r="T392" s="1">
        <x:f t="shared" si="73"/>
        <x:v>-16053.468112505299</x:v>
      </x:c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53">
        <x:f t="shared" si="62"/>
        <x:v>0</x:v>
      </x:c>
      <x:c r="J393" s="53">
        <x:f t="shared" si="63"/>
        <x:v>11</x:v>
      </x:c>
      <x:c r="K393" s="53">
        <x:f t="shared" si="64"/>
        <x:v>6</x:v>
      </x:c>
      <x:c r="L393" s="53">
        <x:f t="shared" si="65"/>
        <x:v>17</x:v>
      </x:c>
      <x:c r="M393" s="54">
        <x:f t="shared" si="66"/>
        <x:v>723.88205582178568</x:v>
      </x:c>
      <x:c r="N393" s="54">
        <x:f t="shared" si="67"/>
        <x:v>2.6958720984622806E-3</x:v>
      </x:c>
      <x:c r="O393" s="55">
        <x:f t="shared" si="68"/>
        <x:v>39234</x:v>
      </x:c>
      <x:c r="P393" s="55">
        <x:f t="shared" si="69"/>
        <x:v>10120</x:v>
      </x:c>
      <x:c r="Q393" s="55">
        <x:f t="shared" si="70"/>
        <x:v>25067.396802461557</x:v>
      </x:c>
      <x:c r="R393" s="55">
        <x:f t="shared" si="71"/>
        <x:v>-15953.396802461557</x:v>
      </x:c>
      <x:c r="S393" s="1" t="str">
        <x:f t="shared" si="72"/>
        <x:v>YES</x:v>
      </x:c>
      <x:c r="T393" s="1">
        <x:f t="shared" si="73"/>
        <x:v>-15953.396802461557</x:v>
      </x:c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53">
        <x:f t="shared" si="62"/>
        <x:v>0</x:v>
      </x:c>
      <x:c r="J394" s="53">
        <x:f t="shared" si="63"/>
        <x:v>11</x:v>
      </x:c>
      <x:c r="K394" s="53">
        <x:f t="shared" si="64"/>
        <x:v>7</x:v>
      </x:c>
      <x:c r="L394" s="53">
        <x:f t="shared" si="65"/>
        <x:v>18</x:v>
      </x:c>
      <x:c r="M394" s="54">
        <x:f t="shared" si="66"/>
        <x:v>776.60649521974597</x:v>
      </x:c>
      <x:c r="N394" s="54">
        <x:f t="shared" si="67"/>
        <x:v>3.9310066124823587E-2</x:v>
      </x:c>
      <x:c r="O394" s="55">
        <x:f t="shared" si="68"/>
        <x:v>41934</x:v>
      </x:c>
      <x:c r="P394" s="55">
        <x:f t="shared" si="69"/>
        <x:v>11000</x:v>
      </x:c>
      <x:c r="Q394" s="55">
        <x:f t="shared" si="70"/>
        <x:v>25982.751653120591</x:v>
      </x:c>
      <x:c r="R394" s="55">
        <x:f t="shared" si="71"/>
        <x:v>-15048.751653120591</x:v>
      </x:c>
      <x:c r="S394" s="1" t="str">
        <x:f t="shared" si="72"/>
        <x:v>YES</x:v>
      </x:c>
      <x:c r="T394" s="1">
        <x:f t="shared" si="73"/>
        <x:v>-15048.751653120591</x:v>
      </x:c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53">
        <x:f t="shared" si="62"/>
        <x:v>0</x:v>
      </x:c>
      <x:c r="J395" s="53">
        <x:f t="shared" si="63"/>
        <x:v>11</x:v>
      </x:c>
      <x:c r="K395" s="53">
        <x:f t="shared" si="64"/>
        <x:v>8</x:v>
      </x:c>
      <x:c r="L395" s="53">
        <x:f t="shared" si="65"/>
        <x:v>19</x:v>
      </x:c>
      <x:c r="M395" s="54">
        <x:f t="shared" si="66"/>
        <x:v>830.60359349972623</x:v>
      </x:c>
      <x:c r="N395" s="54">
        <x:f t="shared" si="67"/>
        <x:v>7.6808051041476547E-2</x:v>
      </x:c>
      <x:c r="O395" s="55">
        <x:f t="shared" si="68"/>
        <x:v>44634</x:v>
      </x:c>
      <x:c r="P395" s="55">
        <x:f t="shared" si="69"/>
        <x:v>11880</x:v>
      </x:c>
      <x:c r="Q395" s="55">
        <x:f t="shared" si="70"/>
        <x:v>26920.201276036914</x:v>
      </x:c>
      <x:c r="R395" s="55">
        <x:f t="shared" si="71"/>
        <x:v>-14166.201276036914</x:v>
      </x:c>
      <x:c r="S395" s="1" t="str">
        <x:f t="shared" si="72"/>
        <x:v>YES</x:v>
      </x:c>
      <x:c r="T395" s="1">
        <x:f t="shared" si="73"/>
        <x:v>-14166.201276036914</x:v>
      </x:c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53">
        <x:f t="shared" si="62"/>
        <x:v>0</x:v>
      </x:c>
      <x:c r="J396" s="53">
        <x:f t="shared" si="63"/>
        <x:v>11</x:v>
      </x:c>
      <x:c r="K396" s="53">
        <x:f t="shared" si="64"/>
        <x:v>9</x:v>
      </x:c>
      <x:c r="L396" s="53">
        <x:f t="shared" si="65"/>
        <x:v>20</x:v>
      </x:c>
      <x:c r="M396" s="54">
        <x:f t="shared" si="66"/>
        <x:v>885.89692894012069</x:v>
      </x:c>
      <x:c r="N396" s="54">
        <x:f t="shared" si="67"/>
        <x:v>0.11520620065286159</x:v>
      </x:c>
      <x:c r="O396" s="55">
        <x:f t="shared" si="68"/>
        <x:v>47334</x:v>
      </x:c>
      <x:c r="P396" s="55">
        <x:f t="shared" si="69"/>
        <x:v>12760</x:v>
      </x:c>
      <x:c r="Q396" s="55">
        <x:f t="shared" si="70"/>
        <x:v>27880.15501632154</x:v>
      </x:c>
      <x:c r="R396" s="55">
        <x:f t="shared" si="71"/>
        <x:v>-13306.15501632154</x:v>
      </x:c>
      <x:c r="S396" s="1" t="str">
        <x:f t="shared" si="72"/>
        <x:v>YES</x:v>
      </x:c>
      <x:c r="T396" s="1">
        <x:f t="shared" si="73"/>
        <x:v>-13306.15501632154</x:v>
      </x:c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53">
        <x:f t="shared" si="62"/>
        <x:v>0</x:v>
      </x:c>
      <x:c r="J397" s="53">
        <x:f t="shared" si="63"/>
        <x:v>11</x:v>
      </x:c>
      <x:c r="K397" s="53">
        <x:f t="shared" si="64"/>
        <x:v>10</x:v>
      </x:c>
      <x:c r="L397" s="53">
        <x:f t="shared" si="65"/>
        <x:v>21</x:v>
      </x:c>
      <x:c r="M397" s="54">
        <x:f t="shared" si="66"/>
        <x:v>942.51047042333357</x:v>
      </x:c>
      <x:c r="N397" s="54">
        <x:f t="shared" si="67"/>
        <x:v>0.15452116001620386</x:v>
      </x:c>
      <x:c r="O397" s="55">
        <x:f t="shared" si="68"/>
        <x:v>50034</x:v>
      </x:c>
      <x:c r="P397" s="55">
        <x:f t="shared" si="69"/>
        <x:v>13640</x:v>
      </x:c>
      <x:c r="Q397" s="55">
        <x:f t="shared" si="70"/>
        <x:v>28863.029000405098</x:v>
      </x:c>
      <x:c r="R397" s="55">
        <x:f t="shared" si="71"/>
        <x:v>-12469.029000405098</x:v>
      </x:c>
      <x:c r="S397" s="1" t="str">
        <x:f t="shared" si="72"/>
        <x:v>YES</x:v>
      </x:c>
      <x:c r="T397" s="1">
        <x:f t="shared" si="73"/>
        <x:v>-12469.029000405098</x:v>
      </x:c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53">
        <x:f t="shared" si="62"/>
        <x:v>0</x:v>
      </x:c>
      <x:c r="J398" s="53">
        <x:f t="shared" si="63"/>
        <x:v>11</x:v>
      </x:c>
      <x:c r="K398" s="53">
        <x:f t="shared" si="64"/>
        <x:v>11</x:v>
      </x:c>
      <x:c r="L398" s="53">
        <x:f t="shared" si="65"/>
        <x:v>22</x:v>
      </x:c>
      <x:c r="M398" s="54">
        <x:f t="shared" si="66"/>
        <x:v>1000.4685835167726</x:v>
      </x:c>
      <x:c r="N398" s="54">
        <x:f t="shared" si="67"/>
        <x:v>0.1947698496644254</x:v>
      </x:c>
      <x:c r="O398" s="55">
        <x:f t="shared" si="68"/>
        <x:v>52734</x:v>
      </x:c>
      <x:c r="P398" s="55">
        <x:f t="shared" si="69"/>
        <x:v>14520</x:v>
      </x:c>
      <x:c r="Q398" s="55">
        <x:f t="shared" si="70"/>
        <x:v>29869.246241610635</x:v>
      </x:c>
      <x:c r="R398" s="55">
        <x:f t="shared" si="71"/>
        <x:v>-11655.246241610635</x:v>
      </x:c>
      <x:c r="S398" s="1" t="str">
        <x:f t="shared" si="72"/>
        <x:v>YES</x:v>
      </x:c>
      <x:c r="T398" s="1">
        <x:f t="shared" si="73"/>
        <x:v>-11655.246241610635</x:v>
      </x:c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53">
        <x:f t="shared" si="62"/>
        <x:v>0</x:v>
      </x:c>
      <x:c r="J399" s="53">
        <x:f t="shared" si="63"/>
        <x:v>11</x:v>
      </x:c>
      <x:c r="K399" s="53">
        <x:f t="shared" si="64"/>
        <x:v>12</x:v>
      </x:c>
      <x:c r="L399" s="53">
        <x:f t="shared" si="65"/>
        <x:v>23</x:v>
      </x:c>
      <x:c r="M399" s="54">
        <x:f t="shared" si="66"/>
        <x:v>1059.7960366448369</x:v>
      </x:c>
      <x:c r="N399" s="54">
        <x:f t="shared" si="67"/>
        <x:v>0.23596946989224787</x:v>
      </x:c>
      <x:c r="O399" s="55">
        <x:f t="shared" si="68"/>
        <x:v>55434</x:v>
      </x:c>
      <x:c r="P399" s="55">
        <x:f t="shared" si="69"/>
        <x:v>15400</x:v>
      </x:c>
      <x:c r="Q399" s="55">
        <x:f t="shared" si="70"/>
        <x:v>30899.236747306197</x:v>
      </x:c>
      <x:c r="R399" s="55">
        <x:f t="shared" si="71"/>
        <x:v>-10865.236747306197</x:v>
      </x:c>
      <x:c r="S399" s="1" t="str">
        <x:f t="shared" si="72"/>
        <x:v>YES</x:v>
      </x:c>
      <x:c r="T399" s="1">
        <x:f t="shared" si="73"/>
        <x:v>-10865.236747306197</x:v>
      </x:c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53">
        <x:f t="shared" si="62"/>
        <x:v>0</x:v>
      </x:c>
      <x:c r="J400" s="53">
        <x:f t="shared" si="63"/>
        <x:v>11</x:v>
      </x:c>
      <x:c r="K400" s="53">
        <x:f t="shared" si="64"/>
        <x:v>13</x:v>
      </x:c>
      <x:c r="L400" s="53">
        <x:f t="shared" si="65"/>
        <x:v>24</x:v>
      </x:c>
      <x:c r="M400" s="54">
        <x:f t="shared" si="66"/>
        <x:v>1120.5180073532213</x:v>
      </x:c>
      <x:c r="N400" s="54">
        <x:f t="shared" si="67"/>
        <x:v>0.27813750510640367</x:v>
      </x:c>
      <x:c r="O400" s="55">
        <x:f t="shared" si="68"/>
        <x:v>58134</x:v>
      </x:c>
      <x:c r="P400" s="55">
        <x:f t="shared" si="69"/>
        <x:v>16280</x:v>
      </x:c>
      <x:c r="Q400" s="55">
        <x:f t="shared" si="70"/>
        <x:v>31953.437627660092</x:v>
      </x:c>
      <x:c r="R400" s="55">
        <x:f t="shared" si="71"/>
        <x:v>-10099.437627660092</x:v>
      </x:c>
      <x:c r="S400" s="1" t="str">
        <x:f t="shared" si="72"/>
        <x:v>YES</x:v>
      </x:c>
      <x:c r="T400" s="1">
        <x:f t="shared" si="73"/>
        <x:v>-10099.437627660092</x:v>
      </x:c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53">
        <x:f t="shared" si="62"/>
        <x:v>0</x:v>
      </x:c>
      <x:c r="J401" s="53">
        <x:f t="shared" si="63"/>
        <x:v>11</x:v>
      </x:c>
      <x:c r="K401" s="53">
        <x:f t="shared" si="64"/>
        <x:v>14</x:v>
      </x:c>
      <x:c r="L401" s="53">
        <x:f t="shared" si="65"/>
        <x:v>25</x:v>
      </x:c>
      <x:c r="M401" s="54">
        <x:f t="shared" si="66"/>
        <x:v>1182.6600886668825</x:v>
      </x:c>
      <x:c r="N401" s="54">
        <x:f t="shared" si="67"/>
        <x:v>0.32129172824089064</x:v>
      </x:c>
      <x:c r="O401" s="55">
        <x:f t="shared" si="68"/>
        <x:v>60834</x:v>
      </x:c>
      <x:c r="P401" s="55">
        <x:f t="shared" si="69"/>
        <x:v>17160</x:v>
      </x:c>
      <x:c r="Q401" s="55">
        <x:f t="shared" si="70"/>
        <x:v>33032.293206022267</x:v>
      </x:c>
      <x:c r="R401" s="55">
        <x:f t="shared" si="71"/>
        <x:v>-9358.2932060222665</x:v>
      </x:c>
      <x:c r="S401" s="1" t="str">
        <x:f t="shared" si="72"/>
        <x:v>YES</x:v>
      </x:c>
      <x:c r="T401" s="1">
        <x:f t="shared" si="73"/>
        <x:v>-9358.2932060222665</x:v>
      </x:c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53">
        <x:f t="shared" si="62"/>
        <x:v>0</x:v>
      </x:c>
      <x:c r="J402" s="53">
        <x:f t="shared" si="63"/>
        <x:v>11</x:v>
      </x:c>
      <x:c r="K402" s="53">
        <x:f t="shared" si="64"/>
        <x:v>15</x:v>
      </x:c>
      <x:c r="L402" s="53">
        <x:f t="shared" si="65"/>
        <x:v>26</x:v>
      </x:c>
      <x:c r="M402" s="54">
        <x:f t="shared" si="66"/>
        <x:v>1246.2482955430289</x:v>
      </x:c>
      <x:c r="N402" s="54">
        <x:f t="shared" si="67"/>
        <x:v>0.36545020523821453</x:v>
      </x:c>
      <x:c r="O402" s="55">
        <x:f t="shared" si="68"/>
        <x:v>63534</x:v>
      </x:c>
      <x:c r="P402" s="55">
        <x:f t="shared" si="69"/>
        <x:v>18040</x:v>
      </x:c>
      <x:c r="Q402" s="55">
        <x:f t="shared" si="70"/>
        <x:v>34136.255130955367</x:v>
      </x:c>
      <x:c r="R402" s="55">
        <x:f t="shared" si="71"/>
        <x:v>-8642.2551309553673</x:v>
      </x:c>
      <x:c r="S402" s="1" t="str">
        <x:f t="shared" si="72"/>
        <x:v>YES</x:v>
      </x:c>
      <x:c r="T402" s="1">
        <x:f t="shared" si="73"/>
        <x:v>-8642.2551309553673</x:v>
      </x:c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53">
        <x:f t="shared" si="62"/>
        <x:v>0</x:v>
      </x:c>
      <x:c r="J403" s="53">
        <x:f t="shared" si="63"/>
        <x:v>11</x:v>
      </x:c>
      <x:c r="K403" s="53">
        <x:f t="shared" si="64"/>
        <x:v>16</x:v>
      </x:c>
      <x:c r="L403" s="53">
        <x:f t="shared" si="65"/>
        <x:v>27</x:v>
      </x:c>
      <x:c r="M403" s="54">
        <x:f t="shared" si="66"/>
        <x:v>1311.309071420518</x:v>
      </x:c>
      <x:c r="N403" s="54">
        <x:f t="shared" si="67"/>
        <x:v>0.41063129959758193</x:v>
      </x:c>
      <x:c r="O403" s="55">
        <x:f t="shared" si="68"/>
        <x:v>66234</x:v>
      </x:c>
      <x:c r="P403" s="55">
        <x:f t="shared" si="69"/>
        <x:v>18920</x:v>
      </x:c>
      <x:c r="Q403" s="55">
        <x:f t="shared" si="70"/>
        <x:v>35265.782489939549</x:v>
      </x:c>
      <x:c r="R403" s="55">
        <x:f t="shared" si="71"/>
        <x:v>-7951.7824899395491</x:v>
      </x:c>
      <x:c r="S403" s="1" t="str">
        <x:f t="shared" si="72"/>
        <x:v>YES</x:v>
      </x:c>
      <x:c r="T403" s="1">
        <x:f t="shared" si="73"/>
        <x:v>-7951.7824899395491</x:v>
      </x:c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53">
        <x:f t="shared" si="62"/>
        <x:v>0</x:v>
      </x:c>
      <x:c r="J404" s="53">
        <x:f t="shared" si="63"/>
        <x:v>11</x:v>
      </x:c>
      <x:c r="K404" s="53">
        <x:f t="shared" si="64"/>
        <x:v>17</x:v>
      </x:c>
      <x:c r="L404" s="53">
        <x:f t="shared" si="65"/>
        <x:v>28</x:v>
      </x:c>
      <x:c r="M404" s="54">
        <x:f t="shared" si="66"/>
        <x:v>1377.8692948670582</x:v>
      </x:c>
      <x:c r="N404" s="54">
        <x:f t="shared" si="67"/>
        <x:v>0.45685367699101265</x:v>
      </x:c>
      <x:c r="O404" s="55">
        <x:f t="shared" si="68"/>
        <x:v>68934</x:v>
      </x:c>
      <x:c r="P404" s="55">
        <x:f t="shared" si="69"/>
        <x:v>19800</x:v>
      </x:c>
      <x:c r="Q404" s="55">
        <x:f t="shared" si="70"/>
        <x:v>36421.341924775319</x:v>
      </x:c>
      <x:c r="R404" s="55">
        <x:f t="shared" si="71"/>
        <x:v>-7287.3419247753191</x:v>
      </x:c>
      <x:c r="S404" s="1" t="str">
        <x:f t="shared" si="72"/>
        <x:v>YES</x:v>
      </x:c>
      <x:c r="T404" s="1">
        <x:f t="shared" si="73"/>
        <x:v>-7287.3419247753191</x:v>
      </x:c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53">
        <x:f t="shared" si="62"/>
        <x:v>0</x:v>
      </x:c>
      <x:c r="J405" s="53">
        <x:f t="shared" si="63"/>
        <x:v>11</x:v>
      </x:c>
      <x:c r="K405" s="53">
        <x:f t="shared" si="64"/>
        <x:v>18</x:v>
      </x:c>
      <x:c r="L405" s="53">
        <x:f t="shared" si="65"/>
        <x:v>29</x:v>
      </x:c>
      <x:c r="M405" s="54">
        <x:f t="shared" si="66"/>
        <x:v>1445.9562863256456</x:v>
      </x:c>
      <x:c r="N405" s="54">
        <x:f t="shared" si="67"/>
        <x:v>0.504136309948365</x:v>
      </x:c>
      <x:c r="O405" s="55">
        <x:f t="shared" si="68"/>
        <x:v>71634</x:v>
      </x:c>
      <x:c r="P405" s="55">
        <x:f t="shared" si="69"/>
        <x:v>20680</x:v>
      </x:c>
      <x:c r="Q405" s="55">
        <x:f t="shared" si="70"/>
        <x:v>37603.407748709127</x:v>
      </x:c>
      <x:c r="R405" s="55">
        <x:f t="shared" si="71"/>
        <x:v>-6649.4077487091272</x:v>
      </x:c>
      <x:c r="S405" s="1" t="str">
        <x:f t="shared" si="72"/>
        <x:v>YES</x:v>
      </x:c>
      <x:c r="T405" s="1">
        <x:f t="shared" si="73"/>
        <x:v>-6649.4077487091272</x:v>
      </x:c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53">
        <x:f t="shared" si="62"/>
        <x:v>0</x:v>
      </x:c>
      <x:c r="J406" s="53">
        <x:f t="shared" si="63"/>
        <x:v>11</x:v>
      </x:c>
      <x:c r="K406" s="53">
        <x:f t="shared" si="64"/>
        <x:v>19</x:v>
      </x:c>
      <x:c r="L406" s="53">
        <x:f t="shared" si="65"/>
        <x:v>30</x:v>
      </x:c>
      <x:c r="M406" s="54">
        <x:f t="shared" si="66"/>
        <x:v>1515.5978149616674</x:v>
      </x:c>
      <x:c r="N406" s="54">
        <x:f t="shared" si="67"/>
        <x:v>0.55249848261226897</x:v>
      </x:c>
      <x:c r="O406" s="55">
        <x:f t="shared" si="68"/>
        <x:v>74334</x:v>
      </x:c>
      <x:c r="P406" s="55">
        <x:f t="shared" si="69"/>
        <x:v>21560</x:v>
      </x:c>
      <x:c r="Q406" s="55">
        <x:f t="shared" si="70"/>
        <x:v>38812.462065306725</x:v>
      </x:c>
      <x:c r="R406" s="55">
        <x:f t="shared" si="71"/>
        <x:v>-6038.462065306725</x:v>
      </x:c>
      <x:c r="S406" s="1" t="str">
        <x:f t="shared" si="72"/>
        <x:v>YES</x:v>
      </x:c>
      <x:c r="T406" s="1">
        <x:f t="shared" si="73"/>
        <x:v>-6038.462065306725</x:v>
      </x:c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53">
        <x:f t="shared" si="62"/>
        <x:v>0</x:v>
      </x:c>
      <x:c r="J407" s="53">
        <x:f t="shared" si="63"/>
        <x:v>11</x:v>
      </x:c>
      <x:c r="K407" s="53">
        <x:f t="shared" si="64"/>
        <x:v>20</x:v>
      </x:c>
      <x:c r="L407" s="53">
        <x:f t="shared" si="65"/>
        <x:v>31</x:v>
      </x:c>
      <x:c r="M407" s="54">
        <x:f t="shared" si="66"/>
        <x:v>1586.8221056121445</x:v>
      </x:c>
      <x:c r="N407" s="54">
        <x:f t="shared" si="67"/>
        <x:v>0.60195979556398926</x:v>
      </x:c>
      <x:c r="O407" s="55">
        <x:f t="shared" si="68"/>
        <x:v>77034</x:v>
      </x:c>
      <x:c r="P407" s="55">
        <x:f t="shared" si="69"/>
        <x:v>22440</x:v>
      </x:c>
      <x:c r="Q407" s="55">
        <x:f t="shared" si="70"/>
        <x:v>40048.994889099733</x:v>
      </x:c>
      <x:c r="R407" s="55">
        <x:f t="shared" si="71"/>
        <x:v>-5454.994889099733</x:v>
      </x:c>
      <x:c r="S407" s="1" t="str">
        <x:f t="shared" si="72"/>
        <x:v>YES</x:v>
      </x:c>
      <x:c r="T407" s="1">
        <x:f t="shared" si="73"/>
        <x:v>-5454.994889099733</x:v>
      </x:c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53">
        <x:f t="shared" si="62"/>
        <x:v>0</x:v>
      </x:c>
      <x:c r="J408" s="53">
        <x:f t="shared" si="63"/>
        <x:v>11</x:v>
      </x:c>
      <x:c r="K408" s="53">
        <x:f t="shared" si="64"/>
        <x:v>21</x:v>
      </x:c>
      <x:c r="L408" s="53">
        <x:f t="shared" si="65"/>
        <x:v>32</x:v>
      </x:c>
      <x:c r="M408" s="54">
        <x:f t="shared" si="66"/>
        <x:v>1659.6578458385882</x:v>
      </x:c>
      <x:c r="N408" s="54">
        <x:f t="shared" si="67"/>
        <x:v>0.65254017072124182</x:v>
      </x:c>
      <x:c r="O408" s="55">
        <x:f t="shared" si="68"/>
        <x:v>79734</x:v>
      </x:c>
      <x:c r="P408" s="55">
        <x:f t="shared" si="69"/>
        <x:v>23320</x:v>
      </x:c>
      <x:c r="Q408" s="55">
        <x:f t="shared" si="70"/>
        <x:v>41313.504268031043</x:v>
      </x:c>
      <x:c r="R408" s="55">
        <x:f t="shared" si="71"/>
        <x:v>-4899.5042680310435</x:v>
      </x:c>
      <x:c r="S408" s="1" t="str">
        <x:f t="shared" si="72"/>
        <x:v>YES</x:v>
      </x:c>
      <x:c r="T408" s="1">
        <x:f t="shared" si="73"/>
        <x:v>-4899.5042680310435</x:v>
      </x:c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53">
        <x:f t="shared" si="62"/>
        <x:v>0</x:v>
      </x:c>
      <x:c r="J409" s="53">
        <x:f t="shared" si="63"/>
        <x:v>11</x:v>
      </x:c>
      <x:c r="K409" s="53">
        <x:f t="shared" si="64"/>
        <x:v>22</x:v>
      </x:c>
      <x:c r="L409" s="53">
        <x:f t="shared" si="65"/>
        <x:v>33</x:v>
      </x:c>
      <x:c r="M409" s="54">
        <x:f t="shared" si="66"/>
        <x:v>1734.1341930849844</x:v>
      </x:c>
      <x:c r="N409" s="54">
        <x:f t="shared" si="67"/>
        <x:v>0.704259856309017</x:v>
      </x:c>
      <x:c r="O409" s="55">
        <x:f t="shared" si="68"/>
        <x:v>82434</x:v>
      </x:c>
      <x:c r="P409" s="55">
        <x:f t="shared" si="69"/>
        <x:v>24200</x:v>
      </x:c>
      <x:c r="Q409" s="55">
        <x:f t="shared" si="70"/>
        <x:v>42606.496407725426</x:v>
      </x:c>
      <x:c r="R409" s="55">
        <x:f t="shared" si="71"/>
        <x:v>-4372.4964077254263</x:v>
      </x:c>
      <x:c r="S409" s="1" t="str">
        <x:f t="shared" si="72"/>
        <x:v>YES</x:v>
      </x:c>
      <x:c r="T409" s="1">
        <x:f t="shared" si="73"/>
        <x:v>-4372.4964077254263</x:v>
      </x:c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53">
        <x:f t="shared" si="62"/>
        <x:v>0</x:v>
      </x:c>
      <x:c r="J410" s="53">
        <x:f t="shared" si="63"/>
        <x:v>11</x:v>
      </x:c>
      <x:c r="K410" s="53">
        <x:f t="shared" si="64"/>
        <x:v>23</x:v>
      </x:c>
      <x:c r="L410" s="53">
        <x:f t="shared" si="65"/>
        <x:v>34</x:v>
      </x:c>
      <x:c r="M410" s="54">
        <x:f t="shared" si="66"/>
        <x:v>1810.2807819424208</x:v>
      </x:c>
      <x:c r="N410" s="54">
        <x:f t="shared" si="67"/>
        <x:v>0.75713943190445887</x:v>
      </x:c>
      <x:c r="O410" s="55">
        <x:f t="shared" si="68"/>
        <x:v>85134</x:v>
      </x:c>
      <x:c r="P410" s="55">
        <x:f t="shared" si="69"/>
        <x:v>25080</x:v>
      </x:c>
      <x:c r="Q410" s="55">
        <x:f t="shared" si="70"/>
        <x:v>43928.485797611473</x:v>
      </x:c>
      <x:c r="R410" s="55">
        <x:f t="shared" si="71"/>
        <x:v>-3874.4857976114727</x:v>
      </x:c>
      <x:c r="S410" s="1" t="str">
        <x:f t="shared" si="72"/>
        <x:v>YES</x:v>
      </x:c>
      <x:c r="T410" s="1">
        <x:f t="shared" si="73"/>
        <x:v>-3874.4857976114727</x:v>
      </x:c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53">
        <x:f t="shared" si="62"/>
        <x:v>0</x:v>
      </x:c>
      <x:c r="J411" s="53">
        <x:f t="shared" si="63"/>
        <x:v>11</x:v>
      </x:c>
      <x:c r="K411" s="53">
        <x:f t="shared" si="64"/>
        <x:v>24</x:v>
      </x:c>
      <x:c r="L411" s="53">
        <x:f t="shared" si="65"/>
        <x:v>35</x:v>
      </x:c>
      <x:c r="M411" s="54">
        <x:f t="shared" si="66"/>
        <x:v>1888.1277315219168</x:v>
      </x:c>
      <x:c r="N411" s="54">
        <x:f t="shared" si="67"/>
        <x:v>0.81119981355688664</x:v>
      </x:c>
      <x:c r="O411" s="55">
        <x:f t="shared" si="68"/>
        <x:v>87834</x:v>
      </x:c>
      <x:c r="P411" s="55">
        <x:f t="shared" si="69"/>
        <x:v>25960</x:v>
      </x:c>
      <x:c r="Q411" s="55">
        <x:f t="shared" si="70"/>
        <x:v>45279.995338922163</x:v>
      </x:c>
      <x:c r="R411" s="55">
        <x:f t="shared" si="71"/>
        <x:v>-3405.9953389221628</x:v>
      </x:c>
      <x:c r="S411" s="1" t="str">
        <x:f t="shared" si="72"/>
        <x:v>YES</x:v>
      </x:c>
      <x:c r="T411" s="1">
        <x:f t="shared" si="73"/>
        <x:v>-3405.9953389221628</x:v>
      </x:c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53">
        <x:f t="shared" si="62"/>
        <x:v>0</x:v>
      </x:c>
      <x:c r="J412" s="53">
        <x:f t="shared" si="63"/>
        <x:v>11</x:v>
      </x:c>
      <x:c r="K412" s="53">
        <x:f t="shared" si="64"/>
        <x:v>25</x:v>
      </x:c>
      <x:c r="L412" s="53">
        <x:f t="shared" si="65"/>
        <x:v>36</x:v>
      </x:c>
      <x:c r="M412" s="54">
        <x:f t="shared" si="66"/>
        <x:v>1967.7056529370143</x:v>
      </x:c>
      <x:c r="N412" s="54">
        <x:f t="shared" si="67"/>
        <x:v>0.86646225898403773</x:v>
      </x:c>
      <x:c r="O412" s="55">
        <x:f t="shared" si="68"/>
        <x:v>90534</x:v>
      </x:c>
      <x:c r="P412" s="55">
        <x:f t="shared" si="69"/>
        <x:v>26840</x:v>
      </x:c>
      <x:c r="Q412" s="55">
        <x:f t="shared" si="70"/>
        <x:v>46661.55647460094</x:v>
      </x:c>
      <x:c r="R412" s="55">
        <x:f t="shared" si="71"/>
        <x:v>-2967.5564746009404</x:v>
      </x:c>
      <x:c r="S412" s="1" t="str">
        <x:f t="shared" si="72"/>
        <x:v>YES</x:v>
      </x:c>
      <x:c r="T412" s="1">
        <x:f t="shared" si="73"/>
        <x:v>-2967.5564746009404</x:v>
      </x:c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53">
        <x:f t="shared" si="62"/>
        <x:v>0</x:v>
      </x:c>
      <x:c r="J413" s="53">
        <x:f t="shared" si="63"/>
        <x:v>11</x:v>
      </x:c>
      <x:c r="K413" s="53">
        <x:f t="shared" si="64"/>
        <x:v>26</x:v>
      </x:c>
      <x:c r="L413" s="53">
        <x:f t="shared" si="65"/>
        <x:v>37</x:v>
      </x:c>
      <x:c r="M413" s="54">
        <x:f t="shared" si="66"/>
        <x:v>2049.0456568977324</x:v>
      </x:c>
      <x:c r="N413" s="54">
        <x:f t="shared" si="67"/>
        <x:v>0.92294837284564757</x:v>
      </x:c>
      <x:c r="O413" s="55">
        <x:f t="shared" si="68"/>
        <x:v>93234</x:v>
      </x:c>
      <x:c r="P413" s="55">
        <x:f t="shared" si="69"/>
        <x:v>27720</x:v>
      </x:c>
      <x:c r="Q413" s="55">
        <x:f t="shared" si="70"/>
        <x:v>48073.709321141185</x:v>
      </x:c>
      <x:c r="R413" s="55">
        <x:f t="shared" si="71"/>
        <x:v>-2559.7093211411848</x:v>
      </x:c>
      <x:c r="S413" s="1" t="str">
        <x:f t="shared" si="72"/>
        <x:v>YES</x:v>
      </x:c>
      <x:c r="T413" s="1">
        <x:f t="shared" si="73"/>
        <x:v>-2559.7093211411848</x:v>
      </x:c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53">
        <x:f t="shared" si="62"/>
        <x:v>0</x:v>
      </x:c>
      <x:c r="J414" s="53">
        <x:f t="shared" si="63"/>
        <x:v>11</x:v>
      </x:c>
      <x:c r="K414" s="53">
        <x:f t="shared" si="64"/>
        <x:v>27</x:v>
      </x:c>
      <x:c r="L414" s="53">
        <x:f t="shared" si="65"/>
        <x:v>38</x:v>
      </x:c>
      <x:c r="M414" s="54">
        <x:f t="shared" si="66"/>
        <x:v>2132.1793614174885</x:v>
      </x:c>
      <x:c r="N414" s="54">
        <x:f t="shared" si="67"/>
        <x:v>0.98068011209547812</x:v>
      </x:c>
      <x:c r="O414" s="55">
        <x:f t="shared" si="68"/>
        <x:v>95934</x:v>
      </x:c>
      <x:c r="P414" s="55">
        <x:f t="shared" si="69"/>
        <x:v>28600</x:v>
      </x:c>
      <x:c r="Q414" s="55">
        <x:f t="shared" si="70"/>
        <x:v>49517.002802386953</x:v>
      </x:c>
      <x:c r="R414" s="55">
        <x:f t="shared" si="71"/>
        <x:v>-2183.0028023869527</x:v>
      </x:c>
      <x:c r="S414" s="1" t="str">
        <x:f t="shared" si="72"/>
        <x:v>YES</x:v>
      </x:c>
      <x:c r="T414" s="1">
        <x:f t="shared" si="73"/>
        <x:v>-2183.0028023869527</x:v>
      </x:c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53">
        <x:f t="shared" si="62"/>
        <x:v>0</x:v>
      </x:c>
      <x:c r="J415" s="53">
        <x:f t="shared" si="63"/>
        <x:v>11</x:v>
      </x:c>
      <x:c r="K415" s="53">
        <x:f t="shared" si="64"/>
        <x:v>28</x:v>
      </x:c>
      <x:c r="L415" s="53">
        <x:f t="shared" si="65"/>
        <x:v>39</x:v>
      </x:c>
      <x:c r="M415" s="54">
        <x:f t="shared" si="66"/>
        <x:v>2217.1388996346423</x:v>
      </x:c>
      <x:c r="N415" s="54">
        <x:f t="shared" si="67"/>
        <x:v>1.0396797914129461</x:v>
      </x:c>
      <x:c r="O415" s="55">
        <x:f t="shared" si="68"/>
        <x:v>98634</x:v>
      </x:c>
      <x:c r="P415" s="55">
        <x:f t="shared" si="69"/>
        <x:v>29480</x:v>
      </x:c>
      <x:c r="Q415" s="55">
        <x:f t="shared" si="70"/>
        <x:v>50991.994785323652</x:v>
      </x:c>
      <x:c r="R415" s="55">
        <x:f t="shared" si="71"/>
        <x:v>-1837.9947853236517</x:v>
      </x:c>
      <x:c r="S415" s="1" t="str">
        <x:f t="shared" si="72"/>
        <x:v>YES</x:v>
      </x:c>
      <x:c r="T415" s="1">
        <x:f t="shared" si="73"/>
        <x:v>-1837.9947853236517</x:v>
      </x:c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53">
        <x:f t="shared" si="62"/>
        <x:v>0</x:v>
      </x:c>
      <x:c r="J416" s="53">
        <x:f t="shared" si="63"/>
        <x:v>11</x:v>
      </x:c>
      <x:c r="K416" s="53">
        <x:f t="shared" si="64"/>
        <x:v>29</x:v>
      </x:c>
      <x:c r="L416" s="53">
        <x:f t="shared" si="65"/>
        <x:v>40</x:v>
      </x:c>
      <x:c r="M416" s="54">
        <x:f t="shared" si="66"/>
        <x:v>2303.956927750296</x:v>
      </x:c>
      <x:c r="N416" s="54">
        <x:f t="shared" si="67"/>
        <x:v>1.0999700887154833</x:v>
      </x:c>
      <x:c r="O416" s="55">
        <x:f t="shared" si="68"/>
        <x:v>101334</x:v>
      </x:c>
      <x:c r="P416" s="55">
        <x:f t="shared" si="69"/>
        <x:v>30360</x:v>
      </x:c>
      <x:c r="Q416" s="55">
        <x:f t="shared" si="70"/>
        <x:v>52499.252217887086</x:v>
      </x:c>
      <x:c r="R416" s="55">
        <x:f t="shared" si="71"/>
        <x:v>-1525.2522178870859</x:v>
      </x:c>
      <x:c r="S416" s="1" t="str">
        <x:f t="shared" si="72"/>
        <x:v>YES</x:v>
      </x:c>
      <x:c r="T416" s="1">
        <x:f t="shared" si="73"/>
        <x:v>-1525.2522178870859</x:v>
      </x:c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53">
        <x:f t="shared" si="62"/>
        <x:v>0</x:v>
      </x:c>
      <x:c r="J417" s="53">
        <x:f t="shared" si="63"/>
        <x:v>11</x:v>
      </x:c>
      <x:c r="K417" s="53">
        <x:f t="shared" si="64"/>
        <x:v>30</x:v>
      </x:c>
      <x:c r="L417" s="53">
        <x:f t="shared" si="65"/>
        <x:v>41</x:v>
      </x:c>
      <x:c r="M417" s="54">
        <x:f t="shared" si="66"/>
        <x:v>2392.6666330840667</x:v>
      </x:c>
      <x:c r="N417" s="54">
        <x:f t="shared" si="67"/>
        <x:v>1.161574050752824</x:v>
      </x:c>
      <x:c r="O417" s="55">
        <x:f t="shared" si="68"/>
        <x:v>104034</x:v>
      </x:c>
      <x:c r="P417" s="55">
        <x:f t="shared" si="69"/>
        <x:v>31240</x:v>
      </x:c>
      <x:c r="Q417" s="55">
        <x:f t="shared" si="70"/>
        <x:v>54039.351268820603</x:v>
      </x:c>
      <x:c r="R417" s="55">
        <x:f t="shared" si="71"/>
        <x:v>-1245.3512688206029</x:v>
      </x:c>
      <x:c r="S417" s="1" t="str">
        <x:f t="shared" si="72"/>
        <x:v>YES</x:v>
      </x:c>
      <x:c r="T417" s="1">
        <x:f t="shared" si="73"/>
        <x:v>-1245.3512688206029</x:v>
      </x:c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53">
        <x:f t="shared" si="62"/>
        <x:v>0</x:v>
      </x:c>
      <x:c r="J418" s="53">
        <x:f t="shared" si="63"/>
        <x:v>12</x:v>
      </x:c>
      <x:c r="K418" s="53">
        <x:f t="shared" si="64"/>
        <x:v>0</x:v>
      </x:c>
      <x:c r="L418" s="53">
        <x:f t="shared" si="65"/>
        <x:v>12</x:v>
      </x:c>
      <x:c r="M418" s="54">
        <x:f t="shared" si="66"/>
        <x:v>484.15997672866712</x:v>
      </x:c>
      <x:c r="N418" s="54">
        <x:f t="shared" si="67"/>
        <x:v>0</x:v>
      </x:c>
      <x:c r="O418" s="55">
        <x:f t="shared" si="68"/>
        <x:v>25128</x:v>
      </x:c>
      <x:c r="P418" s="55">
        <x:f t="shared" si="69"/>
        <x:v>5280</x:v>
      </x:c>
      <x:c r="Q418" s="55">
        <x:f t="shared" si="70"/>
        <x:v>16811.11030307872</x:v>
      </x:c>
      <x:c r="R418" s="55">
        <x:f t="shared" si="71"/>
        <x:v>-16963.11030307872</x:v>
      </x:c>
      <x:c r="S418" s="1" t="str">
        <x:f t="shared" si="72"/>
        <x:v>YES</x:v>
      </x:c>
      <x:c r="T418" s="1">
        <x:f t="shared" si="73"/>
        <x:v>-16963.11030307872</x:v>
      </x:c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53">
        <x:f t="shared" si="62"/>
        <x:v>0</x:v>
      </x:c>
      <x:c r="J419" s="53">
        <x:f t="shared" si="63"/>
        <x:v>12</x:v>
      </x:c>
      <x:c r="K419" s="53">
        <x:f t="shared" si="64"/>
        <x:v>1</x:v>
      </x:c>
      <x:c r="L419" s="53">
        <x:f t="shared" si="65"/>
        <x:v>13</x:v>
      </x:c>
      <x:c r="M419" s="54">
        <x:f t="shared" si="66"/>
        <x:v>529.72247672866706</x:v>
      </x:c>
      <x:c r="N419" s="54">
        <x:f t="shared" si="67"/>
        <x:v>0</x:v>
      </x:c>
      <x:c r="O419" s="55">
        <x:f t="shared" si="68"/>
        <x:v>27828</x:v>
      </x:c>
      <x:c r="P419" s="55">
        <x:f t="shared" si="69"/>
        <x:v>6160</x:v>
      </x:c>
      <x:c r="Q419" s="55">
        <x:f t="shared" si="70"/>
        <x:v>18393.141553078716</x:v>
      </x:c>
      <x:c r="R419" s="55">
        <x:f t="shared" si="71"/>
        <x:v>-16725.141553078716</x:v>
      </x:c>
      <x:c r="S419" s="1" t="str">
        <x:f t="shared" si="72"/>
        <x:v>YES</x:v>
      </x:c>
      <x:c r="T419" s="1">
        <x:f t="shared" si="73"/>
        <x:v>-16725.141553078716</x:v>
      </x:c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53">
        <x:f t="shared" si="62"/>
        <x:v>0</x:v>
      </x:c>
      <x:c r="J420" s="53">
        <x:f t="shared" si="63"/>
        <x:v>12</x:v>
      </x:c>
      <x:c r="K420" s="53">
        <x:f t="shared" si="64"/>
        <x:v>2</x:v>
      </x:c>
      <x:c r="L420" s="53">
        <x:f t="shared" si="65"/>
        <x:v>14</x:v>
      </x:c>
      <x:c r="M420" s="54">
        <x:f t="shared" si="66"/>
        <x:v>576.42403922866708</x:v>
      </x:c>
      <x:c r="N420" s="54">
        <x:f t="shared" si="67"/>
        <x:v>0</x:v>
      </x:c>
      <x:c r="O420" s="55">
        <x:f t="shared" si="68"/>
        <x:v>30528</x:v>
      </x:c>
      <x:c r="P420" s="55">
        <x:f t="shared" si="69"/>
        <x:v>7040</x:v>
      </x:c>
      <x:c r="Q420" s="55">
        <x:f t="shared" si="70"/>
        <x:v>20014.723584328716</x:v>
      </x:c>
      <x:c r="R420" s="55">
        <x:f t="shared" si="71"/>
        <x:v>-16526.723584328716</x:v>
      </x:c>
      <x:c r="S420" s="1" t="str">
        <x:f t="shared" si="72"/>
        <x:v>YES</x:v>
      </x:c>
      <x:c r="T420" s="1">
        <x:f t="shared" si="73"/>
        <x:v>-16526.723584328716</x:v>
      </x:c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53">
        <x:f t="shared" si="62"/>
        <x:v>0</x:v>
      </x:c>
      <x:c r="J421" s="53">
        <x:f t="shared" si="63"/>
        <x:v>12</x:v>
      </x:c>
      <x:c r="K421" s="53">
        <x:f t="shared" si="64"/>
        <x:v>3</x:v>
      </x:c>
      <x:c r="L421" s="53">
        <x:f t="shared" si="65"/>
        <x:v>15</x:v>
      </x:c>
      <x:c r="M421" s="54">
        <x:f t="shared" si="66"/>
        <x:v>624.28602165054212</x:v>
      </x:c>
      <x:c r="N421" s="54">
        <x:f t="shared" si="67"/>
        <x:v>0</x:v>
      </x:c>
      <x:c r="O421" s="55">
        <x:f t="shared" si="68"/>
        <x:v>33228</x:v>
      </x:c>
      <x:c r="P421" s="55">
        <x:f t="shared" si="69"/>
        <x:v>7920</x:v>
      </x:c>
      <x:c r="Q421" s="55">
        <x:f t="shared" si="70"/>
        <x:v>21676.597973977157</x:v>
      </x:c>
      <x:c r="R421" s="55">
        <x:f t="shared" si="71"/>
        <x:v>-16368.597973977157</x:v>
      </x:c>
      <x:c r="S421" s="1" t="str">
        <x:f t="shared" si="72"/>
        <x:v>YES</x:v>
      </x:c>
      <x:c r="T421" s="1">
        <x:f t="shared" si="73"/>
        <x:v>-16368.597973977157</x:v>
      </x:c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53">
        <x:f t="shared" si="62"/>
        <x:v>0</x:v>
      </x:c>
      <x:c r="J422" s="53">
        <x:f t="shared" si="63"/>
        <x:v>12</x:v>
      </x:c>
      <x:c r="K422" s="53">
        <x:f t="shared" si="64"/>
        <x:v>4</x:v>
      </x:c>
      <x:c r="L422" s="53">
        <x:f t="shared" si="65"/>
        <x:v>16</x:v>
      </x:c>
      <x:c r="M422" s="54">
        <x:f t="shared" si="66"/>
        <x:v>673.33013737319834</x:v>
      </x:c>
      <x:c r="N422" s="54">
        <x:f t="shared" si="67"/>
        <x:v>0</x:v>
      </x:c>
      <x:c r="O422" s="55">
        <x:f t="shared" si="68"/>
        <x:v>35928</x:v>
      </x:c>
      <x:c r="P422" s="55">
        <x:f t="shared" si="69"/>
        <x:v>8800</x:v>
      </x:c>
      <x:c r="Q422" s="55">
        <x:f t="shared" si="70"/>
        <x:v>23379.518658791607</x:v>
      </x:c>
      <x:c r="R422" s="55">
        <x:f t="shared" si="71"/>
        <x:v>-16251.518658791607</x:v>
      </x:c>
      <x:c r="S422" s="1" t="str">
        <x:f t="shared" si="72"/>
        <x:v>YES</x:v>
      </x:c>
      <x:c r="T422" s="1">
        <x:f t="shared" si="73"/>
        <x:v>-16251.518658791607</x:v>
      </x:c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53">
        <x:f t="shared" si="62"/>
        <x:v>0</x:v>
      </x:c>
      <x:c r="J423" s="53">
        <x:f t="shared" si="63"/>
        <x:v>12</x:v>
      </x:c>
      <x:c r="K423" s="53">
        <x:f t="shared" si="64"/>
        <x:v>5</x:v>
      </x:c>
      <x:c r="L423" s="53">
        <x:f t="shared" si="65"/>
        <x:v>17</x:v>
      </x:c>
      <x:c r="M423" s="54">
        <x:f t="shared" si="66"/>
        <x:v>723.5784612944019</x:v>
      </x:c>
      <x:c r="N423" s="54">
        <x:f t="shared" si="67"/>
        <x:v>2.485042565556878E-3</x:v>
      </x:c>
      <x:c r="O423" s="55">
        <x:f t="shared" si="68"/>
        <x:v>38628</x:v>
      </x:c>
      <x:c r="P423" s="55">
        <x:f t="shared" si="69"/>
        <x:v>9680</x:v>
      </x:c>
      <x:c r="Q423" s="55">
        <x:f t="shared" si="70"/>
        <x:v>25062.126064138924</x:v>
      </x:c>
      <x:c r="R423" s="55">
        <x:f t="shared" si="71"/>
        <x:v>-16114.126064138924</x:v>
      </x:c>
      <x:c r="S423" s="1" t="str">
        <x:f t="shared" si="72"/>
        <x:v>YES</x:v>
      </x:c>
      <x:c r="T423" s="1">
        <x:f t="shared" si="73"/>
        <x:v>-16114.126064138924</x:v>
      </x:c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53">
        <x:f t="shared" si="62"/>
        <x:v>0</x:v>
      </x:c>
      <x:c r="J424" s="53">
        <x:f t="shared" si="63"/>
        <x:v>12</x:v>
      </x:c>
      <x:c r="K424" s="53">
        <x:f t="shared" si="64"/>
        <x:v>6</x:v>
      </x:c>
      <x:c r="L424" s="53">
        <x:f t="shared" si="65"/>
        <x:v>18</x:v>
      </x:c>
      <x:c r="M424" s="54">
        <x:f t="shared" si="66"/>
        <x:v>775.05343547603502</x:v>
      </x:c>
      <x:c r="N424" s="54">
        <x:f t="shared" si="67"/>
        <x:v>3.8231552413913211E-2</x:v>
      </x:c>
      <x:c r="O424" s="55">
        <x:f t="shared" si="68"/>
        <x:v>41328</x:v>
      </x:c>
      <x:c r="P424" s="55">
        <x:f t="shared" si="69"/>
        <x:v>10560</x:v>
      </x:c>
      <x:c r="Q424" s="55">
        <x:f t="shared" si="70"/>
        <x:v>25955.788810347829</x:v>
      </x:c>
      <x:c r="R424" s="55">
        <x:f t="shared" si="71"/>
        <x:v>-15187.788810347829</x:v>
      </x:c>
      <x:c r="S424" s="1" t="str">
        <x:f t="shared" si="72"/>
        <x:v>YES</x:v>
      </x:c>
      <x:c r="T424" s="1">
        <x:f t="shared" si="73"/>
        <x:v>-15187.788810347829</x:v>
      </x:c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53">
        <x:f t="shared" si="62"/>
        <x:v>0</x:v>
      </x:c>
      <x:c r="J425" s="53">
        <x:f t="shared" si="63"/>
        <x:v>12</x:v>
      </x:c>
      <x:c r="K425" s="53">
        <x:f t="shared" si="64"/>
        <x:v>7</x:v>
      </x:c>
      <x:c r="L425" s="53">
        <x:f t="shared" si="65"/>
        <x:v>19</x:v>
      </x:c>
      <x:c r="M425" s="54">
        <x:f t="shared" si="66"/>
        <x:v>827.7778748739953</x:v>
      </x:c>
      <x:c r="N425" s="54">
        <x:f t="shared" si="67"/>
        <x:v>7.4845746440274516E-2</x:v>
      </x:c>
      <x:c r="O425" s="55">
        <x:f t="shared" si="68"/>
        <x:v>44028</x:v>
      </x:c>
      <x:c r="P425" s="55">
        <x:f t="shared" si="69"/>
        <x:v>11440</x:v>
      </x:c>
      <x:c r="Q425" s="55">
        <x:f t="shared" si="70"/>
        <x:v>26871.143661006863</x:v>
      </x:c>
      <x:c r="R425" s="55">
        <x:f t="shared" si="71"/>
        <x:v>-14283.143661006863</x:v>
      </x:c>
      <x:c r="S425" s="1" t="str">
        <x:f t="shared" si="72"/>
        <x:v>YES</x:v>
      </x:c>
      <x:c r="T425" s="1">
        <x:f t="shared" si="73"/>
        <x:v>-14283.143661006863</x:v>
      </x:c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53">
        <x:f t="shared" si="62"/>
        <x:v>0</x:v>
      </x:c>
      <x:c r="J426" s="53">
        <x:f t="shared" si="63"/>
        <x:v>12</x:v>
      </x:c>
      <x:c r="K426" s="53">
        <x:f t="shared" si="64"/>
        <x:v>8</x:v>
      </x:c>
      <x:c r="L426" s="53">
        <x:f t="shared" si="65"/>
        <x:v>20</x:v>
      </x:c>
      <x:c r="M426" s="54">
        <x:f t="shared" si="66"/>
        <x:v>881.77497315397545</x:v>
      </x:c>
      <x:c r="N426" s="54">
        <x:f t="shared" si="67"/>
        <x:v>0.11234373135692739</x:v>
      </x:c>
      <x:c r="O426" s="55">
        <x:f t="shared" si="68"/>
        <x:v>46728</x:v>
      </x:c>
      <x:c r="P426" s="55">
        <x:f t="shared" si="69"/>
        <x:v>12320</x:v>
      </x:c>
      <x:c r="Q426" s="55">
        <x:f t="shared" si="70"/>
        <x:v>27808.593283923186</x:v>
      </x:c>
      <x:c r="R426" s="55">
        <x:f t="shared" si="71"/>
        <x:v>-13400.593283923186</x:v>
      </x:c>
      <x:c r="S426" s="1" t="str">
        <x:f t="shared" si="72"/>
        <x:v>YES</x:v>
      </x:c>
      <x:c r="T426" s="1">
        <x:f t="shared" si="73"/>
        <x:v>-13400.593283923186</x:v>
      </x:c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53">
        <x:f t="shared" si="62"/>
        <x:v>0</x:v>
      </x:c>
      <x:c r="J427" s="53">
        <x:f t="shared" si="63"/>
        <x:v>12</x:v>
      </x:c>
      <x:c r="K427" s="53">
        <x:f t="shared" si="64"/>
        <x:v>9</x:v>
      </x:c>
      <x:c r="L427" s="53">
        <x:f t="shared" si="65"/>
        <x:v>21</x:v>
      </x:c>
      <x:c r="M427" s="54">
        <x:f t="shared" si="66"/>
        <x:v>937.06830859436991</x:v>
      </x:c>
      <x:c r="N427" s="54">
        <x:f t="shared" si="67"/>
        <x:v>0.15074188096831243</x:v>
      </x:c>
      <x:c r="O427" s="55">
        <x:f t="shared" si="68"/>
        <x:v>49428</x:v>
      </x:c>
      <x:c r="P427" s="55">
        <x:f t="shared" si="69"/>
        <x:v>13200</x:v>
      </x:c>
      <x:c r="Q427" s="55">
        <x:f t="shared" si="70"/>
        <x:v>28768.547024207812</x:v>
      </x:c>
      <x:c r="R427" s="55">
        <x:f t="shared" si="71"/>
        <x:v>-12540.547024207812</x:v>
      </x:c>
      <x:c r="S427" s="1" t="str">
        <x:f t="shared" si="72"/>
        <x:v>YES</x:v>
      </x:c>
      <x:c r="T427" s="1">
        <x:f t="shared" si="73"/>
        <x:v>-12540.547024207812</x:v>
      </x:c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53">
        <x:f t="shared" si="62"/>
        <x:v>0</x:v>
      </x:c>
      <x:c r="J428" s="53">
        <x:f t="shared" si="63"/>
        <x:v>12</x:v>
      </x:c>
      <x:c r="K428" s="53">
        <x:f t="shared" si="64"/>
        <x:v>10</x:v>
      </x:c>
      <x:c r="L428" s="53">
        <x:f t="shared" si="65"/>
        <x:v>22</x:v>
      </x:c>
      <x:c r="M428" s="54">
        <x:f t="shared" si="66"/>
        <x:v>993.68185007758279</x:v>
      </x:c>
      <x:c r="N428" s="54">
        <x:f t="shared" si="67"/>
        <x:v>0.19005684033165471</x:v>
      </x:c>
      <x:c r="O428" s="55">
        <x:f t="shared" si="68"/>
        <x:v>52128</x:v>
      </x:c>
      <x:c r="P428" s="55">
        <x:f t="shared" si="69"/>
        <x:v>14080</x:v>
      </x:c>
      <x:c r="Q428" s="55">
        <x:f t="shared" si="70"/>
        <x:v>29751.421008291367</x:v>
      </x:c>
      <x:c r="R428" s="55">
        <x:f t="shared" si="71"/>
        <x:v>-11703.421008291367</x:v>
      </x:c>
      <x:c r="S428" s="1" t="str">
        <x:f t="shared" si="72"/>
        <x:v>YES</x:v>
      </x:c>
      <x:c r="T428" s="1">
        <x:f t="shared" si="73"/>
        <x:v>-11703.421008291367</x:v>
      </x:c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53">
        <x:f t="shared" si="62"/>
        <x:v>0</x:v>
      </x:c>
      <x:c r="J429" s="53">
        <x:f t="shared" si="63"/>
        <x:v>12</x:v>
      </x:c>
      <x:c r="K429" s="53">
        <x:f t="shared" si="64"/>
        <x:v>11</x:v>
      </x:c>
      <x:c r="L429" s="53">
        <x:f t="shared" si="65"/>
        <x:v>23</x:v>
      </x:c>
      <x:c r="M429" s="54">
        <x:f t="shared" si="66"/>
        <x:v>1051.6399631710219</x:v>
      </x:c>
      <x:c r="N429" s="54">
        <x:f t="shared" si="67"/>
        <x:v>0.23030552997987633</x:v>
      </x:c>
      <x:c r="O429" s="55">
        <x:f t="shared" si="68"/>
        <x:v>54828</x:v>
      </x:c>
      <x:c r="P429" s="55">
        <x:f t="shared" si="69"/>
        <x:v>14960</x:v>
      </x:c>
      <x:c r="Q429" s="55">
        <x:f t="shared" si="70"/>
        <x:v>30757.638249496908</x:v>
      </x:c>
      <x:c r="R429" s="55">
        <x:f t="shared" si="71"/>
        <x:v>-10889.638249496908</x:v>
      </x:c>
      <x:c r="S429" s="1" t="str">
        <x:f t="shared" si="72"/>
        <x:v>YES</x:v>
      </x:c>
      <x:c r="T429" s="1">
        <x:f t="shared" si="73"/>
        <x:v>-10889.638249496908</x:v>
      </x:c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53" t="n">
        <x:f t="shared" ref="I430:I493" si="74">INT((ROW()-ROW($I$46))/((CARROT_CAP+1)*(MESCLUN_CAP+1)))</x:f>
        <x:v>0</x:v>
      </x:c>
      <x:c r="J430" s="53" t="n">
        <x:f t="shared" ref="J430:J493" si="75">MOD(INT((ROW()-ROW($I$46))/(MESCLUN_CAP+1)),CARROT_CAP+1)</x:f>
        <x:v>12</x:v>
      </x:c>
      <x:c r="K430" s="53" t="n">
        <x:f t="shared" ref="K430:K493" si="76">MOD(ROW()-ROW($I$46),MESCLUN_CAP+1)</x:f>
        <x:v>12</x:v>
      </x:c>
      <x:c r="L430" s="53" t="n">
        <x:f t="shared" ref="L430:L493" si="77">SUM(I430:K430)</x:f>
        <x:v>24</x:v>
      </x:c>
      <x:c r="M430" s="54" t="n">
        <x:f t="shared" ref="M430:M493" si="78">I430*TOMATO_HOURS*WEEKS*(1+TOMATO_DIM)^I430+J430*CARROT_HOURS*WEEKS*(1+CARROT_DIM)^J430+K430*MESCLUN_HOURS*WEEKS*(1+MESCLUN_DIM)^K430</x:f>
        <x:v>1110.967416299086</x:v>
      </x:c>
      <x:c r="N430" s="54" t="n">
        <x:f t="shared" ref="N430:N493" si="79">MAX(M430-FARMER_HOURS,0)/TEMP_HOURS_PER_WORKER</x:f>
        <x:v>0.27150515020769855</x:v>
      </x:c>
      <x:c r="O430" s="55" t="n">
        <x:f t="shared" ref="O430:O493" si="80">I430*TOMATO_PRICE+J430*CARROT_PRICE+K430*MESCLUN_PRICE</x:f>
        <x:v>57528</x:v>
      </x:c>
      <x:c r="P430" s="55" t="n">
        <x:f t="shared" ref="P430:P493" si="81">I430*TOMATO_FERTILIZER+J430*CARROT_FERTILIZER+K430*MESCLUN_FERTILIZER</x:f>
        <x:v>15840</x:v>
      </x:c>
      <x:c r="Q430" s="55" t="n">
        <x:f t="shared" ref="Q430:Q493" si="82">MIN(M430,FARMER_HOURS)*FARMER_RATE+MAX(M430-FARMER_HOURS,0)*TEMP_RATE</x:f>
        <x:v>31787.628755192465</x:v>
      </x:c>
      <x:c r="R430" s="55" t="n">
        <x:f t="shared" ref="R430:R493" si="83">O430-P430-Q430-FIXED_COST</x:f>
        <x:v>-10099.628755192465</x:v>
      </x:c>
      <x:c r="S430" s="1" t="str">
        <x:f t="shared" ref="S430:S493" si="84">IF(AND(L430&lt;=TOTAL_BED_CAP,N430&lt;=TEMP_WORKER_CAP),"YES","NO")</x:f>
        <x:v>YES</x:v>
      </x:c>
      <x:c r="T430" s="1" t="n">
        <x:f t="shared" ref="T430:T493" si="85">IF(S430="YES",R430,-1E+99)</x:f>
        <x:v>-10099.628755192465</x:v>
      </x:c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53">
        <x:f t="shared" si="74"/>
        <x:v>0</x:v>
      </x:c>
      <x:c r="J431" s="53">
        <x:f t="shared" si="75"/>
        <x:v>12</x:v>
      </x:c>
      <x:c r="K431" s="53">
        <x:f t="shared" si="76"/>
        <x:v>13</x:v>
      </x:c>
      <x:c r="L431" s="53">
        <x:f t="shared" si="77"/>
        <x:v>25</x:v>
      </x:c>
      <x:c r="M431" s="54">
        <x:f t="shared" si="78"/>
        <x:v>1171.6893870074705</x:v>
      </x:c>
      <x:c r="N431" s="54">
        <x:f t="shared" si="79"/>
        <x:v>0.31367318542185452</x:v>
      </x:c>
      <x:c r="O431" s="55">
        <x:f t="shared" si="80"/>
        <x:v>60228</x:v>
      </x:c>
      <x:c r="P431" s="55">
        <x:f t="shared" si="81"/>
        <x:v>16720</x:v>
      </x:c>
      <x:c r="Q431" s="55">
        <x:f t="shared" si="82"/>
        <x:v>32841.829635546361</x:v>
      </x:c>
      <x:c r="R431" s="55">
        <x:f t="shared" si="83"/>
        <x:v>-9333.8296355463608</x:v>
      </x:c>
      <x:c r="S431" s="1" t="str">
        <x:f t="shared" si="84"/>
        <x:v>YES</x:v>
      </x:c>
      <x:c r="T431" s="1">
        <x:f t="shared" si="85"/>
        <x:v>-9333.8296355463608</x:v>
      </x:c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53">
        <x:f t="shared" si="74"/>
        <x:v>0</x:v>
      </x:c>
      <x:c r="J432" s="53">
        <x:f t="shared" si="75"/>
        <x:v>12</x:v>
      </x:c>
      <x:c r="K432" s="53">
        <x:f t="shared" si="76"/>
        <x:v>14</x:v>
      </x:c>
      <x:c r="L432" s="53">
        <x:f t="shared" si="77"/>
        <x:v>26</x:v>
      </x:c>
      <x:c r="M432" s="54">
        <x:f t="shared" si="78"/>
        <x:v>1233.8314683211318</x:v>
      </x:c>
      <x:c r="N432" s="54">
        <x:f t="shared" si="79"/>
        <x:v>0.35682740855634149</x:v>
      </x:c>
      <x:c r="O432" s="55">
        <x:f t="shared" si="80"/>
        <x:v>62928</x:v>
      </x:c>
      <x:c r="P432" s="55">
        <x:f t="shared" si="81"/>
        <x:v>17600</x:v>
      </x:c>
      <x:c r="Q432" s="55">
        <x:f t="shared" si="82"/>
        <x:v>33920.685213908539</x:v>
      </x:c>
      <x:c r="R432" s="55">
        <x:f t="shared" si="83"/>
        <x:v>-8592.6852139085386</x:v>
      </x:c>
      <x:c r="S432" s="1" t="str">
        <x:f t="shared" si="84"/>
        <x:v>YES</x:v>
      </x:c>
      <x:c r="T432" s="1">
        <x:f t="shared" si="85"/>
        <x:v>-8592.6852139085386</x:v>
      </x:c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53">
        <x:f t="shared" si="74"/>
        <x:v>0</x:v>
      </x:c>
      <x:c r="J433" s="53">
        <x:f t="shared" si="75"/>
        <x:v>12</x:v>
      </x:c>
      <x:c r="K433" s="53">
        <x:f t="shared" si="76"/>
        <x:v>15</x:v>
      </x:c>
      <x:c r="L433" s="53">
        <x:f t="shared" si="77"/>
        <x:v>27</x:v>
      </x:c>
      <x:c r="M433" s="54">
        <x:f t="shared" si="78"/>
        <x:v>1297.4196751972781</x:v>
      </x:c>
      <x:c r="N433" s="54">
        <x:f t="shared" si="79"/>
        <x:v>0.40098588555366538</x:v>
      </x:c>
      <x:c r="O433" s="55">
        <x:f t="shared" si="80"/>
        <x:v>65628</x:v>
      </x:c>
      <x:c r="P433" s="55">
        <x:f t="shared" si="81"/>
        <x:v>18480</x:v>
      </x:c>
      <x:c r="Q433" s="55">
        <x:f t="shared" si="82"/>
        <x:v>35024.647138841632</x:v>
      </x:c>
      <x:c r="R433" s="55">
        <x:f t="shared" si="83"/>
        <x:v>-7876.6471388416321</x:v>
      </x:c>
      <x:c r="S433" s="1" t="str">
        <x:f t="shared" si="84"/>
        <x:v>YES</x:v>
      </x:c>
      <x:c r="T433" s="1">
        <x:f t="shared" si="85"/>
        <x:v>-7876.6471388416321</x:v>
      </x:c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53">
        <x:f t="shared" si="74"/>
        <x:v>0</x:v>
      </x:c>
      <x:c r="J434" s="53">
        <x:f t="shared" si="75"/>
        <x:v>12</x:v>
      </x:c>
      <x:c r="K434" s="53">
        <x:f t="shared" si="76"/>
        <x:v>16</x:v>
      </x:c>
      <x:c r="L434" s="53">
        <x:f t="shared" si="77"/>
        <x:v>28</x:v>
      </x:c>
      <x:c r="M434" s="54">
        <x:f t="shared" si="78"/>
        <x:v>1362.4804510747672</x:v>
      </x:c>
      <x:c r="N434" s="54">
        <x:f t="shared" si="79"/>
        <x:v>0.44616697991303278</x:v>
      </x:c>
      <x:c r="O434" s="55">
        <x:f t="shared" si="80"/>
        <x:v>68328</x:v>
      </x:c>
      <x:c r="P434" s="55">
        <x:f t="shared" si="81"/>
        <x:v>19360</x:v>
      </x:c>
      <x:c r="Q434" s="55">
        <x:f t="shared" si="82"/>
        <x:v>36154.174497825821</x:v>
      </x:c>
      <x:c r="R434" s="55">
        <x:f t="shared" si="83"/>
        <x:v>-7186.1744978258212</x:v>
      </x:c>
      <x:c r="S434" s="1" t="str">
        <x:f t="shared" si="84"/>
        <x:v>YES</x:v>
      </x:c>
      <x:c r="T434" s="1">
        <x:f t="shared" si="85"/>
        <x:v>-7186.1744978258212</x:v>
      </x:c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53">
        <x:f t="shared" si="74"/>
        <x:v>0</x:v>
      </x:c>
      <x:c r="J435" s="53">
        <x:f t="shared" si="75"/>
        <x:v>12</x:v>
      </x:c>
      <x:c r="K435" s="53">
        <x:f t="shared" si="76"/>
        <x:v>17</x:v>
      </x:c>
      <x:c r="L435" s="53">
        <x:f t="shared" si="77"/>
        <x:v>29</x:v>
      </x:c>
      <x:c r="M435" s="54">
        <x:f t="shared" si="78"/>
        <x:v>1429.0406745213077</x:v>
      </x:c>
      <x:c r="N435" s="54">
        <x:f t="shared" si="79"/>
        <x:v>0.49238935730646366</x:v>
      </x:c>
      <x:c r="O435" s="55">
        <x:f t="shared" si="80"/>
        <x:v>71028</x:v>
      </x:c>
      <x:c r="P435" s="55">
        <x:f t="shared" si="81"/>
        <x:v>20240</x:v>
      </x:c>
      <x:c r="Q435" s="55">
        <x:f t="shared" si="82"/>
        <x:v>37309.733932661591</x:v>
      </x:c>
      <x:c r="R435" s="55">
        <x:f t="shared" si="83"/>
        <x:v>-6521.7339326615911</x:v>
      </x:c>
      <x:c r="S435" s="1" t="str">
        <x:f t="shared" si="84"/>
        <x:v>YES</x:v>
      </x:c>
      <x:c r="T435" s="1">
        <x:f t="shared" si="85"/>
        <x:v>-6521.7339326615911</x:v>
      </x:c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53">
        <x:f t="shared" si="74"/>
        <x:v>0</x:v>
      </x:c>
      <x:c r="J436" s="53">
        <x:f t="shared" si="75"/>
        <x:v>12</x:v>
      </x:c>
      <x:c r="K436" s="53">
        <x:f t="shared" si="76"/>
        <x:v>18</x:v>
      </x:c>
      <x:c r="L436" s="53">
        <x:f t="shared" si="77"/>
        <x:v>30</x:v>
      </x:c>
      <x:c r="M436" s="54">
        <x:f t="shared" si="78"/>
        <x:v>1497.127665979895</x:v>
      </x:c>
      <x:c r="N436" s="54">
        <x:f t="shared" si="79"/>
        <x:v>0.53967199026381596</x:v>
      </x:c>
      <x:c r="O436" s="55">
        <x:f t="shared" si="80"/>
        <x:v>73728</x:v>
      </x:c>
      <x:c r="P436" s="55">
        <x:f t="shared" si="81"/>
        <x:v>21120</x:v>
      </x:c>
      <x:c r="Q436" s="55">
        <x:f t="shared" si="82"/>
        <x:v>38491.799756595399</x:v>
      </x:c>
      <x:c r="R436" s="55">
        <x:f t="shared" si="83"/>
        <x:v>-5883.7997565953992</x:v>
      </x:c>
      <x:c r="S436" s="1" t="str">
        <x:f t="shared" si="84"/>
        <x:v>YES</x:v>
      </x:c>
      <x:c r="T436" s="1">
        <x:f t="shared" si="85"/>
        <x:v>-5883.7997565953992</x:v>
      </x:c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53">
        <x:f t="shared" si="74"/>
        <x:v>0</x:v>
      </x:c>
      <x:c r="J437" s="53">
        <x:f t="shared" si="75"/>
        <x:v>12</x:v>
      </x:c>
      <x:c r="K437" s="53">
        <x:f t="shared" si="76"/>
        <x:v>19</x:v>
      </x:c>
      <x:c r="L437" s="53">
        <x:f t="shared" si="77"/>
        <x:v>31</x:v>
      </x:c>
      <x:c r="M437" s="54">
        <x:f t="shared" si="78"/>
        <x:v>1566.7691946159166</x:v>
      </x:c>
      <x:c r="N437" s="54">
        <x:f t="shared" si="79"/>
        <x:v>0.58803416292771982</x:v>
      </x:c>
      <x:c r="O437" s="55">
        <x:f t="shared" si="80"/>
        <x:v>76428</x:v>
      </x:c>
      <x:c r="P437" s="55">
        <x:f t="shared" si="81"/>
        <x:v>22000</x:v>
      </x:c>
      <x:c r="Q437" s="55">
        <x:f t="shared" si="82"/>
        <x:v>39700.854073192997</x:v>
      </x:c>
      <x:c r="R437" s="55">
        <x:f t="shared" si="83"/>
        <x:v>-5272.854073192997</x:v>
      </x:c>
      <x:c r="S437" s="1" t="str">
        <x:f t="shared" si="84"/>
        <x:v>YES</x:v>
      </x:c>
      <x:c r="T437" s="1">
        <x:f t="shared" si="85"/>
        <x:v>-5272.854073192997</x:v>
      </x:c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53">
        <x:f t="shared" si="74"/>
        <x:v>0</x:v>
      </x:c>
      <x:c r="J438" s="53">
        <x:f t="shared" si="75"/>
        <x:v>12</x:v>
      </x:c>
      <x:c r="K438" s="53">
        <x:f t="shared" si="76"/>
        <x:v>20</x:v>
      </x:c>
      <x:c r="L438" s="53">
        <x:f t="shared" si="77"/>
        <x:v>32</x:v>
      </x:c>
      <x:c r="M438" s="54">
        <x:f t="shared" si="78"/>
        <x:v>1637.9934852663937</x:v>
      </x:c>
      <x:c r="N438" s="54">
        <x:f t="shared" si="79"/>
        <x:v>0.63749547587944011</x:v>
      </x:c>
      <x:c r="O438" s="55">
        <x:f t="shared" si="80"/>
        <x:v>79128</x:v>
      </x:c>
      <x:c r="P438" s="55">
        <x:f t="shared" si="81"/>
        <x:v>22880</x:v>
      </x:c>
      <x:c r="Q438" s="55">
        <x:f t="shared" si="82"/>
        <x:v>40937.386896986005</x:v>
      </x:c>
      <x:c r="R438" s="55">
        <x:f t="shared" si="83"/>
        <x:v>-4689.386896986005</x:v>
      </x:c>
      <x:c r="S438" s="1" t="str">
        <x:f t="shared" si="84"/>
        <x:v>YES</x:v>
      </x:c>
      <x:c r="T438" s="1">
        <x:f t="shared" si="85"/>
        <x:v>-4689.386896986005</x:v>
      </x:c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53">
        <x:f t="shared" si="74"/>
        <x:v>0</x:v>
      </x:c>
      <x:c r="J439" s="53">
        <x:f t="shared" si="75"/>
        <x:v>12</x:v>
      </x:c>
      <x:c r="K439" s="53">
        <x:f t="shared" si="76"/>
        <x:v>21</x:v>
      </x:c>
      <x:c r="L439" s="53">
        <x:f t="shared" si="77"/>
        <x:v>33</x:v>
      </x:c>
      <x:c r="M439" s="54">
        <x:f t="shared" si="78"/>
        <x:v>1710.8292254928374</x:v>
      </x:c>
      <x:c r="N439" s="54">
        <x:f t="shared" si="79"/>
        <x:v>0.68807585103669267</x:v>
      </x:c>
      <x:c r="O439" s="55">
        <x:f t="shared" si="80"/>
        <x:v>81828</x:v>
      </x:c>
      <x:c r="P439" s="55">
        <x:f t="shared" si="81"/>
        <x:v>23760</x:v>
      </x:c>
      <x:c r="Q439" s="55">
        <x:f t="shared" si="82"/>
        <x:v>42201.896275917316</x:v>
      </x:c>
      <x:c r="R439" s="55">
        <x:f t="shared" si="83"/>
        <x:v>-4133.8962759173155</x:v>
      </x:c>
      <x:c r="S439" s="1" t="str">
        <x:f t="shared" si="84"/>
        <x:v>YES</x:v>
      </x:c>
      <x:c r="T439" s="1">
        <x:f t="shared" si="85"/>
        <x:v>-4133.8962759173155</x:v>
      </x:c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53">
        <x:f t="shared" si="74"/>
        <x:v>0</x:v>
      </x:c>
      <x:c r="J440" s="53">
        <x:f t="shared" si="75"/>
        <x:v>12</x:v>
      </x:c>
      <x:c r="K440" s="53">
        <x:f t="shared" si="76"/>
        <x:v>22</x:v>
      </x:c>
      <x:c r="L440" s="53">
        <x:f t="shared" si="77"/>
        <x:v>34</x:v>
      </x:c>
      <x:c r="M440" s="54">
        <x:f t="shared" si="78"/>
        <x:v>1785.3055727392336</x:v>
      </x:c>
      <x:c r="N440" s="54">
        <x:f t="shared" si="79"/>
        <x:v>0.73979553662446784</x:v>
      </x:c>
      <x:c r="O440" s="55">
        <x:f t="shared" si="80"/>
        <x:v>84528</x:v>
      </x:c>
      <x:c r="P440" s="55">
        <x:f t="shared" si="81"/>
        <x:v>24640</x:v>
      </x:c>
      <x:c r="Q440" s="55">
        <x:f t="shared" si="82"/>
        <x:v>43494.888415611698</x:v>
      </x:c>
      <x:c r="R440" s="55">
        <x:f t="shared" si="83"/>
        <x:v>-3606.8884156116983</x:v>
      </x:c>
      <x:c r="S440" s="1" t="str">
        <x:f t="shared" si="84"/>
        <x:v>YES</x:v>
      </x:c>
      <x:c r="T440" s="1">
        <x:f t="shared" si="85"/>
        <x:v>-3606.8884156116983</x:v>
      </x:c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53">
        <x:f t="shared" si="74"/>
        <x:v>0</x:v>
      </x:c>
      <x:c r="J441" s="53">
        <x:f t="shared" si="75"/>
        <x:v>12</x:v>
      </x:c>
      <x:c r="K441" s="53">
        <x:f t="shared" si="76"/>
        <x:v>23</x:v>
      </x:c>
      <x:c r="L441" s="53">
        <x:f t="shared" si="77"/>
        <x:v>35</x:v>
      </x:c>
      <x:c r="M441" s="54">
        <x:f t="shared" si="78"/>
        <x:v>1861.4521615966701</x:v>
      </x:c>
      <x:c r="N441" s="54">
        <x:f t="shared" si="79"/>
        <x:v>0.79267511221990972</x:v>
      </x:c>
      <x:c r="O441" s="55">
        <x:f t="shared" si="80"/>
        <x:v>87228</x:v>
      </x:c>
      <x:c r="P441" s="55">
        <x:f t="shared" si="81"/>
        <x:v>25520</x:v>
      </x:c>
      <x:c r="Q441" s="55">
        <x:f t="shared" si="82"/>
        <x:v>44816.877805497745</x:v>
      </x:c>
      <x:c r="R441" s="55">
        <x:f t="shared" si="83"/>
        <x:v>-3108.8778054977447</x:v>
      </x:c>
      <x:c r="S441" s="1" t="str">
        <x:f t="shared" si="84"/>
        <x:v>YES</x:v>
      </x:c>
      <x:c r="T441" s="1">
        <x:f t="shared" si="85"/>
        <x:v>-3108.8778054977447</x:v>
      </x:c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53">
        <x:f t="shared" si="74"/>
        <x:v>0</x:v>
      </x:c>
      <x:c r="J442" s="53">
        <x:f t="shared" si="75"/>
        <x:v>12</x:v>
      </x:c>
      <x:c r="K442" s="53">
        <x:f t="shared" si="76"/>
        <x:v>24</x:v>
      </x:c>
      <x:c r="L442" s="53">
        <x:f t="shared" si="77"/>
        <x:v>36</x:v>
      </x:c>
      <x:c r="M442" s="54">
        <x:f t="shared" si="78"/>
        <x:v>1939.299111176166</x:v>
      </x:c>
      <x:c r="N442" s="54">
        <x:f t="shared" si="79"/>
        <x:v>0.84673549387233749</x:v>
      </x:c>
      <x:c r="O442" s="55">
        <x:f t="shared" si="80"/>
        <x:v>89928</x:v>
      </x:c>
      <x:c r="P442" s="55">
        <x:f t="shared" si="81"/>
        <x:v>26400</x:v>
      </x:c>
      <x:c r="Q442" s="55">
        <x:f t="shared" si="82"/>
        <x:v>46168.387346808435</x:v>
      </x:c>
      <x:c r="R442" s="55">
        <x:f t="shared" si="83"/>
        <x:v>-2640.3873468084348</x:v>
      </x:c>
      <x:c r="S442" s="1" t="str">
        <x:f t="shared" si="84"/>
        <x:v>YES</x:v>
      </x:c>
      <x:c r="T442" s="1">
        <x:f t="shared" si="85"/>
        <x:v>-2640.3873468084348</x:v>
      </x:c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53">
        <x:f t="shared" si="74"/>
        <x:v>0</x:v>
      </x:c>
      <x:c r="J443" s="53">
        <x:f t="shared" si="75"/>
        <x:v>12</x:v>
      </x:c>
      <x:c r="K443" s="53">
        <x:f t="shared" si="76"/>
        <x:v>25</x:v>
      </x:c>
      <x:c r="L443" s="53">
        <x:f t="shared" si="77"/>
        <x:v>37</x:v>
      </x:c>
      <x:c r="M443" s="54">
        <x:f t="shared" si="78"/>
        <x:v>2018.8770325912635</x:v>
      </x:c>
      <x:c r="N443" s="54">
        <x:f t="shared" si="79"/>
        <x:v>0.90199793929948857</x:v>
      </x:c>
      <x:c r="O443" s="55">
        <x:f t="shared" si="80"/>
        <x:v>92628</x:v>
      </x:c>
      <x:c r="P443" s="55">
        <x:f t="shared" si="81"/>
        <x:v>27280</x:v>
      </x:c>
      <x:c r="Q443" s="55">
        <x:f t="shared" si="82"/>
        <x:v>47549.948482487212</x:v>
      </x:c>
      <x:c r="R443" s="55">
        <x:f t="shared" si="83"/>
        <x:v>-2201.9484824872125</x:v>
      </x:c>
      <x:c r="S443" s="1" t="str">
        <x:f t="shared" si="84"/>
        <x:v>YES</x:v>
      </x:c>
      <x:c r="T443" s="1">
        <x:f t="shared" si="85"/>
        <x:v>-2201.9484824872125</x:v>
      </x:c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53">
        <x:f t="shared" si="74"/>
        <x:v>0</x:v>
      </x:c>
      <x:c r="J444" s="53">
        <x:f t="shared" si="75"/>
        <x:v>12</x:v>
      </x:c>
      <x:c r="K444" s="53">
        <x:f t="shared" si="76"/>
        <x:v>26</x:v>
      </x:c>
      <x:c r="L444" s="53">
        <x:f t="shared" si="77"/>
        <x:v>38</x:v>
      </x:c>
      <x:c r="M444" s="54">
        <x:f t="shared" si="78"/>
        <x:v>2100.2170365519814</x:v>
      </x:c>
      <x:c r="N444" s="54">
        <x:f t="shared" si="79"/>
        <x:v>0.95848405316109819</x:v>
      </x:c>
      <x:c r="O444" s="55">
        <x:f t="shared" si="80"/>
        <x:v>95328</x:v>
      </x:c>
      <x:c r="P444" s="55">
        <x:f t="shared" si="81"/>
        <x:v>28160</x:v>
      </x:c>
      <x:c r="Q444" s="55">
        <x:f t="shared" si="82"/>
        <x:v>48962.101329027457</x:v>
      </x:c>
      <x:c r="R444" s="55">
        <x:f t="shared" si="83"/>
        <x:v>-1794.1013290274568</x:v>
      </x:c>
      <x:c r="S444" s="1" t="str">
        <x:f t="shared" si="84"/>
        <x:v>YES</x:v>
      </x:c>
      <x:c r="T444" s="1">
        <x:f t="shared" si="85"/>
        <x:v>-1794.1013290274568</x:v>
      </x:c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53">
        <x:f t="shared" si="74"/>
        <x:v>0</x:v>
      </x:c>
      <x:c r="J445" s="53">
        <x:f t="shared" si="75"/>
        <x:v>12</x:v>
      </x:c>
      <x:c r="K445" s="53">
        <x:f t="shared" si="76"/>
        <x:v>27</x:v>
      </x:c>
      <x:c r="L445" s="53">
        <x:f t="shared" si="77"/>
        <x:v>39</x:v>
      </x:c>
      <x:c r="M445" s="54">
        <x:f t="shared" si="78"/>
        <x:v>2183.350741071738</x:v>
      </x:c>
      <x:c r="N445" s="54">
        <x:f t="shared" si="79"/>
        <x:v>1.0162157924109292</x:v>
      </x:c>
      <x:c r="O445" s="55">
        <x:f t="shared" si="80"/>
        <x:v>98028</x:v>
      </x:c>
      <x:c r="P445" s="55">
        <x:f t="shared" si="81"/>
        <x:v>29040</x:v>
      </x:c>
      <x:c r="Q445" s="55">
        <x:f t="shared" si="82"/>
        <x:v>50405.394810273225</x:v>
      </x:c>
      <x:c r="R445" s="55">
        <x:f t="shared" si="83"/>
        <x:v>-1417.3948102732247</x:v>
      </x:c>
      <x:c r="S445" s="1" t="str">
        <x:f t="shared" si="84"/>
        <x:v>YES</x:v>
      </x:c>
      <x:c r="T445" s="1">
        <x:f t="shared" si="85"/>
        <x:v>-1417.3948102732247</x:v>
      </x:c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53">
        <x:f t="shared" si="74"/>
        <x:v>0</x:v>
      </x:c>
      <x:c r="J446" s="53">
        <x:f t="shared" si="75"/>
        <x:v>12</x:v>
      </x:c>
      <x:c r="K446" s="53">
        <x:f t="shared" si="76"/>
        <x:v>28</x:v>
      </x:c>
      <x:c r="L446" s="53">
        <x:f t="shared" si="77"/>
        <x:v>40</x:v>
      </x:c>
      <x:c r="M446" s="54">
        <x:f t="shared" si="78"/>
        <x:v>2268.3102792888917</x:v>
      </x:c>
      <x:c r="N446" s="54">
        <x:f t="shared" si="79"/>
        <x:v>1.075215471728397</x:v>
      </x:c>
      <x:c r="O446" s="55">
        <x:f t="shared" si="80"/>
        <x:v>100728</x:v>
      </x:c>
      <x:c r="P446" s="55">
        <x:f t="shared" si="81"/>
        <x:v>29920</x:v>
      </x:c>
      <x:c r="Q446" s="55">
        <x:f t="shared" si="82"/>
        <x:v>51880.386793209924</x:v>
      </x:c>
      <x:c r="R446" s="55">
        <x:f t="shared" si="83"/>
        <x:v>-1072.3867932099238</x:v>
      </x:c>
      <x:c r="S446" s="1" t="str">
        <x:f t="shared" si="84"/>
        <x:v>YES</x:v>
      </x:c>
      <x:c r="T446" s="1">
        <x:f t="shared" si="85"/>
        <x:v>-1072.3867932099238</x:v>
      </x:c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53">
        <x:f t="shared" si="74"/>
        <x:v>0</x:v>
      </x:c>
      <x:c r="J447" s="53">
        <x:f t="shared" si="75"/>
        <x:v>12</x:v>
      </x:c>
      <x:c r="K447" s="53">
        <x:f t="shared" si="76"/>
        <x:v>29</x:v>
      </x:c>
      <x:c r="L447" s="53">
        <x:f t="shared" si="77"/>
        <x:v>41</x:v>
      </x:c>
      <x:c r="M447" s="54">
        <x:f t="shared" si="78"/>
        <x:v>2355.1283074045455</x:v>
      </x:c>
      <x:c r="N447" s="54">
        <x:f t="shared" si="79"/>
        <x:v>1.1355057690309343</x:v>
      </x:c>
      <x:c r="O447" s="55">
        <x:f t="shared" si="80"/>
        <x:v>103428</x:v>
      </x:c>
      <x:c r="P447" s="55">
        <x:f t="shared" si="81"/>
        <x:v>30800</x:v>
      </x:c>
      <x:c r="Q447" s="55">
        <x:f t="shared" si="82"/>
        <x:v>53387.644225773358</x:v>
      </x:c>
      <x:c r="R447" s="55">
        <x:f t="shared" si="83"/>
        <x:v>-759.6442257733579</x:v>
      </x:c>
      <x:c r="S447" s="1" t="str">
        <x:f t="shared" si="84"/>
        <x:v>YES</x:v>
      </x:c>
      <x:c r="T447" s="1">
        <x:f t="shared" si="85"/>
        <x:v>-759.6442257733579</x:v>
      </x:c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53">
        <x:f t="shared" si="74"/>
        <x:v>0</x:v>
      </x:c>
      <x:c r="J448" s="53">
        <x:f t="shared" si="75"/>
        <x:v>12</x:v>
      </x:c>
      <x:c r="K448" s="53">
        <x:f t="shared" si="76"/>
        <x:v>30</x:v>
      </x:c>
      <x:c r="L448" s="53">
        <x:f t="shared" si="77"/>
        <x:v>42</x:v>
      </x:c>
      <x:c r="M448" s="54">
        <x:f t="shared" si="78"/>
        <x:v>2443.8380127383161</x:v>
      </x:c>
      <x:c r="N448" s="54">
        <x:f t="shared" si="79"/>
        <x:v>1.197109731068275</x:v>
      </x:c>
      <x:c r="O448" s="55">
        <x:f t="shared" si="80"/>
        <x:v>106128</x:v>
      </x:c>
      <x:c r="P448" s="55">
        <x:f t="shared" si="81"/>
        <x:v>31680</x:v>
      </x:c>
      <x:c r="Q448" s="55">
        <x:f t="shared" si="82"/>
        <x:v>54927.743276706882</x:v>
      </x:c>
      <x:c r="R448" s="55">
        <x:f t="shared" si="83"/>
        <x:v>-479.74327670688217</x:v>
      </x:c>
      <x:c r="S448" s="1" t="str">
        <x:f t="shared" si="84"/>
        <x:v>YES</x:v>
      </x:c>
      <x:c r="T448" s="1">
        <x:f t="shared" si="85"/>
        <x:v>-479.74327670688217</x:v>
      </x:c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53">
        <x:f t="shared" si="74"/>
        <x:v>0</x:v>
      </x:c>
      <x:c r="J449" s="53">
        <x:f t="shared" si="75"/>
        <x:v>13</x:v>
      </x:c>
      <x:c r="K449" s="53">
        <x:f t="shared" si="76"/>
        <x:v>0</x:v>
      </x:c>
      <x:c r="L449" s="53">
        <x:f t="shared" si="77"/>
        <x:v>13</x:v>
      </x:c>
      <x:c r="M449" s="54">
        <x:f t="shared" si="78"/>
        <x:v>537.61930749245744</x:v>
      </x:c>
      <x:c r="N449" s="54">
        <x:f t="shared" si="79"/>
        <x:v>0</x:v>
      </x:c>
      <x:c r="O449" s="55">
        <x:f t="shared" si="80"/>
        <x:v>27222</x:v>
      </x:c>
      <x:c r="P449" s="55">
        <x:f t="shared" si="81"/>
        <x:v>5720</x:v>
      </x:c>
      <x:c r="Q449" s="55">
        <x:f t="shared" si="82"/>
        <x:v>18667.337065710326</x:v>
      </x:c>
      <x:c r="R449" s="55">
        <x:f t="shared" si="83"/>
        <x:v>-17165.337065710326</x:v>
      </x:c>
      <x:c r="S449" s="1" t="str">
        <x:f t="shared" si="84"/>
        <x:v>YES</x:v>
      </x:c>
      <x:c r="T449" s="1">
        <x:f t="shared" si="85"/>
        <x:v>-17165.337065710326</x:v>
      </x:c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53">
        <x:f t="shared" si="74"/>
        <x:v>0</x:v>
      </x:c>
      <x:c r="J450" s="53">
        <x:f t="shared" si="75"/>
        <x:v>13</x:v>
      </x:c>
      <x:c r="K450" s="53">
        <x:f t="shared" si="76"/>
        <x:v>1</x:v>
      </x:c>
      <x:c r="L450" s="53">
        <x:f t="shared" si="77"/>
        <x:v>14</x:v>
      </x:c>
      <x:c r="M450" s="54">
        <x:f t="shared" si="78"/>
        <x:v>583.18180749245744</x:v>
      </x:c>
      <x:c r="N450" s="54">
        <x:f t="shared" si="79"/>
        <x:v>0</x:v>
      </x:c>
      <x:c r="O450" s="55">
        <x:f t="shared" si="80"/>
        <x:v>29922</x:v>
      </x:c>
      <x:c r="P450" s="55">
        <x:f t="shared" si="81"/>
        <x:v>6600</x:v>
      </x:c>
      <x:c r="Q450" s="55">
        <x:f t="shared" si="82"/>
        <x:v>20249.368315710326</x:v>
      </x:c>
      <x:c r="R450" s="55">
        <x:f t="shared" si="83"/>
        <x:v>-16927.368315710326</x:v>
      </x:c>
      <x:c r="S450" s="1" t="str">
        <x:f t="shared" si="84"/>
        <x:v>YES</x:v>
      </x:c>
      <x:c r="T450" s="1">
        <x:f t="shared" si="85"/>
        <x:v>-16927.368315710326</x:v>
      </x:c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53">
        <x:f t="shared" si="74"/>
        <x:v>0</x:v>
      </x:c>
      <x:c r="J451" s="53">
        <x:f t="shared" si="75"/>
        <x:v>13</x:v>
      </x:c>
      <x:c r="K451" s="53">
        <x:f t="shared" si="76"/>
        <x:v>2</x:v>
      </x:c>
      <x:c r="L451" s="53">
        <x:f t="shared" si="77"/>
        <x:v>15</x:v>
      </x:c>
      <x:c r="M451" s="54">
        <x:f t="shared" si="78"/>
        <x:v>629.88336999245746</x:v>
      </x:c>
      <x:c r="N451" s="54">
        <x:f t="shared" si="79"/>
        <x:v>0</x:v>
      </x:c>
      <x:c r="O451" s="55">
        <x:f t="shared" si="80"/>
        <x:v>32622</x:v>
      </x:c>
      <x:c r="P451" s="55">
        <x:f t="shared" si="81"/>
        <x:v>7480</x:v>
      </x:c>
      <x:c r="Q451" s="55">
        <x:f t="shared" si="82"/>
        <x:v>21870.95034696033</x:v>
      </x:c>
      <x:c r="R451" s="55">
        <x:f t="shared" si="83"/>
        <x:v>-16728.95034696033</x:v>
      </x:c>
      <x:c r="S451" s="1" t="str">
        <x:f t="shared" si="84"/>
        <x:v>YES</x:v>
      </x:c>
      <x:c r="T451" s="1">
        <x:f t="shared" si="85"/>
        <x:v>-16728.95034696033</x:v>
      </x:c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53">
        <x:f t="shared" si="74"/>
        <x:v>0</x:v>
      </x:c>
      <x:c r="J452" s="53">
        <x:f t="shared" si="75"/>
        <x:v>13</x:v>
      </x:c>
      <x:c r="K452" s="53">
        <x:f t="shared" si="76"/>
        <x:v>3</x:v>
      </x:c>
      <x:c r="L452" s="53">
        <x:f t="shared" si="77"/>
        <x:v>16</x:v>
      </x:c>
      <x:c r="M452" s="54">
        <x:f t="shared" si="78"/>
        <x:v>677.74535241433239</x:v>
      </x:c>
      <x:c r="N452" s="54">
        <x:f t="shared" si="79"/>
        <x:v>0</x:v>
      </x:c>
      <x:c r="O452" s="55">
        <x:f t="shared" si="80"/>
        <x:v>35322</x:v>
      </x:c>
      <x:c r="P452" s="55">
        <x:f t="shared" si="81"/>
        <x:v>8360</x:v>
      </x:c>
      <x:c r="Q452" s="55">
        <x:f t="shared" si="82"/>
        <x:v>23532.824736608763</x:v>
      </x:c>
      <x:c r="R452" s="55">
        <x:f t="shared" si="83"/>
        <x:v>-16570.824736608763</x:v>
      </x:c>
      <x:c r="S452" s="1" t="str">
        <x:f t="shared" si="84"/>
        <x:v>YES</x:v>
      </x:c>
      <x:c r="T452" s="1">
        <x:f t="shared" si="85"/>
        <x:v>-16570.824736608763</x:v>
      </x:c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53">
        <x:f t="shared" si="74"/>
        <x:v>0</x:v>
      </x:c>
      <x:c r="J453" s="53">
        <x:f t="shared" si="75"/>
        <x:v>13</x:v>
      </x:c>
      <x:c r="K453" s="53">
        <x:f t="shared" si="76"/>
        <x:v>4</x:v>
      </x:c>
      <x:c r="L453" s="53">
        <x:f t="shared" si="77"/>
        <x:v>17</x:v>
      </x:c>
      <x:c r="M453" s="54">
        <x:f t="shared" si="78"/>
        <x:v>726.78946813698872</x:v>
      </x:c>
      <x:c r="N453" s="54">
        <x:f t="shared" si="79"/>
        <x:v>4.7149084284643867E-3</x:v>
      </x:c>
      <x:c r="O453" s="55">
        <x:f t="shared" si="80"/>
        <x:v>38022</x:v>
      </x:c>
      <x:c r="P453" s="55">
        <x:f t="shared" si="81"/>
        <x:v>9240</x:v>
      </x:c>
      <x:c r="Q453" s="55">
        <x:f t="shared" si="82"/>
        <x:v>25117.87271071161</x:v>
      </x:c>
      <x:c r="R453" s="55">
        <x:f t="shared" si="83"/>
        <x:v>-16335.87271071161</x:v>
      </x:c>
      <x:c r="S453" s="1" t="str">
        <x:f t="shared" si="84"/>
        <x:v>YES</x:v>
      </x:c>
      <x:c r="T453" s="1">
        <x:f t="shared" si="85"/>
        <x:v>-16335.87271071161</x:v>
      </x:c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53">
        <x:f t="shared" si="74"/>
        <x:v>0</x:v>
      </x:c>
      <x:c r="J454" s="53">
        <x:f t="shared" si="75"/>
        <x:v>13</x:v>
      </x:c>
      <x:c r="K454" s="53">
        <x:f t="shared" si="76"/>
        <x:v>5</x:v>
      </x:c>
      <x:c r="L454" s="53">
        <x:f t="shared" si="77"/>
        <x:v>18</x:v>
      </x:c>
      <x:c r="M454" s="54">
        <x:f t="shared" si="78"/>
        <x:v>777.03779205819228</x:v>
      </x:c>
      <x:c r="N454" s="54">
        <x:f t="shared" si="79"/>
        <x:v>3.9609577818189086E-2</x:v>
      </x:c>
      <x:c r="O454" s="55">
        <x:f t="shared" si="80"/>
        <x:v>40722</x:v>
      </x:c>
      <x:c r="P454" s="55">
        <x:f t="shared" si="81"/>
        <x:v>10120</x:v>
      </x:c>
      <x:c r="Q454" s="55">
        <x:f t="shared" si="82"/>
        <x:v>25990.239445454728</x:v>
      </x:c>
      <x:c r="R454" s="55">
        <x:f t="shared" si="83"/>
        <x:v>-15388.239445454728</x:v>
      </x:c>
      <x:c r="S454" s="1" t="str">
        <x:f t="shared" si="84"/>
        <x:v>YES</x:v>
      </x:c>
      <x:c r="T454" s="1">
        <x:f t="shared" si="85"/>
        <x:v>-15388.239445454728</x:v>
      </x:c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53">
        <x:f t="shared" si="74"/>
        <x:v>0</x:v>
      </x:c>
      <x:c r="J455" s="53">
        <x:f t="shared" si="75"/>
        <x:v>13</x:v>
      </x:c>
      <x:c r="K455" s="53">
        <x:f t="shared" si="76"/>
        <x:v>6</x:v>
      </x:c>
      <x:c r="L455" s="53">
        <x:f t="shared" si="77"/>
        <x:v>19</x:v>
      </x:c>
      <x:c r="M455" s="54">
        <x:f t="shared" si="78"/>
        <x:v>828.51276623982528</x:v>
      </x:c>
      <x:c r="N455" s="54">
        <x:f t="shared" si="79"/>
        <x:v>7.5356087666545335E-2</x:v>
      </x:c>
      <x:c r="O455" s="55">
        <x:f t="shared" si="80"/>
        <x:v>43422</x:v>
      </x:c>
      <x:c r="P455" s="55">
        <x:f t="shared" si="81"/>
        <x:v>11000</x:v>
      </x:c>
      <x:c r="Q455" s="55">
        <x:f t="shared" si="82"/>
        <x:v>26883.902191663634</x:v>
      </x:c>
      <x:c r="R455" s="55">
        <x:f t="shared" si="83"/>
        <x:v>-14461.902191663634</x:v>
      </x:c>
      <x:c r="S455" s="1" t="str">
        <x:f t="shared" si="84"/>
        <x:v>YES</x:v>
      </x:c>
      <x:c r="T455" s="1">
        <x:f t="shared" si="85"/>
        <x:v>-14461.902191663634</x:v>
      </x:c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53">
        <x:f t="shared" si="74"/>
        <x:v>0</x:v>
      </x:c>
      <x:c r="J456" s="53">
        <x:f t="shared" si="75"/>
        <x:v>13</x:v>
      </x:c>
      <x:c r="K456" s="53">
        <x:f t="shared" si="76"/>
        <x:v>7</x:v>
      </x:c>
      <x:c r="L456" s="53">
        <x:f t="shared" si="77"/>
        <x:v>20</x:v>
      </x:c>
      <x:c r="M456" s="54">
        <x:f t="shared" si="78"/>
        <x:v>881.23720563778556</x:v>
      </x:c>
      <x:c r="N456" s="54">
        <x:f t="shared" si="79"/>
        <x:v>0.11197028169290664</x:v>
      </x:c>
      <x:c r="O456" s="55">
        <x:f t="shared" si="80"/>
        <x:v>46122</x:v>
      </x:c>
      <x:c r="P456" s="55">
        <x:f t="shared" si="81"/>
        <x:v>11880</x:v>
      </x:c>
      <x:c r="Q456" s="55">
        <x:f t="shared" si="82"/>
        <x:v>27799.257042322664</x:v>
      </x:c>
      <x:c r="R456" s="55">
        <x:f t="shared" si="83"/>
        <x:v>-13557.257042322664</x:v>
      </x:c>
      <x:c r="S456" s="1" t="str">
        <x:f t="shared" si="84"/>
        <x:v>YES</x:v>
      </x:c>
      <x:c r="T456" s="1">
        <x:f t="shared" si="85"/>
        <x:v>-13557.257042322664</x:v>
      </x:c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53">
        <x:f t="shared" si="74"/>
        <x:v>0</x:v>
      </x:c>
      <x:c r="J457" s="53">
        <x:f t="shared" si="75"/>
        <x:v>13</x:v>
      </x:c>
      <x:c r="K457" s="53">
        <x:f t="shared" si="76"/>
        <x:v>8</x:v>
      </x:c>
      <x:c r="L457" s="53">
        <x:f t="shared" si="77"/>
        <x:v>21</x:v>
      </x:c>
      <x:c r="M457" s="54">
        <x:f t="shared" si="78"/>
        <x:v>935.23430391776583</x:v>
      </x:c>
      <x:c r="N457" s="54">
        <x:f t="shared" si="79"/>
        <x:v>0.14946826660955961</x:v>
      </x:c>
      <x:c r="O457" s="55">
        <x:f t="shared" si="80"/>
        <x:v>48822</x:v>
      </x:c>
      <x:c r="P457" s="55">
        <x:f t="shared" si="81"/>
        <x:v>12760</x:v>
      </x:c>
      <x:c r="Q457" s="55">
        <x:f t="shared" si="82"/>
        <x:v>28736.706665238991</x:v>
      </x:c>
      <x:c r="R457" s="55">
        <x:f t="shared" si="83"/>
        <x:v>-12674.706665238991</x:v>
      </x:c>
      <x:c r="S457" s="1" t="str">
        <x:f t="shared" si="84"/>
        <x:v>YES</x:v>
      </x:c>
      <x:c r="T457" s="1">
        <x:f t="shared" si="85"/>
        <x:v>-12674.706665238991</x:v>
      </x:c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53">
        <x:f t="shared" si="74"/>
        <x:v>0</x:v>
      </x:c>
      <x:c r="J458" s="53">
        <x:f t="shared" si="75"/>
        <x:v>13</x:v>
      </x:c>
      <x:c r="K458" s="53">
        <x:f t="shared" si="76"/>
        <x:v>9</x:v>
      </x:c>
      <x:c r="L458" s="53">
        <x:f t="shared" si="77"/>
        <x:v>22</x:v>
      </x:c>
      <x:c r="M458" s="54">
        <x:f t="shared" si="78"/>
        <x:v>990.52763935816029</x:v>
      </x:c>
      <x:c r="N458" s="54">
        <x:f t="shared" si="79"/>
        <x:v>0.18786641622094463</x:v>
      </x:c>
      <x:c r="O458" s="55">
        <x:f t="shared" si="80"/>
        <x:v>51522</x:v>
      </x:c>
      <x:c r="P458" s="55">
        <x:f t="shared" si="81"/>
        <x:v>13640</x:v>
      </x:c>
      <x:c r="Q458" s="55">
        <x:f t="shared" si="82"/>
        <x:v>29696.660405523617</x:v>
      </x:c>
      <x:c r="R458" s="55">
        <x:f t="shared" si="83"/>
        <x:v>-11814.660405523617</x:v>
      </x:c>
      <x:c r="S458" s="1" t="str">
        <x:f t="shared" si="84"/>
        <x:v>YES</x:v>
      </x:c>
      <x:c r="T458" s="1">
        <x:f t="shared" si="85"/>
        <x:v>-11814.660405523617</x:v>
      </x:c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53">
        <x:f t="shared" si="74"/>
        <x:v>0</x:v>
      </x:c>
      <x:c r="J459" s="53">
        <x:f t="shared" si="75"/>
        <x:v>13</x:v>
      </x:c>
      <x:c r="K459" s="53">
        <x:f t="shared" si="76"/>
        <x:v>10</x:v>
      </x:c>
      <x:c r="L459" s="53">
        <x:f t="shared" si="77"/>
        <x:v>23</x:v>
      </x:c>
      <x:c r="M459" s="54">
        <x:f t="shared" si="78"/>
        <x:v>1047.1411808413732</x:v>
      </x:c>
      <x:c r="N459" s="54">
        <x:f t="shared" si="79"/>
        <x:v>0.22718137558428692</x:v>
      </x:c>
      <x:c r="O459" s="55">
        <x:f t="shared" si="80"/>
        <x:v>54222</x:v>
      </x:c>
      <x:c r="P459" s="55">
        <x:f t="shared" si="81"/>
        <x:v>14520</x:v>
      </x:c>
      <x:c r="Q459" s="55">
        <x:f t="shared" si="82"/>
        <x:v>30679.534389607172</x:v>
      </x:c>
      <x:c r="R459" s="55">
        <x:f t="shared" si="83"/>
        <x:v>-10977.534389607172</x:v>
      </x:c>
      <x:c r="S459" s="1" t="str">
        <x:f t="shared" si="84"/>
        <x:v>YES</x:v>
      </x:c>
      <x:c r="T459" s="1">
        <x:f t="shared" si="85"/>
        <x:v>-10977.534389607172</x:v>
      </x:c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53">
        <x:f t="shared" si="74"/>
        <x:v>0</x:v>
      </x:c>
      <x:c r="J460" s="53">
        <x:f t="shared" si="75"/>
        <x:v>13</x:v>
      </x:c>
      <x:c r="K460" s="53">
        <x:f t="shared" si="76"/>
        <x:v>11</x:v>
      </x:c>
      <x:c r="L460" s="53">
        <x:f t="shared" si="77"/>
        <x:v>24</x:v>
      </x:c>
      <x:c r="M460" s="54">
        <x:f t="shared" si="78"/>
        <x:v>1105.0992939348121</x:v>
      </x:c>
      <x:c r="N460" s="54">
        <x:f t="shared" si="79"/>
        <x:v>0.2674300652325084</x:v>
      </x:c>
      <x:c r="O460" s="55">
        <x:f t="shared" si="80"/>
        <x:v>56922</x:v>
      </x:c>
      <x:c r="P460" s="55">
        <x:f t="shared" si="81"/>
        <x:v>15400</x:v>
      </x:c>
      <x:c r="Q460" s="55">
        <x:f t="shared" si="82"/>
        <x:v>31685.751630812709</x:v>
      </x:c>
      <x:c r="R460" s="55">
        <x:f t="shared" si="83"/>
        <x:v>-10163.751630812709</x:v>
      </x:c>
      <x:c r="S460" s="1" t="str">
        <x:f t="shared" si="84"/>
        <x:v>YES</x:v>
      </x:c>
      <x:c r="T460" s="1">
        <x:f t="shared" si="85"/>
        <x:v>-10163.751630812709</x:v>
      </x:c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53">
        <x:f t="shared" si="74"/>
        <x:v>0</x:v>
      </x:c>
      <x:c r="J461" s="53">
        <x:f t="shared" si="75"/>
        <x:v>13</x:v>
      </x:c>
      <x:c r="K461" s="53">
        <x:f t="shared" si="76"/>
        <x:v>12</x:v>
      </x:c>
      <x:c r="L461" s="53">
        <x:f t="shared" si="77"/>
        <x:v>25</x:v>
      </x:c>
      <x:c r="M461" s="54">
        <x:f t="shared" si="78"/>
        <x:v>1164.4267470628765</x:v>
      </x:c>
      <x:c r="N461" s="54">
        <x:f t="shared" si="79"/>
        <x:v>0.30862968546033093</x:v>
      </x:c>
      <x:c r="O461" s="55">
        <x:f t="shared" si="80"/>
        <x:v>59622</x:v>
      </x:c>
      <x:c r="P461" s="55">
        <x:f t="shared" si="81"/>
        <x:v>16280</x:v>
      </x:c>
      <x:c r="Q461" s="55">
        <x:f t="shared" si="82"/>
        <x:v>32715.742136508274</x:v>
      </x:c>
      <x:c r="R461" s="55">
        <x:f t="shared" si="83"/>
        <x:v>-9373.7421365082737</x:v>
      </x:c>
      <x:c r="S461" s="1" t="str">
        <x:f t="shared" si="84"/>
        <x:v>YES</x:v>
      </x:c>
      <x:c r="T461" s="1">
        <x:f t="shared" si="85"/>
        <x:v>-9373.7421365082737</x:v>
      </x:c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53">
        <x:f t="shared" si="74"/>
        <x:v>0</x:v>
      </x:c>
      <x:c r="J462" s="53">
        <x:f t="shared" si="75"/>
        <x:v>13</x:v>
      </x:c>
      <x:c r="K462" s="53">
        <x:f t="shared" si="76"/>
        <x:v>13</x:v>
      </x:c>
      <x:c r="L462" s="53">
        <x:f t="shared" si="77"/>
        <x:v>26</x:v>
      </x:c>
      <x:c r="M462" s="54">
        <x:f t="shared" si="78"/>
        <x:v>1225.1487177712609</x:v>
      </x:c>
      <x:c r="N462" s="54">
        <x:f t="shared" si="79"/>
        <x:v>0.35079772067448672</x:v>
      </x:c>
      <x:c r="O462" s="55">
        <x:f t="shared" si="80"/>
        <x:v>62322</x:v>
      </x:c>
      <x:c r="P462" s="55">
        <x:f t="shared" si="81"/>
        <x:v>17160</x:v>
      </x:c>
      <x:c r="Q462" s="55">
        <x:f t="shared" si="82"/>
        <x:v>33769.943016862169</x:v>
      </x:c>
      <x:c r="R462" s="55">
        <x:f t="shared" si="83"/>
        <x:v>-8607.9430168621693</x:v>
      </x:c>
      <x:c r="S462" s="1" t="str">
        <x:f t="shared" si="84"/>
        <x:v>YES</x:v>
      </x:c>
      <x:c r="T462" s="1">
        <x:f t="shared" si="85"/>
        <x:v>-8607.9430168621693</x:v>
      </x:c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53">
        <x:f t="shared" si="74"/>
        <x:v>0</x:v>
      </x:c>
      <x:c r="J463" s="53">
        <x:f t="shared" si="75"/>
        <x:v>13</x:v>
      </x:c>
      <x:c r="K463" s="53">
        <x:f t="shared" si="76"/>
        <x:v>14</x:v>
      </x:c>
      <x:c r="L463" s="53">
        <x:f t="shared" si="77"/>
        <x:v>27</x:v>
      </x:c>
      <x:c r="M463" s="54">
        <x:f t="shared" si="78"/>
        <x:v>1287.2907990849221</x:v>
      </x:c>
      <x:c r="N463" s="54">
        <x:f t="shared" si="79"/>
        <x:v>0.39395194380897369</x:v>
      </x:c>
      <x:c r="O463" s="55">
        <x:f t="shared" si="80"/>
        <x:v>65022</x:v>
      </x:c>
      <x:c r="P463" s="55">
        <x:f t="shared" si="81"/>
        <x:v>18040</x:v>
      </x:c>
      <x:c r="Q463" s="55">
        <x:f t="shared" si="82"/>
        <x:v>34848.79859522434</x:v>
      </x:c>
      <x:c r="R463" s="55">
        <x:f t="shared" si="83"/>
        <x:v>-7866.7985952243398</x:v>
      </x:c>
      <x:c r="S463" s="1" t="str">
        <x:f t="shared" si="84"/>
        <x:v>YES</x:v>
      </x:c>
      <x:c r="T463" s="1">
        <x:f t="shared" si="85"/>
        <x:v>-7866.7985952243398</x:v>
      </x:c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53">
        <x:f t="shared" si="74"/>
        <x:v>0</x:v>
      </x:c>
      <x:c r="J464" s="53">
        <x:f t="shared" si="75"/>
        <x:v>13</x:v>
      </x:c>
      <x:c r="K464" s="53">
        <x:f t="shared" si="76"/>
        <x:v>15</x:v>
      </x:c>
      <x:c r="L464" s="53">
        <x:f t="shared" si="77"/>
        <x:v>28</x:v>
      </x:c>
      <x:c r="M464" s="54">
        <x:f t="shared" si="78"/>
        <x:v>1350.8790059610685</x:v>
      </x:c>
      <x:c r="N464" s="54">
        <x:f t="shared" si="79"/>
        <x:v>0.43811042080629758</x:v>
      </x:c>
      <x:c r="O464" s="55">
        <x:f t="shared" si="80"/>
        <x:v>67722</x:v>
      </x:c>
      <x:c r="P464" s="55">
        <x:f t="shared" si="81"/>
        <x:v>18920</x:v>
      </x:c>
      <x:c r="Q464" s="55">
        <x:f t="shared" si="82"/>
        <x:v>35952.760520157441</x:v>
      </x:c>
      <x:c r="R464" s="55">
        <x:f t="shared" si="83"/>
        <x:v>-7150.7605201574406</x:v>
      </x:c>
      <x:c r="S464" s="1" t="str">
        <x:f t="shared" si="84"/>
        <x:v>YES</x:v>
      </x:c>
      <x:c r="T464" s="1">
        <x:f t="shared" si="85"/>
        <x:v>-7150.7605201574406</x:v>
      </x:c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53">
        <x:f t="shared" si="74"/>
        <x:v>0</x:v>
      </x:c>
      <x:c r="J465" s="53">
        <x:f t="shared" si="75"/>
        <x:v>13</x:v>
      </x:c>
      <x:c r="K465" s="53">
        <x:f t="shared" si="76"/>
        <x:v>16</x:v>
      </x:c>
      <x:c r="L465" s="53">
        <x:f t="shared" si="77"/>
        <x:v>29</x:v>
      </x:c>
      <x:c r="M465" s="54">
        <x:f t="shared" si="78"/>
        <x:v>1415.9397818385576</x:v>
      </x:c>
      <x:c r="N465" s="54">
        <x:f t="shared" si="79"/>
        <x:v>0.48329151516566499</x:v>
      </x:c>
      <x:c r="O465" s="55">
        <x:f t="shared" si="80"/>
        <x:v>70422</x:v>
      </x:c>
      <x:c r="P465" s="55">
        <x:f t="shared" si="81"/>
        <x:v>19800</x:v>
      </x:c>
      <x:c r="Q465" s="55">
        <x:f t="shared" si="82"/>
        <x:v>37082.287879141622</x:v>
      </x:c>
      <x:c r="R465" s="55">
        <x:f t="shared" si="83"/>
        <x:v>-6460.2878791416224</x:v>
      </x:c>
      <x:c r="S465" s="1" t="str">
        <x:f t="shared" si="84"/>
        <x:v>YES</x:v>
      </x:c>
      <x:c r="T465" s="1">
        <x:f t="shared" si="85"/>
        <x:v>-6460.2878791416224</x:v>
      </x:c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53">
        <x:f t="shared" si="74"/>
        <x:v>0</x:v>
      </x:c>
      <x:c r="J466" s="53">
        <x:f t="shared" si="75"/>
        <x:v>13</x:v>
      </x:c>
      <x:c r="K466" s="53">
        <x:f t="shared" si="76"/>
        <x:v>17</x:v>
      </x:c>
      <x:c r="L466" s="53">
        <x:f t="shared" si="77"/>
        <x:v>30</x:v>
      </x:c>
      <x:c r="M466" s="54">
        <x:f t="shared" si="78"/>
        <x:v>1482.5000052850978</x:v>
      </x:c>
      <x:c r="N466" s="54">
        <x:f t="shared" si="79"/>
        <x:v>0.52951389255909576</x:v>
      </x:c>
      <x:c r="O466" s="55">
        <x:f t="shared" si="80"/>
        <x:v>73122</x:v>
      </x:c>
      <x:c r="P466" s="55">
        <x:f t="shared" si="81"/>
        <x:v>20680</x:v>
      </x:c>
      <x:c r="Q466" s="55">
        <x:f t="shared" si="82"/>
        <x:v>38237.847313977392</x:v>
      </x:c>
      <x:c r="R466" s="55">
        <x:f t="shared" si="83"/>
        <x:v>-5795.8473139773923</x:v>
      </x:c>
      <x:c r="S466" s="1" t="str">
        <x:f t="shared" si="84"/>
        <x:v>YES</x:v>
      </x:c>
      <x:c r="T466" s="1">
        <x:f t="shared" si="85"/>
        <x:v>-5795.8473139773923</x:v>
      </x:c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53">
        <x:f t="shared" si="74"/>
        <x:v>0</x:v>
      </x:c>
      <x:c r="J467" s="53">
        <x:f t="shared" si="75"/>
        <x:v>13</x:v>
      </x:c>
      <x:c r="K467" s="53">
        <x:f t="shared" si="76"/>
        <x:v>18</x:v>
      </x:c>
      <x:c r="L467" s="53">
        <x:f t="shared" si="77"/>
        <x:v>31</x:v>
      </x:c>
      <x:c r="M467" s="54">
        <x:f t="shared" si="78"/>
        <x:v>1550.5869967436852</x:v>
      </x:c>
      <x:c r="N467" s="54">
        <x:f t="shared" si="79"/>
        <x:v>0.576796525516448</x:v>
      </x:c>
      <x:c r="O467" s="55">
        <x:f t="shared" si="80"/>
        <x:v>75822</x:v>
      </x:c>
      <x:c r="P467" s="55">
        <x:f t="shared" si="81"/>
        <x:v>21560</x:v>
      </x:c>
      <x:c r="Q467" s="55">
        <x:f t="shared" si="82"/>
        <x:v>39419.9131379112</x:v>
      </x:c>
      <x:c r="R467" s="55">
        <x:f t="shared" si="83"/>
        <x:v>-5157.9131379112005</x:v>
      </x:c>
      <x:c r="S467" s="1" t="str">
        <x:f t="shared" si="84"/>
        <x:v>YES</x:v>
      </x:c>
      <x:c r="T467" s="1">
        <x:f t="shared" si="85"/>
        <x:v>-5157.9131379112005</x:v>
      </x:c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53">
        <x:f t="shared" si="74"/>
        <x:v>0</x:v>
      </x:c>
      <x:c r="J468" s="53">
        <x:f t="shared" si="75"/>
        <x:v>13</x:v>
      </x:c>
      <x:c r="K468" s="53">
        <x:f t="shared" si="76"/>
        <x:v>19</x:v>
      </x:c>
      <x:c r="L468" s="53">
        <x:f t="shared" si="77"/>
        <x:v>32</x:v>
      </x:c>
      <x:c r="M468" s="54">
        <x:f t="shared" si="78"/>
        <x:v>1620.228525379707</x:v>
      </x:c>
      <x:c r="N468" s="54">
        <x:f t="shared" si="79"/>
        <x:v>0.62515869818035208</x:v>
      </x:c>
      <x:c r="O468" s="55">
        <x:f t="shared" si="80"/>
        <x:v>78522</x:v>
      </x:c>
      <x:c r="P468" s="55">
        <x:f t="shared" si="81"/>
        <x:v>22440</x:v>
      </x:c>
      <x:c r="Q468" s="55">
        <x:f t="shared" si="82"/>
        <x:v>40628.967454508806</x:v>
      </x:c>
      <x:c r="R468" s="55">
        <x:f t="shared" si="83"/>
        <x:v>-4546.9674545088055</x:v>
      </x:c>
      <x:c r="S468" s="1" t="str">
        <x:f t="shared" si="84"/>
        <x:v>YES</x:v>
      </x:c>
      <x:c r="T468" s="1">
        <x:f t="shared" si="85"/>
        <x:v>-4546.9674545088055</x:v>
      </x:c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53">
        <x:f t="shared" si="74"/>
        <x:v>0</x:v>
      </x:c>
      <x:c r="J469" s="53">
        <x:f t="shared" si="75"/>
        <x:v>13</x:v>
      </x:c>
      <x:c r="K469" s="53">
        <x:f t="shared" si="76"/>
        <x:v>20</x:v>
      </x:c>
      <x:c r="L469" s="53">
        <x:f t="shared" si="77"/>
        <x:v>33</x:v>
      </x:c>
      <x:c r="M469" s="54">
        <x:f t="shared" si="78"/>
        <x:v>1691.4528160301841</x:v>
      </x:c>
      <x:c r="N469" s="54">
        <x:f t="shared" si="79"/>
        <x:v>0.67462001113207226</x:v>
      </x:c>
      <x:c r="O469" s="55">
        <x:f t="shared" si="80"/>
        <x:v>81222</x:v>
      </x:c>
      <x:c r="P469" s="55">
        <x:f t="shared" si="81"/>
        <x:v>23320</x:v>
      </x:c>
      <x:c r="Q469" s="55">
        <x:f t="shared" si="82"/>
        <x:v>41865.500278301806</x:v>
      </x:c>
      <x:c r="R469" s="55">
        <x:f t="shared" si="83"/>
        <x:v>-3963.5002783018062</x:v>
      </x:c>
      <x:c r="S469" s="1" t="str">
        <x:f t="shared" si="84"/>
        <x:v>YES</x:v>
      </x:c>
      <x:c r="T469" s="1">
        <x:f t="shared" si="85"/>
        <x:v>-3963.5002783018062</x:v>
      </x:c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53">
        <x:f t="shared" si="74"/>
        <x:v>0</x:v>
      </x:c>
      <x:c r="J470" s="53">
        <x:f t="shared" si="75"/>
        <x:v>13</x:v>
      </x:c>
      <x:c r="K470" s="53">
        <x:f t="shared" si="76"/>
        <x:v>21</x:v>
      </x:c>
      <x:c r="L470" s="53">
        <x:f t="shared" si="77"/>
        <x:v>34</x:v>
      </x:c>
      <x:c r="M470" s="54">
        <x:f t="shared" si="78"/>
        <x:v>1764.2885562566278</x:v>
      </x:c>
      <x:c r="N470" s="54">
        <x:f t="shared" si="79"/>
        <x:v>0.72520038628932482</x:v>
      </x:c>
      <x:c r="O470" s="55">
        <x:f t="shared" si="80"/>
        <x:v>83922</x:v>
      </x:c>
      <x:c r="P470" s="55">
        <x:f t="shared" si="81"/>
        <x:v>24200</x:v>
      </x:c>
      <x:c r="Q470" s="55">
        <x:f t="shared" si="82"/>
        <x:v>43130.009657233124</x:v>
      </x:c>
      <x:c r="R470" s="55">
        <x:f t="shared" si="83"/>
        <x:v>-3408.009657233124</x:v>
      </x:c>
      <x:c r="S470" s="1" t="str">
        <x:f t="shared" si="84"/>
        <x:v>YES</x:v>
      </x:c>
      <x:c r="T470" s="1">
        <x:f t="shared" si="85"/>
        <x:v>-3408.009657233124</x:v>
      </x:c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53">
        <x:f t="shared" si="74"/>
        <x:v>0</x:v>
      </x:c>
      <x:c r="J471" s="53">
        <x:f t="shared" si="75"/>
        <x:v>13</x:v>
      </x:c>
      <x:c r="K471" s="53">
        <x:f t="shared" si="76"/>
        <x:v>22</x:v>
      </x:c>
      <x:c r="L471" s="53">
        <x:f t="shared" si="77"/>
        <x:v>35</x:v>
      </x:c>
      <x:c r="M471" s="54">
        <x:f t="shared" si="78"/>
        <x:v>1838.764903503024</x:v>
      </x:c>
      <x:c r="N471" s="54">
        <x:f t="shared" si="79"/>
        <x:v>0.77692007187709999</x:v>
      </x:c>
      <x:c r="O471" s="55">
        <x:f t="shared" si="80"/>
        <x:v>86622</x:v>
      </x:c>
      <x:c r="P471" s="55">
        <x:f t="shared" si="81"/>
        <x:v>25080</x:v>
      </x:c>
      <x:c r="Q471" s="55">
        <x:f t="shared" si="82"/>
        <x:v>44423.0017969275</x:v>
      </x:c>
      <x:c r="R471" s="55">
        <x:f t="shared" si="83"/>
        <x:v>-2881.0017969274995</x:v>
      </x:c>
      <x:c r="S471" s="1" t="str">
        <x:f t="shared" si="84"/>
        <x:v>YES</x:v>
      </x:c>
      <x:c r="T471" s="1">
        <x:f t="shared" si="85"/>
        <x:v>-2881.0017969274995</x:v>
      </x:c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53">
        <x:f t="shared" si="74"/>
        <x:v>0</x:v>
      </x:c>
      <x:c r="J472" s="53">
        <x:f t="shared" si="75"/>
        <x:v>13</x:v>
      </x:c>
      <x:c r="K472" s="53">
        <x:f t="shared" si="76"/>
        <x:v>23</x:v>
      </x:c>
      <x:c r="L472" s="53">
        <x:f t="shared" si="77"/>
        <x:v>36</x:v>
      </x:c>
      <x:c r="M472" s="54">
        <x:f t="shared" si="78"/>
        <x:v>1914.9114923604604</x:v>
      </x:c>
      <x:c r="N472" s="54">
        <x:f t="shared" si="79"/>
        <x:v>0.82979964747254198</x:v>
      </x:c>
      <x:c r="O472" s="55">
        <x:f t="shared" si="80"/>
        <x:v>89322</x:v>
      </x:c>
      <x:c r="P472" s="55">
        <x:f t="shared" si="81"/>
        <x:v>25960</x:v>
      </x:c>
      <x:c r="Q472" s="55">
        <x:f t="shared" si="82"/>
        <x:v>45744.991186813553</x:v>
      </x:c>
      <x:c r="R472" s="55">
        <x:f t="shared" si="83"/>
        <x:v>-2382.9911868135532</x:v>
      </x:c>
      <x:c r="S472" s="1" t="str">
        <x:f t="shared" si="84"/>
        <x:v>YES</x:v>
      </x:c>
      <x:c r="T472" s="1">
        <x:f t="shared" si="85"/>
        <x:v>-2382.9911868135532</x:v>
      </x:c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53">
        <x:f t="shared" si="74"/>
        <x:v>0</x:v>
      </x:c>
      <x:c r="J473" s="53">
        <x:f t="shared" si="75"/>
        <x:v>13</x:v>
      </x:c>
      <x:c r="K473" s="53">
        <x:f t="shared" si="76"/>
        <x:v>24</x:v>
      </x:c>
      <x:c r="L473" s="53">
        <x:f t="shared" si="77"/>
        <x:v>37</x:v>
      </x:c>
      <x:c r="M473" s="54">
        <x:f t="shared" si="78"/>
        <x:v>1992.7584419399564</x:v>
      </x:c>
      <x:c r="N473" s="54">
        <x:f t="shared" si="79"/>
        <x:v>0.88386002912496964</x:v>
      </x:c>
      <x:c r="O473" s="55">
        <x:f t="shared" si="80"/>
        <x:v>92022</x:v>
      </x:c>
      <x:c r="P473" s="55">
        <x:f t="shared" si="81"/>
        <x:v>26840</x:v>
      </x:c>
      <x:c r="Q473" s="55">
        <x:f t="shared" si="82"/>
        <x:v>47096.500728124243</x:v>
      </x:c>
      <x:c r="R473" s="55">
        <x:f t="shared" si="83"/>
        <x:v>-1914.5007281242433</x:v>
      </x:c>
      <x:c r="S473" s="1" t="str">
        <x:f t="shared" si="84"/>
        <x:v>YES</x:v>
      </x:c>
      <x:c r="T473" s="1">
        <x:f t="shared" si="85"/>
        <x:v>-1914.5007281242433</x:v>
      </x:c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53">
        <x:f t="shared" si="74"/>
        <x:v>0</x:v>
      </x:c>
      <x:c r="J474" s="53">
        <x:f t="shared" si="75"/>
        <x:v>13</x:v>
      </x:c>
      <x:c r="K474" s="53">
        <x:f t="shared" si="76"/>
        <x:v>25</x:v>
      </x:c>
      <x:c r="L474" s="53">
        <x:f t="shared" si="77"/>
        <x:v>38</x:v>
      </x:c>
      <x:c r="M474" s="54">
        <x:f t="shared" si="78"/>
        <x:v>2072.3363633550539</x:v>
      </x:c>
      <x:c r="N474" s="54">
        <x:f t="shared" si="79"/>
        <x:v>0.93912247455212072</x:v>
      </x:c>
      <x:c r="O474" s="55">
        <x:f t="shared" si="80"/>
        <x:v>94722</x:v>
      </x:c>
      <x:c r="P474" s="55">
        <x:f t="shared" si="81"/>
        <x:v>27720</x:v>
      </x:c>
      <x:c r="Q474" s="55">
        <x:f t="shared" si="82"/>
        <x:v>48478.061863803014</x:v>
      </x:c>
      <x:c r="R474" s="55">
        <x:f t="shared" si="83"/>
        <x:v>-1476.0618638030137</x:v>
      </x:c>
      <x:c r="S474" s="1" t="str">
        <x:f t="shared" si="84"/>
        <x:v>YES</x:v>
      </x:c>
      <x:c r="T474" s="1">
        <x:f t="shared" si="85"/>
        <x:v>-1476.0618638030137</x:v>
      </x:c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53">
        <x:f t="shared" si="74"/>
        <x:v>0</x:v>
      </x:c>
      <x:c r="J475" s="53">
        <x:f t="shared" si="75"/>
        <x:v>13</x:v>
      </x:c>
      <x:c r="K475" s="53">
        <x:f t="shared" si="76"/>
        <x:v>26</x:v>
      </x:c>
      <x:c r="L475" s="53">
        <x:f t="shared" si="77"/>
        <x:v>39</x:v>
      </x:c>
      <x:c r="M475" s="54">
        <x:f t="shared" si="78"/>
        <x:v>2153.676367315772</x:v>
      </x:c>
      <x:c r="N475" s="54">
        <x:f t="shared" si="79"/>
        <x:v>0.99560858841373057</x:v>
      </x:c>
      <x:c r="O475" s="55">
        <x:f t="shared" si="80"/>
        <x:v>97422</x:v>
      </x:c>
      <x:c r="P475" s="55">
        <x:f t="shared" si="81"/>
        <x:v>28600</x:v>
      </x:c>
      <x:c r="Q475" s="55">
        <x:f t="shared" si="82"/>
        <x:v>49890.214710343265</x:v>
      </x:c>
      <x:c r="R475" s="55">
        <x:f t="shared" si="83"/>
        <x:v>-1068.2147103432653</x:v>
      </x:c>
      <x:c r="S475" s="1" t="str">
        <x:f t="shared" si="84"/>
        <x:v>YES</x:v>
      </x:c>
      <x:c r="T475" s="1">
        <x:f t="shared" si="85"/>
        <x:v>-1068.2147103432653</x:v>
      </x:c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53">
        <x:f t="shared" si="74"/>
        <x:v>0</x:v>
      </x:c>
      <x:c r="J476" s="53">
        <x:f t="shared" si="75"/>
        <x:v>13</x:v>
      </x:c>
      <x:c r="K476" s="53">
        <x:f t="shared" si="76"/>
        <x:v>27</x:v>
      </x:c>
      <x:c r="L476" s="53">
        <x:f t="shared" si="77"/>
        <x:v>40</x:v>
      </x:c>
      <x:c r="M476" s="54">
        <x:f t="shared" si="78"/>
        <x:v>2236.8100718355281</x:v>
      </x:c>
      <x:c r="N476" s="54">
        <x:f t="shared" si="79"/>
        <x:v>1.0533403276635611</x:v>
      </x:c>
      <x:c r="O476" s="55">
        <x:f t="shared" si="80"/>
        <x:v>100122</x:v>
      </x:c>
      <x:c r="P476" s="55">
        <x:f t="shared" si="81"/>
        <x:v>29480</x:v>
      </x:c>
      <x:c r="Q476" s="55">
        <x:f t="shared" si="82"/>
        <x:v>51333.508191589033</x:v>
      </x:c>
      <x:c r="R476" s="55">
        <x:f t="shared" si="83"/>
        <x:v>-691.50819158903323</x:v>
      </x:c>
      <x:c r="S476" s="1" t="str">
        <x:f t="shared" si="84"/>
        <x:v>YES</x:v>
      </x:c>
      <x:c r="T476" s="1">
        <x:f t="shared" si="85"/>
        <x:v>-691.50819158903323</x:v>
      </x:c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53">
        <x:f t="shared" si="74"/>
        <x:v>0</x:v>
      </x:c>
      <x:c r="J477" s="53">
        <x:f t="shared" si="75"/>
        <x:v>13</x:v>
      </x:c>
      <x:c r="K477" s="53">
        <x:f t="shared" si="76"/>
        <x:v>28</x:v>
      </x:c>
      <x:c r="L477" s="53">
        <x:f t="shared" si="77"/>
        <x:v>41</x:v>
      </x:c>
      <x:c r="M477" s="54">
        <x:f t="shared" si="78"/>
        <x:v>2321.7696100526819</x:v>
      </x:c>
      <x:c r="N477" s="54">
        <x:f t="shared" si="79"/>
        <x:v>1.112340006981029</x:v>
      </x:c>
      <x:c r="O477" s="55">
        <x:f t="shared" si="80"/>
        <x:v>102822</x:v>
      </x:c>
      <x:c r="P477" s="55">
        <x:f t="shared" si="81"/>
        <x:v>30360</x:v>
      </x:c>
      <x:c r="Q477" s="55">
        <x:f t="shared" si="82"/>
        <x:v>52808.500174525725</x:v>
      </x:c>
      <x:c r="R477" s="55">
        <x:f t="shared" si="83"/>
        <x:v>-346.50017452572501</x:v>
      </x:c>
      <x:c r="S477" s="1" t="str">
        <x:f t="shared" si="84"/>
        <x:v>YES</x:v>
      </x:c>
      <x:c r="T477" s="1">
        <x:f t="shared" si="85"/>
        <x:v>-346.50017452572501</x:v>
      </x:c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53">
        <x:f t="shared" si="74"/>
        <x:v>0</x:v>
      </x:c>
      <x:c r="J478" s="53">
        <x:f t="shared" si="75"/>
        <x:v>13</x:v>
      </x:c>
      <x:c r="K478" s="53">
        <x:f t="shared" si="76"/>
        <x:v>29</x:v>
      </x:c>
      <x:c r="L478" s="53">
        <x:f t="shared" si="77"/>
        <x:v>42</x:v>
      </x:c>
      <x:c r="M478" s="54">
        <x:f t="shared" si="78"/>
        <x:v>2408.5876381683356</x:v>
      </x:c>
      <x:c r="N478" s="54">
        <x:f t="shared" si="79"/>
        <x:v>1.1726303042835664</x:v>
      </x:c>
      <x:c r="O478" s="55">
        <x:f t="shared" si="80"/>
        <x:v>105522</x:v>
      </x:c>
      <x:c r="P478" s="55">
        <x:f t="shared" si="81"/>
        <x:v>31240</x:v>
      </x:c>
      <x:c r="Q478" s="55">
        <x:f t="shared" si="82"/>
        <x:v>54315.757607089159</x:v>
      </x:c>
      <x:c r="R478" s="55">
        <x:f t="shared" si="83"/>
        <x:v>-33.757607089159137</x:v>
      </x:c>
      <x:c r="S478" s="1" t="str">
        <x:f t="shared" si="84"/>
        <x:v>YES</x:v>
      </x:c>
      <x:c r="T478" s="1">
        <x:f t="shared" si="85"/>
        <x:v>-33.757607089159137</x:v>
      </x:c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53">
        <x:f t="shared" si="74"/>
        <x:v>0</x:v>
      </x:c>
      <x:c r="J479" s="53">
        <x:f t="shared" si="75"/>
        <x:v>13</x:v>
      </x:c>
      <x:c r="K479" s="53">
        <x:f t="shared" si="76"/>
        <x:v>30</x:v>
      </x:c>
      <x:c r="L479" s="53">
        <x:f t="shared" si="77"/>
        <x:v>43</x:v>
      </x:c>
      <x:c r="M479" s="54">
        <x:f t="shared" si="78"/>
        <x:v>2497.2973435021063</x:v>
      </x:c>
      <x:c r="N479" s="54">
        <x:f t="shared" si="79"/>
        <x:v>1.2342342663209072</x:v>
      </x:c>
      <x:c r="O479" s="55">
        <x:f t="shared" si="80"/>
        <x:v>108222</x:v>
      </x:c>
      <x:c r="P479" s="55">
        <x:f t="shared" si="81"/>
        <x:v>32120</x:v>
      </x:c>
      <x:c r="Q479" s="55">
        <x:f t="shared" si="82"/>
        <x:v>55855.856658022676</x:v>
      </x:c>
      <x:c r="R479" s="55">
        <x:f t="shared" si="83"/>
        <x:v>246.14334197732387</x:v>
      </x:c>
      <x:c r="S479" s="1" t="str">
        <x:f t="shared" si="84"/>
        <x:v>YES</x:v>
      </x:c>
      <x:c r="T479" s="1">
        <x:f t="shared" si="85"/>
        <x:v>246.14334197732387</x:v>
      </x:c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53">
        <x:f t="shared" si="74"/>
        <x:v>0</x:v>
      </x:c>
      <x:c r="J480" s="53">
        <x:f t="shared" si="75"/>
        <x:v>14</x:v>
      </x:c>
      <x:c r="K480" s="53">
        <x:f t="shared" si="76"/>
        <x:v>0</x:v>
      </x:c>
      <x:c r="L480" s="53">
        <x:f t="shared" si="77"/>
        <x:v>14</x:v>
      </x:c>
      <x:c r="M480" s="54">
        <x:f t="shared" si="78"/>
        <x:v>593.44900480898184</x:v>
      </x:c>
      <x:c r="N480" s="54">
        <x:f t="shared" si="79"/>
        <x:v>0</x:v>
      </x:c>
      <x:c r="O480" s="55">
        <x:f t="shared" si="80"/>
        <x:v>29316</x:v>
      </x:c>
      <x:c r="P480" s="55">
        <x:f t="shared" si="81"/>
        <x:v>6160</x:v>
      </x:c>
      <x:c r="Q480" s="55">
        <x:f t="shared" si="82"/>
        <x:v>20605.868222534093</x:v>
      </x:c>
      <x:c r="R480" s="55">
        <x:f t="shared" si="83"/>
        <x:v>-17449.868222534093</x:v>
      </x:c>
      <x:c r="S480" s="1" t="str">
        <x:f t="shared" si="84"/>
        <x:v>YES</x:v>
      </x:c>
      <x:c r="T480" s="1">
        <x:f t="shared" si="85"/>
        <x:v>-17449.868222534093</x:v>
      </x:c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53">
        <x:f t="shared" si="74"/>
        <x:v>0</x:v>
      </x:c>
      <x:c r="J481" s="53">
        <x:f t="shared" si="75"/>
        <x:v>14</x:v>
      </x:c>
      <x:c r="K481" s="53">
        <x:f t="shared" si="76"/>
        <x:v>1</x:v>
      </x:c>
      <x:c r="L481" s="53">
        <x:f t="shared" si="77"/>
        <x:v>15</x:v>
      </x:c>
      <x:c r="M481" s="54">
        <x:f t="shared" si="78"/>
        <x:v>639.01150480898184</x:v>
      </x:c>
      <x:c r="N481" s="54">
        <x:f t="shared" si="79"/>
        <x:v>0</x:v>
      </x:c>
      <x:c r="O481" s="55">
        <x:f t="shared" si="80"/>
        <x:v>32016</x:v>
      </x:c>
      <x:c r="P481" s="55">
        <x:f t="shared" si="81"/>
        <x:v>7040</x:v>
      </x:c>
      <x:c r="Q481" s="55">
        <x:f t="shared" si="82"/>
        <x:v>22187.899472534093</x:v>
      </x:c>
      <x:c r="R481" s="55">
        <x:f t="shared" si="83"/>
        <x:v>-17211.899472534093</x:v>
      </x:c>
      <x:c r="S481" s="1" t="str">
        <x:f t="shared" si="84"/>
        <x:v>YES</x:v>
      </x:c>
      <x:c r="T481" s="1">
        <x:f t="shared" si="85"/>
        <x:v>-17211.899472534093</x:v>
      </x:c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53">
        <x:f t="shared" si="74"/>
        <x:v>0</x:v>
      </x:c>
      <x:c r="J482" s="53">
        <x:f t="shared" si="75"/>
        <x:v>14</x:v>
      </x:c>
      <x:c r="K482" s="53">
        <x:f t="shared" si="76"/>
        <x:v>2</x:v>
      </x:c>
      <x:c r="L482" s="53">
        <x:f t="shared" si="77"/>
        <x:v>16</x:v>
      </x:c>
      <x:c r="M482" s="54">
        <x:f t="shared" si="78"/>
        <x:v>685.71306730898186</x:v>
      </x:c>
      <x:c r="N482" s="54">
        <x:f t="shared" si="79"/>
        <x:v>0</x:v>
      </x:c>
      <x:c r="O482" s="55">
        <x:f t="shared" si="80"/>
        <x:v>34716</x:v>
      </x:c>
      <x:c r="P482" s="55">
        <x:f t="shared" si="81"/>
        <x:v>7920</x:v>
      </x:c>
      <x:c r="Q482" s="55">
        <x:f t="shared" si="82"/>
        <x:v>23809.481503784093</x:v>
      </x:c>
      <x:c r="R482" s="55">
        <x:f t="shared" si="83"/>
        <x:v>-17013.481503784093</x:v>
      </x:c>
      <x:c r="S482" s="1" t="str">
        <x:f t="shared" si="84"/>
        <x:v>YES</x:v>
      </x:c>
      <x:c r="T482" s="1">
        <x:f t="shared" si="85"/>
        <x:v>-17013.481503784093</x:v>
      </x:c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53">
        <x:f t="shared" si="74"/>
        <x:v>0</x:v>
      </x:c>
      <x:c r="J483" s="53">
        <x:f t="shared" si="75"/>
        <x:v>14</x:v>
      </x:c>
      <x:c r="K483" s="53">
        <x:f t="shared" si="76"/>
        <x:v>3</x:v>
      </x:c>
      <x:c r="L483" s="53">
        <x:f t="shared" si="77"/>
        <x:v>17</x:v>
      </x:c>
      <x:c r="M483" s="54">
        <x:f t="shared" si="78"/>
        <x:v>733.57504973085679</x:v>
      </x:c>
      <x:c r="N483" s="54">
        <x:f t="shared" si="79"/>
        <x:v>9.4271178686505495E-3</x:v>
      </x:c>
      <x:c r="O483" s="55">
        <x:f t="shared" si="80"/>
        <x:v>37416</x:v>
      </x:c>
      <x:c r="P483" s="55">
        <x:f t="shared" si="81"/>
        <x:v>8800</x:v>
      </x:c>
      <x:c r="Q483" s="55">
        <x:f t="shared" si="82"/>
        <x:v>25235.677946716263</x:v>
      </x:c>
      <x:c r="R483" s="55">
        <x:f t="shared" si="83"/>
        <x:v>-16619.677946716263</x:v>
      </x:c>
      <x:c r="S483" s="1" t="str">
        <x:f t="shared" si="84"/>
        <x:v>YES</x:v>
      </x:c>
      <x:c r="T483" s="1">
        <x:f t="shared" si="85"/>
        <x:v>-16619.677946716263</x:v>
      </x:c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53">
        <x:f t="shared" si="74"/>
        <x:v>0</x:v>
      </x:c>
      <x:c r="J484" s="53">
        <x:f t="shared" si="75"/>
        <x:v>14</x:v>
      </x:c>
      <x:c r="K484" s="53">
        <x:f t="shared" si="76"/>
        <x:v>4</x:v>
      </x:c>
      <x:c r="L484" s="53">
        <x:f t="shared" si="77"/>
        <x:v>18</x:v>
      </x:c>
      <x:c r="M484" s="54">
        <x:f t="shared" si="78"/>
        <x:v>782.61916545351312</x:v>
      </x:c>
      <x:c r="N484" s="54">
        <x:f t="shared" si="79"/>
        <x:v>4.3485531564939665E-2</x:v>
      </x:c>
      <x:c r="O484" s="55">
        <x:f t="shared" si="80"/>
        <x:v>40116</x:v>
      </x:c>
      <x:c r="P484" s="55">
        <x:f t="shared" si="81"/>
        <x:v>9680</x:v>
      </x:c>
      <x:c r="Q484" s="55">
        <x:f t="shared" si="82"/>
        <x:v>26087.13828912349</x:v>
      </x:c>
      <x:c r="R484" s="55">
        <x:f t="shared" si="83"/>
        <x:v>-15651.13828912349</x:v>
      </x:c>
      <x:c r="S484" s="1" t="str">
        <x:f t="shared" si="84"/>
        <x:v>YES</x:v>
      </x:c>
      <x:c r="T484" s="1">
        <x:f t="shared" si="85"/>
        <x:v>-15651.13828912349</x:v>
      </x:c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53">
        <x:f t="shared" si="74"/>
        <x:v>0</x:v>
      </x:c>
      <x:c r="J485" s="53">
        <x:f t="shared" si="75"/>
        <x:v>14</x:v>
      </x:c>
      <x:c r="K485" s="53">
        <x:f t="shared" si="76"/>
        <x:v>5</x:v>
      </x:c>
      <x:c r="L485" s="53">
        <x:f t="shared" si="77"/>
        <x:v>19</x:v>
      </x:c>
      <x:c r="M485" s="54">
        <x:f t="shared" si="78"/>
        <x:v>832.86748937471668</x:v>
      </x:c>
      <x:c r="N485" s="54">
        <x:f t="shared" si="79"/>
        <x:v>7.8380200954664359E-2</x:v>
      </x:c>
      <x:c r="O485" s="55">
        <x:f t="shared" si="80"/>
        <x:v>42816</x:v>
      </x:c>
      <x:c r="P485" s="55">
        <x:f t="shared" si="81"/>
        <x:v>10560</x:v>
      </x:c>
      <x:c r="Q485" s="55">
        <x:f t="shared" si="82"/>
        <x:v>26959.505023866608</x:v>
      </x:c>
      <x:c r="R485" s="55">
        <x:f t="shared" si="83"/>
        <x:v>-14703.505023866608</x:v>
      </x:c>
      <x:c r="S485" s="1" t="str">
        <x:f t="shared" si="84"/>
        <x:v>YES</x:v>
      </x:c>
      <x:c r="T485" s="1">
        <x:f t="shared" si="85"/>
        <x:v>-14703.505023866608</x:v>
      </x:c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53">
        <x:f t="shared" si="74"/>
        <x:v>0</x:v>
      </x:c>
      <x:c r="J486" s="53">
        <x:f t="shared" si="75"/>
        <x:v>14</x:v>
      </x:c>
      <x:c r="K486" s="53">
        <x:f t="shared" si="76"/>
        <x:v>6</x:v>
      </x:c>
      <x:c r="L486" s="53">
        <x:f t="shared" si="77"/>
        <x:v>20</x:v>
      </x:c>
      <x:c r="M486" s="54">
        <x:f t="shared" si="78"/>
        <x:v>884.34246355634968</x:v>
      </x:c>
      <x:c r="N486" s="54">
        <x:f t="shared" si="79"/>
        <x:v>0.11412671080302061</x:v>
      </x:c>
      <x:c r="O486" s="55">
        <x:f t="shared" si="80"/>
        <x:v>45516</x:v>
      </x:c>
      <x:c r="P486" s="55">
        <x:f t="shared" si="81"/>
        <x:v>11440</x:v>
      </x:c>
      <x:c r="Q486" s="55">
        <x:f t="shared" si="82"/>
        <x:v>27853.167770075517</x:v>
      </x:c>
      <x:c r="R486" s="55">
        <x:f t="shared" si="83"/>
        <x:v>-13777.167770075517</x:v>
      </x:c>
      <x:c r="S486" s="1" t="str">
        <x:f t="shared" si="84"/>
        <x:v>YES</x:v>
      </x:c>
      <x:c r="T486" s="1">
        <x:f t="shared" si="85"/>
        <x:v>-13777.167770075517</x:v>
      </x:c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53">
        <x:f t="shared" si="74"/>
        <x:v>0</x:v>
      </x:c>
      <x:c r="J487" s="53">
        <x:f t="shared" si="75"/>
        <x:v>14</x:v>
      </x:c>
      <x:c r="K487" s="53">
        <x:f t="shared" si="76"/>
        <x:v>7</x:v>
      </x:c>
      <x:c r="L487" s="53">
        <x:f t="shared" si="77"/>
        <x:v>21</x:v>
      </x:c>
      <x:c r="M487" s="54">
        <x:f t="shared" si="78"/>
        <x:v>937.06690295431008</x:v>
      </x:c>
      <x:c r="N487" s="54">
        <x:f t="shared" si="79"/>
        <x:v>0.15074090482938199</x:v>
      </x:c>
      <x:c r="O487" s="55">
        <x:f t="shared" si="80"/>
        <x:v>48216</x:v>
      </x:c>
      <x:c r="P487" s="55">
        <x:f t="shared" si="81"/>
        <x:v>12320</x:v>
      </x:c>
      <x:c r="Q487" s="55">
        <x:f t="shared" si="82"/>
        <x:v>28768.522620734551</x:v>
      </x:c>
      <x:c r="R487" s="55">
        <x:f t="shared" si="83"/>
        <x:v>-12872.522620734551</x:v>
      </x:c>
      <x:c r="S487" s="1" t="str">
        <x:f t="shared" si="84"/>
        <x:v>YES</x:v>
      </x:c>
      <x:c r="T487" s="1">
        <x:f t="shared" si="85"/>
        <x:v>-12872.522620734551</x:v>
      </x:c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53">
        <x:f t="shared" si="74"/>
        <x:v>0</x:v>
      </x:c>
      <x:c r="J488" s="53">
        <x:f t="shared" si="75"/>
        <x:v>14</x:v>
      </x:c>
      <x:c r="K488" s="53">
        <x:f t="shared" si="76"/>
        <x:v>8</x:v>
      </x:c>
      <x:c r="L488" s="53">
        <x:f t="shared" si="77"/>
        <x:v>22</x:v>
      </x:c>
      <x:c r="M488" s="54">
        <x:f t="shared" si="78"/>
        <x:v>991.06400123429023</x:v>
      </x:c>
      <x:c r="N488" s="54">
        <x:f t="shared" si="79"/>
        <x:v>0.18823888974603489</x:v>
      </x:c>
      <x:c r="O488" s="55">
        <x:f t="shared" si="80"/>
        <x:v>50916</x:v>
      </x:c>
      <x:c r="P488" s="55">
        <x:f t="shared" si="81"/>
        <x:v>13200</x:v>
      </x:c>
      <x:c r="Q488" s="55">
        <x:f t="shared" si="82"/>
        <x:v>29705.972243650871</x:v>
      </x:c>
      <x:c r="R488" s="55">
        <x:f t="shared" si="83"/>
        <x:v>-11989.972243650871</x:v>
      </x:c>
      <x:c r="S488" s="1" t="str">
        <x:f t="shared" si="84"/>
        <x:v>YES</x:v>
      </x:c>
      <x:c r="T488" s="1">
        <x:f t="shared" si="85"/>
        <x:v>-11989.972243650871</x:v>
      </x:c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53">
        <x:f t="shared" si="74"/>
        <x:v>0</x:v>
      </x:c>
      <x:c r="J489" s="53">
        <x:f t="shared" si="75"/>
        <x:v>14</x:v>
      </x:c>
      <x:c r="K489" s="53">
        <x:f t="shared" si="76"/>
        <x:v>9</x:v>
      </x:c>
      <x:c r="L489" s="53">
        <x:f t="shared" si="77"/>
        <x:v>23</x:v>
      </x:c>
      <x:c r="M489" s="54">
        <x:f t="shared" si="78"/>
        <x:v>1046.3573366746846</x:v>
      </x:c>
      <x:c r="N489" s="54">
        <x:f t="shared" si="79"/>
        <x:v>0.22663703935741986</x:v>
      </x:c>
      <x:c r="O489" s="55">
        <x:f t="shared" si="80"/>
        <x:v>53616</x:v>
      </x:c>
      <x:c r="P489" s="55">
        <x:f t="shared" si="81"/>
        <x:v>14080</x:v>
      </x:c>
      <x:c r="Q489" s="55">
        <x:f t="shared" si="82"/>
        <x:v>30665.925983935496</x:v>
      </x:c>
      <x:c r="R489" s="55">
        <x:f t="shared" si="83"/>
        <x:v>-11129.925983935496</x:v>
      </x:c>
      <x:c r="S489" s="1" t="str">
        <x:f t="shared" si="84"/>
        <x:v>YES</x:v>
      </x:c>
      <x:c r="T489" s="1">
        <x:f t="shared" si="85"/>
        <x:v>-11129.925983935496</x:v>
      </x:c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53">
        <x:f t="shared" si="74"/>
        <x:v>0</x:v>
      </x:c>
      <x:c r="J490" s="53">
        <x:f t="shared" si="75"/>
        <x:v>14</x:v>
      </x:c>
      <x:c r="K490" s="53">
        <x:f t="shared" si="76"/>
        <x:v>10</x:v>
      </x:c>
      <x:c r="L490" s="53">
        <x:f t="shared" si="77"/>
        <x:v>24</x:v>
      </x:c>
      <x:c r="M490" s="54">
        <x:f t="shared" si="78"/>
        <x:v>1102.9708781578975</x:v>
      </x:c>
      <x:c r="N490" s="54">
        <x:f t="shared" si="79"/>
        <x:v>0.26595199872076214</x:v>
      </x:c>
      <x:c r="O490" s="55">
        <x:f t="shared" si="80"/>
        <x:v>56316</x:v>
      </x:c>
      <x:c r="P490" s="55">
        <x:f t="shared" si="81"/>
        <x:v>14960</x:v>
      </x:c>
      <x:c r="Q490" s="55">
        <x:f t="shared" si="82"/>
        <x:v>31648.799968019055</x:v>
      </x:c>
      <x:c r="R490" s="55">
        <x:f t="shared" si="83"/>
        <x:v>-10292.799968019055</x:v>
      </x:c>
      <x:c r="S490" s="1" t="str">
        <x:f t="shared" si="84"/>
        <x:v>YES</x:v>
      </x:c>
      <x:c r="T490" s="1">
        <x:f t="shared" si="85"/>
        <x:v>-10292.799968019055</x:v>
      </x:c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53">
        <x:f t="shared" si="74"/>
        <x:v>0</x:v>
      </x:c>
      <x:c r="J491" s="53">
        <x:f t="shared" si="75"/>
        <x:v>14</x:v>
      </x:c>
      <x:c r="K491" s="53">
        <x:f t="shared" si="76"/>
        <x:v>11</x:v>
      </x:c>
      <x:c r="L491" s="53">
        <x:f t="shared" si="77"/>
        <x:v>25</x:v>
      </x:c>
      <x:c r="M491" s="54">
        <x:f t="shared" si="78"/>
        <x:v>1160.9289912513366</x:v>
      </x:c>
      <x:c r="N491" s="54">
        <x:f t="shared" si="79"/>
        <x:v>0.30620068836898373</x:v>
      </x:c>
      <x:c r="O491" s="55">
        <x:f t="shared" si="80"/>
        <x:v>59016</x:v>
      </x:c>
      <x:c r="P491" s="55">
        <x:f t="shared" si="81"/>
        <x:v>15840</x:v>
      </x:c>
      <x:c r="Q491" s="55">
        <x:f t="shared" si="82"/>
        <x:v>32655.017209224592</x:v>
      </x:c>
      <x:c r="R491" s="55">
        <x:f t="shared" si="83"/>
        <x:v>-9479.0172092245921</x:v>
      </x:c>
      <x:c r="S491" s="1" t="str">
        <x:f t="shared" si="84"/>
        <x:v>YES</x:v>
      </x:c>
      <x:c r="T491" s="1">
        <x:f t="shared" si="85"/>
        <x:v>-9479.0172092245921</x:v>
      </x:c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53">
        <x:f t="shared" si="74"/>
        <x:v>0</x:v>
      </x:c>
      <x:c r="J492" s="53">
        <x:f t="shared" si="75"/>
        <x:v>14</x:v>
      </x:c>
      <x:c r="K492" s="53">
        <x:f t="shared" si="76"/>
        <x:v>12</x:v>
      </x:c>
      <x:c r="L492" s="53">
        <x:f t="shared" si="77"/>
        <x:v>26</x:v>
      </x:c>
      <x:c r="M492" s="54">
        <x:f t="shared" si="78"/>
        <x:v>1220.256444379401</x:v>
      </x:c>
      <x:c r="N492" s="54">
        <x:f t="shared" si="79"/>
        <x:v>0.34740030859680626</x:v>
      </x:c>
      <x:c r="O492" s="55">
        <x:f t="shared" si="80"/>
        <x:v>61716</x:v>
      </x:c>
      <x:c r="P492" s="55">
        <x:f t="shared" si="81"/>
        <x:v>16720</x:v>
      </x:c>
      <x:c r="Q492" s="55">
        <x:f t="shared" si="82"/>
        <x:v>33685.007714920153</x:v>
      </x:c>
      <x:c r="R492" s="55">
        <x:f t="shared" si="83"/>
        <x:v>-8689.0077149201534</x:v>
      </x:c>
      <x:c r="S492" s="1" t="str">
        <x:f t="shared" si="84"/>
        <x:v>YES</x:v>
      </x:c>
      <x:c r="T492" s="1">
        <x:f t="shared" si="85"/>
        <x:v>-8689.0077149201534</x:v>
      </x:c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53">
        <x:f t="shared" si="74"/>
        <x:v>0</x:v>
      </x:c>
      <x:c r="J493" s="53">
        <x:f t="shared" si="75"/>
        <x:v>14</x:v>
      </x:c>
      <x:c r="K493" s="53">
        <x:f t="shared" si="76"/>
        <x:v>13</x:v>
      </x:c>
      <x:c r="L493" s="53">
        <x:f t="shared" si="77"/>
        <x:v>27</x:v>
      </x:c>
      <x:c r="M493" s="54">
        <x:f t="shared" si="78"/>
        <x:v>1280.9784150877854</x:v>
      </x:c>
      <x:c r="N493" s="54">
        <x:f t="shared" si="79"/>
        <x:v>0.38956834381096206</x:v>
      </x:c>
      <x:c r="O493" s="55">
        <x:f t="shared" si="80"/>
        <x:v>64416</x:v>
      </x:c>
      <x:c r="P493" s="55">
        <x:f t="shared" si="81"/>
        <x:v>17600</x:v>
      </x:c>
      <x:c r="Q493" s="55">
        <x:f t="shared" si="82"/>
        <x:v>34739.208595274053</x:v>
      </x:c>
      <x:c r="R493" s="55">
        <x:f t="shared" si="83"/>
        <x:v>-7923.2085952740526</x:v>
      </x:c>
      <x:c r="S493" s="1" t="str">
        <x:f t="shared" si="84"/>
        <x:v>YES</x:v>
      </x:c>
      <x:c r="T493" s="1">
        <x:f t="shared" si="85"/>
        <x:v>-7923.2085952740526</x:v>
      </x:c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53" t="n">
        <x:f t="shared" ref="I494:I557" si="86">INT((ROW()-ROW($I$46))/((CARROT_CAP+1)*(MESCLUN_CAP+1)))</x:f>
        <x:v>0</x:v>
      </x:c>
      <x:c r="J494" s="53" t="n">
        <x:f t="shared" ref="J494:J557" si="87">MOD(INT((ROW()-ROW($I$46))/(MESCLUN_CAP+1)),CARROT_CAP+1)</x:f>
        <x:v>14</x:v>
      </x:c>
      <x:c r="K494" s="53" t="n">
        <x:f t="shared" ref="K494:K557" si="88">MOD(ROW()-ROW($I$46),MESCLUN_CAP+1)</x:f>
        <x:v>14</x:v>
      </x:c>
      <x:c r="L494" s="53" t="n">
        <x:f t="shared" ref="L494:L557" si="89">SUM(I494:K494)</x:f>
        <x:v>28</x:v>
      </x:c>
      <x:c r="M494" s="54" t="n">
        <x:f t="shared" ref="M494:M557" si="90">I494*TOMATO_HOURS*WEEKS*(1+TOMATO_DIM)^I494+J494*CARROT_HOURS*WEEKS*(1+CARROT_DIM)^J494+K494*MESCLUN_HOURS*WEEKS*(1+MESCLUN_DIM)^K494</x:f>
        <x:v>1343.120496401446</x:v>
      </x:c>
      <x:c r="N494" s="54" t="n">
        <x:f t="shared" ref="N494:N557" si="91">MAX(M494-FARMER_HOURS,0)/TEMP_HOURS_PER_WORKER</x:f>
        <x:v>0.4327225669454486</x:v>
      </x:c>
      <x:c r="O494" s="55" t="n">
        <x:f t="shared" ref="O494:O557" si="92">I494*TOMATO_PRICE+J494*CARROT_PRICE+K494*MESCLUN_PRICE</x:f>
        <x:v>67116</x:v>
      </x:c>
      <x:c r="P494" s="55" t="n">
        <x:f t="shared" ref="P494:P557" si="93">I494*TOMATO_FERTILIZER+J494*CARROT_FERTILIZER+K494*MESCLUN_FERTILIZER</x:f>
        <x:v>18480</x:v>
      </x:c>
      <x:c r="Q494" s="55" t="n">
        <x:f t="shared" ref="Q494:Q557" si="94">MIN(M494,FARMER_HOURS)*FARMER_RATE+MAX(M494-FARMER_HOURS,0)*TEMP_RATE</x:f>
        <x:v>35818.064173636216</x:v>
      </x:c>
      <x:c r="R494" s="55" t="n">
        <x:f t="shared" ref="R494:R557" si="95">O494-P494-Q494-FIXED_COST</x:f>
        <x:v>-7182.064173636216</x:v>
      </x:c>
      <x:c r="S494" s="1" t="str">
        <x:f t="shared" ref="S494:S557" si="96">IF(AND(L494&lt;=TOTAL_BED_CAP,N494&lt;=TEMP_WORKER_CAP),"YES","NO")</x:f>
        <x:v>YES</x:v>
      </x:c>
      <x:c r="T494" s="1" t="n">
        <x:f t="shared" ref="T494:T557" si="97">IF(S494="YES",R494,-1E+99)</x:f>
        <x:v>-7182.064173636216</x:v>
      </x:c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53">
        <x:f t="shared" si="86"/>
        <x:v>0</x:v>
      </x:c>
      <x:c r="J495" s="53">
        <x:f t="shared" si="87"/>
        <x:v>14</x:v>
      </x:c>
      <x:c r="K495" s="53">
        <x:f t="shared" si="88"/>
        <x:v>15</x:v>
      </x:c>
      <x:c r="L495" s="53">
        <x:f t="shared" si="89"/>
        <x:v>29</x:v>
      </x:c>
      <x:c r="M495" s="54">
        <x:f t="shared" si="90"/>
        <x:v>1406.708703277593</x:v>
      </x:c>
      <x:c r="N495" s="54">
        <x:f t="shared" si="91"/>
        <x:v>0.47688104394277292</x:v>
      </x:c>
      <x:c r="O495" s="55">
        <x:f t="shared" si="92"/>
        <x:v>69816</x:v>
      </x:c>
      <x:c r="P495" s="55">
        <x:f t="shared" si="93"/>
        <x:v>19360</x:v>
      </x:c>
      <x:c r="Q495" s="55">
        <x:f t="shared" si="94"/>
        <x:v>36922.026098569324</x:v>
      </x:c>
      <x:c r="R495" s="55">
        <x:f t="shared" si="95"/>
        <x:v>-6466.0260985693239</x:v>
      </x:c>
      <x:c r="S495" s="1" t="str">
        <x:f t="shared" si="96"/>
        <x:v>YES</x:v>
      </x:c>
      <x:c r="T495" s="1">
        <x:f t="shared" si="97"/>
        <x:v>-6466.0260985693239</x:v>
      </x:c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53">
        <x:f t="shared" si="86"/>
        <x:v>0</x:v>
      </x:c>
      <x:c r="J496" s="53">
        <x:f t="shared" si="87"/>
        <x:v>14</x:v>
      </x:c>
      <x:c r="K496" s="53">
        <x:f t="shared" si="88"/>
        <x:v>16</x:v>
      </x:c>
      <x:c r="L496" s="53">
        <x:f t="shared" si="89"/>
        <x:v>30</x:v>
      </x:c>
      <x:c r="M496" s="54">
        <x:f t="shared" si="90"/>
        <x:v>1471.7694791550821</x:v>
      </x:c>
      <x:c r="N496" s="54">
        <x:f t="shared" si="91"/>
        <x:v>0.52206213830214032</x:v>
      </x:c>
      <x:c r="O496" s="55">
        <x:f t="shared" si="92"/>
        <x:v>72516</x:v>
      </x:c>
      <x:c r="P496" s="55">
        <x:f t="shared" si="93"/>
        <x:v>20240</x:v>
      </x:c>
      <x:c r="Q496" s="55">
        <x:f t="shared" si="94"/>
        <x:v>38051.553457553506</x:v>
      </x:c>
      <x:c r="R496" s="55">
        <x:f t="shared" si="95"/>
        <x:v>-5775.5534575535057</x:v>
      </x:c>
      <x:c r="S496" s="1" t="str">
        <x:f t="shared" si="96"/>
        <x:v>YES</x:v>
      </x:c>
      <x:c r="T496" s="1">
        <x:f t="shared" si="97"/>
        <x:v>-5775.5534575535057</x:v>
      </x:c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53">
        <x:f t="shared" si="86"/>
        <x:v>0</x:v>
      </x:c>
      <x:c r="J497" s="53">
        <x:f t="shared" si="87"/>
        <x:v>14</x:v>
      </x:c>
      <x:c r="K497" s="53">
        <x:f t="shared" si="88"/>
        <x:v>17</x:v>
      </x:c>
      <x:c r="L497" s="53">
        <x:f t="shared" si="89"/>
        <x:v>31</x:v>
      </x:c>
      <x:c r="M497" s="54">
        <x:f t="shared" si="90"/>
        <x:v>1538.3297026016223</x:v>
      </x:c>
      <x:c r="N497" s="54">
        <x:f t="shared" si="91"/>
        <x:v>0.56828451569557104</x:v>
      </x:c>
      <x:c r="O497" s="55">
        <x:f t="shared" si="92"/>
        <x:v>75216</x:v>
      </x:c>
      <x:c r="P497" s="55">
        <x:f t="shared" si="93"/>
        <x:v>21120</x:v>
      </x:c>
      <x:c r="Q497" s="55">
        <x:f t="shared" si="94"/>
        <x:v>39207.112892389276</x:v>
      </x:c>
      <x:c r="R497" s="55">
        <x:f t="shared" si="95"/>
        <x:v>-5111.1128923892757</x:v>
      </x:c>
      <x:c r="S497" s="1" t="str">
        <x:f t="shared" si="96"/>
        <x:v>YES</x:v>
      </x:c>
      <x:c r="T497" s="1">
        <x:f t="shared" si="97"/>
        <x:v>-5111.1128923892757</x:v>
      </x:c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53">
        <x:f t="shared" si="86"/>
        <x:v>0</x:v>
      </x:c>
      <x:c r="J498" s="53">
        <x:f t="shared" si="87"/>
        <x:v>14</x:v>
      </x:c>
      <x:c r="K498" s="53">
        <x:f t="shared" si="88"/>
        <x:v>18</x:v>
      </x:c>
      <x:c r="L498" s="53">
        <x:f t="shared" si="89"/>
        <x:v>32</x:v>
      </x:c>
      <x:c r="M498" s="54">
        <x:f t="shared" si="90"/>
        <x:v>1606.4166940602097</x:v>
      </x:c>
      <x:c r="N498" s="54">
        <x:f t="shared" si="91"/>
        <x:v>0.61556714865292339</x:v>
      </x:c>
      <x:c r="O498" s="55">
        <x:f t="shared" si="92"/>
        <x:v>77916</x:v>
      </x:c>
      <x:c r="P498" s="55">
        <x:f t="shared" si="93"/>
        <x:v>22000</x:v>
      </x:c>
      <x:c r="Q498" s="55">
        <x:f t="shared" si="94"/>
        <x:v>40389.178716323084</x:v>
      </x:c>
      <x:c r="R498" s="55">
        <x:f t="shared" si="95"/>
        <x:v>-4473.1787163230838</x:v>
      </x:c>
      <x:c r="S498" s="1" t="str">
        <x:f t="shared" si="96"/>
        <x:v>YES</x:v>
      </x:c>
      <x:c r="T498" s="1">
        <x:f t="shared" si="97"/>
        <x:v>-4473.1787163230838</x:v>
      </x:c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53">
        <x:f t="shared" si="86"/>
        <x:v>0</x:v>
      </x:c>
      <x:c r="J499" s="53">
        <x:f t="shared" si="87"/>
        <x:v>14</x:v>
      </x:c>
      <x:c r="K499" s="53">
        <x:f t="shared" si="88"/>
        <x:v>19</x:v>
      </x:c>
      <x:c r="L499" s="53">
        <x:f t="shared" si="89"/>
        <x:v>33</x:v>
      </x:c>
      <x:c r="M499" s="54">
        <x:f t="shared" si="90"/>
        <x:v>1676.0582226962315</x:v>
      </x:c>
      <x:c r="N499" s="54">
        <x:f t="shared" si="91"/>
        <x:v>0.66392932131682747</x:v>
      </x:c>
      <x:c r="O499" s="55">
        <x:f t="shared" si="92"/>
        <x:v>80616</x:v>
      </x:c>
      <x:c r="P499" s="55">
        <x:f t="shared" si="93"/>
        <x:v>22880</x:v>
      </x:c>
      <x:c r="Q499" s="55">
        <x:f t="shared" si="94"/>
        <x:v>41598.233032920689</x:v>
      </x:c>
      <x:c r="R499" s="55">
        <x:f t="shared" si="95"/>
        <x:v>-3862.2330329206889</x:v>
      </x:c>
      <x:c r="S499" s="1" t="str">
        <x:f t="shared" si="96"/>
        <x:v>YES</x:v>
      </x:c>
      <x:c r="T499" s="1">
        <x:f t="shared" si="97"/>
        <x:v>-3862.2330329206889</x:v>
      </x:c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53">
        <x:f t="shared" si="86"/>
        <x:v>0</x:v>
      </x:c>
      <x:c r="J500" s="53">
        <x:f t="shared" si="87"/>
        <x:v>14</x:v>
      </x:c>
      <x:c r="K500" s="53">
        <x:f t="shared" si="88"/>
        <x:v>20</x:v>
      </x:c>
      <x:c r="L500" s="53">
        <x:f t="shared" si="89"/>
        <x:v>34</x:v>
      </x:c>
      <x:c r="M500" s="54">
        <x:f t="shared" si="90"/>
        <x:v>1747.2825133467086</x:v>
      </x:c>
      <x:c r="N500" s="54">
        <x:f t="shared" si="91"/>
        <x:v>0.71339063426854765</x:v>
      </x:c>
      <x:c r="O500" s="55">
        <x:f t="shared" si="92"/>
        <x:v>83316</x:v>
      </x:c>
      <x:c r="P500" s="55">
        <x:f t="shared" si="93"/>
        <x:v>23760</x:v>
      </x:c>
      <x:c r="Q500" s="55">
        <x:f t="shared" si="94"/>
        <x:v>42834.76585671369</x:v>
      </x:c>
      <x:c r="R500" s="55">
        <x:f t="shared" si="95"/>
        <x:v>-3278.7658567136896</x:v>
      </x:c>
      <x:c r="S500" s="1" t="str">
        <x:f t="shared" si="96"/>
        <x:v>YES</x:v>
      </x:c>
      <x:c r="T500" s="1">
        <x:f t="shared" si="97"/>
        <x:v>-3278.7658567136896</x:v>
      </x:c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53">
        <x:f t="shared" si="86"/>
        <x:v>0</x:v>
      </x:c>
      <x:c r="J501" s="53">
        <x:f t="shared" si="87"/>
        <x:v>14</x:v>
      </x:c>
      <x:c r="K501" s="53">
        <x:f t="shared" si="88"/>
        <x:v>21</x:v>
      </x:c>
      <x:c r="L501" s="53">
        <x:f t="shared" si="89"/>
        <x:v>35</x:v>
      </x:c>
      <x:c r="M501" s="54">
        <x:f t="shared" si="90"/>
        <x:v>1820.1182535731523</x:v>
      </x:c>
      <x:c r="N501" s="54">
        <x:f t="shared" si="91"/>
        <x:v>0.76397100942580021</x:v>
      </x:c>
      <x:c r="O501" s="55">
        <x:f t="shared" si="92"/>
        <x:v>86016</x:v>
      </x:c>
      <x:c r="P501" s="55">
        <x:f t="shared" si="93"/>
        <x:v>24640</x:v>
      </x:c>
      <x:c r="Q501" s="55">
        <x:f t="shared" si="94"/>
        <x:v>44099.275235645007</x:v>
      </x:c>
      <x:c r="R501" s="55">
        <x:f t="shared" si="95"/>
        <x:v>-2723.2752356450073</x:v>
      </x:c>
      <x:c r="S501" s="1" t="str">
        <x:f t="shared" si="96"/>
        <x:v>YES</x:v>
      </x:c>
      <x:c r="T501" s="1">
        <x:f t="shared" si="97"/>
        <x:v>-2723.2752356450073</x:v>
      </x:c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53">
        <x:f t="shared" si="86"/>
        <x:v>0</x:v>
      </x:c>
      <x:c r="J502" s="53">
        <x:f t="shared" si="87"/>
        <x:v>14</x:v>
      </x:c>
      <x:c r="K502" s="53">
        <x:f t="shared" si="88"/>
        <x:v>22</x:v>
      </x:c>
      <x:c r="L502" s="53">
        <x:f t="shared" si="89"/>
        <x:v>36</x:v>
      </x:c>
      <x:c r="M502" s="54">
        <x:f t="shared" si="90"/>
        <x:v>1894.5946008195483</x:v>
      </x:c>
      <x:c r="N502" s="54">
        <x:f t="shared" si="91"/>
        <x:v>0.81569069501357516</x:v>
      </x:c>
      <x:c r="O502" s="55">
        <x:f t="shared" si="92"/>
        <x:v>88716</x:v>
      </x:c>
      <x:c r="P502" s="55">
        <x:f t="shared" si="93"/>
        <x:v>25520</x:v>
      </x:c>
      <x:c r="Q502" s="55">
        <x:f t="shared" si="94"/>
        <x:v>45392.267375339376</x:v>
      </x:c>
      <x:c r="R502" s="55">
        <x:f t="shared" si="95"/>
        <x:v>-2196.2673753393756</x:v>
      </x:c>
      <x:c r="S502" s="1" t="str">
        <x:f t="shared" si="96"/>
        <x:v>YES</x:v>
      </x:c>
      <x:c r="T502" s="1">
        <x:f t="shared" si="97"/>
        <x:v>-2196.2673753393756</x:v>
      </x:c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53">
        <x:f t="shared" si="86"/>
        <x:v>0</x:v>
      </x:c>
      <x:c r="J503" s="53">
        <x:f t="shared" si="87"/>
        <x:v>14</x:v>
      </x:c>
      <x:c r="K503" s="53">
        <x:f t="shared" si="88"/>
        <x:v>23</x:v>
      </x:c>
      <x:c r="L503" s="53">
        <x:f t="shared" si="89"/>
        <x:v>37</x:v>
      </x:c>
      <x:c r="M503" s="54">
        <x:f t="shared" si="90"/>
        <x:v>1970.741189676985</x:v>
      </x:c>
      <x:c r="N503" s="54">
        <x:f t="shared" si="91"/>
        <x:v>0.86857027060901737</x:v>
      </x:c>
      <x:c r="O503" s="55">
        <x:f t="shared" si="92"/>
        <x:v>91416</x:v>
      </x:c>
      <x:c r="P503" s="55">
        <x:f t="shared" si="93"/>
        <x:v>26400</x:v>
      </x:c>
      <x:c r="Q503" s="55">
        <x:f t="shared" si="94"/>
        <x:v>46714.256765225437</x:v>
      </x:c>
      <x:c r="R503" s="55">
        <x:f t="shared" si="95"/>
        <x:v>-1698.2567652254365</x:v>
      </x:c>
      <x:c r="S503" s="1" t="str">
        <x:f t="shared" si="96"/>
        <x:v>YES</x:v>
      </x:c>
      <x:c r="T503" s="1">
        <x:f t="shared" si="97"/>
        <x:v>-1698.2567652254365</x:v>
      </x:c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53">
        <x:f t="shared" si="86"/>
        <x:v>0</x:v>
      </x:c>
      <x:c r="J504" s="53">
        <x:f t="shared" si="87"/>
        <x:v>14</x:v>
      </x:c>
      <x:c r="K504" s="53">
        <x:f t="shared" si="88"/>
        <x:v>24</x:v>
      </x:c>
      <x:c r="L504" s="53">
        <x:f t="shared" si="89"/>
        <x:v>38</x:v>
      </x:c>
      <x:c r="M504" s="54">
        <x:f t="shared" si="90"/>
        <x:v>2048.5881392564806</x:v>
      </x:c>
      <x:c r="N504" s="54">
        <x:f t="shared" si="91"/>
        <x:v>0.92263065226144492</x:v>
      </x:c>
      <x:c r="O504" s="55">
        <x:f t="shared" si="92"/>
        <x:v>94116</x:v>
      </x:c>
      <x:c r="P504" s="55">
        <x:f t="shared" si="93"/>
        <x:v>27280</x:v>
      </x:c>
      <x:c r="Q504" s="55">
        <x:f t="shared" si="94"/>
        <x:v>48065.766306536127</x:v>
      </x:c>
      <x:c r="R504" s="55">
        <x:f t="shared" si="95"/>
        <x:v>-1229.7663065361266</x:v>
      </x:c>
      <x:c r="S504" s="1" t="str">
        <x:f t="shared" si="96"/>
        <x:v>YES</x:v>
      </x:c>
      <x:c r="T504" s="1">
        <x:f t="shared" si="97"/>
        <x:v>-1229.7663065361266</x:v>
      </x:c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53">
        <x:f t="shared" si="86"/>
        <x:v>0</x:v>
      </x:c>
      <x:c r="J505" s="53">
        <x:f t="shared" si="87"/>
        <x:v>14</x:v>
      </x:c>
      <x:c r="K505" s="53">
        <x:f t="shared" si="88"/>
        <x:v>25</x:v>
      </x:c>
      <x:c r="L505" s="53">
        <x:f t="shared" si="89"/>
        <x:v>39</x:v>
      </x:c>
      <x:c r="M505" s="54">
        <x:f t="shared" si="90"/>
        <x:v>2128.1660606715782</x:v>
      </x:c>
      <x:c r="N505" s="54">
        <x:f t="shared" si="91"/>
        <x:v>0.977893097688596</x:v>
      </x:c>
      <x:c r="O505" s="55">
        <x:f t="shared" si="92"/>
        <x:v>96816</x:v>
      </x:c>
      <x:c r="P505" s="55">
        <x:f t="shared" si="93"/>
        <x:v>28160</x:v>
      </x:c>
      <x:c r="Q505" s="55">
        <x:f t="shared" si="94"/>
        <x:v>49447.327442214897</x:v>
      </x:c>
      <x:c r="R505" s="55">
        <x:f t="shared" si="95"/>
        <x:v>-791.32744221489702</x:v>
      </x:c>
      <x:c r="S505" s="1" t="str">
        <x:f t="shared" si="96"/>
        <x:v>YES</x:v>
      </x:c>
      <x:c r="T505" s="1">
        <x:f t="shared" si="97"/>
        <x:v>-791.32744221489702</x:v>
      </x:c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53">
        <x:f t="shared" si="86"/>
        <x:v>0</x:v>
      </x:c>
      <x:c r="J506" s="53">
        <x:f t="shared" si="87"/>
        <x:v>14</x:v>
      </x:c>
      <x:c r="K506" s="53">
        <x:f t="shared" si="88"/>
        <x:v>26</x:v>
      </x:c>
      <x:c r="L506" s="53">
        <x:f t="shared" si="89"/>
        <x:v>40</x:v>
      </x:c>
      <x:c r="M506" s="54">
        <x:f t="shared" si="90"/>
        <x:v>2209.5060646322963</x:v>
      </x:c>
      <x:c r="N506" s="54">
        <x:f t="shared" si="91"/>
        <x:v>1.0343792115502057</x:v>
      </x:c>
      <x:c r="O506" s="55">
        <x:f t="shared" si="92"/>
        <x:v>99516</x:v>
      </x:c>
      <x:c r="P506" s="55">
        <x:f t="shared" si="93"/>
        <x:v>29040</x:v>
      </x:c>
      <x:c r="Q506" s="55">
        <x:f t="shared" si="94"/>
        <x:v>50859.480288755149</x:v>
      </x:c>
      <x:c r="R506" s="55">
        <x:f t="shared" si="95"/>
        <x:v>-383.48028875514865</x:v>
      </x:c>
      <x:c r="S506" s="1" t="str">
        <x:f t="shared" si="96"/>
        <x:v>YES</x:v>
      </x:c>
      <x:c r="T506" s="1">
        <x:f t="shared" si="97"/>
        <x:v>-383.48028875514865</x:v>
      </x:c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53">
        <x:f t="shared" si="86"/>
        <x:v>0</x:v>
      </x:c>
      <x:c r="J507" s="53">
        <x:f t="shared" si="87"/>
        <x:v>14</x:v>
      </x:c>
      <x:c r="K507" s="53">
        <x:f t="shared" si="88"/>
        <x:v>27</x:v>
      </x:c>
      <x:c r="L507" s="53">
        <x:f t="shared" si="89"/>
        <x:v>41</x:v>
      </x:c>
      <x:c r="M507" s="54">
        <x:f t="shared" si="90"/>
        <x:v>2292.6397691520528</x:v>
      </x:c>
      <x:c r="N507" s="54">
        <x:f t="shared" si="91"/>
        <x:v>1.0921109508000366</x:v>
      </x:c>
      <x:c r="O507" s="55">
        <x:f t="shared" si="92"/>
        <x:v>102216</x:v>
      </x:c>
      <x:c r="P507" s="55">
        <x:f t="shared" si="93"/>
        <x:v>29920</x:v>
      </x:c>
      <x:c r="Q507" s="55">
        <x:f t="shared" si="94"/>
        <x:v>52302.773770000917</x:v>
      </x:c>
      <x:c r="R507" s="55">
        <x:f t="shared" si="95"/>
        <x:v>-6.7737700009165565</x:v>
      </x:c>
      <x:c r="S507" s="1" t="str">
        <x:f t="shared" si="96"/>
        <x:v>YES</x:v>
      </x:c>
      <x:c r="T507" s="1">
        <x:f t="shared" si="97"/>
        <x:v>-6.7737700009165565</x:v>
      </x:c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53">
        <x:f t="shared" si="86"/>
        <x:v>0</x:v>
      </x:c>
      <x:c r="J508" s="53">
        <x:f t="shared" si="87"/>
        <x:v>14</x:v>
      </x:c>
      <x:c r="K508" s="53">
        <x:f t="shared" si="88"/>
        <x:v>28</x:v>
      </x:c>
      <x:c r="L508" s="53">
        <x:f t="shared" si="89"/>
        <x:v>42</x:v>
      </x:c>
      <x:c r="M508" s="54">
        <x:f t="shared" si="90"/>
        <x:v>2377.5993073692066</x:v>
      </x:c>
      <x:c r="N508" s="54">
        <x:f t="shared" si="91"/>
        <x:v>1.1511106301175045</x:v>
      </x:c>
      <x:c r="O508" s="55">
        <x:f t="shared" si="92"/>
        <x:v>104916</x:v>
      </x:c>
      <x:c r="P508" s="55">
        <x:f t="shared" si="93"/>
        <x:v>30800</x:v>
      </x:c>
      <x:c r="Q508" s="55">
        <x:f t="shared" si="94"/>
        <x:v>53777.765752937616</x:v>
      </x:c>
      <x:c r="R508" s="55">
        <x:f t="shared" si="95"/>
        <x:v>338.23424706238438</x:v>
      </x:c>
      <x:c r="S508" s="1" t="str">
        <x:f t="shared" si="96"/>
        <x:v>YES</x:v>
      </x:c>
      <x:c r="T508" s="1">
        <x:f t="shared" si="97"/>
        <x:v>338.23424706238438</x:v>
      </x:c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53">
        <x:f t="shared" si="86"/>
        <x:v>0</x:v>
      </x:c>
      <x:c r="J509" s="53">
        <x:f t="shared" si="87"/>
        <x:v>14</x:v>
      </x:c>
      <x:c r="K509" s="53">
        <x:f t="shared" si="88"/>
        <x:v>29</x:v>
      </x:c>
      <x:c r="L509" s="53">
        <x:f t="shared" si="89"/>
        <x:v>43</x:v>
      </x:c>
      <x:c r="M509" s="54">
        <x:f t="shared" si="90"/>
        <x:v>2464.4173354848599</x:v>
      </x:c>
      <x:c r="N509" s="54">
        <x:f t="shared" si="91"/>
        <x:v>1.2114009274200417</x:v>
      </x:c>
      <x:c r="O509" s="55">
        <x:f t="shared" si="92"/>
        <x:v>107616</x:v>
      </x:c>
      <x:c r="P509" s="55">
        <x:f t="shared" si="93"/>
        <x:v>31680</x:v>
      </x:c>
      <x:c r="Q509" s="55">
        <x:f t="shared" si="94"/>
        <x:v>55285.023185501035</x:v>
      </x:c>
      <x:c r="R509" s="55">
        <x:f t="shared" si="95"/>
        <x:v>650.97681449896481</x:v>
      </x:c>
      <x:c r="S509" s="1" t="str">
        <x:f t="shared" si="96"/>
        <x:v>YES</x:v>
      </x:c>
      <x:c r="T509" s="1">
        <x:f t="shared" si="97"/>
        <x:v>650.97681449896481</x:v>
      </x:c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53">
        <x:f t="shared" si="86"/>
        <x:v>0</x:v>
      </x:c>
      <x:c r="J510" s="53">
        <x:f t="shared" si="87"/>
        <x:v>14</x:v>
      </x:c>
      <x:c r="K510" s="53">
        <x:f t="shared" si="88"/>
        <x:v>30</x:v>
      </x:c>
      <x:c r="L510" s="53">
        <x:f t="shared" si="89"/>
        <x:v>44</x:v>
      </x:c>
      <x:c r="M510" s="54">
        <x:f t="shared" si="90"/>
        <x:v>2553.1270408186306</x:v>
      </x:c>
      <x:c r="N510" s="54">
        <x:f t="shared" si="91"/>
        <x:v>1.2730048894573824</x:v>
      </x:c>
      <x:c r="O510" s="55">
        <x:f t="shared" si="92"/>
        <x:v>110316</x:v>
      </x:c>
      <x:c r="P510" s="55">
        <x:f t="shared" si="93"/>
        <x:v>32560</x:v>
      </x:c>
      <x:c r="Q510" s="55">
        <x:f t="shared" si="94"/>
        <x:v>56825.122236434559</x:v>
      </x:c>
      <x:c r="R510" s="55">
        <x:f t="shared" si="95"/>
        <x:v>930.87776356544055</x:v>
      </x:c>
      <x:c r="S510" s="1" t="str">
        <x:f t="shared" si="96"/>
        <x:v>YES</x:v>
      </x:c>
      <x:c r="T510" s="1">
        <x:f t="shared" si="97"/>
        <x:v>930.87776356544055</x:v>
      </x:c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53">
        <x:f t="shared" si="86"/>
        <x:v>0</x:v>
      </x:c>
      <x:c r="J511" s="53">
        <x:f t="shared" si="87"/>
        <x:v>15</x:v>
      </x:c>
      <x:c r="K511" s="53">
        <x:f t="shared" si="88"/>
        <x:v>0</x:v>
      </x:c>
      <x:c r="L511" s="53">
        <x:f t="shared" si="89"/>
        <x:v>15</x:v>
      </x:c>
      <x:c r="M511" s="54">
        <x:f t="shared" si="90"/>
        <x:v>651.73417492414967</x:v>
      </x:c>
      <x:c r="N511" s="54">
        <x:f t="shared" si="91"/>
        <x:v>0</x:v>
      </x:c>
      <x:c r="O511" s="55">
        <x:f t="shared" si="92"/>
        <x:v>31410</x:v>
      </x:c>
      <x:c r="P511" s="55">
        <x:f t="shared" si="93"/>
        <x:v>6600</x:v>
      </x:c>
      <x:c r="Q511" s="55">
        <x:f t="shared" si="94"/>
        <x:v>22629.658851532975</x:v>
      </x:c>
      <x:c r="R511" s="55">
        <x:f t="shared" si="95"/>
        <x:v>-17819.658851532975</x:v>
      </x:c>
      <x:c r="S511" s="1" t="str">
        <x:f t="shared" si="96"/>
        <x:v>YES</x:v>
      </x:c>
      <x:c r="T511" s="1">
        <x:f t="shared" si="97"/>
        <x:v>-17819.658851532975</x:v>
      </x:c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53">
        <x:f t="shared" si="86"/>
        <x:v>0</x:v>
      </x:c>
      <x:c r="J512" s="53">
        <x:f t="shared" si="87"/>
        <x:v>15</x:v>
      </x:c>
      <x:c r="K512" s="53">
        <x:f t="shared" si="88"/>
        <x:v>1</x:v>
      </x:c>
      <x:c r="L512" s="53">
        <x:f t="shared" si="89"/>
        <x:v>16</x:v>
      </x:c>
      <x:c r="M512" s="54">
        <x:f t="shared" si="90"/>
        <x:v>697.29667492414967</x:v>
      </x:c>
      <x:c r="N512" s="54">
        <x:f t="shared" si="91"/>
        <x:v>0</x:v>
      </x:c>
      <x:c r="O512" s="55">
        <x:f t="shared" si="92"/>
        <x:v>34110</x:v>
      </x:c>
      <x:c r="P512" s="55">
        <x:f t="shared" si="93"/>
        <x:v>7480</x:v>
      </x:c>
      <x:c r="Q512" s="55">
        <x:f t="shared" si="94"/>
        <x:v>24211.690101532975</x:v>
      </x:c>
      <x:c r="R512" s="55">
        <x:f t="shared" si="95"/>
        <x:v>-17581.690101532975</x:v>
      </x:c>
      <x:c r="S512" s="1" t="str">
        <x:f t="shared" si="96"/>
        <x:v>YES</x:v>
      </x:c>
      <x:c r="T512" s="1">
        <x:f t="shared" si="97"/>
        <x:v>-17581.690101532975</x:v>
      </x:c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53">
        <x:f t="shared" si="86"/>
        <x:v>0</x:v>
      </x:c>
      <x:c r="J513" s="53">
        <x:f t="shared" si="87"/>
        <x:v>15</x:v>
      </x:c>
      <x:c r="K513" s="53">
        <x:f t="shared" si="88"/>
        <x:v>2</x:v>
      </x:c>
      <x:c r="L513" s="53">
        <x:f t="shared" si="89"/>
        <x:v>17</x:v>
      </x:c>
      <x:c r="M513" s="54">
        <x:f t="shared" si="90"/>
        <x:v>743.99823742414969</x:v>
      </x:c>
      <x:c r="N513" s="54">
        <x:f t="shared" si="91"/>
        <x:v>1.6665442655659508E-2</x:v>
      </x:c>
      <x:c r="O513" s="55">
        <x:f t="shared" si="92"/>
        <x:v>36810</x:v>
      </x:c>
      <x:c r="P513" s="55">
        <x:f t="shared" si="93"/>
        <x:v>8360</x:v>
      </x:c>
      <x:c r="Q513" s="55">
        <x:f t="shared" si="94"/>
        <x:v>25416.636066391489</x:v>
      </x:c>
      <x:c r="R513" s="55">
        <x:f t="shared" si="95"/>
        <x:v>-16966.636066391489</x:v>
      </x:c>
      <x:c r="S513" s="1" t="str">
        <x:f t="shared" si="96"/>
        <x:v>YES</x:v>
      </x:c>
      <x:c r="T513" s="1">
        <x:f t="shared" si="97"/>
        <x:v>-16966.636066391489</x:v>
      </x:c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53">
        <x:f t="shared" si="86"/>
        <x:v>0</x:v>
      </x:c>
      <x:c r="J514" s="53">
        <x:f t="shared" si="87"/>
        <x:v>15</x:v>
      </x:c>
      <x:c r="K514" s="53">
        <x:f t="shared" si="88"/>
        <x:v>3</x:v>
      </x:c>
      <x:c r="L514" s="53">
        <x:f t="shared" si="89"/>
        <x:v>18</x:v>
      </x:c>
      <x:c r="M514" s="54">
        <x:f t="shared" si="90"/>
        <x:v>791.86021984602462</x:v>
      </x:c>
      <x:c r="N514" s="54">
        <x:f t="shared" si="91"/>
        <x:v>4.9902930448628209E-2</x:v>
      </x:c>
      <x:c r="O514" s="55">
        <x:f t="shared" si="92"/>
        <x:v>39510</x:v>
      </x:c>
      <x:c r="P514" s="55">
        <x:f t="shared" si="93"/>
        <x:v>9240</x:v>
      </x:c>
      <x:c r="Q514" s="55">
        <x:f t="shared" si="94"/>
        <x:v>26247.573261215704</x:v>
      </x:c>
      <x:c r="R514" s="55">
        <x:f t="shared" si="95"/>
        <x:v>-15977.573261215704</x:v>
      </x:c>
      <x:c r="S514" s="1" t="str">
        <x:f t="shared" si="96"/>
        <x:v>YES</x:v>
      </x:c>
      <x:c r="T514" s="1">
        <x:f t="shared" si="97"/>
        <x:v>-15977.573261215704</x:v>
      </x:c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53">
        <x:f t="shared" si="86"/>
        <x:v>0</x:v>
      </x:c>
      <x:c r="J515" s="53">
        <x:f t="shared" si="87"/>
        <x:v>15</x:v>
      </x:c>
      <x:c r="K515" s="53">
        <x:f t="shared" si="88"/>
        <x:v>4</x:v>
      </x:c>
      <x:c r="L515" s="53">
        <x:f t="shared" si="89"/>
        <x:v>19</x:v>
      </x:c>
      <x:c r="M515" s="54">
        <x:f t="shared" si="90"/>
        <x:v>840.90433556868095</x:v>
      </x:c>
      <x:c r="N515" s="54">
        <x:f t="shared" si="91"/>
        <x:v>8.3961344144917321E-2</x:v>
      </x:c>
      <x:c r="O515" s="55">
        <x:f t="shared" si="92"/>
        <x:v>42210</x:v>
      </x:c>
      <x:c r="P515" s="55">
        <x:f t="shared" si="93"/>
        <x:v>10120</x:v>
      </x:c>
      <x:c r="Q515" s="55">
        <x:f t="shared" si="94"/>
        <x:v>27099.033603622935</x:v>
      </x:c>
      <x:c r="R515" s="55">
        <x:f t="shared" si="95"/>
        <x:v>-15009.033603622935</x:v>
      </x:c>
      <x:c r="S515" s="1" t="str">
        <x:f t="shared" si="96"/>
        <x:v>YES</x:v>
      </x:c>
      <x:c r="T515" s="1">
        <x:f t="shared" si="97"/>
        <x:v>-15009.033603622935</x:v>
      </x:c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53">
        <x:f t="shared" si="86"/>
        <x:v>0</x:v>
      </x:c>
      <x:c r="J516" s="53">
        <x:f t="shared" si="87"/>
        <x:v>15</x:v>
      </x:c>
      <x:c r="K516" s="53">
        <x:f t="shared" si="88"/>
        <x:v>5</x:v>
      </x:c>
      <x:c r="L516" s="53">
        <x:f t="shared" si="89"/>
        <x:v>20</x:v>
      </x:c>
      <x:c r="M516" s="54">
        <x:f t="shared" si="90"/>
        <x:v>891.15265948988451</x:v>
      </x:c>
      <x:c r="N516" s="54">
        <x:f t="shared" si="91"/>
        <x:v>0.11885601353464202</x:v>
      </x:c>
      <x:c r="O516" s="55">
        <x:f t="shared" si="92"/>
        <x:v>44910</x:v>
      </x:c>
      <x:c r="P516" s="55">
        <x:f t="shared" si="93"/>
        <x:v>11000</x:v>
      </x:c>
      <x:c r="Q516" s="55">
        <x:f t="shared" si="94"/>
        <x:v>27971.400338366049</x:v>
      </x:c>
      <x:c r="R516" s="55">
        <x:f t="shared" si="95"/>
        <x:v>-14061.400338366049</x:v>
      </x:c>
      <x:c r="S516" s="1" t="str">
        <x:f t="shared" si="96"/>
        <x:v>YES</x:v>
      </x:c>
      <x:c r="T516" s="1">
        <x:f t="shared" si="97"/>
        <x:v>-14061.400338366049</x:v>
      </x:c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53">
        <x:f t="shared" si="86"/>
        <x:v>0</x:v>
      </x:c>
      <x:c r="J517" s="53">
        <x:f t="shared" si="87"/>
        <x:v>15</x:v>
      </x:c>
      <x:c r="K517" s="53">
        <x:f t="shared" si="88"/>
        <x:v>6</x:v>
      </x:c>
      <x:c r="L517" s="53">
        <x:f t="shared" si="89"/>
        <x:v>21</x:v>
      </x:c>
      <x:c r="M517" s="54">
        <x:f t="shared" si="90"/>
        <x:v>942.62763367151751</x:v>
      </x:c>
      <x:c r="N517" s="54">
        <x:f t="shared" si="91"/>
        <x:v>0.15460252338299826</x:v>
      </x:c>
      <x:c r="O517" s="55">
        <x:f t="shared" si="92"/>
        <x:v>47610</x:v>
      </x:c>
      <x:c r="P517" s="55">
        <x:f t="shared" si="93"/>
        <x:v>11880</x:v>
      </x:c>
      <x:c r="Q517" s="55">
        <x:f t="shared" si="94"/>
        <x:v>28865.063084574958</x:v>
      </x:c>
      <x:c r="R517" s="55">
        <x:f t="shared" si="95"/>
        <x:v>-13135.063084574958</x:v>
      </x:c>
      <x:c r="S517" s="1" t="str">
        <x:f t="shared" si="96"/>
        <x:v>YES</x:v>
      </x:c>
      <x:c r="T517" s="1">
        <x:f t="shared" si="97"/>
        <x:v>-13135.063084574958</x:v>
      </x:c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53">
        <x:f t="shared" si="86"/>
        <x:v>0</x:v>
      </x:c>
      <x:c r="J518" s="53">
        <x:f t="shared" si="87"/>
        <x:v>15</x:v>
      </x:c>
      <x:c r="K518" s="53">
        <x:f t="shared" si="88"/>
        <x:v>7</x:v>
      </x:c>
      <x:c r="L518" s="53">
        <x:f t="shared" si="89"/>
        <x:v>22</x:v>
      </x:c>
      <x:c r="M518" s="54">
        <x:f t="shared" si="90"/>
        <x:v>995.35207306947791</x:v>
      </x:c>
      <x:c r="N518" s="54">
        <x:f t="shared" si="91"/>
        <x:v>0.19121671740935967</x:v>
      </x:c>
      <x:c r="O518" s="55">
        <x:f t="shared" si="92"/>
        <x:v>50310</x:v>
      </x:c>
      <x:c r="P518" s="55">
        <x:f t="shared" si="93"/>
        <x:v>12760</x:v>
      </x:c>
      <x:c r="Q518" s="55">
        <x:f t="shared" si="94"/>
        <x:v>29780.417935233992</x:v>
      </x:c>
      <x:c r="R518" s="55">
        <x:f t="shared" si="95"/>
        <x:v>-12230.417935233992</x:v>
      </x:c>
      <x:c r="S518" s="1" t="str">
        <x:f t="shared" si="96"/>
        <x:v>YES</x:v>
      </x:c>
      <x:c r="T518" s="1">
        <x:f t="shared" si="97"/>
        <x:v>-12230.417935233992</x:v>
      </x:c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53">
        <x:f t="shared" si="86"/>
        <x:v>0</x:v>
      </x:c>
      <x:c r="J519" s="53">
        <x:f t="shared" si="87"/>
        <x:v>15</x:v>
      </x:c>
      <x:c r="K519" s="53">
        <x:f t="shared" si="88"/>
        <x:v>8</x:v>
      </x:c>
      <x:c r="L519" s="53">
        <x:f t="shared" si="89"/>
        <x:v>23</x:v>
      </x:c>
      <x:c r="M519" s="54">
        <x:f t="shared" si="90"/>
        <x:v>1049.3491713494582</x:v>
      </x:c>
      <x:c r="N519" s="54">
        <x:f t="shared" si="91"/>
        <x:v>0.22871470232601263</x:v>
      </x:c>
      <x:c r="O519" s="55">
        <x:f t="shared" si="92"/>
        <x:v>53010</x:v>
      </x:c>
      <x:c r="P519" s="55">
        <x:f t="shared" si="93"/>
        <x:v>13640</x:v>
      </x:c>
      <x:c r="Q519" s="55">
        <x:f t="shared" si="94"/>
        <x:v>30717.867558150316</x:v>
      </x:c>
      <x:c r="R519" s="55">
        <x:f t="shared" si="95"/>
        <x:v>-11347.867558150316</x:v>
      </x:c>
      <x:c r="S519" s="1" t="str">
        <x:f t="shared" si="96"/>
        <x:v>YES</x:v>
      </x:c>
      <x:c r="T519" s="1">
        <x:f t="shared" si="97"/>
        <x:v>-11347.867558150316</x:v>
      </x:c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53">
        <x:f t="shared" si="86"/>
        <x:v>0</x:v>
      </x:c>
      <x:c r="J520" s="53">
        <x:f t="shared" si="87"/>
        <x:v>15</x:v>
      </x:c>
      <x:c r="K520" s="53">
        <x:f t="shared" si="88"/>
        <x:v>9</x:v>
      </x:c>
      <x:c r="L520" s="53">
        <x:f t="shared" si="89"/>
        <x:v>24</x:v>
      </x:c>
      <x:c r="M520" s="54">
        <x:f t="shared" si="90"/>
        <x:v>1104.6425067898526</x:v>
      </x:c>
      <x:c r="N520" s="54">
        <x:f t="shared" si="91"/>
        <x:v>0.26711285193739764</x:v>
      </x:c>
      <x:c r="O520" s="55">
        <x:f t="shared" si="92"/>
        <x:v>55710</x:v>
      </x:c>
      <x:c r="P520" s="55">
        <x:f t="shared" si="93"/>
        <x:v>14520</x:v>
      </x:c>
      <x:c r="Q520" s="55">
        <x:f t="shared" si="94"/>
        <x:v>31677.821298434941</x:v>
      </x:c>
      <x:c r="R520" s="55">
        <x:f t="shared" si="95"/>
        <x:v>-10487.821298434941</x:v>
      </x:c>
      <x:c r="S520" s="1" t="str">
        <x:f t="shared" si="96"/>
        <x:v>YES</x:v>
      </x:c>
      <x:c r="T520" s="1">
        <x:f t="shared" si="97"/>
        <x:v>-10487.821298434941</x:v>
      </x:c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53">
        <x:f t="shared" si="86"/>
        <x:v>0</x:v>
      </x:c>
      <x:c r="J521" s="53">
        <x:f t="shared" si="87"/>
        <x:v>15</x:v>
      </x:c>
      <x:c r="K521" s="53">
        <x:f t="shared" si="88"/>
        <x:v>10</x:v>
      </x:c>
      <x:c r="L521" s="53">
        <x:f t="shared" si="89"/>
        <x:v>25</x:v>
      </x:c>
      <x:c r="M521" s="54">
        <x:f t="shared" si="90"/>
        <x:v>1161.2560482730655</x:v>
      </x:c>
      <x:c r="N521" s="54">
        <x:f t="shared" si="91"/>
        <x:v>0.30642781130073993</x:v>
      </x:c>
      <x:c r="O521" s="55">
        <x:f t="shared" si="92"/>
        <x:v>58410</x:v>
      </x:c>
      <x:c r="P521" s="55">
        <x:f t="shared" si="93"/>
        <x:v>15400</x:v>
      </x:c>
      <x:c r="Q521" s="55">
        <x:f t="shared" si="94"/>
        <x:v>32660.6952825185</x:v>
      </x:c>
      <x:c r="R521" s="55">
        <x:f t="shared" si="95"/>
        <x:v>-9650.6952825184999</x:v>
      </x:c>
      <x:c r="S521" s="1" t="str">
        <x:f t="shared" si="96"/>
        <x:v>YES</x:v>
      </x:c>
      <x:c r="T521" s="1">
        <x:f t="shared" si="97"/>
        <x:v>-9650.6952825184999</x:v>
      </x:c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53">
        <x:f t="shared" si="86"/>
        <x:v>0</x:v>
      </x:c>
      <x:c r="J522" s="53">
        <x:f t="shared" si="87"/>
        <x:v>15</x:v>
      </x:c>
      <x:c r="K522" s="53">
        <x:f t="shared" si="88"/>
        <x:v>11</x:v>
      </x:c>
      <x:c r="L522" s="53">
        <x:f t="shared" si="89"/>
        <x:v>26</x:v>
      </x:c>
      <x:c r="M522" s="54">
        <x:f t="shared" si="90"/>
        <x:v>1219.2141613665044</x:v>
      </x:c>
      <x:c r="N522" s="54">
        <x:f t="shared" si="91"/>
        <x:v>0.34667650094896141</x:v>
      </x:c>
      <x:c r="O522" s="55">
        <x:f t="shared" si="92"/>
        <x:v>61110</x:v>
      </x:c>
      <x:c r="P522" s="55">
        <x:f t="shared" si="93"/>
        <x:v>16280</x:v>
      </x:c>
      <x:c r="Q522" s="55">
        <x:f t="shared" si="94"/>
        <x:v>33666.912523724037</x:v>
      </x:c>
      <x:c r="R522" s="55">
        <x:f t="shared" si="95"/>
        <x:v>-8836.9125237240369</x:v>
      </x:c>
      <x:c r="S522" s="1" t="str">
        <x:f t="shared" si="96"/>
        <x:v>YES</x:v>
      </x:c>
      <x:c r="T522" s="1">
        <x:f t="shared" si="97"/>
        <x:v>-8836.9125237240369</x:v>
      </x:c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53">
        <x:f t="shared" si="86"/>
        <x:v>0</x:v>
      </x:c>
      <x:c r="J523" s="53">
        <x:f t="shared" si="87"/>
        <x:v>15</x:v>
      </x:c>
      <x:c r="K523" s="53">
        <x:f t="shared" si="88"/>
        <x:v>12</x:v>
      </x:c>
      <x:c r="L523" s="53">
        <x:f t="shared" si="89"/>
        <x:v>27</x:v>
      </x:c>
      <x:c r="M523" s="54">
        <x:f t="shared" si="90"/>
        <x:v>1278.5416144945689</x:v>
      </x:c>
      <x:c r="N523" s="54">
        <x:f t="shared" si="91"/>
        <x:v>0.38787612117678394</x:v>
      </x:c>
      <x:c r="O523" s="55">
        <x:f t="shared" si="92"/>
        <x:v>63810</x:v>
      </x:c>
      <x:c r="P523" s="55">
        <x:f t="shared" si="93"/>
        <x:v>17160</x:v>
      </x:c>
      <x:c r="Q523" s="55">
        <x:f t="shared" si="94"/>
        <x:v>34696.903029419598</x:v>
      </x:c>
      <x:c r="R523" s="55">
        <x:f t="shared" si="95"/>
        <x:v>-8046.9030294195982</x:v>
      </x:c>
      <x:c r="S523" s="1" t="str">
        <x:f t="shared" si="96"/>
        <x:v>YES</x:v>
      </x:c>
      <x:c r="T523" s="1">
        <x:f t="shared" si="97"/>
        <x:v>-8046.9030294195982</x:v>
      </x:c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53">
        <x:f t="shared" si="86"/>
        <x:v>0</x:v>
      </x:c>
      <x:c r="J524" s="53">
        <x:f t="shared" si="87"/>
        <x:v>15</x:v>
      </x:c>
      <x:c r="K524" s="53">
        <x:f t="shared" si="88"/>
        <x:v>13</x:v>
      </x:c>
      <x:c r="L524" s="53">
        <x:f t="shared" si="89"/>
        <x:v>28</x:v>
      </x:c>
      <x:c r="M524" s="54">
        <x:f t="shared" si="90"/>
        <x:v>1339.263585202953</x:v>
      </x:c>
      <x:c r="N524" s="54">
        <x:f t="shared" si="91"/>
        <x:v>0.43004415639093957</x:v>
      </x:c>
      <x:c r="O524" s="55">
        <x:f t="shared" si="92"/>
        <x:v>66510</x:v>
      </x:c>
      <x:c r="P524" s="55">
        <x:f t="shared" si="93"/>
        <x:v>18040</x:v>
      </x:c>
      <x:c r="Q524" s="55">
        <x:f t="shared" si="94"/>
        <x:v>35751.10390977349</x:v>
      </x:c>
      <x:c r="R524" s="55">
        <x:f t="shared" si="95"/>
        <x:v>-7281.1039097734902</x:v>
      </x:c>
      <x:c r="S524" s="1" t="str">
        <x:f t="shared" si="96"/>
        <x:v>YES</x:v>
      </x:c>
      <x:c r="T524" s="1">
        <x:f t="shared" si="97"/>
        <x:v>-7281.1039097734902</x:v>
      </x:c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53">
        <x:f t="shared" si="86"/>
        <x:v>0</x:v>
      </x:c>
      <x:c r="J525" s="53">
        <x:f t="shared" si="87"/>
        <x:v>15</x:v>
      </x:c>
      <x:c r="K525" s="53">
        <x:f t="shared" si="88"/>
        <x:v>14</x:v>
      </x:c>
      <x:c r="L525" s="53">
        <x:f t="shared" si="89"/>
        <x:v>29</x:v>
      </x:c>
      <x:c r="M525" s="54">
        <x:f t="shared" si="90"/>
        <x:v>1401.4056665166145</x:v>
      </x:c>
      <x:c r="N525" s="54">
        <x:f t="shared" si="91"/>
        <x:v>0.4731983795254267</x:v>
      </x:c>
      <x:c r="O525" s="55">
        <x:f t="shared" si="92"/>
        <x:v>69210</x:v>
      </x:c>
      <x:c r="P525" s="55">
        <x:f t="shared" si="93"/>
        <x:v>18920</x:v>
      </x:c>
      <x:c r="Q525" s="55">
        <x:f t="shared" si="94"/>
        <x:v>36829.959488135668</x:v>
      </x:c>
      <x:c r="R525" s="55">
        <x:f t="shared" si="95"/>
        <x:v>-6539.9594881356679</x:v>
      </x:c>
      <x:c r="S525" s="1" t="str">
        <x:f t="shared" si="96"/>
        <x:v>YES</x:v>
      </x:c>
      <x:c r="T525" s="1">
        <x:f t="shared" si="97"/>
        <x:v>-6539.9594881356679</x:v>
      </x:c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53">
        <x:f t="shared" si="86"/>
        <x:v>0</x:v>
      </x:c>
      <x:c r="J526" s="53">
        <x:f t="shared" si="87"/>
        <x:v>15</x:v>
      </x:c>
      <x:c r="K526" s="53">
        <x:f t="shared" si="88"/>
        <x:v>15</x:v>
      </x:c>
      <x:c r="L526" s="53">
        <x:f t="shared" si="89"/>
        <x:v>30</x:v>
      </x:c>
      <x:c r="M526" s="54">
        <x:f t="shared" si="90"/>
        <x:v>1464.9938733927606</x:v>
      </x:c>
      <x:c r="N526" s="54">
        <x:f t="shared" si="91"/>
        <x:v>0.51735685652275043</x:v>
      </x:c>
      <x:c r="O526" s="55">
        <x:f t="shared" si="92"/>
        <x:v>71910</x:v>
      </x:c>
      <x:c r="P526" s="55">
        <x:f t="shared" si="93"/>
        <x:v>19800</x:v>
      </x:c>
      <x:c r="Q526" s="55">
        <x:f t="shared" si="94"/>
        <x:v>37933.921413068761</x:v>
      </x:c>
      <x:c r="R526" s="55">
        <x:f t="shared" si="95"/>
        <x:v>-5823.9214130687615</x:v>
      </x:c>
      <x:c r="S526" s="1" t="str">
        <x:f t="shared" si="96"/>
        <x:v>YES</x:v>
      </x:c>
      <x:c r="T526" s="1">
        <x:f t="shared" si="97"/>
        <x:v>-5823.9214130687615</x:v>
      </x:c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53">
        <x:f t="shared" si="86"/>
        <x:v>0</x:v>
      </x:c>
      <x:c r="J527" s="53">
        <x:f t="shared" si="87"/>
        <x:v>15</x:v>
      </x:c>
      <x:c r="K527" s="53">
        <x:f t="shared" si="88"/>
        <x:v>16</x:v>
      </x:c>
      <x:c r="L527" s="53">
        <x:f t="shared" si="89"/>
        <x:v>31</x:v>
      </x:c>
      <x:c r="M527" s="54">
        <x:f t="shared" si="90"/>
        <x:v>1530.0546492702497</x:v>
      </x:c>
      <x:c r="N527" s="54">
        <x:f t="shared" si="91"/>
        <x:v>0.56253795088211789</x:v>
      </x:c>
      <x:c r="O527" s="55">
        <x:f t="shared" si="92"/>
        <x:v>74610</x:v>
      </x:c>
      <x:c r="P527" s="55">
        <x:f t="shared" si="93"/>
        <x:v>20680</x:v>
      </x:c>
      <x:c r="Q527" s="55">
        <x:f t="shared" si="94"/>
        <x:v>39063.448772052943</x:v>
      </x:c>
      <x:c r="R527" s="55">
        <x:f t="shared" si="95"/>
        <x:v>-5133.4487720529432</x:v>
      </x:c>
      <x:c r="S527" s="1" t="str">
        <x:f t="shared" si="96"/>
        <x:v>YES</x:v>
      </x:c>
      <x:c r="T527" s="1">
        <x:f t="shared" si="97"/>
        <x:v>-5133.4487720529432</x:v>
      </x:c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53">
        <x:f t="shared" si="86"/>
        <x:v>0</x:v>
      </x:c>
      <x:c r="J528" s="53">
        <x:f t="shared" si="87"/>
        <x:v>15</x:v>
      </x:c>
      <x:c r="K528" s="53">
        <x:f t="shared" si="88"/>
        <x:v>17</x:v>
      </x:c>
      <x:c r="L528" s="53">
        <x:f t="shared" si="89"/>
        <x:v>32</x:v>
      </x:c>
      <x:c r="M528" s="54">
        <x:f t="shared" si="90"/>
        <x:v>1596.6148727167902</x:v>
      </x:c>
      <x:c r="N528" s="54">
        <x:f t="shared" si="91"/>
        <x:v>0.60876032827554871</x:v>
      </x:c>
      <x:c r="O528" s="55">
        <x:f t="shared" si="92"/>
        <x:v>77310</x:v>
      </x:c>
      <x:c r="P528" s="55">
        <x:f t="shared" si="93"/>
        <x:v>21560</x:v>
      </x:c>
      <x:c r="Q528" s="55">
        <x:f t="shared" si="94"/>
        <x:v>40219.008206888713</x:v>
      </x:c>
      <x:c r="R528" s="55">
        <x:f t="shared" si="95"/>
        <x:v>-4469.0082068887132</x:v>
      </x:c>
      <x:c r="S528" s="1" t="str">
        <x:f t="shared" si="96"/>
        <x:v>YES</x:v>
      </x:c>
      <x:c r="T528" s="1">
        <x:f t="shared" si="97"/>
        <x:v>-4469.0082068887132</x:v>
      </x:c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53">
        <x:f t="shared" si="86"/>
        <x:v>0</x:v>
      </x:c>
      <x:c r="J529" s="53">
        <x:f t="shared" si="87"/>
        <x:v>15</x:v>
      </x:c>
      <x:c r="K529" s="53">
        <x:f t="shared" si="88"/>
        <x:v>18</x:v>
      </x:c>
      <x:c r="L529" s="53">
        <x:f t="shared" si="89"/>
        <x:v>33</x:v>
      </x:c>
      <x:c r="M529" s="54">
        <x:f t="shared" si="90"/>
        <x:v>1664.7018641753775</x:v>
      </x:c>
      <x:c r="N529" s="54">
        <x:f t="shared" si="91"/>
        <x:v>0.65604296123290107</x:v>
      </x:c>
      <x:c r="O529" s="55">
        <x:f t="shared" si="92"/>
        <x:v>80010</x:v>
      </x:c>
      <x:c r="P529" s="55">
        <x:f t="shared" si="93"/>
        <x:v>22440</x:v>
      </x:c>
      <x:c r="Q529" s="55">
        <x:f t="shared" si="94"/>
        <x:v>41401.074030822521</x:v>
      </x:c>
      <x:c r="R529" s="55">
        <x:f t="shared" si="95"/>
        <x:v>-3831.0740308225213</x:v>
      </x:c>
      <x:c r="S529" s="1" t="str">
        <x:f t="shared" si="96"/>
        <x:v>YES</x:v>
      </x:c>
      <x:c r="T529" s="1">
        <x:f t="shared" si="97"/>
        <x:v>-3831.0740308225213</x:v>
      </x:c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53">
        <x:f t="shared" si="86"/>
        <x:v>0</x:v>
      </x:c>
      <x:c r="J530" s="53">
        <x:f t="shared" si="87"/>
        <x:v>15</x:v>
      </x:c>
      <x:c r="K530" s="53">
        <x:f t="shared" si="88"/>
        <x:v>19</x:v>
      </x:c>
      <x:c r="L530" s="53">
        <x:f t="shared" si="89"/>
        <x:v>34</x:v>
      </x:c>
      <x:c r="M530" s="54">
        <x:f t="shared" si="90"/>
        <x:v>1734.3433928113991</x:v>
      </x:c>
      <x:c r="N530" s="54">
        <x:f t="shared" si="91"/>
        <x:v>0.70440513389680492</x:v>
      </x:c>
      <x:c r="O530" s="55">
        <x:f t="shared" si="92"/>
        <x:v>82710</x:v>
      </x:c>
      <x:c r="P530" s="55">
        <x:f t="shared" si="93"/>
        <x:v>23320</x:v>
      </x:c>
      <x:c r="Q530" s="55">
        <x:f t="shared" si="94"/>
        <x:v>42610.128347420119</x:v>
      </x:c>
      <x:c r="R530" s="55">
        <x:f t="shared" si="95"/>
        <x:v>-3220.1283474201191</x:v>
      </x:c>
      <x:c r="S530" s="1" t="str">
        <x:f t="shared" si="96"/>
        <x:v>YES</x:v>
      </x:c>
      <x:c r="T530" s="1">
        <x:f t="shared" si="97"/>
        <x:v>-3220.1283474201191</x:v>
      </x:c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53">
        <x:f t="shared" si="86"/>
        <x:v>0</x:v>
      </x:c>
      <x:c r="J531" s="53">
        <x:f t="shared" si="87"/>
        <x:v>15</x:v>
      </x:c>
      <x:c r="K531" s="53">
        <x:f t="shared" si="88"/>
        <x:v>20</x:v>
      </x:c>
      <x:c r="L531" s="53">
        <x:f t="shared" si="89"/>
        <x:v>35</x:v>
      </x:c>
      <x:c r="M531" s="54">
        <x:f t="shared" si="90"/>
        <x:v>1805.5676834618762</x:v>
      </x:c>
      <x:c r="N531" s="54">
        <x:f t="shared" si="91"/>
        <x:v>0.75386644684852511</x:v>
      </x:c>
      <x:c r="O531" s="55">
        <x:f t="shared" si="92"/>
        <x:v>85410</x:v>
      </x:c>
      <x:c r="P531" s="55">
        <x:f t="shared" si="93"/>
        <x:v>24200</x:v>
      </x:c>
      <x:c r="Q531" s="55">
        <x:f t="shared" si="94"/>
        <x:v>43846.661171213127</x:v>
      </x:c>
      <x:c r="R531" s="55">
        <x:f t="shared" si="95"/>
        <x:v>-2636.6611712131271</x:v>
      </x:c>
      <x:c r="S531" s="1" t="str">
        <x:f t="shared" si="96"/>
        <x:v>YES</x:v>
      </x:c>
      <x:c r="T531" s="1">
        <x:f t="shared" si="97"/>
        <x:v>-2636.6611712131271</x:v>
      </x:c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53">
        <x:f t="shared" si="86"/>
        <x:v>0</x:v>
      </x:c>
      <x:c r="J532" s="53">
        <x:f t="shared" si="87"/>
        <x:v>15</x:v>
      </x:c>
      <x:c r="K532" s="53">
        <x:f t="shared" si="88"/>
        <x:v>21</x:v>
      </x:c>
      <x:c r="L532" s="53">
        <x:f t="shared" si="89"/>
        <x:v>36</x:v>
      </x:c>
      <x:c r="M532" s="54">
        <x:f t="shared" si="90"/>
        <x:v>1878.4034236883199</x:v>
      </x:c>
      <x:c r="N532" s="54">
        <x:f t="shared" si="91"/>
        <x:v>0.80444682200577766</x:v>
      </x:c>
      <x:c r="O532" s="55">
        <x:f t="shared" si="92"/>
        <x:v>88110</x:v>
      </x:c>
      <x:c r="P532" s="55">
        <x:f t="shared" si="93"/>
        <x:v>25080</x:v>
      </x:c>
      <x:c r="Q532" s="55">
        <x:f t="shared" si="94"/>
        <x:v>45111.170550144438</x:v>
      </x:c>
      <x:c r="R532" s="55">
        <x:f t="shared" si="95"/>
        <x:v>-2081.1705501444376</x:v>
      </x:c>
      <x:c r="S532" s="1" t="str">
        <x:f t="shared" si="96"/>
        <x:v>YES</x:v>
      </x:c>
      <x:c r="T532" s="1">
        <x:f t="shared" si="97"/>
        <x:v>-2081.1705501444376</x:v>
      </x:c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53">
        <x:f t="shared" si="86"/>
        <x:v>0</x:v>
      </x:c>
      <x:c r="J533" s="53">
        <x:f t="shared" si="87"/>
        <x:v>15</x:v>
      </x:c>
      <x:c r="K533" s="53">
        <x:f t="shared" si="88"/>
        <x:v>22</x:v>
      </x:c>
      <x:c r="L533" s="53">
        <x:f t="shared" si="89"/>
        <x:v>37</x:v>
      </x:c>
      <x:c r="M533" s="54">
        <x:f t="shared" si="90"/>
        <x:v>1952.8797709347164</x:v>
      </x:c>
      <x:c r="N533" s="54">
        <x:f t="shared" si="91"/>
        <x:v>0.85616650759355306</x:v>
      </x:c>
      <x:c r="O533" s="55">
        <x:f t="shared" si="92"/>
        <x:v>90810</x:v>
      </x:c>
      <x:c r="P533" s="55">
        <x:f t="shared" si="93"/>
        <x:v>25960</x:v>
      </x:c>
      <x:c r="Q533" s="55">
        <x:f t="shared" si="94"/>
        <x:v>46404.16268983882</x:v>
      </x:c>
      <x:c r="R533" s="55">
        <x:f t="shared" si="95"/>
        <x:v>-1554.1626898388204</x:v>
      </x:c>
      <x:c r="S533" s="1" t="str">
        <x:f t="shared" si="96"/>
        <x:v>YES</x:v>
      </x:c>
      <x:c r="T533" s="1">
        <x:f t="shared" si="97"/>
        <x:v>-1554.1626898388204</x:v>
      </x:c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53">
        <x:f t="shared" si="86"/>
        <x:v>0</x:v>
      </x:c>
      <x:c r="J534" s="53">
        <x:f t="shared" si="87"/>
        <x:v>15</x:v>
      </x:c>
      <x:c r="K534" s="53">
        <x:f t="shared" si="88"/>
        <x:v>23</x:v>
      </x:c>
      <x:c r="L534" s="53">
        <x:f t="shared" si="89"/>
        <x:v>38</x:v>
      </x:c>
      <x:c r="M534" s="54">
        <x:f t="shared" si="90"/>
        <x:v>2029.0263597921526</x:v>
      </x:c>
      <x:c r="N534" s="54">
        <x:f t="shared" si="91"/>
        <x:v>0.90904608318899482</x:v>
      </x:c>
      <x:c r="O534" s="55">
        <x:f t="shared" si="92"/>
        <x:v>93510</x:v>
      </x:c>
      <x:c r="P534" s="55">
        <x:f t="shared" si="93"/>
        <x:v>26840</x:v>
      </x:c>
      <x:c r="Q534" s="55">
        <x:f t="shared" si="94"/>
        <x:v>47726.152079724867</x:v>
      </x:c>
      <x:c r="R534" s="55">
        <x:f t="shared" si="95"/>
        <x:v>-1056.1520797248668</x:v>
      </x:c>
      <x:c r="S534" s="1" t="str">
        <x:f t="shared" si="96"/>
        <x:v>YES</x:v>
      </x:c>
      <x:c r="T534" s="1">
        <x:f t="shared" si="97"/>
        <x:v>-1056.1520797248668</x:v>
      </x:c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53">
        <x:f t="shared" si="86"/>
        <x:v>0</x:v>
      </x:c>
      <x:c r="J535" s="53">
        <x:f t="shared" si="87"/>
        <x:v>15</x:v>
      </x:c>
      <x:c r="K535" s="53">
        <x:f t="shared" si="88"/>
        <x:v>24</x:v>
      </x:c>
      <x:c r="L535" s="53">
        <x:f t="shared" si="89"/>
        <x:v>39</x:v>
      </x:c>
      <x:c r="M535" s="54">
        <x:f t="shared" si="90"/>
        <x:v>2106.8733093716487</x:v>
      </x:c>
      <x:c r="N535" s="54">
        <x:f t="shared" si="91"/>
        <x:v>0.9631064648414227</x:v>
      </x:c>
      <x:c r="O535" s="55">
        <x:f t="shared" si="92"/>
        <x:v>96210</x:v>
      </x:c>
      <x:c r="P535" s="55">
        <x:f t="shared" si="93"/>
        <x:v>27720</x:v>
      </x:c>
      <x:c r="Q535" s="55">
        <x:f t="shared" si="94"/>
        <x:v>49077.661621035571</x:v>
      </x:c>
      <x:c r="R535" s="55">
        <x:f t="shared" si="95"/>
        <x:v>-587.66162103557144</x:v>
      </x:c>
      <x:c r="S535" s="1" t="str">
        <x:f t="shared" si="96"/>
        <x:v>YES</x:v>
      </x:c>
      <x:c r="T535" s="1">
        <x:f t="shared" si="97"/>
        <x:v>-587.66162103557144</x:v>
      </x:c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53">
        <x:f t="shared" si="86"/>
        <x:v>0</x:v>
      </x:c>
      <x:c r="J536" s="53">
        <x:f t="shared" si="87"/>
        <x:v>15</x:v>
      </x:c>
      <x:c r="K536" s="53">
        <x:f t="shared" si="88"/>
        <x:v>25</x:v>
      </x:c>
      <x:c r="L536" s="53">
        <x:f t="shared" si="89"/>
        <x:v>40</x:v>
      </x:c>
      <x:c r="M536" s="54">
        <x:f t="shared" si="90"/>
        <x:v>2186.4512307867462</x:v>
      </x:c>
      <x:c r="N536" s="54">
        <x:f t="shared" si="91"/>
        <x:v>1.0183689102685738</x:v>
      </x:c>
      <x:c r="O536" s="55">
        <x:f t="shared" si="92"/>
        <x:v>98910</x:v>
      </x:c>
      <x:c r="P536" s="55">
        <x:f t="shared" si="93"/>
        <x:v>28600</x:v>
      </x:c>
      <x:c r="Q536" s="55">
        <x:f t="shared" si="94"/>
        <x:v>50459.222756714342</x:v>
      </x:c>
      <x:c r="R536" s="55">
        <x:f t="shared" si="95"/>
        <x:v>-149.22275671434181</x:v>
      </x:c>
      <x:c r="S536" s="1" t="str">
        <x:f t="shared" si="96"/>
        <x:v>YES</x:v>
      </x:c>
      <x:c r="T536" s="1">
        <x:f t="shared" si="97"/>
        <x:v>-149.22275671434181</x:v>
      </x:c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53">
        <x:f t="shared" si="86"/>
        <x:v>0</x:v>
      </x:c>
      <x:c r="J537" s="53">
        <x:f t="shared" si="87"/>
        <x:v>15</x:v>
      </x:c>
      <x:c r="K537" s="53">
        <x:f t="shared" si="88"/>
        <x:v>26</x:v>
      </x:c>
      <x:c r="L537" s="53">
        <x:f t="shared" si="89"/>
        <x:v>41</x:v>
      </x:c>
      <x:c r="M537" s="54">
        <x:f t="shared" si="90"/>
        <x:v>2267.7912347474639</x:v>
      </x:c>
      <x:c r="N537" s="54">
        <x:f t="shared" si="91"/>
        <x:v>1.0748550241301833</x:v>
      </x:c>
      <x:c r="O537" s="55">
        <x:f t="shared" si="92"/>
        <x:v>101610</x:v>
      </x:c>
      <x:c r="P537" s="55">
        <x:f t="shared" si="93"/>
        <x:v>29480</x:v>
      </x:c>
      <x:c r="Q537" s="55">
        <x:f t="shared" si="94"/>
        <x:v>51871.375603254579</x:v>
      </x:c>
      <x:c r="R537" s="55">
        <x:f t="shared" si="95"/>
        <x:v>258.62439674542111</x:v>
      </x:c>
      <x:c r="S537" s="1" t="str">
        <x:f t="shared" si="96"/>
        <x:v>YES</x:v>
      </x:c>
      <x:c r="T537" s="1">
        <x:f t="shared" si="97"/>
        <x:v>258.62439674542111</x:v>
      </x:c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53">
        <x:f t="shared" si="86"/>
        <x:v>0</x:v>
      </x:c>
      <x:c r="J538" s="53">
        <x:f t="shared" si="87"/>
        <x:v>15</x:v>
      </x:c>
      <x:c r="K538" s="53">
        <x:f t="shared" si="88"/>
        <x:v>27</x:v>
      </x:c>
      <x:c r="L538" s="53">
        <x:f t="shared" si="89"/>
        <x:v>42</x:v>
      </x:c>
      <x:c r="M538" s="54">
        <x:f t="shared" si="90"/>
        <x:v>2350.9249392672205</x:v>
      </x:c>
      <x:c r="N538" s="54">
        <x:f t="shared" si="91"/>
        <x:v>1.1325867633800142</x:v>
      </x:c>
      <x:c r="O538" s="55">
        <x:f t="shared" si="92"/>
        <x:v>104310</x:v>
      </x:c>
      <x:c r="P538" s="55">
        <x:f t="shared" si="93"/>
        <x:v>30360</x:v>
      </x:c>
      <x:c r="Q538" s="55">
        <x:f t="shared" si="94"/>
        <x:v>53314.669084500354</x:v>
      </x:c>
      <x:c r="R538" s="55">
        <x:f t="shared" si="95"/>
        <x:v>635.33091549964593</x:v>
      </x:c>
      <x:c r="S538" s="1" t="str">
        <x:f t="shared" si="96"/>
        <x:v>YES</x:v>
      </x:c>
      <x:c r="T538" s="1">
        <x:f t="shared" si="97"/>
        <x:v>635.33091549964593</x:v>
      </x:c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53">
        <x:f t="shared" si="86"/>
        <x:v>0</x:v>
      </x:c>
      <x:c r="J539" s="53">
        <x:f t="shared" si="87"/>
        <x:v>15</x:v>
      </x:c>
      <x:c r="K539" s="53">
        <x:f t="shared" si="88"/>
        <x:v>28</x:v>
      </x:c>
      <x:c r="L539" s="53">
        <x:f t="shared" si="89"/>
        <x:v>43</x:v>
      </x:c>
      <x:c r="M539" s="54">
        <x:f t="shared" si="90"/>
        <x:v>2435.8844774843742</x:v>
      </x:c>
      <x:c r="N539" s="54">
        <x:f t="shared" si="91"/>
        <x:v>1.191586442697482</x:v>
      </x:c>
      <x:c r="O539" s="55">
        <x:f t="shared" si="92"/>
        <x:v>107010</x:v>
      </x:c>
      <x:c r="P539" s="55">
        <x:f t="shared" si="93"/>
        <x:v>31240</x:v>
      </x:c>
      <x:c r="Q539" s="55">
        <x:f t="shared" si="94"/>
        <x:v>54789.661067437053</x:v>
      </x:c>
      <x:c r="R539" s="55">
        <x:f t="shared" si="95"/>
        <x:v>980.33893256294687</x:v>
      </x:c>
      <x:c r="S539" s="1" t="str">
        <x:f t="shared" si="96"/>
        <x:v>YES</x:v>
      </x:c>
      <x:c r="T539" s="1">
        <x:f t="shared" si="97"/>
        <x:v>980.33893256294687</x:v>
      </x:c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53">
        <x:f t="shared" si="86"/>
        <x:v>0</x:v>
      </x:c>
      <x:c r="J540" s="53">
        <x:f t="shared" si="87"/>
        <x:v>15</x:v>
      </x:c>
      <x:c r="K540" s="53">
        <x:f t="shared" si="88"/>
        <x:v>29</x:v>
      </x:c>
      <x:c r="L540" s="53">
        <x:f t="shared" si="89"/>
        <x:v>44</x:v>
      </x:c>
      <x:c r="M540" s="54">
        <x:f t="shared" si="90"/>
        <x:v>2522.702505600028</x:v>
      </x:c>
      <x:c r="N540" s="54">
        <x:f t="shared" si="91"/>
        <x:v>1.2518767400000195</x:v>
      </x:c>
      <x:c r="O540" s="55">
        <x:f t="shared" si="92"/>
        <x:v>109710</x:v>
      </x:c>
      <x:c r="P540" s="55">
        <x:f t="shared" si="93"/>
        <x:v>32120</x:v>
      </x:c>
      <x:c r="Q540" s="55">
        <x:f t="shared" si="94"/>
        <x:v>56296.91850000048</x:v>
      </x:c>
      <x:c r="R540" s="55">
        <x:f t="shared" si="95"/>
        <x:v>1293.08149999952</x:v>
      </x:c>
      <x:c r="S540" s="1" t="str">
        <x:f t="shared" si="96"/>
        <x:v>YES</x:v>
      </x:c>
      <x:c r="T540" s="1">
        <x:f t="shared" si="97"/>
        <x:v>1293.08149999952</x:v>
      </x:c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53">
        <x:f t="shared" si="86"/>
        <x:v>0</x:v>
      </x:c>
      <x:c r="J541" s="53">
        <x:f t="shared" si="87"/>
        <x:v>15</x:v>
      </x:c>
      <x:c r="K541" s="53">
        <x:f t="shared" si="88"/>
        <x:v>30</x:v>
      </x:c>
      <x:c r="L541" s="53">
        <x:f t="shared" si="89"/>
        <x:v>45</x:v>
      </x:c>
      <x:c r="M541" s="54">
        <x:f t="shared" si="90"/>
        <x:v>2611.4122109337986</x:v>
      </x:c>
      <x:c r="N541" s="54">
        <x:f t="shared" si="91"/>
        <x:v>1.3134807020373602</x:v>
      </x:c>
      <x:c r="O541" s="55">
        <x:f t="shared" si="92"/>
        <x:v>112410</x:v>
      </x:c>
      <x:c r="P541" s="55">
        <x:f t="shared" si="93"/>
        <x:v>33000</x:v>
      </x:c>
      <x:c r="Q541" s="55">
        <x:f t="shared" si="94"/>
        <x:v>57837.017550934004</x:v>
      </x:c>
      <x:c r="R541" s="55">
        <x:f t="shared" si="95"/>
        <x:v>1572.9824490659958</x:v>
      </x:c>
      <x:c r="S541" s="1" t="str">
        <x:f t="shared" si="96"/>
        <x:v>YES</x:v>
      </x:c>
      <x:c r="T541" s="1">
        <x:f t="shared" si="97"/>
        <x:v>1572.9824490659958</x:v>
      </x:c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53">
        <x:f t="shared" si="86"/>
        <x:v>0</x:v>
      </x:c>
      <x:c r="J542" s="53">
        <x:f t="shared" si="87"/>
        <x:v>16</x:v>
      </x:c>
      <x:c r="K542" s="53">
        <x:f t="shared" si="88"/>
        <x:v>0</x:v>
      </x:c>
      <x:c r="L542" s="53">
        <x:f t="shared" si="89"/>
        <x:v>16</x:v>
      </x:c>
      <x:c r="M542" s="54">
        <x:f t="shared" si="90"/>
        <x:v>712.5626979170703</x:v>
      </x:c>
      <x:c r="N542" s="54">
        <x:f t="shared" si="91"/>
        <x:v>0</x:v>
      </x:c>
      <x:c r="O542" s="55">
        <x:f t="shared" si="92"/>
        <x:v>33504</x:v>
      </x:c>
      <x:c r="P542" s="55">
        <x:f t="shared" si="93"/>
        <x:v>7040</x:v>
      </x:c>
      <x:c r="Q542" s="55">
        <x:f t="shared" si="94"/>
        <x:v>24741.760344342718</x:v>
      </x:c>
      <x:c r="R542" s="55">
        <x:f t="shared" si="95"/>
        <x:v>-18277.760344342718</x:v>
      </x:c>
      <x:c r="S542" s="1" t="str">
        <x:f t="shared" si="96"/>
        <x:v>YES</x:v>
      </x:c>
      <x:c r="T542" s="1">
        <x:f t="shared" si="97"/>
        <x:v>-18277.760344342718</x:v>
      </x:c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53">
        <x:f t="shared" si="86"/>
        <x:v>0</x:v>
      </x:c>
      <x:c r="J543" s="53">
        <x:f t="shared" si="87"/>
        <x:v>16</x:v>
      </x:c>
      <x:c r="K543" s="53">
        <x:f t="shared" si="88"/>
        <x:v>1</x:v>
      </x:c>
      <x:c r="L543" s="53">
        <x:f t="shared" si="89"/>
        <x:v>17</x:v>
      </x:c>
      <x:c r="M543" s="54">
        <x:f t="shared" si="90"/>
        <x:v>758.1251979170703</x:v>
      </x:c>
      <x:c r="N543" s="54">
        <x:f t="shared" si="91"/>
        <x:v>2.6475831886854373E-2</x:v>
      </x:c>
      <x:c r="O543" s="55">
        <x:f t="shared" si="92"/>
        <x:v>36204</x:v>
      </x:c>
      <x:c r="P543" s="55">
        <x:f t="shared" si="93"/>
        <x:v>7920</x:v>
      </x:c>
      <x:c r="Q543" s="55">
        <x:f t="shared" si="94"/>
        <x:v>25661.895797171361</x:v>
      </x:c>
      <x:c r="R543" s="55">
        <x:f t="shared" si="95"/>
        <x:v>-17377.895797171361</x:v>
      </x:c>
      <x:c r="S543" s="1" t="str">
        <x:f t="shared" si="96"/>
        <x:v>YES</x:v>
      </x:c>
      <x:c r="T543" s="1">
        <x:f t="shared" si="97"/>
        <x:v>-17377.895797171361</x:v>
      </x:c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53">
        <x:f t="shared" si="86"/>
        <x:v>0</x:v>
      </x:c>
      <x:c r="J544" s="53">
        <x:f t="shared" si="87"/>
        <x:v>16</x:v>
      </x:c>
      <x:c r="K544" s="53">
        <x:f t="shared" si="88"/>
        <x:v>2</x:v>
      </x:c>
      <x:c r="L544" s="53">
        <x:f t="shared" si="89"/>
        <x:v>18</x:v>
      </x:c>
      <x:c r="M544" s="54">
        <x:f t="shared" si="90"/>
        <x:v>804.82676041707032</x:v>
      </x:c>
      <x:c r="N544" s="54">
        <x:f t="shared" si="91"/>
        <x:v>5.8907472511854388E-2</x:v>
      </x:c>
      <x:c r="O544" s="55">
        <x:f t="shared" si="92"/>
        <x:v>38904</x:v>
      </x:c>
      <x:c r="P544" s="55">
        <x:f t="shared" si="93"/>
        <x:v>8800</x:v>
      </x:c>
      <x:c r="Q544" s="55">
        <x:f t="shared" si="94"/>
        <x:v>26472.686812796361</x:v>
      </x:c>
      <x:c r="R544" s="55">
        <x:f t="shared" si="95"/>
        <x:v>-16368.686812796361</x:v>
      </x:c>
      <x:c r="S544" s="1" t="str">
        <x:f t="shared" si="96"/>
        <x:v>YES</x:v>
      </x:c>
      <x:c r="T544" s="1">
        <x:f t="shared" si="97"/>
        <x:v>-16368.686812796361</x:v>
      </x:c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53">
        <x:f t="shared" si="86"/>
        <x:v>0</x:v>
      </x:c>
      <x:c r="J545" s="53">
        <x:f t="shared" si="87"/>
        <x:v>16</x:v>
      </x:c>
      <x:c r="K545" s="53">
        <x:f t="shared" si="88"/>
        <x:v>3</x:v>
      </x:c>
      <x:c r="L545" s="53">
        <x:f t="shared" si="89"/>
        <x:v>19</x:v>
      </x:c>
      <x:c r="M545" s="54">
        <x:f t="shared" si="90"/>
        <x:v>852.68874283894525</x:v>
      </x:c>
      <x:c r="N545" s="54">
        <x:f t="shared" si="91"/>
        <x:v>9.2144960304823081E-2</x:v>
      </x:c>
      <x:c r="O545" s="55">
        <x:f t="shared" si="92"/>
        <x:v>41604</x:v>
      </x:c>
      <x:c r="P545" s="55">
        <x:f t="shared" si="93"/>
        <x:v>9680</x:v>
      </x:c>
      <x:c r="Q545" s="55">
        <x:f t="shared" si="94"/>
        <x:v>27303.624007620576</x:v>
      </x:c>
      <x:c r="R545" s="55">
        <x:f t="shared" si="95"/>
        <x:v>-15379.624007620576</x:v>
      </x:c>
      <x:c r="S545" s="1" t="str">
        <x:f t="shared" si="96"/>
        <x:v>YES</x:v>
      </x:c>
      <x:c r="T545" s="1">
        <x:f t="shared" si="97"/>
        <x:v>-15379.624007620576</x:v>
      </x:c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53">
        <x:f t="shared" si="86"/>
        <x:v>0</x:v>
      </x:c>
      <x:c r="J546" s="53">
        <x:f t="shared" si="87"/>
        <x:v>16</x:v>
      </x:c>
      <x:c r="K546" s="53">
        <x:f t="shared" si="88"/>
        <x:v>4</x:v>
      </x:c>
      <x:c r="L546" s="53">
        <x:f t="shared" si="89"/>
        <x:v>20</x:v>
      </x:c>
      <x:c r="M546" s="54">
        <x:f t="shared" si="90"/>
        <x:v>901.73285856160157</x:v>
      </x:c>
      <x:c r="N546" s="54">
        <x:f t="shared" si="91"/>
        <x:v>0.1262033740011122</x:v>
      </x:c>
      <x:c r="O546" s="55">
        <x:f t="shared" si="92"/>
        <x:v>44304</x:v>
      </x:c>
      <x:c r="P546" s="55">
        <x:f t="shared" si="93"/>
        <x:v>10560</x:v>
      </x:c>
      <x:c r="Q546" s="55">
        <x:f t="shared" si="94"/>
        <x:v>28155.084350027806</x:v>
      </x:c>
      <x:c r="R546" s="55">
        <x:f t="shared" si="95"/>
        <x:v>-14411.084350027806</x:v>
      </x:c>
      <x:c r="S546" s="1" t="str">
        <x:f t="shared" si="96"/>
        <x:v>YES</x:v>
      </x:c>
      <x:c r="T546" s="1">
        <x:f t="shared" si="97"/>
        <x:v>-14411.084350027806</x:v>
      </x:c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53">
        <x:f t="shared" si="86"/>
        <x:v>0</x:v>
      </x:c>
      <x:c r="J547" s="53">
        <x:f t="shared" si="87"/>
        <x:v>16</x:v>
      </x:c>
      <x:c r="K547" s="53">
        <x:f t="shared" si="88"/>
        <x:v>5</x:v>
      </x:c>
      <x:c r="L547" s="53">
        <x:f t="shared" si="89"/>
        <x:v>21</x:v>
      </x:c>
      <x:c r="M547" s="54">
        <x:f t="shared" si="90"/>
        <x:v>951.98118248280514</x:v>
      </x:c>
      <x:c r="N547" s="54">
        <x:f t="shared" si="91"/>
        <x:v>0.16109804339083691</x:v>
      </x:c>
      <x:c r="O547" s="55">
        <x:f t="shared" si="92"/>
        <x:v>47004</x:v>
      </x:c>
      <x:c r="P547" s="55">
        <x:f t="shared" si="93"/>
        <x:v>11440</x:v>
      </x:c>
      <x:c r="Q547" s="55">
        <x:f t="shared" si="94"/>
        <x:v>29027.451084770924</x:v>
      </x:c>
      <x:c r="R547" s="55">
        <x:f t="shared" si="95"/>
        <x:v>-13463.451084770924</x:v>
      </x:c>
      <x:c r="S547" s="1" t="str">
        <x:f t="shared" si="96"/>
        <x:v>YES</x:v>
      </x:c>
      <x:c r="T547" s="1">
        <x:f t="shared" si="97"/>
        <x:v>-13463.451084770924</x:v>
      </x:c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53">
        <x:f t="shared" si="86"/>
        <x:v>0</x:v>
      </x:c>
      <x:c r="J548" s="53">
        <x:f t="shared" si="87"/>
        <x:v>16</x:v>
      </x:c>
      <x:c r="K548" s="53">
        <x:f t="shared" si="88"/>
        <x:v>6</x:v>
      </x:c>
      <x:c r="L548" s="53">
        <x:f t="shared" si="89"/>
        <x:v>22</x:v>
      </x:c>
      <x:c r="M548" s="54">
        <x:f t="shared" si="90"/>
        <x:v>1003.4561566644381</x:v>
      </x:c>
      <x:c r="N548" s="54">
        <x:f t="shared" si="91"/>
        <x:v>0.19684455323919314</x:v>
      </x:c>
      <x:c r="O548" s="55">
        <x:f t="shared" si="92"/>
        <x:v>49704</x:v>
      </x:c>
      <x:c r="P548" s="55">
        <x:f t="shared" si="93"/>
        <x:v>12320</x:v>
      </x:c>
      <x:c r="Q548" s="55">
        <x:f t="shared" si="94"/>
        <x:v>29921.11383097983</x:v>
      </x:c>
      <x:c r="R548" s="55">
        <x:f t="shared" si="95"/>
        <x:v>-12537.11383097983</x:v>
      </x:c>
      <x:c r="S548" s="1" t="str">
        <x:f t="shared" si="96"/>
        <x:v>YES</x:v>
      </x:c>
      <x:c r="T548" s="1">
        <x:f t="shared" si="97"/>
        <x:v>-12537.11383097983</x:v>
      </x:c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53">
        <x:f t="shared" si="86"/>
        <x:v>0</x:v>
      </x:c>
      <x:c r="J549" s="53">
        <x:f t="shared" si="87"/>
        <x:v>16</x:v>
      </x:c>
      <x:c r="K549" s="53">
        <x:f t="shared" si="88"/>
        <x:v>7</x:v>
      </x:c>
      <x:c r="L549" s="53">
        <x:f t="shared" si="89"/>
        <x:v>23</x:v>
      </x:c>
      <x:c r="M549" s="54">
        <x:f t="shared" si="90"/>
        <x:v>1056.1805960623985</x:v>
      </x:c>
      <x:c r="N549" s="54">
        <x:f t="shared" si="91"/>
        <x:v>0.23345874726555454</x:v>
      </x:c>
      <x:c r="O549" s="55">
        <x:f t="shared" si="92"/>
        <x:v>52404</x:v>
      </x:c>
      <x:c r="P549" s="55">
        <x:f t="shared" si="93"/>
        <x:v>13200</x:v>
      </x:c>
      <x:c r="Q549" s="55">
        <x:f t="shared" si="94"/>
        <x:v>30836.468681638864</x:v>
      </x:c>
      <x:c r="R549" s="55">
        <x:f t="shared" si="95"/>
        <x:v>-11632.468681638864</x:v>
      </x:c>
      <x:c r="S549" s="1" t="str">
        <x:f t="shared" si="96"/>
        <x:v>YES</x:v>
      </x:c>
      <x:c r="T549" s="1">
        <x:f t="shared" si="97"/>
        <x:v>-11632.468681638864</x:v>
      </x:c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53">
        <x:f t="shared" si="86"/>
        <x:v>0</x:v>
      </x:c>
      <x:c r="J550" s="53">
        <x:f t="shared" si="87"/>
        <x:v>16</x:v>
      </x:c>
      <x:c r="K550" s="53">
        <x:f t="shared" si="88"/>
        <x:v>8</x:v>
      </x:c>
      <x:c r="L550" s="53">
        <x:f t="shared" si="89"/>
        <x:v>24</x:v>
      </x:c>
      <x:c r="M550" s="54">
        <x:f t="shared" si="90"/>
        <x:v>1110.1776943423788</x:v>
      </x:c>
      <x:c r="N550" s="54">
        <x:f t="shared" si="91"/>
        <x:v>0.2709567321822075</x:v>
      </x:c>
      <x:c r="O550" s="55">
        <x:f t="shared" si="92"/>
        <x:v>55104</x:v>
      </x:c>
      <x:c r="P550" s="55">
        <x:f t="shared" si="93"/>
        <x:v>14080</x:v>
      </x:c>
      <x:c r="Q550" s="55">
        <x:f t="shared" si="94"/>
        <x:v>31773.918304555187</x:v>
      </x:c>
      <x:c r="R550" s="55">
        <x:f t="shared" si="95"/>
        <x:v>-10749.918304555187</x:v>
      </x:c>
      <x:c r="S550" s="1" t="str">
        <x:f t="shared" si="96"/>
        <x:v>YES</x:v>
      </x:c>
      <x:c r="T550" s="1">
        <x:f t="shared" si="97"/>
        <x:v>-10749.918304555187</x:v>
      </x:c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53">
        <x:f t="shared" si="86"/>
        <x:v>0</x:v>
      </x:c>
      <x:c r="J551" s="53">
        <x:f t="shared" si="87"/>
        <x:v>16</x:v>
      </x:c>
      <x:c r="K551" s="53">
        <x:f t="shared" si="88"/>
        <x:v>9</x:v>
      </x:c>
      <x:c r="L551" s="53">
        <x:f t="shared" si="89"/>
        <x:v>25</x:v>
      </x:c>
      <x:c r="M551" s="54">
        <x:f t="shared" si="90"/>
        <x:v>1165.4710297827733</x:v>
      </x:c>
      <x:c r="N551" s="54">
        <x:f t="shared" si="91"/>
        <x:v>0.30935488179359255</x:v>
      </x:c>
      <x:c r="O551" s="55">
        <x:f t="shared" si="92"/>
        <x:v>57804</x:v>
      </x:c>
      <x:c r="P551" s="55">
        <x:f t="shared" si="93"/>
        <x:v>14960</x:v>
      </x:c>
      <x:c r="Q551" s="55">
        <x:f t="shared" si="94"/>
        <x:v>32733.872044839813</x:v>
      </x:c>
      <x:c r="R551" s="55">
        <x:f t="shared" si="95"/>
        <x:v>-9889.8720448398126</x:v>
      </x:c>
      <x:c r="S551" s="1" t="str">
        <x:f t="shared" si="96"/>
        <x:v>YES</x:v>
      </x:c>
      <x:c r="T551" s="1">
        <x:f t="shared" si="97"/>
        <x:v>-9889.8720448398126</x:v>
      </x:c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53">
        <x:f t="shared" si="86"/>
        <x:v>0</x:v>
      </x:c>
      <x:c r="J552" s="53">
        <x:f t="shared" si="87"/>
        <x:v>16</x:v>
      </x:c>
      <x:c r="K552" s="53">
        <x:f t="shared" si="88"/>
        <x:v>10</x:v>
      </x:c>
      <x:c r="L552" s="53">
        <x:f t="shared" si="89"/>
        <x:v>26</x:v>
      </x:c>
      <x:c r="M552" s="54">
        <x:f t="shared" si="90"/>
        <x:v>1222.0845712659861</x:v>
      </x:c>
      <x:c r="N552" s="54">
        <x:f t="shared" si="91"/>
        <x:v>0.34866984115693483</x:v>
      </x:c>
      <x:c r="O552" s="55">
        <x:f t="shared" si="92"/>
        <x:v>60504</x:v>
      </x:c>
      <x:c r="P552" s="55">
        <x:f t="shared" si="93"/>
        <x:v>15840</x:v>
      </x:c>
      <x:c r="Q552" s="55">
        <x:f t="shared" si="94"/>
        <x:v>33716.746028923371</x:v>
      </x:c>
      <x:c r="R552" s="55">
        <x:f t="shared" si="95"/>
        <x:v>-9052.7460289233713</x:v>
      </x:c>
      <x:c r="S552" s="1" t="str">
        <x:f t="shared" si="96"/>
        <x:v>YES</x:v>
      </x:c>
      <x:c r="T552" s="1">
        <x:f t="shared" si="97"/>
        <x:v>-9052.7460289233713</x:v>
      </x:c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53">
        <x:f t="shared" si="86"/>
        <x:v>0</x:v>
      </x:c>
      <x:c r="J553" s="53">
        <x:f t="shared" si="87"/>
        <x:v>16</x:v>
      </x:c>
      <x:c r="K553" s="53">
        <x:f t="shared" si="88"/>
        <x:v>11</x:v>
      </x:c>
      <x:c r="L553" s="53">
        <x:f t="shared" si="89"/>
        <x:v>27</x:v>
      </x:c>
      <x:c r="M553" s="54">
        <x:f t="shared" si="90"/>
        <x:v>1280.042684359425</x:v>
      </x:c>
      <x:c r="N553" s="54">
        <x:f t="shared" si="91"/>
        <x:v>0.38891853080515626</x:v>
      </x:c>
      <x:c r="O553" s="55">
        <x:f t="shared" si="92"/>
        <x:v>63204</x:v>
      </x:c>
      <x:c r="P553" s="55">
        <x:f t="shared" si="93"/>
        <x:v>16720</x:v>
      </x:c>
      <x:c r="Q553" s="55">
        <x:f t="shared" si="94"/>
        <x:v>34722.963270128908</x:v>
      </x:c>
      <x:c r="R553" s="55">
        <x:f t="shared" si="95"/>
        <x:v>-8238.9632701289083</x:v>
      </x:c>
      <x:c r="S553" s="1" t="str">
        <x:f t="shared" si="96"/>
        <x:v>YES</x:v>
      </x:c>
      <x:c r="T553" s="1">
        <x:f t="shared" si="97"/>
        <x:v>-8238.9632701289083</x:v>
      </x:c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53">
        <x:f t="shared" si="86"/>
        <x:v>0</x:v>
      </x:c>
      <x:c r="J554" s="53">
        <x:f t="shared" si="87"/>
        <x:v>16</x:v>
      </x:c>
      <x:c r="K554" s="53">
        <x:f t="shared" si="88"/>
        <x:v>12</x:v>
      </x:c>
      <x:c r="L554" s="53">
        <x:f t="shared" si="89"/>
        <x:v>28</x:v>
      </x:c>
      <x:c r="M554" s="54">
        <x:f t="shared" si="90"/>
        <x:v>1339.3701374874895</x:v>
      </x:c>
      <x:c r="N554" s="54">
        <x:f t="shared" si="91"/>
        <x:v>0.43011815103297885</x:v>
      </x:c>
      <x:c r="O554" s="55">
        <x:f t="shared" si="92"/>
        <x:v>65904</x:v>
      </x:c>
      <x:c r="P554" s="55">
        <x:f t="shared" si="93"/>
        <x:v>17600</x:v>
      </x:c>
      <x:c r="Q554" s="55">
        <x:f t="shared" si="94"/>
        <x:v>35752.95377582447</x:v>
      </x:c>
      <x:c r="R554" s="55">
        <x:f t="shared" si="95"/>
        <x:v>-7448.9537758244696</x:v>
      </x:c>
      <x:c r="S554" s="1" t="str">
        <x:f t="shared" si="96"/>
        <x:v>YES</x:v>
      </x:c>
      <x:c r="T554" s="1">
        <x:f t="shared" si="97"/>
        <x:v>-7448.9537758244696</x:v>
      </x:c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53">
        <x:f t="shared" si="86"/>
        <x:v>0</x:v>
      </x:c>
      <x:c r="J555" s="53">
        <x:f t="shared" si="87"/>
        <x:v>16</x:v>
      </x:c>
      <x:c r="K555" s="53">
        <x:f t="shared" si="88"/>
        <x:v>13</x:v>
      </x:c>
      <x:c r="L555" s="53">
        <x:f t="shared" si="89"/>
        <x:v>29</x:v>
      </x:c>
      <x:c r="M555" s="54">
        <x:f t="shared" si="90"/>
        <x:v>1400.0921081958736</x:v>
      </x:c>
      <x:c r="N555" s="54">
        <x:f t="shared" si="91"/>
        <x:v>0.47228618624713448</x:v>
      </x:c>
      <x:c r="O555" s="55">
        <x:f t="shared" si="92"/>
        <x:v>68604</x:v>
      </x:c>
      <x:c r="P555" s="55">
        <x:f t="shared" si="93"/>
        <x:v>18480</x:v>
      </x:c>
      <x:c r="Q555" s="55">
        <x:f t="shared" si="94"/>
        <x:v>36807.154656178362</x:v>
      </x:c>
      <x:c r="R555" s="55">
        <x:f t="shared" si="95"/>
        <x:v>-6683.1546561783616</x:v>
      </x:c>
      <x:c r="S555" s="1" t="str">
        <x:f t="shared" si="96"/>
        <x:v>YES</x:v>
      </x:c>
      <x:c r="T555" s="1">
        <x:f t="shared" si="97"/>
        <x:v>-6683.1546561783616</x:v>
      </x:c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53">
        <x:f t="shared" si="86"/>
        <x:v>0</x:v>
      </x:c>
      <x:c r="J556" s="53">
        <x:f t="shared" si="87"/>
        <x:v>16</x:v>
      </x:c>
      <x:c r="K556" s="53">
        <x:f t="shared" si="88"/>
        <x:v>14</x:v>
      </x:c>
      <x:c r="L556" s="53">
        <x:f t="shared" si="89"/>
        <x:v>30</x:v>
      </x:c>
      <x:c r="M556" s="54">
        <x:f t="shared" si="90"/>
        <x:v>1462.2341895095351</x:v>
      </x:c>
      <x:c r="N556" s="54">
        <x:f t="shared" si="91"/>
        <x:v>0.51544040938162161</x:v>
      </x:c>
      <x:c r="O556" s="55">
        <x:f t="shared" si="92"/>
        <x:v>71304</x:v>
      </x:c>
      <x:c r="P556" s="55">
        <x:f t="shared" si="93"/>
        <x:v>19360</x:v>
      </x:c>
      <x:c r="Q556" s="55">
        <x:f t="shared" si="94"/>
        <x:v>37886.010234540539</x:v>
      </x:c>
      <x:c r="R556" s="55">
        <x:f t="shared" si="95"/>
        <x:v>-5942.0102345405394</x:v>
      </x:c>
      <x:c r="S556" s="1" t="str">
        <x:f t="shared" si="96"/>
        <x:v>YES</x:v>
      </x:c>
      <x:c r="T556" s="1">
        <x:f t="shared" si="97"/>
        <x:v>-5942.0102345405394</x:v>
      </x:c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53">
        <x:f t="shared" si="86"/>
        <x:v>0</x:v>
      </x:c>
      <x:c r="J557" s="53">
        <x:f t="shared" si="87"/>
        <x:v>16</x:v>
      </x:c>
      <x:c r="K557" s="53">
        <x:f t="shared" si="88"/>
        <x:v>15</x:v>
      </x:c>
      <x:c r="L557" s="53">
        <x:f t="shared" si="89"/>
        <x:v>31</x:v>
      </x:c>
      <x:c r="M557" s="54">
        <x:f t="shared" si="90"/>
        <x:v>1525.8223963856813</x:v>
      </x:c>
      <x:c r="N557" s="54">
        <x:f t="shared" si="91"/>
        <x:v>0.55959888637894528</x:v>
      </x:c>
      <x:c r="O557" s="55">
        <x:f t="shared" si="92"/>
        <x:v>74004</x:v>
      </x:c>
      <x:c r="P557" s="55">
        <x:f t="shared" si="93"/>
        <x:v>20240</x:v>
      </x:c>
      <x:c r="Q557" s="55">
        <x:f t="shared" si="94"/>
        <x:v>38989.972159473633</x:v>
      </x:c>
      <x:c r="R557" s="55">
        <x:f t="shared" si="95"/>
        <x:v>-5225.9721594736329</x:v>
      </x:c>
      <x:c r="S557" s="1" t="str">
        <x:f t="shared" si="96"/>
        <x:v>YES</x:v>
      </x:c>
      <x:c r="T557" s="1">
        <x:f t="shared" si="97"/>
        <x:v>-5225.9721594736329</x:v>
      </x:c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53" t="n">
        <x:f t="shared" ref="I558:I621" si="98">INT((ROW()-ROW($I$46))/((CARROT_CAP+1)*(MESCLUN_CAP+1)))</x:f>
        <x:v>0</x:v>
      </x:c>
      <x:c r="J558" s="53" t="n">
        <x:f t="shared" ref="J558:J621" si="99">MOD(INT((ROW()-ROW($I$46))/(MESCLUN_CAP+1)),CARROT_CAP+1)</x:f>
        <x:v>16</x:v>
      </x:c>
      <x:c r="K558" s="53" t="n">
        <x:f t="shared" ref="K558:K621" si="100">MOD(ROW()-ROW($I$46),MESCLUN_CAP+1)</x:f>
        <x:v>16</x:v>
      </x:c>
      <x:c r="L558" s="53" t="n">
        <x:f t="shared" ref="L558:L621" si="101">SUM(I558:K558)</x:f>
        <x:v>32</x:v>
      </x:c>
      <x:c r="M558" s="54" t="n">
        <x:f t="shared" ref="M558:M621" si="102">I558*TOMATO_HOURS*WEEKS*(1+TOMATO_DIM)^I558+J558*CARROT_HOURS*WEEKS*(1+CARROT_DIM)^J558+K558*MESCLUN_HOURS*WEEKS*(1+MESCLUN_DIM)^K558</x:f>
        <x:v>1590.8831722631694</x:v>
      </x:c>
      <x:c r="N558" s="54" t="n">
        <x:f t="shared" ref="N558:N621" si="103">MAX(M558-FARMER_HOURS,0)/TEMP_HOURS_PER_WORKER</x:f>
        <x:v>0.6047799807383121</x:v>
      </x:c>
      <x:c r="O558" s="55" t="n">
        <x:f t="shared" ref="O558:O621" si="104">I558*TOMATO_PRICE+J558*CARROT_PRICE+K558*MESCLUN_PRICE</x:f>
        <x:v>76704</x:v>
      </x:c>
      <x:c r="P558" s="55" t="n">
        <x:f t="shared" ref="P558:P621" si="105">I558*TOMATO_FERTILIZER+J558*CARROT_FERTILIZER+K558*MESCLUN_FERTILIZER</x:f>
        <x:v>21120</x:v>
      </x:c>
      <x:c r="Q558" s="55" t="n">
        <x:f t="shared" ref="Q558:Q621" si="106">MIN(M558,FARMER_HOURS)*FARMER_RATE+MAX(M558-FARMER_HOURS,0)*TEMP_RATE</x:f>
        <x:v>40119.4995184578</x:v>
      </x:c>
      <x:c r="R558" s="55" t="n">
        <x:f t="shared" ref="R558:R621" si="107">O558-P558-Q558-FIXED_COST</x:f>
        <x:v>-4535.4995184578</x:v>
      </x:c>
      <x:c r="S558" s="1" t="str">
        <x:f t="shared" ref="S558:S621" si="108">IF(AND(L558&lt;=TOTAL_BED_CAP,N558&lt;=TEMP_WORKER_CAP),"YES","NO")</x:f>
        <x:v>YES</x:v>
      </x:c>
      <x:c r="T558" s="1" t="n">
        <x:f t="shared" ref="T558:T621" si="109">IF(S558="YES",R558,-1E+99)</x:f>
        <x:v>-4535.4995184578</x:v>
      </x:c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53">
        <x:f t="shared" si="98"/>
        <x:v>0</x:v>
      </x:c>
      <x:c r="J559" s="53">
        <x:f t="shared" si="99"/>
        <x:v>16</x:v>
      </x:c>
      <x:c r="K559" s="53">
        <x:f t="shared" si="100"/>
        <x:v>17</x:v>
      </x:c>
      <x:c r="L559" s="53">
        <x:f t="shared" si="101"/>
        <x:v>33</x:v>
      </x:c>
      <x:c r="M559" s="54">
        <x:f t="shared" si="102"/>
        <x:v>1657.4433957097108</x:v>
      </x:c>
      <x:c r="N559" s="54">
        <x:f t="shared" si="103"/>
        <x:v>0.65100235813174356</x:v>
      </x:c>
      <x:c r="O559" s="55">
        <x:f t="shared" si="104"/>
        <x:v>79404</x:v>
      </x:c>
      <x:c r="P559" s="55">
        <x:f t="shared" si="105"/>
        <x:v>22000</x:v>
      </x:c>
      <x:c r="Q559" s="55">
        <x:f t="shared" si="106"/>
        <x:v>41275.058953293592</x:v>
      </x:c>
      <x:c r="R559" s="55">
        <x:f t="shared" si="107"/>
        <x:v>-3871.0589532935919</x:v>
      </x:c>
      <x:c r="S559" s="1" t="str">
        <x:f t="shared" si="108"/>
        <x:v>YES</x:v>
      </x:c>
      <x:c r="T559" s="1">
        <x:f t="shared" si="109"/>
        <x:v>-3871.0589532935919</x:v>
      </x:c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53">
        <x:f t="shared" si="98"/>
        <x:v>0</x:v>
      </x:c>
      <x:c r="J560" s="53">
        <x:f t="shared" si="99"/>
        <x:v>16</x:v>
      </x:c>
      <x:c r="K560" s="53">
        <x:f t="shared" si="100"/>
        <x:v>18</x:v>
      </x:c>
      <x:c r="L560" s="53">
        <x:f t="shared" si="101"/>
        <x:v>34</x:v>
      </x:c>
      <x:c r="M560" s="54">
        <x:f t="shared" si="102"/>
        <x:v>1725.5303871682981</x:v>
      </x:c>
      <x:c r="N560" s="54">
        <x:f t="shared" si="103"/>
        <x:v>0.69828499108909592</x:v>
      </x:c>
      <x:c r="O560" s="55">
        <x:f t="shared" si="104"/>
        <x:v>82104</x:v>
      </x:c>
      <x:c r="P560" s="55">
        <x:f t="shared" si="105"/>
        <x:v>22880</x:v>
      </x:c>
      <x:c r="Q560" s="55">
        <x:f t="shared" si="106"/>
        <x:v>42457.124777227393</x:v>
      </x:c>
      <x:c r="R560" s="55">
        <x:f t="shared" si="107"/>
        <x:v>-3233.1247772273928</x:v>
      </x:c>
      <x:c r="S560" s="1" t="str">
        <x:f t="shared" si="108"/>
        <x:v>YES</x:v>
      </x:c>
      <x:c r="T560" s="1">
        <x:f t="shared" si="109"/>
        <x:v>-3233.1247772273928</x:v>
      </x:c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53">
        <x:f t="shared" si="98"/>
        <x:v>0</x:v>
      </x:c>
      <x:c r="J561" s="53">
        <x:f t="shared" si="99"/>
        <x:v>16</x:v>
      </x:c>
      <x:c r="K561" s="53">
        <x:f t="shared" si="100"/>
        <x:v>19</x:v>
      </x:c>
      <x:c r="L561" s="53">
        <x:f t="shared" si="101"/>
        <x:v>35</x:v>
      </x:c>
      <x:c r="M561" s="54">
        <x:f t="shared" si="102"/>
        <x:v>1795.1719158043197</x:v>
      </x:c>
      <x:c r="N561" s="54">
        <x:f t="shared" si="103"/>
        <x:v>0.74664716375299978</x:v>
      </x:c>
      <x:c r="O561" s="55">
        <x:f t="shared" si="104"/>
        <x:v>84804</x:v>
      </x:c>
      <x:c r="P561" s="55">
        <x:f t="shared" si="105"/>
        <x:v>23760</x:v>
      </x:c>
      <x:c r="Q561" s="55">
        <x:f t="shared" si="106"/>
        <x:v>43666.179093824991</x:v>
      </x:c>
      <x:c r="R561" s="55">
        <x:f t="shared" si="107"/>
        <x:v>-2622.1790938249906</x:v>
      </x:c>
      <x:c r="S561" s="1" t="str">
        <x:f t="shared" si="108"/>
        <x:v>YES</x:v>
      </x:c>
      <x:c r="T561" s="1">
        <x:f t="shared" si="109"/>
        <x:v>-2622.1790938249906</x:v>
      </x:c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53">
        <x:f t="shared" si="98"/>
        <x:v>0</x:v>
      </x:c>
      <x:c r="J562" s="53">
        <x:f t="shared" si="99"/>
        <x:v>16</x:v>
      </x:c>
      <x:c r="K562" s="53">
        <x:f t="shared" si="100"/>
        <x:v>20</x:v>
      </x:c>
      <x:c r="L562" s="53">
        <x:f t="shared" si="101"/>
        <x:v>36</x:v>
      </x:c>
      <x:c r="M562" s="54">
        <x:f t="shared" si="102"/>
        <x:v>1866.3962064547968</x:v>
      </x:c>
      <x:c r="N562" s="54">
        <x:f t="shared" si="103"/>
        <x:v>0.79610847670471996</x:v>
      </x:c>
      <x:c r="O562" s="55">
        <x:f t="shared" si="104"/>
        <x:v>87504</x:v>
      </x:c>
      <x:c r="P562" s="55">
        <x:f t="shared" si="105"/>
        <x:v>24640</x:v>
      </x:c>
      <x:c r="Q562" s="55">
        <x:f t="shared" si="106"/>
        <x:v>44902.711917617999</x:v>
      </x:c>
      <x:c r="R562" s="55">
        <x:f t="shared" si="107"/>
        <x:v>-2038.7119176179986</x:v>
      </x:c>
      <x:c r="S562" s="1" t="str">
        <x:f t="shared" si="108"/>
        <x:v>YES</x:v>
      </x:c>
      <x:c r="T562" s="1">
        <x:f t="shared" si="109"/>
        <x:v>-2038.7119176179986</x:v>
      </x:c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53">
        <x:f t="shared" si="98"/>
        <x:v>0</x:v>
      </x:c>
      <x:c r="J563" s="53">
        <x:f t="shared" si="99"/>
        <x:v>16</x:v>
      </x:c>
      <x:c r="K563" s="53">
        <x:f t="shared" si="100"/>
        <x:v>21</x:v>
      </x:c>
      <x:c r="L563" s="53">
        <x:f t="shared" si="101"/>
        <x:v>37</x:v>
      </x:c>
      <x:c r="M563" s="54">
        <x:f t="shared" si="102"/>
        <x:v>1939.2319466812405</x:v>
      </x:c>
      <x:c r="N563" s="54">
        <x:f t="shared" si="103"/>
        <x:v>0.84668885186197262</x:v>
      </x:c>
      <x:c r="O563" s="55">
        <x:f t="shared" si="104"/>
        <x:v>90204</x:v>
      </x:c>
      <x:c r="P563" s="55">
        <x:f t="shared" si="105"/>
        <x:v>25520</x:v>
      </x:c>
      <x:c r="Q563" s="55">
        <x:f t="shared" si="106"/>
        <x:v>46167.221296549309</x:v>
      </x:c>
      <x:c r="R563" s="55">
        <x:f t="shared" si="107"/>
        <x:v>-1483.221296549309</x:v>
      </x:c>
      <x:c r="S563" s="1" t="str">
        <x:f t="shared" si="108"/>
        <x:v>YES</x:v>
      </x:c>
      <x:c r="T563" s="1">
        <x:f t="shared" si="109"/>
        <x:v>-1483.221296549309</x:v>
      </x:c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53">
        <x:f t="shared" si="98"/>
        <x:v>0</x:v>
      </x:c>
      <x:c r="J564" s="53">
        <x:f t="shared" si="99"/>
        <x:v>16</x:v>
      </x:c>
      <x:c r="K564" s="53">
        <x:f t="shared" si="100"/>
        <x:v>22</x:v>
      </x:c>
      <x:c r="L564" s="53">
        <x:f t="shared" si="101"/>
        <x:v>38</x:v>
      </x:c>
      <x:c r="M564" s="54">
        <x:f t="shared" si="102"/>
        <x:v>2013.708293927637</x:v>
      </x:c>
      <x:c r="N564" s="54">
        <x:f t="shared" si="103"/>
        <x:v>0.89840853744974791</x:v>
      </x:c>
      <x:c r="O564" s="55">
        <x:f t="shared" si="104"/>
        <x:v>92904</x:v>
      </x:c>
      <x:c r="P564" s="55">
        <x:f t="shared" si="105"/>
        <x:v>26400</x:v>
      </x:c>
      <x:c r="Q564" s="55">
        <x:f t="shared" si="106"/>
        <x:v>47460.213436243692</x:v>
      </x:c>
      <x:c r="R564" s="55">
        <x:f t="shared" si="107"/>
        <x:v>-956.21343624369183</x:v>
      </x:c>
      <x:c r="S564" s="1" t="str">
        <x:f t="shared" si="108"/>
        <x:v>YES</x:v>
      </x:c>
      <x:c r="T564" s="1">
        <x:f t="shared" si="109"/>
        <x:v>-956.21343624369183</x:v>
      </x:c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53">
        <x:f t="shared" si="98"/>
        <x:v>0</x:v>
      </x:c>
      <x:c r="J565" s="53">
        <x:f t="shared" si="99"/>
        <x:v>16</x:v>
      </x:c>
      <x:c r="K565" s="53">
        <x:f t="shared" si="100"/>
        <x:v>23</x:v>
      </x:c>
      <x:c r="L565" s="53">
        <x:f t="shared" si="101"/>
        <x:v>39</x:v>
      </x:c>
      <x:c r="M565" s="54">
        <x:f t="shared" si="102"/>
        <x:v>2089.8548827850732</x:v>
      </x:c>
      <x:c r="N565" s="54">
        <x:f t="shared" si="103"/>
        <x:v>0.95128811304518968</x:v>
      </x:c>
      <x:c r="O565" s="55">
        <x:f t="shared" si="104"/>
        <x:v>95604</x:v>
      </x:c>
      <x:c r="P565" s="55">
        <x:f t="shared" si="105"/>
        <x:v>27280</x:v>
      </x:c>
      <x:c r="Q565" s="55">
        <x:f t="shared" si="106"/>
        <x:v>48782.202826129738</x:v>
      </x:c>
      <x:c r="R565" s="55">
        <x:f t="shared" si="107"/>
        <x:v>-458.20282612973824</x:v>
      </x:c>
      <x:c r="S565" s="1" t="str">
        <x:f t="shared" si="108"/>
        <x:v>YES</x:v>
      </x:c>
      <x:c r="T565" s="1">
        <x:f t="shared" si="109"/>
        <x:v>-458.20282612973824</x:v>
      </x:c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53">
        <x:f t="shared" si="98"/>
        <x:v>0</x:v>
      </x:c>
      <x:c r="J566" s="53">
        <x:f t="shared" si="99"/>
        <x:v>16</x:v>
      </x:c>
      <x:c r="K566" s="53">
        <x:f t="shared" si="100"/>
        <x:v>24</x:v>
      </x:c>
      <x:c r="L566" s="53">
        <x:f t="shared" si="101"/>
        <x:v>40</x:v>
      </x:c>
      <x:c r="M566" s="54">
        <x:f t="shared" si="102"/>
        <x:v>2167.7018323645693</x:v>
      </x:c>
      <x:c r="N566" s="54">
        <x:f t="shared" si="103"/>
        <x:v>1.0053484946976177</x:v>
      </x:c>
      <x:c r="O566" s="55">
        <x:f t="shared" si="104"/>
        <x:v>98304</x:v>
      </x:c>
      <x:c r="P566" s="55">
        <x:f t="shared" si="105"/>
        <x:v>28160</x:v>
      </x:c>
      <x:c r="Q566" s="55">
        <x:f t="shared" si="106"/>
        <x:v>50133.712367440443</x:v>
      </x:c>
      <x:c r="R566" s="55">
        <x:f t="shared" si="107"/>
        <x:v>10.287632559557096</x:v>
      </x:c>
      <x:c r="S566" s="1" t="str">
        <x:f t="shared" si="108"/>
        <x:v>YES</x:v>
      </x:c>
      <x:c r="T566" s="1">
        <x:f t="shared" si="109"/>
        <x:v>10.287632559557096</x:v>
      </x:c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53">
        <x:f t="shared" si="98"/>
        <x:v>0</x:v>
      </x:c>
      <x:c r="J567" s="53">
        <x:f t="shared" si="99"/>
        <x:v>16</x:v>
      </x:c>
      <x:c r="K567" s="53">
        <x:f t="shared" si="100"/>
        <x:v>25</x:v>
      </x:c>
      <x:c r="L567" s="53">
        <x:f t="shared" si="101"/>
        <x:v>41</x:v>
      </x:c>
      <x:c r="M567" s="54">
        <x:f t="shared" si="102"/>
        <x:v>2247.2797537796669</x:v>
      </x:c>
      <x:c r="N567" s="54">
        <x:f t="shared" si="103"/>
        <x:v>1.0606109401247688</x:v>
      </x:c>
      <x:c r="O567" s="55">
        <x:f t="shared" si="104"/>
        <x:v>101004</x:v>
      </x:c>
      <x:c r="P567" s="55">
        <x:f t="shared" si="105"/>
        <x:v>29040</x:v>
      </x:c>
      <x:c r="Q567" s="55">
        <x:f t="shared" si="106"/>
        <x:v>51515.273503119213</x:v>
      </x:c>
      <x:c r="R567" s="55">
        <x:f t="shared" si="107"/>
        <x:v>448.72649688078673</x:v>
      </x:c>
      <x:c r="S567" s="1" t="str">
        <x:f t="shared" si="108"/>
        <x:v>YES</x:v>
      </x:c>
      <x:c r="T567" s="1">
        <x:f t="shared" si="109"/>
        <x:v>448.72649688078673</x:v>
      </x:c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53">
        <x:f t="shared" si="98"/>
        <x:v>0</x:v>
      </x:c>
      <x:c r="J568" s="53">
        <x:f t="shared" si="99"/>
        <x:v>16</x:v>
      </x:c>
      <x:c r="K568" s="53">
        <x:f t="shared" si="100"/>
        <x:v>26</x:v>
      </x:c>
      <x:c r="L568" s="53">
        <x:f t="shared" si="101"/>
        <x:v>42</x:v>
      </x:c>
      <x:c r="M568" s="54">
        <x:f t="shared" si="102"/>
        <x:v>2328.6197577403846</x:v>
      </x:c>
      <x:c r="N568" s="54">
        <x:f t="shared" si="103"/>
        <x:v>1.1170970539863783</x:v>
      </x:c>
      <x:c r="O568" s="55">
        <x:f t="shared" si="104"/>
        <x:v>103704</x:v>
      </x:c>
      <x:c r="P568" s="55">
        <x:f t="shared" si="105"/>
        <x:v>29920</x:v>
      </x:c>
      <x:c r="Q568" s="55">
        <x:f t="shared" si="106"/>
        <x:v>52927.42634965945</x:v>
      </x:c>
      <x:c r="R568" s="55">
        <x:f t="shared" si="107"/>
        <x:v>856.57365034054965</x:v>
      </x:c>
      <x:c r="S568" s="1" t="str">
        <x:f t="shared" si="108"/>
        <x:v>YES</x:v>
      </x:c>
      <x:c r="T568" s="1">
        <x:f t="shared" si="109"/>
        <x:v>856.57365034054965</x:v>
      </x:c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53">
        <x:f t="shared" si="98"/>
        <x:v>0</x:v>
      </x:c>
      <x:c r="J569" s="53">
        <x:f t="shared" si="99"/>
        <x:v>16</x:v>
      </x:c>
      <x:c r="K569" s="53">
        <x:f t="shared" si="100"/>
        <x:v>27</x:v>
      </x:c>
      <x:c r="L569" s="53">
        <x:f t="shared" si="101"/>
        <x:v>43</x:v>
      </x:c>
      <x:c r="M569" s="54">
        <x:f t="shared" si="102"/>
        <x:v>2411.7534622601411</x:v>
      </x:c>
      <x:c r="N569" s="54">
        <x:f t="shared" si="103"/>
        <x:v>1.1748287932362091</x:v>
      </x:c>
      <x:c r="O569" s="55">
        <x:f t="shared" si="104"/>
        <x:v>106404</x:v>
      </x:c>
      <x:c r="P569" s="55">
        <x:f t="shared" si="105"/>
        <x:v>30800</x:v>
      </x:c>
      <x:c r="Q569" s="55">
        <x:f t="shared" si="106"/>
        <x:v>54370.719830905226</x:v>
      </x:c>
      <x:c r="R569" s="55">
        <x:f t="shared" si="107"/>
        <x:v>1233.2801690947745</x:v>
      </x:c>
      <x:c r="S569" s="1" t="str">
        <x:f t="shared" si="108"/>
        <x:v>YES</x:v>
      </x:c>
      <x:c r="T569" s="1">
        <x:f t="shared" si="109"/>
        <x:v>1233.2801690947745</x:v>
      </x:c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53">
        <x:f t="shared" si="98"/>
        <x:v>0</x:v>
      </x:c>
      <x:c r="J570" s="53">
        <x:f t="shared" si="99"/>
        <x:v>16</x:v>
      </x:c>
      <x:c r="K570" s="53">
        <x:f t="shared" si="100"/>
        <x:v>28</x:v>
      </x:c>
      <x:c r="L570" s="53">
        <x:f t="shared" si="101"/>
        <x:v>44</x:v>
      </x:c>
      <x:c r="M570" s="54">
        <x:f t="shared" si="102"/>
        <x:v>2496.7130004772948</x:v>
      </x:c>
      <x:c r="N570" s="54">
        <x:f t="shared" si="103"/>
        <x:v>1.233828472553677</x:v>
      </x:c>
      <x:c r="O570" s="55">
        <x:f t="shared" si="104"/>
        <x:v>109104</x:v>
      </x:c>
      <x:c r="P570" s="55">
        <x:f t="shared" si="105"/>
        <x:v>31680</x:v>
      </x:c>
      <x:c r="Q570" s="55">
        <x:f t="shared" si="106"/>
        <x:v>55845.711813841925</x:v>
      </x:c>
      <x:c r="R570" s="55">
        <x:f t="shared" si="107"/>
        <x:v>1578.2881861580754</x:v>
      </x:c>
      <x:c r="S570" s="1" t="str">
        <x:f t="shared" si="108"/>
        <x:v>YES</x:v>
      </x:c>
      <x:c r="T570" s="1">
        <x:f t="shared" si="109"/>
        <x:v>1578.2881861580754</x:v>
      </x:c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53">
        <x:f t="shared" si="98"/>
        <x:v>0</x:v>
      </x:c>
      <x:c r="J571" s="53">
        <x:f t="shared" si="99"/>
        <x:v>16</x:v>
      </x:c>
      <x:c r="K571" s="53">
        <x:f t="shared" si="100"/>
        <x:v>29</x:v>
      </x:c>
      <x:c r="L571" s="53">
        <x:f t="shared" si="101"/>
        <x:v>45</x:v>
      </x:c>
      <x:c r="M571" s="54">
        <x:f t="shared" si="102"/>
        <x:v>2583.5310285929486</x:v>
      </x:c>
      <x:c r="N571" s="54">
        <x:f t="shared" si="103"/>
        <x:v>1.2941187698562142</x:v>
      </x:c>
      <x:c r="O571" s="55">
        <x:f t="shared" si="104"/>
        <x:v>111804</x:v>
      </x:c>
      <x:c r="P571" s="55">
        <x:f t="shared" si="105"/>
        <x:v>32560</x:v>
      </x:c>
      <x:c r="Q571" s="55">
        <x:f t="shared" si="106"/>
        <x:v>57352.969246405351</x:v>
      </x:c>
      <x:c r="R571" s="55">
        <x:f t="shared" si="107"/>
        <x:v>1891.0307535946486</x:v>
      </x:c>
      <x:c r="S571" s="1" t="str">
        <x:f t="shared" si="108"/>
        <x:v>YES</x:v>
      </x:c>
      <x:c r="T571" s="1">
        <x:f t="shared" si="109"/>
        <x:v>1891.0307535946486</x:v>
      </x:c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53">
        <x:f t="shared" si="98"/>
        <x:v>0</x:v>
      </x:c>
      <x:c r="J572" s="53">
        <x:f t="shared" si="99"/>
        <x:v>16</x:v>
      </x:c>
      <x:c r="K572" s="53">
        <x:f t="shared" si="100"/>
        <x:v>30</x:v>
      </x:c>
      <x:c r="L572" s="53">
        <x:f t="shared" si="101"/>
        <x:v>46</x:v>
      </x:c>
      <x:c r="M572" s="54">
        <x:f t="shared" si="102"/>
        <x:v>2672.2407339267193</x:v>
      </x:c>
      <x:c r="N572" s="54">
        <x:f t="shared" si="103"/>
        <x:v>1.355722731893555</x:v>
      </x:c>
      <x:c r="O572" s="55">
        <x:f t="shared" si="104"/>
        <x:v>114504</x:v>
      </x:c>
      <x:c r="P572" s="55">
        <x:f t="shared" si="105"/>
        <x:v>33440</x:v>
      </x:c>
      <x:c r="Q572" s="55">
        <x:f t="shared" si="106"/>
        <x:v>58893.068297338876</x:v>
      </x:c>
      <x:c r="R572" s="55">
        <x:f t="shared" si="107"/>
        <x:v>2170.9317026611243</x:v>
      </x:c>
      <x:c r="S572" s="1" t="str">
        <x:f t="shared" si="108"/>
        <x:v>YES</x:v>
      </x:c>
      <x:c r="T572" s="1">
        <x:f t="shared" si="109"/>
        <x:v>2170.9317026611243</x:v>
      </x:c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53">
        <x:f t="shared" si="98"/>
        <x:v>0</x:v>
      </x:c>
      <x:c r="J573" s="53">
        <x:f t="shared" si="99"/>
        <x:v>17</x:v>
      </x:c>
      <x:c r="K573" s="53">
        <x:f t="shared" si="100"/>
        <x:v>0</x:v>
      </x:c>
      <x:c r="L573" s="53">
        <x:f t="shared" si="101"/>
        <x:v>17</x:v>
      </x:c>
      <x:c r="M573" s="54">
        <x:f t="shared" si="102"/>
        <x:v>776.02531320030937</x:v>
      </x:c>
      <x:c r="N573" s="54">
        <x:f t="shared" si="103"/>
        <x:v>3.8906467500214842E-2</x:v>
      </x:c>
      <x:c r="O573" s="55">
        <x:f t="shared" si="104"/>
        <x:v>35598</x:v>
      </x:c>
      <x:c r="P573" s="55">
        <x:f t="shared" si="105"/>
        <x:v>7480</x:v>
      </x:c>
      <x:c r="Q573" s="55">
        <x:f t="shared" si="106"/>
        <x:v>25972.66168750537</x:v>
      </x:c>
      <x:c r="R573" s="55">
        <x:f t="shared" si="107"/>
        <x:v>-17854.66168750537</x:v>
      </x:c>
      <x:c r="S573" s="1" t="str">
        <x:f t="shared" si="108"/>
        <x:v>YES</x:v>
      </x:c>
      <x:c r="T573" s="1">
        <x:f t="shared" si="109"/>
        <x:v>-17854.66168750537</x:v>
      </x:c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53">
        <x:f t="shared" si="98"/>
        <x:v>0</x:v>
      </x:c>
      <x:c r="J574" s="53">
        <x:f t="shared" si="99"/>
        <x:v>17</x:v>
      </x:c>
      <x:c r="K574" s="53">
        <x:f t="shared" si="100"/>
        <x:v>1</x:v>
      </x:c>
      <x:c r="L574" s="53">
        <x:f t="shared" si="101"/>
        <x:v>18</x:v>
      </x:c>
      <x:c r="M574" s="54">
        <x:f t="shared" si="102"/>
        <x:v>821.58781320030937</x:v>
      </x:c>
      <x:c r="N574" s="54">
        <x:f t="shared" si="103"/>
        <x:v>7.0547092500214834E-2</x:v>
      </x:c>
      <x:c r="O574" s="55">
        <x:f t="shared" si="104"/>
        <x:v>38298</x:v>
      </x:c>
      <x:c r="P574" s="55">
        <x:f t="shared" si="105"/>
        <x:v>8360</x:v>
      </x:c>
      <x:c r="Q574" s="55">
        <x:f t="shared" si="106"/>
        <x:v>26763.67731250537</x:v>
      </x:c>
      <x:c r="R574" s="55">
        <x:f t="shared" si="107"/>
        <x:v>-16825.67731250537</x:v>
      </x:c>
      <x:c r="S574" s="1" t="str">
        <x:f t="shared" si="108"/>
        <x:v>YES</x:v>
      </x:c>
      <x:c r="T574" s="1">
        <x:f t="shared" si="109"/>
        <x:v>-16825.67731250537</x:v>
      </x:c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53">
        <x:f t="shared" si="98"/>
        <x:v>0</x:v>
      </x:c>
      <x:c r="J575" s="53">
        <x:f t="shared" si="99"/>
        <x:v>17</x:v>
      </x:c>
      <x:c r="K575" s="53">
        <x:f t="shared" si="100"/>
        <x:v>2</x:v>
      </x:c>
      <x:c r="L575" s="53">
        <x:f t="shared" si="101"/>
        <x:v>19</x:v>
      </x:c>
      <x:c r="M575" s="54">
        <x:f t="shared" si="102"/>
        <x:v>868.28937570030939</x:v>
      </x:c>
      <x:c r="N575" s="54">
        <x:f t="shared" si="103"/>
        <x:v>0.10297873312521486</x:v>
      </x:c>
      <x:c r="O575" s="55">
        <x:f t="shared" si="104"/>
        <x:v>40998</x:v>
      </x:c>
      <x:c r="P575" s="55">
        <x:f t="shared" si="105"/>
        <x:v>9240</x:v>
      </x:c>
      <x:c r="Q575" s="55">
        <x:f t="shared" si="106"/>
        <x:v>27574.468328130373</x:v>
      </x:c>
      <x:c r="R575" s="55">
        <x:f t="shared" si="107"/>
        <x:v>-15816.468328130373</x:v>
      </x:c>
      <x:c r="S575" s="1" t="str">
        <x:f t="shared" si="108"/>
        <x:v>YES</x:v>
      </x:c>
      <x:c r="T575" s="1">
        <x:f t="shared" si="109"/>
        <x:v>-15816.468328130373</x:v>
      </x:c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53">
        <x:f t="shared" si="98"/>
        <x:v>0</x:v>
      </x:c>
      <x:c r="J576" s="53">
        <x:f t="shared" si="99"/>
        <x:v>17</x:v>
      </x:c>
      <x:c r="K576" s="53">
        <x:f t="shared" si="100"/>
        <x:v>3</x:v>
      </x:c>
      <x:c r="L576" s="53">
        <x:f t="shared" si="101"/>
        <x:v>20</x:v>
      </x:c>
      <x:c r="M576" s="54">
        <x:f t="shared" si="102"/>
        <x:v>916.15135812218432</x:v>
      </x:c>
      <x:c r="N576" s="54">
        <x:f t="shared" si="103"/>
        <x:v>0.13621622091818356</x:v>
      </x:c>
      <x:c r="O576" s="55">
        <x:f t="shared" si="104"/>
        <x:v>43698</x:v>
      </x:c>
      <x:c r="P576" s="55">
        <x:f t="shared" si="105"/>
        <x:v>10120</x:v>
      </x:c>
      <x:c r="Q576" s="55">
        <x:f t="shared" si="106"/>
        <x:v>28405.405522954588</x:v>
      </x:c>
      <x:c r="R576" s="55">
        <x:f t="shared" si="107"/>
        <x:v>-14827.405522954588</x:v>
      </x:c>
      <x:c r="S576" s="1" t="str">
        <x:f t="shared" si="108"/>
        <x:v>YES</x:v>
      </x:c>
      <x:c r="T576" s="1">
        <x:f t="shared" si="109"/>
        <x:v>-14827.405522954588</x:v>
      </x:c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53">
        <x:f t="shared" si="98"/>
        <x:v>0</x:v>
      </x:c>
      <x:c r="J577" s="53">
        <x:f t="shared" si="99"/>
        <x:v>17</x:v>
      </x:c>
      <x:c r="K577" s="53">
        <x:f t="shared" si="100"/>
        <x:v>4</x:v>
      </x:c>
      <x:c r="L577" s="53">
        <x:f t="shared" si="101"/>
        <x:v>21</x:v>
      </x:c>
      <x:c r="M577" s="54">
        <x:f t="shared" si="102"/>
        <x:v>965.19547384484065</x:v>
      </x:c>
      <x:c r="N577" s="54">
        <x:f t="shared" si="103"/>
        <x:v>0.17027463461447268</x:v>
      </x:c>
      <x:c r="O577" s="55">
        <x:f t="shared" si="104"/>
        <x:v>46398</x:v>
      </x:c>
      <x:c r="P577" s="55">
        <x:f t="shared" si="105"/>
        <x:v>11000</x:v>
      </x:c>
      <x:c r="Q577" s="55">
        <x:f t="shared" si="106"/>
        <x:v>29256.865865361819</x:v>
      </x:c>
      <x:c r="R577" s="55">
        <x:f t="shared" si="107"/>
        <x:v>-13858.865865361819</x:v>
      </x:c>
      <x:c r="S577" s="1" t="str">
        <x:f t="shared" si="108"/>
        <x:v>YES</x:v>
      </x:c>
      <x:c r="T577" s="1">
        <x:f t="shared" si="109"/>
        <x:v>-13858.865865361819</x:v>
      </x:c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53">
        <x:f t="shared" si="98"/>
        <x:v>0</x:v>
      </x:c>
      <x:c r="J578" s="53">
        <x:f t="shared" si="99"/>
        <x:v>17</x:v>
      </x:c>
      <x:c r="K578" s="53">
        <x:f t="shared" si="100"/>
        <x:v>5</x:v>
      </x:c>
      <x:c r="L578" s="53">
        <x:f t="shared" si="101"/>
        <x:v>22</x:v>
      </x:c>
      <x:c r="M578" s="54">
        <x:f t="shared" si="102"/>
        <x:v>1015.4437977660442</x:v>
      </x:c>
      <x:c r="N578" s="54">
        <x:f t="shared" si="103"/>
        <x:v>0.20516930400419736</x:v>
      </x:c>
      <x:c r="O578" s="55">
        <x:f t="shared" si="104"/>
        <x:v>49098</x:v>
      </x:c>
      <x:c r="P578" s="55">
        <x:f t="shared" si="105"/>
        <x:v>11880</x:v>
      </x:c>
      <x:c r="Q578" s="55">
        <x:f t="shared" si="106"/>
        <x:v>30129.232600104933</x:v>
      </x:c>
      <x:c r="R578" s="55">
        <x:f t="shared" si="107"/>
        <x:v>-12911.232600104933</x:v>
      </x:c>
      <x:c r="S578" s="1" t="str">
        <x:f t="shared" si="108"/>
        <x:v>YES</x:v>
      </x:c>
      <x:c r="T578" s="1">
        <x:f t="shared" si="109"/>
        <x:v>-12911.232600104933</x:v>
      </x:c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53">
        <x:f t="shared" si="98"/>
        <x:v>0</x:v>
      </x:c>
      <x:c r="J579" s="53">
        <x:f t="shared" si="99"/>
        <x:v>17</x:v>
      </x:c>
      <x:c r="K579" s="53">
        <x:f t="shared" si="100"/>
        <x:v>6</x:v>
      </x:c>
      <x:c r="L579" s="53">
        <x:f t="shared" si="101"/>
        <x:v>23</x:v>
      </x:c>
      <x:c r="M579" s="54">
        <x:f t="shared" si="102"/>
        <x:v>1066.9187719476772</x:v>
      </x:c>
      <x:c r="N579" s="54">
        <x:f t="shared" si="103"/>
        <x:v>0.24091581385255362</x:v>
      </x:c>
      <x:c r="O579" s="55">
        <x:f t="shared" si="104"/>
        <x:v>51798</x:v>
      </x:c>
      <x:c r="P579" s="55">
        <x:f t="shared" si="105"/>
        <x:v>12760</x:v>
      </x:c>
      <x:c r="Q579" s="55">
        <x:f t="shared" si="106"/>
        <x:v>31022.895346313839</x:v>
      </x:c>
      <x:c r="R579" s="55">
        <x:f t="shared" si="107"/>
        <x:v>-11984.895346313839</x:v>
      </x:c>
      <x:c r="S579" s="1" t="str">
        <x:f t="shared" si="108"/>
        <x:v>YES</x:v>
      </x:c>
      <x:c r="T579" s="1">
        <x:f t="shared" si="109"/>
        <x:v>-11984.895346313839</x:v>
      </x:c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53">
        <x:f t="shared" si="98"/>
        <x:v>0</x:v>
      </x:c>
      <x:c r="J580" s="53">
        <x:f t="shared" si="99"/>
        <x:v>17</x:v>
      </x:c>
      <x:c r="K580" s="53">
        <x:f t="shared" si="100"/>
        <x:v>7</x:v>
      </x:c>
      <x:c r="L580" s="53">
        <x:f t="shared" si="101"/>
        <x:v>24</x:v>
      </x:c>
      <x:c r="M580" s="54">
        <x:f t="shared" si="102"/>
        <x:v>1119.6432113456376</x:v>
      </x:c>
      <x:c r="N580" s="54">
        <x:f t="shared" si="103"/>
        <x:v>0.27753000787891502</x:v>
      </x:c>
      <x:c r="O580" s="55">
        <x:f t="shared" si="104"/>
        <x:v>54498</x:v>
      </x:c>
      <x:c r="P580" s="55">
        <x:f t="shared" si="105"/>
        <x:v>13640</x:v>
      </x:c>
      <x:c r="Q580" s="55">
        <x:f t="shared" si="106"/>
        <x:v>31938.250196972876</x:v>
      </x:c>
      <x:c r="R580" s="55">
        <x:f t="shared" si="107"/>
        <x:v>-11080.250196972876</x:v>
      </x:c>
      <x:c r="S580" s="1" t="str">
        <x:f t="shared" si="108"/>
        <x:v>YES</x:v>
      </x:c>
      <x:c r="T580" s="1">
        <x:f t="shared" si="109"/>
        <x:v>-11080.250196972876</x:v>
      </x:c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53">
        <x:f t="shared" si="98"/>
        <x:v>0</x:v>
      </x:c>
      <x:c r="J581" s="53">
        <x:f t="shared" si="99"/>
        <x:v>17</x:v>
      </x:c>
      <x:c r="K581" s="53">
        <x:f t="shared" si="100"/>
        <x:v>8</x:v>
      </x:c>
      <x:c r="L581" s="53">
        <x:f t="shared" si="101"/>
        <x:v>25</x:v>
      </x:c>
      <x:c r="M581" s="54">
        <x:f t="shared" si="102"/>
        <x:v>1173.6403096256176</x:v>
      </x:c>
      <x:c r="N581" s="54">
        <x:f t="shared" si="103"/>
        <x:v>0.31502799279556781</x:v>
      </x:c>
      <x:c r="O581" s="55">
        <x:f t="shared" si="104"/>
        <x:v>57198</x:v>
      </x:c>
      <x:c r="P581" s="55">
        <x:f t="shared" si="105"/>
        <x:v>14520</x:v>
      </x:c>
      <x:c r="Q581" s="55">
        <x:f t="shared" si="106"/>
        <x:v>32875.699819889196</x:v>
      </x:c>
      <x:c r="R581" s="55">
        <x:f t="shared" si="107"/>
        <x:v>-10197.699819889196</x:v>
      </x:c>
      <x:c r="S581" s="1" t="str">
        <x:f t="shared" si="108"/>
        <x:v>YES</x:v>
      </x:c>
      <x:c r="T581" s="1">
        <x:f t="shared" si="109"/>
        <x:v>-10197.699819889196</x:v>
      </x:c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53">
        <x:f t="shared" si="98"/>
        <x:v>0</x:v>
      </x:c>
      <x:c r="J582" s="53">
        <x:f t="shared" si="99"/>
        <x:v>17</x:v>
      </x:c>
      <x:c r="K582" s="53">
        <x:f t="shared" si="100"/>
        <x:v>9</x:v>
      </x:c>
      <x:c r="L582" s="53">
        <x:f t="shared" si="101"/>
        <x:v>26</x:v>
      </x:c>
      <x:c r="M582" s="54">
        <x:f t="shared" si="102"/>
        <x:v>1228.9336450660121</x:v>
      </x:c>
      <x:c r="N582" s="54">
        <x:f t="shared" si="103"/>
        <x:v>0.35342614240695286</x:v>
      </x:c>
      <x:c r="O582" s="55">
        <x:f t="shared" si="104"/>
        <x:v>59898</x:v>
      </x:c>
      <x:c r="P582" s="55">
        <x:f t="shared" si="105"/>
        <x:v>15400</x:v>
      </x:c>
      <x:c r="Q582" s="55">
        <x:f t="shared" si="106"/>
        <x:v>33835.653560173821</x:v>
      </x:c>
      <x:c r="R582" s="55">
        <x:f t="shared" si="107"/>
        <x:v>-9337.6535601738215</x:v>
      </x:c>
      <x:c r="S582" s="1" t="str">
        <x:f t="shared" si="108"/>
        <x:v>YES</x:v>
      </x:c>
      <x:c r="T582" s="1">
        <x:f t="shared" si="109"/>
        <x:v>-9337.6535601738215</x:v>
      </x:c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53">
        <x:f t="shared" si="98"/>
        <x:v>0</x:v>
      </x:c>
      <x:c r="J583" s="53">
        <x:f t="shared" si="99"/>
        <x:v>17</x:v>
      </x:c>
      <x:c r="K583" s="53">
        <x:f t="shared" si="100"/>
        <x:v>10</x:v>
      </x:c>
      <x:c r="L583" s="53">
        <x:f t="shared" si="101"/>
        <x:v>27</x:v>
      </x:c>
      <x:c r="M583" s="54">
        <x:f t="shared" si="102"/>
        <x:v>1285.547186549225</x:v>
      </x:c>
      <x:c r="N583" s="54">
        <x:f t="shared" si="103"/>
        <x:v>0.39274110177029514</x:v>
      </x:c>
      <x:c r="O583" s="55">
        <x:f t="shared" si="104"/>
        <x:v>62598</x:v>
      </x:c>
      <x:c r="P583" s="55">
        <x:f t="shared" si="105"/>
        <x:v>16280</x:v>
      </x:c>
      <x:c r="Q583" s="55">
        <x:f t="shared" si="106"/>
        <x:v>34818.527544257377</x:v>
      </x:c>
      <x:c r="R583" s="55">
        <x:f t="shared" si="107"/>
        <x:v>-8500.5275442573766</x:v>
      </x:c>
      <x:c r="S583" s="1" t="str">
        <x:f t="shared" si="108"/>
        <x:v>YES</x:v>
      </x:c>
      <x:c r="T583" s="1">
        <x:f t="shared" si="109"/>
        <x:v>-8500.5275442573766</x:v>
      </x:c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53">
        <x:f t="shared" si="98"/>
        <x:v>0</x:v>
      </x:c>
      <x:c r="J584" s="53">
        <x:f t="shared" si="99"/>
        <x:v>17</x:v>
      </x:c>
      <x:c r="K584" s="53">
        <x:f t="shared" si="100"/>
        <x:v>11</x:v>
      </x:c>
      <x:c r="L584" s="53">
        <x:f t="shared" si="101"/>
        <x:v>28</x:v>
      </x:c>
      <x:c r="M584" s="54">
        <x:f t="shared" si="102"/>
        <x:v>1343.5052996426641</x:v>
      </x:c>
      <x:c r="N584" s="54">
        <x:f t="shared" si="103"/>
        <x:v>0.43298979141851673</x:v>
      </x:c>
      <x:c r="O584" s="55">
        <x:f t="shared" si="104"/>
        <x:v>65298</x:v>
      </x:c>
      <x:c r="P584" s="55">
        <x:f t="shared" si="105"/>
        <x:v>17160</x:v>
      </x:c>
      <x:c r="Q584" s="55">
        <x:f t="shared" si="106"/>
        <x:v>35824.744785462921</x:v>
      </x:c>
      <x:c r="R584" s="55">
        <x:f t="shared" si="107"/>
        <x:v>-7686.7447854629208</x:v>
      </x:c>
      <x:c r="S584" s="1" t="str">
        <x:f t="shared" si="108"/>
        <x:v>YES</x:v>
      </x:c>
      <x:c r="T584" s="1">
        <x:f t="shared" si="109"/>
        <x:v>-7686.7447854629208</x:v>
      </x:c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53">
        <x:f t="shared" si="98"/>
        <x:v>0</x:v>
      </x:c>
      <x:c r="J585" s="53">
        <x:f t="shared" si="99"/>
        <x:v>17</x:v>
      </x:c>
      <x:c r="K585" s="53">
        <x:f t="shared" si="100"/>
        <x:v>12</x:v>
      </x:c>
      <x:c r="L585" s="53">
        <x:f t="shared" si="101"/>
        <x:v>29</x:v>
      </x:c>
      <x:c r="M585" s="54">
        <x:f t="shared" si="102"/>
        <x:v>1402.8327527707286</x:v>
      </x:c>
      <x:c r="N585" s="54">
        <x:f t="shared" si="103"/>
        <x:v>0.47418941164633926</x:v>
      </x:c>
      <x:c r="O585" s="55">
        <x:f t="shared" si="104"/>
        <x:v>67998</x:v>
      </x:c>
      <x:c r="P585" s="55">
        <x:f t="shared" si="105"/>
        <x:v>18040</x:v>
      </x:c>
      <x:c r="Q585" s="55">
        <x:f t="shared" si="106"/>
        <x:v>36854.735291158482</x:v>
      </x:c>
      <x:c r="R585" s="55">
        <x:f t="shared" si="107"/>
        <x:v>-6896.7352911584821</x:v>
      </x:c>
      <x:c r="S585" s="1" t="str">
        <x:f t="shared" si="108"/>
        <x:v>YES</x:v>
      </x:c>
      <x:c r="T585" s="1">
        <x:f t="shared" si="109"/>
        <x:v>-6896.7352911584821</x:v>
      </x:c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53">
        <x:f t="shared" si="98"/>
        <x:v>0</x:v>
      </x:c>
      <x:c r="J586" s="53">
        <x:f t="shared" si="99"/>
        <x:v>17</x:v>
      </x:c>
      <x:c r="K586" s="53">
        <x:f t="shared" si="100"/>
        <x:v>13</x:v>
      </x:c>
      <x:c r="L586" s="53">
        <x:f t="shared" si="101"/>
        <x:v>30</x:v>
      </x:c>
      <x:c r="M586" s="54">
        <x:f t="shared" si="102"/>
        <x:v>1463.5547234791129</x:v>
      </x:c>
      <x:c r="N586" s="54">
        <x:f t="shared" si="103"/>
        <x:v>0.51635744686049512</x:v>
      </x:c>
      <x:c r="O586" s="55">
        <x:f t="shared" si="104"/>
        <x:v>70698</x:v>
      </x:c>
      <x:c r="P586" s="55">
        <x:f t="shared" si="105"/>
        <x:v>18920</x:v>
      </x:c>
      <x:c r="Q586" s="55">
        <x:f t="shared" si="106"/>
        <x:v>37908.936171512374</x:v>
      </x:c>
      <x:c r="R586" s="55">
        <x:f t="shared" si="107"/>
        <x:v>-6130.9361715123741</x:v>
      </x:c>
      <x:c r="S586" s="1" t="str">
        <x:f t="shared" si="108"/>
        <x:v>YES</x:v>
      </x:c>
      <x:c r="T586" s="1">
        <x:f t="shared" si="109"/>
        <x:v>-6130.9361715123741</x:v>
      </x:c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53">
        <x:f t="shared" si="98"/>
        <x:v>0</x:v>
      </x:c>
      <x:c r="J587" s="53">
        <x:f t="shared" si="99"/>
        <x:v>17</x:v>
      </x:c>
      <x:c r="K587" s="53">
        <x:f t="shared" si="100"/>
        <x:v>14</x:v>
      </x:c>
      <x:c r="L587" s="53">
        <x:f t="shared" si="101"/>
        <x:v>31</x:v>
      </x:c>
      <x:c r="M587" s="54">
        <x:f t="shared" si="102"/>
        <x:v>1525.6968047927739</x:v>
      </x:c>
      <x:c r="N587" s="54">
        <x:f t="shared" si="103"/>
        <x:v>0.55951166999498192</x:v>
      </x:c>
      <x:c r="O587" s="55">
        <x:f t="shared" si="104"/>
        <x:v>73398</x:v>
      </x:c>
      <x:c r="P587" s="55">
        <x:f t="shared" si="105"/>
        <x:v>19800</x:v>
      </x:c>
      <x:c r="Q587" s="55">
        <x:f t="shared" si="106"/>
        <x:v>38987.791749874552</x:v>
      </x:c>
      <x:c r="R587" s="55">
        <x:f t="shared" si="107"/>
        <x:v>-5389.7917498745519</x:v>
      </x:c>
      <x:c r="S587" s="1" t="str">
        <x:f t="shared" si="108"/>
        <x:v>YES</x:v>
      </x:c>
      <x:c r="T587" s="1">
        <x:f t="shared" si="109"/>
        <x:v>-5389.7917498745519</x:v>
      </x:c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53">
        <x:f t="shared" si="98"/>
        <x:v>0</x:v>
      </x:c>
      <x:c r="J588" s="53">
        <x:f t="shared" si="99"/>
        <x:v>17</x:v>
      </x:c>
      <x:c r="K588" s="53">
        <x:f t="shared" si="100"/>
        <x:v>15</x:v>
      </x:c>
      <x:c r="L588" s="53">
        <x:f t="shared" si="101"/>
        <x:v>32</x:v>
      </x:c>
      <x:c r="M588" s="54">
        <x:f t="shared" si="102"/>
        <x:v>1589.2850116689206</x:v>
      </x:c>
      <x:c r="N588" s="54">
        <x:f t="shared" si="103"/>
        <x:v>0.60367014699230592</x:v>
      </x:c>
      <x:c r="O588" s="55">
        <x:f t="shared" si="104"/>
        <x:v>76098</x:v>
      </x:c>
      <x:c r="P588" s="55">
        <x:f t="shared" si="105"/>
        <x:v>20680</x:v>
      </x:c>
      <x:c r="Q588" s="55">
        <x:f t="shared" si="106"/>
        <x:v>40091.753674807653</x:v>
      </x:c>
      <x:c r="R588" s="55">
        <x:f t="shared" si="107"/>
        <x:v>-4673.7536748076527</x:v>
      </x:c>
      <x:c r="S588" s="1" t="str">
        <x:f t="shared" si="108"/>
        <x:v>YES</x:v>
      </x:c>
      <x:c r="T588" s="1">
        <x:f t="shared" si="109"/>
        <x:v>-4673.7536748076527</x:v>
      </x:c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53">
        <x:f t="shared" si="98"/>
        <x:v>0</x:v>
      </x:c>
      <x:c r="J589" s="53">
        <x:f t="shared" si="99"/>
        <x:v>17</x:v>
      </x:c>
      <x:c r="K589" s="53">
        <x:f t="shared" si="100"/>
        <x:v>16</x:v>
      </x:c>
      <x:c r="L589" s="53">
        <x:f t="shared" si="101"/>
        <x:v>33</x:v>
      </x:c>
      <x:c r="M589" s="54">
        <x:f t="shared" si="102"/>
        <x:v>1654.3457875464096</x:v>
      </x:c>
      <x:c r="N589" s="54">
        <x:f t="shared" si="103"/>
        <x:v>0.64885124135167338</x:v>
      </x:c>
      <x:c r="O589" s="55">
        <x:f t="shared" si="104"/>
        <x:v>78798</x:v>
      </x:c>
      <x:c r="P589" s="55">
        <x:f t="shared" si="105"/>
        <x:v>21560</x:v>
      </x:c>
      <x:c r="Q589" s="55">
        <x:f t="shared" si="106"/>
        <x:v>41221.281033791834</x:v>
      </x:c>
      <x:c r="R589" s="55">
        <x:f t="shared" si="107"/>
        <x:v>-3983.2810337918345</x:v>
      </x:c>
      <x:c r="S589" s="1" t="str">
        <x:f t="shared" si="108"/>
        <x:v>YES</x:v>
      </x:c>
      <x:c r="T589" s="1">
        <x:f t="shared" si="109"/>
        <x:v>-3983.2810337918345</x:v>
      </x:c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53">
        <x:f t="shared" si="98"/>
        <x:v>0</x:v>
      </x:c>
      <x:c r="J590" s="53">
        <x:f t="shared" si="99"/>
        <x:v>17</x:v>
      </x:c>
      <x:c r="K590" s="53">
        <x:f t="shared" si="100"/>
        <x:v>17</x:v>
      </x:c>
      <x:c r="L590" s="53">
        <x:f t="shared" si="101"/>
        <x:v>34</x:v>
      </x:c>
      <x:c r="M590" s="54">
        <x:f t="shared" si="102"/>
        <x:v>1720.9060109929499</x:v>
      </x:c>
      <x:c r="N590" s="54">
        <x:f t="shared" si="103"/>
        <x:v>0.69507361874510409</x:v>
      </x:c>
      <x:c r="O590" s="55">
        <x:f t="shared" si="104"/>
        <x:v>81498</x:v>
      </x:c>
      <x:c r="P590" s="55">
        <x:f t="shared" si="105"/>
        <x:v>22440</x:v>
      </x:c>
      <x:c r="Q590" s="55">
        <x:f t="shared" si="106"/>
        <x:v>42376.840468627604</x:v>
      </x:c>
      <x:c r="R590" s="55">
        <x:f t="shared" si="107"/>
        <x:v>-3318.8404686276044</x:v>
      </x:c>
      <x:c r="S590" s="1" t="str">
        <x:f t="shared" si="108"/>
        <x:v>YES</x:v>
      </x:c>
      <x:c r="T590" s="1">
        <x:f t="shared" si="109"/>
        <x:v>-3318.8404686276044</x:v>
      </x:c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53">
        <x:f t="shared" si="98"/>
        <x:v>0</x:v>
      </x:c>
      <x:c r="J591" s="53">
        <x:f t="shared" si="99"/>
        <x:v>17</x:v>
      </x:c>
      <x:c r="K591" s="53">
        <x:f t="shared" si="100"/>
        <x:v>18</x:v>
      </x:c>
      <x:c r="L591" s="53">
        <x:f t="shared" si="101"/>
        <x:v>35</x:v>
      </x:c>
      <x:c r="M591" s="54">
        <x:f t="shared" si="102"/>
        <x:v>1788.9930024515372</x:v>
      </x:c>
      <x:c r="N591" s="54">
        <x:f t="shared" si="103"/>
        <x:v>0.74235625170245645</x:v>
      </x:c>
      <x:c r="O591" s="55">
        <x:f t="shared" si="104"/>
        <x:v>84198</x:v>
      </x:c>
      <x:c r="P591" s="55">
        <x:f t="shared" si="105"/>
        <x:v>23320</x:v>
      </x:c>
      <x:c r="Q591" s="55">
        <x:f t="shared" si="106"/>
        <x:v>43558.906292561413</x:v>
      </x:c>
      <x:c r="R591" s="55">
        <x:f t="shared" si="107"/>
        <x:v>-2680.9062925614126</x:v>
      </x:c>
      <x:c r="S591" s="1" t="str">
        <x:f t="shared" si="108"/>
        <x:v>YES</x:v>
      </x:c>
      <x:c r="T591" s="1">
        <x:f t="shared" si="109"/>
        <x:v>-2680.9062925614126</x:v>
      </x:c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53">
        <x:f t="shared" si="98"/>
        <x:v>0</x:v>
      </x:c>
      <x:c r="J592" s="53">
        <x:f t="shared" si="99"/>
        <x:v>17</x:v>
      </x:c>
      <x:c r="K592" s="53">
        <x:f t="shared" si="100"/>
        <x:v>19</x:v>
      </x:c>
      <x:c r="L592" s="53">
        <x:f t="shared" si="101"/>
        <x:v>36</x:v>
      </x:c>
      <x:c r="M592" s="54">
        <x:f t="shared" si="102"/>
        <x:v>1858.634531087559</x:v>
      </x:c>
      <x:c r="N592" s="54">
        <x:f t="shared" si="103"/>
        <x:v>0.79071842436636042</x:v>
      </x:c>
      <x:c r="O592" s="55">
        <x:f t="shared" si="104"/>
        <x:v>86898</x:v>
      </x:c>
      <x:c r="P592" s="55">
        <x:f t="shared" si="105"/>
        <x:v>24200</x:v>
      </x:c>
      <x:c r="Q592" s="55">
        <x:f t="shared" si="106"/>
        <x:v>44767.96060915901</x:v>
      </x:c>
      <x:c r="R592" s="55">
        <x:f t="shared" si="107"/>
        <x:v>-2069.9606091590103</x:v>
      </x:c>
      <x:c r="S592" s="1" t="str">
        <x:f t="shared" si="108"/>
        <x:v>YES</x:v>
      </x:c>
      <x:c r="T592" s="1">
        <x:f t="shared" si="109"/>
        <x:v>-2069.9606091590103</x:v>
      </x:c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53">
        <x:f t="shared" si="98"/>
        <x:v>0</x:v>
      </x:c>
      <x:c r="J593" s="53">
        <x:f t="shared" si="99"/>
        <x:v>17</x:v>
      </x:c>
      <x:c r="K593" s="53">
        <x:f t="shared" si="100"/>
        <x:v>20</x:v>
      </x:c>
      <x:c r="L593" s="53">
        <x:f t="shared" si="101"/>
        <x:v>37</x:v>
      </x:c>
      <x:c r="M593" s="54">
        <x:f t="shared" si="102"/>
        <x:v>1929.8588217380361</x:v>
      </x:c>
      <x:c r="N593" s="54">
        <x:f t="shared" si="103"/>
        <x:v>0.8401797373180806</x:v>
      </x:c>
      <x:c r="O593" s="55">
        <x:f t="shared" si="104"/>
        <x:v>89598</x:v>
      </x:c>
      <x:c r="P593" s="55">
        <x:f t="shared" si="105"/>
        <x:v>25080</x:v>
      </x:c>
      <x:c r="Q593" s="55">
        <x:f t="shared" si="106"/>
        <x:v>46004.493432952018</x:v>
      </x:c>
      <x:c r="R593" s="55">
        <x:f t="shared" si="107"/>
        <x:v>-1486.4934329520183</x:v>
      </x:c>
      <x:c r="S593" s="1" t="str">
        <x:f t="shared" si="108"/>
        <x:v>YES</x:v>
      </x:c>
      <x:c r="T593" s="1">
        <x:f t="shared" si="109"/>
        <x:v>-1486.4934329520183</x:v>
      </x:c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53">
        <x:f t="shared" si="98"/>
        <x:v>0</x:v>
      </x:c>
      <x:c r="J594" s="53">
        <x:f t="shared" si="99"/>
        <x:v>17</x:v>
      </x:c>
      <x:c r="K594" s="53">
        <x:f t="shared" si="100"/>
        <x:v>21</x:v>
      </x:c>
      <x:c r="L594" s="53">
        <x:f t="shared" si="101"/>
        <x:v>38</x:v>
      </x:c>
      <x:c r="M594" s="54">
        <x:f t="shared" si="102"/>
        <x:v>2002.6945619644798</x:v>
      </x:c>
      <x:c r="N594" s="54">
        <x:f t="shared" si="103"/>
        <x:v>0.89076011247533315</x:v>
      </x:c>
      <x:c r="O594" s="55">
        <x:f t="shared" si="104"/>
        <x:v>92298</x:v>
      </x:c>
      <x:c r="P594" s="55">
        <x:f t="shared" si="105"/>
        <x:v>25960</x:v>
      </x:c>
      <x:c r="Q594" s="55">
        <x:f t="shared" si="106"/>
        <x:v>47269.002811883329</x:v>
      </x:c>
      <x:c r="R594" s="55">
        <x:f t="shared" si="107"/>
        <x:v>-931.00281188332883</x:v>
      </x:c>
      <x:c r="S594" s="1" t="str">
        <x:f t="shared" si="108"/>
        <x:v>YES</x:v>
      </x:c>
      <x:c r="T594" s="1">
        <x:f t="shared" si="109"/>
        <x:v>-931.00281188332883</x:v>
      </x:c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53">
        <x:f t="shared" si="98"/>
        <x:v>0</x:v>
      </x:c>
      <x:c r="J595" s="53">
        <x:f t="shared" si="99"/>
        <x:v>17</x:v>
      </x:c>
      <x:c r="K595" s="53">
        <x:f t="shared" si="100"/>
        <x:v>22</x:v>
      </x:c>
      <x:c r="L595" s="53">
        <x:f t="shared" si="101"/>
        <x:v>39</x:v>
      </x:c>
      <x:c r="M595" s="54">
        <x:f t="shared" si="102"/>
        <x:v>2077.1709092108758</x:v>
      </x:c>
      <x:c r="N595" s="54">
        <x:f t="shared" si="103"/>
        <x:v>0.94247979806310822</x:v>
      </x:c>
      <x:c r="O595" s="55">
        <x:f t="shared" si="104"/>
        <x:v>94998</x:v>
      </x:c>
      <x:c r="P595" s="55">
        <x:f t="shared" si="105"/>
        <x:v>26840</x:v>
      </x:c>
      <x:c r="Q595" s="55">
        <x:f t="shared" si="106"/>
        <x:v>48561.994951577704</x:v>
      </x:c>
      <x:c r="R595" s="55">
        <x:f t="shared" si="107"/>
        <x:v>-403.99495157770434</x:v>
      </x:c>
      <x:c r="S595" s="1" t="str">
        <x:f t="shared" si="108"/>
        <x:v>YES</x:v>
      </x:c>
      <x:c r="T595" s="1">
        <x:f t="shared" si="109"/>
        <x:v>-403.99495157770434</x:v>
      </x:c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53">
        <x:f t="shared" si="98"/>
        <x:v>0</x:v>
      </x:c>
      <x:c r="J596" s="53">
        <x:f t="shared" si="99"/>
        <x:v>17</x:v>
      </x:c>
      <x:c r="K596" s="53">
        <x:f t="shared" si="100"/>
        <x:v>23</x:v>
      </x:c>
      <x:c r="L596" s="53">
        <x:f t="shared" si="101"/>
        <x:v>40</x:v>
      </x:c>
      <x:c r="M596" s="54">
        <x:f t="shared" si="102"/>
        <x:v>2153.3174980683125</x:v>
      </x:c>
      <x:c r="N596" s="54">
        <x:f t="shared" si="103"/>
        <x:v>0.99535937365855032</x:v>
      </x:c>
      <x:c r="O596" s="55">
        <x:f t="shared" si="104"/>
        <x:v>97698</x:v>
      </x:c>
      <x:c r="P596" s="55">
        <x:f t="shared" si="105"/>
        <x:v>27720</x:v>
      </x:c>
      <x:c r="Q596" s="55">
        <x:f t="shared" si="106"/>
        <x:v>49883.984341463758</x:v>
      </x:c>
      <x:c r="R596" s="55">
        <x:f t="shared" si="107"/>
        <x:v>94.015658536241972</x:v>
      </x:c>
      <x:c r="S596" s="1" t="str">
        <x:f t="shared" si="108"/>
        <x:v>YES</x:v>
      </x:c>
      <x:c r="T596" s="1">
        <x:f t="shared" si="109"/>
        <x:v>94.015658536241972</x:v>
      </x:c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53">
        <x:f t="shared" si="98"/>
        <x:v>0</x:v>
      </x:c>
      <x:c r="J597" s="53">
        <x:f t="shared" si="99"/>
        <x:v>17</x:v>
      </x:c>
      <x:c r="K597" s="53">
        <x:f t="shared" si="100"/>
        <x:v>24</x:v>
      </x:c>
      <x:c r="L597" s="53">
        <x:f t="shared" si="101"/>
        <x:v>41</x:v>
      </x:c>
      <x:c r="M597" s="54">
        <x:f t="shared" si="102"/>
        <x:v>2231.1644476478082</x:v>
      </x:c>
      <x:c r="N597" s="54">
        <x:f t="shared" si="103"/>
        <x:v>1.0494197553109779</x:v>
      </x:c>
      <x:c r="O597" s="55">
        <x:f t="shared" si="104"/>
        <x:v>100398</x:v>
      </x:c>
      <x:c r="P597" s="55">
        <x:f t="shared" si="105"/>
        <x:v>28600</x:v>
      </x:c>
      <x:c r="Q597" s="55">
        <x:f t="shared" si="106"/>
        <x:v>51235.493882774448</x:v>
      </x:c>
      <x:c r="R597" s="55">
        <x:f t="shared" si="107"/>
        <x:v>562.50611722555186</x:v>
      </x:c>
      <x:c r="S597" s="1" t="str">
        <x:f t="shared" si="108"/>
        <x:v>YES</x:v>
      </x:c>
      <x:c r="T597" s="1">
        <x:f t="shared" si="109"/>
        <x:v>562.50611722555186</x:v>
      </x:c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53">
        <x:f t="shared" si="98"/>
        <x:v>0</x:v>
      </x:c>
      <x:c r="J598" s="53">
        <x:f t="shared" si="99"/>
        <x:v>17</x:v>
      </x:c>
      <x:c r="K598" s="53">
        <x:f t="shared" si="100"/>
        <x:v>25</x:v>
      </x:c>
      <x:c r="L598" s="53">
        <x:f t="shared" si="101"/>
        <x:v>42</x:v>
      </x:c>
      <x:c r="M598" s="54">
        <x:f t="shared" si="102"/>
        <x:v>2310.7423690629057</x:v>
      </x:c>
      <x:c r="N598" s="54">
        <x:f t="shared" si="103"/>
        <x:v>1.1046822007381289</x:v>
      </x:c>
      <x:c r="O598" s="55">
        <x:f t="shared" si="104"/>
        <x:v>103098</x:v>
      </x:c>
      <x:c r="P598" s="55">
        <x:f t="shared" si="105"/>
        <x:v>29480</x:v>
      </x:c>
      <x:c r="Q598" s="55">
        <x:f t="shared" si="106"/>
        <x:v>52617.055018453219</x:v>
      </x:c>
      <x:c r="R598" s="55">
        <x:f t="shared" si="107"/>
        <x:v>1000.9449815467815</x:v>
      </x:c>
      <x:c r="S598" s="1" t="str">
        <x:f t="shared" si="108"/>
        <x:v>YES</x:v>
      </x:c>
      <x:c r="T598" s="1">
        <x:f t="shared" si="109"/>
        <x:v>1000.9449815467815</x:v>
      </x:c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53">
        <x:f t="shared" si="98"/>
        <x:v>0</x:v>
      </x:c>
      <x:c r="J599" s="53">
        <x:f t="shared" si="99"/>
        <x:v>17</x:v>
      </x:c>
      <x:c r="K599" s="53">
        <x:f t="shared" si="100"/>
        <x:v>26</x:v>
      </x:c>
      <x:c r="L599" s="53">
        <x:f t="shared" si="101"/>
        <x:v>43</x:v>
      </x:c>
      <x:c r="M599" s="54">
        <x:f t="shared" si="102"/>
        <x:v>2392.0823730236239</x:v>
      </x:c>
      <x:c r="N599" s="54">
        <x:f t="shared" si="103"/>
        <x:v>1.1611683145997387</x:v>
      </x:c>
      <x:c r="O599" s="55">
        <x:f t="shared" si="104"/>
        <x:v>105798</x:v>
      </x:c>
      <x:c r="P599" s="55">
        <x:f t="shared" si="105"/>
        <x:v>30360</x:v>
      </x:c>
      <x:c r="Q599" s="55">
        <x:f t="shared" si="106"/>
        <x:v>54029.20786499347</x:v>
      </x:c>
      <x:c r="R599" s="55">
        <x:f t="shared" si="107"/>
        <x:v>1408.7921350065299</x:v>
      </x:c>
      <x:c r="S599" s="1" t="str">
        <x:f t="shared" si="108"/>
        <x:v>YES</x:v>
      </x:c>
      <x:c r="T599" s="1">
        <x:f t="shared" si="109"/>
        <x:v>1408.7921350065299</x:v>
      </x:c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53">
        <x:f t="shared" si="98"/>
        <x:v>0</x:v>
      </x:c>
      <x:c r="J600" s="53">
        <x:f t="shared" si="99"/>
        <x:v>17</x:v>
      </x:c>
      <x:c r="K600" s="53">
        <x:f t="shared" si="100"/>
        <x:v>27</x:v>
      </x:c>
      <x:c r="L600" s="53">
        <x:f t="shared" si="101"/>
        <x:v>44</x:v>
      </x:c>
      <x:c r="M600" s="54">
        <x:f t="shared" si="102"/>
        <x:v>2475.2160775433804</x:v>
      </x:c>
      <x:c r="N600" s="54">
        <x:f t="shared" si="103"/>
        <x:v>1.2189000538495698</x:v>
      </x:c>
      <x:c r="O600" s="55">
        <x:f t="shared" si="104"/>
        <x:v>108498</x:v>
      </x:c>
      <x:c r="P600" s="55">
        <x:f t="shared" si="105"/>
        <x:v>31240</x:v>
      </x:c>
      <x:c r="Q600" s="55">
        <x:f t="shared" si="106"/>
        <x:v>55472.501346239238</x:v>
      </x:c>
      <x:c r="R600" s="55">
        <x:f t="shared" si="107"/>
        <x:v>1785.498653760762</x:v>
      </x:c>
      <x:c r="S600" s="1" t="str">
        <x:f t="shared" si="108"/>
        <x:v>YES</x:v>
      </x:c>
      <x:c r="T600" s="1">
        <x:f t="shared" si="109"/>
        <x:v>1785.498653760762</x:v>
      </x:c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53">
        <x:f t="shared" si="98"/>
        <x:v>0</x:v>
      </x:c>
      <x:c r="J601" s="53">
        <x:f t="shared" si="99"/>
        <x:v>17</x:v>
      </x:c>
      <x:c r="K601" s="53">
        <x:f t="shared" si="100"/>
        <x:v>28</x:v>
      </x:c>
      <x:c r="L601" s="53">
        <x:f t="shared" si="101"/>
        <x:v>45</x:v>
      </x:c>
      <x:c r="M601" s="54">
        <x:f t="shared" si="102"/>
        <x:v>2560.1756157605341</x:v>
      </x:c>
      <x:c r="N601" s="54">
        <x:f t="shared" si="103"/>
        <x:v>1.2778997331670376</x:v>
      </x:c>
      <x:c r="O601" s="55">
        <x:f t="shared" si="104"/>
        <x:v>111198</x:v>
      </x:c>
      <x:c r="P601" s="55">
        <x:f t="shared" si="105"/>
        <x:v>32120</x:v>
      </x:c>
      <x:c r="Q601" s="55">
        <x:f t="shared" si="106"/>
        <x:v>56947.493329175937</x:v>
      </x:c>
      <x:c r="R601" s="55">
        <x:f t="shared" si="107"/>
        <x:v>2130.5066708240629</x:v>
      </x:c>
      <x:c r="S601" s="1" t="str">
        <x:f t="shared" si="108"/>
        <x:v>YES</x:v>
      </x:c>
      <x:c r="T601" s="1">
        <x:f t="shared" si="109"/>
        <x:v>2130.5066708240629</x:v>
      </x:c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53">
        <x:f t="shared" si="98"/>
        <x:v>0</x:v>
      </x:c>
      <x:c r="J602" s="53">
        <x:f t="shared" si="99"/>
        <x:v>17</x:v>
      </x:c>
      <x:c r="K602" s="53">
        <x:f t="shared" si="100"/>
        <x:v>29</x:v>
      </x:c>
      <x:c r="L602" s="53">
        <x:f t="shared" si="101"/>
        <x:v>46</x:v>
      </x:c>
      <x:c r="M602" s="54">
        <x:f t="shared" si="102"/>
        <x:v>2646.9936438761874</x:v>
      </x:c>
      <x:c r="N602" s="54">
        <x:f t="shared" si="103"/>
        <x:v>1.3381900304695746</x:v>
      </x:c>
      <x:c r="O602" s="55">
        <x:f t="shared" si="104"/>
        <x:v>113898</x:v>
      </x:c>
      <x:c r="P602" s="55">
        <x:f t="shared" si="105"/>
        <x:v>33000</x:v>
      </x:c>
      <x:c r="Q602" s="55">
        <x:f t="shared" si="106"/>
        <x:v>58454.750761739364</x:v>
      </x:c>
      <x:c r="R602" s="55">
        <x:f t="shared" si="107"/>
        <x:v>2443.249238260636</x:v>
      </x:c>
      <x:c r="S602" s="1" t="str">
        <x:f t="shared" si="108"/>
        <x:v>YES</x:v>
      </x:c>
      <x:c r="T602" s="1">
        <x:f t="shared" si="109"/>
        <x:v>2443.249238260636</x:v>
      </x:c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53">
        <x:f t="shared" si="98"/>
        <x:v>0</x:v>
      </x:c>
      <x:c r="J603" s="53">
        <x:f t="shared" si="99"/>
        <x:v>17</x:v>
      </x:c>
      <x:c r="K603" s="53">
        <x:f t="shared" si="100"/>
        <x:v>30</x:v>
      </x:c>
      <x:c r="L603" s="53">
        <x:f t="shared" si="101"/>
        <x:v>47</x:v>
      </x:c>
      <x:c r="M603" s="54">
        <x:f t="shared" si="102"/>
        <x:v>2735.7033492099581</x:v>
      </x:c>
      <x:c r="N603" s="54">
        <x:f t="shared" si="103"/>
        <x:v>1.3997939925069154</x:v>
      </x:c>
      <x:c r="O603" s="55">
        <x:f t="shared" si="104"/>
        <x:v>116598</x:v>
      </x:c>
      <x:c r="P603" s="55">
        <x:f t="shared" si="105"/>
        <x:v>33880</x:v>
      </x:c>
      <x:c r="Q603" s="55">
        <x:f t="shared" si="106"/>
        <x:v>59994.849812672881</x:v>
      </x:c>
      <x:c r="R603" s="55">
        <x:f t="shared" si="107"/>
        <x:v>2723.1501873271191</x:v>
      </x:c>
      <x:c r="S603" s="1" t="str">
        <x:f t="shared" si="108"/>
        <x:v>YES</x:v>
      </x:c>
      <x:c r="T603" s="1">
        <x:f t="shared" si="109"/>
        <x:v>2723.1501873271191</x:v>
      </x:c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53">
        <x:f t="shared" si="98"/>
        <x:v>0</x:v>
      </x:c>
      <x:c r="J604" s="53">
        <x:f t="shared" si="99"/>
        <x:v>18</x:v>
      </x:c>
      <x:c r="K604" s="53">
        <x:f t="shared" si="100"/>
        <x:v>0</x:v>
      </x:c>
      <x:c r="L604" s="53">
        <x:f t="shared" si="101"/>
        <x:v>18</x:v>
      </x:c>
      <x:c r="M604" s="54">
        <x:f t="shared" si="102"/>
        <x:v>842.2157075615122</x:v>
      </x:c>
      <x:c r="N604" s="54">
        <x:f t="shared" si="103"/>
        <x:v>8.4872019139939026E-2</x:v>
      </x:c>
      <x:c r="O604" s="55">
        <x:f t="shared" si="104"/>
        <x:v>37692</x:v>
      </x:c>
      <x:c r="P604" s="55">
        <x:f t="shared" si="105"/>
        <x:v>7920</x:v>
      </x:c>
      <x:c r="Q604" s="55">
        <x:f t="shared" si="106"/>
        <x:v>27121.800478498477</x:v>
      </x:c>
      <x:c r="R604" s="55">
        <x:f t="shared" si="107"/>
        <x:v>-17349.800478498477</x:v>
      </x:c>
      <x:c r="S604" s="1" t="str">
        <x:f t="shared" si="108"/>
        <x:v>YES</x:v>
      </x:c>
      <x:c r="T604" s="1">
        <x:f t="shared" si="109"/>
        <x:v>-17349.800478498477</x:v>
      </x:c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53">
        <x:f t="shared" si="98"/>
        <x:v>0</x:v>
      </x:c>
      <x:c r="J605" s="53">
        <x:f t="shared" si="99"/>
        <x:v>18</x:v>
      </x:c>
      <x:c r="K605" s="53">
        <x:f t="shared" si="100"/>
        <x:v>1</x:v>
      </x:c>
      <x:c r="L605" s="53">
        <x:f t="shared" si="101"/>
        <x:v>19</x:v>
      </x:c>
      <x:c r="M605" s="54">
        <x:f t="shared" si="102"/>
        <x:v>887.7782075615122</x:v>
      </x:c>
      <x:c r="N605" s="54">
        <x:f t="shared" si="103"/>
        <x:v>0.11651264413993903</x:v>
      </x:c>
      <x:c r="O605" s="55">
        <x:f t="shared" si="104"/>
        <x:v>40392</x:v>
      </x:c>
      <x:c r="P605" s="55">
        <x:f t="shared" si="105"/>
        <x:v>8800</x:v>
      </x:c>
      <x:c r="Q605" s="55">
        <x:f t="shared" si="106"/>
        <x:v>27912.816103498477</x:v>
      </x:c>
      <x:c r="R605" s="55">
        <x:f t="shared" si="107"/>
        <x:v>-16320.816103498477</x:v>
      </x:c>
      <x:c r="S605" s="1" t="str">
        <x:f t="shared" si="108"/>
        <x:v>YES</x:v>
      </x:c>
      <x:c r="T605" s="1">
        <x:f t="shared" si="109"/>
        <x:v>-16320.816103498477</x:v>
      </x:c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53">
        <x:f t="shared" si="98"/>
        <x:v>0</x:v>
      </x:c>
      <x:c r="J606" s="53">
        <x:f t="shared" si="99"/>
        <x:v>18</x:v>
      </x:c>
      <x:c r="K606" s="53">
        <x:f t="shared" si="100"/>
        <x:v>2</x:v>
      </x:c>
      <x:c r="L606" s="53">
        <x:f t="shared" si="101"/>
        <x:v>20</x:v>
      </x:c>
      <x:c r="M606" s="54">
        <x:f t="shared" si="102"/>
        <x:v>934.47977006151223</x:v>
      </x:c>
      <x:c r="N606" s="54">
        <x:f t="shared" si="103"/>
        <x:v>0.14894428476493904</x:v>
      </x:c>
      <x:c r="O606" s="55">
        <x:f t="shared" si="104"/>
        <x:v>43092</x:v>
      </x:c>
      <x:c r="P606" s="55">
        <x:f t="shared" si="105"/>
        <x:v>9680</x:v>
      </x:c>
      <x:c r="Q606" s="55">
        <x:f t="shared" si="106"/>
        <x:v>28723.607119123477</x:v>
      </x:c>
      <x:c r="R606" s="55">
        <x:f t="shared" si="107"/>
        <x:v>-15311.607119123477</x:v>
      </x:c>
      <x:c r="S606" s="1" t="str">
        <x:f t="shared" si="108"/>
        <x:v>YES</x:v>
      </x:c>
      <x:c r="T606" s="1">
        <x:f t="shared" si="109"/>
        <x:v>-15311.607119123477</x:v>
      </x:c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53">
        <x:f t="shared" si="98"/>
        <x:v>0</x:v>
      </x:c>
      <x:c r="J607" s="53">
        <x:f t="shared" si="99"/>
        <x:v>18</x:v>
      </x:c>
      <x:c r="K607" s="53">
        <x:f t="shared" si="100"/>
        <x:v>3</x:v>
      </x:c>
      <x:c r="L607" s="53">
        <x:f t="shared" si="101"/>
        <x:v>21</x:v>
      </x:c>
      <x:c r="M607" s="54">
        <x:f t="shared" si="102"/>
        <x:v>982.34175248338715</x:v>
      </x:c>
      <x:c r="N607" s="54">
        <x:f t="shared" si="103"/>
        <x:v>0.18218177255790774</x:v>
      </x:c>
      <x:c r="O607" s="55">
        <x:f t="shared" si="104"/>
        <x:v>45792</x:v>
      </x:c>
      <x:c r="P607" s="55">
        <x:f t="shared" si="105"/>
        <x:v>10560</x:v>
      </x:c>
      <x:c r="Q607" s="55">
        <x:f t="shared" si="106"/>
        <x:v>29554.544313947692</x:v>
      </x:c>
      <x:c r="R607" s="55">
        <x:f t="shared" si="107"/>
        <x:v>-14322.544313947692</x:v>
      </x:c>
      <x:c r="S607" s="1" t="str">
        <x:f t="shared" si="108"/>
        <x:v>YES</x:v>
      </x:c>
      <x:c r="T607" s="1">
        <x:f t="shared" si="109"/>
        <x:v>-14322.544313947692</x:v>
      </x:c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53">
        <x:f t="shared" si="98"/>
        <x:v>0</x:v>
      </x:c>
      <x:c r="J608" s="53">
        <x:f t="shared" si="99"/>
        <x:v>18</x:v>
      </x:c>
      <x:c r="K608" s="53">
        <x:f t="shared" si="100"/>
        <x:v>4</x:v>
      </x:c>
      <x:c r="L608" s="53">
        <x:f t="shared" si="101"/>
        <x:v>22</x:v>
      </x:c>
      <x:c r="M608" s="54">
        <x:f t="shared" si="102"/>
        <x:v>1031.3858682060434</x:v>
      </x:c>
      <x:c r="N608" s="54">
        <x:f t="shared" si="103"/>
        <x:v>0.21624018625419678</x:v>
      </x:c>
      <x:c r="O608" s="55">
        <x:f t="shared" si="104"/>
        <x:v>48492</x:v>
      </x:c>
      <x:c r="P608" s="55">
        <x:f t="shared" si="105"/>
        <x:v>11440</x:v>
      </x:c>
      <x:c r="Q608" s="55">
        <x:f t="shared" si="106"/>
        <x:v>30406.004656354919</x:v>
      </x:c>
      <x:c r="R608" s="55">
        <x:f t="shared" si="107"/>
        <x:v>-13354.004656354919</x:v>
      </x:c>
      <x:c r="S608" s="1" t="str">
        <x:f t="shared" si="108"/>
        <x:v>YES</x:v>
      </x:c>
      <x:c r="T608" s="1">
        <x:f t="shared" si="109"/>
        <x:v>-13354.004656354919</x:v>
      </x:c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53">
        <x:f t="shared" si="98"/>
        <x:v>0</x:v>
      </x:c>
      <x:c r="J609" s="53">
        <x:f t="shared" si="99"/>
        <x:v>18</x:v>
      </x:c>
      <x:c r="K609" s="53">
        <x:f t="shared" si="100"/>
        <x:v>5</x:v>
      </x:c>
      <x:c r="L609" s="53">
        <x:f t="shared" si="101"/>
        <x:v>23</x:v>
      </x:c>
      <x:c r="M609" s="54">
        <x:f t="shared" si="102"/>
        <x:v>1081.6341921272469</x:v>
      </x:c>
      <x:c r="N609" s="54">
        <x:f t="shared" si="103"/>
        <x:v>0.25113485564392146</x:v>
      </x:c>
      <x:c r="O609" s="55">
        <x:f t="shared" si="104"/>
        <x:v>51192</x:v>
      </x:c>
      <x:c r="P609" s="55">
        <x:f t="shared" si="105"/>
        <x:v>12320</x:v>
      </x:c>
      <x:c r="Q609" s="55">
        <x:f t="shared" si="106"/>
        <x:v>31278.371391098037</x:v>
      </x:c>
      <x:c r="R609" s="55">
        <x:f t="shared" si="107"/>
        <x:v>-12406.371391098037</x:v>
      </x:c>
      <x:c r="S609" s="1" t="str">
        <x:f t="shared" si="108"/>
        <x:v>YES</x:v>
      </x:c>
      <x:c r="T609" s="1">
        <x:f t="shared" si="109"/>
        <x:v>-12406.371391098037</x:v>
      </x:c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53">
        <x:f t="shared" si="98"/>
        <x:v>0</x:v>
      </x:c>
      <x:c r="J610" s="53">
        <x:f t="shared" si="99"/>
        <x:v>18</x:v>
      </x:c>
      <x:c r="K610" s="53">
        <x:f t="shared" si="100"/>
        <x:v>6</x:v>
      </x:c>
      <x:c r="L610" s="53">
        <x:f t="shared" si="101"/>
        <x:v>24</x:v>
      </x:c>
      <x:c r="M610" s="54">
        <x:f t="shared" si="102"/>
        <x:v>1133.10916630888</x:v>
      </x:c>
      <x:c r="N610" s="54">
        <x:f t="shared" si="103"/>
        <x:v>0.28688136549227783</x:v>
      </x:c>
      <x:c r="O610" s="55">
        <x:f t="shared" si="104"/>
        <x:v>53892</x:v>
      </x:c>
      <x:c r="P610" s="55">
        <x:f t="shared" si="105"/>
        <x:v>13200</x:v>
      </x:c>
      <x:c r="Q610" s="55">
        <x:f t="shared" si="106"/>
        <x:v>32172.034137306946</x:v>
      </x:c>
      <x:c r="R610" s="55">
        <x:f t="shared" si="107"/>
        <x:v>-11480.034137306946</x:v>
      </x:c>
      <x:c r="S610" s="1" t="str">
        <x:f t="shared" si="108"/>
        <x:v>YES</x:v>
      </x:c>
      <x:c r="T610" s="1">
        <x:f t="shared" si="109"/>
        <x:v>-11480.034137306946</x:v>
      </x:c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53">
        <x:f t="shared" si="98"/>
        <x:v>0</x:v>
      </x:c>
      <x:c r="J611" s="53">
        <x:f t="shared" si="99"/>
        <x:v>18</x:v>
      </x:c>
      <x:c r="K611" s="53">
        <x:f t="shared" si="100"/>
        <x:v>7</x:v>
      </x:c>
      <x:c r="L611" s="53">
        <x:f t="shared" si="101"/>
        <x:v>25</x:v>
      </x:c>
      <x:c r="M611" s="54">
        <x:f t="shared" si="102"/>
        <x:v>1185.8336057068404</x:v>
      </x:c>
      <x:c r="N611" s="54">
        <x:f t="shared" si="103"/>
        <x:v>0.32349555951863918</x:v>
      </x:c>
      <x:c r="O611" s="55">
        <x:f t="shared" si="104"/>
        <x:v>56592</x:v>
      </x:c>
      <x:c r="P611" s="55">
        <x:f t="shared" si="105"/>
        <x:v>14080</x:v>
      </x:c>
      <x:c r="Q611" s="55">
        <x:f t="shared" si="106"/>
        <x:v>33087.388987965984</x:v>
      </x:c>
      <x:c r="R611" s="55">
        <x:f t="shared" si="107"/>
        <x:v>-10575.388987965984</x:v>
      </x:c>
      <x:c r="S611" s="1" t="str">
        <x:f t="shared" si="108"/>
        <x:v>YES</x:v>
      </x:c>
      <x:c r="T611" s="1">
        <x:f t="shared" si="109"/>
        <x:v>-10575.388987965984</x:v>
      </x:c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53">
        <x:f t="shared" si="98"/>
        <x:v>0</x:v>
      </x:c>
      <x:c r="J612" s="53">
        <x:f t="shared" si="99"/>
        <x:v>18</x:v>
      </x:c>
      <x:c r="K612" s="53">
        <x:f t="shared" si="100"/>
        <x:v>8</x:v>
      </x:c>
      <x:c r="L612" s="53">
        <x:f t="shared" si="101"/>
        <x:v>26</x:v>
      </x:c>
      <x:c r="M612" s="54">
        <x:f t="shared" si="102"/>
        <x:v>1239.8307039868205</x:v>
      </x:c>
      <x:c r="N612" s="54">
        <x:f t="shared" si="103"/>
        <x:v>0.36099354443529202</x:v>
      </x:c>
      <x:c r="O612" s="55">
        <x:f t="shared" si="104"/>
        <x:v>59292</x:v>
      </x:c>
      <x:c r="P612" s="55">
        <x:f t="shared" si="105"/>
        <x:v>14960</x:v>
      </x:c>
      <x:c r="Q612" s="55">
        <x:f t="shared" si="106"/>
        <x:v>34024.838610882303</x:v>
      </x:c>
      <x:c r="R612" s="55">
        <x:f t="shared" si="107"/>
        <x:v>-9692.8386108823033</x:v>
      </x:c>
      <x:c r="S612" s="1" t="str">
        <x:f t="shared" si="108"/>
        <x:v>YES</x:v>
      </x:c>
      <x:c r="T612" s="1">
        <x:f t="shared" si="109"/>
        <x:v>-9692.8386108823033</x:v>
      </x:c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53">
        <x:f t="shared" si="98"/>
        <x:v>0</x:v>
      </x:c>
      <x:c r="J613" s="53">
        <x:f t="shared" si="99"/>
        <x:v>18</x:v>
      </x:c>
      <x:c r="K613" s="53">
        <x:f t="shared" si="100"/>
        <x:v>9</x:v>
      </x:c>
      <x:c r="L613" s="53">
        <x:f t="shared" si="101"/>
        <x:v>27</x:v>
      </x:c>
      <x:c r="M613" s="54">
        <x:f t="shared" si="102"/>
        <x:v>1295.1240394272149</x:v>
      </x:c>
      <x:c r="N613" s="54">
        <x:f t="shared" si="103"/>
        <x:v>0.39939169404667701</x:v>
      </x:c>
      <x:c r="O613" s="55">
        <x:f t="shared" si="104"/>
        <x:v>61992</x:v>
      </x:c>
      <x:c r="P613" s="55">
        <x:f t="shared" si="105"/>
        <x:v>15840</x:v>
      </x:c>
      <x:c r="Q613" s="55">
        <x:f t="shared" si="106"/>
        <x:v>34984.792351166921</x:v>
      </x:c>
      <x:c r="R613" s="55">
        <x:f t="shared" si="107"/>
        <x:v>-8832.7923511669214</x:v>
      </x:c>
      <x:c r="S613" s="1" t="str">
        <x:f t="shared" si="108"/>
        <x:v>YES</x:v>
      </x:c>
      <x:c r="T613" s="1">
        <x:f t="shared" si="109"/>
        <x:v>-8832.7923511669214</x:v>
      </x:c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53">
        <x:f t="shared" si="98"/>
        <x:v>0</x:v>
      </x:c>
      <x:c r="J614" s="53">
        <x:f t="shared" si="99"/>
        <x:v>18</x:v>
      </x:c>
      <x:c r="K614" s="53">
        <x:f t="shared" si="100"/>
        <x:v>10</x:v>
      </x:c>
      <x:c r="L614" s="53">
        <x:f t="shared" si="101"/>
        <x:v>28</x:v>
      </x:c>
      <x:c r="M614" s="54">
        <x:f t="shared" si="102"/>
        <x:v>1351.7375809104278</x:v>
      </x:c>
      <x:c r="N614" s="54">
        <x:f t="shared" si="103"/>
        <x:v>0.4387066534100193</x:v>
      </x:c>
      <x:c r="O614" s="55">
        <x:f t="shared" si="104"/>
        <x:v>64692</x:v>
      </x:c>
      <x:c r="P614" s="55">
        <x:f t="shared" si="105"/>
        <x:v>16720</x:v>
      </x:c>
      <x:c r="Q614" s="55">
        <x:f t="shared" si="106"/>
        <x:v>35967.666335250484</x:v>
      </x:c>
      <x:c r="R614" s="55">
        <x:f t="shared" si="107"/>
        <x:v>-7995.6663352504838</x:v>
      </x:c>
      <x:c r="S614" s="1" t="str">
        <x:f t="shared" si="108"/>
        <x:v>YES</x:v>
      </x:c>
      <x:c r="T614" s="1">
        <x:f t="shared" si="109"/>
        <x:v>-7995.6663352504838</x:v>
      </x:c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53">
        <x:f t="shared" si="98"/>
        <x:v>0</x:v>
      </x:c>
      <x:c r="J615" s="53">
        <x:f t="shared" si="99"/>
        <x:v>18</x:v>
      </x:c>
      <x:c r="K615" s="53">
        <x:f t="shared" si="100"/>
        <x:v>11</x:v>
      </x:c>
      <x:c r="L615" s="53">
        <x:f t="shared" si="101"/>
        <x:v>29</x:v>
      </x:c>
      <x:c r="M615" s="54">
        <x:f t="shared" si="102"/>
        <x:v>1409.6956940038669</x:v>
      </x:c>
      <x:c r="N615" s="54">
        <x:f t="shared" si="103"/>
        <x:v>0.47895534305824095</x:v>
      </x:c>
      <x:c r="O615" s="55">
        <x:f t="shared" si="104"/>
        <x:v>67392</x:v>
      </x:c>
      <x:c r="P615" s="55">
        <x:f t="shared" si="105"/>
        <x:v>17600</x:v>
      </x:c>
      <x:c r="Q615" s="55">
        <x:f t="shared" si="106"/>
        <x:v>36973.883576456021</x:v>
      </x:c>
      <x:c r="R615" s="55">
        <x:f t="shared" si="107"/>
        <x:v>-7181.8835764560208</x:v>
      </x:c>
      <x:c r="S615" s="1" t="str">
        <x:f t="shared" si="108"/>
        <x:v>YES</x:v>
      </x:c>
      <x:c r="T615" s="1">
        <x:f t="shared" si="109"/>
        <x:v>-7181.8835764560208</x:v>
      </x:c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53">
        <x:f t="shared" si="98"/>
        <x:v>0</x:v>
      </x:c>
      <x:c r="J616" s="53">
        <x:f t="shared" si="99"/>
        <x:v>18</x:v>
      </x:c>
      <x:c r="K616" s="53">
        <x:f t="shared" si="100"/>
        <x:v>12</x:v>
      </x:c>
      <x:c r="L616" s="53">
        <x:f t="shared" si="101"/>
        <x:v>30</x:v>
      </x:c>
      <x:c r="M616" s="54">
        <x:f t="shared" si="102"/>
        <x:v>1469.0231471319314</x:v>
      </x:c>
      <x:c r="N616" s="54">
        <x:f t="shared" si="103"/>
        <x:v>0.52015496328606348</x:v>
      </x:c>
      <x:c r="O616" s="55">
        <x:f t="shared" si="104"/>
        <x:v>70092</x:v>
      </x:c>
      <x:c r="P616" s="55">
        <x:f t="shared" si="105"/>
        <x:v>18480</x:v>
      </x:c>
      <x:c r="Q616" s="55">
        <x:f t="shared" si="106"/>
        <x:v>38003.874082151589</x:v>
      </x:c>
      <x:c r="R616" s="55">
        <x:f t="shared" si="107"/>
        <x:v>-6391.8740821515894</x:v>
      </x:c>
      <x:c r="S616" s="1" t="str">
        <x:f t="shared" si="108"/>
        <x:v>YES</x:v>
      </x:c>
      <x:c r="T616" s="1">
        <x:f t="shared" si="109"/>
        <x:v>-6391.8740821515894</x:v>
      </x:c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53">
        <x:f t="shared" si="98"/>
        <x:v>0</x:v>
      </x:c>
      <x:c r="J617" s="53">
        <x:f t="shared" si="99"/>
        <x:v>18</x:v>
      </x:c>
      <x:c r="K617" s="53">
        <x:f t="shared" si="100"/>
        <x:v>13</x:v>
      </x:c>
      <x:c r="L617" s="53">
        <x:f t="shared" si="101"/>
        <x:v>31</x:v>
      </x:c>
      <x:c r="M617" s="54">
        <x:f t="shared" si="102"/>
        <x:v>1529.7451178403157</x:v>
      </x:c>
      <x:c r="N617" s="54">
        <x:f t="shared" si="103"/>
        <x:v>0.56232299850021927</x:v>
      </x:c>
      <x:c r="O617" s="55">
        <x:f t="shared" si="104"/>
        <x:v>72792</x:v>
      </x:c>
      <x:c r="P617" s="55">
        <x:f t="shared" si="105"/>
        <x:v>19360</x:v>
      </x:c>
      <x:c r="Q617" s="55">
        <x:f t="shared" si="106"/>
        <x:v>39058.074962505481</x:v>
      </x:c>
      <x:c r="R617" s="55">
        <x:f t="shared" si="107"/>
        <x:v>-5626.0749625054814</x:v>
      </x:c>
      <x:c r="S617" s="1" t="str">
        <x:f t="shared" si="108"/>
        <x:v>YES</x:v>
      </x:c>
      <x:c r="T617" s="1">
        <x:f t="shared" si="109"/>
        <x:v>-5626.0749625054814</x:v>
      </x:c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53">
        <x:f t="shared" si="98"/>
        <x:v>0</x:v>
      </x:c>
      <x:c r="J618" s="53">
        <x:f t="shared" si="99"/>
        <x:v>18</x:v>
      </x:c>
      <x:c r="K618" s="53">
        <x:f t="shared" si="100"/>
        <x:v>14</x:v>
      </x:c>
      <x:c r="L618" s="53">
        <x:f t="shared" si="101"/>
        <x:v>32</x:v>
      </x:c>
      <x:c r="M618" s="54">
        <x:f t="shared" si="102"/>
        <x:v>1591.8871991539768</x:v>
      </x:c>
      <x:c r="N618" s="54">
        <x:f t="shared" si="103"/>
        <x:v>0.60547722163470608</x:v>
      </x:c>
      <x:c r="O618" s="55">
        <x:f t="shared" si="104"/>
        <x:v>75492</x:v>
      </x:c>
      <x:c r="P618" s="55">
        <x:f t="shared" si="105"/>
        <x:v>20240</x:v>
      </x:c>
      <x:c r="Q618" s="55">
        <x:f t="shared" si="106"/>
        <x:v>40136.930540867652</x:v>
      </x:c>
      <x:c r="R618" s="55">
        <x:f t="shared" si="107"/>
        <x:v>-4884.9305408676519</x:v>
      </x:c>
      <x:c r="S618" s="1" t="str">
        <x:f t="shared" si="108"/>
        <x:v>YES</x:v>
      </x:c>
      <x:c r="T618" s="1">
        <x:f t="shared" si="109"/>
        <x:v>-4884.9305408676519</x:v>
      </x:c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53">
        <x:f t="shared" si="98"/>
        <x:v>0</x:v>
      </x:c>
      <x:c r="J619" s="53">
        <x:f t="shared" si="99"/>
        <x:v>18</x:v>
      </x:c>
      <x:c r="K619" s="53">
        <x:f t="shared" si="100"/>
        <x:v>15</x:v>
      </x:c>
      <x:c r="L619" s="53">
        <x:f t="shared" si="101"/>
        <x:v>33</x:v>
      </x:c>
      <x:c r="M619" s="54">
        <x:f t="shared" si="102"/>
        <x:v>1655.4754060301234</x:v>
      </x:c>
      <x:c r="N619" s="54">
        <x:f t="shared" si="103"/>
        <x:v>0.64963569863203019</x:v>
      </x:c>
      <x:c r="O619" s="55">
        <x:f t="shared" si="104"/>
        <x:v>78192</x:v>
      </x:c>
      <x:c r="P619" s="55">
        <x:f t="shared" si="105"/>
        <x:v>21120</x:v>
      </x:c>
      <x:c r="Q619" s="55">
        <x:f t="shared" si="106"/>
        <x:v>41240.892465800753</x:v>
      </x:c>
      <x:c r="R619" s="55">
        <x:f t="shared" si="107"/>
        <x:v>-4168.8924658007527</x:v>
      </x:c>
      <x:c r="S619" s="1" t="str">
        <x:f t="shared" si="108"/>
        <x:v>YES</x:v>
      </x:c>
      <x:c r="T619" s="1">
        <x:f t="shared" si="109"/>
        <x:v>-4168.8924658007527</x:v>
      </x:c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53">
        <x:f t="shared" si="98"/>
        <x:v>0</x:v>
      </x:c>
      <x:c r="J620" s="53">
        <x:f t="shared" si="99"/>
        <x:v>18</x:v>
      </x:c>
      <x:c r="K620" s="53">
        <x:f t="shared" si="100"/>
        <x:v>16</x:v>
      </x:c>
      <x:c r="L620" s="53">
        <x:f t="shared" si="101"/>
        <x:v>34</x:v>
      </x:c>
      <x:c r="M620" s="54">
        <x:f t="shared" si="102"/>
        <x:v>1720.5361819076124</x:v>
      </x:c>
      <x:c r="N620" s="54">
        <x:f t="shared" si="103"/>
        <x:v>0.69481679299139754</x:v>
      </x:c>
      <x:c r="O620" s="55">
        <x:f t="shared" si="104"/>
        <x:v>80892</x:v>
      </x:c>
      <x:c r="P620" s="55">
        <x:f t="shared" si="105"/>
        <x:v>22000</x:v>
      </x:c>
      <x:c r="Q620" s="55">
        <x:f t="shared" si="106"/>
        <x:v>42370.419824784942</x:v>
      </x:c>
      <x:c r="R620" s="55">
        <x:f t="shared" si="107"/>
        <x:v>-3478.4198247849417</x:v>
      </x:c>
      <x:c r="S620" s="1" t="str">
        <x:f t="shared" si="108"/>
        <x:v>YES</x:v>
      </x:c>
      <x:c r="T620" s="1">
        <x:f t="shared" si="109"/>
        <x:v>-3478.4198247849417</x:v>
      </x:c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53">
        <x:f t="shared" si="98"/>
        <x:v>0</x:v>
      </x:c>
      <x:c r="J621" s="53">
        <x:f t="shared" si="99"/>
        <x:v>18</x:v>
      </x:c>
      <x:c r="K621" s="53">
        <x:f t="shared" si="100"/>
        <x:v>17</x:v>
      </x:c>
      <x:c r="L621" s="53">
        <x:f t="shared" si="101"/>
        <x:v>35</x:v>
      </x:c>
      <x:c r="M621" s="54">
        <x:f t="shared" si="102"/>
        <x:v>1787.0964053541527</x:v>
      </x:c>
      <x:c r="N621" s="54">
        <x:f t="shared" si="103"/>
        <x:v>0.74103917038482825</x:v>
      </x:c>
      <x:c r="O621" s="55">
        <x:f t="shared" si="104"/>
        <x:v>83592</x:v>
      </x:c>
      <x:c r="P621" s="55">
        <x:f t="shared" si="105"/>
        <x:v>22880</x:v>
      </x:c>
      <x:c r="Q621" s="55">
        <x:f t="shared" si="106"/>
        <x:v>43525.979259620704</x:v>
      </x:c>
      <x:c r="R621" s="55">
        <x:f t="shared" si="107"/>
        <x:v>-2813.9792596207044</x:v>
      </x:c>
      <x:c r="S621" s="1" t="str">
        <x:f t="shared" si="108"/>
        <x:v>YES</x:v>
      </x:c>
      <x:c r="T621" s="1">
        <x:f t="shared" si="109"/>
        <x:v>-2813.9792596207044</x:v>
      </x:c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53" t="n">
        <x:f t="shared" ref="I622:I685" si="110">INT((ROW()-ROW($I$46))/((CARROT_CAP+1)*(MESCLUN_CAP+1)))</x:f>
        <x:v>0</x:v>
      </x:c>
      <x:c r="J622" s="53" t="n">
        <x:f t="shared" ref="J622:J685" si="111">MOD(INT((ROW()-ROW($I$46))/(MESCLUN_CAP+1)),CARROT_CAP+1)</x:f>
        <x:v>18</x:v>
      </x:c>
      <x:c r="K622" s="53" t="n">
        <x:f t="shared" ref="K622:K685" si="112">MOD(ROW()-ROW($I$46),MESCLUN_CAP+1)</x:f>
        <x:v>18</x:v>
      </x:c>
      <x:c r="L622" s="53" t="n">
        <x:f t="shared" ref="L622:L685" si="113">SUM(I622:K622)</x:f>
        <x:v>36</x:v>
      </x:c>
      <x:c r="M622" s="54" t="n">
        <x:f t="shared" ref="M622:M685" si="114">I622*TOMATO_HOURS*WEEKS*(1+TOMATO_DIM)^I622+J622*CARROT_HOURS*WEEKS*(1+CARROT_DIM)^J622+K622*MESCLUN_HOURS*WEEKS*(1+MESCLUN_DIM)^K622</x:f>
        <x:v>1855.1833968127387</x:v>
      </x:c>
      <x:c r="N622" s="54" t="n">
        <x:f t="shared" ref="N622:N685" si="115">MAX(M622-FARMER_HOURS,0)/TEMP_HOURS_PER_WORKER</x:f>
        <x:v>0.7883218033421796</x:v>
      </x:c>
      <x:c r="O622" s="55" t="n">
        <x:f t="shared" ref="O622:O685" si="116">I622*TOMATO_PRICE+J622*CARROT_PRICE+K622*MESCLUN_PRICE</x:f>
        <x:v>86292</x:v>
      </x:c>
      <x:c r="P622" s="55" t="n">
        <x:f t="shared" ref="P622:P685" si="117">I622*TOMATO_FERTILIZER+J622*CARROT_FERTILIZER+K622*MESCLUN_FERTILIZER</x:f>
        <x:v>23760</x:v>
      </x:c>
      <x:c r="Q622" s="55" t="n">
        <x:f t="shared" ref="Q622:Q685" si="118">MIN(M622,FARMER_HOURS)*FARMER_RATE+MAX(M622-FARMER_HOURS,0)*TEMP_RATE</x:f>
        <x:v>44708.04508355449</x:v>
      </x:c>
      <x:c r="R622" s="55" t="n">
        <x:f t="shared" ref="R622:R685" si="119">O622-P622-Q622-FIXED_COST</x:f>
        <x:v>-2176.0450835544907</x:v>
      </x:c>
      <x:c r="S622" s="1" t="str">
        <x:f t="shared" ref="S622:S685" si="120">IF(AND(L622&lt;=TOTAL_BED_CAP,N622&lt;=TEMP_WORKER_CAP),"YES","NO")</x:f>
        <x:v>YES</x:v>
      </x:c>
      <x:c r="T622" s="1" t="n">
        <x:f t="shared" ref="T622:T685" si="121">IF(S622="YES",R622,-1E+99)</x:f>
        <x:v>-2176.0450835544907</x:v>
      </x:c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53">
        <x:f t="shared" si="110"/>
        <x:v>0</x:v>
      </x:c>
      <x:c r="J623" s="53">
        <x:f t="shared" si="111"/>
        <x:v>18</x:v>
      </x:c>
      <x:c r="K623" s="53">
        <x:f t="shared" si="112"/>
        <x:v>19</x:v>
      </x:c>
      <x:c r="L623" s="53">
        <x:f t="shared" si="113"/>
        <x:v>37</x:v>
      </x:c>
      <x:c r="M623" s="54">
        <x:f t="shared" si="114"/>
        <x:v>1924.8249254487619</x:v>
      </x:c>
      <x:c r="N623" s="54">
        <x:f t="shared" si="115"/>
        <x:v>0.83668397600608457</x:v>
      </x:c>
      <x:c r="O623" s="55">
        <x:f t="shared" si="116"/>
        <x:v>88992</x:v>
      </x:c>
      <x:c r="P623" s="55">
        <x:f t="shared" si="117"/>
        <x:v>24640</x:v>
      </x:c>
      <x:c r="Q623" s="55">
        <x:f t="shared" si="118"/>
        <x:v>45917.099400152118</x:v>
      </x:c>
      <x:c r="R623" s="55">
        <x:f t="shared" si="119"/>
        <x:v>-1565.0994001521176</x:v>
      </x:c>
      <x:c r="S623" s="1" t="str">
        <x:f t="shared" si="120"/>
        <x:v>YES</x:v>
      </x:c>
      <x:c r="T623" s="1">
        <x:f t="shared" si="121"/>
        <x:v>-1565.0994001521176</x:v>
      </x:c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53">
        <x:f t="shared" si="110"/>
        <x:v>0</x:v>
      </x:c>
      <x:c r="J624" s="53">
        <x:f t="shared" si="111"/>
        <x:v>18</x:v>
      </x:c>
      <x:c r="K624" s="53">
        <x:f t="shared" si="112"/>
        <x:v>20</x:v>
      </x:c>
      <x:c r="L624" s="53">
        <x:f t="shared" si="113"/>
        <x:v>38</x:v>
      </x:c>
      <x:c r="M624" s="54">
        <x:f t="shared" si="114"/>
        <x:v>1996.0492160992389</x:v>
      </x:c>
      <x:c r="N624" s="54">
        <x:f t="shared" si="115"/>
        <x:v>0.88614528895780487</x:v>
      </x:c>
      <x:c r="O624" s="55">
        <x:f t="shared" si="116"/>
        <x:v>91692</x:v>
      </x:c>
      <x:c r="P624" s="55">
        <x:f t="shared" si="117"/>
        <x:v>25520</x:v>
      </x:c>
      <x:c r="Q624" s="55">
        <x:f t="shared" si="118"/>
        <x:v>47153.632223945118</x:v>
      </x:c>
      <x:c r="R624" s="55">
        <x:f t="shared" si="119"/>
        <x:v>-981.63222394511831</x:v>
      </x:c>
      <x:c r="S624" s="1" t="str">
        <x:f t="shared" si="120"/>
        <x:v>YES</x:v>
      </x:c>
      <x:c r="T624" s="1">
        <x:f t="shared" si="121"/>
        <x:v>-981.63222394511831</x:v>
      </x:c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53">
        <x:f t="shared" si="110"/>
        <x:v>0</x:v>
      </x:c>
      <x:c r="J625" s="53">
        <x:f t="shared" si="111"/>
        <x:v>18</x:v>
      </x:c>
      <x:c r="K625" s="53">
        <x:f t="shared" si="112"/>
        <x:v>21</x:v>
      </x:c>
      <x:c r="L625" s="53">
        <x:f t="shared" si="113"/>
        <x:v>39</x:v>
      </x:c>
      <x:c r="M625" s="54">
        <x:f t="shared" si="114"/>
        <x:v>2068.8849563256827</x:v>
      </x:c>
      <x:c r="N625" s="54">
        <x:f t="shared" si="115"/>
        <x:v>0.93672566411505742</x:v>
      </x:c>
      <x:c r="O625" s="55">
        <x:f t="shared" si="116"/>
        <x:v>94392</x:v>
      </x:c>
      <x:c r="P625" s="55">
        <x:f t="shared" si="117"/>
        <x:v>26400</x:v>
      </x:c>
      <x:c r="Q625" s="55">
        <x:f t="shared" si="118"/>
        <x:v>48418.141602876436</x:v>
      </x:c>
      <x:c r="R625" s="55">
        <x:f t="shared" si="119"/>
        <x:v>-426.14160287643608</x:v>
      </x:c>
      <x:c r="S625" s="1" t="str">
        <x:f t="shared" si="120"/>
        <x:v>YES</x:v>
      </x:c>
      <x:c r="T625" s="1">
        <x:f t="shared" si="121"/>
        <x:v>-426.14160287643608</x:v>
      </x:c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53">
        <x:f t="shared" si="110"/>
        <x:v>0</x:v>
      </x:c>
      <x:c r="J626" s="53">
        <x:f t="shared" si="111"/>
        <x:v>18</x:v>
      </x:c>
      <x:c r="K626" s="53">
        <x:f t="shared" si="112"/>
        <x:v>22</x:v>
      </x:c>
      <x:c r="L626" s="53">
        <x:f t="shared" si="113"/>
        <x:v>40</x:v>
      </x:c>
      <x:c r="M626" s="54">
        <x:f t="shared" si="114"/>
        <x:v>2143.3613035720787</x:v>
      </x:c>
      <x:c r="N626" s="54">
        <x:f t="shared" si="115"/>
        <x:v>0.98844534970283238</x:v>
      </x:c>
      <x:c r="O626" s="55">
        <x:f t="shared" si="116"/>
        <x:v>97092</x:v>
      </x:c>
      <x:c r="P626" s="55">
        <x:f t="shared" si="117"/>
        <x:v>27280</x:v>
      </x:c>
      <x:c r="Q626" s="55">
        <x:f t="shared" si="118"/>
        <x:v>49711.133742570804</x:v>
      </x:c>
      <x:c r="R626" s="55">
        <x:f t="shared" si="119"/>
        <x:v>100.86625742919568</x:v>
      </x:c>
      <x:c r="S626" s="1" t="str">
        <x:f t="shared" si="120"/>
        <x:v>YES</x:v>
      </x:c>
      <x:c r="T626" s="1">
        <x:f t="shared" si="121"/>
        <x:v>100.86625742919568</x:v>
      </x:c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53">
        <x:f t="shared" si="110"/>
        <x:v>0</x:v>
      </x:c>
      <x:c r="J627" s="53">
        <x:f t="shared" si="111"/>
        <x:v>18</x:v>
      </x:c>
      <x:c r="K627" s="53">
        <x:f t="shared" si="112"/>
        <x:v>23</x:v>
      </x:c>
      <x:c r="L627" s="53">
        <x:f t="shared" si="113"/>
        <x:v>41</x:v>
      </x:c>
      <x:c r="M627" s="54">
        <x:f t="shared" si="114"/>
        <x:v>2219.5078924295153</x:v>
      </x:c>
      <x:c r="N627" s="54">
        <x:f t="shared" si="115"/>
        <x:v>1.0413249252982746</x:v>
      </x:c>
      <x:c r="O627" s="55">
        <x:f t="shared" si="116"/>
        <x:v>99792</x:v>
      </x:c>
      <x:c r="P627" s="55">
        <x:f t="shared" si="117"/>
        <x:v>28160</x:v>
      </x:c>
      <x:c r="Q627" s="55">
        <x:f t="shared" si="118"/>
        <x:v>51033.123132456865</x:v>
      </x:c>
      <x:c r="R627" s="55">
        <x:f t="shared" si="119"/>
        <x:v>598.87686754313472</x:v>
      </x:c>
      <x:c r="S627" s="1" t="str">
        <x:f t="shared" si="120"/>
        <x:v>YES</x:v>
      </x:c>
      <x:c r="T627" s="1">
        <x:f t="shared" si="121"/>
        <x:v>598.87686754313472</x:v>
      </x:c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53">
        <x:f t="shared" si="110"/>
        <x:v>0</x:v>
      </x:c>
      <x:c r="J628" s="53">
        <x:f t="shared" si="111"/>
        <x:v>18</x:v>
      </x:c>
      <x:c r="K628" s="53">
        <x:f t="shared" si="112"/>
        <x:v>24</x:v>
      </x:c>
      <x:c r="L628" s="53">
        <x:f t="shared" si="113"/>
        <x:v>42</x:v>
      </x:c>
      <x:c r="M628" s="54">
        <x:f t="shared" si="114"/>
        <x:v>2297.354842009011</x:v>
      </x:c>
      <x:c r="N628" s="54">
        <x:f t="shared" si="115"/>
        <x:v>1.095385306950702</x:v>
      </x:c>
      <x:c r="O628" s="55">
        <x:f t="shared" si="116"/>
        <x:v>102492</x:v>
      </x:c>
      <x:c r="P628" s="55">
        <x:f t="shared" si="117"/>
        <x:v>29040</x:v>
      </x:c>
      <x:c r="Q628" s="55">
        <x:f t="shared" si="118"/>
        <x:v>52384.632673767555</x:v>
      </x:c>
      <x:c r="R628" s="55">
        <x:f t="shared" si="119"/>
        <x:v>1067.3673262324446</x:v>
      </x:c>
      <x:c r="S628" s="1" t="str">
        <x:f t="shared" si="120"/>
        <x:v>YES</x:v>
      </x:c>
      <x:c r="T628" s="1">
        <x:f t="shared" si="121"/>
        <x:v>1067.3673262324446</x:v>
      </x:c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53">
        <x:f t="shared" si="110"/>
        <x:v>0</x:v>
      </x:c>
      <x:c r="J629" s="53">
        <x:f t="shared" si="111"/>
        <x:v>18</x:v>
      </x:c>
      <x:c r="K629" s="53">
        <x:f t="shared" si="112"/>
        <x:v>25</x:v>
      </x:c>
      <x:c r="L629" s="53">
        <x:f t="shared" si="113"/>
        <x:v>43</x:v>
      </x:c>
      <x:c r="M629" s="54">
        <x:f t="shared" si="114"/>
        <x:v>2376.9327634241085</x:v>
      </x:c>
      <x:c r="N629" s="54">
        <x:f t="shared" si="115"/>
        <x:v>1.1506477523778531</x:v>
      </x:c>
      <x:c r="O629" s="55">
        <x:f t="shared" si="116"/>
        <x:v>105192</x:v>
      </x:c>
      <x:c r="P629" s="55">
        <x:f t="shared" si="117"/>
        <x:v>29920</x:v>
      </x:c>
      <x:c r="Q629" s="55">
        <x:f t="shared" si="118"/>
        <x:v>53766.193809446326</x:v>
      </x:c>
      <x:c r="R629" s="55">
        <x:f t="shared" si="119"/>
        <x:v>1505.8061905536742</x:v>
      </x:c>
      <x:c r="S629" s="1" t="str">
        <x:f t="shared" si="120"/>
        <x:v>YES</x:v>
      </x:c>
      <x:c r="T629" s="1">
        <x:f t="shared" si="121"/>
        <x:v>1505.8061905536742</x:v>
      </x:c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53">
        <x:f t="shared" si="110"/>
        <x:v>0</x:v>
      </x:c>
      <x:c r="J630" s="53">
        <x:f t="shared" si="111"/>
        <x:v>18</x:v>
      </x:c>
      <x:c r="K630" s="53">
        <x:f t="shared" si="112"/>
        <x:v>26</x:v>
      </x:c>
      <x:c r="L630" s="53">
        <x:f t="shared" si="113"/>
        <x:v>44</x:v>
      </x:c>
      <x:c r="M630" s="54">
        <x:f t="shared" si="114"/>
        <x:v>2458.2727673848267</x:v>
      </x:c>
      <x:c r="N630" s="54">
        <x:f t="shared" si="115"/>
        <x:v>1.2071338662394631</x:v>
      </x:c>
      <x:c r="O630" s="55">
        <x:f t="shared" si="116"/>
        <x:v>107892</x:v>
      </x:c>
      <x:c r="P630" s="55">
        <x:f t="shared" si="117"/>
        <x:v>30800</x:v>
      </x:c>
      <x:c r="Q630" s="55">
        <x:f t="shared" si="118"/>
        <x:v>55178.346655986577</x:v>
      </x:c>
      <x:c r="R630" s="55">
        <x:f t="shared" si="119"/>
        <x:v>1913.6533440134226</x:v>
      </x:c>
      <x:c r="S630" s="1" t="str">
        <x:f t="shared" si="120"/>
        <x:v>YES</x:v>
      </x:c>
      <x:c r="T630" s="1">
        <x:f t="shared" si="121"/>
        <x:v>1913.6533440134226</x:v>
      </x:c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53">
        <x:f t="shared" si="110"/>
        <x:v>0</x:v>
      </x:c>
      <x:c r="J631" s="53">
        <x:f t="shared" si="111"/>
        <x:v>18</x:v>
      </x:c>
      <x:c r="K631" s="53">
        <x:f t="shared" si="112"/>
        <x:v>27</x:v>
      </x:c>
      <x:c r="L631" s="53">
        <x:f t="shared" si="113"/>
        <x:v>45</x:v>
      </x:c>
      <x:c r="M631" s="54">
        <x:f t="shared" si="114"/>
        <x:v>2541.4064719045832</x:v>
      </x:c>
      <x:c r="N631" s="54">
        <x:f t="shared" si="115"/>
        <x:v>1.2648656054892939</x:v>
      </x:c>
      <x:c r="O631" s="55">
        <x:f t="shared" si="116"/>
        <x:v>110592</x:v>
      </x:c>
      <x:c r="P631" s="55">
        <x:f t="shared" si="117"/>
        <x:v>31680</x:v>
      </x:c>
      <x:c r="Q631" s="55">
        <x:f t="shared" si="118"/>
        <x:v>56621.640137232345</x:v>
      </x:c>
      <x:c r="R631" s="55">
        <x:f t="shared" si="119"/>
        <x:v>2290.3598627676547</x:v>
      </x:c>
      <x:c r="S631" s="1" t="str">
        <x:f t="shared" si="120"/>
        <x:v>YES</x:v>
      </x:c>
      <x:c r="T631" s="1">
        <x:f t="shared" si="121"/>
        <x:v>2290.3598627676547</x:v>
      </x:c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53">
        <x:f t="shared" si="110"/>
        <x:v>0</x:v>
      </x:c>
      <x:c r="J632" s="53">
        <x:f t="shared" si="111"/>
        <x:v>18</x:v>
      </x:c>
      <x:c r="K632" s="53">
        <x:f t="shared" si="112"/>
        <x:v>28</x:v>
      </x:c>
      <x:c r="L632" s="53">
        <x:f t="shared" si="113"/>
        <x:v>46</x:v>
      </x:c>
      <x:c r="M632" s="54">
        <x:f t="shared" si="114"/>
        <x:v>2626.366010121737</x:v>
      </x:c>
      <x:c r="N632" s="54">
        <x:f t="shared" si="115"/>
        <x:v>1.3238652848067618</x:v>
      </x:c>
      <x:c r="O632" s="55">
        <x:f t="shared" si="116"/>
        <x:v>113292</x:v>
      </x:c>
      <x:c r="P632" s="55">
        <x:f t="shared" si="117"/>
        <x:v>32560</x:v>
      </x:c>
      <x:c r="Q632" s="55">
        <x:f t="shared" si="118"/>
        <x:v>58096.632120169044</x:v>
      </x:c>
      <x:c r="R632" s="55">
        <x:f t="shared" si="119"/>
        <x:v>2635.3678798309556</x:v>
      </x:c>
      <x:c r="S632" s="1" t="str">
        <x:f t="shared" si="120"/>
        <x:v>YES</x:v>
      </x:c>
      <x:c r="T632" s="1">
        <x:f t="shared" si="121"/>
        <x:v>2635.3678798309556</x:v>
      </x:c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53">
        <x:f t="shared" si="110"/>
        <x:v>0</x:v>
      </x:c>
      <x:c r="J633" s="53">
        <x:f t="shared" si="111"/>
        <x:v>18</x:v>
      </x:c>
      <x:c r="K633" s="53">
        <x:f t="shared" si="112"/>
        <x:v>29</x:v>
      </x:c>
      <x:c r="L633" s="53">
        <x:f t="shared" si="113"/>
        <x:v>47</x:v>
      </x:c>
      <x:c r="M633" s="54">
        <x:f t="shared" si="114"/>
        <x:v>2713.1840382373903</x:v>
      </x:c>
      <x:c r="N633" s="54">
        <x:f t="shared" si="115"/>
        <x:v>1.3841555821092988</x:v>
      </x:c>
      <x:c r="O633" s="55">
        <x:f t="shared" si="116"/>
        <x:v>115992</x:v>
      </x:c>
      <x:c r="P633" s="55">
        <x:f t="shared" si="117"/>
        <x:v>33440</x:v>
      </x:c>
      <x:c r="Q633" s="55">
        <x:f t="shared" si="118"/>
        <x:v>59603.889552732471</x:v>
      </x:c>
      <x:c r="R633" s="55">
        <x:f t="shared" si="119"/>
        <x:v>2948.1104472675288</x:v>
      </x:c>
      <x:c r="S633" s="1" t="str">
        <x:f t="shared" si="120"/>
        <x:v>YES</x:v>
      </x:c>
      <x:c r="T633" s="1">
        <x:f t="shared" si="121"/>
        <x:v>2948.1104472675288</x:v>
      </x:c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53">
        <x:f t="shared" si="110"/>
        <x:v>0</x:v>
      </x:c>
      <x:c r="J634" s="53">
        <x:f t="shared" si="111"/>
        <x:v>18</x:v>
      </x:c>
      <x:c r="K634" s="53">
        <x:f t="shared" si="112"/>
        <x:v>30</x:v>
      </x:c>
      <x:c r="L634" s="53">
        <x:f t="shared" si="113"/>
        <x:v>48</x:v>
      </x:c>
      <x:c r="M634" s="54">
        <x:f t="shared" si="114"/>
        <x:v>2801.8937435711609</x:v>
      </x:c>
      <x:c r="N634" s="54">
        <x:f t="shared" si="115"/>
        <x:v>1.4457595441466395</x:v>
      </x:c>
      <x:c r="O634" s="55">
        <x:f t="shared" si="116"/>
        <x:v>118692</x:v>
      </x:c>
      <x:c r="P634" s="55">
        <x:f t="shared" si="117"/>
        <x:v>34320</x:v>
      </x:c>
      <x:c r="Q634" s="55">
        <x:f t="shared" si="118"/>
        <x:v>61143.988603665988</x:v>
      </x:c>
      <x:c r="R634" s="55">
        <x:f t="shared" si="119"/>
        <x:v>3228.0113963340118</x:v>
      </x:c>
      <x:c r="S634" s="1" t="str">
        <x:f t="shared" si="120"/>
        <x:v>YES</x:v>
      </x:c>
      <x:c r="T634" s="1">
        <x:f t="shared" si="121"/>
        <x:v>3228.0113963340118</x:v>
      </x:c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53">
        <x:f t="shared" si="110"/>
        <x:v>0</x:v>
      </x:c>
      <x:c r="J635" s="53">
        <x:f t="shared" si="111"/>
        <x:v>19</x:v>
      </x:c>
      <x:c r="K635" s="53">
        <x:f t="shared" si="112"/>
        <x:v>0</x:v>
      </x:c>
      <x:c r="L635" s="53">
        <x:f t="shared" si="113"/>
        <x:v>19</x:v>
      </x:c>
      <x:c r="M635" s="54">
        <x:f t="shared" si="114"/>
        <x:v>911.23060582002495</x:v>
      </x:c>
      <x:c r="N635" s="54">
        <x:f t="shared" si="115"/>
        <x:v>0.13279903181946176</x:v>
      </x:c>
      <x:c r="O635" s="55">
        <x:f t="shared" si="116"/>
        <x:v>39786</x:v>
      </x:c>
      <x:c r="P635" s="55">
        <x:f t="shared" si="117"/>
        <x:v>8360</x:v>
      </x:c>
      <x:c r="Q635" s="55">
        <x:f t="shared" si="118"/>
        <x:v>28319.975795486545</x:v>
      </x:c>
      <x:c r="R635" s="55">
        <x:f t="shared" si="119"/>
        <x:v>-16893.975795486545</x:v>
      </x:c>
      <x:c r="S635" s="1" t="str">
        <x:f t="shared" si="120"/>
        <x:v>YES</x:v>
      </x:c>
      <x:c r="T635" s="1">
        <x:f t="shared" si="121"/>
        <x:v>-16893.975795486545</x:v>
      </x:c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53">
        <x:f t="shared" si="110"/>
        <x:v>0</x:v>
      </x:c>
      <x:c r="J636" s="53">
        <x:f t="shared" si="111"/>
        <x:v>19</x:v>
      </x:c>
      <x:c r="K636" s="53">
        <x:f t="shared" si="112"/>
        <x:v>1</x:v>
      </x:c>
      <x:c r="L636" s="53">
        <x:f t="shared" si="113"/>
        <x:v>20</x:v>
      </x:c>
      <x:c r="M636" s="54">
        <x:f t="shared" si="114"/>
        <x:v>956.79310582002495</x:v>
      </x:c>
      <x:c r="N636" s="54">
        <x:f t="shared" si="115"/>
        <x:v>0.16443965681946177</x:v>
      </x:c>
      <x:c r="O636" s="55">
        <x:f t="shared" si="116"/>
        <x:v>42486</x:v>
      </x:c>
      <x:c r="P636" s="55">
        <x:f t="shared" si="117"/>
        <x:v>9240</x:v>
      </x:c>
      <x:c r="Q636" s="55">
        <x:f t="shared" si="118"/>
        <x:v>29110.991420486545</x:v>
      </x:c>
      <x:c r="R636" s="55">
        <x:f t="shared" si="119"/>
        <x:v>-15864.991420486545</x:v>
      </x:c>
      <x:c r="S636" s="1" t="str">
        <x:f t="shared" si="120"/>
        <x:v>YES</x:v>
      </x:c>
      <x:c r="T636" s="1">
        <x:f t="shared" si="121"/>
        <x:v>-15864.991420486545</x:v>
      </x:c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53">
        <x:f t="shared" si="110"/>
        <x:v>0</x:v>
      </x:c>
      <x:c r="J637" s="53">
        <x:f t="shared" si="111"/>
        <x:v>19</x:v>
      </x:c>
      <x:c r="K637" s="53">
        <x:f t="shared" si="112"/>
        <x:v>2</x:v>
      </x:c>
      <x:c r="L637" s="53">
        <x:f t="shared" si="113"/>
        <x:v>21</x:v>
      </x:c>
      <x:c r="M637" s="54">
        <x:f t="shared" si="114"/>
        <x:v>1003.494668320025</x:v>
      </x:c>
      <x:c r="N637" s="54">
        <x:f t="shared" si="115"/>
        <x:v>0.19687129744446177</x:v>
      </x:c>
      <x:c r="O637" s="55">
        <x:f t="shared" si="116"/>
        <x:v>45186</x:v>
      </x:c>
      <x:c r="P637" s="55">
        <x:f t="shared" si="117"/>
        <x:v>10120</x:v>
      </x:c>
      <x:c r="Q637" s="55">
        <x:f t="shared" si="118"/>
        <x:v>29921.782436111545</x:v>
      </x:c>
      <x:c r="R637" s="55">
        <x:f t="shared" si="119"/>
        <x:v>-14855.782436111545</x:v>
      </x:c>
      <x:c r="S637" s="1" t="str">
        <x:f t="shared" si="120"/>
        <x:v>YES</x:v>
      </x:c>
      <x:c r="T637" s="1">
        <x:f t="shared" si="121"/>
        <x:v>-14855.782436111545</x:v>
      </x:c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53">
        <x:f t="shared" si="110"/>
        <x:v>0</x:v>
      </x:c>
      <x:c r="J638" s="53">
        <x:f t="shared" si="111"/>
        <x:v>19</x:v>
      </x:c>
      <x:c r="K638" s="53">
        <x:f t="shared" si="112"/>
        <x:v>3</x:v>
      </x:c>
      <x:c r="L638" s="53">
        <x:f t="shared" si="113"/>
        <x:v>22</x:v>
      </x:c>
      <x:c r="M638" s="54">
        <x:f t="shared" si="114"/>
        <x:v>1051.3566507419</x:v>
      </x:c>
      <x:c r="N638" s="54">
        <x:f t="shared" si="115"/>
        <x:v>0.23010878523743056</x:v>
      </x:c>
      <x:c r="O638" s="55">
        <x:f t="shared" si="116"/>
        <x:v>47886</x:v>
      </x:c>
      <x:c r="P638" s="55">
        <x:f t="shared" si="117"/>
        <x:v>11000</x:v>
      </x:c>
      <x:c r="Q638" s="55">
        <x:f t="shared" si="118"/>
        <x:v>30752.719630935764</x:v>
      </x:c>
      <x:c r="R638" s="55">
        <x:f t="shared" si="119"/>
        <x:v>-13866.719630935764</x:v>
      </x:c>
      <x:c r="S638" s="1" t="str">
        <x:f t="shared" si="120"/>
        <x:v>YES</x:v>
      </x:c>
      <x:c r="T638" s="1">
        <x:f t="shared" si="121"/>
        <x:v>-13866.719630935764</x:v>
      </x:c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53">
        <x:f t="shared" si="110"/>
        <x:v>0</x:v>
      </x:c>
      <x:c r="J639" s="53">
        <x:f t="shared" si="111"/>
        <x:v>19</x:v>
      </x:c>
      <x:c r="K639" s="53">
        <x:f t="shared" si="112"/>
        <x:v>4</x:v>
      </x:c>
      <x:c r="L639" s="53">
        <x:f t="shared" si="113"/>
        <x:v>23</x:v>
      </x:c>
      <x:c r="M639" s="54">
        <x:f t="shared" si="114"/>
        <x:v>1100.4007664645562</x:v>
      </x:c>
      <x:c r="N639" s="54">
        <x:f t="shared" si="115"/>
        <x:v>0.26416719893371959</x:v>
      </x:c>
      <x:c r="O639" s="55">
        <x:f t="shared" si="116"/>
        <x:v>50586</x:v>
      </x:c>
      <x:c r="P639" s="55">
        <x:f t="shared" si="117"/>
        <x:v>11880</x:v>
      </x:c>
      <x:c r="Q639" s="55">
        <x:f t="shared" si="118"/>
        <x:v>31604.179973342991</x:v>
      </x:c>
      <x:c r="R639" s="55">
        <x:f t="shared" si="119"/>
        <x:v>-12898.179973342991</x:v>
      </x:c>
      <x:c r="S639" s="1" t="str">
        <x:f t="shared" si="120"/>
        <x:v>YES</x:v>
      </x:c>
      <x:c r="T639" s="1">
        <x:f t="shared" si="121"/>
        <x:v>-12898.179973342991</x:v>
      </x:c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53">
        <x:f t="shared" si="110"/>
        <x:v>0</x:v>
      </x:c>
      <x:c r="J640" s="53">
        <x:f t="shared" si="111"/>
        <x:v>19</x:v>
      </x:c>
      <x:c r="K640" s="53">
        <x:f t="shared" si="112"/>
        <x:v>5</x:v>
      </x:c>
      <x:c r="L640" s="53">
        <x:f t="shared" si="113"/>
        <x:v>24</x:v>
      </x:c>
      <x:c r="M640" s="54">
        <x:f t="shared" si="114"/>
        <x:v>1150.6490903857598</x:v>
      </x:c>
      <x:c r="N640" s="54">
        <x:f t="shared" si="115"/>
        <x:v>0.29906186832344428</x:v>
      </x:c>
      <x:c r="O640" s="55">
        <x:f t="shared" si="116"/>
        <x:v>53286</x:v>
      </x:c>
      <x:c r="P640" s="55">
        <x:f t="shared" si="117"/>
        <x:v>12760</x:v>
      </x:c>
      <x:c r="Q640" s="55">
        <x:f t="shared" si="118"/>
        <x:v>32476.546708086105</x:v>
      </x:c>
      <x:c r="R640" s="55">
        <x:f t="shared" si="119"/>
        <x:v>-11950.546708086105</x:v>
      </x:c>
      <x:c r="S640" s="1" t="str">
        <x:f t="shared" si="120"/>
        <x:v>YES</x:v>
      </x:c>
      <x:c r="T640" s="1">
        <x:f t="shared" si="121"/>
        <x:v>-11950.546708086105</x:v>
      </x:c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53">
        <x:f t="shared" si="110"/>
        <x:v>0</x:v>
      </x:c>
      <x:c r="J641" s="53">
        <x:f t="shared" si="111"/>
        <x:v>19</x:v>
      </x:c>
      <x:c r="K641" s="53">
        <x:f t="shared" si="112"/>
        <x:v>6</x:v>
      </x:c>
      <x:c r="L641" s="53">
        <x:f t="shared" si="113"/>
        <x:v>25</x:v>
      </x:c>
      <x:c r="M641" s="54">
        <x:f t="shared" si="114"/>
        <x:v>1202.1240645673929</x:v>
      </x:c>
      <x:c r="N641" s="54">
        <x:f t="shared" si="115"/>
        <x:v>0.33480837817180065</x:v>
      </x:c>
      <x:c r="O641" s="55">
        <x:f t="shared" si="116"/>
        <x:v>55986</x:v>
      </x:c>
      <x:c r="P641" s="55">
        <x:f t="shared" si="117"/>
        <x:v>13640</x:v>
      </x:c>
      <x:c r="Q641" s="55">
        <x:f t="shared" si="118"/>
        <x:v>33370.209454295014</x:v>
      </x:c>
      <x:c r="R641" s="55">
        <x:f t="shared" si="119"/>
        <x:v>-11024.209454295014</x:v>
      </x:c>
      <x:c r="S641" s="1" t="str">
        <x:f t="shared" si="120"/>
        <x:v>YES</x:v>
      </x:c>
      <x:c r="T641" s="1">
        <x:f t="shared" si="121"/>
        <x:v>-11024.209454295014</x:v>
      </x:c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53">
        <x:f t="shared" si="110"/>
        <x:v>0</x:v>
      </x:c>
      <x:c r="J642" s="53">
        <x:f t="shared" si="111"/>
        <x:v>19</x:v>
      </x:c>
      <x:c r="K642" s="53">
        <x:f t="shared" si="112"/>
        <x:v>7</x:v>
      </x:c>
      <x:c r="L642" s="53">
        <x:f t="shared" si="113"/>
        <x:v>26</x:v>
      </x:c>
      <x:c r="M642" s="54">
        <x:f t="shared" si="114"/>
        <x:v>1254.8485039653531</x:v>
      </x:c>
      <x:c r="N642" s="54">
        <x:f t="shared" si="115"/>
        <x:v>0.37142257219816188</x:v>
      </x:c>
      <x:c r="O642" s="55">
        <x:f t="shared" si="116"/>
        <x:v>58686</x:v>
      </x:c>
      <x:c r="P642" s="55">
        <x:f t="shared" si="117"/>
        <x:v>14520</x:v>
      </x:c>
      <x:c r="Q642" s="55">
        <x:f t="shared" si="118"/>
        <x:v>34285.564304954045</x:v>
      </x:c>
      <x:c r="R642" s="55">
        <x:f t="shared" si="119"/>
        <x:v>-10119.564304954045</x:v>
      </x:c>
      <x:c r="S642" s="1" t="str">
        <x:f t="shared" si="120"/>
        <x:v>YES</x:v>
      </x:c>
      <x:c r="T642" s="1">
        <x:f t="shared" si="121"/>
        <x:v>-10119.564304954045</x:v>
      </x:c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53">
        <x:f t="shared" si="110"/>
        <x:v>0</x:v>
      </x:c>
      <x:c r="J643" s="53">
        <x:f t="shared" si="111"/>
        <x:v>19</x:v>
      </x:c>
      <x:c r="K643" s="53">
        <x:f t="shared" si="112"/>
        <x:v>8</x:v>
      </x:c>
      <x:c r="L643" s="53">
        <x:f t="shared" si="113"/>
        <x:v>27</x:v>
      </x:c>
      <x:c r="M643" s="54">
        <x:f t="shared" si="114"/>
        <x:v>1308.8456022453333</x:v>
      </x:c>
      <x:c r="N643" s="54">
        <x:f t="shared" si="115"/>
        <x:v>0.40892055711481484</x:v>
      </x:c>
      <x:c r="O643" s="55">
        <x:f t="shared" si="116"/>
        <x:v>61386</x:v>
      </x:c>
      <x:c r="P643" s="55">
        <x:f t="shared" si="117"/>
        <x:v>15400</x:v>
      </x:c>
      <x:c r="Q643" s="55">
        <x:f t="shared" si="118"/>
        <x:v>35223.013927870372</x:v>
      </x:c>
      <x:c r="R643" s="55">
        <x:f t="shared" si="119"/>
        <x:v>-9237.0139278703718</x:v>
      </x:c>
      <x:c r="S643" s="1" t="str">
        <x:f t="shared" si="120"/>
        <x:v>YES</x:v>
      </x:c>
      <x:c r="T643" s="1">
        <x:f t="shared" si="121"/>
        <x:v>-9237.0139278703718</x:v>
      </x:c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53">
        <x:f t="shared" si="110"/>
        <x:v>0</x:v>
      </x:c>
      <x:c r="J644" s="53">
        <x:f t="shared" si="111"/>
        <x:v>19</x:v>
      </x:c>
      <x:c r="K644" s="53">
        <x:f t="shared" si="112"/>
        <x:v>9</x:v>
      </x:c>
      <x:c r="L644" s="53">
        <x:f t="shared" si="113"/>
        <x:v>28</x:v>
      </x:c>
      <x:c r="M644" s="54">
        <x:f t="shared" si="114"/>
        <x:v>1364.1389376857278</x:v>
      </x:c>
      <x:c r="N644" s="54">
        <x:f t="shared" si="115"/>
        <x:v>0.44731870672619983</x:v>
      </x:c>
      <x:c r="O644" s="55">
        <x:f t="shared" si="116"/>
        <x:v>64086</x:v>
      </x:c>
      <x:c r="P644" s="55">
        <x:f t="shared" si="117"/>
        <x:v>16280</x:v>
      </x:c>
      <x:c r="Q644" s="55">
        <x:f t="shared" si="118"/>
        <x:v>36182.967668154997</x:v>
      </x:c>
      <x:c r="R644" s="55">
        <x:f t="shared" si="119"/>
        <x:v>-8376.9676681549972</x:v>
      </x:c>
      <x:c r="S644" s="1" t="str">
        <x:f t="shared" si="120"/>
        <x:v>YES</x:v>
      </x:c>
      <x:c r="T644" s="1">
        <x:f t="shared" si="121"/>
        <x:v>-8376.9676681549972</x:v>
      </x:c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53">
        <x:f t="shared" si="110"/>
        <x:v>0</x:v>
      </x:c>
      <x:c r="J645" s="53">
        <x:f t="shared" si="111"/>
        <x:v>19</x:v>
      </x:c>
      <x:c r="K645" s="53">
        <x:f t="shared" si="112"/>
        <x:v>10</x:v>
      </x:c>
      <x:c r="L645" s="53">
        <x:f t="shared" si="113"/>
        <x:v>29</x:v>
      </x:c>
      <x:c r="M645" s="54">
        <x:f t="shared" si="114"/>
        <x:v>1420.7524791689407</x:v>
      </x:c>
      <x:c r="N645" s="54">
        <x:f t="shared" si="115"/>
        <x:v>0.48663366608954212</x:v>
      </x:c>
      <x:c r="O645" s="55">
        <x:f t="shared" si="116"/>
        <x:v>66786</x:v>
      </x:c>
      <x:c r="P645" s="55">
        <x:f t="shared" si="117"/>
        <x:v>17160</x:v>
      </x:c>
      <x:c r="Q645" s="55">
        <x:f t="shared" si="118"/>
        <x:v>37165.841652238552</x:v>
      </x:c>
      <x:c r="R645" s="55">
        <x:f t="shared" si="119"/>
        <x:v>-7539.8416522385523</x:v>
      </x:c>
      <x:c r="S645" s="1" t="str">
        <x:f t="shared" si="120"/>
        <x:v>YES</x:v>
      </x:c>
      <x:c r="T645" s="1">
        <x:f t="shared" si="121"/>
        <x:v>-7539.8416522385523</x:v>
      </x:c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53">
        <x:f t="shared" si="110"/>
        <x:v>0</x:v>
      </x:c>
      <x:c r="J646" s="53">
        <x:f t="shared" si="111"/>
        <x:v>19</x:v>
      </x:c>
      <x:c r="K646" s="53">
        <x:f t="shared" si="112"/>
        <x:v>11</x:v>
      </x:c>
      <x:c r="L646" s="53">
        <x:f t="shared" si="113"/>
        <x:v>30</x:v>
      </x:c>
      <x:c r="M646" s="54">
        <x:f t="shared" si="114"/>
        <x:v>1478.7105922623796</x:v>
      </x:c>
      <x:c r="N646" s="54">
        <x:f t="shared" si="115"/>
        <x:v>0.52688235573776354</x:v>
      </x:c>
      <x:c r="O646" s="55">
        <x:f t="shared" si="116"/>
        <x:v>69486</x:v>
      </x:c>
      <x:c r="P646" s="55">
        <x:f t="shared" si="117"/>
        <x:v>18040</x:v>
      </x:c>
      <x:c r="Q646" s="55">
        <x:f t="shared" si="118"/>
        <x:v>38172.058893444089</x:v>
      </x:c>
      <x:c r="R646" s="55">
        <x:f t="shared" si="119"/>
        <x:v>-6726.0588934440893</x:v>
      </x:c>
      <x:c r="S646" s="1" t="str">
        <x:f t="shared" si="120"/>
        <x:v>YES</x:v>
      </x:c>
      <x:c r="T646" s="1">
        <x:f t="shared" si="121"/>
        <x:v>-6726.0588934440893</x:v>
      </x:c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53">
        <x:f t="shared" si="110"/>
        <x:v>0</x:v>
      </x:c>
      <x:c r="J647" s="53">
        <x:f t="shared" si="111"/>
        <x:v>19</x:v>
      </x:c>
      <x:c r="K647" s="53">
        <x:f t="shared" si="112"/>
        <x:v>12</x:v>
      </x:c>
      <x:c r="L647" s="53">
        <x:f t="shared" si="113"/>
        <x:v>31</x:v>
      </x:c>
      <x:c r="M647" s="54">
        <x:f t="shared" si="114"/>
        <x:v>1538.038045390444</x:v>
      </x:c>
      <x:c r="N647" s="54">
        <x:f t="shared" si="115"/>
        <x:v>0.56808197596558618</x:v>
      </x:c>
      <x:c r="O647" s="55">
        <x:f t="shared" si="116"/>
        <x:v>72186</x:v>
      </x:c>
      <x:c r="P647" s="55">
        <x:f t="shared" si="117"/>
        <x:v>18920</x:v>
      </x:c>
      <x:c r="Q647" s="55">
        <x:f t="shared" si="118"/>
        <x:v>39202.049399139651</x:v>
      </x:c>
      <x:c r="R647" s="55">
        <x:f t="shared" si="119"/>
        <x:v>-5936.0493991396506</x:v>
      </x:c>
      <x:c r="S647" s="1" t="str">
        <x:f t="shared" si="120"/>
        <x:v>YES</x:v>
      </x:c>
      <x:c r="T647" s="1">
        <x:f t="shared" si="121"/>
        <x:v>-5936.0493991396506</x:v>
      </x:c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53">
        <x:f t="shared" si="110"/>
        <x:v>0</x:v>
      </x:c>
      <x:c r="J648" s="53">
        <x:f t="shared" si="111"/>
        <x:v>19</x:v>
      </x:c>
      <x:c r="K648" s="53">
        <x:f t="shared" si="112"/>
        <x:v>13</x:v>
      </x:c>
      <x:c r="L648" s="53">
        <x:f t="shared" si="113"/>
        <x:v>32</x:v>
      </x:c>
      <x:c r="M648" s="54">
        <x:f t="shared" si="114"/>
        <x:v>1598.7600160988284</x:v>
      </x:c>
      <x:c r="N648" s="54">
        <x:f t="shared" si="115"/>
        <x:v>0.61025001117974198</x:v>
      </x:c>
      <x:c r="O648" s="55">
        <x:f t="shared" si="116"/>
        <x:v>74886</x:v>
      </x:c>
      <x:c r="P648" s="55">
        <x:f t="shared" si="117"/>
        <x:v>19800</x:v>
      </x:c>
      <x:c r="Q648" s="55">
        <x:f t="shared" si="118"/>
        <x:v>40256.25027949355</x:v>
      </x:c>
      <x:c r="R648" s="55">
        <x:f t="shared" si="119"/>
        <x:v>-5170.2502794935499</x:v>
      </x:c>
      <x:c r="S648" s="1" t="str">
        <x:f t="shared" si="120"/>
        <x:v>YES</x:v>
      </x:c>
      <x:c r="T648" s="1">
        <x:f t="shared" si="121"/>
        <x:v>-5170.2502794935499</x:v>
      </x:c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53">
        <x:f t="shared" si="110"/>
        <x:v>0</x:v>
      </x:c>
      <x:c r="J649" s="53">
        <x:f t="shared" si="111"/>
        <x:v>19</x:v>
      </x:c>
      <x:c r="K649" s="53">
        <x:f t="shared" si="112"/>
        <x:v>14</x:v>
      </x:c>
      <x:c r="L649" s="53">
        <x:f t="shared" si="113"/>
        <x:v>33</x:v>
      </x:c>
      <x:c r="M649" s="54">
        <x:f t="shared" si="114"/>
        <x:v>1660.9020974124896</x:v>
      </x:c>
      <x:c r="N649" s="54">
        <x:f t="shared" si="115"/>
        <x:v>0.65340423431422889</x:v>
      </x:c>
      <x:c r="O649" s="55">
        <x:f t="shared" si="116"/>
        <x:v>77586</x:v>
      </x:c>
      <x:c r="P649" s="55">
        <x:f t="shared" si="117"/>
        <x:v>20680</x:v>
      </x:c>
      <x:c r="Q649" s="55">
        <x:f t="shared" si="118"/>
        <x:v>41335.10585785572</x:v>
      </x:c>
      <x:c r="R649" s="55">
        <x:f t="shared" si="119"/>
        <x:v>-4429.1058578557204</x:v>
      </x:c>
      <x:c r="S649" s="1" t="str">
        <x:f t="shared" si="120"/>
        <x:v>YES</x:v>
      </x:c>
      <x:c r="T649" s="1">
        <x:f t="shared" si="121"/>
        <x:v>-4429.1058578557204</x:v>
      </x:c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53">
        <x:f t="shared" si="110"/>
        <x:v>0</x:v>
      </x:c>
      <x:c r="J650" s="53">
        <x:f t="shared" si="111"/>
        <x:v>19</x:v>
      </x:c>
      <x:c r="K650" s="53">
        <x:f t="shared" si="112"/>
        <x:v>15</x:v>
      </x:c>
      <x:c r="L650" s="53">
        <x:f t="shared" si="113"/>
        <x:v>34</x:v>
      </x:c>
      <x:c r="M650" s="54">
        <x:f t="shared" si="114"/>
        <x:v>1724.490304288636</x:v>
      </x:c>
      <x:c r="N650" s="54">
        <x:f t="shared" si="115"/>
        <x:v>0.69756271131155279</x:v>
      </x:c>
      <x:c r="O650" s="55">
        <x:f t="shared" si="116"/>
        <x:v>80286</x:v>
      </x:c>
      <x:c r="P650" s="55">
        <x:f t="shared" si="117"/>
        <x:v>21560</x:v>
      </x:c>
      <x:c r="Q650" s="55">
        <x:f t="shared" si="118"/>
        <x:v>42439.067782788821</x:v>
      </x:c>
      <x:c r="R650" s="55">
        <x:f t="shared" si="119"/>
        <x:v>-3713.0677827888212</x:v>
      </x:c>
      <x:c r="S650" s="1" t="str">
        <x:f t="shared" si="120"/>
        <x:v>YES</x:v>
      </x:c>
      <x:c r="T650" s="1">
        <x:f t="shared" si="121"/>
        <x:v>-3713.0677827888212</x:v>
      </x:c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53">
        <x:f t="shared" si="110"/>
        <x:v>0</x:v>
      </x:c>
      <x:c r="J651" s="53">
        <x:f t="shared" si="111"/>
        <x:v>19</x:v>
      </x:c>
      <x:c r="K651" s="53">
        <x:f t="shared" si="112"/>
        <x:v>16</x:v>
      </x:c>
      <x:c r="L651" s="53">
        <x:f t="shared" si="113"/>
        <x:v>35</x:v>
      </x:c>
      <x:c r="M651" s="54">
        <x:f t="shared" si="114"/>
        <x:v>1789.5510801661251</x:v>
      </x:c>
      <x:c r="N651" s="54">
        <x:f t="shared" si="115"/>
        <x:v>0.74274380567092024</x:v>
      </x:c>
      <x:c r="O651" s="55">
        <x:f t="shared" si="116"/>
        <x:v>82986</x:v>
      </x:c>
      <x:c r="P651" s="55">
        <x:f t="shared" si="117"/>
        <x:v>22440</x:v>
      </x:c>
      <x:c r="Q651" s="55">
        <x:f t="shared" si="118"/>
        <x:v>43568.595141773003</x:v>
      </x:c>
      <x:c r="R651" s="55">
        <x:f t="shared" si="119"/>
        <x:v>-3022.595141773003</x:v>
      </x:c>
      <x:c r="S651" s="1" t="str">
        <x:f t="shared" si="120"/>
        <x:v>YES</x:v>
      </x:c>
      <x:c r="T651" s="1">
        <x:f t="shared" si="121"/>
        <x:v>-3022.595141773003</x:v>
      </x:c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53">
        <x:f t="shared" si="110"/>
        <x:v>0</x:v>
      </x:c>
      <x:c r="J652" s="53">
        <x:f t="shared" si="111"/>
        <x:v>19</x:v>
      </x:c>
      <x:c r="K652" s="53">
        <x:f t="shared" si="112"/>
        <x:v>17</x:v>
      </x:c>
      <x:c r="L652" s="53">
        <x:f t="shared" si="113"/>
        <x:v>36</x:v>
      </x:c>
      <x:c r="M652" s="54">
        <x:f t="shared" si="114"/>
        <x:v>1856.1113036126653</x:v>
      </x:c>
      <x:c r="N652" s="54">
        <x:f t="shared" si="115"/>
        <x:v>0.78896618306435096</x:v>
      </x:c>
      <x:c r="O652" s="55">
        <x:f t="shared" si="116"/>
        <x:v>85686</x:v>
      </x:c>
      <x:c r="P652" s="55">
        <x:f t="shared" si="117"/>
        <x:v>23320</x:v>
      </x:c>
      <x:c r="Q652" s="55">
        <x:f t="shared" si="118"/>
        <x:v>44724.154576608773</x:v>
      </x:c>
      <x:c r="R652" s="55">
        <x:f t="shared" si="119"/>
        <x:v>-2358.1545766087729</x:v>
      </x:c>
      <x:c r="S652" s="1" t="str">
        <x:f t="shared" si="120"/>
        <x:v>YES</x:v>
      </x:c>
      <x:c r="T652" s="1">
        <x:f t="shared" si="121"/>
        <x:v>-2358.1545766087729</x:v>
      </x:c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53">
        <x:f t="shared" si="110"/>
        <x:v>0</x:v>
      </x:c>
      <x:c r="J653" s="53">
        <x:f t="shared" si="111"/>
        <x:v>19</x:v>
      </x:c>
      <x:c r="K653" s="53">
        <x:f t="shared" si="112"/>
        <x:v>18</x:v>
      </x:c>
      <x:c r="L653" s="53">
        <x:f t="shared" si="113"/>
        <x:v>37</x:v>
      </x:c>
      <x:c r="M653" s="54">
        <x:f t="shared" si="114"/>
        <x:v>1924.1982950712527</x:v>
      </x:c>
      <x:c r="N653" s="54">
        <x:f t="shared" si="115"/>
        <x:v>0.8362488160217032</x:v>
      </x:c>
      <x:c r="O653" s="55">
        <x:f t="shared" si="116"/>
        <x:v>88386</x:v>
      </x:c>
      <x:c r="P653" s="55">
        <x:f t="shared" si="117"/>
        <x:v>24200</x:v>
      </x:c>
      <x:c r="Q653" s="55">
        <x:f t="shared" si="118"/>
        <x:v>45906.220400542581</x:v>
      </x:c>
      <x:c r="R653" s="55">
        <x:f t="shared" si="119"/>
        <x:v>-1720.220400542581</x:v>
      </x:c>
      <x:c r="S653" s="1" t="str">
        <x:f t="shared" si="120"/>
        <x:v>YES</x:v>
      </x:c>
      <x:c r="T653" s="1">
        <x:f t="shared" si="121"/>
        <x:v>-1720.220400542581</x:v>
      </x:c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53">
        <x:f t="shared" si="110"/>
        <x:v>0</x:v>
      </x:c>
      <x:c r="J654" s="53">
        <x:f t="shared" si="111"/>
        <x:v>19</x:v>
      </x:c>
      <x:c r="K654" s="53">
        <x:f t="shared" si="112"/>
        <x:v>19</x:v>
      </x:c>
      <x:c r="L654" s="53">
        <x:f t="shared" si="113"/>
        <x:v>38</x:v>
      </x:c>
      <x:c r="M654" s="54">
        <x:f t="shared" si="114"/>
        <x:v>1993.8398237072745</x:v>
      </x:c>
      <x:c r="N654" s="54">
        <x:f t="shared" si="115"/>
        <x:v>0.88461098868560728</x:v>
      </x:c>
      <x:c r="O654" s="55">
        <x:f t="shared" si="116"/>
        <x:v>91086</x:v>
      </x:c>
      <x:c r="P654" s="55">
        <x:f t="shared" si="117"/>
        <x:v>25080</x:v>
      </x:c>
      <x:c r="Q654" s="55">
        <x:f t="shared" si="118"/>
        <x:v>47115.274717140186</x:v>
      </x:c>
      <x:c r="R654" s="55">
        <x:f t="shared" si="119"/>
        <x:v>-1109.2747171401861</x:v>
      </x:c>
      <x:c r="S654" s="1" t="str">
        <x:f t="shared" si="120"/>
        <x:v>YES</x:v>
      </x:c>
      <x:c r="T654" s="1">
        <x:f t="shared" si="121"/>
        <x:v>-1109.2747171401861</x:v>
      </x:c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53">
        <x:f t="shared" si="110"/>
        <x:v>0</x:v>
      </x:c>
      <x:c r="J655" s="53">
        <x:f t="shared" si="111"/>
        <x:v>19</x:v>
      </x:c>
      <x:c r="K655" s="53">
        <x:f t="shared" si="112"/>
        <x:v>20</x:v>
      </x:c>
      <x:c r="L655" s="53">
        <x:f t="shared" si="113"/>
        <x:v>39</x:v>
      </x:c>
      <x:c r="M655" s="54">
        <x:f t="shared" si="114"/>
        <x:v>2065.0641143577514</x:v>
      </x:c>
      <x:c r="N655" s="54">
        <x:f t="shared" si="115"/>
        <x:v>0.93407230163732735</x:v>
      </x:c>
      <x:c r="O655" s="55">
        <x:f t="shared" si="116"/>
        <x:v>93786</x:v>
      </x:c>
      <x:c r="P655" s="55">
        <x:f t="shared" si="117"/>
        <x:v>25960</x:v>
      </x:c>
      <x:c r="Q655" s="55">
        <x:f t="shared" si="118"/>
        <x:v>48351.80754093318</x:v>
      </x:c>
      <x:c r="R655" s="55">
        <x:f t="shared" si="119"/>
        <x:v>-525.80754093317955</x:v>
      </x:c>
      <x:c r="S655" s="1" t="str">
        <x:f t="shared" si="120"/>
        <x:v>YES</x:v>
      </x:c>
      <x:c r="T655" s="1">
        <x:f t="shared" si="121"/>
        <x:v>-525.80754093317955</x:v>
      </x:c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53">
        <x:f t="shared" si="110"/>
        <x:v>0</x:v>
      </x:c>
      <x:c r="J656" s="53">
        <x:f t="shared" si="111"/>
        <x:v>19</x:v>
      </x:c>
      <x:c r="K656" s="53">
        <x:f t="shared" si="112"/>
        <x:v>21</x:v>
      </x:c>
      <x:c r="L656" s="53">
        <x:f t="shared" si="113"/>
        <x:v>40</x:v>
      </x:c>
      <x:c r="M656" s="54">
        <x:f t="shared" si="114"/>
        <x:v>2137.8998545841951</x:v>
      </x:c>
      <x:c r="N656" s="54">
        <x:f t="shared" si="115"/>
        <x:v>0.98465267679457991</x:v>
      </x:c>
      <x:c r="O656" s="55">
        <x:f t="shared" si="116"/>
        <x:v>96486</x:v>
      </x:c>
      <x:c r="P656" s="55">
        <x:f t="shared" si="117"/>
        <x:v>26840</x:v>
      </x:c>
      <x:c r="Q656" s="55">
        <x:f t="shared" si="118"/>
        <x:v>49616.316919864497</x:v>
      </x:c>
      <x:c r="R656" s="55">
        <x:f t="shared" si="119"/>
        <x:v>29.683080135502678</x:v>
      </x:c>
      <x:c r="S656" s="1" t="str">
        <x:f t="shared" si="120"/>
        <x:v>YES</x:v>
      </x:c>
      <x:c r="T656" s="1">
        <x:f t="shared" si="121"/>
        <x:v>29.683080135502678</x:v>
      </x:c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53">
        <x:f t="shared" si="110"/>
        <x:v>0</x:v>
      </x:c>
      <x:c r="J657" s="53">
        <x:f t="shared" si="111"/>
        <x:v>19</x:v>
      </x:c>
      <x:c r="K657" s="53">
        <x:f t="shared" si="112"/>
        <x:v>22</x:v>
      </x:c>
      <x:c r="L657" s="53">
        <x:f t="shared" si="113"/>
        <x:v>41</x:v>
      </x:c>
      <x:c r="M657" s="54">
        <x:f t="shared" si="114"/>
        <x:v>2212.3762018305915</x:v>
      </x:c>
      <x:c r="N657" s="54">
        <x:f t="shared" si="115"/>
        <x:v>1.0363723623823553</x:v>
      </x:c>
      <x:c r="O657" s="55">
        <x:f t="shared" si="116"/>
        <x:v>99186</x:v>
      </x:c>
      <x:c r="P657" s="55">
        <x:f t="shared" si="117"/>
        <x:v>27720</x:v>
      </x:c>
      <x:c r="Q657" s="55">
        <x:f t="shared" si="118"/>
        <x:v>50909.30905955888</x:v>
      </x:c>
      <x:c r="R657" s="55">
        <x:f t="shared" si="119"/>
        <x:v>556.69094044111989</x:v>
      </x:c>
      <x:c r="S657" s="1" t="str">
        <x:f t="shared" si="120"/>
        <x:v>YES</x:v>
      </x:c>
      <x:c r="T657" s="1">
        <x:f t="shared" si="121"/>
        <x:v>556.69094044111989</x:v>
      </x:c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53">
        <x:f t="shared" si="110"/>
        <x:v>0</x:v>
      </x:c>
      <x:c r="J658" s="53">
        <x:f t="shared" si="111"/>
        <x:v>19</x:v>
      </x:c>
      <x:c r="K658" s="53">
        <x:f t="shared" si="112"/>
        <x:v>23</x:v>
      </x:c>
      <x:c r="L658" s="53">
        <x:f t="shared" si="113"/>
        <x:v>42</x:v>
      </x:c>
      <x:c r="M658" s="54">
        <x:f t="shared" si="114"/>
        <x:v>2288.5227906880282</x:v>
      </x:c>
      <x:c r="N658" s="54">
        <x:f t="shared" si="115"/>
        <x:v>1.0892519379777974</x:v>
      </x:c>
      <x:c r="O658" s="55">
        <x:f t="shared" si="116"/>
        <x:v>101886</x:v>
      </x:c>
      <x:c r="P658" s="55">
        <x:f t="shared" si="117"/>
        <x:v>28600</x:v>
      </x:c>
      <x:c r="Q658" s="55">
        <x:f t="shared" si="118"/>
        <x:v>52231.298449444934</x:v>
      </x:c>
      <x:c r="R658" s="55">
        <x:f t="shared" si="119"/>
        <x:v>1054.7015505550662</x:v>
      </x:c>
      <x:c r="S658" s="1" t="str">
        <x:f t="shared" si="120"/>
        <x:v>YES</x:v>
      </x:c>
      <x:c r="T658" s="1">
        <x:f t="shared" si="121"/>
        <x:v>1054.7015505550662</x:v>
      </x:c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53">
        <x:f t="shared" si="110"/>
        <x:v>0</x:v>
      </x:c>
      <x:c r="J659" s="53">
        <x:f t="shared" si="111"/>
        <x:v>19</x:v>
      </x:c>
      <x:c r="K659" s="53">
        <x:f t="shared" si="112"/>
        <x:v>24</x:v>
      </x:c>
      <x:c r="L659" s="53">
        <x:f t="shared" si="113"/>
        <x:v>43</x:v>
      </x:c>
      <x:c r="M659" s="54">
        <x:f t="shared" si="114"/>
        <x:v>2366.3697402675239</x:v>
      </x:c>
      <x:c r="N659" s="54">
        <x:f t="shared" si="115"/>
        <x:v>1.1433123196302248</x:v>
      </x:c>
      <x:c r="O659" s="55">
        <x:f t="shared" si="116"/>
        <x:v>104586</x:v>
      </x:c>
      <x:c r="P659" s="55">
        <x:f t="shared" si="117"/>
        <x:v>29480</x:v>
      </x:c>
      <x:c r="Q659" s="55">
        <x:f t="shared" si="118"/>
        <x:v>53582.807990755624</x:v>
      </x:c>
      <x:c r="R659" s="55">
        <x:f t="shared" si="119"/>
        <x:v>1523.1920092443761</x:v>
      </x:c>
      <x:c r="S659" s="1" t="str">
        <x:f t="shared" si="120"/>
        <x:v>YES</x:v>
      </x:c>
      <x:c r="T659" s="1">
        <x:f t="shared" si="121"/>
        <x:v>1523.1920092443761</x:v>
      </x:c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53">
        <x:f t="shared" si="110"/>
        <x:v>0</x:v>
      </x:c>
      <x:c r="J660" s="53">
        <x:f t="shared" si="111"/>
        <x:v>19</x:v>
      </x:c>
      <x:c r="K660" s="53">
        <x:f t="shared" si="112"/>
        <x:v>25</x:v>
      </x:c>
      <x:c r="L660" s="53">
        <x:f t="shared" si="113"/>
        <x:v>44</x:v>
      </x:c>
      <x:c r="M660" s="54">
        <x:f t="shared" si="114"/>
        <x:v>2445.9476616826214</x:v>
      </x:c>
      <x:c r="N660" s="54">
        <x:f t="shared" si="115"/>
        <x:v>1.1985747650573759</x:v>
      </x:c>
      <x:c r="O660" s="55">
        <x:f t="shared" si="116"/>
        <x:v>107286</x:v>
      </x:c>
      <x:c r="P660" s="55">
        <x:f t="shared" si="117"/>
        <x:v>30360</x:v>
      </x:c>
      <x:c r="Q660" s="55">
        <x:f t="shared" si="118"/>
        <x:v>54964.369126434394</x:v>
      </x:c>
      <x:c r="R660" s="55">
        <x:f t="shared" si="119"/>
        <x:v>1961.6308735656057</x:v>
      </x:c>
      <x:c r="S660" s="1" t="str">
        <x:f t="shared" si="120"/>
        <x:v>YES</x:v>
      </x:c>
      <x:c r="T660" s="1">
        <x:f t="shared" si="121"/>
        <x:v>1961.6308735656057</x:v>
      </x:c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53">
        <x:f t="shared" si="110"/>
        <x:v>0</x:v>
      </x:c>
      <x:c r="J661" s="53">
        <x:f t="shared" si="111"/>
        <x:v>19</x:v>
      </x:c>
      <x:c r="K661" s="53">
        <x:f t="shared" si="112"/>
        <x:v>26</x:v>
      </x:c>
      <x:c r="L661" s="53">
        <x:f t="shared" si="113"/>
        <x:v>45</x:v>
      </x:c>
      <x:c r="M661" s="54">
        <x:f t="shared" si="114"/>
        <x:v>2527.2876656433391</x:v>
      </x:c>
      <x:c r="N661" s="54">
        <x:f t="shared" si="115"/>
        <x:v>1.2550608789189854</x:v>
      </x:c>
      <x:c r="O661" s="55">
        <x:f t="shared" si="116"/>
        <x:v>109986</x:v>
      </x:c>
      <x:c r="P661" s="55">
        <x:f t="shared" si="117"/>
        <x:v>31240</x:v>
      </x:c>
      <x:c r="Q661" s="55">
        <x:f t="shared" si="118"/>
        <x:v>56376.521972974631</x:v>
      </x:c>
      <x:c r="R661" s="55">
        <x:f t="shared" si="119"/>
        <x:v>2369.4780270253686</x:v>
      </x:c>
      <x:c r="S661" s="1" t="str">
        <x:f t="shared" si="120"/>
        <x:v>YES</x:v>
      </x:c>
      <x:c r="T661" s="1">
        <x:f t="shared" si="121"/>
        <x:v>2369.4780270253686</x:v>
      </x:c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53">
        <x:f t="shared" si="110"/>
        <x:v>0</x:v>
      </x:c>
      <x:c r="J662" s="53">
        <x:f t="shared" si="111"/>
        <x:v>19</x:v>
      </x:c>
      <x:c r="K662" s="53">
        <x:f t="shared" si="112"/>
        <x:v>27</x:v>
      </x:c>
      <x:c r="L662" s="53">
        <x:f t="shared" si="113"/>
        <x:v>46</x:v>
      </x:c>
      <x:c r="M662" s="54">
        <x:f t="shared" si="114"/>
        <x:v>2610.4213701630961</x:v>
      </x:c>
      <x:c r="N662" s="54">
        <x:f t="shared" si="115"/>
        <x:v>1.3127926181688168</x:v>
      </x:c>
      <x:c r="O662" s="55">
        <x:f t="shared" si="116"/>
        <x:v>112686</x:v>
      </x:c>
      <x:c r="P662" s="55">
        <x:f t="shared" si="117"/>
        <x:v>32120</x:v>
      </x:c>
      <x:c r="Q662" s="55">
        <x:f t="shared" si="118"/>
        <x:v>57819.815454220414</x:v>
      </x:c>
      <x:c r="R662" s="55">
        <x:f t="shared" si="119"/>
        <x:v>2746.1845457795862</x:v>
      </x:c>
      <x:c r="S662" s="1" t="str">
        <x:f t="shared" si="120"/>
        <x:v>YES</x:v>
      </x:c>
      <x:c r="T662" s="1">
        <x:f t="shared" si="121"/>
        <x:v>2746.1845457795862</x:v>
      </x:c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53">
        <x:f t="shared" si="110"/>
        <x:v>0</x:v>
      </x:c>
      <x:c r="J663" s="53">
        <x:f t="shared" si="111"/>
        <x:v>19</x:v>
      </x:c>
      <x:c r="K663" s="53">
        <x:f t="shared" si="112"/>
        <x:v>28</x:v>
      </x:c>
      <x:c r="L663" s="53">
        <x:f t="shared" si="113"/>
        <x:v>47</x:v>
      </x:c>
      <x:c r="M663" s="54">
        <x:f t="shared" si="114"/>
        <x:v>2695.3809083802498</x:v>
      </x:c>
      <x:c r="N663" s="54">
        <x:f t="shared" si="115"/>
        <x:v>1.3717922974862846</x:v>
      </x:c>
      <x:c r="O663" s="55">
        <x:f t="shared" si="116"/>
        <x:v>115386</x:v>
      </x:c>
      <x:c r="P663" s="55">
        <x:f t="shared" si="117"/>
        <x:v>33000</x:v>
      </x:c>
      <x:c r="Q663" s="55">
        <x:f t="shared" si="118"/>
        <x:v>59294.807437157113</x:v>
      </x:c>
      <x:c r="R663" s="55">
        <x:f t="shared" si="119"/>
        <x:v>3091.1925628428871</x:v>
      </x:c>
      <x:c r="S663" s="1" t="str">
        <x:f t="shared" si="120"/>
        <x:v>YES</x:v>
      </x:c>
      <x:c r="T663" s="1">
        <x:f t="shared" si="121"/>
        <x:v>3091.1925628428871</x:v>
      </x:c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53">
        <x:f t="shared" si="110"/>
        <x:v>0</x:v>
      </x:c>
      <x:c r="J664" s="53">
        <x:f t="shared" si="111"/>
        <x:v>19</x:v>
      </x:c>
      <x:c r="K664" s="53">
        <x:f t="shared" si="112"/>
        <x:v>29</x:v>
      </x:c>
      <x:c r="L664" s="53">
        <x:f t="shared" si="113"/>
        <x:v>48</x:v>
      </x:c>
      <x:c r="M664" s="54">
        <x:f t="shared" si="114"/>
        <x:v>2782.1989364959031</x:v>
      </x:c>
      <x:c r="N664" s="54">
        <x:f t="shared" si="115"/>
        <x:v>1.4320825947888216</x:v>
      </x:c>
      <x:c r="O664" s="55">
        <x:f t="shared" si="116"/>
        <x:v>118086</x:v>
      </x:c>
      <x:c r="P664" s="55">
        <x:f t="shared" si="117"/>
        <x:v>33880</x:v>
      </x:c>
      <x:c r="Q664" s="55">
        <x:f t="shared" si="118"/>
        <x:v>60802.06486972054</x:v>
      </x:c>
      <x:c r="R664" s="55">
        <x:f t="shared" si="119"/>
        <x:v>3403.9351302794603</x:v>
      </x:c>
      <x:c r="S664" s="1" t="str">
        <x:f t="shared" si="120"/>
        <x:v>YES</x:v>
      </x:c>
      <x:c r="T664" s="1">
        <x:f t="shared" si="121"/>
        <x:v>3403.9351302794603</x:v>
      </x:c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53">
        <x:f t="shared" si="110"/>
        <x:v>0</x:v>
      </x:c>
      <x:c r="J665" s="53">
        <x:f t="shared" si="111"/>
        <x:v>19</x:v>
      </x:c>
      <x:c r="K665" s="53">
        <x:f t="shared" si="112"/>
        <x:v>30</x:v>
      </x:c>
      <x:c r="L665" s="53">
        <x:f t="shared" si="113"/>
        <x:v>49</x:v>
      </x:c>
      <x:c r="M665" s="54">
        <x:f t="shared" si="114"/>
        <x:v>2870.9086418296738</x:v>
      </x:c>
      <x:c r="N665" s="54">
        <x:f t="shared" si="115"/>
        <x:v>1.4936865568261624</x:v>
      </x:c>
      <x:c r="O665" s="55">
        <x:f t="shared" si="116"/>
        <x:v>120786</x:v>
      </x:c>
      <x:c r="P665" s="55">
        <x:f t="shared" si="117"/>
        <x:v>34760</x:v>
      </x:c>
      <x:c r="Q665" s="55">
        <x:f t="shared" si="118"/>
        <x:v>62342.163920654057</x:v>
      </x:c>
      <x:c r="R665" s="55">
        <x:f t="shared" si="119"/>
        <x:v>3683.8360793459433</x:v>
      </x:c>
      <x:c r="S665" s="1" t="str">
        <x:f t="shared" si="120"/>
        <x:v>YES</x:v>
      </x:c>
      <x:c r="T665" s="1">
        <x:f t="shared" si="121"/>
        <x:v>3683.8360793459433</x:v>
      </x:c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53">
        <x:f t="shared" si="110"/>
        <x:v>0</x:v>
      </x:c>
      <x:c r="J666" s="53">
        <x:f t="shared" si="111"/>
        <x:v>20</x:v>
      </x:c>
      <x:c r="K666" s="53">
        <x:f t="shared" si="112"/>
        <x:v>0</x:v>
      </x:c>
      <x:c r="L666" s="53">
        <x:f t="shared" si="113"/>
        <x:v>20</x:v>
      </x:c>
      <x:c r="M666" s="54">
        <x:f t="shared" si="114"/>
        <x:v>983.16986417423732</x:v>
      </x:c>
      <x:c r="N666" s="54">
        <x:f t="shared" si="115"/>
        <x:v>0.18275685012099813</x:v>
      </x:c>
      <x:c r="O666" s="55">
        <x:f t="shared" si="116"/>
        <x:v>41880</x:v>
      </x:c>
      <x:c r="P666" s="55">
        <x:f t="shared" si="117"/>
        <x:v>8800</x:v>
      </x:c>
      <x:c r="Q666" s="55">
        <x:f t="shared" si="118"/>
        <x:v>29568.921253024953</x:v>
      </x:c>
      <x:c r="R666" s="55">
        <x:f t="shared" si="119"/>
        <x:v>-16488.921253024953</x:v>
      </x:c>
      <x:c r="S666" s="1" t="str">
        <x:f t="shared" si="120"/>
        <x:v>YES</x:v>
      </x:c>
      <x:c r="T666" s="1">
        <x:f t="shared" si="121"/>
        <x:v>-16488.921253024953</x:v>
      </x:c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53">
        <x:f t="shared" si="110"/>
        <x:v>0</x:v>
      </x:c>
      <x:c r="J667" s="53">
        <x:f t="shared" si="111"/>
        <x:v>20</x:v>
      </x:c>
      <x:c r="K667" s="53">
        <x:f t="shared" si="112"/>
        <x:v>1</x:v>
      </x:c>
      <x:c r="L667" s="53">
        <x:f t="shared" si="113"/>
        <x:v>21</x:v>
      </x:c>
      <x:c r="M667" s="54">
        <x:f t="shared" si="114"/>
        <x:v>1028.7323641742373</x:v>
      </x:c>
      <x:c r="N667" s="54">
        <x:f t="shared" si="115"/>
        <x:v>0.21439747512099813</x:v>
      </x:c>
      <x:c r="O667" s="55">
        <x:f t="shared" si="116"/>
        <x:v>44580</x:v>
      </x:c>
      <x:c r="P667" s="55">
        <x:f t="shared" si="117"/>
        <x:v>9680</x:v>
      </x:c>
      <x:c r="Q667" s="55">
        <x:f t="shared" si="118"/>
        <x:v>30359.936878024953</x:v>
      </x:c>
      <x:c r="R667" s="55">
        <x:f t="shared" si="119"/>
        <x:v>-15459.936878024953</x:v>
      </x:c>
      <x:c r="S667" s="1" t="str">
        <x:f t="shared" si="120"/>
        <x:v>YES</x:v>
      </x:c>
      <x:c r="T667" s="1">
        <x:f t="shared" si="121"/>
        <x:v>-15459.936878024953</x:v>
      </x:c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53">
        <x:f t="shared" si="110"/>
        <x:v>0</x:v>
      </x:c>
      <x:c r="J668" s="53">
        <x:f t="shared" si="111"/>
        <x:v>20</x:v>
      </x:c>
      <x:c r="K668" s="53">
        <x:f t="shared" si="112"/>
        <x:v>2</x:v>
      </x:c>
      <x:c r="L668" s="53">
        <x:f t="shared" si="113"/>
        <x:v>22</x:v>
      </x:c>
      <x:c r="M668" s="54">
        <x:f t="shared" si="114"/>
        <x:v>1075.4339266742372</x:v>
      </x:c>
      <x:c r="N668" s="54">
        <x:f t="shared" si="115"/>
        <x:v>0.24682911574599808</x:v>
      </x:c>
      <x:c r="O668" s="55">
        <x:f t="shared" si="116"/>
        <x:v>47280</x:v>
      </x:c>
      <x:c r="P668" s="55">
        <x:f t="shared" si="117"/>
        <x:v>10560</x:v>
      </x:c>
      <x:c r="Q668" s="55">
        <x:f t="shared" si="118"/>
        <x:v>31170.72789364995</x:v>
      </x:c>
      <x:c r="R668" s="55">
        <x:f t="shared" si="119"/>
        <x:v>-14450.72789364995</x:v>
      </x:c>
      <x:c r="S668" s="1" t="str">
        <x:f t="shared" si="120"/>
        <x:v>YES</x:v>
      </x:c>
      <x:c r="T668" s="1">
        <x:f t="shared" si="121"/>
        <x:v>-14450.72789364995</x:v>
      </x:c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53">
        <x:f t="shared" si="110"/>
        <x:v>0</x:v>
      </x:c>
      <x:c r="J669" s="53">
        <x:f t="shared" si="111"/>
        <x:v>20</x:v>
      </x:c>
      <x:c r="K669" s="53">
        <x:f t="shared" si="112"/>
        <x:v>3</x:v>
      </x:c>
      <x:c r="L669" s="53">
        <x:f t="shared" si="113"/>
        <x:v>23</x:v>
      </x:c>
      <x:c r="M669" s="54">
        <x:f t="shared" si="114"/>
        <x:v>1123.2959090961124</x:v>
      </x:c>
      <x:c r="N669" s="54">
        <x:f t="shared" si="115"/>
        <x:v>0.28006660353896695</x:v>
      </x:c>
      <x:c r="O669" s="55">
        <x:f t="shared" si="116"/>
        <x:v>49980</x:v>
      </x:c>
      <x:c r="P669" s="55">
        <x:f t="shared" si="117"/>
        <x:v>11440</x:v>
      </x:c>
      <x:c r="Q669" s="55">
        <x:f t="shared" si="118"/>
        <x:v>32001.665088474172</x:v>
      </x:c>
      <x:c r="R669" s="55">
        <x:f t="shared" si="119"/>
        <x:v>-13461.665088474172</x:v>
      </x:c>
      <x:c r="S669" s="1" t="str">
        <x:f t="shared" si="120"/>
        <x:v>YES</x:v>
      </x:c>
      <x:c r="T669" s="1">
        <x:f t="shared" si="121"/>
        <x:v>-13461.665088474172</x:v>
      </x:c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53">
        <x:f t="shared" si="110"/>
        <x:v>0</x:v>
      </x:c>
      <x:c r="J670" s="53">
        <x:f t="shared" si="111"/>
        <x:v>20</x:v>
      </x:c>
      <x:c r="K670" s="53">
        <x:f t="shared" si="112"/>
        <x:v>4</x:v>
      </x:c>
      <x:c r="L670" s="53">
        <x:f t="shared" si="113"/>
        <x:v>24</x:v>
      </x:c>
      <x:c r="M670" s="54">
        <x:f t="shared" si="114"/>
        <x:v>1172.3400248187686</x:v>
      </x:c>
      <x:c r="N670" s="54">
        <x:f t="shared" si="115"/>
        <x:v>0.31412501723525599</x:v>
      </x:c>
      <x:c r="O670" s="55">
        <x:f t="shared" si="116"/>
        <x:v>52680</x:v>
      </x:c>
      <x:c r="P670" s="55">
        <x:f t="shared" si="117"/>
        <x:v>12320</x:v>
      </x:c>
      <x:c r="Q670" s="55">
        <x:f t="shared" si="118"/>
        <x:v>32853.125430881395</x:v>
      </x:c>
      <x:c r="R670" s="55">
        <x:f t="shared" si="119"/>
        <x:v>-12493.125430881395</x:v>
      </x:c>
      <x:c r="S670" s="1" t="str">
        <x:f t="shared" si="120"/>
        <x:v>YES</x:v>
      </x:c>
      <x:c r="T670" s="1">
        <x:f t="shared" si="121"/>
        <x:v>-12493.125430881395</x:v>
      </x:c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53">
        <x:f t="shared" si="110"/>
        <x:v>0</x:v>
      </x:c>
      <x:c r="J671" s="53">
        <x:f t="shared" si="111"/>
        <x:v>20</x:v>
      </x:c>
      <x:c r="K671" s="53">
        <x:f t="shared" si="112"/>
        <x:v>5</x:v>
      </x:c>
      <x:c r="L671" s="53">
        <x:f t="shared" si="113"/>
        <x:v>25</x:v>
      </x:c>
      <x:c r="M671" s="54">
        <x:f t="shared" si="114"/>
        <x:v>1222.5883487399722</x:v>
      </x:c>
      <x:c r="N671" s="54">
        <x:f t="shared" si="115"/>
        <x:v>0.34901968662498067</x:v>
      </x:c>
      <x:c r="O671" s="55">
        <x:f t="shared" si="116"/>
        <x:v>55380</x:v>
      </x:c>
      <x:c r="P671" s="55">
        <x:f t="shared" si="117"/>
        <x:v>13200</x:v>
      </x:c>
      <x:c r="Q671" s="55">
        <x:f t="shared" si="118"/>
        <x:v>33725.492165624513</x:v>
      </x:c>
      <x:c r="R671" s="55">
        <x:f t="shared" si="119"/>
        <x:v>-11545.492165624513</x:v>
      </x:c>
      <x:c r="S671" s="1" t="str">
        <x:f t="shared" si="120"/>
        <x:v>YES</x:v>
      </x:c>
      <x:c r="T671" s="1">
        <x:f t="shared" si="121"/>
        <x:v>-11545.492165624513</x:v>
      </x:c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53">
        <x:f t="shared" si="110"/>
        <x:v>0</x:v>
      </x:c>
      <x:c r="J672" s="53">
        <x:f t="shared" si="111"/>
        <x:v>20</x:v>
      </x:c>
      <x:c r="K672" s="53">
        <x:f t="shared" si="112"/>
        <x:v>6</x:v>
      </x:c>
      <x:c r="L672" s="53">
        <x:f t="shared" si="113"/>
        <x:v>26</x:v>
      </x:c>
      <x:c r="M672" s="54">
        <x:f t="shared" si="114"/>
        <x:v>1274.063322921605</x:v>
      </x:c>
      <x:c r="N672" s="54">
        <x:f t="shared" si="115"/>
        <x:v>0.38476619647333682</x:v>
      </x:c>
      <x:c r="O672" s="55">
        <x:f t="shared" si="116"/>
        <x:v>58080</x:v>
      </x:c>
      <x:c r="P672" s="55">
        <x:f t="shared" si="117"/>
        <x:v>14080</x:v>
      </x:c>
      <x:c r="Q672" s="55">
        <x:f t="shared" si="118"/>
        <x:v>34619.154911833422</x:v>
      </x:c>
      <x:c r="R672" s="55">
        <x:f t="shared" si="119"/>
        <x:v>-10619.154911833422</x:v>
      </x:c>
      <x:c r="S672" s="1" t="str">
        <x:f t="shared" si="120"/>
        <x:v>YES</x:v>
      </x:c>
      <x:c r="T672" s="1">
        <x:f t="shared" si="121"/>
        <x:v>-10619.154911833422</x:v>
      </x:c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53">
        <x:f t="shared" si="110"/>
        <x:v>0</x:v>
      </x:c>
      <x:c r="J673" s="53">
        <x:f t="shared" si="111"/>
        <x:v>20</x:v>
      </x:c>
      <x:c r="K673" s="53">
        <x:f t="shared" si="112"/>
        <x:v>7</x:v>
      </x:c>
      <x:c r="L673" s="53">
        <x:f t="shared" si="113"/>
        <x:v>27</x:v>
      </x:c>
      <x:c r="M673" s="54">
        <x:f t="shared" si="114"/>
        <x:v>1326.7877623195654</x:v>
      </x:c>
      <x:c r="N673" s="54">
        <x:f t="shared" si="115"/>
        <x:v>0.42138039049969822</x:v>
      </x:c>
      <x:c r="O673" s="55">
        <x:f t="shared" si="116"/>
        <x:v>60780</x:v>
      </x:c>
      <x:c r="P673" s="55">
        <x:f t="shared" si="117"/>
        <x:v>14960</x:v>
      </x:c>
      <x:c r="Q673" s="55">
        <x:f t="shared" si="118"/>
        <x:v>35534.509762492453</x:v>
      </x:c>
      <x:c r="R673" s="55">
        <x:f t="shared" si="119"/>
        <x:v>-9714.5097624924529</x:v>
      </x:c>
      <x:c r="S673" s="1" t="str">
        <x:f t="shared" si="120"/>
        <x:v>YES</x:v>
      </x:c>
      <x:c r="T673" s="1">
        <x:f t="shared" si="121"/>
        <x:v>-9714.5097624924529</x:v>
      </x:c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53">
        <x:f t="shared" si="110"/>
        <x:v>0</x:v>
      </x:c>
      <x:c r="J674" s="53">
        <x:f t="shared" si="111"/>
        <x:v>20</x:v>
      </x:c>
      <x:c r="K674" s="53">
        <x:f t="shared" si="112"/>
        <x:v>8</x:v>
      </x:c>
      <x:c r="L674" s="53">
        <x:f t="shared" si="113"/>
        <x:v>28</x:v>
      </x:c>
      <x:c r="M674" s="54">
        <x:f t="shared" si="114"/>
        <x:v>1380.7848605995457</x:v>
      </x:c>
      <x:c r="N674" s="54">
        <x:f t="shared" si="115"/>
        <x:v>0.45887837541635118</x:v>
      </x:c>
      <x:c r="O674" s="55">
        <x:f t="shared" si="116"/>
        <x:v>63480</x:v>
      </x:c>
      <x:c r="P674" s="55">
        <x:f t="shared" si="117"/>
        <x:v>15840</x:v>
      </x:c>
      <x:c r="Q674" s="55">
        <x:f t="shared" si="118"/>
        <x:v>36471.95938540878</x:v>
      </x:c>
      <x:c r="R674" s="55">
        <x:f t="shared" si="119"/>
        <x:v>-8831.9593854087798</x:v>
      </x:c>
      <x:c r="S674" s="1" t="str">
        <x:f t="shared" si="120"/>
        <x:v>YES</x:v>
      </x:c>
      <x:c r="T674" s="1">
        <x:f t="shared" si="121"/>
        <x:v>-8831.9593854087798</x:v>
      </x:c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53">
        <x:f t="shared" si="110"/>
        <x:v>0</x:v>
      </x:c>
      <x:c r="J675" s="53">
        <x:f t="shared" si="111"/>
        <x:v>20</x:v>
      </x:c>
      <x:c r="K675" s="53">
        <x:f t="shared" si="112"/>
        <x:v>9</x:v>
      </x:c>
      <x:c r="L675" s="53">
        <x:f t="shared" si="113"/>
        <x:v>29</x:v>
      </x:c>
      <x:c r="M675" s="54">
        <x:f t="shared" si="114"/>
        <x:v>1436.0781960399402</x:v>
      </x:c>
      <x:c r="N675" s="54">
        <x:f t="shared" si="115"/>
        <x:v>0.49727652502773623</x:v>
      </x:c>
      <x:c r="O675" s="55">
        <x:f t="shared" si="116"/>
        <x:v>66180</x:v>
      </x:c>
      <x:c r="P675" s="55">
        <x:f t="shared" si="117"/>
        <x:v>16720</x:v>
      </x:c>
      <x:c r="Q675" s="55">
        <x:f t="shared" si="118"/>
        <x:v>37431.913125693405</x:v>
      </x:c>
      <x:c r="R675" s="55">
        <x:f t="shared" si="119"/>
        <x:v>-7971.9131256934052</x:v>
      </x:c>
      <x:c r="S675" s="1" t="str">
        <x:f t="shared" si="120"/>
        <x:v>YES</x:v>
      </x:c>
      <x:c r="T675" s="1">
        <x:f t="shared" si="121"/>
        <x:v>-7971.9131256934052</x:v>
      </x:c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53">
        <x:f t="shared" si="110"/>
        <x:v>0</x:v>
      </x:c>
      <x:c r="J676" s="53">
        <x:f t="shared" si="111"/>
        <x:v>20</x:v>
      </x:c>
      <x:c r="K676" s="53">
        <x:f t="shared" si="112"/>
        <x:v>10</x:v>
      </x:c>
      <x:c r="L676" s="53">
        <x:f t="shared" si="113"/>
        <x:v>30</x:v>
      </x:c>
      <x:c r="M676" s="54">
        <x:f t="shared" si="114"/>
        <x:v>1492.6917375231531</x:v>
      </x:c>
      <x:c r="N676" s="54">
        <x:f t="shared" si="115"/>
        <x:v>0.53659148439107851</x:v>
      </x:c>
      <x:c r="O676" s="55">
        <x:f t="shared" si="116"/>
        <x:v>68880</x:v>
      </x:c>
      <x:c r="P676" s="55">
        <x:f t="shared" si="117"/>
        <x:v>17600</x:v>
      </x:c>
      <x:c r="Q676" s="55">
        <x:f t="shared" si="118"/>
        <x:v>38414.78710977696</x:v>
      </x:c>
      <x:c r="R676" s="55">
        <x:f t="shared" si="119"/>
        <x:v>-7134.7871097769603</x:v>
      </x:c>
      <x:c r="S676" s="1" t="str">
        <x:f t="shared" si="120"/>
        <x:v>YES</x:v>
      </x:c>
      <x:c r="T676" s="1">
        <x:f t="shared" si="121"/>
        <x:v>-7134.7871097769603</x:v>
      </x:c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53">
        <x:f t="shared" si="110"/>
        <x:v>0</x:v>
      </x:c>
      <x:c r="J677" s="53">
        <x:f t="shared" si="111"/>
        <x:v>20</x:v>
      </x:c>
      <x:c r="K677" s="53">
        <x:f t="shared" si="112"/>
        <x:v>11</x:v>
      </x:c>
      <x:c r="L677" s="53">
        <x:f t="shared" si="113"/>
        <x:v>31</x:v>
      </x:c>
      <x:c r="M677" s="54">
        <x:f t="shared" si="114"/>
        <x:v>1550.6498506165922</x:v>
      </x:c>
      <x:c r="N677" s="54">
        <x:f t="shared" si="115"/>
        <x:v>0.5768401740393001</x:v>
      </x:c>
      <x:c r="O677" s="55">
        <x:f t="shared" si="116"/>
        <x:v>71580</x:v>
      </x:c>
      <x:c r="P677" s="55">
        <x:f t="shared" si="117"/>
        <x:v>18480</x:v>
      </x:c>
      <x:c r="Q677" s="55">
        <x:f t="shared" si="118"/>
        <x:v>39421.004350982505</x:v>
      </x:c>
      <x:c r="R677" s="55">
        <x:f t="shared" si="119"/>
        <x:v>-6321.0043509825045</x:v>
      </x:c>
      <x:c r="S677" s="1" t="str">
        <x:f t="shared" si="120"/>
        <x:v>YES</x:v>
      </x:c>
      <x:c r="T677" s="1">
        <x:f t="shared" si="121"/>
        <x:v>-6321.0043509825045</x:v>
      </x:c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53">
        <x:f t="shared" si="110"/>
        <x:v>0</x:v>
      </x:c>
      <x:c r="J678" s="53">
        <x:f t="shared" si="111"/>
        <x:v>20</x:v>
      </x:c>
      <x:c r="K678" s="53">
        <x:f t="shared" si="112"/>
        <x:v>12</x:v>
      </x:c>
      <x:c r="L678" s="53">
        <x:f t="shared" si="113"/>
        <x:v>32</x:v>
      </x:c>
      <x:c r="M678" s="54">
        <x:f t="shared" si="114"/>
        <x:v>1609.9773037446566</x:v>
      </x:c>
      <x:c r="N678" s="54">
        <x:f t="shared" si="115"/>
        <x:v>0.61803979426712263</x:v>
      </x:c>
      <x:c r="O678" s="55">
        <x:f t="shared" si="116"/>
        <x:v>74280</x:v>
      </x:c>
      <x:c r="P678" s="55">
        <x:f t="shared" si="117"/>
        <x:v>19360</x:v>
      </x:c>
      <x:c r="Q678" s="55">
        <x:f t="shared" si="118"/>
        <x:v>40450.994856678066</x:v>
      </x:c>
      <x:c r="R678" s="55">
        <x:f t="shared" si="119"/>
        <x:v>-5530.9948566780658</x:v>
      </x:c>
      <x:c r="S678" s="1" t="str">
        <x:f t="shared" si="120"/>
        <x:v>YES</x:v>
      </x:c>
      <x:c r="T678" s="1">
        <x:f t="shared" si="121"/>
        <x:v>-5530.9948566780658</x:v>
      </x:c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53">
        <x:f t="shared" si="110"/>
        <x:v>0</x:v>
      </x:c>
      <x:c r="J679" s="53">
        <x:f t="shared" si="111"/>
        <x:v>20</x:v>
      </x:c>
      <x:c r="K679" s="53">
        <x:f t="shared" si="112"/>
        <x:v>13</x:v>
      </x:c>
      <x:c r="L679" s="53">
        <x:f t="shared" si="113"/>
        <x:v>33</x:v>
      </x:c>
      <x:c r="M679" s="54">
        <x:f t="shared" si="114"/>
        <x:v>1670.6992744530407</x:v>
      </x:c>
      <x:c r="N679" s="54">
        <x:f t="shared" si="115"/>
        <x:v>0.66020782948127832</x:v>
      </x:c>
      <x:c r="O679" s="55">
        <x:f t="shared" si="116"/>
        <x:v>76980</x:v>
      </x:c>
      <x:c r="P679" s="55">
        <x:f t="shared" si="117"/>
        <x:v>20240</x:v>
      </x:c>
      <x:c r="Q679" s="55">
        <x:f t="shared" si="118"/>
        <x:v>41505.195737031958</x:v>
      </x:c>
      <x:c r="R679" s="55">
        <x:f t="shared" si="119"/>
        <x:v>-4765.1957370319578</x:v>
      </x:c>
      <x:c r="S679" s="1" t="str">
        <x:f t="shared" si="120"/>
        <x:v>YES</x:v>
      </x:c>
      <x:c r="T679" s="1">
        <x:f t="shared" si="121"/>
        <x:v>-4765.1957370319578</x:v>
      </x:c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53">
        <x:f t="shared" si="110"/>
        <x:v>0</x:v>
      </x:c>
      <x:c r="J680" s="53">
        <x:f t="shared" si="111"/>
        <x:v>20</x:v>
      </x:c>
      <x:c r="K680" s="53">
        <x:f t="shared" si="112"/>
        <x:v>14</x:v>
      </x:c>
      <x:c r="L680" s="53">
        <x:f t="shared" si="113"/>
        <x:v>34</x:v>
      </x:c>
      <x:c r="M680" s="54">
        <x:f t="shared" si="114"/>
        <x:v>1732.841355766702</x:v>
      </x:c>
      <x:c r="N680" s="54">
        <x:f t="shared" si="115"/>
        <x:v>0.70336205261576523</x:v>
      </x:c>
      <x:c r="O680" s="55">
        <x:f t="shared" si="116"/>
        <x:v>79680</x:v>
      </x:c>
      <x:c r="P680" s="55">
        <x:f t="shared" si="117"/>
        <x:v>21120</x:v>
      </x:c>
      <x:c r="Q680" s="55">
        <x:f t="shared" si="118"/>
        <x:v>42584.051315394128</x:v>
      </x:c>
      <x:c r="R680" s="55">
        <x:f t="shared" si="119"/>
        <x:v>-4024.0513153941283</x:v>
      </x:c>
      <x:c r="S680" s="1" t="str">
        <x:f t="shared" si="120"/>
        <x:v>YES</x:v>
      </x:c>
      <x:c r="T680" s="1">
        <x:f t="shared" si="121"/>
        <x:v>-4024.0513153941283</x:v>
      </x:c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53">
        <x:f t="shared" si="110"/>
        <x:v>0</x:v>
      </x:c>
      <x:c r="J681" s="53">
        <x:f t="shared" si="111"/>
        <x:v>20</x:v>
      </x:c>
      <x:c r="K681" s="53">
        <x:f t="shared" si="112"/>
        <x:v>15</x:v>
      </x:c>
      <x:c r="L681" s="53">
        <x:f t="shared" si="113"/>
        <x:v>35</x:v>
      </x:c>
      <x:c r="M681" s="54">
        <x:f t="shared" si="114"/>
        <x:v>1796.4295626428484</x:v>
      </x:c>
      <x:c r="N681" s="54">
        <x:f t="shared" si="115"/>
        <x:v>0.74752052961308912</x:v>
      </x:c>
      <x:c r="O681" s="55">
        <x:f t="shared" si="116"/>
        <x:v>82380</x:v>
      </x:c>
      <x:c r="P681" s="55">
        <x:f t="shared" si="117"/>
        <x:v>22000</x:v>
      </x:c>
      <x:c r="Q681" s="55">
        <x:f t="shared" si="118"/>
        <x:v>43688.013240327229</x:v>
      </x:c>
      <x:c r="R681" s="55">
        <x:f t="shared" si="119"/>
        <x:v>-3308.0132403272291</x:v>
      </x:c>
      <x:c r="S681" s="1" t="str">
        <x:f t="shared" si="120"/>
        <x:v>YES</x:v>
      </x:c>
      <x:c r="T681" s="1">
        <x:f t="shared" si="121"/>
        <x:v>-3308.0132403272291</x:v>
      </x:c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53">
        <x:f t="shared" si="110"/>
        <x:v>0</x:v>
      </x:c>
      <x:c r="J682" s="53">
        <x:f t="shared" si="111"/>
        <x:v>20</x:v>
      </x:c>
      <x:c r="K682" s="53">
        <x:f t="shared" si="112"/>
        <x:v>16</x:v>
      </x:c>
      <x:c r="L682" s="53">
        <x:f t="shared" si="113"/>
        <x:v>36</x:v>
      </x:c>
      <x:c r="M682" s="54">
        <x:f t="shared" si="114"/>
        <x:v>1861.4903385203374</x:v>
      </x:c>
      <x:c r="N682" s="54">
        <x:f t="shared" si="115"/>
        <x:v>0.79270162397245658</x:v>
      </x:c>
      <x:c r="O682" s="55">
        <x:f t="shared" si="116"/>
        <x:v>85080</x:v>
      </x:c>
      <x:c r="P682" s="55">
        <x:f t="shared" si="117"/>
        <x:v>22880</x:v>
      </x:c>
      <x:c r="Q682" s="55">
        <x:f t="shared" si="118"/>
        <x:v>44817.540599311411</x:v>
      </x:c>
      <x:c r="R682" s="55">
        <x:f t="shared" si="119"/>
        <x:v>-2617.5405993114109</x:v>
      </x:c>
      <x:c r="S682" s="1" t="str">
        <x:f t="shared" si="120"/>
        <x:v>YES</x:v>
      </x:c>
      <x:c r="T682" s="1">
        <x:f t="shared" si="121"/>
        <x:v>-2617.5405993114109</x:v>
      </x:c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53">
        <x:f t="shared" si="110"/>
        <x:v>0</x:v>
      </x:c>
      <x:c r="J683" s="53">
        <x:f t="shared" si="111"/>
        <x:v>20</x:v>
      </x:c>
      <x:c r="K683" s="53">
        <x:f t="shared" si="112"/>
        <x:v>17</x:v>
      </x:c>
      <x:c r="L683" s="53">
        <x:f t="shared" si="113"/>
        <x:v>37</x:v>
      </x:c>
      <x:c r="M683" s="54">
        <x:f t="shared" si="114"/>
        <x:v>1928.0505619668779</x:v>
      </x:c>
      <x:c r="N683" s="54">
        <x:f t="shared" si="115"/>
        <x:v>0.83892400136588741</x:v>
      </x:c>
      <x:c r="O683" s="55">
        <x:f t="shared" si="116"/>
        <x:v>87780</x:v>
      </x:c>
      <x:c r="P683" s="55">
        <x:f t="shared" si="117"/>
        <x:v>23760</x:v>
      </x:c>
      <x:c r="Q683" s="55">
        <x:f t="shared" si="118"/>
        <x:v>45973.100034147181</x:v>
      </x:c>
      <x:c r="R683" s="55">
        <x:f t="shared" si="119"/>
        <x:v>-1953.1000341471808</x:v>
      </x:c>
      <x:c r="S683" s="1" t="str">
        <x:f t="shared" si="120"/>
        <x:v>YES</x:v>
      </x:c>
      <x:c r="T683" s="1">
        <x:f t="shared" si="121"/>
        <x:v>-1953.1000341471808</x:v>
      </x:c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53">
        <x:f t="shared" si="110"/>
        <x:v>0</x:v>
      </x:c>
      <x:c r="J684" s="53">
        <x:f t="shared" si="111"/>
        <x:v>20</x:v>
      </x:c>
      <x:c r="K684" s="53">
        <x:f t="shared" si="112"/>
        <x:v>18</x:v>
      </x:c>
      <x:c r="L684" s="53">
        <x:f t="shared" si="113"/>
        <x:v>38</x:v>
      </x:c>
      <x:c r="M684" s="54">
        <x:f t="shared" si="114"/>
        <x:v>1996.1375534254653</x:v>
      </x:c>
      <x:c r="N684" s="54">
        <x:f t="shared" si="115"/>
        <x:v>0.88620663432323976</x:v>
      </x:c>
      <x:c r="O684" s="55">
        <x:f t="shared" si="116"/>
        <x:v>90480</x:v>
      </x:c>
      <x:c r="P684" s="55">
        <x:f t="shared" si="117"/>
        <x:v>24640</x:v>
      </x:c>
      <x:c r="Q684" s="55">
        <x:f t="shared" si="118"/>
        <x:v>47155.165858080989</x:v>
      </x:c>
      <x:c r="R684" s="55">
        <x:f t="shared" si="119"/>
        <x:v>-1315.165858080989</x:v>
      </x:c>
      <x:c r="S684" s="1" t="str">
        <x:f t="shared" si="120"/>
        <x:v>YES</x:v>
      </x:c>
      <x:c r="T684" s="1">
        <x:f t="shared" si="121"/>
        <x:v>-1315.165858080989</x:v>
      </x:c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53">
        <x:f t="shared" si="110"/>
        <x:v>0</x:v>
      </x:c>
      <x:c r="J685" s="53">
        <x:f t="shared" si="111"/>
        <x:v>20</x:v>
      </x:c>
      <x:c r="K685" s="53">
        <x:f t="shared" si="112"/>
        <x:v>19</x:v>
      </x:c>
      <x:c r="L685" s="53">
        <x:f t="shared" si="113"/>
        <x:v>39</x:v>
      </x:c>
      <x:c r="M685" s="54">
        <x:f t="shared" si="114"/>
        <x:v>2065.7790820614869</x:v>
      </x:c>
      <x:c r="N685" s="54">
        <x:f t="shared" si="115"/>
        <x:v>0.93456880698714362</x:v>
      </x:c>
      <x:c r="O685" s="55">
        <x:f t="shared" si="116"/>
        <x:v>93180</x:v>
      </x:c>
      <x:c r="P685" s="55">
        <x:f t="shared" si="117"/>
        <x:v>25520</x:v>
      </x:c>
      <x:c r="Q685" s="55">
        <x:f t="shared" si="118"/>
        <x:v>48364.220174678587</x:v>
      </x:c>
      <x:c r="R685" s="55">
        <x:f t="shared" si="119"/>
        <x:v>-704.22017467858677</x:v>
      </x:c>
      <x:c r="S685" s="1" t="str">
        <x:f t="shared" si="120"/>
        <x:v>YES</x:v>
      </x:c>
      <x:c r="T685" s="1">
        <x:f t="shared" si="121"/>
        <x:v>-704.22017467858677</x:v>
      </x:c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53" t="n">
        <x:f t="shared" ref="I686:I749" si="122">INT((ROW()-ROW($I$46))/((CARROT_CAP+1)*(MESCLUN_CAP+1)))</x:f>
        <x:v>0</x:v>
      </x:c>
      <x:c r="J686" s="53" t="n">
        <x:f t="shared" ref="J686:J749" si="123">MOD(INT((ROW()-ROW($I$46))/(MESCLUN_CAP+1)),CARROT_CAP+1)</x:f>
        <x:v>20</x:v>
      </x:c>
      <x:c r="K686" s="53" t="n">
        <x:f t="shared" ref="K686:K749" si="124">MOD(ROW()-ROW($I$46),MESCLUN_CAP+1)</x:f>
        <x:v>20</x:v>
      </x:c>
      <x:c r="L686" s="53" t="n">
        <x:f t="shared" ref="L686:L749" si="125">SUM(I686:K686)</x:f>
        <x:v>40</x:v>
      </x:c>
      <x:c r="M686" s="54" t="n">
        <x:f t="shared" ref="M686:M749" si="126">I686*TOMATO_HOURS*WEEKS*(1+TOMATO_DIM)^I686+J686*CARROT_HOURS*WEEKS*(1+CARROT_DIM)^J686+K686*MESCLUN_HOURS*WEEKS*(1+MESCLUN_DIM)^K686</x:f>
        <x:v>2137.0033727119626</x:v>
      </x:c>
      <x:c r="N686" s="54" t="n">
        <x:f t="shared" ref="N686:N749" si="127">MAX(M686-FARMER_HOURS,0)/TEMP_HOURS_PER_WORKER</x:f>
        <x:v>0.9840301199388629</x:v>
      </x:c>
      <x:c r="O686" s="55" t="n">
        <x:f t="shared" ref="O686:O749" si="128">I686*TOMATO_PRICE+J686*CARROT_PRICE+K686*MESCLUN_PRICE</x:f>
        <x:v>95880</x:v>
      </x:c>
      <x:c r="P686" s="55" t="n">
        <x:f t="shared" ref="P686:P749" si="129">I686*TOMATO_FERTILIZER+J686*CARROT_FERTILIZER+K686*MESCLUN_FERTILIZER</x:f>
        <x:v>26400</x:v>
      </x:c>
      <x:c r="Q686" s="55" t="n">
        <x:f t="shared" ref="Q686:Q749" si="130">MIN(M686,FARMER_HOURS)*FARMER_RATE+MAX(M686-FARMER_HOURS,0)*TEMP_RATE</x:f>
        <x:v>49600.75299847157</x:v>
      </x:c>
      <x:c r="R686" s="55" t="n">
        <x:f t="shared" ref="R686:R749" si="131">O686-P686-Q686-FIXED_COST</x:f>
        <x:v>-120.75299847157294</x:v>
      </x:c>
      <x:c r="S686" s="1" t="str">
        <x:f t="shared" ref="S686:S749" si="132">IF(AND(L686&lt;=TOTAL_BED_CAP,N686&lt;=TEMP_WORKER_CAP),"YES","NO")</x:f>
        <x:v>YES</x:v>
      </x:c>
      <x:c r="T686" s="1" t="n">
        <x:f t="shared" ref="T686:T749" si="133">IF(S686="YES",R686,-1E+99)</x:f>
        <x:v>-120.75299847157294</x:v>
      </x:c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53">
        <x:f t="shared" si="122"/>
        <x:v>0</x:v>
      </x:c>
      <x:c r="J687" s="53">
        <x:f t="shared" si="123"/>
        <x:v>20</x:v>
      </x:c>
      <x:c r="K687" s="53">
        <x:f t="shared" si="124"/>
        <x:v>21</x:v>
      </x:c>
      <x:c r="L687" s="53">
        <x:f t="shared" si="125"/>
        <x:v>41</x:v>
      </x:c>
      <x:c r="M687" s="54">
        <x:f t="shared" si="126"/>
        <x:v>2209.8391129384077</x:v>
      </x:c>
      <x:c r="N687" s="54">
        <x:f t="shared" si="127"/>
        <x:v>1.0346104950961164</x:v>
      </x:c>
      <x:c r="O687" s="55">
        <x:f t="shared" si="128"/>
        <x:v>98580</x:v>
      </x:c>
      <x:c r="P687" s="55">
        <x:f t="shared" si="129"/>
        <x:v>27280</x:v>
      </x:c>
      <x:c r="Q687" s="55">
        <x:f t="shared" si="130"/>
        <x:v>50865.262377402905</x:v>
      </x:c>
      <x:c r="R687" s="55">
        <x:f t="shared" si="131"/>
        <x:v>434.73762259709474</x:v>
      </x:c>
      <x:c r="S687" s="1" t="str">
        <x:f t="shared" si="132"/>
        <x:v>YES</x:v>
      </x:c>
      <x:c r="T687" s="1">
        <x:f t="shared" si="133"/>
        <x:v>434.73762259709474</x:v>
      </x:c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53">
        <x:f t="shared" si="122"/>
        <x:v>0</x:v>
      </x:c>
      <x:c r="J688" s="53">
        <x:f t="shared" si="123"/>
        <x:v>20</x:v>
      </x:c>
      <x:c r="K688" s="53">
        <x:f t="shared" si="124"/>
        <x:v>22</x:v>
      </x:c>
      <x:c r="L688" s="53">
        <x:f t="shared" si="125"/>
        <x:v>42</x:v>
      </x:c>
      <x:c r="M688" s="54">
        <x:f t="shared" si="126"/>
        <x:v>2284.3154601848037</x:v>
      </x:c>
      <x:c r="N688" s="54">
        <x:f t="shared" si="127"/>
        <x:v>1.0863301806838914</x:v>
      </x:c>
      <x:c r="O688" s="55">
        <x:f t="shared" si="128"/>
        <x:v>101280</x:v>
      </x:c>
      <x:c r="P688" s="55">
        <x:f t="shared" si="129"/>
        <x:v>28160</x:v>
      </x:c>
      <x:c r="Q688" s="55">
        <x:f t="shared" si="130"/>
        <x:v>52158.254517097288</x:v>
      </x:c>
      <x:c r="R688" s="55">
        <x:f t="shared" si="131"/>
        <x:v>961.74548290271196</x:v>
      </x:c>
      <x:c r="S688" s="1" t="str">
        <x:f t="shared" si="132"/>
        <x:v>YES</x:v>
      </x:c>
      <x:c r="T688" s="1">
        <x:f t="shared" si="133"/>
        <x:v>961.74548290271196</x:v>
      </x:c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53">
        <x:f t="shared" si="122"/>
        <x:v>0</x:v>
      </x:c>
      <x:c r="J689" s="53">
        <x:f t="shared" si="123"/>
        <x:v>20</x:v>
      </x:c>
      <x:c r="K689" s="53">
        <x:f t="shared" si="124"/>
        <x:v>23</x:v>
      </x:c>
      <x:c r="L689" s="53">
        <x:f t="shared" si="125"/>
        <x:v>43</x:v>
      </x:c>
      <x:c r="M689" s="54">
        <x:f t="shared" si="126"/>
        <x:v>2360.4620490422403</x:v>
      </x:c>
      <x:c r="N689" s="54">
        <x:f t="shared" si="127"/>
        <x:v>1.1392097562793335</x:v>
      </x:c>
      <x:c r="O689" s="55">
        <x:f t="shared" si="128"/>
        <x:v>103980</x:v>
      </x:c>
      <x:c r="P689" s="55">
        <x:f t="shared" si="129"/>
        <x:v>29040</x:v>
      </x:c>
      <x:c r="Q689" s="55">
        <x:f t="shared" si="130"/>
        <x:v>53480.243906983334</x:v>
      </x:c>
      <x:c r="R689" s="55">
        <x:f t="shared" si="131"/>
        <x:v>1459.7560930166655</x:v>
      </x:c>
      <x:c r="S689" s="1" t="str">
        <x:f t="shared" si="132"/>
        <x:v>YES</x:v>
      </x:c>
      <x:c r="T689" s="1">
        <x:f t="shared" si="133"/>
        <x:v>1459.7560930166655</x:v>
      </x:c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53">
        <x:f t="shared" si="122"/>
        <x:v>0</x:v>
      </x:c>
      <x:c r="J690" s="53">
        <x:f t="shared" si="123"/>
        <x:v>20</x:v>
      </x:c>
      <x:c r="K690" s="53">
        <x:f t="shared" si="124"/>
        <x:v>24</x:v>
      </x:c>
      <x:c r="L690" s="53">
        <x:f t="shared" si="125"/>
        <x:v>44</x:v>
      </x:c>
      <x:c r="M690" s="54">
        <x:f t="shared" si="126"/>
        <x:v>2438.3089986217365</x:v>
      </x:c>
      <x:c r="N690" s="54">
        <x:f t="shared" si="127"/>
        <x:v>1.1932701379317614</x:v>
      </x:c>
      <x:c r="O690" s="55">
        <x:f t="shared" si="128"/>
        <x:v>106680</x:v>
      </x:c>
      <x:c r="P690" s="55">
        <x:f t="shared" si="129"/>
        <x:v>29920</x:v>
      </x:c>
      <x:c r="Q690" s="55">
        <x:f t="shared" si="130"/>
        <x:v>54831.753448294039</x:v>
      </x:c>
      <x:c r="R690" s="55">
        <x:f t="shared" si="131"/>
        <x:v>1928.2465517059609</x:v>
      </x:c>
      <x:c r="S690" s="1" t="str">
        <x:f t="shared" si="132"/>
        <x:v>YES</x:v>
      </x:c>
      <x:c r="T690" s="1">
        <x:f t="shared" si="133"/>
        <x:v>1928.2465517059609</x:v>
      </x:c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53">
        <x:f t="shared" si="122"/>
        <x:v>0</x:v>
      </x:c>
      <x:c r="J691" s="53">
        <x:f t="shared" si="123"/>
        <x:v>20</x:v>
      </x:c>
      <x:c r="K691" s="53">
        <x:f t="shared" si="124"/>
        <x:v>25</x:v>
      </x:c>
      <x:c r="L691" s="53">
        <x:f t="shared" si="125"/>
        <x:v>45</x:v>
      </x:c>
      <x:c r="M691" s="54">
        <x:f t="shared" si="126"/>
        <x:v>2517.8869200368335</x:v>
      </x:c>
      <x:c r="N691" s="54">
        <x:f t="shared" si="127"/>
        <x:v>1.2485325833589123</x:v>
      </x:c>
      <x:c r="O691" s="55">
        <x:f t="shared" si="128"/>
        <x:v>109380</x:v>
      </x:c>
      <x:c r="P691" s="55">
        <x:f t="shared" si="129"/>
        <x:v>30800</x:v>
      </x:c>
      <x:c r="Q691" s="55">
        <x:f t="shared" si="130"/>
        <x:v>56213.314583972802</x:v>
      </x:c>
      <x:c r="R691" s="55">
        <x:f t="shared" si="131"/>
        <x:v>2366.6854160271978</x:v>
      </x:c>
      <x:c r="S691" s="1" t="str">
        <x:f t="shared" si="132"/>
        <x:v>YES</x:v>
      </x:c>
      <x:c r="T691" s="1">
        <x:f t="shared" si="133"/>
        <x:v>2366.6854160271978</x:v>
      </x:c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53">
        <x:f t="shared" si="122"/>
        <x:v>0</x:v>
      </x:c>
      <x:c r="J692" s="53">
        <x:f t="shared" si="123"/>
        <x:v>20</x:v>
      </x:c>
      <x:c r="K692" s="53">
        <x:f t="shared" si="124"/>
        <x:v>26</x:v>
      </x:c>
      <x:c r="L692" s="53">
        <x:f t="shared" si="125"/>
        <x:v>46</x:v>
      </x:c>
      <x:c r="M692" s="54">
        <x:f t="shared" si="126"/>
        <x:v>2599.2269239975517</x:v>
      </x:c>
      <x:c r="N692" s="54">
        <x:f t="shared" si="127"/>
        <x:v>1.305018697220522</x:v>
      </x:c>
      <x:c r="O692" s="55">
        <x:f t="shared" si="128"/>
        <x:v>112080</x:v>
      </x:c>
      <x:c r="P692" s="55">
        <x:f t="shared" si="129"/>
        <x:v>31680</x:v>
      </x:c>
      <x:c r="Q692" s="55">
        <x:f t="shared" si="130"/>
        <x:v>57625.467430513047</x:v>
      </x:c>
      <x:c r="R692" s="55">
        <x:f t="shared" si="131"/>
        <x:v>2774.5325694869534</x:v>
      </x:c>
      <x:c r="S692" s="1" t="str">
        <x:f t="shared" si="132"/>
        <x:v>YES</x:v>
      </x:c>
      <x:c r="T692" s="1">
        <x:f t="shared" si="133"/>
        <x:v>2774.5325694869534</x:v>
      </x:c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53">
        <x:f t="shared" si="122"/>
        <x:v>0</x:v>
      </x:c>
      <x:c r="J693" s="53">
        <x:f t="shared" si="123"/>
        <x:v>20</x:v>
      </x:c>
      <x:c r="K693" s="53">
        <x:f t="shared" si="124"/>
        <x:v>27</x:v>
      </x:c>
      <x:c r="L693" s="53">
        <x:f t="shared" si="125"/>
        <x:v>47</x:v>
      </x:c>
      <x:c r="M693" s="54">
        <x:f t="shared" si="126"/>
        <x:v>2682.3606285173082</x:v>
      </x:c>
      <x:c r="N693" s="54">
        <x:f t="shared" si="127"/>
        <x:v>1.3627504364703529</x:v>
      </x:c>
      <x:c r="O693" s="55">
        <x:f t="shared" si="128"/>
        <x:v>114780</x:v>
      </x:c>
      <x:c r="P693" s="55">
        <x:f t="shared" si="129"/>
        <x:v>32560</x:v>
      </x:c>
      <x:c r="Q693" s="55">
        <x:f t="shared" si="130"/>
        <x:v>59068.760911758822</x:v>
      </x:c>
      <x:c r="R693" s="55">
        <x:f t="shared" si="131"/>
        <x:v>3151.2390882411783</x:v>
      </x:c>
      <x:c r="S693" s="1" t="str">
        <x:f t="shared" si="132"/>
        <x:v>YES</x:v>
      </x:c>
      <x:c r="T693" s="1">
        <x:f t="shared" si="133"/>
        <x:v>3151.2390882411783</x:v>
      </x:c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53">
        <x:f t="shared" si="122"/>
        <x:v>0</x:v>
      </x:c>
      <x:c r="J694" s="53">
        <x:f t="shared" si="123"/>
        <x:v>20</x:v>
      </x:c>
      <x:c r="K694" s="53">
        <x:f t="shared" si="124"/>
        <x:v>28</x:v>
      </x:c>
      <x:c r="L694" s="53">
        <x:f t="shared" si="125"/>
        <x:v>48</x:v>
      </x:c>
      <x:c r="M694" s="54">
        <x:f t="shared" si="126"/>
        <x:v>2767.320166734462</x:v>
      </x:c>
      <x:c r="N694" s="54">
        <x:f t="shared" si="127"/>
        <x:v>1.4217501157878207</x:v>
      </x:c>
      <x:c r="O694" s="55">
        <x:f t="shared" si="128"/>
        <x:v>117480</x:v>
      </x:c>
      <x:c r="P694" s="55">
        <x:f t="shared" si="129"/>
        <x:v>33440</x:v>
      </x:c>
      <x:c r="Q694" s="55">
        <x:f t="shared" si="130"/>
        <x:v>60543.752894695521</x:v>
      </x:c>
      <x:c r="R694" s="55">
        <x:f t="shared" si="131"/>
        <x:v>3496.2471053044792</x:v>
      </x:c>
      <x:c r="S694" s="1" t="str">
        <x:f t="shared" si="132"/>
        <x:v>YES</x:v>
      </x:c>
      <x:c r="T694" s="1">
        <x:f t="shared" si="133"/>
        <x:v>3496.2471053044792</x:v>
      </x:c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53">
        <x:f t="shared" si="122"/>
        <x:v>0</x:v>
      </x:c>
      <x:c r="J695" s="53">
        <x:f t="shared" si="123"/>
        <x:v>20</x:v>
      </x:c>
      <x:c r="K695" s="53">
        <x:f t="shared" si="124"/>
        <x:v>29</x:v>
      </x:c>
      <x:c r="L695" s="53">
        <x:f t="shared" si="125"/>
        <x:v>49</x:v>
      </x:c>
      <x:c r="M695" s="54">
        <x:f t="shared" si="126"/>
        <x:v>2854.1381948501157</x:v>
      </x:c>
      <x:c r="N695" s="54">
        <x:f t="shared" si="127"/>
        <x:v>1.4820404130903582</x:v>
      </x:c>
      <x:c r="O695" s="55">
        <x:f t="shared" si="128"/>
        <x:v>120180</x:v>
      </x:c>
      <x:c r="P695" s="55">
        <x:f t="shared" si="129"/>
        <x:v>34320</x:v>
      </x:c>
      <x:c r="Q695" s="55">
        <x:f t="shared" si="130"/>
        <x:v>62051.010327258955</x:v>
      </x:c>
      <x:c r="R695" s="55">
        <x:f t="shared" si="131"/>
        <x:v>3808.9896727410451</x:v>
      </x:c>
      <x:c r="S695" s="1" t="str">
        <x:f t="shared" si="132"/>
        <x:v>YES</x:v>
      </x:c>
      <x:c r="T695" s="1">
        <x:f t="shared" si="133"/>
        <x:v>3808.9896727410451</x:v>
      </x:c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53">
        <x:f t="shared" si="122"/>
        <x:v>0</x:v>
      </x:c>
      <x:c r="J696" s="53">
        <x:f t="shared" si="123"/>
        <x:v>20</x:v>
      </x:c>
      <x:c r="K696" s="53">
        <x:f t="shared" si="124"/>
        <x:v>30</x:v>
      </x:c>
      <x:c r="L696" s="53">
        <x:f t="shared" si="125"/>
        <x:v>50</x:v>
      </x:c>
      <x:c r="M696" s="54">
        <x:f t="shared" si="126"/>
        <x:v>2942.8479001838859</x:v>
      </x:c>
      <x:c r="N696" s="54">
        <x:f t="shared" si="127"/>
        <x:v>1.5436443751276985</x:v>
      </x:c>
      <x:c r="O696" s="55">
        <x:f t="shared" si="128"/>
        <x:v>122880</x:v>
      </x:c>
      <x:c r="P696" s="55">
        <x:f t="shared" si="129"/>
        <x:v>35200</x:v>
      </x:c>
      <x:c r="Q696" s="55">
        <x:f t="shared" si="130"/>
        <x:v>63591.109378192465</x:v>
      </x:c>
      <x:c r="R696" s="55">
        <x:f t="shared" si="131"/>
        <x:v>4088.8906218075354</x:v>
      </x:c>
      <x:c r="S696" s="1" t="str">
        <x:f t="shared" si="132"/>
        <x:v>YES</x:v>
      </x:c>
      <x:c r="T696" s="1">
        <x:f t="shared" si="133"/>
        <x:v>4088.8906218075354</x:v>
      </x:c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53">
        <x:f t="shared" si="122"/>
        <x:v>1</x:v>
      </x:c>
      <x:c r="J697" s="53">
        <x:f t="shared" si="123"/>
        <x:v>0</x:v>
      </x:c>
      <x:c r="K697" s="53">
        <x:f t="shared" si="124"/>
        <x:v>0</x:v>
      </x:c>
      <x:c r="L697" s="53">
        <x:f t="shared" si="125"/>
        <x:v>1</x:v>
      </x:c>
      <x:c r="M697" s="54">
        <x:f t="shared" si="126"/>
        <x:v>99.000000000000014</x:v>
      </x:c>
      <x:c r="N697" s="54">
        <x:f t="shared" si="127"/>
        <x:v>0</x:v>
      </x:c>
      <x:c r="O697" s="55">
        <x:f t="shared" si="128"/>
        <x:v>8800</x:v>
      </x:c>
      <x:c r="P697" s="55">
        <x:f t="shared" si="129"/>
        <x:v>880</x:v>
      </x:c>
      <x:c r="Q697" s="55">
        <x:f t="shared" si="130"/>
        <x:v>3437.5000000000005</x:v>
      </x:c>
      <x:c r="R697" s="55">
        <x:f t="shared" si="131"/>
        <x:v>-15517.5</x:v>
      </x:c>
      <x:c r="S697" s="1" t="str">
        <x:f t="shared" si="132"/>
        <x:v>YES</x:v>
      </x:c>
      <x:c r="T697" s="1">
        <x:f t="shared" si="133"/>
        <x:v>-15517.5</x:v>
      </x:c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53">
        <x:f t="shared" si="122"/>
        <x:v>1</x:v>
      </x:c>
      <x:c r="J698" s="53">
        <x:f t="shared" si="123"/>
        <x:v>0</x:v>
      </x:c>
      <x:c r="K698" s="53">
        <x:f t="shared" si="124"/>
        <x:v>1</x:v>
      </x:c>
      <x:c r="L698" s="53">
        <x:f t="shared" si="125"/>
        <x:v>2</x:v>
      </x:c>
      <x:c r="M698" s="54">
        <x:f t="shared" si="126"/>
        <x:v>144.5625</x:v>
      </x:c>
      <x:c r="N698" s="54">
        <x:f t="shared" si="127"/>
        <x:v>0</x:v>
      </x:c>
      <x:c r="O698" s="55">
        <x:f t="shared" si="128"/>
        <x:v>11500</x:v>
      </x:c>
      <x:c r="P698" s="55">
        <x:f t="shared" si="129"/>
        <x:v>1760</x:v>
      </x:c>
      <x:c r="Q698" s="55">
        <x:f t="shared" si="130"/>
        <x:v>5019.53125</x:v>
      </x:c>
      <x:c r="R698" s="55">
        <x:f t="shared" si="131"/>
        <x:v>-15279.53125</x:v>
      </x:c>
      <x:c r="S698" s="1" t="str">
        <x:f t="shared" si="132"/>
        <x:v>YES</x:v>
      </x:c>
      <x:c r="T698" s="1">
        <x:f t="shared" si="133"/>
        <x:v>-15279.53125</x:v>
      </x:c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53">
        <x:f t="shared" si="122"/>
        <x:v>1</x:v>
      </x:c>
      <x:c r="J699" s="53">
        <x:f t="shared" si="123"/>
        <x:v>0</x:v>
      </x:c>
      <x:c r="K699" s="53">
        <x:f t="shared" si="124"/>
        <x:v>2</x:v>
      </x:c>
      <x:c r="L699" s="53">
        <x:f t="shared" si="125"/>
        <x:v>3</x:v>
      </x:c>
      <x:c r="M699" s="54">
        <x:f t="shared" si="126"/>
        <x:v>191.26406250000002</x:v>
      </x:c>
      <x:c r="N699" s="54">
        <x:f t="shared" si="127"/>
        <x:v>0</x:v>
      </x:c>
      <x:c r="O699" s="55">
        <x:f t="shared" si="128"/>
        <x:v>14200</x:v>
      </x:c>
      <x:c r="P699" s="55">
        <x:f t="shared" si="129"/>
        <x:v>2640</x:v>
      </x:c>
      <x:c r="Q699" s="55">
        <x:f t="shared" si="130"/>
        <x:v>6641.1132812500009</x:v>
      </x:c>
      <x:c r="R699" s="55">
        <x:f t="shared" si="131"/>
        <x:v>-15081.11328125</x:v>
      </x:c>
      <x:c r="S699" s="1" t="str">
        <x:f t="shared" si="132"/>
        <x:v>YES</x:v>
      </x:c>
      <x:c r="T699" s="1">
        <x:f t="shared" si="133"/>
        <x:v>-15081.11328125</x:v>
      </x:c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53">
        <x:f t="shared" si="122"/>
        <x:v>1</x:v>
      </x:c>
      <x:c r="J700" s="53">
        <x:f t="shared" si="123"/>
        <x:v>0</x:v>
      </x:c>
      <x:c r="K700" s="53">
        <x:f t="shared" si="124"/>
        <x:v>3</x:v>
      </x:c>
      <x:c r="L700" s="53">
        <x:f t="shared" si="125"/>
        <x:v>4</x:v>
      </x:c>
      <x:c r="M700" s="54">
        <x:f t="shared" si="126"/>
        <x:v>239.12604492187501</x:v>
      </x:c>
      <x:c r="N700" s="54">
        <x:f t="shared" si="127"/>
        <x:v>0</x:v>
      </x:c>
      <x:c r="O700" s="55">
        <x:f t="shared" si="128"/>
        <x:v>16900</x:v>
      </x:c>
      <x:c r="P700" s="55">
        <x:f t="shared" si="129"/>
        <x:v>3520</x:v>
      </x:c>
      <x:c r="Q700" s="55">
        <x:f t="shared" si="130"/>
        <x:v>8302.9876708984375</x:v>
      </x:c>
      <x:c r="R700" s="55">
        <x:f t="shared" si="131"/>
        <x:v>-14922.987670898438</x:v>
      </x:c>
      <x:c r="S700" s="1" t="str">
        <x:f t="shared" si="132"/>
        <x:v>YES</x:v>
      </x:c>
      <x:c r="T700" s="1">
        <x:f t="shared" si="133"/>
        <x:v>-14922.987670898438</x:v>
      </x:c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53">
        <x:f t="shared" si="122"/>
        <x:v>1</x:v>
      </x:c>
      <x:c r="J701" s="53">
        <x:f t="shared" si="123"/>
        <x:v>0</x:v>
      </x:c>
      <x:c r="K701" s="53">
        <x:f t="shared" si="124"/>
        <x:v>4</x:v>
      </x:c>
      <x:c r="L701" s="53">
        <x:f t="shared" si="125"/>
        <x:v>5</x:v>
      </x:c>
      <x:c r="M701" s="54">
        <x:f t="shared" si="126"/>
        <x:v>288.17016064453128</x:v>
      </x:c>
      <x:c r="N701" s="54">
        <x:f t="shared" si="127"/>
        <x:v>0</x:v>
      </x:c>
      <x:c r="O701" s="55">
        <x:f t="shared" si="128"/>
        <x:v>19600</x:v>
      </x:c>
      <x:c r="P701" s="55">
        <x:f t="shared" si="129"/>
        <x:v>4400</x:v>
      </x:c>
      <x:c r="Q701" s="55">
        <x:f t="shared" si="130"/>
        <x:v>10005.908355712891</x:v>
      </x:c>
      <x:c r="R701" s="55">
        <x:f t="shared" si="131"/>
        <x:v>-14805.908355712891</x:v>
      </x:c>
      <x:c r="S701" s="1" t="str">
        <x:f t="shared" si="132"/>
        <x:v>YES</x:v>
      </x:c>
      <x:c r="T701" s="1">
        <x:f t="shared" si="133"/>
        <x:v>-14805.908355712891</x:v>
      </x:c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53">
        <x:f t="shared" si="122"/>
        <x:v>1</x:v>
      </x:c>
      <x:c r="J702" s="53">
        <x:f t="shared" si="123"/>
        <x:v>0</x:v>
      </x:c>
      <x:c r="K702" s="53">
        <x:f t="shared" si="124"/>
        <x:v>5</x:v>
      </x:c>
      <x:c r="L702" s="53">
        <x:f t="shared" si="125"/>
        <x:v>6</x:v>
      </x:c>
      <x:c r="M702" s="54">
        <x:f t="shared" si="126"/>
        <x:v>338.41848456573484</x:v>
      </x:c>
      <x:c r="N702" s="54">
        <x:f t="shared" si="127"/>
        <x:v>0</x:v>
      </x:c>
      <x:c r="O702" s="55">
        <x:f t="shared" si="128"/>
        <x:v>22300</x:v>
      </x:c>
      <x:c r="P702" s="55">
        <x:f t="shared" si="129"/>
        <x:v>5280</x:v>
      </x:c>
      <x:c r="Q702" s="55">
        <x:f t="shared" si="130"/>
        <x:v>11750.641825199125</x:v>
      </x:c>
      <x:c r="R702" s="55">
        <x:f t="shared" si="131"/>
        <x:v>-14730.641825199125</x:v>
      </x:c>
      <x:c r="S702" s="1" t="str">
        <x:f t="shared" si="132"/>
        <x:v>YES</x:v>
      </x:c>
      <x:c r="T702" s="1">
        <x:f t="shared" si="133"/>
        <x:v>-14730.641825199125</x:v>
      </x:c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53">
        <x:f t="shared" si="122"/>
        <x:v>1</x:v>
      </x:c>
      <x:c r="J703" s="53">
        <x:f t="shared" si="123"/>
        <x:v>0</x:v>
      </x:c>
      <x:c r="K703" s="53">
        <x:f t="shared" si="124"/>
        <x:v>6</x:v>
      </x:c>
      <x:c r="L703" s="53">
        <x:f t="shared" si="125"/>
        <x:v>7</x:v>
      </x:c>
      <x:c r="M703" s="54">
        <x:f t="shared" si="126"/>
        <x:v>389.89345874736784</x:v>
      </x:c>
      <x:c r="N703" s="54">
        <x:f t="shared" si="127"/>
        <x:v>0</x:v>
      </x:c>
      <x:c r="O703" s="55">
        <x:f t="shared" si="128"/>
        <x:v>25000</x:v>
      </x:c>
      <x:c r="P703" s="55">
        <x:f t="shared" si="129"/>
        <x:v>6160</x:v>
      </x:c>
      <x:c r="Q703" s="55">
        <x:f t="shared" si="130"/>
        <x:v>13537.967317616938</x:v>
      </x:c>
      <x:c r="R703" s="55">
        <x:f t="shared" si="131"/>
        <x:v>-14697.967317616938</x:v>
      </x:c>
      <x:c r="S703" s="1" t="str">
        <x:f t="shared" si="132"/>
        <x:v>YES</x:v>
      </x:c>
      <x:c r="T703" s="1">
        <x:f t="shared" si="133"/>
        <x:v>-14697.967317616938</x:v>
      </x:c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53">
        <x:f t="shared" si="122"/>
        <x:v>1</x:v>
      </x:c>
      <x:c r="J704" s="53">
        <x:f t="shared" si="123"/>
        <x:v>0</x:v>
      </x:c>
      <x:c r="K704" s="53">
        <x:f t="shared" si="124"/>
        <x:v>7</x:v>
      </x:c>
      <x:c r="L704" s="53">
        <x:f t="shared" si="125"/>
        <x:v>8</x:v>
      </x:c>
      <x:c r="M704" s="54">
        <x:f t="shared" si="126"/>
        <x:v>442.61789814532818</x:v>
      </x:c>
      <x:c r="N704" s="54">
        <x:f t="shared" si="127"/>
        <x:v>0</x:v>
      </x:c>
      <x:c r="O704" s="55">
        <x:f t="shared" si="128"/>
        <x:v>27700</x:v>
      </x:c>
      <x:c r="P704" s="55">
        <x:f t="shared" si="129"/>
        <x:v>7040</x:v>
      </x:c>
      <x:c r="Q704" s="55">
        <x:f t="shared" si="130"/>
        <x:v>15368.677018935006</x:v>
      </x:c>
      <x:c r="R704" s="55">
        <x:f t="shared" si="131"/>
        <x:v>-14708.677018935006</x:v>
      </x:c>
      <x:c r="S704" s="1" t="str">
        <x:f t="shared" si="132"/>
        <x:v>YES</x:v>
      </x:c>
      <x:c r="T704" s="1">
        <x:f t="shared" si="133"/>
        <x:v>-14708.677018935006</x:v>
      </x:c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53">
        <x:f t="shared" si="122"/>
        <x:v>1</x:v>
      </x:c>
      <x:c r="J705" s="53">
        <x:f t="shared" si="123"/>
        <x:v>0</x:v>
      </x:c>
      <x:c r="K705" s="53">
        <x:f t="shared" si="124"/>
        <x:v>8</x:v>
      </x:c>
      <x:c r="L705" s="53">
        <x:f t="shared" si="125"/>
        <x:v>9</x:v>
      </x:c>
      <x:c r="M705" s="54">
        <x:f t="shared" si="126"/>
        <x:v>496.61499642530839</x:v>
      </x:c>
      <x:c r="N705" s="54">
        <x:f t="shared" si="127"/>
        <x:v>0</x:v>
      </x:c>
      <x:c r="O705" s="55">
        <x:f t="shared" si="128"/>
        <x:v>30400</x:v>
      </x:c>
      <x:c r="P705" s="55">
        <x:f t="shared" si="129"/>
        <x:v>7920</x:v>
      </x:c>
      <x:c r="Q705" s="55">
        <x:f t="shared" si="130"/>
        <x:v>17243.576264767653</x:v>
      </x:c>
      <x:c r="R705" s="55">
        <x:f t="shared" si="131"/>
        <x:v>-14763.576264767653</x:v>
      </x:c>
      <x:c r="S705" s="1" t="str">
        <x:f t="shared" si="132"/>
        <x:v>YES</x:v>
      </x:c>
      <x:c r="T705" s="1">
        <x:f t="shared" si="133"/>
        <x:v>-14763.576264767653</x:v>
      </x:c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53">
        <x:f t="shared" si="122"/>
        <x:v>1</x:v>
      </x:c>
      <x:c r="J706" s="53">
        <x:f t="shared" si="123"/>
        <x:v>0</x:v>
      </x:c>
      <x:c r="K706" s="53">
        <x:f t="shared" si="124"/>
        <x:v>9</x:v>
      </x:c>
      <x:c r="L706" s="53">
        <x:f t="shared" si="125"/>
        <x:v>10</x:v>
      </x:c>
      <x:c r="M706" s="54">
        <x:f t="shared" si="126"/>
        <x:v>551.90833186570285</x:v>
      </x:c>
      <x:c r="N706" s="54">
        <x:f t="shared" si="127"/>
        <x:v>0</x:v>
      </x:c>
      <x:c r="O706" s="55">
        <x:f t="shared" si="128"/>
        <x:v>33100</x:v>
      </x:c>
      <x:c r="P706" s="55">
        <x:f t="shared" si="129"/>
        <x:v>8800</x:v>
      </x:c>
      <x:c r="Q706" s="55">
        <x:f t="shared" si="130"/>
        <x:v>19163.483745336904</x:v>
      </x:c>
      <x:c r="R706" s="55">
        <x:f t="shared" si="131"/>
        <x:v>-14863.483745336904</x:v>
      </x:c>
      <x:c r="S706" s="1" t="str">
        <x:f t="shared" si="132"/>
        <x:v>YES</x:v>
      </x:c>
      <x:c r="T706" s="1">
        <x:f t="shared" si="133"/>
        <x:v>-14863.483745336904</x:v>
      </x:c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53">
        <x:f t="shared" si="122"/>
        <x:v>1</x:v>
      </x:c>
      <x:c r="J707" s="53">
        <x:f t="shared" si="123"/>
        <x:v>0</x:v>
      </x:c>
      <x:c r="K707" s="53">
        <x:f t="shared" si="124"/>
        <x:v>10</x:v>
      </x:c>
      <x:c r="L707" s="53">
        <x:f t="shared" si="125"/>
        <x:v>11</x:v>
      </x:c>
      <x:c r="M707" s="54">
        <x:f t="shared" si="126"/>
        <x:v>608.52187334891573</x:v>
      </x:c>
      <x:c r="N707" s="54">
        <x:f t="shared" si="127"/>
        <x:v>0</x:v>
      </x:c>
      <x:c r="O707" s="55">
        <x:f t="shared" si="128"/>
        <x:v>35800</x:v>
      </x:c>
      <x:c r="P707" s="55">
        <x:f t="shared" si="129"/>
        <x:v>9680</x:v>
      </x:c>
      <x:c r="Q707" s="55">
        <x:f t="shared" si="130"/>
        <x:v>21129.231713504018</x:v>
      </x:c>
      <x:c r="R707" s="55">
        <x:f t="shared" si="131"/>
        <x:v>-15009.231713504018</x:v>
      </x:c>
      <x:c r="S707" s="1" t="str">
        <x:f t="shared" si="132"/>
        <x:v>YES</x:v>
      </x:c>
      <x:c r="T707" s="1">
        <x:f t="shared" si="133"/>
        <x:v>-15009.231713504018</x:v>
      </x:c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53">
        <x:f t="shared" si="122"/>
        <x:v>1</x:v>
      </x:c>
      <x:c r="J708" s="53">
        <x:f t="shared" si="123"/>
        <x:v>0</x:v>
      </x:c>
      <x:c r="K708" s="53">
        <x:f t="shared" si="124"/>
        <x:v>11</x:v>
      </x:c>
      <x:c r="L708" s="53">
        <x:f t="shared" si="125"/>
        <x:v>12</x:v>
      </x:c>
      <x:c r="M708" s="54">
        <x:f t="shared" si="126"/>
        <x:v>666.47998644235474</x:v>
      </x:c>
      <x:c r="N708" s="54">
        <x:f t="shared" si="127"/>
        <x:v>0</x:v>
      </x:c>
      <x:c r="O708" s="55">
        <x:f t="shared" si="128"/>
        <x:v>38500</x:v>
      </x:c>
      <x:c r="P708" s="55">
        <x:f t="shared" si="129"/>
        <x:v>10560</x:v>
      </x:c>
      <x:c r="Q708" s="55">
        <x:f t="shared" si="130"/>
        <x:v>23141.666195915095</x:v>
      </x:c>
      <x:c r="R708" s="55">
        <x:f t="shared" si="131"/>
        <x:v>-15201.666195915095</x:v>
      </x:c>
      <x:c r="S708" s="1" t="str">
        <x:f t="shared" si="132"/>
        <x:v>YES</x:v>
      </x:c>
      <x:c r="T708" s="1">
        <x:f t="shared" si="133"/>
        <x:v>-15201.666195915095</x:v>
      </x:c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53">
        <x:f t="shared" si="122"/>
        <x:v>1</x:v>
      </x:c>
      <x:c r="J709" s="53">
        <x:f t="shared" si="123"/>
        <x:v>0</x:v>
      </x:c>
      <x:c r="K709" s="53">
        <x:f t="shared" si="124"/>
        <x:v>12</x:v>
      </x:c>
      <x:c r="L709" s="53">
        <x:f t="shared" si="125"/>
        <x:v>13</x:v>
      </x:c>
      <x:c r="M709" s="54">
        <x:f t="shared" si="126"/>
        <x:v>725.80743957041921</x:v>
      </x:c>
      <x:c r="N709" s="54">
        <x:f t="shared" si="127"/>
        <x:v>4.0329441461244486E-3</x:v>
      </x:c>
      <x:c r="O709" s="55">
        <x:f t="shared" si="128"/>
        <x:v>41200</x:v>
      </x:c>
      <x:c r="P709" s="55">
        <x:f t="shared" si="129"/>
        <x:v>11440</x:v>
      </x:c>
      <x:c r="Q709" s="55">
        <x:f t="shared" si="130"/>
        <x:v>25100.823603653113</x:v>
      </x:c>
      <x:c r="R709" s="55">
        <x:f t="shared" si="131"/>
        <x:v>-15340.823603653113</x:v>
      </x:c>
      <x:c r="S709" s="1" t="str">
        <x:f t="shared" si="132"/>
        <x:v>YES</x:v>
      </x:c>
      <x:c r="T709" s="1">
        <x:f t="shared" si="133"/>
        <x:v>-15340.823603653113</x:v>
      </x:c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53">
        <x:f t="shared" si="122"/>
        <x:v>1</x:v>
      </x:c>
      <x:c r="J710" s="53">
        <x:f t="shared" si="123"/>
        <x:v>0</x:v>
      </x:c>
      <x:c r="K710" s="53">
        <x:f t="shared" si="124"/>
        <x:v>13</x:v>
      </x:c>
      <x:c r="L710" s="53">
        <x:f t="shared" si="125"/>
        <x:v>14</x:v>
      </x:c>
      <x:c r="M710" s="54">
        <x:f t="shared" si="126"/>
        <x:v>786.52941027880343</x:v>
      </x:c>
      <x:c r="N710" s="54">
        <x:f t="shared" si="127"/>
        <x:v>4.6200979360280156E-2</x:v>
      </x:c>
      <x:c r="O710" s="55">
        <x:f t="shared" si="128"/>
        <x:v>43900</x:v>
      </x:c>
      <x:c r="P710" s="55">
        <x:f t="shared" si="129"/>
        <x:v>12320</x:v>
      </x:c>
      <x:c r="Q710" s="55">
        <x:f t="shared" si="130"/>
        <x:v>26155.024484007005</x:v>
      </x:c>
      <x:c r="R710" s="55">
        <x:f t="shared" si="131"/>
        <x:v>-14575.024484007005</x:v>
      </x:c>
      <x:c r="S710" s="1" t="str">
        <x:f t="shared" si="132"/>
        <x:v>YES</x:v>
      </x:c>
      <x:c r="T710" s="1">
        <x:f t="shared" si="133"/>
        <x:v>-14575.024484007005</x:v>
      </x:c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53">
        <x:f t="shared" si="122"/>
        <x:v>1</x:v>
      </x:c>
      <x:c r="J711" s="53">
        <x:f t="shared" si="123"/>
        <x:v>0</x:v>
      </x:c>
      <x:c r="K711" s="53">
        <x:f t="shared" si="124"/>
        <x:v>14</x:v>
      </x:c>
      <x:c r="L711" s="53">
        <x:f t="shared" si="125"/>
        <x:v>15</x:v>
      </x:c>
      <x:c r="M711" s="54">
        <x:f t="shared" si="126"/>
        <x:v>848.67149159246469</x:v>
      </x:c>
      <x:c r="N711" s="54">
        <x:f t="shared" si="127"/>
        <x:v>8.9355202494767152E-2</x:v>
      </x:c>
      <x:c r="O711" s="55">
        <x:f t="shared" si="128"/>
        <x:v>46600</x:v>
      </x:c>
      <x:c r="P711" s="55">
        <x:f t="shared" si="129"/>
        <x:v>13200</x:v>
      </x:c>
      <x:c r="Q711" s="55">
        <x:f t="shared" si="130"/>
        <x:v>27233.880062369179</x:v>
      </x:c>
      <x:c r="R711" s="55">
        <x:f t="shared" si="131"/>
        <x:v>-13833.880062369179</x:v>
      </x:c>
      <x:c r="S711" s="1" t="str">
        <x:f t="shared" si="132"/>
        <x:v>YES</x:v>
      </x:c>
      <x:c r="T711" s="1">
        <x:f t="shared" si="133"/>
        <x:v>-13833.880062369179</x:v>
      </x:c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53">
        <x:f t="shared" si="122"/>
        <x:v>1</x:v>
      </x:c>
      <x:c r="J712" s="53">
        <x:f t="shared" si="123"/>
        <x:v>0</x:v>
      </x:c>
      <x:c r="K712" s="53">
        <x:f t="shared" si="124"/>
        <x:v>15</x:v>
      </x:c>
      <x:c r="L712" s="53">
        <x:f t="shared" si="125"/>
        <x:v>16</x:v>
      </x:c>
      <x:c r="M712" s="54">
        <x:f t="shared" si="126"/>
        <x:v>912.25969846861108</x:v>
      </x:c>
      <x:c r="N712" s="54">
        <x:f t="shared" si="127"/>
        <x:v>0.13351367949209103</x:v>
      </x:c>
      <x:c r="O712" s="55">
        <x:f t="shared" si="128"/>
        <x:v>49300</x:v>
      </x:c>
      <x:c r="P712" s="55">
        <x:f t="shared" si="129"/>
        <x:v>14080</x:v>
      </x:c>
      <x:c r="Q712" s="55">
        <x:f t="shared" si="130"/>
        <x:v>28337.841987302276</x:v>
      </x:c>
      <x:c r="R712" s="55">
        <x:f t="shared" si="131"/>
        <x:v>-13117.841987302276</x:v>
      </x:c>
      <x:c r="S712" s="1" t="str">
        <x:f t="shared" si="132"/>
        <x:v>YES</x:v>
      </x:c>
      <x:c r="T712" s="1">
        <x:f t="shared" si="133"/>
        <x:v>-13117.841987302276</x:v>
      </x:c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53">
        <x:f t="shared" si="122"/>
        <x:v>1</x:v>
      </x:c>
      <x:c r="J713" s="53">
        <x:f t="shared" si="123"/>
        <x:v>0</x:v>
      </x:c>
      <x:c r="K713" s="53">
        <x:f t="shared" si="124"/>
        <x:v>16</x:v>
      </x:c>
      <x:c r="L713" s="53">
        <x:f t="shared" si="125"/>
        <x:v>17</x:v>
      </x:c>
      <x:c r="M713" s="54">
        <x:f t="shared" si="126"/>
        <x:v>977.32047434610013</x:v>
      </x:c>
      <x:c r="N713" s="54">
        <x:f t="shared" si="127"/>
        <x:v>0.17869477385145843</x:v>
      </x:c>
      <x:c r="O713" s="55">
        <x:f t="shared" si="128"/>
        <x:v>52000</x:v>
      </x:c>
      <x:c r="P713" s="55">
        <x:f t="shared" si="129"/>
        <x:v>14960</x:v>
      </x:c>
      <x:c r="Q713" s="55">
        <x:f t="shared" si="130"/>
        <x:v>29467.369346286461</x:v>
      </x:c>
      <x:c r="R713" s="55">
        <x:f t="shared" si="131"/>
        <x:v>-12427.369346286461</x:v>
      </x:c>
      <x:c r="S713" s="1" t="str">
        <x:f t="shared" si="132"/>
        <x:v>YES</x:v>
      </x:c>
      <x:c r="T713" s="1">
        <x:f t="shared" si="133"/>
        <x:v>-12427.369346286461</x:v>
      </x:c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53">
        <x:f t="shared" si="122"/>
        <x:v>1</x:v>
      </x:c>
      <x:c r="J714" s="53">
        <x:f t="shared" si="123"/>
        <x:v>0</x:v>
      </x:c>
      <x:c r="K714" s="53">
        <x:f t="shared" si="124"/>
        <x:v>17</x:v>
      </x:c>
      <x:c r="L714" s="53">
        <x:f t="shared" si="125"/>
        <x:v>18</x:v>
      </x:c>
      <x:c r="M714" s="54">
        <x:f t="shared" si="126"/>
        <x:v>1043.8806977926406</x:v>
      </x:c>
      <x:c r="N714" s="54">
        <x:f t="shared" si="127"/>
        <x:v>0.22491715124488931</x:v>
      </x:c>
      <x:c r="O714" s="55">
        <x:f t="shared" si="128"/>
        <x:v>54700</x:v>
      </x:c>
      <x:c r="P714" s="55">
        <x:f t="shared" si="129"/>
        <x:v>15840</x:v>
      </x:c>
      <x:c r="Q714" s="55">
        <x:f t="shared" si="130"/>
        <x:v>30622.928781122231</x:v>
      </x:c>
      <x:c r="R714" s="55">
        <x:f t="shared" si="131"/>
        <x:v>-11762.928781122231</x:v>
      </x:c>
      <x:c r="S714" s="1" t="str">
        <x:f t="shared" si="132"/>
        <x:v>YES</x:v>
      </x:c>
      <x:c r="T714" s="1">
        <x:f t="shared" si="133"/>
        <x:v>-11762.928781122231</x:v>
      </x:c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53">
        <x:f t="shared" si="122"/>
        <x:v>1</x:v>
      </x:c>
      <x:c r="J715" s="53">
        <x:f t="shared" si="123"/>
        <x:v>0</x:v>
      </x:c>
      <x:c r="K715" s="53">
        <x:f t="shared" si="124"/>
        <x:v>18</x:v>
      </x:c>
      <x:c r="L715" s="53">
        <x:f t="shared" si="125"/>
        <x:v>19</x:v>
      </x:c>
      <x:c r="M715" s="54">
        <x:f t="shared" si="126"/>
        <x:v>1111.967689251228</x:v>
      </x:c>
      <x:c r="N715" s="54">
        <x:f t="shared" si="127"/>
        <x:v>0.27219978420224167</x:v>
      </x:c>
      <x:c r="O715" s="55">
        <x:f t="shared" si="128"/>
        <x:v>57400</x:v>
      </x:c>
      <x:c r="P715" s="55">
        <x:f t="shared" si="129"/>
        <x:v>16720</x:v>
      </x:c>
      <x:c r="Q715" s="55">
        <x:f t="shared" si="130"/>
        <x:v>31804.994605056039</x:v>
      </x:c>
      <x:c r="R715" s="55">
        <x:f t="shared" si="131"/>
        <x:v>-11124.994605056039</x:v>
      </x:c>
      <x:c r="S715" s="1" t="str">
        <x:f t="shared" si="132"/>
        <x:v>YES</x:v>
      </x:c>
      <x:c r="T715" s="1">
        <x:f t="shared" si="133"/>
        <x:v>-11124.994605056039</x:v>
      </x:c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53">
        <x:f t="shared" si="122"/>
        <x:v>1</x:v>
      </x:c>
      <x:c r="J716" s="53">
        <x:f t="shared" si="123"/>
        <x:v>0</x:v>
      </x:c>
      <x:c r="K716" s="53">
        <x:f t="shared" si="124"/>
        <x:v>19</x:v>
      </x:c>
      <x:c r="L716" s="53">
        <x:f t="shared" si="125"/>
        <x:v>20</x:v>
      </x:c>
      <x:c r="M716" s="54">
        <x:f t="shared" si="126"/>
        <x:v>1181.6092178872495</x:v>
      </x:c>
      <x:c r="N716" s="54">
        <x:f t="shared" si="127"/>
        <x:v>0.32056195686614553</x:v>
      </x:c>
      <x:c r="O716" s="55">
        <x:f t="shared" si="128"/>
        <x:v>60100</x:v>
      </x:c>
      <x:c r="P716" s="55">
        <x:f t="shared" si="129"/>
        <x:v>17600</x:v>
      </x:c>
      <x:c r="Q716" s="55">
        <x:f t="shared" si="130"/>
        <x:v>33014.048921653637</x:v>
      </x:c>
      <x:c r="R716" s="55">
        <x:f t="shared" si="131"/>
        <x:v>-10514.048921653637</x:v>
      </x:c>
      <x:c r="S716" s="1" t="str">
        <x:f t="shared" si="132"/>
        <x:v>YES</x:v>
      </x:c>
      <x:c r="T716" s="1">
        <x:f t="shared" si="133"/>
        <x:v>-10514.048921653637</x:v>
      </x:c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53">
        <x:f t="shared" si="122"/>
        <x:v>1</x:v>
      </x:c>
      <x:c r="J717" s="53">
        <x:f t="shared" si="123"/>
        <x:v>0</x:v>
      </x:c>
      <x:c r="K717" s="53">
        <x:f t="shared" si="124"/>
        <x:v>20</x:v>
      </x:c>
      <x:c r="L717" s="53">
        <x:f t="shared" si="125"/>
        <x:v>21</x:v>
      </x:c>
      <x:c r="M717" s="54">
        <x:f t="shared" si="126"/>
        <x:v>1252.8335085377266</x:v>
      </x:c>
      <x:c r="N717" s="54">
        <x:f t="shared" si="127"/>
        <x:v>0.37002326981786571</x:v>
      </x:c>
      <x:c r="O717" s="55">
        <x:f t="shared" si="128"/>
        <x:v>62800</x:v>
      </x:c>
      <x:c r="P717" s="55">
        <x:f t="shared" si="129"/>
        <x:v>18480</x:v>
      </x:c>
      <x:c r="Q717" s="55">
        <x:f t="shared" si="130"/>
        <x:v>34250.581745446645</x:v>
      </x:c>
      <x:c r="R717" s="55">
        <x:f t="shared" si="131"/>
        <x:v>-9930.5817454466451</x:v>
      </x:c>
      <x:c r="S717" s="1" t="str">
        <x:f t="shared" si="132"/>
        <x:v>YES</x:v>
      </x:c>
      <x:c r="T717" s="1">
        <x:f t="shared" si="133"/>
        <x:v>-9930.5817454466451</x:v>
      </x:c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53">
        <x:f t="shared" si="122"/>
        <x:v>1</x:v>
      </x:c>
      <x:c r="J718" s="53">
        <x:f t="shared" si="123"/>
        <x:v>0</x:v>
      </x:c>
      <x:c r="K718" s="53">
        <x:f t="shared" si="124"/>
        <x:v>21</x:v>
      </x:c>
      <x:c r="L718" s="53">
        <x:f t="shared" si="125"/>
        <x:v>22</x:v>
      </x:c>
      <x:c r="M718" s="54">
        <x:f t="shared" si="126"/>
        <x:v>1325.6692487641703</x:v>
      </x:c>
      <x:c r="N718" s="54">
        <x:f t="shared" si="127"/>
        <x:v>0.42060364497511826</x:v>
      </x:c>
      <x:c r="O718" s="55">
        <x:f t="shared" si="128"/>
        <x:v>65500</x:v>
      </x:c>
      <x:c r="P718" s="55">
        <x:f t="shared" si="129"/>
        <x:v>19360</x:v>
      </x:c>
      <x:c r="Q718" s="55">
        <x:f t="shared" si="130"/>
        <x:v>35515.091124377956</x:v>
      </x:c>
      <x:c r="R718" s="55">
        <x:f t="shared" si="131"/>
        <x:v>-9375.0911243779556</x:v>
      </x:c>
      <x:c r="S718" s="1" t="str">
        <x:f t="shared" si="132"/>
        <x:v>YES</x:v>
      </x:c>
      <x:c r="T718" s="1">
        <x:f t="shared" si="133"/>
        <x:v>-9375.0911243779556</x:v>
      </x:c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53">
        <x:f t="shared" si="122"/>
        <x:v>1</x:v>
      </x:c>
      <x:c r="J719" s="53">
        <x:f t="shared" si="123"/>
        <x:v>0</x:v>
      </x:c>
      <x:c r="K719" s="53">
        <x:f t="shared" si="124"/>
        <x:v>22</x:v>
      </x:c>
      <x:c r="L719" s="53">
        <x:f t="shared" si="125"/>
        <x:v>23</x:v>
      </x:c>
      <x:c r="M719" s="54">
        <x:f t="shared" si="126"/>
        <x:v>1400.1455960105666</x:v>
      </x:c>
      <x:c r="N719" s="54">
        <x:f t="shared" si="127"/>
        <x:v>0.47232333056289344</x:v>
      </x:c>
      <x:c r="O719" s="55">
        <x:f t="shared" si="128"/>
        <x:v>68200</x:v>
      </x:c>
      <x:c r="P719" s="55">
        <x:f t="shared" si="129"/>
        <x:v>20240</x:v>
      </x:c>
      <x:c r="Q719" s="55">
        <x:f t="shared" si="130"/>
        <x:v>36808.083264072338</x:v>
      </x:c>
      <x:c r="R719" s="55">
        <x:f t="shared" si="131"/>
        <x:v>-8848.0832640723384</x:v>
      </x:c>
      <x:c r="S719" s="1" t="str">
        <x:f t="shared" si="132"/>
        <x:v>YES</x:v>
      </x:c>
      <x:c r="T719" s="1">
        <x:f t="shared" si="133"/>
        <x:v>-8848.0832640723384</x:v>
      </x:c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53">
        <x:f t="shared" si="122"/>
        <x:v>1</x:v>
      </x:c>
      <x:c r="J720" s="53">
        <x:f t="shared" si="123"/>
        <x:v>0</x:v>
      </x:c>
      <x:c r="K720" s="53">
        <x:f t="shared" si="124"/>
        <x:v>23</x:v>
      </x:c>
      <x:c r="L720" s="53">
        <x:f t="shared" si="125"/>
        <x:v>24</x:v>
      </x:c>
      <x:c r="M720" s="54">
        <x:f t="shared" si="126"/>
        <x:v>1476.292184868003</x:v>
      </x:c>
      <x:c r="N720" s="54">
        <x:f t="shared" si="127"/>
        <x:v>0.52520290615833543</x:v>
      </x:c>
      <x:c r="O720" s="55">
        <x:f t="shared" si="128"/>
        <x:v>70900</x:v>
      </x:c>
      <x:c r="P720" s="55">
        <x:f t="shared" si="129"/>
        <x:v>21120</x:v>
      </x:c>
      <x:c r="Q720" s="55">
        <x:f t="shared" si="130"/>
        <x:v>38130.072653958385</x:v>
      </x:c>
      <x:c r="R720" s="55">
        <x:f t="shared" si="131"/>
        <x:v>-8350.0726539583848</x:v>
      </x:c>
      <x:c r="S720" s="1" t="str">
        <x:f t="shared" si="132"/>
        <x:v>YES</x:v>
      </x:c>
      <x:c r="T720" s="1">
        <x:f t="shared" si="133"/>
        <x:v>-8350.0726539583848</x:v>
      </x:c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53">
        <x:f t="shared" si="122"/>
        <x:v>1</x:v>
      </x:c>
      <x:c r="J721" s="53">
        <x:f t="shared" si="123"/>
        <x:v>0</x:v>
      </x:c>
      <x:c r="K721" s="53">
        <x:f t="shared" si="124"/>
        <x:v>24</x:v>
      </x:c>
      <x:c r="L721" s="53">
        <x:f t="shared" si="125"/>
        <x:v>25</x:v>
      </x:c>
      <x:c r="M721" s="54">
        <x:f t="shared" si="126"/>
        <x:v>1554.1391344474989</x:v>
      </x:c>
      <x:c r="N721" s="54">
        <x:f t="shared" si="127"/>
        <x:v>0.57926328781076308</x:v>
      </x:c>
      <x:c r="O721" s="55">
        <x:f t="shared" si="128"/>
        <x:v>73600</x:v>
      </x:c>
      <x:c r="P721" s="55">
        <x:f t="shared" si="129"/>
        <x:v>22000</x:v>
      </x:c>
      <x:c r="Q721" s="55">
        <x:f t="shared" si="130"/>
        <x:v>39481.582195269075</x:v>
      </x:c>
      <x:c r="R721" s="55">
        <x:f t="shared" si="131"/>
        <x:v>-7881.5821952690749</x:v>
      </x:c>
      <x:c r="S721" s="1" t="str">
        <x:f t="shared" si="132"/>
        <x:v>YES</x:v>
      </x:c>
      <x:c r="T721" s="1">
        <x:f t="shared" si="133"/>
        <x:v>-7881.5821952690749</x:v>
      </x:c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53">
        <x:f t="shared" si="122"/>
        <x:v>1</x:v>
      </x:c>
      <x:c r="J722" s="53">
        <x:f t="shared" si="123"/>
        <x:v>0</x:v>
      </x:c>
      <x:c r="K722" s="53">
        <x:f t="shared" si="124"/>
        <x:v>25</x:v>
      </x:c>
      <x:c r="L722" s="53">
        <x:f t="shared" si="125"/>
        <x:v>26</x:v>
      </x:c>
      <x:c r="M722" s="54">
        <x:f t="shared" si="126"/>
        <x:v>1633.7170558625965</x:v>
      </x:c>
      <x:c r="N722" s="54">
        <x:f t="shared" si="127"/>
        <x:v>0.63452573323791417</x:v>
      </x:c>
      <x:c r="O722" s="55">
        <x:f t="shared" si="128"/>
        <x:v>76300</x:v>
      </x:c>
      <x:c r="P722" s="55">
        <x:f t="shared" si="129"/>
        <x:v>22880</x:v>
      </x:c>
      <x:c r="Q722" s="55">
        <x:f t="shared" si="130"/>
        <x:v>40863.143330947853</x:v>
      </x:c>
      <x:c r="R722" s="55">
        <x:f t="shared" si="131"/>
        <x:v>-7443.1433309478525</x:v>
      </x:c>
      <x:c r="S722" s="1" t="str">
        <x:f t="shared" si="132"/>
        <x:v>YES</x:v>
      </x:c>
      <x:c r="T722" s="1">
        <x:f t="shared" si="133"/>
        <x:v>-7443.1433309478525</x:v>
      </x:c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53">
        <x:f t="shared" si="122"/>
        <x:v>1</x:v>
      </x:c>
      <x:c r="J723" s="53">
        <x:f t="shared" si="123"/>
        <x:v>0</x:v>
      </x:c>
      <x:c r="K723" s="53">
        <x:f t="shared" si="124"/>
        <x:v>26</x:v>
      </x:c>
      <x:c r="L723" s="53">
        <x:f t="shared" si="125"/>
        <x:v>27</x:v>
      </x:c>
      <x:c r="M723" s="54">
        <x:f t="shared" si="126"/>
        <x:v>1715.0570598233144</x:v>
      </x:c>
      <x:c r="N723" s="54">
        <x:f t="shared" si="127"/>
        <x:v>0.6910118470995239</x:v>
      </x:c>
      <x:c r="O723" s="55">
        <x:f t="shared" si="128"/>
        <x:v>79000</x:v>
      </x:c>
      <x:c r="P723" s="55">
        <x:f t="shared" si="129"/>
        <x:v>23760</x:v>
      </x:c>
      <x:c r="Q723" s="55">
        <x:f t="shared" si="130"/>
        <x:v>42275.296177488097</x:v>
      </x:c>
      <x:c r="R723" s="55">
        <x:f t="shared" si="131"/>
        <x:v>-7035.2961774880969</x:v>
      </x:c>
      <x:c r="S723" s="1" t="str">
        <x:f t="shared" si="132"/>
        <x:v>YES</x:v>
      </x:c>
      <x:c r="T723" s="1">
        <x:f t="shared" si="133"/>
        <x:v>-7035.2961774880969</x:v>
      </x:c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53">
        <x:f t="shared" si="122"/>
        <x:v>1</x:v>
      </x:c>
      <x:c r="J724" s="53">
        <x:f t="shared" si="123"/>
        <x:v>0</x:v>
      </x:c>
      <x:c r="K724" s="53">
        <x:f t="shared" si="124"/>
        <x:v>27</x:v>
      </x:c>
      <x:c r="L724" s="53">
        <x:f t="shared" si="125"/>
        <x:v>28</x:v>
      </x:c>
      <x:c r="M724" s="54">
        <x:f t="shared" si="126"/>
        <x:v>1798.1907643430709</x:v>
      </x:c>
      <x:c r="N724" s="54">
        <x:f t="shared" si="127"/>
        <x:v>0.74874358634935478</x:v>
      </x:c>
      <x:c r="O724" s="55">
        <x:f t="shared" si="128"/>
        <x:v>81700</x:v>
      </x:c>
      <x:c r="P724" s="55">
        <x:f t="shared" si="129"/>
        <x:v>24640</x:v>
      </x:c>
      <x:c r="Q724" s="55">
        <x:f t="shared" si="130"/>
        <x:v>43718.589658733865</x:v>
      </x:c>
      <x:c r="R724" s="55">
        <x:f t="shared" si="131"/>
        <x:v>-6658.5896587338648</x:v>
      </x:c>
      <x:c r="S724" s="1" t="str">
        <x:f t="shared" si="132"/>
        <x:v>YES</x:v>
      </x:c>
      <x:c r="T724" s="1">
        <x:f t="shared" si="133"/>
        <x:v>-6658.5896587338648</x:v>
      </x:c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53">
        <x:f t="shared" si="122"/>
        <x:v>1</x:v>
      </x:c>
      <x:c r="J725" s="53">
        <x:f t="shared" si="123"/>
        <x:v>0</x:v>
      </x:c>
      <x:c r="K725" s="53">
        <x:f t="shared" si="124"/>
        <x:v>28</x:v>
      </x:c>
      <x:c r="L725" s="53">
        <x:f t="shared" si="125"/>
        <x:v>29</x:v>
      </x:c>
      <x:c r="M725" s="54">
        <x:f t="shared" si="126"/>
        <x:v>1883.1503025602246</x:v>
      </x:c>
      <x:c r="N725" s="54">
        <x:f t="shared" si="127"/>
        <x:v>0.80774326566682264</x:v>
      </x:c>
      <x:c r="O725" s="55">
        <x:f t="shared" si="128"/>
        <x:v>84400</x:v>
      </x:c>
      <x:c r="P725" s="55">
        <x:f t="shared" si="129"/>
        <x:v>25520</x:v>
      </x:c>
      <x:c r="Q725" s="55">
        <x:f t="shared" si="130"/>
        <x:v>45193.581641670564</x:v>
      </x:c>
      <x:c r="R725" s="55">
        <x:f t="shared" si="131"/>
        <x:v>-6313.5816416705638</x:v>
      </x:c>
      <x:c r="S725" s="1" t="str">
        <x:f t="shared" si="132"/>
        <x:v>YES</x:v>
      </x:c>
      <x:c r="T725" s="1">
        <x:f t="shared" si="133"/>
        <x:v>-6313.5816416705638</x:v>
      </x:c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53">
        <x:f t="shared" si="122"/>
        <x:v>1</x:v>
      </x:c>
      <x:c r="J726" s="53">
        <x:f t="shared" si="123"/>
        <x:v>0</x:v>
      </x:c>
      <x:c r="K726" s="53">
        <x:f t="shared" si="124"/>
        <x:v>29</x:v>
      </x:c>
      <x:c r="L726" s="53">
        <x:f t="shared" si="125"/>
        <x:v>30</x:v>
      </x:c>
      <x:c r="M726" s="54">
        <x:f t="shared" si="126"/>
        <x:v>1969.9683306758782</x:v>
      </x:c>
      <x:c r="N726" s="54">
        <x:f t="shared" si="127"/>
        <x:v>0.86803356296935985</x:v>
      </x:c>
      <x:c r="O726" s="55">
        <x:f t="shared" si="128"/>
        <x:v>87100</x:v>
      </x:c>
      <x:c r="P726" s="55">
        <x:f t="shared" si="129"/>
        <x:v>26400</x:v>
      </x:c>
      <x:c r="Q726" s="55">
        <x:f t="shared" si="130"/>
        <x:v>46700.839074233998</x:v>
      </x:c>
      <x:c r="R726" s="55">
        <x:f t="shared" si="131"/>
        <x:v>-6000.839074233998</x:v>
      </x:c>
      <x:c r="S726" s="1" t="str">
        <x:f t="shared" si="132"/>
        <x:v>YES</x:v>
      </x:c>
      <x:c r="T726" s="1">
        <x:f t="shared" si="133"/>
        <x:v>-6000.839074233998</x:v>
      </x:c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53">
        <x:f t="shared" si="122"/>
        <x:v>1</x:v>
      </x:c>
      <x:c r="J727" s="53">
        <x:f t="shared" si="123"/>
        <x:v>0</x:v>
      </x:c>
      <x:c r="K727" s="53">
        <x:f t="shared" si="124"/>
        <x:v>30</x:v>
      </x:c>
      <x:c r="L727" s="53">
        <x:f t="shared" si="125"/>
        <x:v>31</x:v>
      </x:c>
      <x:c r="M727" s="54">
        <x:f t="shared" si="126"/>
        <x:v>2058.6780360096491</x:v>
      </x:c>
      <x:c r="N727" s="54">
        <x:f t="shared" si="127"/>
        <x:v>0.92963752500670072</x:v>
      </x:c>
      <x:c r="O727" s="55">
        <x:f t="shared" si="128"/>
        <x:v>89800</x:v>
      </x:c>
      <x:c r="P727" s="55">
        <x:f t="shared" si="129"/>
        <x:v>27280</x:v>
      </x:c>
      <x:c r="Q727" s="55">
        <x:f t="shared" si="130"/>
        <x:v>48240.938125167522</x:v>
      </x:c>
      <x:c r="R727" s="55">
        <x:f t="shared" si="131"/>
        <x:v>-5720.9381251675222</x:v>
      </x:c>
      <x:c r="S727" s="1" t="str">
        <x:f t="shared" si="132"/>
        <x:v>YES</x:v>
      </x:c>
      <x:c r="T727" s="1">
        <x:f t="shared" si="133"/>
        <x:v>-5720.9381251675222</x:v>
      </x:c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53">
        <x:f t="shared" si="122"/>
        <x:v>1</x:v>
      </x:c>
      <x:c r="J728" s="53">
        <x:f t="shared" si="123"/>
        <x:v>1</x:v>
      </x:c>
      <x:c r="K728" s="53">
        <x:f t="shared" si="124"/>
        <x:v>0</x:v>
      </x:c>
      <x:c r="L728" s="53">
        <x:f t="shared" si="125"/>
        <x:v>2</x:v>
      </x:c>
      <x:c r="M728" s="54">
        <x:f t="shared" si="126"/>
        <x:v>129.75</x:v>
      </x:c>
      <x:c r="N728" s="54">
        <x:f t="shared" si="127"/>
        <x:v>0</x:v>
      </x:c>
      <x:c r="O728" s="55">
        <x:f t="shared" si="128"/>
        <x:v>10894</x:v>
      </x:c>
      <x:c r="P728" s="55">
        <x:f t="shared" si="129"/>
        <x:v>1320</x:v>
      </x:c>
      <x:c r="Q728" s="55">
        <x:f t="shared" si="130"/>
        <x:v>4505.208333333333</x:v>
      </x:c>
      <x:c r="R728" s="55">
        <x:f t="shared" si="131"/>
        <x:v>-14931.208333333332</x:v>
      </x:c>
      <x:c r="S728" s="1" t="str">
        <x:f t="shared" si="132"/>
        <x:v>YES</x:v>
      </x:c>
      <x:c r="T728" s="1">
        <x:f t="shared" si="133"/>
        <x:v>-14931.208333333332</x:v>
      </x:c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53">
        <x:f t="shared" si="122"/>
        <x:v>1</x:v>
      </x:c>
      <x:c r="J729" s="53">
        <x:f t="shared" si="123"/>
        <x:v>1</x:v>
      </x:c>
      <x:c r="K729" s="53">
        <x:f t="shared" si="124"/>
        <x:v>1</x:v>
      </x:c>
      <x:c r="L729" s="53">
        <x:f t="shared" si="125"/>
        <x:v>3</x:v>
      </x:c>
      <x:c r="M729" s="54">
        <x:f t="shared" si="126"/>
        <x:v>175.3125</x:v>
      </x:c>
      <x:c r="N729" s="54">
        <x:f t="shared" si="127"/>
        <x:v>0</x:v>
      </x:c>
      <x:c r="O729" s="55">
        <x:f t="shared" si="128"/>
        <x:v>13594</x:v>
      </x:c>
      <x:c r="P729" s="55">
        <x:f t="shared" si="129"/>
        <x:v>2200</x:v>
      </x:c>
      <x:c r="Q729" s="55">
        <x:f t="shared" si="130"/>
        <x:v>6087.239583333333</x:v>
      </x:c>
      <x:c r="R729" s="55">
        <x:f t="shared" si="131"/>
        <x:v>-14693.239583333332</x:v>
      </x:c>
      <x:c r="S729" s="1" t="str">
        <x:f t="shared" si="132"/>
        <x:v>YES</x:v>
      </x:c>
      <x:c r="T729" s="1">
        <x:f t="shared" si="133"/>
        <x:v>-14693.239583333332</x:v>
      </x:c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53">
        <x:f t="shared" si="122"/>
        <x:v>1</x:v>
      </x:c>
      <x:c r="J730" s="53">
        <x:f t="shared" si="123"/>
        <x:v>1</x:v>
      </x:c>
      <x:c r="K730" s="53">
        <x:f t="shared" si="124"/>
        <x:v>2</x:v>
      </x:c>
      <x:c r="L730" s="53">
        <x:f t="shared" si="125"/>
        <x:v>4</x:v>
      </x:c>
      <x:c r="M730" s="54">
        <x:f t="shared" si="126"/>
        <x:v>222.01406249999999</x:v>
      </x:c>
      <x:c r="N730" s="54">
        <x:f t="shared" si="127"/>
        <x:v>0</x:v>
      </x:c>
      <x:c r="O730" s="55">
        <x:f t="shared" si="128"/>
        <x:v>16294</x:v>
      </x:c>
      <x:c r="P730" s="55">
        <x:f t="shared" si="129"/>
        <x:v>3080</x:v>
      </x:c>
      <x:c r="Q730" s="55">
        <x:f t="shared" si="130"/>
        <x:v>7708.821614583333</x:v>
      </x:c>
      <x:c r="R730" s="55">
        <x:f t="shared" si="131"/>
        <x:v>-14494.821614583332</x:v>
      </x:c>
      <x:c r="S730" s="1" t="str">
        <x:f t="shared" si="132"/>
        <x:v>YES</x:v>
      </x:c>
      <x:c r="T730" s="1">
        <x:f t="shared" si="133"/>
        <x:v>-14494.821614583332</x:v>
      </x:c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53">
        <x:f t="shared" si="122"/>
        <x:v>1</x:v>
      </x:c>
      <x:c r="J731" s="53">
        <x:f t="shared" si="123"/>
        <x:v>1</x:v>
      </x:c>
      <x:c r="K731" s="53">
        <x:f t="shared" si="124"/>
        <x:v>3</x:v>
      </x:c>
      <x:c r="L731" s="53">
        <x:f t="shared" si="125"/>
        <x:v>5</x:v>
      </x:c>
      <x:c r="M731" s="54">
        <x:f t="shared" si="126"/>
        <x:v>269.87604492187495</x:v>
      </x:c>
      <x:c r="N731" s="54">
        <x:f t="shared" si="127"/>
        <x:v>0</x:v>
      </x:c>
      <x:c r="O731" s="55">
        <x:f t="shared" si="128"/>
        <x:v>18994</x:v>
      </x:c>
      <x:c r="P731" s="55">
        <x:f t="shared" si="129"/>
        <x:v>3960</x:v>
      </x:c>
      <x:c r="Q731" s="55">
        <x:f t="shared" si="130"/>
        <x:v>9370.6960042317696</x:v>
      </x:c>
      <x:c r="R731" s="55">
        <x:f t="shared" si="131"/>
        <x:v>-14336.69600423177</x:v>
      </x:c>
      <x:c r="S731" s="1" t="str">
        <x:f t="shared" si="132"/>
        <x:v>YES</x:v>
      </x:c>
      <x:c r="T731" s="1">
        <x:f t="shared" si="133"/>
        <x:v>-14336.69600423177</x:v>
      </x:c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53">
        <x:f t="shared" si="122"/>
        <x:v>1</x:v>
      </x:c>
      <x:c r="J732" s="53">
        <x:f t="shared" si="123"/>
        <x:v>1</x:v>
      </x:c>
      <x:c r="K732" s="53">
        <x:f t="shared" si="124"/>
        <x:v>4</x:v>
      </x:c>
      <x:c r="L732" s="53">
        <x:f t="shared" si="125"/>
        <x:v>6</x:v>
      </x:c>
      <x:c r="M732" s="54">
        <x:f t="shared" si="126"/>
        <x:v>318.92016064453128</x:v>
      </x:c>
      <x:c r="N732" s="54">
        <x:f t="shared" si="127"/>
        <x:v>0</x:v>
      </x:c>
      <x:c r="O732" s="55">
        <x:f t="shared" si="128"/>
        <x:v>21694</x:v>
      </x:c>
      <x:c r="P732" s="55">
        <x:f t="shared" si="129"/>
        <x:v>4840</x:v>
      </x:c>
      <x:c r="Q732" s="55">
        <x:f t="shared" si="130"/>
        <x:v>11073.616689046225</x:v>
      </x:c>
      <x:c r="R732" s="55">
        <x:f t="shared" si="131"/>
        <x:v>-14219.616689046225</x:v>
      </x:c>
      <x:c r="S732" s="1" t="str">
        <x:f t="shared" si="132"/>
        <x:v>YES</x:v>
      </x:c>
      <x:c r="T732" s="1">
        <x:f t="shared" si="133"/>
        <x:v>-14219.616689046225</x:v>
      </x:c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53">
        <x:f t="shared" si="122"/>
        <x:v>1</x:v>
      </x:c>
      <x:c r="J733" s="53">
        <x:f t="shared" si="123"/>
        <x:v>1</x:v>
      </x:c>
      <x:c r="K733" s="53">
        <x:f t="shared" si="124"/>
        <x:v>5</x:v>
      </x:c>
      <x:c r="L733" s="53">
        <x:f t="shared" si="125"/>
        <x:v>7</x:v>
      </x:c>
      <x:c r="M733" s="54">
        <x:f t="shared" si="126"/>
        <x:v>369.16848456573484</x:v>
      </x:c>
      <x:c r="N733" s="54">
        <x:f t="shared" si="127"/>
        <x:v>0</x:v>
      </x:c>
      <x:c r="O733" s="55">
        <x:f t="shared" si="128"/>
        <x:v>24394</x:v>
      </x:c>
      <x:c r="P733" s="55">
        <x:f t="shared" si="129"/>
        <x:v>5720</x:v>
      </x:c>
      <x:c r="Q733" s="55">
        <x:f t="shared" si="130"/>
        <x:v>12818.350158532459</x:v>
      </x:c>
      <x:c r="R733" s="55">
        <x:f t="shared" si="131"/>
        <x:v>-14144.350158532459</x:v>
      </x:c>
      <x:c r="S733" s="1" t="str">
        <x:f t="shared" si="132"/>
        <x:v>YES</x:v>
      </x:c>
      <x:c r="T733" s="1">
        <x:f t="shared" si="133"/>
        <x:v>-14144.350158532459</x:v>
      </x:c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53">
        <x:f t="shared" si="122"/>
        <x:v>1</x:v>
      </x:c>
      <x:c r="J734" s="53">
        <x:f t="shared" si="123"/>
        <x:v>1</x:v>
      </x:c>
      <x:c r="K734" s="53">
        <x:f t="shared" si="124"/>
        <x:v>6</x:v>
      </x:c>
      <x:c r="L734" s="53">
        <x:f t="shared" si="125"/>
        <x:v>8</x:v>
      </x:c>
      <x:c r="M734" s="54">
        <x:f t="shared" si="126"/>
        <x:v>420.64345874736784</x:v>
      </x:c>
      <x:c r="N734" s="54">
        <x:f t="shared" si="127"/>
        <x:v>0</x:v>
      </x:c>
      <x:c r="O734" s="55">
        <x:f t="shared" si="128"/>
        <x:v>27094</x:v>
      </x:c>
      <x:c r="P734" s="55">
        <x:f t="shared" si="129"/>
        <x:v>6600</x:v>
      </x:c>
      <x:c r="Q734" s="55">
        <x:f t="shared" si="130"/>
        <x:v>14605.675650950272</x:v>
      </x:c>
      <x:c r="R734" s="55">
        <x:f t="shared" si="131"/>
        <x:v>-14111.675650950272</x:v>
      </x:c>
      <x:c r="S734" s="1" t="str">
        <x:f t="shared" si="132"/>
        <x:v>YES</x:v>
      </x:c>
      <x:c r="T734" s="1">
        <x:f t="shared" si="133"/>
        <x:v>-14111.675650950272</x:v>
      </x:c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53">
        <x:f t="shared" si="122"/>
        <x:v>1</x:v>
      </x:c>
      <x:c r="J735" s="53">
        <x:f t="shared" si="123"/>
        <x:v>1</x:v>
      </x:c>
      <x:c r="K735" s="53">
        <x:f t="shared" si="124"/>
        <x:v>7</x:v>
      </x:c>
      <x:c r="L735" s="53">
        <x:f t="shared" si="125"/>
        <x:v>9</x:v>
      </x:c>
      <x:c r="M735" s="54">
        <x:f t="shared" si="126"/>
        <x:v>473.36789814532818</x:v>
      </x:c>
      <x:c r="N735" s="54">
        <x:f t="shared" si="127"/>
        <x:v>0</x:v>
      </x:c>
      <x:c r="O735" s="55">
        <x:f t="shared" si="128"/>
        <x:v>29794</x:v>
      </x:c>
      <x:c r="P735" s="55">
        <x:f t="shared" si="129"/>
        <x:v>7480</x:v>
      </x:c>
      <x:c r="Q735" s="55">
        <x:f t="shared" si="130"/>
        <x:v>16436.385352268338</x:v>
      </x:c>
      <x:c r="R735" s="55">
        <x:f t="shared" si="131"/>
        <x:v>-14122.385352268338</x:v>
      </x:c>
      <x:c r="S735" s="1" t="str">
        <x:f t="shared" si="132"/>
        <x:v>YES</x:v>
      </x:c>
      <x:c r="T735" s="1">
        <x:f t="shared" si="133"/>
        <x:v>-14122.385352268338</x:v>
      </x:c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53">
        <x:f t="shared" si="122"/>
        <x:v>1</x:v>
      </x:c>
      <x:c r="J736" s="53">
        <x:f t="shared" si="123"/>
        <x:v>1</x:v>
      </x:c>
      <x:c r="K736" s="53">
        <x:f t="shared" si="124"/>
        <x:v>8</x:v>
      </x:c>
      <x:c r="L736" s="53">
        <x:f t="shared" si="125"/>
        <x:v>10</x:v>
      </x:c>
      <x:c r="M736" s="54">
        <x:f t="shared" si="126"/>
        <x:v>527.36499642530839</x:v>
      </x:c>
      <x:c r="N736" s="54">
        <x:f t="shared" si="127"/>
        <x:v>0</x:v>
      </x:c>
      <x:c r="O736" s="55">
        <x:f t="shared" si="128"/>
        <x:v>32494</x:v>
      </x:c>
      <x:c r="P736" s="55">
        <x:f t="shared" si="129"/>
        <x:v>8360</x:v>
      </x:c>
      <x:c r="Q736" s="55">
        <x:f t="shared" si="130"/>
        <x:v>18311.284598100985</x:v>
      </x:c>
      <x:c r="R736" s="55">
        <x:f t="shared" si="131"/>
        <x:v>-14177.284598100985</x:v>
      </x:c>
      <x:c r="S736" s="1" t="str">
        <x:f t="shared" si="132"/>
        <x:v>YES</x:v>
      </x:c>
      <x:c r="T736" s="1">
        <x:f t="shared" si="133"/>
        <x:v>-14177.284598100985</x:v>
      </x:c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53">
        <x:f t="shared" si="122"/>
        <x:v>1</x:v>
      </x:c>
      <x:c r="J737" s="53">
        <x:f t="shared" si="123"/>
        <x:v>1</x:v>
      </x:c>
      <x:c r="K737" s="53">
        <x:f t="shared" si="124"/>
        <x:v>9</x:v>
      </x:c>
      <x:c r="L737" s="53">
        <x:f t="shared" si="125"/>
        <x:v>11</x:v>
      </x:c>
      <x:c r="M737" s="54">
        <x:f t="shared" si="126"/>
        <x:v>582.65833186570285</x:v>
      </x:c>
      <x:c r="N737" s="54">
        <x:f t="shared" si="127"/>
        <x:v>0</x:v>
      </x:c>
      <x:c r="O737" s="55">
        <x:f t="shared" si="128"/>
        <x:v>35194</x:v>
      </x:c>
      <x:c r="P737" s="55">
        <x:f t="shared" si="129"/>
        <x:v>9240</x:v>
      </x:c>
      <x:c r="Q737" s="55">
        <x:f t="shared" si="130"/>
        <x:v>20231.192078670236</x:v>
      </x:c>
      <x:c r="R737" s="55">
        <x:f t="shared" si="131"/>
        <x:v>-14277.192078670236</x:v>
      </x:c>
      <x:c r="S737" s="1" t="str">
        <x:f t="shared" si="132"/>
        <x:v>YES</x:v>
      </x:c>
      <x:c r="T737" s="1">
        <x:f t="shared" si="133"/>
        <x:v>-14277.192078670236</x:v>
      </x:c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53">
        <x:f t="shared" si="122"/>
        <x:v>1</x:v>
      </x:c>
      <x:c r="J738" s="53">
        <x:f t="shared" si="123"/>
        <x:v>1</x:v>
      </x:c>
      <x:c r="K738" s="53">
        <x:f t="shared" si="124"/>
        <x:v>10</x:v>
      </x:c>
      <x:c r="L738" s="53">
        <x:f t="shared" si="125"/>
        <x:v>12</x:v>
      </x:c>
      <x:c r="M738" s="54">
        <x:f t="shared" si="126"/>
        <x:v>639.27187334891573</x:v>
      </x:c>
      <x:c r="N738" s="54">
        <x:f t="shared" si="127"/>
        <x:v>0</x:v>
      </x:c>
      <x:c r="O738" s="55">
        <x:f t="shared" si="128"/>
        <x:v>37894</x:v>
      </x:c>
      <x:c r="P738" s="55">
        <x:f t="shared" si="129"/>
        <x:v>10120</x:v>
      </x:c>
      <x:c r="Q738" s="55">
        <x:f t="shared" si="130"/>
        <x:v>22196.94004683735</x:v>
      </x:c>
      <x:c r="R738" s="55">
        <x:f t="shared" si="131"/>
        <x:v>-14422.94004683735</x:v>
      </x:c>
      <x:c r="S738" s="1" t="str">
        <x:f t="shared" si="132"/>
        <x:v>YES</x:v>
      </x:c>
      <x:c r="T738" s="1">
        <x:f t="shared" si="133"/>
        <x:v>-14422.94004683735</x:v>
      </x:c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53">
        <x:f t="shared" si="122"/>
        <x:v>1</x:v>
      </x:c>
      <x:c r="J739" s="53">
        <x:f t="shared" si="123"/>
        <x:v>1</x:v>
      </x:c>
      <x:c r="K739" s="53">
        <x:f t="shared" si="124"/>
        <x:v>11</x:v>
      </x:c>
      <x:c r="L739" s="53">
        <x:f t="shared" si="125"/>
        <x:v>13</x:v>
      </x:c>
      <x:c r="M739" s="54">
        <x:f t="shared" si="126"/>
        <x:v>697.22998644235474</x:v>
      </x:c>
      <x:c r="N739" s="54">
        <x:f t="shared" si="127"/>
        <x:v>0</x:v>
      </x:c>
      <x:c r="O739" s="55">
        <x:f t="shared" si="128"/>
        <x:v>40594</x:v>
      </x:c>
      <x:c r="P739" s="55">
        <x:f t="shared" si="129"/>
        <x:v>11000</x:v>
      </x:c>
      <x:c r="Q739" s="55">
        <x:f t="shared" si="130"/>
        <x:v>24209.374529248427</x:v>
      </x:c>
      <x:c r="R739" s="55">
        <x:f t="shared" si="131"/>
        <x:v>-14615.374529248427</x:v>
      </x:c>
      <x:c r="S739" s="1" t="str">
        <x:f t="shared" si="132"/>
        <x:v>YES</x:v>
      </x:c>
      <x:c r="T739" s="1">
        <x:f t="shared" si="133"/>
        <x:v>-14615.374529248427</x:v>
      </x:c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53">
        <x:f t="shared" si="122"/>
        <x:v>1</x:v>
      </x:c>
      <x:c r="J740" s="53">
        <x:f t="shared" si="123"/>
        <x:v>1</x:v>
      </x:c>
      <x:c r="K740" s="53">
        <x:f t="shared" si="124"/>
        <x:v>12</x:v>
      </x:c>
      <x:c r="L740" s="53">
        <x:f t="shared" si="125"/>
        <x:v>14</x:v>
      </x:c>
      <x:c r="M740" s="54">
        <x:f t="shared" si="126"/>
        <x:v>756.55743957041921</x:v>
      </x:c>
      <x:c r="N740" s="54">
        <x:f t="shared" si="127"/>
        <x:v>2.5387110812791117E-2</x:v>
      </x:c>
      <x:c r="O740" s="55">
        <x:f t="shared" si="128"/>
        <x:v>43294</x:v>
      </x:c>
      <x:c r="P740" s="55">
        <x:f t="shared" si="129"/>
        <x:v>11880</x:v>
      </x:c>
      <x:c r="Q740" s="55">
        <x:f t="shared" si="130"/>
        <x:v>25634.677770319777</x:v>
      </x:c>
      <x:c r="R740" s="55">
        <x:f t="shared" si="131"/>
        <x:v>-14220.677770319777</x:v>
      </x:c>
      <x:c r="S740" s="1" t="str">
        <x:f t="shared" si="132"/>
        <x:v>YES</x:v>
      </x:c>
      <x:c r="T740" s="1">
        <x:f t="shared" si="133"/>
        <x:v>-14220.677770319777</x:v>
      </x:c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53">
        <x:f t="shared" si="122"/>
        <x:v>1</x:v>
      </x:c>
      <x:c r="J741" s="53">
        <x:f t="shared" si="123"/>
        <x:v>1</x:v>
      </x:c>
      <x:c r="K741" s="53">
        <x:f t="shared" si="124"/>
        <x:v>13</x:v>
      </x:c>
      <x:c r="L741" s="53">
        <x:f t="shared" si="125"/>
        <x:v>15</x:v>
      </x:c>
      <x:c r="M741" s="54">
        <x:f t="shared" si="126"/>
        <x:v>817.27941027880343</x:v>
      </x:c>
      <x:c r="N741" s="54">
        <x:f t="shared" si="127"/>
        <x:v>6.7555146026946816E-2</x:v>
      </x:c>
      <x:c r="O741" s="55">
        <x:f t="shared" si="128"/>
        <x:v>45994</x:v>
      </x:c>
      <x:c r="P741" s="55">
        <x:f t="shared" si="129"/>
        <x:v>12760</x:v>
      </x:c>
      <x:c r="Q741" s="55">
        <x:f t="shared" si="130"/>
        <x:v>26688.878650673672</x:v>
      </x:c>
      <x:c r="R741" s="55">
        <x:f t="shared" si="131"/>
        <x:v>-13454.878650673672</x:v>
      </x:c>
      <x:c r="S741" s="1" t="str">
        <x:f t="shared" si="132"/>
        <x:v>YES</x:v>
      </x:c>
      <x:c r="T741" s="1">
        <x:f t="shared" si="133"/>
        <x:v>-13454.878650673672</x:v>
      </x:c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53">
        <x:f t="shared" si="122"/>
        <x:v>1</x:v>
      </x:c>
      <x:c r="J742" s="53">
        <x:f t="shared" si="123"/>
        <x:v>1</x:v>
      </x:c>
      <x:c r="K742" s="53">
        <x:f t="shared" si="124"/>
        <x:v>14</x:v>
      </x:c>
      <x:c r="L742" s="53">
        <x:f t="shared" si="125"/>
        <x:v>16</x:v>
      </x:c>
      <x:c r="M742" s="54">
        <x:f t="shared" si="126"/>
        <x:v>879.42149159246469</x:v>
      </x:c>
      <x:c r="N742" s="54">
        <x:f t="shared" si="127"/>
        <x:v>0.11070936916143381</x:v>
      </x:c>
      <x:c r="O742" s="55">
        <x:f t="shared" si="128"/>
        <x:v>48694</x:v>
      </x:c>
      <x:c r="P742" s="55">
        <x:f t="shared" si="129"/>
        <x:v>13640</x:v>
      </x:c>
      <x:c r="Q742" s="55">
        <x:f t="shared" si="130"/>
        <x:v>27767.734229035847</x:v>
      </x:c>
      <x:c r="R742" s="55">
        <x:f t="shared" si="131"/>
        <x:v>-12713.734229035847</x:v>
      </x:c>
      <x:c r="S742" s="1" t="str">
        <x:f t="shared" si="132"/>
        <x:v>YES</x:v>
      </x:c>
      <x:c r="T742" s="1">
        <x:f t="shared" si="133"/>
        <x:v>-12713.734229035847</x:v>
      </x:c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53">
        <x:f t="shared" si="122"/>
        <x:v>1</x:v>
      </x:c>
      <x:c r="J743" s="53">
        <x:f t="shared" si="123"/>
        <x:v>1</x:v>
      </x:c>
      <x:c r="K743" s="53">
        <x:f t="shared" si="124"/>
        <x:v>15</x:v>
      </x:c>
      <x:c r="L743" s="53">
        <x:f t="shared" si="125"/>
        <x:v>17</x:v>
      </x:c>
      <x:c r="M743" s="54">
        <x:f t="shared" si="126"/>
        <x:v>943.00969846861108</x:v>
      </x:c>
      <x:c r="N743" s="54">
        <x:f t="shared" si="127"/>
        <x:v>0.1548678461587577</x:v>
      </x:c>
      <x:c r="O743" s="55">
        <x:f t="shared" si="128"/>
        <x:v>51394</x:v>
      </x:c>
      <x:c r="P743" s="55">
        <x:f t="shared" si="129"/>
        <x:v>14520</x:v>
      </x:c>
      <x:c r="Q743" s="55">
        <x:f t="shared" si="130"/>
        <x:v>28871.696153968944</x:v>
      </x:c>
      <x:c r="R743" s="55">
        <x:f t="shared" si="131"/>
        <x:v>-11997.696153968944</x:v>
      </x:c>
      <x:c r="S743" s="1" t="str">
        <x:f t="shared" si="132"/>
        <x:v>YES</x:v>
      </x:c>
      <x:c r="T743" s="1">
        <x:f t="shared" si="133"/>
        <x:v>-11997.696153968944</x:v>
      </x:c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53">
        <x:f t="shared" si="122"/>
        <x:v>1</x:v>
      </x:c>
      <x:c r="J744" s="53">
        <x:f t="shared" si="123"/>
        <x:v>1</x:v>
      </x:c>
      <x:c r="K744" s="53">
        <x:f t="shared" si="124"/>
        <x:v>16</x:v>
      </x:c>
      <x:c r="L744" s="53">
        <x:f t="shared" si="125"/>
        <x:v>18</x:v>
      </x:c>
      <x:c r="M744" s="54">
        <x:f t="shared" si="126"/>
        <x:v>1008.0704743461001</x:v>
      </x:c>
      <x:c r="N744" s="54">
        <x:f t="shared" si="127"/>
        <x:v>0.20004894051812508</x:v>
      </x:c>
      <x:c r="O744" s="55">
        <x:f t="shared" si="128"/>
        <x:v>54094</x:v>
      </x:c>
      <x:c r="P744" s="55">
        <x:f t="shared" si="129"/>
        <x:v>15400</x:v>
      </x:c>
      <x:c r="Q744" s="55">
        <x:f t="shared" si="130"/>
        <x:v>30001.223512953125</x:v>
      </x:c>
      <x:c r="R744" s="55">
        <x:f t="shared" si="131"/>
        <x:v>-11307.223512953125</x:v>
      </x:c>
      <x:c r="S744" s="1" t="str">
        <x:f t="shared" si="132"/>
        <x:v>YES</x:v>
      </x:c>
      <x:c r="T744" s="1">
        <x:f t="shared" si="133"/>
        <x:v>-11307.223512953125</x:v>
      </x:c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53">
        <x:f t="shared" si="122"/>
        <x:v>1</x:v>
      </x:c>
      <x:c r="J745" s="53">
        <x:f t="shared" si="123"/>
        <x:v>1</x:v>
      </x:c>
      <x:c r="K745" s="53">
        <x:f t="shared" si="124"/>
        <x:v>17</x:v>
      </x:c>
      <x:c r="L745" s="53">
        <x:f t="shared" si="125"/>
        <x:v>19</x:v>
      </x:c>
      <x:c r="M745" s="54">
        <x:f t="shared" si="126"/>
        <x:v>1074.6306977926406</x:v>
      </x:c>
      <x:c r="N745" s="54">
        <x:f t="shared" si="127"/>
        <x:v>0.24627131791155599</x:v>
      </x:c>
      <x:c r="O745" s="55">
        <x:f t="shared" si="128"/>
        <x:v>56794</x:v>
      </x:c>
      <x:c r="P745" s="55">
        <x:f t="shared" si="129"/>
        <x:v>16280</x:v>
      </x:c>
      <x:c r="Q745" s="55">
        <x:f t="shared" si="130"/>
        <x:v>31156.782947788899</x:v>
      </x:c>
      <x:c r="R745" s="55">
        <x:f t="shared" si="131"/>
        <x:v>-10642.782947788899</x:v>
      </x:c>
      <x:c r="S745" s="1" t="str">
        <x:f t="shared" si="132"/>
        <x:v>YES</x:v>
      </x:c>
      <x:c r="T745" s="1">
        <x:f t="shared" si="133"/>
        <x:v>-10642.782947788899</x:v>
      </x:c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53">
        <x:f t="shared" si="122"/>
        <x:v>1</x:v>
      </x:c>
      <x:c r="J746" s="53">
        <x:f t="shared" si="123"/>
        <x:v>1</x:v>
      </x:c>
      <x:c r="K746" s="53">
        <x:f t="shared" si="124"/>
        <x:v>18</x:v>
      </x:c>
      <x:c r="L746" s="53">
        <x:f t="shared" si="125"/>
        <x:v>20</x:v>
      </x:c>
      <x:c r="M746" s="54">
        <x:f t="shared" si="126"/>
        <x:v>1142.717689251228</x:v>
      </x:c>
      <x:c r="N746" s="54">
        <x:f t="shared" si="127"/>
        <x:v>0.29355395086890829</x:v>
      </x:c>
      <x:c r="O746" s="55">
        <x:f t="shared" si="128"/>
        <x:v>59494</x:v>
      </x:c>
      <x:c r="P746" s="55">
        <x:f t="shared" si="129"/>
        <x:v>17160</x:v>
      </x:c>
      <x:c r="Q746" s="55">
        <x:f t="shared" si="130"/>
        <x:v>32338.848771722707</x:v>
      </x:c>
      <x:c r="R746" s="55">
        <x:f t="shared" si="131"/>
        <x:v>-10004.848771722707</x:v>
      </x:c>
      <x:c r="S746" s="1" t="str">
        <x:f t="shared" si="132"/>
        <x:v>YES</x:v>
      </x:c>
      <x:c r="T746" s="1">
        <x:f t="shared" si="133"/>
        <x:v>-10004.848771722707</x:v>
      </x:c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53">
        <x:f t="shared" si="122"/>
        <x:v>1</x:v>
      </x:c>
      <x:c r="J747" s="53">
        <x:f t="shared" si="123"/>
        <x:v>1</x:v>
      </x:c>
      <x:c r="K747" s="53">
        <x:f t="shared" si="124"/>
        <x:v>19</x:v>
      </x:c>
      <x:c r="L747" s="53">
        <x:f t="shared" si="125"/>
        <x:v>21</x:v>
      </x:c>
      <x:c r="M747" s="54">
        <x:f t="shared" si="126"/>
        <x:v>1212.3592178872495</x:v>
      </x:c>
      <x:c r="N747" s="54">
        <x:f t="shared" si="127"/>
        <x:v>0.3419161235328122</x:v>
      </x:c>
      <x:c r="O747" s="55">
        <x:f t="shared" si="128"/>
        <x:v>62194</x:v>
      </x:c>
      <x:c r="P747" s="55">
        <x:f t="shared" si="129"/>
        <x:v>18040</x:v>
      </x:c>
      <x:c r="Q747" s="55">
        <x:f t="shared" si="130"/>
        <x:v>33547.903088320309</x:v>
      </x:c>
      <x:c r="R747" s="55">
        <x:f t="shared" si="131"/>
        <x:v>-9393.9030883203086</x:v>
      </x:c>
      <x:c r="S747" s="1" t="str">
        <x:f t="shared" si="132"/>
        <x:v>YES</x:v>
      </x:c>
      <x:c r="T747" s="1">
        <x:f t="shared" si="133"/>
        <x:v>-9393.9030883203086</x:v>
      </x:c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53">
        <x:f t="shared" si="122"/>
        <x:v>1</x:v>
      </x:c>
      <x:c r="J748" s="53">
        <x:f t="shared" si="123"/>
        <x:v>1</x:v>
      </x:c>
      <x:c r="K748" s="53">
        <x:f t="shared" si="124"/>
        <x:v>20</x:v>
      </x:c>
      <x:c r="L748" s="53">
        <x:f t="shared" si="125"/>
        <x:v>22</x:v>
      </x:c>
      <x:c r="M748" s="54">
        <x:f t="shared" si="126"/>
        <x:v>1283.5835085377266</x:v>
      </x:c>
      <x:c r="N748" s="54">
        <x:f t="shared" si="127"/>
        <x:v>0.39137743648453238</x:v>
      </x:c>
      <x:c r="O748" s="55">
        <x:f t="shared" si="128"/>
        <x:v>64894</x:v>
      </x:c>
      <x:c r="P748" s="55">
        <x:f t="shared" si="129"/>
        <x:v>18920</x:v>
      </x:c>
      <x:c r="Q748" s="55">
        <x:f t="shared" si="130"/>
        <x:v>34784.435912113309</x:v>
      </x:c>
      <x:c r="R748" s="55">
        <x:f t="shared" si="131"/>
        <x:v>-8810.4359121133093</x:v>
      </x:c>
      <x:c r="S748" s="1" t="str">
        <x:f t="shared" si="132"/>
        <x:v>YES</x:v>
      </x:c>
      <x:c r="T748" s="1">
        <x:f t="shared" si="133"/>
        <x:v>-8810.4359121133093</x:v>
      </x:c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53">
        <x:f t="shared" si="122"/>
        <x:v>1</x:v>
      </x:c>
      <x:c r="J749" s="53">
        <x:f t="shared" si="123"/>
        <x:v>1</x:v>
      </x:c>
      <x:c r="K749" s="53">
        <x:f t="shared" si="124"/>
        <x:v>21</x:v>
      </x:c>
      <x:c r="L749" s="53">
        <x:f t="shared" si="125"/>
        <x:v>23</x:v>
      </x:c>
      <x:c r="M749" s="54">
        <x:f t="shared" si="126"/>
        <x:v>1356.4192487641703</x:v>
      </x:c>
      <x:c r="N749" s="54">
        <x:f t="shared" si="127"/>
        <x:v>0.44195781164178494</x:v>
      </x:c>
      <x:c r="O749" s="55">
        <x:f t="shared" si="128"/>
        <x:v>67594</x:v>
      </x:c>
      <x:c r="P749" s="55">
        <x:f t="shared" si="129"/>
        <x:v>19800</x:v>
      </x:c>
      <x:c r="Q749" s="55">
        <x:f t="shared" si="130"/>
        <x:v>36048.945291044627</x:v>
      </x:c>
      <x:c r="R749" s="55">
        <x:f t="shared" si="131"/>
        <x:v>-8254.9452910446271</x:v>
      </x:c>
      <x:c r="S749" s="1" t="str">
        <x:f t="shared" si="132"/>
        <x:v>YES</x:v>
      </x:c>
      <x:c r="T749" s="1">
        <x:f t="shared" si="133"/>
        <x:v>-8254.9452910446271</x:v>
      </x:c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53" t="n">
        <x:f t="shared" ref="I750:I813" si="134">INT((ROW()-ROW($I$46))/((CARROT_CAP+1)*(MESCLUN_CAP+1)))</x:f>
        <x:v>1</x:v>
      </x:c>
      <x:c r="J750" s="53" t="n">
        <x:f t="shared" ref="J750:J813" si="135">MOD(INT((ROW()-ROW($I$46))/(MESCLUN_CAP+1)),CARROT_CAP+1)</x:f>
        <x:v>1</x:v>
      </x:c>
      <x:c r="K750" s="53" t="n">
        <x:f t="shared" ref="K750:K813" si="136">MOD(ROW()-ROW($I$46),MESCLUN_CAP+1)</x:f>
        <x:v>22</x:v>
      </x:c>
      <x:c r="L750" s="53" t="n">
        <x:f t="shared" ref="L750:L813" si="137">SUM(I750:K750)</x:f>
        <x:v>24</x:v>
      </x:c>
      <x:c r="M750" s="54" t="n">
        <x:f t="shared" ref="M750:M813" si="138">I750*TOMATO_HOURS*WEEKS*(1+TOMATO_DIM)^I750+J750*CARROT_HOURS*WEEKS*(1+CARROT_DIM)^J750+K750*MESCLUN_HOURS*WEEKS*(1+MESCLUN_DIM)^K750</x:f>
        <x:v>1430.895596010566</x:v>
      </x:c>
      <x:c r="N750" s="54" t="n">
        <x:f t="shared" ref="N750:N813" si="139">MAX(M750-FARMER_HOURS,0)/TEMP_HOURS_PER_WORKER</x:f>
        <x:v>0.49367749722955967</x:v>
      </x:c>
      <x:c r="O750" s="55" t="n">
        <x:f t="shared" ref="O750:O813" si="140">I750*TOMATO_PRICE+J750*CARROT_PRICE+K750*MESCLUN_PRICE</x:f>
        <x:v>70294</x:v>
      </x:c>
      <x:c r="P750" s="55" t="n">
        <x:f t="shared" ref="P750:P813" si="141">I750*TOMATO_FERTILIZER+J750*CARROT_FERTILIZER+K750*MESCLUN_FERTILIZER</x:f>
        <x:v>20680</x:v>
      </x:c>
      <x:c r="Q750" s="55" t="n">
        <x:f t="shared" ref="Q750:Q813" si="142">MIN(M750,FARMER_HOURS)*FARMER_RATE+MAX(M750-FARMER_HOURS,0)*TEMP_RATE</x:f>
        <x:v>37341.937430738995</x:v>
      </x:c>
      <x:c r="R750" s="55" t="n">
        <x:f t="shared" ref="R750:R813" si="143">O750-P750-Q750-FIXED_COST</x:f>
        <x:v>-7727.937430738995</x:v>
      </x:c>
      <x:c r="S750" s="1" t="str">
        <x:f t="shared" ref="S750:S813" si="144">IF(AND(L750&lt;=TOTAL_BED_CAP,N750&lt;=TEMP_WORKER_CAP),"YES","NO")</x:f>
        <x:v>YES</x:v>
      </x:c>
      <x:c r="T750" s="1" t="n">
        <x:f t="shared" ref="T750:T813" si="145">IF(S750="YES",R750,-1E+99)</x:f>
        <x:v>-7727.937430738995</x:v>
      </x:c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53">
        <x:f t="shared" si="134"/>
        <x:v>1</x:v>
      </x:c>
      <x:c r="J751" s="53">
        <x:f t="shared" si="135"/>
        <x:v>1</x:v>
      </x:c>
      <x:c r="K751" s="53">
        <x:f t="shared" si="136"/>
        <x:v>23</x:v>
      </x:c>
      <x:c r="L751" s="53">
        <x:f t="shared" si="137"/>
        <x:v>25</x:v>
      </x:c>
      <x:c r="M751" s="54">
        <x:f t="shared" si="138"/>
        <x:v>1507.042184868003</x:v>
      </x:c>
      <x:c r="N751" s="54">
        <x:f t="shared" si="139"/>
        <x:v>0.5465570728250021</x:v>
      </x:c>
      <x:c r="O751" s="55">
        <x:f t="shared" si="140"/>
        <x:v>72994</x:v>
      </x:c>
      <x:c r="P751" s="55">
        <x:f t="shared" si="141"/>
        <x:v>21560</x:v>
      </x:c>
      <x:c r="Q751" s="55">
        <x:f t="shared" si="142"/>
        <x:v>38663.926820625056</x:v>
      </x:c>
      <x:c r="R751" s="55">
        <x:f t="shared" si="143"/>
        <x:v>-7229.9268206250563</x:v>
      </x:c>
      <x:c r="S751" s="1" t="str">
        <x:f t="shared" si="144"/>
        <x:v>YES</x:v>
      </x:c>
      <x:c r="T751" s="1">
        <x:f t="shared" si="145"/>
        <x:v>-7229.9268206250563</x:v>
      </x:c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53">
        <x:f t="shared" si="134"/>
        <x:v>1</x:v>
      </x:c>
      <x:c r="J752" s="53">
        <x:f t="shared" si="135"/>
        <x:v>1</x:v>
      </x:c>
      <x:c r="K752" s="53">
        <x:f t="shared" si="136"/>
        <x:v>24</x:v>
      </x:c>
      <x:c r="L752" s="53">
        <x:f t="shared" si="137"/>
        <x:v>26</x:v>
      </x:c>
      <x:c r="M752" s="54">
        <x:f t="shared" si="138"/>
        <x:v>1584.8891344474989</x:v>
      </x:c>
      <x:c r="N752" s="54">
        <x:f t="shared" si="139"/>
        <x:v>0.60061745447742976</x:v>
      </x:c>
      <x:c r="O752" s="55">
        <x:f t="shared" si="140"/>
        <x:v>75694</x:v>
      </x:c>
      <x:c r="P752" s="55">
        <x:f t="shared" si="141"/>
        <x:v>22440</x:v>
      </x:c>
      <x:c r="Q752" s="55">
        <x:f t="shared" si="142"/>
        <x:v>40015.436361935746</x:v>
      </x:c>
      <x:c r="R752" s="55">
        <x:f t="shared" si="143"/>
        <x:v>-6761.4363619357464</x:v>
      </x:c>
      <x:c r="S752" s="1" t="str">
        <x:f t="shared" si="144"/>
        <x:v>YES</x:v>
      </x:c>
      <x:c r="T752" s="1">
        <x:f t="shared" si="145"/>
        <x:v>-6761.4363619357464</x:v>
      </x:c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53">
        <x:f t="shared" si="134"/>
        <x:v>1</x:v>
      </x:c>
      <x:c r="J753" s="53">
        <x:f t="shared" si="135"/>
        <x:v>1</x:v>
      </x:c>
      <x:c r="K753" s="53">
        <x:f t="shared" si="136"/>
        <x:v>25</x:v>
      </x:c>
      <x:c r="L753" s="53">
        <x:f t="shared" si="137"/>
        <x:v>27</x:v>
      </x:c>
      <x:c r="M753" s="54">
        <x:f t="shared" si="138"/>
        <x:v>1664.4670558625965</x:v>
      </x:c>
      <x:c r="N753" s="54">
        <x:f t="shared" si="139"/>
        <x:v>0.65587989990458084</x:v>
      </x:c>
      <x:c r="O753" s="55">
        <x:f t="shared" si="140"/>
        <x:v>78394</x:v>
      </x:c>
      <x:c r="P753" s="55">
        <x:f t="shared" si="141"/>
        <x:v>23320</x:v>
      </x:c>
      <x:c r="Q753" s="55">
        <x:f t="shared" si="142"/>
        <x:v>41396.997497614517</x:v>
      </x:c>
      <x:c r="R753" s="55">
        <x:f t="shared" si="143"/>
        <x:v>-6322.9974976145168</x:v>
      </x:c>
      <x:c r="S753" s="1" t="str">
        <x:f t="shared" si="144"/>
        <x:v>YES</x:v>
      </x:c>
      <x:c r="T753" s="1">
        <x:f t="shared" si="145"/>
        <x:v>-6322.9974976145168</x:v>
      </x:c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53">
        <x:f t="shared" si="134"/>
        <x:v>1</x:v>
      </x:c>
      <x:c r="J754" s="53">
        <x:f t="shared" si="135"/>
        <x:v>1</x:v>
      </x:c>
      <x:c r="K754" s="53">
        <x:f t="shared" si="136"/>
        <x:v>26</x:v>
      </x:c>
      <x:c r="L754" s="53">
        <x:f t="shared" si="137"/>
        <x:v>28</x:v>
      </x:c>
      <x:c r="M754" s="54">
        <x:f t="shared" si="138"/>
        <x:v>1745.8070598233144</x:v>
      </x:c>
      <x:c r="N754" s="54">
        <x:f t="shared" si="139"/>
        <x:v>0.71236601376619058</x:v>
      </x:c>
      <x:c r="O754" s="55">
        <x:f t="shared" si="140"/>
        <x:v>81094</x:v>
      </x:c>
      <x:c r="P754" s="55">
        <x:f t="shared" si="141"/>
        <x:v>24200</x:v>
      </x:c>
      <x:c r="Q754" s="55">
        <x:f t="shared" si="142"/>
        <x:v>42809.150344154768</x:v>
      </x:c>
      <x:c r="R754" s="55">
        <x:f t="shared" si="143"/>
        <x:v>-5915.1503441547684</x:v>
      </x:c>
      <x:c r="S754" s="1" t="str">
        <x:f t="shared" si="144"/>
        <x:v>YES</x:v>
      </x:c>
      <x:c r="T754" s="1">
        <x:f t="shared" si="145"/>
        <x:v>-5915.1503441547684</x:v>
      </x:c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53">
        <x:f t="shared" si="134"/>
        <x:v>1</x:v>
      </x:c>
      <x:c r="J755" s="53">
        <x:f t="shared" si="135"/>
        <x:v>1</x:v>
      </x:c>
      <x:c r="K755" s="53">
        <x:f t="shared" si="136"/>
        <x:v>27</x:v>
      </x:c>
      <x:c r="L755" s="53">
        <x:f t="shared" si="137"/>
        <x:v>29</x:v>
      </x:c>
      <x:c r="M755" s="54">
        <x:f t="shared" si="138"/>
        <x:v>1828.9407643430709</x:v>
      </x:c>
      <x:c r="N755" s="54">
        <x:f t="shared" si="139"/>
        <x:v>0.77009775301602146</x:v>
      </x:c>
      <x:c r="O755" s="55">
        <x:f t="shared" si="140"/>
        <x:v>83794</x:v>
      </x:c>
      <x:c r="P755" s="55">
        <x:f t="shared" si="141"/>
        <x:v>25080</x:v>
      </x:c>
      <x:c r="Q755" s="55">
        <x:f t="shared" si="142"/>
        <x:v>44252.443825400536</x:v>
      </x:c>
      <x:c r="R755" s="55">
        <x:f t="shared" si="143"/>
        <x:v>-5538.4438254005363</x:v>
      </x:c>
      <x:c r="S755" s="1" t="str">
        <x:f t="shared" si="144"/>
        <x:v>YES</x:v>
      </x:c>
      <x:c r="T755" s="1">
        <x:f t="shared" si="145"/>
        <x:v>-5538.4438254005363</x:v>
      </x:c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53">
        <x:f t="shared" si="134"/>
        <x:v>1</x:v>
      </x:c>
      <x:c r="J756" s="53">
        <x:f t="shared" si="135"/>
        <x:v>1</x:v>
      </x:c>
      <x:c r="K756" s="53">
        <x:f t="shared" si="136"/>
        <x:v>28</x:v>
      </x:c>
      <x:c r="L756" s="53">
        <x:f t="shared" si="137"/>
        <x:v>30</x:v>
      </x:c>
      <x:c r="M756" s="54">
        <x:f t="shared" si="138"/>
        <x:v>1913.9003025602246</x:v>
      </x:c>
      <x:c r="N756" s="54">
        <x:f t="shared" si="139"/>
        <x:v>0.82909743233348931</x:v>
      </x:c>
      <x:c r="O756" s="55">
        <x:f t="shared" si="140"/>
        <x:v>86494</x:v>
      </x:c>
      <x:c r="P756" s="55">
        <x:f t="shared" si="141"/>
        <x:v>25960</x:v>
      </x:c>
      <x:c r="Q756" s="55">
        <x:f t="shared" si="142"/>
        <x:v>45727.435808337235</x:v>
      </x:c>
      <x:c r="R756" s="55">
        <x:f t="shared" si="143"/>
        <x:v>-5193.4358083372354</x:v>
      </x:c>
      <x:c r="S756" s="1" t="str">
        <x:f t="shared" si="144"/>
        <x:v>YES</x:v>
      </x:c>
      <x:c r="T756" s="1">
        <x:f t="shared" si="145"/>
        <x:v>-5193.4358083372354</x:v>
      </x:c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53">
        <x:f t="shared" si="134"/>
        <x:v>1</x:v>
      </x:c>
      <x:c r="J757" s="53">
        <x:f t="shared" si="135"/>
        <x:v>1</x:v>
      </x:c>
      <x:c r="K757" s="53">
        <x:f t="shared" si="136"/>
        <x:v>29</x:v>
      </x:c>
      <x:c r="L757" s="53">
        <x:f t="shared" si="137"/>
        <x:v>31</x:v>
      </x:c>
      <x:c r="M757" s="54">
        <x:f t="shared" si="138"/>
        <x:v>2000.7183306758782</x:v>
      </x:c>
      <x:c r="N757" s="54">
        <x:f t="shared" si="139"/>
        <x:v>0.88938772963602652</x:v>
      </x:c>
      <x:c r="O757" s="55">
        <x:f t="shared" si="140"/>
        <x:v>89194</x:v>
      </x:c>
      <x:c r="P757" s="55">
        <x:f t="shared" si="141"/>
        <x:v>26840</x:v>
      </x:c>
      <x:c r="Q757" s="55">
        <x:f t="shared" si="142"/>
        <x:v>47234.693240900662</x:v>
      </x:c>
      <x:c r="R757" s="55">
        <x:f t="shared" si="143"/>
        <x:v>-4880.6932409006622</x:v>
      </x:c>
      <x:c r="S757" s="1" t="str">
        <x:f t="shared" si="144"/>
        <x:v>YES</x:v>
      </x:c>
      <x:c r="T757" s="1">
        <x:f t="shared" si="145"/>
        <x:v>-4880.6932409006622</x:v>
      </x:c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53">
        <x:f t="shared" si="134"/>
        <x:v>1</x:v>
      </x:c>
      <x:c r="J758" s="53">
        <x:f t="shared" si="135"/>
        <x:v>1</x:v>
      </x:c>
      <x:c r="K758" s="53">
        <x:f t="shared" si="136"/>
        <x:v>30</x:v>
      </x:c>
      <x:c r="L758" s="53">
        <x:f t="shared" si="137"/>
        <x:v>32</x:v>
      </x:c>
      <x:c r="M758" s="54">
        <x:f t="shared" si="138"/>
        <x:v>2089.4280360096491</x:v>
      </x:c>
      <x:c r="N758" s="54">
        <x:f t="shared" si="139"/>
        <x:v>0.95099169167336739</x:v>
      </x:c>
      <x:c r="O758" s="55">
        <x:f t="shared" si="140"/>
        <x:v>91894</x:v>
      </x:c>
      <x:c r="P758" s="55">
        <x:f t="shared" si="141"/>
        <x:v>27720</x:v>
      </x:c>
      <x:c r="Q758" s="55">
        <x:f t="shared" si="142"/>
        <x:v>48774.792291834186</x:v>
      </x:c>
      <x:c r="R758" s="55">
        <x:f t="shared" si="143"/>
        <x:v>-4600.7922918341865</x:v>
      </x:c>
      <x:c r="S758" s="1" t="str">
        <x:f t="shared" si="144"/>
        <x:v>YES</x:v>
      </x:c>
      <x:c r="T758" s="1">
        <x:f t="shared" si="145"/>
        <x:v>-4600.7922918341865</x:v>
      </x:c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53">
        <x:f t="shared" si="134"/>
        <x:v>1</x:v>
      </x:c>
      <x:c r="J759" s="53">
        <x:f t="shared" si="135"/>
        <x:v>2</x:v>
      </x:c>
      <x:c r="K759" s="53">
        <x:f t="shared" si="136"/>
        <x:v>0</x:v>
      </x:c>
      <x:c r="L759" s="53">
        <x:f t="shared" si="137"/>
        <x:v>3</x:v>
      </x:c>
      <x:c r="M759" s="54">
        <x:f t="shared" si="138"/>
        <x:v>162.03750000000002</x:v>
      </x:c>
      <x:c r="N759" s="54">
        <x:f t="shared" si="139"/>
        <x:v>0</x:v>
      </x:c>
      <x:c r="O759" s="55">
        <x:f t="shared" si="140"/>
        <x:v>12988</x:v>
      </x:c>
      <x:c r="P759" s="55">
        <x:f t="shared" si="141"/>
        <x:v>1760</x:v>
      </x:c>
      <x:c r="Q759" s="55">
        <x:f t="shared" si="142"/>
        <x:v>5626.3020833333339</x:v>
      </x:c>
      <x:c r="R759" s="55">
        <x:f t="shared" si="143"/>
        <x:v>-14398.302083333334</x:v>
      </x:c>
      <x:c r="S759" s="1" t="str">
        <x:f t="shared" si="144"/>
        <x:v>YES</x:v>
      </x:c>
      <x:c r="T759" s="1">
        <x:f t="shared" si="145"/>
        <x:v>-14398.302083333334</x:v>
      </x:c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53">
        <x:f t="shared" si="134"/>
        <x:v>1</x:v>
      </x:c>
      <x:c r="J760" s="53">
        <x:f t="shared" si="135"/>
        <x:v>2</x:v>
      </x:c>
      <x:c r="K760" s="53">
        <x:f t="shared" si="136"/>
        <x:v>1</x:v>
      </x:c>
      <x:c r="L760" s="53">
        <x:f t="shared" si="137"/>
        <x:v>4</x:v>
      </x:c>
      <x:c r="M760" s="54">
        <x:f t="shared" si="138"/>
        <x:v>207.60000000000002</x:v>
      </x:c>
      <x:c r="N760" s="54">
        <x:f t="shared" si="139"/>
        <x:v>0</x:v>
      </x:c>
      <x:c r="O760" s="55">
        <x:f t="shared" si="140"/>
        <x:v>15688</x:v>
      </x:c>
      <x:c r="P760" s="55">
        <x:f t="shared" si="141"/>
        <x:v>2640</x:v>
      </x:c>
      <x:c r="Q760" s="55">
        <x:f t="shared" si="142"/>
        <x:v>7208.3333333333339</x:v>
      </x:c>
      <x:c r="R760" s="55">
        <x:f t="shared" si="143"/>
        <x:v>-14160.333333333334</x:v>
      </x:c>
      <x:c r="S760" s="1" t="str">
        <x:f t="shared" si="144"/>
        <x:v>YES</x:v>
      </x:c>
      <x:c r="T760" s="1">
        <x:f t="shared" si="145"/>
        <x:v>-14160.333333333334</x:v>
      </x:c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53">
        <x:f t="shared" si="134"/>
        <x:v>1</x:v>
      </x:c>
      <x:c r="J761" s="53">
        <x:f t="shared" si="135"/>
        <x:v>2</x:v>
      </x:c>
      <x:c r="K761" s="53">
        <x:f t="shared" si="136"/>
        <x:v>2</x:v>
      </x:c>
      <x:c r="L761" s="53">
        <x:f t="shared" si="137"/>
        <x:v>5</x:v>
      </x:c>
      <x:c r="M761" s="54">
        <x:f t="shared" si="138"/>
        <x:v>254.30156250000002</x:v>
      </x:c>
      <x:c r="N761" s="54">
        <x:f t="shared" si="139"/>
        <x:v>0</x:v>
      </x:c>
      <x:c r="O761" s="55">
        <x:f t="shared" si="140"/>
        <x:v>18388</x:v>
      </x:c>
      <x:c r="P761" s="55">
        <x:f t="shared" si="141"/>
        <x:v>3520</x:v>
      </x:c>
      <x:c r="Q761" s="55">
        <x:f t="shared" si="142"/>
        <x:v>8829.9153645833339</x:v>
      </x:c>
      <x:c r="R761" s="55">
        <x:f t="shared" si="143"/>
        <x:v>-13961.915364583334</x:v>
      </x:c>
      <x:c r="S761" s="1" t="str">
        <x:f t="shared" si="144"/>
        <x:v>YES</x:v>
      </x:c>
      <x:c r="T761" s="1">
        <x:f t="shared" si="145"/>
        <x:v>-13961.915364583334</x:v>
      </x:c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53">
        <x:f t="shared" si="134"/>
        <x:v>1</x:v>
      </x:c>
      <x:c r="J762" s="53">
        <x:f t="shared" si="135"/>
        <x:v>2</x:v>
      </x:c>
      <x:c r="K762" s="53">
        <x:f t="shared" si="136"/>
        <x:v>3</x:v>
      </x:c>
      <x:c r="L762" s="53">
        <x:f t="shared" si="137"/>
        <x:v>6</x:v>
      </x:c>
      <x:c r="M762" s="54">
        <x:f t="shared" si="138"/>
        <x:v>302.16354492187497</x:v>
      </x:c>
      <x:c r="N762" s="54">
        <x:f t="shared" si="139"/>
        <x:v>0</x:v>
      </x:c>
      <x:c r="O762" s="55">
        <x:f t="shared" si="140"/>
        <x:v>21088</x:v>
      </x:c>
      <x:c r="P762" s="55">
        <x:f t="shared" si="141"/>
        <x:v>4400</x:v>
      </x:c>
      <x:c r="Q762" s="55">
        <x:f t="shared" si="142"/>
        <x:v>10491.78975423177</x:v>
      </x:c>
      <x:c r="R762" s="55">
        <x:f t="shared" si="143"/>
        <x:v>-13803.78975423177</x:v>
      </x:c>
      <x:c r="S762" s="1" t="str">
        <x:f t="shared" si="144"/>
        <x:v>YES</x:v>
      </x:c>
      <x:c r="T762" s="1">
        <x:f t="shared" si="145"/>
        <x:v>-13803.78975423177</x:v>
      </x:c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53">
        <x:f t="shared" si="134"/>
        <x:v>1</x:v>
      </x:c>
      <x:c r="J763" s="53">
        <x:f t="shared" si="135"/>
        <x:v>2</x:v>
      </x:c>
      <x:c r="K763" s="53">
        <x:f t="shared" si="136"/>
        <x:v>4</x:v>
      </x:c>
      <x:c r="L763" s="53">
        <x:f t="shared" si="137"/>
        <x:v>7</x:v>
      </x:c>
      <x:c r="M763" s="54">
        <x:f t="shared" si="138"/>
        <x:v>351.2076606445313</x:v>
      </x:c>
      <x:c r="N763" s="54">
        <x:f t="shared" si="139"/>
        <x:v>0</x:v>
      </x:c>
      <x:c r="O763" s="55">
        <x:f t="shared" si="140"/>
        <x:v>23788</x:v>
      </x:c>
      <x:c r="P763" s="55">
        <x:f t="shared" si="141"/>
        <x:v>5280</x:v>
      </x:c>
      <x:c r="Q763" s="55">
        <x:f t="shared" si="142"/>
        <x:v>12194.710439046226</x:v>
      </x:c>
      <x:c r="R763" s="55">
        <x:f t="shared" si="143"/>
        <x:v>-13686.710439046226</x:v>
      </x:c>
      <x:c r="S763" s="1" t="str">
        <x:f t="shared" si="144"/>
        <x:v>YES</x:v>
      </x:c>
      <x:c r="T763" s="1">
        <x:f t="shared" si="145"/>
        <x:v>-13686.710439046226</x:v>
      </x:c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53">
        <x:f t="shared" si="134"/>
        <x:v>1</x:v>
      </x:c>
      <x:c r="J764" s="53">
        <x:f t="shared" si="135"/>
        <x:v>2</x:v>
      </x:c>
      <x:c r="K764" s="53">
        <x:f t="shared" si="136"/>
        <x:v>5</x:v>
      </x:c>
      <x:c r="L764" s="53">
        <x:f t="shared" si="137"/>
        <x:v>8</x:v>
      </x:c>
      <x:c r="M764" s="54">
        <x:f t="shared" si="138"/>
        <x:v>401.45598456573487</x:v>
      </x:c>
      <x:c r="N764" s="54">
        <x:f t="shared" si="139"/>
        <x:v>0</x:v>
      </x:c>
      <x:c r="O764" s="55">
        <x:f t="shared" si="140"/>
        <x:v>26488</x:v>
      </x:c>
      <x:c r="P764" s="55">
        <x:f t="shared" si="141"/>
        <x:v>6160</x:v>
      </x:c>
      <x:c r="Q764" s="55">
        <x:f t="shared" si="142"/>
        <x:v>13939.443908532461</x:v>
      </x:c>
      <x:c r="R764" s="55">
        <x:f t="shared" si="143"/>
        <x:v>-13611.443908532461</x:v>
      </x:c>
      <x:c r="S764" s="1" t="str">
        <x:f t="shared" si="144"/>
        <x:v>YES</x:v>
      </x:c>
      <x:c r="T764" s="1">
        <x:f t="shared" si="145"/>
        <x:v>-13611.443908532461</x:v>
      </x:c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53">
        <x:f t="shared" si="134"/>
        <x:v>1</x:v>
      </x:c>
      <x:c r="J765" s="53">
        <x:f t="shared" si="135"/>
        <x:v>2</x:v>
      </x:c>
      <x:c r="K765" s="53">
        <x:f t="shared" si="136"/>
        <x:v>6</x:v>
      </x:c>
      <x:c r="L765" s="53">
        <x:f t="shared" si="137"/>
        <x:v>9</x:v>
      </x:c>
      <x:c r="M765" s="54">
        <x:f t="shared" si="138"/>
        <x:v>452.93095874736787</x:v>
      </x:c>
      <x:c r="N765" s="54">
        <x:f t="shared" si="139"/>
        <x:v>0</x:v>
      </x:c>
      <x:c r="O765" s="55">
        <x:f t="shared" si="140"/>
        <x:v>29188</x:v>
      </x:c>
      <x:c r="P765" s="55">
        <x:f t="shared" si="141"/>
        <x:v>7040</x:v>
      </x:c>
      <x:c r="Q765" s="55">
        <x:f t="shared" si="142"/>
        <x:v>15726.769400950272</x:v>
      </x:c>
      <x:c r="R765" s="55">
        <x:f t="shared" si="143"/>
        <x:v>-13578.769400950272</x:v>
      </x:c>
      <x:c r="S765" s="1" t="str">
        <x:f t="shared" si="144"/>
        <x:v>YES</x:v>
      </x:c>
      <x:c r="T765" s="1">
        <x:f t="shared" si="145"/>
        <x:v>-13578.769400950272</x:v>
      </x:c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53">
        <x:f t="shared" si="134"/>
        <x:v>1</x:v>
      </x:c>
      <x:c r="J766" s="53">
        <x:f t="shared" si="135"/>
        <x:v>2</x:v>
      </x:c>
      <x:c r="K766" s="53">
        <x:f t="shared" si="136"/>
        <x:v>7</x:v>
      </x:c>
      <x:c r="L766" s="53">
        <x:f t="shared" si="137"/>
        <x:v>10</x:v>
      </x:c>
      <x:c r="M766" s="54">
        <x:f t="shared" si="138"/>
        <x:v>505.65539814532821</x:v>
      </x:c>
      <x:c r="N766" s="54">
        <x:f t="shared" si="139"/>
        <x:v>0</x:v>
      </x:c>
      <x:c r="O766" s="55">
        <x:f t="shared" si="140"/>
        <x:v>31888</x:v>
      </x:c>
      <x:c r="P766" s="55">
        <x:f t="shared" si="141"/>
        <x:v>7920</x:v>
      </x:c>
      <x:c r="Q766" s="55">
        <x:f t="shared" si="142"/>
        <x:v>17557.479102268338</x:v>
      </x:c>
      <x:c r="R766" s="55">
        <x:f t="shared" si="143"/>
        <x:v>-13589.479102268338</x:v>
      </x:c>
      <x:c r="S766" s="1" t="str">
        <x:f t="shared" si="144"/>
        <x:v>YES</x:v>
      </x:c>
      <x:c r="T766" s="1">
        <x:f t="shared" si="145"/>
        <x:v>-13589.479102268338</x:v>
      </x:c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53">
        <x:f t="shared" si="134"/>
        <x:v>1</x:v>
      </x:c>
      <x:c r="J767" s="53">
        <x:f t="shared" si="135"/>
        <x:v>2</x:v>
      </x:c>
      <x:c r="K767" s="53">
        <x:f t="shared" si="136"/>
        <x:v>8</x:v>
      </x:c>
      <x:c r="L767" s="53">
        <x:f t="shared" si="137"/>
        <x:v>11</x:v>
      </x:c>
      <x:c r="M767" s="54">
        <x:f t="shared" si="138"/>
        <x:v>559.65249642530841</x:v>
      </x:c>
      <x:c r="N767" s="54">
        <x:f t="shared" si="139"/>
        <x:v>0</x:v>
      </x:c>
      <x:c r="O767" s="55">
        <x:f t="shared" si="140"/>
        <x:v>34588</x:v>
      </x:c>
      <x:c r="P767" s="55">
        <x:f t="shared" si="141"/>
        <x:v>8800</x:v>
      </x:c>
      <x:c r="Q767" s="55">
        <x:f t="shared" si="142"/>
        <x:v>19432.378348100985</x:v>
      </x:c>
      <x:c r="R767" s="55">
        <x:f t="shared" si="143"/>
        <x:v>-13644.378348100985</x:v>
      </x:c>
      <x:c r="S767" s="1" t="str">
        <x:f t="shared" si="144"/>
        <x:v>YES</x:v>
      </x:c>
      <x:c r="T767" s="1">
        <x:f t="shared" si="145"/>
        <x:v>-13644.378348100985</x:v>
      </x:c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53">
        <x:f t="shared" si="134"/>
        <x:v>1</x:v>
      </x:c>
      <x:c r="J768" s="53">
        <x:f t="shared" si="135"/>
        <x:v>2</x:v>
      </x:c>
      <x:c r="K768" s="53">
        <x:f t="shared" si="136"/>
        <x:v>9</x:v>
      </x:c>
      <x:c r="L768" s="53">
        <x:f t="shared" si="137"/>
        <x:v>12</x:v>
      </x:c>
      <x:c r="M768" s="54">
        <x:f t="shared" si="138"/>
        <x:v>614.94583186570287</x:v>
      </x:c>
      <x:c r="N768" s="54">
        <x:f t="shared" si="139"/>
        <x:v>0</x:v>
      </x:c>
      <x:c r="O768" s="55">
        <x:f t="shared" si="140"/>
        <x:v>37288</x:v>
      </x:c>
      <x:c r="P768" s="55">
        <x:f t="shared" si="141"/>
        <x:v>9680</x:v>
      </x:c>
      <x:c r="Q768" s="55">
        <x:f t="shared" si="142"/>
        <x:v>21352.285828670239</x:v>
      </x:c>
      <x:c r="R768" s="55">
        <x:f t="shared" si="143"/>
        <x:v>-13744.285828670239</x:v>
      </x:c>
      <x:c r="S768" s="1" t="str">
        <x:f t="shared" si="144"/>
        <x:v>YES</x:v>
      </x:c>
      <x:c r="T768" s="1">
        <x:f t="shared" si="145"/>
        <x:v>-13744.285828670239</x:v>
      </x:c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53">
        <x:f t="shared" si="134"/>
        <x:v>1</x:v>
      </x:c>
      <x:c r="J769" s="53">
        <x:f t="shared" si="135"/>
        <x:v>2</x:v>
      </x:c>
      <x:c r="K769" s="53">
        <x:f t="shared" si="136"/>
        <x:v>10</x:v>
      </x:c>
      <x:c r="L769" s="53">
        <x:f t="shared" si="137"/>
        <x:v>13</x:v>
      </x:c>
      <x:c r="M769" s="54">
        <x:f t="shared" si="138"/>
        <x:v>671.55937334891576</x:v>
      </x:c>
      <x:c r="N769" s="54">
        <x:f t="shared" si="139"/>
        <x:v>0</x:v>
      </x:c>
      <x:c r="O769" s="55">
        <x:f t="shared" si="140"/>
        <x:v>39988</x:v>
      </x:c>
      <x:c r="P769" s="55">
        <x:f t="shared" si="141"/>
        <x:v>10560</x:v>
      </x:c>
      <x:c r="Q769" s="55">
        <x:f t="shared" si="142"/>
        <x:v>23318.033796837353</x:v>
      </x:c>
      <x:c r="R769" s="55">
        <x:f t="shared" si="143"/>
        <x:v>-13890.033796837353</x:v>
      </x:c>
      <x:c r="S769" s="1" t="str">
        <x:f t="shared" si="144"/>
        <x:v>YES</x:v>
      </x:c>
      <x:c r="T769" s="1">
        <x:f t="shared" si="145"/>
        <x:v>-13890.033796837353</x:v>
      </x:c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53">
        <x:f t="shared" si="134"/>
        <x:v>1</x:v>
      </x:c>
      <x:c r="J770" s="53">
        <x:f t="shared" si="135"/>
        <x:v>2</x:v>
      </x:c>
      <x:c r="K770" s="53">
        <x:f t="shared" si="136"/>
        <x:v>11</x:v>
      </x:c>
      <x:c r="L770" s="53">
        <x:f t="shared" si="137"/>
        <x:v>14</x:v>
      </x:c>
      <x:c r="M770" s="54">
        <x:f t="shared" si="138"/>
        <x:v>729.51748644235477</x:v>
      </x:c>
      <x:c r="N770" s="54">
        <x:f t="shared" si="139"/>
        <x:v>6.6093655849685873E-3</x:v>
      </x:c>
      <x:c r="O770" s="55">
        <x:f t="shared" si="140"/>
        <x:v>42688</x:v>
      </x:c>
      <x:c r="P770" s="55">
        <x:f t="shared" si="141"/>
        <x:v>11440</x:v>
      </x:c>
      <x:c r="Q770" s="55">
        <x:f t="shared" si="142"/>
        <x:v>25165.234139624215</x:v>
      </x:c>
      <x:c r="R770" s="55">
        <x:f t="shared" si="143"/>
        <x:v>-13917.234139624215</x:v>
      </x:c>
      <x:c r="S770" s="1" t="str">
        <x:f t="shared" si="144"/>
        <x:v>YES</x:v>
      </x:c>
      <x:c r="T770" s="1">
        <x:f t="shared" si="145"/>
        <x:v>-13917.234139624215</x:v>
      </x:c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53">
        <x:f t="shared" si="134"/>
        <x:v>1</x:v>
      </x:c>
      <x:c r="J771" s="53">
        <x:f t="shared" si="135"/>
        <x:v>2</x:v>
      </x:c>
      <x:c r="K771" s="53">
        <x:f t="shared" si="136"/>
        <x:v>12</x:v>
      </x:c>
      <x:c r="L771" s="53">
        <x:f t="shared" si="137"/>
        <x:v>15</x:v>
      </x:c>
      <x:c r="M771" s="54">
        <x:f t="shared" si="138"/>
        <x:v>788.84493957041923</x:v>
      </x:c>
      <x:c r="N771" s="54">
        <x:f t="shared" si="139"/>
        <x:v>4.7808985812791131E-2</x:v>
      </x:c>
      <x:c r="O771" s="55">
        <x:f t="shared" si="140"/>
        <x:v>45388</x:v>
      </x:c>
      <x:c r="P771" s="55">
        <x:f t="shared" si="141"/>
        <x:v>12320</x:v>
      </x:c>
      <x:c r="Q771" s="55">
        <x:f t="shared" si="142"/>
        <x:v>26195.224645319777</x:v>
      </x:c>
      <x:c r="R771" s="55">
        <x:f t="shared" si="143"/>
        <x:v>-13127.224645319777</x:v>
      </x:c>
      <x:c r="S771" s="1" t="str">
        <x:f t="shared" si="144"/>
        <x:v>YES</x:v>
      </x:c>
      <x:c r="T771" s="1">
        <x:f t="shared" si="145"/>
        <x:v>-13127.224645319777</x:v>
      </x:c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53">
        <x:f t="shared" si="134"/>
        <x:v>1</x:v>
      </x:c>
      <x:c r="J772" s="53">
        <x:f t="shared" si="135"/>
        <x:v>2</x:v>
      </x:c>
      <x:c r="K772" s="53">
        <x:f t="shared" si="136"/>
        <x:v>13</x:v>
      </x:c>
      <x:c r="L772" s="53">
        <x:f t="shared" si="137"/>
        <x:v>16</x:v>
      </x:c>
      <x:c r="M772" s="54">
        <x:f t="shared" si="138"/>
        <x:v>849.56691027880345</x:v>
      </x:c>
      <x:c r="N772" s="54">
        <x:f t="shared" si="139"/>
        <x:v>8.9977021026946838E-2</x:v>
      </x:c>
      <x:c r="O772" s="55">
        <x:f t="shared" si="140"/>
        <x:v>48088</x:v>
      </x:c>
      <x:c r="P772" s="55">
        <x:f t="shared" si="141"/>
        <x:v>13200</x:v>
      </x:c>
      <x:c r="Q772" s="55">
        <x:f t="shared" si="142"/>
        <x:v>27249.425525673672</x:v>
      </x:c>
      <x:c r="R772" s="55">
        <x:f t="shared" si="143"/>
        <x:v>-12361.425525673672</x:v>
      </x:c>
      <x:c r="S772" s="1" t="str">
        <x:f t="shared" si="144"/>
        <x:v>YES</x:v>
      </x:c>
      <x:c r="T772" s="1">
        <x:f t="shared" si="145"/>
        <x:v>-12361.425525673672</x:v>
      </x:c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53">
        <x:f t="shared" si="134"/>
        <x:v>1</x:v>
      </x:c>
      <x:c r="J773" s="53">
        <x:f t="shared" si="135"/>
        <x:v>2</x:v>
      </x:c>
      <x:c r="K773" s="53">
        <x:f t="shared" si="136"/>
        <x:v>14</x:v>
      </x:c>
      <x:c r="L773" s="53">
        <x:f t="shared" si="137"/>
        <x:v>17</x:v>
      </x:c>
      <x:c r="M773" s="54">
        <x:f t="shared" si="138"/>
        <x:v>911.70899159246471</x:v>
      </x:c>
      <x:c r="N773" s="54">
        <x:f t="shared" si="139"/>
        <x:v>0.13313124416143382</x:v>
      </x:c>
      <x:c r="O773" s="55">
        <x:f t="shared" si="140"/>
        <x:v>50788</x:v>
      </x:c>
      <x:c r="P773" s="55">
        <x:f t="shared" si="141"/>
        <x:v>14080</x:v>
      </x:c>
      <x:c r="Q773" s="55">
        <x:f t="shared" si="142"/>
        <x:v>28328.281104035847</x:v>
      </x:c>
      <x:c r="R773" s="55">
        <x:f t="shared" si="143"/>
        <x:v>-11620.281104035847</x:v>
      </x:c>
      <x:c r="S773" s="1" t="str">
        <x:f t="shared" si="144"/>
        <x:v>YES</x:v>
      </x:c>
      <x:c r="T773" s="1">
        <x:f t="shared" si="145"/>
        <x:v>-11620.281104035847</x:v>
      </x:c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53">
        <x:f t="shared" si="134"/>
        <x:v>1</x:v>
      </x:c>
      <x:c r="J774" s="53">
        <x:f t="shared" si="135"/>
        <x:v>2</x:v>
      </x:c>
      <x:c r="K774" s="53">
        <x:f t="shared" si="136"/>
        <x:v>15</x:v>
      </x:c>
      <x:c r="L774" s="53">
        <x:f t="shared" si="137"/>
        <x:v>18</x:v>
      </x:c>
      <x:c r="M774" s="54">
        <x:f t="shared" si="138"/>
        <x:v>975.2971984686111</x:v>
      </x:c>
      <x:c r="N774" s="54">
        <x:f t="shared" si="139"/>
        <x:v>0.17728972115875771</x:v>
      </x:c>
      <x:c r="O774" s="55">
        <x:f t="shared" si="140"/>
        <x:v>53488</x:v>
      </x:c>
      <x:c r="P774" s="55">
        <x:f t="shared" si="141"/>
        <x:v>14960</x:v>
      </x:c>
      <x:c r="Q774" s="55">
        <x:f t="shared" si="142"/>
        <x:v>29432.243028968944</x:v>
      </x:c>
      <x:c r="R774" s="55">
        <x:f t="shared" si="143"/>
        <x:v>-10904.243028968944</x:v>
      </x:c>
      <x:c r="S774" s="1" t="str">
        <x:f t="shared" si="144"/>
        <x:v>YES</x:v>
      </x:c>
      <x:c r="T774" s="1">
        <x:f t="shared" si="145"/>
        <x:v>-10904.243028968944</x:v>
      </x:c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53">
        <x:f t="shared" si="134"/>
        <x:v>1</x:v>
      </x:c>
      <x:c r="J775" s="53">
        <x:f t="shared" si="135"/>
        <x:v>2</x:v>
      </x:c>
      <x:c r="K775" s="53">
        <x:f t="shared" si="136"/>
        <x:v>16</x:v>
      </x:c>
      <x:c r="L775" s="53">
        <x:f t="shared" si="137"/>
        <x:v>19</x:v>
      </x:c>
      <x:c r="M775" s="54">
        <x:f t="shared" si="138"/>
        <x:v>1040.3579743461</x:v>
      </x:c>
      <x:c r="N775" s="54">
        <x:f t="shared" si="139"/>
        <x:v>0.22247081551812503</x:v>
      </x:c>
      <x:c r="O775" s="55">
        <x:f t="shared" si="140"/>
        <x:v>56188</x:v>
      </x:c>
      <x:c r="P775" s="55">
        <x:f t="shared" si="141"/>
        <x:v>15840</x:v>
      </x:c>
      <x:c r="Q775" s="55">
        <x:f t="shared" si="142"/>
        <x:v>30561.770387953125</x:v>
      </x:c>
      <x:c r="R775" s="55">
        <x:f t="shared" si="143"/>
        <x:v>-10213.770387953125</x:v>
      </x:c>
      <x:c r="S775" s="1" t="str">
        <x:f t="shared" si="144"/>
        <x:v>YES</x:v>
      </x:c>
      <x:c r="T775" s="1">
        <x:f t="shared" si="145"/>
        <x:v>-10213.770387953125</x:v>
      </x:c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53">
        <x:f t="shared" si="134"/>
        <x:v>1</x:v>
      </x:c>
      <x:c r="J776" s="53">
        <x:f t="shared" si="135"/>
        <x:v>2</x:v>
      </x:c>
      <x:c r="K776" s="53">
        <x:f t="shared" si="136"/>
        <x:v>17</x:v>
      </x:c>
      <x:c r="L776" s="53">
        <x:f t="shared" si="137"/>
        <x:v>20</x:v>
      </x:c>
      <x:c r="M776" s="54">
        <x:f t="shared" si="138"/>
        <x:v>1106.9181977926405</x:v>
      </x:c>
      <x:c r="N776" s="54">
        <x:f t="shared" si="139"/>
        <x:v>0.26869319291155591</x:v>
      </x:c>
      <x:c r="O776" s="55">
        <x:f t="shared" si="140"/>
        <x:v>58888</x:v>
      </x:c>
      <x:c r="P776" s="55">
        <x:f t="shared" si="141"/>
        <x:v>16720</x:v>
      </x:c>
      <x:c r="Q776" s="55">
        <x:f t="shared" si="142"/>
        <x:v>31717.329822788895</x:v>
      </x:c>
      <x:c r="R776" s="55">
        <x:f t="shared" si="143"/>
        <x:v>-9549.3298227888954</x:v>
      </x:c>
      <x:c r="S776" s="1" t="str">
        <x:f t="shared" si="144"/>
        <x:v>YES</x:v>
      </x:c>
      <x:c r="T776" s="1">
        <x:f t="shared" si="145"/>
        <x:v>-9549.3298227888954</x:v>
      </x:c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53">
        <x:f t="shared" si="134"/>
        <x:v>1</x:v>
      </x:c>
      <x:c r="J777" s="53">
        <x:f t="shared" si="135"/>
        <x:v>2</x:v>
      </x:c>
      <x:c r="K777" s="53">
        <x:f t="shared" si="136"/>
        <x:v>18</x:v>
      </x:c>
      <x:c r="L777" s="53">
        <x:f t="shared" si="137"/>
        <x:v>21</x:v>
      </x:c>
      <x:c r="M777" s="54">
        <x:f t="shared" si="138"/>
        <x:v>1175.0051892512279</x:v>
      </x:c>
      <x:c r="N777" s="54">
        <x:f t="shared" si="139"/>
        <x:v>0.31597582586890827</x:v>
      </x:c>
      <x:c r="O777" s="55">
        <x:f t="shared" si="140"/>
        <x:v>61588</x:v>
      </x:c>
      <x:c r="P777" s="55">
        <x:f t="shared" si="141"/>
        <x:v>17600</x:v>
      </x:c>
      <x:c r="Q777" s="55">
        <x:f t="shared" si="142"/>
        <x:v>32899.395646722704</x:v>
      </x:c>
      <x:c r="R777" s="55">
        <x:f t="shared" si="143"/>
        <x:v>-8911.3956467227035</x:v>
      </x:c>
      <x:c r="S777" s="1" t="str">
        <x:f t="shared" si="144"/>
        <x:v>YES</x:v>
      </x:c>
      <x:c r="T777" s="1">
        <x:f t="shared" si="145"/>
        <x:v>-8911.3956467227035</x:v>
      </x:c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53">
        <x:f t="shared" si="134"/>
        <x:v>1</x:v>
      </x:c>
      <x:c r="J778" s="53">
        <x:f t="shared" si="135"/>
        <x:v>2</x:v>
      </x:c>
      <x:c r="K778" s="53">
        <x:f t="shared" si="136"/>
        <x:v>19</x:v>
      </x:c>
      <x:c r="L778" s="53">
        <x:f t="shared" si="137"/>
        <x:v>22</x:v>
      </x:c>
      <x:c r="M778" s="54">
        <x:f t="shared" si="138"/>
        <x:v>1244.6467178872495</x:v>
      </x:c>
      <x:c r="N778" s="54">
        <x:f t="shared" si="139"/>
        <x:v>0.36433799853281212</x:v>
      </x:c>
      <x:c r="O778" s="55">
        <x:f t="shared" si="140"/>
        <x:v>64288</x:v>
      </x:c>
      <x:c r="P778" s="55">
        <x:f t="shared" si="141"/>
        <x:v>18480</x:v>
      </x:c>
      <x:c r="Q778" s="55">
        <x:f t="shared" si="142"/>
        <x:v>34108.449963320301</x:v>
      </x:c>
      <x:c r="R778" s="55">
        <x:f t="shared" si="143"/>
        <x:v>-8300.4499633203013</x:v>
      </x:c>
      <x:c r="S778" s="1" t="str">
        <x:f t="shared" si="144"/>
        <x:v>YES</x:v>
      </x:c>
      <x:c r="T778" s="1">
        <x:f t="shared" si="145"/>
        <x:v>-8300.4499633203013</x:v>
      </x:c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53">
        <x:f t="shared" si="134"/>
        <x:v>1</x:v>
      </x:c>
      <x:c r="J779" s="53">
        <x:f t="shared" si="135"/>
        <x:v>2</x:v>
      </x:c>
      <x:c r="K779" s="53">
        <x:f t="shared" si="136"/>
        <x:v>20</x:v>
      </x:c>
      <x:c r="L779" s="53">
        <x:f t="shared" si="137"/>
        <x:v>23</x:v>
      </x:c>
      <x:c r="M779" s="54">
        <x:f t="shared" si="138"/>
        <x:v>1315.8710085377265</x:v>
      </x:c>
      <x:c r="N779" s="54">
        <x:f t="shared" si="139"/>
        <x:v>0.41379931148453231</x:v>
      </x:c>
      <x:c r="O779" s="55">
        <x:f t="shared" si="140"/>
        <x:v>66988</x:v>
      </x:c>
      <x:c r="P779" s="55">
        <x:f t="shared" si="141"/>
        <x:v>19360</x:v>
      </x:c>
      <x:c r="Q779" s="55">
        <x:f t="shared" si="142"/>
        <x:v>35344.982787113309</x:v>
      </x:c>
      <x:c r="R779" s="55">
        <x:f t="shared" si="143"/>
        <x:v>-7716.9827871133093</x:v>
      </x:c>
      <x:c r="S779" s="1" t="str">
        <x:f t="shared" si="144"/>
        <x:v>YES</x:v>
      </x:c>
      <x:c r="T779" s="1">
        <x:f t="shared" si="145"/>
        <x:v>-7716.9827871133093</x:v>
      </x:c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53">
        <x:f t="shared" si="134"/>
        <x:v>1</x:v>
      </x:c>
      <x:c r="J780" s="53">
        <x:f t="shared" si="135"/>
        <x:v>2</x:v>
      </x:c>
      <x:c r="K780" s="53">
        <x:f t="shared" si="136"/>
        <x:v>21</x:v>
      </x:c>
      <x:c r="L780" s="53">
        <x:f t="shared" si="137"/>
        <x:v>24</x:v>
      </x:c>
      <x:c r="M780" s="54">
        <x:f t="shared" si="138"/>
        <x:v>1388.7067487641702</x:v>
      </x:c>
      <x:c r="N780" s="54">
        <x:f t="shared" si="139"/>
        <x:v>0.46437968664178492</x:v>
      </x:c>
      <x:c r="O780" s="55">
        <x:f t="shared" si="140"/>
        <x:v>69688</x:v>
      </x:c>
      <x:c r="P780" s="55">
        <x:f t="shared" si="141"/>
        <x:v>20240</x:v>
      </x:c>
      <x:c r="Q780" s="55">
        <x:f t="shared" si="142"/>
        <x:v>36609.49216604462</x:v>
      </x:c>
      <x:c r="R780" s="55">
        <x:f t="shared" si="143"/>
        <x:v>-7161.4921660446198</x:v>
      </x:c>
      <x:c r="S780" s="1" t="str">
        <x:f t="shared" si="144"/>
        <x:v>YES</x:v>
      </x:c>
      <x:c r="T780" s="1">
        <x:f t="shared" si="145"/>
        <x:v>-7161.4921660446198</x:v>
      </x:c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53">
        <x:f t="shared" si="134"/>
        <x:v>1</x:v>
      </x:c>
      <x:c r="J781" s="53">
        <x:f t="shared" si="135"/>
        <x:v>2</x:v>
      </x:c>
      <x:c r="K781" s="53">
        <x:f t="shared" si="136"/>
        <x:v>22</x:v>
      </x:c>
      <x:c r="L781" s="53">
        <x:f t="shared" si="137"/>
        <x:v>25</x:v>
      </x:c>
      <x:c r="M781" s="54">
        <x:f t="shared" si="138"/>
        <x:v>1463.1830960105667</x:v>
      </x:c>
      <x:c r="N781" s="54">
        <x:f t="shared" si="139"/>
        <x:v>0.51609937222956026</x:v>
      </x:c>
      <x:c r="O781" s="55">
        <x:f t="shared" si="140"/>
        <x:v>72388</x:v>
      </x:c>
      <x:c r="P781" s="55">
        <x:f t="shared" si="141"/>
        <x:v>21120</x:v>
      </x:c>
      <x:c r="Q781" s="55">
        <x:f t="shared" si="142"/>
        <x:v>37902.484305739003</x:v>
      </x:c>
      <x:c r="R781" s="55">
        <x:f t="shared" si="143"/>
        <x:v>-6634.4843057390026</x:v>
      </x:c>
      <x:c r="S781" s="1" t="str">
        <x:f t="shared" si="144"/>
        <x:v>YES</x:v>
      </x:c>
      <x:c r="T781" s="1">
        <x:f t="shared" si="145"/>
        <x:v>-6634.4843057390026</x:v>
      </x:c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53">
        <x:f t="shared" si="134"/>
        <x:v>1</x:v>
      </x:c>
      <x:c r="J782" s="53">
        <x:f t="shared" si="135"/>
        <x:v>2</x:v>
      </x:c>
      <x:c r="K782" s="53">
        <x:f t="shared" si="136"/>
        <x:v>23</x:v>
      </x:c>
      <x:c r="L782" s="53">
        <x:f t="shared" si="137"/>
        <x:v>26</x:v>
      </x:c>
      <x:c r="M782" s="54">
        <x:f t="shared" si="138"/>
        <x:v>1539.3296848680029</x:v>
      </x:c>
      <x:c r="N782" s="54">
        <x:f t="shared" si="139"/>
        <x:v>0.56897894782500202</x:v>
      </x:c>
      <x:c r="O782" s="55">
        <x:f t="shared" si="140"/>
        <x:v>75088</x:v>
      </x:c>
      <x:c r="P782" s="55">
        <x:f t="shared" si="141"/>
        <x:v>22000</x:v>
      </x:c>
      <x:c r="Q782" s="55">
        <x:f t="shared" si="142"/>
        <x:v>39224.473695625049</x:v>
      </x:c>
      <x:c r="R782" s="55">
        <x:f t="shared" si="143"/>
        <x:v>-6136.473695625049</x:v>
      </x:c>
      <x:c r="S782" s="1" t="str">
        <x:f t="shared" si="144"/>
        <x:v>YES</x:v>
      </x:c>
      <x:c r="T782" s="1">
        <x:f t="shared" si="145"/>
        <x:v>-6136.473695625049</x:v>
      </x:c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53">
        <x:f t="shared" si="134"/>
        <x:v>1</x:v>
      </x:c>
      <x:c r="J783" s="53">
        <x:f t="shared" si="135"/>
        <x:v>2</x:v>
      </x:c>
      <x:c r="K783" s="53">
        <x:f t="shared" si="136"/>
        <x:v>24</x:v>
      </x:c>
      <x:c r="L783" s="53">
        <x:f t="shared" si="137"/>
        <x:v>27</x:v>
      </x:c>
      <x:c r="M783" s="54">
        <x:f t="shared" si="138"/>
        <x:v>1617.1766344474991</x:v>
      </x:c>
      <x:c r="N783" s="54">
        <x:f t="shared" si="139"/>
        <x:v>0.6230393294774299</x:v>
      </x:c>
      <x:c r="O783" s="55">
        <x:f t="shared" si="140"/>
        <x:v>77788</x:v>
      </x:c>
      <x:c r="P783" s="55">
        <x:f t="shared" si="141"/>
        <x:v>22880</x:v>
      </x:c>
      <x:c r="Q783" s="55">
        <x:f t="shared" si="142"/>
        <x:v>40575.983236935746</x:v>
      </x:c>
      <x:c r="R783" s="55">
        <x:f t="shared" si="143"/>
        <x:v>-5667.9832369357464</x:v>
      </x:c>
      <x:c r="S783" s="1" t="str">
        <x:f t="shared" si="144"/>
        <x:v>YES</x:v>
      </x:c>
      <x:c r="T783" s="1">
        <x:f t="shared" si="145"/>
        <x:v>-5667.9832369357464</x:v>
      </x:c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53">
        <x:f t="shared" si="134"/>
        <x:v>1</x:v>
      </x:c>
      <x:c r="J784" s="53">
        <x:f t="shared" si="135"/>
        <x:v>2</x:v>
      </x:c>
      <x:c r="K784" s="53">
        <x:f t="shared" si="136"/>
        <x:v>25</x:v>
      </x:c>
      <x:c r="L784" s="53">
        <x:f t="shared" si="137"/>
        <x:v>28</x:v>
      </x:c>
      <x:c r="M784" s="54">
        <x:f t="shared" si="138"/>
        <x:v>1696.7545558625966</x:v>
      </x:c>
      <x:c r="N784" s="54">
        <x:f t="shared" si="139"/>
        <x:v>0.67830177490458099</x:v>
      </x:c>
      <x:c r="O784" s="55">
        <x:f t="shared" si="140"/>
        <x:v>80488</x:v>
      </x:c>
      <x:c r="P784" s="55">
        <x:f t="shared" si="141"/>
        <x:v>23760</x:v>
      </x:c>
      <x:c r="Q784" s="55">
        <x:f t="shared" si="142"/>
        <x:v>41957.544372614524</x:v>
      </x:c>
      <x:c r="R784" s="55">
        <x:f t="shared" si="143"/>
        <x:v>-5229.544372614524</x:v>
      </x:c>
      <x:c r="S784" s="1" t="str">
        <x:f t="shared" si="144"/>
        <x:v>YES</x:v>
      </x:c>
      <x:c r="T784" s="1">
        <x:f t="shared" si="145"/>
        <x:v>-5229.544372614524</x:v>
      </x:c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53">
        <x:f t="shared" si="134"/>
        <x:v>1</x:v>
      </x:c>
      <x:c r="J785" s="53">
        <x:f t="shared" si="135"/>
        <x:v>2</x:v>
      </x:c>
      <x:c r="K785" s="53">
        <x:f t="shared" si="136"/>
        <x:v>26</x:v>
      </x:c>
      <x:c r="L785" s="53">
        <x:f t="shared" si="137"/>
        <x:v>29</x:v>
      </x:c>
      <x:c r="M785" s="54">
        <x:f t="shared" si="138"/>
        <x:v>1778.0945598233143</x:v>
      </x:c>
      <x:c r="N785" s="54">
        <x:f t="shared" si="139"/>
        <x:v>0.7347878887661905</x:v>
      </x:c>
      <x:c r="O785" s="55">
        <x:f t="shared" si="140"/>
        <x:v>83188</x:v>
      </x:c>
      <x:c r="P785" s="55">
        <x:f t="shared" si="141"/>
        <x:v>24640</x:v>
      </x:c>
      <x:c r="Q785" s="55">
        <x:f t="shared" si="142"/>
        <x:v>43369.697219154761</x:v>
      </x:c>
      <x:c r="R785" s="55">
        <x:f t="shared" si="143"/>
        <x:v>-4821.6972191547611</x:v>
      </x:c>
      <x:c r="S785" s="1" t="str">
        <x:f t="shared" si="144"/>
        <x:v>YES</x:v>
      </x:c>
      <x:c r="T785" s="1">
        <x:f t="shared" si="145"/>
        <x:v>-4821.6972191547611</x:v>
      </x:c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53">
        <x:f t="shared" si="134"/>
        <x:v>1</x:v>
      </x:c>
      <x:c r="J786" s="53">
        <x:f t="shared" si="135"/>
        <x:v>2</x:v>
      </x:c>
      <x:c r="K786" s="53">
        <x:f t="shared" si="136"/>
        <x:v>27</x:v>
      </x:c>
      <x:c r="L786" s="53">
        <x:f t="shared" si="137"/>
        <x:v>30</x:v>
      </x:c>
      <x:c r="M786" s="54">
        <x:f t="shared" si="138"/>
        <x:v>1861.2282643430708</x:v>
      </x:c>
      <x:c r="N786" s="54">
        <x:f t="shared" si="139"/>
        <x:v>0.79251962801602138</x:v>
      </x:c>
      <x:c r="O786" s="55">
        <x:f t="shared" si="140"/>
        <x:v>85888</x:v>
      </x:c>
      <x:c r="P786" s="55">
        <x:f t="shared" si="141"/>
        <x:v>25520</x:v>
      </x:c>
      <x:c r="Q786" s="55">
        <x:f t="shared" si="142"/>
        <x:v>44812.990700400536</x:v>
      </x:c>
      <x:c r="R786" s="55">
        <x:f t="shared" si="143"/>
        <x:v>-4444.9907004005363</x:v>
      </x:c>
      <x:c r="S786" s="1" t="str">
        <x:f t="shared" si="144"/>
        <x:v>YES</x:v>
      </x:c>
      <x:c r="T786" s="1">
        <x:f t="shared" si="145"/>
        <x:v>-4444.9907004005363</x:v>
      </x:c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53">
        <x:f t="shared" si="134"/>
        <x:v>1</x:v>
      </x:c>
      <x:c r="J787" s="53">
        <x:f t="shared" si="135"/>
        <x:v>2</x:v>
      </x:c>
      <x:c r="K787" s="53">
        <x:f t="shared" si="136"/>
        <x:v>28</x:v>
      </x:c>
      <x:c r="L787" s="53">
        <x:f t="shared" si="137"/>
        <x:v>31</x:v>
      </x:c>
      <x:c r="M787" s="54">
        <x:f t="shared" si="138"/>
        <x:v>1946.1878025602246</x:v>
      </x:c>
      <x:c r="N787" s="54">
        <x:f t="shared" si="139"/>
        <x:v>0.85151930733348924</x:v>
      </x:c>
      <x:c r="O787" s="55">
        <x:f t="shared" si="140"/>
        <x:v>88588</x:v>
      </x:c>
      <x:c r="P787" s="55">
        <x:f t="shared" si="141"/>
        <x:v>26400</x:v>
      </x:c>
      <x:c r="Q787" s="55">
        <x:f t="shared" si="142"/>
        <x:v>46287.982683337235</x:v>
      </x:c>
      <x:c r="R787" s="55">
        <x:f t="shared" si="143"/>
        <x:v>-4099.9826833372354</x:v>
      </x:c>
      <x:c r="S787" s="1" t="str">
        <x:f t="shared" si="144"/>
        <x:v>YES</x:v>
      </x:c>
      <x:c r="T787" s="1">
        <x:f t="shared" si="145"/>
        <x:v>-4099.9826833372354</x:v>
      </x:c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53">
        <x:f t="shared" si="134"/>
        <x:v>1</x:v>
      </x:c>
      <x:c r="J788" s="53">
        <x:f t="shared" si="135"/>
        <x:v>2</x:v>
      </x:c>
      <x:c r="K788" s="53">
        <x:f t="shared" si="136"/>
        <x:v>29</x:v>
      </x:c>
      <x:c r="L788" s="53">
        <x:f t="shared" si="137"/>
        <x:v>32</x:v>
      </x:c>
      <x:c r="M788" s="54">
        <x:f t="shared" si="138"/>
        <x:v>2033.0058306758783</x:v>
      </x:c>
      <x:c r="N788" s="54">
        <x:f t="shared" si="139"/>
        <x:v>0.91180960463602656</x:v>
      </x:c>
      <x:c r="O788" s="55">
        <x:f t="shared" si="140"/>
        <x:v>91288</x:v>
      </x:c>
      <x:c r="P788" s="55">
        <x:f t="shared" si="141"/>
        <x:v>27280</x:v>
      </x:c>
      <x:c r="Q788" s="55">
        <x:f t="shared" si="142"/>
        <x:v>47795.240115900669</x:v>
      </x:c>
      <x:c r="R788" s="55">
        <x:f t="shared" si="143"/>
        <x:v>-3787.2401159006695</x:v>
      </x:c>
      <x:c r="S788" s="1" t="str">
        <x:f t="shared" si="144"/>
        <x:v>YES</x:v>
      </x:c>
      <x:c r="T788" s="1">
        <x:f t="shared" si="145"/>
        <x:v>-3787.2401159006695</x:v>
      </x:c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53">
        <x:f t="shared" si="134"/>
        <x:v>1</x:v>
      </x:c>
      <x:c r="J789" s="53">
        <x:f t="shared" si="135"/>
        <x:v>2</x:v>
      </x:c>
      <x:c r="K789" s="53">
        <x:f t="shared" si="136"/>
        <x:v>30</x:v>
      </x:c>
      <x:c r="L789" s="53">
        <x:f t="shared" si="137"/>
        <x:v>33</x:v>
      </x:c>
      <x:c r="M789" s="54">
        <x:f t="shared" si="138"/>
        <x:v>2121.715536009649</x:v>
      </x:c>
      <x:c r="N789" s="54">
        <x:f t="shared" si="139"/>
        <x:v>0.97341356667336731</x:v>
      </x:c>
      <x:c r="O789" s="55">
        <x:f t="shared" si="140"/>
        <x:v>93988</x:v>
      </x:c>
      <x:c r="P789" s="55">
        <x:f t="shared" si="141"/>
        <x:v>28160</x:v>
      </x:c>
      <x:c r="Q789" s="55">
        <x:f t="shared" si="142"/>
        <x:v>49335.339166834179</x:v>
      </x:c>
      <x:c r="R789" s="55">
        <x:f t="shared" si="143"/>
        <x:v>-3507.3391668341792</x:v>
      </x:c>
      <x:c r="S789" s="1" t="str">
        <x:f t="shared" si="144"/>
        <x:v>YES</x:v>
      </x:c>
      <x:c r="T789" s="1">
        <x:f t="shared" si="145"/>
        <x:v>-3507.3391668341792</x:v>
      </x:c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53">
        <x:f t="shared" si="134"/>
        <x:v>1</x:v>
      </x:c>
      <x:c r="J790" s="53">
        <x:f t="shared" si="135"/>
        <x:v>3</x:v>
      </x:c>
      <x:c r="K790" s="53">
        <x:f t="shared" si="136"/>
        <x:v>0</x:v>
      </x:c>
      <x:c r="L790" s="53">
        <x:f t="shared" si="137"/>
        <x:v>4</x:v>
      </x:c>
      <x:c r="M790" s="54">
        <x:f t="shared" si="138"/>
        <x:v>195.92015624999999</x:v>
      </x:c>
      <x:c r="N790" s="54">
        <x:f t="shared" si="139"/>
        <x:v>0</x:v>
      </x:c>
      <x:c r="O790" s="55">
        <x:f t="shared" si="140"/>
        <x:v>15082</x:v>
      </x:c>
      <x:c r="P790" s="55">
        <x:f t="shared" si="141"/>
        <x:v>2200</x:v>
      </x:c>
      <x:c r="Q790" s="55">
        <x:f t="shared" si="142"/>
        <x:v>6802.7832031249991</x:v>
      </x:c>
      <x:c r="R790" s="55">
        <x:f t="shared" si="143"/>
        <x:v>-13920.783203125</x:v>
      </x:c>
      <x:c r="S790" s="1" t="str">
        <x:f t="shared" si="144"/>
        <x:v>YES</x:v>
      </x:c>
      <x:c r="T790" s="1">
        <x:f t="shared" si="145"/>
        <x:v>-13920.783203125</x:v>
      </x:c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53">
        <x:f t="shared" si="134"/>
        <x:v>1</x:v>
      </x:c>
      <x:c r="J791" s="53">
        <x:f t="shared" si="135"/>
        <x:v>3</x:v>
      </x:c>
      <x:c r="K791" s="53">
        <x:f t="shared" si="136"/>
        <x:v>1</x:v>
      </x:c>
      <x:c r="L791" s="53">
        <x:f t="shared" si="137"/>
        <x:v>5</x:v>
      </x:c>
      <x:c r="M791" s="54">
        <x:f t="shared" si="138"/>
        <x:v>241.48265624999999</x:v>
      </x:c>
      <x:c r="N791" s="54">
        <x:f t="shared" si="139"/>
        <x:v>0</x:v>
      </x:c>
      <x:c r="O791" s="55">
        <x:f t="shared" si="140"/>
        <x:v>17782</x:v>
      </x:c>
      <x:c r="P791" s="55">
        <x:f t="shared" si="141"/>
        <x:v>3080</x:v>
      </x:c>
      <x:c r="Q791" s="55">
        <x:f t="shared" si="142"/>
        <x:v>8384.814453125</x:v>
      </x:c>
      <x:c r="R791" s="55">
        <x:f t="shared" si="143"/>
        <x:v>-13682.814453125</x:v>
      </x:c>
      <x:c r="S791" s="1" t="str">
        <x:f t="shared" si="144"/>
        <x:v>YES</x:v>
      </x:c>
      <x:c r="T791" s="1">
        <x:f t="shared" si="145"/>
        <x:v>-13682.814453125</x:v>
      </x:c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53">
        <x:f t="shared" si="134"/>
        <x:v>1</x:v>
      </x:c>
      <x:c r="J792" s="53">
        <x:f t="shared" si="135"/>
        <x:v>3</x:v>
      </x:c>
      <x:c r="K792" s="53">
        <x:f t="shared" si="136"/>
        <x:v>2</x:v>
      </x:c>
      <x:c r="L792" s="53">
        <x:f t="shared" si="137"/>
        <x:v>6</x:v>
      </x:c>
      <x:c r="M792" s="54">
        <x:f t="shared" si="138"/>
        <x:v>288.18421875000001</x:v>
      </x:c>
      <x:c r="N792" s="54">
        <x:f t="shared" si="139"/>
        <x:v>0</x:v>
      </x:c>
      <x:c r="O792" s="55">
        <x:f t="shared" si="140"/>
        <x:v>20482</x:v>
      </x:c>
      <x:c r="P792" s="55">
        <x:f t="shared" si="141"/>
        <x:v>3960</x:v>
      </x:c>
      <x:c r="Q792" s="55">
        <x:f t="shared" si="142"/>
        <x:v>10006.396484375</x:v>
      </x:c>
      <x:c r="R792" s="55">
        <x:f t="shared" si="143"/>
        <x:v>-13484.396484375</x:v>
      </x:c>
      <x:c r="S792" s="1" t="str">
        <x:f t="shared" si="144"/>
        <x:v>YES</x:v>
      </x:c>
      <x:c r="T792" s="1">
        <x:f t="shared" si="145"/>
        <x:v>-13484.396484375</x:v>
      </x:c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53">
        <x:f t="shared" si="134"/>
        <x:v>1</x:v>
      </x:c>
      <x:c r="J793" s="53">
        <x:f t="shared" si="135"/>
        <x:v>3</x:v>
      </x:c>
      <x:c r="K793" s="53">
        <x:f t="shared" si="136"/>
        <x:v>3</x:v>
      </x:c>
      <x:c r="L793" s="53">
        <x:f t="shared" si="137"/>
        <x:v>7</x:v>
      </x:c>
      <x:c r="M793" s="54">
        <x:f t="shared" si="138"/>
        <x:v>336.04620117187494</x:v>
      </x:c>
      <x:c r="N793" s="54">
        <x:f t="shared" si="139"/>
        <x:v>0</x:v>
      </x:c>
      <x:c r="O793" s="55">
        <x:f t="shared" si="140"/>
        <x:v>23182</x:v>
      </x:c>
      <x:c r="P793" s="55">
        <x:f t="shared" si="141"/>
        <x:v>4840</x:v>
      </x:c>
      <x:c r="Q793" s="55">
        <x:f t="shared" si="142"/>
        <x:v>11668.270874023436</x:v>
      </x:c>
      <x:c r="R793" s="55">
        <x:f t="shared" si="143"/>
        <x:v>-13326.270874023436</x:v>
      </x:c>
      <x:c r="S793" s="1" t="str">
        <x:f t="shared" si="144"/>
        <x:v>YES</x:v>
      </x:c>
      <x:c r="T793" s="1">
        <x:f t="shared" si="145"/>
        <x:v>-13326.270874023436</x:v>
      </x:c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53">
        <x:f t="shared" si="134"/>
        <x:v>1</x:v>
      </x:c>
      <x:c r="J794" s="53">
        <x:f t="shared" si="135"/>
        <x:v>3</x:v>
      </x:c>
      <x:c r="K794" s="53">
        <x:f t="shared" si="136"/>
        <x:v>4</x:v>
      </x:c>
      <x:c r="L794" s="53">
        <x:f t="shared" si="137"/>
        <x:v>8</x:v>
      </x:c>
      <x:c r="M794" s="54">
        <x:f t="shared" si="138"/>
        <x:v>385.09031689453127</x:v>
      </x:c>
      <x:c r="N794" s="54">
        <x:f t="shared" si="139"/>
        <x:v>0</x:v>
      </x:c>
      <x:c r="O794" s="55">
        <x:f t="shared" si="140"/>
        <x:v>25882</x:v>
      </x:c>
      <x:c r="P794" s="55">
        <x:f t="shared" si="141"/>
        <x:v>5720</x:v>
      </x:c>
      <x:c r="Q794" s="55">
        <x:f t="shared" si="142"/>
        <x:v>13371.191558837891</x:v>
      </x:c>
      <x:c r="R794" s="55">
        <x:f t="shared" si="143"/>
        <x:v>-13209.191558837891</x:v>
      </x:c>
      <x:c r="S794" s="1" t="str">
        <x:f t="shared" si="144"/>
        <x:v>YES</x:v>
      </x:c>
      <x:c r="T794" s="1">
        <x:f t="shared" si="145"/>
        <x:v>-13209.191558837891</x:v>
      </x:c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53">
        <x:f t="shared" si="134"/>
        <x:v>1</x:v>
      </x:c>
      <x:c r="J795" s="53">
        <x:f t="shared" si="135"/>
        <x:v>3</x:v>
      </x:c>
      <x:c r="K795" s="53">
        <x:f t="shared" si="136"/>
        <x:v>5</x:v>
      </x:c>
      <x:c r="L795" s="53">
        <x:f t="shared" si="137"/>
        <x:v>9</x:v>
      </x:c>
      <x:c r="M795" s="54">
        <x:f t="shared" si="138"/>
        <x:v>435.33864081573483</x:v>
      </x:c>
      <x:c r="N795" s="54">
        <x:f t="shared" si="139"/>
        <x:v>0</x:v>
      </x:c>
      <x:c r="O795" s="55">
        <x:f t="shared" si="140"/>
        <x:v>28582</x:v>
      </x:c>
      <x:c r="P795" s="55">
        <x:f t="shared" si="141"/>
        <x:v>6600</x:v>
      </x:c>
      <x:c r="Q795" s="55">
        <x:f t="shared" si="142"/>
        <x:v>15115.925028324125</x:v>
      </x:c>
      <x:c r="R795" s="55">
        <x:f t="shared" si="143"/>
        <x:v>-13133.925028324125</x:v>
      </x:c>
      <x:c r="S795" s="1" t="str">
        <x:f t="shared" si="144"/>
        <x:v>YES</x:v>
      </x:c>
      <x:c r="T795" s="1">
        <x:f t="shared" si="145"/>
        <x:v>-13133.925028324125</x:v>
      </x:c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53">
        <x:f t="shared" si="134"/>
        <x:v>1</x:v>
      </x:c>
      <x:c r="J796" s="53">
        <x:f t="shared" si="135"/>
        <x:v>3</x:v>
      </x:c>
      <x:c r="K796" s="53">
        <x:f t="shared" si="136"/>
        <x:v>6</x:v>
      </x:c>
      <x:c r="L796" s="53">
        <x:f t="shared" si="137"/>
        <x:v>10</x:v>
      </x:c>
      <x:c r="M796" s="54">
        <x:f t="shared" si="138"/>
        <x:v>486.81361499736784</x:v>
      </x:c>
      <x:c r="N796" s="54">
        <x:f t="shared" si="139"/>
        <x:v>0</x:v>
      </x:c>
      <x:c r="O796" s="55">
        <x:f t="shared" si="140"/>
        <x:v>31282</x:v>
      </x:c>
      <x:c r="P796" s="55">
        <x:f t="shared" si="141"/>
        <x:v>7480</x:v>
      </x:c>
      <x:c r="Q796" s="55">
        <x:f t="shared" si="142"/>
        <x:v>16903.250520741938</x:v>
      </x:c>
      <x:c r="R796" s="55">
        <x:f t="shared" si="143"/>
        <x:v>-13101.250520741938</x:v>
      </x:c>
      <x:c r="S796" s="1" t="str">
        <x:f t="shared" si="144"/>
        <x:v>YES</x:v>
      </x:c>
      <x:c r="T796" s="1">
        <x:f t="shared" si="145"/>
        <x:v>-13101.250520741938</x:v>
      </x:c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53">
        <x:f t="shared" si="134"/>
        <x:v>1</x:v>
      </x:c>
      <x:c r="J797" s="53">
        <x:f t="shared" si="135"/>
        <x:v>3</x:v>
      </x:c>
      <x:c r="K797" s="53">
        <x:f t="shared" si="136"/>
        <x:v>7</x:v>
      </x:c>
      <x:c r="L797" s="53">
        <x:f t="shared" si="137"/>
        <x:v>11</x:v>
      </x:c>
      <x:c r="M797" s="54">
        <x:f t="shared" si="138"/>
        <x:v>539.53805439532812</x:v>
      </x:c>
      <x:c r="N797" s="54">
        <x:f t="shared" si="139"/>
        <x:v>0</x:v>
      </x:c>
      <x:c r="O797" s="55">
        <x:f t="shared" si="140"/>
        <x:v>33982</x:v>
      </x:c>
      <x:c r="P797" s="55">
        <x:f t="shared" si="141"/>
        <x:v>8360</x:v>
      </x:c>
      <x:c r="Q797" s="55">
        <x:f t="shared" si="142"/>
        <x:v>18733.960222060003</x:v>
      </x:c>
      <x:c r="R797" s="55">
        <x:f t="shared" si="143"/>
        <x:v>-13111.960222060003</x:v>
      </x:c>
      <x:c r="S797" s="1" t="str">
        <x:f t="shared" si="144"/>
        <x:v>YES</x:v>
      </x:c>
      <x:c r="T797" s="1">
        <x:f t="shared" si="145"/>
        <x:v>-13111.960222060003</x:v>
      </x:c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53">
        <x:f t="shared" si="134"/>
        <x:v>1</x:v>
      </x:c>
      <x:c r="J798" s="53">
        <x:f t="shared" si="135"/>
        <x:v>3</x:v>
      </x:c>
      <x:c r="K798" s="53">
        <x:f t="shared" si="136"/>
        <x:v>8</x:v>
      </x:c>
      <x:c r="L798" s="53">
        <x:f t="shared" si="137"/>
        <x:v>12</x:v>
      </x:c>
      <x:c r="M798" s="54">
        <x:f t="shared" si="138"/>
        <x:v>593.53515267530838</x:v>
      </x:c>
      <x:c r="N798" s="54">
        <x:f t="shared" si="139"/>
        <x:v>0</x:v>
      </x:c>
      <x:c r="O798" s="55">
        <x:f t="shared" si="140"/>
        <x:v>36682</x:v>
      </x:c>
      <x:c r="P798" s="55">
        <x:f t="shared" si="141"/>
        <x:v>9240</x:v>
      </x:c>
      <x:c r="Q798" s="55">
        <x:f t="shared" si="142"/>
        <x:v>20608.859467892653</x:v>
      </x:c>
      <x:c r="R798" s="55">
        <x:f t="shared" si="143"/>
        <x:v>-13166.859467892653</x:v>
      </x:c>
      <x:c r="S798" s="1" t="str">
        <x:f t="shared" si="144"/>
        <x:v>YES</x:v>
      </x:c>
      <x:c r="T798" s="1">
        <x:f t="shared" si="145"/>
        <x:v>-13166.859467892653</x:v>
      </x:c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53">
        <x:f t="shared" si="134"/>
        <x:v>1</x:v>
      </x:c>
      <x:c r="J799" s="53">
        <x:f t="shared" si="135"/>
        <x:v>3</x:v>
      </x:c>
      <x:c r="K799" s="53">
        <x:f t="shared" si="136"/>
        <x:v>9</x:v>
      </x:c>
      <x:c r="L799" s="53">
        <x:f t="shared" si="137"/>
        <x:v>13</x:v>
      </x:c>
      <x:c r="M799" s="54">
        <x:f t="shared" si="138"/>
        <x:v>648.82848811570284</x:v>
      </x:c>
      <x:c r="N799" s="54">
        <x:f t="shared" si="139"/>
        <x:v>0</x:v>
      </x:c>
      <x:c r="O799" s="55">
        <x:f t="shared" si="140"/>
        <x:v>39382</x:v>
      </x:c>
      <x:c r="P799" s="55">
        <x:f t="shared" si="141"/>
        <x:v>10120</x:v>
      </x:c>
      <x:c r="Q799" s="55">
        <x:f t="shared" si="142"/>
        <x:v>22528.766948461904</x:v>
      </x:c>
      <x:c r="R799" s="55">
        <x:f t="shared" si="143"/>
        <x:v>-13266.766948461904</x:v>
      </x:c>
      <x:c r="S799" s="1" t="str">
        <x:f t="shared" si="144"/>
        <x:v>YES</x:v>
      </x:c>
      <x:c r="T799" s="1">
        <x:f t="shared" si="145"/>
        <x:v>-13266.766948461904</x:v>
      </x:c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53">
        <x:f t="shared" si="134"/>
        <x:v>1</x:v>
      </x:c>
      <x:c r="J800" s="53">
        <x:f t="shared" si="135"/>
        <x:v>3</x:v>
      </x:c>
      <x:c r="K800" s="53">
        <x:f t="shared" si="136"/>
        <x:v>10</x:v>
      </x:c>
      <x:c r="L800" s="53">
        <x:f t="shared" si="137"/>
        <x:v>14</x:v>
      </x:c>
      <x:c r="M800" s="54">
        <x:f t="shared" si="138"/>
        <x:v>705.44202959891572</x:v>
      </x:c>
      <x:c r="N800" s="54">
        <x:f t="shared" si="139"/>
        <x:v>0</x:v>
      </x:c>
      <x:c r="O800" s="55">
        <x:f t="shared" si="140"/>
        <x:v>42082</x:v>
      </x:c>
      <x:c r="P800" s="55">
        <x:f t="shared" si="141"/>
        <x:v>11000</x:v>
      </x:c>
      <x:c r="Q800" s="55">
        <x:f t="shared" si="142"/>
        <x:v>24494.514916629018</x:v>
      </x:c>
      <x:c r="R800" s="55">
        <x:f t="shared" si="143"/>
        <x:v>-13412.514916629018</x:v>
      </x:c>
      <x:c r="S800" s="1" t="str">
        <x:f t="shared" si="144"/>
        <x:v>YES</x:v>
      </x:c>
      <x:c r="T800" s="1">
        <x:f t="shared" si="145"/>
        <x:v>-13412.514916629018</x:v>
      </x:c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53">
        <x:f t="shared" si="134"/>
        <x:v>1</x:v>
      </x:c>
      <x:c r="J801" s="53">
        <x:f t="shared" si="135"/>
        <x:v>3</x:v>
      </x:c>
      <x:c r="K801" s="53">
        <x:f t="shared" si="136"/>
        <x:v>11</x:v>
      </x:c>
      <x:c r="L801" s="53">
        <x:f t="shared" si="137"/>
        <x:v>15</x:v>
      </x:c>
      <x:c r="M801" s="54">
        <x:f t="shared" si="138"/>
        <x:v>763.40014269235473</x:v>
      </x:c>
      <x:c r="N801" s="54">
        <x:f t="shared" si="139"/>
        <x:v>3.0138987980801897E-2</x:v>
      </x:c>
      <x:c r="O801" s="55">
        <x:f t="shared" si="140"/>
        <x:v>44782</x:v>
      </x:c>
      <x:c r="P801" s="55">
        <x:f t="shared" si="141"/>
        <x:v>11880</x:v>
      </x:c>
      <x:c r="Q801" s="55">
        <x:f t="shared" si="142"/>
        <x:v>25753.474699520048</x:v>
      </x:c>
      <x:c r="R801" s="55">
        <x:f t="shared" si="143"/>
        <x:v>-12851.474699520048</x:v>
      </x:c>
      <x:c r="S801" s="1" t="str">
        <x:f t="shared" si="144"/>
        <x:v>YES</x:v>
      </x:c>
      <x:c r="T801" s="1">
        <x:f t="shared" si="145"/>
        <x:v>-12851.474699520048</x:v>
      </x:c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53">
        <x:f t="shared" si="134"/>
        <x:v>1</x:v>
      </x:c>
      <x:c r="J802" s="53">
        <x:f t="shared" si="135"/>
        <x:v>3</x:v>
      </x:c>
      <x:c r="K802" s="53">
        <x:f t="shared" si="136"/>
        <x:v>12</x:v>
      </x:c>
      <x:c r="L802" s="53">
        <x:f t="shared" si="137"/>
        <x:v>16</x:v>
      </x:c>
      <x:c r="M802" s="54">
        <x:f t="shared" si="138"/>
        <x:v>822.7275958204192</x:v>
      </x:c>
      <x:c r="N802" s="54">
        <x:f t="shared" si="139"/>
        <x:v>7.1338608208624449E-2</x:v>
      </x:c>
      <x:c r="O802" s="55">
        <x:f t="shared" si="140"/>
        <x:v>47482</x:v>
      </x:c>
      <x:c r="P802" s="55">
        <x:f t="shared" si="141"/>
        <x:v>12760</x:v>
      </x:c>
      <x:c r="Q802" s="55">
        <x:f t="shared" si="142"/>
        <x:v>26783.465205215613</x:v>
      </x:c>
      <x:c r="R802" s="55">
        <x:f t="shared" si="143"/>
        <x:v>-12061.465205215613</x:v>
      </x:c>
      <x:c r="S802" s="1" t="str">
        <x:f t="shared" si="144"/>
        <x:v>YES</x:v>
      </x:c>
      <x:c r="T802" s="1">
        <x:f t="shared" si="145"/>
        <x:v>-12061.465205215613</x:v>
      </x:c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53">
        <x:f t="shared" si="134"/>
        <x:v>1</x:v>
      </x:c>
      <x:c r="J803" s="53">
        <x:f t="shared" si="135"/>
        <x:v>3</x:v>
      </x:c>
      <x:c r="K803" s="53">
        <x:f t="shared" si="136"/>
        <x:v>13</x:v>
      </x:c>
      <x:c r="L803" s="53">
        <x:f t="shared" si="137"/>
        <x:v>17</x:v>
      </x:c>
      <x:c r="M803" s="54">
        <x:f t="shared" si="138"/>
        <x:v>883.44956652880342</x:v>
      </x:c>
      <x:c r="N803" s="54">
        <x:f t="shared" si="139"/>
        <x:v>0.11350664342278015</x:v>
      </x:c>
      <x:c r="O803" s="55">
        <x:f t="shared" si="140"/>
        <x:v>50182</x:v>
      </x:c>
      <x:c r="P803" s="55">
        <x:f t="shared" si="141"/>
        <x:v>13640</x:v>
      </x:c>
      <x:c r="Q803" s="55">
        <x:f t="shared" si="142"/>
        <x:v>27837.666085569505</x:v>
      </x:c>
      <x:c r="R803" s="55">
        <x:f t="shared" si="143"/>
        <x:v>-11295.666085569505</x:v>
      </x:c>
      <x:c r="S803" s="1" t="str">
        <x:f t="shared" si="144"/>
        <x:v>YES</x:v>
      </x:c>
      <x:c r="T803" s="1">
        <x:f t="shared" si="145"/>
        <x:v>-11295.666085569505</x:v>
      </x:c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53">
        <x:f t="shared" si="134"/>
        <x:v>1</x:v>
      </x:c>
      <x:c r="J804" s="53">
        <x:f t="shared" si="135"/>
        <x:v>3</x:v>
      </x:c>
      <x:c r="K804" s="53">
        <x:f t="shared" si="136"/>
        <x:v>14</x:v>
      </x:c>
      <x:c r="L804" s="53">
        <x:f t="shared" si="137"/>
        <x:v>18</x:v>
      </x:c>
      <x:c r="M804" s="54">
        <x:f t="shared" si="138"/>
        <x:v>945.59164784246468</x:v>
      </x:c>
      <x:c r="N804" s="54">
        <x:f t="shared" si="139"/>
        <x:v>0.15666086655726713</x:v>
      </x:c>
      <x:c r="O804" s="55">
        <x:f t="shared" si="140"/>
        <x:v>52882</x:v>
      </x:c>
      <x:c r="P804" s="55">
        <x:f t="shared" si="141"/>
        <x:v>14520</x:v>
      </x:c>
      <x:c r="Q804" s="55">
        <x:f t="shared" si="142"/>
        <x:v>28916.521663931679</x:v>
      </x:c>
      <x:c r="R804" s="55">
        <x:f t="shared" si="143"/>
        <x:v>-10554.521663931679</x:v>
      </x:c>
      <x:c r="S804" s="1" t="str">
        <x:f t="shared" si="144"/>
        <x:v>YES</x:v>
      </x:c>
      <x:c r="T804" s="1">
        <x:f t="shared" si="145"/>
        <x:v>-10554.521663931679</x:v>
      </x:c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53">
        <x:f t="shared" si="134"/>
        <x:v>1</x:v>
      </x:c>
      <x:c r="J805" s="53">
        <x:f t="shared" si="135"/>
        <x:v>3</x:v>
      </x:c>
      <x:c r="K805" s="53">
        <x:f t="shared" si="136"/>
        <x:v>15</x:v>
      </x:c>
      <x:c r="L805" s="53">
        <x:f t="shared" si="137"/>
        <x:v>19</x:v>
      </x:c>
      <x:c r="M805" s="54">
        <x:f t="shared" si="138"/>
        <x:v>1009.1798547186111</x:v>
      </x:c>
      <x:c r="N805" s="54">
        <x:f t="shared" si="139"/>
        <x:v>0.20081934355459102</x:v>
      </x:c>
      <x:c r="O805" s="55">
        <x:f t="shared" si="140"/>
        <x:v>55582</x:v>
      </x:c>
      <x:c r="P805" s="55">
        <x:f t="shared" si="141"/>
        <x:v>15400</x:v>
      </x:c>
      <x:c r="Q805" s="55">
        <x:f t="shared" si="142"/>
        <x:v>30020.483588864776</x:v>
      </x:c>
      <x:c r="R805" s="55">
        <x:f t="shared" si="143"/>
        <x:v>-9838.4835888647758</x:v>
      </x:c>
      <x:c r="S805" s="1" t="str">
        <x:f t="shared" si="144"/>
        <x:v>YES</x:v>
      </x:c>
      <x:c r="T805" s="1">
        <x:f t="shared" si="145"/>
        <x:v>-9838.4835888647758</x:v>
      </x:c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53">
        <x:f t="shared" si="134"/>
        <x:v>1</x:v>
      </x:c>
      <x:c r="J806" s="53">
        <x:f t="shared" si="135"/>
        <x:v>3</x:v>
      </x:c>
      <x:c r="K806" s="53">
        <x:f t="shared" si="136"/>
        <x:v>16</x:v>
      </x:c>
      <x:c r="L806" s="53">
        <x:f t="shared" si="137"/>
        <x:v>20</x:v>
      </x:c>
      <x:c r="M806" s="54">
        <x:f t="shared" si="138"/>
        <x:v>1074.2406305961001</x:v>
      </x:c>
      <x:c r="N806" s="54">
        <x:f t="shared" si="139"/>
        <x:v>0.24600043791395843</x:v>
      </x:c>
      <x:c r="O806" s="55">
        <x:f t="shared" si="140"/>
        <x:v>58282</x:v>
      </x:c>
      <x:c r="P806" s="55">
        <x:f t="shared" si="141"/>
        <x:v>16280</x:v>
      </x:c>
      <x:c r="Q806" s="55">
        <x:f t="shared" si="142"/>
        <x:v>31150.010947848961</x:v>
      </x:c>
      <x:c r="R806" s="55">
        <x:f t="shared" si="143"/>
        <x:v>-9148.0109478489612</x:v>
      </x:c>
      <x:c r="S806" s="1" t="str">
        <x:f t="shared" si="144"/>
        <x:v>YES</x:v>
      </x:c>
      <x:c r="T806" s="1">
        <x:f t="shared" si="145"/>
        <x:v>-9148.0109478489612</x:v>
      </x:c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53">
        <x:f t="shared" si="134"/>
        <x:v>1</x:v>
      </x:c>
      <x:c r="J807" s="53">
        <x:f t="shared" si="135"/>
        <x:v>3</x:v>
      </x:c>
      <x:c r="K807" s="53">
        <x:f t="shared" si="136"/>
        <x:v>17</x:v>
      </x:c>
      <x:c r="L807" s="53">
        <x:f t="shared" si="137"/>
        <x:v>21</x:v>
      </x:c>
      <x:c r="M807" s="54">
        <x:f t="shared" si="138"/>
        <x:v>1140.8008540426404</x:v>
      </x:c>
      <x:c r="N807" s="54">
        <x:f t="shared" si="139"/>
        <x:v>0.29222281530738914</x:v>
      </x:c>
      <x:c r="O807" s="55">
        <x:f t="shared" si="140"/>
        <x:v>60982</x:v>
      </x:c>
      <x:c r="P807" s="55">
        <x:f t="shared" si="141"/>
        <x:v>17160</x:v>
      </x:c>
      <x:c r="Q807" s="55">
        <x:f t="shared" si="142"/>
        <x:v>32305.570382684728</x:v>
      </x:c>
      <x:c r="R807" s="55">
        <x:f t="shared" si="143"/>
        <x:v>-8483.5703826847275</x:v>
      </x:c>
      <x:c r="S807" s="1" t="str">
        <x:f t="shared" si="144"/>
        <x:v>YES</x:v>
      </x:c>
      <x:c r="T807" s="1">
        <x:f t="shared" si="145"/>
        <x:v>-8483.5703826847275</x:v>
      </x:c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53">
        <x:f t="shared" si="134"/>
        <x:v>1</x:v>
      </x:c>
      <x:c r="J808" s="53">
        <x:f t="shared" si="135"/>
        <x:v>3</x:v>
      </x:c>
      <x:c r="K808" s="53">
        <x:f t="shared" si="136"/>
        <x:v>18</x:v>
      </x:c>
      <x:c r="L808" s="53">
        <x:f t="shared" si="137"/>
        <x:v>22</x:v>
      </x:c>
      <x:c r="M808" s="54">
        <x:f t="shared" si="138"/>
        <x:v>1208.8878455012277</x:v>
      </x:c>
      <x:c r="N808" s="54">
        <x:f t="shared" si="139"/>
        <x:v>0.33950544826474149</x:v>
      </x:c>
      <x:c r="O808" s="55">
        <x:f t="shared" si="140"/>
        <x:v>63682</x:v>
      </x:c>
      <x:c r="P808" s="55">
        <x:f t="shared" si="141"/>
        <x:v>18040</x:v>
      </x:c>
      <x:c r="Q808" s="55">
        <x:f t="shared" si="142"/>
        <x:v>33487.636206618539</x:v>
      </x:c>
      <x:c r="R808" s="55">
        <x:f t="shared" si="143"/>
        <x:v>-7845.6362066185393</x:v>
      </x:c>
      <x:c r="S808" s="1" t="str">
        <x:f t="shared" si="144"/>
        <x:v>YES</x:v>
      </x:c>
      <x:c r="T808" s="1">
        <x:f t="shared" si="145"/>
        <x:v>-7845.6362066185393</x:v>
      </x:c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53">
        <x:f t="shared" si="134"/>
        <x:v>1</x:v>
      </x:c>
      <x:c r="J809" s="53">
        <x:f t="shared" si="135"/>
        <x:v>3</x:v>
      </x:c>
      <x:c r="K809" s="53">
        <x:f t="shared" si="136"/>
        <x:v>19</x:v>
      </x:c>
      <x:c r="L809" s="53">
        <x:f t="shared" si="137"/>
        <x:v>23</x:v>
      </x:c>
      <x:c r="M809" s="54">
        <x:f t="shared" si="138"/>
        <x:v>1278.5293741372495</x:v>
      </x:c>
      <x:c r="N809" s="54">
        <x:f t="shared" si="139"/>
        <x:v>0.38786762092864552</x:v>
      </x:c>
      <x:c r="O809" s="55">
        <x:f t="shared" si="140"/>
        <x:v>66382</x:v>
      </x:c>
      <x:c r="P809" s="55">
        <x:f t="shared" si="141"/>
        <x:v>18920</x:v>
      </x:c>
      <x:c r="Q809" s="55">
        <x:f t="shared" si="142"/>
        <x:v>34696.690523216137</x:v>
      </x:c>
      <x:c r="R809" s="55">
        <x:f t="shared" si="143"/>
        <x:v>-7234.6905232161371</x:v>
      </x:c>
      <x:c r="S809" s="1" t="str">
        <x:f t="shared" si="144"/>
        <x:v>YES</x:v>
      </x:c>
      <x:c r="T809" s="1">
        <x:f t="shared" si="145"/>
        <x:v>-7234.6905232161371</x:v>
      </x:c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53">
        <x:f t="shared" si="134"/>
        <x:v>1</x:v>
      </x:c>
      <x:c r="J810" s="53">
        <x:f t="shared" si="135"/>
        <x:v>3</x:v>
      </x:c>
      <x:c r="K810" s="53">
        <x:f t="shared" si="136"/>
        <x:v>20</x:v>
      </x:c>
      <x:c r="L810" s="53">
        <x:f t="shared" si="137"/>
        <x:v>24</x:v>
      </x:c>
      <x:c r="M810" s="54">
        <x:f t="shared" si="138"/>
        <x:v>1349.7536647877266</x:v>
      </x:c>
      <x:c r="N810" s="54">
        <x:f t="shared" si="139"/>
        <x:v>0.4373289338803657</x:v>
      </x:c>
      <x:c r="O810" s="55">
        <x:f t="shared" si="140"/>
        <x:v>69082</x:v>
      </x:c>
      <x:c r="P810" s="55">
        <x:f t="shared" si="141"/>
        <x:v>19800</x:v>
      </x:c>
      <x:c r="Q810" s="55">
        <x:f t="shared" si="142"/>
        <x:v>35933.223347009145</x:v>
      </x:c>
      <x:c r="R810" s="55">
        <x:f t="shared" si="143"/>
        <x:v>-6651.2233470091451</x:v>
      </x:c>
      <x:c r="S810" s="1" t="str">
        <x:f t="shared" si="144"/>
        <x:v>YES</x:v>
      </x:c>
      <x:c r="T810" s="1">
        <x:f t="shared" si="145"/>
        <x:v>-6651.2233470091451</x:v>
      </x:c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53">
        <x:f t="shared" si="134"/>
        <x:v>1</x:v>
      </x:c>
      <x:c r="J811" s="53">
        <x:f t="shared" si="135"/>
        <x:v>3</x:v>
      </x:c>
      <x:c r="K811" s="53">
        <x:f t="shared" si="136"/>
        <x:v>21</x:v>
      </x:c>
      <x:c r="L811" s="53">
        <x:f t="shared" si="137"/>
        <x:v>25</x:v>
      </x:c>
      <x:c r="M811" s="54">
        <x:f t="shared" si="138"/>
        <x:v>1422.5894050141703</x:v>
      </x:c>
      <x:c r="N811" s="54">
        <x:f t="shared" si="139"/>
        <x:v>0.48790930903761826</x:v>
      </x:c>
      <x:c r="O811" s="55">
        <x:f t="shared" si="140"/>
        <x:v>71782</x:v>
      </x:c>
      <x:c r="P811" s="55">
        <x:f t="shared" si="141"/>
        <x:v>20680</x:v>
      </x:c>
      <x:c r="Q811" s="55">
        <x:f t="shared" si="142"/>
        <x:v>37197.732725940456</x:v>
      </x:c>
      <x:c r="R811" s="55">
        <x:f t="shared" si="143"/>
        <x:v>-6095.7327259404556</x:v>
      </x:c>
      <x:c r="S811" s="1" t="str">
        <x:f t="shared" si="144"/>
        <x:v>YES</x:v>
      </x:c>
      <x:c r="T811" s="1">
        <x:f t="shared" si="145"/>
        <x:v>-6095.7327259404556</x:v>
      </x:c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53">
        <x:f t="shared" si="134"/>
        <x:v>1</x:v>
      </x:c>
      <x:c r="J812" s="53">
        <x:f t="shared" si="135"/>
        <x:v>3</x:v>
      </x:c>
      <x:c r="K812" s="53">
        <x:f t="shared" si="136"/>
        <x:v>22</x:v>
      </x:c>
      <x:c r="L812" s="53">
        <x:f t="shared" si="137"/>
        <x:v>26</x:v>
      </x:c>
      <x:c r="M812" s="54">
        <x:f t="shared" si="138"/>
        <x:v>1497.0657522605666</x:v>
      </x:c>
      <x:c r="N812" s="54">
        <x:f t="shared" si="139"/>
        <x:v>0.53962899462539349</x:v>
      </x:c>
      <x:c r="O812" s="55">
        <x:f t="shared" si="140"/>
        <x:v>74482</x:v>
      </x:c>
      <x:c r="P812" s="55">
        <x:f t="shared" si="141"/>
        <x:v>21560</x:v>
      </x:c>
      <x:c r="Q812" s="55">
        <x:f t="shared" si="142"/>
        <x:v>38490.724865634838</x:v>
      </x:c>
      <x:c r="R812" s="55">
        <x:f t="shared" si="143"/>
        <x:v>-5568.7248656348384</x:v>
      </x:c>
      <x:c r="S812" s="1" t="str">
        <x:f t="shared" si="144"/>
        <x:v>YES</x:v>
      </x:c>
      <x:c r="T812" s="1">
        <x:f t="shared" si="145"/>
        <x:v>-5568.7248656348384</x:v>
      </x:c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53">
        <x:f t="shared" si="134"/>
        <x:v>1</x:v>
      </x:c>
      <x:c r="J813" s="53">
        <x:f t="shared" si="135"/>
        <x:v>3</x:v>
      </x:c>
      <x:c r="K813" s="53">
        <x:f t="shared" si="136"/>
        <x:v>23</x:v>
      </x:c>
      <x:c r="L813" s="53">
        <x:f t="shared" si="137"/>
        <x:v>27</x:v>
      </x:c>
      <x:c r="M813" s="54">
        <x:f t="shared" si="138"/>
        <x:v>1573.212341118003</x:v>
      </x:c>
      <x:c r="N813" s="54">
        <x:f t="shared" si="139"/>
        <x:v>0.59250857022083536</x:v>
      </x:c>
      <x:c r="O813" s="55">
        <x:f t="shared" si="140"/>
        <x:v>77182</x:v>
      </x:c>
      <x:c r="P813" s="55">
        <x:f t="shared" si="141"/>
        <x:v>22440</x:v>
      </x:c>
      <x:c r="Q813" s="55">
        <x:f t="shared" si="142"/>
        <x:v>39812.714255520885</x:v>
      </x:c>
      <x:c r="R813" s="55">
        <x:f t="shared" si="143"/>
        <x:v>-5070.7142555208848</x:v>
      </x:c>
      <x:c r="S813" s="1" t="str">
        <x:f t="shared" si="144"/>
        <x:v>YES</x:v>
      </x:c>
      <x:c r="T813" s="1">
        <x:f t="shared" si="145"/>
        <x:v>-5070.7142555208848</x:v>
      </x:c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53" t="n">
        <x:f t="shared" ref="I814:I877" si="146">INT((ROW()-ROW($I$46))/((CARROT_CAP+1)*(MESCLUN_CAP+1)))</x:f>
        <x:v>1</x:v>
      </x:c>
      <x:c r="J814" s="53" t="n">
        <x:f t="shared" ref="J814:J877" si="147">MOD(INT((ROW()-ROW($I$46))/(MESCLUN_CAP+1)),CARROT_CAP+1)</x:f>
        <x:v>3</x:v>
      </x:c>
      <x:c r="K814" s="53" t="n">
        <x:f t="shared" ref="K814:K877" si="148">MOD(ROW()-ROW($I$46),MESCLUN_CAP+1)</x:f>
        <x:v>24</x:v>
      </x:c>
      <x:c r="L814" s="53" t="n">
        <x:f t="shared" ref="L814:L877" si="149">SUM(I814:K814)</x:f>
        <x:v>28</x:v>
      </x:c>
      <x:c r="M814" s="54" t="n">
        <x:f t="shared" ref="M814:M877" si="150">I814*TOMATO_HOURS*WEEKS*(1+TOMATO_DIM)^I814+J814*CARROT_HOURS*WEEKS*(1+CARROT_DIM)^J814+K814*MESCLUN_HOURS*WEEKS*(1+MESCLUN_DIM)^K814</x:f>
        <x:v>1651.059290697498</x:v>
      </x:c>
      <x:c r="N814" s="54" t="n">
        <x:f t="shared" ref="N814:N877" si="151">MAX(M814-FARMER_HOURS,0)/TEMP_HOURS_PER_WORKER</x:f>
        <x:v>0.6465689518732625</x:v>
      </x:c>
      <x:c r="O814" s="55" t="n">
        <x:f t="shared" ref="O814:O877" si="152">I814*TOMATO_PRICE+J814*CARROT_PRICE+K814*MESCLUN_PRICE</x:f>
        <x:v>79882</x:v>
      </x:c>
      <x:c r="P814" s="55" t="n">
        <x:f t="shared" ref="P814:P877" si="153">I814*TOMATO_FERTILIZER+J814*CARROT_FERTILIZER+K814*MESCLUN_FERTILIZER</x:f>
        <x:v>23320</x:v>
      </x:c>
      <x:c r="Q814" s="55" t="n">
        <x:f t="shared" ref="Q814:Q877" si="154">MIN(M814,FARMER_HOURS)*FARMER_RATE+MAX(M814-FARMER_HOURS,0)*TEMP_RATE</x:f>
        <x:v>41164.22379683156</x:v>
      </x:c>
      <x:c r="R814" s="55" t="n">
        <x:f t="shared" ref="R814:R877" si="155">O814-P814-Q814-FIXED_COST</x:f>
        <x:v>-4602.22379683156</x:v>
      </x:c>
      <x:c r="S814" s="1" t="str">
        <x:f t="shared" ref="S814:S877" si="156">IF(AND(L814&lt;=TOTAL_BED_CAP,N814&lt;=TEMP_WORKER_CAP),"YES","NO")</x:f>
        <x:v>YES</x:v>
      </x:c>
      <x:c r="T814" s="1" t="n">
        <x:f t="shared" ref="T814:T877" si="157">IF(S814="YES",R814,-1E+99)</x:f>
        <x:v>-4602.22379683156</x:v>
      </x:c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53">
        <x:f t="shared" si="146"/>
        <x:v>1</x:v>
      </x:c>
      <x:c r="J815" s="53">
        <x:f t="shared" si="147"/>
        <x:v>3</x:v>
      </x:c>
      <x:c r="K815" s="53">
        <x:f t="shared" si="148"/>
        <x:v>25</x:v>
      </x:c>
      <x:c r="L815" s="53">
        <x:f t="shared" si="149"/>
        <x:v>29</x:v>
      </x:c>
      <x:c r="M815" s="54">
        <x:f t="shared" si="150"/>
        <x:v>1730.6372121125964</x:v>
      </x:c>
      <x:c r="N815" s="54">
        <x:f t="shared" si="151"/>
        <x:v>0.70183139730041422</x:v>
      </x:c>
      <x:c r="O815" s="55">
        <x:f t="shared" si="152"/>
        <x:v>82582</x:v>
      </x:c>
      <x:c r="P815" s="55">
        <x:f t="shared" si="153"/>
        <x:v>24200</x:v>
      </x:c>
      <x:c r="Q815" s="55">
        <x:f t="shared" si="154"/>
        <x:v>42545.78493251036</x:v>
      </x:c>
      <x:c r="R815" s="55">
        <x:f t="shared" si="155"/>
        <x:v>-4163.7849325103598</x:v>
      </x:c>
      <x:c r="S815" s="1" t="str">
        <x:f t="shared" si="156"/>
        <x:v>YES</x:v>
      </x:c>
      <x:c r="T815" s="1">
        <x:f t="shared" si="157"/>
        <x:v>-4163.7849325103598</x:v>
      </x:c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53">
        <x:f t="shared" si="146"/>
        <x:v>1</x:v>
      </x:c>
      <x:c r="J816" s="53">
        <x:f t="shared" si="147"/>
        <x:v>3</x:v>
      </x:c>
      <x:c r="K816" s="53">
        <x:f t="shared" si="148"/>
        <x:v>26</x:v>
      </x:c>
      <x:c r="L816" s="53">
        <x:f t="shared" si="149"/>
        <x:v>30</x:v>
      </x:c>
      <x:c r="M816" s="54">
        <x:f t="shared" si="150"/>
        <x:v>1811.9772160733144</x:v>
      </x:c>
      <x:c r="N816" s="54">
        <x:f t="shared" si="151"/>
        <x:v>0.75831751116202384</x:v>
      </x:c>
      <x:c r="O816" s="55">
        <x:f t="shared" si="152"/>
        <x:v>85282</x:v>
      </x:c>
      <x:c r="P816" s="55">
        <x:f t="shared" si="153"/>
        <x:v>25080</x:v>
      </x:c>
      <x:c r="Q816" s="55">
        <x:f t="shared" si="154"/>
        <x:v>43957.937779050597</x:v>
      </x:c>
      <x:c r="R816" s="55">
        <x:f t="shared" si="155"/>
        <x:v>-3755.9377790505969</x:v>
      </x:c>
      <x:c r="S816" s="1" t="str">
        <x:f t="shared" si="156"/>
        <x:v>YES</x:v>
      </x:c>
      <x:c r="T816" s="1">
        <x:f t="shared" si="157"/>
        <x:v>-3755.9377790505969</x:v>
      </x:c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53">
        <x:f t="shared" si="146"/>
        <x:v>1</x:v>
      </x:c>
      <x:c r="J817" s="53">
        <x:f t="shared" si="147"/>
        <x:v>3</x:v>
      </x:c>
      <x:c r="K817" s="53">
        <x:f t="shared" si="148"/>
        <x:v>27</x:v>
      </x:c>
      <x:c r="L817" s="53">
        <x:f t="shared" si="149"/>
        <x:v>31</x:v>
      </x:c>
      <x:c r="M817" s="54">
        <x:f t="shared" si="150"/>
        <x:v>1895.1109205930709</x:v>
      </x:c>
      <x:c r="N817" s="54">
        <x:f t="shared" si="151"/>
        <x:v>0.81604925041185483</x:v>
      </x:c>
      <x:c r="O817" s="55">
        <x:f t="shared" si="152"/>
        <x:v>87982</x:v>
      </x:c>
      <x:c r="P817" s="55">
        <x:f t="shared" si="153"/>
        <x:v>25960</x:v>
      </x:c>
      <x:c r="Q817" s="55">
        <x:f t="shared" si="154"/>
        <x:v>45401.231260296365</x:v>
      </x:c>
      <x:c r="R817" s="55">
        <x:f t="shared" si="155"/>
        <x:v>-3379.2312602963648</x:v>
      </x:c>
      <x:c r="S817" s="1" t="str">
        <x:f t="shared" si="156"/>
        <x:v>YES</x:v>
      </x:c>
      <x:c r="T817" s="1">
        <x:f t="shared" si="157"/>
        <x:v>-3379.2312602963648</x:v>
      </x:c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53">
        <x:f t="shared" si="146"/>
        <x:v>1</x:v>
      </x:c>
      <x:c r="J818" s="53">
        <x:f t="shared" si="147"/>
        <x:v>3</x:v>
      </x:c>
      <x:c r="K818" s="53">
        <x:f t="shared" si="148"/>
        <x:v>28</x:v>
      </x:c>
      <x:c r="L818" s="53">
        <x:f t="shared" si="149"/>
        <x:v>32</x:v>
      </x:c>
      <x:c r="M818" s="54">
        <x:f t="shared" si="150"/>
        <x:v>1980.0704588102246</x:v>
      </x:c>
      <x:c r="N818" s="54">
        <x:f t="shared" si="151"/>
        <x:v>0.87504892972932269</x:v>
      </x:c>
      <x:c r="O818" s="55">
        <x:f t="shared" si="152"/>
        <x:v>90682</x:v>
      </x:c>
      <x:c r="P818" s="55">
        <x:f t="shared" si="153"/>
        <x:v>26840</x:v>
      </x:c>
      <x:c r="Q818" s="55">
        <x:f t="shared" si="154"/>
        <x:v>46876.223243233064</x:v>
      </x:c>
      <x:c r="R818" s="55">
        <x:f t="shared" si="155"/>
        <x:v>-3034.2232432330638</x:v>
      </x:c>
      <x:c r="S818" s="1" t="str">
        <x:f t="shared" si="156"/>
        <x:v>YES</x:v>
      </x:c>
      <x:c r="T818" s="1">
        <x:f t="shared" si="157"/>
        <x:v>-3034.2232432330638</x:v>
      </x:c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53">
        <x:f t="shared" si="146"/>
        <x:v>1</x:v>
      </x:c>
      <x:c r="J819" s="53">
        <x:f t="shared" si="147"/>
        <x:v>3</x:v>
      </x:c>
      <x:c r="K819" s="53">
        <x:f t="shared" si="148"/>
        <x:v>29</x:v>
      </x:c>
      <x:c r="L819" s="53">
        <x:f t="shared" si="149"/>
        <x:v>33</x:v>
      </x:c>
      <x:c r="M819" s="54">
        <x:f t="shared" si="150"/>
        <x:v>2066.8884869258782</x:v>
      </x:c>
      <x:c r="N819" s="54">
        <x:f t="shared" si="151"/>
        <x:v>0.93533922703185979</x:v>
      </x:c>
      <x:c r="O819" s="55">
        <x:f t="shared" si="152"/>
        <x:v>93382</x:v>
      </x:c>
      <x:c r="P819" s="55">
        <x:f t="shared" si="153"/>
        <x:v>27720</x:v>
      </x:c>
      <x:c r="Q819" s="55">
        <x:f t="shared" si="154"/>
        <x:v>48383.480675796498</x:v>
      </x:c>
      <x:c r="R819" s="55">
        <x:f t="shared" si="155"/>
        <x:v>-2721.480675796498</x:v>
      </x:c>
      <x:c r="S819" s="1" t="str">
        <x:f t="shared" si="156"/>
        <x:v>YES</x:v>
      </x:c>
      <x:c r="T819" s="1">
        <x:f t="shared" si="157"/>
        <x:v>-2721.480675796498</x:v>
      </x:c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53">
        <x:f t="shared" si="146"/>
        <x:v>1</x:v>
      </x:c>
      <x:c r="J820" s="53">
        <x:f t="shared" si="147"/>
        <x:v>3</x:v>
      </x:c>
      <x:c r="K820" s="53">
        <x:f t="shared" si="148"/>
        <x:v>30</x:v>
      </x:c>
      <x:c r="L820" s="53">
        <x:f t="shared" si="149"/>
        <x:v>34</x:v>
      </x:c>
      <x:c r="M820" s="54">
        <x:f t="shared" si="150"/>
        <x:v>2155.5981922596488</x:v>
      </x:c>
      <x:c r="N820" s="54">
        <x:f t="shared" si="151"/>
        <x:v>0.99694318906920054</x:v>
      </x:c>
      <x:c r="O820" s="55">
        <x:f t="shared" si="152"/>
        <x:v>96082</x:v>
      </x:c>
      <x:c r="P820" s="55">
        <x:f t="shared" si="153"/>
        <x:v>28600</x:v>
      </x:c>
      <x:c r="Q820" s="55">
        <x:f t="shared" si="154"/>
        <x:v>49923.579726730015</x:v>
      </x:c>
      <x:c r="R820" s="55">
        <x:f t="shared" si="155"/>
        <x:v>-2441.579726730015</x:v>
      </x:c>
      <x:c r="S820" s="1" t="str">
        <x:f t="shared" si="156"/>
        <x:v>YES</x:v>
      </x:c>
      <x:c r="T820" s="1">
        <x:f t="shared" si="157"/>
        <x:v>-2441.579726730015</x:v>
      </x:c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53">
        <x:f t="shared" si="146"/>
        <x:v>1</x:v>
      </x:c>
      <x:c r="J821" s="53">
        <x:f t="shared" si="147"/>
        <x:v>4</x:v>
      </x:c>
      <x:c r="K821" s="53">
        <x:f t="shared" si="148"/>
        <x:v>0</x:v>
      </x:c>
      <x:c r="L821" s="53">
        <x:f t="shared" si="149"/>
        <x:v>5</x:v>
      </x:c>
      <x:c r="M821" s="54">
        <x:f t="shared" si="150"/>
        <x:v>231.45754687499999</x:v>
      </x:c>
      <x:c r="N821" s="54">
        <x:f t="shared" si="151"/>
        <x:v>0</x:v>
      </x:c>
      <x:c r="O821" s="55">
        <x:f t="shared" si="152"/>
        <x:v>17176</x:v>
      </x:c>
      <x:c r="P821" s="55">
        <x:f t="shared" si="153"/>
        <x:v>2640</x:v>
      </x:c>
      <x:c r="Q821" s="55">
        <x:f t="shared" si="154"/>
        <x:v>8036.7203776041661</x:v>
      </x:c>
      <x:c r="R821" s="55">
        <x:f t="shared" si="155"/>
        <x:v>-13500.720377604166</x:v>
      </x:c>
      <x:c r="S821" s="1" t="str">
        <x:f t="shared" si="156"/>
        <x:v>YES</x:v>
      </x:c>
      <x:c r="T821" s="1">
        <x:f t="shared" si="157"/>
        <x:v>-13500.720377604166</x:v>
      </x:c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53">
        <x:f t="shared" si="146"/>
        <x:v>1</x:v>
      </x:c>
      <x:c r="J822" s="53">
        <x:f t="shared" si="147"/>
        <x:v>4</x:v>
      </x:c>
      <x:c r="K822" s="53">
        <x:f t="shared" si="148"/>
        <x:v>1</x:v>
      </x:c>
      <x:c r="L822" s="53">
        <x:f t="shared" si="149"/>
        <x:v>6</x:v>
      </x:c>
      <x:c r="M822" s="54">
        <x:f t="shared" si="150"/>
        <x:v>277.02004687499999</x:v>
      </x:c>
      <x:c r="N822" s="54">
        <x:f t="shared" si="151"/>
        <x:v>0</x:v>
      </x:c>
      <x:c r="O822" s="55">
        <x:f t="shared" si="152"/>
        <x:v>19876</x:v>
      </x:c>
      <x:c r="P822" s="55">
        <x:f t="shared" si="153"/>
        <x:v>3520</x:v>
      </x:c>
      <x:c r="Q822" s="55">
        <x:f t="shared" si="154"/>
        <x:v>9618.7516276041661</x:v>
      </x:c>
      <x:c r="R822" s="55">
        <x:f t="shared" si="155"/>
        <x:v>-13262.751627604166</x:v>
      </x:c>
      <x:c r="S822" s="1" t="str">
        <x:f t="shared" si="156"/>
        <x:v>YES</x:v>
      </x:c>
      <x:c r="T822" s="1">
        <x:f t="shared" si="157"/>
        <x:v>-13262.751627604166</x:v>
      </x:c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53">
        <x:f t="shared" si="146"/>
        <x:v>1</x:v>
      </x:c>
      <x:c r="J823" s="53">
        <x:f t="shared" si="147"/>
        <x:v>4</x:v>
      </x:c>
      <x:c r="K823" s="53">
        <x:f t="shared" si="148"/>
        <x:v>2</x:v>
      </x:c>
      <x:c r="L823" s="53">
        <x:f t="shared" si="149"/>
        <x:v>7</x:v>
      </x:c>
      <x:c r="M823" s="54">
        <x:f t="shared" si="150"/>
        <x:v>323.72160937499996</x:v>
      </x:c>
      <x:c r="N823" s="54">
        <x:f t="shared" si="151"/>
        <x:v>0</x:v>
      </x:c>
      <x:c r="O823" s="55">
        <x:f t="shared" si="152"/>
        <x:v>22576</x:v>
      </x:c>
      <x:c r="P823" s="55">
        <x:f t="shared" si="153"/>
        <x:v>4400</x:v>
      </x:c>
      <x:c r="Q823" s="55">
        <x:f t="shared" si="154"/>
        <x:v>11240.333658854164</x:v>
      </x:c>
      <x:c r="R823" s="55">
        <x:f t="shared" si="155"/>
        <x:v>-13064.333658854164</x:v>
      </x:c>
      <x:c r="S823" s="1" t="str">
        <x:f t="shared" si="156"/>
        <x:v>YES</x:v>
      </x:c>
      <x:c r="T823" s="1">
        <x:f t="shared" si="157"/>
        <x:v>-13064.333658854164</x:v>
      </x:c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53">
        <x:f t="shared" si="146"/>
        <x:v>1</x:v>
      </x:c>
      <x:c r="J824" s="53">
        <x:f t="shared" si="147"/>
        <x:v>4</x:v>
      </x:c>
      <x:c r="K824" s="53">
        <x:f t="shared" si="148"/>
        <x:v>3</x:v>
      </x:c>
      <x:c r="L824" s="53">
        <x:f t="shared" si="149"/>
        <x:v>8</x:v>
      </x:c>
      <x:c r="M824" s="54">
        <x:f t="shared" si="150"/>
        <x:v>371.583591796875</x:v>
      </x:c>
      <x:c r="N824" s="54">
        <x:f t="shared" si="151"/>
        <x:v>0</x:v>
      </x:c>
      <x:c r="O824" s="55">
        <x:f t="shared" si="152"/>
        <x:v>25276</x:v>
      </x:c>
      <x:c r="P824" s="55">
        <x:f t="shared" si="153"/>
        <x:v>5280</x:v>
      </x:c>
      <x:c r="Q824" s="55">
        <x:f t="shared" si="154"/>
        <x:v>12902.208048502604</x:v>
      </x:c>
      <x:c r="R824" s="55">
        <x:f t="shared" si="155"/>
        <x:v>-12906.208048502604</x:v>
      </x:c>
      <x:c r="S824" s="1" t="str">
        <x:f t="shared" si="156"/>
        <x:v>YES</x:v>
      </x:c>
      <x:c r="T824" s="1">
        <x:f t="shared" si="157"/>
        <x:v>-12906.208048502604</x:v>
      </x:c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53">
        <x:f t="shared" si="146"/>
        <x:v>1</x:v>
      </x:c>
      <x:c r="J825" s="53">
        <x:f t="shared" si="147"/>
        <x:v>4</x:v>
      </x:c>
      <x:c r="K825" s="53">
        <x:f t="shared" si="148"/>
        <x:v>4</x:v>
      </x:c>
      <x:c r="L825" s="53">
        <x:f t="shared" si="149"/>
        <x:v>9</x:v>
      </x:c>
      <x:c r="M825" s="54">
        <x:f t="shared" si="150"/>
        <x:v>420.62770751953121</x:v>
      </x:c>
      <x:c r="N825" s="54">
        <x:f t="shared" si="151"/>
        <x:v>0</x:v>
      </x:c>
      <x:c r="O825" s="55">
        <x:f t="shared" si="152"/>
        <x:v>27976</x:v>
      </x:c>
      <x:c r="P825" s="55">
        <x:f t="shared" si="153"/>
        <x:v>6160</x:v>
      </x:c>
      <x:c r="Q825" s="55">
        <x:f t="shared" si="154"/>
        <x:v>14605.128733317055</x:v>
      </x:c>
      <x:c r="R825" s="55">
        <x:f t="shared" si="155"/>
        <x:v>-12789.128733317055</x:v>
      </x:c>
      <x:c r="S825" s="1" t="str">
        <x:f t="shared" si="156"/>
        <x:v>YES</x:v>
      </x:c>
      <x:c r="T825" s="1">
        <x:f t="shared" si="157"/>
        <x:v>-12789.128733317055</x:v>
      </x:c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53">
        <x:f t="shared" si="146"/>
        <x:v>1</x:v>
      </x:c>
      <x:c r="J826" s="53">
        <x:f t="shared" si="147"/>
        <x:v>4</x:v>
      </x:c>
      <x:c r="K826" s="53">
        <x:f t="shared" si="148"/>
        <x:v>5</x:v>
      </x:c>
      <x:c r="L826" s="53">
        <x:f t="shared" si="149"/>
        <x:v>10</x:v>
      </x:c>
      <x:c r="M826" s="54">
        <x:f t="shared" si="150"/>
        <x:v>470.87603144073478</x:v>
      </x:c>
      <x:c r="N826" s="54">
        <x:f t="shared" si="151"/>
        <x:v>0</x:v>
      </x:c>
      <x:c r="O826" s="55">
        <x:f t="shared" si="152"/>
        <x:v>30676</x:v>
      </x:c>
      <x:c r="P826" s="55">
        <x:f t="shared" si="153"/>
        <x:v>7040</x:v>
      </x:c>
      <x:c r="Q826" s="55">
        <x:f t="shared" si="154"/>
        <x:v>16349.86220280329</x:v>
      </x:c>
      <x:c r="R826" s="55">
        <x:f t="shared" si="155"/>
        <x:v>-12713.86220280329</x:v>
      </x:c>
      <x:c r="S826" s="1" t="str">
        <x:f t="shared" si="156"/>
        <x:v>YES</x:v>
      </x:c>
      <x:c r="T826" s="1">
        <x:f t="shared" si="157"/>
        <x:v>-12713.86220280329</x:v>
      </x:c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53">
        <x:f t="shared" si="146"/>
        <x:v>1</x:v>
      </x:c>
      <x:c r="J827" s="53">
        <x:f t="shared" si="147"/>
        <x:v>4</x:v>
      </x:c>
      <x:c r="K827" s="53">
        <x:f t="shared" si="148"/>
        <x:v>6</x:v>
      </x:c>
      <x:c r="L827" s="53">
        <x:f t="shared" si="149"/>
        <x:v>11</x:v>
      </x:c>
      <x:c r="M827" s="54">
        <x:f t="shared" si="150"/>
        <x:v>522.35100562236789</x:v>
      </x:c>
      <x:c r="N827" s="54">
        <x:f t="shared" si="151"/>
        <x:v>0</x:v>
      </x:c>
      <x:c r="O827" s="55">
        <x:f t="shared" si="152"/>
        <x:v>33376</x:v>
      </x:c>
      <x:c r="P827" s="55">
        <x:f t="shared" si="153"/>
        <x:v>7920</x:v>
      </x:c>
      <x:c r="Q827" s="55">
        <x:f t="shared" si="154"/>
        <x:v>18137.187695221106</x:v>
      </x:c>
      <x:c r="R827" s="55">
        <x:f t="shared" si="155"/>
        <x:v>-12681.187695221106</x:v>
      </x:c>
      <x:c r="S827" s="1" t="str">
        <x:f t="shared" si="156"/>
        <x:v>YES</x:v>
      </x:c>
      <x:c r="T827" s="1">
        <x:f t="shared" si="157"/>
        <x:v>-12681.187695221106</x:v>
      </x:c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53">
        <x:f t="shared" si="146"/>
        <x:v>1</x:v>
      </x:c>
      <x:c r="J828" s="53">
        <x:f t="shared" si="147"/>
        <x:v>4</x:v>
      </x:c>
      <x:c r="K828" s="53">
        <x:f t="shared" si="148"/>
        <x:v>7</x:v>
      </x:c>
      <x:c r="L828" s="53">
        <x:f t="shared" si="149"/>
        <x:v>12</x:v>
      </x:c>
      <x:c r="M828" s="54">
        <x:f t="shared" si="150"/>
        <x:v>575.07544502032817</x:v>
      </x:c>
      <x:c r="N828" s="54">
        <x:f t="shared" si="151"/>
        <x:v>0</x:v>
      </x:c>
      <x:c r="O828" s="55">
        <x:f t="shared" si="152"/>
        <x:v>36076</x:v>
      </x:c>
      <x:c r="P828" s="55">
        <x:f t="shared" si="153"/>
        <x:v>8800</x:v>
      </x:c>
      <x:c r="Q828" s="55">
        <x:f t="shared" si="154"/>
        <x:v>19967.897396539171</x:v>
      </x:c>
      <x:c r="R828" s="55">
        <x:f t="shared" si="155"/>
        <x:v>-12691.897396539171</x:v>
      </x:c>
      <x:c r="S828" s="1" t="str">
        <x:f t="shared" si="156"/>
        <x:v>YES</x:v>
      </x:c>
      <x:c r="T828" s="1">
        <x:f t="shared" si="157"/>
        <x:v>-12691.897396539171</x:v>
      </x:c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53">
        <x:f t="shared" si="146"/>
        <x:v>1</x:v>
      </x:c>
      <x:c r="J829" s="53">
        <x:f t="shared" si="147"/>
        <x:v>4</x:v>
      </x:c>
      <x:c r="K829" s="53">
        <x:f t="shared" si="148"/>
        <x:v>8</x:v>
      </x:c>
      <x:c r="L829" s="53">
        <x:f t="shared" si="149"/>
        <x:v>13</x:v>
      </x:c>
      <x:c r="M829" s="54">
        <x:f t="shared" si="150"/>
        <x:v>629.07254330030833</x:v>
      </x:c>
      <x:c r="N829" s="54">
        <x:f t="shared" si="151"/>
        <x:v>0</x:v>
      </x:c>
      <x:c r="O829" s="55">
        <x:f t="shared" si="152"/>
        <x:v>38776</x:v>
      </x:c>
      <x:c r="P829" s="55">
        <x:f t="shared" si="153"/>
        <x:v>9680</x:v>
      </x:c>
      <x:c r="Q829" s="55">
        <x:f t="shared" si="154"/>
        <x:v>21842.796642371817</x:v>
      </x:c>
      <x:c r="R829" s="55">
        <x:f t="shared" si="155"/>
        <x:v>-12746.796642371817</x:v>
      </x:c>
      <x:c r="S829" s="1" t="str">
        <x:f t="shared" si="156"/>
        <x:v>YES</x:v>
      </x:c>
      <x:c r="T829" s="1">
        <x:f t="shared" si="157"/>
        <x:v>-12746.796642371817</x:v>
      </x:c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53">
        <x:f t="shared" si="146"/>
        <x:v>1</x:v>
      </x:c>
      <x:c r="J830" s="53">
        <x:f t="shared" si="147"/>
        <x:v>4</x:v>
      </x:c>
      <x:c r="K830" s="53">
        <x:f t="shared" si="148"/>
        <x:v>9</x:v>
      </x:c>
      <x:c r="L830" s="53">
        <x:f t="shared" si="149"/>
        <x:v>14</x:v>
      </x:c>
      <x:c r="M830" s="54">
        <x:f t="shared" si="150"/>
        <x:v>684.36587874070278</x:v>
      </x:c>
      <x:c r="N830" s="54">
        <x:f t="shared" si="151"/>
        <x:v>0</x:v>
      </x:c>
      <x:c r="O830" s="55">
        <x:f t="shared" si="152"/>
        <x:v>41476</x:v>
      </x:c>
      <x:c r="P830" s="55">
        <x:f t="shared" si="153"/>
        <x:v>10560</x:v>
      </x:c>
      <x:c r="Q830" s="55">
        <x:f t="shared" si="154"/>
        <x:v>23762.704122941068</x:v>
      </x:c>
      <x:c r="R830" s="55">
        <x:f t="shared" si="155"/>
        <x:v>-12846.704122941068</x:v>
      </x:c>
      <x:c r="S830" s="1" t="str">
        <x:f t="shared" si="156"/>
        <x:v>YES</x:v>
      </x:c>
      <x:c r="T830" s="1">
        <x:f t="shared" si="157"/>
        <x:v>-12846.704122941068</x:v>
      </x:c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53">
        <x:f t="shared" si="146"/>
        <x:v>1</x:v>
      </x:c>
      <x:c r="J831" s="53">
        <x:f t="shared" si="147"/>
        <x:v>4</x:v>
      </x:c>
      <x:c r="K831" s="53">
        <x:f t="shared" si="148"/>
        <x:v>10</x:v>
      </x:c>
      <x:c r="L831" s="53">
        <x:f t="shared" si="149"/>
        <x:v>15</x:v>
      </x:c>
      <x:c r="M831" s="54">
        <x:f t="shared" si="150"/>
        <x:v>740.97942022391567</x:v>
      </x:c>
      <x:c r="N831" s="54">
        <x:f t="shared" si="151"/>
        <x:v>1.4569041822163658E-2</x:v>
      </x:c>
      <x:c r="O831" s="55">
        <x:f t="shared" si="152"/>
        <x:v>44176</x:v>
      </x:c>
      <x:c r="P831" s="55">
        <x:f t="shared" si="153"/>
        <x:v>11440</x:v>
      </x:c>
      <x:c r="Q831" s="55">
        <x:f t="shared" si="154"/>
        <x:v>25364.226045554093</x:v>
      </x:c>
      <x:c r="R831" s="55">
        <x:f t="shared" si="155"/>
        <x:v>-12628.226045554093</x:v>
      </x:c>
      <x:c r="S831" s="1" t="str">
        <x:f t="shared" si="156"/>
        <x:v>YES</x:v>
      </x:c>
      <x:c r="T831" s="1">
        <x:f t="shared" si="157"/>
        <x:v>-12628.226045554093</x:v>
      </x:c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53">
        <x:f t="shared" si="146"/>
        <x:v>1</x:v>
      </x:c>
      <x:c r="J832" s="53">
        <x:f t="shared" si="147"/>
        <x:v>4</x:v>
      </x:c>
      <x:c r="K832" s="53">
        <x:f t="shared" si="148"/>
        <x:v>11</x:v>
      </x:c>
      <x:c r="L832" s="53">
        <x:f t="shared" si="149"/>
        <x:v>16</x:v>
      </x:c>
      <x:c r="M832" s="54">
        <x:f t="shared" si="150"/>
        <x:v>798.93753331735479</x:v>
      </x:c>
      <x:c r="N832" s="54">
        <x:f t="shared" si="151"/>
        <x:v>5.4817731470385274E-2</x:v>
      </x:c>
      <x:c r="O832" s="55">
        <x:f t="shared" si="152"/>
        <x:v>46876</x:v>
      </x:c>
      <x:c r="P832" s="55">
        <x:f t="shared" si="153"/>
        <x:v>12320</x:v>
      </x:c>
      <x:c r="Q832" s="55">
        <x:f t="shared" si="154"/>
        <x:v>26370.443286759633</x:v>
      </x:c>
      <x:c r="R832" s="55">
        <x:f t="shared" si="155"/>
        <x:v>-11814.443286759633</x:v>
      </x:c>
      <x:c r="S832" s="1" t="str">
        <x:f t="shared" si="156"/>
        <x:v>YES</x:v>
      </x:c>
      <x:c r="T832" s="1">
        <x:f t="shared" si="157"/>
        <x:v>-11814.443286759633</x:v>
      </x:c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53">
        <x:f t="shared" si="146"/>
        <x:v>1</x:v>
      </x:c>
      <x:c r="J833" s="53">
        <x:f t="shared" si="147"/>
        <x:v>4</x:v>
      </x:c>
      <x:c r="K833" s="53">
        <x:f t="shared" si="148"/>
        <x:v>12</x:v>
      </x:c>
      <x:c r="L833" s="53">
        <x:f t="shared" si="149"/>
        <x:v>17</x:v>
      </x:c>
      <x:c r="M833" s="54">
        <x:f t="shared" si="150"/>
        <x:v>858.26498644541925</x:v>
      </x:c>
      <x:c r="N833" s="54">
        <x:f t="shared" si="151"/>
        <x:v>9.6017351698207812E-2</x:v>
      </x:c>
      <x:c r="O833" s="55">
        <x:f t="shared" si="152"/>
        <x:v>49576</x:v>
      </x:c>
      <x:c r="P833" s="55">
        <x:f t="shared" si="153"/>
        <x:v>13200</x:v>
      </x:c>
      <x:c r="Q833" s="55">
        <x:f t="shared" si="154"/>
        <x:v>27400.433792455195</x:v>
      </x:c>
      <x:c r="R833" s="55">
        <x:f t="shared" si="155"/>
        <x:v>-11024.433792455195</x:v>
      </x:c>
      <x:c r="S833" s="1" t="str">
        <x:f t="shared" si="156"/>
        <x:v>YES</x:v>
      </x:c>
      <x:c r="T833" s="1">
        <x:f t="shared" si="157"/>
        <x:v>-11024.433792455195</x:v>
      </x:c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53">
        <x:f t="shared" si="146"/>
        <x:v>1</x:v>
      </x:c>
      <x:c r="J834" s="53">
        <x:f t="shared" si="147"/>
        <x:v>4</x:v>
      </x:c>
      <x:c r="K834" s="53">
        <x:f t="shared" si="148"/>
        <x:v>13</x:v>
      </x:c>
      <x:c r="L834" s="53">
        <x:f t="shared" si="149"/>
        <x:v>18</x:v>
      </x:c>
      <x:c r="M834" s="54">
        <x:f t="shared" si="150"/>
        <x:v>918.98695715380336</x:v>
      </x:c>
      <x:c r="N834" s="54">
        <x:f t="shared" si="151"/>
        <x:v>0.13818538691236346</x:v>
      </x:c>
      <x:c r="O834" s="55">
        <x:f t="shared" si="152"/>
        <x:v>52276</x:v>
      </x:c>
      <x:c r="P834" s="55">
        <x:f t="shared" si="153"/>
        <x:v>14080</x:v>
      </x:c>
      <x:c r="Q834" s="55">
        <x:f t="shared" si="154"/>
        <x:v>28454.634672809087</x:v>
      </x:c>
      <x:c r="R834" s="55">
        <x:f t="shared" si="155"/>
        <x:v>-10258.634672809087</x:v>
      </x:c>
      <x:c r="S834" s="1" t="str">
        <x:f t="shared" si="156"/>
        <x:v>YES</x:v>
      </x:c>
      <x:c r="T834" s="1">
        <x:f t="shared" si="157"/>
        <x:v>-10258.634672809087</x:v>
      </x:c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53">
        <x:f t="shared" si="146"/>
        <x:v>1</x:v>
      </x:c>
      <x:c r="J835" s="53">
        <x:f t="shared" si="147"/>
        <x:v>4</x:v>
      </x:c>
      <x:c r="K835" s="53">
        <x:f t="shared" si="148"/>
        <x:v>14</x:v>
      </x:c>
      <x:c r="L835" s="53">
        <x:f t="shared" si="149"/>
        <x:v>19</x:v>
      </x:c>
      <x:c r="M835" s="54">
        <x:f t="shared" si="150"/>
        <x:v>981.12903846746462</x:v>
      </x:c>
      <x:c r="N835" s="54">
        <x:f t="shared" si="151"/>
        <x:v>0.18133961004685042</x:v>
      </x:c>
      <x:c r="O835" s="55">
        <x:f t="shared" si="152"/>
        <x:v>54976</x:v>
      </x:c>
      <x:c r="P835" s="55">
        <x:f t="shared" si="153"/>
        <x:v>14960</x:v>
      </x:c>
      <x:c r="Q835" s="55">
        <x:f t="shared" si="154"/>
        <x:v>29533.490251171261</x:v>
      </x:c>
      <x:c r="R835" s="55">
        <x:f t="shared" si="155"/>
        <x:v>-9517.4902511712608</x:v>
      </x:c>
      <x:c r="S835" s="1" t="str">
        <x:f t="shared" si="156"/>
        <x:v>YES</x:v>
      </x:c>
      <x:c r="T835" s="1">
        <x:f t="shared" si="157"/>
        <x:v>-9517.4902511712608</x:v>
      </x:c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53">
        <x:f t="shared" si="146"/>
        <x:v>1</x:v>
      </x:c>
      <x:c r="J836" s="53">
        <x:f t="shared" si="147"/>
        <x:v>4</x:v>
      </x:c>
      <x:c r="K836" s="53">
        <x:f t="shared" si="148"/>
        <x:v>15</x:v>
      </x:c>
      <x:c r="L836" s="53">
        <x:f t="shared" si="149"/>
        <x:v>20</x:v>
      </x:c>
      <x:c r="M836" s="54">
        <x:f t="shared" si="150"/>
        <x:v>1044.717245343611</x:v>
      </x:c>
      <x:c r="N836" s="54">
        <x:f t="shared" si="151"/>
        <x:v>0.22549808704417432</x:v>
      </x:c>
      <x:c r="O836" s="55">
        <x:f t="shared" si="152"/>
        <x:v>57676</x:v>
      </x:c>
      <x:c r="P836" s="55">
        <x:f t="shared" si="153"/>
        <x:v>15840</x:v>
      </x:c>
      <x:c r="Q836" s="55">
        <x:f t="shared" si="154"/>
        <x:v>30637.452176104358</x:v>
      </x:c>
      <x:c r="R836" s="55">
        <x:f t="shared" si="155"/>
        <x:v>-8801.4521761043579</x:v>
      </x:c>
      <x:c r="S836" s="1" t="str">
        <x:f t="shared" si="156"/>
        <x:v>YES</x:v>
      </x:c>
      <x:c r="T836" s="1">
        <x:f t="shared" si="157"/>
        <x:v>-8801.4521761043579</x:v>
      </x:c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53">
        <x:f t="shared" si="146"/>
        <x:v>1</x:v>
      </x:c>
      <x:c r="J837" s="53">
        <x:f t="shared" si="147"/>
        <x:v>4</x:v>
      </x:c>
      <x:c r="K837" s="53">
        <x:f t="shared" si="148"/>
        <x:v>16</x:v>
      </x:c>
      <x:c r="L837" s="53">
        <x:f t="shared" si="149"/>
        <x:v>21</x:v>
      </x:c>
      <x:c r="M837" s="54">
        <x:f t="shared" si="150"/>
        <x:v>1109.7780212211001</x:v>
      </x:c>
      <x:c r="N837" s="54">
        <x:f t="shared" si="151"/>
        <x:v>0.27067918140354169</x:v>
      </x:c>
      <x:c r="O837" s="55">
        <x:f t="shared" si="152"/>
        <x:v>60376</x:v>
      </x:c>
      <x:c r="P837" s="55">
        <x:f t="shared" si="153"/>
        <x:v>16720</x:v>
      </x:c>
      <x:c r="Q837" s="55">
        <x:f t="shared" si="154"/>
        <x:v>31766.979535088543</x:v>
      </x:c>
      <x:c r="R837" s="55">
        <x:f t="shared" si="155"/>
        <x:v>-8110.9795350885433</x:v>
      </x:c>
      <x:c r="S837" s="1" t="str">
        <x:f t="shared" si="156"/>
        <x:v>YES</x:v>
      </x:c>
      <x:c r="T837" s="1">
        <x:f t="shared" si="157"/>
        <x:v>-8110.9795350885433</x:v>
      </x:c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53">
        <x:f t="shared" si="146"/>
        <x:v>1</x:v>
      </x:c>
      <x:c r="J838" s="53">
        <x:f t="shared" si="147"/>
        <x:v>4</x:v>
      </x:c>
      <x:c r="K838" s="53">
        <x:f t="shared" si="148"/>
        <x:v>17</x:v>
      </x:c>
      <x:c r="L838" s="53">
        <x:f t="shared" si="149"/>
        <x:v>22</x:v>
      </x:c>
      <x:c r="M838" s="54">
        <x:f t="shared" si="150"/>
        <x:v>1176.3382446676405</x:v>
      </x:c>
      <x:c r="N838" s="54">
        <x:f t="shared" si="151"/>
        <x:v>0.31690155879697257</x:v>
      </x:c>
      <x:c r="O838" s="55">
        <x:f t="shared" si="152"/>
        <x:v>63076</x:v>
      </x:c>
      <x:c r="P838" s="55">
        <x:f t="shared" si="153"/>
        <x:v>17600</x:v>
      </x:c>
      <x:c r="Q838" s="55">
        <x:f t="shared" si="154"/>
        <x:v>32922.538969924317</x:v>
      </x:c>
      <x:c r="R838" s="55">
        <x:f t="shared" si="155"/>
        <x:v>-7446.5389699243169</x:v>
      </x:c>
      <x:c r="S838" s="1" t="str">
        <x:f t="shared" si="156"/>
        <x:v>YES</x:v>
      </x:c>
      <x:c r="T838" s="1">
        <x:f t="shared" si="157"/>
        <x:v>-7446.5389699243169</x:v>
      </x:c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53">
        <x:f t="shared" si="146"/>
        <x:v>1</x:v>
      </x:c>
      <x:c r="J839" s="53">
        <x:f t="shared" si="147"/>
        <x:v>4</x:v>
      </x:c>
      <x:c r="K839" s="53">
        <x:f t="shared" si="148"/>
        <x:v>18</x:v>
      </x:c>
      <x:c r="L839" s="53">
        <x:f t="shared" si="149"/>
        <x:v>23</x:v>
      </x:c>
      <x:c r="M839" s="54">
        <x:f t="shared" si="150"/>
        <x:v>1244.4252361262279</x:v>
      </x:c>
      <x:c r="N839" s="54">
        <x:f t="shared" si="151"/>
        <x:v>0.36418419175432493</x:v>
      </x:c>
      <x:c r="O839" s="55">
        <x:f t="shared" si="152"/>
        <x:v>65776</x:v>
      </x:c>
      <x:c r="P839" s="55">
        <x:f t="shared" si="153"/>
        <x:v>18480</x:v>
      </x:c>
      <x:c r="Q839" s="55">
        <x:f t="shared" si="154"/>
        <x:v>34104.604793858125</x:v>
      </x:c>
      <x:c r="R839" s="55">
        <x:f t="shared" si="155"/>
        <x:v>-6808.604793858125</x:v>
      </x:c>
      <x:c r="S839" s="1" t="str">
        <x:f t="shared" si="156"/>
        <x:v>YES</x:v>
      </x:c>
      <x:c r="T839" s="1">
        <x:f t="shared" si="157"/>
        <x:v>-6808.604793858125</x:v>
      </x:c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53">
        <x:f t="shared" si="146"/>
        <x:v>1</x:v>
      </x:c>
      <x:c r="J840" s="53">
        <x:f t="shared" si="147"/>
        <x:v>4</x:v>
      </x:c>
      <x:c r="K840" s="53">
        <x:f t="shared" si="148"/>
        <x:v>19</x:v>
      </x:c>
      <x:c r="L840" s="53">
        <x:f t="shared" si="149"/>
        <x:v>24</x:v>
      </x:c>
      <x:c r="M840" s="54">
        <x:f t="shared" si="150"/>
        <x:v>1314.0667647622495</x:v>
      </x:c>
      <x:c r="N840" s="54">
        <x:f t="shared" si="151"/>
        <x:v>0.41254636441822878</x:v>
      </x:c>
      <x:c r="O840" s="55">
        <x:f t="shared" si="152"/>
        <x:v>68476</x:v>
      </x:c>
      <x:c r="P840" s="55">
        <x:f t="shared" si="153"/>
        <x:v>19360</x:v>
      </x:c>
      <x:c r="Q840" s="55">
        <x:f t="shared" si="154"/>
        <x:v>35313.659110455716</x:v>
      </x:c>
      <x:c r="R840" s="55">
        <x:f t="shared" si="155"/>
        <x:v>-6197.6591104557156</x:v>
      </x:c>
      <x:c r="S840" s="1" t="str">
        <x:f t="shared" si="156"/>
        <x:v>YES</x:v>
      </x:c>
      <x:c r="T840" s="1">
        <x:f t="shared" si="157"/>
        <x:v>-6197.6591104557156</x:v>
      </x:c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53">
        <x:f t="shared" si="146"/>
        <x:v>1</x:v>
      </x:c>
      <x:c r="J841" s="53">
        <x:f t="shared" si="147"/>
        <x:v>4</x:v>
      </x:c>
      <x:c r="K841" s="53">
        <x:f t="shared" si="148"/>
        <x:v>20</x:v>
      </x:c>
      <x:c r="L841" s="53">
        <x:f t="shared" si="149"/>
        <x:v>25</x:v>
      </x:c>
      <x:c r="M841" s="54">
        <x:f t="shared" si="150"/>
        <x:v>1385.2910554127266</x:v>
      </x:c>
      <x:c r="N841" s="54">
        <x:f t="shared" si="151"/>
        <x:v>0.46200767736994902</x:v>
      </x:c>
      <x:c r="O841" s="55">
        <x:f t="shared" si="152"/>
        <x:v>71176</x:v>
      </x:c>
      <x:c r="P841" s="55">
        <x:f t="shared" si="153"/>
        <x:v>20240</x:v>
      </x:c>
      <x:c r="Q841" s="55">
        <x:f t="shared" si="154"/>
        <x:v>36550.191934248724</x:v>
      </x:c>
      <x:c r="R841" s="55">
        <x:f t="shared" si="155"/>
        <x:v>-5614.1919342487236</x:v>
      </x:c>
      <x:c r="S841" s="1" t="str">
        <x:f t="shared" si="156"/>
        <x:v>YES</x:v>
      </x:c>
      <x:c r="T841" s="1">
        <x:f t="shared" si="157"/>
        <x:v>-5614.1919342487236</x:v>
      </x:c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53">
        <x:f t="shared" si="146"/>
        <x:v>1</x:v>
      </x:c>
      <x:c r="J842" s="53">
        <x:f t="shared" si="147"/>
        <x:v>4</x:v>
      </x:c>
      <x:c r="K842" s="53">
        <x:f t="shared" si="148"/>
        <x:v>21</x:v>
      </x:c>
      <x:c r="L842" s="53">
        <x:f t="shared" si="149"/>
        <x:v>26</x:v>
      </x:c>
      <x:c r="M842" s="54">
        <x:f t="shared" si="150"/>
        <x:v>1458.1267956391703</x:v>
      </x:c>
      <x:c r="N842" s="54">
        <x:f t="shared" si="151"/>
        <x:v>0.51258805252720152</x:v>
      </x:c>
      <x:c r="O842" s="55">
        <x:f t="shared" si="152"/>
        <x:v>73876</x:v>
      </x:c>
      <x:c r="P842" s="55">
        <x:f t="shared" si="153"/>
        <x:v>21120</x:v>
      </x:c>
      <x:c r="Q842" s="55">
        <x:f t="shared" si="154"/>
        <x:v>37814.701313180041</x:v>
      </x:c>
      <x:c r="R842" s="55">
        <x:f t="shared" si="155"/>
        <x:v>-5058.7013131800413</x:v>
      </x:c>
      <x:c r="S842" s="1" t="str">
        <x:f t="shared" si="156"/>
        <x:v>YES</x:v>
      </x:c>
      <x:c r="T842" s="1">
        <x:f t="shared" si="157"/>
        <x:v>-5058.7013131800413</x:v>
      </x:c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53">
        <x:f t="shared" si="146"/>
        <x:v>1</x:v>
      </x:c>
      <x:c r="J843" s="53">
        <x:f t="shared" si="147"/>
        <x:v>4</x:v>
      </x:c>
      <x:c r="K843" s="53">
        <x:f t="shared" si="148"/>
        <x:v>22</x:v>
      </x:c>
      <x:c r="L843" s="53">
        <x:f t="shared" si="149"/>
        <x:v>27</x:v>
      </x:c>
      <x:c r="M843" s="54">
        <x:f t="shared" si="150"/>
        <x:v>1532.6031428855665</x:v>
      </x:c>
      <x:c r="N843" s="54">
        <x:f t="shared" si="151"/>
        <x:v>0.5643077381149767</x:v>
      </x:c>
      <x:c r="O843" s="55">
        <x:f t="shared" si="152"/>
        <x:v>76576</x:v>
      </x:c>
      <x:c r="P843" s="55">
        <x:f t="shared" si="153"/>
        <x:v>22000</x:v>
      </x:c>
      <x:c r="Q843" s="55">
        <x:f t="shared" si="154"/>
        <x:v>39107.693452874417</x:v>
      </x:c>
      <x:c r="R843" s="55">
        <x:f t="shared" si="155"/>
        <x:v>-4531.6934528744168</x:v>
      </x:c>
      <x:c r="S843" s="1" t="str">
        <x:f t="shared" si="156"/>
        <x:v>YES</x:v>
      </x:c>
      <x:c r="T843" s="1">
        <x:f t="shared" si="157"/>
        <x:v>-4531.6934528744168</x:v>
      </x:c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53">
        <x:f t="shared" si="146"/>
        <x:v>1</x:v>
      </x:c>
      <x:c r="J844" s="53">
        <x:f t="shared" si="147"/>
        <x:v>4</x:v>
      </x:c>
      <x:c r="K844" s="53">
        <x:f t="shared" si="148"/>
        <x:v>23</x:v>
      </x:c>
      <x:c r="L844" s="53">
        <x:f t="shared" si="149"/>
        <x:v>28</x:v>
      </x:c>
      <x:c r="M844" s="54">
        <x:f t="shared" si="150"/>
        <x:v>1608.7497317430029</x:v>
      </x:c>
      <x:c r="N844" s="54">
        <x:f t="shared" si="151"/>
        <x:v>0.61718731371041868</x:v>
      </x:c>
      <x:c r="O844" s="55">
        <x:f t="shared" si="152"/>
        <x:v>79276</x:v>
      </x:c>
      <x:c r="P844" s="55">
        <x:f t="shared" si="153"/>
        <x:v>22880</x:v>
      </x:c>
      <x:c r="Q844" s="55">
        <x:f t="shared" si="154"/>
        <x:v>40429.682842760463</x:v>
      </x:c>
      <x:c r="R844" s="55">
        <x:f t="shared" si="155"/>
        <x:v>-4033.6828427604632</x:v>
      </x:c>
      <x:c r="S844" s="1" t="str">
        <x:f t="shared" si="156"/>
        <x:v>YES</x:v>
      </x:c>
      <x:c r="T844" s="1">
        <x:f t="shared" si="157"/>
        <x:v>-4033.6828427604632</x:v>
      </x:c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53">
        <x:f t="shared" si="146"/>
        <x:v>1</x:v>
      </x:c>
      <x:c r="J845" s="53">
        <x:f t="shared" si="147"/>
        <x:v>4</x:v>
      </x:c>
      <x:c r="K845" s="53">
        <x:f t="shared" si="148"/>
        <x:v>24</x:v>
      </x:c>
      <x:c r="L845" s="53">
        <x:f t="shared" si="149"/>
        <x:v>29</x:v>
      </x:c>
      <x:c r="M845" s="54">
        <x:f t="shared" si="150"/>
        <x:v>1686.5966813224989</x:v>
      </x:c>
      <x:c r="N845" s="54">
        <x:f t="shared" si="151"/>
        <x:v>0.67124769536284645</x:v>
      </x:c>
      <x:c r="O845" s="55">
        <x:f t="shared" si="152"/>
        <x:v>81976</x:v>
      </x:c>
      <x:c r="P845" s="55">
        <x:f t="shared" si="153"/>
        <x:v>23760</x:v>
      </x:c>
      <x:c r="Q845" s="55">
        <x:f t="shared" si="154"/>
        <x:v>41781.192384071161</x:v>
      </x:c>
      <x:c r="R845" s="55">
        <x:f t="shared" si="155"/>
        <x:v>-3565.1923840711606</x:v>
      </x:c>
      <x:c r="S845" s="1" t="str">
        <x:f t="shared" si="156"/>
        <x:v>YES</x:v>
      </x:c>
      <x:c r="T845" s="1">
        <x:f t="shared" si="157"/>
        <x:v>-3565.1923840711606</x:v>
      </x:c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53">
        <x:f t="shared" si="146"/>
        <x:v>1</x:v>
      </x:c>
      <x:c r="J846" s="53">
        <x:f t="shared" si="147"/>
        <x:v>4</x:v>
      </x:c>
      <x:c r="K846" s="53">
        <x:f t="shared" si="148"/>
        <x:v>25</x:v>
      </x:c>
      <x:c r="L846" s="53">
        <x:f t="shared" si="149"/>
        <x:v>30</x:v>
      </x:c>
      <x:c r="M846" s="54">
        <x:f t="shared" si="150"/>
        <x:v>1766.1746027375964</x:v>
      </x:c>
      <x:c r="N846" s="54">
        <x:f t="shared" si="151"/>
        <x:v>0.72651014078999754</x:v>
      </x:c>
      <x:c r="O846" s="55">
        <x:f t="shared" si="152"/>
        <x:v>84676</x:v>
      </x:c>
      <x:c r="P846" s="55">
        <x:f t="shared" si="153"/>
        <x:v>24640</x:v>
      </x:c>
      <x:c r="Q846" s="55">
        <x:f t="shared" si="154"/>
        <x:v>43162.753519749938</x:v>
      </x:c>
      <x:c r="R846" s="55">
        <x:f t="shared" si="155"/>
        <x:v>-3126.7535197499383</x:v>
      </x:c>
      <x:c r="S846" s="1" t="str">
        <x:f t="shared" si="156"/>
        <x:v>YES</x:v>
      </x:c>
      <x:c r="T846" s="1">
        <x:f t="shared" si="157"/>
        <x:v>-3126.7535197499383</x:v>
      </x:c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53">
        <x:f t="shared" si="146"/>
        <x:v>1</x:v>
      </x:c>
      <x:c r="J847" s="53">
        <x:f t="shared" si="147"/>
        <x:v>4</x:v>
      </x:c>
      <x:c r="K847" s="53">
        <x:f t="shared" si="148"/>
        <x:v>26</x:v>
      </x:c>
      <x:c r="L847" s="53">
        <x:f t="shared" si="149"/>
        <x:v>31</x:v>
      </x:c>
      <x:c r="M847" s="54">
        <x:f t="shared" si="150"/>
        <x:v>1847.5146066983143</x:v>
      </x:c>
      <x:c r="N847" s="54">
        <x:f t="shared" si="151"/>
        <x:v>0.78299625465160716</x:v>
      </x:c>
      <x:c r="O847" s="55">
        <x:f t="shared" si="152"/>
        <x:v>87376</x:v>
      </x:c>
      <x:c r="P847" s="55">
        <x:f t="shared" si="153"/>
        <x:v>25520</x:v>
      </x:c>
      <x:c r="Q847" s="55">
        <x:f t="shared" si="154"/>
        <x:v>44574.906366290175</x:v>
      </x:c>
      <x:c r="R847" s="55">
        <x:f t="shared" si="155"/>
        <x:v>-2718.9063662901754</x:v>
      </x:c>
      <x:c r="S847" s="1" t="str">
        <x:f t="shared" si="156"/>
        <x:v>YES</x:v>
      </x:c>
      <x:c r="T847" s="1">
        <x:f t="shared" si="157"/>
        <x:v>-2718.9063662901754</x:v>
      </x:c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53">
        <x:f t="shared" si="146"/>
        <x:v>1</x:v>
      </x:c>
      <x:c r="J848" s="53">
        <x:f t="shared" si="147"/>
        <x:v>4</x:v>
      </x:c>
      <x:c r="K848" s="53">
        <x:f t="shared" si="148"/>
        <x:v>27</x:v>
      </x:c>
      <x:c r="L848" s="53">
        <x:f t="shared" si="149"/>
        <x:v>32</x:v>
      </x:c>
      <x:c r="M848" s="54">
        <x:f t="shared" si="150"/>
        <x:v>1930.6483112180708</x:v>
      </x:c>
      <x:c r="N848" s="54">
        <x:f t="shared" si="151"/>
        <x:v>0.84072799390143804</x:v>
      </x:c>
      <x:c r="O848" s="55">
        <x:f t="shared" si="152"/>
        <x:v>90076</x:v>
      </x:c>
      <x:c r="P848" s="55">
        <x:f t="shared" si="153"/>
        <x:v>26400</x:v>
      </x:c>
      <x:c r="Q848" s="55">
        <x:f t="shared" si="154"/>
        <x:v>46018.199847535951</x:v>
      </x:c>
      <x:c r="R848" s="55">
        <x:f t="shared" si="155"/>
        <x:v>-2342.1998475359505</x:v>
      </x:c>
      <x:c r="S848" s="1" t="str">
        <x:f t="shared" si="156"/>
        <x:v>YES</x:v>
      </x:c>
      <x:c r="T848" s="1">
        <x:f t="shared" si="157"/>
        <x:v>-2342.1998475359505</x:v>
      </x:c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53">
        <x:f t="shared" si="146"/>
        <x:v>1</x:v>
      </x:c>
      <x:c r="J849" s="53">
        <x:f t="shared" si="147"/>
        <x:v>4</x:v>
      </x:c>
      <x:c r="K849" s="53">
        <x:f t="shared" si="148"/>
        <x:v>28</x:v>
      </x:c>
      <x:c r="L849" s="53">
        <x:f t="shared" si="149"/>
        <x:v>33</x:v>
      </x:c>
      <x:c r="M849" s="54">
        <x:f t="shared" si="150"/>
        <x:v>2015.6078494352246</x:v>
      </x:c>
      <x:c r="N849" s="54">
        <x:f t="shared" si="151"/>
        <x:v>0.89972767321890601</x:v>
      </x:c>
      <x:c r="O849" s="55">
        <x:f t="shared" si="152"/>
        <x:v>92776</x:v>
      </x:c>
      <x:c r="P849" s="55">
        <x:f t="shared" si="153"/>
        <x:v>27280</x:v>
      </x:c>
      <x:c r="Q849" s="55">
        <x:f t="shared" si="154"/>
        <x:v>47493.19183047265</x:v>
      </x:c>
      <x:c r="R849" s="55">
        <x:f t="shared" si="155"/>
        <x:v>-1997.1918304726496</x:v>
      </x:c>
      <x:c r="S849" s="1" t="str">
        <x:f t="shared" si="156"/>
        <x:v>YES</x:v>
      </x:c>
      <x:c r="T849" s="1">
        <x:f t="shared" si="157"/>
        <x:v>-1997.1918304726496</x:v>
      </x:c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53">
        <x:f t="shared" si="146"/>
        <x:v>1</x:v>
      </x:c>
      <x:c r="J850" s="53">
        <x:f t="shared" si="147"/>
        <x:v>4</x:v>
      </x:c>
      <x:c r="K850" s="53">
        <x:f t="shared" si="148"/>
        <x:v>29</x:v>
      </x:c>
      <x:c r="L850" s="53">
        <x:f t="shared" si="149"/>
        <x:v>34</x:v>
      </x:c>
      <x:c r="M850" s="54">
        <x:f t="shared" si="150"/>
        <x:v>2102.4258775508783</x:v>
      </x:c>
      <x:c r="N850" s="54">
        <x:f t="shared" si="151"/>
        <x:v>0.96001797052144333</x:v>
      </x:c>
      <x:c r="O850" s="55">
        <x:f t="shared" si="152"/>
        <x:v>95476</x:v>
      </x:c>
      <x:c r="P850" s="55">
        <x:f t="shared" si="153"/>
        <x:v>28160</x:v>
      </x:c>
      <x:c r="Q850" s="55">
        <x:f t="shared" si="154"/>
        <x:v>49000.449263036076</x:v>
      </x:c>
      <x:c r="R850" s="55">
        <x:f t="shared" si="155"/>
        <x:v>-1684.4492630360764</x:v>
      </x:c>
      <x:c r="S850" s="1" t="str">
        <x:f t="shared" si="156"/>
        <x:v>YES</x:v>
      </x:c>
      <x:c r="T850" s="1">
        <x:f t="shared" si="157"/>
        <x:v>-1684.4492630360764</x:v>
      </x:c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53">
        <x:f t="shared" si="146"/>
        <x:v>1</x:v>
      </x:c>
      <x:c r="J851" s="53">
        <x:f t="shared" si="147"/>
        <x:v>4</x:v>
      </x:c>
      <x:c r="K851" s="53">
        <x:f t="shared" si="148"/>
        <x:v>30</x:v>
      </x:c>
      <x:c r="L851" s="53">
        <x:f t="shared" si="149"/>
        <x:v>35</x:v>
      </x:c>
      <x:c r="M851" s="54">
        <x:f t="shared" si="150"/>
        <x:v>2191.135582884649</x:v>
      </x:c>
      <x:c r="N851" s="54">
        <x:f t="shared" si="151"/>
        <x:v>1.0216219325587841</x:v>
      </x:c>
      <x:c r="O851" s="55">
        <x:f t="shared" si="152"/>
        <x:v>98176</x:v>
      </x:c>
      <x:c r="P851" s="55">
        <x:f t="shared" si="153"/>
        <x:v>29040</x:v>
      </x:c>
      <x:c r="Q851" s="55">
        <x:f t="shared" si="154"/>
        <x:v>50540.548313969601</x:v>
      </x:c>
      <x:c r="R851" s="55">
        <x:f t="shared" si="155"/>
        <x:v>-1404.5483139696007</x:v>
      </x:c>
      <x:c r="S851" s="1" t="str">
        <x:f t="shared" si="156"/>
        <x:v>YES</x:v>
      </x:c>
      <x:c r="T851" s="1">
        <x:f t="shared" si="157"/>
        <x:v>-1404.5483139696007</x:v>
      </x:c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53">
        <x:f t="shared" si="146"/>
        <x:v>1</x:v>
      </x:c>
      <x:c r="J852" s="53">
        <x:f t="shared" si="147"/>
        <x:v>5</x:v>
      </x:c>
      <x:c r="K852" s="53">
        <x:f t="shared" si="148"/>
        <x:v>0</x:v>
      </x:c>
      <x:c r="L852" s="53">
        <x:f t="shared" si="149"/>
        <x:v>6</x:v>
      </x:c>
      <x:c r="M852" s="54">
        <x:f t="shared" si="150"/>
        <x:v>268.71123193359369</x:v>
      </x:c>
      <x:c r="N852" s="54">
        <x:f t="shared" si="151"/>
        <x:v>0</x:v>
      </x:c>
      <x:c r="O852" s="55">
        <x:f t="shared" si="152"/>
        <x:v>19270</x:v>
      </x:c>
      <x:c r="P852" s="55">
        <x:f t="shared" si="153"/>
        <x:v>3080</x:v>
      </x:c>
      <x:c r="Q852" s="55">
        <x:f t="shared" si="154"/>
        <x:v>9330.2511088053361</x:v>
      </x:c>
      <x:c r="R852" s="55">
        <x:f t="shared" si="155"/>
        <x:v>-13140.251108805336</x:v>
      </x:c>
      <x:c r="S852" s="1" t="str">
        <x:f t="shared" si="156"/>
        <x:v>YES</x:v>
      </x:c>
      <x:c r="T852" s="1">
        <x:f t="shared" si="157"/>
        <x:v>-13140.251108805336</x:v>
      </x:c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53">
        <x:f t="shared" si="146"/>
        <x:v>1</x:v>
      </x:c>
      <x:c r="J853" s="53">
        <x:f t="shared" si="147"/>
        <x:v>5</x:v>
      </x:c>
      <x:c r="K853" s="53">
        <x:f t="shared" si="148"/>
        <x:v>1</x:v>
      </x:c>
      <x:c r="L853" s="53">
        <x:f t="shared" si="149"/>
        <x:v>7</x:v>
      </x:c>
      <x:c r="M853" s="54">
        <x:f t="shared" si="150"/>
        <x:v>314.27373193359369</x:v>
      </x:c>
      <x:c r="N853" s="54">
        <x:f t="shared" si="151"/>
        <x:v>0</x:v>
      </x:c>
      <x:c r="O853" s="55">
        <x:f t="shared" si="152"/>
        <x:v>21970</x:v>
      </x:c>
      <x:c r="P853" s="55">
        <x:f t="shared" si="153"/>
        <x:v>3960</x:v>
      </x:c>
      <x:c r="Q853" s="55">
        <x:f t="shared" si="154"/>
        <x:v>10912.282358805336</x:v>
      </x:c>
      <x:c r="R853" s="55">
        <x:f t="shared" si="155"/>
        <x:v>-12902.282358805336</x:v>
      </x:c>
      <x:c r="S853" s="1" t="str">
        <x:f t="shared" si="156"/>
        <x:v>YES</x:v>
      </x:c>
      <x:c r="T853" s="1">
        <x:f t="shared" si="157"/>
        <x:v>-12902.282358805336</x:v>
      </x:c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53">
        <x:f t="shared" si="146"/>
        <x:v>1</x:v>
      </x:c>
      <x:c r="J854" s="53">
        <x:f t="shared" si="147"/>
        <x:v>5</x:v>
      </x:c>
      <x:c r="K854" s="53">
        <x:f t="shared" si="148"/>
        <x:v>2</x:v>
      </x:c>
      <x:c r="L854" s="53">
        <x:f t="shared" si="149"/>
        <x:v>8</x:v>
      </x:c>
      <x:c r="M854" s="54">
        <x:f t="shared" si="150"/>
        <x:v>360.97529443359372</x:v>
      </x:c>
      <x:c r="N854" s="54">
        <x:f t="shared" si="151"/>
        <x:v>0</x:v>
      </x:c>
      <x:c r="O854" s="55">
        <x:f t="shared" si="152"/>
        <x:v>24670</x:v>
      </x:c>
      <x:c r="P854" s="55">
        <x:f t="shared" si="153"/>
        <x:v>4840</x:v>
      </x:c>
      <x:c r="Q854" s="55">
        <x:f t="shared" si="154"/>
        <x:v>12533.864390055338</x:v>
      </x:c>
      <x:c r="R854" s="55">
        <x:f t="shared" si="155"/>
        <x:v>-12703.864390055338</x:v>
      </x:c>
      <x:c r="S854" s="1" t="str">
        <x:f t="shared" si="156"/>
        <x:v>YES</x:v>
      </x:c>
      <x:c r="T854" s="1">
        <x:f t="shared" si="157"/>
        <x:v>-12703.864390055338</x:v>
      </x:c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53">
        <x:f t="shared" si="146"/>
        <x:v>1</x:v>
      </x:c>
      <x:c r="J855" s="53">
        <x:f t="shared" si="147"/>
        <x:v>5</x:v>
      </x:c>
      <x:c r="K855" s="53">
        <x:f t="shared" si="148"/>
        <x:v>3</x:v>
      </x:c>
      <x:c r="L855" s="53">
        <x:f t="shared" si="149"/>
        <x:v>9</x:v>
      </x:c>
      <x:c r="M855" s="54">
        <x:f t="shared" si="150"/>
        <x:v>408.83727685546864</x:v>
      </x:c>
      <x:c r="N855" s="54">
        <x:f t="shared" si="151"/>
        <x:v>0</x:v>
      </x:c>
      <x:c r="O855" s="55">
        <x:f t="shared" si="152"/>
        <x:v>27370</x:v>
      </x:c>
      <x:c r="P855" s="55">
        <x:f t="shared" si="153"/>
        <x:v>5720</x:v>
      </x:c>
      <x:c r="Q855" s="55">
        <x:f t="shared" si="154"/>
        <x:v>14195.738779703772</x:v>
      </x:c>
      <x:c r="R855" s="55">
        <x:f t="shared" si="155"/>
        <x:v>-12545.738779703772</x:v>
      </x:c>
      <x:c r="S855" s="1" t="str">
        <x:f t="shared" si="156"/>
        <x:v>YES</x:v>
      </x:c>
      <x:c r="T855" s="1">
        <x:f t="shared" si="157"/>
        <x:v>-12545.738779703772</x:v>
      </x:c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53">
        <x:f t="shared" si="146"/>
        <x:v>1</x:v>
      </x:c>
      <x:c r="J856" s="53">
        <x:f t="shared" si="147"/>
        <x:v>5</x:v>
      </x:c>
      <x:c r="K856" s="53">
        <x:f t="shared" si="148"/>
        <x:v>4</x:v>
      </x:c>
      <x:c r="L856" s="53">
        <x:f t="shared" si="149"/>
        <x:v>10</x:v>
      </x:c>
      <x:c r="M856" s="54">
        <x:f t="shared" si="150"/>
        <x:v>457.88139257812497</x:v>
      </x:c>
      <x:c r="N856" s="54">
        <x:f t="shared" si="151"/>
        <x:v>0</x:v>
      </x:c>
      <x:c r="O856" s="55">
        <x:f t="shared" si="152"/>
        <x:v>30070</x:v>
      </x:c>
      <x:c r="P856" s="55">
        <x:f t="shared" si="153"/>
        <x:v>6600</x:v>
      </x:c>
      <x:c r="Q856" s="55">
        <x:f t="shared" si="154"/>
        <x:v>15898.659464518229</x:v>
      </x:c>
      <x:c r="R856" s="55">
        <x:f t="shared" si="155"/>
        <x:v>-12428.659464518229</x:v>
      </x:c>
      <x:c r="S856" s="1" t="str">
        <x:f t="shared" si="156"/>
        <x:v>YES</x:v>
      </x:c>
      <x:c r="T856" s="1">
        <x:f t="shared" si="157"/>
        <x:v>-12428.659464518229</x:v>
      </x:c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53">
        <x:f t="shared" si="146"/>
        <x:v>1</x:v>
      </x:c>
      <x:c r="J857" s="53">
        <x:f t="shared" si="147"/>
        <x:v>5</x:v>
      </x:c>
      <x:c r="K857" s="53">
        <x:f t="shared" si="148"/>
        <x:v>5</x:v>
      </x:c>
      <x:c r="L857" s="53">
        <x:f t="shared" si="149"/>
        <x:v>11</x:v>
      </x:c>
      <x:c r="M857" s="54">
        <x:f t="shared" si="150"/>
        <x:v>508.12971649932854</x:v>
      </x:c>
      <x:c r="N857" s="54">
        <x:f t="shared" si="151"/>
        <x:v>0</x:v>
      </x:c>
      <x:c r="O857" s="55">
        <x:f t="shared" si="152"/>
        <x:v>32770</x:v>
      </x:c>
      <x:c r="P857" s="55">
        <x:f t="shared" si="153"/>
        <x:v>7480</x:v>
      </x:c>
      <x:c r="Q857" s="55">
        <x:f t="shared" si="154"/>
        <x:v>17643.392934004463</x:v>
      </x:c>
      <x:c r="R857" s="55">
        <x:f t="shared" si="155"/>
        <x:v>-12353.392934004463</x:v>
      </x:c>
      <x:c r="S857" s="1" t="str">
        <x:f t="shared" si="156"/>
        <x:v>YES</x:v>
      </x:c>
      <x:c r="T857" s="1">
        <x:f t="shared" si="157"/>
        <x:v>-12353.392934004463</x:v>
      </x:c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53">
        <x:f t="shared" si="146"/>
        <x:v>1</x:v>
      </x:c>
      <x:c r="J858" s="53">
        <x:f t="shared" si="147"/>
        <x:v>5</x:v>
      </x:c>
      <x:c r="K858" s="53">
        <x:f t="shared" si="148"/>
        <x:v>6</x:v>
      </x:c>
      <x:c r="L858" s="53">
        <x:f t="shared" si="149"/>
        <x:v>12</x:v>
      </x:c>
      <x:c r="M858" s="54">
        <x:f t="shared" si="150"/>
        <x:v>559.60469068096154</x:v>
      </x:c>
      <x:c r="N858" s="54">
        <x:f t="shared" si="151"/>
        <x:v>0</x:v>
      </x:c>
      <x:c r="O858" s="55">
        <x:f t="shared" si="152"/>
        <x:v>35470</x:v>
      </x:c>
      <x:c r="P858" s="55">
        <x:f t="shared" si="153"/>
        <x:v>8360</x:v>
      </x:c>
      <x:c r="Q858" s="55">
        <x:f t="shared" si="154"/>
        <x:v>19430.718426422274</x:v>
      </x:c>
      <x:c r="R858" s="55">
        <x:f t="shared" si="155"/>
        <x:v>-12320.718426422274</x:v>
      </x:c>
      <x:c r="S858" s="1" t="str">
        <x:f t="shared" si="156"/>
        <x:v>YES</x:v>
      </x:c>
      <x:c r="T858" s="1">
        <x:f t="shared" si="157"/>
        <x:v>-12320.718426422274</x:v>
      </x:c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53">
        <x:f t="shared" si="146"/>
        <x:v>1</x:v>
      </x:c>
      <x:c r="J859" s="53">
        <x:f t="shared" si="147"/>
        <x:v>5</x:v>
      </x:c>
      <x:c r="K859" s="53">
        <x:f t="shared" si="148"/>
        <x:v>7</x:v>
      </x:c>
      <x:c r="L859" s="53">
        <x:f t="shared" si="149"/>
        <x:v>13</x:v>
      </x:c>
      <x:c r="M859" s="54">
        <x:f t="shared" si="150"/>
        <x:v>612.32913007892193</x:v>
      </x:c>
      <x:c r="N859" s="54">
        <x:f t="shared" si="151"/>
        <x:v>0</x:v>
      </x:c>
      <x:c r="O859" s="55">
        <x:f t="shared" si="152"/>
        <x:v>38170</x:v>
      </x:c>
      <x:c r="P859" s="55">
        <x:f t="shared" si="153"/>
        <x:v>9240</x:v>
      </x:c>
      <x:c r="Q859" s="55">
        <x:f t="shared" si="154"/>
        <x:v>21261.428127740346</x:v>
      </x:c>
      <x:c r="R859" s="55">
        <x:f t="shared" si="155"/>
        <x:v>-12331.428127740346</x:v>
      </x:c>
      <x:c r="S859" s="1" t="str">
        <x:f t="shared" si="156"/>
        <x:v>YES</x:v>
      </x:c>
      <x:c r="T859" s="1">
        <x:f t="shared" si="157"/>
        <x:v>-12331.428127740346</x:v>
      </x:c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53">
        <x:f t="shared" si="146"/>
        <x:v>1</x:v>
      </x:c>
      <x:c r="J860" s="53">
        <x:f t="shared" si="147"/>
        <x:v>5</x:v>
      </x:c>
      <x:c r="K860" s="53">
        <x:f t="shared" si="148"/>
        <x:v>8</x:v>
      </x:c>
      <x:c r="L860" s="53">
        <x:f t="shared" si="149"/>
        <x:v>14</x:v>
      </x:c>
      <x:c r="M860" s="54">
        <x:f t="shared" si="150"/>
        <x:v>666.32622835890209</x:v>
      </x:c>
      <x:c r="N860" s="54">
        <x:f t="shared" si="151"/>
        <x:v>0</x:v>
      </x:c>
      <x:c r="O860" s="55">
        <x:f t="shared" si="152"/>
        <x:v>40870</x:v>
      </x:c>
      <x:c r="P860" s="55">
        <x:f t="shared" si="153"/>
        <x:v>10120</x:v>
      </x:c>
      <x:c r="Q860" s="55">
        <x:f t="shared" si="154"/>
        <x:v>23136.327373572989</x:v>
      </x:c>
      <x:c r="R860" s="55">
        <x:f t="shared" si="155"/>
        <x:v>-12386.327373572989</x:v>
      </x:c>
      <x:c r="S860" s="1" t="str">
        <x:f t="shared" si="156"/>
        <x:v>YES</x:v>
      </x:c>
      <x:c r="T860" s="1">
        <x:f t="shared" si="157"/>
        <x:v>-12386.327373572989</x:v>
      </x:c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53">
        <x:f t="shared" si="146"/>
        <x:v>1</x:v>
      </x:c>
      <x:c r="J861" s="53">
        <x:f t="shared" si="147"/>
        <x:v>5</x:v>
      </x:c>
      <x:c r="K861" s="53">
        <x:f t="shared" si="148"/>
        <x:v>9</x:v>
      </x:c>
      <x:c r="L861" s="53">
        <x:f t="shared" si="149"/>
        <x:v>15</x:v>
      </x:c>
      <x:c r="M861" s="54">
        <x:f t="shared" si="150"/>
        <x:v>721.61956379929654</x:v>
      </x:c>
      <x:c r="N861" s="54">
        <x:f t="shared" si="151"/>
        <x:v>1.1246970828448215E-3</x:v>
      </x:c>
      <x:c r="O861" s="55">
        <x:f t="shared" si="152"/>
        <x:v>43570</x:v>
      </x:c>
      <x:c r="P861" s="55">
        <x:f t="shared" si="153"/>
        <x:v>11000</x:v>
      </x:c>
      <x:c r="Q861" s="55">
        <x:f t="shared" si="154"/>
        <x:v>25028.11742707112</x:v>
      </x:c>
      <x:c r="R861" s="55">
        <x:f t="shared" si="155"/>
        <x:v>-12458.11742707112</x:v>
      </x:c>
      <x:c r="S861" s="1" t="str">
        <x:f t="shared" si="156"/>
        <x:v>YES</x:v>
      </x:c>
      <x:c r="T861" s="1">
        <x:f t="shared" si="157"/>
        <x:v>-12458.11742707112</x:v>
      </x:c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53">
        <x:f t="shared" si="146"/>
        <x:v>1</x:v>
      </x:c>
      <x:c r="J862" s="53">
        <x:f t="shared" si="147"/>
        <x:v>5</x:v>
      </x:c>
      <x:c r="K862" s="53">
        <x:f t="shared" si="148"/>
        <x:v>10</x:v>
      </x:c>
      <x:c r="L862" s="53">
        <x:f t="shared" si="149"/>
        <x:v>16</x:v>
      </x:c>
      <x:c r="M862" s="54">
        <x:f t="shared" si="150"/>
        <x:v>778.23310528250943</x:v>
      </x:c>
      <x:c r="N862" s="54">
        <x:f t="shared" si="151"/>
        <x:v>4.0439656446187106E-2</x:v>
      </x:c>
      <x:c r="O862" s="55">
        <x:f t="shared" si="152"/>
        <x:v>46270</x:v>
      </x:c>
      <x:c r="P862" s="55">
        <x:f t="shared" si="153"/>
        <x:v>11880</x:v>
      </x:c>
      <x:c r="Q862" s="55">
        <x:f t="shared" si="154"/>
        <x:v>26010.991411154679</x:v>
      </x:c>
      <x:c r="R862" s="55">
        <x:f t="shared" si="155"/>
        <x:v>-11620.991411154679</x:v>
      </x:c>
      <x:c r="S862" s="1" t="str">
        <x:f t="shared" si="156"/>
        <x:v>YES</x:v>
      </x:c>
      <x:c r="T862" s="1">
        <x:f t="shared" si="157"/>
        <x:v>-11620.991411154679</x:v>
      </x:c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53">
        <x:f t="shared" si="146"/>
        <x:v>1</x:v>
      </x:c>
      <x:c r="J863" s="53">
        <x:f t="shared" si="147"/>
        <x:v>5</x:v>
      </x:c>
      <x:c r="K863" s="53">
        <x:f t="shared" si="148"/>
        <x:v>11</x:v>
      </x:c>
      <x:c r="L863" s="53">
        <x:f t="shared" si="149"/>
        <x:v>17</x:v>
      </x:c>
      <x:c r="M863" s="54">
        <x:f t="shared" si="150"/>
        <x:v>836.19121837594844</x:v>
      </x:c>
      <x:c r="N863" s="54">
        <x:f t="shared" si="151"/>
        <x:v>8.0688346094408642E-2</x:v>
      </x:c>
      <x:c r="O863" s="55">
        <x:f t="shared" si="152"/>
        <x:v>48970</x:v>
      </x:c>
      <x:c r="P863" s="55">
        <x:f t="shared" si="153"/>
        <x:v>12760</x:v>
      </x:c>
      <x:c r="Q863" s="55">
        <x:f t="shared" si="154"/>
        <x:v>27017.208652360216</x:v>
      </x:c>
      <x:c r="R863" s="55">
        <x:f t="shared" si="155"/>
        <x:v>-10807.208652360216</x:v>
      </x:c>
      <x:c r="S863" s="1" t="str">
        <x:f t="shared" si="156"/>
        <x:v>YES</x:v>
      </x:c>
      <x:c r="T863" s="1">
        <x:f t="shared" si="157"/>
        <x:v>-10807.208652360216</x:v>
      </x:c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53">
        <x:f t="shared" si="146"/>
        <x:v>1</x:v>
      </x:c>
      <x:c r="J864" s="53">
        <x:f t="shared" si="147"/>
        <x:v>5</x:v>
      </x:c>
      <x:c r="K864" s="53">
        <x:f t="shared" si="148"/>
        <x:v>12</x:v>
      </x:c>
      <x:c r="L864" s="53">
        <x:f t="shared" si="149"/>
        <x:v>18</x:v>
      </x:c>
      <x:c r="M864" s="54">
        <x:f t="shared" si="150"/>
        <x:v>895.5186715040129</x:v>
      </x:c>
      <x:c r="N864" s="54">
        <x:f t="shared" si="151"/>
        <x:v>0.12188796632223119</x:v>
      </x:c>
      <x:c r="O864" s="55">
        <x:f t="shared" si="152"/>
        <x:v>51670</x:v>
      </x:c>
      <x:c r="P864" s="55">
        <x:f t="shared" si="153"/>
        <x:v>13640</x:v>
      </x:c>
      <x:c r="Q864" s="55">
        <x:f t="shared" si="154"/>
        <x:v>28047.199158055781</x:v>
      </x:c>
      <x:c r="R864" s="55">
        <x:f t="shared" si="155"/>
        <x:v>-10017.199158055781</x:v>
      </x:c>
      <x:c r="S864" s="1" t="str">
        <x:f t="shared" si="156"/>
        <x:v>YES</x:v>
      </x:c>
      <x:c r="T864" s="1">
        <x:f t="shared" si="157"/>
        <x:v>-10017.199158055781</x:v>
      </x:c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53">
        <x:f t="shared" si="146"/>
        <x:v>1</x:v>
      </x:c>
      <x:c r="J865" s="53">
        <x:f t="shared" si="147"/>
        <x:v>5</x:v>
      </x:c>
      <x:c r="K865" s="53">
        <x:f t="shared" si="148"/>
        <x:v>13</x:v>
      </x:c>
      <x:c r="L865" s="53">
        <x:f t="shared" si="149"/>
        <x:v>19</x:v>
      </x:c>
      <x:c r="M865" s="54">
        <x:f t="shared" si="150"/>
        <x:v>956.24064221239712</x:v>
      </x:c>
      <x:c r="N865" s="54">
        <x:f t="shared" si="151"/>
        <x:v>0.16405600153638689</x:v>
      </x:c>
      <x:c r="O865" s="55">
        <x:f t="shared" si="152"/>
        <x:v>54370</x:v>
      </x:c>
      <x:c r="P865" s="55">
        <x:f t="shared" si="153"/>
        <x:v>14520</x:v>
      </x:c>
      <x:c r="Q865" s="55">
        <x:f t="shared" si="154"/>
        <x:v>29101.400038409673</x:v>
      </x:c>
      <x:c r="R865" s="55">
        <x:f t="shared" si="155"/>
        <x:v>-9251.4000384096726</x:v>
      </x:c>
      <x:c r="S865" s="1" t="str">
        <x:f t="shared" si="156"/>
        <x:v>YES</x:v>
      </x:c>
      <x:c r="T865" s="1">
        <x:f t="shared" si="157"/>
        <x:v>-9251.4000384096726</x:v>
      </x:c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53">
        <x:f t="shared" si="146"/>
        <x:v>1</x:v>
      </x:c>
      <x:c r="J866" s="53">
        <x:f t="shared" si="147"/>
        <x:v>5</x:v>
      </x:c>
      <x:c r="K866" s="53">
        <x:f t="shared" si="148"/>
        <x:v>14</x:v>
      </x:c>
      <x:c r="L866" s="53">
        <x:f t="shared" si="149"/>
        <x:v>20</x:v>
      </x:c>
      <x:c r="M866" s="54">
        <x:f t="shared" si="150"/>
        <x:v>1018.3827235260584</x:v>
      </x:c>
      <x:c r="N866" s="54">
        <x:f t="shared" si="151"/>
        <x:v>0.20721022467087388</x:v>
      </x:c>
      <x:c r="O866" s="55">
        <x:f t="shared" si="152"/>
        <x:v>57070</x:v>
      </x:c>
      <x:c r="P866" s="55">
        <x:f t="shared" si="153"/>
        <x:v>15400</x:v>
      </x:c>
      <x:c r="Q866" s="55">
        <x:f t="shared" si="154"/>
        <x:v>30180.255616771847</x:v>
      </x:c>
      <x:c r="R866" s="55">
        <x:f t="shared" si="155"/>
        <x:v>-8510.2556167718467</x:v>
      </x:c>
      <x:c r="S866" s="1" t="str">
        <x:f t="shared" si="156"/>
        <x:v>YES</x:v>
      </x:c>
      <x:c r="T866" s="1">
        <x:f t="shared" si="157"/>
        <x:v>-8510.2556167718467</x:v>
      </x:c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53">
        <x:f t="shared" si="146"/>
        <x:v>1</x:v>
      </x:c>
      <x:c r="J867" s="53">
        <x:f t="shared" si="147"/>
        <x:v>5</x:v>
      </x:c>
      <x:c r="K867" s="53">
        <x:f t="shared" si="148"/>
        <x:v>15</x:v>
      </x:c>
      <x:c r="L867" s="53">
        <x:f t="shared" si="149"/>
        <x:v>21</x:v>
      </x:c>
      <x:c r="M867" s="54">
        <x:f t="shared" si="150"/>
        <x:v>1081.9709304022049</x:v>
      </x:c>
      <x:c r="N867" s="54">
        <x:f t="shared" si="151"/>
        <x:v>0.25136870166819786</x:v>
      </x:c>
      <x:c r="O867" s="55">
        <x:f t="shared" si="152"/>
        <x:v>59770</x:v>
      </x:c>
      <x:c r="P867" s="55">
        <x:f t="shared" si="153"/>
        <x:v>16280</x:v>
      </x:c>
      <x:c r="Q867" s="55">
        <x:f t="shared" si="154"/>
        <x:v>31284.217541704944</x:v>
      </x:c>
      <x:c r="R867" s="55">
        <x:f t="shared" si="155"/>
        <x:v>-7794.2175417049439</x:v>
      </x:c>
      <x:c r="S867" s="1" t="str">
        <x:f t="shared" si="156"/>
        <x:v>YES</x:v>
      </x:c>
      <x:c r="T867" s="1">
        <x:f t="shared" si="157"/>
        <x:v>-7794.2175417049439</x:v>
      </x:c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53">
        <x:f t="shared" si="146"/>
        <x:v>1</x:v>
      </x:c>
      <x:c r="J868" s="53">
        <x:f t="shared" si="147"/>
        <x:v>5</x:v>
      </x:c>
      <x:c r="K868" s="53">
        <x:f t="shared" si="148"/>
        <x:v>16</x:v>
      </x:c>
      <x:c r="L868" s="53">
        <x:f t="shared" si="149"/>
        <x:v>22</x:v>
      </x:c>
      <x:c r="M868" s="54">
        <x:f t="shared" si="150"/>
        <x:v>1147.0317062796939</x:v>
      </x:c>
      <x:c r="N868" s="54">
        <x:f t="shared" si="151"/>
        <x:v>0.29654979602756526</x:v>
      </x:c>
      <x:c r="O868" s="55">
        <x:f t="shared" si="152"/>
        <x:v>62470</x:v>
      </x:c>
      <x:c r="P868" s="55">
        <x:f t="shared" si="153"/>
        <x:v>17160</x:v>
      </x:c>
      <x:c r="Q868" s="55">
        <x:f t="shared" si="154"/>
        <x:v>32413.744900689133</x:v>
      </x:c>
      <x:c r="R868" s="55">
        <x:f t="shared" si="155"/>
        <x:v>-7103.7449006891329</x:v>
      </x:c>
      <x:c r="S868" s="1" t="str">
        <x:f t="shared" si="156"/>
        <x:v>YES</x:v>
      </x:c>
      <x:c r="T868" s="1">
        <x:f t="shared" si="157"/>
        <x:v>-7103.7449006891329</x:v>
      </x:c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53">
        <x:f t="shared" si="146"/>
        <x:v>1</x:v>
      </x:c>
      <x:c r="J869" s="53">
        <x:f t="shared" si="147"/>
        <x:v>5</x:v>
      </x:c>
      <x:c r="K869" s="53">
        <x:f t="shared" si="148"/>
        <x:v>17</x:v>
      </x:c>
      <x:c r="L869" s="53">
        <x:f t="shared" si="149"/>
        <x:v>23</x:v>
      </x:c>
      <x:c r="M869" s="54">
        <x:f t="shared" si="150"/>
        <x:v>1213.5919297262342</x:v>
      </x:c>
      <x:c r="N869" s="54">
        <x:f t="shared" si="151"/>
        <x:v>0.34277217342099597</x:v>
      </x:c>
      <x:c r="O869" s="55">
        <x:f t="shared" si="152"/>
        <x:v>65170</x:v>
      </x:c>
      <x:c r="P869" s="55">
        <x:f t="shared" si="153"/>
        <x:v>18040</x:v>
      </x:c>
      <x:c r="Q869" s="55">
        <x:f t="shared" si="154"/>
        <x:v>33569.304335524896</x:v>
      </x:c>
      <x:c r="R869" s="55">
        <x:f t="shared" si="155"/>
        <x:v>-6439.3043355248956</x:v>
      </x:c>
      <x:c r="S869" s="1" t="str">
        <x:f t="shared" si="156"/>
        <x:v>YES</x:v>
      </x:c>
      <x:c r="T869" s="1">
        <x:f t="shared" si="157"/>
        <x:v>-6439.3043355248956</x:v>
      </x:c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53">
        <x:f t="shared" si="146"/>
        <x:v>1</x:v>
      </x:c>
      <x:c r="J870" s="53">
        <x:f t="shared" si="147"/>
        <x:v>5</x:v>
      </x:c>
      <x:c r="K870" s="53">
        <x:f t="shared" si="148"/>
        <x:v>18</x:v>
      </x:c>
      <x:c r="L870" s="53">
        <x:f t="shared" si="149"/>
        <x:v>24</x:v>
      </x:c>
      <x:c r="M870" s="54">
        <x:f t="shared" si="150"/>
        <x:v>1281.6789211848215</x:v>
      </x:c>
      <x:c r="N870" s="54">
        <x:f t="shared" si="151"/>
        <x:v>0.39005480637834827</x:v>
      </x:c>
      <x:c r="O870" s="55">
        <x:f t="shared" si="152"/>
        <x:v>67870</x:v>
      </x:c>
      <x:c r="P870" s="55">
        <x:f t="shared" si="153"/>
        <x:v>18920</x:v>
      </x:c>
      <x:c r="Q870" s="55">
        <x:f t="shared" si="154"/>
        <x:v>34751.370159458704</x:v>
      </x:c>
      <x:c r="R870" s="55">
        <x:f t="shared" si="155"/>
        <x:v>-5801.3701594587037</x:v>
      </x:c>
      <x:c r="S870" s="1" t="str">
        <x:f t="shared" si="156"/>
        <x:v>YES</x:v>
      </x:c>
      <x:c r="T870" s="1">
        <x:f t="shared" si="157"/>
        <x:v>-5801.3701594587037</x:v>
      </x:c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53">
        <x:f t="shared" si="146"/>
        <x:v>1</x:v>
      </x:c>
      <x:c r="J871" s="53">
        <x:f t="shared" si="147"/>
        <x:v>5</x:v>
      </x:c>
      <x:c r="K871" s="53">
        <x:f t="shared" si="148"/>
        <x:v>19</x:v>
      </x:c>
      <x:c r="L871" s="53">
        <x:f t="shared" si="149"/>
        <x:v>25</x:v>
      </x:c>
      <x:c r="M871" s="54">
        <x:f t="shared" si="150"/>
        <x:v>1351.3204498208434</x:v>
      </x:c>
      <x:c r="N871" s="54">
        <x:f t="shared" si="151"/>
        <x:v>0.43841697904225235</x:v>
      </x:c>
      <x:c r="O871" s="55">
        <x:f t="shared" si="152"/>
        <x:v>70570</x:v>
      </x:c>
      <x:c r="P871" s="55">
        <x:f t="shared" si="153"/>
        <x:v>19800</x:v>
      </x:c>
      <x:c r="Q871" s="55">
        <x:f t="shared" si="154"/>
        <x:v>35960.424476056309</x:v>
      </x:c>
      <x:c r="R871" s="55">
        <x:f t="shared" si="155"/>
        <x:v>-5190.4244760563088</x:v>
      </x:c>
      <x:c r="S871" s="1" t="str">
        <x:f t="shared" si="156"/>
        <x:v>YES</x:v>
      </x:c>
      <x:c r="T871" s="1">
        <x:f t="shared" si="157"/>
        <x:v>-5190.4244760563088</x:v>
      </x:c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53">
        <x:f t="shared" si="146"/>
        <x:v>1</x:v>
      </x:c>
      <x:c r="J872" s="53">
        <x:f t="shared" si="147"/>
        <x:v>5</x:v>
      </x:c>
      <x:c r="K872" s="53">
        <x:f t="shared" si="148"/>
        <x:v>20</x:v>
      </x:c>
      <x:c r="L872" s="53">
        <x:f t="shared" si="149"/>
        <x:v>26</x:v>
      </x:c>
      <x:c r="M872" s="54">
        <x:f t="shared" si="150"/>
        <x:v>1422.5447404713204</x:v>
      </x:c>
      <x:c r="N872" s="54">
        <x:f t="shared" si="151"/>
        <x:v>0.48787829199397253</x:v>
      </x:c>
      <x:c r="O872" s="55">
        <x:f t="shared" si="152"/>
        <x:v>73270</x:v>
      </x:c>
      <x:c r="P872" s="55">
        <x:f t="shared" si="153"/>
        <x:v>20680</x:v>
      </x:c>
      <x:c r="Q872" s="55">
        <x:f t="shared" si="154"/>
        <x:v>37196.957299849309</x:v>
      </x:c>
      <x:c r="R872" s="55">
        <x:f t="shared" si="155"/>
        <x:v>-4606.9572998493095</x:v>
      </x:c>
      <x:c r="S872" s="1" t="str">
        <x:f t="shared" si="156"/>
        <x:v>YES</x:v>
      </x:c>
      <x:c r="T872" s="1">
        <x:f t="shared" si="157"/>
        <x:v>-4606.9572998493095</x:v>
      </x:c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53">
        <x:f t="shared" si="146"/>
        <x:v>1</x:v>
      </x:c>
      <x:c r="J873" s="53">
        <x:f t="shared" si="147"/>
        <x:v>5</x:v>
      </x:c>
      <x:c r="K873" s="53">
        <x:f t="shared" si="148"/>
        <x:v>21</x:v>
      </x:c>
      <x:c r="L873" s="53">
        <x:f t="shared" si="149"/>
        <x:v>27</x:v>
      </x:c>
      <x:c r="M873" s="54">
        <x:f t="shared" si="150"/>
        <x:v>1495.3804806977641</x:v>
      </x:c>
      <x:c r="N873" s="54">
        <x:f t="shared" si="151"/>
        <x:v>0.53845866715122515</x:v>
      </x:c>
      <x:c r="O873" s="55">
        <x:f t="shared" si="152"/>
        <x:v>75970</x:v>
      </x:c>
      <x:c r="P873" s="55">
        <x:f t="shared" si="153"/>
        <x:v>21560</x:v>
      </x:c>
      <x:c r="Q873" s="55">
        <x:f t="shared" si="154"/>
        <x:v>38461.466678780627</x:v>
      </x:c>
      <x:c r="R873" s="55">
        <x:f t="shared" si="155"/>
        <x:v>-4051.4666787806273</x:v>
      </x:c>
      <x:c r="S873" s="1" t="str">
        <x:f t="shared" si="156"/>
        <x:v>YES</x:v>
      </x:c>
      <x:c r="T873" s="1">
        <x:f t="shared" si="157"/>
        <x:v>-4051.4666787806273</x:v>
      </x:c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53">
        <x:f t="shared" si="146"/>
        <x:v>1</x:v>
      </x:c>
      <x:c r="J874" s="53">
        <x:f t="shared" si="147"/>
        <x:v>5</x:v>
      </x:c>
      <x:c r="K874" s="53">
        <x:f t="shared" si="148"/>
        <x:v>22</x:v>
      </x:c>
      <x:c r="L874" s="53">
        <x:f t="shared" si="149"/>
        <x:v>28</x:v>
      </x:c>
      <x:c r="M874" s="54">
        <x:f t="shared" si="150"/>
        <x:v>1569.8568279441602</x:v>
      </x:c>
      <x:c r="N874" s="54">
        <x:f t="shared" si="151"/>
        <x:v>0.5901783527390001</x:v>
      </x:c>
      <x:c r="O874" s="55">
        <x:f t="shared" si="152"/>
        <x:v>78670</x:v>
      </x:c>
      <x:c r="P874" s="55">
        <x:f t="shared" si="153"/>
        <x:v>22440</x:v>
      </x:c>
      <x:c r="Q874" s="55">
        <x:f t="shared" si="154"/>
        <x:v>39754.458818475003</x:v>
      </x:c>
      <x:c r="R874" s="55">
        <x:f t="shared" si="155"/>
        <x:v>-3524.4588184750028</x:v>
      </x:c>
      <x:c r="S874" s="1" t="str">
        <x:f t="shared" si="156"/>
        <x:v>YES</x:v>
      </x:c>
      <x:c r="T874" s="1">
        <x:f t="shared" si="157"/>
        <x:v>-3524.4588184750028</x:v>
      </x:c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53">
        <x:f t="shared" si="146"/>
        <x:v>1</x:v>
      </x:c>
      <x:c r="J875" s="53">
        <x:f t="shared" si="147"/>
        <x:v>5</x:v>
      </x:c>
      <x:c r="K875" s="53">
        <x:f t="shared" si="148"/>
        <x:v>23</x:v>
      </x:c>
      <x:c r="L875" s="53">
        <x:f t="shared" si="149"/>
        <x:v>29</x:v>
      </x:c>
      <x:c r="M875" s="54">
        <x:f t="shared" si="150"/>
        <x:v>1646.0034168015968</x:v>
      </x:c>
      <x:c r="N875" s="54">
        <x:f t="shared" si="151"/>
        <x:v>0.6430579283344422</x:v>
      </x:c>
      <x:c r="O875" s="55">
        <x:f t="shared" si="152"/>
        <x:v>81370</x:v>
      </x:c>
      <x:c r="P875" s="55">
        <x:f t="shared" si="153"/>
        <x:v>23320</x:v>
      </x:c>
      <x:c r="Q875" s="55">
        <x:f t="shared" si="154"/>
        <x:v>41076.448208361056</x:v>
      </x:c>
      <x:c r="R875" s="55">
        <x:f t="shared" si="155"/>
        <x:v>-3026.4482083610565</x:v>
      </x:c>
      <x:c r="S875" s="1" t="str">
        <x:f t="shared" si="156"/>
        <x:v>YES</x:v>
      </x:c>
      <x:c r="T875" s="1">
        <x:f t="shared" si="157"/>
        <x:v>-3026.4482083610565</x:v>
      </x:c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53">
        <x:f t="shared" si="146"/>
        <x:v>1</x:v>
      </x:c>
      <x:c r="J876" s="53">
        <x:f t="shared" si="147"/>
        <x:v>5</x:v>
      </x:c>
      <x:c r="K876" s="53">
        <x:f t="shared" si="148"/>
        <x:v>24</x:v>
      </x:c>
      <x:c r="L876" s="53">
        <x:f t="shared" si="149"/>
        <x:v>30</x:v>
      </x:c>
      <x:c r="M876" s="54">
        <x:f t="shared" si="150"/>
        <x:v>1723.8503663810925</x:v>
      </x:c>
      <x:c r="N876" s="54">
        <x:f t="shared" si="151"/>
        <x:v>0.69711830998686974</x:v>
      </x:c>
      <x:c r="O876" s="55">
        <x:f t="shared" si="152"/>
        <x:v>84070</x:v>
      </x:c>
      <x:c r="P876" s="55">
        <x:f t="shared" si="153"/>
        <x:v>24200</x:v>
      </x:c>
      <x:c r="Q876" s="55">
        <x:f t="shared" si="154"/>
        <x:v>42427.957749671739</x:v>
      </x:c>
      <x:c r="R876" s="55">
        <x:f t="shared" si="155"/>
        <x:v>-2557.9577496717393</x:v>
      </x:c>
      <x:c r="S876" s="1" t="str">
        <x:f t="shared" si="156"/>
        <x:v>YES</x:v>
      </x:c>
      <x:c r="T876" s="1">
        <x:f t="shared" si="157"/>
        <x:v>-2557.9577496717393</x:v>
      </x:c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53">
        <x:f t="shared" si="146"/>
        <x:v>1</x:v>
      </x:c>
      <x:c r="J877" s="53">
        <x:f t="shared" si="147"/>
        <x:v>5</x:v>
      </x:c>
      <x:c r="K877" s="53">
        <x:f t="shared" si="148"/>
        <x:v>25</x:v>
      </x:c>
      <x:c r="L877" s="53">
        <x:f t="shared" si="149"/>
        <x:v>31</x:v>
      </x:c>
      <x:c r="M877" s="54">
        <x:f t="shared" si="150"/>
        <x:v>1803.42828779619</x:v>
      </x:c>
      <x:c r="N877" s="54">
        <x:f t="shared" si="151"/>
        <x:v>0.75238075541402083</x:v>
      </x:c>
      <x:c r="O877" s="55">
        <x:f t="shared" si="152"/>
        <x:v>86770</x:v>
      </x:c>
      <x:c r="P877" s="55">
        <x:f t="shared" si="153"/>
        <x:v>25080</x:v>
      </x:c>
      <x:c r="Q877" s="55">
        <x:f t="shared" si="154"/>
        <x:v>43809.518885350524</x:v>
      </x:c>
      <x:c r="R877" s="55">
        <x:f t="shared" si="155"/>
        <x:v>-2119.5188853505242</x:v>
      </x:c>
      <x:c r="S877" s="1" t="str">
        <x:f t="shared" si="156"/>
        <x:v>YES</x:v>
      </x:c>
      <x:c r="T877" s="1">
        <x:f t="shared" si="157"/>
        <x:v>-2119.5188853505242</x:v>
      </x:c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53" t="n">
        <x:f t="shared" ref="I878:I941" si="158">INT((ROW()-ROW($I$46))/((CARROT_CAP+1)*(MESCLUN_CAP+1)))</x:f>
        <x:v>1</x:v>
      </x:c>
      <x:c r="J878" s="53" t="n">
        <x:f t="shared" ref="J878:J941" si="159">MOD(INT((ROW()-ROW($I$46))/(MESCLUN_CAP+1)),CARROT_CAP+1)</x:f>
        <x:v>5</x:v>
      </x:c>
      <x:c r="K878" s="53" t="n">
        <x:f t="shared" ref="K878:K941" si="160">MOD(ROW()-ROW($I$46),MESCLUN_CAP+1)</x:f>
        <x:v>26</x:v>
      </x:c>
      <x:c r="L878" s="53" t="n">
        <x:f t="shared" ref="L878:L941" si="161">SUM(I878:K878)</x:f>
        <x:v>32</x:v>
      </x:c>
      <x:c r="M878" s="54" t="n">
        <x:f t="shared" ref="M878:M941" si="162">I878*TOMATO_HOURS*WEEKS*(1+TOMATO_DIM)^I878+J878*CARROT_HOURS*WEEKS*(1+CARROT_DIM)^J878+K878*MESCLUN_HOURS*WEEKS*(1+MESCLUN_DIM)^K878</x:f>
        <x:v>1884.7682917569064</x:v>
      </x:c>
      <x:c r="N878" s="54" t="n">
        <x:f t="shared" ref="N878:N941" si="163">MAX(M878-FARMER_HOURS,0)/TEMP_HOURS_PER_WORKER</x:f>
        <x:v>0.8088668692756295</x:v>
      </x:c>
      <x:c r="O878" s="55" t="n">
        <x:f t="shared" ref="O878:O941" si="164">I878*TOMATO_PRICE+J878*CARROT_PRICE+K878*MESCLUN_PRICE</x:f>
        <x:v>89470</x:v>
      </x:c>
      <x:c r="P878" s="55" t="n">
        <x:f t="shared" ref="P878:P941" si="165">I878*TOMATO_FERTILIZER+J878*CARROT_FERTILIZER+K878*MESCLUN_FERTILIZER</x:f>
        <x:v>25960</x:v>
      </x:c>
      <x:c r="Q878" s="55" t="n">
        <x:f t="shared" ref="Q878:Q941" si="166">MIN(M878,FARMER_HOURS)*FARMER_RATE+MAX(M878-FARMER_HOURS,0)*TEMP_RATE</x:f>
        <x:v>45221.67173189073</x:v>
      </x:c>
      <x:c r="R878" s="55" t="n">
        <x:f t="shared" ref="R878:R941" si="167">O878-P878-Q878-FIXED_COST</x:f>
        <x:v>-1711.6717318907322</x:v>
      </x:c>
      <x:c r="S878" s="1" t="str">
        <x:f t="shared" ref="S878:S941" si="168">IF(AND(L878&lt;=TOTAL_BED_CAP,N878&lt;=TEMP_WORKER_CAP),"YES","NO")</x:f>
        <x:v>YES</x:v>
      </x:c>
      <x:c r="T878" s="1" t="n">
        <x:f t="shared" ref="T878:T941" si="169">IF(S878="YES",R878,-1E+99)</x:f>
        <x:v>-1711.6717318907322</x:v>
      </x:c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53">
        <x:f t="shared" si="158"/>
        <x:v>1</x:v>
      </x:c>
      <x:c r="J879" s="53">
        <x:f t="shared" si="159"/>
        <x:v>5</x:v>
      </x:c>
      <x:c r="K879" s="53">
        <x:f t="shared" si="160"/>
        <x:v>27</x:v>
      </x:c>
      <x:c r="L879" s="53">
        <x:f t="shared" si="161"/>
        <x:v>33</x:v>
      </x:c>
      <x:c r="M879" s="54">
        <x:f t="shared" si="162"/>
        <x:v>1967.9019962766647</x:v>
      </x:c>
      <x:c r="N879" s="54">
        <x:f t="shared" si="163"/>
        <x:v>0.86659860852546156</x:v>
      </x:c>
      <x:c r="O879" s="55">
        <x:f t="shared" si="164"/>
        <x:v>92170</x:v>
      </x:c>
      <x:c r="P879" s="55">
        <x:f t="shared" si="165"/>
        <x:v>26840</x:v>
      </x:c>
      <x:c r="Q879" s="55">
        <x:f t="shared" si="166"/>
        <x:v>46664.965213136544</x:v>
      </x:c>
      <x:c r="R879" s="55">
        <x:f t="shared" si="167"/>
        <x:v>-1334.9652131365438</x:v>
      </x:c>
      <x:c r="S879" s="1" t="str">
        <x:f t="shared" si="168"/>
        <x:v>YES</x:v>
      </x:c>
      <x:c r="T879" s="1">
        <x:f t="shared" si="169"/>
        <x:v>-1334.9652131365438</x:v>
      </x:c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53">
        <x:f t="shared" si="158"/>
        <x:v>1</x:v>
      </x:c>
      <x:c r="J880" s="53">
        <x:f t="shared" si="159"/>
        <x:v>5</x:v>
      </x:c>
      <x:c r="K880" s="53">
        <x:f t="shared" si="160"/>
        <x:v>28</x:v>
      </x:c>
      <x:c r="L880" s="53">
        <x:f t="shared" si="161"/>
        <x:v>34</x:v>
      </x:c>
      <x:c r="M880" s="54">
        <x:f t="shared" si="162"/>
        <x:v>2052.8615344938185</x:v>
      </x:c>
      <x:c r="N880" s="54">
        <x:f t="shared" si="163"/>
        <x:v>0.92559828784292952</x:v>
      </x:c>
      <x:c r="O880" s="55">
        <x:f t="shared" si="164"/>
        <x:v>94870</x:v>
      </x:c>
      <x:c r="P880" s="55">
        <x:f t="shared" si="165"/>
        <x:v>27720</x:v>
      </x:c>
      <x:c r="Q880" s="55">
        <x:f t="shared" si="166"/>
        <x:v>48139.957196073236</x:v>
      </x:c>
      <x:c r="R880" s="55">
        <x:f t="shared" si="167"/>
        <x:v>-989.95719607323554</x:v>
      </x:c>
      <x:c r="S880" s="1" t="str">
        <x:f t="shared" si="168"/>
        <x:v>YES</x:v>
      </x:c>
      <x:c r="T880" s="1">
        <x:f t="shared" si="169"/>
        <x:v>-989.95719607323554</x:v>
      </x:c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53">
        <x:f t="shared" si="158"/>
        <x:v>1</x:v>
      </x:c>
      <x:c r="J881" s="53">
        <x:f t="shared" si="159"/>
        <x:v>5</x:v>
      </x:c>
      <x:c r="K881" s="53">
        <x:f t="shared" si="160"/>
        <x:v>29</x:v>
      </x:c>
      <x:c r="L881" s="53">
        <x:f t="shared" si="161"/>
        <x:v>35</x:v>
      </x:c>
      <x:c r="M881" s="54">
        <x:f t="shared" si="162"/>
        <x:v>2139.6795626094718</x:v>
      </x:c>
      <x:c r="N881" s="54">
        <x:f t="shared" si="163"/>
        <x:v>0.98588858514546651</x:v>
      </x:c>
      <x:c r="O881" s="55">
        <x:f t="shared" si="164"/>
        <x:v>97570</x:v>
      </x:c>
      <x:c r="P881" s="55">
        <x:f t="shared" si="165"/>
        <x:v>28600</x:v>
      </x:c>
      <x:c r="Q881" s="55">
        <x:f t="shared" si="166"/>
        <x:v>49647.214628636662</x:v>
      </x:c>
      <x:c r="R881" s="55">
        <x:f t="shared" si="167"/>
        <x:v>-677.21462863666238</x:v>
      </x:c>
      <x:c r="S881" s="1" t="str">
        <x:f t="shared" si="168"/>
        <x:v>YES</x:v>
      </x:c>
      <x:c r="T881" s="1">
        <x:f t="shared" si="169"/>
        <x:v>-677.21462863666238</x:v>
      </x:c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53">
        <x:f t="shared" si="158"/>
        <x:v>1</x:v>
      </x:c>
      <x:c r="J882" s="53">
        <x:f t="shared" si="159"/>
        <x:v>5</x:v>
      </x:c>
      <x:c r="K882" s="53">
        <x:f t="shared" si="160"/>
        <x:v>30</x:v>
      </x:c>
      <x:c r="L882" s="53">
        <x:f t="shared" si="161"/>
        <x:v>36</x:v>
      </x:c>
      <x:c r="M882" s="54">
        <x:f t="shared" si="162"/>
        <x:v>2228.3892679432424</x:v>
      </x:c>
      <x:c r="N882" s="54">
        <x:f t="shared" si="163"/>
        <x:v>1.0474925471828072</x:v>
      </x:c>
      <x:c r="O882" s="55">
        <x:f t="shared" si="164"/>
        <x:v>100270</x:v>
      </x:c>
      <x:c r="P882" s="55">
        <x:f t="shared" si="165"/>
        <x:v>29480</x:v>
      </x:c>
      <x:c r="Q882" s="55">
        <x:f t="shared" si="166"/>
        <x:v>51187.313679570179</x:v>
      </x:c>
      <x:c r="R882" s="55">
        <x:f t="shared" si="167"/>
        <x:v>-397.31367957017937</x:v>
      </x:c>
      <x:c r="S882" s="1" t="str">
        <x:f t="shared" si="168"/>
        <x:v>YES</x:v>
      </x:c>
      <x:c r="T882" s="1">
        <x:f t="shared" si="169"/>
        <x:v>-397.31367957017937</x:v>
      </x:c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53">
        <x:f t="shared" si="158"/>
        <x:v>1</x:v>
      </x:c>
      <x:c r="J883" s="53">
        <x:f t="shared" si="159"/>
        <x:v>6</x:v>
      </x:c>
      <x:c r="K883" s="53">
        <x:f t="shared" si="160"/>
        <x:v>0</x:v>
      </x:c>
      <x:c r="L883" s="53">
        <x:f t="shared" si="161"/>
        <x:v>7</x:v>
      </x:c>
      <x:c r="M883" s="54">
        <x:f t="shared" si="162"/>
        <x:v>307.74481527832023</x:v>
      </x:c>
      <x:c r="N883" s="54">
        <x:f t="shared" si="163"/>
        <x:v>0</x:v>
      </x:c>
      <x:c r="O883" s="55">
        <x:f t="shared" si="164"/>
        <x:v>21364</x:v>
      </x:c>
      <x:c r="P883" s="55">
        <x:f t="shared" si="165"/>
        <x:v>3520</x:v>
      </x:c>
      <x:c r="Q883" s="55">
        <x:f t="shared" si="166"/>
        <x:v>10685.583863830563</x:v>
      </x:c>
      <x:c r="R883" s="55">
        <x:f t="shared" si="167"/>
        <x:v>-12841.583863830563</x:v>
      </x:c>
      <x:c r="S883" s="1" t="str">
        <x:f t="shared" si="168"/>
        <x:v>YES</x:v>
      </x:c>
      <x:c r="T883" s="1">
        <x:f t="shared" si="169"/>
        <x:v>-12841.583863830563</x:v>
      </x:c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53">
        <x:f t="shared" si="158"/>
        <x:v>1</x:v>
      </x:c>
      <x:c r="J884" s="53">
        <x:f t="shared" si="159"/>
        <x:v>6</x:v>
      </x:c>
      <x:c r="K884" s="53">
        <x:f t="shared" si="160"/>
        <x:v>1</x:v>
      </x:c>
      <x:c r="L884" s="53">
        <x:f t="shared" si="161"/>
        <x:v>8</x:v>
      </x:c>
      <x:c r="M884" s="54">
        <x:f t="shared" si="162"/>
        <x:v>353.30731527832023</x:v>
      </x:c>
      <x:c r="N884" s="54">
        <x:f t="shared" si="163"/>
        <x:v>0</x:v>
      </x:c>
      <x:c r="O884" s="55">
        <x:f t="shared" si="164"/>
        <x:v>24064</x:v>
      </x:c>
      <x:c r="P884" s="55">
        <x:f t="shared" si="165"/>
        <x:v>4400</x:v>
      </x:c>
      <x:c r="Q884" s="55">
        <x:f t="shared" si="166"/>
        <x:v>12267.615113830563</x:v>
      </x:c>
      <x:c r="R884" s="55">
        <x:f t="shared" si="167"/>
        <x:v>-12603.615113830563</x:v>
      </x:c>
      <x:c r="S884" s="1" t="str">
        <x:f t="shared" si="168"/>
        <x:v>YES</x:v>
      </x:c>
      <x:c r="T884" s="1">
        <x:f t="shared" si="169"/>
        <x:v>-12603.615113830563</x:v>
      </x:c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53">
        <x:f t="shared" si="158"/>
        <x:v>1</x:v>
      </x:c>
      <x:c r="J885" s="53">
        <x:f t="shared" si="159"/>
        <x:v>6</x:v>
      </x:c>
      <x:c r="K885" s="53">
        <x:f t="shared" si="160"/>
        <x:v>2</x:v>
      </x:c>
      <x:c r="L885" s="53">
        <x:f t="shared" si="161"/>
        <x:v>9</x:v>
      </x:c>
      <x:c r="M885" s="54">
        <x:f t="shared" si="162"/>
        <x:v>400.0088777783202</x:v>
      </x:c>
      <x:c r="N885" s="54">
        <x:f t="shared" si="163"/>
        <x:v>0</x:v>
      </x:c>
      <x:c r="O885" s="55">
        <x:f t="shared" si="164"/>
        <x:v>26764</x:v>
      </x:c>
      <x:c r="P885" s="55">
        <x:f t="shared" si="165"/>
        <x:v>5280</x:v>
      </x:c>
      <x:c r="Q885" s="55">
        <x:f t="shared" si="166"/>
        <x:v>13889.197145080561</x:v>
      </x:c>
      <x:c r="R885" s="55">
        <x:f t="shared" si="167"/>
        <x:v>-12405.197145080561</x:v>
      </x:c>
      <x:c r="S885" s="1" t="str">
        <x:f t="shared" si="168"/>
        <x:v>YES</x:v>
      </x:c>
      <x:c r="T885" s="1">
        <x:f t="shared" si="169"/>
        <x:v>-12405.197145080561</x:v>
      </x:c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53">
        <x:f t="shared" si="158"/>
        <x:v>1</x:v>
      </x:c>
      <x:c r="J886" s="53">
        <x:f t="shared" si="159"/>
        <x:v>6</x:v>
      </x:c>
      <x:c r="K886" s="53">
        <x:f t="shared" si="160"/>
        <x:v>3</x:v>
      </x:c>
      <x:c r="L886" s="53">
        <x:f t="shared" si="161"/>
        <x:v>10</x:v>
      </x:c>
      <x:c r="M886" s="54">
        <x:f t="shared" si="162"/>
        <x:v>447.87086020019524</x:v>
      </x:c>
      <x:c r="N886" s="54">
        <x:f t="shared" si="163"/>
        <x:v>0</x:v>
      </x:c>
      <x:c r="O886" s="55">
        <x:f t="shared" si="164"/>
        <x:v>29464</x:v>
      </x:c>
      <x:c r="P886" s="55">
        <x:f t="shared" si="165"/>
        <x:v>6160</x:v>
      </x:c>
      <x:c r="Q886" s="55">
        <x:f t="shared" si="166"/>
        <x:v>15551.071534729001</x:v>
      </x:c>
      <x:c r="R886" s="55">
        <x:f t="shared" si="167"/>
        <x:v>-12247.071534729001</x:v>
      </x:c>
      <x:c r="S886" s="1" t="str">
        <x:f t="shared" si="168"/>
        <x:v>YES</x:v>
      </x:c>
      <x:c r="T886" s="1">
        <x:f t="shared" si="169"/>
        <x:v>-12247.071534729001</x:v>
      </x:c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53">
        <x:f t="shared" si="158"/>
        <x:v>1</x:v>
      </x:c>
      <x:c r="J887" s="53">
        <x:f t="shared" si="159"/>
        <x:v>6</x:v>
      </x:c>
      <x:c r="K887" s="53">
        <x:f t="shared" si="160"/>
        <x:v>4</x:v>
      </x:c>
      <x:c r="L887" s="53">
        <x:f t="shared" si="161"/>
        <x:v>11</x:v>
      </x:c>
      <x:c r="M887" s="54">
        <x:f t="shared" si="162"/>
        <x:v>496.91497592285145</x:v>
      </x:c>
      <x:c r="N887" s="54">
        <x:f t="shared" si="163"/>
        <x:v>0</x:v>
      </x:c>
      <x:c r="O887" s="55">
        <x:f t="shared" si="164"/>
        <x:v>32164</x:v>
      </x:c>
      <x:c r="P887" s="55">
        <x:f t="shared" si="165"/>
        <x:v>7040</x:v>
      </x:c>
      <x:c r="Q887" s="55">
        <x:f t="shared" si="166"/>
        <x:v>17253.992219543452</x:v>
      </x:c>
      <x:c r="R887" s="55">
        <x:f t="shared" si="167"/>
        <x:v>-12129.992219543452</x:v>
      </x:c>
      <x:c r="S887" s="1" t="str">
        <x:f t="shared" si="168"/>
        <x:v>YES</x:v>
      </x:c>
      <x:c r="T887" s="1">
        <x:f t="shared" si="169"/>
        <x:v>-12129.992219543452</x:v>
      </x:c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53">
        <x:f t="shared" si="158"/>
        <x:v>1</x:v>
      </x:c>
      <x:c r="J888" s="53">
        <x:f t="shared" si="159"/>
        <x:v>6</x:v>
      </x:c>
      <x:c r="K888" s="53">
        <x:f t="shared" si="160"/>
        <x:v>5</x:v>
      </x:c>
      <x:c r="L888" s="53">
        <x:f t="shared" si="161"/>
        <x:v>12</x:v>
      </x:c>
      <x:c r="M888" s="54">
        <x:f t="shared" si="162"/>
        <x:v>547.16329984405502</x:v>
      </x:c>
      <x:c r="N888" s="54">
        <x:f t="shared" si="163"/>
        <x:v>0</x:v>
      </x:c>
      <x:c r="O888" s="55">
        <x:f t="shared" si="164"/>
        <x:v>34864</x:v>
      </x:c>
      <x:c r="P888" s="55">
        <x:f t="shared" si="165"/>
        <x:v>7920</x:v>
      </x:c>
      <x:c r="Q888" s="55">
        <x:f t="shared" si="166"/>
        <x:v>18998.725689029689</x:v>
      </x:c>
      <x:c r="R888" s="55">
        <x:f t="shared" si="167"/>
        <x:v>-12054.725689029689</x:v>
      </x:c>
      <x:c r="S888" s="1" t="str">
        <x:f t="shared" si="168"/>
        <x:v>YES</x:v>
      </x:c>
      <x:c r="T888" s="1">
        <x:f t="shared" si="169"/>
        <x:v>-12054.725689029689</x:v>
      </x:c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53">
        <x:f t="shared" si="158"/>
        <x:v>1</x:v>
      </x:c>
      <x:c r="J889" s="53">
        <x:f t="shared" si="159"/>
        <x:v>6</x:v>
      </x:c>
      <x:c r="K889" s="53">
        <x:f t="shared" si="160"/>
        <x:v>6</x:v>
      </x:c>
      <x:c r="L889" s="53">
        <x:f t="shared" si="161"/>
        <x:v>13</x:v>
      </x:c>
      <x:c r="M889" s="54">
        <x:f t="shared" si="162"/>
        <x:v>598.63827402568813</x:v>
      </x:c>
      <x:c r="N889" s="54">
        <x:f t="shared" si="163"/>
        <x:v>0</x:v>
      </x:c>
      <x:c r="O889" s="55">
        <x:f t="shared" si="164"/>
        <x:v>37564</x:v>
      </x:c>
      <x:c r="P889" s="55">
        <x:f t="shared" si="165"/>
        <x:v>8800</x:v>
      </x:c>
      <x:c r="Q889" s="55">
        <x:f t="shared" si="166"/>
        <x:v>20786.051181447503</x:v>
      </x:c>
      <x:c r="R889" s="55">
        <x:f t="shared" si="167"/>
        <x:v>-12022.051181447503</x:v>
      </x:c>
      <x:c r="S889" s="1" t="str">
        <x:f t="shared" si="168"/>
        <x:v>YES</x:v>
      </x:c>
      <x:c r="T889" s="1">
        <x:f t="shared" si="169"/>
        <x:v>-12022.051181447503</x:v>
      </x:c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53">
        <x:f t="shared" si="158"/>
        <x:v>1</x:v>
      </x:c>
      <x:c r="J890" s="53">
        <x:f t="shared" si="159"/>
        <x:v>6</x:v>
      </x:c>
      <x:c r="K890" s="53">
        <x:f t="shared" si="160"/>
        <x:v>7</x:v>
      </x:c>
      <x:c r="L890" s="53">
        <x:f t="shared" si="161"/>
        <x:v>14</x:v>
      </x:c>
      <x:c r="M890" s="54">
        <x:f t="shared" si="162"/>
        <x:v>651.36271342364842</x:v>
      </x:c>
      <x:c r="N890" s="54">
        <x:f t="shared" si="163"/>
        <x:v>0</x:v>
      </x:c>
      <x:c r="O890" s="55">
        <x:f t="shared" si="164"/>
        <x:v>40264</x:v>
      </x:c>
      <x:c r="P890" s="55">
        <x:f t="shared" si="165"/>
        <x:v>9680</x:v>
      </x:c>
      <x:c r="Q890" s="55">
        <x:f t="shared" si="166"/>
        <x:v>22616.760882765568</x:v>
      </x:c>
      <x:c r="R890" s="55">
        <x:f t="shared" si="167"/>
        <x:v>-12032.760882765568</x:v>
      </x:c>
      <x:c r="S890" s="1" t="str">
        <x:f t="shared" si="168"/>
        <x:v>YES</x:v>
      </x:c>
      <x:c r="T890" s="1">
        <x:f t="shared" si="169"/>
        <x:v>-12032.760882765568</x:v>
      </x:c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53">
        <x:f t="shared" si="158"/>
        <x:v>1</x:v>
      </x:c>
      <x:c r="J891" s="53">
        <x:f t="shared" si="159"/>
        <x:v>6</x:v>
      </x:c>
      <x:c r="K891" s="53">
        <x:f t="shared" si="160"/>
        <x:v>8</x:v>
      </x:c>
      <x:c r="L891" s="53">
        <x:f t="shared" si="161"/>
        <x:v>15</x:v>
      </x:c>
      <x:c r="M891" s="54">
        <x:f t="shared" si="162"/>
        <x:v>705.35981170362857</x:v>
      </x:c>
      <x:c r="N891" s="54">
        <x:f t="shared" si="163"/>
        <x:v>0</x:v>
      </x:c>
      <x:c r="O891" s="55">
        <x:f t="shared" si="164"/>
        <x:v>42964</x:v>
      </x:c>
      <x:c r="P891" s="55">
        <x:f t="shared" si="165"/>
        <x:v>10560</x:v>
      </x:c>
      <x:c r="Q891" s="55">
        <x:f t="shared" si="166"/>
        <x:v>24491.660128598214</x:v>
      </x:c>
      <x:c r="R891" s="55">
        <x:f t="shared" si="167"/>
        <x:v>-12087.660128598214</x:v>
      </x:c>
      <x:c r="S891" s="1" t="str">
        <x:f t="shared" si="168"/>
        <x:v>YES</x:v>
      </x:c>
      <x:c r="T891" s="1">
        <x:f t="shared" si="169"/>
        <x:v>-12087.660128598214</x:v>
      </x:c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53">
        <x:f t="shared" si="158"/>
        <x:v>1</x:v>
      </x:c>
      <x:c r="J892" s="53">
        <x:f t="shared" si="159"/>
        <x:v>6</x:v>
      </x:c>
      <x:c r="K892" s="53">
        <x:f t="shared" si="160"/>
        <x:v>9</x:v>
      </x:c>
      <x:c r="L892" s="53">
        <x:f t="shared" si="161"/>
        <x:v>16</x:v>
      </x:c>
      <x:c r="M892" s="54">
        <x:f t="shared" si="162"/>
        <x:v>760.65314714402302</x:v>
      </x:c>
      <x:c r="N892" s="54">
        <x:f t="shared" si="163"/>
        <x:v>2.8231352183349323E-2</x:v>
      </x:c>
      <x:c r="O892" s="55">
        <x:f t="shared" si="164"/>
        <x:v>45664</x:v>
      </x:c>
      <x:c r="P892" s="55">
        <x:f t="shared" si="165"/>
        <x:v>11440</x:v>
      </x:c>
      <x:c r="Q892" s="55">
        <x:f t="shared" si="166"/>
        <x:v>25705.783804583734</x:v>
      </x:c>
      <x:c r="R892" s="55">
        <x:f t="shared" si="167"/>
        <x:v>-11481.783804583734</x:v>
      </x:c>
      <x:c r="S892" s="1" t="str">
        <x:f t="shared" si="168"/>
        <x:v>YES</x:v>
      </x:c>
      <x:c r="T892" s="1">
        <x:f t="shared" si="169"/>
        <x:v>-11481.783804583734</x:v>
      </x:c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53">
        <x:f t="shared" si="158"/>
        <x:v>1</x:v>
      </x:c>
      <x:c r="J893" s="53">
        <x:f t="shared" si="159"/>
        <x:v>6</x:v>
      </x:c>
      <x:c r="K893" s="53">
        <x:f t="shared" si="160"/>
        <x:v>10</x:v>
      </x:c>
      <x:c r="L893" s="53">
        <x:f t="shared" si="161"/>
        <x:v>17</x:v>
      </x:c>
      <x:c r="M893" s="54">
        <x:f t="shared" si="162"/>
        <x:v>817.26668862723591</x:v>
      </x:c>
      <x:c r="N893" s="54">
        <x:f t="shared" si="163"/>
        <x:v>6.7546311546691606E-2</x:v>
      </x:c>
      <x:c r="O893" s="55">
        <x:f t="shared" si="164"/>
        <x:v>48364</x:v>
      </x:c>
      <x:c r="P893" s="55">
        <x:f t="shared" si="165"/>
        <x:v>12320</x:v>
      </x:c>
      <x:c r="Q893" s="55">
        <x:f t="shared" si="166"/>
        <x:v>26688.657788667289</x:v>
      </x:c>
      <x:c r="R893" s="55">
        <x:f t="shared" si="167"/>
        <x:v>-10644.657788667289</x:v>
      </x:c>
      <x:c r="S893" s="1" t="str">
        <x:f t="shared" si="168"/>
        <x:v>YES</x:v>
      </x:c>
      <x:c r="T893" s="1">
        <x:f t="shared" si="169"/>
        <x:v>-10644.657788667289</x:v>
      </x:c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53">
        <x:f t="shared" si="158"/>
        <x:v>1</x:v>
      </x:c>
      <x:c r="J894" s="53">
        <x:f t="shared" si="159"/>
        <x:v>6</x:v>
      </x:c>
      <x:c r="K894" s="53">
        <x:f t="shared" si="160"/>
        <x:v>11</x:v>
      </x:c>
      <x:c r="L894" s="53">
        <x:f t="shared" si="161"/>
        <x:v>18</x:v>
      </x:c>
      <x:c r="M894" s="54">
        <x:f t="shared" si="162"/>
        <x:v>875.22480172067503</x:v>
      </x:c>
      <x:c r="N894" s="54">
        <x:f t="shared" si="163"/>
        <x:v>0.10779500119491321</x:v>
      </x:c>
      <x:c r="O894" s="55">
        <x:f t="shared" si="164"/>
        <x:v>51064</x:v>
      </x:c>
      <x:c r="P894" s="55">
        <x:f t="shared" si="165"/>
        <x:v>13200</x:v>
      </x:c>
      <x:c r="Q894" s="55">
        <x:f t="shared" si="166"/>
        <x:v>27694.87502987283</x:v>
      </x:c>
      <x:c r="R894" s="55">
        <x:f t="shared" si="167"/>
        <x:v>-9830.8750298728301</x:v>
      </x:c>
      <x:c r="S894" s="1" t="str">
        <x:f t="shared" si="168"/>
        <x:v>YES</x:v>
      </x:c>
      <x:c r="T894" s="1">
        <x:f t="shared" si="169"/>
        <x:v>-9830.8750298728301</x:v>
      </x:c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53">
        <x:f t="shared" si="158"/>
        <x:v>1</x:v>
      </x:c>
      <x:c r="J895" s="53">
        <x:f t="shared" si="159"/>
        <x:v>6</x:v>
      </x:c>
      <x:c r="K895" s="53">
        <x:f t="shared" si="160"/>
        <x:v>12</x:v>
      </x:c>
      <x:c r="L895" s="53">
        <x:f t="shared" si="161"/>
        <x:v>19</x:v>
      </x:c>
      <x:c r="M895" s="54">
        <x:f t="shared" si="162"/>
        <x:v>934.55225484873949</x:v>
      </x:c>
      <x:c r="N895" s="54">
        <x:f t="shared" si="163"/>
        <x:v>0.14899462142273576</x:v>
      </x:c>
      <x:c r="O895" s="55">
        <x:f t="shared" si="164"/>
        <x:v>53764</x:v>
      </x:c>
      <x:c r="P895" s="55">
        <x:f t="shared" si="165"/>
        <x:v>14080</x:v>
      </x:c>
      <x:c r="Q895" s="55">
        <x:f t="shared" si="166"/>
        <x:v>28724.865535568395</x:v>
      </x:c>
      <x:c r="R895" s="55">
        <x:f t="shared" si="167"/>
        <x:v>-9040.865535568395</x:v>
      </x:c>
      <x:c r="S895" s="1" t="str">
        <x:f t="shared" si="168"/>
        <x:v>YES</x:v>
      </x:c>
      <x:c r="T895" s="1">
        <x:f t="shared" si="169"/>
        <x:v>-9040.865535568395</x:v>
      </x:c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53">
        <x:f t="shared" si="158"/>
        <x:v>1</x:v>
      </x:c>
      <x:c r="J896" s="53">
        <x:f t="shared" si="159"/>
        <x:v>6</x:v>
      </x:c>
      <x:c r="K896" s="53">
        <x:f t="shared" si="160"/>
        <x:v>13</x:v>
      </x:c>
      <x:c r="L896" s="53">
        <x:f t="shared" si="161"/>
        <x:v>20</x:v>
      </x:c>
      <x:c r="M896" s="54">
        <x:f t="shared" si="162"/>
        <x:v>995.2742255571236</x:v>
      </x:c>
      <x:c r="N896" s="54">
        <x:f t="shared" si="163"/>
        <x:v>0.19116265663689139</x:v>
      </x:c>
      <x:c r="O896" s="55">
        <x:f t="shared" si="164"/>
        <x:v>56464</x:v>
      </x:c>
      <x:c r="P896" s="55">
        <x:f t="shared" si="165"/>
        <x:v>14960</x:v>
      </x:c>
      <x:c r="Q896" s="55">
        <x:f t="shared" si="166"/>
        <x:v>29779.066415922283</x:v>
      </x:c>
      <x:c r="R896" s="55">
        <x:f t="shared" si="167"/>
        <x:v>-8275.0664159222833</x:v>
      </x:c>
      <x:c r="S896" s="1" t="str">
        <x:f t="shared" si="168"/>
        <x:v>YES</x:v>
      </x:c>
      <x:c r="T896" s="1">
        <x:f t="shared" si="169"/>
        <x:v>-8275.0664159222833</x:v>
      </x:c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53">
        <x:f t="shared" si="158"/>
        <x:v>1</x:v>
      </x:c>
      <x:c r="J897" s="53">
        <x:f t="shared" si="159"/>
        <x:v>6</x:v>
      </x:c>
      <x:c r="K897" s="53">
        <x:f t="shared" si="160"/>
        <x:v>14</x:v>
      </x:c>
      <x:c r="L897" s="53">
        <x:f t="shared" si="161"/>
        <x:v>21</x:v>
      </x:c>
      <x:c r="M897" s="54">
        <x:f t="shared" si="162"/>
        <x:v>1057.4163068707849</x:v>
      </x:c>
      <x:c r="N897" s="54">
        <x:f t="shared" si="163"/>
        <x:v>0.23431687977137838</x:v>
      </x:c>
      <x:c r="O897" s="55">
        <x:f t="shared" si="164"/>
        <x:v>59164</x:v>
      </x:c>
      <x:c r="P897" s="55">
        <x:f t="shared" si="165"/>
        <x:v>15840</x:v>
      </x:c>
      <x:c r="Q897" s="55">
        <x:f t="shared" si="166"/>
        <x:v>30857.921994284457</x:v>
      </x:c>
      <x:c r="R897" s="55">
        <x:f t="shared" si="167"/>
        <x:v>-7533.9219942844575</x:v>
      </x:c>
      <x:c r="S897" s="1" t="str">
        <x:f t="shared" si="168"/>
        <x:v>YES</x:v>
      </x:c>
      <x:c r="T897" s="1">
        <x:f t="shared" si="169"/>
        <x:v>-7533.9219942844575</x:v>
      </x:c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53">
        <x:f t="shared" si="158"/>
        <x:v>1</x:v>
      </x:c>
      <x:c r="J898" s="53">
        <x:f t="shared" si="159"/>
        <x:v>6</x:v>
      </x:c>
      <x:c r="K898" s="53">
        <x:f t="shared" si="160"/>
        <x:v>15</x:v>
      </x:c>
      <x:c r="L898" s="53">
        <x:f t="shared" si="161"/>
        <x:v>22</x:v>
      </x:c>
      <x:c r="M898" s="54">
        <x:f t="shared" si="162"/>
        <x:v>1121.0045137469313</x:v>
      </x:c>
      <x:c r="N898" s="54">
        <x:f t="shared" si="163"/>
        <x:v>0.27847535676870228</x:v>
      </x:c>
      <x:c r="O898" s="55">
        <x:f t="shared" si="164"/>
        <x:v>61864</x:v>
      </x:c>
      <x:c r="P898" s="55">
        <x:f t="shared" si="165"/>
        <x:v>16720</x:v>
      </x:c>
      <x:c r="Q898" s="55">
        <x:f t="shared" si="166"/>
        <x:v>31961.883919217558</x:v>
      </x:c>
      <x:c r="R898" s="55">
        <x:f t="shared" si="167"/>
        <x:v>-6817.8839192175583</x:v>
      </x:c>
      <x:c r="S898" s="1" t="str">
        <x:f t="shared" si="168"/>
        <x:v>YES</x:v>
      </x:c>
      <x:c r="T898" s="1">
        <x:f t="shared" si="169"/>
        <x:v>-6817.8839192175583</x:v>
      </x:c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53">
        <x:f t="shared" si="158"/>
        <x:v>1</x:v>
      </x:c>
      <x:c r="J899" s="53">
        <x:f t="shared" si="159"/>
        <x:v>6</x:v>
      </x:c>
      <x:c r="K899" s="53">
        <x:f t="shared" si="160"/>
        <x:v>16</x:v>
      </x:c>
      <x:c r="L899" s="53">
        <x:f t="shared" si="161"/>
        <x:v>23</x:v>
      </x:c>
      <x:c r="M899" s="54">
        <x:f t="shared" si="162"/>
        <x:v>1186.0652896244203</x:v>
      </x:c>
      <x:c r="N899" s="54">
        <x:f t="shared" si="163"/>
        <x:v>0.32365645112806968</x:v>
      </x:c>
      <x:c r="O899" s="55">
        <x:f t="shared" si="164"/>
        <x:v>64564</x:v>
      </x:c>
      <x:c r="P899" s="55">
        <x:f t="shared" si="165"/>
        <x:v>17600</x:v>
      </x:c>
      <x:c r="Q899" s="55">
        <x:f t="shared" si="166"/>
        <x:v>33091.41127820174</x:v>
      </x:c>
      <x:c r="R899" s="55">
        <x:f t="shared" si="167"/>
        <x:v>-6127.4112782017401</x:v>
      </x:c>
      <x:c r="S899" s="1" t="str">
        <x:f t="shared" si="168"/>
        <x:v>YES</x:v>
      </x:c>
      <x:c r="T899" s="1">
        <x:f t="shared" si="169"/>
        <x:v>-6127.4112782017401</x:v>
      </x:c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53">
        <x:f t="shared" si="158"/>
        <x:v>1</x:v>
      </x:c>
      <x:c r="J900" s="53">
        <x:f t="shared" si="159"/>
        <x:v>6</x:v>
      </x:c>
      <x:c r="K900" s="53">
        <x:f t="shared" si="160"/>
        <x:v>17</x:v>
      </x:c>
      <x:c r="L900" s="53">
        <x:f t="shared" si="161"/>
        <x:v>24</x:v>
      </x:c>
      <x:c r="M900" s="54">
        <x:f t="shared" si="162"/>
        <x:v>1252.6255130709608</x:v>
      </x:c>
      <x:c r="N900" s="54">
        <x:f t="shared" si="163"/>
        <x:v>0.36987882852150056</x:v>
      </x:c>
      <x:c r="O900" s="55">
        <x:f t="shared" si="164"/>
        <x:v>67264</x:v>
      </x:c>
      <x:c r="P900" s="55">
        <x:f t="shared" si="165"/>
        <x:v>18480</x:v>
      </x:c>
      <x:c r="Q900" s="55">
        <x:f t="shared" si="166"/>
        <x:v>34246.970713037517</x:v>
      </x:c>
      <x:c r="R900" s="55">
        <x:f t="shared" si="167"/>
        <x:v>-5462.9707130375173</x:v>
      </x:c>
      <x:c r="S900" s="1" t="str">
        <x:f t="shared" si="168"/>
        <x:v>YES</x:v>
      </x:c>
      <x:c r="T900" s="1">
        <x:f t="shared" si="169"/>
        <x:v>-5462.9707130375173</x:v>
      </x:c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53">
        <x:f t="shared" si="158"/>
        <x:v>1</x:v>
      </x:c>
      <x:c r="J901" s="53">
        <x:f t="shared" si="159"/>
        <x:v>6</x:v>
      </x:c>
      <x:c r="K901" s="53">
        <x:f t="shared" si="160"/>
        <x:v>18</x:v>
      </x:c>
      <x:c r="L901" s="53">
        <x:f t="shared" si="161"/>
        <x:v>25</x:v>
      </x:c>
      <x:c r="M901" s="54">
        <x:f t="shared" si="162"/>
        <x:v>1320.7125045295481</x:v>
      </x:c>
      <x:c r="N901" s="54">
        <x:f t="shared" si="163"/>
        <x:v>0.41716146147885286</x:v>
      </x:c>
      <x:c r="O901" s="55">
        <x:f t="shared" si="164"/>
        <x:v>69964</x:v>
      </x:c>
      <x:c r="P901" s="55">
        <x:f t="shared" si="165"/>
        <x:v>19360</x:v>
      </x:c>
      <x:c r="Q901" s="55">
        <x:f t="shared" si="166"/>
        <x:v>35429.036536971325</x:v>
      </x:c>
      <x:c r="R901" s="55">
        <x:f t="shared" si="167"/>
        <x:v>-4825.0365369713254</x:v>
      </x:c>
      <x:c r="S901" s="1" t="str">
        <x:f t="shared" si="168"/>
        <x:v>YES</x:v>
      </x:c>
      <x:c r="T901" s="1">
        <x:f t="shared" si="169"/>
        <x:v>-4825.0365369713254</x:v>
      </x:c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53">
        <x:f t="shared" si="158"/>
        <x:v>1</x:v>
      </x:c>
      <x:c r="J902" s="53">
        <x:f t="shared" si="159"/>
        <x:v>6</x:v>
      </x:c>
      <x:c r="K902" s="53">
        <x:f t="shared" si="160"/>
        <x:v>19</x:v>
      </x:c>
      <x:c r="L902" s="53">
        <x:f t="shared" si="161"/>
        <x:v>26</x:v>
      </x:c>
      <x:c r="M902" s="54">
        <x:f t="shared" si="162"/>
        <x:v>1390.3540331655697</x:v>
      </x:c>
      <x:c r="N902" s="54">
        <x:f t="shared" si="163"/>
        <x:v>0.46552363414275677</x:v>
      </x:c>
      <x:c r="O902" s="55">
        <x:f t="shared" si="164"/>
        <x:v>72664</x:v>
      </x:c>
      <x:c r="P902" s="55">
        <x:f t="shared" si="165"/>
        <x:v>20240</x:v>
      </x:c>
      <x:c r="Q902" s="55">
        <x:f t="shared" si="166"/>
        <x:v>36638.090853568916</x:v>
      </x:c>
      <x:c r="R902" s="55">
        <x:f t="shared" si="167"/>
        <x:v>-4214.0908535689159</x:v>
      </x:c>
      <x:c r="S902" s="1" t="str">
        <x:f t="shared" si="168"/>
        <x:v>YES</x:v>
      </x:c>
      <x:c r="T902" s="1">
        <x:f t="shared" si="169"/>
        <x:v>-4214.0908535689159</x:v>
      </x:c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53">
        <x:f t="shared" si="158"/>
        <x:v>1</x:v>
      </x:c>
      <x:c r="J903" s="53">
        <x:f t="shared" si="159"/>
        <x:v>6</x:v>
      </x:c>
      <x:c r="K903" s="53">
        <x:f t="shared" si="160"/>
        <x:v>20</x:v>
      </x:c>
      <x:c r="L903" s="53">
        <x:f t="shared" si="161"/>
        <x:v>27</x:v>
      </x:c>
      <x:c r="M903" s="54">
        <x:f t="shared" si="162"/>
        <x:v>1461.5783238160468</x:v>
      </x:c>
      <x:c r="N903" s="54">
        <x:f t="shared" si="163"/>
        <x:v>0.51498494709447695</x:v>
      </x:c>
      <x:c r="O903" s="55">
        <x:f t="shared" si="164"/>
        <x:v>75364</x:v>
      </x:c>
      <x:c r="P903" s="55">
        <x:f t="shared" si="165"/>
        <x:v>21120</x:v>
      </x:c>
      <x:c r="Q903" s="55">
        <x:f t="shared" si="166"/>
        <x:v>37874.623677361924</x:v>
      </x:c>
      <x:c r="R903" s="55">
        <x:f t="shared" si="167"/>
        <x:v>-3630.6236773619239</x:v>
      </x:c>
      <x:c r="S903" s="1" t="str">
        <x:f t="shared" si="168"/>
        <x:v>YES</x:v>
      </x:c>
      <x:c r="T903" s="1">
        <x:f t="shared" si="169"/>
        <x:v>-3630.6236773619239</x:v>
      </x:c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53">
        <x:f t="shared" si="158"/>
        <x:v>1</x:v>
      </x:c>
      <x:c r="J904" s="53">
        <x:f t="shared" si="159"/>
        <x:v>6</x:v>
      </x:c>
      <x:c r="K904" s="53">
        <x:f t="shared" si="160"/>
        <x:v>21</x:v>
      </x:c>
      <x:c r="L904" s="53">
        <x:f t="shared" si="161"/>
        <x:v>28</x:v>
      </x:c>
      <x:c r="M904" s="54">
        <x:f t="shared" si="162"/>
        <x:v>1534.4140640424905</x:v>
      </x:c>
      <x:c r="N904" s="54">
        <x:f t="shared" si="163"/>
        <x:v>0.56556532225172951</x:v>
      </x:c>
      <x:c r="O904" s="55">
        <x:f t="shared" si="164"/>
        <x:v>78064</x:v>
      </x:c>
      <x:c r="P904" s="55">
        <x:f t="shared" si="165"/>
        <x:v>22000</x:v>
      </x:c>
      <x:c r="Q904" s="55">
        <x:f t="shared" si="166"/>
        <x:v>39139.133056293242</x:v>
      </x:c>
      <x:c r="R904" s="55">
        <x:f t="shared" si="167"/>
        <x:v>-3075.1330562932417</x:v>
      </x:c>
      <x:c r="S904" s="1" t="str">
        <x:f t="shared" si="168"/>
        <x:v>YES</x:v>
      </x:c>
      <x:c r="T904" s="1">
        <x:f t="shared" si="169"/>
        <x:v>-3075.1330562932417</x:v>
      </x:c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53">
        <x:f t="shared" si="158"/>
        <x:v>1</x:v>
      </x:c>
      <x:c r="J905" s="53">
        <x:f t="shared" si="159"/>
        <x:v>6</x:v>
      </x:c>
      <x:c r="K905" s="53">
        <x:f t="shared" si="160"/>
        <x:v>22</x:v>
      </x:c>
      <x:c r="L905" s="53">
        <x:f t="shared" si="161"/>
        <x:v>29</x:v>
      </x:c>
      <x:c r="M905" s="54">
        <x:f t="shared" si="162"/>
        <x:v>1608.8904112888868</x:v>
      </x:c>
      <x:c r="N905" s="54">
        <x:f t="shared" si="163"/>
        <x:v>0.61728500783950468</x:v>
      </x:c>
      <x:c r="O905" s="55">
        <x:f t="shared" si="164"/>
        <x:v>80764</x:v>
      </x:c>
      <x:c r="P905" s="55">
        <x:f t="shared" si="165"/>
        <x:v>22880</x:v>
      </x:c>
      <x:c r="Q905" s="55">
        <x:f t="shared" si="166"/>
        <x:v>40432.125195987617</x:v>
      </x:c>
      <x:c r="R905" s="55">
        <x:f t="shared" si="167"/>
        <x:v>-2548.1251959876172</x:v>
      </x:c>
      <x:c r="S905" s="1" t="str">
        <x:f t="shared" si="168"/>
        <x:v>YES</x:v>
      </x:c>
      <x:c r="T905" s="1">
        <x:f t="shared" si="169"/>
        <x:v>-2548.1251959876172</x:v>
      </x:c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53">
        <x:f t="shared" si="158"/>
        <x:v>1</x:v>
      </x:c>
      <x:c r="J906" s="53">
        <x:f t="shared" si="159"/>
        <x:v>6</x:v>
      </x:c>
      <x:c r="K906" s="53">
        <x:f t="shared" si="160"/>
        <x:v>23</x:v>
      </x:c>
      <x:c r="L906" s="53">
        <x:f t="shared" si="161"/>
        <x:v>30</x:v>
      </x:c>
      <x:c r="M906" s="54">
        <x:f t="shared" si="162"/>
        <x:v>1685.0370001463232</x:v>
      </x:c>
      <x:c r="N906" s="54">
        <x:f t="shared" si="163"/>
        <x:v>0.67016458343494667</x:v>
      </x:c>
      <x:c r="O906" s="55">
        <x:f t="shared" si="164"/>
        <x:v>83464</x:v>
      </x:c>
      <x:c r="P906" s="55">
        <x:f t="shared" si="165"/>
        <x:v>23760</x:v>
      </x:c>
      <x:c r="Q906" s="55">
        <x:f t="shared" si="166"/>
        <x:v>41754.114585873671</x:v>
      </x:c>
      <x:c r="R906" s="55">
        <x:f t="shared" si="167"/>
        <x:v>-2050.1145858736709</x:v>
      </x:c>
      <x:c r="S906" s="1" t="str">
        <x:f t="shared" si="168"/>
        <x:v>YES</x:v>
      </x:c>
      <x:c r="T906" s="1">
        <x:f t="shared" si="169"/>
        <x:v>-2050.1145858736709</x:v>
      </x:c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53">
        <x:f t="shared" si="158"/>
        <x:v>1</x:v>
      </x:c>
      <x:c r="J907" s="53">
        <x:f t="shared" si="159"/>
        <x:v>6</x:v>
      </x:c>
      <x:c r="K907" s="53">
        <x:f t="shared" si="160"/>
        <x:v>24</x:v>
      </x:c>
      <x:c r="L907" s="53">
        <x:f t="shared" si="161"/>
        <x:v>31</x:v>
      </x:c>
      <x:c r="M907" s="54">
        <x:f t="shared" si="162"/>
        <x:v>1762.8839497258191</x:v>
      </x:c>
      <x:c r="N907" s="54">
        <x:f t="shared" si="163"/>
        <x:v>0.72422496508737433</x:v>
      </x:c>
      <x:c r="O907" s="55">
        <x:f t="shared" si="164"/>
        <x:v>86164</x:v>
      </x:c>
      <x:c r="P907" s="55">
        <x:f t="shared" si="165"/>
        <x:v>24640</x:v>
      </x:c>
      <x:c r="Q907" s="55">
        <x:f t="shared" si="166"/>
        <x:v>43105.624127184361</x:v>
      </x:c>
      <x:c r="R907" s="55">
        <x:f t="shared" si="167"/>
        <x:v>-1581.624127184361</x:v>
      </x:c>
      <x:c r="S907" s="1" t="str">
        <x:f t="shared" si="168"/>
        <x:v>YES</x:v>
      </x:c>
      <x:c r="T907" s="1">
        <x:f t="shared" si="169"/>
        <x:v>-1581.624127184361</x:v>
      </x:c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53">
        <x:f t="shared" si="158"/>
        <x:v>1</x:v>
      </x:c>
      <x:c r="J908" s="53">
        <x:f t="shared" si="159"/>
        <x:v>6</x:v>
      </x:c>
      <x:c r="K908" s="53">
        <x:f t="shared" si="160"/>
        <x:v>25</x:v>
      </x:c>
      <x:c r="L908" s="53">
        <x:f t="shared" si="161"/>
        <x:v>32</x:v>
      </x:c>
      <x:c r="M908" s="54">
        <x:f t="shared" si="162"/>
        <x:v>1842.4618711409166</x:v>
      </x:c>
      <x:c r="N908" s="54">
        <x:f t="shared" si="163"/>
        <x:v>0.77948741051452541</x:v>
      </x:c>
      <x:c r="O908" s="55">
        <x:f t="shared" si="164"/>
        <x:v>88864</x:v>
      </x:c>
      <x:c r="P908" s="55">
        <x:f t="shared" si="165"/>
        <x:v>25520</x:v>
      </x:c>
      <x:c r="Q908" s="55">
        <x:f t="shared" si="166"/>
        <x:v>44487.185262863131</x:v>
      </x:c>
      <x:c r="R908" s="55">
        <x:f t="shared" si="167"/>
        <x:v>-1143.1852628631314</x:v>
      </x:c>
      <x:c r="S908" s="1" t="str">
        <x:f t="shared" si="168"/>
        <x:v>YES</x:v>
      </x:c>
      <x:c r="T908" s="1">
        <x:f t="shared" si="169"/>
        <x:v>-1143.1852628631314</x:v>
      </x:c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53">
        <x:f t="shared" si="158"/>
        <x:v>1</x:v>
      </x:c>
      <x:c r="J909" s="53">
        <x:f t="shared" si="159"/>
        <x:v>6</x:v>
      </x:c>
      <x:c r="K909" s="53">
        <x:f t="shared" si="160"/>
        <x:v>26</x:v>
      </x:c>
      <x:c r="L909" s="53">
        <x:f t="shared" si="161"/>
        <x:v>33</x:v>
      </x:c>
      <x:c r="M909" s="54">
        <x:f t="shared" si="162"/>
        <x:v>1923.8018751016346</x:v>
      </x:c>
      <x:c r="N909" s="54">
        <x:f t="shared" si="163"/>
        <x:v>0.83597352437613515</x:v>
      </x:c>
      <x:c r="O909" s="55">
        <x:f t="shared" si="164"/>
        <x:v>91564</x:v>
      </x:c>
      <x:c r="P909" s="55">
        <x:f t="shared" si="165"/>
        <x:v>26400</x:v>
      </x:c>
      <x:c r="Q909" s="55">
        <x:f t="shared" si="166"/>
        <x:v>45899.338109403376</x:v>
      </x:c>
      <x:c r="R909" s="55">
        <x:f t="shared" si="167"/>
        <x:v>-735.33810940337571</x:v>
      </x:c>
      <x:c r="S909" s="1" t="str">
        <x:f t="shared" si="168"/>
        <x:v>YES</x:v>
      </x:c>
      <x:c r="T909" s="1">
        <x:f t="shared" si="169"/>
        <x:v>-735.33810940337571</x:v>
      </x:c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53">
        <x:f t="shared" si="158"/>
        <x:v>1</x:v>
      </x:c>
      <x:c r="J910" s="53">
        <x:f t="shared" si="159"/>
        <x:v>6</x:v>
      </x:c>
      <x:c r="K910" s="53">
        <x:f t="shared" si="160"/>
        <x:v>27</x:v>
      </x:c>
      <x:c r="L910" s="53">
        <x:f t="shared" si="161"/>
        <x:v>34</x:v>
      </x:c>
      <x:c r="M910" s="54">
        <x:f t="shared" si="162"/>
        <x:v>2006.9355796213911</x:v>
      </x:c>
      <x:c r="N910" s="54">
        <x:f t="shared" si="163"/>
        <x:v>0.89370526362596603</x:v>
      </x:c>
      <x:c r="O910" s="55">
        <x:f t="shared" si="164"/>
        <x:v>94264</x:v>
      </x:c>
      <x:c r="P910" s="55">
        <x:f t="shared" si="165"/>
        <x:v>27280</x:v>
      </x:c>
      <x:c r="Q910" s="55">
        <x:f t="shared" si="166"/>
        <x:v>47342.631590649151</x:v>
      </x:c>
      <x:c r="R910" s="55">
        <x:f t="shared" si="167"/>
        <x:v>-358.63159064915089</x:v>
      </x:c>
      <x:c r="S910" s="1" t="str">
        <x:f t="shared" si="168"/>
        <x:v>YES</x:v>
      </x:c>
      <x:c r="T910" s="1">
        <x:f t="shared" si="169"/>
        <x:v>-358.63159064915089</x:v>
      </x:c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53">
        <x:f t="shared" si="158"/>
        <x:v>1</x:v>
      </x:c>
      <x:c r="J911" s="53">
        <x:f t="shared" si="159"/>
        <x:v>6</x:v>
      </x:c>
      <x:c r="K911" s="53">
        <x:f t="shared" si="160"/>
        <x:v>28</x:v>
      </x:c>
      <x:c r="L911" s="53">
        <x:f t="shared" si="161"/>
        <x:v>35</x:v>
      </x:c>
      <x:c r="M911" s="54">
        <x:f t="shared" si="162"/>
        <x:v>2091.895117838545</x:v>
      </x:c>
      <x:c r="N911" s="54">
        <x:f t="shared" si="163"/>
        <x:v>0.95270494294343411</x:v>
      </x:c>
      <x:c r="O911" s="55">
        <x:f t="shared" si="164"/>
        <x:v>96964</x:v>
      </x:c>
      <x:c r="P911" s="55">
        <x:f t="shared" si="165"/>
        <x:v>28160</x:v>
      </x:c>
      <x:c r="Q911" s="55">
        <x:f t="shared" si="166"/>
        <x:v>48817.62357358585</x:v>
      </x:c>
      <x:c r="R911" s="55">
        <x:f t="shared" si="167"/>
        <x:v>-13.623573585849954</x:v>
      </x:c>
      <x:c r="S911" s="1" t="str">
        <x:f t="shared" si="168"/>
        <x:v>YES</x:v>
      </x:c>
      <x:c r="T911" s="1">
        <x:f t="shared" si="169"/>
        <x:v>-13.623573585849954</x:v>
      </x:c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53">
        <x:f t="shared" si="158"/>
        <x:v>1</x:v>
      </x:c>
      <x:c r="J912" s="53">
        <x:f t="shared" si="159"/>
        <x:v>6</x:v>
      </x:c>
      <x:c r="K912" s="53">
        <x:f t="shared" si="160"/>
        <x:v>29</x:v>
      </x:c>
      <x:c r="L912" s="53">
        <x:f t="shared" si="161"/>
        <x:v>36</x:v>
      </x:c>
      <x:c r="M912" s="54">
        <x:f t="shared" si="162"/>
        <x:v>2178.7131459541984</x:v>
      </x:c>
      <x:c r="N912" s="54">
        <x:f t="shared" si="163"/>
        <x:v>1.012995240245971</x:v>
      </x:c>
      <x:c r="O912" s="55">
        <x:f t="shared" si="164"/>
        <x:v>99664</x:v>
      </x:c>
      <x:c r="P912" s="55">
        <x:f t="shared" si="165"/>
        <x:v>29040</x:v>
      </x:c>
      <x:c r="Q912" s="55">
        <x:f t="shared" si="166"/>
        <x:v>50324.881006149277</x:v>
      </x:c>
      <x:c r="R912" s="55">
        <x:f t="shared" si="167"/>
        <x:v>299.1189938507232</x:v>
      </x:c>
      <x:c r="S912" s="1" t="str">
        <x:f t="shared" si="168"/>
        <x:v>YES</x:v>
      </x:c>
      <x:c r="T912" s="1">
        <x:f t="shared" si="169"/>
        <x:v>299.1189938507232</x:v>
      </x:c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53">
        <x:f t="shared" si="158"/>
        <x:v>1</x:v>
      </x:c>
      <x:c r="J913" s="53">
        <x:f t="shared" si="159"/>
        <x:v>6</x:v>
      </x:c>
      <x:c r="K913" s="53">
        <x:f t="shared" si="160"/>
        <x:v>30</x:v>
      </x:c>
      <x:c r="L913" s="53">
        <x:f t="shared" si="161"/>
        <x:v>37</x:v>
      </x:c>
      <x:c r="M913" s="54">
        <x:f t="shared" si="162"/>
        <x:v>2267.422851287969</x:v>
      </x:c>
      <x:c r="N913" s="54">
        <x:f t="shared" si="163"/>
        <x:v>1.0745992022833117</x:v>
      </x:c>
      <x:c r="O913" s="55">
        <x:f t="shared" si="164"/>
        <x:v>102364</x:v>
      </x:c>
      <x:c r="P913" s="55">
        <x:f t="shared" si="165"/>
        <x:v>29920</x:v>
      </x:c>
      <x:c r="Q913" s="55">
        <x:f t="shared" si="166"/>
        <x:v>51864.980057082794</x:v>
      </x:c>
      <x:c r="R913" s="55">
        <x:f t="shared" si="167"/>
        <x:v>579.01994291720621</x:v>
      </x:c>
      <x:c r="S913" s="1" t="str">
        <x:f t="shared" si="168"/>
        <x:v>YES</x:v>
      </x:c>
      <x:c r="T913" s="1">
        <x:f t="shared" si="169"/>
        <x:v>579.01994291720621</x:v>
      </x:c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53">
        <x:f t="shared" si="158"/>
        <x:v>1</x:v>
      </x:c>
      <x:c r="J914" s="53">
        <x:f t="shared" si="159"/>
        <x:v>7</x:v>
      </x:c>
      <x:c r="K914" s="53">
        <x:f t="shared" si="160"/>
        <x:v>0</x:v>
      </x:c>
      <x:c r="L914" s="53">
        <x:f t="shared" si="161"/>
        <x:v>8</x:v>
      </x:c>
      <x:c r="M914" s="54">
        <x:f t="shared" si="162"/>
        <x:v>348.62400827032468</x:v>
      </x:c>
      <x:c r="N914" s="54">
        <x:f t="shared" si="163"/>
        <x:v>0</x:v>
      </x:c>
      <x:c r="O914" s="55">
        <x:f t="shared" si="164"/>
        <x:v>23458</x:v>
      </x:c>
      <x:c r="P914" s="55">
        <x:f t="shared" si="165"/>
        <x:v>3960</x:v>
      </x:c>
      <x:c r="Q914" s="55">
        <x:f t="shared" si="166"/>
        <x:v>12105.000287164052</x:v>
      </x:c>
      <x:c r="R914" s="55">
        <x:f t="shared" si="167"/>
        <x:v>-12607.000287164052</x:v>
      </x:c>
      <x:c r="S914" s="1" t="str">
        <x:f t="shared" si="168"/>
        <x:v>YES</x:v>
      </x:c>
      <x:c r="T914" s="1">
        <x:f t="shared" si="169"/>
        <x:v>-12607.000287164052</x:v>
      </x:c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53">
        <x:f t="shared" si="158"/>
        <x:v>1</x:v>
      </x:c>
      <x:c r="J915" s="53">
        <x:f t="shared" si="159"/>
        <x:v>7</x:v>
      </x:c>
      <x:c r="K915" s="53">
        <x:f t="shared" si="160"/>
        <x:v>1</x:v>
      </x:c>
      <x:c r="L915" s="53">
        <x:f t="shared" si="161"/>
        <x:v>9</x:v>
      </x:c>
      <x:c r="M915" s="54">
        <x:f t="shared" si="162"/>
        <x:v>394.18650827032468</x:v>
      </x:c>
      <x:c r="N915" s="54">
        <x:f t="shared" si="163"/>
        <x:v>0</x:v>
      </x:c>
      <x:c r="O915" s="55">
        <x:f t="shared" si="164"/>
        <x:v>26158</x:v>
      </x:c>
      <x:c r="P915" s="55">
        <x:f t="shared" si="165"/>
        <x:v>4840</x:v>
      </x:c>
      <x:c r="Q915" s="55">
        <x:f t="shared" si="166"/>
        <x:v>13687.031537164052</x:v>
      </x:c>
      <x:c r="R915" s="55">
        <x:f t="shared" si="167"/>
        <x:v>-12369.031537164052</x:v>
      </x:c>
      <x:c r="S915" s="1" t="str">
        <x:f t="shared" si="168"/>
        <x:v>YES</x:v>
      </x:c>
      <x:c r="T915" s="1">
        <x:f t="shared" si="169"/>
        <x:v>-12369.031537164052</x:v>
      </x:c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53">
        <x:f t="shared" si="158"/>
        <x:v>1</x:v>
      </x:c>
      <x:c r="J916" s="53">
        <x:f t="shared" si="159"/>
        <x:v>7</x:v>
      </x:c>
      <x:c r="K916" s="53">
        <x:f t="shared" si="160"/>
        <x:v>2</x:v>
      </x:c>
      <x:c r="L916" s="53">
        <x:f t="shared" si="161"/>
        <x:v>10</x:v>
      </x:c>
      <x:c r="M916" s="54">
        <x:f t="shared" si="162"/>
        <x:v>440.8880707703247</x:v>
      </x:c>
      <x:c r="N916" s="54">
        <x:f t="shared" si="163"/>
        <x:v>0</x:v>
      </x:c>
      <x:c r="O916" s="55">
        <x:f t="shared" si="164"/>
        <x:v>28858</x:v>
      </x:c>
      <x:c r="P916" s="55">
        <x:f t="shared" si="165"/>
        <x:v>5720</x:v>
      </x:c>
      <x:c r="Q916" s="55">
        <x:f t="shared" si="166"/>
        <x:v>15308.613568414052</x:v>
      </x:c>
      <x:c r="R916" s="55">
        <x:f t="shared" si="167"/>
        <x:v>-12170.613568414052</x:v>
      </x:c>
      <x:c r="S916" s="1" t="str">
        <x:f t="shared" si="168"/>
        <x:v>YES</x:v>
      </x:c>
      <x:c r="T916" s="1">
        <x:f t="shared" si="169"/>
        <x:v>-12170.613568414052</x:v>
      </x:c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53">
        <x:f t="shared" si="158"/>
        <x:v>1</x:v>
      </x:c>
      <x:c r="J917" s="53">
        <x:f t="shared" si="159"/>
        <x:v>7</x:v>
      </x:c>
      <x:c r="K917" s="53">
        <x:f t="shared" si="160"/>
        <x:v>3</x:v>
      </x:c>
      <x:c r="L917" s="53">
        <x:f t="shared" si="161"/>
        <x:v>11</x:v>
      </x:c>
      <x:c r="M917" s="54">
        <x:f t="shared" si="162"/>
        <x:v>488.75005319219963</x:v>
      </x:c>
      <x:c r="N917" s="54">
        <x:f t="shared" si="163"/>
        <x:v>0</x:v>
      </x:c>
      <x:c r="O917" s="55">
        <x:f t="shared" si="164"/>
        <x:v>31558</x:v>
      </x:c>
      <x:c r="P917" s="55">
        <x:f t="shared" si="165"/>
        <x:v>6600</x:v>
      </x:c>
      <x:c r="Q917" s="55">
        <x:f t="shared" si="166"/>
        <x:v>16970.487958062487</x:v>
      </x:c>
      <x:c r="R917" s="55">
        <x:f t="shared" si="167"/>
        <x:v>-12012.487958062487</x:v>
      </x:c>
      <x:c r="S917" s="1" t="str">
        <x:f t="shared" si="168"/>
        <x:v>YES</x:v>
      </x:c>
      <x:c r="T917" s="1">
        <x:f t="shared" si="169"/>
        <x:v>-12012.487958062487</x:v>
      </x:c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53">
        <x:f t="shared" si="158"/>
        <x:v>1</x:v>
      </x:c>
      <x:c r="J918" s="53">
        <x:f t="shared" si="159"/>
        <x:v>7</x:v>
      </x:c>
      <x:c r="K918" s="53">
        <x:f t="shared" si="160"/>
        <x:v>4</x:v>
      </x:c>
      <x:c r="L918" s="53">
        <x:f t="shared" si="161"/>
        <x:v>12</x:v>
      </x:c>
      <x:c r="M918" s="54">
        <x:f t="shared" si="162"/>
        <x:v>537.79416891485596</x:v>
      </x:c>
      <x:c r="N918" s="54">
        <x:f t="shared" si="163"/>
        <x:v>0</x:v>
      </x:c>
      <x:c r="O918" s="55">
        <x:f t="shared" si="164"/>
        <x:v>34258</x:v>
      </x:c>
      <x:c r="P918" s="55">
        <x:f t="shared" si="165"/>
        <x:v>7480</x:v>
      </x:c>
      <x:c r="Q918" s="55">
        <x:f t="shared" si="166"/>
        <x:v>18673.408642876944</x:v>
      </x:c>
      <x:c r="R918" s="55">
        <x:f t="shared" si="167"/>
        <x:v>-11895.408642876944</x:v>
      </x:c>
      <x:c r="S918" s="1" t="str">
        <x:f t="shared" si="168"/>
        <x:v>YES</x:v>
      </x:c>
      <x:c r="T918" s="1">
        <x:f t="shared" si="169"/>
        <x:v>-11895.408642876944</x:v>
      </x:c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53">
        <x:f t="shared" si="158"/>
        <x:v>1</x:v>
      </x:c>
      <x:c r="J919" s="53">
        <x:f t="shared" si="159"/>
        <x:v>7</x:v>
      </x:c>
      <x:c r="K919" s="53">
        <x:f t="shared" si="160"/>
        <x:v>5</x:v>
      </x:c>
      <x:c r="L919" s="53">
        <x:f t="shared" si="161"/>
        <x:v>13</x:v>
      </x:c>
      <x:c r="M919" s="54">
        <x:f t="shared" si="162"/>
        <x:v>588.04249283605952</x:v>
      </x:c>
      <x:c r="N919" s="54">
        <x:f t="shared" si="163"/>
        <x:v>0</x:v>
      </x:c>
      <x:c r="O919" s="55">
        <x:f t="shared" si="164"/>
        <x:v>36958</x:v>
      </x:c>
      <x:c r="P919" s="55">
        <x:f t="shared" si="165"/>
        <x:v>8360</x:v>
      </x:c>
      <x:c r="Q919" s="55">
        <x:f t="shared" si="166"/>
        <x:v>20418.142112363177</x:v>
      </x:c>
      <x:c r="R919" s="55">
        <x:f t="shared" si="167"/>
        <x:v>-11820.142112363177</x:v>
      </x:c>
      <x:c r="S919" s="1" t="str">
        <x:f t="shared" si="168"/>
        <x:v>YES</x:v>
      </x:c>
      <x:c r="T919" s="1">
        <x:f t="shared" si="169"/>
        <x:v>-11820.142112363177</x:v>
      </x:c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53">
        <x:f t="shared" si="158"/>
        <x:v>1</x:v>
      </x:c>
      <x:c r="J920" s="53">
        <x:f t="shared" si="159"/>
        <x:v>7</x:v>
      </x:c>
      <x:c r="K920" s="53">
        <x:f t="shared" si="160"/>
        <x:v>6</x:v>
      </x:c>
      <x:c r="L920" s="53">
        <x:f t="shared" si="161"/>
        <x:v>14</x:v>
      </x:c>
      <x:c r="M920" s="54">
        <x:f t="shared" si="162"/>
        <x:v>639.51746701769252</x:v>
      </x:c>
      <x:c r="N920" s="54">
        <x:f t="shared" si="163"/>
        <x:v>0</x:v>
      </x:c>
      <x:c r="O920" s="55">
        <x:f t="shared" si="164"/>
        <x:v>39658</x:v>
      </x:c>
      <x:c r="P920" s="55">
        <x:f t="shared" si="165"/>
        <x:v>9240</x:v>
      </x:c>
      <x:c r="Q920" s="55">
        <x:f t="shared" si="166"/>
        <x:v>22205.467604780992</x:v>
      </x:c>
      <x:c r="R920" s="55">
        <x:f t="shared" si="167"/>
        <x:v>-11787.467604780992</x:v>
      </x:c>
      <x:c r="S920" s="1" t="str">
        <x:f t="shared" si="168"/>
        <x:v>YES</x:v>
      </x:c>
      <x:c r="T920" s="1">
        <x:f t="shared" si="169"/>
        <x:v>-11787.467604780992</x:v>
      </x:c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53">
        <x:f t="shared" si="158"/>
        <x:v>1</x:v>
      </x:c>
      <x:c r="J921" s="53">
        <x:f t="shared" si="159"/>
        <x:v>7</x:v>
      </x:c>
      <x:c r="K921" s="53">
        <x:f t="shared" si="160"/>
        <x:v>7</x:v>
      </x:c>
      <x:c r="L921" s="53">
        <x:f t="shared" si="161"/>
        <x:v>15</x:v>
      </x:c>
      <x:c r="M921" s="54">
        <x:f t="shared" si="162"/>
        <x:v>692.24190641565292</x:v>
      </x:c>
      <x:c r="N921" s="54">
        <x:f t="shared" si="163"/>
        <x:v>0</x:v>
      </x:c>
      <x:c r="O921" s="55">
        <x:f t="shared" si="164"/>
        <x:v>42358</x:v>
      </x:c>
      <x:c r="P921" s="55">
        <x:f t="shared" si="165"/>
        <x:v>10120</x:v>
      </x:c>
      <x:c r="Q921" s="55">
        <x:f t="shared" si="166"/>
        <x:v>24036.17730609906</x:v>
      </x:c>
      <x:c r="R921" s="55">
        <x:f t="shared" si="167"/>
        <x:v>-11798.17730609906</x:v>
      </x:c>
      <x:c r="S921" s="1" t="str">
        <x:f t="shared" si="168"/>
        <x:v>YES</x:v>
      </x:c>
      <x:c r="T921" s="1">
        <x:f t="shared" si="169"/>
        <x:v>-11798.17730609906</x:v>
      </x:c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53">
        <x:f t="shared" si="158"/>
        <x:v>1</x:v>
      </x:c>
      <x:c r="J922" s="53">
        <x:f t="shared" si="159"/>
        <x:v>7</x:v>
      </x:c>
      <x:c r="K922" s="53">
        <x:f t="shared" si="160"/>
        <x:v>8</x:v>
      </x:c>
      <x:c r="L922" s="53">
        <x:f t="shared" si="161"/>
        <x:v>16</x:v>
      </x:c>
      <x:c r="M922" s="54">
        <x:f t="shared" si="162"/>
        <x:v>746.23900469563307</x:v>
      </x:c>
      <x:c r="N922" s="54">
        <x:f t="shared" si="163"/>
        <x:v>1.8221531038634078E-2</x:v>
      </x:c>
      <x:c r="O922" s="55">
        <x:f t="shared" si="164"/>
        <x:v>45058</x:v>
      </x:c>
      <x:c r="P922" s="55">
        <x:f t="shared" si="165"/>
        <x:v>11000</x:v>
      </x:c>
      <x:c r="Q922" s="55">
        <x:f t="shared" si="166"/>
        <x:v>25455.538275965853</x:v>
      </x:c>
      <x:c r="R922" s="55">
        <x:f t="shared" si="167"/>
        <x:v>-11397.538275965853</x:v>
      </x:c>
      <x:c r="S922" s="1" t="str">
        <x:f t="shared" si="168"/>
        <x:v>YES</x:v>
      </x:c>
      <x:c r="T922" s="1">
        <x:f t="shared" si="169"/>
        <x:v>-11397.538275965853</x:v>
      </x:c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53">
        <x:f t="shared" si="158"/>
        <x:v>1</x:v>
      </x:c>
      <x:c r="J923" s="53">
        <x:f t="shared" si="159"/>
        <x:v>7</x:v>
      </x:c>
      <x:c r="K923" s="53">
        <x:f t="shared" si="160"/>
        <x:v>9</x:v>
      </x:c>
      <x:c r="L923" s="53">
        <x:f t="shared" si="161"/>
        <x:v>17</x:v>
      </x:c>
      <x:c r="M923" s="54">
        <x:f t="shared" si="162"/>
        <x:v>801.53234013602753</x:v>
      </x:c>
      <x:c r="N923" s="54">
        <x:f t="shared" si="163"/>
        <x:v>5.6619680650019114E-2</x:v>
      </x:c>
      <x:c r="O923" s="55">
        <x:f t="shared" si="164"/>
        <x:v>47758</x:v>
      </x:c>
      <x:c r="P923" s="55">
        <x:f t="shared" si="165"/>
        <x:v>11880</x:v>
      </x:c>
      <x:c r="Q923" s="55">
        <x:f t="shared" si="166"/>
        <x:v>26415.492016250479</x:v>
      </x:c>
      <x:c r="R923" s="55">
        <x:f t="shared" si="167"/>
        <x:v>-10537.492016250479</x:v>
      </x:c>
      <x:c r="S923" s="1" t="str">
        <x:f t="shared" si="168"/>
        <x:v>YES</x:v>
      </x:c>
      <x:c r="T923" s="1">
        <x:f t="shared" si="169"/>
        <x:v>-10537.492016250479</x:v>
      </x:c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53">
        <x:f t="shared" si="158"/>
        <x:v>1</x:v>
      </x:c>
      <x:c r="J924" s="53">
        <x:f t="shared" si="159"/>
        <x:v>7</x:v>
      </x:c>
      <x:c r="K924" s="53">
        <x:f t="shared" si="160"/>
        <x:v>10</x:v>
      </x:c>
      <x:c r="L924" s="53">
        <x:f t="shared" si="161"/>
        <x:v>18</x:v>
      </x:c>
      <x:c r="M924" s="54">
        <x:f t="shared" si="162"/>
        <x:v>858.14588161924041</x:v>
      </x:c>
      <x:c r="N924" s="54">
        <x:f t="shared" si="163"/>
        <x:v>9.5934640013361397E-2</x:v>
      </x:c>
      <x:c r="O924" s="55">
        <x:f t="shared" si="164"/>
        <x:v>50458</x:v>
      </x:c>
      <x:c r="P924" s="55">
        <x:f t="shared" si="165"/>
        <x:v>12760</x:v>
      </x:c>
      <x:c r="Q924" s="55">
        <x:f t="shared" si="166"/>
        <x:v>27398.366000334034</x:v>
      </x:c>
      <x:c r="R924" s="55">
        <x:f t="shared" si="167"/>
        <x:v>-9700.3660003340337</x:v>
      </x:c>
      <x:c r="S924" s="1" t="str">
        <x:f t="shared" si="168"/>
        <x:v>YES</x:v>
      </x:c>
      <x:c r="T924" s="1">
        <x:f t="shared" si="169"/>
        <x:v>-9700.3660003340337</x:v>
      </x:c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53">
        <x:f t="shared" si="158"/>
        <x:v>1</x:v>
      </x:c>
      <x:c r="J925" s="53">
        <x:f t="shared" si="159"/>
        <x:v>7</x:v>
      </x:c>
      <x:c r="K925" s="53">
        <x:f t="shared" si="160"/>
        <x:v>11</x:v>
      </x:c>
      <x:c r="L925" s="53">
        <x:f t="shared" si="161"/>
        <x:v>19</x:v>
      </x:c>
      <x:c r="M925" s="54">
        <x:f t="shared" si="162"/>
        <x:v>916.10399471267942</x:v>
      </x:c>
      <x:c r="N925" s="54">
        <x:f t="shared" si="163"/>
        <x:v>0.13618332966158292</x:v>
      </x:c>
      <x:c r="O925" s="55">
        <x:f t="shared" si="164"/>
        <x:v>53158</x:v>
      </x:c>
      <x:c r="P925" s="55">
        <x:f t="shared" si="165"/>
        <x:v>13640</x:v>
      </x:c>
      <x:c r="Q925" s="55">
        <x:f t="shared" si="166"/>
        <x:v>28404.583241539574</x:v>
      </x:c>
      <x:c r="R925" s="55">
        <x:f t="shared" si="167"/>
        <x:v>-8886.5832415395744</x:v>
      </x:c>
      <x:c r="S925" s="1" t="str">
        <x:f t="shared" si="168"/>
        <x:v>YES</x:v>
      </x:c>
      <x:c r="T925" s="1">
        <x:f t="shared" si="169"/>
        <x:v>-8886.5832415395744</x:v>
      </x:c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53">
        <x:f t="shared" si="158"/>
        <x:v>1</x:v>
      </x:c>
      <x:c r="J926" s="53">
        <x:f t="shared" si="159"/>
        <x:v>7</x:v>
      </x:c>
      <x:c r="K926" s="53">
        <x:f t="shared" si="160"/>
        <x:v>12</x:v>
      </x:c>
      <x:c r="L926" s="53">
        <x:f t="shared" si="161"/>
        <x:v>20</x:v>
      </x:c>
      <x:c r="M926" s="54">
        <x:f t="shared" si="162"/>
        <x:v>975.43144784074389</x:v>
      </x:c>
      <x:c r="N926" s="54">
        <x:f t="shared" si="163"/>
        <x:v>0.17738294988940548</x:v>
      </x:c>
      <x:c r="O926" s="55">
        <x:f t="shared" si="164"/>
        <x:v>55858</x:v>
      </x:c>
      <x:c r="P926" s="55">
        <x:f t="shared" si="165"/>
        <x:v>14520</x:v>
      </x:c>
      <x:c r="Q926" s="55">
        <x:f t="shared" si="166"/>
        <x:v>29434.573747235136</x:v>
      </x:c>
      <x:c r="R926" s="55">
        <x:f t="shared" si="167"/>
        <x:v>-8096.5737472351357</x:v>
      </x:c>
      <x:c r="S926" s="1" t="str">
        <x:f t="shared" si="168"/>
        <x:v>YES</x:v>
      </x:c>
      <x:c r="T926" s="1">
        <x:f t="shared" si="169"/>
        <x:v>-8096.5737472351357</x:v>
      </x:c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53">
        <x:f t="shared" si="158"/>
        <x:v>1</x:v>
      </x:c>
      <x:c r="J927" s="53">
        <x:f t="shared" si="159"/>
        <x:v>7</x:v>
      </x:c>
      <x:c r="K927" s="53">
        <x:f t="shared" si="160"/>
        <x:v>13</x:v>
      </x:c>
      <x:c r="L927" s="53">
        <x:f t="shared" si="161"/>
        <x:v>21</x:v>
      </x:c>
      <x:c r="M927" s="54">
        <x:f t="shared" si="162"/>
        <x:v>1036.1534185491282</x:v>
      </x:c>
      <x:c r="N927" s="54">
        <x:f t="shared" si="163"/>
        <x:v>0.21955098510356127</x:v>
      </x:c>
      <x:c r="O927" s="55">
        <x:f t="shared" si="164"/>
        <x:v>58558</x:v>
      </x:c>
      <x:c r="P927" s="55">
        <x:f t="shared" si="165"/>
        <x:v>15400</x:v>
      </x:c>
      <x:c r="Q927" s="55">
        <x:f t="shared" si="166"/>
        <x:v>30488.774627589031</x:v>
      </x:c>
      <x:c r="R927" s="55">
        <x:f t="shared" si="167"/>
        <x:v>-7330.7746275890313</x:v>
      </x:c>
      <x:c r="S927" s="1" t="str">
        <x:f t="shared" si="168"/>
        <x:v>YES</x:v>
      </x:c>
      <x:c r="T927" s="1">
        <x:f t="shared" si="169"/>
        <x:v>-7330.7746275890313</x:v>
      </x:c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53">
        <x:f t="shared" si="158"/>
        <x:v>1</x:v>
      </x:c>
      <x:c r="J928" s="53">
        <x:f t="shared" si="159"/>
        <x:v>7</x:v>
      </x:c>
      <x:c r="K928" s="53">
        <x:f t="shared" si="160"/>
        <x:v>14</x:v>
      </x:c>
      <x:c r="L928" s="53">
        <x:f t="shared" si="161"/>
        <x:v>22</x:v>
      </x:c>
      <x:c r="M928" s="54">
        <x:f t="shared" si="162"/>
        <x:v>1098.2954998627893</x:v>
      </x:c>
      <x:c r="N928" s="54">
        <x:f t="shared" si="163"/>
        <x:v>0.2627052082380481</x:v>
      </x:c>
      <x:c r="O928" s="55">
        <x:f t="shared" si="164"/>
        <x:v>61258</x:v>
      </x:c>
      <x:c r="P928" s="55">
        <x:f t="shared" si="165"/>
        <x:v>16280</x:v>
      </x:c>
      <x:c r="Q928" s="55">
        <x:f t="shared" si="166"/>
        <x:v>31567.630205951202</x:v>
      </x:c>
      <x:c r="R928" s="55">
        <x:f t="shared" si="167"/>
        <x:v>-6589.6302059512018</x:v>
      </x:c>
      <x:c r="S928" s="1" t="str">
        <x:f t="shared" si="168"/>
        <x:v>YES</x:v>
      </x:c>
      <x:c r="T928" s="1">
        <x:f t="shared" si="169"/>
        <x:v>-6589.6302059512018</x:v>
      </x:c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53">
        <x:f t="shared" si="158"/>
        <x:v>1</x:v>
      </x:c>
      <x:c r="J929" s="53">
        <x:f t="shared" si="159"/>
        <x:v>7</x:v>
      </x:c>
      <x:c r="K929" s="53">
        <x:f t="shared" si="160"/>
        <x:v>15</x:v>
      </x:c>
      <x:c r="L929" s="53">
        <x:f t="shared" si="161"/>
        <x:v>23</x:v>
      </x:c>
      <x:c r="M929" s="54">
        <x:f t="shared" si="162"/>
        <x:v>1161.8837067389359</x:v>
      </x:c>
      <x:c r="N929" s="54">
        <x:f t="shared" si="163"/>
        <x:v>0.30686368523537211</x:v>
      </x:c>
      <x:c r="O929" s="55">
        <x:f t="shared" si="164"/>
        <x:v>63958</x:v>
      </x:c>
      <x:c r="P929" s="55">
        <x:f t="shared" si="165"/>
        <x:v>17160</x:v>
      </x:c>
      <x:c r="Q929" s="55">
        <x:f t="shared" si="166"/>
        <x:v>32671.592130884303</x:v>
      </x:c>
      <x:c r="R929" s="55">
        <x:f t="shared" si="167"/>
        <x:v>-5873.5921308843026</x:v>
      </x:c>
      <x:c r="S929" s="1" t="str">
        <x:f t="shared" si="168"/>
        <x:v>YES</x:v>
      </x:c>
      <x:c r="T929" s="1">
        <x:f t="shared" si="169"/>
        <x:v>-5873.5921308843026</x:v>
      </x:c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53">
        <x:f t="shared" si="158"/>
        <x:v>1</x:v>
      </x:c>
      <x:c r="J930" s="53">
        <x:f t="shared" si="159"/>
        <x:v>7</x:v>
      </x:c>
      <x:c r="K930" s="53">
        <x:f t="shared" si="160"/>
        <x:v>16</x:v>
      </x:c>
      <x:c r="L930" s="53">
        <x:f t="shared" si="161"/>
        <x:v>24</x:v>
      </x:c>
      <x:c r="M930" s="54">
        <x:f t="shared" si="162"/>
        <x:v>1226.9444826164249</x:v>
      </x:c>
      <x:c r="N930" s="54">
        <x:f t="shared" si="163"/>
        <x:v>0.35204477959473951</x:v>
      </x:c>
      <x:c r="O930" s="55">
        <x:f t="shared" si="164"/>
        <x:v>66658</x:v>
      </x:c>
      <x:c r="P930" s="55">
        <x:f t="shared" si="165"/>
        <x:v>18040</x:v>
      </x:c>
      <x:c r="Q930" s="55">
        <x:f t="shared" si="166"/>
        <x:v>33801.119489868492</x:v>
      </x:c>
      <x:c r="R930" s="55">
        <x:f t="shared" si="167"/>
        <x:v>-5183.1194898684917</x:v>
      </x:c>
      <x:c r="S930" s="1" t="str">
        <x:f t="shared" si="168"/>
        <x:v>YES</x:v>
      </x:c>
      <x:c r="T930" s="1">
        <x:f t="shared" si="169"/>
        <x:v>-5183.1194898684917</x:v>
      </x:c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53">
        <x:f t="shared" si="158"/>
        <x:v>1</x:v>
      </x:c>
      <x:c r="J931" s="53">
        <x:f t="shared" si="159"/>
        <x:v>7</x:v>
      </x:c>
      <x:c r="K931" s="53">
        <x:f t="shared" si="160"/>
        <x:v>17</x:v>
      </x:c>
      <x:c r="L931" s="53">
        <x:f t="shared" si="161"/>
        <x:v>25</x:v>
      </x:c>
      <x:c r="M931" s="54">
        <x:f t="shared" si="162"/>
        <x:v>1293.5047060629652</x:v>
      </x:c>
      <x:c r="N931" s="54">
        <x:f t="shared" si="163"/>
        <x:v>0.39826715698817028</x:v>
      </x:c>
      <x:c r="O931" s="55">
        <x:f t="shared" si="164"/>
        <x:v>69358</x:v>
      </x:c>
      <x:c r="P931" s="55">
        <x:f t="shared" si="165"/>
        <x:v>18920</x:v>
      </x:c>
      <x:c r="Q931" s="55">
        <x:f t="shared" si="166"/>
        <x:v>34956.678924704254</x:v>
      </x:c>
      <x:c r="R931" s="55">
        <x:f t="shared" si="167"/>
        <x:v>-4518.6789247042543</x:v>
      </x:c>
      <x:c r="S931" s="1" t="str">
        <x:f t="shared" si="168"/>
        <x:v>YES</x:v>
      </x:c>
      <x:c r="T931" s="1">
        <x:f t="shared" si="169"/>
        <x:v>-4518.6789247042543</x:v>
      </x:c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53">
        <x:f t="shared" si="158"/>
        <x:v>1</x:v>
      </x:c>
      <x:c r="J932" s="53">
        <x:f t="shared" si="159"/>
        <x:v>7</x:v>
      </x:c>
      <x:c r="K932" s="53">
        <x:f t="shared" si="160"/>
        <x:v>18</x:v>
      </x:c>
      <x:c r="L932" s="53">
        <x:f t="shared" si="161"/>
        <x:v>26</x:v>
      </x:c>
      <x:c r="M932" s="54">
        <x:f t="shared" si="162"/>
        <x:v>1361.5916975215525</x:v>
      </x:c>
      <x:c r="N932" s="54">
        <x:f t="shared" si="163"/>
        <x:v>0.44554978994552258</x:v>
      </x:c>
      <x:c r="O932" s="55">
        <x:f t="shared" si="164"/>
        <x:v>72058</x:v>
      </x:c>
      <x:c r="P932" s="55">
        <x:f t="shared" si="165"/>
        <x:v>19800</x:v>
      </x:c>
      <x:c r="Q932" s="55">
        <x:f t="shared" si="166"/>
        <x:v>36138.744748638062</x:v>
      </x:c>
      <x:c r="R932" s="55">
        <x:f t="shared" si="167"/>
        <x:v>-3880.7447486380624</x:v>
      </x:c>
      <x:c r="S932" s="1" t="str">
        <x:f t="shared" si="168"/>
        <x:v>YES</x:v>
      </x:c>
      <x:c r="T932" s="1">
        <x:f t="shared" si="169"/>
        <x:v>-3880.7447486380624</x:v>
      </x:c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53">
        <x:f t="shared" si="158"/>
        <x:v>1</x:v>
      </x:c>
      <x:c r="J933" s="53">
        <x:f t="shared" si="159"/>
        <x:v>7</x:v>
      </x:c>
      <x:c r="K933" s="53">
        <x:f t="shared" si="160"/>
        <x:v>19</x:v>
      </x:c>
      <x:c r="L933" s="53">
        <x:f t="shared" si="161"/>
        <x:v>27</x:v>
      </x:c>
      <x:c r="M933" s="54">
        <x:f t="shared" si="162"/>
        <x:v>1431.2332261575743</x:v>
      </x:c>
      <x:c r="N933" s="54">
        <x:f t="shared" si="163"/>
        <x:v>0.4939119626094266</x:v>
      </x:c>
      <x:c r="O933" s="55">
        <x:f t="shared" si="164"/>
        <x:v>74758</x:v>
      </x:c>
      <x:c r="P933" s="55">
        <x:f t="shared" si="165"/>
        <x:v>20680</x:v>
      </x:c>
      <x:c r="Q933" s="55">
        <x:f t="shared" si="166"/>
        <x:v>37347.799065235668</x:v>
      </x:c>
      <x:c r="R933" s="55">
        <x:f t="shared" si="167"/>
        <x:v>-3269.7990652356675</x:v>
      </x:c>
      <x:c r="S933" s="1" t="str">
        <x:f t="shared" si="168"/>
        <x:v>YES</x:v>
      </x:c>
      <x:c r="T933" s="1">
        <x:f t="shared" si="169"/>
        <x:v>-3269.7990652356675</x:v>
      </x:c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53">
        <x:f t="shared" si="158"/>
        <x:v>1</x:v>
      </x:c>
      <x:c r="J934" s="53">
        <x:f t="shared" si="159"/>
        <x:v>7</x:v>
      </x:c>
      <x:c r="K934" s="53">
        <x:f t="shared" si="160"/>
        <x:v>20</x:v>
      </x:c>
      <x:c r="L934" s="53">
        <x:f t="shared" si="161"/>
        <x:v>28</x:v>
      </x:c>
      <x:c r="M934" s="54">
        <x:f t="shared" si="162"/>
        <x:v>1502.4575168080514</x:v>
      </x:c>
      <x:c r="N934" s="54">
        <x:f t="shared" si="163"/>
        <x:v>0.54337327556114678</x:v>
      </x:c>
      <x:c r="O934" s="55">
        <x:f t="shared" si="164"/>
        <x:v>77458</x:v>
      </x:c>
      <x:c r="P934" s="55">
        <x:f t="shared" si="165"/>
        <x:v>21560</x:v>
      </x:c>
      <x:c r="Q934" s="55">
        <x:f t="shared" si="166"/>
        <x:v>38584.331889028668</x:v>
      </x:c>
      <x:c r="R934" s="55">
        <x:f t="shared" si="167"/>
        <x:v>-2686.3318890286682</x:v>
      </x:c>
      <x:c r="S934" s="1" t="str">
        <x:f t="shared" si="168"/>
        <x:v>YES</x:v>
      </x:c>
      <x:c r="T934" s="1">
        <x:f t="shared" si="169"/>
        <x:v>-2686.3318890286682</x:v>
      </x:c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53">
        <x:f t="shared" si="158"/>
        <x:v>1</x:v>
      </x:c>
      <x:c r="J935" s="53">
        <x:f t="shared" si="159"/>
        <x:v>7</x:v>
      </x:c>
      <x:c r="K935" s="53">
        <x:f t="shared" si="160"/>
        <x:v>21</x:v>
      </x:c>
      <x:c r="L935" s="53">
        <x:f t="shared" si="161"/>
        <x:v>29</x:v>
      </x:c>
      <x:c r="M935" s="54">
        <x:f t="shared" si="162"/>
        <x:v>1575.2932570344951</x:v>
      </x:c>
      <x:c r="N935" s="54">
        <x:f t="shared" si="163"/>
        <x:v>0.59395365071839934</x:v>
      </x:c>
      <x:c r="O935" s="55">
        <x:f t="shared" si="164"/>
        <x:v>80158</x:v>
      </x:c>
      <x:c r="P935" s="55">
        <x:f t="shared" si="165"/>
        <x:v>22440</x:v>
      </x:c>
      <x:c r="Q935" s="55">
        <x:f t="shared" si="166"/>
        <x:v>39848.841267959986</x:v>
      </x:c>
      <x:c r="R935" s="55">
        <x:f t="shared" si="167"/>
        <x:v>-2130.841267959986</x:v>
      </x:c>
      <x:c r="S935" s="1" t="str">
        <x:f t="shared" si="168"/>
        <x:v>YES</x:v>
      </x:c>
      <x:c r="T935" s="1">
        <x:f t="shared" si="169"/>
        <x:v>-2130.841267959986</x:v>
      </x:c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53">
        <x:f t="shared" si="158"/>
        <x:v>1</x:v>
      </x:c>
      <x:c r="J936" s="53">
        <x:f t="shared" si="159"/>
        <x:v>7</x:v>
      </x:c>
      <x:c r="K936" s="53">
        <x:f t="shared" si="160"/>
        <x:v>22</x:v>
      </x:c>
      <x:c r="L936" s="53">
        <x:f t="shared" si="161"/>
        <x:v>30</x:v>
      </x:c>
      <x:c r="M936" s="54">
        <x:f t="shared" si="162"/>
        <x:v>1649.7696042808911</x:v>
      </x:c>
      <x:c r="N936" s="54">
        <x:f t="shared" si="163"/>
        <x:v>0.64567333630617441</x:v>
      </x:c>
      <x:c r="O936" s="55">
        <x:f t="shared" si="164"/>
        <x:v>82858</x:v>
      </x:c>
      <x:c r="P936" s="55">
        <x:f t="shared" si="165"/>
        <x:v>23320</x:v>
      </x:c>
      <x:c r="Q936" s="55">
        <x:f t="shared" si="166"/>
        <x:v>41141.833407654362</x:v>
      </x:c>
      <x:c r="R936" s="55">
        <x:f t="shared" si="167"/>
        <x:v>-1603.8334076543615</x:v>
      </x:c>
      <x:c r="S936" s="1" t="str">
        <x:f t="shared" si="168"/>
        <x:v>YES</x:v>
      </x:c>
      <x:c r="T936" s="1">
        <x:f t="shared" si="169"/>
        <x:v>-1603.8334076543615</x:v>
      </x:c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53">
        <x:f t="shared" si="158"/>
        <x:v>1</x:v>
      </x:c>
      <x:c r="J937" s="53">
        <x:f t="shared" si="159"/>
        <x:v>7</x:v>
      </x:c>
      <x:c r="K937" s="53">
        <x:f t="shared" si="160"/>
        <x:v>23</x:v>
      </x:c>
      <x:c r="L937" s="53">
        <x:f t="shared" si="161"/>
        <x:v>31</x:v>
      </x:c>
      <x:c r="M937" s="54">
        <x:f t="shared" si="162"/>
        <x:v>1725.9161931383278</x:v>
      </x:c>
      <x:c r="N937" s="54">
        <x:f t="shared" si="163"/>
        <x:v>0.6985529119016165</x:v>
      </x:c>
      <x:c r="O937" s="55">
        <x:f t="shared" si="164"/>
        <x:v>85558</x:v>
      </x:c>
      <x:c r="P937" s="55">
        <x:f t="shared" si="165"/>
        <x:v>24200</x:v>
      </x:c>
      <x:c r="Q937" s="55">
        <x:f t="shared" si="166"/>
        <x:v>42463.822797540415</x:v>
      </x:c>
      <x:c r="R937" s="55">
        <x:f t="shared" si="167"/>
        <x:v>-1105.8227975404152</x:v>
      </x:c>
      <x:c r="S937" s="1" t="str">
        <x:f t="shared" si="168"/>
        <x:v>YES</x:v>
      </x:c>
      <x:c r="T937" s="1">
        <x:f t="shared" si="169"/>
        <x:v>-1105.8227975404152</x:v>
      </x:c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53">
        <x:f t="shared" si="158"/>
        <x:v>1</x:v>
      </x:c>
      <x:c r="J938" s="53">
        <x:f t="shared" si="159"/>
        <x:v>7</x:v>
      </x:c>
      <x:c r="K938" s="53">
        <x:f t="shared" si="160"/>
        <x:v>24</x:v>
      </x:c>
      <x:c r="L938" s="53">
        <x:f t="shared" si="161"/>
        <x:v>32</x:v>
      </x:c>
      <x:c r="M938" s="54">
        <x:f t="shared" si="162"/>
        <x:v>1803.7631427178235</x:v>
      </x:c>
      <x:c r="N938" s="54">
        <x:f t="shared" si="163"/>
        <x:v>0.75261329355404405</x:v>
      </x:c>
      <x:c r="O938" s="55">
        <x:f t="shared" si="164"/>
        <x:v>88258</x:v>
      </x:c>
      <x:c r="P938" s="55">
        <x:f t="shared" si="165"/>
        <x:v>25080</x:v>
      </x:c>
      <x:c r="Q938" s="55">
        <x:f t="shared" si="166"/>
        <x:v>43815.332338851105</x:v>
      </x:c>
      <x:c r="R938" s="55">
        <x:f t="shared" si="167"/>
        <x:v>-637.33233885110531</x:v>
      </x:c>
      <x:c r="S938" s="1" t="str">
        <x:f t="shared" si="168"/>
        <x:v>YES</x:v>
      </x:c>
      <x:c r="T938" s="1">
        <x:f t="shared" si="169"/>
        <x:v>-637.33233885110531</x:v>
      </x:c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53">
        <x:f t="shared" si="158"/>
        <x:v>1</x:v>
      </x:c>
      <x:c r="J939" s="53">
        <x:f t="shared" si="159"/>
        <x:v>7</x:v>
      </x:c>
      <x:c r="K939" s="53">
        <x:f t="shared" si="160"/>
        <x:v>25</x:v>
      </x:c>
      <x:c r="L939" s="53">
        <x:f t="shared" si="161"/>
        <x:v>33</x:v>
      </x:c>
      <x:c r="M939" s="54">
        <x:f t="shared" si="162"/>
        <x:v>1883.341064132921</x:v>
      </x:c>
      <x:c r="N939" s="54">
        <x:f t="shared" si="163"/>
        <x:v>0.80787573898119514</x:v>
      </x:c>
      <x:c r="O939" s="55">
        <x:f t="shared" si="164"/>
        <x:v>90958</x:v>
      </x:c>
      <x:c r="P939" s="55">
        <x:f t="shared" si="165"/>
        <x:v>25960</x:v>
      </x:c>
      <x:c r="Q939" s="55">
        <x:f t="shared" si="166"/>
        <x:v>45196.893474529876</x:v>
      </x:c>
      <x:c r="R939" s="55">
        <x:f t="shared" si="167"/>
        <x:v>-198.89347452987568</x:v>
      </x:c>
      <x:c r="S939" s="1" t="str">
        <x:f t="shared" si="168"/>
        <x:v>YES</x:v>
      </x:c>
      <x:c r="T939" s="1">
        <x:f t="shared" si="169"/>
        <x:v>-198.89347452987568</x:v>
      </x:c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53">
        <x:f t="shared" si="158"/>
        <x:v>1</x:v>
      </x:c>
      <x:c r="J940" s="53">
        <x:f t="shared" si="159"/>
        <x:v>7</x:v>
      </x:c>
      <x:c r="K940" s="53">
        <x:f t="shared" si="160"/>
        <x:v>26</x:v>
      </x:c>
      <x:c r="L940" s="53">
        <x:f t="shared" si="161"/>
        <x:v>34</x:v>
      </x:c>
      <x:c r="M940" s="54">
        <x:f t="shared" si="162"/>
        <x:v>1964.6810680936392</x:v>
      </x:c>
      <x:c r="N940" s="54">
        <x:f t="shared" si="163"/>
        <x:v>0.86436185284280498</x:v>
      </x:c>
      <x:c r="O940" s="55">
        <x:f t="shared" si="164"/>
        <x:v>93658</x:v>
      </x:c>
      <x:c r="P940" s="55">
        <x:f t="shared" si="165"/>
        <x:v>26840</x:v>
      </x:c>
      <x:c r="Q940" s="55">
        <x:f t="shared" si="166"/>
        <x:v>46609.046321070127</x:v>
      </x:c>
      <x:c r="R940" s="55">
        <x:f t="shared" si="167"/>
        <x:v>208.95367892987269</x:v>
      </x:c>
      <x:c r="S940" s="1" t="str">
        <x:f t="shared" si="168"/>
        <x:v>YES</x:v>
      </x:c>
      <x:c r="T940" s="1">
        <x:f t="shared" si="169"/>
        <x:v>208.95367892987269</x:v>
      </x:c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53">
        <x:f t="shared" si="158"/>
        <x:v>1</x:v>
      </x:c>
      <x:c r="J941" s="53">
        <x:f t="shared" si="159"/>
        <x:v>7</x:v>
      </x:c>
      <x:c r="K941" s="53">
        <x:f t="shared" si="160"/>
        <x:v>27</x:v>
      </x:c>
      <x:c r="L941" s="53">
        <x:f t="shared" si="161"/>
        <x:v>35</x:v>
      </x:c>
      <x:c r="M941" s="54">
        <x:f t="shared" si="162"/>
        <x:v>2047.8147726133957</x:v>
      </x:c>
      <x:c r="N941" s="54">
        <x:f t="shared" si="163"/>
        <x:v>0.92209359209263586</x:v>
      </x:c>
      <x:c r="O941" s="55">
        <x:f t="shared" si="164"/>
        <x:v>96358</x:v>
      </x:c>
      <x:c r="P941" s="55">
        <x:f t="shared" si="165"/>
        <x:v>27720</x:v>
      </x:c>
      <x:c r="Q941" s="55">
        <x:f t="shared" si="166"/>
        <x:v>48052.339802315895</x:v>
      </x:c>
      <x:c r="R941" s="55">
        <x:f t="shared" si="167"/>
        <x:v>585.66019768410479</x:v>
      </x:c>
      <x:c r="S941" s="1" t="str">
        <x:f t="shared" si="168"/>
        <x:v>YES</x:v>
      </x:c>
      <x:c r="T941" s="1">
        <x:f t="shared" si="169"/>
        <x:v>585.66019768410479</x:v>
      </x:c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53" t="n">
        <x:f t="shared" ref="I942:I1005" si="170">INT((ROW()-ROW($I$46))/((CARROT_CAP+1)*(MESCLUN_CAP+1)))</x:f>
        <x:v>1</x:v>
      </x:c>
      <x:c r="J942" s="53" t="n">
        <x:f t="shared" ref="J942:J1005" si="171">MOD(INT((ROW()-ROW($I$46))/(MESCLUN_CAP+1)),CARROT_CAP+1)</x:f>
        <x:v>7</x:v>
      </x:c>
      <x:c r="K942" s="53" t="n">
        <x:f t="shared" ref="K942:K1005" si="172">MOD(ROW()-ROW($I$46),MESCLUN_CAP+1)</x:f>
        <x:v>28</x:v>
      </x:c>
      <x:c r="L942" s="53" t="n">
        <x:f t="shared" ref="L942:L1005" si="173">SUM(I942:K942)</x:f>
        <x:v>36</x:v>
      </x:c>
      <x:c r="M942" s="54" t="n">
        <x:f t="shared" ref="M942:M1005" si="174">I942*TOMATO_HOURS*WEEKS*(1+TOMATO_DIM)^I942+J942*CARROT_HOURS*WEEKS*(1+CARROT_DIM)^J942+K942*MESCLUN_HOURS*WEEKS*(1+MESCLUN_DIM)^K942</x:f>
        <x:v>2132.774310830548</x:v>
      </x:c>
      <x:c r="N942" s="54" t="n">
        <x:f t="shared" ref="N942:N1005" si="175">MAX(M942-FARMER_HOURS,0)/TEMP_HOURS_PER_WORKER</x:f>
        <x:v>0.9810932714101028</x:v>
      </x:c>
      <x:c r="O942" s="55" t="n">
        <x:f t="shared" ref="O942:O1005" si="176">I942*TOMATO_PRICE+J942*CARROT_PRICE+K942*MESCLUN_PRICE</x:f>
        <x:v>99058</x:v>
      </x:c>
      <x:c r="P942" s="55" t="n">
        <x:f t="shared" ref="P942:P1005" si="177">I942*TOMATO_FERTILIZER+J942*CARROT_FERTILIZER+K942*MESCLUN_FERTILIZER</x:f>
        <x:v>28600</x:v>
      </x:c>
      <x:c r="Q942" s="55" t="n">
        <x:f t="shared" ref="Q942:Q1005" si="178">MIN(M942,FARMER_HOURS)*FARMER_RATE+MAX(M942-FARMER_HOURS,0)*TEMP_RATE</x:f>
        <x:v>49527.331785252565</x:v>
      </x:c>
      <x:c r="R942" s="55" t="n">
        <x:f t="shared" ref="R942:R1005" si="179">O942-P942-Q942-FIXED_COST</x:f>
        <x:v>930.6682147474348</x:v>
      </x:c>
      <x:c r="S942" s="1" t="str">
        <x:f t="shared" ref="S942:S1005" si="180">IF(AND(L942&lt;=TOTAL_BED_CAP,N942&lt;=TEMP_WORKER_CAP),"YES","NO")</x:f>
        <x:v>YES</x:v>
      </x:c>
      <x:c r="T942" s="1" t="n">
        <x:f t="shared" ref="T942:T1005" si="181">IF(S942="YES",R942,-1E+99)</x:f>
        <x:v>930.6682147474348</x:v>
      </x:c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53">
        <x:f t="shared" si="170"/>
        <x:v>1</x:v>
      </x:c>
      <x:c r="J943" s="53">
        <x:f t="shared" si="171"/>
        <x:v>7</x:v>
      </x:c>
      <x:c r="K943" s="53">
        <x:f t="shared" si="172"/>
        <x:v>29</x:v>
      </x:c>
      <x:c r="L943" s="53">
        <x:f t="shared" si="173"/>
        <x:v>37</x:v>
      </x:c>
      <x:c r="M943" s="54">
        <x:f t="shared" si="174"/>
        <x:v>2219.5923389462027</x:v>
      </x:c>
      <x:c r="N943" s="54">
        <x:f t="shared" si="175"/>
        <x:v>1.0413835687126407</x:v>
      </x:c>
      <x:c r="O943" s="55">
        <x:f t="shared" si="176"/>
        <x:v>101758</x:v>
      </x:c>
      <x:c r="P943" s="55">
        <x:f t="shared" si="177"/>
        <x:v>29480</x:v>
      </x:c>
      <x:c r="Q943" s="55">
        <x:f t="shared" si="178"/>
        <x:v>51034.589217816014</x:v>
      </x:c>
      <x:c r="R943" s="55">
        <x:f t="shared" si="179"/>
        <x:v>1243.4107821839862</x:v>
      </x:c>
      <x:c r="S943" s="1" t="str">
        <x:f t="shared" si="180"/>
        <x:v>YES</x:v>
      </x:c>
      <x:c r="T943" s="1">
        <x:f t="shared" si="181"/>
        <x:v>1243.4107821839862</x:v>
      </x:c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53">
        <x:f t="shared" si="170"/>
        <x:v>1</x:v>
      </x:c>
      <x:c r="J944" s="53">
        <x:f t="shared" si="171"/>
        <x:v>7</x:v>
      </x:c>
      <x:c r="K944" s="53">
        <x:f t="shared" si="172"/>
        <x:v>30</x:v>
      </x:c>
      <x:c r="L944" s="53">
        <x:f t="shared" si="173"/>
        <x:v>38</x:v>
      </x:c>
      <x:c r="M944" s="54">
        <x:f t="shared" si="174"/>
        <x:v>2308.3020442799734</x:v>
      </x:c>
      <x:c r="N944" s="54">
        <x:f t="shared" si="175"/>
        <x:v>1.1029875307499815</x:v>
      </x:c>
      <x:c r="O944" s="55">
        <x:f t="shared" si="176"/>
        <x:v>104458</x:v>
      </x:c>
      <x:c r="P944" s="55">
        <x:f t="shared" si="177"/>
        <x:v>30360</x:v>
      </x:c>
      <x:c r="Q944" s="55">
        <x:f t="shared" si="178"/>
        <x:v>52574.688268749538</x:v>
      </x:c>
      <x:c r="R944" s="55">
        <x:f t="shared" si="179"/>
        <x:v>1523.3117312504619</x:v>
      </x:c>
      <x:c r="S944" s="1" t="str">
        <x:f t="shared" si="180"/>
        <x:v>YES</x:v>
      </x:c>
      <x:c r="T944" s="1">
        <x:f t="shared" si="181"/>
        <x:v>1523.3117312504619</x:v>
      </x:c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53">
        <x:f t="shared" si="170"/>
        <x:v>1</x:v>
      </x:c>
      <x:c r="J945" s="53">
        <x:f t="shared" si="171"/>
        <x:v>8</x:v>
      </x:c>
      <x:c r="K945" s="53">
        <x:f t="shared" si="172"/>
        <x:v>0</x:v>
      </x:c>
      <x:c r="L945" s="53">
        <x:f t="shared" si="173"/>
        <x:v>9</x:v>
      </x:c>
      <x:c r="M945" s="54">
        <x:f t="shared" si="174"/>
        <x:v>391.41669540238024</x:v>
      </x:c>
      <x:c r="N945" s="54">
        <x:f t="shared" si="175"/>
        <x:v>0</x:v>
      </x:c>
      <x:c r="O945" s="55">
        <x:f t="shared" si="176"/>
        <x:v>25552</x:v>
      </x:c>
      <x:c r="P945" s="55">
        <x:f t="shared" si="177"/>
        <x:v>4400</x:v>
      </x:c>
      <x:c r="Q945" s="55">
        <x:f t="shared" si="178"/>
        <x:v>13590.857479249313</x:v>
      </x:c>
      <x:c r="R945" s="55">
        <x:f t="shared" si="179"/>
        <x:v>-12438.857479249313</x:v>
      </x:c>
      <x:c r="S945" s="1" t="str">
        <x:f t="shared" si="180"/>
        <x:v>YES</x:v>
      </x:c>
      <x:c r="T945" s="1">
        <x:f t="shared" si="181"/>
        <x:v>-12438.857479249313</x:v>
      </x:c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53">
        <x:f t="shared" si="170"/>
        <x:v>1</x:v>
      </x:c>
      <x:c r="J946" s="53">
        <x:f t="shared" si="171"/>
        <x:v>8</x:v>
      </x:c>
      <x:c r="K946" s="53">
        <x:f t="shared" si="172"/>
        <x:v>1</x:v>
      </x:c>
      <x:c r="L946" s="53">
        <x:f t="shared" si="173"/>
        <x:v>10</x:v>
      </x:c>
      <x:c r="M946" s="54">
        <x:f t="shared" si="174"/>
        <x:v>436.97919540238024</x:v>
      </x:c>
      <x:c r="N946" s="54">
        <x:f t="shared" si="175"/>
        <x:v>0</x:v>
      </x:c>
      <x:c r="O946" s="55">
        <x:f t="shared" si="176"/>
        <x:v>28252</x:v>
      </x:c>
      <x:c r="P946" s="55">
        <x:f t="shared" si="177"/>
        <x:v>5280</x:v>
      </x:c>
      <x:c r="Q946" s="55">
        <x:f t="shared" si="178"/>
        <x:v>15172.888729249313</x:v>
      </x:c>
      <x:c r="R946" s="55">
        <x:f t="shared" si="179"/>
        <x:v>-12200.888729249313</x:v>
      </x:c>
      <x:c r="S946" s="1" t="str">
        <x:f t="shared" si="180"/>
        <x:v>YES</x:v>
      </x:c>
      <x:c r="T946" s="1">
        <x:f t="shared" si="181"/>
        <x:v>-12200.888729249313</x:v>
      </x:c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53">
        <x:f t="shared" si="170"/>
        <x:v>1</x:v>
      </x:c>
      <x:c r="J947" s="53">
        <x:f t="shared" si="171"/>
        <x:v>8</x:v>
      </x:c>
      <x:c r="K947" s="53">
        <x:f t="shared" si="172"/>
        <x:v>2</x:v>
      </x:c>
      <x:c r="L947" s="53">
        <x:f t="shared" si="173"/>
        <x:v>11</x:v>
      </x:c>
      <x:c r="M947" s="54">
        <x:f t="shared" si="174"/>
        <x:v>483.68075790238026</x:v>
      </x:c>
      <x:c r="N947" s="54">
        <x:f t="shared" si="175"/>
        <x:v>0</x:v>
      </x:c>
      <x:c r="O947" s="55">
        <x:f t="shared" si="176"/>
        <x:v>30952</x:v>
      </x:c>
      <x:c r="P947" s="55">
        <x:f t="shared" si="177"/>
        <x:v>6160</x:v>
      </x:c>
      <x:c r="Q947" s="55">
        <x:f t="shared" si="178"/>
        <x:v>16794.470760499313</x:v>
      </x:c>
      <x:c r="R947" s="55">
        <x:f t="shared" si="179"/>
        <x:v>-12002.470760499313</x:v>
      </x:c>
      <x:c r="S947" s="1" t="str">
        <x:f t="shared" si="180"/>
        <x:v>YES</x:v>
      </x:c>
      <x:c r="T947" s="1">
        <x:f t="shared" si="181"/>
        <x:v>-12002.470760499313</x:v>
      </x:c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53">
        <x:f t="shared" si="170"/>
        <x:v>1</x:v>
      </x:c>
      <x:c r="J948" s="53">
        <x:f t="shared" si="171"/>
        <x:v>8</x:v>
      </x:c>
      <x:c r="K948" s="53">
        <x:f t="shared" si="172"/>
        <x:v>3</x:v>
      </x:c>
      <x:c r="L948" s="53">
        <x:f t="shared" si="173"/>
        <x:v>12</x:v>
      </x:c>
      <x:c r="M948" s="54">
        <x:f t="shared" si="174"/>
        <x:v>531.54274032425519</x:v>
      </x:c>
      <x:c r="N948" s="54">
        <x:f t="shared" si="175"/>
        <x:v>0</x:v>
      </x:c>
      <x:c r="O948" s="55">
        <x:f t="shared" si="176"/>
        <x:v>33652</x:v>
      </x:c>
      <x:c r="P948" s="55">
        <x:f t="shared" si="177"/>
        <x:v>7040</x:v>
      </x:c>
      <x:c r="Q948" s="55">
        <x:f t="shared" si="178"/>
        <x:v>18456.34515014775</x:v>
      </x:c>
      <x:c r="R948" s="55">
        <x:f t="shared" si="179"/>
        <x:v>-11844.34515014775</x:v>
      </x:c>
      <x:c r="S948" s="1" t="str">
        <x:f t="shared" si="180"/>
        <x:v>YES</x:v>
      </x:c>
      <x:c r="T948" s="1">
        <x:f t="shared" si="181"/>
        <x:v>-11844.34515014775</x:v>
      </x:c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53">
        <x:f t="shared" si="170"/>
        <x:v>1</x:v>
      </x:c>
      <x:c r="J949" s="53">
        <x:f t="shared" si="171"/>
        <x:v>8</x:v>
      </x:c>
      <x:c r="K949" s="53">
        <x:f t="shared" si="172"/>
        <x:v>4</x:v>
      </x:c>
      <x:c r="L949" s="53">
        <x:f t="shared" si="173"/>
        <x:v>13</x:v>
      </x:c>
      <x:c r="M949" s="54">
        <x:f t="shared" si="174"/>
        <x:v>580.58685604691152</x:v>
      </x:c>
      <x:c r="N949" s="54">
        <x:f t="shared" si="175"/>
        <x:v>0</x:v>
      </x:c>
      <x:c r="O949" s="55">
        <x:f t="shared" si="176"/>
        <x:v>36352</x:v>
      </x:c>
      <x:c r="P949" s="55">
        <x:f t="shared" si="177"/>
        <x:v>7920</x:v>
      </x:c>
      <x:c r="Q949" s="55">
        <x:f t="shared" si="178"/>
        <x:v>20159.265834962203</x:v>
      </x:c>
      <x:c r="R949" s="55">
        <x:f t="shared" si="179"/>
        <x:v>-11727.265834962203</x:v>
      </x:c>
      <x:c r="S949" s="1" t="str">
        <x:f t="shared" si="180"/>
        <x:v>YES</x:v>
      </x:c>
      <x:c r="T949" s="1">
        <x:f t="shared" si="181"/>
        <x:v>-11727.265834962203</x:v>
      </x:c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53">
        <x:f t="shared" si="170"/>
        <x:v>1</x:v>
      </x:c>
      <x:c r="J950" s="53">
        <x:f t="shared" si="171"/>
        <x:v>8</x:v>
      </x:c>
      <x:c r="K950" s="53">
        <x:f t="shared" si="172"/>
        <x:v>5</x:v>
      </x:c>
      <x:c r="L950" s="53">
        <x:f t="shared" si="173"/>
        <x:v>14</x:v>
      </x:c>
      <x:c r="M950" s="54">
        <x:f t="shared" si="174"/>
        <x:v>630.83517996811509</x:v>
      </x:c>
      <x:c r="N950" s="54">
        <x:f t="shared" si="175"/>
        <x:v>0</x:v>
      </x:c>
      <x:c r="O950" s="55">
        <x:f t="shared" si="176"/>
        <x:v>39052</x:v>
      </x:c>
      <x:c r="P950" s="55">
        <x:f t="shared" si="177"/>
        <x:v>8800</x:v>
      </x:c>
      <x:c r="Q950" s="55">
        <x:f t="shared" si="178"/>
        <x:v>21903.99930444844</x:v>
      </x:c>
      <x:c r="R950" s="55">
        <x:f t="shared" si="179"/>
        <x:v>-11651.99930444844</x:v>
      </x:c>
      <x:c r="S950" s="1" t="str">
        <x:f t="shared" si="180"/>
        <x:v>YES</x:v>
      </x:c>
      <x:c r="T950" s="1">
        <x:f t="shared" si="181"/>
        <x:v>-11651.99930444844</x:v>
      </x:c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53">
        <x:f t="shared" si="170"/>
        <x:v>1</x:v>
      </x:c>
      <x:c r="J951" s="53">
        <x:f t="shared" si="171"/>
        <x:v>8</x:v>
      </x:c>
      <x:c r="K951" s="53">
        <x:f t="shared" si="172"/>
        <x:v>6</x:v>
      </x:c>
      <x:c r="L951" s="53">
        <x:f t="shared" si="173"/>
        <x:v>15</x:v>
      </x:c>
      <x:c r="M951" s="54">
        <x:f t="shared" si="174"/>
        <x:v>682.31015414974809</x:v>
      </x:c>
      <x:c r="N951" s="54">
        <x:f t="shared" si="175"/>
        <x:v>0</x:v>
      </x:c>
      <x:c r="O951" s="55">
        <x:f t="shared" si="176"/>
        <x:v>41752</x:v>
      </x:c>
      <x:c r="P951" s="55">
        <x:f t="shared" si="177"/>
        <x:v>9680</x:v>
      </x:c>
      <x:c r="Q951" s="55">
        <x:f t="shared" si="178"/>
        <x:v>23691.324796866251</x:v>
      </x:c>
      <x:c r="R951" s="55">
        <x:f t="shared" si="179"/>
        <x:v>-11619.324796866251</x:v>
      </x:c>
      <x:c r="S951" s="1" t="str">
        <x:f t="shared" si="180"/>
        <x:v>YES</x:v>
      </x:c>
      <x:c r="T951" s="1">
        <x:f t="shared" si="181"/>
        <x:v>-11619.324796866251</x:v>
      </x:c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53">
        <x:f t="shared" si="170"/>
        <x:v>1</x:v>
      </x:c>
      <x:c r="J952" s="53">
        <x:f t="shared" si="171"/>
        <x:v>8</x:v>
      </x:c>
      <x:c r="K952" s="53">
        <x:f t="shared" si="172"/>
        <x:v>7</x:v>
      </x:c>
      <x:c r="L952" s="53">
        <x:f t="shared" si="173"/>
        <x:v>16</x:v>
      </x:c>
      <x:c r="M952" s="54">
        <x:f t="shared" si="174"/>
        <x:v>735.03459354770848</x:v>
      </x:c>
      <x:c r="N952" s="54">
        <x:f t="shared" si="175"/>
        <x:v>1.0440689963686446E-2</x:v>
      </x:c>
      <x:c r="O952" s="55">
        <x:f t="shared" si="176"/>
        <x:v>44452</x:v>
      </x:c>
      <x:c r="P952" s="55">
        <x:f t="shared" si="177"/>
        <x:v>10560</x:v>
      </x:c>
      <x:c r="Q952" s="55">
        <x:f t="shared" si="178"/>
        <x:v>25261.017249092161</x:v>
      </x:c>
      <x:c r="R952" s="55">
        <x:f t="shared" si="179"/>
        <x:v>-11369.017249092161</x:v>
      </x:c>
      <x:c r="S952" s="1" t="str">
        <x:f t="shared" si="180"/>
        <x:v>YES</x:v>
      </x:c>
      <x:c r="T952" s="1">
        <x:f t="shared" si="181"/>
        <x:v>-11369.017249092161</x:v>
      </x:c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53">
        <x:f t="shared" si="170"/>
        <x:v>1</x:v>
      </x:c>
      <x:c r="J953" s="53">
        <x:f t="shared" si="171"/>
        <x:v>8</x:v>
      </x:c>
      <x:c r="K953" s="53">
        <x:f t="shared" si="172"/>
        <x:v>8</x:v>
      </x:c>
      <x:c r="L953" s="53">
        <x:f t="shared" si="173"/>
        <x:v>17</x:v>
      </x:c>
      <x:c r="M953" s="54">
        <x:f t="shared" si="174"/>
        <x:v>789.03169182768863</x:v>
      </x:c>
      <x:c r="N953" s="54">
        <x:f t="shared" si="175"/>
        <x:v>4.793867488033933E-2</x:v>
      </x:c>
      <x:c r="O953" s="55">
        <x:f t="shared" si="176"/>
        <x:v>47152</x:v>
      </x:c>
      <x:c r="P953" s="55">
        <x:f t="shared" si="177"/>
        <x:v>11440</x:v>
      </x:c>
      <x:c r="Q953" s="55">
        <x:f t="shared" si="178"/>
        <x:v>26198.466872008485</x:v>
      </x:c>
      <x:c r="R953" s="55">
        <x:f t="shared" si="179"/>
        <x:v>-10486.466872008485</x:v>
      </x:c>
      <x:c r="S953" s="1" t="str">
        <x:f t="shared" si="180"/>
        <x:v>YES</x:v>
      </x:c>
      <x:c r="T953" s="1">
        <x:f t="shared" si="181"/>
        <x:v>-10486.466872008485</x:v>
      </x:c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53">
        <x:f t="shared" si="170"/>
        <x:v>1</x:v>
      </x:c>
      <x:c r="J954" s="53">
        <x:f t="shared" si="171"/>
        <x:v>8</x:v>
      </x:c>
      <x:c r="K954" s="53">
        <x:f t="shared" si="172"/>
        <x:v>9</x:v>
      </x:c>
      <x:c r="L954" s="53">
        <x:f t="shared" si="173"/>
        <x:v>18</x:v>
      </x:c>
      <x:c r="M954" s="54">
        <x:f t="shared" si="174"/>
        <x:v>844.32502726808309</x:v>
      </x:c>
      <x:c r="N954" s="54">
        <x:f t="shared" si="175"/>
        <x:v>8.6336824491724362E-2</x:v>
      </x:c>
      <x:c r="O954" s="55">
        <x:f t="shared" si="176"/>
        <x:v>49852</x:v>
      </x:c>
      <x:c r="P954" s="55">
        <x:f t="shared" si="177"/>
        <x:v>12320</x:v>
      </x:c>
      <x:c r="Q954" s="55">
        <x:f t="shared" si="178"/>
        <x:v>27158.42061229311</x:v>
      </x:c>
      <x:c r="R954" s="55">
        <x:f t="shared" si="179"/>
        <x:v>-9626.42061229311</x:v>
      </x:c>
      <x:c r="S954" s="1" t="str">
        <x:f t="shared" si="180"/>
        <x:v>YES</x:v>
      </x:c>
      <x:c r="T954" s="1">
        <x:f t="shared" si="181"/>
        <x:v>-9626.42061229311</x:v>
      </x:c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53">
        <x:f t="shared" si="170"/>
        <x:v>1</x:v>
      </x:c>
      <x:c r="J955" s="53">
        <x:f t="shared" si="171"/>
        <x:v>8</x:v>
      </x:c>
      <x:c r="K955" s="53">
        <x:f t="shared" si="172"/>
        <x:v>10</x:v>
      </x:c>
      <x:c r="L955" s="53">
        <x:f t="shared" si="173"/>
        <x:v>19</x:v>
      </x:c>
      <x:c r="M955" s="54">
        <x:f t="shared" si="174"/>
        <x:v>900.93856875129597</x:v>
      </x:c>
      <x:c r="N955" s="54">
        <x:f t="shared" si="175"/>
        <x:v>0.12565178385506665</x:v>
      </x:c>
      <x:c r="O955" s="55">
        <x:f t="shared" si="176"/>
        <x:v>52552</x:v>
      </x:c>
      <x:c r="P955" s="55">
        <x:f t="shared" si="177"/>
        <x:v>13200</x:v>
      </x:c>
      <x:c r="Q955" s="55">
        <x:f t="shared" si="178"/>
        <x:v>28141.294596376665</x:v>
      </x:c>
      <x:c r="R955" s="55">
        <x:f t="shared" si="179"/>
        <x:v>-8789.2945963766651</x:v>
      </x:c>
      <x:c r="S955" s="1" t="str">
        <x:f t="shared" si="180"/>
        <x:v>YES</x:v>
      </x:c>
      <x:c r="T955" s="1">
        <x:f t="shared" si="181"/>
        <x:v>-8789.2945963766651</x:v>
      </x:c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53">
        <x:f t="shared" si="170"/>
        <x:v>1</x:v>
      </x:c>
      <x:c r="J956" s="53">
        <x:f t="shared" si="171"/>
        <x:v>8</x:v>
      </x:c>
      <x:c r="K956" s="53">
        <x:f t="shared" si="172"/>
        <x:v>11</x:v>
      </x:c>
      <x:c r="L956" s="53">
        <x:f t="shared" si="173"/>
        <x:v>20</x:v>
      </x:c>
      <x:c r="M956" s="54">
        <x:f t="shared" si="174"/>
        <x:v>958.89668184473499</x:v>
      </x:c>
      <x:c r="N956" s="54">
        <x:f t="shared" si="175"/>
        <x:v>0.16590047350328818</x:v>
      </x:c>
      <x:c r="O956" s="55">
        <x:f t="shared" si="176"/>
        <x:v>55252</x:v>
      </x:c>
      <x:c r="P956" s="55">
        <x:f t="shared" si="177"/>
        <x:v>14080</x:v>
      </x:c>
      <x:c r="Q956" s="55">
        <x:f t="shared" si="178"/>
        <x:v>29147.511837582206</x:v>
      </x:c>
      <x:c r="R956" s="55">
        <x:f t="shared" si="179"/>
        <x:v>-7975.5118375822058</x:v>
      </x:c>
      <x:c r="S956" s="1" t="str">
        <x:f t="shared" si="180"/>
        <x:v>YES</x:v>
      </x:c>
      <x:c r="T956" s="1">
        <x:f t="shared" si="181"/>
        <x:v>-7975.5118375822058</x:v>
      </x:c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53">
        <x:f t="shared" si="170"/>
        <x:v>1</x:v>
      </x:c>
      <x:c r="J957" s="53">
        <x:f t="shared" si="171"/>
        <x:v>8</x:v>
      </x:c>
      <x:c r="K957" s="53">
        <x:f t="shared" si="172"/>
        <x:v>12</x:v>
      </x:c>
      <x:c r="L957" s="53">
        <x:f t="shared" si="173"/>
        <x:v>21</x:v>
      </x:c>
      <x:c r="M957" s="54">
        <x:f t="shared" si="174"/>
        <x:v>1018.2241349727994</x:v>
      </x:c>
      <x:c r="N957" s="54">
        <x:f t="shared" si="175"/>
        <x:v>0.20710009373111074</x:v>
      </x:c>
      <x:c r="O957" s="55">
        <x:f t="shared" si="176"/>
        <x:v>57952</x:v>
      </x:c>
      <x:c r="P957" s="55">
        <x:f t="shared" si="177"/>
        <x:v>14960</x:v>
      </x:c>
      <x:c r="Q957" s="55">
        <x:f t="shared" si="178"/>
        <x:v>30177.502343277767</x:v>
      </x:c>
      <x:c r="R957" s="55">
        <x:f t="shared" si="179"/>
        <x:v>-7185.5023432777671</x:v>
      </x:c>
      <x:c r="S957" s="1" t="str">
        <x:f t="shared" si="180"/>
        <x:v>YES</x:v>
      </x:c>
      <x:c r="T957" s="1">
        <x:f t="shared" si="181"/>
        <x:v>-7185.5023432777671</x:v>
      </x:c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53">
        <x:f t="shared" si="170"/>
        <x:v>1</x:v>
      </x:c>
      <x:c r="J958" s="53">
        <x:f t="shared" si="171"/>
        <x:v>8</x:v>
      </x:c>
      <x:c r="K958" s="53">
        <x:f t="shared" si="172"/>
        <x:v>13</x:v>
      </x:c>
      <x:c r="L958" s="53">
        <x:f t="shared" si="173"/>
        <x:v>22</x:v>
      </x:c>
      <x:c r="M958" s="54">
        <x:f t="shared" si="174"/>
        <x:v>1078.9461056811838</x:v>
      </x:c>
      <x:c r="N958" s="54">
        <x:f t="shared" si="175"/>
        <x:v>0.24926812894526651</x:v>
      </x:c>
      <x:c r="O958" s="55">
        <x:f t="shared" si="176"/>
        <x:v>60652</x:v>
      </x:c>
      <x:c r="P958" s="55">
        <x:f t="shared" si="177"/>
        <x:v>15840</x:v>
      </x:c>
      <x:c r="Q958" s="55">
        <x:f t="shared" si="178"/>
        <x:v>31231.703223631663</x:v>
      </x:c>
      <x:c r="R958" s="55">
        <x:f t="shared" si="179"/>
        <x:v>-6419.7032236316627</x:v>
      </x:c>
      <x:c r="S958" s="1" t="str">
        <x:f t="shared" si="180"/>
        <x:v>YES</x:v>
      </x:c>
      <x:c r="T958" s="1">
        <x:f t="shared" si="181"/>
        <x:v>-6419.7032236316627</x:v>
      </x:c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53">
        <x:f t="shared" si="170"/>
        <x:v>1</x:v>
      </x:c>
      <x:c r="J959" s="53">
        <x:f t="shared" si="171"/>
        <x:v>8</x:v>
      </x:c>
      <x:c r="K959" s="53">
        <x:f t="shared" si="172"/>
        <x:v>14</x:v>
      </x:c>
      <x:c r="L959" s="53">
        <x:f t="shared" si="173"/>
        <x:v>23</x:v>
      </x:c>
      <x:c r="M959" s="54">
        <x:f t="shared" si="174"/>
        <x:v>1141.0881869948448</x:v>
      </x:c>
      <x:c r="N959" s="54">
        <x:f t="shared" si="175"/>
        <x:v>0.29242235207975337</x:v>
      </x:c>
      <x:c r="O959" s="55">
        <x:f t="shared" si="176"/>
        <x:v>63352</x:v>
      </x:c>
      <x:c r="P959" s="55">
        <x:f t="shared" si="177"/>
        <x:v>16720</x:v>
      </x:c>
      <x:c r="Q959" s="55">
        <x:f t="shared" si="178"/>
        <x:v>32310.558801993833</x:v>
      </x:c>
      <x:c r="R959" s="55">
        <x:f t="shared" si="179"/>
        <x:v>-5678.5588019938332</x:v>
      </x:c>
      <x:c r="S959" s="1" t="str">
        <x:f t="shared" si="180"/>
        <x:v>YES</x:v>
      </x:c>
      <x:c r="T959" s="1">
        <x:f t="shared" si="181"/>
        <x:v>-5678.5588019938332</x:v>
      </x:c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53">
        <x:f t="shared" si="170"/>
        <x:v>1</x:v>
      </x:c>
      <x:c r="J960" s="53">
        <x:f t="shared" si="171"/>
        <x:v>8</x:v>
      </x:c>
      <x:c r="K960" s="53">
        <x:f t="shared" si="172"/>
        <x:v>15</x:v>
      </x:c>
      <x:c r="L960" s="53">
        <x:f t="shared" si="173"/>
        <x:v>24</x:v>
      </x:c>
      <x:c r="M960" s="54">
        <x:f t="shared" si="174"/>
        <x:v>1204.6763938709914</x:v>
      </x:c>
      <x:c r="N960" s="54">
        <x:f t="shared" si="175"/>
        <x:v>0.33658082907707737</x:v>
      </x:c>
      <x:c r="O960" s="55">
        <x:f t="shared" si="176"/>
        <x:v>66052</x:v>
      </x:c>
      <x:c r="P960" s="55">
        <x:f t="shared" si="177"/>
        <x:v>17600</x:v>
      </x:c>
      <x:c r="Q960" s="55">
        <x:f t="shared" si="178"/>
        <x:v>33414.52072692693</x:v>
      </x:c>
      <x:c r="R960" s="55">
        <x:f t="shared" si="179"/>
        <x:v>-4962.5207269269304</x:v>
      </x:c>
      <x:c r="S960" s="1" t="str">
        <x:f t="shared" si="180"/>
        <x:v>YES</x:v>
      </x:c>
      <x:c r="T960" s="1">
        <x:f t="shared" si="181"/>
        <x:v>-4962.5207269269304</x:v>
      </x:c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53">
        <x:f t="shared" si="170"/>
        <x:v>1</x:v>
      </x:c>
      <x:c r="J961" s="53">
        <x:f t="shared" si="171"/>
        <x:v>8</x:v>
      </x:c>
      <x:c r="K961" s="53">
        <x:f t="shared" si="172"/>
        <x:v>16</x:v>
      </x:c>
      <x:c r="L961" s="53">
        <x:f t="shared" si="173"/>
        <x:v>25</x:v>
      </x:c>
      <x:c r="M961" s="54">
        <x:f t="shared" si="174"/>
        <x:v>1269.7371697484805</x:v>
      </x:c>
      <x:c r="N961" s="54">
        <x:f t="shared" si="175"/>
        <x:v>0.38176192343644477</x:v>
      </x:c>
      <x:c r="O961" s="55">
        <x:f t="shared" si="176"/>
        <x:v>68752</x:v>
      </x:c>
      <x:c r="P961" s="55">
        <x:f t="shared" si="177"/>
        <x:v>18480</x:v>
      </x:c>
      <x:c r="Q961" s="55">
        <x:f t="shared" si="178"/>
        <x:v>34544.048085911119</x:v>
      </x:c>
      <x:c r="R961" s="55">
        <x:f t="shared" si="179"/>
        <x:v>-4272.0480859111194</x:v>
      </x:c>
      <x:c r="S961" s="1" t="str">
        <x:f t="shared" si="180"/>
        <x:v>YES</x:v>
      </x:c>
      <x:c r="T961" s="1">
        <x:f t="shared" si="181"/>
        <x:v>-4272.0480859111194</x:v>
      </x:c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53">
        <x:f t="shared" si="170"/>
        <x:v>1</x:v>
      </x:c>
      <x:c r="J962" s="53">
        <x:f t="shared" si="171"/>
        <x:v>8</x:v>
      </x:c>
      <x:c r="K962" s="53">
        <x:f t="shared" si="172"/>
        <x:v>17</x:v>
      </x:c>
      <x:c r="L962" s="53">
        <x:f t="shared" si="173"/>
        <x:v>26</x:v>
      </x:c>
      <x:c r="M962" s="54">
        <x:f t="shared" si="174"/>
        <x:v>1336.2973931950207</x:v>
      </x:c>
      <x:c r="N962" s="54">
        <x:f t="shared" si="175"/>
        <x:v>0.42798430082987549</x:v>
      </x:c>
      <x:c r="O962" s="55">
        <x:f t="shared" si="176"/>
        <x:v>71452</x:v>
      </x:c>
      <x:c r="P962" s="55">
        <x:f t="shared" si="177"/>
        <x:v>19360</x:v>
      </x:c>
      <x:c r="Q962" s="55">
        <x:f t="shared" si="178"/>
        <x:v>35699.607520746889</x:v>
      </x:c>
      <x:c r="R962" s="55">
        <x:f t="shared" si="179"/>
        <x:v>-3607.6075207468893</x:v>
      </x:c>
      <x:c r="S962" s="1" t="str">
        <x:f t="shared" si="180"/>
        <x:v>YES</x:v>
      </x:c>
      <x:c r="T962" s="1">
        <x:f t="shared" si="181"/>
        <x:v>-3607.6075207468893</x:v>
      </x:c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53">
        <x:f t="shared" si="170"/>
        <x:v>1</x:v>
      </x:c>
      <x:c r="J963" s="53">
        <x:f t="shared" si="171"/>
        <x:v>8</x:v>
      </x:c>
      <x:c r="K963" s="53">
        <x:f t="shared" si="172"/>
        <x:v>18</x:v>
      </x:c>
      <x:c r="L963" s="53">
        <x:f t="shared" si="173"/>
        <x:v>27</x:v>
      </x:c>
      <x:c r="M963" s="54">
        <x:f t="shared" si="174"/>
        <x:v>1404.3843846536081</x:v>
      </x:c>
      <x:c r="N963" s="54">
        <x:f t="shared" si="175"/>
        <x:v>0.47526693378722784</x:v>
      </x:c>
      <x:c r="O963" s="55">
        <x:f t="shared" si="176"/>
        <x:v>74152</x:v>
      </x:c>
      <x:c r="P963" s="55">
        <x:f t="shared" si="177"/>
        <x:v>20240</x:v>
      </x:c>
      <x:c r="Q963" s="55">
        <x:f t="shared" si="178"/>
        <x:v>36881.673344680697</x:v>
      </x:c>
      <x:c r="R963" s="55">
        <x:f t="shared" si="179"/>
        <x:v>-2969.6733446806975</x:v>
      </x:c>
      <x:c r="S963" s="1" t="str">
        <x:f t="shared" si="180"/>
        <x:v>YES</x:v>
      </x:c>
      <x:c r="T963" s="1">
        <x:f t="shared" si="181"/>
        <x:v>-2969.6733446806975</x:v>
      </x:c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53">
        <x:f t="shared" si="170"/>
        <x:v>1</x:v>
      </x:c>
      <x:c r="J964" s="53">
        <x:f t="shared" si="171"/>
        <x:v>8</x:v>
      </x:c>
      <x:c r="K964" s="53">
        <x:f t="shared" si="172"/>
        <x:v>19</x:v>
      </x:c>
      <x:c r="L964" s="53">
        <x:f t="shared" si="173"/>
        <x:v>28</x:v>
      </x:c>
      <x:c r="M964" s="54">
        <x:f t="shared" si="174"/>
        <x:v>1474.0259132896299</x:v>
      </x:c>
      <x:c r="N964" s="54">
        <x:f t="shared" si="175"/>
        <x:v>0.52362910645113192</x:v>
      </x:c>
      <x:c r="O964" s="55">
        <x:f t="shared" si="176"/>
        <x:v>76852</x:v>
      </x:c>
      <x:c r="P964" s="55">
        <x:f t="shared" si="177"/>
        <x:v>21120</x:v>
      </x:c>
      <x:c r="Q964" s="55">
        <x:f t="shared" si="178"/>
        <x:v>38090.727661278295</x:v>
      </x:c>
      <x:c r="R964" s="55">
        <x:f t="shared" si="179"/>
        <x:v>-2358.7276612782953</x:v>
      </x:c>
      <x:c r="S964" s="1" t="str">
        <x:f t="shared" si="180"/>
        <x:v>YES</x:v>
      </x:c>
      <x:c r="T964" s="1">
        <x:f t="shared" si="181"/>
        <x:v>-2358.7276612782953</x:v>
      </x:c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53">
        <x:f t="shared" si="170"/>
        <x:v>1</x:v>
      </x:c>
      <x:c r="J965" s="53">
        <x:f t="shared" si="171"/>
        <x:v>8</x:v>
      </x:c>
      <x:c r="K965" s="53">
        <x:f t="shared" si="172"/>
        <x:v>20</x:v>
      </x:c>
      <x:c r="L965" s="53">
        <x:f t="shared" si="173"/>
        <x:v>29</x:v>
      </x:c>
      <x:c r="M965" s="54">
        <x:f t="shared" si="174"/>
        <x:v>1545.250203940107</x:v>
      </x:c>
      <x:c r="N965" s="54">
        <x:f t="shared" si="175"/>
        <x:v>0.5730904194028521</x:v>
      </x:c>
      <x:c r="O965" s="55">
        <x:f t="shared" si="176"/>
        <x:v>79552</x:v>
      </x:c>
      <x:c r="P965" s="55">
        <x:f t="shared" si="177"/>
        <x:v>22000</x:v>
      </x:c>
      <x:c r="Q965" s="55">
        <x:f t="shared" si="178"/>
        <x:v>39327.260485071303</x:v>
      </x:c>
      <x:c r="R965" s="55">
        <x:f t="shared" si="179"/>
        <x:v>-1775.2604850713033</x:v>
      </x:c>
      <x:c r="S965" s="1" t="str">
        <x:f t="shared" si="180"/>
        <x:v>YES</x:v>
      </x:c>
      <x:c r="T965" s="1">
        <x:f t="shared" si="181"/>
        <x:v>-1775.2604850713033</x:v>
      </x:c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53">
        <x:f t="shared" si="170"/>
        <x:v>1</x:v>
      </x:c>
      <x:c r="J966" s="53">
        <x:f t="shared" si="171"/>
        <x:v>8</x:v>
      </x:c>
      <x:c r="K966" s="53">
        <x:f t="shared" si="172"/>
        <x:v>21</x:v>
      </x:c>
      <x:c r="L966" s="53">
        <x:f t="shared" si="173"/>
        <x:v>30</x:v>
      </x:c>
      <x:c r="M966" s="54">
        <x:f t="shared" si="174"/>
        <x:v>1618.0859441665507</x:v>
      </x:c>
      <x:c r="N966" s="54">
        <x:f t="shared" si="175"/>
        <x:v>0.62367079456010466</x:v>
      </x:c>
      <x:c r="O966" s="55">
        <x:f t="shared" si="176"/>
        <x:v>82252</x:v>
      </x:c>
      <x:c r="P966" s="55">
        <x:f t="shared" si="177"/>
        <x:v>22880</x:v>
      </x:c>
      <x:c r="Q966" s="55">
        <x:f t="shared" si="178"/>
        <x:v>40591.769864002614</x:v>
      </x:c>
      <x:c r="R966" s="55">
        <x:f t="shared" si="179"/>
        <x:v>-1219.7698640026138</x:v>
      </x:c>
      <x:c r="S966" s="1" t="str">
        <x:f t="shared" si="180"/>
        <x:v>YES</x:v>
      </x:c>
      <x:c r="T966" s="1">
        <x:f t="shared" si="181"/>
        <x:v>-1219.7698640026138</x:v>
      </x:c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53">
        <x:f t="shared" si="170"/>
        <x:v>1</x:v>
      </x:c>
      <x:c r="J967" s="53">
        <x:f t="shared" si="171"/>
        <x:v>8</x:v>
      </x:c>
      <x:c r="K967" s="53">
        <x:f t="shared" si="172"/>
        <x:v>22</x:v>
      </x:c>
      <x:c r="L967" s="53">
        <x:f t="shared" si="173"/>
        <x:v>31</x:v>
      </x:c>
      <x:c r="M967" s="54">
        <x:f t="shared" si="174"/>
        <x:v>1692.5622914129467</x:v>
      </x:c>
      <x:c r="N967" s="54">
        <x:f t="shared" si="175"/>
        <x:v>0.67539048014787961</x:v>
      </x:c>
      <x:c r="O967" s="55">
        <x:f t="shared" si="176"/>
        <x:v>84952</x:v>
      </x:c>
      <x:c r="P967" s="55">
        <x:f t="shared" si="177"/>
        <x:v>23760</x:v>
      </x:c>
      <x:c r="Q967" s="55">
        <x:f t="shared" si="178"/>
        <x:v>41884.762003696989</x:v>
      </x:c>
      <x:c r="R967" s="55">
        <x:f t="shared" si="179"/>
        <x:v>-692.76200369698927</x:v>
      </x:c>
      <x:c r="S967" s="1" t="str">
        <x:f t="shared" si="180"/>
        <x:v>YES</x:v>
      </x:c>
      <x:c r="T967" s="1">
        <x:f t="shared" si="181"/>
        <x:v>-692.76200369698927</x:v>
      </x:c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53">
        <x:f t="shared" si="170"/>
        <x:v>1</x:v>
      </x:c>
      <x:c r="J968" s="53">
        <x:f t="shared" si="171"/>
        <x:v>8</x:v>
      </x:c>
      <x:c r="K968" s="53">
        <x:f t="shared" si="172"/>
        <x:v>23</x:v>
      </x:c>
      <x:c r="L968" s="53">
        <x:f t="shared" si="173"/>
        <x:v>32</x:v>
      </x:c>
      <x:c r="M968" s="54">
        <x:f t="shared" si="174"/>
        <x:v>1768.7088802703834</x:v>
      </x:c>
      <x:c r="N968" s="54">
        <x:f t="shared" si="175"/>
        <x:v>0.72827005574332182</x:v>
      </x:c>
      <x:c r="O968" s="55">
        <x:f t="shared" si="176"/>
        <x:v>87652</x:v>
      </x:c>
      <x:c r="P968" s="55">
        <x:f t="shared" si="177"/>
        <x:v>24640</x:v>
      </x:c>
      <x:c r="Q968" s="55">
        <x:f t="shared" si="178"/>
        <x:v>43206.751393583043</x:v>
      </x:c>
      <x:c r="R968" s="55">
        <x:f t="shared" si="179"/>
        <x:v>-194.75139358304295</x:v>
      </x:c>
      <x:c r="S968" s="1" t="str">
        <x:f t="shared" si="180"/>
        <x:v>YES</x:v>
      </x:c>
      <x:c r="T968" s="1">
        <x:f t="shared" si="181"/>
        <x:v>-194.75139358304295</x:v>
      </x:c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53">
        <x:f t="shared" si="170"/>
        <x:v>1</x:v>
      </x:c>
      <x:c r="J969" s="53">
        <x:f t="shared" si="171"/>
        <x:v>8</x:v>
      </x:c>
      <x:c r="K969" s="53">
        <x:f t="shared" si="172"/>
        <x:v>24</x:v>
      </x:c>
      <x:c r="L969" s="53">
        <x:f t="shared" si="173"/>
        <x:v>33</x:v>
      </x:c>
      <x:c r="M969" s="54">
        <x:f t="shared" si="174"/>
        <x:v>1846.555829849879</x:v>
      </x:c>
      <x:c r="N969" s="54">
        <x:f t="shared" si="175"/>
        <x:v>0.78233043739574937</x:v>
      </x:c>
      <x:c r="O969" s="55">
        <x:f t="shared" si="176"/>
        <x:v>90352</x:v>
      </x:c>
      <x:c r="P969" s="55">
        <x:f t="shared" si="177"/>
        <x:v>25520</x:v>
      </x:c>
      <x:c r="Q969" s="55">
        <x:f t="shared" si="178"/>
        <x:v>44558.260934893733</x:v>
      </x:c>
      <x:c r="R969" s="55">
        <x:f t="shared" si="179"/>
        <x:v>273.73906510626693</x:v>
      </x:c>
      <x:c r="S969" s="1" t="str">
        <x:f t="shared" si="180"/>
        <x:v>YES</x:v>
      </x:c>
      <x:c r="T969" s="1">
        <x:f t="shared" si="181"/>
        <x:v>273.73906510626693</x:v>
      </x:c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53">
        <x:f t="shared" si="170"/>
        <x:v>1</x:v>
      </x:c>
      <x:c r="J970" s="53">
        <x:f t="shared" si="171"/>
        <x:v>8</x:v>
      </x:c>
      <x:c r="K970" s="53">
        <x:f t="shared" si="172"/>
        <x:v>25</x:v>
      </x:c>
      <x:c r="L970" s="53">
        <x:f t="shared" si="173"/>
        <x:v>34</x:v>
      </x:c>
      <x:c r="M970" s="54">
        <x:f t="shared" si="174"/>
        <x:v>1926.1337512649766</x:v>
      </x:c>
      <x:c r="N970" s="54">
        <x:f t="shared" si="175"/>
        <x:v>0.83759288282290045</x:v>
      </x:c>
      <x:c r="O970" s="55">
        <x:f t="shared" si="176"/>
        <x:v>93052</x:v>
      </x:c>
      <x:c r="P970" s="55">
        <x:f t="shared" si="177"/>
        <x:v>26400</x:v>
      </x:c>
      <x:c r="Q970" s="55">
        <x:f t="shared" si="178"/>
        <x:v>45939.822070572511</x:v>
      </x:c>
      <x:c r="R970" s="55">
        <x:f t="shared" si="179"/>
        <x:v>712.17792942748929</x:v>
      </x:c>
      <x:c r="S970" s="1" t="str">
        <x:f t="shared" si="180"/>
        <x:v>YES</x:v>
      </x:c>
      <x:c r="T970" s="1">
        <x:f t="shared" si="181"/>
        <x:v>712.17792942748929</x:v>
      </x:c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53">
        <x:f t="shared" si="170"/>
        <x:v>1</x:v>
      </x:c>
      <x:c r="J971" s="53">
        <x:f t="shared" si="171"/>
        <x:v>8</x:v>
      </x:c>
      <x:c r="K971" s="53">
        <x:f t="shared" si="172"/>
        <x:v>26</x:v>
      </x:c>
      <x:c r="L971" s="53">
        <x:f t="shared" si="173"/>
        <x:v>35</x:v>
      </x:c>
      <x:c r="M971" s="54">
        <x:f t="shared" si="174"/>
        <x:v>2007.4737552256947</x:v>
      </x:c>
      <x:c r="N971" s="54">
        <x:f t="shared" si="175"/>
        <x:v>0.89407899668451019</x:v>
      </x:c>
      <x:c r="O971" s="55">
        <x:f t="shared" si="176"/>
        <x:v>95752</x:v>
      </x:c>
      <x:c r="P971" s="55">
        <x:f t="shared" si="177"/>
        <x:v>27280</x:v>
      </x:c>
      <x:c r="Q971" s="55">
        <x:f t="shared" si="178"/>
        <x:v>47351.974917112755</x:v>
      </x:c>
      <x:c r="R971" s="55">
        <x:f t="shared" si="179"/>
        <x:v>1120.0250828872449</x:v>
      </x:c>
      <x:c r="S971" s="1" t="str">
        <x:f t="shared" si="180"/>
        <x:v>YES</x:v>
      </x:c>
      <x:c r="T971" s="1">
        <x:f t="shared" si="181"/>
        <x:v>1120.0250828872449</x:v>
      </x:c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53">
        <x:f t="shared" si="170"/>
        <x:v>1</x:v>
      </x:c>
      <x:c r="J972" s="53">
        <x:f t="shared" si="171"/>
        <x:v>8</x:v>
      </x:c>
      <x:c r="K972" s="53">
        <x:f t="shared" si="172"/>
        <x:v>27</x:v>
      </x:c>
      <x:c r="L972" s="53">
        <x:f t="shared" si="173"/>
        <x:v>36</x:v>
      </x:c>
      <x:c r="M972" s="54">
        <x:f t="shared" si="174"/>
        <x:v>2090.6074597454513</x:v>
      </x:c>
      <x:c r="N972" s="54">
        <x:f t="shared" si="175"/>
        <x:v>0.95181073593434118</x:v>
      </x:c>
      <x:c r="O972" s="55">
        <x:f t="shared" si="176"/>
        <x:v>98452</x:v>
      </x:c>
      <x:c r="P972" s="55">
        <x:f t="shared" si="177"/>
        <x:v>28160</x:v>
      </x:c>
      <x:c r="Q972" s="55">
        <x:f t="shared" si="178"/>
        <x:v>48795.26839835853</x:v>
      </x:c>
      <x:c r="R972" s="55">
        <x:f t="shared" si="179"/>
        <x:v>1496.7316016414698</x:v>
      </x:c>
      <x:c r="S972" s="1" t="str">
        <x:f t="shared" si="180"/>
        <x:v>YES</x:v>
      </x:c>
      <x:c r="T972" s="1">
        <x:f t="shared" si="181"/>
        <x:v>1496.7316016414698</x:v>
      </x:c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53">
        <x:f t="shared" si="170"/>
        <x:v>1</x:v>
      </x:c>
      <x:c r="J973" s="53">
        <x:f t="shared" si="171"/>
        <x:v>8</x:v>
      </x:c>
      <x:c r="K973" s="53">
        <x:f t="shared" si="172"/>
        <x:v>28</x:v>
      </x:c>
      <x:c r="L973" s="53">
        <x:f t="shared" si="173"/>
        <x:v>37</x:v>
      </x:c>
      <x:c r="M973" s="54">
        <x:f t="shared" si="174"/>
        <x:v>2175.566997962605</x:v>
      </x:c>
      <x:c r="N973" s="54">
        <x:f t="shared" si="175"/>
        <x:v>1.0108104152518089</x:v>
      </x:c>
      <x:c r="O973" s="55">
        <x:f t="shared" si="176"/>
        <x:v>101152</x:v>
      </x:c>
      <x:c r="P973" s="55">
        <x:f t="shared" si="177"/>
        <x:v>29040</x:v>
      </x:c>
      <x:c r="Q973" s="55">
        <x:f t="shared" si="178"/>
        <x:v>50270.260381295229</x:v>
      </x:c>
      <x:c r="R973" s="55">
        <x:f t="shared" si="179"/>
        <x:v>1841.7396187047707</x:v>
      </x:c>
      <x:c r="S973" s="1" t="str">
        <x:f t="shared" si="180"/>
        <x:v>YES</x:v>
      </x:c>
      <x:c r="T973" s="1">
        <x:f t="shared" si="181"/>
        <x:v>1841.7396187047707</x:v>
      </x:c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53">
        <x:f t="shared" si="170"/>
        <x:v>1</x:v>
      </x:c>
      <x:c r="J974" s="53">
        <x:f t="shared" si="171"/>
        <x:v>8</x:v>
      </x:c>
      <x:c r="K974" s="53">
        <x:f t="shared" si="172"/>
        <x:v>29</x:v>
      </x:c>
      <x:c r="L974" s="53">
        <x:f t="shared" si="173"/>
        <x:v>38</x:v>
      </x:c>
      <x:c r="M974" s="54">
        <x:f t="shared" si="174"/>
        <x:v>2262.3850260782583</x:v>
      </x:c>
      <x:c r="N974" s="54">
        <x:f t="shared" si="175"/>
        <x:v>1.0711007125543461</x:v>
      </x:c>
      <x:c r="O974" s="55">
        <x:f t="shared" si="176"/>
        <x:v>103852</x:v>
      </x:c>
      <x:c r="P974" s="55">
        <x:f t="shared" si="177"/>
        <x:v>29920</x:v>
      </x:c>
      <x:c r="Q974" s="55">
        <x:f t="shared" si="178"/>
        <x:v>51777.517813858649</x:v>
      </x:c>
      <x:c r="R974" s="55">
        <x:f t="shared" si="179"/>
        <x:v>2154.4821861413511</x:v>
      </x:c>
      <x:c r="S974" s="1" t="str">
        <x:f t="shared" si="180"/>
        <x:v>YES</x:v>
      </x:c>
      <x:c r="T974" s="1">
        <x:f t="shared" si="181"/>
        <x:v>2154.4821861413511</x:v>
      </x:c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53">
        <x:f t="shared" si="170"/>
        <x:v>1</x:v>
      </x:c>
      <x:c r="J975" s="53">
        <x:f t="shared" si="171"/>
        <x:v>8</x:v>
      </x:c>
      <x:c r="K975" s="53">
        <x:f t="shared" si="172"/>
        <x:v>30</x:v>
      </x:c>
      <x:c r="L975" s="53">
        <x:f t="shared" si="173"/>
        <x:v>39</x:v>
      </x:c>
      <x:c r="M975" s="54">
        <x:f t="shared" si="174"/>
        <x:v>2351.094731412029</x:v>
      </x:c>
      <x:c r="N975" s="54">
        <x:f t="shared" si="175"/>
        <x:v>1.1327046745916869</x:v>
      </x:c>
      <x:c r="O975" s="55">
        <x:f t="shared" si="176"/>
        <x:v>106552</x:v>
      </x:c>
      <x:c r="P975" s="55">
        <x:f t="shared" si="177"/>
        <x:v>30800</x:v>
      </x:c>
      <x:c r="Q975" s="55">
        <x:f t="shared" si="178"/>
        <x:v>53317.616864792173</x:v>
      </x:c>
      <x:c r="R975" s="55">
        <x:f t="shared" si="179"/>
        <x:v>2434.3831352078269</x:v>
      </x:c>
      <x:c r="S975" s="1" t="str">
        <x:f t="shared" si="180"/>
        <x:v>YES</x:v>
      </x:c>
      <x:c r="T975" s="1">
        <x:f t="shared" si="181"/>
        <x:v>2434.3831352078269</x:v>
      </x:c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53">
        <x:f t="shared" si="170"/>
        <x:v>1</x:v>
      </x:c>
      <x:c r="J976" s="53">
        <x:f t="shared" si="171"/>
        <x:v>9</x:v>
      </x:c>
      <x:c r="K976" s="53">
        <x:f t="shared" si="172"/>
        <x:v>0</x:v>
      </x:c>
      <x:c r="L976" s="53">
        <x:f t="shared" si="173"/>
        <x:v>10</x:v>
      </x:c>
      <x:c r="M976" s="54">
        <x:f t="shared" si="174"/>
        <x:v>436.19300188586965</x:v>
      </x:c>
      <x:c r="N976" s="54">
        <x:f t="shared" si="175"/>
        <x:v>0</x:v>
      </x:c>
      <x:c r="O976" s="55">
        <x:f t="shared" si="176"/>
        <x:v>27646</x:v>
      </x:c>
      <x:c r="P976" s="55">
        <x:f t="shared" si="177"/>
        <x:v>4840</x:v>
      </x:c>
      <x:c r="Q976" s="55">
        <x:f t="shared" si="178"/>
        <x:v>15145.590343259362</x:v>
      </x:c>
      <x:c r="R976" s="55">
        <x:f t="shared" si="179"/>
        <x:v>-12339.590343259362</x:v>
      </x:c>
      <x:c r="S976" s="1" t="str">
        <x:f t="shared" si="180"/>
        <x:v>YES</x:v>
      </x:c>
      <x:c r="T976" s="1">
        <x:f t="shared" si="181"/>
        <x:v>-12339.590343259362</x:v>
      </x:c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53">
        <x:f t="shared" si="170"/>
        <x:v>1</x:v>
      </x:c>
      <x:c r="J977" s="53">
        <x:f t="shared" si="171"/>
        <x:v>9</x:v>
      </x:c>
      <x:c r="K977" s="53">
        <x:f t="shared" si="172"/>
        <x:v>1</x:v>
      </x:c>
      <x:c r="L977" s="53">
        <x:f t="shared" si="173"/>
        <x:v>11</x:v>
      </x:c>
      <x:c r="M977" s="54">
        <x:f t="shared" si="174"/>
        <x:v>481.75550188586965</x:v>
      </x:c>
      <x:c r="N977" s="54">
        <x:f t="shared" si="175"/>
        <x:v>0</x:v>
      </x:c>
      <x:c r="O977" s="55">
        <x:f t="shared" si="176"/>
        <x:v>30346</x:v>
      </x:c>
      <x:c r="P977" s="55">
        <x:f t="shared" si="177"/>
        <x:v>5720</x:v>
      </x:c>
      <x:c r="Q977" s="55">
        <x:f t="shared" si="178"/>
        <x:v>16727.621593259362</x:v>
      </x:c>
      <x:c r="R977" s="55">
        <x:f t="shared" si="179"/>
        <x:v>-12101.621593259362</x:v>
      </x:c>
      <x:c r="S977" s="1" t="str">
        <x:f t="shared" si="180"/>
        <x:v>YES</x:v>
      </x:c>
      <x:c r="T977" s="1">
        <x:f t="shared" si="181"/>
        <x:v>-12101.621593259362</x:v>
      </x:c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53">
        <x:f t="shared" si="170"/>
        <x:v>1</x:v>
      </x:c>
      <x:c r="J978" s="53">
        <x:f t="shared" si="171"/>
        <x:v>9</x:v>
      </x:c>
      <x:c r="K978" s="53">
        <x:f t="shared" si="172"/>
        <x:v>2</x:v>
      </x:c>
      <x:c r="L978" s="53">
        <x:f t="shared" si="173"/>
        <x:v>12</x:v>
      </x:c>
      <x:c r="M978" s="54">
        <x:f t="shared" si="174"/>
        <x:v>528.45706438586967</x:v>
      </x:c>
      <x:c r="N978" s="54">
        <x:f t="shared" si="175"/>
        <x:v>0</x:v>
      </x:c>
      <x:c r="O978" s="55">
        <x:f t="shared" si="176"/>
        <x:v>33046</x:v>
      </x:c>
      <x:c r="P978" s="55">
        <x:f t="shared" si="177"/>
        <x:v>6600</x:v>
      </x:c>
      <x:c r="Q978" s="55">
        <x:f t="shared" si="178"/>
        <x:v>18349.203624509362</x:v>
      </x:c>
      <x:c r="R978" s="55">
        <x:f t="shared" si="179"/>
        <x:v>-11903.203624509362</x:v>
      </x:c>
      <x:c r="S978" s="1" t="str">
        <x:f t="shared" si="180"/>
        <x:v>YES</x:v>
      </x:c>
      <x:c r="T978" s="1">
        <x:f t="shared" si="181"/>
        <x:v>-11903.203624509362</x:v>
      </x:c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53">
        <x:f t="shared" si="170"/>
        <x:v>1</x:v>
      </x:c>
      <x:c r="J979" s="53">
        <x:f t="shared" si="171"/>
        <x:v>9</x:v>
      </x:c>
      <x:c r="K979" s="53">
        <x:f t="shared" si="172"/>
        <x:v>3</x:v>
      </x:c>
      <x:c r="L979" s="53">
        <x:f t="shared" si="173"/>
        <x:v>13</x:v>
      </x:c>
      <x:c r="M979" s="54">
        <x:f t="shared" si="174"/>
        <x:v>576.3190468077446</x:v>
      </x:c>
      <x:c r="N979" s="54">
        <x:f t="shared" si="175"/>
        <x:v>0</x:v>
      </x:c>
      <x:c r="O979" s="55">
        <x:f t="shared" si="176"/>
        <x:v>35746</x:v>
      </x:c>
      <x:c r="P979" s="55">
        <x:f t="shared" si="177"/>
        <x:v>7480</x:v>
      </x:c>
      <x:c r="Q979" s="55">
        <x:f t="shared" si="178"/>
        <x:v>20011.0780141578</x:v>
      </x:c>
      <x:c r="R979" s="55">
        <x:f t="shared" si="179"/>
        <x:v>-11745.0780141578</x:v>
      </x:c>
      <x:c r="S979" s="1" t="str">
        <x:f t="shared" si="180"/>
        <x:v>YES</x:v>
      </x:c>
      <x:c r="T979" s="1">
        <x:f t="shared" si="181"/>
        <x:v>-11745.0780141578</x:v>
      </x:c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53">
        <x:f t="shared" si="170"/>
        <x:v>1</x:v>
      </x:c>
      <x:c r="J980" s="53">
        <x:f t="shared" si="171"/>
        <x:v>9</x:v>
      </x:c>
      <x:c r="K980" s="53">
        <x:f t="shared" si="172"/>
        <x:v>4</x:v>
      </x:c>
      <x:c r="L980" s="53">
        <x:f t="shared" si="173"/>
        <x:v>14</x:v>
      </x:c>
      <x:c r="M980" s="54">
        <x:f t="shared" si="174"/>
        <x:v>625.36316253040093</x:v>
      </x:c>
      <x:c r="N980" s="54">
        <x:f t="shared" si="175"/>
        <x:v>0</x:v>
      </x:c>
      <x:c r="O980" s="55">
        <x:f t="shared" si="176"/>
        <x:v>38446</x:v>
      </x:c>
      <x:c r="P980" s="55">
        <x:f t="shared" si="177"/>
        <x:v>8360</x:v>
      </x:c>
      <x:c r="Q980" s="55">
        <x:f t="shared" si="178"/>
        <x:v>21713.998698972253</x:v>
      </x:c>
      <x:c r="R980" s="55">
        <x:f t="shared" si="179"/>
        <x:v>-11627.998698972253</x:v>
      </x:c>
      <x:c r="S980" s="1" t="str">
        <x:f t="shared" si="180"/>
        <x:v>YES</x:v>
      </x:c>
      <x:c r="T980" s="1">
        <x:f t="shared" si="181"/>
        <x:v>-11627.998698972253</x:v>
      </x:c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53">
        <x:f t="shared" si="170"/>
        <x:v>1</x:v>
      </x:c>
      <x:c r="J981" s="53">
        <x:f t="shared" si="171"/>
        <x:v>9</x:v>
      </x:c>
      <x:c r="K981" s="53">
        <x:f t="shared" si="172"/>
        <x:v>5</x:v>
      </x:c>
      <x:c r="L981" s="53">
        <x:f t="shared" si="173"/>
        <x:v>15</x:v>
      </x:c>
      <x:c r="M981" s="54">
        <x:f t="shared" si="174"/>
        <x:v>675.61148645160449</x:v>
      </x:c>
      <x:c r="N981" s="54">
        <x:f t="shared" si="175"/>
        <x:v>0</x:v>
      </x:c>
      <x:c r="O981" s="55">
        <x:f t="shared" si="176"/>
        <x:v>41146</x:v>
      </x:c>
      <x:c r="P981" s="55">
        <x:f t="shared" si="177"/>
        <x:v>9240</x:v>
      </x:c>
      <x:c r="Q981" s="55">
        <x:f t="shared" si="178"/>
        <x:v>23458.732168458489</x:v>
      </x:c>
      <x:c r="R981" s="55">
        <x:f t="shared" si="179"/>
        <x:v>-11552.732168458489</x:v>
      </x:c>
      <x:c r="S981" s="1" t="str">
        <x:f t="shared" si="180"/>
        <x:v>YES</x:v>
      </x:c>
      <x:c r="T981" s="1">
        <x:f t="shared" si="181"/>
        <x:v>-11552.732168458489</x:v>
      </x:c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53">
        <x:f t="shared" si="170"/>
        <x:v>1</x:v>
      </x:c>
      <x:c r="J982" s="53">
        <x:f t="shared" si="171"/>
        <x:v>9</x:v>
      </x:c>
      <x:c r="K982" s="53">
        <x:f t="shared" si="172"/>
        <x:v>6</x:v>
      </x:c>
      <x:c r="L982" s="53">
        <x:f t="shared" si="173"/>
        <x:v>16</x:v>
      </x:c>
      <x:c r="M982" s="54">
        <x:f t="shared" si="174"/>
        <x:v>727.08646063323749</x:v>
      </x:c>
      <x:c r="N982" s="54">
        <x:f t="shared" si="175"/>
        <x:v>4.9211532175260373E-3</x:v>
      </x:c>
      <x:c r="O982" s="55">
        <x:f t="shared" si="176"/>
        <x:v>43846</x:v>
      </x:c>
      <x:c r="P982" s="55">
        <x:f t="shared" si="177"/>
        <x:v>10120</x:v>
      </x:c>
      <x:c r="Q982" s="55">
        <x:f t="shared" si="178"/>
        <x:v>25123.02883043815</x:v>
      </x:c>
      <x:c r="R982" s="55">
        <x:f t="shared" si="179"/>
        <x:v>-11397.02883043815</x:v>
      </x:c>
      <x:c r="S982" s="1" t="str">
        <x:f t="shared" si="180"/>
        <x:v>YES</x:v>
      </x:c>
      <x:c r="T982" s="1">
        <x:f t="shared" si="181"/>
        <x:v>-11397.02883043815</x:v>
      </x:c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53">
        <x:f t="shared" si="170"/>
        <x:v>1</x:v>
      </x:c>
      <x:c r="J983" s="53">
        <x:f t="shared" si="171"/>
        <x:v>9</x:v>
      </x:c>
      <x:c r="K983" s="53">
        <x:f t="shared" si="172"/>
        <x:v>7</x:v>
      </x:c>
      <x:c r="L983" s="53">
        <x:f t="shared" si="173"/>
        <x:v>17</x:v>
      </x:c>
      <x:c r="M983" s="54">
        <x:f t="shared" si="174"/>
        <x:v>779.81090003119789</x:v>
      </x:c>
      <x:c r="N983" s="54">
        <x:f t="shared" si="175"/>
        <x:v>4.1535347243887424E-2</x:v>
      </x:c>
      <x:c r="O983" s="55">
        <x:f t="shared" si="176"/>
        <x:v>46546</x:v>
      </x:c>
      <x:c r="P983" s="55">
        <x:f t="shared" si="177"/>
        <x:v>11000</x:v>
      </x:c>
      <x:c r="Q983" s="55">
        <x:f t="shared" si="178"/>
        <x:v>26038.383681097184</x:v>
      </x:c>
      <x:c r="R983" s="55">
        <x:f t="shared" si="179"/>
        <x:v>-10492.383681097184</x:v>
      </x:c>
      <x:c r="S983" s="1" t="str">
        <x:f t="shared" si="180"/>
        <x:v>YES</x:v>
      </x:c>
      <x:c r="T983" s="1">
        <x:f t="shared" si="181"/>
        <x:v>-10492.383681097184</x:v>
      </x:c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53">
        <x:f t="shared" si="170"/>
        <x:v>1</x:v>
      </x:c>
      <x:c r="J984" s="53">
        <x:f t="shared" si="171"/>
        <x:v>9</x:v>
      </x:c>
      <x:c r="K984" s="53">
        <x:f t="shared" si="172"/>
        <x:v>8</x:v>
      </x:c>
      <x:c r="L984" s="53">
        <x:f t="shared" si="173"/>
        <x:v>18</x:v>
      </x:c>
      <x:c r="M984" s="54">
        <x:f t="shared" si="174"/>
        <x:v>833.80799831117804</x:v>
      </x:c>
      <x:c r="N984" s="54">
        <x:f t="shared" si="175"/>
        <x:v>7.9033332160540301E-2</x:v>
      </x:c>
      <x:c r="O984" s="55">
        <x:f t="shared" si="176"/>
        <x:v>49246</x:v>
      </x:c>
      <x:c r="P984" s="55">
        <x:f t="shared" si="177"/>
        <x:v>11880</x:v>
      </x:c>
      <x:c r="Q984" s="55">
        <x:f t="shared" si="178"/>
        <x:v>26975.833304013508</x:v>
      </x:c>
      <x:c r="R984" s="55">
        <x:f t="shared" si="179"/>
        <x:v>-9609.8333040135076</x:v>
      </x:c>
      <x:c r="S984" s="1" t="str">
        <x:f t="shared" si="180"/>
        <x:v>YES</x:v>
      </x:c>
      <x:c r="T984" s="1">
        <x:f t="shared" si="181"/>
        <x:v>-9609.8333040135076</x:v>
      </x:c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53">
        <x:f t="shared" si="170"/>
        <x:v>1</x:v>
      </x:c>
      <x:c r="J985" s="53">
        <x:f t="shared" si="171"/>
        <x:v>9</x:v>
      </x:c>
      <x:c r="K985" s="53">
        <x:f t="shared" si="172"/>
        <x:v>9</x:v>
      </x:c>
      <x:c r="L985" s="53">
        <x:f t="shared" si="173"/>
        <x:v>19</x:v>
      </x:c>
      <x:c r="M985" s="54">
        <x:f t="shared" si="174"/>
        <x:v>889.1013337515725</x:v>
      </x:c>
      <x:c r="N985" s="54">
        <x:f t="shared" si="175"/>
        <x:v>0.11743148177192535</x:v>
      </x:c>
      <x:c r="O985" s="55">
        <x:f t="shared" si="176"/>
        <x:v>51946</x:v>
      </x:c>
      <x:c r="P985" s="55">
        <x:f t="shared" si="177"/>
        <x:v>12760</x:v>
      </x:c>
      <x:c r="Q985" s="55">
        <x:f t="shared" si="178"/>
        <x:v>27935.787044298133</x:v>
      </x:c>
      <x:c r="R985" s="55">
        <x:f t="shared" si="179"/>
        <x:v>-8749.787044298133</x:v>
      </x:c>
      <x:c r="S985" s="1" t="str">
        <x:f t="shared" si="180"/>
        <x:v>YES</x:v>
      </x:c>
      <x:c r="T985" s="1">
        <x:f t="shared" si="181"/>
        <x:v>-8749.787044298133</x:v>
      </x:c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53">
        <x:f t="shared" si="170"/>
        <x:v>1</x:v>
      </x:c>
      <x:c r="J986" s="53">
        <x:f t="shared" si="171"/>
        <x:v>9</x:v>
      </x:c>
      <x:c r="K986" s="53">
        <x:f t="shared" si="172"/>
        <x:v>10</x:v>
      </x:c>
      <x:c r="L986" s="53">
        <x:f t="shared" si="173"/>
        <x:v>20</x:v>
      </x:c>
      <x:c r="M986" s="54">
        <x:f t="shared" si="174"/>
        <x:v>945.71487523478538</x:v>
      </x:c>
      <x:c r="N986" s="54">
        <x:f t="shared" si="175"/>
        <x:v>0.15674644113526762</x:v>
      </x:c>
      <x:c r="O986" s="55">
        <x:f t="shared" si="176"/>
        <x:v>54646</x:v>
      </x:c>
      <x:c r="P986" s="55">
        <x:f t="shared" si="177"/>
        <x:v>13640</x:v>
      </x:c>
      <x:c r="Q986" s="55">
        <x:f t="shared" si="178"/>
        <x:v>28918.661028381692</x:v>
      </x:c>
      <x:c r="R986" s="55">
        <x:f t="shared" si="179"/>
        <x:v>-7912.6610283816917</x:v>
      </x:c>
      <x:c r="S986" s="1" t="str">
        <x:f t="shared" si="180"/>
        <x:v>YES</x:v>
      </x:c>
      <x:c r="T986" s="1">
        <x:f t="shared" si="181"/>
        <x:v>-7912.6610283816917</x:v>
      </x:c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53">
        <x:f t="shared" si="170"/>
        <x:v>1</x:v>
      </x:c>
      <x:c r="J987" s="53">
        <x:f t="shared" si="171"/>
        <x:v>9</x:v>
      </x:c>
      <x:c r="K987" s="53">
        <x:f t="shared" si="172"/>
        <x:v>11</x:v>
      </x:c>
      <x:c r="L987" s="53">
        <x:f t="shared" si="173"/>
        <x:v>21</x:v>
      </x:c>
      <x:c r="M987" s="54">
        <x:f t="shared" si="174"/>
        <x:v>1003.6729883282244</x:v>
      </x:c>
      <x:c r="N987" s="54">
        <x:f t="shared" si="175"/>
        <x:v>0.19699513078348915</x:v>
      </x:c>
      <x:c r="O987" s="55">
        <x:f t="shared" si="176"/>
        <x:v>57346</x:v>
      </x:c>
      <x:c r="P987" s="55">
        <x:f t="shared" si="177"/>
        <x:v>14520</x:v>
      </x:c>
      <x:c r="Q987" s="55">
        <x:f t="shared" si="178"/>
        <x:v>29924.878269587229</x:v>
      </x:c>
      <x:c r="R987" s="55">
        <x:f t="shared" si="179"/>
        <x:v>-7098.8782695872287</x:v>
      </x:c>
      <x:c r="S987" s="1" t="str">
        <x:f t="shared" si="180"/>
        <x:v>YES</x:v>
      </x:c>
      <x:c r="T987" s="1">
        <x:f t="shared" si="181"/>
        <x:v>-7098.8782695872287</x:v>
      </x:c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53">
        <x:f t="shared" si="170"/>
        <x:v>1</x:v>
      </x:c>
      <x:c r="J988" s="53">
        <x:f t="shared" si="171"/>
        <x:v>9</x:v>
      </x:c>
      <x:c r="K988" s="53">
        <x:f t="shared" si="172"/>
        <x:v>12</x:v>
      </x:c>
      <x:c r="L988" s="53">
        <x:f t="shared" si="173"/>
        <x:v>22</x:v>
      </x:c>
      <x:c r="M988" s="54">
        <x:f t="shared" si="174"/>
        <x:v>1063.0004414562889</x:v>
      </x:c>
      <x:c r="N988" s="54">
        <x:f t="shared" si="175"/>
        <x:v>0.23819475101131171</x:v>
      </x:c>
      <x:c r="O988" s="55">
        <x:f t="shared" si="176"/>
        <x:v>60046</x:v>
      </x:c>
      <x:c r="P988" s="55">
        <x:f t="shared" si="177"/>
        <x:v>15400</x:v>
      </x:c>
      <x:c r="Q988" s="55">
        <x:f t="shared" si="178"/>
        <x:v>30954.868775282794</x:v>
      </x:c>
      <x:c r="R988" s="55">
        <x:f t="shared" si="179"/>
        <x:v>-6308.8687752827936</x:v>
      </x:c>
      <x:c r="S988" s="1" t="str">
        <x:f t="shared" si="180"/>
        <x:v>YES</x:v>
      </x:c>
      <x:c r="T988" s="1">
        <x:f t="shared" si="181"/>
        <x:v>-6308.8687752827936</x:v>
      </x:c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53">
        <x:f t="shared" si="170"/>
        <x:v>1</x:v>
      </x:c>
      <x:c r="J989" s="53">
        <x:f t="shared" si="171"/>
        <x:v>9</x:v>
      </x:c>
      <x:c r="K989" s="53">
        <x:f t="shared" si="172"/>
        <x:v>13</x:v>
      </x:c>
      <x:c r="L989" s="53">
        <x:f t="shared" si="173"/>
        <x:v>23</x:v>
      </x:c>
      <x:c r="M989" s="54">
        <x:f t="shared" si="174"/>
        <x:v>1123.7224121646732</x:v>
      </x:c>
      <x:c r="N989" s="54">
        <x:f t="shared" si="175"/>
        <x:v>0.28036278622546751</x:v>
      </x:c>
      <x:c r="O989" s="55">
        <x:f t="shared" si="176"/>
        <x:v>62746</x:v>
      </x:c>
      <x:c r="P989" s="55">
        <x:f t="shared" si="177"/>
        <x:v>16280</x:v>
      </x:c>
      <x:c r="Q989" s="55">
        <x:f t="shared" si="178"/>
        <x:v>32009.069655636689</x:v>
      </x:c>
      <x:c r="R989" s="55">
        <x:f t="shared" si="179"/>
        <x:v>-5543.0696556366893</x:v>
      </x:c>
      <x:c r="S989" s="1" t="str">
        <x:f t="shared" si="180"/>
        <x:v>YES</x:v>
      </x:c>
      <x:c r="T989" s="1">
        <x:f t="shared" si="181"/>
        <x:v>-5543.0696556366893</x:v>
      </x:c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53">
        <x:f t="shared" si="170"/>
        <x:v>1</x:v>
      </x:c>
      <x:c r="J990" s="53">
        <x:f t="shared" si="171"/>
        <x:v>9</x:v>
      </x:c>
      <x:c r="K990" s="53">
        <x:f t="shared" si="172"/>
        <x:v>14</x:v>
      </x:c>
      <x:c r="L990" s="53">
        <x:f t="shared" si="173"/>
        <x:v>24</x:v>
      </x:c>
      <x:c r="M990" s="54">
        <x:f t="shared" si="174"/>
        <x:v>1185.8644934783342</x:v>
      </x:c>
      <x:c r="N990" s="54">
        <x:f t="shared" si="175"/>
        <x:v>0.32351700935995431</x:v>
      </x:c>
      <x:c r="O990" s="55">
        <x:f t="shared" si="176"/>
        <x:v>65446</x:v>
      </x:c>
      <x:c r="P990" s="55">
        <x:f t="shared" si="177"/>
        <x:v>17160</x:v>
      </x:c>
      <x:c r="Q990" s="55">
        <x:f t="shared" si="178"/>
        <x:v>33087.92523399886</x:v>
      </x:c>
      <x:c r="R990" s="55">
        <x:f t="shared" si="179"/>
        <x:v>-4801.9252339988598</x:v>
      </x:c>
      <x:c r="S990" s="1" t="str">
        <x:f t="shared" si="180"/>
        <x:v>YES</x:v>
      </x:c>
      <x:c r="T990" s="1">
        <x:f t="shared" si="181"/>
        <x:v>-4801.9252339988598</x:v>
      </x:c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53">
        <x:f t="shared" si="170"/>
        <x:v>1</x:v>
      </x:c>
      <x:c r="J991" s="53">
        <x:f t="shared" si="171"/>
        <x:v>9</x:v>
      </x:c>
      <x:c r="K991" s="53">
        <x:f t="shared" si="172"/>
        <x:v>15</x:v>
      </x:c>
      <x:c r="L991" s="53">
        <x:f t="shared" si="173"/>
        <x:v>25</x:v>
      </x:c>
      <x:c r="M991" s="54">
        <x:f t="shared" si="174"/>
        <x:v>1249.4527003544808</x:v>
      </x:c>
      <x:c r="N991" s="54">
        <x:f t="shared" si="175"/>
        <x:v>0.36767548635727837</x:v>
      </x:c>
      <x:c r="O991" s="55">
        <x:f t="shared" si="176"/>
        <x:v>68146</x:v>
      </x:c>
      <x:c r="P991" s="55">
        <x:f t="shared" si="177"/>
        <x:v>18040</x:v>
      </x:c>
      <x:c r="Q991" s="55">
        <x:f t="shared" si="178"/>
        <x:v>34191.887158931961</x:v>
      </x:c>
      <x:c r="R991" s="55">
        <x:f t="shared" si="179"/>
        <x:v>-4085.8871589319606</x:v>
      </x:c>
      <x:c r="S991" s="1" t="str">
        <x:f t="shared" si="180"/>
        <x:v>YES</x:v>
      </x:c>
      <x:c r="T991" s="1">
        <x:f t="shared" si="181"/>
        <x:v>-4085.8871589319606</x:v>
      </x:c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53">
        <x:f t="shared" si="170"/>
        <x:v>1</x:v>
      </x:c>
      <x:c r="J992" s="53">
        <x:f t="shared" si="171"/>
        <x:v>9</x:v>
      </x:c>
      <x:c r="K992" s="53">
        <x:f t="shared" si="172"/>
        <x:v>16</x:v>
      </x:c>
      <x:c r="L992" s="53">
        <x:f t="shared" si="173"/>
        <x:v>26</x:v>
      </x:c>
      <x:c r="M992" s="54">
        <x:f t="shared" si="174"/>
        <x:v>1314.5134762319699</x:v>
      </x:c>
      <x:c r="N992" s="54">
        <x:f t="shared" si="175"/>
        <x:v>0.41285658071664577</x:v>
      </x:c>
      <x:c r="O992" s="55">
        <x:f t="shared" si="176"/>
        <x:v>70846</x:v>
      </x:c>
      <x:c r="P992" s="55">
        <x:f t="shared" si="177"/>
        <x:v>18920</x:v>
      </x:c>
      <x:c r="Q992" s="55">
        <x:f t="shared" si="178"/>
        <x:v>35321.414517916142</x:v>
      </x:c>
      <x:c r="R992" s="55">
        <x:f t="shared" si="179"/>
        <x:v>-3395.4145179161424</x:v>
      </x:c>
      <x:c r="S992" s="1" t="str">
        <x:f t="shared" si="180"/>
        <x:v>YES</x:v>
      </x:c>
      <x:c r="T992" s="1">
        <x:f t="shared" si="181"/>
        <x:v>-3395.4145179161424</x:v>
      </x:c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53">
        <x:f t="shared" si="170"/>
        <x:v>1</x:v>
      </x:c>
      <x:c r="J993" s="53">
        <x:f t="shared" si="171"/>
        <x:v>9</x:v>
      </x:c>
      <x:c r="K993" s="53">
        <x:f t="shared" si="172"/>
        <x:v>17</x:v>
      </x:c>
      <x:c r="L993" s="53">
        <x:f t="shared" si="173"/>
        <x:v>27</x:v>
      </x:c>
      <x:c r="M993" s="54">
        <x:f t="shared" si="174"/>
        <x:v>1381.0736996785101</x:v>
      </x:c>
      <x:c r="N993" s="54">
        <x:f t="shared" si="175"/>
        <x:v>0.45907895811007648</x:v>
      </x:c>
      <x:c r="O993" s="55">
        <x:f t="shared" si="176"/>
        <x:v>73546</x:v>
      </x:c>
      <x:c r="P993" s="55">
        <x:f t="shared" si="177"/>
        <x:v>19800</x:v>
      </x:c>
      <x:c r="Q993" s="55">
        <x:f t="shared" si="178"/>
        <x:v>36476.973952751912</x:v>
      </x:c>
      <x:c r="R993" s="55">
        <x:f t="shared" si="179"/>
        <x:v>-2730.9739527519123</x:v>
      </x:c>
      <x:c r="S993" s="1" t="str">
        <x:f t="shared" si="180"/>
        <x:v>YES</x:v>
      </x:c>
      <x:c r="T993" s="1">
        <x:f t="shared" si="181"/>
        <x:v>-2730.9739527519123</x:v>
      </x:c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53">
        <x:f t="shared" si="170"/>
        <x:v>1</x:v>
      </x:c>
      <x:c r="J994" s="53">
        <x:f t="shared" si="171"/>
        <x:v>9</x:v>
      </x:c>
      <x:c r="K994" s="53">
        <x:f t="shared" si="172"/>
        <x:v>18</x:v>
      </x:c>
      <x:c r="L994" s="53">
        <x:f t="shared" si="173"/>
        <x:v>28</x:v>
      </x:c>
      <x:c r="M994" s="54">
        <x:f t="shared" si="174"/>
        <x:v>1449.1606911370975</x:v>
      </x:c>
      <x:c r="N994" s="54">
        <x:f t="shared" si="175"/>
        <x:v>0.50636159106742884</x:v>
      </x:c>
      <x:c r="O994" s="55">
        <x:f t="shared" si="176"/>
        <x:v>76246</x:v>
      </x:c>
      <x:c r="P994" s="55">
        <x:f t="shared" si="177"/>
        <x:v>20680</x:v>
      </x:c>
      <x:c r="Q994" s="55">
        <x:f t="shared" si="178"/>
        <x:v>37659.03977668572</x:v>
      </x:c>
      <x:c r="R994" s="55">
        <x:f t="shared" si="179"/>
        <x:v>-2093.0397766857204</x:v>
      </x:c>
      <x:c r="S994" s="1" t="str">
        <x:f t="shared" si="180"/>
        <x:v>YES</x:v>
      </x:c>
      <x:c r="T994" s="1">
        <x:f t="shared" si="181"/>
        <x:v>-2093.0397766857204</x:v>
      </x:c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53">
        <x:f t="shared" si="170"/>
        <x:v>1</x:v>
      </x:c>
      <x:c r="J995" s="53">
        <x:f t="shared" si="171"/>
        <x:v>9</x:v>
      </x:c>
      <x:c r="K995" s="53">
        <x:f t="shared" si="172"/>
        <x:v>19</x:v>
      </x:c>
      <x:c r="L995" s="53">
        <x:f t="shared" si="173"/>
        <x:v>29</x:v>
      </x:c>
      <x:c r="M995" s="54">
        <x:f t="shared" si="174"/>
        <x:v>1518.8022197731193</x:v>
      </x:c>
      <x:c r="N995" s="54">
        <x:f t="shared" si="175"/>
        <x:v>0.55472376373133281</x:v>
      </x:c>
      <x:c r="O995" s="55">
        <x:f t="shared" si="176"/>
        <x:v>78946</x:v>
      </x:c>
      <x:c r="P995" s="55">
        <x:f t="shared" si="177"/>
        <x:v>21560</x:v>
      </x:c>
      <x:c r="Q995" s="55">
        <x:f t="shared" si="178"/>
        <x:v>38868.094093283318</x:v>
      </x:c>
      <x:c r="R995" s="55">
        <x:f t="shared" si="179"/>
        <x:v>-1482.0940932833182</x:v>
      </x:c>
      <x:c r="S995" s="1" t="str">
        <x:f t="shared" si="180"/>
        <x:v>YES</x:v>
      </x:c>
      <x:c r="T995" s="1">
        <x:f t="shared" si="181"/>
        <x:v>-1482.0940932833182</x:v>
      </x:c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53">
        <x:f t="shared" si="170"/>
        <x:v>1</x:v>
      </x:c>
      <x:c r="J996" s="53">
        <x:f t="shared" si="171"/>
        <x:v>9</x:v>
      </x:c>
      <x:c r="K996" s="53">
        <x:f t="shared" si="172"/>
        <x:v>20</x:v>
      </x:c>
      <x:c r="L996" s="53">
        <x:f t="shared" si="173"/>
        <x:v>30</x:v>
      </x:c>
      <x:c r="M996" s="54">
        <x:f t="shared" si="174"/>
        <x:v>1590.0265104235964</x:v>
      </x:c>
      <x:c r="N996" s="54">
        <x:f t="shared" si="175"/>
        <x:v>0.6041850766830531</x:v>
      </x:c>
      <x:c r="O996" s="55">
        <x:f t="shared" si="176"/>
        <x:v>81646</x:v>
      </x:c>
      <x:c r="P996" s="55">
        <x:f t="shared" si="177"/>
        <x:v>22440</x:v>
      </x:c>
      <x:c r="Q996" s="55">
        <x:f t="shared" si="178"/>
        <x:v>40104.626917076326</x:v>
      </x:c>
      <x:c r="R996" s="55">
        <x:f t="shared" si="179"/>
        <x:v>-898.62691707632621</x:v>
      </x:c>
      <x:c r="S996" s="1" t="str">
        <x:f t="shared" si="180"/>
        <x:v>YES</x:v>
      </x:c>
      <x:c r="T996" s="1">
        <x:f t="shared" si="181"/>
        <x:v>-898.62691707632621</x:v>
      </x:c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53">
        <x:f t="shared" si="170"/>
        <x:v>1</x:v>
      </x:c>
      <x:c r="J997" s="53">
        <x:f t="shared" si="171"/>
        <x:v>9</x:v>
      </x:c>
      <x:c r="K997" s="53">
        <x:f t="shared" si="172"/>
        <x:v>21</x:v>
      </x:c>
      <x:c r="L997" s="53">
        <x:f t="shared" si="173"/>
        <x:v>31</x:v>
      </x:c>
      <x:c r="M997" s="54">
        <x:f t="shared" si="174"/>
        <x:v>1662.8622506500401</x:v>
      </x:c>
      <x:c r="N997" s="54">
        <x:f t="shared" si="175"/>
        <x:v>0.65476545184030566</x:v>
      </x:c>
      <x:c r="O997" s="55">
        <x:f t="shared" si="176"/>
        <x:v>84346</x:v>
      </x:c>
      <x:c r="P997" s="55">
        <x:f t="shared" si="177"/>
        <x:v>23320</x:v>
      </x:c>
      <x:c r="Q997" s="55">
        <x:f t="shared" si="178"/>
        <x:v>41369.136296007637</x:v>
      </x:c>
      <x:c r="R997" s="55">
        <x:f t="shared" si="179"/>
        <x:v>-343.1362960076367</x:v>
      </x:c>
      <x:c r="S997" s="1" t="str">
        <x:f t="shared" si="180"/>
        <x:v>YES</x:v>
      </x:c>
      <x:c r="T997" s="1">
        <x:f t="shared" si="181"/>
        <x:v>-343.1362960076367</x:v>
      </x:c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53">
        <x:f t="shared" si="170"/>
        <x:v>1</x:v>
      </x:c>
      <x:c r="J998" s="53">
        <x:f t="shared" si="171"/>
        <x:v>9</x:v>
      </x:c>
      <x:c r="K998" s="53">
        <x:f t="shared" si="172"/>
        <x:v>22</x:v>
      </x:c>
      <x:c r="L998" s="53">
        <x:f t="shared" si="173"/>
        <x:v>32</x:v>
      </x:c>
      <x:c r="M998" s="54">
        <x:f t="shared" si="174"/>
        <x:v>1737.3385978964361</x:v>
      </x:c>
      <x:c r="N998" s="54">
        <x:f t="shared" si="175"/>
        <x:v>0.70648513742808061</x:v>
      </x:c>
      <x:c r="O998" s="55">
        <x:f t="shared" si="176"/>
        <x:v>87046</x:v>
      </x:c>
      <x:c r="P998" s="55">
        <x:f t="shared" si="177"/>
        <x:v>24200</x:v>
      </x:c>
      <x:c r="Q998" s="55">
        <x:f t="shared" si="178"/>
        <x:v>42662.128435702019</x:v>
      </x:c>
      <x:c r="R998" s="55">
        <x:f t="shared" si="179"/>
        <x:v>183.87156429798051</x:v>
      </x:c>
      <x:c r="S998" s="1" t="str">
        <x:f t="shared" si="180"/>
        <x:v>YES</x:v>
      </x:c>
      <x:c r="T998" s="1">
        <x:f t="shared" si="181"/>
        <x:v>183.87156429798051</x:v>
      </x:c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53">
        <x:f t="shared" si="170"/>
        <x:v>1</x:v>
      </x:c>
      <x:c r="J999" s="53">
        <x:f t="shared" si="171"/>
        <x:v>9</x:v>
      </x:c>
      <x:c r="K999" s="53">
        <x:f t="shared" si="172"/>
        <x:v>23</x:v>
      </x:c>
      <x:c r="L999" s="53">
        <x:f t="shared" si="173"/>
        <x:v>33</x:v>
      </x:c>
      <x:c r="M999" s="54">
        <x:f t="shared" si="174"/>
        <x:v>1813.4851867538728</x:v>
      </x:c>
      <x:c r="N999" s="54">
        <x:f t="shared" si="175"/>
        <x:v>0.75936471302352271</x:v>
      </x:c>
      <x:c r="O999" s="55">
        <x:f t="shared" si="176"/>
        <x:v>89746</x:v>
      </x:c>
      <x:c r="P999" s="55">
        <x:f t="shared" si="177"/>
        <x:v>25080</x:v>
      </x:c>
      <x:c r="Q999" s="55">
        <x:f t="shared" si="178"/>
        <x:v>43984.117825588066</x:v>
      </x:c>
      <x:c r="R999" s="55">
        <x:f t="shared" si="179"/>
        <x:v>681.8821744119341</x:v>
      </x:c>
      <x:c r="S999" s="1" t="str">
        <x:f t="shared" si="180"/>
        <x:v>YES</x:v>
      </x:c>
      <x:c r="T999" s="1">
        <x:f t="shared" si="181"/>
        <x:v>681.8821744119341</x:v>
      </x:c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53">
        <x:f t="shared" si="170"/>
        <x:v>1</x:v>
      </x:c>
      <x:c r="J1000" s="53">
        <x:f t="shared" si="171"/>
        <x:v>9</x:v>
      </x:c>
      <x:c r="K1000" s="53">
        <x:f t="shared" si="172"/>
        <x:v>24</x:v>
      </x:c>
      <x:c r="L1000" s="53">
        <x:f t="shared" si="173"/>
        <x:v>34</x:v>
      </x:c>
      <x:c r="M1000" s="54">
        <x:f t="shared" si="174"/>
        <x:v>1891.3321363333685</x:v>
      </x:c>
      <x:c r="N1000" s="54">
        <x:f t="shared" si="175"/>
        <x:v>0.81342509467595037</x:v>
      </x:c>
      <x:c r="O1000" s="55">
        <x:f t="shared" si="176"/>
        <x:v>92446</x:v>
      </x:c>
      <x:c r="P1000" s="55">
        <x:f t="shared" si="177"/>
        <x:v>25960</x:v>
      </x:c>
      <x:c r="Q1000" s="55">
        <x:f t="shared" si="178"/>
        <x:v>45335.627366898756</x:v>
      </x:c>
      <x:c r="R1000" s="55">
        <x:f t="shared" si="179"/>
        <x:v>1150.372633101244</x:v>
      </x:c>
      <x:c r="S1000" s="1" t="str">
        <x:f t="shared" si="180"/>
        <x:v>YES</x:v>
      </x:c>
      <x:c r="T1000" s="1">
        <x:f t="shared" si="181"/>
        <x:v>1150.372633101244</x:v>
      </x:c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53">
        <x:f t="shared" si="170"/>
        <x:v>1</x:v>
      </x:c>
      <x:c r="J1001" s="53">
        <x:f t="shared" si="171"/>
        <x:v>9</x:v>
      </x:c>
      <x:c r="K1001" s="53">
        <x:f t="shared" si="172"/>
        <x:v>25</x:v>
      </x:c>
      <x:c r="L1001" s="53">
        <x:f t="shared" si="173"/>
        <x:v>35</x:v>
      </x:c>
      <x:c r="M1001" s="54">
        <x:f t="shared" si="174"/>
        <x:v>1970.910057748466</x:v>
      </x:c>
      <x:c r="N1001" s="54">
        <x:f t="shared" si="175"/>
        <x:v>0.86868754010310134</x:v>
      </x:c>
      <x:c r="O1001" s="55">
        <x:f t="shared" si="176"/>
        <x:v>95146</x:v>
      </x:c>
      <x:c r="P1001" s="55">
        <x:f t="shared" si="177"/>
        <x:v>26840</x:v>
      </x:c>
      <x:c r="Q1001" s="55">
        <x:f t="shared" si="178"/>
        <x:v>46717.188502577534</x:v>
      </x:c>
      <x:c r="R1001" s="55">
        <x:f t="shared" si="179"/>
        <x:v>1588.8114974224663</x:v>
      </x:c>
      <x:c r="S1001" s="1" t="str">
        <x:f t="shared" si="180"/>
        <x:v>YES</x:v>
      </x:c>
      <x:c r="T1001" s="1">
        <x:f t="shared" si="181"/>
        <x:v>1588.8114974224663</x:v>
      </x:c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53">
        <x:f t="shared" si="170"/>
        <x:v>1</x:v>
      </x:c>
      <x:c r="J1002" s="53">
        <x:f t="shared" si="171"/>
        <x:v>9</x:v>
      </x:c>
      <x:c r="K1002" s="53">
        <x:f t="shared" si="172"/>
        <x:v>26</x:v>
      </x:c>
      <x:c r="L1002" s="53">
        <x:f t="shared" si="173"/>
        <x:v>36</x:v>
      </x:c>
      <x:c r="M1002" s="54">
        <x:f t="shared" si="174"/>
        <x:v>2052.2500617091841</x:v>
      </x:c>
      <x:c r="N1002" s="54">
        <x:f t="shared" si="175"/>
        <x:v>0.92517365396471118</x:v>
      </x:c>
      <x:c r="O1002" s="55">
        <x:f t="shared" si="176"/>
        <x:v>97846</x:v>
      </x:c>
      <x:c r="P1002" s="55">
        <x:f t="shared" si="177"/>
        <x:v>27720</x:v>
      </x:c>
      <x:c r="Q1002" s="55">
        <x:f t="shared" si="178"/>
        <x:v>48129.341349117778</x:v>
      </x:c>
      <x:c r="R1002" s="55">
        <x:f t="shared" si="179"/>
        <x:v>1996.658650882222</x:v>
      </x:c>
      <x:c r="S1002" s="1" t="str">
        <x:f t="shared" si="180"/>
        <x:v>YES</x:v>
      </x:c>
      <x:c r="T1002" s="1">
        <x:f t="shared" si="181"/>
        <x:v>1996.658650882222</x:v>
      </x:c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53">
        <x:f t="shared" si="170"/>
        <x:v>1</x:v>
      </x:c>
      <x:c r="J1003" s="53">
        <x:f t="shared" si="171"/>
        <x:v>9</x:v>
      </x:c>
      <x:c r="K1003" s="53">
        <x:f t="shared" si="172"/>
        <x:v>27</x:v>
      </x:c>
      <x:c r="L1003" s="53">
        <x:f t="shared" si="173"/>
        <x:v>37</x:v>
      </x:c>
      <x:c r="M1003" s="54">
        <x:f t="shared" si="174"/>
        <x:v>2135.3837662289407</x:v>
      </x:c>
      <x:c r="N1003" s="54">
        <x:f t="shared" si="175"/>
        <x:v>0.98290539321454218</x:v>
      </x:c>
      <x:c r="O1003" s="55">
        <x:f t="shared" si="176"/>
        <x:v>100546</x:v>
      </x:c>
      <x:c r="P1003" s="55">
        <x:f t="shared" si="177"/>
        <x:v>28600</x:v>
      </x:c>
      <x:c r="Q1003" s="55">
        <x:f t="shared" si="178"/>
        <x:v>49572.634830363553</x:v>
      </x:c>
      <x:c r="R1003" s="55">
        <x:f t="shared" si="179"/>
        <x:v>2373.3651696364468</x:v>
      </x:c>
      <x:c r="S1003" s="1" t="str">
        <x:f t="shared" si="180"/>
        <x:v>YES</x:v>
      </x:c>
      <x:c r="T1003" s="1">
        <x:f t="shared" si="181"/>
        <x:v>2373.3651696364468</x:v>
      </x:c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53">
        <x:f t="shared" si="170"/>
        <x:v>1</x:v>
      </x:c>
      <x:c r="J1004" s="53">
        <x:f t="shared" si="171"/>
        <x:v>9</x:v>
      </x:c>
      <x:c r="K1004" s="53">
        <x:f t="shared" si="172"/>
        <x:v>28</x:v>
      </x:c>
      <x:c r="L1004" s="53">
        <x:f t="shared" si="173"/>
        <x:v>38</x:v>
      </x:c>
      <x:c r="M1004" s="54">
        <x:f t="shared" si="174"/>
        <x:v>2220.3433044460944</x:v>
      </x:c>
      <x:c r="N1004" s="54">
        <x:f t="shared" si="175"/>
        <x:v>1.04190507253201</x:v>
      </x:c>
      <x:c r="O1004" s="55">
        <x:f t="shared" si="176"/>
        <x:v>103246</x:v>
      </x:c>
      <x:c r="P1004" s="55">
        <x:f t="shared" si="177"/>
        <x:v>29480</x:v>
      </x:c>
      <x:c r="Q1004" s="55">
        <x:f t="shared" si="178"/>
        <x:v>51047.626813300245</x:v>
      </x:c>
      <x:c r="R1004" s="55">
        <x:f t="shared" si="179"/>
        <x:v>2718.373186699755</x:v>
      </x:c>
      <x:c r="S1004" s="1" t="str">
        <x:f t="shared" si="180"/>
        <x:v>YES</x:v>
      </x:c>
      <x:c r="T1004" s="1">
        <x:f t="shared" si="181"/>
        <x:v>2718.373186699755</x:v>
      </x:c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53">
        <x:f t="shared" si="170"/>
        <x:v>1</x:v>
      </x:c>
      <x:c r="J1005" s="53">
        <x:f t="shared" si="171"/>
        <x:v>9</x:v>
      </x:c>
      <x:c r="K1005" s="53">
        <x:f t="shared" si="172"/>
        <x:v>29</x:v>
      </x:c>
      <x:c r="L1005" s="53">
        <x:f t="shared" si="173"/>
        <x:v>39</x:v>
      </x:c>
      <x:c r="M1005" s="54">
        <x:f t="shared" si="174"/>
        <x:v>2307.1613325617477</x:v>
      </x:c>
      <x:c r="N1005" s="54">
        <x:f t="shared" si="175"/>
        <x:v>1.102195369834547</x:v>
      </x:c>
      <x:c r="O1005" s="55">
        <x:f t="shared" si="176"/>
        <x:v>105946</x:v>
      </x:c>
      <x:c r="P1005" s="55">
        <x:f t="shared" si="177"/>
        <x:v>30360</x:v>
      </x:c>
      <x:c r="Q1005" s="55">
        <x:f t="shared" si="178"/>
        <x:v>52554.884245863679</x:v>
      </x:c>
      <x:c r="R1005" s="55">
        <x:f t="shared" si="179"/>
        <x:v>3031.1157541363209</x:v>
      </x:c>
      <x:c r="S1005" s="1" t="str">
        <x:f t="shared" si="180"/>
        <x:v>YES</x:v>
      </x:c>
      <x:c r="T1005" s="1">
        <x:f t="shared" si="181"/>
        <x:v>3031.1157541363209</x:v>
      </x:c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53" t="n">
        <x:f t="shared" ref="I1006:I1069" si="182">INT((ROW()-ROW($I$46))/((CARROT_CAP+1)*(MESCLUN_CAP+1)))</x:f>
        <x:v>1</x:v>
      </x:c>
      <x:c r="J1006" s="53" t="n">
        <x:f t="shared" ref="J1006:J1069" si="183">MOD(INT((ROW()-ROW($I$46))/(MESCLUN_CAP+1)),CARROT_CAP+1)</x:f>
        <x:v>9</x:v>
      </x:c>
      <x:c r="K1006" s="53" t="n">
        <x:f t="shared" ref="K1006:K1069" si="184">MOD(ROW()-ROW($I$46),MESCLUN_CAP+1)</x:f>
        <x:v>30</x:v>
      </x:c>
      <x:c r="L1006" s="53" t="n">
        <x:f t="shared" ref="L1006:L1069" si="185">SUM(I1006:K1006)</x:f>
        <x:v>40</x:v>
      </x:c>
      <x:c r="M1006" s="54" t="n">
        <x:f t="shared" ref="M1006:M1069" si="186">I1006*TOMATO_HOURS*WEEKS*(1+TOMATO_DIM)^I1006+J1006*CARROT_HOURS*WEEKS*(1+CARROT_DIM)^J1006+K1006*MESCLUN_HOURS*WEEKS*(1+MESCLUN_DIM)^K1006</x:f>
        <x:v>2395.871037895516</x:v>
      </x:c>
      <x:c r="N1006" s="54" t="n">
        <x:f t="shared" ref="N1006:N1069" si="187">MAX(M1006-FARMER_HOURS,0)/TEMP_HOURS_PER_WORKER</x:f>
        <x:v>1.1637993318718862</x:v>
      </x:c>
      <x:c r="O1006" s="55" t="n">
        <x:f t="shared" ref="O1006:O1069" si="188">I1006*TOMATO_PRICE+J1006*CARROT_PRICE+K1006*MESCLUN_PRICE</x:f>
        <x:v>108646</x:v>
      </x:c>
      <x:c r="P1006" s="55" t="n">
        <x:f t="shared" ref="P1006:P1069" si="189">I1006*TOMATO_FERTILIZER+J1006*CARROT_FERTILIZER+K1006*MESCLUN_FERTILIZER</x:f>
        <x:v>31240</x:v>
      </x:c>
      <x:c r="Q1006" s="55" t="n">
        <x:f t="shared" ref="Q1006:Q1069" si="190">MIN(M1006,FARMER_HOURS)*FARMER_RATE+MAX(M1006-FARMER_HOURS,0)*TEMP_RATE</x:f>
        <x:v>54094.98329679715</x:v>
      </x:c>
      <x:c r="R1006" s="55" t="n">
        <x:f t="shared" ref="R1006:R1069" si="191">O1006-P1006-Q1006-FIXED_COST</x:f>
        <x:v>3311.0167032028476</x:v>
      </x:c>
      <x:c r="S1006" s="1" t="str">
        <x:f t="shared" ref="S1006:S1069" si="192">IF(AND(L1006&lt;=TOTAL_BED_CAP,N1006&lt;=TEMP_WORKER_CAP),"YES","NO")</x:f>
        <x:v>YES</x:v>
      </x:c>
      <x:c r="T1006" s="1" t="n">
        <x:f t="shared" ref="T1006:T1069" si="193">IF(S1006="YES",R1006,-1E+99)</x:f>
        <x:v>3311.0167032028476</x:v>
      </x:c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53">
        <x:f t="shared" si="182"/>
        <x:v>1</x:v>
      </x:c>
      <x:c r="J1007" s="53">
        <x:f t="shared" si="183"/>
        <x:v>10</x:v>
      </x:c>
      <x:c r="K1007" s="53">
        <x:f t="shared" si="184"/>
        <x:v>0</x:v>
      </x:c>
      <x:c r="L1007" s="53">
        <x:f t="shared" si="185"/>
        <x:v>11</x:v>
      </x:c>
      <x:c r="M1007" s="54">
        <x:f t="shared" si="186"/>
        <x:v>483.02536325890713</x:v>
      </x:c>
      <x:c r="N1007" s="54">
        <x:f t="shared" si="187"/>
        <x:v>0</x:v>
      </x:c>
      <x:c r="O1007" s="55">
        <x:f t="shared" si="188"/>
        <x:v>29740</x:v>
      </x:c>
      <x:c r="P1007" s="55">
        <x:f t="shared" si="189"/>
        <x:v>5280</x:v>
      </x:c>
      <x:c r="Q1007" s="55">
        <x:f t="shared" si="190"/>
        <x:v>16771.714002045388</x:v>
      </x:c>
      <x:c r="R1007" s="55">
        <x:f t="shared" si="191"/>
        <x:v>-12311.714002045388</x:v>
      </x:c>
      <x:c r="S1007" s="1" t="str">
        <x:f t="shared" si="192"/>
        <x:v>YES</x:v>
      </x:c>
      <x:c r="T1007" s="1">
        <x:f t="shared" si="193"/>
        <x:v>-12311.714002045388</x:v>
      </x:c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53">
        <x:f t="shared" si="182"/>
        <x:v>1</x:v>
      </x:c>
      <x:c r="J1008" s="53">
        <x:f t="shared" si="183"/>
        <x:v>10</x:v>
      </x:c>
      <x:c r="K1008" s="53">
        <x:f t="shared" si="184"/>
        <x:v>1</x:v>
      </x:c>
      <x:c r="L1008" s="53">
        <x:f t="shared" si="185"/>
        <x:v>12</x:v>
      </x:c>
      <x:c r="M1008" s="54">
        <x:f t="shared" si="186"/>
        <x:v>528.58786325890719</x:v>
      </x:c>
      <x:c r="N1008" s="54">
        <x:f t="shared" si="187"/>
        <x:v>0</x:v>
      </x:c>
      <x:c r="O1008" s="55">
        <x:f t="shared" si="188"/>
        <x:v>32440</x:v>
      </x:c>
      <x:c r="P1008" s="55">
        <x:f t="shared" si="189"/>
        <x:v>6160</x:v>
      </x:c>
      <x:c r="Q1008" s="55">
        <x:f t="shared" si="190"/>
        <x:v>18353.745252045388</x:v>
      </x:c>
      <x:c r="R1008" s="55">
        <x:f t="shared" si="191"/>
        <x:v>-12073.745252045388</x:v>
      </x:c>
      <x:c r="S1008" s="1" t="str">
        <x:f t="shared" si="192"/>
        <x:v>YES</x:v>
      </x:c>
      <x:c r="T1008" s="1">
        <x:f t="shared" si="193"/>
        <x:v>-12073.745252045388</x:v>
      </x:c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53">
        <x:f t="shared" si="182"/>
        <x:v>1</x:v>
      </x:c>
      <x:c r="J1009" s="53">
        <x:f t="shared" si="183"/>
        <x:v>10</x:v>
      </x:c>
      <x:c r="K1009" s="53">
        <x:f t="shared" si="184"/>
        <x:v>2</x:v>
      </x:c>
      <x:c r="L1009" s="53">
        <x:f t="shared" si="185"/>
        <x:v>13</x:v>
      </x:c>
      <x:c r="M1009" s="54">
        <x:f t="shared" si="186"/>
        <x:v>575.2894257589071</x:v>
      </x:c>
      <x:c r="N1009" s="54">
        <x:f t="shared" si="187"/>
        <x:v>0</x:v>
      </x:c>
      <x:c r="O1009" s="55">
        <x:f t="shared" si="188"/>
        <x:v>35140</x:v>
      </x:c>
      <x:c r="P1009" s="55">
        <x:f t="shared" si="189"/>
        <x:v>7040</x:v>
      </x:c>
      <x:c r="Q1009" s="55">
        <x:f t="shared" si="190"/>
        <x:v>19975.327283295384</x:v>
      </x:c>
      <x:c r="R1009" s="55">
        <x:f t="shared" si="191"/>
        <x:v>-11875.327283295384</x:v>
      </x:c>
      <x:c r="S1009" s="1" t="str">
        <x:f t="shared" si="192"/>
        <x:v>YES</x:v>
      </x:c>
      <x:c r="T1009" s="1">
        <x:f t="shared" si="193"/>
        <x:v>-11875.327283295384</x:v>
      </x:c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53">
        <x:f t="shared" si="182"/>
        <x:v>1</x:v>
      </x:c>
      <x:c r="J1010" s="53">
        <x:f t="shared" si="183"/>
        <x:v>10</x:v>
      </x:c>
      <x:c r="K1010" s="53">
        <x:f t="shared" si="184"/>
        <x:v>3</x:v>
      </x:c>
      <x:c r="L1010" s="53">
        <x:f t="shared" si="185"/>
        <x:v>14</x:v>
      </x:c>
      <x:c r="M1010" s="54">
        <x:f t="shared" si="186"/>
        <x:v>623.15140818078214</x:v>
      </x:c>
      <x:c r="N1010" s="54">
        <x:f t="shared" si="187"/>
        <x:v>0</x:v>
      </x:c>
      <x:c r="O1010" s="55">
        <x:f t="shared" si="188"/>
        <x:v>37840</x:v>
      </x:c>
      <x:c r="P1010" s="55">
        <x:f t="shared" si="189"/>
        <x:v>7920</x:v>
      </x:c>
      <x:c r="Q1010" s="55">
        <x:f t="shared" si="190"/>
        <x:v>21637.201672943826</x:v>
      </x:c>
      <x:c r="R1010" s="55">
        <x:f t="shared" si="191"/>
        <x:v>-11717.201672943826</x:v>
      </x:c>
      <x:c r="S1010" s="1" t="str">
        <x:f t="shared" si="192"/>
        <x:v>YES</x:v>
      </x:c>
      <x:c r="T1010" s="1">
        <x:f t="shared" si="193"/>
        <x:v>-11717.201672943826</x:v>
      </x:c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53">
        <x:f t="shared" si="182"/>
        <x:v>1</x:v>
      </x:c>
      <x:c r="J1011" s="53">
        <x:f t="shared" si="183"/>
        <x:v>10</x:v>
      </x:c>
      <x:c r="K1011" s="53">
        <x:f t="shared" si="184"/>
        <x:v>4</x:v>
      </x:c>
      <x:c r="L1011" s="53">
        <x:f t="shared" si="185"/>
        <x:v>15</x:v>
      </x:c>
      <x:c r="M1011" s="54">
        <x:f t="shared" si="186"/>
        <x:v>672.19552390343836</x:v>
      </x:c>
      <x:c r="N1011" s="54">
        <x:f t="shared" si="187"/>
        <x:v>0</x:v>
      </x:c>
      <x:c r="O1011" s="55">
        <x:f t="shared" si="188"/>
        <x:v>40540</x:v>
      </x:c>
      <x:c r="P1011" s="55">
        <x:f t="shared" si="189"/>
        <x:v>8800</x:v>
      </x:c>
      <x:c r="Q1011" s="55">
        <x:f t="shared" si="190"/>
        <x:v>23340.122357758275</x:v>
      </x:c>
      <x:c r="R1011" s="55">
        <x:f t="shared" si="191"/>
        <x:v>-11600.122357758275</x:v>
      </x:c>
      <x:c r="S1011" s="1" t="str">
        <x:f t="shared" si="192"/>
        <x:v>YES</x:v>
      </x:c>
      <x:c r="T1011" s="1">
        <x:f t="shared" si="193"/>
        <x:v>-11600.122357758275</x:v>
      </x:c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53">
        <x:f t="shared" si="182"/>
        <x:v>1</x:v>
      </x:c>
      <x:c r="J1012" s="53">
        <x:f t="shared" si="183"/>
        <x:v>10</x:v>
      </x:c>
      <x:c r="K1012" s="53">
        <x:f t="shared" si="184"/>
        <x:v>5</x:v>
      </x:c>
      <x:c r="L1012" s="53">
        <x:f t="shared" si="185"/>
        <x:v>16</x:v>
      </x:c>
      <x:c r="M1012" s="54">
        <x:f t="shared" si="186"/>
        <x:v>722.44384782464192</x:v>
      </x:c>
      <x:c r="N1012" s="54">
        <x:f t="shared" si="187"/>
        <x:v>1.6971165448902228E-3</x:v>
      </x:c>
      <x:c r="O1012" s="55">
        <x:f t="shared" si="188"/>
        <x:v>43240</x:v>
      </x:c>
      <x:c r="P1012" s="55">
        <x:f t="shared" si="189"/>
        <x:v>9680</x:v>
      </x:c>
      <x:c r="Q1012" s="55">
        <x:f t="shared" si="190"/>
        <x:v>25042.427913622254</x:v>
      </x:c>
      <x:c r="R1012" s="55">
        <x:f t="shared" si="191"/>
        <x:v>-11482.427913622254</x:v>
      </x:c>
      <x:c r="S1012" s="1" t="str">
        <x:f t="shared" si="192"/>
        <x:v>YES</x:v>
      </x:c>
      <x:c r="T1012" s="1">
        <x:f t="shared" si="193"/>
        <x:v>-11482.427913622254</x:v>
      </x:c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53">
        <x:f t="shared" si="182"/>
        <x:v>1</x:v>
      </x:c>
      <x:c r="J1013" s="53">
        <x:f t="shared" si="183"/>
        <x:v>10</x:v>
      </x:c>
      <x:c r="K1013" s="53">
        <x:f t="shared" si="184"/>
        <x:v>6</x:v>
      </x:c>
      <x:c r="L1013" s="53">
        <x:f t="shared" si="185"/>
        <x:v>17</x:v>
      </x:c>
      <x:c r="M1013" s="54">
        <x:f t="shared" si="186"/>
        <x:v>773.91882200627492</x:v>
      </x:c>
      <x:c r="N1013" s="54">
        <x:f t="shared" si="187"/>
        <x:v>3.7443626393246471E-2</x:v>
      </x:c>
      <x:c r="O1013" s="55">
        <x:f t="shared" si="188"/>
        <x:v>45940</x:v>
      </x:c>
      <x:c r="P1013" s="55">
        <x:f t="shared" si="189"/>
        <x:v>10560</x:v>
      </x:c>
      <x:c r="Q1013" s="55">
        <x:f t="shared" si="190"/>
        <x:v>25936.090659831163</x:v>
      </x:c>
      <x:c r="R1013" s="55">
        <x:f t="shared" si="191"/>
        <x:v>-10556.090659831163</x:v>
      </x:c>
      <x:c r="S1013" s="1" t="str">
        <x:f t="shared" si="192"/>
        <x:v>YES</x:v>
      </x:c>
      <x:c r="T1013" s="1">
        <x:f t="shared" si="193"/>
        <x:v>-10556.090659831163</x:v>
      </x:c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53">
        <x:f t="shared" si="182"/>
        <x:v>1</x:v>
      </x:c>
      <x:c r="J1014" s="53">
        <x:f t="shared" si="183"/>
        <x:v>10</x:v>
      </x:c>
      <x:c r="K1014" s="53">
        <x:f t="shared" si="184"/>
        <x:v>7</x:v>
      </x:c>
      <x:c r="L1014" s="53">
        <x:f t="shared" si="185"/>
        <x:v>18</x:v>
      </x:c>
      <x:c r="M1014" s="54">
        <x:f t="shared" si="186"/>
        <x:v>826.64326140423532</x:v>
      </x:c>
      <x:c r="N1014" s="54">
        <x:f t="shared" si="187"/>
        <x:v>7.4057820419607859E-2</x:v>
      </x:c>
      <x:c r="O1014" s="55">
        <x:f t="shared" si="188"/>
        <x:v>48640</x:v>
      </x:c>
      <x:c r="P1014" s="55">
        <x:f t="shared" si="189"/>
        <x:v>11440</x:v>
      </x:c>
      <x:c r="Q1014" s="55">
        <x:f t="shared" si="190"/>
        <x:v>26851.445510490197</x:v>
      </x:c>
      <x:c r="R1014" s="55">
        <x:f t="shared" si="191"/>
        <x:v>-9651.4455104901972</x:v>
      </x:c>
      <x:c r="S1014" s="1" t="str">
        <x:f t="shared" si="192"/>
        <x:v>YES</x:v>
      </x:c>
      <x:c r="T1014" s="1">
        <x:f t="shared" si="193"/>
        <x:v>-9651.4455104901972</x:v>
      </x:c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53">
        <x:f t="shared" si="182"/>
        <x:v>1</x:v>
      </x:c>
      <x:c r="J1015" s="53">
        <x:f t="shared" si="183"/>
        <x:v>10</x:v>
      </x:c>
      <x:c r="K1015" s="53">
        <x:f t="shared" si="184"/>
        <x:v>8</x:v>
      </x:c>
      <x:c r="L1015" s="53">
        <x:f t="shared" si="185"/>
        <x:v>19</x:v>
      </x:c>
      <x:c r="M1015" s="54">
        <x:f t="shared" si="186"/>
        <x:v>880.64035968421558</x:v>
      </x:c>
      <x:c r="N1015" s="54">
        <x:f t="shared" si="187"/>
        <x:v>0.11155580533626082</x:v>
      </x:c>
      <x:c r="O1015" s="55">
        <x:f t="shared" si="188"/>
        <x:v>51340</x:v>
      </x:c>
      <x:c r="P1015" s="55">
        <x:f t="shared" si="189"/>
        <x:v>12320</x:v>
      </x:c>
      <x:c r="Q1015" s="55">
        <x:f t="shared" si="190"/>
        <x:v>27788.89513340652</x:v>
      </x:c>
      <x:c r="R1015" s="55">
        <x:f t="shared" si="191"/>
        <x:v>-8768.8951334065205</x:v>
      </x:c>
      <x:c r="S1015" s="1" t="str">
        <x:f t="shared" si="192"/>
        <x:v>YES</x:v>
      </x:c>
      <x:c r="T1015" s="1">
        <x:f t="shared" si="193"/>
        <x:v>-8768.8951334065205</x:v>
      </x:c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53">
        <x:f t="shared" si="182"/>
        <x:v>1</x:v>
      </x:c>
      <x:c r="J1016" s="53">
        <x:f t="shared" si="183"/>
        <x:v>10</x:v>
      </x:c>
      <x:c r="K1016" s="53">
        <x:f t="shared" si="184"/>
        <x:v>9</x:v>
      </x:c>
      <x:c r="L1016" s="53">
        <x:f t="shared" si="185"/>
        <x:v>20</x:v>
      </x:c>
      <x:c r="M1016" s="54">
        <x:f t="shared" si="186"/>
        <x:v>935.93369512461004</x:v>
      </x:c>
      <x:c r="N1016" s="54">
        <x:f t="shared" si="187"/>
        <x:v>0.14995395494764585</x:v>
      </x:c>
      <x:c r="O1016" s="55">
        <x:f t="shared" si="188"/>
        <x:v>54040</x:v>
      </x:c>
      <x:c r="P1016" s="55">
        <x:f t="shared" si="189"/>
        <x:v>13200</x:v>
      </x:c>
      <x:c r="Q1016" s="55">
        <x:f t="shared" si="190"/>
        <x:v>28748.848873691146</x:v>
      </x:c>
      <x:c r="R1016" s="55">
        <x:f t="shared" si="191"/>
        <x:v>-7908.8488736911459</x:v>
      </x:c>
      <x:c r="S1016" s="1" t="str">
        <x:f t="shared" si="192"/>
        <x:v>YES</x:v>
      </x:c>
      <x:c r="T1016" s="1">
        <x:f t="shared" si="193"/>
        <x:v>-7908.8488736911459</x:v>
      </x:c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53">
        <x:f t="shared" si="182"/>
        <x:v>1</x:v>
      </x:c>
      <x:c r="J1017" s="53">
        <x:f t="shared" si="183"/>
        <x:v>10</x:v>
      </x:c>
      <x:c r="K1017" s="53">
        <x:f t="shared" si="184"/>
        <x:v>10</x:v>
      </x:c>
      <x:c r="L1017" s="53">
        <x:f t="shared" si="185"/>
        <x:v>21</x:v>
      </x:c>
      <x:c r="M1017" s="54">
        <x:f t="shared" si="186"/>
        <x:v>992.54723660782292</x:v>
      </x:c>
      <x:c r="N1017" s="54">
        <x:f t="shared" si="187"/>
        <x:v>0.18926891431098813</x:v>
      </x:c>
      <x:c r="O1017" s="55">
        <x:f t="shared" si="188"/>
        <x:v>56740</x:v>
      </x:c>
      <x:c r="P1017" s="55">
        <x:f t="shared" si="189"/>
        <x:v>14080</x:v>
      </x:c>
      <x:c r="Q1017" s="55">
        <x:f t="shared" si="190"/>
        <x:v>29731.722857774705</x:v>
      </x:c>
      <x:c r="R1017" s="55">
        <x:f t="shared" si="191"/>
        <x:v>-7071.7228577747046</x:v>
      </x:c>
      <x:c r="S1017" s="1" t="str">
        <x:f t="shared" si="192"/>
        <x:v>YES</x:v>
      </x:c>
      <x:c r="T1017" s="1">
        <x:f t="shared" si="193"/>
        <x:v>-7071.7228577747046</x:v>
      </x:c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53">
        <x:f t="shared" si="182"/>
        <x:v>1</x:v>
      </x:c>
      <x:c r="J1018" s="53">
        <x:f t="shared" si="183"/>
        <x:v>10</x:v>
      </x:c>
      <x:c r="K1018" s="53">
        <x:f t="shared" si="184"/>
        <x:v>11</x:v>
      </x:c>
      <x:c r="L1018" s="53">
        <x:f t="shared" si="185"/>
        <x:v>22</x:v>
      </x:c>
      <x:c r="M1018" s="54">
        <x:f t="shared" si="186"/>
        <x:v>1050.5053497012618</x:v>
      </x:c>
      <x:c r="N1018" s="54">
        <x:f t="shared" si="187"/>
        <x:v>0.22951760395920959</x:v>
      </x:c>
      <x:c r="O1018" s="55">
        <x:f t="shared" si="188"/>
        <x:v>59440</x:v>
      </x:c>
      <x:c r="P1018" s="55">
        <x:f t="shared" si="189"/>
        <x:v>14960</x:v>
      </x:c>
      <x:c r="Q1018" s="55">
        <x:f t="shared" si="190"/>
        <x:v>30737.940098980238</x:v>
      </x:c>
      <x:c r="R1018" s="55">
        <x:f t="shared" si="191"/>
        <x:v>-6257.940098980238</x:v>
      </x:c>
      <x:c r="S1018" s="1" t="str">
        <x:f t="shared" si="192"/>
        <x:v>YES</x:v>
      </x:c>
      <x:c r="T1018" s="1">
        <x:f t="shared" si="193"/>
        <x:v>-6257.940098980238</x:v>
      </x:c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53">
        <x:f t="shared" si="182"/>
        <x:v>1</x:v>
      </x:c>
      <x:c r="J1019" s="53">
        <x:f t="shared" si="183"/>
        <x:v>10</x:v>
      </x:c>
      <x:c r="K1019" s="53">
        <x:f t="shared" si="184"/>
        <x:v>12</x:v>
      </x:c>
      <x:c r="L1019" s="53">
        <x:f t="shared" si="185"/>
        <x:v>23</x:v>
      </x:c>
      <x:c r="M1019" s="54">
        <x:f t="shared" si="186"/>
        <x:v>1109.8328028293263</x:v>
      </x:c>
      <x:c r="N1019" s="54">
        <x:f t="shared" si="187"/>
        <x:v>0.27071722418703215</x:v>
      </x:c>
      <x:c r="O1019" s="55">
        <x:f t="shared" si="188"/>
        <x:v>62140</x:v>
      </x:c>
      <x:c r="P1019" s="55">
        <x:f t="shared" si="189"/>
        <x:v>15840</x:v>
      </x:c>
      <x:c r="Q1019" s="55">
        <x:f t="shared" si="190"/>
        <x:v>31767.930604675803</x:v>
      </x:c>
      <x:c r="R1019" s="55">
        <x:f t="shared" si="191"/>
        <x:v>-5467.9306046758029</x:v>
      </x:c>
      <x:c r="S1019" s="1" t="str">
        <x:f t="shared" si="192"/>
        <x:v>YES</x:v>
      </x:c>
      <x:c r="T1019" s="1">
        <x:f t="shared" si="193"/>
        <x:v>-5467.9306046758029</x:v>
      </x:c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53">
        <x:f t="shared" si="182"/>
        <x:v>1</x:v>
      </x:c>
      <x:c r="J1020" s="53">
        <x:f t="shared" si="183"/>
        <x:v>10</x:v>
      </x:c>
      <x:c r="K1020" s="53">
        <x:f t="shared" si="184"/>
        <x:v>13</x:v>
      </x:c>
      <x:c r="L1020" s="53">
        <x:f t="shared" si="185"/>
        <x:v>24</x:v>
      </x:c>
      <x:c r="M1020" s="54">
        <x:f t="shared" si="186"/>
        <x:v>1170.5547735377106</x:v>
      </x:c>
      <x:c r="N1020" s="54">
        <x:f t="shared" si="187"/>
        <x:v>0.31288525940118794</x:v>
      </x:c>
      <x:c r="O1020" s="55">
        <x:f t="shared" si="188"/>
        <x:v>64840</x:v>
      </x:c>
      <x:c r="P1020" s="55">
        <x:f t="shared" si="189"/>
        <x:v>16720</x:v>
      </x:c>
      <x:c r="Q1020" s="55">
        <x:f t="shared" si="190"/>
        <x:v>32822.131485029699</x:v>
      </x:c>
      <x:c r="R1020" s="55">
        <x:f t="shared" si="191"/>
        <x:v>-4702.1314850296985</x:v>
      </x:c>
      <x:c r="S1020" s="1" t="str">
        <x:f t="shared" si="192"/>
        <x:v>YES</x:v>
      </x:c>
      <x:c r="T1020" s="1">
        <x:f t="shared" si="193"/>
        <x:v>-4702.1314850296985</x:v>
      </x:c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53">
        <x:f t="shared" si="182"/>
        <x:v>1</x:v>
      </x:c>
      <x:c r="J1021" s="53">
        <x:f t="shared" si="183"/>
        <x:v>10</x:v>
      </x:c>
      <x:c r="K1021" s="53">
        <x:f t="shared" si="184"/>
        <x:v>14</x:v>
      </x:c>
      <x:c r="L1021" s="53">
        <x:f t="shared" si="185"/>
        <x:v>25</x:v>
      </x:c>
      <x:c r="M1021" s="54">
        <x:f t="shared" si="186"/>
        <x:v>1232.6968548513719</x:v>
      </x:c>
      <x:c r="N1021" s="54">
        <x:f t="shared" si="187"/>
        <x:v>0.35603948253567491</x:v>
      </x:c>
      <x:c r="O1021" s="55">
        <x:f t="shared" si="188"/>
        <x:v>67540</x:v>
      </x:c>
      <x:c r="P1021" s="55">
        <x:f t="shared" si="189"/>
        <x:v>17600</x:v>
      </x:c>
      <x:c r="Q1021" s="55">
        <x:f t="shared" si="190"/>
        <x:v>33900.987063391876</x:v>
      </x:c>
      <x:c r="R1021" s="55">
        <x:f t="shared" si="191"/>
        <x:v>-3960.9870633918763</x:v>
      </x:c>
      <x:c r="S1021" s="1" t="str">
        <x:f t="shared" si="192"/>
        <x:v>YES</x:v>
      </x:c>
      <x:c r="T1021" s="1">
        <x:f t="shared" si="193"/>
        <x:v>-3960.9870633918763</x:v>
      </x:c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53">
        <x:f t="shared" si="182"/>
        <x:v>1</x:v>
      </x:c>
      <x:c r="J1022" s="53">
        <x:f t="shared" si="183"/>
        <x:v>10</x:v>
      </x:c>
      <x:c r="K1022" s="53">
        <x:f t="shared" si="184"/>
        <x:v>15</x:v>
      </x:c>
      <x:c r="L1022" s="53">
        <x:f t="shared" si="185"/>
        <x:v>26</x:v>
      </x:c>
      <x:c r="M1022" s="54">
        <x:f t="shared" si="186"/>
        <x:v>1296.2850617275183</x:v>
      </x:c>
      <x:c r="N1022" s="54">
        <x:f t="shared" si="187"/>
        <x:v>0.4001979595329988</x:v>
      </x:c>
      <x:c r="O1022" s="55">
        <x:f t="shared" si="188"/>
        <x:v>70240</x:v>
      </x:c>
      <x:c r="P1022" s="55">
        <x:f t="shared" si="189"/>
        <x:v>18480</x:v>
      </x:c>
      <x:c r="Q1022" s="55">
        <x:f t="shared" si="190"/>
        <x:v>35004.94898832497</x:v>
      </x:c>
      <x:c r="R1022" s="55">
        <x:f t="shared" si="191"/>
        <x:v>-3244.9489883249698</x:v>
      </x:c>
      <x:c r="S1022" s="1" t="str">
        <x:f t="shared" si="192"/>
        <x:v>YES</x:v>
      </x:c>
      <x:c r="T1022" s="1">
        <x:f t="shared" si="193"/>
        <x:v>-3244.9489883249698</x:v>
      </x:c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53">
        <x:f t="shared" si="182"/>
        <x:v>1</x:v>
      </x:c>
      <x:c r="J1023" s="53">
        <x:f t="shared" si="183"/>
        <x:v>10</x:v>
      </x:c>
      <x:c r="K1023" s="53">
        <x:f t="shared" si="184"/>
        <x:v>16</x:v>
      </x:c>
      <x:c r="L1023" s="53">
        <x:f t="shared" si="185"/>
        <x:v>27</x:v>
      </x:c>
      <x:c r="M1023" s="54">
        <x:f t="shared" si="186"/>
        <x:v>1361.3458376050073</x:v>
      </x:c>
      <x:c r="N1023" s="54">
        <x:f t="shared" si="187"/>
        <x:v>0.44537905389236621</x:v>
      </x:c>
      <x:c r="O1023" s="55">
        <x:f t="shared" si="188"/>
        <x:v>72940</x:v>
      </x:c>
      <x:c r="P1023" s="55">
        <x:f t="shared" si="189"/>
        <x:v>19360</x:v>
      </x:c>
      <x:c r="Q1023" s="55">
        <x:f t="shared" si="190"/>
        <x:v>36134.476347309159</x:v>
      </x:c>
      <x:c r="R1023" s="55">
        <x:f t="shared" si="191"/>
        <x:v>-2554.4763473091589</x:v>
      </x:c>
      <x:c r="S1023" s="1" t="str">
        <x:f t="shared" si="192"/>
        <x:v>YES</x:v>
      </x:c>
      <x:c r="T1023" s="1">
        <x:f t="shared" si="193"/>
        <x:v>-2554.4763473091589</x:v>
      </x:c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53">
        <x:f t="shared" si="182"/>
        <x:v>1</x:v>
      </x:c>
      <x:c r="J1024" s="53">
        <x:f t="shared" si="183"/>
        <x:v>10</x:v>
      </x:c>
      <x:c r="K1024" s="53">
        <x:f t="shared" si="184"/>
        <x:v>17</x:v>
      </x:c>
      <x:c r="L1024" s="53">
        <x:f t="shared" si="185"/>
        <x:v>28</x:v>
      </x:c>
      <x:c r="M1024" s="54">
        <x:f t="shared" si="186"/>
        <x:v>1427.9060610515476</x:v>
      </x:c>
      <x:c r="N1024" s="54">
        <x:f t="shared" si="187"/>
        <x:v>0.49160143128579692</x:v>
      </x:c>
      <x:c r="O1024" s="55">
        <x:f t="shared" si="188"/>
        <x:v>75640</x:v>
      </x:c>
      <x:c r="P1024" s="55">
        <x:f t="shared" si="189"/>
        <x:v>20240</x:v>
      </x:c>
      <x:c r="Q1024" s="55">
        <x:f t="shared" si="190"/>
        <x:v>37290.035782144922</x:v>
      </x:c>
      <x:c r="R1024" s="55">
        <x:f t="shared" si="191"/>
        <x:v>-1890.0357821449215</x:v>
      </x:c>
      <x:c r="S1024" s="1" t="str">
        <x:f t="shared" si="192"/>
        <x:v>YES</x:v>
      </x:c>
      <x:c r="T1024" s="1">
        <x:f t="shared" si="193"/>
        <x:v>-1890.0357821449215</x:v>
      </x:c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53">
        <x:f t="shared" si="182"/>
        <x:v>1</x:v>
      </x:c>
      <x:c r="J1025" s="53">
        <x:f t="shared" si="183"/>
        <x:v>10</x:v>
      </x:c>
      <x:c r="K1025" s="53">
        <x:f t="shared" si="184"/>
        <x:v>18</x:v>
      </x:c>
      <x:c r="L1025" s="53">
        <x:f t="shared" si="185"/>
        <x:v>29</x:v>
      </x:c>
      <x:c r="M1025" s="54">
        <x:f t="shared" si="186"/>
        <x:v>1495.9930525101349</x:v>
      </x:c>
      <x:c r="N1025" s="54">
        <x:f t="shared" si="187"/>
        <x:v>0.53888406424314927</x:v>
      </x:c>
      <x:c r="O1025" s="55">
        <x:f t="shared" si="188"/>
        <x:v>78340</x:v>
      </x:c>
      <x:c r="P1025" s="55">
        <x:f t="shared" si="189"/>
        <x:v>21120</x:v>
      </x:c>
      <x:c r="Q1025" s="55">
        <x:f t="shared" si="190"/>
        <x:v>38472.10160607873</x:v>
      </x:c>
      <x:c r="R1025" s="55">
        <x:f t="shared" si="191"/>
        <x:v>-1252.1016060787297</x:v>
      </x:c>
      <x:c r="S1025" s="1" t="str">
        <x:f t="shared" si="192"/>
        <x:v>YES</x:v>
      </x:c>
      <x:c r="T1025" s="1">
        <x:f t="shared" si="193"/>
        <x:v>-1252.1016060787297</x:v>
      </x:c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53">
        <x:f t="shared" si="182"/>
        <x:v>1</x:v>
      </x:c>
      <x:c r="J1026" s="53">
        <x:f t="shared" si="183"/>
        <x:v>10</x:v>
      </x:c>
      <x:c r="K1026" s="53">
        <x:f t="shared" si="184"/>
        <x:v>19</x:v>
      </x:c>
      <x:c r="L1026" s="53">
        <x:f t="shared" si="185"/>
        <x:v>30</x:v>
      </x:c>
      <x:c r="M1026" s="54">
        <x:f t="shared" si="186"/>
        <x:v>1565.6345811461567</x:v>
      </x:c>
      <x:c r="N1026" s="54">
        <x:f t="shared" si="187"/>
        <x:v>0.58724623690705324</x:v>
      </x:c>
      <x:c r="O1026" s="55">
        <x:f t="shared" si="188"/>
        <x:v>81040</x:v>
      </x:c>
      <x:c r="P1026" s="55">
        <x:f t="shared" si="189"/>
        <x:v>22000</x:v>
      </x:c>
      <x:c r="Q1026" s="55">
        <x:f t="shared" si="190"/>
        <x:v>39681.155922676335</x:v>
      </x:c>
      <x:c r="R1026" s="55">
        <x:f t="shared" si="191"/>
        <x:v>-641.15592267633474</x:v>
      </x:c>
      <x:c r="S1026" s="1" t="str">
        <x:f t="shared" si="192"/>
        <x:v>YES</x:v>
      </x:c>
      <x:c r="T1026" s="1">
        <x:f t="shared" si="193"/>
        <x:v>-641.15592267633474</x:v>
      </x:c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53">
        <x:f t="shared" si="182"/>
        <x:v>1</x:v>
      </x:c>
      <x:c r="J1027" s="53">
        <x:f t="shared" si="183"/>
        <x:v>10</x:v>
      </x:c>
      <x:c r="K1027" s="53">
        <x:f t="shared" si="184"/>
        <x:v>20</x:v>
      </x:c>
      <x:c r="L1027" s="53">
        <x:f t="shared" si="185"/>
        <x:v>31</x:v>
      </x:c>
      <x:c r="M1027" s="54">
        <x:f t="shared" si="186"/>
        <x:v>1636.8588717966338</x:v>
      </x:c>
      <x:c r="N1027" s="54">
        <x:f t="shared" si="187"/>
        <x:v>0.63670754985877354</x:v>
      </x:c>
      <x:c r="O1027" s="55">
        <x:f t="shared" si="188"/>
        <x:v>83740</x:v>
      </x:c>
      <x:c r="P1027" s="55">
        <x:f t="shared" si="189"/>
        <x:v>22880</x:v>
      </x:c>
      <x:c r="Q1027" s="55">
        <x:f t="shared" si="190"/>
        <x:v>40917.688746469335</x:v>
      </x:c>
      <x:c r="R1027" s="55">
        <x:f t="shared" si="191"/>
        <x:v>-57.688746469335456</x:v>
      </x:c>
      <x:c r="S1027" s="1" t="str">
        <x:f t="shared" si="192"/>
        <x:v>YES</x:v>
      </x:c>
      <x:c r="T1027" s="1">
        <x:f t="shared" si="193"/>
        <x:v>-57.688746469335456</x:v>
      </x:c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53">
        <x:f t="shared" si="182"/>
        <x:v>1</x:v>
      </x:c>
      <x:c r="J1028" s="53">
        <x:f t="shared" si="183"/>
        <x:v>10</x:v>
      </x:c>
      <x:c r="K1028" s="53">
        <x:f t="shared" si="184"/>
        <x:v>21</x:v>
      </x:c>
      <x:c r="L1028" s="53">
        <x:f t="shared" si="185"/>
        <x:v>32</x:v>
      </x:c>
      <x:c r="M1028" s="54">
        <x:f t="shared" si="186"/>
        <x:v>1709.6946120230775</x:v>
      </x:c>
      <x:c r="N1028" s="54">
        <x:f t="shared" si="187"/>
        <x:v>0.68728792501602609</x:v>
      </x:c>
      <x:c r="O1028" s="55">
        <x:f t="shared" si="188"/>
        <x:v>86440</x:v>
      </x:c>
      <x:c r="P1028" s="55">
        <x:f t="shared" si="189"/>
        <x:v>23760</x:v>
      </x:c>
      <x:c r="Q1028" s="55">
        <x:f t="shared" si="190"/>
        <x:v>42182.198125400653</x:v>
      </x:c>
      <x:c r="R1028" s="55">
        <x:f t="shared" si="191"/>
        <x:v>497.80187459934677</x:v>
      </x:c>
      <x:c r="S1028" s="1" t="str">
        <x:f t="shared" si="192"/>
        <x:v>YES</x:v>
      </x:c>
      <x:c r="T1028" s="1">
        <x:f t="shared" si="193"/>
        <x:v>497.80187459934677</x:v>
      </x:c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53">
        <x:f t="shared" si="182"/>
        <x:v>1</x:v>
      </x:c>
      <x:c r="J1029" s="53">
        <x:f t="shared" si="183"/>
        <x:v>10</x:v>
      </x:c>
      <x:c r="K1029" s="53">
        <x:f t="shared" si="184"/>
        <x:v>22</x:v>
      </x:c>
      <x:c r="L1029" s="53">
        <x:f t="shared" si="185"/>
        <x:v>33</x:v>
      </x:c>
      <x:c r="M1029" s="54">
        <x:f t="shared" si="186"/>
        <x:v>1784.1709592694738</x:v>
      </x:c>
      <x:c r="N1029" s="54">
        <x:f t="shared" si="187"/>
        <x:v>0.73900761060380127</x:v>
      </x:c>
      <x:c r="O1029" s="55">
        <x:f t="shared" si="188"/>
        <x:v>89140</x:v>
      </x:c>
      <x:c r="P1029" s="55">
        <x:f t="shared" si="189"/>
        <x:v>24640</x:v>
      </x:c>
      <x:c r="Q1029" s="55">
        <x:f t="shared" si="190"/>
        <x:v>43475.190265095029</x:v>
      </x:c>
      <x:c r="R1029" s="55">
        <x:f t="shared" si="191"/>
        <x:v>1024.8097349049713</x:v>
      </x:c>
      <x:c r="S1029" s="1" t="str">
        <x:f t="shared" si="192"/>
        <x:v>YES</x:v>
      </x:c>
      <x:c r="T1029" s="1">
        <x:f t="shared" si="193"/>
        <x:v>1024.8097349049713</x:v>
      </x:c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53">
        <x:f t="shared" si="182"/>
        <x:v>1</x:v>
      </x:c>
      <x:c r="J1030" s="53">
        <x:f t="shared" si="183"/>
        <x:v>10</x:v>
      </x:c>
      <x:c r="K1030" s="53">
        <x:f t="shared" si="184"/>
        <x:v>23</x:v>
      </x:c>
      <x:c r="L1030" s="53">
        <x:f t="shared" si="185"/>
        <x:v>34</x:v>
      </x:c>
      <x:c r="M1030" s="54">
        <x:f t="shared" si="186"/>
        <x:v>1860.3175481269102</x:v>
      </x:c>
      <x:c r="N1030" s="54">
        <x:f t="shared" si="187"/>
        <x:v>0.79188718619924314</x:v>
      </x:c>
      <x:c r="O1030" s="55">
        <x:f t="shared" si="188"/>
        <x:v>91840</x:v>
      </x:c>
      <x:c r="P1030" s="55">
        <x:f t="shared" si="189"/>
        <x:v>25520</x:v>
      </x:c>
      <x:c r="Q1030" s="55">
        <x:f t="shared" si="190"/>
        <x:v>44797.179654981082</x:v>
      </x:c>
      <x:c r="R1030" s="55">
        <x:f t="shared" si="191"/>
        <x:v>1522.8203450189176</x:v>
      </x:c>
      <x:c r="S1030" s="1" t="str">
        <x:f t="shared" si="192"/>
        <x:v>YES</x:v>
      </x:c>
      <x:c r="T1030" s="1">
        <x:f t="shared" si="193"/>
        <x:v>1522.8203450189176</x:v>
      </x:c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53">
        <x:f t="shared" si="182"/>
        <x:v>1</x:v>
      </x:c>
      <x:c r="J1031" s="53">
        <x:f t="shared" si="183"/>
        <x:v>10</x:v>
      </x:c>
      <x:c r="K1031" s="53">
        <x:f t="shared" si="184"/>
        <x:v>24</x:v>
      </x:c>
      <x:c r="L1031" s="53">
        <x:f t="shared" si="185"/>
        <x:v>35</x:v>
      </x:c>
      <x:c r="M1031" s="54">
        <x:f t="shared" si="186"/>
        <x:v>1938.1644977064061</x:v>
      </x:c>
      <x:c r="N1031" s="54">
        <x:f t="shared" si="187"/>
        <x:v>0.84594756785167091</x:v>
      </x:c>
      <x:c r="O1031" s="55">
        <x:f t="shared" si="188"/>
        <x:v>94540</x:v>
      </x:c>
      <x:c r="P1031" s="55">
        <x:f t="shared" si="189"/>
        <x:v>26400</x:v>
      </x:c>
      <x:c r="Q1031" s="55">
        <x:f t="shared" si="190"/>
        <x:v>46148.689196291773</x:v>
      </x:c>
      <x:c r="R1031" s="55">
        <x:f t="shared" si="191"/>
        <x:v>1991.3108037082275</x:v>
      </x:c>
      <x:c r="S1031" s="1" t="str">
        <x:f t="shared" si="192"/>
        <x:v>YES</x:v>
      </x:c>
      <x:c r="T1031" s="1">
        <x:f t="shared" si="193"/>
        <x:v>1991.3108037082275</x:v>
      </x:c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53">
        <x:f t="shared" si="182"/>
        <x:v>1</x:v>
      </x:c>
      <x:c r="J1032" s="53">
        <x:f t="shared" si="183"/>
        <x:v>10</x:v>
      </x:c>
      <x:c r="K1032" s="53">
        <x:f t="shared" si="184"/>
        <x:v>25</x:v>
      </x:c>
      <x:c r="L1032" s="53">
        <x:f t="shared" si="185"/>
        <x:v>36</x:v>
      </x:c>
      <x:c r="M1032" s="54">
        <x:f t="shared" si="186"/>
        <x:v>2017.7424191215036</x:v>
      </x:c>
      <x:c r="N1032" s="54">
        <x:f t="shared" si="187"/>
        <x:v>0.901210013278822</x:v>
      </x:c>
      <x:c r="O1032" s="55">
        <x:f t="shared" si="188"/>
        <x:v>97240</x:v>
      </x:c>
      <x:c r="P1032" s="55">
        <x:f t="shared" si="189"/>
        <x:v>27280</x:v>
      </x:c>
      <x:c r="Q1032" s="55">
        <x:f t="shared" si="190"/>
        <x:v>47530.25033197055</x:v>
      </x:c>
      <x:c r="R1032" s="55">
        <x:f t="shared" si="191"/>
        <x:v>2429.7496680294498</x:v>
      </x:c>
      <x:c r="S1032" s="1" t="str">
        <x:f t="shared" si="192"/>
        <x:v>YES</x:v>
      </x:c>
      <x:c r="T1032" s="1">
        <x:f t="shared" si="193"/>
        <x:v>2429.7496680294498</x:v>
      </x:c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53">
        <x:f t="shared" si="182"/>
        <x:v>1</x:v>
      </x:c>
      <x:c r="J1033" s="53">
        <x:f t="shared" si="183"/>
        <x:v>10</x:v>
      </x:c>
      <x:c r="K1033" s="53">
        <x:f t="shared" si="184"/>
        <x:v>26</x:v>
      </x:c>
      <x:c r="L1033" s="53">
        <x:f t="shared" si="185"/>
        <x:v>37</x:v>
      </x:c>
      <x:c r="M1033" s="54">
        <x:f t="shared" si="186"/>
        <x:v>2099.0824230822213</x:v>
      </x:c>
      <x:c r="N1033" s="54">
        <x:f t="shared" si="187"/>
        <x:v>0.95769612714043151</x:v>
      </x:c>
      <x:c r="O1033" s="55">
        <x:f t="shared" si="188"/>
        <x:v>99940</x:v>
      </x:c>
      <x:c r="P1033" s="55">
        <x:f t="shared" si="189"/>
        <x:v>28160</x:v>
      </x:c>
      <x:c r="Q1033" s="55">
        <x:f t="shared" si="190"/>
        <x:v>48942.403178510787</x:v>
      </x:c>
      <x:c r="R1033" s="55">
        <x:f t="shared" si="191"/>
        <x:v>2837.5968214892127</x:v>
      </x:c>
      <x:c r="S1033" s="1" t="str">
        <x:f t="shared" si="192"/>
        <x:v>YES</x:v>
      </x:c>
      <x:c r="T1033" s="1">
        <x:f t="shared" si="193"/>
        <x:v>2837.5968214892127</x:v>
      </x:c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53">
        <x:f t="shared" si="182"/>
        <x:v>1</x:v>
      </x:c>
      <x:c r="J1034" s="53">
        <x:f t="shared" si="183"/>
        <x:v>10</x:v>
      </x:c>
      <x:c r="K1034" s="53">
        <x:f t="shared" si="184"/>
        <x:v>27</x:v>
      </x:c>
      <x:c r="L1034" s="53">
        <x:f t="shared" si="185"/>
        <x:v>38</x:v>
      </x:c>
      <x:c r="M1034" s="54">
        <x:f t="shared" si="186"/>
        <x:v>2182.2161276019779</x:v>
      </x:c>
      <x:c r="N1034" s="54">
        <x:f t="shared" si="187"/>
        <x:v>1.0154278663902625</x:v>
      </x:c>
      <x:c r="O1034" s="55">
        <x:f t="shared" si="188"/>
        <x:v>102640</x:v>
      </x:c>
      <x:c r="P1034" s="55">
        <x:f t="shared" si="189"/>
        <x:v>29040</x:v>
      </x:c>
      <x:c r="Q1034" s="55">
        <x:f t="shared" si="190"/>
        <x:v>50385.696659756562</x:v>
      </x:c>
      <x:c r="R1034" s="55">
        <x:f t="shared" si="191"/>
        <x:v>3214.3033402434376</x:v>
      </x:c>
      <x:c r="S1034" s="1" t="str">
        <x:f t="shared" si="192"/>
        <x:v>YES</x:v>
      </x:c>
      <x:c r="T1034" s="1">
        <x:f t="shared" si="193"/>
        <x:v>3214.3033402434376</x:v>
      </x:c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53">
        <x:f t="shared" si="182"/>
        <x:v>1</x:v>
      </x:c>
      <x:c r="J1035" s="53">
        <x:f t="shared" si="183"/>
        <x:v>10</x:v>
      </x:c>
      <x:c r="K1035" s="53">
        <x:f t="shared" si="184"/>
        <x:v>28</x:v>
      </x:c>
      <x:c r="L1035" s="53">
        <x:f t="shared" si="185"/>
        <x:v>39</x:v>
      </x:c>
      <x:c r="M1035" s="54">
        <x:f t="shared" si="186"/>
        <x:v>2267.1756658191316</x:v>
      </x:c>
      <x:c r="N1035" s="54">
        <x:f t="shared" si="187"/>
        <x:v>1.0744275457077304</x:v>
      </x:c>
      <x:c r="O1035" s="55">
        <x:f t="shared" si="188"/>
        <x:v>105340</x:v>
      </x:c>
      <x:c r="P1035" s="55">
        <x:f t="shared" si="189"/>
        <x:v>29920</x:v>
      </x:c>
      <x:c r="Q1035" s="55">
        <x:f t="shared" si="190"/>
        <x:v>51860.688642693261</x:v>
      </x:c>
      <x:c r="R1035" s="55">
        <x:f t="shared" si="191"/>
        <x:v>3559.3113573067385</x:v>
      </x:c>
      <x:c r="S1035" s="1" t="str">
        <x:f t="shared" si="192"/>
        <x:v>YES</x:v>
      </x:c>
      <x:c r="T1035" s="1">
        <x:f t="shared" si="193"/>
        <x:v>3559.3113573067385</x:v>
      </x:c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53">
        <x:f t="shared" si="182"/>
        <x:v>1</x:v>
      </x:c>
      <x:c r="J1036" s="53">
        <x:f t="shared" si="183"/>
        <x:v>10</x:v>
      </x:c>
      <x:c r="K1036" s="53">
        <x:f t="shared" si="184"/>
        <x:v>29</x:v>
      </x:c>
      <x:c r="L1036" s="53">
        <x:f t="shared" si="185"/>
        <x:v>40</x:v>
      </x:c>
      <x:c r="M1036" s="54">
        <x:f t="shared" si="186"/>
        <x:v>2353.9936939347854</x:v>
      </x:c>
      <x:c r="N1036" s="54">
        <x:f t="shared" si="187"/>
        <x:v>1.1347178430102676</x:v>
      </x:c>
      <x:c r="O1036" s="55">
        <x:f t="shared" si="188"/>
        <x:v>108040</x:v>
      </x:c>
      <x:c r="P1036" s="55">
        <x:f t="shared" si="189"/>
        <x:v>30800</x:v>
      </x:c>
      <x:c r="Q1036" s="55">
        <x:f t="shared" si="190"/>
        <x:v>53367.946075256688</x:v>
      </x:c>
      <x:c r="R1036" s="55">
        <x:f t="shared" si="191"/>
        <x:v>3872.0539247433117</x:v>
      </x:c>
      <x:c r="S1036" s="1" t="str">
        <x:f t="shared" si="192"/>
        <x:v>YES</x:v>
      </x:c>
      <x:c r="T1036" s="1">
        <x:f t="shared" si="193"/>
        <x:v>3872.0539247433117</x:v>
      </x:c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53">
        <x:f t="shared" si="182"/>
        <x:v>1</x:v>
      </x:c>
      <x:c r="J1037" s="53">
        <x:f t="shared" si="183"/>
        <x:v>10</x:v>
      </x:c>
      <x:c r="K1037" s="53">
        <x:f t="shared" si="184"/>
        <x:v>30</x:v>
      </x:c>
      <x:c r="L1037" s="53">
        <x:f t="shared" si="185"/>
        <x:v>41</x:v>
      </x:c>
      <x:c r="M1037" s="54">
        <x:f t="shared" si="186"/>
        <x:v>2442.703399268556</x:v>
      </x:c>
      <x:c r="N1037" s="54">
        <x:f t="shared" si="187"/>
        <x:v>1.1963218050476083</x:v>
      </x:c>
      <x:c r="O1037" s="55">
        <x:f t="shared" si="188"/>
        <x:v>110740</x:v>
      </x:c>
      <x:c r="P1037" s="55">
        <x:f t="shared" si="189"/>
        <x:v>31680</x:v>
      </x:c>
      <x:c r="Q1037" s="55">
        <x:f t="shared" si="190"/>
        <x:v>54908.045126190205</x:v>
      </x:c>
      <x:c r="R1037" s="55">
        <x:f t="shared" si="191"/>
        <x:v>4151.9548738097947</x:v>
      </x:c>
      <x:c r="S1037" s="1" t="str">
        <x:f t="shared" si="192"/>
        <x:v>YES</x:v>
      </x:c>
      <x:c r="T1037" s="1">
        <x:f t="shared" si="193"/>
        <x:v>4151.9548738097947</x:v>
      </x:c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53">
        <x:f t="shared" si="182"/>
        <x:v>1</x:v>
      </x:c>
      <x:c r="J1038" s="53">
        <x:f t="shared" si="183"/>
        <x:v>11</x:v>
      </x:c>
      <x:c r="K1038" s="53">
        <x:f t="shared" si="184"/>
        <x:v>0</x:v>
      </x:c>
      <x:c r="L1038" s="53">
        <x:f t="shared" si="185"/>
        <x:v>12</x:v>
      </x:c>
      <x:c r="M1038" s="54">
        <x:f t="shared" si="186"/>
        <x:v>531.98859707441784</x:v>
      </x:c>
      <x:c r="N1038" s="54">
        <x:f t="shared" si="187"/>
        <x:v>0</x:v>
      </x:c>
      <x:c r="O1038" s="55">
        <x:f t="shared" si="188"/>
        <x:v>31834</x:v>
      </x:c>
      <x:c r="P1038" s="55">
        <x:f t="shared" si="189"/>
        <x:v>5720</x:v>
      </x:c>
      <x:c r="Q1038" s="55">
        <x:f t="shared" si="190"/>
        <x:v>18471.826287306176</x:v>
      </x:c>
      <x:c r="R1038" s="55">
        <x:f t="shared" si="191"/>
        <x:v>-12357.826287306176</x:v>
      </x:c>
      <x:c r="S1038" s="1" t="str">
        <x:f t="shared" si="192"/>
        <x:v>YES</x:v>
      </x:c>
      <x:c r="T1038" s="1">
        <x:f t="shared" si="193"/>
        <x:v>-12357.826287306176</x:v>
      </x:c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53">
        <x:f t="shared" si="182"/>
        <x:v>1</x:v>
      </x:c>
      <x:c r="J1039" s="53">
        <x:f t="shared" si="183"/>
        <x:v>11</x:v>
      </x:c>
      <x:c r="K1039" s="53">
        <x:f t="shared" si="184"/>
        <x:v>1</x:v>
      </x:c>
      <x:c r="L1039" s="53">
        <x:f t="shared" si="185"/>
        <x:v>13</x:v>
      </x:c>
      <x:c r="M1039" s="54">
        <x:f t="shared" si="186"/>
        <x:v>577.55109707441784</x:v>
      </x:c>
      <x:c r="N1039" s="54">
        <x:f t="shared" si="187"/>
        <x:v>0</x:v>
      </x:c>
      <x:c r="O1039" s="55">
        <x:f t="shared" si="188"/>
        <x:v>34534</x:v>
      </x:c>
      <x:c r="P1039" s="55">
        <x:f t="shared" si="189"/>
        <x:v>6600</x:v>
      </x:c>
      <x:c r="Q1039" s="55">
        <x:f t="shared" si="190"/>
        <x:v>20053.857537306176</x:v>
      </x:c>
      <x:c r="R1039" s="55">
        <x:f t="shared" si="191"/>
        <x:v>-12119.857537306176</x:v>
      </x:c>
      <x:c r="S1039" s="1" t="str">
        <x:f t="shared" si="192"/>
        <x:v>YES</x:v>
      </x:c>
      <x:c r="T1039" s="1">
        <x:f t="shared" si="193"/>
        <x:v>-12119.857537306176</x:v>
      </x:c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53">
        <x:f t="shared" si="182"/>
        <x:v>1</x:v>
      </x:c>
      <x:c r="J1040" s="53">
        <x:f t="shared" si="183"/>
        <x:v>11</x:v>
      </x:c>
      <x:c r="K1040" s="53">
        <x:f t="shared" si="184"/>
        <x:v>2</x:v>
      </x:c>
      <x:c r="L1040" s="53">
        <x:f t="shared" si="185"/>
        <x:v>14</x:v>
      </x:c>
      <x:c r="M1040" s="54">
        <x:f t="shared" si="186"/>
        <x:v>624.25265957441786</x:v>
      </x:c>
      <x:c r="N1040" s="54">
        <x:f t="shared" si="187"/>
        <x:v>0</x:v>
      </x:c>
      <x:c r="O1040" s="55">
        <x:f t="shared" si="188"/>
        <x:v>37234</x:v>
      </x:c>
      <x:c r="P1040" s="55">
        <x:f t="shared" si="189"/>
        <x:v>7480</x:v>
      </x:c>
      <x:c r="Q1040" s="55">
        <x:f t="shared" si="190"/>
        <x:v>21675.439568556176</x:v>
      </x:c>
      <x:c r="R1040" s="55">
        <x:f t="shared" si="191"/>
        <x:v>-11921.439568556176</x:v>
      </x:c>
      <x:c r="S1040" s="1" t="str">
        <x:f t="shared" si="192"/>
        <x:v>YES</x:v>
      </x:c>
      <x:c r="T1040" s="1">
        <x:f t="shared" si="193"/>
        <x:v>-11921.439568556176</x:v>
      </x:c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53">
        <x:f t="shared" si="182"/>
        <x:v>1</x:v>
      </x:c>
      <x:c r="J1041" s="53">
        <x:f t="shared" si="183"/>
        <x:v>11</x:v>
      </x:c>
      <x:c r="K1041" s="53">
        <x:f t="shared" si="184"/>
        <x:v>3</x:v>
      </x:c>
      <x:c r="L1041" s="53">
        <x:f t="shared" si="185"/>
        <x:v>15</x:v>
      </x:c>
      <x:c r="M1041" s="54">
        <x:f t="shared" si="186"/>
        <x:v>672.11464199629279</x:v>
      </x:c>
      <x:c r="N1041" s="54">
        <x:f t="shared" si="187"/>
        <x:v>0</x:v>
      </x:c>
      <x:c r="O1041" s="55">
        <x:f t="shared" si="188"/>
        <x:v>39934</x:v>
      </x:c>
      <x:c r="P1041" s="55">
        <x:f t="shared" si="189"/>
        <x:v>8360</x:v>
      </x:c>
      <x:c r="Q1041" s="55">
        <x:f t="shared" si="190"/>
        <x:v>23337.31395820461</x:v>
      </x:c>
      <x:c r="R1041" s="55">
        <x:f t="shared" si="191"/>
        <x:v>-11763.31395820461</x:v>
      </x:c>
      <x:c r="S1041" s="1" t="str">
        <x:f t="shared" si="192"/>
        <x:v>YES</x:v>
      </x:c>
      <x:c r="T1041" s="1">
        <x:f t="shared" si="193"/>
        <x:v>-11763.31395820461</x:v>
      </x:c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53">
        <x:f t="shared" si="182"/>
        <x:v>1</x:v>
      </x:c>
      <x:c r="J1042" s="53">
        <x:f t="shared" si="183"/>
        <x:v>11</x:v>
      </x:c>
      <x:c r="K1042" s="53">
        <x:f t="shared" si="184"/>
        <x:v>4</x:v>
      </x:c>
      <x:c r="L1042" s="53">
        <x:f t="shared" si="185"/>
        <x:v>16</x:v>
      </x:c>
      <x:c r="M1042" s="54">
        <x:f t="shared" si="186"/>
        <x:v>721.15875771894912</x:v>
      </x:c>
      <x:c r="N1042" s="54">
        <x:f t="shared" si="187"/>
        <x:v>8.0469286038133234E-4</x:v>
      </x:c>
      <x:c r="O1042" s="55">
        <x:f t="shared" si="188"/>
        <x:v>42634</x:v>
      </x:c>
      <x:c r="P1042" s="55">
        <x:f t="shared" si="189"/>
        <x:v>9240</x:v>
      </x:c>
      <x:c r="Q1042" s="55">
        <x:f t="shared" si="190"/>
        <x:v>25020.117321509533</x:v>
      </x:c>
      <x:c r="R1042" s="55">
        <x:f t="shared" si="191"/>
        <x:v>-11626.117321509533</x:v>
      </x:c>
      <x:c r="S1042" s="1" t="str">
        <x:f t="shared" si="192"/>
        <x:v>YES</x:v>
      </x:c>
      <x:c r="T1042" s="1">
        <x:f t="shared" si="193"/>
        <x:v>-11626.117321509533</x:v>
      </x:c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53">
        <x:f t="shared" si="182"/>
        <x:v>1</x:v>
      </x:c>
      <x:c r="J1043" s="53">
        <x:f t="shared" si="183"/>
        <x:v>11</x:v>
      </x:c>
      <x:c r="K1043" s="53">
        <x:f t="shared" si="184"/>
        <x:v>5</x:v>
      </x:c>
      <x:c r="L1043" s="53">
        <x:f t="shared" si="185"/>
        <x:v>17</x:v>
      </x:c>
      <x:c r="M1043" s="54">
        <x:f t="shared" si="186"/>
        <x:v>771.40708164015268</x:v>
      </x:c>
      <x:c r="N1043" s="54">
        <x:f t="shared" si="187"/>
        <x:v>3.5699362250106031E-2</x:v>
      </x:c>
      <x:c r="O1043" s="55">
        <x:f t="shared" si="188"/>
        <x:v>45334</x:v>
      </x:c>
      <x:c r="P1043" s="55">
        <x:f t="shared" si="189"/>
        <x:v>10120</x:v>
      </x:c>
      <x:c r="Q1043" s="55">
        <x:f t="shared" si="190"/>
        <x:v>25892.484056252651</x:v>
      </x:c>
      <x:c r="R1043" s="55">
        <x:f t="shared" si="191"/>
        <x:v>-10678.484056252651</x:v>
      </x:c>
      <x:c r="S1043" s="1" t="str">
        <x:f t="shared" si="192"/>
        <x:v>YES</x:v>
      </x:c>
      <x:c r="T1043" s="1">
        <x:f t="shared" si="193"/>
        <x:v>-10678.484056252651</x:v>
      </x:c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53">
        <x:f t="shared" si="182"/>
        <x:v>1</x:v>
      </x:c>
      <x:c r="J1044" s="53">
        <x:f t="shared" si="183"/>
        <x:v>11</x:v>
      </x:c>
      <x:c r="K1044" s="53">
        <x:f t="shared" si="184"/>
        <x:v>6</x:v>
      </x:c>
      <x:c r="L1044" s="53">
        <x:f t="shared" si="185"/>
        <x:v>18</x:v>
      </x:c>
      <x:c r="M1044" s="54">
        <x:f t="shared" si="186"/>
        <x:v>822.88205582178568</x:v>
      </x:c>
      <x:c r="N1044" s="54">
        <x:f t="shared" si="187"/>
        <x:v>7.1445872098462287E-2</x:v>
      </x:c>
      <x:c r="O1044" s="55">
        <x:f t="shared" si="188"/>
        <x:v>48034</x:v>
      </x:c>
      <x:c r="P1044" s="55">
        <x:f t="shared" si="189"/>
        <x:v>11000</x:v>
      </x:c>
      <x:c r="Q1044" s="55">
        <x:f t="shared" si="190"/>
        <x:v>26786.146802461557</x:v>
      </x:c>
      <x:c r="R1044" s="55">
        <x:f t="shared" si="191"/>
        <x:v>-9752.1468024615569</x:v>
      </x:c>
      <x:c r="S1044" s="1" t="str">
        <x:f t="shared" si="192"/>
        <x:v>YES</x:v>
      </x:c>
      <x:c r="T1044" s="1">
        <x:f t="shared" si="193"/>
        <x:v>-9752.1468024615569</x:v>
      </x:c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53">
        <x:f t="shared" si="182"/>
        <x:v>1</x:v>
      </x:c>
      <x:c r="J1045" s="53">
        <x:f t="shared" si="183"/>
        <x:v>11</x:v>
      </x:c>
      <x:c r="K1045" s="53">
        <x:f t="shared" si="184"/>
        <x:v>7</x:v>
      </x:c>
      <x:c r="L1045" s="53">
        <x:f t="shared" si="185"/>
        <x:v>19</x:v>
      </x:c>
      <x:c r="M1045" s="54">
        <x:f t="shared" si="186"/>
        <x:v>875.60649521974597</x:v>
      </x:c>
      <x:c r="N1045" s="54">
        <x:f t="shared" si="187"/>
        <x:v>0.10806006612482359</x:v>
      </x:c>
      <x:c r="O1045" s="55">
        <x:f t="shared" si="188"/>
        <x:v>50734</x:v>
      </x:c>
      <x:c r="P1045" s="55">
        <x:f t="shared" si="189"/>
        <x:v>11880</x:v>
      </x:c>
      <x:c r="Q1045" s="55">
        <x:f t="shared" si="190"/>
        <x:v>27701.501653120591</x:v>
      </x:c>
      <x:c r="R1045" s="55">
        <x:f t="shared" si="191"/>
        <x:v>-8847.5016531205911</x:v>
      </x:c>
      <x:c r="S1045" s="1" t="str">
        <x:f t="shared" si="192"/>
        <x:v>YES</x:v>
      </x:c>
      <x:c r="T1045" s="1">
        <x:f t="shared" si="193"/>
        <x:v>-8847.5016531205911</x:v>
      </x:c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53">
        <x:f t="shared" si="182"/>
        <x:v>1</x:v>
      </x:c>
      <x:c r="J1046" s="53">
        <x:f t="shared" si="183"/>
        <x:v>11</x:v>
      </x:c>
      <x:c r="K1046" s="53">
        <x:f t="shared" si="184"/>
        <x:v>8</x:v>
      </x:c>
      <x:c r="L1046" s="53">
        <x:f t="shared" si="185"/>
        <x:v>20</x:v>
      </x:c>
      <x:c r="M1046" s="54">
        <x:f t="shared" si="186"/>
        <x:v>929.60359349972623</x:v>
      </x:c>
      <x:c r="N1046" s="54">
        <x:f t="shared" si="187"/>
        <x:v>0.14555805104147654</x:v>
      </x:c>
      <x:c r="O1046" s="55">
        <x:f t="shared" si="188"/>
        <x:v>53434</x:v>
      </x:c>
      <x:c r="P1046" s="55">
        <x:f t="shared" si="189"/>
        <x:v>12760</x:v>
      </x:c>
      <x:c r="Q1046" s="55">
        <x:f t="shared" si="190"/>
        <x:v>28638.951276036914</x:v>
      </x:c>
      <x:c r="R1046" s="55">
        <x:f t="shared" si="191"/>
        <x:v>-7964.9512760369144</x:v>
      </x:c>
      <x:c r="S1046" s="1" t="str">
        <x:f t="shared" si="192"/>
        <x:v>YES</x:v>
      </x:c>
      <x:c r="T1046" s="1">
        <x:f t="shared" si="193"/>
        <x:v>-7964.9512760369144</x:v>
      </x:c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53">
        <x:f t="shared" si="182"/>
        <x:v>1</x:v>
      </x:c>
      <x:c r="J1047" s="53">
        <x:f t="shared" si="183"/>
        <x:v>11</x:v>
      </x:c>
      <x:c r="K1047" s="53">
        <x:f t="shared" si="184"/>
        <x:v>9</x:v>
      </x:c>
      <x:c r="L1047" s="53">
        <x:f t="shared" si="185"/>
        <x:v>21</x:v>
      </x:c>
      <x:c r="M1047" s="54">
        <x:f t="shared" si="186"/>
        <x:v>984.89692894012069</x:v>
      </x:c>
      <x:c r="N1047" s="54">
        <x:f t="shared" si="187"/>
        <x:v>0.18395620065286158</x:v>
      </x:c>
      <x:c r="O1047" s="55">
        <x:f t="shared" si="188"/>
        <x:v>56134</x:v>
      </x:c>
      <x:c r="P1047" s="55">
        <x:f t="shared" si="189"/>
        <x:v>13640</x:v>
      </x:c>
      <x:c r="Q1047" s="55">
        <x:f t="shared" si="190"/>
        <x:v>29598.90501632154</x:v>
      </x:c>
      <x:c r="R1047" s="55">
        <x:f t="shared" si="191"/>
        <x:v>-7104.9050163215397</x:v>
      </x:c>
      <x:c r="S1047" s="1" t="str">
        <x:f t="shared" si="192"/>
        <x:v>YES</x:v>
      </x:c>
      <x:c r="T1047" s="1">
        <x:f t="shared" si="193"/>
        <x:v>-7104.9050163215397</x:v>
      </x:c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53">
        <x:f t="shared" si="182"/>
        <x:v>1</x:v>
      </x:c>
      <x:c r="J1048" s="53">
        <x:f t="shared" si="183"/>
        <x:v>11</x:v>
      </x:c>
      <x:c r="K1048" s="53">
        <x:f t="shared" si="184"/>
        <x:v>10</x:v>
      </x:c>
      <x:c r="L1048" s="53">
        <x:f t="shared" si="185"/>
        <x:v>22</x:v>
      </x:c>
      <x:c r="M1048" s="54">
        <x:f t="shared" si="186"/>
        <x:v>1041.5104704233336</x:v>
      </x:c>
      <x:c r="N1048" s="54">
        <x:f t="shared" si="187"/>
        <x:v>0.22327116001620387</x:v>
      </x:c>
      <x:c r="O1048" s="55">
        <x:f t="shared" si="188"/>
        <x:v>58834</x:v>
      </x:c>
      <x:c r="P1048" s="55">
        <x:f t="shared" si="189"/>
        <x:v>14520</x:v>
      </x:c>
      <x:c r="Q1048" s="55">
        <x:f t="shared" si="190"/>
        <x:v>30581.779000405098</x:v>
      </x:c>
      <x:c r="R1048" s="55">
        <x:f t="shared" si="191"/>
        <x:v>-6267.7790004050985</x:v>
      </x:c>
      <x:c r="S1048" s="1" t="str">
        <x:f t="shared" si="192"/>
        <x:v>YES</x:v>
      </x:c>
      <x:c r="T1048" s="1">
        <x:f t="shared" si="193"/>
        <x:v>-6267.7790004050985</x:v>
      </x:c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53">
        <x:f t="shared" si="182"/>
        <x:v>1</x:v>
      </x:c>
      <x:c r="J1049" s="53">
        <x:f t="shared" si="183"/>
        <x:v>11</x:v>
      </x:c>
      <x:c r="K1049" s="53">
        <x:f t="shared" si="184"/>
        <x:v>11</x:v>
      </x:c>
      <x:c r="L1049" s="53">
        <x:f t="shared" si="185"/>
        <x:v>23</x:v>
      </x:c>
      <x:c r="M1049" s="54">
        <x:f t="shared" si="186"/>
        <x:v>1099.4685835167725</x:v>
      </x:c>
      <x:c r="N1049" s="54">
        <x:f t="shared" si="187"/>
        <x:v>0.26351984966442532</x:v>
      </x:c>
      <x:c r="O1049" s="55">
        <x:f t="shared" si="188"/>
        <x:v>61534</x:v>
      </x:c>
      <x:c r="P1049" s="55">
        <x:f t="shared" si="189"/>
        <x:v>15400</x:v>
      </x:c>
      <x:c r="Q1049" s="55">
        <x:f t="shared" si="190"/>
        <x:v>31587.996241610632</x:v>
      </x:c>
      <x:c r="R1049" s="55">
        <x:f t="shared" si="191"/>
        <x:v>-5453.9962416106318</x:v>
      </x:c>
      <x:c r="S1049" s="1" t="str">
        <x:f t="shared" si="192"/>
        <x:v>YES</x:v>
      </x:c>
      <x:c r="T1049" s="1">
        <x:f t="shared" si="193"/>
        <x:v>-5453.9962416106318</x:v>
      </x:c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53">
        <x:f t="shared" si="182"/>
        <x:v>1</x:v>
      </x:c>
      <x:c r="J1050" s="53">
        <x:f t="shared" si="183"/>
        <x:v>11</x:v>
      </x:c>
      <x:c r="K1050" s="53">
        <x:f t="shared" si="184"/>
        <x:v>12</x:v>
      </x:c>
      <x:c r="L1050" s="53">
        <x:f t="shared" si="185"/>
        <x:v>24</x:v>
      </x:c>
      <x:c r="M1050" s="54">
        <x:f t="shared" si="186"/>
        <x:v>1158.7960366448369</x:v>
      </x:c>
      <x:c r="N1050" s="54">
        <x:f t="shared" si="187"/>
        <x:v>0.30471946989224785</x:v>
      </x:c>
      <x:c r="O1050" s="55">
        <x:f t="shared" si="188"/>
        <x:v>64234</x:v>
      </x:c>
      <x:c r="P1050" s="55">
        <x:f t="shared" si="189"/>
        <x:v>16280</x:v>
      </x:c>
      <x:c r="Q1050" s="55">
        <x:f t="shared" si="190"/>
        <x:v>32617.986747306197</x:v>
      </x:c>
      <x:c r="R1050" s="55">
        <x:f t="shared" si="191"/>
        <x:v>-4663.9867473061968</x:v>
      </x:c>
      <x:c r="S1050" s="1" t="str">
        <x:f t="shared" si="192"/>
        <x:v>YES</x:v>
      </x:c>
      <x:c r="T1050" s="1">
        <x:f t="shared" si="193"/>
        <x:v>-4663.9867473061968</x:v>
      </x:c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53">
        <x:f t="shared" si="182"/>
        <x:v>1</x:v>
      </x:c>
      <x:c r="J1051" s="53">
        <x:f t="shared" si="183"/>
        <x:v>11</x:v>
      </x:c>
      <x:c r="K1051" s="53">
        <x:f t="shared" si="184"/>
        <x:v>13</x:v>
      </x:c>
      <x:c r="L1051" s="53">
        <x:f t="shared" si="185"/>
        <x:v>25</x:v>
      </x:c>
      <x:c r="M1051" s="54">
        <x:f t="shared" si="186"/>
        <x:v>1219.5180073532213</x:v>
      </x:c>
      <x:c r="N1051" s="54">
        <x:f t="shared" si="187"/>
        <x:v>0.34688750510640365</x:v>
      </x:c>
      <x:c r="O1051" s="55">
        <x:f t="shared" si="188"/>
        <x:v>66934</x:v>
      </x:c>
      <x:c r="P1051" s="55">
        <x:f t="shared" si="189"/>
        <x:v>17160</x:v>
      </x:c>
      <x:c r="Q1051" s="55">
        <x:f t="shared" si="190"/>
        <x:v>33672.187627660089</x:v>
      </x:c>
      <x:c r="R1051" s="55">
        <x:f t="shared" si="191"/>
        <x:v>-3898.1876276600888</x:v>
      </x:c>
      <x:c r="S1051" s="1" t="str">
        <x:f t="shared" si="192"/>
        <x:v>YES</x:v>
      </x:c>
      <x:c r="T1051" s="1">
        <x:f t="shared" si="193"/>
        <x:v>-3898.1876276600888</x:v>
      </x:c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53">
        <x:f t="shared" si="182"/>
        <x:v>1</x:v>
      </x:c>
      <x:c r="J1052" s="53">
        <x:f t="shared" si="183"/>
        <x:v>11</x:v>
      </x:c>
      <x:c r="K1052" s="53">
        <x:f t="shared" si="184"/>
        <x:v>14</x:v>
      </x:c>
      <x:c r="L1052" s="53">
        <x:f t="shared" si="185"/>
        <x:v>26</x:v>
      </x:c>
      <x:c r="M1052" s="54">
        <x:f t="shared" si="186"/>
        <x:v>1281.6600886668825</x:v>
      </x:c>
      <x:c r="N1052" s="54">
        <x:f t="shared" si="187"/>
        <x:v>0.39004172824089067</x:v>
      </x:c>
      <x:c r="O1052" s="55">
        <x:f t="shared" si="188"/>
        <x:v>69634</x:v>
      </x:c>
      <x:c r="P1052" s="55">
        <x:f t="shared" si="189"/>
        <x:v>18040</x:v>
      </x:c>
      <x:c r="Q1052" s="55">
        <x:f t="shared" si="190"/>
        <x:v>34751.043206022267</x:v>
      </x:c>
      <x:c r="R1052" s="55">
        <x:f t="shared" si="191"/>
        <x:v>-3157.0432060222665</x:v>
      </x:c>
      <x:c r="S1052" s="1" t="str">
        <x:f t="shared" si="192"/>
        <x:v>YES</x:v>
      </x:c>
      <x:c r="T1052" s="1">
        <x:f t="shared" si="193"/>
        <x:v>-3157.0432060222665</x:v>
      </x:c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53">
        <x:f t="shared" si="182"/>
        <x:v>1</x:v>
      </x:c>
      <x:c r="J1053" s="53">
        <x:f t="shared" si="183"/>
        <x:v>11</x:v>
      </x:c>
      <x:c r="K1053" s="53">
        <x:f t="shared" si="184"/>
        <x:v>15</x:v>
      </x:c>
      <x:c r="L1053" s="53">
        <x:f t="shared" si="185"/>
        <x:v>27</x:v>
      </x:c>
      <x:c r="M1053" s="54">
        <x:f t="shared" si="186"/>
        <x:v>1345.2482955430289</x:v>
      </x:c>
      <x:c r="N1053" s="54">
        <x:f t="shared" si="187"/>
        <x:v>0.43420020523821451</x:v>
      </x:c>
      <x:c r="O1053" s="55">
        <x:f t="shared" si="188"/>
        <x:v>72334</x:v>
      </x:c>
      <x:c r="P1053" s="55">
        <x:f t="shared" si="189"/>
        <x:v>18920</x:v>
      </x:c>
      <x:c r="Q1053" s="55">
        <x:f t="shared" si="190"/>
        <x:v>35855.005130955367</x:v>
      </x:c>
      <x:c r="R1053" s="55">
        <x:f t="shared" si="191"/>
        <x:v>-2441.0051309553673</x:v>
      </x:c>
      <x:c r="S1053" s="1" t="str">
        <x:f t="shared" si="192"/>
        <x:v>YES</x:v>
      </x:c>
      <x:c r="T1053" s="1">
        <x:f t="shared" si="193"/>
        <x:v>-2441.0051309553673</x:v>
      </x:c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53">
        <x:f t="shared" si="182"/>
        <x:v>1</x:v>
      </x:c>
      <x:c r="J1054" s="53">
        <x:f t="shared" si="183"/>
        <x:v>11</x:v>
      </x:c>
      <x:c r="K1054" s="53">
        <x:f t="shared" si="184"/>
        <x:v>16</x:v>
      </x:c>
      <x:c r="L1054" s="53">
        <x:f t="shared" si="185"/>
        <x:v>28</x:v>
      </x:c>
      <x:c r="M1054" s="54">
        <x:f t="shared" si="186"/>
        <x:v>1410.309071420518</x:v>
      </x:c>
      <x:c r="N1054" s="54">
        <x:f t="shared" si="187"/>
        <x:v>0.47938129959758191</x:v>
      </x:c>
      <x:c r="O1054" s="55">
        <x:f t="shared" si="188"/>
        <x:v>75034</x:v>
      </x:c>
      <x:c r="P1054" s="55">
        <x:f t="shared" si="189"/>
        <x:v>19800</x:v>
      </x:c>
      <x:c r="Q1054" s="55">
        <x:f t="shared" si="190"/>
        <x:v>36984.532489939549</x:v>
      </x:c>
      <x:c r="R1054" s="55">
        <x:f t="shared" si="191"/>
        <x:v>-1750.5324899395491</x:v>
      </x:c>
      <x:c r="S1054" s="1" t="str">
        <x:f t="shared" si="192"/>
        <x:v>YES</x:v>
      </x:c>
      <x:c r="T1054" s="1">
        <x:f t="shared" si="193"/>
        <x:v>-1750.5324899395491</x:v>
      </x:c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53">
        <x:f t="shared" si="182"/>
        <x:v>1</x:v>
      </x:c>
      <x:c r="J1055" s="53">
        <x:f t="shared" si="183"/>
        <x:v>11</x:v>
      </x:c>
      <x:c r="K1055" s="53">
        <x:f t="shared" si="184"/>
        <x:v>17</x:v>
      </x:c>
      <x:c r="L1055" s="53">
        <x:f t="shared" si="185"/>
        <x:v>29</x:v>
      </x:c>
      <x:c r="M1055" s="54">
        <x:f t="shared" si="186"/>
        <x:v>1476.8692948670582</x:v>
      </x:c>
      <x:c r="N1055" s="54">
        <x:f t="shared" si="187"/>
        <x:v>0.52560367699101262</x:v>
      </x:c>
      <x:c r="O1055" s="55">
        <x:f t="shared" si="188"/>
        <x:v>77734</x:v>
      </x:c>
      <x:c r="P1055" s="55">
        <x:f t="shared" si="189"/>
        <x:v>20680</x:v>
      </x:c>
      <x:c r="Q1055" s="55">
        <x:f t="shared" si="190"/>
        <x:v>38140.091924775319</x:v>
      </x:c>
      <x:c r="R1055" s="55">
        <x:f t="shared" si="191"/>
        <x:v>-1086.0919247753191</x:v>
      </x:c>
      <x:c r="S1055" s="1" t="str">
        <x:f t="shared" si="192"/>
        <x:v>YES</x:v>
      </x:c>
      <x:c r="T1055" s="1">
        <x:f t="shared" si="193"/>
        <x:v>-1086.0919247753191</x:v>
      </x:c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53">
        <x:f t="shared" si="182"/>
        <x:v>1</x:v>
      </x:c>
      <x:c r="J1056" s="53">
        <x:f t="shared" si="183"/>
        <x:v>11</x:v>
      </x:c>
      <x:c r="K1056" s="53">
        <x:f t="shared" si="184"/>
        <x:v>18</x:v>
      </x:c>
      <x:c r="L1056" s="53">
        <x:f t="shared" si="185"/>
        <x:v>30</x:v>
      </x:c>
      <x:c r="M1056" s="54">
        <x:f t="shared" si="186"/>
        <x:v>1544.9562863256456</x:v>
      </x:c>
      <x:c r="N1056" s="54">
        <x:f t="shared" si="187"/>
        <x:v>0.57288630994836498</x:v>
      </x:c>
      <x:c r="O1056" s="55">
        <x:f t="shared" si="188"/>
        <x:v>80434</x:v>
      </x:c>
      <x:c r="P1056" s="55">
        <x:f t="shared" si="189"/>
        <x:v>21560</x:v>
      </x:c>
      <x:c r="Q1056" s="55">
        <x:f t="shared" si="190"/>
        <x:v>39322.157748709127</x:v>
      </x:c>
      <x:c r="R1056" s="55">
        <x:f t="shared" si="191"/>
        <x:v>-448.15774870912719</x:v>
      </x:c>
      <x:c r="S1056" s="1" t="str">
        <x:f t="shared" si="192"/>
        <x:v>YES</x:v>
      </x:c>
      <x:c r="T1056" s="1">
        <x:f t="shared" si="193"/>
        <x:v>-448.15774870912719</x:v>
      </x:c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53">
        <x:f t="shared" si="182"/>
        <x:v>1</x:v>
      </x:c>
      <x:c r="J1057" s="53">
        <x:f t="shared" si="183"/>
        <x:v>11</x:v>
      </x:c>
      <x:c r="K1057" s="53">
        <x:f t="shared" si="184"/>
        <x:v>19</x:v>
      </x:c>
      <x:c r="L1057" s="53">
        <x:f t="shared" si="185"/>
        <x:v>31</x:v>
      </x:c>
      <x:c r="M1057" s="54">
        <x:f t="shared" si="186"/>
        <x:v>1614.5978149616674</x:v>
      </x:c>
      <x:c r="N1057" s="54">
        <x:f t="shared" si="187"/>
        <x:v>0.62124848261226906</x:v>
      </x:c>
      <x:c r="O1057" s="55">
        <x:f t="shared" si="188"/>
        <x:v>83134</x:v>
      </x:c>
      <x:c r="P1057" s="55">
        <x:f t="shared" si="189"/>
        <x:v>22440</x:v>
      </x:c>
      <x:c r="Q1057" s="55">
        <x:f t="shared" si="190"/>
        <x:v>40531.212065306725</x:v>
      </x:c>
      <x:c r="R1057" s="55">
        <x:f t="shared" si="191"/>
        <x:v>162.78793469327502</x:v>
      </x:c>
      <x:c r="S1057" s="1" t="str">
        <x:f t="shared" si="192"/>
        <x:v>YES</x:v>
      </x:c>
      <x:c r="T1057" s="1">
        <x:f t="shared" si="193"/>
        <x:v>162.78793469327502</x:v>
      </x:c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53">
        <x:f t="shared" si="182"/>
        <x:v>1</x:v>
      </x:c>
      <x:c r="J1058" s="53">
        <x:f t="shared" si="183"/>
        <x:v>11</x:v>
      </x:c>
      <x:c r="K1058" s="53">
        <x:f t="shared" si="184"/>
        <x:v>20</x:v>
      </x:c>
      <x:c r="L1058" s="53">
        <x:f t="shared" si="185"/>
        <x:v>32</x:v>
      </x:c>
      <x:c r="M1058" s="54">
        <x:f t="shared" si="186"/>
        <x:v>1685.8221056121445</x:v>
      </x:c>
      <x:c r="N1058" s="54">
        <x:f t="shared" si="187"/>
        <x:v>0.67070979556398924</x:v>
      </x:c>
      <x:c r="O1058" s="55">
        <x:f t="shared" si="188"/>
        <x:v>85834</x:v>
      </x:c>
      <x:c r="P1058" s="55">
        <x:f t="shared" si="189"/>
        <x:v>23320</x:v>
      </x:c>
      <x:c r="Q1058" s="55">
        <x:f t="shared" si="190"/>
        <x:v>41767.744889099733</x:v>
      </x:c>
      <x:c r="R1058" s="55">
        <x:f t="shared" si="191"/>
        <x:v>746.25511090026703</x:v>
      </x:c>
      <x:c r="S1058" s="1" t="str">
        <x:f t="shared" si="192"/>
        <x:v>YES</x:v>
      </x:c>
      <x:c r="T1058" s="1">
        <x:f t="shared" si="193"/>
        <x:v>746.25511090026703</x:v>
      </x:c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53">
        <x:f t="shared" si="182"/>
        <x:v>1</x:v>
      </x:c>
      <x:c r="J1059" s="53">
        <x:f t="shared" si="183"/>
        <x:v>11</x:v>
      </x:c>
      <x:c r="K1059" s="53">
        <x:f t="shared" si="184"/>
        <x:v>21</x:v>
      </x:c>
      <x:c r="L1059" s="53">
        <x:f t="shared" si="185"/>
        <x:v>33</x:v>
      </x:c>
      <x:c r="M1059" s="54">
        <x:f t="shared" si="186"/>
        <x:v>1758.6578458385882</x:v>
      </x:c>
      <x:c r="N1059" s="54">
        <x:f t="shared" si="187"/>
        <x:v>0.7212901707212418</x:v>
      </x:c>
      <x:c r="O1059" s="55">
        <x:f t="shared" si="188"/>
        <x:v>88534</x:v>
      </x:c>
      <x:c r="P1059" s="55">
        <x:f t="shared" si="189"/>
        <x:v>24200</x:v>
      </x:c>
      <x:c r="Q1059" s="55">
        <x:f t="shared" si="190"/>
        <x:v>43032.254268031043</x:v>
      </x:c>
      <x:c r="R1059" s="55">
        <x:f t="shared" si="191"/>
        <x:v>1301.7457319689565</x:v>
      </x:c>
      <x:c r="S1059" s="1" t="str">
        <x:f t="shared" si="192"/>
        <x:v>YES</x:v>
      </x:c>
      <x:c r="T1059" s="1">
        <x:f t="shared" si="193"/>
        <x:v>1301.7457319689565</x:v>
      </x:c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53">
        <x:f t="shared" si="182"/>
        <x:v>1</x:v>
      </x:c>
      <x:c r="J1060" s="53">
        <x:f t="shared" si="183"/>
        <x:v>11</x:v>
      </x:c>
      <x:c r="K1060" s="53">
        <x:f t="shared" si="184"/>
        <x:v>22</x:v>
      </x:c>
      <x:c r="L1060" s="53">
        <x:f t="shared" si="185"/>
        <x:v>34</x:v>
      </x:c>
      <x:c r="M1060" s="54">
        <x:f t="shared" si="186"/>
        <x:v>1833.1341930849844</x:v>
      </x:c>
      <x:c r="N1060" s="54">
        <x:f t="shared" si="187"/>
        <x:v>0.77300985630901697</x:v>
      </x:c>
      <x:c r="O1060" s="55">
        <x:f t="shared" si="188"/>
        <x:v>91234</x:v>
      </x:c>
      <x:c r="P1060" s="55">
        <x:f t="shared" si="189"/>
        <x:v>25080</x:v>
      </x:c>
      <x:c r="Q1060" s="55">
        <x:f t="shared" si="190"/>
        <x:v>44325.246407725426</x:v>
      </x:c>
      <x:c r="R1060" s="55">
        <x:f t="shared" si="191"/>
        <x:v>1828.7535922745737</x:v>
      </x:c>
      <x:c r="S1060" s="1" t="str">
        <x:f t="shared" si="192"/>
        <x:v>YES</x:v>
      </x:c>
      <x:c r="T1060" s="1">
        <x:f t="shared" si="193"/>
        <x:v>1828.7535922745737</x:v>
      </x:c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53">
        <x:f t="shared" si="182"/>
        <x:v>1</x:v>
      </x:c>
      <x:c r="J1061" s="53">
        <x:f t="shared" si="183"/>
        <x:v>11</x:v>
      </x:c>
      <x:c r="K1061" s="53">
        <x:f t="shared" si="184"/>
        <x:v>23</x:v>
      </x:c>
      <x:c r="L1061" s="53">
        <x:f t="shared" si="185"/>
        <x:v>35</x:v>
      </x:c>
      <x:c r="M1061" s="54">
        <x:f t="shared" si="186"/>
        <x:v>1909.2807819424208</x:v>
      </x:c>
      <x:c r="N1061" s="54">
        <x:f t="shared" si="187"/>
        <x:v>0.82588943190445896</x:v>
      </x:c>
      <x:c r="O1061" s="55">
        <x:f t="shared" si="188"/>
        <x:v>93934</x:v>
      </x:c>
      <x:c r="P1061" s="55">
        <x:f t="shared" si="189"/>
        <x:v>25960</x:v>
      </x:c>
      <x:c r="Q1061" s="55">
        <x:f t="shared" si="190"/>
        <x:v>45647.235797611473</x:v>
      </x:c>
      <x:c r="R1061" s="55">
        <x:f t="shared" si="191"/>
        <x:v>2326.7642023885273</x:v>
      </x:c>
      <x:c r="S1061" s="1" t="str">
        <x:f t="shared" si="192"/>
        <x:v>YES</x:v>
      </x:c>
      <x:c r="T1061" s="1">
        <x:f t="shared" si="193"/>
        <x:v>2326.7642023885273</x:v>
      </x:c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53">
        <x:f t="shared" si="182"/>
        <x:v>1</x:v>
      </x:c>
      <x:c r="J1062" s="53">
        <x:f t="shared" si="183"/>
        <x:v>11</x:v>
      </x:c>
      <x:c r="K1062" s="53">
        <x:f t="shared" si="184"/>
        <x:v>24</x:v>
      </x:c>
      <x:c r="L1062" s="53">
        <x:f t="shared" si="185"/>
        <x:v>36</x:v>
      </x:c>
      <x:c r="M1062" s="54">
        <x:f t="shared" si="186"/>
        <x:v>1987.1277315219168</x:v>
      </x:c>
      <x:c r="N1062" s="54">
        <x:f t="shared" si="187"/>
        <x:v>0.87994981355688662</x:v>
      </x:c>
      <x:c r="O1062" s="55">
        <x:f t="shared" si="188"/>
        <x:v>96634</x:v>
      </x:c>
      <x:c r="P1062" s="55">
        <x:f t="shared" si="189"/>
        <x:v>26840</x:v>
      </x:c>
      <x:c r="Q1062" s="55">
        <x:f t="shared" si="190"/>
        <x:v>46998.745338922163</x:v>
      </x:c>
      <x:c r="R1062" s="55">
        <x:f t="shared" si="191"/>
        <x:v>2795.2546610778372</x:v>
      </x:c>
      <x:c r="S1062" s="1" t="str">
        <x:f t="shared" si="192"/>
        <x:v>YES</x:v>
      </x:c>
      <x:c r="T1062" s="1">
        <x:f t="shared" si="193"/>
        <x:v>2795.2546610778372</x:v>
      </x:c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53">
        <x:f t="shared" si="182"/>
        <x:v>1</x:v>
      </x:c>
      <x:c r="J1063" s="53">
        <x:f t="shared" si="183"/>
        <x:v>11</x:v>
      </x:c>
      <x:c r="K1063" s="53">
        <x:f t="shared" si="184"/>
        <x:v>25</x:v>
      </x:c>
      <x:c r="L1063" s="53">
        <x:f t="shared" si="185"/>
        <x:v>37</x:v>
      </x:c>
      <x:c r="M1063" s="54">
        <x:f t="shared" si="186"/>
        <x:v>2066.7056529370143</x:v>
      </x:c>
      <x:c r="N1063" s="54">
        <x:f t="shared" si="187"/>
        <x:v>0.9352122589840377</x:v>
      </x:c>
      <x:c r="O1063" s="55">
        <x:f t="shared" si="188"/>
        <x:v>99334</x:v>
      </x:c>
      <x:c r="P1063" s="55">
        <x:f t="shared" si="189"/>
        <x:v>27720</x:v>
      </x:c>
      <x:c r="Q1063" s="55">
        <x:f t="shared" si="190"/>
        <x:v>48380.30647460094</x:v>
      </x:c>
      <x:c r="R1063" s="55">
        <x:f t="shared" si="191"/>
        <x:v>3233.6935253990596</x:v>
      </x:c>
      <x:c r="S1063" s="1" t="str">
        <x:f t="shared" si="192"/>
        <x:v>YES</x:v>
      </x:c>
      <x:c r="T1063" s="1">
        <x:f t="shared" si="193"/>
        <x:v>3233.6935253990596</x:v>
      </x:c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53">
        <x:f t="shared" si="182"/>
        <x:v>1</x:v>
      </x:c>
      <x:c r="J1064" s="53">
        <x:f t="shared" si="183"/>
        <x:v>11</x:v>
      </x:c>
      <x:c r="K1064" s="53">
        <x:f t="shared" si="184"/>
        <x:v>26</x:v>
      </x:c>
      <x:c r="L1064" s="53">
        <x:f t="shared" si="185"/>
        <x:v>38</x:v>
      </x:c>
      <x:c r="M1064" s="54">
        <x:f t="shared" si="186"/>
        <x:v>2148.0456568977324</x:v>
      </x:c>
      <x:c r="N1064" s="54">
        <x:f t="shared" si="187"/>
        <x:v>0.99169837284564755</x:v>
      </x:c>
      <x:c r="O1064" s="55">
        <x:f t="shared" si="188"/>
        <x:v>102034</x:v>
      </x:c>
      <x:c r="P1064" s="55">
        <x:f t="shared" si="189"/>
        <x:v>28600</x:v>
      </x:c>
      <x:c r="Q1064" s="55">
        <x:f t="shared" si="190"/>
        <x:v>49792.459321141185</x:v>
      </x:c>
      <x:c r="R1064" s="55">
        <x:f t="shared" si="191"/>
        <x:v>3641.5406788588152</x:v>
      </x:c>
      <x:c r="S1064" s="1" t="str">
        <x:f t="shared" si="192"/>
        <x:v>YES</x:v>
      </x:c>
      <x:c r="T1064" s="1">
        <x:f t="shared" si="193"/>
        <x:v>3641.5406788588152</x:v>
      </x:c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53">
        <x:f t="shared" si="182"/>
        <x:v>1</x:v>
      </x:c>
      <x:c r="J1065" s="53">
        <x:f t="shared" si="183"/>
        <x:v>11</x:v>
      </x:c>
      <x:c r="K1065" s="53">
        <x:f t="shared" si="184"/>
        <x:v>27</x:v>
      </x:c>
      <x:c r="L1065" s="53">
        <x:f t="shared" si="185"/>
        <x:v>39</x:v>
      </x:c>
      <x:c r="M1065" s="54">
        <x:f t="shared" si="186"/>
        <x:v>2231.1793614174885</x:v>
      </x:c>
      <x:c r="N1065" s="54">
        <x:f t="shared" si="187"/>
        <x:v>1.0494301120954781</x:v>
      </x:c>
      <x:c r="O1065" s="55">
        <x:f t="shared" si="188"/>
        <x:v>104734</x:v>
      </x:c>
      <x:c r="P1065" s="55">
        <x:f t="shared" si="189"/>
        <x:v>29480</x:v>
      </x:c>
      <x:c r="Q1065" s="55">
        <x:f t="shared" si="190"/>
        <x:v>51235.752802386953</x:v>
      </x:c>
      <x:c r="R1065" s="55">
        <x:f t="shared" si="191"/>
        <x:v>4018.2471976130473</x:v>
      </x:c>
      <x:c r="S1065" s="1" t="str">
        <x:f t="shared" si="192"/>
        <x:v>YES</x:v>
      </x:c>
      <x:c r="T1065" s="1">
        <x:f t="shared" si="193"/>
        <x:v>4018.2471976130473</x:v>
      </x:c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53">
        <x:f t="shared" si="182"/>
        <x:v>1</x:v>
      </x:c>
      <x:c r="J1066" s="53">
        <x:f t="shared" si="183"/>
        <x:v>11</x:v>
      </x:c>
      <x:c r="K1066" s="53">
        <x:f t="shared" si="184"/>
        <x:v>28</x:v>
      </x:c>
      <x:c r="L1066" s="53">
        <x:f t="shared" si="185"/>
        <x:v>40</x:v>
      </x:c>
      <x:c r="M1066" s="54">
        <x:f t="shared" si="186"/>
        <x:v>2316.1388996346423</x:v>
      </x:c>
      <x:c r="N1066" s="54">
        <x:f t="shared" si="187"/>
        <x:v>1.108429791412946</x:v>
      </x:c>
      <x:c r="O1066" s="55">
        <x:f t="shared" si="188"/>
        <x:v>107434</x:v>
      </x:c>
      <x:c r="P1066" s="55">
        <x:f t="shared" si="189"/>
        <x:v>30360</x:v>
      </x:c>
      <x:c r="Q1066" s="55">
        <x:f t="shared" si="190"/>
        <x:v>52710.744785323652</x:v>
      </x:c>
      <x:c r="R1066" s="55">
        <x:f t="shared" si="191"/>
        <x:v>4363.2552146763483</x:v>
      </x:c>
      <x:c r="S1066" s="1" t="str">
        <x:f t="shared" si="192"/>
        <x:v>YES</x:v>
      </x:c>
      <x:c r="T1066" s="1">
        <x:f t="shared" si="193"/>
        <x:v>4363.2552146763483</x:v>
      </x:c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53">
        <x:f t="shared" si="182"/>
        <x:v>1</x:v>
      </x:c>
      <x:c r="J1067" s="53">
        <x:f t="shared" si="183"/>
        <x:v>11</x:v>
      </x:c>
      <x:c r="K1067" s="53">
        <x:f t="shared" si="184"/>
        <x:v>29</x:v>
      </x:c>
      <x:c r="L1067" s="53">
        <x:f t="shared" si="185"/>
        <x:v>41</x:v>
      </x:c>
      <x:c r="M1067" s="54">
        <x:f t="shared" si="186"/>
        <x:v>2402.956927750296</x:v>
      </x:c>
      <x:c r="N1067" s="54">
        <x:f t="shared" si="187"/>
        <x:v>1.1687200887154834</x:v>
      </x:c>
      <x:c r="O1067" s="55">
        <x:f t="shared" si="188"/>
        <x:v>110134</x:v>
      </x:c>
      <x:c r="P1067" s="55">
        <x:f t="shared" si="189"/>
        <x:v>31240</x:v>
      </x:c>
      <x:c r="Q1067" s="55">
        <x:f t="shared" si="190"/>
        <x:v>54218.002217887086</x:v>
      </x:c>
      <x:c r="R1067" s="55">
        <x:f t="shared" si="191"/>
        <x:v>4675.9977821129141</x:v>
      </x:c>
      <x:c r="S1067" s="1" t="str">
        <x:f t="shared" si="192"/>
        <x:v>YES</x:v>
      </x:c>
      <x:c r="T1067" s="1">
        <x:f t="shared" si="193"/>
        <x:v>4675.9977821129141</x:v>
      </x:c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53">
        <x:f t="shared" si="182"/>
        <x:v>1</x:v>
      </x:c>
      <x:c r="J1068" s="53">
        <x:f t="shared" si="183"/>
        <x:v>11</x:v>
      </x:c>
      <x:c r="K1068" s="53">
        <x:f t="shared" si="184"/>
        <x:v>30</x:v>
      </x:c>
      <x:c r="L1068" s="53">
        <x:f t="shared" si="185"/>
        <x:v>42</x:v>
      </x:c>
      <x:c r="M1068" s="54">
        <x:f t="shared" si="186"/>
        <x:v>2491.6666330840667</x:v>
      </x:c>
      <x:c r="N1068" s="54">
        <x:f t="shared" si="187"/>
        <x:v>1.2303240507528241</x:v>
      </x:c>
      <x:c r="O1068" s="55">
        <x:f t="shared" si="188"/>
        <x:v>112834</x:v>
      </x:c>
      <x:c r="P1068" s="55">
        <x:f t="shared" si="189"/>
        <x:v>32120</x:v>
      </x:c>
      <x:c r="Q1068" s="55">
        <x:f t="shared" si="190"/>
        <x:v>55758.101268820603</x:v>
      </x:c>
      <x:c r="R1068" s="55">
        <x:f t="shared" si="191"/>
        <x:v>4955.8987311793971</x:v>
      </x:c>
      <x:c r="S1068" s="1" t="str">
        <x:f t="shared" si="192"/>
        <x:v>YES</x:v>
      </x:c>
      <x:c r="T1068" s="1">
        <x:f t="shared" si="193"/>
        <x:v>4955.8987311793971</x:v>
      </x:c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53">
        <x:f t="shared" si="182"/>
        <x:v>1</x:v>
      </x:c>
      <x:c r="J1069" s="53">
        <x:f t="shared" si="183"/>
        <x:v>12</x:v>
      </x:c>
      <x:c r="K1069" s="53">
        <x:f t="shared" si="184"/>
        <x:v>0</x:v>
      </x:c>
      <x:c r="L1069" s="53">
        <x:f t="shared" si="185"/>
        <x:v>13</x:v>
      </x:c>
      <x:c r="M1069" s="54">
        <x:f t="shared" si="186"/>
        <x:v>583.15997672866717</x:v>
      </x:c>
      <x:c r="N1069" s="54">
        <x:f t="shared" si="187"/>
        <x:v>0</x:v>
      </x:c>
      <x:c r="O1069" s="55">
        <x:f t="shared" si="188"/>
        <x:v>33928</x:v>
      </x:c>
      <x:c r="P1069" s="55">
        <x:f t="shared" si="189"/>
        <x:v>6160</x:v>
      </x:c>
      <x:c r="Q1069" s="55">
        <x:f t="shared" si="190"/>
        <x:v>20248.61030307872</x:v>
      </x:c>
      <x:c r="R1069" s="55">
        <x:f t="shared" si="191"/>
        <x:v>-12480.61030307872</x:v>
      </x:c>
      <x:c r="S1069" s="1" t="str">
        <x:f t="shared" si="192"/>
        <x:v>YES</x:v>
      </x:c>
      <x:c r="T1069" s="1">
        <x:f t="shared" si="193"/>
        <x:v>-12480.61030307872</x:v>
      </x:c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53" t="n">
        <x:f t="shared" ref="I1070:I1133" si="194">INT((ROW()-ROW($I$46))/((CARROT_CAP+1)*(MESCLUN_CAP+1)))</x:f>
        <x:v>1</x:v>
      </x:c>
      <x:c r="J1070" s="53" t="n">
        <x:f t="shared" ref="J1070:J1133" si="195">MOD(INT((ROW()-ROW($I$46))/(MESCLUN_CAP+1)),CARROT_CAP+1)</x:f>
        <x:v>12</x:v>
      </x:c>
      <x:c r="K1070" s="53" t="n">
        <x:f t="shared" ref="K1070:K1133" si="196">MOD(ROW()-ROW($I$46),MESCLUN_CAP+1)</x:f>
        <x:v>1</x:v>
      </x:c>
      <x:c r="L1070" s="53" t="n">
        <x:f t="shared" ref="L1070:L1133" si="197">SUM(I1070:K1070)</x:f>
        <x:v>14</x:v>
      </x:c>
      <x:c r="M1070" s="54" t="n">
        <x:f t="shared" ref="M1070:M1133" si="198">I1070*TOMATO_HOURS*WEEKS*(1+TOMATO_DIM)^I1070+J1070*CARROT_HOURS*WEEKS*(1+CARROT_DIM)^J1070+K1070*MESCLUN_HOURS*WEEKS*(1+MESCLUN_DIM)^K1070</x:f>
        <x:v>628.722476728667</x:v>
      </x:c>
      <x:c r="N1070" s="54" t="n">
        <x:f t="shared" ref="N1070:N1133" si="199">MAX(M1070-FARMER_HOURS,0)/TEMP_HOURS_PER_WORKER</x:f>
        <x:v>0</x:v>
      </x:c>
      <x:c r="O1070" s="55" t="n">
        <x:f t="shared" ref="O1070:O1133" si="200">I1070*TOMATO_PRICE+J1070*CARROT_PRICE+K1070*MESCLUN_PRICE</x:f>
        <x:v>36628</x:v>
      </x:c>
      <x:c r="P1070" s="55" t="n">
        <x:f t="shared" ref="P1070:P1133" si="201">I1070*TOMATO_FERTILIZER+J1070*CARROT_FERTILIZER+K1070*MESCLUN_FERTILIZER</x:f>
        <x:v>7040</x:v>
      </x:c>
      <x:c r="Q1070" s="55" t="n">
        <x:f t="shared" ref="Q1070:Q1133" si="202">MIN(M1070,FARMER_HOURS)*FARMER_RATE+MAX(M1070-FARMER_HOURS,0)*TEMP_RATE</x:f>
        <x:v>21830.641553078713</x:v>
      </x:c>
      <x:c r="R1070" s="55" t="n">
        <x:f t="shared" ref="R1070:R1133" si="203">O1070-P1070-Q1070-FIXED_COST</x:f>
        <x:v>-12242.641553078713</x:v>
      </x:c>
      <x:c r="S1070" s="1" t="str">
        <x:f t="shared" ref="S1070:S1133" si="204">IF(AND(L1070&lt;=TOTAL_BED_CAP,N1070&lt;=TEMP_WORKER_CAP),"YES","NO")</x:f>
        <x:v>YES</x:v>
      </x:c>
      <x:c r="T1070" s="1" t="n">
        <x:f t="shared" ref="T1070:T1133" si="205">IF(S1070="YES",R1070,-1E+99)</x:f>
        <x:v>-12242.641553078713</x:v>
      </x:c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53">
        <x:f t="shared" si="194"/>
        <x:v>1</x:v>
      </x:c>
      <x:c r="J1071" s="53">
        <x:f t="shared" si="195"/>
        <x:v>12</x:v>
      </x:c>
      <x:c r="K1071" s="53">
        <x:f t="shared" si="196"/>
        <x:v>2</x:v>
      </x:c>
      <x:c r="L1071" s="53">
        <x:f t="shared" si="197"/>
        <x:v>15</x:v>
      </x:c>
      <x:c r="M1071" s="54">
        <x:f t="shared" si="198"/>
        <x:v>675.4240392286672</x:v>
      </x:c>
      <x:c r="N1071" s="54">
        <x:f t="shared" si="199"/>
        <x:v>0</x:v>
      </x:c>
      <x:c r="O1071" s="55">
        <x:f t="shared" si="200"/>
        <x:v>39328</x:v>
      </x:c>
      <x:c r="P1071" s="55">
        <x:f t="shared" si="201"/>
        <x:v>7920</x:v>
      </x:c>
      <x:c r="Q1071" s="55">
        <x:f t="shared" si="202"/>
        <x:v>23452.22358432872</x:v>
      </x:c>
      <x:c r="R1071" s="55">
        <x:f t="shared" si="203"/>
        <x:v>-12044.22358432872</x:v>
      </x:c>
      <x:c r="S1071" s="1" t="str">
        <x:f t="shared" si="204"/>
        <x:v>YES</x:v>
      </x:c>
      <x:c r="T1071" s="1">
        <x:f t="shared" si="205"/>
        <x:v>-12044.22358432872</x:v>
      </x:c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53">
        <x:f t="shared" si="194"/>
        <x:v>1</x:v>
      </x:c>
      <x:c r="J1072" s="53">
        <x:f t="shared" si="195"/>
        <x:v>12</x:v>
      </x:c>
      <x:c r="K1072" s="53">
        <x:f t="shared" si="196"/>
        <x:v>3</x:v>
      </x:c>
      <x:c r="L1072" s="53">
        <x:f t="shared" si="197"/>
        <x:v>16</x:v>
      </x:c>
      <x:c r="M1072" s="54">
        <x:f t="shared" si="198"/>
        <x:v>723.28602165054212</x:v>
      </x:c>
      <x:c r="N1072" s="54">
        <x:f t="shared" si="199"/>
        <x:v>2.2819594795431422E-3</x:v>
      </x:c>
      <x:c r="O1072" s="55">
        <x:f t="shared" si="200"/>
        <x:v>42028</x:v>
      </x:c>
      <x:c r="P1072" s="55">
        <x:f t="shared" si="201"/>
        <x:v>8800</x:v>
      </x:c>
      <x:c r="Q1072" s="55">
        <x:f t="shared" si="202"/>
        <x:v>25057.048986988579</x:v>
      </x:c>
      <x:c r="R1072" s="55">
        <x:f t="shared" si="203"/>
        <x:v>-11829.048986988579</x:v>
      </x:c>
      <x:c r="S1072" s="1" t="str">
        <x:f t="shared" si="204"/>
        <x:v>YES</x:v>
      </x:c>
      <x:c r="T1072" s="1">
        <x:f t="shared" si="205"/>
        <x:v>-11829.048986988579</x:v>
      </x:c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53">
        <x:f t="shared" si="194"/>
        <x:v>1</x:v>
      </x:c>
      <x:c r="J1073" s="53">
        <x:f t="shared" si="195"/>
        <x:v>12</x:v>
      </x:c>
      <x:c r="K1073" s="53">
        <x:f t="shared" si="196"/>
        <x:v>4</x:v>
      </x:c>
      <x:c r="L1073" s="53">
        <x:f t="shared" si="197"/>
        <x:v>17</x:v>
      </x:c>
      <x:c r="M1073" s="54">
        <x:f t="shared" si="198"/>
        <x:v>772.33013737319845</x:v>
      </x:c>
      <x:c r="N1073" s="54">
        <x:f t="shared" si="199"/>
        <x:v>3.6340373175832261E-2</x:v>
      </x:c>
      <x:c r="O1073" s="55">
        <x:f t="shared" si="200"/>
        <x:v>44728</x:v>
      </x:c>
      <x:c r="P1073" s="55">
        <x:f t="shared" si="201"/>
        <x:v>9680</x:v>
      </x:c>
      <x:c r="Q1073" s="55">
        <x:f t="shared" si="202"/>
        <x:v>25908.509329395805</x:v>
      </x:c>
      <x:c r="R1073" s="55">
        <x:f t="shared" si="203"/>
        <x:v>-10860.509329395805</x:v>
      </x:c>
      <x:c r="S1073" s="1" t="str">
        <x:f t="shared" si="204"/>
        <x:v>YES</x:v>
      </x:c>
      <x:c r="T1073" s="1">
        <x:f t="shared" si="205"/>
        <x:v>-10860.509329395805</x:v>
      </x:c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53">
        <x:f t="shared" si="194"/>
        <x:v>1</x:v>
      </x:c>
      <x:c r="J1074" s="53">
        <x:f t="shared" si="195"/>
        <x:v>12</x:v>
      </x:c>
      <x:c r="K1074" s="53">
        <x:f t="shared" si="196"/>
        <x:v>5</x:v>
      </x:c>
      <x:c r="L1074" s="53">
        <x:f t="shared" si="197"/>
        <x:v>18</x:v>
      </x:c>
      <x:c r="M1074" s="54">
        <x:f t="shared" si="198"/>
        <x:v>822.57846129440202</x:v>
      </x:c>
      <x:c r="N1074" s="54">
        <x:f t="shared" si="199"/>
        <x:v>7.1235042565556961E-2</x:v>
      </x:c>
      <x:c r="O1074" s="55">
        <x:f t="shared" si="200"/>
        <x:v>47428</x:v>
      </x:c>
      <x:c r="P1074" s="55">
        <x:f t="shared" si="201"/>
        <x:v>10560</x:v>
      </x:c>
      <x:c r="Q1074" s="55">
        <x:f t="shared" si="202"/>
        <x:v>26780.876064138924</x:v>
      </x:c>
      <x:c r="R1074" s="55">
        <x:f t="shared" si="203"/>
        <x:v>-9912.8760641389235</x:v>
      </x:c>
      <x:c r="S1074" s="1" t="str">
        <x:f t="shared" si="204"/>
        <x:v>YES</x:v>
      </x:c>
      <x:c r="T1074" s="1">
        <x:f t="shared" si="205"/>
        <x:v>-9912.8760641389235</x:v>
      </x:c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53">
        <x:f t="shared" si="194"/>
        <x:v>1</x:v>
      </x:c>
      <x:c r="J1075" s="53">
        <x:f t="shared" si="195"/>
        <x:v>12</x:v>
      </x:c>
      <x:c r="K1075" s="53">
        <x:f t="shared" si="196"/>
        <x:v>6</x:v>
      </x:c>
      <x:c r="L1075" s="53">
        <x:f t="shared" si="197"/>
        <x:v>19</x:v>
      </x:c>
      <x:c r="M1075" s="54">
        <x:f t="shared" si="198"/>
        <x:v>874.05343547603502</x:v>
      </x:c>
      <x:c r="N1075" s="54">
        <x:f t="shared" si="199"/>
        <x:v>0.1069815524139132</x:v>
      </x:c>
      <x:c r="O1075" s="55">
        <x:f t="shared" si="200"/>
        <x:v>50128</x:v>
      </x:c>
      <x:c r="P1075" s="55">
        <x:f t="shared" si="201"/>
        <x:v>11440</x:v>
      </x:c>
      <x:c r="Q1075" s="55">
        <x:f t="shared" si="202"/>
        <x:v>27674.538810347829</x:v>
      </x:c>
      <x:c r="R1075" s="55">
        <x:f t="shared" si="203"/>
        <x:v>-8986.538810347829</x:v>
      </x:c>
      <x:c r="S1075" s="1" t="str">
        <x:f t="shared" si="204"/>
        <x:v>YES</x:v>
      </x:c>
      <x:c r="T1075" s="1">
        <x:f t="shared" si="205"/>
        <x:v>-8986.538810347829</x:v>
      </x:c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53">
        <x:f t="shared" si="194"/>
        <x:v>1</x:v>
      </x:c>
      <x:c r="J1076" s="53">
        <x:f t="shared" si="195"/>
        <x:v>12</x:v>
      </x:c>
      <x:c r="K1076" s="53">
        <x:f t="shared" si="196"/>
        <x:v>7</x:v>
      </x:c>
      <x:c r="L1076" s="53">
        <x:f t="shared" si="197"/>
        <x:v>20</x:v>
      </x:c>
      <x:c r="M1076" s="54">
        <x:f t="shared" si="198"/>
        <x:v>926.77787487399542</x:v>
      </x:c>
      <x:c r="N1076" s="54">
        <x:f t="shared" si="199"/>
        <x:v>0.14359574644027459</x:v>
      </x:c>
      <x:c r="O1076" s="55">
        <x:f t="shared" si="200"/>
        <x:v>52828</x:v>
      </x:c>
      <x:c r="P1076" s="55">
        <x:f t="shared" si="201"/>
        <x:v>12320</x:v>
      </x:c>
      <x:c r="Q1076" s="55">
        <x:f t="shared" si="202"/>
        <x:v>28589.893661006863</x:v>
      </x:c>
      <x:c r="R1076" s="55">
        <x:f t="shared" si="203"/>
        <x:v>-8081.8936610068631</x:v>
      </x:c>
      <x:c r="S1076" s="1" t="str">
        <x:f t="shared" si="204"/>
        <x:v>YES</x:v>
      </x:c>
      <x:c r="T1076" s="1">
        <x:f t="shared" si="205"/>
        <x:v>-8081.8936610068631</x:v>
      </x:c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53">
        <x:f t="shared" si="194"/>
        <x:v>1</x:v>
      </x:c>
      <x:c r="J1077" s="53">
        <x:f t="shared" si="195"/>
        <x:v>12</x:v>
      </x:c>
      <x:c r="K1077" s="53">
        <x:f t="shared" si="196"/>
        <x:v>8</x:v>
      </x:c>
      <x:c r="L1077" s="53">
        <x:f t="shared" si="197"/>
        <x:v>21</x:v>
      </x:c>
      <x:c r="M1077" s="54">
        <x:f t="shared" si="198"/>
        <x:v>980.77497315397557</x:v>
      </x:c>
      <x:c r="N1077" s="54">
        <x:f t="shared" si="199"/>
        <x:v>0.18109373135692747</x:v>
      </x:c>
      <x:c r="O1077" s="55">
        <x:f t="shared" si="200"/>
        <x:v>55528</x:v>
      </x:c>
      <x:c r="P1077" s="55">
        <x:f t="shared" si="201"/>
        <x:v>13200</x:v>
      </x:c>
      <x:c r="Q1077" s="55">
        <x:f t="shared" si="202"/>
        <x:v>29527.343283923186</x:v>
      </x:c>
      <x:c r="R1077" s="55">
        <x:f t="shared" si="203"/>
        <x:v>-7199.3432839231864</x:v>
      </x:c>
      <x:c r="S1077" s="1" t="str">
        <x:f t="shared" si="204"/>
        <x:v>YES</x:v>
      </x:c>
      <x:c r="T1077" s="1">
        <x:f t="shared" si="205"/>
        <x:v>-7199.3432839231864</x:v>
      </x:c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53">
        <x:f t="shared" si="194"/>
        <x:v>1</x:v>
      </x:c>
      <x:c r="J1078" s="53">
        <x:f t="shared" si="195"/>
        <x:v>12</x:v>
      </x:c>
      <x:c r="K1078" s="53">
        <x:f t="shared" si="196"/>
        <x:v>9</x:v>
      </x:c>
      <x:c r="L1078" s="53">
        <x:f t="shared" si="197"/>
        <x:v>22</x:v>
      </x:c>
      <x:c r="M1078" s="54">
        <x:f t="shared" si="198"/>
        <x:v>1036.0683085943701</x:v>
      </x:c>
      <x:c r="N1078" s="54">
        <x:f t="shared" si="199"/>
        <x:v>0.2194918809683126</x:v>
      </x:c>
      <x:c r="O1078" s="55">
        <x:f t="shared" si="200"/>
        <x:v>58228</x:v>
      </x:c>
      <x:c r="P1078" s="55">
        <x:f t="shared" si="201"/>
        <x:v>14080</x:v>
      </x:c>
      <x:c r="Q1078" s="55">
        <x:f t="shared" si="202"/>
        <x:v>30487.297024207815</x:v>
      </x:c>
      <x:c r="R1078" s="55">
        <x:f t="shared" si="203"/>
        <x:v>-6339.2970242078154</x:v>
      </x:c>
      <x:c r="S1078" s="1" t="str">
        <x:f t="shared" si="204"/>
        <x:v>YES</x:v>
      </x:c>
      <x:c r="T1078" s="1">
        <x:f t="shared" si="205"/>
        <x:v>-6339.2970242078154</x:v>
      </x:c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53">
        <x:f t="shared" si="194"/>
        <x:v>1</x:v>
      </x:c>
      <x:c r="J1079" s="53">
        <x:f t="shared" si="195"/>
        <x:v>12</x:v>
      </x:c>
      <x:c r="K1079" s="53">
        <x:f t="shared" si="196"/>
        <x:v>10</x:v>
      </x:c>
      <x:c r="L1079" s="53">
        <x:f t="shared" si="197"/>
        <x:v>23</x:v>
      </x:c>
      <x:c r="M1079" s="54">
        <x:f t="shared" si="198"/>
        <x:v>1092.681850077583</x:v>
      </x:c>
      <x:c r="N1079" s="54">
        <x:f t="shared" si="199"/>
        <x:v>0.25880684033165485</x:v>
      </x:c>
      <x:c r="O1079" s="55">
        <x:f t="shared" si="200"/>
        <x:v>60928</x:v>
      </x:c>
      <x:c r="P1079" s="55">
        <x:f t="shared" si="201"/>
        <x:v>14960</x:v>
      </x:c>
      <x:c r="Q1079" s="55">
        <x:f t="shared" si="202"/>
        <x:v>31470.171008291371</x:v>
      </x:c>
      <x:c r="R1079" s="55">
        <x:f t="shared" si="203"/>
        <x:v>-5502.1710082913705</x:v>
      </x:c>
      <x:c r="S1079" s="1" t="str">
        <x:f t="shared" si="204"/>
        <x:v>YES</x:v>
      </x:c>
      <x:c r="T1079" s="1">
        <x:f t="shared" si="205"/>
        <x:v>-5502.1710082913705</x:v>
      </x:c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53">
        <x:f t="shared" si="194"/>
        <x:v>1</x:v>
      </x:c>
      <x:c r="J1080" s="53">
        <x:f t="shared" si="195"/>
        <x:v>12</x:v>
      </x:c>
      <x:c r="K1080" s="53">
        <x:f t="shared" si="196"/>
        <x:v>11</x:v>
      </x:c>
      <x:c r="L1080" s="53">
        <x:f t="shared" si="197"/>
        <x:v>24</x:v>
      </x:c>
      <x:c r="M1080" s="54">
        <x:f t="shared" si="198"/>
        <x:v>1150.6399631710219</x:v>
      </x:c>
      <x:c r="N1080" s="54">
        <x:f t="shared" si="199"/>
        <x:v>0.29905552997987633</x:v>
      </x:c>
      <x:c r="O1080" s="55">
        <x:f t="shared" si="200"/>
        <x:v>63628</x:v>
      </x:c>
      <x:c r="P1080" s="55">
        <x:f t="shared" si="201"/>
        <x:v>15840</x:v>
      </x:c>
      <x:c r="Q1080" s="55">
        <x:f t="shared" si="202"/>
        <x:v>32476.388249496908</x:v>
      </x:c>
      <x:c r="R1080" s="55">
        <x:f t="shared" si="203"/>
        <x:v>-4688.3882494969075</x:v>
      </x:c>
      <x:c r="S1080" s="1" t="str">
        <x:f t="shared" si="204"/>
        <x:v>YES</x:v>
      </x:c>
      <x:c r="T1080" s="1">
        <x:f t="shared" si="205"/>
        <x:v>-4688.3882494969075</x:v>
      </x:c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53">
        <x:f t="shared" si="194"/>
        <x:v>1</x:v>
      </x:c>
      <x:c r="J1081" s="53">
        <x:f t="shared" si="195"/>
        <x:v>12</x:v>
      </x:c>
      <x:c r="K1081" s="53">
        <x:f t="shared" si="196"/>
        <x:v>12</x:v>
      </x:c>
      <x:c r="L1081" s="53">
        <x:f t="shared" si="197"/>
        <x:v>25</x:v>
      </x:c>
      <x:c r="M1081" s="54">
        <x:f t="shared" si="198"/>
        <x:v>1209.9674162990864</x:v>
      </x:c>
      <x:c r="N1081" s="54">
        <x:f t="shared" si="199"/>
        <x:v>0.34025515020769886</x:v>
      </x:c>
      <x:c r="O1081" s="55">
        <x:f t="shared" si="200"/>
        <x:v>66328</x:v>
      </x:c>
      <x:c r="P1081" s="55">
        <x:f t="shared" si="201"/>
        <x:v>16720</x:v>
      </x:c>
      <x:c r="Q1081" s="55">
        <x:f t="shared" si="202"/>
        <x:v>33506.378755192476</x:v>
      </x:c>
      <x:c r="R1081" s="55">
        <x:f t="shared" si="203"/>
        <x:v>-3898.3787551924761</x:v>
      </x:c>
      <x:c r="S1081" s="1" t="str">
        <x:f t="shared" si="204"/>
        <x:v>YES</x:v>
      </x:c>
      <x:c r="T1081" s="1">
        <x:f t="shared" si="205"/>
        <x:v>-3898.3787551924761</x:v>
      </x:c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53">
        <x:f t="shared" si="194"/>
        <x:v>1</x:v>
      </x:c>
      <x:c r="J1082" s="53">
        <x:f t="shared" si="195"/>
        <x:v>12</x:v>
      </x:c>
      <x:c r="K1082" s="53">
        <x:f t="shared" si="196"/>
        <x:v>13</x:v>
      </x:c>
      <x:c r="L1082" s="53">
        <x:f t="shared" si="197"/>
        <x:v>26</x:v>
      </x:c>
      <x:c r="M1082" s="54">
        <x:f t="shared" si="198"/>
        <x:v>1270.6893870074705</x:v>
      </x:c>
      <x:c r="N1082" s="54">
        <x:f t="shared" si="199"/>
        <x:v>0.38242318542185449</x:v>
      </x:c>
      <x:c r="O1082" s="55">
        <x:f t="shared" si="200"/>
        <x:v>69028</x:v>
      </x:c>
      <x:c r="P1082" s="55">
        <x:f t="shared" si="201"/>
        <x:v>17600</x:v>
      </x:c>
      <x:c r="Q1082" s="55">
        <x:f t="shared" si="202"/>
        <x:v>34560.579635546361</x:v>
      </x:c>
      <x:c r="R1082" s="55">
        <x:f t="shared" si="203"/>
        <x:v>-3132.5796355463608</x:v>
      </x:c>
      <x:c r="S1082" s="1" t="str">
        <x:f t="shared" si="204"/>
        <x:v>YES</x:v>
      </x:c>
      <x:c r="T1082" s="1">
        <x:f t="shared" si="205"/>
        <x:v>-3132.5796355463608</x:v>
      </x:c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53">
        <x:f t="shared" si="194"/>
        <x:v>1</x:v>
      </x:c>
      <x:c r="J1083" s="53">
        <x:f t="shared" si="195"/>
        <x:v>12</x:v>
      </x:c>
      <x:c r="K1083" s="53">
        <x:f t="shared" si="196"/>
        <x:v>14</x:v>
      </x:c>
      <x:c r="L1083" s="53">
        <x:f t="shared" si="197"/>
        <x:v>27</x:v>
      </x:c>
      <x:c r="M1083" s="54">
        <x:f t="shared" si="198"/>
        <x:v>1332.831468321132</x:v>
      </x:c>
      <x:c r="N1083" s="54">
        <x:f t="shared" si="199"/>
        <x:v>0.42557740855634163</x:v>
      </x:c>
      <x:c r="O1083" s="55">
        <x:f t="shared" si="200"/>
        <x:v>71728</x:v>
      </x:c>
      <x:c r="P1083" s="55">
        <x:f t="shared" si="201"/>
        <x:v>18480</x:v>
      </x:c>
      <x:c r="Q1083" s="55">
        <x:f t="shared" si="202"/>
        <x:v>35639.435213908539</x:v>
      </x:c>
      <x:c r="R1083" s="55">
        <x:f t="shared" si="203"/>
        <x:v>-2391.4352139085386</x:v>
      </x:c>
      <x:c r="S1083" s="1" t="str">
        <x:f t="shared" si="204"/>
        <x:v>YES</x:v>
      </x:c>
      <x:c r="T1083" s="1">
        <x:f t="shared" si="205"/>
        <x:v>-2391.4352139085386</x:v>
      </x:c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53">
        <x:f t="shared" si="194"/>
        <x:v>1</x:v>
      </x:c>
      <x:c r="J1084" s="53">
        <x:f t="shared" si="195"/>
        <x:v>12</x:v>
      </x:c>
      <x:c r="K1084" s="53">
        <x:f t="shared" si="196"/>
        <x:v>15</x:v>
      </x:c>
      <x:c r="L1084" s="53">
        <x:f t="shared" si="197"/>
        <x:v>28</x:v>
      </x:c>
      <x:c r="M1084" s="54">
        <x:f t="shared" si="198"/>
        <x:v>1396.4196751972781</x:v>
      </x:c>
      <x:c r="N1084" s="54">
        <x:f t="shared" si="199"/>
        <x:v>0.46973588555366536</x:v>
      </x:c>
      <x:c r="O1084" s="55">
        <x:f t="shared" si="200"/>
        <x:v>74428</x:v>
      </x:c>
      <x:c r="P1084" s="55">
        <x:f t="shared" si="201"/>
        <x:v>19360</x:v>
      </x:c>
      <x:c r="Q1084" s="55">
        <x:f t="shared" si="202"/>
        <x:v>36743.397138841632</x:v>
      </x:c>
      <x:c r="R1084" s="55">
        <x:f t="shared" si="203"/>
        <x:v>-1675.3971388416321</x:v>
      </x:c>
      <x:c r="S1084" s="1" t="str">
        <x:f t="shared" si="204"/>
        <x:v>YES</x:v>
      </x:c>
      <x:c r="T1084" s="1">
        <x:f t="shared" si="205"/>
        <x:v>-1675.3971388416321</x:v>
      </x:c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53">
        <x:f t="shared" si="194"/>
        <x:v>1</x:v>
      </x:c>
      <x:c r="J1085" s="53">
        <x:f t="shared" si="195"/>
        <x:v>12</x:v>
      </x:c>
      <x:c r="K1085" s="53">
        <x:f t="shared" si="196"/>
        <x:v>16</x:v>
      </x:c>
      <x:c r="L1085" s="53">
        <x:f t="shared" si="197"/>
        <x:v>29</x:v>
      </x:c>
      <x:c r="M1085" s="54">
        <x:f t="shared" si="198"/>
        <x:v>1461.4804510747672</x:v>
      </x:c>
      <x:c r="N1085" s="54">
        <x:f t="shared" si="199"/>
        <x:v>0.51491697991303276</x:v>
      </x:c>
      <x:c r="O1085" s="55">
        <x:f t="shared" si="200"/>
        <x:v>77128</x:v>
      </x:c>
      <x:c r="P1085" s="55">
        <x:f t="shared" si="201"/>
        <x:v>20240</x:v>
      </x:c>
      <x:c r="Q1085" s="55">
        <x:f t="shared" si="202"/>
        <x:v>37872.924497825821</x:v>
      </x:c>
      <x:c r="R1085" s="55">
        <x:f t="shared" si="203"/>
        <x:v>-984.92449782582116</x:v>
      </x:c>
      <x:c r="S1085" s="1" t="str">
        <x:f t="shared" si="204"/>
        <x:v>YES</x:v>
      </x:c>
      <x:c r="T1085" s="1">
        <x:f t="shared" si="205"/>
        <x:v>-984.92449782582116</x:v>
      </x:c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53">
        <x:f t="shared" si="194"/>
        <x:v>1</x:v>
      </x:c>
      <x:c r="J1086" s="53">
        <x:f t="shared" si="195"/>
        <x:v>12</x:v>
      </x:c>
      <x:c r="K1086" s="53">
        <x:f t="shared" si="196"/>
        <x:v>17</x:v>
      </x:c>
      <x:c r="L1086" s="53">
        <x:f t="shared" si="197"/>
        <x:v>30</x:v>
      </x:c>
      <x:c r="M1086" s="54">
        <x:f t="shared" si="198"/>
        <x:v>1528.0406745213077</x:v>
      </x:c>
      <x:c r="N1086" s="54">
        <x:f t="shared" si="199"/>
        <x:v>0.56113935730646369</x:v>
      </x:c>
      <x:c r="O1086" s="55">
        <x:f t="shared" si="200"/>
        <x:v>79828</x:v>
      </x:c>
      <x:c r="P1086" s="55">
        <x:f t="shared" si="201"/>
        <x:v>21120</x:v>
      </x:c>
      <x:c r="Q1086" s="55">
        <x:f t="shared" si="202"/>
        <x:v>39028.483932661591</x:v>
      </x:c>
      <x:c r="R1086" s="55">
        <x:f t="shared" si="203"/>
        <x:v>-320.4839326615911</x:v>
      </x:c>
      <x:c r="S1086" s="1" t="str">
        <x:f t="shared" si="204"/>
        <x:v>YES</x:v>
      </x:c>
      <x:c r="T1086" s="1">
        <x:f t="shared" si="205"/>
        <x:v>-320.4839326615911</x:v>
      </x:c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53">
        <x:f t="shared" si="194"/>
        <x:v>1</x:v>
      </x:c>
      <x:c r="J1087" s="53">
        <x:f t="shared" si="195"/>
        <x:v>12</x:v>
      </x:c>
      <x:c r="K1087" s="53">
        <x:f t="shared" si="196"/>
        <x:v>18</x:v>
      </x:c>
      <x:c r="L1087" s="53">
        <x:f t="shared" si="197"/>
        <x:v>31</x:v>
      </x:c>
      <x:c r="M1087" s="54">
        <x:f t="shared" si="198"/>
        <x:v>1596.127665979895</x:v>
      </x:c>
      <x:c r="N1087" s="54">
        <x:f t="shared" si="199"/>
        <x:v>0.60842199026381594</x:v>
      </x:c>
      <x:c r="O1087" s="55">
        <x:f t="shared" si="200"/>
        <x:v>82528</x:v>
      </x:c>
      <x:c r="P1087" s="55">
        <x:f t="shared" si="201"/>
        <x:v>22000</x:v>
      </x:c>
      <x:c r="Q1087" s="55">
        <x:f t="shared" si="202"/>
        <x:v>40210.549756595399</x:v>
      </x:c>
      <x:c r="R1087" s="55">
        <x:f t="shared" si="203"/>
        <x:v>317.45024340460077</x:v>
      </x:c>
      <x:c r="S1087" s="1" t="str">
        <x:f t="shared" si="204"/>
        <x:v>YES</x:v>
      </x:c>
      <x:c r="T1087" s="1">
        <x:f t="shared" si="205"/>
        <x:v>317.45024340460077</x:v>
      </x:c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53">
        <x:f t="shared" si="194"/>
        <x:v>1</x:v>
      </x:c>
      <x:c r="J1088" s="53">
        <x:f t="shared" si="195"/>
        <x:v>12</x:v>
      </x:c>
      <x:c r="K1088" s="53">
        <x:f t="shared" si="196"/>
        <x:v>19</x:v>
      </x:c>
      <x:c r="L1088" s="53">
        <x:f t="shared" si="197"/>
        <x:v>32</x:v>
      </x:c>
      <x:c r="M1088" s="54">
        <x:f t="shared" si="198"/>
        <x:v>1665.7691946159166</x:v>
      </x:c>
      <x:c r="N1088" s="54">
        <x:f t="shared" si="199"/>
        <x:v>0.65678416292771991</x:v>
      </x:c>
      <x:c r="O1088" s="55">
        <x:f t="shared" si="200"/>
        <x:v>85228</x:v>
      </x:c>
      <x:c r="P1088" s="55">
        <x:f t="shared" si="201"/>
        <x:v>22880</x:v>
      </x:c>
      <x:c r="Q1088" s="55">
        <x:f t="shared" si="202"/>
        <x:v>41419.604073192997</x:v>
      </x:c>
      <x:c r="R1088" s="55">
        <x:f t="shared" si="203"/>
        <x:v>928.39592680700298</x:v>
      </x:c>
      <x:c r="S1088" s="1" t="str">
        <x:f t="shared" si="204"/>
        <x:v>YES</x:v>
      </x:c>
      <x:c r="T1088" s="1">
        <x:f t="shared" si="205"/>
        <x:v>928.39592680700298</x:v>
      </x:c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53">
        <x:f t="shared" si="194"/>
        <x:v>1</x:v>
      </x:c>
      <x:c r="J1089" s="53">
        <x:f t="shared" si="195"/>
        <x:v>12</x:v>
      </x:c>
      <x:c r="K1089" s="53">
        <x:f t="shared" si="196"/>
        <x:v>20</x:v>
      </x:c>
      <x:c r="L1089" s="53">
        <x:f t="shared" si="197"/>
        <x:v>33</x:v>
      </x:c>
      <x:c r="M1089" s="54">
        <x:f t="shared" si="198"/>
        <x:v>1736.9934852663937</x:v>
      </x:c>
      <x:c r="N1089" s="54">
        <x:f t="shared" si="199"/>
        <x:v>0.70624547587944009</x:v>
      </x:c>
      <x:c r="O1089" s="55">
        <x:f t="shared" si="200"/>
        <x:v>87928</x:v>
      </x:c>
      <x:c r="P1089" s="55">
        <x:f t="shared" si="201"/>
        <x:v>23760</x:v>
      </x:c>
      <x:c r="Q1089" s="55">
        <x:f t="shared" si="202"/>
        <x:v>42656.136896986005</x:v>
      </x:c>
      <x:c r="R1089" s="55">
        <x:f t="shared" si="203"/>
        <x:v>1511.863103013995</x:v>
      </x:c>
      <x:c r="S1089" s="1" t="str">
        <x:f t="shared" si="204"/>
        <x:v>YES</x:v>
      </x:c>
      <x:c r="T1089" s="1">
        <x:f t="shared" si="205"/>
        <x:v>1511.863103013995</x:v>
      </x:c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53">
        <x:f t="shared" si="194"/>
        <x:v>1</x:v>
      </x:c>
      <x:c r="J1090" s="53">
        <x:f t="shared" si="195"/>
        <x:v>12</x:v>
      </x:c>
      <x:c r="K1090" s="53">
        <x:f t="shared" si="196"/>
        <x:v>21</x:v>
      </x:c>
      <x:c r="L1090" s="53">
        <x:f t="shared" si="197"/>
        <x:v>34</x:v>
      </x:c>
      <x:c r="M1090" s="54">
        <x:f t="shared" si="198"/>
        <x:v>1809.8292254928374</x:v>
      </x:c>
      <x:c r="N1090" s="54">
        <x:f t="shared" si="199"/>
        <x:v>0.75682585103669264</x:v>
      </x:c>
      <x:c r="O1090" s="55">
        <x:f t="shared" si="200"/>
        <x:v>90628</x:v>
      </x:c>
      <x:c r="P1090" s="55">
        <x:f t="shared" si="201"/>
        <x:v>24640</x:v>
      </x:c>
      <x:c r="Q1090" s="55">
        <x:f t="shared" si="202"/>
        <x:v>43920.646275917316</x:v>
      </x:c>
      <x:c r="R1090" s="55">
        <x:f t="shared" si="203"/>
        <x:v>2067.3537240826845</x:v>
      </x:c>
      <x:c r="S1090" s="1" t="str">
        <x:f t="shared" si="204"/>
        <x:v>YES</x:v>
      </x:c>
      <x:c r="T1090" s="1">
        <x:f t="shared" si="205"/>
        <x:v>2067.3537240826845</x:v>
      </x:c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53">
        <x:f t="shared" si="194"/>
        <x:v>1</x:v>
      </x:c>
      <x:c r="J1091" s="53">
        <x:f t="shared" si="195"/>
        <x:v>12</x:v>
      </x:c>
      <x:c r="K1091" s="53">
        <x:f t="shared" si="196"/>
        <x:v>22</x:v>
      </x:c>
      <x:c r="L1091" s="53">
        <x:f t="shared" si="197"/>
        <x:v>35</x:v>
      </x:c>
      <x:c r="M1091" s="54">
        <x:f t="shared" si="198"/>
        <x:v>1884.3055727392339</x:v>
      </x:c>
      <x:c r="N1091" s="54">
        <x:f t="shared" si="199"/>
        <x:v>0.80854553662446793</x:v>
      </x:c>
      <x:c r="O1091" s="55">
        <x:f t="shared" si="200"/>
        <x:v>93328</x:v>
      </x:c>
      <x:c r="P1091" s="55">
        <x:f t="shared" si="201"/>
        <x:v>25520</x:v>
      </x:c>
      <x:c r="Q1091" s="55">
        <x:f t="shared" si="202"/>
        <x:v>45213.638415611698</x:v>
      </x:c>
      <x:c r="R1091" s="55">
        <x:f t="shared" si="203"/>
        <x:v>2594.3615843883017</x:v>
      </x:c>
      <x:c r="S1091" s="1" t="str">
        <x:f t="shared" si="204"/>
        <x:v>YES</x:v>
      </x:c>
      <x:c r="T1091" s="1">
        <x:f t="shared" si="205"/>
        <x:v>2594.3615843883017</x:v>
      </x:c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53">
        <x:f t="shared" si="194"/>
        <x:v>1</x:v>
      </x:c>
      <x:c r="J1092" s="53">
        <x:f t="shared" si="195"/>
        <x:v>12</x:v>
      </x:c>
      <x:c r="K1092" s="53">
        <x:f t="shared" si="196"/>
        <x:v>23</x:v>
      </x:c>
      <x:c r="L1092" s="53">
        <x:f t="shared" si="197"/>
        <x:v>36</x:v>
      </x:c>
      <x:c r="M1092" s="54">
        <x:f t="shared" si="198"/>
        <x:v>1960.4521615966701</x:v>
      </x:c>
      <x:c r="N1092" s="54">
        <x:f t="shared" si="199"/>
        <x:v>0.86142511221990981</x:v>
      </x:c>
      <x:c r="O1092" s="55">
        <x:f t="shared" si="200"/>
        <x:v>96028</x:v>
      </x:c>
      <x:c r="P1092" s="55">
        <x:f t="shared" si="201"/>
        <x:v>26400</x:v>
      </x:c>
      <x:c r="Q1092" s="55">
        <x:f t="shared" si="202"/>
        <x:v>46535.627805497745</x:v>
      </x:c>
      <x:c r="R1092" s="55">
        <x:f t="shared" si="203"/>
        <x:v>3092.3721945022553</x:v>
      </x:c>
      <x:c r="S1092" s="1" t="str">
        <x:f t="shared" si="204"/>
        <x:v>YES</x:v>
      </x:c>
      <x:c r="T1092" s="1">
        <x:f t="shared" si="205"/>
        <x:v>3092.3721945022553</x:v>
      </x:c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53">
        <x:f t="shared" si="194"/>
        <x:v>1</x:v>
      </x:c>
      <x:c r="J1093" s="53">
        <x:f t="shared" si="195"/>
        <x:v>12</x:v>
      </x:c>
      <x:c r="K1093" s="53">
        <x:f t="shared" si="196"/>
        <x:v>24</x:v>
      </x:c>
      <x:c r="L1093" s="53">
        <x:f t="shared" si="197"/>
        <x:v>37</x:v>
      </x:c>
      <x:c r="M1093" s="54">
        <x:f t="shared" si="198"/>
        <x:v>2038.2991111761662</x:v>
      </x:c>
      <x:c r="N1093" s="54">
        <x:f t="shared" si="199"/>
        <x:v>0.91548549387233769</x:v>
      </x:c>
      <x:c r="O1093" s="55">
        <x:f t="shared" si="200"/>
        <x:v>98728</x:v>
      </x:c>
      <x:c r="P1093" s="55">
        <x:f t="shared" si="201"/>
        <x:v>27280</x:v>
      </x:c>
      <x:c r="Q1093" s="55">
        <x:f t="shared" si="202"/>
        <x:v>47887.137346808442</x:v>
      </x:c>
      <x:c r="R1093" s="55">
        <x:f t="shared" si="203"/>
        <x:v>3560.8626531915579</x:v>
      </x:c>
      <x:c r="S1093" s="1" t="str">
        <x:f t="shared" si="204"/>
        <x:v>YES</x:v>
      </x:c>
      <x:c r="T1093" s="1">
        <x:f t="shared" si="205"/>
        <x:v>3560.8626531915579</x:v>
      </x:c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53">
        <x:f t="shared" si="194"/>
        <x:v>1</x:v>
      </x:c>
      <x:c r="J1094" s="53">
        <x:f t="shared" si="195"/>
        <x:v>12</x:v>
      </x:c>
      <x:c r="K1094" s="53">
        <x:f t="shared" si="196"/>
        <x:v>25</x:v>
      </x:c>
      <x:c r="L1094" s="53">
        <x:f t="shared" si="197"/>
        <x:v>38</x:v>
      </x:c>
      <x:c r="M1094" s="54">
        <x:f t="shared" si="198"/>
        <x:v>2117.8770325912637</x:v>
      </x:c>
      <x:c r="N1094" s="54">
        <x:f t="shared" si="199"/>
        <x:v>0.97074793929948866</x:v>
      </x:c>
      <x:c r="O1094" s="55">
        <x:f t="shared" si="200"/>
        <x:v>101428</x:v>
      </x:c>
      <x:c r="P1094" s="55">
        <x:f t="shared" si="201"/>
        <x:v>28160</x:v>
      </x:c>
      <x:c r="Q1094" s="55">
        <x:f t="shared" si="202"/>
        <x:v>49268.69848248722</x:v>
      </x:c>
      <x:c r="R1094" s="55">
        <x:f t="shared" si="203"/>
        <x:v>3999.3015175127803</x:v>
      </x:c>
      <x:c r="S1094" s="1" t="str">
        <x:f t="shared" si="204"/>
        <x:v>YES</x:v>
      </x:c>
      <x:c r="T1094" s="1">
        <x:f t="shared" si="205"/>
        <x:v>3999.3015175127803</x:v>
      </x:c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53">
        <x:f t="shared" si="194"/>
        <x:v>1</x:v>
      </x:c>
      <x:c r="J1095" s="53">
        <x:f t="shared" si="195"/>
        <x:v>12</x:v>
      </x:c>
      <x:c r="K1095" s="53">
        <x:f t="shared" si="196"/>
        <x:v>26</x:v>
      </x:c>
      <x:c r="L1095" s="53">
        <x:f t="shared" si="197"/>
        <x:v>39</x:v>
      </x:c>
      <x:c r="M1095" s="54">
        <x:f t="shared" si="198"/>
        <x:v>2199.2170365519814</x:v>
      </x:c>
      <x:c r="N1095" s="54">
        <x:f t="shared" si="199"/>
        <x:v>1.0272340531610982</x:v>
      </x:c>
      <x:c r="O1095" s="55">
        <x:f t="shared" si="200"/>
        <x:v>104128</x:v>
      </x:c>
      <x:c r="P1095" s="55">
        <x:f t="shared" si="201"/>
        <x:v>29040</x:v>
      </x:c>
      <x:c r="Q1095" s="55">
        <x:f t="shared" si="202"/>
        <x:v>50680.851329027457</x:v>
      </x:c>
      <x:c r="R1095" s="55">
        <x:f t="shared" si="203"/>
        <x:v>4407.1486709725432</x:v>
      </x:c>
      <x:c r="S1095" s="1" t="str">
        <x:f t="shared" si="204"/>
        <x:v>YES</x:v>
      </x:c>
      <x:c r="T1095" s="1">
        <x:f t="shared" si="205"/>
        <x:v>4407.1486709725432</x:v>
      </x:c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53">
        <x:f t="shared" si="194"/>
        <x:v>1</x:v>
      </x:c>
      <x:c r="J1096" s="53">
        <x:f t="shared" si="195"/>
        <x:v>12</x:v>
      </x:c>
      <x:c r="K1096" s="53">
        <x:f t="shared" si="196"/>
        <x:v>27</x:v>
      </x:c>
      <x:c r="L1096" s="53">
        <x:f t="shared" si="197"/>
        <x:v>40</x:v>
      </x:c>
      <x:c r="M1096" s="54">
        <x:f t="shared" si="198"/>
        <x:v>2282.350741071738</x:v>
      </x:c>
      <x:c r="N1096" s="54">
        <x:f t="shared" si="199"/>
        <x:v>1.0849657924109291</x:v>
      </x:c>
      <x:c r="O1096" s="55">
        <x:f t="shared" si="200"/>
        <x:v>106828</x:v>
      </x:c>
      <x:c r="P1096" s="55">
        <x:f t="shared" si="201"/>
        <x:v>29920</x:v>
      </x:c>
      <x:c r="Q1096" s="55">
        <x:f t="shared" si="202"/>
        <x:v>52124.144810273225</x:v>
      </x:c>
      <x:c r="R1096" s="55">
        <x:f t="shared" si="203"/>
        <x:v>4783.8551897267753</x:v>
      </x:c>
      <x:c r="S1096" s="1" t="str">
        <x:f t="shared" si="204"/>
        <x:v>YES</x:v>
      </x:c>
      <x:c r="T1096" s="1">
        <x:f t="shared" si="205"/>
        <x:v>4783.8551897267753</x:v>
      </x:c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53">
        <x:f t="shared" si="194"/>
        <x:v>1</x:v>
      </x:c>
      <x:c r="J1097" s="53">
        <x:f t="shared" si="195"/>
        <x:v>12</x:v>
      </x:c>
      <x:c r="K1097" s="53">
        <x:f t="shared" si="196"/>
        <x:v>28</x:v>
      </x:c>
      <x:c r="L1097" s="53">
        <x:f t="shared" si="197"/>
        <x:v>41</x:v>
      </x:c>
      <x:c r="M1097" s="54">
        <x:f t="shared" si="198"/>
        <x:v>2367.3102792888917</x:v>
      </x:c>
      <x:c r="N1097" s="54">
        <x:f t="shared" si="199"/>
        <x:v>1.1439654717283969</x:v>
      </x:c>
      <x:c r="O1097" s="55">
        <x:f t="shared" si="200"/>
        <x:v>109528</x:v>
      </x:c>
      <x:c r="P1097" s="55">
        <x:f t="shared" si="201"/>
        <x:v>30800</x:v>
      </x:c>
      <x:c r="Q1097" s="55">
        <x:f t="shared" si="202"/>
        <x:v>53599.136793209924</x:v>
      </x:c>
      <x:c r="R1097" s="55">
        <x:f t="shared" si="203"/>
        <x:v>5128.8632067900762</x:v>
      </x:c>
      <x:c r="S1097" s="1" t="str">
        <x:f t="shared" si="204"/>
        <x:v>YES</x:v>
      </x:c>
      <x:c r="T1097" s="1">
        <x:f t="shared" si="205"/>
        <x:v>5128.8632067900762</x:v>
      </x:c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53">
        <x:f t="shared" si="194"/>
        <x:v>1</x:v>
      </x:c>
      <x:c r="J1098" s="53">
        <x:f t="shared" si="195"/>
        <x:v>12</x:v>
      </x:c>
      <x:c r="K1098" s="53">
        <x:f t="shared" si="196"/>
        <x:v>29</x:v>
      </x:c>
      <x:c r="L1098" s="53">
        <x:f t="shared" si="197"/>
        <x:v>42</x:v>
      </x:c>
      <x:c r="M1098" s="54">
        <x:f t="shared" si="198"/>
        <x:v>2454.1283074045455</x:v>
      </x:c>
      <x:c r="N1098" s="54">
        <x:f t="shared" si="199"/>
        <x:v>1.2042557690309343</x:v>
      </x:c>
      <x:c r="O1098" s="55">
        <x:f t="shared" si="200"/>
        <x:v>112228</x:v>
      </x:c>
      <x:c r="P1098" s="55">
        <x:f t="shared" si="201"/>
        <x:v>31680</x:v>
      </x:c>
      <x:c r="Q1098" s="55">
        <x:f t="shared" si="202"/>
        <x:v>55106.394225773358</x:v>
      </x:c>
      <x:c r="R1098" s="55">
        <x:f t="shared" si="203"/>
        <x:v>5441.6057742266421</x:v>
      </x:c>
      <x:c r="S1098" s="1" t="str">
        <x:f t="shared" si="204"/>
        <x:v>YES</x:v>
      </x:c>
      <x:c r="T1098" s="1">
        <x:f t="shared" si="205"/>
        <x:v>5441.6057742266421</x:v>
      </x:c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53">
        <x:f t="shared" si="194"/>
        <x:v>1</x:v>
      </x:c>
      <x:c r="J1099" s="53">
        <x:f t="shared" si="195"/>
        <x:v>12</x:v>
      </x:c>
      <x:c r="K1099" s="53">
        <x:f t="shared" si="196"/>
        <x:v>30</x:v>
      </x:c>
      <x:c r="L1099" s="53">
        <x:f t="shared" si="197"/>
        <x:v>43</x:v>
      </x:c>
      <x:c r="M1099" s="54">
        <x:f t="shared" si="198"/>
        <x:v>2542.8380127383161</x:v>
      </x:c>
      <x:c r="N1099" s="54">
        <x:f t="shared" si="199"/>
        <x:v>1.2658597310682751</x:v>
      </x:c>
      <x:c r="O1099" s="55">
        <x:f t="shared" si="200"/>
        <x:v>114928</x:v>
      </x:c>
      <x:c r="P1099" s="55">
        <x:f t="shared" si="201"/>
        <x:v>32560</x:v>
      </x:c>
      <x:c r="Q1099" s="55">
        <x:f t="shared" si="202"/>
        <x:v>56646.493276706875</x:v>
      </x:c>
      <x:c r="R1099" s="55">
        <x:f t="shared" si="203"/>
        <x:v>5721.5067232931251</x:v>
      </x:c>
      <x:c r="S1099" s="1" t="str">
        <x:f t="shared" si="204"/>
        <x:v>YES</x:v>
      </x:c>
      <x:c r="T1099" s="1">
        <x:f t="shared" si="205"/>
        <x:v>5721.5067232931251</x:v>
      </x:c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53">
        <x:f t="shared" si="194"/>
        <x:v>1</x:v>
      </x:c>
      <x:c r="J1100" s="53">
        <x:f t="shared" si="195"/>
        <x:v>13</x:v>
      </x:c>
      <x:c r="K1100" s="53">
        <x:f t="shared" si="196"/>
        <x:v>0</x:v>
      </x:c>
      <x:c r="L1100" s="53">
        <x:f t="shared" si="197"/>
        <x:v>14</x:v>
      </x:c>
      <x:c r="M1100" s="54">
        <x:f t="shared" si="198"/>
        <x:v>636.61930749245744</x:v>
      </x:c>
      <x:c r="N1100" s="54">
        <x:f t="shared" si="199"/>
        <x:v>0</x:v>
      </x:c>
      <x:c r="O1100" s="55">
        <x:f t="shared" si="200"/>
        <x:v>36022</x:v>
      </x:c>
      <x:c r="P1100" s="55">
        <x:f t="shared" si="201"/>
        <x:v>6600</x:v>
      </x:c>
      <x:c r="Q1100" s="55">
        <x:f t="shared" si="202"/>
        <x:v>22104.837065710326</x:v>
      </x:c>
      <x:c r="R1100" s="55">
        <x:f t="shared" si="203"/>
        <x:v>-12682.837065710326</x:v>
      </x:c>
      <x:c r="S1100" s="1" t="str">
        <x:f t="shared" si="204"/>
        <x:v>YES</x:v>
      </x:c>
      <x:c r="T1100" s="1">
        <x:f t="shared" si="205"/>
        <x:v>-12682.837065710326</x:v>
      </x:c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53">
        <x:f t="shared" si="194"/>
        <x:v>1</x:v>
      </x:c>
      <x:c r="J1101" s="53">
        <x:f t="shared" si="195"/>
        <x:v>13</x:v>
      </x:c>
      <x:c r="K1101" s="53">
        <x:f t="shared" si="196"/>
        <x:v>1</x:v>
      </x:c>
      <x:c r="L1101" s="53">
        <x:f t="shared" si="197"/>
        <x:v>15</x:v>
      </x:c>
      <x:c r="M1101" s="54">
        <x:f t="shared" si="198"/>
        <x:v>682.18180749245744</x:v>
      </x:c>
      <x:c r="N1101" s="54">
        <x:f t="shared" si="199"/>
        <x:v>0</x:v>
      </x:c>
      <x:c r="O1101" s="55">
        <x:f t="shared" si="200"/>
        <x:v>38722</x:v>
      </x:c>
      <x:c r="P1101" s="55">
        <x:f t="shared" si="201"/>
        <x:v>7480</x:v>
      </x:c>
      <x:c r="Q1101" s="55">
        <x:f t="shared" si="202"/>
        <x:v>23686.868315710326</x:v>
      </x:c>
      <x:c r="R1101" s="55">
        <x:f t="shared" si="203"/>
        <x:v>-12444.868315710326</x:v>
      </x:c>
      <x:c r="S1101" s="1" t="str">
        <x:f t="shared" si="204"/>
        <x:v>YES</x:v>
      </x:c>
      <x:c r="T1101" s="1">
        <x:f t="shared" si="205"/>
        <x:v>-12444.868315710326</x:v>
      </x:c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53">
        <x:f t="shared" si="194"/>
        <x:v>1</x:v>
      </x:c>
      <x:c r="J1102" s="53">
        <x:f t="shared" si="195"/>
        <x:v>13</x:v>
      </x:c>
      <x:c r="K1102" s="53">
        <x:f t="shared" si="196"/>
        <x:v>2</x:v>
      </x:c>
      <x:c r="L1102" s="53">
        <x:f t="shared" si="197"/>
        <x:v>16</x:v>
      </x:c>
      <x:c r="M1102" s="54">
        <x:f t="shared" si="198"/>
        <x:v>728.88336999245746</x:v>
      </x:c>
      <x:c r="N1102" s="54">
        <x:f t="shared" si="199"/>
        <x:v>6.1690069392065696E-3</x:v>
      </x:c>
      <x:c r="O1102" s="55">
        <x:f t="shared" si="200"/>
        <x:v>41422</x:v>
      </x:c>
      <x:c r="P1102" s="55">
        <x:f t="shared" si="201"/>
        <x:v>8360</x:v>
      </x:c>
      <x:c r="Q1102" s="55">
        <x:f t="shared" si="202"/>
        <x:v>25154.225173480165</x:v>
      </x:c>
      <x:c r="R1102" s="55">
        <x:f t="shared" si="203"/>
        <x:v>-12092.225173480165</x:v>
      </x:c>
      <x:c r="S1102" s="1" t="str">
        <x:f t="shared" si="204"/>
        <x:v>YES</x:v>
      </x:c>
      <x:c r="T1102" s="1">
        <x:f t="shared" si="205"/>
        <x:v>-12092.225173480165</x:v>
      </x:c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53">
        <x:f t="shared" si="194"/>
        <x:v>1</x:v>
      </x:c>
      <x:c r="J1103" s="53">
        <x:f t="shared" si="195"/>
        <x:v>13</x:v>
      </x:c>
      <x:c r="K1103" s="53">
        <x:f t="shared" si="196"/>
        <x:v>3</x:v>
      </x:c>
      <x:c r="L1103" s="53">
        <x:f t="shared" si="197"/>
        <x:v>17</x:v>
      </x:c>
      <x:c r="M1103" s="54">
        <x:f t="shared" si="198"/>
        <x:v>776.74535241433239</x:v>
      </x:c>
      <x:c r="N1103" s="54">
        <x:f t="shared" si="199"/>
        <x:v>3.9406494732175272E-2</x:v>
      </x:c>
      <x:c r="O1103" s="55">
        <x:f t="shared" si="200"/>
        <x:v>44122</x:v>
      </x:c>
      <x:c r="P1103" s="55">
        <x:f t="shared" si="201"/>
        <x:v>9240</x:v>
      </x:c>
      <x:c r="Q1103" s="55">
        <x:f t="shared" si="202"/>
        <x:v>25985.16236830438</x:v>
      </x:c>
      <x:c r="R1103" s="55">
        <x:f t="shared" si="203"/>
        <x:v>-11103.16236830438</x:v>
      </x:c>
      <x:c r="S1103" s="1" t="str">
        <x:f t="shared" si="204"/>
        <x:v>YES</x:v>
      </x:c>
      <x:c r="T1103" s="1">
        <x:f t="shared" si="205"/>
        <x:v>-11103.16236830438</x:v>
      </x:c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53">
        <x:f t="shared" si="194"/>
        <x:v>1</x:v>
      </x:c>
      <x:c r="J1104" s="53">
        <x:f t="shared" si="195"/>
        <x:v>13</x:v>
      </x:c>
      <x:c r="K1104" s="53">
        <x:f t="shared" si="196"/>
        <x:v>4</x:v>
      </x:c>
      <x:c r="L1104" s="53">
        <x:f t="shared" si="197"/>
        <x:v>18</x:v>
      </x:c>
      <x:c r="M1104" s="54">
        <x:f t="shared" si="198"/>
        <x:v>825.78946813698872</x:v>
      </x:c>
      <x:c r="N1104" s="54">
        <x:f t="shared" si="199"/>
        <x:v>7.3464908428464384E-2</x:v>
      </x:c>
      <x:c r="O1104" s="55">
        <x:f t="shared" si="200"/>
        <x:v>46822</x:v>
      </x:c>
      <x:c r="P1104" s="55">
        <x:f t="shared" si="201"/>
        <x:v>10120</x:v>
      </x:c>
      <x:c r="Q1104" s="55">
        <x:f t="shared" si="202"/>
        <x:v>26836.62271071161</x:v>
      </x:c>
      <x:c r="R1104" s="55">
        <x:f t="shared" si="203"/>
        <x:v>-10134.62271071161</x:v>
      </x:c>
      <x:c r="S1104" s="1" t="str">
        <x:f t="shared" si="204"/>
        <x:v>YES</x:v>
      </x:c>
      <x:c r="T1104" s="1">
        <x:f t="shared" si="205"/>
        <x:v>-10134.62271071161</x:v>
      </x:c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53">
        <x:f t="shared" si="194"/>
        <x:v>1</x:v>
      </x:c>
      <x:c r="J1105" s="53">
        <x:f t="shared" si="195"/>
        <x:v>13</x:v>
      </x:c>
      <x:c r="K1105" s="53">
        <x:f t="shared" si="196"/>
        <x:v>5</x:v>
      </x:c>
      <x:c r="L1105" s="53">
        <x:f t="shared" si="197"/>
        <x:v>19</x:v>
      </x:c>
      <x:c r="M1105" s="54">
        <x:f t="shared" si="198"/>
        <x:v>876.03779205819228</x:v>
      </x:c>
      <x:c r="N1105" s="54">
        <x:f t="shared" si="199"/>
        <x:v>0.10835957781818908</x:v>
      </x:c>
      <x:c r="O1105" s="55">
        <x:f t="shared" si="200"/>
        <x:v>49522</x:v>
      </x:c>
      <x:c r="P1105" s="55">
        <x:f t="shared" si="201"/>
        <x:v>11000</x:v>
      </x:c>
      <x:c r="Q1105" s="55">
        <x:f t="shared" si="202"/>
        <x:v>27708.989445454728</x:v>
      </x:c>
      <x:c r="R1105" s="55">
        <x:f t="shared" si="203"/>
        <x:v>-9186.9894454547284</x:v>
      </x:c>
      <x:c r="S1105" s="1" t="str">
        <x:f t="shared" si="204"/>
        <x:v>YES</x:v>
      </x:c>
      <x:c r="T1105" s="1">
        <x:f t="shared" si="205"/>
        <x:v>-9186.9894454547284</x:v>
      </x:c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53">
        <x:f t="shared" si="194"/>
        <x:v>1</x:v>
      </x:c>
      <x:c r="J1106" s="53">
        <x:f t="shared" si="195"/>
        <x:v>13</x:v>
      </x:c>
      <x:c r="K1106" s="53">
        <x:f t="shared" si="196"/>
        <x:v>6</x:v>
      </x:c>
      <x:c r="L1106" s="53">
        <x:f t="shared" si="197"/>
        <x:v>20</x:v>
      </x:c>
      <x:c r="M1106" s="54">
        <x:f t="shared" si="198"/>
        <x:v>927.51276623982528</x:v>
      </x:c>
      <x:c r="N1106" s="54">
        <x:f t="shared" si="199"/>
        <x:v>0.14410608766654534</x:v>
      </x:c>
      <x:c r="O1106" s="55">
        <x:f t="shared" si="200"/>
        <x:v>52222</x:v>
      </x:c>
      <x:c r="P1106" s="55">
        <x:f t="shared" si="201"/>
        <x:v>11880</x:v>
      </x:c>
      <x:c r="Q1106" s="55">
        <x:f t="shared" si="202"/>
        <x:v>28602.652191663634</x:v>
      </x:c>
      <x:c r="R1106" s="55">
        <x:f t="shared" si="203"/>
        <x:v>-8260.6521916636339</x:v>
      </x:c>
      <x:c r="S1106" s="1" t="str">
        <x:f t="shared" si="204"/>
        <x:v>YES</x:v>
      </x:c>
      <x:c r="T1106" s="1">
        <x:f t="shared" si="205"/>
        <x:v>-8260.6521916636339</x:v>
      </x:c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53">
        <x:f t="shared" si="194"/>
        <x:v>1</x:v>
      </x:c>
      <x:c r="J1107" s="53">
        <x:f t="shared" si="195"/>
        <x:v>13</x:v>
      </x:c>
      <x:c r="K1107" s="53">
        <x:f t="shared" si="196"/>
        <x:v>7</x:v>
      </x:c>
      <x:c r="L1107" s="53">
        <x:f t="shared" si="197"/>
        <x:v>21</x:v>
      </x:c>
      <x:c r="M1107" s="54">
        <x:f t="shared" si="198"/>
        <x:v>980.23720563778556</x:v>
      </x:c>
      <x:c r="N1107" s="54">
        <x:f t="shared" si="199"/>
        <x:v>0.18072028169290663</x:v>
      </x:c>
      <x:c r="O1107" s="55">
        <x:f t="shared" si="200"/>
        <x:v>54922</x:v>
      </x:c>
      <x:c r="P1107" s="55">
        <x:f t="shared" si="201"/>
        <x:v>12760</x:v>
      </x:c>
      <x:c r="Q1107" s="55">
        <x:f t="shared" si="202"/>
        <x:v>29518.007042322664</x:v>
      </x:c>
      <x:c r="R1107" s="55">
        <x:f t="shared" si="203"/>
        <x:v>-7356.0070423226643</x:v>
      </x:c>
      <x:c r="S1107" s="1" t="str">
        <x:f t="shared" si="204"/>
        <x:v>YES</x:v>
      </x:c>
      <x:c r="T1107" s="1">
        <x:f t="shared" si="205"/>
        <x:v>-7356.0070423226643</x:v>
      </x:c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53">
        <x:f t="shared" si="194"/>
        <x:v>1</x:v>
      </x:c>
      <x:c r="J1108" s="53">
        <x:f t="shared" si="195"/>
        <x:v>13</x:v>
      </x:c>
      <x:c r="K1108" s="53">
        <x:f t="shared" si="196"/>
        <x:v>8</x:v>
      </x:c>
      <x:c r="L1108" s="53">
        <x:f t="shared" si="197"/>
        <x:v>22</x:v>
      </x:c>
      <x:c r="M1108" s="54">
        <x:f t="shared" si="198"/>
        <x:v>1034.2343039177658</x:v>
      </x:c>
      <x:c r="N1108" s="54">
        <x:f t="shared" si="199"/>
        <x:v>0.21821826660955959</x:v>
      </x:c>
      <x:c r="O1108" s="55">
        <x:f t="shared" si="200"/>
        <x:v>57622</x:v>
      </x:c>
      <x:c r="P1108" s="55">
        <x:f t="shared" si="201"/>
        <x:v>13640</x:v>
      </x:c>
      <x:c r="Q1108" s="55">
        <x:f t="shared" si="202"/>
        <x:v>30455.456665238991</x:v>
      </x:c>
      <x:c r="R1108" s="55">
        <x:f t="shared" si="203"/>
        <x:v>-6473.4566652389913</x:v>
      </x:c>
      <x:c r="S1108" s="1" t="str">
        <x:f t="shared" si="204"/>
        <x:v>YES</x:v>
      </x:c>
      <x:c r="T1108" s="1">
        <x:f t="shared" si="205"/>
        <x:v>-6473.4566652389913</x:v>
      </x:c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53">
        <x:f t="shared" si="194"/>
        <x:v>1</x:v>
      </x:c>
      <x:c r="J1109" s="53">
        <x:f t="shared" si="195"/>
        <x:v>13</x:v>
      </x:c>
      <x:c r="K1109" s="53">
        <x:f t="shared" si="196"/>
        <x:v>9</x:v>
      </x:c>
      <x:c r="L1109" s="53">
        <x:f t="shared" si="197"/>
        <x:v>23</x:v>
      </x:c>
      <x:c r="M1109" s="54">
        <x:f t="shared" si="198"/>
        <x:v>1089.5276393581603</x:v>
      </x:c>
      <x:c r="N1109" s="54">
        <x:f t="shared" si="199"/>
        <x:v>0.25661641622094467</x:v>
      </x:c>
      <x:c r="O1109" s="55">
        <x:f t="shared" si="200"/>
        <x:v>60322</x:v>
      </x:c>
      <x:c r="P1109" s="55">
        <x:f t="shared" si="201"/>
        <x:v>14520</x:v>
      </x:c>
      <x:c r="Q1109" s="55">
        <x:f t="shared" si="202"/>
        <x:v>31415.410405523617</x:v>
      </x:c>
      <x:c r="R1109" s="55">
        <x:f t="shared" si="203"/>
        <x:v>-5613.4104055236166</x:v>
      </x:c>
      <x:c r="S1109" s="1" t="str">
        <x:f t="shared" si="204"/>
        <x:v>YES</x:v>
      </x:c>
      <x:c r="T1109" s="1">
        <x:f t="shared" si="205"/>
        <x:v>-5613.4104055236166</x:v>
      </x:c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53">
        <x:f t="shared" si="194"/>
        <x:v>1</x:v>
      </x:c>
      <x:c r="J1110" s="53">
        <x:f t="shared" si="195"/>
        <x:v>13</x:v>
      </x:c>
      <x:c r="K1110" s="53">
        <x:f t="shared" si="196"/>
        <x:v>10</x:v>
      </x:c>
      <x:c r="L1110" s="53">
        <x:f t="shared" si="197"/>
        <x:v>24</x:v>
      </x:c>
      <x:c r="M1110" s="54">
        <x:f t="shared" si="198"/>
        <x:v>1146.1411808413732</x:v>
      </x:c>
      <x:c r="N1110" s="54">
        <x:f t="shared" si="199"/>
        <x:v>0.29593137558428695</x:v>
      </x:c>
      <x:c r="O1110" s="55">
        <x:f t="shared" si="200"/>
        <x:v>63022</x:v>
      </x:c>
      <x:c r="P1110" s="55">
        <x:f t="shared" si="201"/>
        <x:v>15400</x:v>
      </x:c>
      <x:c r="Q1110" s="55">
        <x:f t="shared" si="202"/>
        <x:v>32398.284389607172</x:v>
      </x:c>
      <x:c r="R1110" s="55">
        <x:f t="shared" si="203"/>
        <x:v>-4776.2843896071718</x:v>
      </x:c>
      <x:c r="S1110" s="1" t="str">
        <x:f t="shared" si="204"/>
        <x:v>YES</x:v>
      </x:c>
      <x:c r="T1110" s="1">
        <x:f t="shared" si="205"/>
        <x:v>-4776.2843896071718</x:v>
      </x:c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53">
        <x:f t="shared" si="194"/>
        <x:v>1</x:v>
      </x:c>
      <x:c r="J1111" s="53">
        <x:f t="shared" si="195"/>
        <x:v>13</x:v>
      </x:c>
      <x:c r="K1111" s="53">
        <x:f t="shared" si="196"/>
        <x:v>11</x:v>
      </x:c>
      <x:c r="L1111" s="53">
        <x:f t="shared" si="197"/>
        <x:v>25</x:v>
      </x:c>
      <x:c r="M1111" s="54">
        <x:f t="shared" si="198"/>
        <x:v>1204.0992939348121</x:v>
      </x:c>
      <x:c r="N1111" s="54">
        <x:f t="shared" si="199"/>
        <x:v>0.33618006523250837</x:v>
      </x:c>
      <x:c r="O1111" s="55">
        <x:f t="shared" si="200"/>
        <x:v>65722</x:v>
      </x:c>
      <x:c r="P1111" s="55">
        <x:f t="shared" si="201"/>
        <x:v>16280</x:v>
      </x:c>
      <x:c r="Q1111" s="55">
        <x:f t="shared" si="202"/>
        <x:v>33404.501630812709</x:v>
      </x:c>
      <x:c r="R1111" s="55">
        <x:f t="shared" si="203"/>
        <x:v>-3962.5016308127088</x:v>
      </x:c>
      <x:c r="S1111" s="1" t="str">
        <x:f t="shared" si="204"/>
        <x:v>YES</x:v>
      </x:c>
      <x:c r="T1111" s="1">
        <x:f t="shared" si="205"/>
        <x:v>-3962.5016308127088</x:v>
      </x:c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53">
        <x:f t="shared" si="194"/>
        <x:v>1</x:v>
      </x:c>
      <x:c r="J1112" s="53">
        <x:f t="shared" si="195"/>
        <x:v>13</x:v>
      </x:c>
      <x:c r="K1112" s="53">
        <x:f t="shared" si="196"/>
        <x:v>12</x:v>
      </x:c>
      <x:c r="L1112" s="53">
        <x:f t="shared" si="197"/>
        <x:v>26</x:v>
      </x:c>
      <x:c r="M1112" s="54">
        <x:f t="shared" si="198"/>
        <x:v>1263.4267470628765</x:v>
      </x:c>
      <x:c r="N1112" s="54">
        <x:f t="shared" si="199"/>
        <x:v>0.3773796854603309</x:v>
      </x:c>
      <x:c r="O1112" s="55">
        <x:f t="shared" si="200"/>
        <x:v>68422</x:v>
      </x:c>
      <x:c r="P1112" s="55">
        <x:f t="shared" si="201"/>
        <x:v>17160</x:v>
      </x:c>
      <x:c r="Q1112" s="55">
        <x:f t="shared" si="202"/>
        <x:v>34434.49213650827</x:v>
      </x:c>
      <x:c r="R1112" s="55">
        <x:f t="shared" si="203"/>
        <x:v>-3172.4921365082701</x:v>
      </x:c>
      <x:c r="S1112" s="1" t="str">
        <x:f t="shared" si="204"/>
        <x:v>YES</x:v>
      </x:c>
      <x:c r="T1112" s="1">
        <x:f t="shared" si="205"/>
        <x:v>-3172.4921365082701</x:v>
      </x:c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53">
        <x:f t="shared" si="194"/>
        <x:v>1</x:v>
      </x:c>
      <x:c r="J1113" s="53">
        <x:f t="shared" si="195"/>
        <x:v>13</x:v>
      </x:c>
      <x:c r="K1113" s="53">
        <x:f t="shared" si="196"/>
        <x:v>13</x:v>
      </x:c>
      <x:c r="L1113" s="53">
        <x:f t="shared" si="197"/>
        <x:v>27</x:v>
      </x:c>
      <x:c r="M1113" s="54">
        <x:f t="shared" si="198"/>
        <x:v>1324.1487177712609</x:v>
      </x:c>
      <x:c r="N1113" s="54">
        <x:f t="shared" si="199"/>
        <x:v>0.4195477206744867</x:v>
      </x:c>
      <x:c r="O1113" s="55">
        <x:f t="shared" si="200"/>
        <x:v>71122</x:v>
      </x:c>
      <x:c r="P1113" s="55">
        <x:f t="shared" si="201"/>
        <x:v>18040</x:v>
      </x:c>
      <x:c r="Q1113" s="55">
        <x:f t="shared" si="202"/>
        <x:v>35488.693016862169</x:v>
      </x:c>
      <x:c r="R1113" s="55">
        <x:f t="shared" si="203"/>
        <x:v>-2406.6930168621693</x:v>
      </x:c>
      <x:c r="S1113" s="1" t="str">
        <x:f t="shared" si="204"/>
        <x:v>YES</x:v>
      </x:c>
      <x:c r="T1113" s="1">
        <x:f t="shared" si="205"/>
        <x:v>-2406.6930168621693</x:v>
      </x:c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53">
        <x:f t="shared" si="194"/>
        <x:v>1</x:v>
      </x:c>
      <x:c r="J1114" s="53">
        <x:f t="shared" si="195"/>
        <x:v>13</x:v>
      </x:c>
      <x:c r="K1114" s="53">
        <x:f t="shared" si="196"/>
        <x:v>14</x:v>
      </x:c>
      <x:c r="L1114" s="53">
        <x:f t="shared" si="197"/>
        <x:v>28</x:v>
      </x:c>
      <x:c r="M1114" s="54">
        <x:f t="shared" si="198"/>
        <x:v>1386.2907990849221</x:v>
      </x:c>
      <x:c r="N1114" s="54">
        <x:f t="shared" si="199"/>
        <x:v>0.46270194380897373</x:v>
      </x:c>
      <x:c r="O1114" s="55">
        <x:f t="shared" si="200"/>
        <x:v>73822</x:v>
      </x:c>
      <x:c r="P1114" s="55">
        <x:f t="shared" si="201"/>
        <x:v>18920</x:v>
      </x:c>
      <x:c r="Q1114" s="55">
        <x:f t="shared" si="202"/>
        <x:v>36567.54859522434</x:v>
      </x:c>
      <x:c r="R1114" s="55">
        <x:f t="shared" si="203"/>
        <x:v>-1665.5485952243398</x:v>
      </x:c>
      <x:c r="S1114" s="1" t="str">
        <x:f t="shared" si="204"/>
        <x:v>YES</x:v>
      </x:c>
      <x:c r="T1114" s="1">
        <x:f t="shared" si="205"/>
        <x:v>-1665.5485952243398</x:v>
      </x:c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53">
        <x:f t="shared" si="194"/>
        <x:v>1</x:v>
      </x:c>
      <x:c r="J1115" s="53">
        <x:f t="shared" si="195"/>
        <x:v>13</x:v>
      </x:c>
      <x:c r="K1115" s="53">
        <x:f t="shared" si="196"/>
        <x:v>15</x:v>
      </x:c>
      <x:c r="L1115" s="53">
        <x:f t="shared" si="197"/>
        <x:v>29</x:v>
      </x:c>
      <x:c r="M1115" s="54">
        <x:f t="shared" si="198"/>
        <x:v>1449.8790059610685</x:v>
      </x:c>
      <x:c r="N1115" s="54">
        <x:f t="shared" si="199"/>
        <x:v>0.50686042080629756</x:v>
      </x:c>
      <x:c r="O1115" s="55">
        <x:f t="shared" si="200"/>
        <x:v>76522</x:v>
      </x:c>
      <x:c r="P1115" s="55">
        <x:f t="shared" si="201"/>
        <x:v>19800</x:v>
      </x:c>
      <x:c r="Q1115" s="55">
        <x:f t="shared" si="202"/>
        <x:v>37671.510520157441</x:v>
      </x:c>
      <x:c r="R1115" s="55">
        <x:f t="shared" si="203"/>
        <x:v>-949.51052015744062</x:v>
      </x:c>
      <x:c r="S1115" s="1" t="str">
        <x:f t="shared" si="204"/>
        <x:v>YES</x:v>
      </x:c>
      <x:c r="T1115" s="1">
        <x:f t="shared" si="205"/>
        <x:v>-949.51052015744062</x:v>
      </x:c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53">
        <x:f t="shared" si="194"/>
        <x:v>1</x:v>
      </x:c>
      <x:c r="J1116" s="53">
        <x:f t="shared" si="195"/>
        <x:v>13</x:v>
      </x:c>
      <x:c r="K1116" s="53">
        <x:f t="shared" si="196"/>
        <x:v>16</x:v>
      </x:c>
      <x:c r="L1116" s="53">
        <x:f t="shared" si="197"/>
        <x:v>30</x:v>
      </x:c>
      <x:c r="M1116" s="54">
        <x:f t="shared" si="198"/>
        <x:v>1514.9397818385576</x:v>
      </x:c>
      <x:c r="N1116" s="54">
        <x:f t="shared" si="199"/>
        <x:v>0.55204151516566502</x:v>
      </x:c>
      <x:c r="O1116" s="55">
        <x:f t="shared" si="200"/>
        <x:v>79222</x:v>
      </x:c>
      <x:c r="P1116" s="55">
        <x:f t="shared" si="201"/>
        <x:v>20680</x:v>
      </x:c>
      <x:c r="Q1116" s="55">
        <x:f t="shared" si="202"/>
        <x:v>38801.037879141622</x:v>
      </x:c>
      <x:c r="R1116" s="55">
        <x:f t="shared" si="203"/>
        <x:v>-259.0378791416224</x:v>
      </x:c>
      <x:c r="S1116" s="1" t="str">
        <x:f t="shared" si="204"/>
        <x:v>YES</x:v>
      </x:c>
      <x:c r="T1116" s="1">
        <x:f t="shared" si="205"/>
        <x:v>-259.0378791416224</x:v>
      </x:c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53">
        <x:f t="shared" si="194"/>
        <x:v>1</x:v>
      </x:c>
      <x:c r="J1117" s="53">
        <x:f t="shared" si="195"/>
        <x:v>13</x:v>
      </x:c>
      <x:c r="K1117" s="53">
        <x:f t="shared" si="196"/>
        <x:v>17</x:v>
      </x:c>
      <x:c r="L1117" s="53">
        <x:f t="shared" si="197"/>
        <x:v>31</x:v>
      </x:c>
      <x:c r="M1117" s="54">
        <x:f t="shared" si="198"/>
        <x:v>1581.5000052850978</x:v>
      </x:c>
      <x:c r="N1117" s="54">
        <x:f t="shared" si="199"/>
        <x:v>0.59826389255909573</x:v>
      </x:c>
      <x:c r="O1117" s="55">
        <x:f t="shared" si="200"/>
        <x:v>81922</x:v>
      </x:c>
      <x:c r="P1117" s="55">
        <x:f t="shared" si="201"/>
        <x:v>21560</x:v>
      </x:c>
      <x:c r="Q1117" s="55">
        <x:f t="shared" si="202"/>
        <x:v>39956.597313977392</x:v>
      </x:c>
      <x:c r="R1117" s="55">
        <x:f t="shared" si="203"/>
        <x:v>405.40268602260767</x:v>
      </x:c>
      <x:c r="S1117" s="1" t="str">
        <x:f t="shared" si="204"/>
        <x:v>YES</x:v>
      </x:c>
      <x:c r="T1117" s="1">
        <x:f t="shared" si="205"/>
        <x:v>405.40268602260767</x:v>
      </x:c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53">
        <x:f t="shared" si="194"/>
        <x:v>1</x:v>
      </x:c>
      <x:c r="J1118" s="53">
        <x:f t="shared" si="195"/>
        <x:v>13</x:v>
      </x:c>
      <x:c r="K1118" s="53">
        <x:f t="shared" si="196"/>
        <x:v>18</x:v>
      </x:c>
      <x:c r="L1118" s="53">
        <x:f t="shared" si="197"/>
        <x:v>32</x:v>
      </x:c>
      <x:c r="M1118" s="54">
        <x:f t="shared" si="198"/>
        <x:v>1649.5869967436852</x:v>
      </x:c>
      <x:c r="N1118" s="54">
        <x:f t="shared" si="199"/>
        <x:v>0.64554652551644809</x:v>
      </x:c>
      <x:c r="O1118" s="55">
        <x:f t="shared" si="200"/>
        <x:v>84622</x:v>
      </x:c>
      <x:c r="P1118" s="55">
        <x:f t="shared" si="201"/>
        <x:v>22440</x:v>
      </x:c>
      <x:c r="Q1118" s="55">
        <x:f t="shared" si="202"/>
        <x:v>41138.6631379112</x:v>
      </x:c>
      <x:c r="R1118" s="55">
        <x:f t="shared" si="203"/>
        <x:v>1043.3368620887995</x:v>
      </x:c>
      <x:c r="S1118" s="1" t="str">
        <x:f t="shared" si="204"/>
        <x:v>YES</x:v>
      </x:c>
      <x:c r="T1118" s="1">
        <x:f t="shared" si="205"/>
        <x:v>1043.3368620887995</x:v>
      </x:c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53">
        <x:f t="shared" si="194"/>
        <x:v>1</x:v>
      </x:c>
      <x:c r="J1119" s="53">
        <x:f t="shared" si="195"/>
        <x:v>13</x:v>
      </x:c>
      <x:c r="K1119" s="53">
        <x:f t="shared" si="196"/>
        <x:v>19</x:v>
      </x:c>
      <x:c r="L1119" s="53">
        <x:f t="shared" si="197"/>
        <x:v>33</x:v>
      </x:c>
      <x:c r="M1119" s="54">
        <x:f t="shared" si="198"/>
        <x:v>1719.228525379707</x:v>
      </x:c>
      <x:c r="N1119" s="54">
        <x:f t="shared" si="199"/>
        <x:v>0.69390869818035206</x:v>
      </x:c>
      <x:c r="O1119" s="55">
        <x:f t="shared" si="200"/>
        <x:v>87322</x:v>
      </x:c>
      <x:c r="P1119" s="55">
        <x:f t="shared" si="201"/>
        <x:v>23320</x:v>
      </x:c>
      <x:c r="Q1119" s="55">
        <x:f t="shared" si="202"/>
        <x:v>42347.717454508806</x:v>
      </x:c>
      <x:c r="R1119" s="55">
        <x:f t="shared" si="203"/>
        <x:v>1654.2825454911945</x:v>
      </x:c>
      <x:c r="S1119" s="1" t="str">
        <x:f t="shared" si="204"/>
        <x:v>YES</x:v>
      </x:c>
      <x:c r="T1119" s="1">
        <x:f t="shared" si="205"/>
        <x:v>1654.2825454911945</x:v>
      </x:c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53">
        <x:f t="shared" si="194"/>
        <x:v>1</x:v>
      </x:c>
      <x:c r="J1120" s="53">
        <x:f t="shared" si="195"/>
        <x:v>13</x:v>
      </x:c>
      <x:c r="K1120" s="53">
        <x:f t="shared" si="196"/>
        <x:v>20</x:v>
      </x:c>
      <x:c r="L1120" s="53">
        <x:f t="shared" si="197"/>
        <x:v>34</x:v>
      </x:c>
      <x:c r="M1120" s="54">
        <x:f t="shared" si="198"/>
        <x:v>1790.4528160301841</x:v>
      </x:c>
      <x:c r="N1120" s="54">
        <x:f t="shared" si="199"/>
        <x:v>0.74337001113207224</x:v>
      </x:c>
      <x:c r="O1120" s="55">
        <x:f t="shared" si="200"/>
        <x:v>90022</x:v>
      </x:c>
      <x:c r="P1120" s="55">
        <x:f t="shared" si="201"/>
        <x:v>24200</x:v>
      </x:c>
      <x:c r="Q1120" s="55">
        <x:f t="shared" si="202"/>
        <x:v>43584.250278301806</x:v>
      </x:c>
      <x:c r="R1120" s="55">
        <x:f t="shared" si="203"/>
        <x:v>2237.7497216981938</x:v>
      </x:c>
      <x:c r="S1120" s="1" t="str">
        <x:f t="shared" si="204"/>
        <x:v>YES</x:v>
      </x:c>
      <x:c r="T1120" s="1">
        <x:f t="shared" si="205"/>
        <x:v>2237.7497216981938</x:v>
      </x:c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53">
        <x:f t="shared" si="194"/>
        <x:v>1</x:v>
      </x:c>
      <x:c r="J1121" s="53">
        <x:f t="shared" si="195"/>
        <x:v>13</x:v>
      </x:c>
      <x:c r="K1121" s="53">
        <x:f t="shared" si="196"/>
        <x:v>21</x:v>
      </x:c>
      <x:c r="L1121" s="53">
        <x:f t="shared" si="197"/>
        <x:v>35</x:v>
      </x:c>
      <x:c r="M1121" s="54">
        <x:f t="shared" si="198"/>
        <x:v>1863.2885562566278</x:v>
      </x:c>
      <x:c r="N1121" s="54">
        <x:f t="shared" si="199"/>
        <x:v>0.79395038628932479</x:v>
      </x:c>
      <x:c r="O1121" s="55">
        <x:f t="shared" si="200"/>
        <x:v>92722</x:v>
      </x:c>
      <x:c r="P1121" s="55">
        <x:f t="shared" si="201"/>
        <x:v>25080</x:v>
      </x:c>
      <x:c r="Q1121" s="55">
        <x:f t="shared" si="202"/>
        <x:v>44848.759657233124</x:v>
      </x:c>
      <x:c r="R1121" s="55">
        <x:f t="shared" si="203"/>
        <x:v>2793.240342766876</x:v>
      </x:c>
      <x:c r="S1121" s="1" t="str">
        <x:f t="shared" si="204"/>
        <x:v>YES</x:v>
      </x:c>
      <x:c r="T1121" s="1">
        <x:f t="shared" si="205"/>
        <x:v>2793.240342766876</x:v>
      </x:c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53">
        <x:f t="shared" si="194"/>
        <x:v>1</x:v>
      </x:c>
      <x:c r="J1122" s="53">
        <x:f t="shared" si="195"/>
        <x:v>13</x:v>
      </x:c>
      <x:c r="K1122" s="53">
        <x:f t="shared" si="196"/>
        <x:v>22</x:v>
      </x:c>
      <x:c r="L1122" s="53">
        <x:f t="shared" si="197"/>
        <x:v>36</x:v>
      </x:c>
      <x:c r="M1122" s="54">
        <x:f t="shared" si="198"/>
        <x:v>1937.764903503024</x:v>
      </x:c>
      <x:c r="N1122" s="54">
        <x:f t="shared" si="199"/>
        <x:v>0.84567007187709997</x:v>
      </x:c>
      <x:c r="O1122" s="55">
        <x:f t="shared" si="200"/>
        <x:v>95422</x:v>
      </x:c>
      <x:c r="P1122" s="55">
        <x:f t="shared" si="201"/>
        <x:v>25960</x:v>
      </x:c>
      <x:c r="Q1122" s="55">
        <x:f t="shared" si="202"/>
        <x:v>46141.7517969275</x:v>
      </x:c>
      <x:c r="R1122" s="55">
        <x:f t="shared" si="203"/>
        <x:v>3320.2482030725005</x:v>
      </x:c>
      <x:c r="S1122" s="1" t="str">
        <x:f t="shared" si="204"/>
        <x:v>YES</x:v>
      </x:c>
      <x:c r="T1122" s="1">
        <x:f t="shared" si="205"/>
        <x:v>3320.2482030725005</x:v>
      </x:c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53">
        <x:f t="shared" si="194"/>
        <x:v>1</x:v>
      </x:c>
      <x:c r="J1123" s="53">
        <x:f t="shared" si="195"/>
        <x:v>13</x:v>
      </x:c>
      <x:c r="K1123" s="53">
        <x:f t="shared" si="196"/>
        <x:v>23</x:v>
      </x:c>
      <x:c r="L1123" s="53">
        <x:f t="shared" si="197"/>
        <x:v>37</x:v>
      </x:c>
      <x:c r="M1123" s="54">
        <x:f t="shared" si="198"/>
        <x:v>2013.9114923604604</x:v>
      </x:c>
      <x:c r="N1123" s="54">
        <x:f t="shared" si="199"/>
        <x:v>0.89854964747254196</x:v>
      </x:c>
      <x:c r="O1123" s="55">
        <x:f t="shared" si="200"/>
        <x:v>98122</x:v>
      </x:c>
      <x:c r="P1123" s="55">
        <x:f t="shared" si="201"/>
        <x:v>26840</x:v>
      </x:c>
      <x:c r="Q1123" s="55">
        <x:f t="shared" si="202"/>
        <x:v>47463.741186813553</x:v>
      </x:c>
      <x:c r="R1123" s="55">
        <x:f t="shared" si="203"/>
        <x:v>3818.2588131864468</x:v>
      </x:c>
      <x:c r="S1123" s="1" t="str">
        <x:f t="shared" si="204"/>
        <x:v>YES</x:v>
      </x:c>
      <x:c r="T1123" s="1">
        <x:f t="shared" si="205"/>
        <x:v>3818.2588131864468</x:v>
      </x:c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53">
        <x:f t="shared" si="194"/>
        <x:v>1</x:v>
      </x:c>
      <x:c r="J1124" s="53">
        <x:f t="shared" si="195"/>
        <x:v>13</x:v>
      </x:c>
      <x:c r="K1124" s="53">
        <x:f t="shared" si="196"/>
        <x:v>24</x:v>
      </x:c>
      <x:c r="L1124" s="53">
        <x:f t="shared" si="197"/>
        <x:v>38</x:v>
      </x:c>
      <x:c r="M1124" s="54">
        <x:f t="shared" si="198"/>
        <x:v>2091.7584419399564</x:v>
      </x:c>
      <x:c r="N1124" s="54">
        <x:f t="shared" si="199"/>
        <x:v>0.95261002912496973</x:v>
      </x:c>
      <x:c r="O1124" s="55">
        <x:f t="shared" si="200"/>
        <x:v>100822</x:v>
      </x:c>
      <x:c r="P1124" s="55">
        <x:f t="shared" si="201"/>
        <x:v>27720</x:v>
      </x:c>
      <x:c r="Q1124" s="55">
        <x:f t="shared" si="202"/>
        <x:v>48815.250728124243</x:v>
      </x:c>
      <x:c r="R1124" s="55">
        <x:f t="shared" si="203"/>
        <x:v>4286.7492718757567</x:v>
      </x:c>
      <x:c r="S1124" s="1" t="str">
        <x:f t="shared" si="204"/>
        <x:v>YES</x:v>
      </x:c>
      <x:c r="T1124" s="1">
        <x:f t="shared" si="205"/>
        <x:v>4286.7492718757567</x:v>
      </x:c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53">
        <x:f t="shared" si="194"/>
        <x:v>1</x:v>
      </x:c>
      <x:c r="J1125" s="53">
        <x:f t="shared" si="195"/>
        <x:v>13</x:v>
      </x:c>
      <x:c r="K1125" s="53">
        <x:f t="shared" si="196"/>
        <x:v>25</x:v>
      </x:c>
      <x:c r="L1125" s="53">
        <x:f t="shared" si="197"/>
        <x:v>39</x:v>
      </x:c>
      <x:c r="M1125" s="54">
        <x:f t="shared" si="198"/>
        <x:v>2171.3363633550539</x:v>
      </x:c>
      <x:c r="N1125" s="54">
        <x:f t="shared" si="199"/>
        <x:v>1.0078724745521208</x:v>
      </x:c>
      <x:c r="O1125" s="55">
        <x:f t="shared" si="200"/>
        <x:v>103522</x:v>
      </x:c>
      <x:c r="P1125" s="55">
        <x:f t="shared" si="201"/>
        <x:v>28600</x:v>
      </x:c>
      <x:c r="Q1125" s="55">
        <x:f t="shared" si="202"/>
        <x:v>50196.811863803014</x:v>
      </x:c>
      <x:c r="R1125" s="55">
        <x:f t="shared" si="203"/>
        <x:v>4725.1881361969863</x:v>
      </x:c>
      <x:c r="S1125" s="1" t="str">
        <x:f t="shared" si="204"/>
        <x:v>YES</x:v>
      </x:c>
      <x:c r="T1125" s="1">
        <x:f t="shared" si="205"/>
        <x:v>4725.1881361969863</x:v>
      </x:c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53">
        <x:f t="shared" si="194"/>
        <x:v>1</x:v>
      </x:c>
      <x:c r="J1126" s="53">
        <x:f t="shared" si="195"/>
        <x:v>13</x:v>
      </x:c>
      <x:c r="K1126" s="53">
        <x:f t="shared" si="196"/>
        <x:v>26</x:v>
      </x:c>
      <x:c r="L1126" s="53">
        <x:f t="shared" si="197"/>
        <x:v>40</x:v>
      </x:c>
      <x:c r="M1126" s="54">
        <x:f t="shared" si="198"/>
        <x:v>2252.676367315772</x:v>
      </x:c>
      <x:c r="N1126" s="54">
        <x:f t="shared" si="199"/>
        <x:v>1.0643585884137305</x:v>
      </x:c>
      <x:c r="O1126" s="55">
        <x:f t="shared" si="200"/>
        <x:v>106222</x:v>
      </x:c>
      <x:c r="P1126" s="55">
        <x:f t="shared" si="201"/>
        <x:v>29480</x:v>
      </x:c>
      <x:c r="Q1126" s="55">
        <x:f t="shared" si="202"/>
        <x:v>51608.964710343265</x:v>
      </x:c>
      <x:c r="R1126" s="55">
        <x:f t="shared" si="203"/>
        <x:v>5133.0352896567347</x:v>
      </x:c>
      <x:c r="S1126" s="1" t="str">
        <x:f t="shared" si="204"/>
        <x:v>YES</x:v>
      </x:c>
      <x:c r="T1126" s="1">
        <x:f t="shared" si="205"/>
        <x:v>5133.0352896567347</x:v>
      </x:c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53">
        <x:f t="shared" si="194"/>
        <x:v>1</x:v>
      </x:c>
      <x:c r="J1127" s="53">
        <x:f t="shared" si="195"/>
        <x:v>13</x:v>
      </x:c>
      <x:c r="K1127" s="53">
        <x:f t="shared" si="196"/>
        <x:v>27</x:v>
      </x:c>
      <x:c r="L1127" s="53">
        <x:f t="shared" si="197"/>
        <x:v>41</x:v>
      </x:c>
      <x:c r="M1127" s="54">
        <x:f t="shared" si="198"/>
        <x:v>2335.8100718355281</x:v>
      </x:c>
      <x:c r="N1127" s="54">
        <x:f t="shared" si="199"/>
        <x:v>1.1220903276635612</x:v>
      </x:c>
      <x:c r="O1127" s="55">
        <x:f t="shared" si="200"/>
        <x:v>108922</x:v>
      </x:c>
      <x:c r="P1127" s="55">
        <x:f t="shared" si="201"/>
        <x:v>30360</x:v>
      </x:c>
      <x:c r="Q1127" s="55">
        <x:f t="shared" si="202"/>
        <x:v>53052.258191589033</x:v>
      </x:c>
      <x:c r="R1127" s="55">
        <x:f t="shared" si="203"/>
        <x:v>5509.7418084109668</x:v>
      </x:c>
      <x:c r="S1127" s="1" t="str">
        <x:f t="shared" si="204"/>
        <x:v>YES</x:v>
      </x:c>
      <x:c r="T1127" s="1">
        <x:f t="shared" si="205"/>
        <x:v>5509.7418084109668</x:v>
      </x:c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53">
        <x:f t="shared" si="194"/>
        <x:v>1</x:v>
      </x:c>
      <x:c r="J1128" s="53">
        <x:f t="shared" si="195"/>
        <x:v>13</x:v>
      </x:c>
      <x:c r="K1128" s="53">
        <x:f t="shared" si="196"/>
        <x:v>28</x:v>
      </x:c>
      <x:c r="L1128" s="53">
        <x:f t="shared" si="197"/>
        <x:v>42</x:v>
      </x:c>
      <x:c r="M1128" s="54">
        <x:f t="shared" si="198"/>
        <x:v>2420.7696100526819</x:v>
      </x:c>
      <x:c r="N1128" s="54">
        <x:f t="shared" si="199"/>
        <x:v>1.1810900069810291</x:v>
      </x:c>
      <x:c r="O1128" s="55">
        <x:f t="shared" si="200"/>
        <x:v>111622</x:v>
      </x:c>
      <x:c r="P1128" s="55">
        <x:f t="shared" si="201"/>
        <x:v>31240</x:v>
      </x:c>
      <x:c r="Q1128" s="55">
        <x:f t="shared" si="202"/>
        <x:v>54527.250174525725</x:v>
      </x:c>
      <x:c r="R1128" s="55">
        <x:f t="shared" si="203"/>
        <x:v>5854.749825474275</x:v>
      </x:c>
      <x:c r="S1128" s="1" t="str">
        <x:f t="shared" si="204"/>
        <x:v>YES</x:v>
      </x:c>
      <x:c r="T1128" s="1">
        <x:f t="shared" si="205"/>
        <x:v>5854.749825474275</x:v>
      </x:c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53">
        <x:f t="shared" si="194"/>
        <x:v>1</x:v>
      </x:c>
      <x:c r="J1129" s="53">
        <x:f t="shared" si="195"/>
        <x:v>13</x:v>
      </x:c>
      <x:c r="K1129" s="53">
        <x:f t="shared" si="196"/>
        <x:v>29</x:v>
      </x:c>
      <x:c r="L1129" s="53">
        <x:f t="shared" si="197"/>
        <x:v>43</x:v>
      </x:c>
      <x:c r="M1129" s="54">
        <x:f t="shared" si="198"/>
        <x:v>2507.5876381683356</x:v>
      </x:c>
      <x:c r="N1129" s="54">
        <x:f t="shared" si="199"/>
        <x:v>1.2413803042835665</x:v>
      </x:c>
      <x:c r="O1129" s="55">
        <x:f t="shared" si="200"/>
        <x:v>114322</x:v>
      </x:c>
      <x:c r="P1129" s="55">
        <x:f t="shared" si="201"/>
        <x:v>32120</x:v>
      </x:c>
      <x:c r="Q1129" s="55">
        <x:f t="shared" si="202"/>
        <x:v>56034.507607089159</x:v>
      </x:c>
      <x:c r="R1129" s="55">
        <x:f t="shared" si="203"/>
        <x:v>6167.4923929108409</x:v>
      </x:c>
      <x:c r="S1129" s="1" t="str">
        <x:f t="shared" si="204"/>
        <x:v>YES</x:v>
      </x:c>
      <x:c r="T1129" s="1">
        <x:f t="shared" si="205"/>
        <x:v>6167.4923929108409</x:v>
      </x:c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53">
        <x:f t="shared" si="194"/>
        <x:v>1</x:v>
      </x:c>
      <x:c r="J1130" s="53">
        <x:f t="shared" si="195"/>
        <x:v>13</x:v>
      </x:c>
      <x:c r="K1130" s="53">
        <x:f t="shared" si="196"/>
        <x:v>30</x:v>
      </x:c>
      <x:c r="L1130" s="53">
        <x:f t="shared" si="197"/>
        <x:v>44</x:v>
      </x:c>
      <x:c r="M1130" s="54">
        <x:f t="shared" si="198"/>
        <x:v>2596.2973435021063</x:v>
      </x:c>
      <x:c r="N1130" s="54">
        <x:f t="shared" si="199"/>
        <x:v>1.3029842663209072</x:v>
      </x:c>
      <x:c r="O1130" s="55">
        <x:f t="shared" si="200"/>
        <x:v>117022</x:v>
      </x:c>
      <x:c r="P1130" s="55">
        <x:f t="shared" si="201"/>
        <x:v>33000</x:v>
      </x:c>
      <x:c r="Q1130" s="55">
        <x:f t="shared" si="202"/>
        <x:v>57574.606658022676</x:v>
      </x:c>
      <x:c r="R1130" s="55">
        <x:f t="shared" si="203"/>
        <x:v>6447.3933419773239</x:v>
      </x:c>
      <x:c r="S1130" s="1" t="str">
        <x:f t="shared" si="204"/>
        <x:v>YES</x:v>
      </x:c>
      <x:c r="T1130" s="1">
        <x:f t="shared" si="205"/>
        <x:v>6447.3933419773239</x:v>
      </x:c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53">
        <x:f t="shared" si="194"/>
        <x:v>1</x:v>
      </x:c>
      <x:c r="J1131" s="53">
        <x:f t="shared" si="195"/>
        <x:v>14</x:v>
      </x:c>
      <x:c r="K1131" s="53">
        <x:f t="shared" si="196"/>
        <x:v>0</x:v>
      </x:c>
      <x:c r="L1131" s="53">
        <x:f t="shared" si="197"/>
        <x:v>15</x:v>
      </x:c>
      <x:c r="M1131" s="54">
        <x:f t="shared" si="198"/>
        <x:v>692.44900480898184</x:v>
      </x:c>
      <x:c r="N1131" s="54">
        <x:f t="shared" si="199"/>
        <x:v>0</x:v>
      </x:c>
      <x:c r="O1131" s="55">
        <x:f t="shared" si="200"/>
        <x:v>38116</x:v>
      </x:c>
      <x:c r="P1131" s="55">
        <x:f t="shared" si="201"/>
        <x:v>7040</x:v>
      </x:c>
      <x:c r="Q1131" s="55">
        <x:f t="shared" si="202"/>
        <x:v>24043.368222534093</x:v>
      </x:c>
      <x:c r="R1131" s="55">
        <x:f t="shared" si="203"/>
        <x:v>-12967.368222534093</x:v>
      </x:c>
      <x:c r="S1131" s="1" t="str">
        <x:f t="shared" si="204"/>
        <x:v>YES</x:v>
      </x:c>
      <x:c r="T1131" s="1">
        <x:f t="shared" si="205"/>
        <x:v>-12967.368222534093</x:v>
      </x:c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53">
        <x:f t="shared" si="194"/>
        <x:v>1</x:v>
      </x:c>
      <x:c r="J1132" s="53">
        <x:f t="shared" si="195"/>
        <x:v>14</x:v>
      </x:c>
      <x:c r="K1132" s="53">
        <x:f t="shared" si="196"/>
        <x:v>1</x:v>
      </x:c>
      <x:c r="L1132" s="53">
        <x:f t="shared" si="197"/>
        <x:v>16</x:v>
      </x:c>
      <x:c r="M1132" s="54">
        <x:f t="shared" si="198"/>
        <x:v>738.01150480898184</x:v>
      </x:c>
      <x:c r="N1132" s="54">
        <x:f t="shared" si="199"/>
        <x:v>1.2507989450681833E-2</x:v>
      </x:c>
      <x:c r="O1132" s="55">
        <x:f t="shared" si="200"/>
        <x:v>40816</x:v>
      </x:c>
      <x:c r="P1132" s="55">
        <x:f t="shared" si="201"/>
        <x:v>7920</x:v>
      </x:c>
      <x:c r="Q1132" s="55">
        <x:f t="shared" si="202"/>
        <x:v>25312.699736267044</x:v>
      </x:c>
      <x:c r="R1132" s="55">
        <x:f t="shared" si="203"/>
        <x:v>-12416.699736267044</x:v>
      </x:c>
      <x:c r="S1132" s="1" t="str">
        <x:f t="shared" si="204"/>
        <x:v>YES</x:v>
      </x:c>
      <x:c r="T1132" s="1">
        <x:f t="shared" si="205"/>
        <x:v>-12416.699736267044</x:v>
      </x:c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53">
        <x:f t="shared" si="194"/>
        <x:v>1</x:v>
      </x:c>
      <x:c r="J1133" s="53">
        <x:f t="shared" si="195"/>
        <x:v>14</x:v>
      </x:c>
      <x:c r="K1133" s="53">
        <x:f t="shared" si="196"/>
        <x:v>2</x:v>
      </x:c>
      <x:c r="L1133" s="53">
        <x:f t="shared" si="197"/>
        <x:v>17</x:v>
      </x:c>
      <x:c r="M1133" s="54">
        <x:f t="shared" si="198"/>
        <x:v>784.71306730898186</x:v>
      </x:c>
      <x:c r="N1133" s="54">
        <x:f t="shared" si="199"/>
        <x:v>4.4939630075681851E-2</x:v>
      </x:c>
      <x:c r="O1133" s="55">
        <x:f t="shared" si="200"/>
        <x:v>43516</x:v>
      </x:c>
      <x:c r="P1133" s="55">
        <x:f t="shared" si="201"/>
        <x:v>8800</x:v>
      </x:c>
      <x:c r="Q1133" s="55">
        <x:f t="shared" si="202"/>
        <x:v>26123.490751892044</x:v>
      </x:c>
      <x:c r="R1133" s="55">
        <x:f t="shared" si="203"/>
        <x:v>-11407.490751892044</x:v>
      </x:c>
      <x:c r="S1133" s="1" t="str">
        <x:f t="shared" si="204"/>
        <x:v>YES</x:v>
      </x:c>
      <x:c r="T1133" s="1">
        <x:f t="shared" si="205"/>
        <x:v>-11407.490751892044</x:v>
      </x:c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53" t="n">
        <x:f t="shared" ref="I1134:I1197" si="206">INT((ROW()-ROW($I$46))/((CARROT_CAP+1)*(MESCLUN_CAP+1)))</x:f>
        <x:v>1</x:v>
      </x:c>
      <x:c r="J1134" s="53" t="n">
        <x:f t="shared" ref="J1134:J1197" si="207">MOD(INT((ROW()-ROW($I$46))/(MESCLUN_CAP+1)),CARROT_CAP+1)</x:f>
        <x:v>14</x:v>
      </x:c>
      <x:c r="K1134" s="53" t="n">
        <x:f t="shared" ref="K1134:K1197" si="208">MOD(ROW()-ROW($I$46),MESCLUN_CAP+1)</x:f>
        <x:v>3</x:v>
      </x:c>
      <x:c r="L1134" s="53" t="n">
        <x:f t="shared" ref="L1134:L1197" si="209">SUM(I1134:K1134)</x:f>
        <x:v>18</x:v>
      </x:c>
      <x:c r="M1134" s="54" t="n">
        <x:f t="shared" ref="M1134:M1197" si="210">I1134*TOMATO_HOURS*WEEKS*(1+TOMATO_DIM)^I1134+J1134*CARROT_HOURS*WEEKS*(1+CARROT_DIM)^J1134+K1134*MESCLUN_HOURS*WEEKS*(1+MESCLUN_DIM)^K1134</x:f>
        <x:v>832.5750497308566</x:v>
      </x:c>
      <x:c r="N1134" s="54" t="n">
        <x:f t="shared" ref="N1134:N1197" si="211">MAX(M1134-FARMER_HOURS,0)/TEMP_HOURS_PER_WORKER</x:f>
        <x:v>0.07817711786865039</x:v>
      </x:c>
      <x:c r="O1134" s="55" t="n">
        <x:f t="shared" ref="O1134:O1197" si="212">I1134*TOMATO_PRICE+J1134*CARROT_PRICE+K1134*MESCLUN_PRICE</x:f>
        <x:v>46216</x:v>
      </x:c>
      <x:c r="P1134" s="55" t="n">
        <x:f t="shared" ref="P1134:P1197" si="213">I1134*TOMATO_FERTILIZER+J1134*CARROT_FERTILIZER+K1134*MESCLUN_FERTILIZER</x:f>
        <x:v>9680</x:v>
      </x:c>
      <x:c r="Q1134" s="55" t="n">
        <x:f t="shared" ref="Q1134:Q1197" si="214">MIN(M1134,FARMER_HOURS)*FARMER_RATE+MAX(M1134-FARMER_HOURS,0)*TEMP_RATE</x:f>
        <x:v>26954.42794671626</x:v>
      </x:c>
      <x:c r="R1134" s="55" t="n">
        <x:f t="shared" ref="R1134:R1197" si="215">O1134-P1134-Q1134-FIXED_COST</x:f>
        <x:v>-10418.42794671626</x:v>
      </x:c>
      <x:c r="S1134" s="1" t="str">
        <x:f t="shared" ref="S1134:S1197" si="216">IF(AND(L1134&lt;=TOTAL_BED_CAP,N1134&lt;=TEMP_WORKER_CAP),"YES","NO")</x:f>
        <x:v>YES</x:v>
      </x:c>
      <x:c r="T1134" s="1" t="n">
        <x:f t="shared" ref="T1134:T1197" si="217">IF(S1134="YES",R1134,-1E+99)</x:f>
        <x:v>-10418.42794671626</x:v>
      </x:c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53">
        <x:f t="shared" si="206"/>
        <x:v>1</x:v>
      </x:c>
      <x:c r="J1135" s="53">
        <x:f t="shared" si="207"/>
        <x:v>14</x:v>
      </x:c>
      <x:c r="K1135" s="53">
        <x:f t="shared" si="208"/>
        <x:v>4</x:v>
      </x:c>
      <x:c r="L1135" s="53">
        <x:f t="shared" si="209"/>
        <x:v>19</x:v>
      </x:c>
      <x:c r="M1135" s="54">
        <x:f t="shared" si="210"/>
        <x:v>881.61916545351312</x:v>
      </x:c>
      <x:c r="N1135" s="54">
        <x:f t="shared" si="211"/>
        <x:v>0.11223553156493966</x:v>
      </x:c>
      <x:c r="O1135" s="55">
        <x:f t="shared" si="212"/>
        <x:v>48916</x:v>
      </x:c>
      <x:c r="P1135" s="55">
        <x:f t="shared" si="213"/>
        <x:v>10560</x:v>
      </x:c>
      <x:c r="Q1135" s="55">
        <x:f t="shared" si="214"/>
        <x:v>27805.88828912349</x:v>
      </x:c>
      <x:c r="R1135" s="55">
        <x:f t="shared" si="215"/>
        <x:v>-9449.8882891234898</x:v>
      </x:c>
      <x:c r="S1135" s="1" t="str">
        <x:f t="shared" si="216"/>
        <x:v>YES</x:v>
      </x:c>
      <x:c r="T1135" s="1">
        <x:f t="shared" si="217"/>
        <x:v>-9449.8882891234898</x:v>
      </x:c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53">
        <x:f t="shared" si="206"/>
        <x:v>1</x:v>
      </x:c>
      <x:c r="J1136" s="53">
        <x:f t="shared" si="207"/>
        <x:v>14</x:v>
      </x:c>
      <x:c r="K1136" s="53">
        <x:f t="shared" si="208"/>
        <x:v>5</x:v>
      </x:c>
      <x:c r="L1136" s="53">
        <x:f t="shared" si="209"/>
        <x:v>20</x:v>
      </x:c>
      <x:c r="M1136" s="54">
        <x:f t="shared" si="210"/>
        <x:v>931.86748937471668</x:v>
      </x:c>
      <x:c r="N1136" s="54">
        <x:f t="shared" si="211"/>
        <x:v>0.14713020095466436</x:v>
      </x:c>
      <x:c r="O1136" s="55">
        <x:f t="shared" si="212"/>
        <x:v>51616</x:v>
      </x:c>
      <x:c r="P1136" s="55">
        <x:f t="shared" si="213"/>
        <x:v>11440</x:v>
      </x:c>
      <x:c r="Q1136" s="55">
        <x:f t="shared" si="214"/>
        <x:v>28678.255023866608</x:v>
      </x:c>
      <x:c r="R1136" s="55">
        <x:f t="shared" si="215"/>
        <x:v>-8502.2550238666081</x:v>
      </x:c>
      <x:c r="S1136" s="1" t="str">
        <x:f t="shared" si="216"/>
        <x:v>YES</x:v>
      </x:c>
      <x:c r="T1136" s="1">
        <x:f t="shared" si="217"/>
        <x:v>-8502.2550238666081</x:v>
      </x:c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53">
        <x:f t="shared" si="206"/>
        <x:v>1</x:v>
      </x:c>
      <x:c r="J1137" s="53">
        <x:f t="shared" si="207"/>
        <x:v>14</x:v>
      </x:c>
      <x:c r="K1137" s="53">
        <x:f t="shared" si="208"/>
        <x:v>6</x:v>
      </x:c>
      <x:c r="L1137" s="53">
        <x:f t="shared" si="209"/>
        <x:v>21</x:v>
      </x:c>
      <x:c r="M1137" s="54">
        <x:f t="shared" si="210"/>
        <x:v>983.34246355634968</x:v>
      </x:c>
      <x:c r="N1137" s="54">
        <x:f t="shared" si="211"/>
        <x:v>0.18287671080302062</x:v>
      </x:c>
      <x:c r="O1137" s="55">
        <x:f t="shared" si="212"/>
        <x:v>54316</x:v>
      </x:c>
      <x:c r="P1137" s="55">
        <x:f t="shared" si="213"/>
        <x:v>12320</x:v>
      </x:c>
      <x:c r="Q1137" s="55">
        <x:f t="shared" si="214"/>
        <x:v>29571.917770075517</x:v>
      </x:c>
      <x:c r="R1137" s="55">
        <x:f t="shared" si="215"/>
        <x:v>-7575.9177700755172</x:v>
      </x:c>
      <x:c r="S1137" s="1" t="str">
        <x:f t="shared" si="216"/>
        <x:v>YES</x:v>
      </x:c>
      <x:c r="T1137" s="1">
        <x:f t="shared" si="217"/>
        <x:v>-7575.9177700755172</x:v>
      </x:c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53">
        <x:f t="shared" si="206"/>
        <x:v>1</x:v>
      </x:c>
      <x:c r="J1138" s="53">
        <x:f t="shared" si="207"/>
        <x:v>14</x:v>
      </x:c>
      <x:c r="K1138" s="53">
        <x:f t="shared" si="208"/>
        <x:v>7</x:v>
      </x:c>
      <x:c r="L1138" s="53">
        <x:f t="shared" si="209"/>
        <x:v>22</x:v>
      </x:c>
      <x:c r="M1138" s="54">
        <x:f t="shared" si="210"/>
        <x:v>1036.0669029543101</x:v>
      </x:c>
      <x:c r="N1138" s="54">
        <x:f t="shared" si="211"/>
        <x:v>0.21949090482938199</x:v>
      </x:c>
      <x:c r="O1138" s="55">
        <x:f t="shared" si="212"/>
        <x:v>57016</x:v>
      </x:c>
      <x:c r="P1138" s="55">
        <x:f t="shared" si="213"/>
        <x:v>13200</x:v>
      </x:c>
      <x:c r="Q1138" s="55">
        <x:f t="shared" si="214"/>
        <x:v>30487.272620734548</x:v>
      </x:c>
      <x:c r="R1138" s="55">
        <x:f t="shared" si="215"/>
        <x:v>-6671.2726207345477</x:v>
      </x:c>
      <x:c r="S1138" s="1" t="str">
        <x:f t="shared" si="216"/>
        <x:v>YES</x:v>
      </x:c>
      <x:c r="T1138" s="1">
        <x:f t="shared" si="217"/>
        <x:v>-6671.2726207345477</x:v>
      </x:c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53">
        <x:f t="shared" si="206"/>
        <x:v>1</x:v>
      </x:c>
      <x:c r="J1139" s="53">
        <x:f t="shared" si="207"/>
        <x:v>14</x:v>
      </x:c>
      <x:c r="K1139" s="53">
        <x:f t="shared" si="208"/>
        <x:v>8</x:v>
      </x:c>
      <x:c r="L1139" s="53">
        <x:f t="shared" si="209"/>
        <x:v>23</x:v>
      </x:c>
      <x:c r="M1139" s="54">
        <x:f t="shared" si="210"/>
        <x:v>1090.0640012342901</x:v>
      </x:c>
      <x:c r="N1139" s="54">
        <x:f t="shared" si="211"/>
        <x:v>0.25698888974603479</x:v>
      </x:c>
      <x:c r="O1139" s="55">
        <x:f t="shared" si="212"/>
        <x:v>59716</x:v>
      </x:c>
      <x:c r="P1139" s="55">
        <x:f t="shared" si="213"/>
        <x:v>14080</x:v>
      </x:c>
      <x:c r="Q1139" s="55">
        <x:f t="shared" si="214"/>
        <x:v>31424.722243650871</x:v>
      </x:c>
      <x:c r="R1139" s="55">
        <x:f t="shared" si="215"/>
        <x:v>-5788.722243650871</x:v>
      </x:c>
      <x:c r="S1139" s="1" t="str">
        <x:f t="shared" si="216"/>
        <x:v>YES</x:v>
      </x:c>
      <x:c r="T1139" s="1">
        <x:f t="shared" si="217"/>
        <x:v>-5788.722243650871</x:v>
      </x:c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53">
        <x:f t="shared" si="206"/>
        <x:v>1</x:v>
      </x:c>
      <x:c r="J1140" s="53">
        <x:f t="shared" si="207"/>
        <x:v>14</x:v>
      </x:c>
      <x:c r="K1140" s="53">
        <x:f t="shared" si="208"/>
        <x:v>9</x:v>
      </x:c>
      <x:c r="L1140" s="53">
        <x:f t="shared" si="209"/>
        <x:v>24</x:v>
      </x:c>
      <x:c r="M1140" s="54">
        <x:f t="shared" si="210"/>
        <x:v>1145.3573366746846</x:v>
      </x:c>
      <x:c r="N1140" s="54">
        <x:f t="shared" si="211"/>
        <x:v>0.29538703935741983</x:v>
      </x:c>
      <x:c r="O1140" s="55">
        <x:f t="shared" si="212"/>
        <x:v>62416</x:v>
      </x:c>
      <x:c r="P1140" s="55">
        <x:f t="shared" si="213"/>
        <x:v>14960</x:v>
      </x:c>
      <x:c r="Q1140" s="55">
        <x:f t="shared" si="214"/>
        <x:v>32384.675983935496</x:v>
      </x:c>
      <x:c r="R1140" s="55">
        <x:f t="shared" si="215"/>
        <x:v>-4928.6759839354963</x:v>
      </x:c>
      <x:c r="S1140" s="1" t="str">
        <x:f t="shared" si="216"/>
        <x:v>YES</x:v>
      </x:c>
      <x:c r="T1140" s="1">
        <x:f t="shared" si="217"/>
        <x:v>-4928.6759839354963</x:v>
      </x:c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53">
        <x:f t="shared" si="206"/>
        <x:v>1</x:v>
      </x:c>
      <x:c r="J1141" s="53">
        <x:f t="shared" si="207"/>
        <x:v>14</x:v>
      </x:c>
      <x:c r="K1141" s="53">
        <x:f t="shared" si="208"/>
        <x:v>10</x:v>
      </x:c>
      <x:c r="L1141" s="53">
        <x:f t="shared" si="209"/>
        <x:v>25</x:v>
      </x:c>
      <x:c r="M1141" s="54">
        <x:f t="shared" si="210"/>
        <x:v>1201.9708781578975</x:v>
      </x:c>
      <x:c r="N1141" s="54">
        <x:f t="shared" si="211"/>
        <x:v>0.33470199872076212</x:v>
      </x:c>
      <x:c r="O1141" s="55">
        <x:f t="shared" si="212"/>
        <x:v>65116</x:v>
      </x:c>
      <x:c r="P1141" s="55">
        <x:f t="shared" si="213"/>
        <x:v>15840</x:v>
      </x:c>
      <x:c r="Q1141" s="55">
        <x:f t="shared" si="214"/>
        <x:v>33367.549968019055</x:v>
      </x:c>
      <x:c r="R1141" s="55">
        <x:f t="shared" si="215"/>
        <x:v>-4091.5499680190551</x:v>
      </x:c>
      <x:c r="S1141" s="1" t="str">
        <x:f t="shared" si="216"/>
        <x:v>YES</x:v>
      </x:c>
      <x:c r="T1141" s="1">
        <x:f t="shared" si="217"/>
        <x:v>-4091.5499680190551</x:v>
      </x:c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53">
        <x:f t="shared" si="206"/>
        <x:v>1</x:v>
      </x:c>
      <x:c r="J1142" s="53">
        <x:f t="shared" si="207"/>
        <x:v>14</x:v>
      </x:c>
      <x:c r="K1142" s="53">
        <x:f t="shared" si="208"/>
        <x:v>11</x:v>
      </x:c>
      <x:c r="L1142" s="53">
        <x:f t="shared" si="209"/>
        <x:v>26</x:v>
      </x:c>
      <x:c r="M1142" s="54">
        <x:f t="shared" si="210"/>
        <x:v>1259.9289912513366</x:v>
      </x:c>
      <x:c r="N1142" s="54">
        <x:f t="shared" si="211"/>
        <x:v>0.37495068836898376</x:v>
      </x:c>
      <x:c r="O1142" s="55">
        <x:f t="shared" si="212"/>
        <x:v>67816</x:v>
      </x:c>
      <x:c r="P1142" s="55">
        <x:f t="shared" si="213"/>
        <x:v>16720</x:v>
      </x:c>
      <x:c r="Q1142" s="55">
        <x:f t="shared" si="214"/>
        <x:v>34373.767209224592</x:v>
      </x:c>
      <x:c r="R1142" s="55">
        <x:f t="shared" si="215"/>
        <x:v>-3277.7672092245921</x:v>
      </x:c>
      <x:c r="S1142" s="1" t="str">
        <x:f t="shared" si="216"/>
        <x:v>YES</x:v>
      </x:c>
      <x:c r="T1142" s="1">
        <x:f t="shared" si="217"/>
        <x:v>-3277.7672092245921</x:v>
      </x:c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53">
        <x:f t="shared" si="206"/>
        <x:v>1</x:v>
      </x:c>
      <x:c r="J1143" s="53">
        <x:f t="shared" si="207"/>
        <x:v>14</x:v>
      </x:c>
      <x:c r="K1143" s="53">
        <x:f t="shared" si="208"/>
        <x:v>12</x:v>
      </x:c>
      <x:c r="L1143" s="53">
        <x:f t="shared" si="209"/>
        <x:v>27</x:v>
      </x:c>
      <x:c r="M1143" s="54">
        <x:f t="shared" si="210"/>
        <x:v>1319.256444379401</x:v>
      </x:c>
      <x:c r="N1143" s="54">
        <x:f t="shared" si="211"/>
        <x:v>0.4161503085968063</x:v>
      </x:c>
      <x:c r="O1143" s="55">
        <x:f t="shared" si="212"/>
        <x:v>70516</x:v>
      </x:c>
      <x:c r="P1143" s="55">
        <x:f t="shared" si="213"/>
        <x:v>17600</x:v>
      </x:c>
      <x:c r="Q1143" s="55">
        <x:f t="shared" si="214"/>
        <x:v>35403.757714920153</x:v>
      </x:c>
      <x:c r="R1143" s="55">
        <x:f t="shared" si="215"/>
        <x:v>-2487.7577149201534</x:v>
      </x:c>
      <x:c r="S1143" s="1" t="str">
        <x:f t="shared" si="216"/>
        <x:v>YES</x:v>
      </x:c>
      <x:c r="T1143" s="1">
        <x:f t="shared" si="217"/>
        <x:v>-2487.7577149201534</x:v>
      </x:c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53">
        <x:f t="shared" si="206"/>
        <x:v>1</x:v>
      </x:c>
      <x:c r="J1144" s="53">
        <x:f t="shared" si="207"/>
        <x:v>14</x:v>
      </x:c>
      <x:c r="K1144" s="53">
        <x:f t="shared" si="208"/>
        <x:v>13</x:v>
      </x:c>
      <x:c r="L1144" s="53">
        <x:f t="shared" si="209"/>
        <x:v>28</x:v>
      </x:c>
      <x:c r="M1144" s="54">
        <x:f t="shared" si="210"/>
        <x:v>1379.9784150877854</x:v>
      </x:c>
      <x:c r="N1144" s="54">
        <x:f t="shared" si="211"/>
        <x:v>0.45831834381096209</x:v>
      </x:c>
      <x:c r="O1144" s="55">
        <x:f t="shared" si="212"/>
        <x:v>73216</x:v>
      </x:c>
      <x:c r="P1144" s="55">
        <x:f t="shared" si="213"/>
        <x:v>18480</x:v>
      </x:c>
      <x:c r="Q1144" s="55">
        <x:f t="shared" si="214"/>
        <x:v>36457.958595274053</x:v>
      </x:c>
      <x:c r="R1144" s="55">
        <x:f t="shared" si="215"/>
        <x:v>-1721.9585952740526</x:v>
      </x:c>
      <x:c r="S1144" s="1" t="str">
        <x:f t="shared" si="216"/>
        <x:v>YES</x:v>
      </x:c>
      <x:c r="T1144" s="1">
        <x:f t="shared" si="217"/>
        <x:v>-1721.9585952740526</x:v>
      </x:c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53">
        <x:f t="shared" si="206"/>
        <x:v>1</x:v>
      </x:c>
      <x:c r="J1145" s="53">
        <x:f t="shared" si="207"/>
        <x:v>14</x:v>
      </x:c>
      <x:c r="K1145" s="53">
        <x:f t="shared" si="208"/>
        <x:v>14</x:v>
      </x:c>
      <x:c r="L1145" s="53">
        <x:f t="shared" si="209"/>
        <x:v>29</x:v>
      </x:c>
      <x:c r="M1145" s="54">
        <x:f t="shared" si="210"/>
        <x:v>1442.1204964014464</x:v>
      </x:c>
      <x:c r="N1145" s="54">
        <x:f t="shared" si="211"/>
        <x:v>0.50147256694544895</x:v>
      </x:c>
      <x:c r="O1145" s="55">
        <x:f t="shared" si="212"/>
        <x:v>75916</x:v>
      </x:c>
      <x:c r="P1145" s="55">
        <x:f t="shared" si="213"/>
        <x:v>19360</x:v>
      </x:c>
      <x:c r="Q1145" s="55">
        <x:f t="shared" si="214"/>
        <x:v>37536.814173636223</x:v>
      </x:c>
      <x:c r="R1145" s="55">
        <x:f t="shared" si="215"/>
        <x:v>-980.81417363622313</x:v>
      </x:c>
      <x:c r="S1145" s="1" t="str">
        <x:f t="shared" si="216"/>
        <x:v>YES</x:v>
      </x:c>
      <x:c r="T1145" s="1">
        <x:f t="shared" si="217"/>
        <x:v>-980.81417363622313</x:v>
      </x:c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53">
        <x:f t="shared" si="206"/>
        <x:v>1</x:v>
      </x:c>
      <x:c r="J1146" s="53">
        <x:f t="shared" si="207"/>
        <x:v>14</x:v>
      </x:c>
      <x:c r="K1146" s="53">
        <x:f t="shared" si="208"/>
        <x:v>15</x:v>
      </x:c>
      <x:c r="L1146" s="53">
        <x:f t="shared" si="209"/>
        <x:v>30</x:v>
      </x:c>
      <x:c r="M1146" s="54">
        <x:f t="shared" si="210"/>
        <x:v>1505.708703277593</x:v>
      </x:c>
      <x:c r="N1146" s="54">
        <x:f t="shared" si="211"/>
        <x:v>0.54563104394277295</x:v>
      </x:c>
      <x:c r="O1146" s="55">
        <x:f t="shared" si="212"/>
        <x:v>78616</x:v>
      </x:c>
      <x:c r="P1146" s="55">
        <x:f t="shared" si="213"/>
        <x:v>20240</x:v>
      </x:c>
      <x:c r="Q1146" s="55">
        <x:f t="shared" si="214"/>
        <x:v>38640.776098569324</x:v>
      </x:c>
      <x:c r="R1146" s="55">
        <x:f t="shared" si="215"/>
        <x:v>-264.77609856932395</x:v>
      </x:c>
      <x:c r="S1146" s="1" t="str">
        <x:f t="shared" si="216"/>
        <x:v>YES</x:v>
      </x:c>
      <x:c r="T1146" s="1">
        <x:f t="shared" si="217"/>
        <x:v>-264.77609856932395</x:v>
      </x:c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53">
        <x:f t="shared" si="206"/>
        <x:v>1</x:v>
      </x:c>
      <x:c r="J1147" s="53">
        <x:f t="shared" si="207"/>
        <x:v>14</x:v>
      </x:c>
      <x:c r="K1147" s="53">
        <x:f t="shared" si="208"/>
        <x:v>16</x:v>
      </x:c>
      <x:c r="L1147" s="53">
        <x:f t="shared" si="209"/>
        <x:v>31</x:v>
      </x:c>
      <x:c r="M1147" s="54">
        <x:f t="shared" si="210"/>
        <x:v>1570.7694791550821</x:v>
      </x:c>
      <x:c r="N1147" s="54">
        <x:f t="shared" si="211"/>
        <x:v>0.5908121383021403</x:v>
      </x:c>
      <x:c r="O1147" s="55">
        <x:f t="shared" si="212"/>
        <x:v>81316</x:v>
      </x:c>
      <x:c r="P1147" s="55">
        <x:f t="shared" si="213"/>
        <x:v>21120</x:v>
      </x:c>
      <x:c r="Q1147" s="55">
        <x:f t="shared" si="214"/>
        <x:v>39770.303457553506</x:v>
      </x:c>
      <x:c r="R1147" s="55">
        <x:f t="shared" si="215"/>
        <x:v>425.69654244649428</x:v>
      </x:c>
      <x:c r="S1147" s="1" t="str">
        <x:f t="shared" si="216"/>
        <x:v>YES</x:v>
      </x:c>
      <x:c r="T1147" s="1">
        <x:f t="shared" si="217"/>
        <x:v>425.69654244649428</x:v>
      </x:c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53">
        <x:f t="shared" si="206"/>
        <x:v>1</x:v>
      </x:c>
      <x:c r="J1148" s="53">
        <x:f t="shared" si="207"/>
        <x:v>14</x:v>
      </x:c>
      <x:c r="K1148" s="53">
        <x:f t="shared" si="208"/>
        <x:v>17</x:v>
      </x:c>
      <x:c r="L1148" s="53">
        <x:f t="shared" si="209"/>
        <x:v>32</x:v>
      </x:c>
      <x:c r="M1148" s="54">
        <x:f t="shared" si="210"/>
        <x:v>1637.3297026016223</x:v>
      </x:c>
      <x:c r="N1148" s="54">
        <x:f t="shared" si="211"/>
        <x:v>0.63703451569557101</x:v>
      </x:c>
      <x:c r="O1148" s="55">
        <x:f t="shared" si="212"/>
        <x:v>84016</x:v>
      </x:c>
      <x:c r="P1148" s="55">
        <x:f t="shared" si="213"/>
        <x:v>22000</x:v>
      </x:c>
      <x:c r="Q1148" s="55">
        <x:f t="shared" si="214"/>
        <x:v>40925.862892389276</x:v>
      </x:c>
      <x:c r="R1148" s="55">
        <x:f t="shared" si="215"/>
        <x:v>1090.1371076107243</x:v>
      </x:c>
      <x:c r="S1148" s="1" t="str">
        <x:f t="shared" si="216"/>
        <x:v>YES</x:v>
      </x:c>
      <x:c r="T1148" s="1">
        <x:f t="shared" si="217"/>
        <x:v>1090.1371076107243</x:v>
      </x:c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53">
        <x:f t="shared" si="206"/>
        <x:v>1</x:v>
      </x:c>
      <x:c r="J1149" s="53">
        <x:f t="shared" si="207"/>
        <x:v>14</x:v>
      </x:c>
      <x:c r="K1149" s="53">
        <x:f t="shared" si="208"/>
        <x:v>18</x:v>
      </x:c>
      <x:c r="L1149" s="53">
        <x:f t="shared" si="209"/>
        <x:v>33</x:v>
      </x:c>
      <x:c r="M1149" s="54">
        <x:f t="shared" si="210"/>
        <x:v>1705.4166940602097</x:v>
      </x:c>
      <x:c r="N1149" s="54">
        <x:f t="shared" si="211"/>
        <x:v>0.68431714865292337</x:v>
      </x:c>
      <x:c r="O1149" s="55">
        <x:f t="shared" si="212"/>
        <x:v>86716</x:v>
      </x:c>
      <x:c r="P1149" s="55">
        <x:f t="shared" si="213"/>
        <x:v>22880</x:v>
      </x:c>
      <x:c r="Q1149" s="55">
        <x:f t="shared" si="214"/>
        <x:v>42107.928716323084</x:v>
      </x:c>
      <x:c r="R1149" s="55">
        <x:f t="shared" si="215"/>
        <x:v>1728.0712836769162</x:v>
      </x:c>
      <x:c r="S1149" s="1" t="str">
        <x:f t="shared" si="216"/>
        <x:v>YES</x:v>
      </x:c>
      <x:c r="T1149" s="1">
        <x:f t="shared" si="217"/>
        <x:v>1728.0712836769162</x:v>
      </x:c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53">
        <x:f t="shared" si="206"/>
        <x:v>1</x:v>
      </x:c>
      <x:c r="J1150" s="53">
        <x:f t="shared" si="207"/>
        <x:v>14</x:v>
      </x:c>
      <x:c r="K1150" s="53">
        <x:f t="shared" si="208"/>
        <x:v>19</x:v>
      </x:c>
      <x:c r="L1150" s="53">
        <x:f t="shared" si="209"/>
        <x:v>34</x:v>
      </x:c>
      <x:c r="M1150" s="54">
        <x:f t="shared" si="210"/>
        <x:v>1775.0582226962315</x:v>
      </x:c>
      <x:c r="N1150" s="54">
        <x:f t="shared" si="211"/>
        <x:v>0.73267932131682745</x:v>
      </x:c>
      <x:c r="O1150" s="55">
        <x:f t="shared" si="212"/>
        <x:v>89416</x:v>
      </x:c>
      <x:c r="P1150" s="55">
        <x:f t="shared" si="213"/>
        <x:v>23760</x:v>
      </x:c>
      <x:c r="Q1150" s="55">
        <x:f t="shared" si="214"/>
        <x:v>43316.983032920689</x:v>
      </x:c>
      <x:c r="R1150" s="55">
        <x:f t="shared" si="215"/>
        <x:v>2339.0169670793111</x:v>
      </x:c>
      <x:c r="S1150" s="1" t="str">
        <x:f t="shared" si="216"/>
        <x:v>YES</x:v>
      </x:c>
      <x:c r="T1150" s="1">
        <x:f t="shared" si="217"/>
        <x:v>2339.0169670793111</x:v>
      </x:c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53">
        <x:f t="shared" si="206"/>
        <x:v>1</x:v>
      </x:c>
      <x:c r="J1151" s="53">
        <x:f t="shared" si="207"/>
        <x:v>14</x:v>
      </x:c>
      <x:c r="K1151" s="53">
        <x:f t="shared" si="208"/>
        <x:v>20</x:v>
      </x:c>
      <x:c r="L1151" s="53">
        <x:f t="shared" si="209"/>
        <x:v>35</x:v>
      </x:c>
      <x:c r="M1151" s="54">
        <x:f t="shared" si="210"/>
        <x:v>1846.2825133467086</x:v>
      </x:c>
      <x:c r="N1151" s="54">
        <x:f t="shared" si="211"/>
        <x:v>0.78214063426854763</x:v>
      </x:c>
      <x:c r="O1151" s="55">
        <x:f t="shared" si="212"/>
        <x:v>92116</x:v>
      </x:c>
      <x:c r="P1151" s="55">
        <x:f t="shared" si="213"/>
        <x:v>24640</x:v>
      </x:c>
      <x:c r="Q1151" s="55">
        <x:f t="shared" si="214"/>
        <x:v>44553.51585671369</x:v>
      </x:c>
      <x:c r="R1151" s="55">
        <x:f t="shared" si="215"/>
        <x:v>2922.4841432863104</x:v>
      </x:c>
      <x:c r="S1151" s="1" t="str">
        <x:f t="shared" si="216"/>
        <x:v>YES</x:v>
      </x:c>
      <x:c r="T1151" s="1">
        <x:f t="shared" si="217"/>
        <x:v>2922.4841432863104</x:v>
      </x:c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53">
        <x:f t="shared" si="206"/>
        <x:v>1</x:v>
      </x:c>
      <x:c r="J1152" s="53">
        <x:f t="shared" si="207"/>
        <x:v>14</x:v>
      </x:c>
      <x:c r="K1152" s="53">
        <x:f t="shared" si="208"/>
        <x:v>21</x:v>
      </x:c>
      <x:c r="L1152" s="53">
        <x:f t="shared" si="209"/>
        <x:v>36</x:v>
      </x:c>
      <x:c r="M1152" s="54">
        <x:f t="shared" si="210"/>
        <x:v>1919.1182535731523</x:v>
      </x:c>
      <x:c r="N1152" s="54">
        <x:f t="shared" si="211"/>
        <x:v>0.83272100942580018</x:v>
      </x:c>
      <x:c r="O1152" s="55">
        <x:f t="shared" si="212"/>
        <x:v>94816</x:v>
      </x:c>
      <x:c r="P1152" s="55">
        <x:f t="shared" si="213"/>
        <x:v>25520</x:v>
      </x:c>
      <x:c r="Q1152" s="55">
        <x:f t="shared" si="214"/>
        <x:v>45818.025235645007</x:v>
      </x:c>
      <x:c r="R1152" s="55">
        <x:f t="shared" si="215"/>
        <x:v>3477.9747643549927</x:v>
      </x:c>
      <x:c r="S1152" s="1" t="str">
        <x:f t="shared" si="216"/>
        <x:v>YES</x:v>
      </x:c>
      <x:c r="T1152" s="1">
        <x:f t="shared" si="217"/>
        <x:v>3477.9747643549927</x:v>
      </x:c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53">
        <x:f t="shared" si="206"/>
        <x:v>1</x:v>
      </x:c>
      <x:c r="J1153" s="53">
        <x:f t="shared" si="207"/>
        <x:v>14</x:v>
      </x:c>
      <x:c r="K1153" s="53">
        <x:f t="shared" si="208"/>
        <x:v>22</x:v>
      </x:c>
      <x:c r="L1153" s="53">
        <x:f t="shared" si="209"/>
        <x:v>37</x:v>
      </x:c>
      <x:c r="M1153" s="54">
        <x:f t="shared" si="210"/>
        <x:v>1993.5946008195483</x:v>
      </x:c>
      <x:c r="N1153" s="54">
        <x:f t="shared" si="211"/>
        <x:v>0.88444069501357525</x:v>
      </x:c>
      <x:c r="O1153" s="55">
        <x:f t="shared" si="212"/>
        <x:v>97516</x:v>
      </x:c>
      <x:c r="P1153" s="55">
        <x:f t="shared" si="213"/>
        <x:v>26400</x:v>
      </x:c>
      <x:c r="Q1153" s="55">
        <x:f t="shared" si="214"/>
        <x:v>47111.017375339376</x:v>
      </x:c>
      <x:c r="R1153" s="55">
        <x:f t="shared" si="215"/>
        <x:v>4004.9826246606244</x:v>
      </x:c>
      <x:c r="S1153" s="1" t="str">
        <x:f t="shared" si="216"/>
        <x:v>YES</x:v>
      </x:c>
      <x:c r="T1153" s="1">
        <x:f t="shared" si="217"/>
        <x:v>4004.9826246606244</x:v>
      </x:c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53">
        <x:f t="shared" si="206"/>
        <x:v>1</x:v>
      </x:c>
      <x:c r="J1154" s="53">
        <x:f t="shared" si="207"/>
        <x:v>14</x:v>
      </x:c>
      <x:c r="K1154" s="53">
        <x:f t="shared" si="208"/>
        <x:v>23</x:v>
      </x:c>
      <x:c r="L1154" s="53">
        <x:f t="shared" si="209"/>
        <x:v>38</x:v>
      </x:c>
      <x:c r="M1154" s="54">
        <x:f t="shared" si="210"/>
        <x:v>2069.741189676985</x:v>
      </x:c>
      <x:c r="N1154" s="54">
        <x:f t="shared" si="211"/>
        <x:v>0.93732027060901735</x:v>
      </x:c>
      <x:c r="O1154" s="55">
        <x:f t="shared" si="212"/>
        <x:v>100216</x:v>
      </x:c>
      <x:c r="P1154" s="55">
        <x:f t="shared" si="213"/>
        <x:v>27280</x:v>
      </x:c>
      <x:c r="Q1154" s="55">
        <x:f t="shared" si="214"/>
        <x:v>48433.006765225437</x:v>
      </x:c>
      <x:c r="R1154" s="55">
        <x:f t="shared" si="215"/>
        <x:v>4502.9932347745635</x:v>
      </x:c>
      <x:c r="S1154" s="1" t="str">
        <x:f t="shared" si="216"/>
        <x:v>YES</x:v>
      </x:c>
      <x:c r="T1154" s="1">
        <x:f t="shared" si="217"/>
        <x:v>4502.9932347745635</x:v>
      </x:c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53">
        <x:f t="shared" si="206"/>
        <x:v>1</x:v>
      </x:c>
      <x:c r="J1155" s="53">
        <x:f t="shared" si="207"/>
        <x:v>14</x:v>
      </x:c>
      <x:c r="K1155" s="53">
        <x:f t="shared" si="208"/>
        <x:v>24</x:v>
      </x:c>
      <x:c r="L1155" s="53">
        <x:f t="shared" si="209"/>
        <x:v>39</x:v>
      </x:c>
      <x:c r="M1155" s="54">
        <x:f t="shared" si="210"/>
        <x:v>2147.5881392564806</x:v>
      </x:c>
      <x:c r="N1155" s="54">
        <x:f t="shared" si="211"/>
        <x:v>0.99138065226144489</x:v>
      </x:c>
      <x:c r="O1155" s="55">
        <x:f t="shared" si="212"/>
        <x:v>102916</x:v>
      </x:c>
      <x:c r="P1155" s="55">
        <x:f t="shared" si="213"/>
        <x:v>28160</x:v>
      </x:c>
      <x:c r="Q1155" s="55">
        <x:f t="shared" si="214"/>
        <x:v>49784.516306536127</x:v>
      </x:c>
      <x:c r="R1155" s="55">
        <x:f t="shared" si="215"/>
        <x:v>4971.4836934638734</x:v>
      </x:c>
      <x:c r="S1155" s="1" t="str">
        <x:f t="shared" si="216"/>
        <x:v>YES</x:v>
      </x:c>
      <x:c r="T1155" s="1">
        <x:f t="shared" si="217"/>
        <x:v>4971.4836934638734</x:v>
      </x:c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53">
        <x:f t="shared" si="206"/>
        <x:v>1</x:v>
      </x:c>
      <x:c r="J1156" s="53">
        <x:f t="shared" si="207"/>
        <x:v>14</x:v>
      </x:c>
      <x:c r="K1156" s="53">
        <x:f t="shared" si="208"/>
        <x:v>25</x:v>
      </x:c>
      <x:c r="L1156" s="53">
        <x:f t="shared" si="209"/>
        <x:v>40</x:v>
      </x:c>
      <x:c r="M1156" s="54">
        <x:f t="shared" si="210"/>
        <x:v>2227.1660606715782</x:v>
      </x:c>
      <x:c r="N1156" s="54">
        <x:f t="shared" si="211"/>
        <x:v>1.0466430976885959</x:v>
      </x:c>
      <x:c r="O1156" s="55">
        <x:f t="shared" si="212"/>
        <x:v>105616</x:v>
      </x:c>
      <x:c r="P1156" s="55">
        <x:f t="shared" si="213"/>
        <x:v>29040</x:v>
      </x:c>
      <x:c r="Q1156" s="55">
        <x:f t="shared" si="214"/>
        <x:v>51166.077442214897</x:v>
      </x:c>
      <x:c r="R1156" s="55">
        <x:f t="shared" si="215"/>
        <x:v>5409.922557785103</x:v>
      </x:c>
      <x:c r="S1156" s="1" t="str">
        <x:f t="shared" si="216"/>
        <x:v>YES</x:v>
      </x:c>
      <x:c r="T1156" s="1">
        <x:f t="shared" si="217"/>
        <x:v>5409.922557785103</x:v>
      </x:c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53">
        <x:f t="shared" si="206"/>
        <x:v>1</x:v>
      </x:c>
      <x:c r="J1157" s="53">
        <x:f t="shared" si="207"/>
        <x:v>14</x:v>
      </x:c>
      <x:c r="K1157" s="53">
        <x:f t="shared" si="208"/>
        <x:v>26</x:v>
      </x:c>
      <x:c r="L1157" s="53">
        <x:f t="shared" si="209"/>
        <x:v>41</x:v>
      </x:c>
      <x:c r="M1157" s="54">
        <x:f t="shared" si="210"/>
        <x:v>2308.5060646322963</x:v>
      </x:c>
      <x:c r="N1157" s="54">
        <x:f t="shared" si="211"/>
        <x:v>1.1031292115502058</x:v>
      </x:c>
      <x:c r="O1157" s="55">
        <x:f t="shared" si="212"/>
        <x:v>108316</x:v>
      </x:c>
      <x:c r="P1157" s="55">
        <x:f t="shared" si="213"/>
        <x:v>29920</x:v>
      </x:c>
      <x:c r="Q1157" s="55">
        <x:f t="shared" si="214"/>
        <x:v>52578.230288755149</x:v>
      </x:c>
      <x:c r="R1157" s="55">
        <x:f t="shared" si="215"/>
        <x:v>5817.7697112448514</x:v>
      </x:c>
      <x:c r="S1157" s="1" t="str">
        <x:f t="shared" si="216"/>
        <x:v>YES</x:v>
      </x:c>
      <x:c r="T1157" s="1">
        <x:f t="shared" si="217"/>
        <x:v>5817.7697112448514</x:v>
      </x:c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53">
        <x:f t="shared" si="206"/>
        <x:v>1</x:v>
      </x:c>
      <x:c r="J1158" s="53">
        <x:f t="shared" si="207"/>
        <x:v>14</x:v>
      </x:c>
      <x:c r="K1158" s="53">
        <x:f t="shared" si="208"/>
        <x:v>27</x:v>
      </x:c>
      <x:c r="L1158" s="53">
        <x:f t="shared" si="209"/>
        <x:v>42</x:v>
      </x:c>
      <x:c r="M1158" s="54">
        <x:f t="shared" si="210"/>
        <x:v>2391.6397691520528</x:v>
      </x:c>
      <x:c r="N1158" s="54">
        <x:f t="shared" si="211"/>
        <x:v>1.1608609508000367</x:v>
      </x:c>
      <x:c r="O1158" s="55">
        <x:f t="shared" si="212"/>
        <x:v>111016</x:v>
      </x:c>
      <x:c r="P1158" s="55">
        <x:f t="shared" si="213"/>
        <x:v>30800</x:v>
      </x:c>
      <x:c r="Q1158" s="55">
        <x:f t="shared" si="214"/>
        <x:v>54021.523770000917</x:v>
      </x:c>
      <x:c r="R1158" s="55">
        <x:f t="shared" si="215"/>
        <x:v>6194.4762299990834</x:v>
      </x:c>
      <x:c r="S1158" s="1" t="str">
        <x:f t="shared" si="216"/>
        <x:v>YES</x:v>
      </x:c>
      <x:c r="T1158" s="1">
        <x:f t="shared" si="217"/>
        <x:v>6194.4762299990834</x:v>
      </x:c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53">
        <x:f t="shared" si="206"/>
        <x:v>1</x:v>
      </x:c>
      <x:c r="J1159" s="53">
        <x:f t="shared" si="207"/>
        <x:v>14</x:v>
      </x:c>
      <x:c r="K1159" s="53">
        <x:f t="shared" si="208"/>
        <x:v>28</x:v>
      </x:c>
      <x:c r="L1159" s="53">
        <x:f t="shared" si="209"/>
        <x:v>43</x:v>
      </x:c>
      <x:c r="M1159" s="54">
        <x:f t="shared" si="210"/>
        <x:v>2476.5993073692066</x:v>
      </x:c>
      <x:c r="N1159" s="54">
        <x:f t="shared" si="211"/>
        <x:v>1.2198606301175046</x:v>
      </x:c>
      <x:c r="O1159" s="55">
        <x:f t="shared" si="212"/>
        <x:v>113716</x:v>
      </x:c>
      <x:c r="P1159" s="55">
        <x:f t="shared" si="213"/>
        <x:v>31680</x:v>
      </x:c>
      <x:c r="Q1159" s="55">
        <x:f t="shared" si="214"/>
        <x:v>55496.515752937616</x:v>
      </x:c>
      <x:c r="R1159" s="55">
        <x:f t="shared" si="215"/>
        <x:v>6539.4842470623844</x:v>
      </x:c>
      <x:c r="S1159" s="1" t="str">
        <x:f t="shared" si="216"/>
        <x:v>YES</x:v>
      </x:c>
      <x:c r="T1159" s="1">
        <x:f t="shared" si="217"/>
        <x:v>6539.4842470623844</x:v>
      </x:c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53">
        <x:f t="shared" si="206"/>
        <x:v>1</x:v>
      </x:c>
      <x:c r="J1160" s="53">
        <x:f t="shared" si="207"/>
        <x:v>14</x:v>
      </x:c>
      <x:c r="K1160" s="53">
        <x:f t="shared" si="208"/>
        <x:v>29</x:v>
      </x:c>
      <x:c r="L1160" s="53">
        <x:f t="shared" si="209"/>
        <x:v>44</x:v>
      </x:c>
      <x:c r="M1160" s="54">
        <x:f t="shared" si="210"/>
        <x:v>2563.4173354848599</x:v>
      </x:c>
      <x:c r="N1160" s="54">
        <x:f t="shared" si="211"/>
        <x:v>1.2801509274200416</x:v>
      </x:c>
      <x:c r="O1160" s="55">
        <x:f t="shared" si="212"/>
        <x:v>116416</x:v>
      </x:c>
      <x:c r="P1160" s="55">
        <x:f t="shared" si="213"/>
        <x:v>32560</x:v>
      </x:c>
      <x:c r="Q1160" s="55">
        <x:f t="shared" si="214"/>
        <x:v>57003.773185501035</x:v>
      </x:c>
      <x:c r="R1160" s="55">
        <x:f t="shared" si="215"/>
        <x:v>6852.2268144989648</x:v>
      </x:c>
      <x:c r="S1160" s="1" t="str">
        <x:f t="shared" si="216"/>
        <x:v>YES</x:v>
      </x:c>
      <x:c r="T1160" s="1">
        <x:f t="shared" si="217"/>
        <x:v>6852.2268144989648</x:v>
      </x:c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53">
        <x:f t="shared" si="206"/>
        <x:v>1</x:v>
      </x:c>
      <x:c r="J1161" s="53">
        <x:f t="shared" si="207"/>
        <x:v>14</x:v>
      </x:c>
      <x:c r="K1161" s="53">
        <x:f t="shared" si="208"/>
        <x:v>30</x:v>
      </x:c>
      <x:c r="L1161" s="53">
        <x:f t="shared" si="209"/>
        <x:v>45</x:v>
      </x:c>
      <x:c r="M1161" s="54">
        <x:f t="shared" si="210"/>
        <x:v>2652.1270408186306</x:v>
      </x:c>
      <x:c r="N1161" s="54">
        <x:f t="shared" si="211"/>
        <x:v>1.3417548894573823</x:v>
      </x:c>
      <x:c r="O1161" s="55">
        <x:f t="shared" si="212"/>
        <x:v>119116</x:v>
      </x:c>
      <x:c r="P1161" s="55">
        <x:f t="shared" si="213"/>
        <x:v>33440</x:v>
      </x:c>
      <x:c r="Q1161" s="55">
        <x:f t="shared" si="214"/>
        <x:v>58543.872236434559</x:v>
      </x:c>
      <x:c r="R1161" s="55">
        <x:f t="shared" si="215"/>
        <x:v>7132.1277635654405</x:v>
      </x:c>
      <x:c r="S1161" s="1" t="str">
        <x:f t="shared" si="216"/>
        <x:v>YES</x:v>
      </x:c>
      <x:c r="T1161" s="1">
        <x:f t="shared" si="217"/>
        <x:v>7132.1277635654405</x:v>
      </x:c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53">
        <x:f t="shared" si="206"/>
        <x:v>1</x:v>
      </x:c>
      <x:c r="J1162" s="53">
        <x:f t="shared" si="207"/>
        <x:v>15</x:v>
      </x:c>
      <x:c r="K1162" s="53">
        <x:f t="shared" si="208"/>
        <x:v>0</x:v>
      </x:c>
      <x:c r="L1162" s="53">
        <x:f t="shared" si="209"/>
        <x:v>16</x:v>
      </x:c>
      <x:c r="M1162" s="54">
        <x:f t="shared" si="210"/>
        <x:v>750.73417492414967</x:v>
      </x:c>
      <x:c r="N1162" s="54">
        <x:f t="shared" si="211"/>
        <x:v>2.1343177030659494E-2</x:v>
      </x:c>
      <x:c r="O1162" s="55">
        <x:f t="shared" si="212"/>
        <x:v>40210</x:v>
      </x:c>
      <x:c r="P1162" s="55">
        <x:f t="shared" si="213"/>
        <x:v>7480</x:v>
      </x:c>
      <x:c r="Q1162" s="55">
        <x:f t="shared" si="214"/>
        <x:v>25533.579425766486</x:v>
      </x:c>
      <x:c r="R1162" s="55">
        <x:f t="shared" si="215"/>
        <x:v>-12803.579425766486</x:v>
      </x:c>
      <x:c r="S1162" s="1" t="str">
        <x:f t="shared" si="216"/>
        <x:v>YES</x:v>
      </x:c>
      <x:c r="T1162" s="1">
        <x:f t="shared" si="217"/>
        <x:v>-12803.579425766486</x:v>
      </x:c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53">
        <x:f t="shared" si="206"/>
        <x:v>1</x:v>
      </x:c>
      <x:c r="J1163" s="53">
        <x:f t="shared" si="207"/>
        <x:v>15</x:v>
      </x:c>
      <x:c r="K1163" s="53">
        <x:f t="shared" si="208"/>
        <x:v>1</x:v>
      </x:c>
      <x:c r="L1163" s="53">
        <x:f t="shared" si="209"/>
        <x:v>17</x:v>
      </x:c>
      <x:c r="M1163" s="54">
        <x:f t="shared" si="210"/>
        <x:v>796.29667492414967</x:v>
      </x:c>
      <x:c r="N1163" s="54">
        <x:f t="shared" si="211"/>
        <x:v>5.2983802030659492E-2</x:v>
      </x:c>
      <x:c r="O1163" s="55">
        <x:f t="shared" si="212"/>
        <x:v>42910</x:v>
      </x:c>
      <x:c r="P1163" s="55">
        <x:f t="shared" si="213"/>
        <x:v>8360</x:v>
      </x:c>
      <x:c r="Q1163" s="55">
        <x:f t="shared" si="214"/>
        <x:v>26324.595050766486</x:v>
      </x:c>
      <x:c r="R1163" s="55">
        <x:f t="shared" si="215"/>
        <x:v>-11774.595050766486</x:v>
      </x:c>
      <x:c r="S1163" s="1" t="str">
        <x:f t="shared" si="216"/>
        <x:v>YES</x:v>
      </x:c>
      <x:c r="T1163" s="1">
        <x:f t="shared" si="217"/>
        <x:v>-11774.595050766486</x:v>
      </x:c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53">
        <x:f t="shared" si="206"/>
        <x:v>1</x:v>
      </x:c>
      <x:c r="J1164" s="53">
        <x:f t="shared" si="207"/>
        <x:v>15</x:v>
      </x:c>
      <x:c r="K1164" s="53">
        <x:f t="shared" si="208"/>
        <x:v>2</x:v>
      </x:c>
      <x:c r="L1164" s="53">
        <x:f t="shared" si="209"/>
        <x:v>18</x:v>
      </x:c>
      <x:c r="M1164" s="54">
        <x:f t="shared" si="210"/>
        <x:v>842.99823742414969</x:v>
      </x:c>
      <x:c r="N1164" s="54">
        <x:f t="shared" si="211"/>
        <x:v>8.5415442655659507E-2</x:v>
      </x:c>
      <x:c r="O1164" s="55">
        <x:f t="shared" si="212"/>
        <x:v>45610</x:v>
      </x:c>
      <x:c r="P1164" s="55">
        <x:f t="shared" si="213"/>
        <x:v>9240</x:v>
      </x:c>
      <x:c r="Q1164" s="55">
        <x:f t="shared" si="214"/>
        <x:v>27135.386066391489</x:v>
      </x:c>
      <x:c r="R1164" s="55">
        <x:f t="shared" si="215"/>
        <x:v>-10765.386066391489</x:v>
      </x:c>
      <x:c r="S1164" s="1" t="str">
        <x:f t="shared" si="216"/>
        <x:v>YES</x:v>
      </x:c>
      <x:c r="T1164" s="1">
        <x:f t="shared" si="217"/>
        <x:v>-10765.386066391489</x:v>
      </x:c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53">
        <x:f t="shared" si="206"/>
        <x:v>1</x:v>
      </x:c>
      <x:c r="J1165" s="53">
        <x:f t="shared" si="207"/>
        <x:v>15</x:v>
      </x:c>
      <x:c r="K1165" s="53">
        <x:f t="shared" si="208"/>
        <x:v>3</x:v>
      </x:c>
      <x:c r="L1165" s="53">
        <x:f t="shared" si="209"/>
        <x:v>19</x:v>
      </x:c>
      <x:c r="M1165" s="54">
        <x:f t="shared" si="210"/>
        <x:v>890.86021984602462</x:v>
      </x:c>
      <x:c r="N1165" s="54">
        <x:f t="shared" si="211"/>
        <x:v>0.11865293044862821</x:v>
      </x:c>
      <x:c r="O1165" s="55">
        <x:f t="shared" si="212"/>
        <x:v>48310</x:v>
      </x:c>
      <x:c r="P1165" s="55">
        <x:f t="shared" si="213"/>
        <x:v>10120</x:v>
      </x:c>
      <x:c r="Q1165" s="55">
        <x:f t="shared" si="214"/>
        <x:v>27966.323261215704</x:v>
      </x:c>
      <x:c r="R1165" s="55">
        <x:f t="shared" si="215"/>
        <x:v>-9776.3232612157044</x:v>
      </x:c>
      <x:c r="S1165" s="1" t="str">
        <x:f t="shared" si="216"/>
        <x:v>YES</x:v>
      </x:c>
      <x:c r="T1165" s="1">
        <x:f t="shared" si="217"/>
        <x:v>-9776.3232612157044</x:v>
      </x:c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53">
        <x:f t="shared" si="206"/>
        <x:v>1</x:v>
      </x:c>
      <x:c r="J1166" s="53">
        <x:f t="shared" si="207"/>
        <x:v>15</x:v>
      </x:c>
      <x:c r="K1166" s="53">
        <x:f t="shared" si="208"/>
        <x:v>4</x:v>
      </x:c>
      <x:c r="L1166" s="53">
        <x:f t="shared" si="209"/>
        <x:v>20</x:v>
      </x:c>
      <x:c r="M1166" s="54">
        <x:f t="shared" si="210"/>
        <x:v>939.90433556868095</x:v>
      </x:c>
      <x:c r="N1166" s="54">
        <x:f t="shared" si="211"/>
        <x:v>0.15271134414491733</x:v>
      </x:c>
      <x:c r="O1166" s="55">
        <x:f t="shared" si="212"/>
        <x:v>51010</x:v>
      </x:c>
      <x:c r="P1166" s="55">
        <x:f t="shared" si="213"/>
        <x:v>11000</x:v>
      </x:c>
      <x:c r="Q1166" s="55">
        <x:f t="shared" si="214"/>
        <x:v>28817.783603622935</x:v>
      </x:c>
      <x:c r="R1166" s="55">
        <x:f t="shared" si="215"/>
        <x:v>-8807.7836036229346</x:v>
      </x:c>
      <x:c r="S1166" s="1" t="str">
        <x:f t="shared" si="216"/>
        <x:v>YES</x:v>
      </x:c>
      <x:c r="T1166" s="1">
        <x:f t="shared" si="217"/>
        <x:v>-8807.7836036229346</x:v>
      </x:c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53">
        <x:f t="shared" si="206"/>
        <x:v>1</x:v>
      </x:c>
      <x:c r="J1167" s="53">
        <x:f t="shared" si="207"/>
        <x:v>15</x:v>
      </x:c>
      <x:c r="K1167" s="53">
        <x:f t="shared" si="208"/>
        <x:v>5</x:v>
      </x:c>
      <x:c r="L1167" s="53">
        <x:f t="shared" si="209"/>
        <x:v>21</x:v>
      </x:c>
      <x:c r="M1167" s="54">
        <x:f t="shared" si="210"/>
        <x:v>990.15265948988451</x:v>
      </x:c>
      <x:c r="N1167" s="54">
        <x:f t="shared" si="211"/>
        <x:v>0.18760601353464201</x:v>
      </x:c>
      <x:c r="O1167" s="55">
        <x:f t="shared" si="212"/>
        <x:v>53710</x:v>
      </x:c>
      <x:c r="P1167" s="55">
        <x:f t="shared" si="213"/>
        <x:v>11880</x:v>
      </x:c>
      <x:c r="Q1167" s="55">
        <x:f t="shared" si="214"/>
        <x:v>29690.150338366049</x:v>
      </x:c>
      <x:c r="R1167" s="55">
        <x:f t="shared" si="215"/>
        <x:v>-7860.1503383660493</x:v>
      </x:c>
      <x:c r="S1167" s="1" t="str">
        <x:f t="shared" si="216"/>
        <x:v>YES</x:v>
      </x:c>
      <x:c r="T1167" s="1">
        <x:f t="shared" si="217"/>
        <x:v>-7860.1503383660493</x:v>
      </x:c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53">
        <x:f t="shared" si="206"/>
        <x:v>1</x:v>
      </x:c>
      <x:c r="J1168" s="53">
        <x:f t="shared" si="207"/>
        <x:v>15</x:v>
      </x:c>
      <x:c r="K1168" s="53">
        <x:f t="shared" si="208"/>
        <x:v>6</x:v>
      </x:c>
      <x:c r="L1168" s="53">
        <x:f t="shared" si="209"/>
        <x:v>22</x:v>
      </x:c>
      <x:c r="M1168" s="54">
        <x:f t="shared" si="210"/>
        <x:v>1041.6276336715175</x:v>
      </x:c>
      <x:c r="N1168" s="54">
        <x:f t="shared" si="211"/>
        <x:v>0.22335252338299827</x:v>
      </x:c>
      <x:c r="O1168" s="55">
        <x:f t="shared" si="212"/>
        <x:v>56410</x:v>
      </x:c>
      <x:c r="P1168" s="55">
        <x:f t="shared" si="213"/>
        <x:v>12760</x:v>
      </x:c>
      <x:c r="Q1168" s="55">
        <x:f t="shared" si="214"/>
        <x:v>30583.813084574955</x:v>
      </x:c>
      <x:c r="R1168" s="55">
        <x:f t="shared" si="215"/>
        <x:v>-6933.8130845749547</x:v>
      </x:c>
      <x:c r="S1168" s="1" t="str">
        <x:f t="shared" si="216"/>
        <x:v>YES</x:v>
      </x:c>
      <x:c r="T1168" s="1">
        <x:f t="shared" si="217"/>
        <x:v>-6933.8130845749547</x:v>
      </x:c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53">
        <x:f t="shared" si="206"/>
        <x:v>1</x:v>
      </x:c>
      <x:c r="J1169" s="53">
        <x:f t="shared" si="207"/>
        <x:v>15</x:v>
      </x:c>
      <x:c r="K1169" s="53">
        <x:f t="shared" si="208"/>
        <x:v>7</x:v>
      </x:c>
      <x:c r="L1169" s="53">
        <x:f t="shared" si="209"/>
        <x:v>23</x:v>
      </x:c>
      <x:c r="M1169" s="54">
        <x:f t="shared" si="210"/>
        <x:v>1094.3520730694779</x:v>
      </x:c>
      <x:c r="N1169" s="54">
        <x:f t="shared" si="211"/>
        <x:v>0.25996671740935967</x:v>
      </x:c>
      <x:c r="O1169" s="55">
        <x:f t="shared" si="212"/>
        <x:v>59110</x:v>
      </x:c>
      <x:c r="P1169" s="55">
        <x:f t="shared" si="213"/>
        <x:v>13640</x:v>
      </x:c>
      <x:c r="Q1169" s="55">
        <x:f t="shared" si="214"/>
        <x:v>31499.167935233992</x:v>
      </x:c>
      <x:c r="R1169" s="55">
        <x:f t="shared" si="215"/>
        <x:v>-6029.1679352339925</x:v>
      </x:c>
      <x:c r="S1169" s="1" t="str">
        <x:f t="shared" si="216"/>
        <x:v>YES</x:v>
      </x:c>
      <x:c r="T1169" s="1">
        <x:f t="shared" si="217"/>
        <x:v>-6029.1679352339925</x:v>
      </x:c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53">
        <x:f t="shared" si="206"/>
        <x:v>1</x:v>
      </x:c>
      <x:c r="J1170" s="53">
        <x:f t="shared" si="207"/>
        <x:v>15</x:v>
      </x:c>
      <x:c r="K1170" s="53">
        <x:f t="shared" si="208"/>
        <x:v>8</x:v>
      </x:c>
      <x:c r="L1170" s="53">
        <x:f t="shared" si="209"/>
        <x:v>24</x:v>
      </x:c>
      <x:c r="M1170" s="54">
        <x:f t="shared" si="210"/>
        <x:v>1148.3491713494582</x:v>
      </x:c>
      <x:c r="N1170" s="54">
        <x:f t="shared" si="211"/>
        <x:v>0.29746470232601263</x:v>
      </x:c>
      <x:c r="O1170" s="55">
        <x:f t="shared" si="212"/>
        <x:v>61810</x:v>
      </x:c>
      <x:c r="P1170" s="55">
        <x:f t="shared" si="213"/>
        <x:v>14520</x:v>
      </x:c>
      <x:c r="Q1170" s="55">
        <x:f t="shared" si="214"/>
        <x:v>32436.617558150316</x:v>
      </x:c>
      <x:c r="R1170" s="55">
        <x:f t="shared" si="215"/>
        <x:v>-5146.6175581503157</x:v>
      </x:c>
      <x:c r="S1170" s="1" t="str">
        <x:f t="shared" si="216"/>
        <x:v>YES</x:v>
      </x:c>
      <x:c r="T1170" s="1">
        <x:f t="shared" si="217"/>
        <x:v>-5146.6175581503157</x:v>
      </x:c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53">
        <x:f t="shared" si="206"/>
        <x:v>1</x:v>
      </x:c>
      <x:c r="J1171" s="53">
        <x:f t="shared" si="207"/>
        <x:v>15</x:v>
      </x:c>
      <x:c r="K1171" s="53">
        <x:f t="shared" si="208"/>
        <x:v>9</x:v>
      </x:c>
      <x:c r="L1171" s="53">
        <x:f t="shared" si="209"/>
        <x:v>25</x:v>
      </x:c>
      <x:c r="M1171" s="54">
        <x:f t="shared" si="210"/>
        <x:v>1203.6425067898526</x:v>
      </x:c>
      <x:c r="N1171" s="54">
        <x:f t="shared" si="211"/>
        <x:v>0.33586285193739768</x:v>
      </x:c>
      <x:c r="O1171" s="55">
        <x:f t="shared" si="212"/>
        <x:v>64510</x:v>
      </x:c>
      <x:c r="P1171" s="55">
        <x:f t="shared" si="213"/>
        <x:v>15400</x:v>
      </x:c>
      <x:c r="Q1171" s="55">
        <x:f t="shared" si="214"/>
        <x:v>33396.571298434937</x:v>
      </x:c>
      <x:c r="R1171" s="55">
        <x:f t="shared" si="215"/>
        <x:v>-4286.5712984349375</x:v>
      </x:c>
      <x:c r="S1171" s="1" t="str">
        <x:f t="shared" si="216"/>
        <x:v>YES</x:v>
      </x:c>
      <x:c r="T1171" s="1">
        <x:f t="shared" si="217"/>
        <x:v>-4286.5712984349375</x:v>
      </x:c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53">
        <x:f t="shared" si="206"/>
        <x:v>1</x:v>
      </x:c>
      <x:c r="J1172" s="53">
        <x:f t="shared" si="207"/>
        <x:v>15</x:v>
      </x:c>
      <x:c r="K1172" s="53">
        <x:f t="shared" si="208"/>
        <x:v>10</x:v>
      </x:c>
      <x:c r="L1172" s="53">
        <x:f t="shared" si="209"/>
        <x:v>26</x:v>
      </x:c>
      <x:c r="M1172" s="54">
        <x:f t="shared" si="210"/>
        <x:v>1260.2560482730655</x:v>
      </x:c>
      <x:c r="N1172" s="54">
        <x:f t="shared" si="211"/>
        <x:v>0.37517781130073996</x:v>
      </x:c>
      <x:c r="O1172" s="55">
        <x:f t="shared" si="212"/>
        <x:v>67210</x:v>
      </x:c>
      <x:c r="P1172" s="55">
        <x:f t="shared" si="213"/>
        <x:v>16280</x:v>
      </x:c>
      <x:c r="Q1172" s="55">
        <x:f t="shared" si="214"/>
        <x:v>34379.4452825185</x:v>
      </x:c>
      <x:c r="R1172" s="55">
        <x:f t="shared" si="215"/>
        <x:v>-3449.4452825184999</x:v>
      </x:c>
      <x:c r="S1172" s="1" t="str">
        <x:f t="shared" si="216"/>
        <x:v>YES</x:v>
      </x:c>
      <x:c r="T1172" s="1">
        <x:f t="shared" si="217"/>
        <x:v>-3449.4452825184999</x:v>
      </x:c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53">
        <x:f t="shared" si="206"/>
        <x:v>1</x:v>
      </x:c>
      <x:c r="J1173" s="53">
        <x:f t="shared" si="207"/>
        <x:v>15</x:v>
      </x:c>
      <x:c r="K1173" s="53">
        <x:f t="shared" si="208"/>
        <x:v>11</x:v>
      </x:c>
      <x:c r="L1173" s="53">
        <x:f t="shared" si="209"/>
        <x:v>27</x:v>
      </x:c>
      <x:c r="M1173" s="54">
        <x:f t="shared" si="210"/>
        <x:v>1318.2141613665044</x:v>
      </x:c>
      <x:c r="N1173" s="54">
        <x:f t="shared" si="211"/>
        <x:v>0.41542650094896139</x:v>
      </x:c>
      <x:c r="O1173" s="55">
        <x:f t="shared" si="212"/>
        <x:v>69910</x:v>
      </x:c>
      <x:c r="P1173" s="55">
        <x:f t="shared" si="213"/>
        <x:v>17160</x:v>
      </x:c>
      <x:c r="Q1173" s="55">
        <x:f t="shared" si="214"/>
        <x:v>35385.662523724037</x:v>
      </x:c>
      <x:c r="R1173" s="55">
        <x:f t="shared" si="215"/>
        <x:v>-2635.6625237240369</x:v>
      </x:c>
      <x:c r="S1173" s="1" t="str">
        <x:f t="shared" si="216"/>
        <x:v>YES</x:v>
      </x:c>
      <x:c r="T1173" s="1">
        <x:f t="shared" si="217"/>
        <x:v>-2635.6625237240369</x:v>
      </x:c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53">
        <x:f t="shared" si="206"/>
        <x:v>1</x:v>
      </x:c>
      <x:c r="J1174" s="53">
        <x:f t="shared" si="207"/>
        <x:v>15</x:v>
      </x:c>
      <x:c r="K1174" s="53">
        <x:f t="shared" si="208"/>
        <x:v>12</x:v>
      </x:c>
      <x:c r="L1174" s="53">
        <x:f t="shared" si="209"/>
        <x:v>28</x:v>
      </x:c>
      <x:c r="M1174" s="54">
        <x:f t="shared" si="210"/>
        <x:v>1377.5416144945689</x:v>
      </x:c>
      <x:c r="N1174" s="54">
        <x:f t="shared" si="211"/>
        <x:v>0.45662612117678392</x:v>
      </x:c>
      <x:c r="O1174" s="55">
        <x:f t="shared" si="212"/>
        <x:v>72610</x:v>
      </x:c>
      <x:c r="P1174" s="55">
        <x:f t="shared" si="213"/>
        <x:v>18040</x:v>
      </x:c>
      <x:c r="Q1174" s="55">
        <x:f t="shared" si="214"/>
        <x:v>36415.653029419598</x:v>
      </x:c>
      <x:c r="R1174" s="55">
        <x:f t="shared" si="215"/>
        <x:v>-1845.6530294195982</x:v>
      </x:c>
      <x:c r="S1174" s="1" t="str">
        <x:f t="shared" si="216"/>
        <x:v>YES</x:v>
      </x:c>
      <x:c r="T1174" s="1">
        <x:f t="shared" si="217"/>
        <x:v>-1845.6530294195982</x:v>
      </x:c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53">
        <x:f t="shared" si="206"/>
        <x:v>1</x:v>
      </x:c>
      <x:c r="J1175" s="53">
        <x:f t="shared" si="207"/>
        <x:v>15</x:v>
      </x:c>
      <x:c r="K1175" s="53">
        <x:f t="shared" si="208"/>
        <x:v>13</x:v>
      </x:c>
      <x:c r="L1175" s="53">
        <x:f t="shared" si="209"/>
        <x:v>29</x:v>
      </x:c>
      <x:c r="M1175" s="54">
        <x:f t="shared" si="210"/>
        <x:v>1438.263585202953</x:v>
      </x:c>
      <x:c r="N1175" s="54">
        <x:f t="shared" si="211"/>
        <x:v>0.49879415639093955</x:v>
      </x:c>
      <x:c r="O1175" s="55">
        <x:f t="shared" si="212"/>
        <x:v>75310</x:v>
      </x:c>
      <x:c r="P1175" s="55">
        <x:f t="shared" si="213"/>
        <x:v>18920</x:v>
      </x:c>
      <x:c r="Q1175" s="55">
        <x:f t="shared" si="214"/>
        <x:v>37469.85390977349</x:v>
      </x:c>
      <x:c r="R1175" s="55">
        <x:f t="shared" si="215"/>
        <x:v>-1079.8539097734902</x:v>
      </x:c>
      <x:c r="S1175" s="1" t="str">
        <x:f t="shared" si="216"/>
        <x:v>YES</x:v>
      </x:c>
      <x:c r="T1175" s="1">
        <x:f t="shared" si="217"/>
        <x:v>-1079.8539097734902</x:v>
      </x:c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53">
        <x:f t="shared" si="206"/>
        <x:v>1</x:v>
      </x:c>
      <x:c r="J1176" s="53">
        <x:f t="shared" si="207"/>
        <x:v>15</x:v>
      </x:c>
      <x:c r="K1176" s="53">
        <x:f t="shared" si="208"/>
        <x:v>14</x:v>
      </x:c>
      <x:c r="L1176" s="53">
        <x:f t="shared" si="209"/>
        <x:v>30</x:v>
      </x:c>
      <x:c r="M1176" s="54">
        <x:f t="shared" si="210"/>
        <x:v>1500.4056665166145</x:v>
      </x:c>
      <x:c r="N1176" s="54">
        <x:f t="shared" si="211"/>
        <x:v>0.54194837952542674</x:v>
      </x:c>
      <x:c r="O1176" s="55">
        <x:f t="shared" si="212"/>
        <x:v>78010</x:v>
      </x:c>
      <x:c r="P1176" s="55">
        <x:f t="shared" si="213"/>
        <x:v>19800</x:v>
      </x:c>
      <x:c r="Q1176" s="55">
        <x:f t="shared" si="214"/>
        <x:v>38548.709488135668</x:v>
      </x:c>
      <x:c r="R1176" s="55">
        <x:f t="shared" si="215"/>
        <x:v>-338.70948813566793</x:v>
      </x:c>
      <x:c r="S1176" s="1" t="str">
        <x:f t="shared" si="216"/>
        <x:v>YES</x:v>
      </x:c>
      <x:c r="T1176" s="1">
        <x:f t="shared" si="217"/>
        <x:v>-338.70948813566793</x:v>
      </x:c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53">
        <x:f t="shared" si="206"/>
        <x:v>1</x:v>
      </x:c>
      <x:c r="J1177" s="53">
        <x:f t="shared" si="207"/>
        <x:v>15</x:v>
      </x:c>
      <x:c r="K1177" s="53">
        <x:f t="shared" si="208"/>
        <x:v>15</x:v>
      </x:c>
      <x:c r="L1177" s="53">
        <x:f t="shared" si="209"/>
        <x:v>31</x:v>
      </x:c>
      <x:c r="M1177" s="54">
        <x:f t="shared" si="210"/>
        <x:v>1563.9938733927606</x:v>
      </x:c>
      <x:c r="N1177" s="54">
        <x:f t="shared" si="211"/>
        <x:v>0.58610685652275041</x:v>
      </x:c>
      <x:c r="O1177" s="55">
        <x:f t="shared" si="212"/>
        <x:v>80710</x:v>
      </x:c>
      <x:c r="P1177" s="55">
        <x:f t="shared" si="213"/>
        <x:v>20680</x:v>
      </x:c>
      <x:c r="Q1177" s="55">
        <x:f t="shared" si="214"/>
        <x:v>39652.671413068761</x:v>
      </x:c>
      <x:c r="R1177" s="55">
        <x:f t="shared" si="215"/>
        <x:v>377.32858693123853</x:v>
      </x:c>
      <x:c r="S1177" s="1" t="str">
        <x:f t="shared" si="216"/>
        <x:v>YES</x:v>
      </x:c>
      <x:c r="T1177" s="1">
        <x:f t="shared" si="217"/>
        <x:v>377.32858693123853</x:v>
      </x:c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53">
        <x:f t="shared" si="206"/>
        <x:v>1</x:v>
      </x:c>
      <x:c r="J1178" s="53">
        <x:f t="shared" si="207"/>
        <x:v>15</x:v>
      </x:c>
      <x:c r="K1178" s="53">
        <x:f t="shared" si="208"/>
        <x:v>16</x:v>
      </x:c>
      <x:c r="L1178" s="53">
        <x:f t="shared" si="209"/>
        <x:v>32</x:v>
      </x:c>
      <x:c r="M1178" s="54">
        <x:f t="shared" si="210"/>
        <x:v>1629.0546492702497</x:v>
      </x:c>
      <x:c r="N1178" s="54">
        <x:f t="shared" si="211"/>
        <x:v>0.63128795088211787</x:v>
      </x:c>
      <x:c r="O1178" s="55">
        <x:f t="shared" si="212"/>
        <x:v>83410</x:v>
      </x:c>
      <x:c r="P1178" s="55">
        <x:f t="shared" si="213"/>
        <x:v>21560</x:v>
      </x:c>
      <x:c r="Q1178" s="55">
        <x:f t="shared" si="214"/>
        <x:v>40782.198772052943</x:v>
      </x:c>
      <x:c r="R1178" s="55">
        <x:f t="shared" si="215"/>
        <x:v>1067.8012279470568</x:v>
      </x:c>
      <x:c r="S1178" s="1" t="str">
        <x:f t="shared" si="216"/>
        <x:v>YES</x:v>
      </x:c>
      <x:c r="T1178" s="1">
        <x:f t="shared" si="217"/>
        <x:v>1067.8012279470568</x:v>
      </x:c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53">
        <x:f t="shared" si="206"/>
        <x:v>1</x:v>
      </x:c>
      <x:c r="J1179" s="53">
        <x:f t="shared" si="207"/>
        <x:v>15</x:v>
      </x:c>
      <x:c r="K1179" s="53">
        <x:f t="shared" si="208"/>
        <x:v>17</x:v>
      </x:c>
      <x:c r="L1179" s="53">
        <x:f t="shared" si="209"/>
        <x:v>33</x:v>
      </x:c>
      <x:c r="M1179" s="54">
        <x:f t="shared" si="210"/>
        <x:v>1695.6148727167902</x:v>
      </x:c>
      <x:c r="N1179" s="54">
        <x:f t="shared" si="211"/>
        <x:v>0.67751032827554869</x:v>
      </x:c>
      <x:c r="O1179" s="55">
        <x:f t="shared" si="212"/>
        <x:v>86110</x:v>
      </x:c>
      <x:c r="P1179" s="55">
        <x:f t="shared" si="213"/>
        <x:v>22440</x:v>
      </x:c>
      <x:c r="Q1179" s="55">
        <x:f t="shared" si="214"/>
        <x:v>41937.758206888713</x:v>
      </x:c>
      <x:c r="R1179" s="55">
        <x:f t="shared" si="215"/>
        <x:v>1732.2417931112868</x:v>
      </x:c>
      <x:c r="S1179" s="1" t="str">
        <x:f t="shared" si="216"/>
        <x:v>YES</x:v>
      </x:c>
      <x:c r="T1179" s="1">
        <x:f t="shared" si="217"/>
        <x:v>1732.2417931112868</x:v>
      </x:c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53">
        <x:f t="shared" si="206"/>
        <x:v>1</x:v>
      </x:c>
      <x:c r="J1180" s="53">
        <x:f t="shared" si="207"/>
        <x:v>15</x:v>
      </x:c>
      <x:c r="K1180" s="53">
        <x:f t="shared" si="208"/>
        <x:v>18</x:v>
      </x:c>
      <x:c r="L1180" s="53">
        <x:f t="shared" si="209"/>
        <x:v>34</x:v>
      </x:c>
      <x:c r="M1180" s="54">
        <x:f t="shared" si="210"/>
        <x:v>1763.7018641753775</x:v>
      </x:c>
      <x:c r="N1180" s="54">
        <x:f t="shared" si="211"/>
        <x:v>0.72479296123290105</x:v>
      </x:c>
      <x:c r="O1180" s="55">
        <x:f t="shared" si="212"/>
        <x:v>88810</x:v>
      </x:c>
      <x:c r="P1180" s="55">
        <x:f t="shared" si="213"/>
        <x:v>23320</x:v>
      </x:c>
      <x:c r="Q1180" s="55">
        <x:f t="shared" si="214"/>
        <x:v>43119.824030822521</x:v>
      </x:c>
      <x:c r="R1180" s="55">
        <x:f t="shared" si="215"/>
        <x:v>2370.1759691774787</x:v>
      </x:c>
      <x:c r="S1180" s="1" t="str">
        <x:f t="shared" si="216"/>
        <x:v>YES</x:v>
      </x:c>
      <x:c r="T1180" s="1">
        <x:f t="shared" si="217"/>
        <x:v>2370.1759691774787</x:v>
      </x:c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53">
        <x:f t="shared" si="206"/>
        <x:v>1</x:v>
      </x:c>
      <x:c r="J1181" s="53">
        <x:f t="shared" si="207"/>
        <x:v>15</x:v>
      </x:c>
      <x:c r="K1181" s="53">
        <x:f t="shared" si="208"/>
        <x:v>19</x:v>
      </x:c>
      <x:c r="L1181" s="53">
        <x:f t="shared" si="209"/>
        <x:v>35</x:v>
      </x:c>
      <x:c r="M1181" s="54">
        <x:f t="shared" si="210"/>
        <x:v>1833.3433928113991</x:v>
      </x:c>
      <x:c r="N1181" s="54">
        <x:f t="shared" si="211"/>
        <x:v>0.7731551338968049</x:v>
      </x:c>
      <x:c r="O1181" s="55">
        <x:f t="shared" si="212"/>
        <x:v>91510</x:v>
      </x:c>
      <x:c r="P1181" s="55">
        <x:f t="shared" si="213"/>
        <x:v>24200</x:v>
      </x:c>
      <x:c r="Q1181" s="55">
        <x:f t="shared" si="214"/>
        <x:v>44328.878347420119</x:v>
      </x:c>
      <x:c r="R1181" s="55">
        <x:f t="shared" si="215"/>
        <x:v>2981.1216525798809</x:v>
      </x:c>
      <x:c r="S1181" s="1" t="str">
        <x:f t="shared" si="216"/>
        <x:v>YES</x:v>
      </x:c>
      <x:c r="T1181" s="1">
        <x:f t="shared" si="217"/>
        <x:v>2981.1216525798809</x:v>
      </x:c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53">
        <x:f t="shared" si="206"/>
        <x:v>1</x:v>
      </x:c>
      <x:c r="J1182" s="53">
        <x:f t="shared" si="207"/>
        <x:v>15</x:v>
      </x:c>
      <x:c r="K1182" s="53">
        <x:f t="shared" si="208"/>
        <x:v>20</x:v>
      </x:c>
      <x:c r="L1182" s="53">
        <x:f t="shared" si="209"/>
        <x:v>36</x:v>
      </x:c>
      <x:c r="M1182" s="54">
        <x:f t="shared" si="210"/>
        <x:v>1904.5676834618762</x:v>
      </x:c>
      <x:c r="N1182" s="54">
        <x:f t="shared" si="211"/>
        <x:v>0.82261644684852508</x:v>
      </x:c>
      <x:c r="O1182" s="55">
        <x:f t="shared" si="212"/>
        <x:v>94210</x:v>
      </x:c>
      <x:c r="P1182" s="55">
        <x:f t="shared" si="213"/>
        <x:v>25080</x:v>
      </x:c>
      <x:c r="Q1182" s="55">
        <x:f t="shared" si="214"/>
        <x:v>45565.411171213127</x:v>
      </x:c>
      <x:c r="R1182" s="55">
        <x:f t="shared" si="215"/>
        <x:v>3564.5888287868729</x:v>
      </x:c>
      <x:c r="S1182" s="1" t="str">
        <x:f t="shared" si="216"/>
        <x:v>YES</x:v>
      </x:c>
      <x:c r="T1182" s="1">
        <x:f t="shared" si="217"/>
        <x:v>3564.5888287868729</x:v>
      </x:c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53">
        <x:f t="shared" si="206"/>
        <x:v>1</x:v>
      </x:c>
      <x:c r="J1183" s="53">
        <x:f t="shared" si="207"/>
        <x:v>15</x:v>
      </x:c>
      <x:c r="K1183" s="53">
        <x:f t="shared" si="208"/>
        <x:v>21</x:v>
      </x:c>
      <x:c r="L1183" s="53">
        <x:f t="shared" si="209"/>
        <x:v>37</x:v>
      </x:c>
      <x:c r="M1183" s="54">
        <x:f t="shared" si="210"/>
        <x:v>1977.4034236883199</x:v>
      </x:c>
      <x:c r="N1183" s="54">
        <x:f t="shared" si="211"/>
        <x:v>0.87319682200577775</x:v>
      </x:c>
      <x:c r="O1183" s="55">
        <x:f t="shared" si="212"/>
        <x:v>96910</x:v>
      </x:c>
      <x:c r="P1183" s="55">
        <x:f t="shared" si="213"/>
        <x:v>25960</x:v>
      </x:c>
      <x:c r="Q1183" s="55">
        <x:f t="shared" si="214"/>
        <x:v>46829.920550144438</x:v>
      </x:c>
      <x:c r="R1183" s="55">
        <x:f t="shared" si="215"/>
        <x:v>4120.0794498555624</x:v>
      </x:c>
      <x:c r="S1183" s="1" t="str">
        <x:f t="shared" si="216"/>
        <x:v>YES</x:v>
      </x:c>
      <x:c r="T1183" s="1">
        <x:f t="shared" si="217"/>
        <x:v>4120.0794498555624</x:v>
      </x:c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53">
        <x:f t="shared" si="206"/>
        <x:v>1</x:v>
      </x:c>
      <x:c r="J1184" s="53">
        <x:f t="shared" si="207"/>
        <x:v>15</x:v>
      </x:c>
      <x:c r="K1184" s="53">
        <x:f t="shared" si="208"/>
        <x:v>22</x:v>
      </x:c>
      <x:c r="L1184" s="53">
        <x:f t="shared" si="209"/>
        <x:v>38</x:v>
      </x:c>
      <x:c r="M1184" s="54">
        <x:f t="shared" si="210"/>
        <x:v>2051.8797709347164</x:v>
      </x:c>
      <x:c r="N1184" s="54">
        <x:f t="shared" si="211"/>
        <x:v>0.92491650759355304</x:v>
      </x:c>
      <x:c r="O1184" s="55">
        <x:f t="shared" si="212"/>
        <x:v>99610</x:v>
      </x:c>
      <x:c r="P1184" s="55">
        <x:f t="shared" si="213"/>
        <x:v>26840</x:v>
      </x:c>
      <x:c r="Q1184" s="55">
        <x:f t="shared" si="214"/>
        <x:v>48122.91268983882</x:v>
      </x:c>
      <x:c r="R1184" s="55">
        <x:f t="shared" si="215"/>
        <x:v>4647.0873101611796</x:v>
      </x:c>
      <x:c r="S1184" s="1" t="str">
        <x:f t="shared" si="216"/>
        <x:v>YES</x:v>
      </x:c>
      <x:c r="T1184" s="1">
        <x:f t="shared" si="217"/>
        <x:v>4647.0873101611796</x:v>
      </x:c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53">
        <x:f t="shared" si="206"/>
        <x:v>1</x:v>
      </x:c>
      <x:c r="J1185" s="53">
        <x:f t="shared" si="207"/>
        <x:v>15</x:v>
      </x:c>
      <x:c r="K1185" s="53">
        <x:f t="shared" si="208"/>
        <x:v>23</x:v>
      </x:c>
      <x:c r="L1185" s="53">
        <x:f t="shared" si="209"/>
        <x:v>39</x:v>
      </x:c>
      <x:c r="M1185" s="54">
        <x:f t="shared" si="210"/>
        <x:v>2128.0263597921526</x:v>
      </x:c>
      <x:c r="N1185" s="54">
        <x:f t="shared" si="211"/>
        <x:v>0.9777960831889948</x:v>
      </x:c>
      <x:c r="O1185" s="55">
        <x:f t="shared" si="212"/>
        <x:v>102310</x:v>
      </x:c>
      <x:c r="P1185" s="55">
        <x:f t="shared" si="213"/>
        <x:v>27720</x:v>
      </x:c>
      <x:c r="Q1185" s="55">
        <x:f t="shared" si="214"/>
        <x:v>49444.902079724867</x:v>
      </x:c>
      <x:c r="R1185" s="55">
        <x:f t="shared" si="215"/>
        <x:v>5145.0979202751332</x:v>
      </x:c>
      <x:c r="S1185" s="1" t="str">
        <x:f t="shared" si="216"/>
        <x:v>YES</x:v>
      </x:c>
      <x:c r="T1185" s="1">
        <x:f t="shared" si="217"/>
        <x:v>5145.0979202751332</x:v>
      </x:c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53">
        <x:f t="shared" si="206"/>
        <x:v>1</x:v>
      </x:c>
      <x:c r="J1186" s="53">
        <x:f t="shared" si="207"/>
        <x:v>15</x:v>
      </x:c>
      <x:c r="K1186" s="53">
        <x:f t="shared" si="208"/>
        <x:v>24</x:v>
      </x:c>
      <x:c r="L1186" s="53">
        <x:f t="shared" si="209"/>
        <x:v>40</x:v>
      </x:c>
      <x:c r="M1186" s="54">
        <x:f t="shared" si="210"/>
        <x:v>2205.8733093716487</x:v>
      </x:c>
      <x:c r="N1186" s="54">
        <x:f t="shared" si="211"/>
        <x:v>1.0318564648414228</x:v>
      </x:c>
      <x:c r="O1186" s="55">
        <x:f t="shared" si="212"/>
        <x:v>105010</x:v>
      </x:c>
      <x:c r="P1186" s="55">
        <x:f t="shared" si="213"/>
        <x:v>28600</x:v>
      </x:c>
      <x:c r="Q1186" s="55">
        <x:f t="shared" si="214"/>
        <x:v>50796.411621035571</x:v>
      </x:c>
      <x:c r="R1186" s="55">
        <x:f t="shared" si="215"/>
        <x:v>5613.5883789644286</x:v>
      </x:c>
      <x:c r="S1186" s="1" t="str">
        <x:f t="shared" si="216"/>
        <x:v>YES</x:v>
      </x:c>
      <x:c r="T1186" s="1">
        <x:f t="shared" si="217"/>
        <x:v>5613.5883789644286</x:v>
      </x:c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53">
        <x:f t="shared" si="206"/>
        <x:v>1</x:v>
      </x:c>
      <x:c r="J1187" s="53">
        <x:f t="shared" si="207"/>
        <x:v>15</x:v>
      </x:c>
      <x:c r="K1187" s="53">
        <x:f t="shared" si="208"/>
        <x:v>25</x:v>
      </x:c>
      <x:c r="L1187" s="53">
        <x:f t="shared" si="209"/>
        <x:v>41</x:v>
      </x:c>
      <x:c r="M1187" s="54">
        <x:f t="shared" si="210"/>
        <x:v>2285.4512307867462</x:v>
      </x:c>
      <x:c r="N1187" s="54">
        <x:f t="shared" si="211"/>
        <x:v>1.0871189102685739</x:v>
      </x:c>
      <x:c r="O1187" s="55">
        <x:f t="shared" si="212"/>
        <x:v>107710</x:v>
      </x:c>
      <x:c r="P1187" s="55">
        <x:f t="shared" si="213"/>
        <x:v>29480</x:v>
      </x:c>
      <x:c r="Q1187" s="55">
        <x:f t="shared" si="214"/>
        <x:v>52177.972756714342</x:v>
      </x:c>
      <x:c r="R1187" s="55">
        <x:f t="shared" si="215"/>
        <x:v>6052.0272432856582</x:v>
      </x:c>
      <x:c r="S1187" s="1" t="str">
        <x:f t="shared" si="216"/>
        <x:v>YES</x:v>
      </x:c>
      <x:c r="T1187" s="1">
        <x:f t="shared" si="217"/>
        <x:v>6052.0272432856582</x:v>
      </x:c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53">
        <x:f t="shared" si="206"/>
        <x:v>1</x:v>
      </x:c>
      <x:c r="J1188" s="53">
        <x:f t="shared" si="207"/>
        <x:v>15</x:v>
      </x:c>
      <x:c r="K1188" s="53">
        <x:f t="shared" si="208"/>
        <x:v>26</x:v>
      </x:c>
      <x:c r="L1188" s="53">
        <x:f t="shared" si="209"/>
        <x:v>42</x:v>
      </x:c>
      <x:c r="M1188" s="54">
        <x:f t="shared" si="210"/>
        <x:v>2366.7912347474639</x:v>
      </x:c>
      <x:c r="N1188" s="54">
        <x:f t="shared" si="211"/>
        <x:v>1.1436050241301834</x:v>
      </x:c>
      <x:c r="O1188" s="55">
        <x:f t="shared" si="212"/>
        <x:v>110410</x:v>
      </x:c>
      <x:c r="P1188" s="55">
        <x:f t="shared" si="213"/>
        <x:v>30360</x:v>
      </x:c>
      <x:c r="Q1188" s="55">
        <x:f t="shared" si="214"/>
        <x:v>53590.125603254579</x:v>
      </x:c>
      <x:c r="R1188" s="55">
        <x:f t="shared" si="215"/>
        <x:v>6459.8743967454211</x:v>
      </x:c>
      <x:c r="S1188" s="1" t="str">
        <x:f t="shared" si="216"/>
        <x:v>YES</x:v>
      </x:c>
      <x:c r="T1188" s="1">
        <x:f t="shared" si="217"/>
        <x:v>6459.8743967454211</x:v>
      </x:c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53">
        <x:f t="shared" si="206"/>
        <x:v>1</x:v>
      </x:c>
      <x:c r="J1189" s="53">
        <x:f t="shared" si="207"/>
        <x:v>15</x:v>
      </x:c>
      <x:c r="K1189" s="53">
        <x:f t="shared" si="208"/>
        <x:v>27</x:v>
      </x:c>
      <x:c r="L1189" s="53">
        <x:f t="shared" si="209"/>
        <x:v>43</x:v>
      </x:c>
      <x:c r="M1189" s="54">
        <x:f t="shared" si="210"/>
        <x:v>2449.9249392672205</x:v>
      </x:c>
      <x:c r="N1189" s="54">
        <x:f t="shared" si="211"/>
        <x:v>1.2013367633800143</x:v>
      </x:c>
      <x:c r="O1189" s="55">
        <x:f t="shared" si="212"/>
        <x:v>113110</x:v>
      </x:c>
      <x:c r="P1189" s="55">
        <x:f t="shared" si="213"/>
        <x:v>31240</x:v>
      </x:c>
      <x:c r="Q1189" s="55">
        <x:f t="shared" si="214"/>
        <x:v>55033.419084500354</x:v>
      </x:c>
      <x:c r="R1189" s="55">
        <x:f t="shared" si="215"/>
        <x:v>6836.5809154996459</x:v>
      </x:c>
      <x:c r="S1189" s="1" t="str">
        <x:f t="shared" si="216"/>
        <x:v>YES</x:v>
      </x:c>
      <x:c r="T1189" s="1">
        <x:f t="shared" si="217"/>
        <x:v>6836.5809154996459</x:v>
      </x:c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53">
        <x:f t="shared" si="206"/>
        <x:v>1</x:v>
      </x:c>
      <x:c r="J1190" s="53">
        <x:f t="shared" si="207"/>
        <x:v>15</x:v>
      </x:c>
      <x:c r="K1190" s="53">
        <x:f t="shared" si="208"/>
        <x:v>28</x:v>
      </x:c>
      <x:c r="L1190" s="53">
        <x:f t="shared" si="209"/>
        <x:v>44</x:v>
      </x:c>
      <x:c r="M1190" s="54">
        <x:f t="shared" si="210"/>
        <x:v>2534.8844774843742</x:v>
      </x:c>
      <x:c r="N1190" s="54">
        <x:f t="shared" si="211"/>
        <x:v>1.2603364426974821</x:v>
      </x:c>
      <x:c r="O1190" s="55">
        <x:f t="shared" si="212"/>
        <x:v>115810</x:v>
      </x:c>
      <x:c r="P1190" s="55">
        <x:f t="shared" si="213"/>
        <x:v>32120</x:v>
      </x:c>
      <x:c r="Q1190" s="55">
        <x:f t="shared" si="214"/>
        <x:v>56508.411067437053</x:v>
      </x:c>
      <x:c r="R1190" s="55">
        <x:f t="shared" si="215"/>
        <x:v>7181.5889325629469</x:v>
      </x:c>
      <x:c r="S1190" s="1" t="str">
        <x:f t="shared" si="216"/>
        <x:v>YES</x:v>
      </x:c>
      <x:c r="T1190" s="1">
        <x:f t="shared" si="217"/>
        <x:v>7181.5889325629469</x:v>
      </x:c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53">
        <x:f t="shared" si="206"/>
        <x:v>1</x:v>
      </x:c>
      <x:c r="J1191" s="53">
        <x:f t="shared" si="207"/>
        <x:v>15</x:v>
      </x:c>
      <x:c r="K1191" s="53">
        <x:f t="shared" si="208"/>
        <x:v>29</x:v>
      </x:c>
      <x:c r="L1191" s="53">
        <x:f t="shared" si="209"/>
        <x:v>45</x:v>
      </x:c>
      <x:c r="M1191" s="54">
        <x:f t="shared" si="210"/>
        <x:v>2621.702505600028</x:v>
      </x:c>
      <x:c r="N1191" s="54">
        <x:f t="shared" si="211"/>
        <x:v>1.3206267400000193</x:v>
      </x:c>
      <x:c r="O1191" s="55">
        <x:f t="shared" si="212"/>
        <x:v>118510</x:v>
      </x:c>
      <x:c r="P1191" s="55">
        <x:f t="shared" si="213"/>
        <x:v>33000</x:v>
      </x:c>
      <x:c r="Q1191" s="55">
        <x:f t="shared" si="214"/>
        <x:v>58015.668500000487</x:v>
      </x:c>
      <x:c r="R1191" s="55">
        <x:f t="shared" si="215"/>
        <x:v>7494.3314999995127</x:v>
      </x:c>
      <x:c r="S1191" s="1" t="str">
        <x:f t="shared" si="216"/>
        <x:v>YES</x:v>
      </x:c>
      <x:c r="T1191" s="1">
        <x:f t="shared" si="217"/>
        <x:v>7494.3314999995127</x:v>
      </x:c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53">
        <x:f t="shared" si="206"/>
        <x:v>1</x:v>
      </x:c>
      <x:c r="J1192" s="53">
        <x:f t="shared" si="207"/>
        <x:v>15</x:v>
      </x:c>
      <x:c r="K1192" s="53">
        <x:f t="shared" si="208"/>
        <x:v>30</x:v>
      </x:c>
      <x:c r="L1192" s="53">
        <x:f t="shared" si="209"/>
        <x:v>46</x:v>
      </x:c>
      <x:c r="M1192" s="54">
        <x:f t="shared" si="210"/>
        <x:v>2710.4122109337986</x:v>
      </x:c>
      <x:c r="N1192" s="54">
        <x:f t="shared" si="211"/>
        <x:v>1.3822307020373601</x:v>
      </x:c>
      <x:c r="O1192" s="55">
        <x:f t="shared" si="212"/>
        <x:v>121210</x:v>
      </x:c>
      <x:c r="P1192" s="55">
        <x:f t="shared" si="213"/>
        <x:v>33880</x:v>
      </x:c>
      <x:c r="Q1192" s="55">
        <x:f t="shared" si="214"/>
        <x:v>59555.767550934004</x:v>
      </x:c>
      <x:c r="R1192" s="55">
        <x:f t="shared" si="215"/>
        <x:v>7774.2324490659958</x:v>
      </x:c>
      <x:c r="S1192" s="1" t="str">
        <x:f t="shared" si="216"/>
        <x:v>YES</x:v>
      </x:c>
      <x:c r="T1192" s="1">
        <x:f t="shared" si="217"/>
        <x:v>7774.2324490659958</x:v>
      </x:c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53">
        <x:f t="shared" si="206"/>
        <x:v>1</x:v>
      </x:c>
      <x:c r="J1193" s="53">
        <x:f t="shared" si="207"/>
        <x:v>16</x:v>
      </x:c>
      <x:c r="K1193" s="53">
        <x:f t="shared" si="208"/>
        <x:v>0</x:v>
      </x:c>
      <x:c r="L1193" s="53">
        <x:f t="shared" si="209"/>
        <x:v>17</x:v>
      </x:c>
      <x:c r="M1193" s="54">
        <x:f t="shared" si="210"/>
        <x:v>811.5626979170703</x:v>
      </x:c>
      <x:c r="N1193" s="54">
        <x:f t="shared" si="211"/>
        <x:v>6.3585206886854373E-2</x:v>
      </x:c>
      <x:c r="O1193" s="55">
        <x:f t="shared" si="212"/>
        <x:v>42304</x:v>
      </x:c>
      <x:c r="P1193" s="55">
        <x:f t="shared" si="213"/>
        <x:v>7920</x:v>
      </x:c>
      <x:c r="Q1193" s="55">
        <x:f t="shared" si="214"/>
        <x:v>26589.630172171361</x:v>
      </x:c>
      <x:c r="R1193" s="55">
        <x:f t="shared" si="215"/>
        <x:v>-12205.630172171361</x:v>
      </x:c>
      <x:c r="S1193" s="1" t="str">
        <x:f t="shared" si="216"/>
        <x:v>YES</x:v>
      </x:c>
      <x:c r="T1193" s="1">
        <x:f t="shared" si="217"/>
        <x:v>-12205.630172171361</x:v>
      </x:c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53">
        <x:f t="shared" si="206"/>
        <x:v>1</x:v>
      </x:c>
      <x:c r="J1194" s="53">
        <x:f t="shared" si="207"/>
        <x:v>16</x:v>
      </x:c>
      <x:c r="K1194" s="53">
        <x:f t="shared" si="208"/>
        <x:v>1</x:v>
      </x:c>
      <x:c r="L1194" s="53">
        <x:f t="shared" si="209"/>
        <x:v>18</x:v>
      </x:c>
      <x:c r="M1194" s="54">
        <x:f t="shared" si="210"/>
        <x:v>857.1251979170703</x:v>
      </x:c>
      <x:c r="N1194" s="54">
        <x:f t="shared" si="211"/>
        <x:v>9.5225831886854378E-2</x:v>
      </x:c>
      <x:c r="O1194" s="55">
        <x:f t="shared" si="212"/>
        <x:v>45004</x:v>
      </x:c>
      <x:c r="P1194" s="55">
        <x:f t="shared" si="213"/>
        <x:v>8800</x:v>
      </x:c>
      <x:c r="Q1194" s="55">
        <x:f t="shared" si="214"/>
        <x:v>27380.645797171361</x:v>
      </x:c>
      <x:c r="R1194" s="55">
        <x:f t="shared" si="215"/>
        <x:v>-11176.645797171361</x:v>
      </x:c>
      <x:c r="S1194" s="1" t="str">
        <x:f t="shared" si="216"/>
        <x:v>YES</x:v>
      </x:c>
      <x:c r="T1194" s="1">
        <x:f t="shared" si="217"/>
        <x:v>-11176.645797171361</x:v>
      </x:c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53">
        <x:f t="shared" si="206"/>
        <x:v>1</x:v>
      </x:c>
      <x:c r="J1195" s="53">
        <x:f t="shared" si="207"/>
        <x:v>16</x:v>
      </x:c>
      <x:c r="K1195" s="53">
        <x:f t="shared" si="208"/>
        <x:v>2</x:v>
      </x:c>
      <x:c r="L1195" s="53">
        <x:f t="shared" si="209"/>
        <x:v>19</x:v>
      </x:c>
      <x:c r="M1195" s="54">
        <x:f t="shared" si="210"/>
        <x:v>903.82676041707032</x:v>
      </x:c>
      <x:c r="N1195" s="54">
        <x:f t="shared" si="211"/>
        <x:v>0.12765747251185439</x:v>
      </x:c>
      <x:c r="O1195" s="55">
        <x:f t="shared" si="212"/>
        <x:v>47704</x:v>
      </x:c>
      <x:c r="P1195" s="55">
        <x:f t="shared" si="213"/>
        <x:v>9680</x:v>
      </x:c>
      <x:c r="Q1195" s="55">
        <x:f t="shared" si="214"/>
        <x:v>28191.436812796361</x:v>
      </x:c>
      <x:c r="R1195" s="55">
        <x:f t="shared" si="215"/>
        <x:v>-10167.436812796361</x:v>
      </x:c>
      <x:c r="S1195" s="1" t="str">
        <x:f t="shared" si="216"/>
        <x:v>YES</x:v>
      </x:c>
      <x:c r="T1195" s="1">
        <x:f t="shared" si="217"/>
        <x:v>-10167.436812796361</x:v>
      </x:c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53">
        <x:f t="shared" si="206"/>
        <x:v>1</x:v>
      </x:c>
      <x:c r="J1196" s="53">
        <x:f t="shared" si="207"/>
        <x:v>16</x:v>
      </x:c>
      <x:c r="K1196" s="53">
        <x:f t="shared" si="208"/>
        <x:v>3</x:v>
      </x:c>
      <x:c r="L1196" s="53">
        <x:f t="shared" si="209"/>
        <x:v>20</x:v>
      </x:c>
      <x:c r="M1196" s="54">
        <x:f t="shared" si="210"/>
        <x:v>951.68874283894525</x:v>
      </x:c>
      <x:c r="N1196" s="54">
        <x:f t="shared" si="211"/>
        <x:v>0.16089496030482309</x:v>
      </x:c>
      <x:c r="O1196" s="55">
        <x:f t="shared" si="212"/>
        <x:v>50404</x:v>
      </x:c>
      <x:c r="P1196" s="55">
        <x:f t="shared" si="213"/>
        <x:v>10560</x:v>
      </x:c>
      <x:c r="Q1196" s="55">
        <x:f t="shared" si="214"/>
        <x:v>29022.374007620576</x:v>
      </x:c>
      <x:c r="R1196" s="55">
        <x:f t="shared" si="215"/>
        <x:v>-9178.3740076205759</x:v>
      </x:c>
      <x:c r="S1196" s="1" t="str">
        <x:f t="shared" si="216"/>
        <x:v>YES</x:v>
      </x:c>
      <x:c r="T1196" s="1">
        <x:f t="shared" si="217"/>
        <x:v>-9178.3740076205759</x:v>
      </x:c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53">
        <x:f t="shared" si="206"/>
        <x:v>1</x:v>
      </x:c>
      <x:c r="J1197" s="53">
        <x:f t="shared" si="207"/>
        <x:v>16</x:v>
      </x:c>
      <x:c r="K1197" s="53">
        <x:f t="shared" si="208"/>
        <x:v>4</x:v>
      </x:c>
      <x:c r="L1197" s="53">
        <x:f t="shared" si="209"/>
        <x:v>21</x:v>
      </x:c>
      <x:c r="M1197" s="54">
        <x:f t="shared" si="210"/>
        <x:v>1000.7328585616016</x:v>
      </x:c>
      <x:c r="N1197" s="54">
        <x:f t="shared" si="211"/>
        <x:v>0.19495337400111221</x:v>
      </x:c>
      <x:c r="O1197" s="55">
        <x:f t="shared" si="212"/>
        <x:v>53104</x:v>
      </x:c>
      <x:c r="P1197" s="55">
        <x:f t="shared" si="213"/>
        <x:v>11440</x:v>
      </x:c>
      <x:c r="Q1197" s="55">
        <x:f t="shared" si="214"/>
        <x:v>29873.834350027806</x:v>
      </x:c>
      <x:c r="R1197" s="55">
        <x:f t="shared" si="215"/>
        <x:v>-8209.8343500278061</x:v>
      </x:c>
      <x:c r="S1197" s="1" t="str">
        <x:f t="shared" si="216"/>
        <x:v>YES</x:v>
      </x:c>
      <x:c r="T1197" s="1">
        <x:f t="shared" si="217"/>
        <x:v>-8209.8343500278061</x:v>
      </x:c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53" t="n">
        <x:f t="shared" ref="I1198:I1261" si="218">INT((ROW()-ROW($I$46))/((CARROT_CAP+1)*(MESCLUN_CAP+1)))</x:f>
        <x:v>1</x:v>
      </x:c>
      <x:c r="J1198" s="53" t="n">
        <x:f t="shared" ref="J1198:J1261" si="219">MOD(INT((ROW()-ROW($I$46))/(MESCLUN_CAP+1)),CARROT_CAP+1)</x:f>
        <x:v>16</x:v>
      </x:c>
      <x:c r="K1198" s="53" t="n">
        <x:f t="shared" ref="K1198:K1261" si="220">MOD(ROW()-ROW($I$46),MESCLUN_CAP+1)</x:f>
        <x:v>5</x:v>
      </x:c>
      <x:c r="L1198" s="53" t="n">
        <x:f t="shared" ref="L1198:L1261" si="221">SUM(I1198:K1198)</x:f>
        <x:v>22</x:v>
      </x:c>
      <x:c r="M1198" s="54" t="n">
        <x:f t="shared" ref="M1198:M1261" si="222">I1198*TOMATO_HOURS*WEEKS*(1+TOMATO_DIM)^I1198+J1198*CARROT_HOURS*WEEKS*(1+CARROT_DIM)^J1198+K1198*MESCLUN_HOURS*WEEKS*(1+MESCLUN_DIM)^K1198</x:f>
        <x:v>1050.9811824828046</x:v>
      </x:c>
      <x:c r="N1198" s="54" t="n">
        <x:f t="shared" ref="N1198:N1261" si="223">MAX(M1198-FARMER_HOURS,0)/TEMP_HOURS_PER_WORKER</x:f>
        <x:v>0.2298480433908365</x:v>
      </x:c>
      <x:c r="O1198" s="55" t="n">
        <x:f t="shared" ref="O1198:O1261" si="224">I1198*TOMATO_PRICE+J1198*CARROT_PRICE+K1198*MESCLUN_PRICE</x:f>
        <x:v>55804</x:v>
      </x:c>
      <x:c r="P1198" s="55" t="n">
        <x:f t="shared" ref="P1198:P1261" si="225">I1198*TOMATO_FERTILIZER+J1198*CARROT_FERTILIZER+K1198*MESCLUN_FERTILIZER</x:f>
        <x:v>12320</x:v>
      </x:c>
      <x:c r="Q1198" s="55" t="n">
        <x:f t="shared" ref="Q1198:Q1261" si="226">MIN(M1198,FARMER_HOURS)*FARMER_RATE+MAX(M1198-FARMER_HOURS,0)*TEMP_RATE</x:f>
        <x:v>30746.201084770913</x:v>
      </x:c>
      <x:c r="R1198" s="55" t="n">
        <x:f t="shared" ref="R1198:R1261" si="227">O1198-P1198-Q1198-FIXED_COST</x:f>
        <x:v>-7262.201084770913</x:v>
      </x:c>
      <x:c r="S1198" s="1" t="str">
        <x:f t="shared" ref="S1198:S1261" si="228">IF(AND(L1198&lt;=TOTAL_BED_CAP,N1198&lt;=TEMP_WORKER_CAP),"YES","NO")</x:f>
        <x:v>YES</x:v>
      </x:c>
      <x:c r="T1198" s="1" t="n">
        <x:f t="shared" ref="T1198:T1261" si="229">IF(S1198="YES",R1198,-1E+99)</x:f>
        <x:v>-7262.201084770913</x:v>
      </x:c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53">
        <x:f t="shared" si="218"/>
        <x:v>1</x:v>
      </x:c>
      <x:c r="J1199" s="53">
        <x:f t="shared" si="219"/>
        <x:v>16</x:v>
      </x:c>
      <x:c r="K1199" s="53">
        <x:f t="shared" si="220"/>
        <x:v>6</x:v>
      </x:c>
      <x:c r="L1199" s="53">
        <x:f t="shared" si="221"/>
        <x:v>23</x:v>
      </x:c>
      <x:c r="M1199" s="54">
        <x:f t="shared" si="222"/>
        <x:v>1102.4561566644381</x:v>
      </x:c>
      <x:c r="N1199" s="54">
        <x:f t="shared" si="223"/>
        <x:v>0.26559455323919318</x:v>
      </x:c>
      <x:c r="O1199" s="55">
        <x:f t="shared" si="224"/>
        <x:v>58504</x:v>
      </x:c>
      <x:c r="P1199" s="55">
        <x:f t="shared" si="225"/>
        <x:v>13200</x:v>
      </x:c>
      <x:c r="Q1199" s="55">
        <x:f t="shared" si="226"/>
        <x:v>31639.86383097983</x:v>
      </x:c>
      <x:c r="R1199" s="55">
        <x:f t="shared" si="227"/>
        <x:v>-6335.8638309798298</x:v>
      </x:c>
      <x:c r="S1199" s="1" t="str">
        <x:f t="shared" si="228"/>
        <x:v>YES</x:v>
      </x:c>
      <x:c r="T1199" s="1">
        <x:f t="shared" si="229"/>
        <x:v>-6335.8638309798298</x:v>
      </x:c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53">
        <x:f t="shared" si="218"/>
        <x:v>1</x:v>
      </x:c>
      <x:c r="J1200" s="53">
        <x:f t="shared" si="219"/>
        <x:v>16</x:v>
      </x:c>
      <x:c r="K1200" s="53">
        <x:f t="shared" si="220"/>
        <x:v>7</x:v>
      </x:c>
      <x:c r="L1200" s="53">
        <x:f t="shared" si="221"/>
        <x:v>24</x:v>
      </x:c>
      <x:c r="M1200" s="54">
        <x:f t="shared" si="222"/>
        <x:v>1155.1805960623985</x:v>
      </x:c>
      <x:c r="N1200" s="54">
        <x:f t="shared" si="223"/>
        <x:v>0.30220874726555452</x:v>
      </x:c>
      <x:c r="O1200" s="55">
        <x:f t="shared" si="224"/>
        <x:v>61204</x:v>
      </x:c>
      <x:c r="P1200" s="55">
        <x:f t="shared" si="225"/>
        <x:v>14080</x:v>
      </x:c>
      <x:c r="Q1200" s="55">
        <x:f t="shared" si="226"/>
        <x:v>32555.218681638864</x:v>
      </x:c>
      <x:c r="R1200" s="55">
        <x:f t="shared" si="227"/>
        <x:v>-5431.2186816388639</x:v>
      </x:c>
      <x:c r="S1200" s="1" t="str">
        <x:f t="shared" si="228"/>
        <x:v>YES</x:v>
      </x:c>
      <x:c r="T1200" s="1">
        <x:f t="shared" si="229"/>
        <x:v>-5431.2186816388639</x:v>
      </x:c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53">
        <x:f t="shared" si="218"/>
        <x:v>1</x:v>
      </x:c>
      <x:c r="J1201" s="53">
        <x:f t="shared" si="219"/>
        <x:v>16</x:v>
      </x:c>
      <x:c r="K1201" s="53">
        <x:f t="shared" si="220"/>
        <x:v>8</x:v>
      </x:c>
      <x:c r="L1201" s="53">
        <x:f t="shared" si="221"/>
        <x:v>25</x:v>
      </x:c>
      <x:c r="M1201" s="54">
        <x:f t="shared" si="222"/>
        <x:v>1209.1776943423788</x:v>
      </x:c>
      <x:c r="N1201" s="54">
        <x:f t="shared" si="223"/>
        <x:v>0.33970673218220748</x:v>
      </x:c>
      <x:c r="O1201" s="55">
        <x:f t="shared" si="224"/>
        <x:v>63904</x:v>
      </x:c>
      <x:c r="P1201" s="55">
        <x:f t="shared" si="225"/>
        <x:v>14960</x:v>
      </x:c>
      <x:c r="Q1201" s="55">
        <x:f t="shared" si="226"/>
        <x:v>33492.668304555191</x:v>
      </x:c>
      <x:c r="R1201" s="55">
        <x:f t="shared" si="227"/>
        <x:v>-4548.6683045551908</x:v>
      </x:c>
      <x:c r="S1201" s="1" t="str">
        <x:f t="shared" si="228"/>
        <x:v>YES</x:v>
      </x:c>
      <x:c r="T1201" s="1">
        <x:f t="shared" si="229"/>
        <x:v>-4548.6683045551908</x:v>
      </x:c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53">
        <x:f t="shared" si="218"/>
        <x:v>1</x:v>
      </x:c>
      <x:c r="J1202" s="53">
        <x:f t="shared" si="219"/>
        <x:v>16</x:v>
      </x:c>
      <x:c r="K1202" s="53">
        <x:f t="shared" si="220"/>
        <x:v>9</x:v>
      </x:c>
      <x:c r="L1202" s="53">
        <x:f t="shared" si="221"/>
        <x:v>26</x:v>
      </x:c>
      <x:c r="M1202" s="54">
        <x:f t="shared" si="222"/>
        <x:v>1264.4710297827733</x:v>
      </x:c>
      <x:c r="N1202" s="54">
        <x:f t="shared" si="223"/>
        <x:v>0.37810488179359253</x:v>
      </x:c>
      <x:c r="O1202" s="55">
        <x:f t="shared" si="224"/>
        <x:v>66604</x:v>
      </x:c>
      <x:c r="P1202" s="55">
        <x:f t="shared" si="225"/>
        <x:v>15840</x:v>
      </x:c>
      <x:c r="Q1202" s="55">
        <x:f t="shared" si="226"/>
        <x:v>34452.622044839809</x:v>
      </x:c>
      <x:c r="R1202" s="55">
        <x:f t="shared" si="227"/>
        <x:v>-3688.622044839809</x:v>
      </x:c>
      <x:c r="S1202" s="1" t="str">
        <x:f t="shared" si="228"/>
        <x:v>YES</x:v>
      </x:c>
      <x:c r="T1202" s="1">
        <x:f t="shared" si="229"/>
        <x:v>-3688.622044839809</x:v>
      </x:c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53">
        <x:f t="shared" si="218"/>
        <x:v>1</x:v>
      </x:c>
      <x:c r="J1203" s="53">
        <x:f t="shared" si="219"/>
        <x:v>16</x:v>
      </x:c>
      <x:c r="K1203" s="53">
        <x:f t="shared" si="220"/>
        <x:v>10</x:v>
      </x:c>
      <x:c r="L1203" s="53">
        <x:f t="shared" si="221"/>
        <x:v>27</x:v>
      </x:c>
      <x:c r="M1203" s="54">
        <x:f t="shared" si="222"/>
        <x:v>1321.0845712659861</x:v>
      </x:c>
      <x:c r="N1203" s="54">
        <x:f t="shared" si="223"/>
        <x:v>0.41741984115693481</x:v>
      </x:c>
      <x:c r="O1203" s="55">
        <x:f t="shared" si="224"/>
        <x:v>69304</x:v>
      </x:c>
      <x:c r="P1203" s="55">
        <x:f t="shared" si="225"/>
        <x:v>16720</x:v>
      </x:c>
      <x:c r="Q1203" s="55">
        <x:f t="shared" si="226"/>
        <x:v>35435.496028923371</x:v>
      </x:c>
      <x:c r="R1203" s="55">
        <x:f t="shared" si="227"/>
        <x:v>-2851.4960289233713</x:v>
      </x:c>
      <x:c r="S1203" s="1" t="str">
        <x:f t="shared" si="228"/>
        <x:v>YES</x:v>
      </x:c>
      <x:c r="T1203" s="1">
        <x:f t="shared" si="229"/>
        <x:v>-2851.4960289233713</x:v>
      </x:c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53">
        <x:f t="shared" si="218"/>
        <x:v>1</x:v>
      </x:c>
      <x:c r="J1204" s="53">
        <x:f t="shared" si="219"/>
        <x:v>16</x:v>
      </x:c>
      <x:c r="K1204" s="53">
        <x:f t="shared" si="220"/>
        <x:v>11</x:v>
      </x:c>
      <x:c r="L1204" s="53">
        <x:f t="shared" si="221"/>
        <x:v>28</x:v>
      </x:c>
      <x:c r="M1204" s="54">
        <x:f t="shared" si="222"/>
        <x:v>1379.042684359425</x:v>
      </x:c>
      <x:c r="N1204" s="54">
        <x:f t="shared" si="223"/>
        <x:v>0.45766853080515629</x:v>
      </x:c>
      <x:c r="O1204" s="55">
        <x:f t="shared" si="224"/>
        <x:v>72004</x:v>
      </x:c>
      <x:c r="P1204" s="55">
        <x:f t="shared" si="225"/>
        <x:v>17600</x:v>
      </x:c>
      <x:c r="Q1204" s="55">
        <x:f t="shared" si="226"/>
        <x:v>36441.713270128908</x:v>
      </x:c>
      <x:c r="R1204" s="55">
        <x:f t="shared" si="227"/>
        <x:v>-2037.7132701289083</x:v>
      </x:c>
      <x:c r="S1204" s="1" t="str">
        <x:f t="shared" si="228"/>
        <x:v>YES</x:v>
      </x:c>
      <x:c r="T1204" s="1">
        <x:f t="shared" si="229"/>
        <x:v>-2037.7132701289083</x:v>
      </x:c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53">
        <x:f t="shared" si="218"/>
        <x:v>1</x:v>
      </x:c>
      <x:c r="J1205" s="53">
        <x:f t="shared" si="219"/>
        <x:v>16</x:v>
      </x:c>
      <x:c r="K1205" s="53">
        <x:f t="shared" si="220"/>
        <x:v>12</x:v>
      </x:c>
      <x:c r="L1205" s="53">
        <x:f t="shared" si="221"/>
        <x:v>29</x:v>
      </x:c>
      <x:c r="M1205" s="54">
        <x:f t="shared" si="222"/>
        <x:v>1438.3701374874895</x:v>
      </x:c>
      <x:c r="N1205" s="54">
        <x:f t="shared" si="223"/>
        <x:v>0.49886815103297882</x:v>
      </x:c>
      <x:c r="O1205" s="55">
        <x:f t="shared" si="224"/>
        <x:v>74704</x:v>
      </x:c>
      <x:c r="P1205" s="55">
        <x:f t="shared" si="225"/>
        <x:v>18480</x:v>
      </x:c>
      <x:c r="Q1205" s="55">
        <x:f t="shared" si="226"/>
        <x:v>37471.70377582447</x:v>
      </x:c>
      <x:c r="R1205" s="55">
        <x:f t="shared" si="227"/>
        <x:v>-1247.7037758244696</x:v>
      </x:c>
      <x:c r="S1205" s="1" t="str">
        <x:f t="shared" si="228"/>
        <x:v>YES</x:v>
      </x:c>
      <x:c r="T1205" s="1">
        <x:f t="shared" si="229"/>
        <x:v>-1247.7037758244696</x:v>
      </x:c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53">
        <x:f t="shared" si="218"/>
        <x:v>1</x:v>
      </x:c>
      <x:c r="J1206" s="53">
        <x:f t="shared" si="219"/>
        <x:v>16</x:v>
      </x:c>
      <x:c r="K1206" s="53">
        <x:f t="shared" si="220"/>
        <x:v>13</x:v>
      </x:c>
      <x:c r="L1206" s="53">
        <x:f t="shared" si="221"/>
        <x:v>30</x:v>
      </x:c>
      <x:c r="M1206" s="54">
        <x:f t="shared" si="222"/>
        <x:v>1499.0921081958736</x:v>
      </x:c>
      <x:c r="N1206" s="54">
        <x:f t="shared" si="223"/>
        <x:v>0.54103618624713445</x:v>
      </x:c>
      <x:c r="O1206" s="55">
        <x:f t="shared" si="224"/>
        <x:v>77404</x:v>
      </x:c>
      <x:c r="P1206" s="55">
        <x:f t="shared" si="225"/>
        <x:v>19360</x:v>
      </x:c>
      <x:c r="Q1206" s="55">
        <x:f t="shared" si="226"/>
        <x:v>38525.904656178362</x:v>
      </x:c>
      <x:c r="R1206" s="55">
        <x:f t="shared" si="227"/>
        <x:v>-481.90465617836162</x:v>
      </x:c>
      <x:c r="S1206" s="1" t="str">
        <x:f t="shared" si="228"/>
        <x:v>YES</x:v>
      </x:c>
      <x:c r="T1206" s="1">
        <x:f t="shared" si="229"/>
        <x:v>-481.90465617836162</x:v>
      </x:c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53">
        <x:f t="shared" si="218"/>
        <x:v>1</x:v>
      </x:c>
      <x:c r="J1207" s="53">
        <x:f t="shared" si="219"/>
        <x:v>16</x:v>
      </x:c>
      <x:c r="K1207" s="53">
        <x:f t="shared" si="220"/>
        <x:v>14</x:v>
      </x:c>
      <x:c r="L1207" s="53">
        <x:f t="shared" si="221"/>
        <x:v>31</x:v>
      </x:c>
      <x:c r="M1207" s="54">
        <x:f t="shared" si="222"/>
        <x:v>1561.2341895095351</x:v>
      </x:c>
      <x:c r="N1207" s="54">
        <x:f t="shared" si="223"/>
        <x:v>0.58419040938162159</x:v>
      </x:c>
      <x:c r="O1207" s="55">
        <x:f t="shared" si="224"/>
        <x:v>80104</x:v>
      </x:c>
      <x:c r="P1207" s="55">
        <x:f t="shared" si="225"/>
        <x:v>20240</x:v>
      </x:c>
      <x:c r="Q1207" s="55">
        <x:f t="shared" si="226"/>
        <x:v>39604.760234540539</x:v>
      </x:c>
      <x:c r="R1207" s="55">
        <x:f t="shared" si="227"/>
        <x:v>259.23976545946061</x:v>
      </x:c>
      <x:c r="S1207" s="1" t="str">
        <x:f t="shared" si="228"/>
        <x:v>YES</x:v>
      </x:c>
      <x:c r="T1207" s="1">
        <x:f t="shared" si="229"/>
        <x:v>259.23976545946061</x:v>
      </x:c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53">
        <x:f t="shared" si="218"/>
        <x:v>1</x:v>
      </x:c>
      <x:c r="J1208" s="53">
        <x:f t="shared" si="219"/>
        <x:v>16</x:v>
      </x:c>
      <x:c r="K1208" s="53">
        <x:f t="shared" si="220"/>
        <x:v>15</x:v>
      </x:c>
      <x:c r="L1208" s="53">
        <x:f t="shared" si="221"/>
        <x:v>32</x:v>
      </x:c>
      <x:c r="M1208" s="54">
        <x:f t="shared" si="222"/>
        <x:v>1624.8223963856813</x:v>
      </x:c>
      <x:c r="N1208" s="54">
        <x:f t="shared" si="223"/>
        <x:v>0.62834888637894537</x:v>
      </x:c>
      <x:c r="O1208" s="55">
        <x:f t="shared" si="224"/>
        <x:v>82804</x:v>
      </x:c>
      <x:c r="P1208" s="55">
        <x:f t="shared" si="225"/>
        <x:v>21120</x:v>
      </x:c>
      <x:c r="Q1208" s="55">
        <x:f t="shared" si="226"/>
        <x:v>40708.722159473633</x:v>
      </x:c>
      <x:c r="R1208" s="55">
        <x:f t="shared" si="227"/>
        <x:v>975.27784052636707</x:v>
      </x:c>
      <x:c r="S1208" s="1" t="str">
        <x:f t="shared" si="228"/>
        <x:v>YES</x:v>
      </x:c>
      <x:c r="T1208" s="1">
        <x:f t="shared" si="229"/>
        <x:v>975.27784052636707</x:v>
      </x:c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53">
        <x:f t="shared" si="218"/>
        <x:v>1</x:v>
      </x:c>
      <x:c r="J1209" s="53">
        <x:f t="shared" si="219"/>
        <x:v>16</x:v>
      </x:c>
      <x:c r="K1209" s="53">
        <x:f t="shared" si="220"/>
        <x:v>16</x:v>
      </x:c>
      <x:c r="L1209" s="53">
        <x:f t="shared" si="221"/>
        <x:v>33</x:v>
      </x:c>
      <x:c r="M1209" s="54">
        <x:f t="shared" si="222"/>
        <x:v>1689.8831722631703</x:v>
      </x:c>
      <x:c r="N1209" s="54">
        <x:f t="shared" si="223"/>
        <x:v>0.67352998073831272</x:v>
      </x:c>
      <x:c r="O1209" s="55">
        <x:f t="shared" si="224"/>
        <x:v>85504</x:v>
      </x:c>
      <x:c r="P1209" s="55">
        <x:f t="shared" si="225"/>
        <x:v>22000</x:v>
      </x:c>
      <x:c r="Q1209" s="55">
        <x:f t="shared" si="226"/>
        <x:v>41838.249518457815</x:v>
      </x:c>
      <x:c r="R1209" s="55">
        <x:f t="shared" si="227"/>
        <x:v>1665.7504815421853</x:v>
      </x:c>
      <x:c r="S1209" s="1" t="str">
        <x:f t="shared" si="228"/>
        <x:v>YES</x:v>
      </x:c>
      <x:c r="T1209" s="1">
        <x:f t="shared" si="229"/>
        <x:v>1665.7504815421853</x:v>
      </x:c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53">
        <x:f t="shared" si="218"/>
        <x:v>1</x:v>
      </x:c>
      <x:c r="J1210" s="53">
        <x:f t="shared" si="219"/>
        <x:v>16</x:v>
      </x:c>
      <x:c r="K1210" s="53">
        <x:f t="shared" si="220"/>
        <x:v>17</x:v>
      </x:c>
      <x:c r="L1210" s="53">
        <x:f t="shared" si="221"/>
        <x:v>34</x:v>
      </x:c>
      <x:c r="M1210" s="54">
        <x:f t="shared" si="222"/>
        <x:v>1756.4433957097108</x:v>
      </x:c>
      <x:c r="N1210" s="54">
        <x:f t="shared" si="223"/>
        <x:v>0.71975235813174365</x:v>
      </x:c>
      <x:c r="O1210" s="55">
        <x:f t="shared" si="224"/>
        <x:v>88204</x:v>
      </x:c>
      <x:c r="P1210" s="55">
        <x:f t="shared" si="225"/>
        <x:v>22880</x:v>
      </x:c>
      <x:c r="Q1210" s="55">
        <x:f t="shared" si="226"/>
        <x:v>42993.808953293585</x:v>
      </x:c>
      <x:c r="R1210" s="55">
        <x:f t="shared" si="227"/>
        <x:v>2330.1910467064154</x:v>
      </x:c>
      <x:c r="S1210" s="1" t="str">
        <x:f t="shared" si="228"/>
        <x:v>YES</x:v>
      </x:c>
      <x:c r="T1210" s="1">
        <x:f t="shared" si="229"/>
        <x:v>2330.1910467064154</x:v>
      </x:c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53">
        <x:f t="shared" si="218"/>
        <x:v>1</x:v>
      </x:c>
      <x:c r="J1211" s="53">
        <x:f t="shared" si="219"/>
        <x:v>16</x:v>
      </x:c>
      <x:c r="K1211" s="53">
        <x:f t="shared" si="220"/>
        <x:v>18</x:v>
      </x:c>
      <x:c r="L1211" s="53">
        <x:f t="shared" si="221"/>
        <x:v>35</x:v>
      </x:c>
      <x:c r="M1211" s="54">
        <x:f t="shared" si="222"/>
        <x:v>1824.5303871682981</x:v>
      </x:c>
      <x:c r="N1211" s="54">
        <x:f t="shared" si="223"/>
        <x:v>0.7670349910890959</x:v>
      </x:c>
      <x:c r="O1211" s="55">
        <x:f t="shared" si="224"/>
        <x:v>90904</x:v>
      </x:c>
      <x:c r="P1211" s="55">
        <x:f t="shared" si="225"/>
        <x:v>23760</x:v>
      </x:c>
      <x:c r="Q1211" s="55">
        <x:f t="shared" si="226"/>
        <x:v>44175.874777227393</x:v>
      </x:c>
      <x:c r="R1211" s="55">
        <x:f t="shared" si="227"/>
        <x:v>2968.1252227726072</x:v>
      </x:c>
      <x:c r="S1211" s="1" t="str">
        <x:f t="shared" si="228"/>
        <x:v>YES</x:v>
      </x:c>
      <x:c r="T1211" s="1">
        <x:f t="shared" si="229"/>
        <x:v>2968.1252227726072</x:v>
      </x:c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53">
        <x:f t="shared" si="218"/>
        <x:v>1</x:v>
      </x:c>
      <x:c r="J1212" s="53">
        <x:f t="shared" si="219"/>
        <x:v>16</x:v>
      </x:c>
      <x:c r="K1212" s="53">
        <x:f t="shared" si="220"/>
        <x:v>19</x:v>
      </x:c>
      <x:c r="L1212" s="53">
        <x:f t="shared" si="221"/>
        <x:v>36</x:v>
      </x:c>
      <x:c r="M1212" s="54">
        <x:f t="shared" si="222"/>
        <x:v>1894.1719158043197</x:v>
      </x:c>
      <x:c r="N1212" s="54">
        <x:f t="shared" si="223"/>
        <x:v>0.81539716375299975</x:v>
      </x:c>
      <x:c r="O1212" s="55">
        <x:f t="shared" si="224"/>
        <x:v>93604</x:v>
      </x:c>
      <x:c r="P1212" s="55">
        <x:f t="shared" si="225"/>
        <x:v>24640</x:v>
      </x:c>
      <x:c r="Q1212" s="55">
        <x:f t="shared" si="226"/>
        <x:v>45384.929093824991</x:v>
      </x:c>
      <x:c r="R1212" s="55">
        <x:f t="shared" si="227"/>
        <x:v>3579.0709061750094</x:v>
      </x:c>
      <x:c r="S1212" s="1" t="str">
        <x:f t="shared" si="228"/>
        <x:v>YES</x:v>
      </x:c>
      <x:c r="T1212" s="1">
        <x:f t="shared" si="229"/>
        <x:v>3579.0709061750094</x:v>
      </x:c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53">
        <x:f t="shared" si="218"/>
        <x:v>1</x:v>
      </x:c>
      <x:c r="J1213" s="53">
        <x:f t="shared" si="219"/>
        <x:v>16</x:v>
      </x:c>
      <x:c r="K1213" s="53">
        <x:f t="shared" si="220"/>
        <x:v>20</x:v>
      </x:c>
      <x:c r="L1213" s="53">
        <x:f t="shared" si="221"/>
        <x:v>37</x:v>
      </x:c>
      <x:c r="M1213" s="54">
        <x:f t="shared" si="222"/>
        <x:v>1965.3962064547968</x:v>
      </x:c>
      <x:c r="N1213" s="54">
        <x:f t="shared" si="223"/>
        <x:v>0.86485847670472005</x:v>
      </x:c>
      <x:c r="O1213" s="55">
        <x:f t="shared" si="224"/>
        <x:v>96304</x:v>
      </x:c>
      <x:c r="P1213" s="55">
        <x:f t="shared" si="225"/>
        <x:v>25520</x:v>
      </x:c>
      <x:c r="Q1213" s="55">
        <x:f t="shared" si="226"/>
        <x:v>46621.461917617999</x:v>
      </x:c>
      <x:c r="R1213" s="55">
        <x:f t="shared" si="227"/>
        <x:v>4162.5380823820014</x:v>
      </x:c>
      <x:c r="S1213" s="1" t="str">
        <x:f t="shared" si="228"/>
        <x:v>YES</x:v>
      </x:c>
      <x:c r="T1213" s="1">
        <x:f t="shared" si="229"/>
        <x:v>4162.5380823820014</x:v>
      </x:c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53">
        <x:f t="shared" si="218"/>
        <x:v>1</x:v>
      </x:c>
      <x:c r="J1214" s="53">
        <x:f t="shared" si="219"/>
        <x:v>16</x:v>
      </x:c>
      <x:c r="K1214" s="53">
        <x:f t="shared" si="220"/>
        <x:v>21</x:v>
      </x:c>
      <x:c r="L1214" s="53">
        <x:f t="shared" si="221"/>
        <x:v>38</x:v>
      </x:c>
      <x:c r="M1214" s="54">
        <x:f t="shared" si="222"/>
        <x:v>2038.2319466812405</x:v>
      </x:c>
      <x:c r="N1214" s="54">
        <x:f t="shared" si="223"/>
        <x:v>0.9154388518619726</x:v>
      </x:c>
      <x:c r="O1214" s="55">
        <x:f t="shared" si="224"/>
        <x:v>99004</x:v>
      </x:c>
      <x:c r="P1214" s="55">
        <x:f t="shared" si="225"/>
        <x:v>26400</x:v>
      </x:c>
      <x:c r="Q1214" s="55">
        <x:f t="shared" si="226"/>
        <x:v>47885.971296549309</x:v>
      </x:c>
      <x:c r="R1214" s="55">
        <x:f t="shared" si="227"/>
        <x:v>4718.028703450691</x:v>
      </x:c>
      <x:c r="S1214" s="1" t="str">
        <x:f t="shared" si="228"/>
        <x:v>YES</x:v>
      </x:c>
      <x:c r="T1214" s="1">
        <x:f t="shared" si="229"/>
        <x:v>4718.028703450691</x:v>
      </x:c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53">
        <x:f t="shared" si="218"/>
        <x:v>1</x:v>
      </x:c>
      <x:c r="J1215" s="53">
        <x:f t="shared" si="219"/>
        <x:v>16</x:v>
      </x:c>
      <x:c r="K1215" s="53">
        <x:f t="shared" si="220"/>
        <x:v>22</x:v>
      </x:c>
      <x:c r="L1215" s="53">
        <x:f t="shared" si="221"/>
        <x:v>39</x:v>
      </x:c>
      <x:c r="M1215" s="54">
        <x:f t="shared" si="222"/>
        <x:v>2112.708293927637</x:v>
      </x:c>
      <x:c r="N1215" s="54">
        <x:f t="shared" si="223"/>
        <x:v>0.96715853744974789</x:v>
      </x:c>
      <x:c r="O1215" s="55">
        <x:f t="shared" si="224"/>
        <x:v>101704</x:v>
      </x:c>
      <x:c r="P1215" s="55">
        <x:f t="shared" si="225"/>
        <x:v>27280</x:v>
      </x:c>
      <x:c r="Q1215" s="55">
        <x:f t="shared" si="226"/>
        <x:v>49178.963436243692</x:v>
      </x:c>
      <x:c r="R1215" s="55">
        <x:f t="shared" si="227"/>
        <x:v>5245.0365637563082</x:v>
      </x:c>
      <x:c r="S1215" s="1" t="str">
        <x:f t="shared" si="228"/>
        <x:v>YES</x:v>
      </x:c>
      <x:c r="T1215" s="1">
        <x:f t="shared" si="229"/>
        <x:v>5245.0365637563082</x:v>
      </x:c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53">
        <x:f t="shared" si="218"/>
        <x:v>1</x:v>
      </x:c>
      <x:c r="J1216" s="53">
        <x:f t="shared" si="219"/>
        <x:v>16</x:v>
      </x:c>
      <x:c r="K1216" s="53">
        <x:f t="shared" si="220"/>
        <x:v>23</x:v>
      </x:c>
      <x:c r="L1216" s="53">
        <x:f t="shared" si="221"/>
        <x:v>40</x:v>
      </x:c>
      <x:c r="M1216" s="54">
        <x:f t="shared" si="222"/>
        <x:v>2188.8548827850732</x:v>
      </x:c>
      <x:c r="N1216" s="54">
        <x:f t="shared" si="223"/>
        <x:v>1.0200381130451897</x:v>
      </x:c>
      <x:c r="O1216" s="55">
        <x:f t="shared" si="224"/>
        <x:v>104404</x:v>
      </x:c>
      <x:c r="P1216" s="55">
        <x:f t="shared" si="225"/>
        <x:v>28160</x:v>
      </x:c>
      <x:c r="Q1216" s="55">
        <x:f t="shared" si="226"/>
        <x:v>50500.952826129738</x:v>
      </x:c>
      <x:c r="R1216" s="55">
        <x:f t="shared" si="227"/>
        <x:v>5743.0471738702618</x:v>
      </x:c>
      <x:c r="S1216" s="1" t="str">
        <x:f t="shared" si="228"/>
        <x:v>YES</x:v>
      </x:c>
      <x:c r="T1216" s="1">
        <x:f t="shared" si="229"/>
        <x:v>5743.0471738702618</x:v>
      </x:c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53">
        <x:f t="shared" si="218"/>
        <x:v>1</x:v>
      </x:c>
      <x:c r="J1217" s="53">
        <x:f t="shared" si="219"/>
        <x:v>16</x:v>
      </x:c>
      <x:c r="K1217" s="53">
        <x:f t="shared" si="220"/>
        <x:v>24</x:v>
      </x:c>
      <x:c r="L1217" s="53">
        <x:f t="shared" si="221"/>
        <x:v>41</x:v>
      </x:c>
      <x:c r="M1217" s="54">
        <x:f t="shared" si="222"/>
        <x:v>2266.7018323645693</x:v>
      </x:c>
      <x:c r="N1217" s="54">
        <x:f t="shared" si="223"/>
        <x:v>1.0740984946976175</x:v>
      </x:c>
      <x:c r="O1217" s="55">
        <x:f t="shared" si="224"/>
        <x:v>107104</x:v>
      </x:c>
      <x:c r="P1217" s="55">
        <x:f t="shared" si="225"/>
        <x:v>29040</x:v>
      </x:c>
      <x:c r="Q1217" s="55">
        <x:f t="shared" si="226"/>
        <x:v>51852.462367440443</x:v>
      </x:c>
      <x:c r="R1217" s="55">
        <x:f t="shared" si="227"/>
        <x:v>6211.5376325595571</x:v>
      </x:c>
      <x:c r="S1217" s="1" t="str">
        <x:f t="shared" si="228"/>
        <x:v>YES</x:v>
      </x:c>
      <x:c r="T1217" s="1">
        <x:f t="shared" si="229"/>
        <x:v>6211.5376325595571</x:v>
      </x:c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53">
        <x:f t="shared" si="218"/>
        <x:v>1</x:v>
      </x:c>
      <x:c r="J1218" s="53">
        <x:f t="shared" si="219"/>
        <x:v>16</x:v>
      </x:c>
      <x:c r="K1218" s="53">
        <x:f t="shared" si="220"/>
        <x:v>25</x:v>
      </x:c>
      <x:c r="L1218" s="53">
        <x:f t="shared" si="221"/>
        <x:v>42</x:v>
      </x:c>
      <x:c r="M1218" s="54">
        <x:f t="shared" si="222"/>
        <x:v>2346.2797537796669</x:v>
      </x:c>
      <x:c r="N1218" s="54">
        <x:f t="shared" si="223"/>
        <x:v>1.1293609401247686</x:v>
      </x:c>
      <x:c r="O1218" s="55">
        <x:f t="shared" si="224"/>
        <x:v>109804</x:v>
      </x:c>
      <x:c r="P1218" s="55">
        <x:f t="shared" si="225"/>
        <x:v>29920</x:v>
      </x:c>
      <x:c r="Q1218" s="55">
        <x:f t="shared" si="226"/>
        <x:v>53234.023503119213</x:v>
      </x:c>
      <x:c r="R1218" s="55">
        <x:f t="shared" si="227"/>
        <x:v>6649.9764968807867</x:v>
      </x:c>
      <x:c r="S1218" s="1" t="str">
        <x:f t="shared" si="228"/>
        <x:v>YES</x:v>
      </x:c>
      <x:c r="T1218" s="1">
        <x:f t="shared" si="229"/>
        <x:v>6649.9764968807867</x:v>
      </x:c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53">
        <x:f t="shared" si="218"/>
        <x:v>1</x:v>
      </x:c>
      <x:c r="J1219" s="53">
        <x:f t="shared" si="219"/>
        <x:v>16</x:v>
      </x:c>
      <x:c r="K1219" s="53">
        <x:f t="shared" si="220"/>
        <x:v>26</x:v>
      </x:c>
      <x:c r="L1219" s="53">
        <x:f t="shared" si="221"/>
        <x:v>43</x:v>
      </x:c>
      <x:c r="M1219" s="54">
        <x:f t="shared" si="222"/>
        <x:v>2427.6197577403846</x:v>
      </x:c>
      <x:c r="N1219" s="54">
        <x:f t="shared" si="223"/>
        <x:v>1.1858470539863781</x:v>
      </x:c>
      <x:c r="O1219" s="55">
        <x:f t="shared" si="224"/>
        <x:v>112504</x:v>
      </x:c>
      <x:c r="P1219" s="55">
        <x:f t="shared" si="225"/>
        <x:v>30800</x:v>
      </x:c>
      <x:c r="Q1219" s="55">
        <x:f t="shared" si="226"/>
        <x:v>54646.17634965945</x:v>
      </x:c>
      <x:c r="R1219" s="55">
        <x:f t="shared" si="227"/>
        <x:v>7057.8236503405496</x:v>
      </x:c>
      <x:c r="S1219" s="1" t="str">
        <x:f t="shared" si="228"/>
        <x:v>YES</x:v>
      </x:c>
      <x:c r="T1219" s="1">
        <x:f t="shared" si="229"/>
        <x:v>7057.8236503405496</x:v>
      </x:c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53">
        <x:f t="shared" si="218"/>
        <x:v>1</x:v>
      </x:c>
      <x:c r="J1220" s="53">
        <x:f t="shared" si="219"/>
        <x:v>16</x:v>
      </x:c>
      <x:c r="K1220" s="53">
        <x:f t="shared" si="220"/>
        <x:v>27</x:v>
      </x:c>
      <x:c r="L1220" s="53">
        <x:f t="shared" si="221"/>
        <x:v>44</x:v>
      </x:c>
      <x:c r="M1220" s="54">
        <x:f t="shared" si="222"/>
        <x:v>2510.7534622601411</x:v>
      </x:c>
      <x:c r="N1220" s="54">
        <x:f t="shared" si="223"/>
        <x:v>1.243578793236209</x:v>
      </x:c>
      <x:c r="O1220" s="55">
        <x:f t="shared" si="224"/>
        <x:v>115204</x:v>
      </x:c>
      <x:c r="P1220" s="55">
        <x:f t="shared" si="225"/>
        <x:v>31680</x:v>
      </x:c>
      <x:c r="Q1220" s="55">
        <x:f t="shared" si="226"/>
        <x:v>56089.469830905226</x:v>
      </x:c>
      <x:c r="R1220" s="55">
        <x:f t="shared" si="227"/>
        <x:v>7434.5301690947745</x:v>
      </x:c>
      <x:c r="S1220" s="1" t="str">
        <x:f t="shared" si="228"/>
        <x:v>YES</x:v>
      </x:c>
      <x:c r="T1220" s="1">
        <x:f t="shared" si="229"/>
        <x:v>7434.5301690947745</x:v>
      </x:c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53">
        <x:f t="shared" si="218"/>
        <x:v>1</x:v>
      </x:c>
      <x:c r="J1221" s="53">
        <x:f t="shared" si="219"/>
        <x:v>16</x:v>
      </x:c>
      <x:c r="K1221" s="53">
        <x:f t="shared" si="220"/>
        <x:v>28</x:v>
      </x:c>
      <x:c r="L1221" s="53">
        <x:f t="shared" si="221"/>
        <x:v>45</x:v>
      </x:c>
      <x:c r="M1221" s="54">
        <x:f t="shared" si="222"/>
        <x:v>2595.7130004772948</x:v>
      </x:c>
      <x:c r="N1221" s="54">
        <x:f t="shared" si="223"/>
        <x:v>1.3025784725536769</x:v>
      </x:c>
      <x:c r="O1221" s="55">
        <x:f t="shared" si="224"/>
        <x:v>117904</x:v>
      </x:c>
      <x:c r="P1221" s="55">
        <x:f t="shared" si="225"/>
        <x:v>32560</x:v>
      </x:c>
      <x:c r="Q1221" s="55">
        <x:f t="shared" si="226"/>
        <x:v>57564.461813841925</x:v>
      </x:c>
      <x:c r="R1221" s="55">
        <x:f t="shared" si="227"/>
        <x:v>7779.5381861580754</x:v>
      </x:c>
      <x:c r="S1221" s="1" t="str">
        <x:f t="shared" si="228"/>
        <x:v>YES</x:v>
      </x:c>
      <x:c r="T1221" s="1">
        <x:f t="shared" si="229"/>
        <x:v>7779.5381861580754</x:v>
      </x:c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53">
        <x:f t="shared" si="218"/>
        <x:v>1</x:v>
      </x:c>
      <x:c r="J1222" s="53">
        <x:f t="shared" si="219"/>
        <x:v>16</x:v>
      </x:c>
      <x:c r="K1222" s="53">
        <x:f t="shared" si="220"/>
        <x:v>29</x:v>
      </x:c>
      <x:c r="L1222" s="53">
        <x:f t="shared" si="221"/>
        <x:v>46</x:v>
      </x:c>
      <x:c r="M1222" s="54">
        <x:f t="shared" si="222"/>
        <x:v>2682.5310285929486</x:v>
      </x:c>
      <x:c r="N1222" s="54">
        <x:f t="shared" si="223"/>
        <x:v>1.3628687698562143</x:v>
      </x:c>
      <x:c r="O1222" s="55">
        <x:f t="shared" si="224"/>
        <x:v>120604</x:v>
      </x:c>
      <x:c r="P1222" s="55">
        <x:f t="shared" si="225"/>
        <x:v>33440</x:v>
      </x:c>
      <x:c r="Q1222" s="55">
        <x:f t="shared" si="226"/>
        <x:v>59071.719246405359</x:v>
      </x:c>
      <x:c r="R1222" s="55">
        <x:f t="shared" si="227"/>
        <x:v>8092.2807535946413</x:v>
      </x:c>
      <x:c r="S1222" s="1" t="str">
        <x:f t="shared" si="228"/>
        <x:v>YES</x:v>
      </x:c>
      <x:c r="T1222" s="1">
        <x:f t="shared" si="229"/>
        <x:v>8092.2807535946413</x:v>
      </x:c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53">
        <x:f t="shared" si="218"/>
        <x:v>1</x:v>
      </x:c>
      <x:c r="J1223" s="53">
        <x:f t="shared" si="219"/>
        <x:v>16</x:v>
      </x:c>
      <x:c r="K1223" s="53">
        <x:f t="shared" si="220"/>
        <x:v>30</x:v>
      </x:c>
      <x:c r="L1223" s="53">
        <x:f t="shared" si="221"/>
        <x:v>47</x:v>
      </x:c>
      <x:c r="M1223" s="54">
        <x:f t="shared" si="222"/>
        <x:v>2771.2407339267193</x:v>
      </x:c>
      <x:c r="N1223" s="54">
        <x:f t="shared" si="223"/>
        <x:v>1.4244727318935551</x:v>
      </x:c>
      <x:c r="O1223" s="55">
        <x:f t="shared" si="224"/>
        <x:v>123304</x:v>
      </x:c>
      <x:c r="P1223" s="55">
        <x:f t="shared" si="225"/>
        <x:v>34320</x:v>
      </x:c>
      <x:c r="Q1223" s="55">
        <x:f t="shared" si="226"/>
        <x:v>60611.818297338876</x:v>
      </x:c>
      <x:c r="R1223" s="55">
        <x:f t="shared" si="227"/>
        <x:v>8372.1817026611243</x:v>
      </x:c>
      <x:c r="S1223" s="1" t="str">
        <x:f t="shared" si="228"/>
        <x:v>YES</x:v>
      </x:c>
      <x:c r="T1223" s="1">
        <x:f t="shared" si="229"/>
        <x:v>8372.1817026611243</x:v>
      </x:c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53">
        <x:f t="shared" si="218"/>
        <x:v>1</x:v>
      </x:c>
      <x:c r="J1224" s="53">
        <x:f t="shared" si="219"/>
        <x:v>17</x:v>
      </x:c>
      <x:c r="K1224" s="53">
        <x:f t="shared" si="220"/>
        <x:v>0</x:v>
      </x:c>
      <x:c r="L1224" s="53">
        <x:f t="shared" si="221"/>
        <x:v>18</x:v>
      </x:c>
      <x:c r="M1224" s="54">
        <x:f t="shared" si="222"/>
        <x:v>875.02531320030937</x:v>
      </x:c>
      <x:c r="N1224" s="54">
        <x:f t="shared" si="223"/>
        <x:v>0.10765646750021483</x:v>
      </x:c>
      <x:c r="O1224" s="55">
        <x:f t="shared" si="224"/>
        <x:v>44398</x:v>
      </x:c>
      <x:c r="P1224" s="55">
        <x:f t="shared" si="225"/>
        <x:v>8360</x:v>
      </x:c>
      <x:c r="Q1224" s="55">
        <x:f t="shared" si="226"/>
        <x:v>27691.41168750537</x:v>
      </x:c>
      <x:c r="R1224" s="55">
        <x:f t="shared" si="227"/>
        <x:v>-11653.41168750537</x:v>
      </x:c>
      <x:c r="S1224" s="1" t="str">
        <x:f t="shared" si="228"/>
        <x:v>YES</x:v>
      </x:c>
      <x:c r="T1224" s="1">
        <x:f t="shared" si="229"/>
        <x:v>-11653.41168750537</x:v>
      </x:c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53">
        <x:f t="shared" si="218"/>
        <x:v>1</x:v>
      </x:c>
      <x:c r="J1225" s="53">
        <x:f t="shared" si="219"/>
        <x:v>17</x:v>
      </x:c>
      <x:c r="K1225" s="53">
        <x:f t="shared" si="220"/>
        <x:v>1</x:v>
      </x:c>
      <x:c r="L1225" s="53">
        <x:f t="shared" si="221"/>
        <x:v>19</x:v>
      </x:c>
      <x:c r="M1225" s="54">
        <x:f t="shared" si="222"/>
        <x:v>920.58781320030937</x:v>
      </x:c>
      <x:c r="N1225" s="54">
        <x:f t="shared" si="223"/>
        <x:v>0.13929709250021485</x:v>
      </x:c>
      <x:c r="O1225" s="55">
        <x:f t="shared" si="224"/>
        <x:v>47098</x:v>
      </x:c>
      <x:c r="P1225" s="55">
        <x:f t="shared" si="225"/>
        <x:v>9240</x:v>
      </x:c>
      <x:c r="Q1225" s="55">
        <x:f t="shared" si="226"/>
        <x:v>28482.42731250537</x:v>
      </x:c>
      <x:c r="R1225" s="55">
        <x:f t="shared" si="227"/>
        <x:v>-10624.42731250537</x:v>
      </x:c>
      <x:c r="S1225" s="1" t="str">
        <x:f t="shared" si="228"/>
        <x:v>YES</x:v>
      </x:c>
      <x:c r="T1225" s="1">
        <x:f t="shared" si="229"/>
        <x:v>-10624.42731250537</x:v>
      </x:c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53">
        <x:f t="shared" si="218"/>
        <x:v>1</x:v>
      </x:c>
      <x:c r="J1226" s="53">
        <x:f t="shared" si="219"/>
        <x:v>17</x:v>
      </x:c>
      <x:c r="K1226" s="53">
        <x:f t="shared" si="220"/>
        <x:v>2</x:v>
      </x:c>
      <x:c r="L1226" s="53">
        <x:f t="shared" si="221"/>
        <x:v>20</x:v>
      </x:c>
      <x:c r="M1226" s="54">
        <x:f t="shared" si="222"/>
        <x:v>967.28937570030939</x:v>
      </x:c>
      <x:c r="N1226" s="54">
        <x:f t="shared" si="223"/>
        <x:v>0.17172873312521486</x:v>
      </x:c>
      <x:c r="O1226" s="55">
        <x:f t="shared" si="224"/>
        <x:v>49798</x:v>
      </x:c>
      <x:c r="P1226" s="55">
        <x:f t="shared" si="225"/>
        <x:v>10120</x:v>
      </x:c>
      <x:c r="Q1226" s="55">
        <x:f t="shared" si="226"/>
        <x:v>29293.218328130373</x:v>
      </x:c>
      <x:c r="R1226" s="55">
        <x:f t="shared" si="227"/>
        <x:v>-9615.2183281303733</x:v>
      </x:c>
      <x:c r="S1226" s="1" t="str">
        <x:f t="shared" si="228"/>
        <x:v>YES</x:v>
      </x:c>
      <x:c r="T1226" s="1">
        <x:f t="shared" si="229"/>
        <x:v>-9615.2183281303733</x:v>
      </x:c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53">
        <x:f t="shared" si="218"/>
        <x:v>1</x:v>
      </x:c>
      <x:c r="J1227" s="53">
        <x:f t="shared" si="219"/>
        <x:v>17</x:v>
      </x:c>
      <x:c r="K1227" s="53">
        <x:f t="shared" si="220"/>
        <x:v>3</x:v>
      </x:c>
      <x:c r="L1227" s="53">
        <x:f t="shared" si="221"/>
        <x:v>21</x:v>
      </x:c>
      <x:c r="M1227" s="54">
        <x:f t="shared" si="222"/>
        <x:v>1015.1513581221843</x:v>
      </x:c>
      <x:c r="N1227" s="54">
        <x:f t="shared" si="223"/>
        <x:v>0.20496622091818356</x:v>
      </x:c>
      <x:c r="O1227" s="55">
        <x:f t="shared" si="224"/>
        <x:v>52498</x:v>
      </x:c>
      <x:c r="P1227" s="55">
        <x:f t="shared" si="225"/>
        <x:v>11000</x:v>
      </x:c>
      <x:c r="Q1227" s="55">
        <x:f t="shared" si="226"/>
        <x:v>30124.155522954588</x:v>
      </x:c>
      <x:c r="R1227" s="55">
        <x:f t="shared" si="227"/>
        <x:v>-8626.1555229545884</x:v>
      </x:c>
      <x:c r="S1227" s="1" t="str">
        <x:f t="shared" si="228"/>
        <x:v>YES</x:v>
      </x:c>
      <x:c r="T1227" s="1">
        <x:f t="shared" si="229"/>
        <x:v>-8626.1555229545884</x:v>
      </x:c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53">
        <x:f t="shared" si="218"/>
        <x:v>1</x:v>
      </x:c>
      <x:c r="J1228" s="53">
        <x:f t="shared" si="219"/>
        <x:v>17</x:v>
      </x:c>
      <x:c r="K1228" s="53">
        <x:f t="shared" si="220"/>
        <x:v>4</x:v>
      </x:c>
      <x:c r="L1228" s="53">
        <x:f t="shared" si="221"/>
        <x:v>22</x:v>
      </x:c>
      <x:c r="M1228" s="54">
        <x:f t="shared" si="222"/>
        <x:v>1064.1954738448405</x:v>
      </x:c>
      <x:c r="N1228" s="54">
        <x:f t="shared" si="223"/>
        <x:v>0.2390246346144726</x:v>
      </x:c>
      <x:c r="O1228" s="55">
        <x:f t="shared" si="224"/>
        <x:v>55198</x:v>
      </x:c>
      <x:c r="P1228" s="55">
        <x:f t="shared" si="225"/>
        <x:v>11880</x:v>
      </x:c>
      <x:c r="Q1228" s="55">
        <x:f t="shared" si="226"/>
        <x:v>30975.615865361815</x:v>
      </x:c>
      <x:c r="R1228" s="55">
        <x:f t="shared" si="227"/>
        <x:v>-7657.6158653618149</x:v>
      </x:c>
      <x:c r="S1228" s="1" t="str">
        <x:f t="shared" si="228"/>
        <x:v>YES</x:v>
      </x:c>
      <x:c r="T1228" s="1">
        <x:f t="shared" si="229"/>
        <x:v>-7657.6158653618149</x:v>
      </x:c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53">
        <x:f t="shared" si="218"/>
        <x:v>1</x:v>
      </x:c>
      <x:c r="J1229" s="53">
        <x:f t="shared" si="219"/>
        <x:v>17</x:v>
      </x:c>
      <x:c r="K1229" s="53">
        <x:f t="shared" si="220"/>
        <x:v>5</x:v>
      </x:c>
      <x:c r="L1229" s="53">
        <x:f t="shared" si="221"/>
        <x:v>23</x:v>
      </x:c>
      <x:c r="M1229" s="54">
        <x:f t="shared" si="222"/>
        <x:v>1114.4437977660441</x:v>
      </x:c>
      <x:c r="N1229" s="54">
        <x:f t="shared" si="223"/>
        <x:v>0.27391930400419728</x:v>
      </x:c>
      <x:c r="O1229" s="55">
        <x:f t="shared" si="224"/>
        <x:v>57898</x:v>
      </x:c>
      <x:c r="P1229" s="55">
        <x:f t="shared" si="225"/>
        <x:v>12760</x:v>
      </x:c>
      <x:c r="Q1229" s="55">
        <x:f t="shared" si="226"/>
        <x:v>31847.982600104933</x:v>
      </x:c>
      <x:c r="R1229" s="55">
        <x:f t="shared" si="227"/>
        <x:v>-6709.9826001049332</x:v>
      </x:c>
      <x:c r="S1229" s="1" t="str">
        <x:f t="shared" si="228"/>
        <x:v>YES</x:v>
      </x:c>
      <x:c r="T1229" s="1">
        <x:f t="shared" si="229"/>
        <x:v>-6709.9826001049332</x:v>
      </x:c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53">
        <x:f t="shared" si="218"/>
        <x:v>1</x:v>
      </x:c>
      <x:c r="J1230" s="53">
        <x:f t="shared" si="219"/>
        <x:v>17</x:v>
      </x:c>
      <x:c r="K1230" s="53">
        <x:f t="shared" si="220"/>
        <x:v>6</x:v>
      </x:c>
      <x:c r="L1230" s="53">
        <x:f t="shared" si="221"/>
        <x:v>24</x:v>
      </x:c>
      <x:c r="M1230" s="54">
        <x:f t="shared" si="222"/>
        <x:v>1165.9187719476772</x:v>
      </x:c>
      <x:c r="N1230" s="54">
        <x:f t="shared" si="223"/>
        <x:v>0.3096658138525536</x:v>
      </x:c>
      <x:c r="O1230" s="55">
        <x:f t="shared" si="224"/>
        <x:v>60598</x:v>
      </x:c>
      <x:c r="P1230" s="55">
        <x:f t="shared" si="225"/>
        <x:v>13640</x:v>
      </x:c>
      <x:c r="Q1230" s="55">
        <x:f t="shared" si="226"/>
        <x:v>32741.645346313839</x:v>
      </x:c>
      <x:c r="R1230" s="55">
        <x:f t="shared" si="227"/>
        <x:v>-5783.6453463138387</x:v>
      </x:c>
      <x:c r="S1230" s="1" t="str">
        <x:f t="shared" si="228"/>
        <x:v>YES</x:v>
      </x:c>
      <x:c r="T1230" s="1">
        <x:f t="shared" si="229"/>
        <x:v>-5783.6453463138387</x:v>
      </x:c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53">
        <x:f t="shared" si="218"/>
        <x:v>1</x:v>
      </x:c>
      <x:c r="J1231" s="53">
        <x:f t="shared" si="219"/>
        <x:v>17</x:v>
      </x:c>
      <x:c r="K1231" s="53">
        <x:f t="shared" si="220"/>
        <x:v>7</x:v>
      </x:c>
      <x:c r="L1231" s="53">
        <x:f t="shared" si="221"/>
        <x:v>25</x:v>
      </x:c>
      <x:c r="M1231" s="54">
        <x:f t="shared" si="222"/>
        <x:v>1218.6432113456376</x:v>
      </x:c>
      <x:c r="N1231" s="54">
        <x:f t="shared" si="223"/>
        <x:v>0.346280007878915</x:v>
      </x:c>
      <x:c r="O1231" s="55">
        <x:f t="shared" si="224"/>
        <x:v>63298</x:v>
      </x:c>
      <x:c r="P1231" s="55">
        <x:f t="shared" si="225"/>
        <x:v>14520</x:v>
      </x:c>
      <x:c r="Q1231" s="55">
        <x:f t="shared" si="226"/>
        <x:v>33657.000196972876</x:v>
      </x:c>
      <x:c r="R1231" s="55">
        <x:f t="shared" si="227"/>
        <x:v>-4879.0001969728764</x:v>
      </x:c>
      <x:c r="S1231" s="1" t="str">
        <x:f t="shared" si="228"/>
        <x:v>YES</x:v>
      </x:c>
      <x:c r="T1231" s="1">
        <x:f t="shared" si="229"/>
        <x:v>-4879.0001969728764</x:v>
      </x:c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53">
        <x:f t="shared" si="218"/>
        <x:v>1</x:v>
      </x:c>
      <x:c r="J1232" s="53">
        <x:f t="shared" si="219"/>
        <x:v>17</x:v>
      </x:c>
      <x:c r="K1232" s="53">
        <x:f t="shared" si="220"/>
        <x:v>8</x:v>
      </x:c>
      <x:c r="L1232" s="53">
        <x:f t="shared" si="221"/>
        <x:v>26</x:v>
      </x:c>
      <x:c r="M1232" s="54">
        <x:f t="shared" si="222"/>
        <x:v>1272.6403096256176</x:v>
      </x:c>
      <x:c r="N1232" s="54">
        <x:f t="shared" si="223"/>
        <x:v>0.38377799279556779</x:v>
      </x:c>
      <x:c r="O1232" s="55">
        <x:f t="shared" si="224"/>
        <x:v>65998</x:v>
      </x:c>
      <x:c r="P1232" s="55">
        <x:f t="shared" si="225"/>
        <x:v>15400</x:v>
      </x:c>
      <x:c r="Q1232" s="55">
        <x:f t="shared" si="226"/>
        <x:v>34594.449819889196</x:v>
      </x:c>
      <x:c r="R1232" s="55">
        <x:f t="shared" si="227"/>
        <x:v>-3996.4498198891961</x:v>
      </x:c>
      <x:c r="S1232" s="1" t="str">
        <x:f t="shared" si="228"/>
        <x:v>YES</x:v>
      </x:c>
      <x:c r="T1232" s="1">
        <x:f t="shared" si="229"/>
        <x:v>-3996.4498198891961</x:v>
      </x:c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53">
        <x:f t="shared" si="218"/>
        <x:v>1</x:v>
      </x:c>
      <x:c r="J1233" s="53">
        <x:f t="shared" si="219"/>
        <x:v>17</x:v>
      </x:c>
      <x:c r="K1233" s="53">
        <x:f t="shared" si="220"/>
        <x:v>9</x:v>
      </x:c>
      <x:c r="L1233" s="53">
        <x:f t="shared" si="221"/>
        <x:v>27</x:v>
      </x:c>
      <x:c r="M1233" s="54">
        <x:f t="shared" si="222"/>
        <x:v>1327.9336450660121</x:v>
      </x:c>
      <x:c r="N1233" s="54">
        <x:f t="shared" si="223"/>
        <x:v>0.42217614240695284</x:v>
      </x:c>
      <x:c r="O1233" s="55">
        <x:f t="shared" si="224"/>
        <x:v>68698</x:v>
      </x:c>
      <x:c r="P1233" s="55">
        <x:f t="shared" si="225"/>
        <x:v>16280</x:v>
      </x:c>
      <x:c r="Q1233" s="55">
        <x:f t="shared" si="226"/>
        <x:v>35554.403560173821</x:v>
      </x:c>
      <x:c r="R1233" s="55">
        <x:f t="shared" si="227"/>
        <x:v>-3136.4035601738215</x:v>
      </x:c>
      <x:c r="S1233" s="1" t="str">
        <x:f t="shared" si="228"/>
        <x:v>YES</x:v>
      </x:c>
      <x:c r="T1233" s="1">
        <x:f t="shared" si="229"/>
        <x:v>-3136.4035601738215</x:v>
      </x:c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53">
        <x:f t="shared" si="218"/>
        <x:v>1</x:v>
      </x:c>
      <x:c r="J1234" s="53">
        <x:f t="shared" si="219"/>
        <x:v>17</x:v>
      </x:c>
      <x:c r="K1234" s="53">
        <x:f t="shared" si="220"/>
        <x:v>10</x:v>
      </x:c>
      <x:c r="L1234" s="53">
        <x:f t="shared" si="221"/>
        <x:v>28</x:v>
      </x:c>
      <x:c r="M1234" s="54">
        <x:f t="shared" si="222"/>
        <x:v>1384.547186549225</x:v>
      </x:c>
      <x:c r="N1234" s="54">
        <x:f t="shared" si="223"/>
        <x:v>0.46149110177029512</x:v>
      </x:c>
      <x:c r="O1234" s="55">
        <x:f t="shared" si="224"/>
        <x:v>71398</x:v>
      </x:c>
      <x:c r="P1234" s="55">
        <x:f t="shared" si="225"/>
        <x:v>17160</x:v>
      </x:c>
      <x:c r="Q1234" s="55">
        <x:f t="shared" si="226"/>
        <x:v>36537.277544257377</x:v>
      </x:c>
      <x:c r="R1234" s="55">
        <x:f t="shared" si="227"/>
        <x:v>-2299.2775442573766</x:v>
      </x:c>
      <x:c r="S1234" s="1" t="str">
        <x:f t="shared" si="228"/>
        <x:v>YES</x:v>
      </x:c>
      <x:c r="T1234" s="1">
        <x:f t="shared" si="229"/>
        <x:v>-2299.2775442573766</x:v>
      </x:c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53">
        <x:f t="shared" si="218"/>
        <x:v>1</x:v>
      </x:c>
      <x:c r="J1235" s="53">
        <x:f t="shared" si="219"/>
        <x:v>17</x:v>
      </x:c>
      <x:c r="K1235" s="53">
        <x:f t="shared" si="220"/>
        <x:v>11</x:v>
      </x:c>
      <x:c r="L1235" s="53">
        <x:f t="shared" si="221"/>
        <x:v>29</x:v>
      </x:c>
      <x:c r="M1235" s="54">
        <x:f t="shared" si="222"/>
        <x:v>1442.5052996426641</x:v>
      </x:c>
      <x:c r="N1235" s="54">
        <x:f t="shared" si="223"/>
        <x:v>0.50173979141851677</x:v>
      </x:c>
      <x:c r="O1235" s="55">
        <x:f t="shared" si="224"/>
        <x:v>74098</x:v>
      </x:c>
      <x:c r="P1235" s="55">
        <x:f t="shared" si="225"/>
        <x:v>18040</x:v>
      </x:c>
      <x:c r="Q1235" s="55">
        <x:f t="shared" si="226"/>
        <x:v>37543.494785462921</x:v>
      </x:c>
      <x:c r="R1235" s="55">
        <x:f t="shared" si="227"/>
        <x:v>-1485.4947854629208</x:v>
      </x:c>
      <x:c r="S1235" s="1" t="str">
        <x:f t="shared" si="228"/>
        <x:v>YES</x:v>
      </x:c>
      <x:c r="T1235" s="1">
        <x:f t="shared" si="229"/>
        <x:v>-1485.4947854629208</x:v>
      </x:c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53">
        <x:f t="shared" si="218"/>
        <x:v>1</x:v>
      </x:c>
      <x:c r="J1236" s="53">
        <x:f t="shared" si="219"/>
        <x:v>17</x:v>
      </x:c>
      <x:c r="K1236" s="53">
        <x:f t="shared" si="220"/>
        <x:v>12</x:v>
      </x:c>
      <x:c r="L1236" s="53">
        <x:f t="shared" si="221"/>
        <x:v>30</x:v>
      </x:c>
      <x:c r="M1236" s="54">
        <x:f t="shared" si="222"/>
        <x:v>1501.8327527707286</x:v>
      </x:c>
      <x:c r="N1236" s="54">
        <x:f t="shared" si="223"/>
        <x:v>0.5429394116463393</x:v>
      </x:c>
      <x:c r="O1236" s="55">
        <x:f t="shared" si="224"/>
        <x:v>76798</x:v>
      </x:c>
      <x:c r="P1236" s="55">
        <x:f t="shared" si="225"/>
        <x:v>18920</x:v>
      </x:c>
      <x:c r="Q1236" s="55">
        <x:f t="shared" si="226"/>
        <x:v>38573.485291158482</x:v>
      </x:c>
      <x:c r="R1236" s="55">
        <x:f t="shared" si="227"/>
        <x:v>-695.48529115848214</x:v>
      </x:c>
      <x:c r="S1236" s="1" t="str">
        <x:f t="shared" si="228"/>
        <x:v>YES</x:v>
      </x:c>
      <x:c r="T1236" s="1">
        <x:f t="shared" si="229"/>
        <x:v>-695.48529115848214</x:v>
      </x:c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53">
        <x:f t="shared" si="218"/>
        <x:v>1</x:v>
      </x:c>
      <x:c r="J1237" s="53">
        <x:f t="shared" si="219"/>
        <x:v>17</x:v>
      </x:c>
      <x:c r="K1237" s="53">
        <x:f t="shared" si="220"/>
        <x:v>13</x:v>
      </x:c>
      <x:c r="L1237" s="53">
        <x:f t="shared" si="221"/>
        <x:v>31</x:v>
      </x:c>
      <x:c r="M1237" s="54">
        <x:f t="shared" si="222"/>
        <x:v>1562.5547234791129</x:v>
      </x:c>
      <x:c r="N1237" s="54">
        <x:f t="shared" si="223"/>
        <x:v>0.5851074468604951</x:v>
      </x:c>
      <x:c r="O1237" s="55">
        <x:f t="shared" si="224"/>
        <x:v>79498</x:v>
      </x:c>
      <x:c r="P1237" s="55">
        <x:f t="shared" si="225"/>
        <x:v>19800</x:v>
      </x:c>
      <x:c r="Q1237" s="55">
        <x:f t="shared" si="226"/>
        <x:v>39627.686171512374</x:v>
      </x:c>
      <x:c r="R1237" s="55">
        <x:f t="shared" si="227"/>
        <x:v>70.313828487625869</x:v>
      </x:c>
      <x:c r="S1237" s="1" t="str">
        <x:f t="shared" si="228"/>
        <x:v>YES</x:v>
      </x:c>
      <x:c r="T1237" s="1">
        <x:f t="shared" si="229"/>
        <x:v>70.313828487625869</x:v>
      </x:c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53">
        <x:f t="shared" si="218"/>
        <x:v>1</x:v>
      </x:c>
      <x:c r="J1238" s="53">
        <x:f t="shared" si="219"/>
        <x:v>17</x:v>
      </x:c>
      <x:c r="K1238" s="53">
        <x:f t="shared" si="220"/>
        <x:v>14</x:v>
      </x:c>
      <x:c r="L1238" s="53">
        <x:f t="shared" si="221"/>
        <x:v>32</x:v>
      </x:c>
      <x:c r="M1238" s="54">
        <x:f t="shared" si="222"/>
        <x:v>1624.6968047927739</x:v>
      </x:c>
      <x:c r="N1238" s="54">
        <x:f t="shared" si="223"/>
        <x:v>0.6282616699949819</x:v>
      </x:c>
      <x:c r="O1238" s="55">
        <x:f t="shared" si="224"/>
        <x:v>82198</x:v>
      </x:c>
      <x:c r="P1238" s="55">
        <x:f t="shared" si="225"/>
        <x:v>20680</x:v>
      </x:c>
      <x:c r="Q1238" s="55">
        <x:f t="shared" si="226"/>
        <x:v>40706.541749874545</x:v>
      </x:c>
      <x:c r="R1238" s="55">
        <x:f t="shared" si="227"/>
        <x:v>811.45825012545538</x:v>
      </x:c>
      <x:c r="S1238" s="1" t="str">
        <x:f t="shared" si="228"/>
        <x:v>YES</x:v>
      </x:c>
      <x:c r="T1238" s="1">
        <x:f t="shared" si="229"/>
        <x:v>811.45825012545538</x:v>
      </x:c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53">
        <x:f t="shared" si="218"/>
        <x:v>1</x:v>
      </x:c>
      <x:c r="J1239" s="53">
        <x:f t="shared" si="219"/>
        <x:v>17</x:v>
      </x:c>
      <x:c r="K1239" s="53">
        <x:f t="shared" si="220"/>
        <x:v>15</x:v>
      </x:c>
      <x:c r="L1239" s="53">
        <x:f t="shared" si="221"/>
        <x:v>33</x:v>
      </x:c>
      <x:c r="M1239" s="54">
        <x:f t="shared" si="222"/>
        <x:v>1688.2850116689206</x:v>
      </x:c>
      <x:c r="N1239" s="54">
        <x:f t="shared" si="223"/>
        <x:v>0.6724201469923059</x:v>
      </x:c>
      <x:c r="O1239" s="55">
        <x:f t="shared" si="224"/>
        <x:v>84898</x:v>
      </x:c>
      <x:c r="P1239" s="55">
        <x:f t="shared" si="225"/>
        <x:v>21560</x:v>
      </x:c>
      <x:c r="Q1239" s="55">
        <x:f t="shared" si="226"/>
        <x:v>41810.503674807653</x:v>
      </x:c>
      <x:c r="R1239" s="55">
        <x:f t="shared" si="227"/>
        <x:v>1527.4963251923473</x:v>
      </x:c>
      <x:c r="S1239" s="1" t="str">
        <x:f t="shared" si="228"/>
        <x:v>YES</x:v>
      </x:c>
      <x:c r="T1239" s="1">
        <x:f t="shared" si="229"/>
        <x:v>1527.4963251923473</x:v>
      </x:c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53">
        <x:f t="shared" si="218"/>
        <x:v>1</x:v>
      </x:c>
      <x:c r="J1240" s="53">
        <x:f t="shared" si="219"/>
        <x:v>17</x:v>
      </x:c>
      <x:c r="K1240" s="53">
        <x:f t="shared" si="220"/>
        <x:v>16</x:v>
      </x:c>
      <x:c r="L1240" s="53">
        <x:f t="shared" si="221"/>
        <x:v>34</x:v>
      </x:c>
      <x:c r="M1240" s="54">
        <x:f t="shared" si="222"/>
        <x:v>1753.3457875464096</x:v>
      </x:c>
      <x:c r="N1240" s="54">
        <x:f t="shared" si="223"/>
        <x:v>0.71760124135167336</x:v>
      </x:c>
      <x:c r="O1240" s="55">
        <x:f t="shared" si="224"/>
        <x:v>87598</x:v>
      </x:c>
      <x:c r="P1240" s="55">
        <x:f t="shared" si="225"/>
        <x:v>22440</x:v>
      </x:c>
      <x:c r="Q1240" s="55">
        <x:f t="shared" si="226"/>
        <x:v>42940.031033791834</x:v>
      </x:c>
      <x:c r="R1240" s="55">
        <x:f t="shared" si="227"/>
        <x:v>2217.9689662081655</x:v>
      </x:c>
      <x:c r="S1240" s="1" t="str">
        <x:f t="shared" si="228"/>
        <x:v>YES</x:v>
      </x:c>
      <x:c r="T1240" s="1">
        <x:f t="shared" si="229"/>
        <x:v>2217.9689662081655</x:v>
      </x:c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53">
        <x:f t="shared" si="218"/>
        <x:v>1</x:v>
      </x:c>
      <x:c r="J1241" s="53">
        <x:f t="shared" si="219"/>
        <x:v>17</x:v>
      </x:c>
      <x:c r="K1241" s="53">
        <x:f t="shared" si="220"/>
        <x:v>17</x:v>
      </x:c>
      <x:c r="L1241" s="53">
        <x:f t="shared" si="221"/>
        <x:v>35</x:v>
      </x:c>
      <x:c r="M1241" s="54">
        <x:f t="shared" si="222"/>
        <x:v>1819.9060109929499</x:v>
      </x:c>
      <x:c r="N1241" s="54">
        <x:f t="shared" si="223"/>
        <x:v>0.76382361874510407</x:v>
      </x:c>
      <x:c r="O1241" s="55">
        <x:f t="shared" si="224"/>
        <x:v>90298</x:v>
      </x:c>
      <x:c r="P1241" s="55">
        <x:f t="shared" si="225"/>
        <x:v>23320</x:v>
      </x:c>
      <x:c r="Q1241" s="55">
        <x:f t="shared" si="226"/>
        <x:v>44095.590468627604</x:v>
      </x:c>
      <x:c r="R1241" s="55">
        <x:f t="shared" si="227"/>
        <x:v>2882.4095313723956</x:v>
      </x:c>
      <x:c r="S1241" s="1" t="str">
        <x:f t="shared" si="228"/>
        <x:v>YES</x:v>
      </x:c>
      <x:c r="T1241" s="1">
        <x:f t="shared" si="229"/>
        <x:v>2882.4095313723956</x:v>
      </x:c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53">
        <x:f t="shared" si="218"/>
        <x:v>1</x:v>
      </x:c>
      <x:c r="J1242" s="53">
        <x:f t="shared" si="219"/>
        <x:v>17</x:v>
      </x:c>
      <x:c r="K1242" s="53">
        <x:f t="shared" si="220"/>
        <x:v>18</x:v>
      </x:c>
      <x:c r="L1242" s="53">
        <x:f t="shared" si="221"/>
        <x:v>36</x:v>
      </x:c>
      <x:c r="M1242" s="54">
        <x:f t="shared" si="222"/>
        <x:v>1887.9930024515372</x:v>
      </x:c>
      <x:c r="N1242" s="54">
        <x:f t="shared" si="223"/>
        <x:v>0.81110625170245643</x:v>
      </x:c>
      <x:c r="O1242" s="55">
        <x:f t="shared" si="224"/>
        <x:v>92998</x:v>
      </x:c>
      <x:c r="P1242" s="55">
        <x:f t="shared" si="225"/>
        <x:v>24200</x:v>
      </x:c>
      <x:c r="Q1242" s="55">
        <x:f t="shared" si="226"/>
        <x:v>45277.656292561413</x:v>
      </x:c>
      <x:c r="R1242" s="55">
        <x:f t="shared" si="227"/>
        <x:v>3520.3437074385874</x:v>
      </x:c>
      <x:c r="S1242" s="1" t="str">
        <x:f t="shared" si="228"/>
        <x:v>YES</x:v>
      </x:c>
      <x:c r="T1242" s="1">
        <x:f t="shared" si="229"/>
        <x:v>3520.3437074385874</x:v>
      </x:c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53">
        <x:f t="shared" si="218"/>
        <x:v>1</x:v>
      </x:c>
      <x:c r="J1243" s="53">
        <x:f t="shared" si="219"/>
        <x:v>17</x:v>
      </x:c>
      <x:c r="K1243" s="53">
        <x:f t="shared" si="220"/>
        <x:v>19</x:v>
      </x:c>
      <x:c r="L1243" s="53">
        <x:f t="shared" si="221"/>
        <x:v>37</x:v>
      </x:c>
      <x:c r="M1243" s="54">
        <x:f t="shared" si="222"/>
        <x:v>1957.634531087559</x:v>
      </x:c>
      <x:c r="N1243" s="54">
        <x:f t="shared" si="223"/>
        <x:v>0.8594684243663604</x:v>
      </x:c>
      <x:c r="O1243" s="55">
        <x:f t="shared" si="224"/>
        <x:v>95698</x:v>
      </x:c>
      <x:c r="P1243" s="55">
        <x:f t="shared" si="225"/>
        <x:v>25080</x:v>
      </x:c>
      <x:c r="Q1243" s="55">
        <x:f t="shared" si="226"/>
        <x:v>46486.71060915901</x:v>
      </x:c>
      <x:c r="R1243" s="55">
        <x:f t="shared" si="227"/>
        <x:v>4131.2893908409897</x:v>
      </x:c>
      <x:c r="S1243" s="1" t="str">
        <x:f t="shared" si="228"/>
        <x:v>YES</x:v>
      </x:c>
      <x:c r="T1243" s="1">
        <x:f t="shared" si="229"/>
        <x:v>4131.2893908409897</x:v>
      </x:c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53">
        <x:f t="shared" si="218"/>
        <x:v>1</x:v>
      </x:c>
      <x:c r="J1244" s="53">
        <x:f t="shared" si="219"/>
        <x:v>17</x:v>
      </x:c>
      <x:c r="K1244" s="53">
        <x:f t="shared" si="220"/>
        <x:v>20</x:v>
      </x:c>
      <x:c r="L1244" s="53">
        <x:f t="shared" si="221"/>
        <x:v>38</x:v>
      </x:c>
      <x:c r="M1244" s="54">
        <x:f t="shared" si="222"/>
        <x:v>2028.8588217380361</x:v>
      </x:c>
      <x:c r="N1244" s="54">
        <x:f t="shared" si="223"/>
        <x:v>0.90892973731808069</x:v>
      </x:c>
      <x:c r="O1244" s="55">
        <x:f t="shared" si="224"/>
        <x:v>98398</x:v>
      </x:c>
      <x:c r="P1244" s="55">
        <x:f t="shared" si="225"/>
        <x:v>25960</x:v>
      </x:c>
      <x:c r="Q1244" s="55">
        <x:f t="shared" si="226"/>
        <x:v>47723.243432952018</x:v>
      </x:c>
      <x:c r="R1244" s="55">
        <x:f t="shared" si="227"/>
        <x:v>4714.7565670479817</x:v>
      </x:c>
      <x:c r="S1244" s="1" t="str">
        <x:f t="shared" si="228"/>
        <x:v>YES</x:v>
      </x:c>
      <x:c r="T1244" s="1">
        <x:f t="shared" si="229"/>
        <x:v>4714.7565670479817</x:v>
      </x:c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53">
        <x:f t="shared" si="218"/>
        <x:v>1</x:v>
      </x:c>
      <x:c r="J1245" s="53">
        <x:f t="shared" si="219"/>
        <x:v>17</x:v>
      </x:c>
      <x:c r="K1245" s="53">
        <x:f t="shared" si="220"/>
        <x:v>21</x:v>
      </x:c>
      <x:c r="L1245" s="53">
        <x:f t="shared" si="221"/>
        <x:v>39</x:v>
      </x:c>
      <x:c r="M1245" s="54">
        <x:f t="shared" si="222"/>
        <x:v>2101.6945619644798</x:v>
      </x:c>
      <x:c r="N1245" s="54">
        <x:f t="shared" si="223"/>
        <x:v>0.95951011247533324</x:v>
      </x:c>
      <x:c r="O1245" s="55">
        <x:f t="shared" si="224"/>
        <x:v>101098</x:v>
      </x:c>
      <x:c r="P1245" s="55">
        <x:f t="shared" si="225"/>
        <x:v>26840</x:v>
      </x:c>
      <x:c r="Q1245" s="55">
        <x:f t="shared" si="226"/>
        <x:v>48987.752811883329</x:v>
      </x:c>
      <x:c r="R1245" s="55">
        <x:f t="shared" si="227"/>
        <x:v>5270.2471881166712</x:v>
      </x:c>
      <x:c r="S1245" s="1" t="str">
        <x:f t="shared" si="228"/>
        <x:v>YES</x:v>
      </x:c>
      <x:c r="T1245" s="1">
        <x:f t="shared" si="229"/>
        <x:v>5270.2471881166712</x:v>
      </x:c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53">
        <x:f t="shared" si="218"/>
        <x:v>1</x:v>
      </x:c>
      <x:c r="J1246" s="53">
        <x:f t="shared" si="219"/>
        <x:v>17</x:v>
      </x:c>
      <x:c r="K1246" s="53">
        <x:f t="shared" si="220"/>
        <x:v>22</x:v>
      </x:c>
      <x:c r="L1246" s="53">
        <x:f t="shared" si="221"/>
        <x:v>40</x:v>
      </x:c>
      <x:c r="M1246" s="54">
        <x:f t="shared" si="222"/>
        <x:v>2176.1709092108758</x:v>
      </x:c>
      <x:c r="N1246" s="54">
        <x:f t="shared" si="223"/>
        <x:v>1.0112297980631082</x:v>
      </x:c>
      <x:c r="O1246" s="55">
        <x:f t="shared" si="224"/>
        <x:v>103798</x:v>
      </x:c>
      <x:c r="P1246" s="55">
        <x:f t="shared" si="225"/>
        <x:v>27720</x:v>
      </x:c>
      <x:c r="Q1246" s="55">
        <x:f t="shared" si="226"/>
        <x:v>50280.744951577704</x:v>
      </x:c>
      <x:c r="R1246" s="55">
        <x:f t="shared" si="227"/>
        <x:v>5797.2550484222957</x:v>
      </x:c>
      <x:c r="S1246" s="1" t="str">
        <x:f t="shared" si="228"/>
        <x:v>YES</x:v>
      </x:c>
      <x:c r="T1246" s="1">
        <x:f t="shared" si="229"/>
        <x:v>5797.2550484222957</x:v>
      </x:c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53">
        <x:f t="shared" si="218"/>
        <x:v>1</x:v>
      </x:c>
      <x:c r="J1247" s="53">
        <x:f t="shared" si="219"/>
        <x:v>17</x:v>
      </x:c>
      <x:c r="K1247" s="53">
        <x:f t="shared" si="220"/>
        <x:v>23</x:v>
      </x:c>
      <x:c r="L1247" s="53">
        <x:f t="shared" si="221"/>
        <x:v>41</x:v>
      </x:c>
      <x:c r="M1247" s="54">
        <x:f t="shared" si="222"/>
        <x:v>2252.3174980683125</x:v>
      </x:c>
      <x:c r="N1247" s="54">
        <x:f t="shared" si="223"/>
        <x:v>1.0641093736585503</x:v>
      </x:c>
      <x:c r="O1247" s="55">
        <x:f t="shared" si="224"/>
        <x:v>106498</x:v>
      </x:c>
      <x:c r="P1247" s="55">
        <x:f t="shared" si="225"/>
        <x:v>28600</x:v>
      </x:c>
      <x:c r="Q1247" s="55">
        <x:f t="shared" si="226"/>
        <x:v>51602.734341463758</x:v>
      </x:c>
      <x:c r="R1247" s="55">
        <x:f t="shared" si="227"/>
        <x:v>6295.265658536242</x:v>
      </x:c>
      <x:c r="S1247" s="1" t="str">
        <x:f t="shared" si="228"/>
        <x:v>YES</x:v>
      </x:c>
      <x:c r="T1247" s="1">
        <x:f t="shared" si="229"/>
        <x:v>6295.265658536242</x:v>
      </x:c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53">
        <x:f t="shared" si="218"/>
        <x:v>1</x:v>
      </x:c>
      <x:c r="J1248" s="53">
        <x:f t="shared" si="219"/>
        <x:v>17</x:v>
      </x:c>
      <x:c r="K1248" s="53">
        <x:f t="shared" si="220"/>
        <x:v>24</x:v>
      </x:c>
      <x:c r="L1248" s="53">
        <x:f t="shared" si="221"/>
        <x:v>42</x:v>
      </x:c>
      <x:c r="M1248" s="54">
        <x:f t="shared" si="222"/>
        <x:v>2330.1644476478082</x:v>
      </x:c>
      <x:c r="N1248" s="54">
        <x:f t="shared" si="223"/>
        <x:v>1.118169755310978</x:v>
      </x:c>
      <x:c r="O1248" s="55">
        <x:f t="shared" si="224"/>
        <x:v>109198</x:v>
      </x:c>
      <x:c r="P1248" s="55">
        <x:f t="shared" si="225"/>
        <x:v>29480</x:v>
      </x:c>
      <x:c r="Q1248" s="55">
        <x:f t="shared" si="226"/>
        <x:v>52954.243882774448</x:v>
      </x:c>
      <x:c r="R1248" s="55">
        <x:f t="shared" si="227"/>
        <x:v>6763.7561172255519</x:v>
      </x:c>
      <x:c r="S1248" s="1" t="str">
        <x:f t="shared" si="228"/>
        <x:v>YES</x:v>
      </x:c>
      <x:c r="T1248" s="1">
        <x:f t="shared" si="229"/>
        <x:v>6763.7561172255519</x:v>
      </x:c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53">
        <x:f t="shared" si="218"/>
        <x:v>1</x:v>
      </x:c>
      <x:c r="J1249" s="53">
        <x:f t="shared" si="219"/>
        <x:v>17</x:v>
      </x:c>
      <x:c r="K1249" s="53">
        <x:f t="shared" si="220"/>
        <x:v>25</x:v>
      </x:c>
      <x:c r="L1249" s="53">
        <x:f t="shared" si="221"/>
        <x:v>43</x:v>
      </x:c>
      <x:c r="M1249" s="54">
        <x:f t="shared" si="222"/>
        <x:v>2409.7423690629057</x:v>
      </x:c>
      <x:c r="N1249" s="54">
        <x:f t="shared" si="223"/>
        <x:v>1.173432200738129</x:v>
      </x:c>
      <x:c r="O1249" s="55">
        <x:f t="shared" si="224"/>
        <x:v>111898</x:v>
      </x:c>
      <x:c r="P1249" s="55">
        <x:f t="shared" si="225"/>
        <x:v>30360</x:v>
      </x:c>
      <x:c r="Q1249" s="55">
        <x:f t="shared" si="226"/>
        <x:v>54335.805018453219</x:v>
      </x:c>
      <x:c r="R1249" s="55">
        <x:f t="shared" si="227"/>
        <x:v>7202.1949815467815</x:v>
      </x:c>
      <x:c r="S1249" s="1" t="str">
        <x:f t="shared" si="228"/>
        <x:v>YES</x:v>
      </x:c>
      <x:c r="T1249" s="1">
        <x:f t="shared" si="229"/>
        <x:v>7202.1949815467815</x:v>
      </x:c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53">
        <x:f t="shared" si="218"/>
        <x:v>1</x:v>
      </x:c>
      <x:c r="J1250" s="53">
        <x:f t="shared" si="219"/>
        <x:v>17</x:v>
      </x:c>
      <x:c r="K1250" s="53">
        <x:f t="shared" si="220"/>
        <x:v>26</x:v>
      </x:c>
      <x:c r="L1250" s="53">
        <x:f t="shared" si="221"/>
        <x:v>44</x:v>
      </x:c>
      <x:c r="M1250" s="54">
        <x:f t="shared" si="222"/>
        <x:v>2491.0823730236239</x:v>
      </x:c>
      <x:c r="N1250" s="54">
        <x:f t="shared" si="223"/>
        <x:v>1.2299183145997388</x:v>
      </x:c>
      <x:c r="O1250" s="55">
        <x:f t="shared" si="224"/>
        <x:v>114598</x:v>
      </x:c>
      <x:c r="P1250" s="55">
        <x:f t="shared" si="225"/>
        <x:v>31240</x:v>
      </x:c>
      <x:c r="Q1250" s="55">
        <x:f t="shared" si="226"/>
        <x:v>55747.95786499347</x:v>
      </x:c>
      <x:c r="R1250" s="55">
        <x:f t="shared" si="227"/>
        <x:v>7610.0421350065299</x:v>
      </x:c>
      <x:c r="S1250" s="1" t="str">
        <x:f t="shared" si="228"/>
        <x:v>YES</x:v>
      </x:c>
      <x:c r="T1250" s="1">
        <x:f t="shared" si="229"/>
        <x:v>7610.0421350065299</x:v>
      </x:c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53">
        <x:f t="shared" si="218"/>
        <x:v>1</x:v>
      </x:c>
      <x:c r="J1251" s="53">
        <x:f t="shared" si="219"/>
        <x:v>17</x:v>
      </x:c>
      <x:c r="K1251" s="53">
        <x:f t="shared" si="220"/>
        <x:v>27</x:v>
      </x:c>
      <x:c r="L1251" s="53">
        <x:f t="shared" si="221"/>
        <x:v>45</x:v>
      </x:c>
      <x:c r="M1251" s="54">
        <x:f t="shared" si="222"/>
        <x:v>2574.2160775433804</x:v>
      </x:c>
      <x:c r="N1251" s="54">
        <x:f t="shared" si="223"/>
        <x:v>1.2876500538495697</x:v>
      </x:c>
      <x:c r="O1251" s="55">
        <x:f t="shared" si="224"/>
        <x:v>117298</x:v>
      </x:c>
      <x:c r="P1251" s="55">
        <x:f t="shared" si="225"/>
        <x:v>32120</x:v>
      </x:c>
      <x:c r="Q1251" s="55">
        <x:f t="shared" si="226"/>
        <x:v>57191.251346239238</x:v>
      </x:c>
      <x:c r="R1251" s="55">
        <x:f t="shared" si="227"/>
        <x:v>7986.748653760762</x:v>
      </x:c>
      <x:c r="S1251" s="1" t="str">
        <x:f t="shared" si="228"/>
        <x:v>YES</x:v>
      </x:c>
      <x:c r="T1251" s="1">
        <x:f t="shared" si="229"/>
        <x:v>7986.748653760762</x:v>
      </x:c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53">
        <x:f t="shared" si="218"/>
        <x:v>1</x:v>
      </x:c>
      <x:c r="J1252" s="53">
        <x:f t="shared" si="219"/>
        <x:v>17</x:v>
      </x:c>
      <x:c r="K1252" s="53">
        <x:f t="shared" si="220"/>
        <x:v>28</x:v>
      </x:c>
      <x:c r="L1252" s="53">
        <x:f t="shared" si="221"/>
        <x:v>46</x:v>
      </x:c>
      <x:c r="M1252" s="54">
        <x:f t="shared" si="222"/>
        <x:v>2659.1756157605341</x:v>
      </x:c>
      <x:c r="N1252" s="54">
        <x:f t="shared" si="223"/>
        <x:v>1.3466497331670375</x:v>
      </x:c>
      <x:c r="O1252" s="55">
        <x:f t="shared" si="224"/>
        <x:v>119998</x:v>
      </x:c>
      <x:c r="P1252" s="55">
        <x:f t="shared" si="225"/>
        <x:v>33000</x:v>
      </x:c>
      <x:c r="Q1252" s="55">
        <x:f t="shared" si="226"/>
        <x:v>58666.243329175937</x:v>
      </x:c>
      <x:c r="R1252" s="55">
        <x:f t="shared" si="227"/>
        <x:v>8331.7566708240629</x:v>
      </x:c>
      <x:c r="S1252" s="1" t="str">
        <x:f t="shared" si="228"/>
        <x:v>YES</x:v>
      </x:c>
      <x:c r="T1252" s="1">
        <x:f t="shared" si="229"/>
        <x:v>8331.7566708240629</x:v>
      </x:c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53">
        <x:f t="shared" si="218"/>
        <x:v>1</x:v>
      </x:c>
      <x:c r="J1253" s="53">
        <x:f t="shared" si="219"/>
        <x:v>17</x:v>
      </x:c>
      <x:c r="K1253" s="53">
        <x:f t="shared" si="220"/>
        <x:v>29</x:v>
      </x:c>
      <x:c r="L1253" s="53">
        <x:f t="shared" si="221"/>
        <x:v>47</x:v>
      </x:c>
      <x:c r="M1253" s="54">
        <x:f t="shared" si="222"/>
        <x:v>2745.9936438761874</x:v>
      </x:c>
      <x:c r="N1253" s="54">
        <x:f t="shared" si="223"/>
        <x:v>1.4069400304695745</x:v>
      </x:c>
      <x:c r="O1253" s="55">
        <x:f t="shared" si="224"/>
        <x:v>122698</x:v>
      </x:c>
      <x:c r="P1253" s="55">
        <x:f t="shared" si="225"/>
        <x:v>33880</x:v>
      </x:c>
      <x:c r="Q1253" s="55">
        <x:f t="shared" si="226"/>
        <x:v>60173.500761739364</x:v>
      </x:c>
      <x:c r="R1253" s="55">
        <x:f t="shared" si="227"/>
        <x:v>8644.499238260636</x:v>
      </x:c>
      <x:c r="S1253" s="1" t="str">
        <x:f t="shared" si="228"/>
        <x:v>YES</x:v>
      </x:c>
      <x:c r="T1253" s="1">
        <x:f t="shared" si="229"/>
        <x:v>8644.499238260636</x:v>
      </x:c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53">
        <x:f t="shared" si="218"/>
        <x:v>1</x:v>
      </x:c>
      <x:c r="J1254" s="53">
        <x:f t="shared" si="219"/>
        <x:v>17</x:v>
      </x:c>
      <x:c r="K1254" s="53">
        <x:f t="shared" si="220"/>
        <x:v>30</x:v>
      </x:c>
      <x:c r="L1254" s="53">
        <x:f t="shared" si="221"/>
        <x:v>48</x:v>
      </x:c>
      <x:c r="M1254" s="54">
        <x:f t="shared" si="222"/>
        <x:v>2834.7033492099581</x:v>
      </x:c>
      <x:c r="N1254" s="54">
        <x:f t="shared" si="223"/>
        <x:v>1.4685439925069153</x:v>
      </x:c>
      <x:c r="O1254" s="55">
        <x:f t="shared" si="224"/>
        <x:v>125398</x:v>
      </x:c>
      <x:c r="P1254" s="55">
        <x:f t="shared" si="225"/>
        <x:v>34760</x:v>
      </x:c>
      <x:c r="Q1254" s="55">
        <x:f t="shared" si="226"/>
        <x:v>61713.599812672881</x:v>
      </x:c>
      <x:c r="R1254" s="55">
        <x:f t="shared" si="227"/>
        <x:v>8924.4001873271191</x:v>
      </x:c>
      <x:c r="S1254" s="1" t="str">
        <x:f t="shared" si="228"/>
        <x:v>YES</x:v>
      </x:c>
      <x:c r="T1254" s="1">
        <x:f t="shared" si="229"/>
        <x:v>8924.4001873271191</x:v>
      </x:c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53">
        <x:f t="shared" si="218"/>
        <x:v>1</x:v>
      </x:c>
      <x:c r="J1255" s="53">
        <x:f t="shared" si="219"/>
        <x:v>18</x:v>
      </x:c>
      <x:c r="K1255" s="53">
        <x:f t="shared" si="220"/>
        <x:v>0</x:v>
      </x:c>
      <x:c r="L1255" s="53">
        <x:f t="shared" si="221"/>
        <x:v>19</x:v>
      </x:c>
      <x:c r="M1255" s="54">
        <x:f t="shared" si="222"/>
        <x:v>941.2157075615122</x:v>
      </x:c>
      <x:c r="N1255" s="54">
        <x:f t="shared" si="223"/>
        <x:v>0.15362201913993903</x:v>
      </x:c>
      <x:c r="O1255" s="55">
        <x:f t="shared" si="224"/>
        <x:v>46492</x:v>
      </x:c>
      <x:c r="P1255" s="55">
        <x:f t="shared" si="225"/>
        <x:v>8800</x:v>
      </x:c>
      <x:c r="Q1255" s="55">
        <x:f t="shared" si="226"/>
        <x:v>28840.550478498477</x:v>
      </x:c>
      <x:c r="R1255" s="55">
        <x:f t="shared" si="227"/>
        <x:v>-11148.550478498477</x:v>
      </x:c>
      <x:c r="S1255" s="1" t="str">
        <x:f t="shared" si="228"/>
        <x:v>YES</x:v>
      </x:c>
      <x:c r="T1255" s="1">
        <x:f t="shared" si="229"/>
        <x:v>-11148.550478498477</x:v>
      </x:c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53">
        <x:f t="shared" si="218"/>
        <x:v>1</x:v>
      </x:c>
      <x:c r="J1256" s="53">
        <x:f t="shared" si="219"/>
        <x:v>18</x:v>
      </x:c>
      <x:c r="K1256" s="53">
        <x:f t="shared" si="220"/>
        <x:v>1</x:v>
      </x:c>
      <x:c r="L1256" s="53">
        <x:f t="shared" si="221"/>
        <x:v>20</x:v>
      </x:c>
      <x:c r="M1256" s="54">
        <x:f t="shared" si="222"/>
        <x:v>986.7782075615122</x:v>
      </x:c>
      <x:c r="N1256" s="54">
        <x:f t="shared" si="223"/>
        <x:v>0.18526264413993904</x:v>
      </x:c>
      <x:c r="O1256" s="55">
        <x:f t="shared" si="224"/>
        <x:v>49192</x:v>
      </x:c>
      <x:c r="P1256" s="55">
        <x:f t="shared" si="225"/>
        <x:v>9680</x:v>
      </x:c>
      <x:c r="Q1256" s="55">
        <x:f t="shared" si="226"/>
        <x:v>29631.566103498477</x:v>
      </x:c>
      <x:c r="R1256" s="55">
        <x:f t="shared" si="227"/>
        <x:v>-10119.566103498477</x:v>
      </x:c>
      <x:c r="S1256" s="1" t="str">
        <x:f t="shared" si="228"/>
        <x:v>YES</x:v>
      </x:c>
      <x:c r="T1256" s="1">
        <x:f t="shared" si="229"/>
        <x:v>-10119.566103498477</x:v>
      </x:c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53">
        <x:f t="shared" si="218"/>
        <x:v>1</x:v>
      </x:c>
      <x:c r="J1257" s="53">
        <x:f t="shared" si="219"/>
        <x:v>18</x:v>
      </x:c>
      <x:c r="K1257" s="53">
        <x:f t="shared" si="220"/>
        <x:v>2</x:v>
      </x:c>
      <x:c r="L1257" s="53">
        <x:f t="shared" si="221"/>
        <x:v>21</x:v>
      </x:c>
      <x:c r="M1257" s="54">
        <x:f t="shared" si="222"/>
        <x:v>1033.4797700615122</x:v>
      </x:c>
      <x:c r="N1257" s="54">
        <x:f t="shared" si="223"/>
        <x:v>0.21769428476493904</x:v>
      </x:c>
      <x:c r="O1257" s="55">
        <x:f t="shared" si="224"/>
        <x:v>51892</x:v>
      </x:c>
      <x:c r="P1257" s="55">
        <x:f t="shared" si="225"/>
        <x:v>10560</x:v>
      </x:c>
      <x:c r="Q1257" s="55">
        <x:f t="shared" si="226"/>
        <x:v>30442.357119123477</x:v>
      </x:c>
      <x:c r="R1257" s="55">
        <x:f t="shared" si="227"/>
        <x:v>-9110.3571191234769</x:v>
      </x:c>
      <x:c r="S1257" s="1" t="str">
        <x:f t="shared" si="228"/>
        <x:v>YES</x:v>
      </x:c>
      <x:c r="T1257" s="1">
        <x:f t="shared" si="229"/>
        <x:v>-9110.3571191234769</x:v>
      </x:c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53">
        <x:f t="shared" si="218"/>
        <x:v>1</x:v>
      </x:c>
      <x:c r="J1258" s="53">
        <x:f t="shared" si="219"/>
        <x:v>18</x:v>
      </x:c>
      <x:c r="K1258" s="53">
        <x:f t="shared" si="220"/>
        <x:v>3</x:v>
      </x:c>
      <x:c r="L1258" s="53">
        <x:f t="shared" si="221"/>
        <x:v>22</x:v>
      </x:c>
      <x:c r="M1258" s="54">
        <x:f t="shared" si="222"/>
        <x:v>1081.3417524833872</x:v>
      </x:c>
      <x:c r="N1258" s="54">
        <x:f t="shared" si="223"/>
        <x:v>0.25093177255790777</x:v>
      </x:c>
      <x:c r="O1258" s="55">
        <x:f t="shared" si="224"/>
        <x:v>54592</x:v>
      </x:c>
      <x:c r="P1258" s="55">
        <x:f t="shared" si="225"/>
        <x:v>11440</x:v>
      </x:c>
      <x:c r="Q1258" s="55">
        <x:f t="shared" si="226"/>
        <x:v>31273.294313947692</x:v>
      </x:c>
      <x:c r="R1258" s="55">
        <x:f t="shared" si="227"/>
        <x:v>-8121.294313947692</x:v>
      </x:c>
      <x:c r="S1258" s="1" t="str">
        <x:f t="shared" si="228"/>
        <x:v>YES</x:v>
      </x:c>
      <x:c r="T1258" s="1">
        <x:f t="shared" si="229"/>
        <x:v>-8121.294313947692</x:v>
      </x:c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53">
        <x:f t="shared" si="218"/>
        <x:v>1</x:v>
      </x:c>
      <x:c r="J1259" s="53">
        <x:f t="shared" si="219"/>
        <x:v>18</x:v>
      </x:c>
      <x:c r="K1259" s="53">
        <x:f t="shared" si="220"/>
        <x:v>4</x:v>
      </x:c>
      <x:c r="L1259" s="53">
        <x:f t="shared" si="221"/>
        <x:v>23</x:v>
      </x:c>
      <x:c r="M1259" s="54">
        <x:f t="shared" si="222"/>
        <x:v>1130.3858682060434</x:v>
      </x:c>
      <x:c r="N1259" s="54">
        <x:f t="shared" si="223"/>
        <x:v>0.28499018625419681</x:v>
      </x:c>
      <x:c r="O1259" s="55">
        <x:f t="shared" si="224"/>
        <x:v>57292</x:v>
      </x:c>
      <x:c r="P1259" s="55">
        <x:f t="shared" si="225"/>
        <x:v>12320</x:v>
      </x:c>
      <x:c r="Q1259" s="55">
        <x:f t="shared" si="226"/>
        <x:v>32124.754656354919</x:v>
      </x:c>
      <x:c r="R1259" s="55">
        <x:f t="shared" si="227"/>
        <x:v>-7152.7546563549186</x:v>
      </x:c>
      <x:c r="S1259" s="1" t="str">
        <x:f t="shared" si="228"/>
        <x:v>YES</x:v>
      </x:c>
      <x:c r="T1259" s="1">
        <x:f t="shared" si="229"/>
        <x:v>-7152.7546563549186</x:v>
      </x:c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53">
        <x:f t="shared" si="218"/>
        <x:v>1</x:v>
      </x:c>
      <x:c r="J1260" s="53">
        <x:f t="shared" si="219"/>
        <x:v>18</x:v>
      </x:c>
      <x:c r="K1260" s="53">
        <x:f t="shared" si="220"/>
        <x:v>5</x:v>
      </x:c>
      <x:c r="L1260" s="53">
        <x:f t="shared" si="221"/>
        <x:v>24</x:v>
      </x:c>
      <x:c r="M1260" s="54">
        <x:f t="shared" si="222"/>
        <x:v>1180.6341921272469</x:v>
      </x:c>
      <x:c r="N1260" s="54">
        <x:f t="shared" si="223"/>
        <x:v>0.3198848556439215</x:v>
      </x:c>
      <x:c r="O1260" s="55">
        <x:f t="shared" si="224"/>
        <x:v>59992</x:v>
      </x:c>
      <x:c r="P1260" s="55">
        <x:f t="shared" si="225"/>
        <x:v>13200</x:v>
      </x:c>
      <x:c r="Q1260" s="55">
        <x:f t="shared" si="226"/>
        <x:v>32997.121391098037</x:v>
      </x:c>
      <x:c r="R1260" s="55">
        <x:f t="shared" si="227"/>
        <x:v>-6205.1213910980368</x:v>
      </x:c>
      <x:c r="S1260" s="1" t="str">
        <x:f t="shared" si="228"/>
        <x:v>YES</x:v>
      </x:c>
      <x:c r="T1260" s="1">
        <x:f t="shared" si="229"/>
        <x:v>-6205.1213910980368</x:v>
      </x:c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53">
        <x:f t="shared" si="218"/>
        <x:v>1</x:v>
      </x:c>
      <x:c r="J1261" s="53">
        <x:f t="shared" si="219"/>
        <x:v>18</x:v>
      </x:c>
      <x:c r="K1261" s="53">
        <x:f t="shared" si="220"/>
        <x:v>6</x:v>
      </x:c>
      <x:c r="L1261" s="53">
        <x:f t="shared" si="221"/>
        <x:v>25</x:v>
      </x:c>
      <x:c r="M1261" s="54">
        <x:f t="shared" si="222"/>
        <x:v>1232.10916630888</x:v>
      </x:c>
      <x:c r="N1261" s="54">
        <x:f t="shared" si="223"/>
        <x:v>0.35563136549227781</x:v>
      </x:c>
      <x:c r="O1261" s="55">
        <x:f t="shared" si="224"/>
        <x:v>62692</x:v>
      </x:c>
      <x:c r="P1261" s="55">
        <x:f t="shared" si="225"/>
        <x:v>14080</x:v>
      </x:c>
      <x:c r="Q1261" s="55">
        <x:f t="shared" si="226"/>
        <x:v>33890.784137306946</x:v>
      </x:c>
      <x:c r="R1261" s="55">
        <x:f t="shared" si="227"/>
        <x:v>-5278.7841373069459</x:v>
      </x:c>
      <x:c r="S1261" s="1" t="str">
        <x:f t="shared" si="228"/>
        <x:v>YES</x:v>
      </x:c>
      <x:c r="T1261" s="1">
        <x:f t="shared" si="229"/>
        <x:v>-5278.7841373069459</x:v>
      </x:c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53" t="n">
        <x:f t="shared" ref="I1262:I1325" si="230">INT((ROW()-ROW($I$46))/((CARROT_CAP+1)*(MESCLUN_CAP+1)))</x:f>
        <x:v>1</x:v>
      </x:c>
      <x:c r="J1262" s="53" t="n">
        <x:f t="shared" ref="J1262:J1325" si="231">MOD(INT((ROW()-ROW($I$46))/(MESCLUN_CAP+1)),CARROT_CAP+1)</x:f>
        <x:v>18</x:v>
      </x:c>
      <x:c r="K1262" s="53" t="n">
        <x:f t="shared" ref="K1262:K1325" si="232">MOD(ROW()-ROW($I$46),MESCLUN_CAP+1)</x:f>
        <x:v>7</x:v>
      </x:c>
      <x:c r="L1262" s="53" t="n">
        <x:f t="shared" ref="L1262:L1325" si="233">SUM(I1262:K1262)</x:f>
        <x:v>26</x:v>
      </x:c>
      <x:c r="M1262" s="54" t="n">
        <x:f t="shared" ref="M1262:M1325" si="234">I1262*TOMATO_HOURS*WEEKS*(1+TOMATO_DIM)^I1262+J1262*CARROT_HOURS*WEEKS*(1+CARROT_DIM)^J1262+K1262*MESCLUN_HOURS*WEEKS*(1+MESCLUN_DIM)^K1262</x:f>
        <x:v>1284.8336057068398</x:v>
      </x:c>
      <x:c r="N1262" s="54" t="n">
        <x:f t="shared" ref="N1262:N1325" si="235">MAX(M1262-FARMER_HOURS,0)/TEMP_HOURS_PER_WORKER</x:f>
        <x:v>0.3922455595186387</x:v>
      </x:c>
      <x:c r="O1262" s="55" t="n">
        <x:f t="shared" ref="O1262:O1325" si="236">I1262*TOMATO_PRICE+J1262*CARROT_PRICE+K1262*MESCLUN_PRICE</x:f>
        <x:v>65392</x:v>
      </x:c>
      <x:c r="P1262" s="55" t="n">
        <x:f t="shared" ref="P1262:P1325" si="237">I1262*TOMATO_FERTILIZER+J1262*CARROT_FERTILIZER+K1262*MESCLUN_FERTILIZER</x:f>
        <x:v>14960</x:v>
      </x:c>
      <x:c r="Q1262" s="55" t="n">
        <x:f t="shared" ref="Q1262:Q1325" si="238">MIN(M1262,FARMER_HOURS)*FARMER_RATE+MAX(M1262-FARMER_HOURS,0)*TEMP_RATE</x:f>
        <x:v>34806.13898796597</x:v>
      </x:c>
      <x:c r="R1262" s="55" t="n">
        <x:f t="shared" ref="R1262:R1325" si="239">O1262-P1262-Q1262-FIXED_COST</x:f>
        <x:v>-4374.138987965969</x:v>
      </x:c>
      <x:c r="S1262" s="1" t="str">
        <x:f t="shared" ref="S1262:S1325" si="240">IF(AND(L1262&lt;=TOTAL_BED_CAP,N1262&lt;=TEMP_WORKER_CAP),"YES","NO")</x:f>
        <x:v>YES</x:v>
      </x:c>
      <x:c r="T1262" s="1" t="n">
        <x:f t="shared" ref="T1262:T1325" si="241">IF(S1262="YES",R1262,-1E+99)</x:f>
        <x:v>-4374.138987965969</x:v>
      </x:c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53">
        <x:f t="shared" si="230"/>
        <x:v>1</x:v>
      </x:c>
      <x:c r="J1263" s="53">
        <x:f t="shared" si="231"/>
        <x:v>18</x:v>
      </x:c>
      <x:c r="K1263" s="53">
        <x:f t="shared" si="232"/>
        <x:v>8</x:v>
      </x:c>
      <x:c r="L1263" s="53">
        <x:f t="shared" si="233"/>
        <x:v>27</x:v>
      </x:c>
      <x:c r="M1263" s="54">
        <x:f t="shared" si="234"/>
        <x:v>1338.8307039868205</x:v>
      </x:c>
      <x:c r="N1263" s="54">
        <x:f t="shared" si="235"/>
        <x:v>0.429743544435292</x:v>
      </x:c>
      <x:c r="O1263" s="55">
        <x:f t="shared" si="236"/>
        <x:v>68092</x:v>
      </x:c>
      <x:c r="P1263" s="55">
        <x:f t="shared" si="237"/>
        <x:v>15840</x:v>
      </x:c>
      <x:c r="Q1263" s="55">
        <x:f t="shared" si="238"/>
        <x:v>35743.588610882303</x:v>
      </x:c>
      <x:c r="R1263" s="55">
        <x:f t="shared" si="239"/>
        <x:v>-3491.5886108823033</x:v>
      </x:c>
      <x:c r="S1263" s="1" t="str">
        <x:f t="shared" si="240"/>
        <x:v>YES</x:v>
      </x:c>
      <x:c r="T1263" s="1">
        <x:f t="shared" si="241"/>
        <x:v>-3491.5886108823033</x:v>
      </x:c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53">
        <x:f t="shared" si="230"/>
        <x:v>1</x:v>
      </x:c>
      <x:c r="J1264" s="53">
        <x:f t="shared" si="231"/>
        <x:v>18</x:v>
      </x:c>
      <x:c r="K1264" s="53">
        <x:f t="shared" si="232"/>
        <x:v>9</x:v>
      </x:c>
      <x:c r="L1264" s="53">
        <x:f t="shared" si="233"/>
        <x:v>28</x:v>
      </x:c>
      <x:c r="M1264" s="54">
        <x:f t="shared" si="234"/>
        <x:v>1394.1240394272149</x:v>
      </x:c>
      <x:c r="N1264" s="54">
        <x:f t="shared" si="235"/>
        <x:v>0.46814169404667705</x:v>
      </x:c>
      <x:c r="O1264" s="55">
        <x:f t="shared" si="236"/>
        <x:v>70792</x:v>
      </x:c>
      <x:c r="P1264" s="55">
        <x:f t="shared" si="237"/>
        <x:v>16720</x:v>
      </x:c>
      <x:c r="Q1264" s="55">
        <x:f t="shared" si="238"/>
        <x:v>36703.542351166921</x:v>
      </x:c>
      <x:c r="R1264" s="55">
        <x:f t="shared" si="239"/>
        <x:v>-2631.5423511669214</x:v>
      </x:c>
      <x:c r="S1264" s="1" t="str">
        <x:f t="shared" si="240"/>
        <x:v>YES</x:v>
      </x:c>
      <x:c r="T1264" s="1">
        <x:f t="shared" si="241"/>
        <x:v>-2631.5423511669214</x:v>
      </x:c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53">
        <x:f t="shared" si="230"/>
        <x:v>1</x:v>
      </x:c>
      <x:c r="J1265" s="53">
        <x:f t="shared" si="231"/>
        <x:v>18</x:v>
      </x:c>
      <x:c r="K1265" s="53">
        <x:f t="shared" si="232"/>
        <x:v>10</x:v>
      </x:c>
      <x:c r="L1265" s="53">
        <x:f t="shared" si="233"/>
        <x:v>29</x:v>
      </x:c>
      <x:c r="M1265" s="54">
        <x:f t="shared" si="234"/>
        <x:v>1450.7375809104278</x:v>
      </x:c>
      <x:c r="N1265" s="54">
        <x:f t="shared" si="235"/>
        <x:v>0.50745665341001933</x:v>
      </x:c>
      <x:c r="O1265" s="55">
        <x:f t="shared" si="236"/>
        <x:v>73492</x:v>
      </x:c>
      <x:c r="P1265" s="55">
        <x:f t="shared" si="237"/>
        <x:v>17600</x:v>
      </x:c>
      <x:c r="Q1265" s="55">
        <x:f t="shared" si="238"/>
        <x:v>37686.416335250484</x:v>
      </x:c>
      <x:c r="R1265" s="55">
        <x:f t="shared" si="239"/>
        <x:v>-1794.4163352504838</x:v>
      </x:c>
      <x:c r="S1265" s="1" t="str">
        <x:f t="shared" si="240"/>
        <x:v>YES</x:v>
      </x:c>
      <x:c r="T1265" s="1">
        <x:f t="shared" si="241"/>
        <x:v>-1794.4163352504838</x:v>
      </x:c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53">
        <x:f t="shared" si="230"/>
        <x:v>1</x:v>
      </x:c>
      <x:c r="J1266" s="53">
        <x:f t="shared" si="231"/>
        <x:v>18</x:v>
      </x:c>
      <x:c r="K1266" s="53">
        <x:f t="shared" si="232"/>
        <x:v>11</x:v>
      </x:c>
      <x:c r="L1266" s="53">
        <x:f t="shared" si="233"/>
        <x:v>30</x:v>
      </x:c>
      <x:c r="M1266" s="54">
        <x:f t="shared" si="234"/>
        <x:v>1508.6956940038669</x:v>
      </x:c>
      <x:c r="N1266" s="54">
        <x:f t="shared" si="235"/>
        <x:v>0.54770534305824092</x:v>
      </x:c>
      <x:c r="O1266" s="55">
        <x:f t="shared" si="236"/>
        <x:v>76192</x:v>
      </x:c>
      <x:c r="P1266" s="55">
        <x:f t="shared" si="237"/>
        <x:v>18480</x:v>
      </x:c>
      <x:c r="Q1266" s="55">
        <x:f t="shared" si="238"/>
        <x:v>38692.633576456021</x:v>
      </x:c>
      <x:c r="R1266" s="55">
        <x:f t="shared" si="239"/>
        <x:v>-980.63357645602082</x:v>
      </x:c>
      <x:c r="S1266" s="1" t="str">
        <x:f t="shared" si="240"/>
        <x:v>YES</x:v>
      </x:c>
      <x:c r="T1266" s="1">
        <x:f t="shared" si="241"/>
        <x:v>-980.63357645602082</x:v>
      </x:c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53">
        <x:f t="shared" si="230"/>
        <x:v>1</x:v>
      </x:c>
      <x:c r="J1267" s="53">
        <x:f t="shared" si="231"/>
        <x:v>18</x:v>
      </x:c>
      <x:c r="K1267" s="53">
        <x:f t="shared" si="232"/>
        <x:v>12</x:v>
      </x:c>
      <x:c r="L1267" s="53">
        <x:f t="shared" si="233"/>
        <x:v>31</x:v>
      </x:c>
      <x:c r="M1267" s="54">
        <x:f t="shared" si="234"/>
        <x:v>1568.0231471319314</x:v>
      </x:c>
      <x:c r="N1267" s="54">
        <x:f t="shared" si="235"/>
        <x:v>0.58890496328606345</x:v>
      </x:c>
      <x:c r="O1267" s="55">
        <x:f t="shared" si="236"/>
        <x:v>78892</x:v>
      </x:c>
      <x:c r="P1267" s="55">
        <x:f t="shared" si="237"/>
        <x:v>19360</x:v>
      </x:c>
      <x:c r="Q1267" s="55">
        <x:f t="shared" si="238"/>
        <x:v>39722.624082151582</x:v>
      </x:c>
      <x:c r="R1267" s="55">
        <x:f t="shared" si="239"/>
        <x:v>-190.62408215158212</x:v>
      </x:c>
      <x:c r="S1267" s="1" t="str">
        <x:f t="shared" si="240"/>
        <x:v>YES</x:v>
      </x:c>
      <x:c r="T1267" s="1">
        <x:f t="shared" si="241"/>
        <x:v>-190.62408215158212</x:v>
      </x:c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53">
        <x:f t="shared" si="230"/>
        <x:v>1</x:v>
      </x:c>
      <x:c r="J1268" s="53">
        <x:f t="shared" si="231"/>
        <x:v>18</x:v>
      </x:c>
      <x:c r="K1268" s="53">
        <x:f t="shared" si="232"/>
        <x:v>13</x:v>
      </x:c>
      <x:c r="L1268" s="53">
        <x:f t="shared" si="233"/>
        <x:v>32</x:v>
      </x:c>
      <x:c r="M1268" s="54">
        <x:f t="shared" si="234"/>
        <x:v>1628.7451178403157</x:v>
      </x:c>
      <x:c r="N1268" s="54">
        <x:f t="shared" si="235"/>
        <x:v>0.63107299850021925</x:v>
      </x:c>
      <x:c r="O1268" s="55">
        <x:f t="shared" si="236"/>
        <x:v>81592</x:v>
      </x:c>
      <x:c r="P1268" s="55">
        <x:f t="shared" si="237"/>
        <x:v>20240</x:v>
      </x:c>
      <x:c r="Q1268" s="55">
        <x:f t="shared" si="238"/>
        <x:v>40776.824962505481</x:v>
      </x:c>
      <x:c r="R1268" s="55">
        <x:f t="shared" si="239"/>
        <x:v>575.17503749451862</x:v>
      </x:c>
      <x:c r="S1268" s="1" t="str">
        <x:f t="shared" si="240"/>
        <x:v>YES</x:v>
      </x:c>
      <x:c r="T1268" s="1">
        <x:f t="shared" si="241"/>
        <x:v>575.17503749451862</x:v>
      </x:c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53">
        <x:f t="shared" si="230"/>
        <x:v>1</x:v>
      </x:c>
      <x:c r="J1269" s="53">
        <x:f t="shared" si="231"/>
        <x:v>18</x:v>
      </x:c>
      <x:c r="K1269" s="53">
        <x:f t="shared" si="232"/>
        <x:v>14</x:v>
      </x:c>
      <x:c r="L1269" s="53">
        <x:f t="shared" si="233"/>
        <x:v>33</x:v>
      </x:c>
      <x:c r="M1269" s="54">
        <x:f t="shared" si="234"/>
        <x:v>1690.8871991539768</x:v>
      </x:c>
      <x:c r="N1269" s="54">
        <x:f t="shared" si="235"/>
        <x:v>0.67422722163470605</x:v>
      </x:c>
      <x:c r="O1269" s="55">
        <x:f t="shared" si="236"/>
        <x:v>84292</x:v>
      </x:c>
      <x:c r="P1269" s="55">
        <x:f t="shared" si="237"/>
        <x:v>21120</x:v>
      </x:c>
      <x:c r="Q1269" s="55">
        <x:f t="shared" si="238"/>
        <x:v>41855.680540867652</x:v>
      </x:c>
      <x:c r="R1269" s="55">
        <x:f t="shared" si="239"/>
        <x:v>1316.3194591323481</x:v>
      </x:c>
      <x:c r="S1269" s="1" t="str">
        <x:f t="shared" si="240"/>
        <x:v>YES</x:v>
      </x:c>
      <x:c r="T1269" s="1">
        <x:f t="shared" si="241"/>
        <x:v>1316.3194591323481</x:v>
      </x:c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53">
        <x:f t="shared" si="230"/>
        <x:v>1</x:v>
      </x:c>
      <x:c r="J1270" s="53">
        <x:f t="shared" si="231"/>
        <x:v>18</x:v>
      </x:c>
      <x:c r="K1270" s="53">
        <x:f t="shared" si="232"/>
        <x:v>15</x:v>
      </x:c>
      <x:c r="L1270" s="53">
        <x:f t="shared" si="233"/>
        <x:v>34</x:v>
      </x:c>
      <x:c r="M1270" s="54">
        <x:f t="shared" si="234"/>
        <x:v>1754.4754060301234</x:v>
      </x:c>
      <x:c r="N1270" s="54">
        <x:f t="shared" si="235"/>
        <x:v>0.71838569863203017</x:v>
      </x:c>
      <x:c r="O1270" s="55">
        <x:f t="shared" si="236"/>
        <x:v>86992</x:v>
      </x:c>
      <x:c r="P1270" s="55">
        <x:f t="shared" si="237"/>
        <x:v>22000</x:v>
      </x:c>
      <x:c r="Q1270" s="55">
        <x:f t="shared" si="238"/>
        <x:v>42959.642465800753</x:v>
      </x:c>
      <x:c r="R1270" s="55">
        <x:f t="shared" si="239"/>
        <x:v>2032.3575341992473</x:v>
      </x:c>
      <x:c r="S1270" s="1" t="str">
        <x:f t="shared" si="240"/>
        <x:v>YES</x:v>
      </x:c>
      <x:c r="T1270" s="1">
        <x:f t="shared" si="241"/>
        <x:v>2032.3575341992473</x:v>
      </x:c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53">
        <x:f t="shared" si="230"/>
        <x:v>1</x:v>
      </x:c>
      <x:c r="J1271" s="53">
        <x:f t="shared" si="231"/>
        <x:v>18</x:v>
      </x:c>
      <x:c r="K1271" s="53">
        <x:f t="shared" si="232"/>
        <x:v>16</x:v>
      </x:c>
      <x:c r="L1271" s="53">
        <x:f t="shared" si="233"/>
        <x:v>35</x:v>
      </x:c>
      <x:c r="M1271" s="54">
        <x:f t="shared" si="234"/>
        <x:v>1819.5361819076124</x:v>
      </x:c>
      <x:c r="N1271" s="54">
        <x:f t="shared" si="235"/>
        <x:v>0.76356679299139751</x:v>
      </x:c>
      <x:c r="O1271" s="55">
        <x:f t="shared" si="236"/>
        <x:v>89692</x:v>
      </x:c>
      <x:c r="P1271" s="55">
        <x:f t="shared" si="237"/>
        <x:v>22880</x:v>
      </x:c>
      <x:c r="Q1271" s="55">
        <x:f t="shared" si="238"/>
        <x:v>44089.169824784942</x:v>
      </x:c>
      <x:c r="R1271" s="55">
        <x:f t="shared" si="239"/>
        <x:v>2722.8301752150583</x:v>
      </x:c>
      <x:c r="S1271" s="1" t="str">
        <x:f t="shared" si="240"/>
        <x:v>YES</x:v>
      </x:c>
      <x:c r="T1271" s="1">
        <x:f t="shared" si="241"/>
        <x:v>2722.8301752150583</x:v>
      </x:c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53">
        <x:f t="shared" si="230"/>
        <x:v>1</x:v>
      </x:c>
      <x:c r="J1272" s="53">
        <x:f t="shared" si="231"/>
        <x:v>18</x:v>
      </x:c>
      <x:c r="K1272" s="53">
        <x:f t="shared" si="232"/>
        <x:v>17</x:v>
      </x:c>
      <x:c r="L1272" s="53">
        <x:f t="shared" si="233"/>
        <x:v>36</x:v>
      </x:c>
      <x:c r="M1272" s="54">
        <x:f t="shared" si="234"/>
        <x:v>1886.0964053541527</x:v>
      </x:c>
      <x:c r="N1272" s="54">
        <x:f t="shared" si="235"/>
        <x:v>0.80978917038482823</x:v>
      </x:c>
      <x:c r="O1272" s="55">
        <x:f t="shared" si="236"/>
        <x:v>92392</x:v>
      </x:c>
      <x:c r="P1272" s="55">
        <x:f t="shared" si="237"/>
        <x:v>23760</x:v>
      </x:c>
      <x:c r="Q1272" s="55">
        <x:f t="shared" si="238"/>
        <x:v>45244.729259620704</x:v>
      </x:c>
      <x:c r="R1272" s="55">
        <x:f t="shared" si="239"/>
        <x:v>3387.2707403792956</x:v>
      </x:c>
      <x:c r="S1272" s="1" t="str">
        <x:f t="shared" si="240"/>
        <x:v>YES</x:v>
      </x:c>
      <x:c r="T1272" s="1">
        <x:f t="shared" si="241"/>
        <x:v>3387.2707403792956</x:v>
      </x:c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53">
        <x:f t="shared" si="230"/>
        <x:v>1</x:v>
      </x:c>
      <x:c r="J1273" s="53">
        <x:f t="shared" si="231"/>
        <x:v>18</x:v>
      </x:c>
      <x:c r="K1273" s="53">
        <x:f t="shared" si="232"/>
        <x:v>18</x:v>
      </x:c>
      <x:c r="L1273" s="53">
        <x:f t="shared" si="233"/>
        <x:v>37</x:v>
      </x:c>
      <x:c r="M1273" s="54">
        <x:f t="shared" si="234"/>
        <x:v>1954.1833968127401</x:v>
      </x:c>
      <x:c r="N1273" s="54">
        <x:f t="shared" si="235"/>
        <x:v>0.85707180334218058</x:v>
      </x:c>
      <x:c r="O1273" s="55">
        <x:f t="shared" si="236"/>
        <x:v>95092</x:v>
      </x:c>
      <x:c r="P1273" s="55">
        <x:f t="shared" si="237"/>
        <x:v>24640</x:v>
      </x:c>
      <x:c r="Q1273" s="55">
        <x:f t="shared" si="238"/>
        <x:v>46426.79508355452</x:v>
      </x:c>
      <x:c r="R1273" s="55">
        <x:f t="shared" si="239"/>
        <x:v>4025.2049164454802</x:v>
      </x:c>
      <x:c r="S1273" s="1" t="str">
        <x:f t="shared" si="240"/>
        <x:v>YES</x:v>
      </x:c>
      <x:c r="T1273" s="1">
        <x:f t="shared" si="241"/>
        <x:v>4025.2049164454802</x:v>
      </x:c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53">
        <x:f t="shared" si="230"/>
        <x:v>1</x:v>
      </x:c>
      <x:c r="J1274" s="53">
        <x:f t="shared" si="231"/>
        <x:v>18</x:v>
      </x:c>
      <x:c r="K1274" s="53">
        <x:f t="shared" si="232"/>
        <x:v>19</x:v>
      </x:c>
      <x:c r="L1274" s="53">
        <x:f t="shared" si="233"/>
        <x:v>38</x:v>
      </x:c>
      <x:c r="M1274" s="54">
        <x:f t="shared" si="234"/>
        <x:v>2023.8249254487619</x:v>
      </x:c>
      <x:c r="N1274" s="54">
        <x:f t="shared" si="235"/>
        <x:v>0.90543397600608466</x:v>
      </x:c>
      <x:c r="O1274" s="55">
        <x:f t="shared" si="236"/>
        <x:v>97792</x:v>
      </x:c>
      <x:c r="P1274" s="55">
        <x:f t="shared" si="237"/>
        <x:v>25520</x:v>
      </x:c>
      <x:c r="Q1274" s="55">
        <x:f t="shared" si="238"/>
        <x:v>47635.849400152118</x:v>
      </x:c>
      <x:c r="R1274" s="55">
        <x:f t="shared" si="239"/>
        <x:v>4636.1505998478824</x:v>
      </x:c>
      <x:c r="S1274" s="1" t="str">
        <x:f t="shared" si="240"/>
        <x:v>YES</x:v>
      </x:c>
      <x:c r="T1274" s="1">
        <x:f t="shared" si="241"/>
        <x:v>4636.1505998478824</x:v>
      </x:c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53">
        <x:f t="shared" si="230"/>
        <x:v>1</x:v>
      </x:c>
      <x:c r="J1275" s="53">
        <x:f t="shared" si="231"/>
        <x:v>18</x:v>
      </x:c>
      <x:c r="K1275" s="53">
        <x:f t="shared" si="232"/>
        <x:v>20</x:v>
      </x:c>
      <x:c r="L1275" s="53">
        <x:f t="shared" si="233"/>
        <x:v>39</x:v>
      </x:c>
      <x:c r="M1275" s="54">
        <x:f t="shared" si="234"/>
        <x:v>2095.0492160992389</x:v>
      </x:c>
      <x:c r="N1275" s="54">
        <x:f t="shared" si="235"/>
        <x:v>0.95489528895780484</x:v>
      </x:c>
      <x:c r="O1275" s="55">
        <x:f t="shared" si="236"/>
        <x:v>100492</x:v>
      </x:c>
      <x:c r="P1275" s="55">
        <x:f t="shared" si="237"/>
        <x:v>26400</x:v>
      </x:c>
      <x:c r="Q1275" s="55">
        <x:f t="shared" si="238"/>
        <x:v>48872.382223945118</x:v>
      </x:c>
      <x:c r="R1275" s="55">
        <x:f t="shared" si="239"/>
        <x:v>5219.6177760548817</x:v>
      </x:c>
      <x:c r="S1275" s="1" t="str">
        <x:f t="shared" si="240"/>
        <x:v>YES</x:v>
      </x:c>
      <x:c r="T1275" s="1">
        <x:f t="shared" si="241"/>
        <x:v>5219.6177760548817</x:v>
      </x:c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53">
        <x:f t="shared" si="230"/>
        <x:v>1</x:v>
      </x:c>
      <x:c r="J1276" s="53">
        <x:f t="shared" si="231"/>
        <x:v>18</x:v>
      </x:c>
      <x:c r="K1276" s="53">
        <x:f t="shared" si="232"/>
        <x:v>21</x:v>
      </x:c>
      <x:c r="L1276" s="53">
        <x:f t="shared" si="233"/>
        <x:v>40</x:v>
      </x:c>
      <x:c r="M1276" s="54">
        <x:f t="shared" si="234"/>
        <x:v>2167.8849563256827</x:v>
      </x:c>
      <x:c r="N1276" s="54">
        <x:f t="shared" si="235"/>
        <x:v>1.0054756641150573</x:v>
      </x:c>
      <x:c r="O1276" s="55">
        <x:f t="shared" si="236"/>
        <x:v>103192</x:v>
      </x:c>
      <x:c r="P1276" s="55">
        <x:f t="shared" si="237"/>
        <x:v>27280</x:v>
      </x:c>
      <x:c r="Q1276" s="55">
        <x:f t="shared" si="238"/>
        <x:v>50136.891602876436</x:v>
      </x:c>
      <x:c r="R1276" s="55">
        <x:f t="shared" si="239"/>
        <x:v>5775.1083971235639</x:v>
      </x:c>
      <x:c r="S1276" s="1" t="str">
        <x:f t="shared" si="240"/>
        <x:v>YES</x:v>
      </x:c>
      <x:c r="T1276" s="1">
        <x:f t="shared" si="241"/>
        <x:v>5775.1083971235639</x:v>
      </x:c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53">
        <x:f t="shared" si="230"/>
        <x:v>1</x:v>
      </x:c>
      <x:c r="J1277" s="53">
        <x:f t="shared" si="231"/>
        <x:v>18</x:v>
      </x:c>
      <x:c r="K1277" s="53">
        <x:f t="shared" si="232"/>
        <x:v>22</x:v>
      </x:c>
      <x:c r="L1277" s="53">
        <x:f t="shared" si="233"/>
        <x:v>41</x:v>
      </x:c>
      <x:c r="M1277" s="54">
        <x:f t="shared" si="234"/>
        <x:v>2242.3613035720787</x:v>
      </x:c>
      <x:c r="N1277" s="54">
        <x:f t="shared" si="235"/>
        <x:v>1.0571953497028324</x:v>
      </x:c>
      <x:c r="O1277" s="55">
        <x:f t="shared" si="236"/>
        <x:v>105892</x:v>
      </x:c>
      <x:c r="P1277" s="55">
        <x:f t="shared" si="237"/>
        <x:v>28160</x:v>
      </x:c>
      <x:c r="Q1277" s="55">
        <x:f t="shared" si="238"/>
        <x:v>51429.883742570804</x:v>
      </x:c>
      <x:c r="R1277" s="55">
        <x:f t="shared" si="239"/>
        <x:v>6302.1162574291957</x:v>
      </x:c>
      <x:c r="S1277" s="1" t="str">
        <x:f t="shared" si="240"/>
        <x:v>YES</x:v>
      </x:c>
      <x:c r="T1277" s="1">
        <x:f t="shared" si="241"/>
        <x:v>6302.1162574291957</x:v>
      </x:c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53">
        <x:f t="shared" si="230"/>
        <x:v>1</x:v>
      </x:c>
      <x:c r="J1278" s="53">
        <x:f t="shared" si="231"/>
        <x:v>18</x:v>
      </x:c>
      <x:c r="K1278" s="53">
        <x:f t="shared" si="232"/>
        <x:v>23</x:v>
      </x:c>
      <x:c r="L1278" s="53">
        <x:f t="shared" si="233"/>
        <x:v>42</x:v>
      </x:c>
      <x:c r="M1278" s="54">
        <x:f t="shared" si="234"/>
        <x:v>2318.5078924295153</x:v>
      </x:c>
      <x:c r="N1278" s="54">
        <x:f t="shared" si="235"/>
        <x:v>1.1100749252982745</x:v>
      </x:c>
      <x:c r="O1278" s="55">
        <x:f t="shared" si="236"/>
        <x:v>108592</x:v>
      </x:c>
      <x:c r="P1278" s="55">
        <x:f t="shared" si="237"/>
        <x:v>29040</x:v>
      </x:c>
      <x:c r="Q1278" s="55">
        <x:f t="shared" si="238"/>
        <x:v>52751.873132456865</x:v>
      </x:c>
      <x:c r="R1278" s="55">
        <x:f t="shared" si="239"/>
        <x:v>6800.1268675431347</x:v>
      </x:c>
      <x:c r="S1278" s="1" t="str">
        <x:f t="shared" si="240"/>
        <x:v>YES</x:v>
      </x:c>
      <x:c r="T1278" s="1">
        <x:f t="shared" si="241"/>
        <x:v>6800.1268675431347</x:v>
      </x:c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53">
        <x:f t="shared" si="230"/>
        <x:v>1</x:v>
      </x:c>
      <x:c r="J1279" s="53">
        <x:f t="shared" si="231"/>
        <x:v>18</x:v>
      </x:c>
      <x:c r="K1279" s="53">
        <x:f t="shared" si="232"/>
        <x:v>24</x:v>
      </x:c>
      <x:c r="L1279" s="53">
        <x:f t="shared" si="233"/>
        <x:v>43</x:v>
      </x:c>
      <x:c r="M1279" s="54">
        <x:f t="shared" si="234"/>
        <x:v>2396.354842009011</x:v>
      </x:c>
      <x:c r="N1279" s="54">
        <x:f t="shared" si="235"/>
        <x:v>1.1641353069507021</x:v>
      </x:c>
      <x:c r="O1279" s="55">
        <x:f t="shared" si="236"/>
        <x:v>111292</x:v>
      </x:c>
      <x:c r="P1279" s="55">
        <x:f t="shared" si="237"/>
        <x:v>29920</x:v>
      </x:c>
      <x:c r="Q1279" s="55">
        <x:f t="shared" si="238"/>
        <x:v>54103.382673767555</x:v>
      </x:c>
      <x:c r="R1279" s="55">
        <x:f t="shared" si="239"/>
        <x:v>7268.6173262324446</x:v>
      </x:c>
      <x:c r="S1279" s="1" t="str">
        <x:f t="shared" si="240"/>
        <x:v>YES</x:v>
      </x:c>
      <x:c r="T1279" s="1">
        <x:f t="shared" si="241"/>
        <x:v>7268.6173262324446</x:v>
      </x:c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53">
        <x:f t="shared" si="230"/>
        <x:v>1</x:v>
      </x:c>
      <x:c r="J1280" s="53">
        <x:f t="shared" si="231"/>
        <x:v>18</x:v>
      </x:c>
      <x:c r="K1280" s="53">
        <x:f t="shared" si="232"/>
        <x:v>25</x:v>
      </x:c>
      <x:c r="L1280" s="53">
        <x:f t="shared" si="233"/>
        <x:v>44</x:v>
      </x:c>
      <x:c r="M1280" s="54">
        <x:f t="shared" si="234"/>
        <x:v>2475.9327634241085</x:v>
      </x:c>
      <x:c r="N1280" s="54">
        <x:f t="shared" si="235"/>
        <x:v>1.2193977523778532</x:v>
      </x:c>
      <x:c r="O1280" s="55">
        <x:f t="shared" si="236"/>
        <x:v>113992</x:v>
      </x:c>
      <x:c r="P1280" s="55">
        <x:f t="shared" si="237"/>
        <x:v>30800</x:v>
      </x:c>
      <x:c r="Q1280" s="55">
        <x:f t="shared" si="238"/>
        <x:v>55484.943809446326</x:v>
      </x:c>
      <x:c r="R1280" s="55">
        <x:f t="shared" si="239"/>
        <x:v>7707.0561905536742</x:v>
      </x:c>
      <x:c r="S1280" s="1" t="str">
        <x:f t="shared" si="240"/>
        <x:v>YES</x:v>
      </x:c>
      <x:c r="T1280" s="1">
        <x:f t="shared" si="241"/>
        <x:v>7707.0561905536742</x:v>
      </x:c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53">
        <x:f t="shared" si="230"/>
        <x:v>1</x:v>
      </x:c>
      <x:c r="J1281" s="53">
        <x:f t="shared" si="231"/>
        <x:v>18</x:v>
      </x:c>
      <x:c r="K1281" s="53">
        <x:f t="shared" si="232"/>
        <x:v>26</x:v>
      </x:c>
      <x:c r="L1281" s="53">
        <x:f t="shared" si="233"/>
        <x:v>45</x:v>
      </x:c>
      <x:c r="M1281" s="54">
        <x:f t="shared" si="234"/>
        <x:v>2557.2727673848267</x:v>
      </x:c>
      <x:c r="N1281" s="54">
        <x:f t="shared" si="235"/>
        <x:v>1.2758838662394629</x:v>
      </x:c>
      <x:c r="O1281" s="55">
        <x:f t="shared" si="236"/>
        <x:v>116692</x:v>
      </x:c>
      <x:c r="P1281" s="55">
        <x:f t="shared" si="237"/>
        <x:v>31680</x:v>
      </x:c>
      <x:c r="Q1281" s="55">
        <x:f t="shared" si="238"/>
        <x:v>56897.096655986577</x:v>
      </x:c>
      <x:c r="R1281" s="55">
        <x:f t="shared" si="239"/>
        <x:v>8114.9033440134226</x:v>
      </x:c>
      <x:c r="S1281" s="1" t="str">
        <x:f t="shared" si="240"/>
        <x:v>YES</x:v>
      </x:c>
      <x:c r="T1281" s="1">
        <x:f t="shared" si="241"/>
        <x:v>8114.9033440134226</x:v>
      </x:c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53">
        <x:f t="shared" si="230"/>
        <x:v>1</x:v>
      </x:c>
      <x:c r="J1282" s="53">
        <x:f t="shared" si="231"/>
        <x:v>18</x:v>
      </x:c>
      <x:c r="K1282" s="53">
        <x:f t="shared" si="232"/>
        <x:v>27</x:v>
      </x:c>
      <x:c r="L1282" s="53">
        <x:f t="shared" si="233"/>
        <x:v>46</x:v>
      </x:c>
      <x:c r="M1282" s="54">
        <x:f t="shared" si="234"/>
        <x:v>2640.4064719045832</x:v>
      </x:c>
      <x:c r="N1282" s="54">
        <x:f t="shared" si="235"/>
        <x:v>1.3336156054892938</x:v>
      </x:c>
      <x:c r="O1282" s="55">
        <x:f t="shared" si="236"/>
        <x:v>119392</x:v>
      </x:c>
      <x:c r="P1282" s="55">
        <x:f t="shared" si="237"/>
        <x:v>32560</x:v>
      </x:c>
      <x:c r="Q1282" s="55">
        <x:f t="shared" si="238"/>
        <x:v>58340.390137232345</x:v>
      </x:c>
      <x:c r="R1282" s="55">
        <x:f t="shared" si="239"/>
        <x:v>8491.6098627676547</x:v>
      </x:c>
      <x:c r="S1282" s="1" t="str">
        <x:f t="shared" si="240"/>
        <x:v>YES</x:v>
      </x:c>
      <x:c r="T1282" s="1">
        <x:f t="shared" si="241"/>
        <x:v>8491.6098627676547</x:v>
      </x:c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53">
        <x:f t="shared" si="230"/>
        <x:v>1</x:v>
      </x:c>
      <x:c r="J1283" s="53">
        <x:f t="shared" si="231"/>
        <x:v>18</x:v>
      </x:c>
      <x:c r="K1283" s="53">
        <x:f t="shared" si="232"/>
        <x:v>28</x:v>
      </x:c>
      <x:c r="L1283" s="53">
        <x:f t="shared" si="233"/>
        <x:v>47</x:v>
      </x:c>
      <x:c r="M1283" s="54">
        <x:f t="shared" si="234"/>
        <x:v>2725.366010121737</x:v>
      </x:c>
      <x:c r="N1283" s="54">
        <x:f t="shared" si="235"/>
        <x:v>1.3926152848067619</x:v>
      </x:c>
      <x:c r="O1283" s="55">
        <x:f t="shared" si="236"/>
        <x:v>122092</x:v>
      </x:c>
      <x:c r="P1283" s="55">
        <x:f t="shared" si="237"/>
        <x:v>33440</x:v>
      </x:c>
      <x:c r="Q1283" s="55">
        <x:f t="shared" si="238"/>
        <x:v>59815.382120169044</x:v>
      </x:c>
      <x:c r="R1283" s="55">
        <x:f t="shared" si="239"/>
        <x:v>8836.6178798309556</x:v>
      </x:c>
      <x:c r="S1283" s="1" t="str">
        <x:f t="shared" si="240"/>
        <x:v>YES</x:v>
      </x:c>
      <x:c r="T1283" s="1">
        <x:f t="shared" si="241"/>
        <x:v>8836.6178798309556</x:v>
      </x:c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53">
        <x:f t="shared" si="230"/>
        <x:v>1</x:v>
      </x:c>
      <x:c r="J1284" s="53">
        <x:f t="shared" si="231"/>
        <x:v>18</x:v>
      </x:c>
      <x:c r="K1284" s="53">
        <x:f t="shared" si="232"/>
        <x:v>29</x:v>
      </x:c>
      <x:c r="L1284" s="53">
        <x:f t="shared" si="233"/>
        <x:v>48</x:v>
      </x:c>
      <x:c r="M1284" s="54">
        <x:f t="shared" si="234"/>
        <x:v>2812.1840382373903</x:v>
      </x:c>
      <x:c r="N1284" s="54">
        <x:f t="shared" si="235"/>
        <x:v>1.4529055821092989</x:v>
      </x:c>
      <x:c r="O1284" s="55">
        <x:f t="shared" si="236"/>
        <x:v>124792</x:v>
      </x:c>
      <x:c r="P1284" s="55">
        <x:f t="shared" si="237"/>
        <x:v>34320</x:v>
      </x:c>
      <x:c r="Q1284" s="55">
        <x:f t="shared" si="238"/>
        <x:v>61322.639552732471</x:v>
      </x:c>
      <x:c r="R1284" s="55">
        <x:f t="shared" si="239"/>
        <x:v>9149.3604472675288</x:v>
      </x:c>
      <x:c r="S1284" s="1" t="str">
        <x:f t="shared" si="240"/>
        <x:v>YES</x:v>
      </x:c>
      <x:c r="T1284" s="1">
        <x:f t="shared" si="241"/>
        <x:v>9149.3604472675288</x:v>
      </x:c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53">
        <x:f t="shared" si="230"/>
        <x:v>1</x:v>
      </x:c>
      <x:c r="J1285" s="53">
        <x:f t="shared" si="231"/>
        <x:v>18</x:v>
      </x:c>
      <x:c r="K1285" s="53">
        <x:f t="shared" si="232"/>
        <x:v>30</x:v>
      </x:c>
      <x:c r="L1285" s="53">
        <x:f t="shared" si="233"/>
        <x:v>49</x:v>
      </x:c>
      <x:c r="M1285" s="54">
        <x:f t="shared" si="234"/>
        <x:v>2900.8937435711609</x:v>
      </x:c>
      <x:c r="N1285" s="54">
        <x:f t="shared" si="235"/>
        <x:v>1.5145095441466396</x:v>
      </x:c>
      <x:c r="O1285" s="55">
        <x:f t="shared" si="236"/>
        <x:v>127492</x:v>
      </x:c>
      <x:c r="P1285" s="55">
        <x:f t="shared" si="237"/>
        <x:v>35200</x:v>
      </x:c>
      <x:c r="Q1285" s="55">
        <x:f t="shared" si="238"/>
        <x:v>62862.738603665988</x:v>
      </x:c>
      <x:c r="R1285" s="55">
        <x:f t="shared" si="239"/>
        <x:v>9429.2613963340118</x:v>
      </x:c>
      <x:c r="S1285" s="1" t="str">
        <x:f t="shared" si="240"/>
        <x:v>YES</x:v>
      </x:c>
      <x:c r="T1285" s="1">
        <x:f t="shared" si="241"/>
        <x:v>9429.2613963340118</x:v>
      </x:c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53">
        <x:f t="shared" si="230"/>
        <x:v>1</x:v>
      </x:c>
      <x:c r="J1286" s="53">
        <x:f t="shared" si="231"/>
        <x:v>19</x:v>
      </x:c>
      <x:c r="K1286" s="53">
        <x:f t="shared" si="232"/>
        <x:v>0</x:v>
      </x:c>
      <x:c r="L1286" s="53">
        <x:f t="shared" si="233"/>
        <x:v>20</x:v>
      </x:c>
      <x:c r="M1286" s="54">
        <x:f t="shared" si="234"/>
        <x:v>1010.2306058200249</x:v>
      </x:c>
      <x:c r="N1286" s="54">
        <x:f t="shared" si="235"/>
        <x:v>0.20154903181946177</x:v>
      </x:c>
      <x:c r="O1286" s="55">
        <x:f t="shared" si="236"/>
        <x:v>48586</x:v>
      </x:c>
      <x:c r="P1286" s="55">
        <x:f t="shared" si="237"/>
        <x:v>9240</x:v>
      </x:c>
      <x:c r="Q1286" s="55">
        <x:f t="shared" si="238"/>
        <x:v>30038.725795486545</x:v>
      </x:c>
      <x:c r="R1286" s="55">
        <x:f t="shared" si="239"/>
        <x:v>-10692.725795486545</x:v>
      </x:c>
      <x:c r="S1286" s="1" t="str">
        <x:f t="shared" si="240"/>
        <x:v>YES</x:v>
      </x:c>
      <x:c r="T1286" s="1">
        <x:f t="shared" si="241"/>
        <x:v>-10692.725795486545</x:v>
      </x:c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53">
        <x:f t="shared" si="230"/>
        <x:v>1</x:v>
      </x:c>
      <x:c r="J1287" s="53">
        <x:f t="shared" si="231"/>
        <x:v>19</x:v>
      </x:c>
      <x:c r="K1287" s="53">
        <x:f t="shared" si="232"/>
        <x:v>1</x:v>
      </x:c>
      <x:c r="L1287" s="53">
        <x:f t="shared" si="233"/>
        <x:v>21</x:v>
      </x:c>
      <x:c r="M1287" s="54">
        <x:f t="shared" si="234"/>
        <x:v>1055.7931058200249</x:v>
      </x:c>
      <x:c r="N1287" s="54">
        <x:f t="shared" si="235"/>
        <x:v>0.23318965681946177</x:v>
      </x:c>
      <x:c r="O1287" s="55">
        <x:f t="shared" si="236"/>
        <x:v>51286</x:v>
      </x:c>
      <x:c r="P1287" s="55">
        <x:f t="shared" si="237"/>
        <x:v>10120</x:v>
      </x:c>
      <x:c r="Q1287" s="55">
        <x:f t="shared" si="238"/>
        <x:v>30829.741420486545</x:v>
      </x:c>
      <x:c r="R1287" s="55">
        <x:f t="shared" si="239"/>
        <x:v>-9663.7414204865454</x:v>
      </x:c>
      <x:c r="S1287" s="1" t="str">
        <x:f t="shared" si="240"/>
        <x:v>YES</x:v>
      </x:c>
      <x:c r="T1287" s="1">
        <x:f t="shared" si="241"/>
        <x:v>-9663.7414204865454</x:v>
      </x:c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53">
        <x:f t="shared" si="230"/>
        <x:v>1</x:v>
      </x:c>
      <x:c r="J1288" s="53">
        <x:f t="shared" si="231"/>
        <x:v>19</x:v>
      </x:c>
      <x:c r="K1288" s="53">
        <x:f t="shared" si="232"/>
        <x:v>2</x:v>
      </x:c>
      <x:c r="L1288" s="53">
        <x:f t="shared" si="233"/>
        <x:v>22</x:v>
      </x:c>
      <x:c r="M1288" s="54">
        <x:f t="shared" si="234"/>
        <x:v>1102.4946683200249</x:v>
      </x:c>
      <x:c r="N1288" s="54">
        <x:f t="shared" si="235"/>
        <x:v>0.26562129744446172</x:v>
      </x:c>
      <x:c r="O1288" s="55">
        <x:f t="shared" si="236"/>
        <x:v>53986</x:v>
      </x:c>
      <x:c r="P1288" s="55">
        <x:f t="shared" si="237"/>
        <x:v>11000</x:v>
      </x:c>
      <x:c r="Q1288" s="55">
        <x:f t="shared" si="238"/>
        <x:v>31640.532436111542</x:v>
      </x:c>
      <x:c r="R1288" s="55">
        <x:f t="shared" si="239"/>
        <x:v>-8654.5324361115418</x:v>
      </x:c>
      <x:c r="S1288" s="1" t="str">
        <x:f t="shared" si="240"/>
        <x:v>YES</x:v>
      </x:c>
      <x:c r="T1288" s="1">
        <x:f t="shared" si="241"/>
        <x:v>-8654.5324361115418</x:v>
      </x:c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53">
        <x:f t="shared" si="230"/>
        <x:v>1</x:v>
      </x:c>
      <x:c r="J1289" s="53">
        <x:f t="shared" si="231"/>
        <x:v>19</x:v>
      </x:c>
      <x:c r="K1289" s="53">
        <x:f t="shared" si="232"/>
        <x:v>3</x:v>
      </x:c>
      <x:c r="L1289" s="53">
        <x:f t="shared" si="233"/>
        <x:v>23</x:v>
      </x:c>
      <x:c r="M1289" s="54">
        <x:f t="shared" si="234"/>
        <x:v>1150.3566507419</x:v>
      </x:c>
      <x:c r="N1289" s="54">
        <x:f t="shared" si="235"/>
        <x:v>0.29885878523743059</x:v>
      </x:c>
      <x:c r="O1289" s="55">
        <x:f t="shared" si="236"/>
        <x:v>56686</x:v>
      </x:c>
      <x:c r="P1289" s="55">
        <x:f t="shared" si="237"/>
        <x:v>11880</x:v>
      </x:c>
      <x:c r="Q1289" s="55">
        <x:f t="shared" si="238"/>
        <x:v>32471.469630935764</x:v>
      </x:c>
      <x:c r="R1289" s="55">
        <x:f t="shared" si="239"/>
        <x:v>-7665.4696309357641</x:v>
      </x:c>
      <x:c r="S1289" s="1" t="str">
        <x:f t="shared" si="240"/>
        <x:v>YES</x:v>
      </x:c>
      <x:c r="T1289" s="1">
        <x:f t="shared" si="241"/>
        <x:v>-7665.4696309357641</x:v>
      </x:c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53">
        <x:f t="shared" si="230"/>
        <x:v>1</x:v>
      </x:c>
      <x:c r="J1290" s="53">
        <x:f t="shared" si="231"/>
        <x:v>19</x:v>
      </x:c>
      <x:c r="K1290" s="53">
        <x:f t="shared" si="232"/>
        <x:v>4</x:v>
      </x:c>
      <x:c r="L1290" s="53">
        <x:f t="shared" si="233"/>
        <x:v>24</x:v>
      </x:c>
      <x:c r="M1290" s="54">
        <x:f t="shared" si="234"/>
        <x:v>1199.4007664645562</x:v>
      </x:c>
      <x:c r="N1290" s="54">
        <x:f t="shared" si="235"/>
        <x:v>0.33291719893371963</x:v>
      </x:c>
      <x:c r="O1290" s="55">
        <x:f t="shared" si="236"/>
        <x:v>59386</x:v>
      </x:c>
      <x:c r="P1290" s="55">
        <x:f t="shared" si="237"/>
        <x:v>12760</x:v>
      </x:c>
      <x:c r="Q1290" s="55">
        <x:f t="shared" si="238"/>
        <x:v>33322.929973342994</x:v>
      </x:c>
      <x:c r="R1290" s="55">
        <x:f t="shared" si="239"/>
        <x:v>-6696.9299733429943</x:v>
      </x:c>
      <x:c r="S1290" s="1" t="str">
        <x:f t="shared" si="240"/>
        <x:v>YES</x:v>
      </x:c>
      <x:c r="T1290" s="1">
        <x:f t="shared" si="241"/>
        <x:v>-6696.9299733429943</x:v>
      </x:c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53">
        <x:f t="shared" si="230"/>
        <x:v>1</x:v>
      </x:c>
      <x:c r="J1291" s="53">
        <x:f t="shared" si="231"/>
        <x:v>19</x:v>
      </x:c>
      <x:c r="K1291" s="53">
        <x:f t="shared" si="232"/>
        <x:v>5</x:v>
      </x:c>
      <x:c r="L1291" s="53">
        <x:f t="shared" si="233"/>
        <x:v>25</x:v>
      </x:c>
      <x:c r="M1291" s="54">
        <x:f t="shared" si="234"/>
        <x:v>1249.6490903857598</x:v>
      </x:c>
      <x:c r="N1291" s="54">
        <x:f t="shared" si="235"/>
        <x:v>0.36781186832344431</x:v>
      </x:c>
      <x:c r="O1291" s="55">
        <x:f t="shared" si="236"/>
        <x:v>62086</x:v>
      </x:c>
      <x:c r="P1291" s="55">
        <x:f t="shared" si="237"/>
        <x:v>13640</x:v>
      </x:c>
      <x:c r="Q1291" s="55">
        <x:f t="shared" si="238"/>
        <x:v>34195.296708086105</x:v>
      </x:c>
      <x:c r="R1291" s="55">
        <x:f t="shared" si="239"/>
        <x:v>-5749.2967080861054</x:v>
      </x:c>
      <x:c r="S1291" s="1" t="str">
        <x:f t="shared" si="240"/>
        <x:v>YES</x:v>
      </x:c>
      <x:c r="T1291" s="1">
        <x:f t="shared" si="241"/>
        <x:v>-5749.2967080861054</x:v>
      </x:c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53">
        <x:f t="shared" si="230"/>
        <x:v>1</x:v>
      </x:c>
      <x:c r="J1292" s="53">
        <x:f t="shared" si="231"/>
        <x:v>19</x:v>
      </x:c>
      <x:c r="K1292" s="53">
        <x:f t="shared" si="232"/>
        <x:v>6</x:v>
      </x:c>
      <x:c r="L1292" s="53">
        <x:f t="shared" si="233"/>
        <x:v>26</x:v>
      </x:c>
      <x:c r="M1292" s="54">
        <x:f t="shared" si="234"/>
        <x:v>1301.1240645673929</x:v>
      </x:c>
      <x:c r="N1292" s="54">
        <x:f t="shared" si="235"/>
        <x:v>0.40355837817180062</x:v>
      </x:c>
      <x:c r="O1292" s="55">
        <x:f t="shared" si="236"/>
        <x:v>64786</x:v>
      </x:c>
      <x:c r="P1292" s="55">
        <x:f t="shared" si="237"/>
        <x:v>14520</x:v>
      </x:c>
      <x:c r="Q1292" s="55">
        <x:f t="shared" si="238"/>
        <x:v>35088.959454295014</x:v>
      </x:c>
      <x:c r="R1292" s="55">
        <x:f t="shared" si="239"/>
        <x:v>-4822.9594542950144</x:v>
      </x:c>
      <x:c r="S1292" s="1" t="str">
        <x:f t="shared" si="240"/>
        <x:v>YES</x:v>
      </x:c>
      <x:c r="T1292" s="1">
        <x:f t="shared" si="241"/>
        <x:v>-4822.9594542950144</x:v>
      </x:c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53">
        <x:f t="shared" si="230"/>
        <x:v>1</x:v>
      </x:c>
      <x:c r="J1293" s="53">
        <x:f t="shared" si="231"/>
        <x:v>19</x:v>
      </x:c>
      <x:c r="K1293" s="53">
        <x:f t="shared" si="232"/>
        <x:v>7</x:v>
      </x:c>
      <x:c r="L1293" s="53">
        <x:f t="shared" si="233"/>
        <x:v>27</x:v>
      </x:c>
      <x:c r="M1293" s="54">
        <x:f t="shared" si="234"/>
        <x:v>1353.8485039653531</x:v>
      </x:c>
      <x:c r="N1293" s="54">
        <x:f t="shared" si="235"/>
        <x:v>0.44017257219816186</x:v>
      </x:c>
      <x:c r="O1293" s="55">
        <x:f t="shared" si="236"/>
        <x:v>67486</x:v>
      </x:c>
      <x:c r="P1293" s="55">
        <x:f t="shared" si="237"/>
        <x:v>15400</x:v>
      </x:c>
      <x:c r="Q1293" s="55">
        <x:f t="shared" si="238"/>
        <x:v>36004.314304954045</x:v>
      </x:c>
      <x:c r="R1293" s="55">
        <x:f t="shared" si="239"/>
        <x:v>-3918.3143049540449</x:v>
      </x:c>
      <x:c r="S1293" s="1" t="str">
        <x:f t="shared" si="240"/>
        <x:v>YES</x:v>
      </x:c>
      <x:c r="T1293" s="1">
        <x:f t="shared" si="241"/>
        <x:v>-3918.3143049540449</x:v>
      </x:c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53">
        <x:f t="shared" si="230"/>
        <x:v>1</x:v>
      </x:c>
      <x:c r="J1294" s="53">
        <x:f t="shared" si="231"/>
        <x:v>19</x:v>
      </x:c>
      <x:c r="K1294" s="53">
        <x:f t="shared" si="232"/>
        <x:v>8</x:v>
      </x:c>
      <x:c r="L1294" s="53">
        <x:f t="shared" si="233"/>
        <x:v>28</x:v>
      </x:c>
      <x:c r="M1294" s="54">
        <x:f t="shared" si="234"/>
        <x:v>1407.8456022453333</x:v>
      </x:c>
      <x:c r="N1294" s="54">
        <x:f t="shared" si="235"/>
        <x:v>0.47767055711481482</x:v>
      </x:c>
      <x:c r="O1294" s="55">
        <x:f t="shared" si="236"/>
        <x:v>70186</x:v>
      </x:c>
      <x:c r="P1294" s="55">
        <x:f t="shared" si="237"/>
        <x:v>16280</x:v>
      </x:c>
      <x:c r="Q1294" s="55">
        <x:f t="shared" si="238"/>
        <x:v>36941.763927870372</x:v>
      </x:c>
      <x:c r="R1294" s="55">
        <x:f t="shared" si="239"/>
        <x:v>-3035.7639278703718</x:v>
      </x:c>
      <x:c r="S1294" s="1" t="str">
        <x:f t="shared" si="240"/>
        <x:v>YES</x:v>
      </x:c>
      <x:c r="T1294" s="1">
        <x:f t="shared" si="241"/>
        <x:v>-3035.7639278703718</x:v>
      </x:c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53">
        <x:f t="shared" si="230"/>
        <x:v>1</x:v>
      </x:c>
      <x:c r="J1295" s="53">
        <x:f t="shared" si="231"/>
        <x:v>19</x:v>
      </x:c>
      <x:c r="K1295" s="53">
        <x:f t="shared" si="232"/>
        <x:v>9</x:v>
      </x:c>
      <x:c r="L1295" s="53">
        <x:f t="shared" si="233"/>
        <x:v>29</x:v>
      </x:c>
      <x:c r="M1295" s="54">
        <x:f t="shared" si="234"/>
        <x:v>1463.1389376857278</x:v>
      </x:c>
      <x:c r="N1295" s="54">
        <x:f t="shared" si="235"/>
        <x:v>0.51606870672619987</x:v>
      </x:c>
      <x:c r="O1295" s="55">
        <x:f t="shared" si="236"/>
        <x:v>72886</x:v>
      </x:c>
      <x:c r="P1295" s="55">
        <x:f t="shared" si="237"/>
        <x:v>17160</x:v>
      </x:c>
      <x:c r="Q1295" s="55">
        <x:f t="shared" si="238"/>
        <x:v>37901.717668154997</x:v>
      </x:c>
      <x:c r="R1295" s="55">
        <x:f t="shared" si="239"/>
        <x:v>-2175.7176681549972</x:v>
      </x:c>
      <x:c r="S1295" s="1" t="str">
        <x:f t="shared" si="240"/>
        <x:v>YES</x:v>
      </x:c>
      <x:c r="T1295" s="1">
        <x:f t="shared" si="241"/>
        <x:v>-2175.7176681549972</x:v>
      </x:c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53">
        <x:f t="shared" si="230"/>
        <x:v>1</x:v>
      </x:c>
      <x:c r="J1296" s="53">
        <x:f t="shared" si="231"/>
        <x:v>19</x:v>
      </x:c>
      <x:c r="K1296" s="53">
        <x:f t="shared" si="232"/>
        <x:v>10</x:v>
      </x:c>
      <x:c r="L1296" s="53">
        <x:f t="shared" si="233"/>
        <x:v>30</x:v>
      </x:c>
      <x:c r="M1296" s="54">
        <x:f t="shared" si="234"/>
        <x:v>1519.7524791689407</x:v>
      </x:c>
      <x:c r="N1296" s="54">
        <x:f t="shared" si="235"/>
        <x:v>0.55538366608954215</x:v>
      </x:c>
      <x:c r="O1296" s="55">
        <x:f t="shared" si="236"/>
        <x:v>75586</x:v>
      </x:c>
      <x:c r="P1296" s="55">
        <x:f t="shared" si="237"/>
        <x:v>18040</x:v>
      </x:c>
      <x:c r="Q1296" s="55">
        <x:f t="shared" si="238"/>
        <x:v>38884.591652238552</x:v>
      </x:c>
      <x:c r="R1296" s="55">
        <x:f t="shared" si="239"/>
        <x:v>-1338.5916522385523</x:v>
      </x:c>
      <x:c r="S1296" s="1" t="str">
        <x:f t="shared" si="240"/>
        <x:v>YES</x:v>
      </x:c>
      <x:c r="T1296" s="1">
        <x:f t="shared" si="241"/>
        <x:v>-1338.5916522385523</x:v>
      </x:c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53">
        <x:f t="shared" si="230"/>
        <x:v>1</x:v>
      </x:c>
      <x:c r="J1297" s="53">
        <x:f t="shared" si="231"/>
        <x:v>19</x:v>
      </x:c>
      <x:c r="K1297" s="53">
        <x:f t="shared" si="232"/>
        <x:v>11</x:v>
      </x:c>
      <x:c r="L1297" s="53">
        <x:f t="shared" si="233"/>
        <x:v>31</x:v>
      </x:c>
      <x:c r="M1297" s="54">
        <x:f t="shared" si="234"/>
        <x:v>1577.7105922623796</x:v>
      </x:c>
      <x:c r="N1297" s="54">
        <x:f t="shared" si="235"/>
        <x:v>0.59563235573776363</x:v>
      </x:c>
      <x:c r="O1297" s="55">
        <x:f t="shared" si="236"/>
        <x:v>78286</x:v>
      </x:c>
      <x:c r="P1297" s="55">
        <x:f t="shared" si="237"/>
        <x:v>18920</x:v>
      </x:c>
      <x:c r="Q1297" s="55">
        <x:f t="shared" si="238"/>
        <x:v>39890.808893444089</x:v>
      </x:c>
      <x:c r="R1297" s="55">
        <x:f t="shared" si="239"/>
        <x:v>-524.80889344408934</x:v>
      </x:c>
      <x:c r="S1297" s="1" t="str">
        <x:f t="shared" si="240"/>
        <x:v>YES</x:v>
      </x:c>
      <x:c r="T1297" s="1">
        <x:f t="shared" si="241"/>
        <x:v>-524.80889344408934</x:v>
      </x:c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53">
        <x:f t="shared" si="230"/>
        <x:v>1</x:v>
      </x:c>
      <x:c r="J1298" s="53">
        <x:f t="shared" si="231"/>
        <x:v>19</x:v>
      </x:c>
      <x:c r="K1298" s="53">
        <x:f t="shared" si="232"/>
        <x:v>12</x:v>
      </x:c>
      <x:c r="L1298" s="53">
        <x:f t="shared" si="233"/>
        <x:v>32</x:v>
      </x:c>
      <x:c r="M1298" s="54">
        <x:f t="shared" si="234"/>
        <x:v>1637.038045390444</x:v>
      </x:c>
      <x:c r="N1298" s="54">
        <x:f t="shared" si="235"/>
        <x:v>0.63683197596558616</x:v>
      </x:c>
      <x:c r="O1298" s="55">
        <x:f t="shared" si="236"/>
        <x:v>80986</x:v>
      </x:c>
      <x:c r="P1298" s="55">
        <x:f t="shared" si="237"/>
        <x:v>19800</x:v>
      </x:c>
      <x:c r="Q1298" s="55">
        <x:f t="shared" si="238"/>
        <x:v>40920.799399139651</x:v>
      </x:c>
      <x:c r="R1298" s="55">
        <x:f t="shared" si="239"/>
        <x:v>265.20060086034937</x:v>
      </x:c>
      <x:c r="S1298" s="1" t="str">
        <x:f t="shared" si="240"/>
        <x:v>YES</x:v>
      </x:c>
      <x:c r="T1298" s="1">
        <x:f t="shared" si="241"/>
        <x:v>265.20060086034937</x:v>
      </x:c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53">
        <x:f t="shared" si="230"/>
        <x:v>1</x:v>
      </x:c>
      <x:c r="J1299" s="53">
        <x:f t="shared" si="231"/>
        <x:v>19</x:v>
      </x:c>
      <x:c r="K1299" s="53">
        <x:f t="shared" si="232"/>
        <x:v>13</x:v>
      </x:c>
      <x:c r="L1299" s="53">
        <x:f t="shared" si="233"/>
        <x:v>33</x:v>
      </x:c>
      <x:c r="M1299" s="54">
        <x:f t="shared" si="234"/>
        <x:v>1697.7600160988284</x:v>
      </x:c>
      <x:c r="N1299" s="54">
        <x:f t="shared" si="235"/>
        <x:v>0.67900001117974196</x:v>
      </x:c>
      <x:c r="O1299" s="55">
        <x:f t="shared" si="236"/>
        <x:v>83686</x:v>
      </x:c>
      <x:c r="P1299" s="55">
        <x:f t="shared" si="237"/>
        <x:v>20680</x:v>
      </x:c>
      <x:c r="Q1299" s="55">
        <x:f t="shared" si="238"/>
        <x:v>41975.000279493543</x:v>
      </x:c>
      <x:c r="R1299" s="55">
        <x:f t="shared" si="239"/>
        <x:v>1030.9997205064574</x:v>
      </x:c>
      <x:c r="S1299" s="1" t="str">
        <x:f t="shared" si="240"/>
        <x:v>YES</x:v>
      </x:c>
      <x:c r="T1299" s="1">
        <x:f t="shared" si="241"/>
        <x:v>1030.9997205064574</x:v>
      </x:c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53">
        <x:f t="shared" si="230"/>
        <x:v>1</x:v>
      </x:c>
      <x:c r="J1300" s="53">
        <x:f t="shared" si="231"/>
        <x:v>19</x:v>
      </x:c>
      <x:c r="K1300" s="53">
        <x:f t="shared" si="232"/>
        <x:v>14</x:v>
      </x:c>
      <x:c r="L1300" s="53">
        <x:f t="shared" si="233"/>
        <x:v>34</x:v>
      </x:c>
      <x:c r="M1300" s="54">
        <x:f t="shared" si="234"/>
        <x:v>1759.9020974124896</x:v>
      </x:c>
      <x:c r="N1300" s="54">
        <x:f t="shared" si="235"/>
        <x:v>0.72215423431422887</x:v>
      </x:c>
      <x:c r="O1300" s="55">
        <x:f t="shared" si="236"/>
        <x:v>86386</x:v>
      </x:c>
      <x:c r="P1300" s="55">
        <x:f t="shared" si="237"/>
        <x:v>21560</x:v>
      </x:c>
      <x:c r="Q1300" s="55">
        <x:f t="shared" si="238"/>
        <x:v>43053.855857855728</x:v>
      </x:c>
      <x:c r="R1300" s="55">
        <x:f t="shared" si="239"/>
        <x:v>1772.1441421442723</x:v>
      </x:c>
      <x:c r="S1300" s="1" t="str">
        <x:f t="shared" si="240"/>
        <x:v>YES</x:v>
      </x:c>
      <x:c r="T1300" s="1">
        <x:f t="shared" si="241"/>
        <x:v>1772.1441421442723</x:v>
      </x:c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53">
        <x:f t="shared" si="230"/>
        <x:v>1</x:v>
      </x:c>
      <x:c r="J1301" s="53">
        <x:f t="shared" si="231"/>
        <x:v>19</x:v>
      </x:c>
      <x:c r="K1301" s="53">
        <x:f t="shared" si="232"/>
        <x:v>15</x:v>
      </x:c>
      <x:c r="L1301" s="53">
        <x:f t="shared" si="233"/>
        <x:v>35</x:v>
      </x:c>
      <x:c r="M1301" s="54">
        <x:f t="shared" si="234"/>
        <x:v>1823.490304288636</x:v>
      </x:c>
      <x:c r="N1301" s="54">
        <x:f t="shared" si="235"/>
        <x:v>0.76631271131155276</x:v>
      </x:c>
      <x:c r="O1301" s="55">
        <x:f t="shared" si="236"/>
        <x:v>89086</x:v>
      </x:c>
      <x:c r="P1301" s="55">
        <x:f t="shared" si="237"/>
        <x:v>22440</x:v>
      </x:c>
      <x:c r="Q1301" s="55">
        <x:f t="shared" si="238"/>
        <x:v>44157.817782788821</x:v>
      </x:c>
      <x:c r="R1301" s="55">
        <x:f t="shared" si="239"/>
        <x:v>2488.1822172111788</x:v>
      </x:c>
      <x:c r="S1301" s="1" t="str">
        <x:f t="shared" si="240"/>
        <x:v>YES</x:v>
      </x:c>
      <x:c r="T1301" s="1">
        <x:f t="shared" si="241"/>
        <x:v>2488.1822172111788</x:v>
      </x:c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53">
        <x:f t="shared" si="230"/>
        <x:v>1</x:v>
      </x:c>
      <x:c r="J1302" s="53">
        <x:f t="shared" si="231"/>
        <x:v>19</x:v>
      </x:c>
      <x:c r="K1302" s="53">
        <x:f t="shared" si="232"/>
        <x:v>16</x:v>
      </x:c>
      <x:c r="L1302" s="53">
        <x:f t="shared" si="233"/>
        <x:v>36</x:v>
      </x:c>
      <x:c r="M1302" s="54">
        <x:f t="shared" si="234"/>
        <x:v>1888.5510801661251</x:v>
      </x:c>
      <x:c r="N1302" s="54">
        <x:f t="shared" si="235"/>
        <x:v>0.81149380567092022</x:v>
      </x:c>
      <x:c r="O1302" s="55">
        <x:f t="shared" si="236"/>
        <x:v>91786</x:v>
      </x:c>
      <x:c r="P1302" s="55">
        <x:f t="shared" si="237"/>
        <x:v>23320</x:v>
      </x:c>
      <x:c r="Q1302" s="55">
        <x:f t="shared" si="238"/>
        <x:v>45287.345141773003</x:v>
      </x:c>
      <x:c r="R1302" s="55">
        <x:f t="shared" si="239"/>
        <x:v>3178.654858226997</x:v>
      </x:c>
      <x:c r="S1302" s="1" t="str">
        <x:f t="shared" si="240"/>
        <x:v>YES</x:v>
      </x:c>
      <x:c r="T1302" s="1">
        <x:f t="shared" si="241"/>
        <x:v>3178.654858226997</x:v>
      </x:c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53">
        <x:f t="shared" si="230"/>
        <x:v>1</x:v>
      </x:c>
      <x:c r="J1303" s="53">
        <x:f t="shared" si="231"/>
        <x:v>19</x:v>
      </x:c>
      <x:c r="K1303" s="53">
        <x:f t="shared" si="232"/>
        <x:v>17</x:v>
      </x:c>
      <x:c r="L1303" s="53">
        <x:f t="shared" si="233"/>
        <x:v>37</x:v>
      </x:c>
      <x:c r="M1303" s="54">
        <x:f t="shared" si="234"/>
        <x:v>1955.1113036126653</x:v>
      </x:c>
      <x:c r="N1303" s="54">
        <x:f t="shared" si="235"/>
        <x:v>0.85771618306435093</x:v>
      </x:c>
      <x:c r="O1303" s="55">
        <x:f t="shared" si="236"/>
        <x:v>94486</x:v>
      </x:c>
      <x:c r="P1303" s="55">
        <x:f t="shared" si="237"/>
        <x:v>24200</x:v>
      </x:c>
      <x:c r="Q1303" s="55">
        <x:f t="shared" si="238"/>
        <x:v>46442.904576608773</x:v>
      </x:c>
      <x:c r="R1303" s="55">
        <x:f t="shared" si="239"/>
        <x:v>3843.0954233912271</x:v>
      </x:c>
      <x:c r="S1303" s="1" t="str">
        <x:f t="shared" si="240"/>
        <x:v>YES</x:v>
      </x:c>
      <x:c r="T1303" s="1">
        <x:f t="shared" si="241"/>
        <x:v>3843.0954233912271</x:v>
      </x:c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53">
        <x:f t="shared" si="230"/>
        <x:v>1</x:v>
      </x:c>
      <x:c r="J1304" s="53">
        <x:f t="shared" si="231"/>
        <x:v>19</x:v>
      </x:c>
      <x:c r="K1304" s="53">
        <x:f t="shared" si="232"/>
        <x:v>18</x:v>
      </x:c>
      <x:c r="L1304" s="53">
        <x:f t="shared" si="233"/>
        <x:v>38</x:v>
      </x:c>
      <x:c r="M1304" s="54">
        <x:f t="shared" si="234"/>
        <x:v>2023.1982950712527</x:v>
      </x:c>
      <x:c r="N1304" s="54">
        <x:f t="shared" si="235"/>
        <x:v>0.90499881602170329</x:v>
      </x:c>
      <x:c r="O1304" s="55">
        <x:f t="shared" si="236"/>
        <x:v>97186</x:v>
      </x:c>
      <x:c r="P1304" s="55">
        <x:f t="shared" si="237"/>
        <x:v>25080</x:v>
      </x:c>
      <x:c r="Q1304" s="55">
        <x:f t="shared" si="238"/>
        <x:v>47624.970400542581</x:v>
      </x:c>
      <x:c r="R1304" s="55">
        <x:f t="shared" si="239"/>
        <x:v>4481.029599457419</x:v>
      </x:c>
      <x:c r="S1304" s="1" t="str">
        <x:f t="shared" si="240"/>
        <x:v>YES</x:v>
      </x:c>
      <x:c r="T1304" s="1">
        <x:f t="shared" si="241"/>
        <x:v>4481.029599457419</x:v>
      </x:c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53">
        <x:f t="shared" si="230"/>
        <x:v>1</x:v>
      </x:c>
      <x:c r="J1305" s="53">
        <x:f t="shared" si="231"/>
        <x:v>19</x:v>
      </x:c>
      <x:c r="K1305" s="53">
        <x:f t="shared" si="232"/>
        <x:v>19</x:v>
      </x:c>
      <x:c r="L1305" s="53">
        <x:f t="shared" si="233"/>
        <x:v>39</x:v>
      </x:c>
      <x:c r="M1305" s="54">
        <x:f t="shared" si="234"/>
        <x:v>2092.8398237072743</x:v>
      </x:c>
      <x:c r="N1305" s="54">
        <x:f t="shared" si="235"/>
        <x:v>0.95336098868560715</x:v>
      </x:c>
      <x:c r="O1305" s="55">
        <x:f t="shared" si="236"/>
        <x:v>99886</x:v>
      </x:c>
      <x:c r="P1305" s="55">
        <x:f t="shared" si="237"/>
        <x:v>25960</x:v>
      </x:c>
      <x:c r="Q1305" s="55">
        <x:f t="shared" si="238"/>
        <x:v>48834.024717140179</x:v>
      </x:c>
      <x:c r="R1305" s="55">
        <x:f t="shared" si="239"/>
        <x:v>5091.9752828598212</x:v>
      </x:c>
      <x:c r="S1305" s="1" t="str">
        <x:f t="shared" si="240"/>
        <x:v>YES</x:v>
      </x:c>
      <x:c r="T1305" s="1">
        <x:f t="shared" si="241"/>
        <x:v>5091.9752828598212</x:v>
      </x:c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53">
        <x:f t="shared" si="230"/>
        <x:v>1</x:v>
      </x:c>
      <x:c r="J1306" s="53">
        <x:f t="shared" si="231"/>
        <x:v>19</x:v>
      </x:c>
      <x:c r="K1306" s="53">
        <x:f t="shared" si="232"/>
        <x:v>20</x:v>
      </x:c>
      <x:c r="L1306" s="53">
        <x:f t="shared" si="233"/>
        <x:v>40</x:v>
      </x:c>
      <x:c r="M1306" s="54">
        <x:f t="shared" si="234"/>
        <x:v>2164.0641143577514</x:v>
      </x:c>
      <x:c r="N1306" s="54">
        <x:f t="shared" si="235"/>
        <x:v>1.0028223016373272</x:v>
      </x:c>
      <x:c r="O1306" s="55">
        <x:f t="shared" si="236"/>
        <x:v>102586</x:v>
      </x:c>
      <x:c r="P1306" s="55">
        <x:f t="shared" si="237"/>
        <x:v>26840</x:v>
      </x:c>
      <x:c r="Q1306" s="55">
        <x:f t="shared" si="238"/>
        <x:v>50070.55754093318</x:v>
      </x:c>
      <x:c r="R1306" s="55">
        <x:f t="shared" si="239"/>
        <x:v>5675.4424590668204</x:v>
      </x:c>
      <x:c r="S1306" s="1" t="str">
        <x:f t="shared" si="240"/>
        <x:v>YES</x:v>
      </x:c>
      <x:c r="T1306" s="1">
        <x:f t="shared" si="241"/>
        <x:v>5675.4424590668204</x:v>
      </x:c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53">
        <x:f t="shared" si="230"/>
        <x:v>1</x:v>
      </x:c>
      <x:c r="J1307" s="53">
        <x:f t="shared" si="231"/>
        <x:v>19</x:v>
      </x:c>
      <x:c r="K1307" s="53">
        <x:f t="shared" si="232"/>
        <x:v>21</x:v>
      </x:c>
      <x:c r="L1307" s="53">
        <x:f t="shared" si="233"/>
        <x:v>41</x:v>
      </x:c>
      <x:c r="M1307" s="54">
        <x:f t="shared" si="234"/>
        <x:v>2236.8998545841951</x:v>
      </x:c>
      <x:c r="N1307" s="54">
        <x:f t="shared" si="235"/>
        <x:v>1.0534026767945799</x:v>
      </x:c>
      <x:c r="O1307" s="55">
        <x:f t="shared" si="236"/>
        <x:v>105286</x:v>
      </x:c>
      <x:c r="P1307" s="55">
        <x:f t="shared" si="237"/>
        <x:v>27720</x:v>
      </x:c>
      <x:c r="Q1307" s="55">
        <x:f t="shared" si="238"/>
        <x:v>51335.066919864497</x:v>
      </x:c>
      <x:c r="R1307" s="55">
        <x:f t="shared" si="239"/>
        <x:v>6230.9330801355027</x:v>
      </x:c>
      <x:c r="S1307" s="1" t="str">
        <x:f t="shared" si="240"/>
        <x:v>YES</x:v>
      </x:c>
      <x:c r="T1307" s="1">
        <x:f t="shared" si="241"/>
        <x:v>6230.9330801355027</x:v>
      </x:c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53">
        <x:f t="shared" si="230"/>
        <x:v>1</x:v>
      </x:c>
      <x:c r="J1308" s="53">
        <x:f t="shared" si="231"/>
        <x:v>19</x:v>
      </x:c>
      <x:c r="K1308" s="53">
        <x:f t="shared" si="232"/>
        <x:v>22</x:v>
      </x:c>
      <x:c r="L1308" s="53">
        <x:f t="shared" si="233"/>
        <x:v>42</x:v>
      </x:c>
      <x:c r="M1308" s="54">
        <x:f t="shared" si="234"/>
        <x:v>2311.3762018305915</x:v>
      </x:c>
      <x:c r="N1308" s="54">
        <x:f t="shared" si="235"/>
        <x:v>1.1051223623823552</x:v>
      </x:c>
      <x:c r="O1308" s="55">
        <x:f t="shared" si="236"/>
        <x:v>107986</x:v>
      </x:c>
      <x:c r="P1308" s="55">
        <x:f t="shared" si="237"/>
        <x:v>28600</x:v>
      </x:c>
      <x:c r="Q1308" s="55">
        <x:f t="shared" si="238"/>
        <x:v>52628.05905955888</x:v>
      </x:c>
      <x:c r="R1308" s="55">
        <x:f t="shared" si="239"/>
        <x:v>6757.9409404411199</x:v>
      </x:c>
      <x:c r="S1308" s="1" t="str">
        <x:f t="shared" si="240"/>
        <x:v>YES</x:v>
      </x:c>
      <x:c r="T1308" s="1">
        <x:f t="shared" si="241"/>
        <x:v>6757.9409404411199</x:v>
      </x:c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53">
        <x:f t="shared" si="230"/>
        <x:v>1</x:v>
      </x:c>
      <x:c r="J1309" s="53">
        <x:f t="shared" si="231"/>
        <x:v>19</x:v>
      </x:c>
      <x:c r="K1309" s="53">
        <x:f t="shared" si="232"/>
        <x:v>23</x:v>
      </x:c>
      <x:c r="L1309" s="53">
        <x:f t="shared" si="233"/>
        <x:v>43</x:v>
      </x:c>
      <x:c r="M1309" s="54">
        <x:f t="shared" si="234"/>
        <x:v>2387.5227906880282</x:v>
      </x:c>
      <x:c r="N1309" s="54">
        <x:f t="shared" si="235"/>
        <x:v>1.1580019379777973</x:v>
      </x:c>
      <x:c r="O1309" s="55">
        <x:f t="shared" si="236"/>
        <x:v>110686</x:v>
      </x:c>
      <x:c r="P1309" s="55">
        <x:f t="shared" si="237"/>
        <x:v>29480</x:v>
      </x:c>
      <x:c r="Q1309" s="55">
        <x:f t="shared" si="238"/>
        <x:v>53950.048449444934</x:v>
      </x:c>
      <x:c r="R1309" s="55">
        <x:f t="shared" si="239"/>
        <x:v>7255.9515505550662</x:v>
      </x:c>
      <x:c r="S1309" s="1" t="str">
        <x:f t="shared" si="240"/>
        <x:v>YES</x:v>
      </x:c>
      <x:c r="T1309" s="1">
        <x:f t="shared" si="241"/>
        <x:v>7255.9515505550662</x:v>
      </x:c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53">
        <x:f t="shared" si="230"/>
        <x:v>1</x:v>
      </x:c>
      <x:c r="J1310" s="53">
        <x:f t="shared" si="231"/>
        <x:v>19</x:v>
      </x:c>
      <x:c r="K1310" s="53">
        <x:f t="shared" si="232"/>
        <x:v>24</x:v>
      </x:c>
      <x:c r="L1310" s="53">
        <x:f t="shared" si="233"/>
        <x:v>44</x:v>
      </x:c>
      <x:c r="M1310" s="54">
        <x:f t="shared" si="234"/>
        <x:v>2465.3697402675239</x:v>
      </x:c>
      <x:c r="N1310" s="54">
        <x:f t="shared" si="235"/>
        <x:v>1.2120623196302249</x:v>
      </x:c>
      <x:c r="O1310" s="55">
        <x:f t="shared" si="236"/>
        <x:v>113386</x:v>
      </x:c>
      <x:c r="P1310" s="55">
        <x:f t="shared" si="237"/>
        <x:v>30360</x:v>
      </x:c>
      <x:c r="Q1310" s="55">
        <x:f t="shared" si="238"/>
        <x:v>55301.557990755624</x:v>
      </x:c>
      <x:c r="R1310" s="55">
        <x:f t="shared" si="239"/>
        <x:v>7724.4420092443761</x:v>
      </x:c>
      <x:c r="S1310" s="1" t="str">
        <x:f t="shared" si="240"/>
        <x:v>YES</x:v>
      </x:c>
      <x:c r="T1310" s="1">
        <x:f t="shared" si="241"/>
        <x:v>7724.4420092443761</x:v>
      </x:c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53">
        <x:f t="shared" si="230"/>
        <x:v>1</x:v>
      </x:c>
      <x:c r="J1311" s="53">
        <x:f t="shared" si="231"/>
        <x:v>19</x:v>
      </x:c>
      <x:c r="K1311" s="53">
        <x:f t="shared" si="232"/>
        <x:v>25</x:v>
      </x:c>
      <x:c r="L1311" s="53">
        <x:f t="shared" si="233"/>
        <x:v>45</x:v>
      </x:c>
      <x:c r="M1311" s="54">
        <x:f t="shared" si="234"/>
        <x:v>2544.9476616826214</x:v>
      </x:c>
      <x:c r="N1311" s="54">
        <x:f t="shared" si="235"/>
        <x:v>1.267324765057376</x:v>
      </x:c>
      <x:c r="O1311" s="55">
        <x:f t="shared" si="236"/>
        <x:v>116086</x:v>
      </x:c>
      <x:c r="P1311" s="55">
        <x:f t="shared" si="237"/>
        <x:v>31240</x:v>
      </x:c>
      <x:c r="Q1311" s="55">
        <x:f t="shared" si="238"/>
        <x:v>56683.119126434394</x:v>
      </x:c>
      <x:c r="R1311" s="55">
        <x:f t="shared" si="239"/>
        <x:v>8162.8808735656057</x:v>
      </x:c>
      <x:c r="S1311" s="1" t="str">
        <x:f t="shared" si="240"/>
        <x:v>YES</x:v>
      </x:c>
      <x:c r="T1311" s="1">
        <x:f t="shared" si="241"/>
        <x:v>8162.8808735656057</x:v>
      </x:c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53">
        <x:f t="shared" si="230"/>
        <x:v>1</x:v>
      </x:c>
      <x:c r="J1312" s="53">
        <x:f t="shared" si="231"/>
        <x:v>19</x:v>
      </x:c>
      <x:c r="K1312" s="53">
        <x:f t="shared" si="232"/>
        <x:v>26</x:v>
      </x:c>
      <x:c r="L1312" s="53">
        <x:f t="shared" si="233"/>
        <x:v>46</x:v>
      </x:c>
      <x:c r="M1312" s="54">
        <x:f t="shared" si="234"/>
        <x:v>2626.2876656433391</x:v>
      </x:c>
      <x:c r="N1312" s="54">
        <x:f t="shared" si="235"/>
        <x:v>1.3238108789189855</x:v>
      </x:c>
      <x:c r="O1312" s="55">
        <x:f t="shared" si="236"/>
        <x:v>118786</x:v>
      </x:c>
      <x:c r="P1312" s="55">
        <x:f t="shared" si="237"/>
        <x:v>32120</x:v>
      </x:c>
      <x:c r="Q1312" s="55">
        <x:f t="shared" si="238"/>
        <x:v>58095.271972974639</x:v>
      </x:c>
      <x:c r="R1312" s="55">
        <x:f t="shared" si="239"/>
        <x:v>8570.7280270253614</x:v>
      </x:c>
      <x:c r="S1312" s="1" t="str">
        <x:f t="shared" si="240"/>
        <x:v>YES</x:v>
      </x:c>
      <x:c r="T1312" s="1">
        <x:f t="shared" si="241"/>
        <x:v>8570.7280270253614</x:v>
      </x:c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53">
        <x:f t="shared" si="230"/>
        <x:v>1</x:v>
      </x:c>
      <x:c r="J1313" s="53">
        <x:f t="shared" si="231"/>
        <x:v>19</x:v>
      </x:c>
      <x:c r="K1313" s="53">
        <x:f t="shared" si="232"/>
        <x:v>27</x:v>
      </x:c>
      <x:c r="L1313" s="53">
        <x:f t="shared" si="233"/>
        <x:v>47</x:v>
      </x:c>
      <x:c r="M1313" s="54">
        <x:f t="shared" si="234"/>
        <x:v>2709.4213701630961</x:v>
      </x:c>
      <x:c r="N1313" s="54">
        <x:f t="shared" si="235"/>
        <x:v>1.3815426181688166</x:v>
      </x:c>
      <x:c r="O1313" s="55">
        <x:f t="shared" si="236"/>
        <x:v>121486</x:v>
      </x:c>
      <x:c r="P1313" s="55">
        <x:f t="shared" si="237"/>
        <x:v>33000</x:v>
      </x:c>
      <x:c r="Q1313" s="55">
        <x:f t="shared" si="238"/>
        <x:v>59538.565454220414</x:v>
      </x:c>
      <x:c r="R1313" s="55">
        <x:f t="shared" si="239"/>
        <x:v>8947.4345457795862</x:v>
      </x:c>
      <x:c r="S1313" s="1" t="str">
        <x:f t="shared" si="240"/>
        <x:v>YES</x:v>
      </x:c>
      <x:c r="T1313" s="1">
        <x:f t="shared" si="241"/>
        <x:v>8947.4345457795862</x:v>
      </x:c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53">
        <x:f t="shared" si="230"/>
        <x:v>1</x:v>
      </x:c>
      <x:c r="J1314" s="53">
        <x:f t="shared" si="231"/>
        <x:v>19</x:v>
      </x:c>
      <x:c r="K1314" s="53">
        <x:f t="shared" si="232"/>
        <x:v>28</x:v>
      </x:c>
      <x:c r="L1314" s="53">
        <x:f t="shared" si="233"/>
        <x:v>48</x:v>
      </x:c>
      <x:c r="M1314" s="54">
        <x:f t="shared" si="234"/>
        <x:v>2794.3809083802498</x:v>
      </x:c>
      <x:c r="N1314" s="54">
        <x:f t="shared" si="235"/>
        <x:v>1.4405422974862847</x:v>
      </x:c>
      <x:c r="O1314" s="55">
        <x:f t="shared" si="236"/>
        <x:v>124186</x:v>
      </x:c>
      <x:c r="P1314" s="55">
        <x:f t="shared" si="237"/>
        <x:v>33880</x:v>
      </x:c>
      <x:c r="Q1314" s="55">
        <x:f t="shared" si="238"/>
        <x:v>61013.557437157113</x:v>
      </x:c>
      <x:c r="R1314" s="55">
        <x:f t="shared" si="239"/>
        <x:v>9292.4425628428871</x:v>
      </x:c>
      <x:c r="S1314" s="1" t="str">
        <x:f t="shared" si="240"/>
        <x:v>YES</x:v>
      </x:c>
      <x:c r="T1314" s="1">
        <x:f t="shared" si="241"/>
        <x:v>9292.4425628428871</x:v>
      </x:c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53">
        <x:f t="shared" si="230"/>
        <x:v>1</x:v>
      </x:c>
      <x:c r="J1315" s="53">
        <x:f t="shared" si="231"/>
        <x:v>19</x:v>
      </x:c>
      <x:c r="K1315" s="53">
        <x:f t="shared" si="232"/>
        <x:v>29</x:v>
      </x:c>
      <x:c r="L1315" s="53">
        <x:f t="shared" si="233"/>
        <x:v>49</x:v>
      </x:c>
      <x:c r="M1315" s="54">
        <x:f t="shared" si="234"/>
        <x:v>2881.1989364959031</x:v>
      </x:c>
      <x:c r="N1315" s="54">
        <x:f t="shared" si="235"/>
        <x:v>1.5008325947888217</x:v>
      </x:c>
      <x:c r="O1315" s="55">
        <x:f t="shared" si="236"/>
        <x:v>126886</x:v>
      </x:c>
      <x:c r="P1315" s="55">
        <x:f t="shared" si="237"/>
        <x:v>34760</x:v>
      </x:c>
      <x:c r="Q1315" s="55">
        <x:f t="shared" si="238"/>
        <x:v>62520.81486972054</x:v>
      </x:c>
      <x:c r="R1315" s="55">
        <x:f t="shared" si="239"/>
        <x:v>9605.1851302794603</x:v>
      </x:c>
      <x:c r="S1315" s="1" t="str">
        <x:f t="shared" si="240"/>
        <x:v>YES</x:v>
      </x:c>
      <x:c r="T1315" s="1">
        <x:f t="shared" si="241"/>
        <x:v>9605.1851302794603</x:v>
      </x:c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53">
        <x:f t="shared" si="230"/>
        <x:v>1</x:v>
      </x:c>
      <x:c r="J1316" s="53">
        <x:f t="shared" si="231"/>
        <x:v>19</x:v>
      </x:c>
      <x:c r="K1316" s="53">
        <x:f t="shared" si="232"/>
        <x:v>30</x:v>
      </x:c>
      <x:c r="L1316" s="53">
        <x:f t="shared" si="233"/>
        <x:v>50</x:v>
      </x:c>
      <x:c r="M1316" s="54">
        <x:f t="shared" si="234"/>
        <x:v>2969.9086418296738</x:v>
      </x:c>
      <x:c r="N1316" s="54">
        <x:f t="shared" si="235"/>
        <x:v>1.5624365568261624</x:v>
      </x:c>
      <x:c r="O1316" s="55">
        <x:f t="shared" si="236"/>
        <x:v>129586</x:v>
      </x:c>
      <x:c r="P1316" s="55">
        <x:f t="shared" si="237"/>
        <x:v>35640</x:v>
      </x:c>
      <x:c r="Q1316" s="55">
        <x:f t="shared" si="238"/>
        <x:v>64060.913920654057</x:v>
      </x:c>
      <x:c r="R1316" s="55">
        <x:f t="shared" si="239"/>
        <x:v>9885.0860793459433</x:v>
      </x:c>
      <x:c r="S1316" s="1" t="str">
        <x:f t="shared" si="240"/>
        <x:v>YES</x:v>
      </x:c>
      <x:c r="T1316" s="1">
        <x:f t="shared" si="241"/>
        <x:v>9885.0860793459433</x:v>
      </x:c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53">
        <x:f t="shared" si="230"/>
        <x:v>1</x:v>
      </x:c>
      <x:c r="J1317" s="53">
        <x:f t="shared" si="231"/>
        <x:v>20</x:v>
      </x:c>
      <x:c r="K1317" s="53">
        <x:f t="shared" si="232"/>
        <x:v>0</x:v>
      </x:c>
      <x:c r="L1317" s="53">
        <x:f t="shared" si="233"/>
        <x:v>21</x:v>
      </x:c>
      <x:c r="M1317" s="54">
        <x:f t="shared" si="234"/>
        <x:v>1082.1698641742373</x:v>
      </x:c>
      <x:c r="N1317" s="54">
        <x:f t="shared" si="235"/>
        <x:v>0.25150685012099816</x:v>
      </x:c>
      <x:c r="O1317" s="55">
        <x:f t="shared" si="236"/>
        <x:v>50680</x:v>
      </x:c>
      <x:c r="P1317" s="55">
        <x:f t="shared" si="237"/>
        <x:v>9680</x:v>
      </x:c>
      <x:c r="Q1317" s="55">
        <x:f t="shared" si="238"/>
        <x:v>31287.671253024953</x:v>
      </x:c>
      <x:c r="R1317" s="55">
        <x:f t="shared" si="239"/>
        <x:v>-10287.671253024953</x:v>
      </x:c>
      <x:c r="S1317" s="1" t="str">
        <x:f t="shared" si="240"/>
        <x:v>YES</x:v>
      </x:c>
      <x:c r="T1317" s="1">
        <x:f t="shared" si="241"/>
        <x:v>-10287.671253024953</x:v>
      </x:c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53">
        <x:f t="shared" si="230"/>
        <x:v>1</x:v>
      </x:c>
      <x:c r="J1318" s="53">
        <x:f t="shared" si="231"/>
        <x:v>20</x:v>
      </x:c>
      <x:c r="K1318" s="53">
        <x:f t="shared" si="232"/>
        <x:v>1</x:v>
      </x:c>
      <x:c r="L1318" s="53">
        <x:f t="shared" si="233"/>
        <x:v>22</x:v>
      </x:c>
      <x:c r="M1318" s="54">
        <x:f t="shared" si="234"/>
        <x:v>1127.7323641742373</x:v>
      </x:c>
      <x:c r="N1318" s="54">
        <x:f t="shared" si="235"/>
        <x:v>0.28314747512099814</x:v>
      </x:c>
      <x:c r="O1318" s="55">
        <x:f t="shared" si="236"/>
        <x:v>53380</x:v>
      </x:c>
      <x:c r="P1318" s="55">
        <x:f t="shared" si="237"/>
        <x:v>10560</x:v>
      </x:c>
      <x:c r="Q1318" s="55">
        <x:f t="shared" si="238"/>
        <x:v>32078.686878024953</x:v>
      </x:c>
      <x:c r="R1318" s="55">
        <x:f t="shared" si="239"/>
        <x:v>-9258.6868780249533</x:v>
      </x:c>
      <x:c r="S1318" s="1" t="str">
        <x:f t="shared" si="240"/>
        <x:v>YES</x:v>
      </x:c>
      <x:c r="T1318" s="1">
        <x:f t="shared" si="241"/>
        <x:v>-9258.6868780249533</x:v>
      </x:c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53">
        <x:f t="shared" si="230"/>
        <x:v>1</x:v>
      </x:c>
      <x:c r="J1319" s="53">
        <x:f t="shared" si="231"/>
        <x:v>20</x:v>
      </x:c>
      <x:c r="K1319" s="53">
        <x:f t="shared" si="232"/>
        <x:v>2</x:v>
      </x:c>
      <x:c r="L1319" s="53">
        <x:f t="shared" si="233"/>
        <x:v>23</x:v>
      </x:c>
      <x:c r="M1319" s="54">
        <x:f t="shared" si="234"/>
        <x:v>1174.4339266742372</x:v>
      </x:c>
      <x:c r="N1319" s="54">
        <x:f t="shared" si="235"/>
        <x:v>0.31557911574599806</x:v>
      </x:c>
      <x:c r="O1319" s="55">
        <x:f t="shared" si="236"/>
        <x:v>56080</x:v>
      </x:c>
      <x:c r="P1319" s="55">
        <x:f t="shared" si="237"/>
        <x:v>11440</x:v>
      </x:c>
      <x:c r="Q1319" s="55">
        <x:f t="shared" si="238"/>
        <x:v>32889.47789364995</x:v>
      </x:c>
      <x:c r="R1319" s="55">
        <x:f t="shared" si="239"/>
        <x:v>-8249.4778936499497</x:v>
      </x:c>
      <x:c r="S1319" s="1" t="str">
        <x:f t="shared" si="240"/>
        <x:v>YES</x:v>
      </x:c>
      <x:c r="T1319" s="1">
        <x:f t="shared" si="241"/>
        <x:v>-8249.4778936499497</x:v>
      </x:c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53">
        <x:f t="shared" si="230"/>
        <x:v>1</x:v>
      </x:c>
      <x:c r="J1320" s="53">
        <x:f t="shared" si="231"/>
        <x:v>20</x:v>
      </x:c>
      <x:c r="K1320" s="53">
        <x:f t="shared" si="232"/>
        <x:v>3</x:v>
      </x:c>
      <x:c r="L1320" s="53">
        <x:f t="shared" si="233"/>
        <x:v>24</x:v>
      </x:c>
      <x:c r="M1320" s="54">
        <x:f t="shared" si="234"/>
        <x:v>1222.2959090961124</x:v>
      </x:c>
      <x:c r="N1320" s="54">
        <x:f t="shared" si="235"/>
        <x:v>0.34881660353896693</x:v>
      </x:c>
      <x:c r="O1320" s="55">
        <x:f t="shared" si="236"/>
        <x:v>58780</x:v>
      </x:c>
      <x:c r="P1320" s="55">
        <x:f t="shared" si="237"/>
        <x:v>12320</x:v>
      </x:c>
      <x:c r="Q1320" s="55">
        <x:f t="shared" si="238"/>
        <x:v>33720.415088474176</x:v>
      </x:c>
      <x:c r="R1320" s="55">
        <x:f t="shared" si="239"/>
        <x:v>-7260.4150884741757</x:v>
      </x:c>
      <x:c r="S1320" s="1" t="str">
        <x:f t="shared" si="240"/>
        <x:v>YES</x:v>
      </x:c>
      <x:c r="T1320" s="1">
        <x:f t="shared" si="241"/>
        <x:v>-7260.4150884741757</x:v>
      </x:c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53">
        <x:f t="shared" si="230"/>
        <x:v>1</x:v>
      </x:c>
      <x:c r="J1321" s="53">
        <x:f t="shared" si="231"/>
        <x:v>20</x:v>
      </x:c>
      <x:c r="K1321" s="53">
        <x:f t="shared" si="232"/>
        <x:v>4</x:v>
      </x:c>
      <x:c r="L1321" s="53">
        <x:f t="shared" si="233"/>
        <x:v>25</x:v>
      </x:c>
      <x:c r="M1321" s="54">
        <x:f t="shared" si="234"/>
        <x:v>1271.3400248187686</x:v>
      </x:c>
      <x:c r="N1321" s="54">
        <x:f t="shared" si="235"/>
        <x:v>0.38287501723525597</x:v>
      </x:c>
      <x:c r="O1321" s="55">
        <x:f t="shared" si="236"/>
        <x:v>61480</x:v>
      </x:c>
      <x:c r="P1321" s="55">
        <x:f t="shared" si="237"/>
        <x:v>13200</x:v>
      </x:c>
      <x:c r="Q1321" s="55">
        <x:f t="shared" si="238"/>
        <x:v>34571.875430881395</x:v>
      </x:c>
      <x:c r="R1321" s="55">
        <x:f t="shared" si="239"/>
        <x:v>-6291.875430881395</x:v>
      </x:c>
      <x:c r="S1321" s="1" t="str">
        <x:f t="shared" si="240"/>
        <x:v>YES</x:v>
      </x:c>
      <x:c r="T1321" s="1">
        <x:f t="shared" si="241"/>
        <x:v>-6291.875430881395</x:v>
      </x:c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53">
        <x:f t="shared" si="230"/>
        <x:v>1</x:v>
      </x:c>
      <x:c r="J1322" s="53">
        <x:f t="shared" si="231"/>
        <x:v>20</x:v>
      </x:c>
      <x:c r="K1322" s="53">
        <x:f t="shared" si="232"/>
        <x:v>5</x:v>
      </x:c>
      <x:c r="L1322" s="53">
        <x:f t="shared" si="233"/>
        <x:v>26</x:v>
      </x:c>
      <x:c r="M1322" s="54">
        <x:f t="shared" si="234"/>
        <x:v>1321.5883487399722</x:v>
      </x:c>
      <x:c r="N1322" s="54">
        <x:f t="shared" si="235"/>
        <x:v>0.41776968662498065</x:v>
      </x:c>
      <x:c r="O1322" s="55">
        <x:f t="shared" si="236"/>
        <x:v>64180</x:v>
      </x:c>
      <x:c r="P1322" s="55">
        <x:f t="shared" si="237"/>
        <x:v>14080</x:v>
      </x:c>
      <x:c r="Q1322" s="55">
        <x:f t="shared" si="238"/>
        <x:v>35444.242165624513</x:v>
      </x:c>
      <x:c r="R1322" s="55">
        <x:f t="shared" si="239"/>
        <x:v>-5344.2421656245133</x:v>
      </x:c>
      <x:c r="S1322" s="1" t="str">
        <x:f t="shared" si="240"/>
        <x:v>YES</x:v>
      </x:c>
      <x:c r="T1322" s="1">
        <x:f t="shared" si="241"/>
        <x:v>-5344.2421656245133</x:v>
      </x:c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53">
        <x:f t="shared" si="230"/>
        <x:v>1</x:v>
      </x:c>
      <x:c r="J1323" s="53">
        <x:f t="shared" si="231"/>
        <x:v>20</x:v>
      </x:c>
      <x:c r="K1323" s="53">
        <x:f t="shared" si="232"/>
        <x:v>6</x:v>
      </x:c>
      <x:c r="L1323" s="53">
        <x:f t="shared" si="233"/>
        <x:v>27</x:v>
      </x:c>
      <x:c r="M1323" s="54">
        <x:f t="shared" si="234"/>
        <x:v>1373.063322921605</x:v>
      </x:c>
      <x:c r="N1323" s="54">
        <x:f t="shared" si="235"/>
        <x:v>0.45351619647333685</x:v>
      </x:c>
      <x:c r="O1323" s="55">
        <x:f t="shared" si="236"/>
        <x:v>66880</x:v>
      </x:c>
      <x:c r="P1323" s="55">
        <x:f t="shared" si="237"/>
        <x:v>14960</x:v>
      </x:c>
      <x:c r="Q1323" s="55">
        <x:f t="shared" si="238"/>
        <x:v>36337.904911833422</x:v>
      </x:c>
      <x:c r="R1323" s="55">
        <x:f t="shared" si="239"/>
        <x:v>-4417.9049118334224</x:v>
      </x:c>
      <x:c r="S1323" s="1" t="str">
        <x:f t="shared" si="240"/>
        <x:v>YES</x:v>
      </x:c>
      <x:c r="T1323" s="1">
        <x:f t="shared" si="241"/>
        <x:v>-4417.9049118334224</x:v>
      </x:c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53">
        <x:f t="shared" si="230"/>
        <x:v>1</x:v>
      </x:c>
      <x:c r="J1324" s="53">
        <x:f t="shared" si="231"/>
        <x:v>20</x:v>
      </x:c>
      <x:c r="K1324" s="53">
        <x:f t="shared" si="232"/>
        <x:v>7</x:v>
      </x:c>
      <x:c r="L1324" s="53">
        <x:f t="shared" si="233"/>
        <x:v>28</x:v>
      </x:c>
      <x:c r="M1324" s="54">
        <x:f t="shared" si="234"/>
        <x:v>1425.7877623195654</x:v>
      </x:c>
      <x:c r="N1324" s="54">
        <x:f t="shared" si="235"/>
        <x:v>0.4901303904996982</x:v>
      </x:c>
      <x:c r="O1324" s="55">
        <x:f t="shared" si="236"/>
        <x:v>69580</x:v>
      </x:c>
      <x:c r="P1324" s="55">
        <x:f t="shared" si="237"/>
        <x:v>15840</x:v>
      </x:c>
      <x:c r="Q1324" s="55">
        <x:f t="shared" si="238"/>
        <x:v>37253.259762492453</x:v>
      </x:c>
      <x:c r="R1324" s="55">
        <x:f t="shared" si="239"/>
        <x:v>-3513.2597624924529</x:v>
      </x:c>
      <x:c r="S1324" s="1" t="str">
        <x:f t="shared" si="240"/>
        <x:v>YES</x:v>
      </x:c>
      <x:c r="T1324" s="1">
        <x:f t="shared" si="241"/>
        <x:v>-3513.2597624924529</x:v>
      </x:c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53">
        <x:f t="shared" si="230"/>
        <x:v>1</x:v>
      </x:c>
      <x:c r="J1325" s="53">
        <x:f t="shared" si="231"/>
        <x:v>20</x:v>
      </x:c>
      <x:c r="K1325" s="53">
        <x:f t="shared" si="232"/>
        <x:v>8</x:v>
      </x:c>
      <x:c r="L1325" s="53">
        <x:f t="shared" si="233"/>
        <x:v>29</x:v>
      </x:c>
      <x:c r="M1325" s="54">
        <x:f t="shared" si="234"/>
        <x:v>1479.7848605995457</x:v>
      </x:c>
      <x:c r="N1325" s="54">
        <x:f t="shared" si="235"/>
        <x:v>0.52762837541635121</x:v>
      </x:c>
      <x:c r="O1325" s="55">
        <x:f t="shared" si="236"/>
        <x:v>72280</x:v>
      </x:c>
      <x:c r="P1325" s="55">
        <x:f t="shared" si="237"/>
        <x:v>16720</x:v>
      </x:c>
      <x:c r="Q1325" s="55">
        <x:f t="shared" si="238"/>
        <x:v>38190.70938540878</x:v>
      </x:c>
      <x:c r="R1325" s="55">
        <x:f t="shared" si="239"/>
        <x:v>-2630.7093854087798</x:v>
      </x:c>
      <x:c r="S1325" s="1" t="str">
        <x:f t="shared" si="240"/>
        <x:v>YES</x:v>
      </x:c>
      <x:c r="T1325" s="1">
        <x:f t="shared" si="241"/>
        <x:v>-2630.7093854087798</x:v>
      </x:c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53" t="n">
        <x:f t="shared" ref="I1326:I1389" si="242">INT((ROW()-ROW($I$46))/((CARROT_CAP+1)*(MESCLUN_CAP+1)))</x:f>
        <x:v>1</x:v>
      </x:c>
      <x:c r="J1326" s="53" t="n">
        <x:f t="shared" ref="J1326:J1389" si="243">MOD(INT((ROW()-ROW($I$46))/(MESCLUN_CAP+1)),CARROT_CAP+1)</x:f>
        <x:v>20</x:v>
      </x:c>
      <x:c r="K1326" s="53" t="n">
        <x:f t="shared" ref="K1326:K1389" si="244">MOD(ROW()-ROW($I$46),MESCLUN_CAP+1)</x:f>
        <x:v>9</x:v>
      </x:c>
      <x:c r="L1326" s="53" t="n">
        <x:f t="shared" ref="L1326:L1389" si="245">SUM(I1326:K1326)</x:f>
        <x:v>30</x:v>
      </x:c>
      <x:c r="M1326" s="54" t="n">
        <x:f t="shared" ref="M1326:M1389" si="246">I1326*TOMATO_HOURS*WEEKS*(1+TOMATO_DIM)^I1326+J1326*CARROT_HOURS*WEEKS*(1+CARROT_DIM)^J1326+K1326*MESCLUN_HOURS*WEEKS*(1+MESCLUN_DIM)^K1326</x:f>
        <x:v>1535.0781960399395</x:v>
      </x:c>
      <x:c r="N1326" s="54" t="n">
        <x:f t="shared" ref="N1326:N1389" si="247">MAX(M1326-FARMER_HOURS,0)/TEMP_HOURS_PER_WORKER</x:f>
        <x:v>0.5660265250277358</x:v>
      </x:c>
      <x:c r="O1326" s="55" t="n">
        <x:f t="shared" ref="O1326:O1389" si="248">I1326*TOMATO_PRICE+J1326*CARROT_PRICE+K1326*MESCLUN_PRICE</x:f>
        <x:v>74980</x:v>
      </x:c>
      <x:c r="P1326" s="55" t="n">
        <x:f t="shared" ref="P1326:P1389" si="249">I1326*TOMATO_FERTILIZER+J1326*CARROT_FERTILIZER+K1326*MESCLUN_FERTILIZER</x:f>
        <x:v>17600</x:v>
      </x:c>
      <x:c r="Q1326" s="55" t="n">
        <x:f t="shared" ref="Q1326:Q1389" si="250">MIN(M1326,FARMER_HOURS)*FARMER_RATE+MAX(M1326-FARMER_HOURS,0)*TEMP_RATE</x:f>
        <x:v>39150.66312569339</x:v>
      </x:c>
      <x:c r="R1326" s="55" t="n">
        <x:f t="shared" ref="R1326:R1389" si="251">O1326-P1326-Q1326-FIXED_COST</x:f>
        <x:v>-1770.6631256933906</x:v>
      </x:c>
      <x:c r="S1326" s="1" t="str">
        <x:f t="shared" ref="S1326:S1389" si="252">IF(AND(L1326&lt;=TOTAL_BED_CAP,N1326&lt;=TEMP_WORKER_CAP),"YES","NO")</x:f>
        <x:v>YES</x:v>
      </x:c>
      <x:c r="T1326" s="1" t="n">
        <x:f t="shared" ref="T1326:T1389" si="253">IF(S1326="YES",R1326,-1E+99)</x:f>
        <x:v>-1770.6631256933906</x:v>
      </x:c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53">
        <x:f t="shared" si="242"/>
        <x:v>1</x:v>
      </x:c>
      <x:c r="J1327" s="53">
        <x:f t="shared" si="243"/>
        <x:v>20</x:v>
      </x:c>
      <x:c r="K1327" s="53">
        <x:f t="shared" si="244"/>
        <x:v>10</x:v>
      </x:c>
      <x:c r="L1327" s="53">
        <x:f t="shared" si="245"/>
        <x:v>31</x:v>
      </x:c>
      <x:c r="M1327" s="54">
        <x:f t="shared" si="246"/>
        <x:v>1591.6917375231531</x:v>
      </x:c>
      <x:c r="N1327" s="54">
        <x:f t="shared" si="247"/>
        <x:v>0.60534148439107849</x:v>
      </x:c>
      <x:c r="O1327" s="55">
        <x:f t="shared" si="248"/>
        <x:v>77680</x:v>
      </x:c>
      <x:c r="P1327" s="55">
        <x:f t="shared" si="249"/>
        <x:v>18480</x:v>
      </x:c>
      <x:c r="Q1327" s="55">
        <x:f t="shared" si="250"/>
        <x:v>40133.53710977696</x:v>
      </x:c>
      <x:c r="R1327" s="55">
        <x:f t="shared" si="251"/>
        <x:v>-933.53710977696028</x:v>
      </x:c>
      <x:c r="S1327" s="1" t="str">
        <x:f t="shared" si="252"/>
        <x:v>YES</x:v>
      </x:c>
      <x:c r="T1327" s="1">
        <x:f t="shared" si="253"/>
        <x:v>-933.53710977696028</x:v>
      </x:c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53">
        <x:f t="shared" si="242"/>
        <x:v>1</x:v>
      </x:c>
      <x:c r="J1328" s="53">
        <x:f t="shared" si="243"/>
        <x:v>20</x:v>
      </x:c>
      <x:c r="K1328" s="53">
        <x:f t="shared" si="244"/>
        <x:v>11</x:v>
      </x:c>
      <x:c r="L1328" s="53">
        <x:f t="shared" si="245"/>
        <x:v>32</x:v>
      </x:c>
      <x:c r="M1328" s="54">
        <x:f t="shared" si="246"/>
        <x:v>1649.6498506165922</x:v>
      </x:c>
      <x:c r="N1328" s="54">
        <x:f t="shared" si="247"/>
        <x:v>0.64559017403930008</x:v>
      </x:c>
      <x:c r="O1328" s="55">
        <x:f t="shared" si="248"/>
        <x:v>80380</x:v>
      </x:c>
      <x:c r="P1328" s="55">
        <x:f t="shared" si="249"/>
        <x:v>19360</x:v>
      </x:c>
      <x:c r="Q1328" s="55">
        <x:f t="shared" si="250"/>
        <x:v>41139.754350982505</x:v>
      </x:c>
      <x:c r="R1328" s="55">
        <x:f t="shared" si="251"/>
        <x:v>-119.75435098250455</x:v>
      </x:c>
      <x:c r="S1328" s="1" t="str">
        <x:f t="shared" si="252"/>
        <x:v>YES</x:v>
      </x:c>
      <x:c r="T1328" s="1">
        <x:f t="shared" si="253"/>
        <x:v>-119.75435098250455</x:v>
      </x:c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53">
        <x:f t="shared" si="242"/>
        <x:v>1</x:v>
      </x:c>
      <x:c r="J1329" s="53">
        <x:f t="shared" si="243"/>
        <x:v>20</x:v>
      </x:c>
      <x:c r="K1329" s="53">
        <x:f t="shared" si="244"/>
        <x:v>12</x:v>
      </x:c>
      <x:c r="L1329" s="53">
        <x:f t="shared" si="245"/>
        <x:v>33</x:v>
      </x:c>
      <x:c r="M1329" s="54">
        <x:f t="shared" si="246"/>
        <x:v>1708.9773037446566</x:v>
      </x:c>
      <x:c r="N1329" s="54">
        <x:f t="shared" si="247"/>
        <x:v>0.68678979426712261</x:v>
      </x:c>
      <x:c r="O1329" s="55">
        <x:f t="shared" si="248"/>
        <x:v>83080</x:v>
      </x:c>
      <x:c r="P1329" s="55">
        <x:f t="shared" si="249"/>
        <x:v>20240</x:v>
      </x:c>
      <x:c r="Q1329" s="55">
        <x:f t="shared" si="250"/>
        <x:v>42169.744856678066</x:v>
      </x:c>
      <x:c r="R1329" s="55">
        <x:f t="shared" si="251"/>
        <x:v>670.25514332193416</x:v>
      </x:c>
      <x:c r="S1329" s="1" t="str">
        <x:f t="shared" si="252"/>
        <x:v>YES</x:v>
      </x:c>
      <x:c r="T1329" s="1">
        <x:f t="shared" si="253"/>
        <x:v>670.25514332193416</x:v>
      </x:c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53">
        <x:f t="shared" si="242"/>
        <x:v>1</x:v>
      </x:c>
      <x:c r="J1330" s="53">
        <x:f t="shared" si="243"/>
        <x:v>20</x:v>
      </x:c>
      <x:c r="K1330" s="53">
        <x:f t="shared" si="244"/>
        <x:v>13</x:v>
      </x:c>
      <x:c r="L1330" s="53">
        <x:f t="shared" si="245"/>
        <x:v>34</x:v>
      </x:c>
      <x:c r="M1330" s="54">
        <x:f t="shared" si="246"/>
        <x:v>1769.6992744530407</x:v>
      </x:c>
      <x:c r="N1330" s="54">
        <x:f t="shared" si="247"/>
        <x:v>0.7289578294812783</x:v>
      </x:c>
      <x:c r="O1330" s="55">
        <x:f t="shared" si="248"/>
        <x:v>85780</x:v>
      </x:c>
      <x:c r="P1330" s="55">
        <x:f t="shared" si="249"/>
        <x:v>21120</x:v>
      </x:c>
      <x:c r="Q1330" s="55">
        <x:f t="shared" si="250"/>
        <x:v>43223.945737031958</x:v>
      </x:c>
      <x:c r="R1330" s="55">
        <x:f t="shared" si="251"/>
        <x:v>1436.0542629680422</x:v>
      </x:c>
      <x:c r="S1330" s="1" t="str">
        <x:f t="shared" si="252"/>
        <x:v>YES</x:v>
      </x:c>
      <x:c r="T1330" s="1">
        <x:f t="shared" si="253"/>
        <x:v>1436.0542629680422</x:v>
      </x:c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53">
        <x:f t="shared" si="242"/>
        <x:v>1</x:v>
      </x:c>
      <x:c r="J1331" s="53">
        <x:f t="shared" si="243"/>
        <x:v>20</x:v>
      </x:c>
      <x:c r="K1331" s="53">
        <x:f t="shared" si="244"/>
        <x:v>14</x:v>
      </x:c>
      <x:c r="L1331" s="53">
        <x:f t="shared" si="245"/>
        <x:v>35</x:v>
      </x:c>
      <x:c r="M1331" s="54">
        <x:f t="shared" si="246"/>
        <x:v>1831.841355766702</x:v>
      </x:c>
      <x:c r="N1331" s="54">
        <x:f t="shared" si="247"/>
        <x:v>0.77211205261576532</x:v>
      </x:c>
      <x:c r="O1331" s="55">
        <x:f t="shared" si="248"/>
        <x:v>88480</x:v>
      </x:c>
      <x:c r="P1331" s="55">
        <x:f t="shared" si="249"/>
        <x:v>22000</x:v>
      </x:c>
      <x:c r="Q1331" s="55">
        <x:f t="shared" si="250"/>
        <x:v>44302.801315394128</x:v>
      </x:c>
      <x:c r="R1331" s="55">
        <x:f t="shared" si="251"/>
        <x:v>2177.1986846058717</x:v>
      </x:c>
      <x:c r="S1331" s="1" t="str">
        <x:f t="shared" si="252"/>
        <x:v>YES</x:v>
      </x:c>
      <x:c r="T1331" s="1">
        <x:f t="shared" si="253"/>
        <x:v>2177.1986846058717</x:v>
      </x:c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53">
        <x:f t="shared" si="242"/>
        <x:v>1</x:v>
      </x:c>
      <x:c r="J1332" s="53">
        <x:f t="shared" si="243"/>
        <x:v>20</x:v>
      </x:c>
      <x:c r="K1332" s="53">
        <x:f t="shared" si="244"/>
        <x:v>15</x:v>
      </x:c>
      <x:c r="L1332" s="53">
        <x:f t="shared" si="245"/>
        <x:v>36</x:v>
      </x:c>
      <x:c r="M1332" s="54">
        <x:f t="shared" si="246"/>
        <x:v>1895.4295626428484</x:v>
      </x:c>
      <x:c r="N1332" s="54">
        <x:f t="shared" si="247"/>
        <x:v>0.81627052961308921</x:v>
      </x:c>
      <x:c r="O1332" s="55">
        <x:f t="shared" si="248"/>
        <x:v>91180</x:v>
      </x:c>
      <x:c r="P1332" s="55">
        <x:f t="shared" si="249"/>
        <x:v>22880</x:v>
      </x:c>
      <x:c r="Q1332" s="55">
        <x:f t="shared" si="250"/>
        <x:v>45406.763240327229</x:v>
      </x:c>
      <x:c r="R1332" s="55">
        <x:f t="shared" si="251"/>
        <x:v>2893.2367596727709</x:v>
      </x:c>
      <x:c r="S1332" s="1" t="str">
        <x:f t="shared" si="252"/>
        <x:v>YES</x:v>
      </x:c>
      <x:c r="T1332" s="1">
        <x:f t="shared" si="253"/>
        <x:v>2893.2367596727709</x:v>
      </x:c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53">
        <x:f t="shared" si="242"/>
        <x:v>1</x:v>
      </x:c>
      <x:c r="J1333" s="53">
        <x:f t="shared" si="243"/>
        <x:v>20</x:v>
      </x:c>
      <x:c r="K1333" s="53">
        <x:f t="shared" si="244"/>
        <x:v>16</x:v>
      </x:c>
      <x:c r="L1333" s="53">
        <x:f t="shared" si="245"/>
        <x:v>37</x:v>
      </x:c>
      <x:c r="M1333" s="54">
        <x:f t="shared" si="246"/>
        <x:v>1960.4903385203374</x:v>
      </x:c>
      <x:c r="N1333" s="54">
        <x:f t="shared" si="247"/>
        <x:v>0.86145162397245656</x:v>
      </x:c>
      <x:c r="O1333" s="55">
        <x:f t="shared" si="248"/>
        <x:v>93880</x:v>
      </x:c>
      <x:c r="P1333" s="55">
        <x:f t="shared" si="249"/>
        <x:v>23760</x:v>
      </x:c>
      <x:c r="Q1333" s="55">
        <x:f t="shared" si="250"/>
        <x:v>46536.290599311411</x:v>
      </x:c>
      <x:c r="R1333" s="55">
        <x:f t="shared" si="251"/>
        <x:v>3583.7094006885891</x:v>
      </x:c>
      <x:c r="S1333" s="1" t="str">
        <x:f t="shared" si="252"/>
        <x:v>YES</x:v>
      </x:c>
      <x:c r="T1333" s="1">
        <x:f t="shared" si="253"/>
        <x:v>3583.7094006885891</x:v>
      </x:c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53">
        <x:f t="shared" si="242"/>
        <x:v>1</x:v>
      </x:c>
      <x:c r="J1334" s="53">
        <x:f t="shared" si="243"/>
        <x:v>20</x:v>
      </x:c>
      <x:c r="K1334" s="53">
        <x:f t="shared" si="244"/>
        <x:v>17</x:v>
      </x:c>
      <x:c r="L1334" s="53">
        <x:f t="shared" si="245"/>
        <x:v>38</x:v>
      </x:c>
      <x:c r="M1334" s="54">
        <x:f t="shared" si="246"/>
        <x:v>2027.0505619668779</x:v>
      </x:c>
      <x:c r="N1334" s="54">
        <x:f t="shared" si="247"/>
        <x:v>0.9076740013658875</x:v>
      </x:c>
      <x:c r="O1334" s="55">
        <x:f t="shared" si="248"/>
        <x:v>96580</x:v>
      </x:c>
      <x:c r="P1334" s="55">
        <x:f t="shared" si="249"/>
        <x:v>24640</x:v>
      </x:c>
      <x:c r="Q1334" s="55">
        <x:f t="shared" si="250"/>
        <x:v>47691.850034147181</x:v>
      </x:c>
      <x:c r="R1334" s="55">
        <x:f t="shared" si="251"/>
        <x:v>4248.1499658528192</x:v>
      </x:c>
      <x:c r="S1334" s="1" t="str">
        <x:f t="shared" si="252"/>
        <x:v>YES</x:v>
      </x:c>
      <x:c r="T1334" s="1">
        <x:f t="shared" si="253"/>
        <x:v>4248.1499658528192</x:v>
      </x:c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53">
        <x:f t="shared" si="242"/>
        <x:v>1</x:v>
      </x:c>
      <x:c r="J1335" s="53">
        <x:f t="shared" si="243"/>
        <x:v>20</x:v>
      </x:c>
      <x:c r="K1335" s="53">
        <x:f t="shared" si="244"/>
        <x:v>18</x:v>
      </x:c>
      <x:c r="L1335" s="53">
        <x:f t="shared" si="245"/>
        <x:v>39</x:v>
      </x:c>
      <x:c r="M1335" s="54">
        <x:f t="shared" si="246"/>
        <x:v>2095.1375534254653</x:v>
      </x:c>
      <x:c r="N1335" s="54">
        <x:f t="shared" si="247"/>
        <x:v>0.95495663432323974</x:v>
      </x:c>
      <x:c r="O1335" s="55">
        <x:f t="shared" si="248"/>
        <x:v>99280</x:v>
      </x:c>
      <x:c r="P1335" s="55">
        <x:f t="shared" si="249"/>
        <x:v>25520</x:v>
      </x:c>
      <x:c r="Q1335" s="55">
        <x:f t="shared" si="250"/>
        <x:v>48873.915858080989</x:v>
      </x:c>
      <x:c r="R1335" s="55">
        <x:f t="shared" si="251"/>
        <x:v>4886.084141919011</x:v>
      </x:c>
      <x:c r="S1335" s="1" t="str">
        <x:f t="shared" si="252"/>
        <x:v>YES</x:v>
      </x:c>
      <x:c r="T1335" s="1">
        <x:f t="shared" si="253"/>
        <x:v>4886.084141919011</x:v>
      </x:c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53">
        <x:f t="shared" si="242"/>
        <x:v>1</x:v>
      </x:c>
      <x:c r="J1336" s="53">
        <x:f t="shared" si="243"/>
        <x:v>20</x:v>
      </x:c>
      <x:c r="K1336" s="53">
        <x:f t="shared" si="244"/>
        <x:v>19</x:v>
      </x:c>
      <x:c r="L1336" s="53">
        <x:f t="shared" si="245"/>
        <x:v>40</x:v>
      </x:c>
      <x:c r="M1336" s="54">
        <x:f t="shared" si="246"/>
        <x:v>2164.7790820614869</x:v>
      </x:c>
      <x:c r="N1336" s="54">
        <x:f t="shared" si="247"/>
        <x:v>1.0033188069871437</x:v>
      </x:c>
      <x:c r="O1336" s="55">
        <x:f t="shared" si="248"/>
        <x:v>101980</x:v>
      </x:c>
      <x:c r="P1336" s="55">
        <x:f t="shared" si="249"/>
        <x:v>26400</x:v>
      </x:c>
      <x:c r="Q1336" s="55">
        <x:f t="shared" si="250"/>
        <x:v>50082.970174678587</x:v>
      </x:c>
      <x:c r="R1336" s="55">
        <x:f t="shared" si="251"/>
        <x:v>5497.0298253214132</x:v>
      </x:c>
      <x:c r="S1336" s="1" t="str">
        <x:f t="shared" si="252"/>
        <x:v>YES</x:v>
      </x:c>
      <x:c r="T1336" s="1">
        <x:f t="shared" si="253"/>
        <x:v>5497.0298253214132</x:v>
      </x:c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53">
        <x:f t="shared" si="242"/>
        <x:v>1</x:v>
      </x:c>
      <x:c r="J1337" s="53">
        <x:f t="shared" si="243"/>
        <x:v>20</x:v>
      </x:c>
      <x:c r="K1337" s="53">
        <x:f t="shared" si="244"/>
        <x:v>20</x:v>
      </x:c>
      <x:c r="L1337" s="53">
        <x:f t="shared" si="245"/>
        <x:v>41</x:v>
      </x:c>
      <x:c r="M1337" s="54">
        <x:f t="shared" si="246"/>
        <x:v>2236.0033727119639</x:v>
      </x:c>
      <x:c r="N1337" s="54">
        <x:f t="shared" si="247"/>
        <x:v>1.0527801199388638</x:v>
      </x:c>
      <x:c r="O1337" s="55">
        <x:f t="shared" si="248"/>
        <x:v>104680</x:v>
      </x:c>
      <x:c r="P1337" s="55">
        <x:f t="shared" si="249"/>
        <x:v>27280</x:v>
      </x:c>
      <x:c r="Q1337" s="55">
        <x:f t="shared" si="250"/>
        <x:v>51319.502998471595</x:v>
      </x:c>
      <x:c r="R1337" s="55">
        <x:f t="shared" si="251"/>
        <x:v>6080.4970015284052</x:v>
      </x:c>
      <x:c r="S1337" s="1" t="str">
        <x:f t="shared" si="252"/>
        <x:v>YES</x:v>
      </x:c>
      <x:c r="T1337" s="1">
        <x:f t="shared" si="253"/>
        <x:v>6080.4970015284052</x:v>
      </x:c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53">
        <x:f t="shared" si="242"/>
        <x:v>1</x:v>
      </x:c>
      <x:c r="J1338" s="53">
        <x:f t="shared" si="243"/>
        <x:v>20</x:v>
      </x:c>
      <x:c r="K1338" s="53">
        <x:f t="shared" si="244"/>
        <x:v>21</x:v>
      </x:c>
      <x:c r="L1338" s="53">
        <x:f t="shared" si="245"/>
        <x:v>42</x:v>
      </x:c>
      <x:c r="M1338" s="54">
        <x:f t="shared" si="246"/>
        <x:v>2308.8391129384077</x:v>
      </x:c>
      <x:c r="N1338" s="54">
        <x:f t="shared" si="247"/>
        <x:v>1.1033604950961164</x:v>
      </x:c>
      <x:c r="O1338" s="55">
        <x:f t="shared" si="248"/>
        <x:v>107380</x:v>
      </x:c>
      <x:c r="P1338" s="55">
        <x:f t="shared" si="249"/>
        <x:v>28160</x:v>
      </x:c>
      <x:c r="Q1338" s="55">
        <x:f t="shared" si="250"/>
        <x:v>52584.012377402905</x:v>
      </x:c>
      <x:c r="R1338" s="55">
        <x:f t="shared" si="251"/>
        <x:v>6635.9876225970947</x:v>
      </x:c>
      <x:c r="S1338" s="1" t="str">
        <x:f t="shared" si="252"/>
        <x:v>YES</x:v>
      </x:c>
      <x:c r="T1338" s="1">
        <x:f t="shared" si="253"/>
        <x:v>6635.9876225970947</x:v>
      </x:c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53">
        <x:f t="shared" si="242"/>
        <x:v>1</x:v>
      </x:c>
      <x:c r="J1339" s="53">
        <x:f t="shared" si="243"/>
        <x:v>20</x:v>
      </x:c>
      <x:c r="K1339" s="53">
        <x:f t="shared" si="244"/>
        <x:v>22</x:v>
      </x:c>
      <x:c r="L1339" s="53">
        <x:f t="shared" si="245"/>
        <x:v>43</x:v>
      </x:c>
      <x:c r="M1339" s="54">
        <x:f t="shared" si="246"/>
        <x:v>2383.3154601848037</x:v>
      </x:c>
      <x:c r="N1339" s="54">
        <x:f t="shared" si="247"/>
        <x:v>1.1550801806838915</x:v>
      </x:c>
      <x:c r="O1339" s="55">
        <x:f t="shared" si="248"/>
        <x:v>110080</x:v>
      </x:c>
      <x:c r="P1339" s="55">
        <x:f t="shared" si="249"/>
        <x:v>29040</x:v>
      </x:c>
      <x:c r="Q1339" s="55">
        <x:f t="shared" si="250"/>
        <x:v>53877.004517097288</x:v>
      </x:c>
      <x:c r="R1339" s="55">
        <x:f t="shared" si="251"/>
        <x:v>7162.995482902712</x:v>
      </x:c>
      <x:c r="S1339" s="1" t="str">
        <x:f t="shared" si="252"/>
        <x:v>YES</x:v>
      </x:c>
      <x:c r="T1339" s="1">
        <x:f t="shared" si="253"/>
        <x:v>7162.995482902712</x:v>
      </x:c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53">
        <x:f t="shared" si="242"/>
        <x:v>1</x:v>
      </x:c>
      <x:c r="J1340" s="53">
        <x:f t="shared" si="243"/>
        <x:v>20</x:v>
      </x:c>
      <x:c r="K1340" s="53">
        <x:f t="shared" si="244"/>
        <x:v>23</x:v>
      </x:c>
      <x:c r="L1340" s="53">
        <x:f t="shared" si="245"/>
        <x:v>44</x:v>
      </x:c>
      <x:c r="M1340" s="54">
        <x:f t="shared" si="246"/>
        <x:v>2459.4620490422403</x:v>
      </x:c>
      <x:c r="N1340" s="54">
        <x:f t="shared" si="247"/>
        <x:v>1.2079597562793336</x:v>
      </x:c>
      <x:c r="O1340" s="55">
        <x:f t="shared" si="248"/>
        <x:v>112780</x:v>
      </x:c>
      <x:c r="P1340" s="55">
        <x:f t="shared" si="249"/>
        <x:v>29920</x:v>
      </x:c>
      <x:c r="Q1340" s="55">
        <x:f t="shared" si="250"/>
        <x:v>55198.993906983334</x:v>
      </x:c>
      <x:c r="R1340" s="55">
        <x:f t="shared" si="251"/>
        <x:v>7661.0060930166655</x:v>
      </x:c>
      <x:c r="S1340" s="1" t="str">
        <x:f t="shared" si="252"/>
        <x:v>YES</x:v>
      </x:c>
      <x:c r="T1340" s="1">
        <x:f t="shared" si="253"/>
        <x:v>7661.0060930166655</x:v>
      </x:c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53">
        <x:f t="shared" si="242"/>
        <x:v>1</x:v>
      </x:c>
      <x:c r="J1341" s="53">
        <x:f t="shared" si="243"/>
        <x:v>20</x:v>
      </x:c>
      <x:c r="K1341" s="53">
        <x:f t="shared" si="244"/>
        <x:v>24</x:v>
      </x:c>
      <x:c r="L1341" s="53">
        <x:f t="shared" si="245"/>
        <x:v>45</x:v>
      </x:c>
      <x:c r="M1341" s="54">
        <x:f t="shared" si="246"/>
        <x:v>2537.3089986217365</x:v>
      </x:c>
      <x:c r="N1341" s="54">
        <x:f t="shared" si="247"/>
        <x:v>1.2620201379317615</x:v>
      </x:c>
      <x:c r="O1341" s="55">
        <x:f t="shared" si="248"/>
        <x:v>115480</x:v>
      </x:c>
      <x:c r="P1341" s="55">
        <x:f t="shared" si="249"/>
        <x:v>30800</x:v>
      </x:c>
      <x:c r="Q1341" s="55">
        <x:f t="shared" si="250"/>
        <x:v>56550.503448294039</x:v>
      </x:c>
      <x:c r="R1341" s="55">
        <x:f t="shared" si="251"/>
        <x:v>8129.4965517059609</x:v>
      </x:c>
      <x:c r="S1341" s="1" t="str">
        <x:f t="shared" si="252"/>
        <x:v>YES</x:v>
      </x:c>
      <x:c r="T1341" s="1">
        <x:f t="shared" si="253"/>
        <x:v>8129.4965517059609</x:v>
      </x:c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53">
        <x:f t="shared" si="242"/>
        <x:v>1</x:v>
      </x:c>
      <x:c r="J1342" s="53">
        <x:f t="shared" si="243"/>
        <x:v>20</x:v>
      </x:c>
      <x:c r="K1342" s="53">
        <x:f t="shared" si="244"/>
        <x:v>25</x:v>
      </x:c>
      <x:c r="L1342" s="53">
        <x:f t="shared" si="245"/>
        <x:v>46</x:v>
      </x:c>
      <x:c r="M1342" s="54">
        <x:f t="shared" si="246"/>
        <x:v>2616.8869200368335</x:v>
      </x:c>
      <x:c r="N1342" s="54">
        <x:f t="shared" si="247"/>
        <x:v>1.3172825833589121</x:v>
      </x:c>
      <x:c r="O1342" s="55">
        <x:f t="shared" si="248"/>
        <x:v>118180</x:v>
      </x:c>
      <x:c r="P1342" s="55">
        <x:f t="shared" si="249"/>
        <x:v>31680</x:v>
      </x:c>
      <x:c r="Q1342" s="55">
        <x:f t="shared" si="250"/>
        <x:v>57932.064583972802</x:v>
      </x:c>
      <x:c r="R1342" s="55">
        <x:f t="shared" si="251"/>
        <x:v>8567.9354160271978</x:v>
      </x:c>
      <x:c r="S1342" s="1" t="str">
        <x:f t="shared" si="252"/>
        <x:v>YES</x:v>
      </x:c>
      <x:c r="T1342" s="1">
        <x:f t="shared" si="253"/>
        <x:v>8567.9354160271978</x:v>
      </x:c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53">
        <x:f t="shared" si="242"/>
        <x:v>1</x:v>
      </x:c>
      <x:c r="J1343" s="53">
        <x:f t="shared" si="243"/>
        <x:v>20</x:v>
      </x:c>
      <x:c r="K1343" s="53">
        <x:f t="shared" si="244"/>
        <x:v>26</x:v>
      </x:c>
      <x:c r="L1343" s="53">
        <x:f t="shared" si="245"/>
        <x:v>47</x:v>
      </x:c>
      <x:c r="M1343" s="54">
        <x:f t="shared" si="246"/>
        <x:v>2698.2269239975517</x:v>
      </x:c>
      <x:c r="N1343" s="54">
        <x:f t="shared" si="247"/>
        <x:v>1.3737686972205221</x:v>
      </x:c>
      <x:c r="O1343" s="55">
        <x:f t="shared" si="248"/>
        <x:v>120880</x:v>
      </x:c>
      <x:c r="P1343" s="55">
        <x:f t="shared" si="249"/>
        <x:v>32560</x:v>
      </x:c>
      <x:c r="Q1343" s="55">
        <x:f t="shared" si="250"/>
        <x:v>59344.217430513047</x:v>
      </x:c>
      <x:c r="R1343" s="55">
        <x:f t="shared" si="251"/>
        <x:v>8975.7825694869534</x:v>
      </x:c>
      <x:c r="S1343" s="1" t="str">
        <x:f t="shared" si="252"/>
        <x:v>YES</x:v>
      </x:c>
      <x:c r="T1343" s="1">
        <x:f t="shared" si="253"/>
        <x:v>8975.7825694869534</x:v>
      </x:c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53">
        <x:f t="shared" si="242"/>
        <x:v>1</x:v>
      </x:c>
      <x:c r="J1344" s="53">
        <x:f t="shared" si="243"/>
        <x:v>20</x:v>
      </x:c>
      <x:c r="K1344" s="53">
        <x:f t="shared" si="244"/>
        <x:v>27</x:v>
      </x:c>
      <x:c r="L1344" s="53">
        <x:f t="shared" si="245"/>
        <x:v>48</x:v>
      </x:c>
      <x:c r="M1344" s="54">
        <x:f t="shared" si="246"/>
        <x:v>2781.3606285173082</x:v>
      </x:c>
      <x:c r="N1344" s="54">
        <x:f t="shared" si="247"/>
        <x:v>1.431500436470353</x:v>
      </x:c>
      <x:c r="O1344" s="55">
        <x:f t="shared" si="248"/>
        <x:v>123580</x:v>
      </x:c>
      <x:c r="P1344" s="55">
        <x:f t="shared" si="249"/>
        <x:v>33440</x:v>
      </x:c>
      <x:c r="Q1344" s="55">
        <x:f t="shared" si="250"/>
        <x:v>60787.510911758822</x:v>
      </x:c>
      <x:c r="R1344" s="55">
        <x:f t="shared" si="251"/>
        <x:v>9352.4890882411783</x:v>
      </x:c>
      <x:c r="S1344" s="1" t="str">
        <x:f t="shared" si="252"/>
        <x:v>YES</x:v>
      </x:c>
      <x:c r="T1344" s="1">
        <x:f t="shared" si="253"/>
        <x:v>9352.4890882411783</x:v>
      </x:c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53">
        <x:f t="shared" si="242"/>
        <x:v>1</x:v>
      </x:c>
      <x:c r="J1345" s="53">
        <x:f t="shared" si="243"/>
        <x:v>20</x:v>
      </x:c>
      <x:c r="K1345" s="53">
        <x:f t="shared" si="244"/>
        <x:v>28</x:v>
      </x:c>
      <x:c r="L1345" s="53">
        <x:f t="shared" si="245"/>
        <x:v>49</x:v>
      </x:c>
      <x:c r="M1345" s="54">
        <x:f t="shared" si="246"/>
        <x:v>2866.320166734462</x:v>
      </x:c>
      <x:c r="N1345" s="54">
        <x:f t="shared" si="247"/>
        <x:v>1.4905001157878208</x:v>
      </x:c>
      <x:c r="O1345" s="55">
        <x:f t="shared" si="248"/>
        <x:v>126280</x:v>
      </x:c>
      <x:c r="P1345" s="55">
        <x:f t="shared" si="249"/>
        <x:v>34320</x:v>
      </x:c>
      <x:c r="Q1345" s="55">
        <x:f t="shared" si="250"/>
        <x:v>62262.502894695521</x:v>
      </x:c>
      <x:c r="R1345" s="55">
        <x:f t="shared" si="251"/>
        <x:v>9697.4971053044792</x:v>
      </x:c>
      <x:c r="S1345" s="1" t="str">
        <x:f t="shared" si="252"/>
        <x:v>YES</x:v>
      </x:c>
      <x:c r="T1345" s="1">
        <x:f t="shared" si="253"/>
        <x:v>9697.4971053044792</x:v>
      </x:c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53">
        <x:f t="shared" si="242"/>
        <x:v>1</x:v>
      </x:c>
      <x:c r="J1346" s="53">
        <x:f t="shared" si="243"/>
        <x:v>20</x:v>
      </x:c>
      <x:c r="K1346" s="53">
        <x:f t="shared" si="244"/>
        <x:v>29</x:v>
      </x:c>
      <x:c r="L1346" s="53">
        <x:f t="shared" si="245"/>
        <x:v>50</x:v>
      </x:c>
      <x:c r="M1346" s="54">
        <x:f t="shared" si="246"/>
        <x:v>2953.1381948501157</x:v>
      </x:c>
      <x:c r="N1346" s="54">
        <x:f t="shared" si="247"/>
        <x:v>1.550790413090358</x:v>
      </x:c>
      <x:c r="O1346" s="55">
        <x:f t="shared" si="248"/>
        <x:v>128980</x:v>
      </x:c>
      <x:c r="P1346" s="55">
        <x:f t="shared" si="249"/>
        <x:v>35200</x:v>
      </x:c>
      <x:c r="Q1346" s="55">
        <x:f t="shared" si="250"/>
        <x:v>63769.760327258955</x:v>
      </x:c>
      <x:c r="R1346" s="55">
        <x:f t="shared" si="251"/>
        <x:v>10010.239672741045</x:v>
      </x:c>
      <x:c r="S1346" s="1" t="str">
        <x:f t="shared" si="252"/>
        <x:v>YES</x:v>
      </x:c>
      <x:c r="T1346" s="1">
        <x:f t="shared" si="253"/>
        <x:v>10010.239672741045</x:v>
      </x:c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53">
        <x:f t="shared" si="242"/>
        <x:v>1</x:v>
      </x:c>
      <x:c r="J1347" s="53">
        <x:f t="shared" si="243"/>
        <x:v>20</x:v>
      </x:c>
      <x:c r="K1347" s="53">
        <x:f t="shared" si="244"/>
        <x:v>30</x:v>
      </x:c>
      <x:c r="L1347" s="53">
        <x:f t="shared" si="245"/>
        <x:v>51</x:v>
      </x:c>
      <x:c r="M1347" s="54">
        <x:f t="shared" si="246"/>
        <x:v>3041.8479001838859</x:v>
      </x:c>
      <x:c r="N1347" s="54">
        <x:f t="shared" si="247"/>
        <x:v>1.6123943751276986</x:v>
      </x:c>
      <x:c r="O1347" s="55">
        <x:f t="shared" si="248"/>
        <x:v>131680</x:v>
      </x:c>
      <x:c r="P1347" s="55">
        <x:f t="shared" si="249"/>
        <x:v>36080</x:v>
      </x:c>
      <x:c r="Q1347" s="55">
        <x:f t="shared" si="250"/>
        <x:v>65309.859378192465</x:v>
      </x:c>
      <x:c r="R1347" s="55">
        <x:f t="shared" si="251"/>
        <x:v>10290.140621807535</x:v>
      </x:c>
      <x:c r="S1347" s="1" t="str">
        <x:f t="shared" si="252"/>
        <x:v>YES</x:v>
      </x:c>
      <x:c r="T1347" s="1">
        <x:f t="shared" si="253"/>
        <x:v>10290.140621807535</x:v>
      </x:c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53">
        <x:f t="shared" si="242"/>
        <x:v>2</x:v>
      </x:c>
      <x:c r="J1348" s="53">
        <x:f t="shared" si="243"/>
        <x:v>0</x:v>
      </x:c>
      <x:c r="K1348" s="53">
        <x:f t="shared" si="244"/>
        <x:v>0</x:v>
      </x:c>
      <x:c r="L1348" s="53">
        <x:f t="shared" si="245"/>
        <x:v>2</x:v>
      </x:c>
      <x:c r="M1348" s="54">
        <x:f t="shared" si="246"/>
        <x:v>217.80000000000004</x:v>
      </x:c>
      <x:c r="N1348" s="54">
        <x:f t="shared" si="247"/>
        <x:v>0</x:v>
      </x:c>
      <x:c r="O1348" s="55">
        <x:f t="shared" si="248"/>
        <x:v>17600</x:v>
      </x:c>
      <x:c r="P1348" s="55">
        <x:f t="shared" si="249"/>
        <x:v>1760</x:v>
      </x:c>
      <x:c r="Q1348" s="55">
        <x:f t="shared" si="250"/>
        <x:v>7562.5000000000009</x:v>
      </x:c>
      <x:c r="R1348" s="55">
        <x:f t="shared" si="251"/>
        <x:v>-11722.5</x:v>
      </x:c>
      <x:c r="S1348" s="1" t="str">
        <x:f t="shared" si="252"/>
        <x:v>YES</x:v>
      </x:c>
      <x:c r="T1348" s="1">
        <x:f t="shared" si="253"/>
        <x:v>-11722.5</x:v>
      </x:c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53">
        <x:f t="shared" si="242"/>
        <x:v>2</x:v>
      </x:c>
      <x:c r="J1349" s="53">
        <x:f t="shared" si="243"/>
        <x:v>0</x:v>
      </x:c>
      <x:c r="K1349" s="53">
        <x:f t="shared" si="244"/>
        <x:v>1</x:v>
      </x:c>
      <x:c r="L1349" s="53">
        <x:f t="shared" si="245"/>
        <x:v>3</x:v>
      </x:c>
      <x:c r="M1349" s="54">
        <x:f t="shared" si="246"/>
        <x:v>263.36250000000007</x:v>
      </x:c>
      <x:c r="N1349" s="54">
        <x:f t="shared" si="247"/>
        <x:v>0</x:v>
      </x:c>
      <x:c r="O1349" s="55">
        <x:f t="shared" si="248"/>
        <x:v>20300</x:v>
      </x:c>
      <x:c r="P1349" s="55">
        <x:f t="shared" si="249"/>
        <x:v>2640</x:v>
      </x:c>
      <x:c r="Q1349" s="55">
        <x:f t="shared" si="250"/>
        <x:v>9144.5312500000018</x:v>
      </x:c>
      <x:c r="R1349" s="55">
        <x:f t="shared" si="251"/>
        <x:v>-11484.531250000002</x:v>
      </x:c>
      <x:c r="S1349" s="1" t="str">
        <x:f t="shared" si="252"/>
        <x:v>YES</x:v>
      </x:c>
      <x:c r="T1349" s="1">
        <x:f t="shared" si="253"/>
        <x:v>-11484.531250000002</x:v>
      </x:c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53">
        <x:f t="shared" si="242"/>
        <x:v>2</x:v>
      </x:c>
      <x:c r="J1350" s="53">
        <x:f t="shared" si="243"/>
        <x:v>0</x:v>
      </x:c>
      <x:c r="K1350" s="53">
        <x:f t="shared" si="244"/>
        <x:v>2</x:v>
      </x:c>
      <x:c r="L1350" s="53">
        <x:f t="shared" si="245"/>
        <x:v>4</x:v>
      </x:c>
      <x:c r="M1350" s="54">
        <x:f t="shared" si="246"/>
        <x:v>310.06406250000003</x:v>
      </x:c>
      <x:c r="N1350" s="54">
        <x:f t="shared" si="247"/>
        <x:v>0</x:v>
      </x:c>
      <x:c r="O1350" s="55">
        <x:f t="shared" si="248"/>
        <x:v>23000</x:v>
      </x:c>
      <x:c r="P1350" s="55">
        <x:f t="shared" si="249"/>
        <x:v>3520</x:v>
      </x:c>
      <x:c r="Q1350" s="55">
        <x:f t="shared" si="250"/>
        <x:v>10766.113281250002</x:v>
      </x:c>
      <x:c r="R1350" s="55">
        <x:f t="shared" si="251"/>
        <x:v>-11286.113281250002</x:v>
      </x:c>
      <x:c r="S1350" s="1" t="str">
        <x:f t="shared" si="252"/>
        <x:v>YES</x:v>
      </x:c>
      <x:c r="T1350" s="1">
        <x:f t="shared" si="253"/>
        <x:v>-11286.113281250002</x:v>
      </x:c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53">
        <x:f t="shared" si="242"/>
        <x:v>2</x:v>
      </x:c>
      <x:c r="J1351" s="53">
        <x:f t="shared" si="243"/>
        <x:v>0</x:v>
      </x:c>
      <x:c r="K1351" s="53">
        <x:f t="shared" si="244"/>
        <x:v>3</x:v>
      </x:c>
      <x:c r="L1351" s="53">
        <x:f t="shared" si="245"/>
        <x:v>5</x:v>
      </x:c>
      <x:c r="M1351" s="54">
        <x:f t="shared" si="246"/>
        <x:v>357.92604492187502</x:v>
      </x:c>
      <x:c r="N1351" s="54">
        <x:f t="shared" si="247"/>
        <x:v>0</x:v>
      </x:c>
      <x:c r="O1351" s="55">
        <x:f t="shared" si="248"/>
        <x:v>25700</x:v>
      </x:c>
      <x:c r="P1351" s="55">
        <x:f t="shared" si="249"/>
        <x:v>4400</x:v>
      </x:c>
      <x:c r="Q1351" s="55">
        <x:f t="shared" si="250"/>
        <x:v>12427.987670898438</x:v>
      </x:c>
      <x:c r="R1351" s="55">
        <x:f t="shared" si="251"/>
        <x:v>-11127.987670898438</x:v>
      </x:c>
      <x:c r="S1351" s="1" t="str">
        <x:f t="shared" si="252"/>
        <x:v>YES</x:v>
      </x:c>
      <x:c r="T1351" s="1">
        <x:f t="shared" si="253"/>
        <x:v>-11127.987670898438</x:v>
      </x:c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53">
        <x:f t="shared" si="242"/>
        <x:v>2</x:v>
      </x:c>
      <x:c r="J1352" s="53">
        <x:f t="shared" si="243"/>
        <x:v>0</x:v>
      </x:c>
      <x:c r="K1352" s="53">
        <x:f t="shared" si="244"/>
        <x:v>4</x:v>
      </x:c>
      <x:c r="L1352" s="53">
        <x:f t="shared" si="245"/>
        <x:v>6</x:v>
      </x:c>
      <x:c r="M1352" s="54">
        <x:f t="shared" si="246"/>
        <x:v>406.97016064453129</x:v>
      </x:c>
      <x:c r="N1352" s="54">
        <x:f t="shared" si="247"/>
        <x:v>0</x:v>
      </x:c>
      <x:c r="O1352" s="55">
        <x:f t="shared" si="248"/>
        <x:v>28400</x:v>
      </x:c>
      <x:c r="P1352" s="55">
        <x:f t="shared" si="249"/>
        <x:v>5280</x:v>
      </x:c>
      <x:c r="Q1352" s="55">
        <x:f t="shared" si="250"/>
        <x:v>14130.908355712892</x:v>
      </x:c>
      <x:c r="R1352" s="55">
        <x:f t="shared" si="251"/>
        <x:v>-11010.908355712892</x:v>
      </x:c>
      <x:c r="S1352" s="1" t="str">
        <x:f t="shared" si="252"/>
        <x:v>YES</x:v>
      </x:c>
      <x:c r="T1352" s="1">
        <x:f t="shared" si="253"/>
        <x:v>-11010.908355712892</x:v>
      </x:c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53">
        <x:f t="shared" si="242"/>
        <x:v>2</x:v>
      </x:c>
      <x:c r="J1353" s="53">
        <x:f t="shared" si="243"/>
        <x:v>0</x:v>
      </x:c>
      <x:c r="K1353" s="53">
        <x:f t="shared" si="244"/>
        <x:v>5</x:v>
      </x:c>
      <x:c r="L1353" s="53">
        <x:f t="shared" si="245"/>
        <x:v>7</x:v>
      </x:c>
      <x:c r="M1353" s="54">
        <x:f t="shared" si="246"/>
        <x:v>457.21848456573485</x:v>
      </x:c>
      <x:c r="N1353" s="54">
        <x:f t="shared" si="247"/>
        <x:v>0</x:v>
      </x:c>
      <x:c r="O1353" s="55">
        <x:f t="shared" si="248"/>
        <x:v>31100</x:v>
      </x:c>
      <x:c r="P1353" s="55">
        <x:f t="shared" si="249"/>
        <x:v>6160</x:v>
      </x:c>
      <x:c r="Q1353" s="55">
        <x:f t="shared" si="250"/>
        <x:v>15875.641825199127</x:v>
      </x:c>
      <x:c r="R1353" s="55">
        <x:f t="shared" si="251"/>
        <x:v>-10935.641825199127</x:v>
      </x:c>
      <x:c r="S1353" s="1" t="str">
        <x:f t="shared" si="252"/>
        <x:v>YES</x:v>
      </x:c>
      <x:c r="T1353" s="1">
        <x:f t="shared" si="253"/>
        <x:v>-10935.641825199127</x:v>
      </x:c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53">
        <x:f t="shared" si="242"/>
        <x:v>2</x:v>
      </x:c>
      <x:c r="J1354" s="53">
        <x:f t="shared" si="243"/>
        <x:v>0</x:v>
      </x:c>
      <x:c r="K1354" s="53">
        <x:f t="shared" si="244"/>
        <x:v>6</x:v>
      </x:c>
      <x:c r="L1354" s="53">
        <x:f t="shared" si="245"/>
        <x:v>8</x:v>
      </x:c>
      <x:c r="M1354" s="54">
        <x:f t="shared" si="246"/>
        <x:v>508.69345874736791</x:v>
      </x:c>
      <x:c r="N1354" s="54">
        <x:f t="shared" si="247"/>
        <x:v>0</x:v>
      </x:c>
      <x:c r="O1354" s="55">
        <x:f t="shared" si="248"/>
        <x:v>33800</x:v>
      </x:c>
      <x:c r="P1354" s="55">
        <x:f t="shared" si="249"/>
        <x:v>7040</x:v>
      </x:c>
      <x:c r="Q1354" s="55">
        <x:f t="shared" si="250"/>
        <x:v>17662.967317616942</x:v>
      </x:c>
      <x:c r="R1354" s="55">
        <x:f t="shared" si="251"/>
        <x:v>-10902.967317616942</x:v>
      </x:c>
      <x:c r="S1354" s="1" t="str">
        <x:f t="shared" si="252"/>
        <x:v>YES</x:v>
      </x:c>
      <x:c r="T1354" s="1">
        <x:f t="shared" si="253"/>
        <x:v>-10902.967317616942</x:v>
      </x:c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53">
        <x:f t="shared" si="242"/>
        <x:v>2</x:v>
      </x:c>
      <x:c r="J1355" s="53">
        <x:f t="shared" si="243"/>
        <x:v>0</x:v>
      </x:c>
      <x:c r="K1355" s="53">
        <x:f t="shared" si="244"/>
        <x:v>7</x:v>
      </x:c>
      <x:c r="L1355" s="53">
        <x:f t="shared" si="245"/>
        <x:v>9</x:v>
      </x:c>
      <x:c r="M1355" s="54">
        <x:f t="shared" si="246"/>
        <x:v>561.41789814532819</x:v>
      </x:c>
      <x:c r="N1355" s="54">
        <x:f t="shared" si="247"/>
        <x:v>0</x:v>
      </x:c>
      <x:c r="O1355" s="55">
        <x:f t="shared" si="248"/>
        <x:v>36500</x:v>
      </x:c>
      <x:c r="P1355" s="55">
        <x:f t="shared" si="249"/>
        <x:v>7920</x:v>
      </x:c>
      <x:c r="Q1355" s="55">
        <x:f t="shared" si="250"/>
        <x:v>19493.677018935006</x:v>
      </x:c>
      <x:c r="R1355" s="55">
        <x:f t="shared" si="251"/>
        <x:v>-10913.677018935006</x:v>
      </x:c>
      <x:c r="S1355" s="1" t="str">
        <x:f t="shared" si="252"/>
        <x:v>YES</x:v>
      </x:c>
      <x:c r="T1355" s="1">
        <x:f t="shared" si="253"/>
        <x:v>-10913.677018935006</x:v>
      </x:c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53">
        <x:f t="shared" si="242"/>
        <x:v>2</x:v>
      </x:c>
      <x:c r="J1356" s="53">
        <x:f t="shared" si="243"/>
        <x:v>0</x:v>
      </x:c>
      <x:c r="K1356" s="53">
        <x:f t="shared" si="244"/>
        <x:v>8</x:v>
      </x:c>
      <x:c r="L1356" s="53">
        <x:f t="shared" si="245"/>
        <x:v>10</x:v>
      </x:c>
      <x:c r="M1356" s="54">
        <x:f t="shared" si="246"/>
        <x:v>615.41499642530846</x:v>
      </x:c>
      <x:c r="N1356" s="54">
        <x:f t="shared" si="247"/>
        <x:v>0</x:v>
      </x:c>
      <x:c r="O1356" s="55">
        <x:f t="shared" si="248"/>
        <x:v>39200</x:v>
      </x:c>
      <x:c r="P1356" s="55">
        <x:f t="shared" si="249"/>
        <x:v>8800</x:v>
      </x:c>
      <x:c r="Q1356" s="55">
        <x:f t="shared" si="250"/>
        <x:v>21368.576264767653</x:v>
      </x:c>
      <x:c r="R1356" s="55">
        <x:f t="shared" si="251"/>
        <x:v>-10968.576264767653</x:v>
      </x:c>
      <x:c r="S1356" s="1" t="str">
        <x:f t="shared" si="252"/>
        <x:v>YES</x:v>
      </x:c>
      <x:c r="T1356" s="1">
        <x:f t="shared" si="253"/>
        <x:v>-10968.576264767653</x:v>
      </x:c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53">
        <x:f t="shared" si="242"/>
        <x:v>2</x:v>
      </x:c>
      <x:c r="J1357" s="53">
        <x:f t="shared" si="243"/>
        <x:v>0</x:v>
      </x:c>
      <x:c r="K1357" s="53">
        <x:f t="shared" si="244"/>
        <x:v>9</x:v>
      </x:c>
      <x:c r="L1357" s="53">
        <x:f t="shared" si="245"/>
        <x:v>11</x:v>
      </x:c>
      <x:c r="M1357" s="54">
        <x:f t="shared" si="246"/>
        <x:v>670.70833186570292</x:v>
      </x:c>
      <x:c r="N1357" s="54">
        <x:f t="shared" si="247"/>
        <x:v>0</x:v>
      </x:c>
      <x:c r="O1357" s="55">
        <x:f t="shared" si="248"/>
        <x:v>41900</x:v>
      </x:c>
      <x:c r="P1357" s="55">
        <x:f t="shared" si="249"/>
        <x:v>9680</x:v>
      </x:c>
      <x:c r="Q1357" s="55">
        <x:f t="shared" si="250"/>
        <x:v>23288.483745336907</x:v>
      </x:c>
      <x:c r="R1357" s="55">
        <x:f t="shared" si="251"/>
        <x:v>-11068.483745336907</x:v>
      </x:c>
      <x:c r="S1357" s="1" t="str">
        <x:f t="shared" si="252"/>
        <x:v>YES</x:v>
      </x:c>
      <x:c r="T1357" s="1">
        <x:f t="shared" si="253"/>
        <x:v>-11068.483745336907</x:v>
      </x:c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53">
        <x:f t="shared" si="242"/>
        <x:v>2</x:v>
      </x:c>
      <x:c r="J1358" s="53">
        <x:f t="shared" si="243"/>
        <x:v>0</x:v>
      </x:c>
      <x:c r="K1358" s="53">
        <x:f t="shared" si="244"/>
        <x:v>10</x:v>
      </x:c>
      <x:c r="L1358" s="53">
        <x:f t="shared" si="245"/>
        <x:v>12</x:v>
      </x:c>
      <x:c r="M1358" s="54">
        <x:f t="shared" si="246"/>
        <x:v>727.3218733489158</x:v>
      </x:c>
      <x:c r="N1358" s="54">
        <x:f t="shared" si="247"/>
        <x:v>5.0846342700804174E-3</x:v>
      </x:c>
      <x:c r="O1358" s="55">
        <x:f t="shared" si="248"/>
        <x:v>44600</x:v>
      </x:c>
      <x:c r="P1358" s="55">
        <x:f t="shared" si="249"/>
        <x:v>10560</x:v>
      </x:c>
      <x:c r="Q1358" s="55">
        <x:f t="shared" si="250"/>
        <x:v>25127.115856752011</x:v>
      </x:c>
      <x:c r="R1358" s="55">
        <x:f t="shared" si="251"/>
        <x:v>-11087.115856752011</x:v>
      </x:c>
      <x:c r="S1358" s="1" t="str">
        <x:f t="shared" si="252"/>
        <x:v>YES</x:v>
      </x:c>
      <x:c r="T1358" s="1">
        <x:f t="shared" si="253"/>
        <x:v>-11087.115856752011</x:v>
      </x:c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53">
        <x:f t="shared" si="242"/>
        <x:v>2</x:v>
      </x:c>
      <x:c r="J1359" s="53">
        <x:f t="shared" si="243"/>
        <x:v>0</x:v>
      </x:c>
      <x:c r="K1359" s="53">
        <x:f t="shared" si="244"/>
        <x:v>11</x:v>
      </x:c>
      <x:c r="L1359" s="53">
        <x:f t="shared" si="245"/>
        <x:v>13</x:v>
      </x:c>
      <x:c r="M1359" s="54">
        <x:f t="shared" si="246"/>
        <x:v>785.27998644235481</x:v>
      </x:c>
      <x:c r="N1359" s="54">
        <x:f t="shared" si="247"/>
        <x:v>4.533332391830195E-2</x:v>
      </x:c>
      <x:c r="O1359" s="55">
        <x:f t="shared" si="248"/>
        <x:v>47300</x:v>
      </x:c>
      <x:c r="P1359" s="55">
        <x:f t="shared" si="249"/>
        <x:v>11440</x:v>
      </x:c>
      <x:c r="Q1359" s="55">
        <x:f t="shared" si="250"/>
        <x:v>26133.333097957548</x:v>
      </x:c>
      <x:c r="R1359" s="55">
        <x:f t="shared" si="251"/>
        <x:v>-10273.333097957548</x:v>
      </x:c>
      <x:c r="S1359" s="1" t="str">
        <x:f t="shared" si="252"/>
        <x:v>YES</x:v>
      </x:c>
      <x:c r="T1359" s="1">
        <x:f t="shared" si="253"/>
        <x:v>-10273.333097957548</x:v>
      </x:c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53">
        <x:f t="shared" si="242"/>
        <x:v>2</x:v>
      </x:c>
      <x:c r="J1360" s="53">
        <x:f t="shared" si="243"/>
        <x:v>0</x:v>
      </x:c>
      <x:c r="K1360" s="53">
        <x:f t="shared" si="244"/>
        <x:v>12</x:v>
      </x:c>
      <x:c r="L1360" s="53">
        <x:f t="shared" si="245"/>
        <x:v>14</x:v>
      </x:c>
      <x:c r="M1360" s="54">
        <x:f t="shared" si="246"/>
        <x:v>844.60743957041927</x:v>
      </x:c>
      <x:c r="N1360" s="54">
        <x:f t="shared" si="247"/>
        <x:v>8.6532944146124502E-2</x:v>
      </x:c>
      <x:c r="O1360" s="55">
        <x:f t="shared" si="248"/>
        <x:v>50000</x:v>
      </x:c>
      <x:c r="P1360" s="55">
        <x:f t="shared" si="249"/>
        <x:v>12320</x:v>
      </x:c>
      <x:c r="Q1360" s="55">
        <x:f t="shared" si="250"/>
        <x:v>27163.323603653113</x:v>
      </x:c>
      <x:c r="R1360" s="55">
        <x:f t="shared" si="251"/>
        <x:v>-9483.3236036531125</x:v>
      </x:c>
      <x:c r="S1360" s="1" t="str">
        <x:f t="shared" si="252"/>
        <x:v>YES</x:v>
      </x:c>
      <x:c r="T1360" s="1">
        <x:f t="shared" si="253"/>
        <x:v>-9483.3236036531125</x:v>
      </x:c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53">
        <x:f t="shared" si="242"/>
        <x:v>2</x:v>
      </x:c>
      <x:c r="J1361" s="53">
        <x:f t="shared" si="243"/>
        <x:v>0</x:v>
      </x:c>
      <x:c r="K1361" s="53">
        <x:f t="shared" si="244"/>
        <x:v>13</x:v>
      </x:c>
      <x:c r="L1361" s="53">
        <x:f t="shared" si="245"/>
        <x:v>15</x:v>
      </x:c>
      <x:c r="M1361" s="54">
        <x:f t="shared" si="246"/>
        <x:v>905.32941027880349</x:v>
      </x:c>
      <x:c r="N1361" s="54">
        <x:f t="shared" si="247"/>
        <x:v>0.12870097936028022</x:v>
      </x:c>
      <x:c r="O1361" s="55">
        <x:f t="shared" si="248"/>
        <x:v>52700</x:v>
      </x:c>
      <x:c r="P1361" s="55">
        <x:f t="shared" si="249"/>
        <x:v>13200</x:v>
      </x:c>
      <x:c r="Q1361" s="55">
        <x:f t="shared" si="250"/>
        <x:v>28217.524484007005</x:v>
      </x:c>
      <x:c r="R1361" s="55">
        <x:f t="shared" si="251"/>
        <x:v>-8717.5244840070045</x:v>
      </x:c>
      <x:c r="S1361" s="1" t="str">
        <x:f t="shared" si="252"/>
        <x:v>YES</x:v>
      </x:c>
      <x:c r="T1361" s="1">
        <x:f t="shared" si="253"/>
        <x:v>-8717.5244840070045</x:v>
      </x:c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53">
        <x:f t="shared" si="242"/>
        <x:v>2</x:v>
      </x:c>
      <x:c r="J1362" s="53">
        <x:f t="shared" si="243"/>
        <x:v>0</x:v>
      </x:c>
      <x:c r="K1362" s="53">
        <x:f t="shared" si="244"/>
        <x:v>14</x:v>
      </x:c>
      <x:c r="L1362" s="53">
        <x:f t="shared" si="245"/>
        <x:v>16</x:v>
      </x:c>
      <x:c r="M1362" s="54">
        <x:f t="shared" si="246"/>
        <x:v>967.47149159246476</x:v>
      </x:c>
      <x:c r="N1362" s="54">
        <x:f t="shared" si="247"/>
        <x:v>0.17185520249476718</x:v>
      </x:c>
      <x:c r="O1362" s="55">
        <x:f t="shared" si="248"/>
        <x:v>55400</x:v>
      </x:c>
      <x:c r="P1362" s="55">
        <x:f t="shared" si="249"/>
        <x:v>14080</x:v>
      </x:c>
      <x:c r="Q1362" s="55">
        <x:f t="shared" si="250"/>
        <x:v>29296.380062369179</x:v>
      </x:c>
      <x:c r="R1362" s="55">
        <x:f t="shared" si="251"/>
        <x:v>-7976.3800623691786</x:v>
      </x:c>
      <x:c r="S1362" s="1" t="str">
        <x:f t="shared" si="252"/>
        <x:v>YES</x:v>
      </x:c>
      <x:c r="T1362" s="1">
        <x:f t="shared" si="253"/>
        <x:v>-7976.3800623691786</x:v>
      </x:c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53">
        <x:f t="shared" si="242"/>
        <x:v>2</x:v>
      </x:c>
      <x:c r="J1363" s="53">
        <x:f t="shared" si="243"/>
        <x:v>0</x:v>
      </x:c>
      <x:c r="K1363" s="53">
        <x:f t="shared" si="244"/>
        <x:v>15</x:v>
      </x:c>
      <x:c r="L1363" s="53">
        <x:f t="shared" si="245"/>
        <x:v>17</x:v>
      </x:c>
      <x:c r="M1363" s="54">
        <x:f t="shared" si="246"/>
        <x:v>1031.059698468611</x:v>
      </x:c>
      <x:c r="N1363" s="54">
        <x:f t="shared" si="247"/>
        <x:v>0.21601367949209099</x:v>
      </x:c>
      <x:c r="O1363" s="55">
        <x:f t="shared" si="248"/>
        <x:v>58100</x:v>
      </x:c>
      <x:c r="P1363" s="55">
        <x:f t="shared" si="249"/>
        <x:v>14960</x:v>
      </x:c>
      <x:c r="Q1363" s="55">
        <x:f t="shared" si="250"/>
        <x:v>30400.341987302276</x:v>
      </x:c>
      <x:c r="R1363" s="55">
        <x:f t="shared" si="251"/>
        <x:v>-7260.3419873022758</x:v>
      </x:c>
      <x:c r="S1363" s="1" t="str">
        <x:f t="shared" si="252"/>
        <x:v>YES</x:v>
      </x:c>
      <x:c r="T1363" s="1">
        <x:f t="shared" si="253"/>
        <x:v>-7260.3419873022758</x:v>
      </x:c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53">
        <x:f t="shared" si="242"/>
        <x:v>2</x:v>
      </x:c>
      <x:c r="J1364" s="53">
        <x:f t="shared" si="243"/>
        <x:v>0</x:v>
      </x:c>
      <x:c r="K1364" s="53">
        <x:f t="shared" si="244"/>
        <x:v>16</x:v>
      </x:c>
      <x:c r="L1364" s="53">
        <x:f t="shared" si="245"/>
        <x:v>18</x:v>
      </x:c>
      <x:c r="M1364" s="54">
        <x:f t="shared" si="246"/>
        <x:v>1096.1204743461001</x:v>
      </x:c>
      <x:c r="N1364" s="54">
        <x:f t="shared" si="247"/>
        <x:v>0.26119477385145839</x:v>
      </x:c>
      <x:c r="O1364" s="55">
        <x:f t="shared" si="248"/>
        <x:v>60800</x:v>
      </x:c>
      <x:c r="P1364" s="55">
        <x:f t="shared" si="249"/>
        <x:v>15840</x:v>
      </x:c>
      <x:c r="Q1364" s="55">
        <x:f t="shared" si="250"/>
        <x:v>31529.869346286461</x:v>
      </x:c>
      <x:c r="R1364" s="55">
        <x:f t="shared" si="251"/>
        <x:v>-6569.8693462864612</x:v>
      </x:c>
      <x:c r="S1364" s="1" t="str">
        <x:f t="shared" si="252"/>
        <x:v>YES</x:v>
      </x:c>
      <x:c r="T1364" s="1">
        <x:f t="shared" si="253"/>
        <x:v>-6569.8693462864612</x:v>
      </x:c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53">
        <x:f t="shared" si="242"/>
        <x:v>2</x:v>
      </x:c>
      <x:c r="J1365" s="53">
        <x:f t="shared" si="243"/>
        <x:v>0</x:v>
      </x:c>
      <x:c r="K1365" s="53">
        <x:f t="shared" si="244"/>
        <x:v>17</x:v>
      </x:c>
      <x:c r="L1365" s="53">
        <x:f t="shared" si="245"/>
        <x:v>19</x:v>
      </x:c>
      <x:c r="M1365" s="54">
        <x:f t="shared" si="246"/>
        <x:v>1162.6806977926406</x:v>
      </x:c>
      <x:c r="N1365" s="54">
        <x:f t="shared" si="247"/>
        <x:v>0.30741715124488928</x:v>
      </x:c>
      <x:c r="O1365" s="55">
        <x:f t="shared" si="248"/>
        <x:v>63500</x:v>
      </x:c>
      <x:c r="P1365" s="55">
        <x:f t="shared" si="249"/>
        <x:v>16720</x:v>
      </x:c>
      <x:c r="Q1365" s="55">
        <x:f t="shared" si="250"/>
        <x:v>32685.428781122231</x:v>
      </x:c>
      <x:c r="R1365" s="55">
        <x:f t="shared" si="251"/>
        <x:v>-5905.4287811222312</x:v>
      </x:c>
      <x:c r="S1365" s="1" t="str">
        <x:f t="shared" si="252"/>
        <x:v>YES</x:v>
      </x:c>
      <x:c r="T1365" s="1">
        <x:f t="shared" si="253"/>
        <x:v>-5905.4287811222312</x:v>
      </x:c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53">
        <x:f t="shared" si="242"/>
        <x:v>2</x:v>
      </x:c>
      <x:c r="J1366" s="53">
        <x:f t="shared" si="243"/>
        <x:v>0</x:v>
      </x:c>
      <x:c r="K1366" s="53">
        <x:f t="shared" si="244"/>
        <x:v>18</x:v>
      </x:c>
      <x:c r="L1366" s="53">
        <x:f t="shared" si="245"/>
        <x:v>20</x:v>
      </x:c>
      <x:c r="M1366" s="54">
        <x:f t="shared" si="246"/>
        <x:v>1230.7676892512279</x:v>
      </x:c>
      <x:c r="N1366" s="54">
        <x:f t="shared" si="247"/>
        <x:v>0.35469978420224163</x:v>
      </x:c>
      <x:c r="O1366" s="55">
        <x:f t="shared" si="248"/>
        <x:v>66200</x:v>
      </x:c>
      <x:c r="P1366" s="55">
        <x:f t="shared" si="249"/>
        <x:v>17600</x:v>
      </x:c>
      <x:c r="Q1366" s="55">
        <x:f t="shared" si="250"/>
        <x:v>33867.494605056039</x:v>
      </x:c>
      <x:c r="R1366" s="55">
        <x:f t="shared" si="251"/>
        <x:v>-5267.4946050560393</x:v>
      </x:c>
      <x:c r="S1366" s="1" t="str">
        <x:f t="shared" si="252"/>
        <x:v>YES</x:v>
      </x:c>
      <x:c r="T1366" s="1">
        <x:f t="shared" si="253"/>
        <x:v>-5267.4946050560393</x:v>
      </x:c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53">
        <x:f t="shared" si="242"/>
        <x:v>2</x:v>
      </x:c>
      <x:c r="J1367" s="53">
        <x:f t="shared" si="243"/>
        <x:v>0</x:v>
      </x:c>
      <x:c r="K1367" s="53">
        <x:f t="shared" si="244"/>
        <x:v>19</x:v>
      </x:c>
      <x:c r="L1367" s="53">
        <x:f t="shared" si="245"/>
        <x:v>21</x:v>
      </x:c>
      <x:c r="M1367" s="54">
        <x:f t="shared" si="246"/>
        <x:v>1300.4092178872495</x:v>
      </x:c>
      <x:c r="N1367" s="54">
        <x:f t="shared" si="247"/>
        <x:v>0.40306195686614549</x:v>
      </x:c>
      <x:c r="O1367" s="55">
        <x:f t="shared" si="248"/>
        <x:v>68900</x:v>
      </x:c>
      <x:c r="P1367" s="55">
        <x:f t="shared" si="249"/>
        <x:v>18480</x:v>
      </x:c>
      <x:c r="Q1367" s="55">
        <x:f t="shared" si="250"/>
        <x:v>35076.548921653637</x:v>
      </x:c>
      <x:c r="R1367" s="55">
        <x:f t="shared" si="251"/>
        <x:v>-4656.5489216536371</x:v>
      </x:c>
      <x:c r="S1367" s="1" t="str">
        <x:f t="shared" si="252"/>
        <x:v>YES</x:v>
      </x:c>
      <x:c r="T1367" s="1">
        <x:f t="shared" si="253"/>
        <x:v>-4656.5489216536371</x:v>
      </x:c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53">
        <x:f t="shared" si="242"/>
        <x:v>2</x:v>
      </x:c>
      <x:c r="J1368" s="53">
        <x:f t="shared" si="243"/>
        <x:v>0</x:v>
      </x:c>
      <x:c r="K1368" s="53">
        <x:f t="shared" si="244"/>
        <x:v>20</x:v>
      </x:c>
      <x:c r="L1368" s="53">
        <x:f t="shared" si="245"/>
        <x:v>22</x:v>
      </x:c>
      <x:c r="M1368" s="54">
        <x:f t="shared" si="246"/>
        <x:v>1371.6335085377266</x:v>
      </x:c>
      <x:c r="N1368" s="54">
        <x:f t="shared" si="247"/>
        <x:v>0.45252326981786567</x:v>
      </x:c>
      <x:c r="O1368" s="55">
        <x:f t="shared" si="248"/>
        <x:v>71600</x:v>
      </x:c>
      <x:c r="P1368" s="55">
        <x:f t="shared" si="249"/>
        <x:v>19360</x:v>
      </x:c>
      <x:c r="Q1368" s="55">
        <x:f t="shared" si="250"/>
        <x:v>36313.081745446645</x:v>
      </x:c>
      <x:c r="R1368" s="55">
        <x:f t="shared" si="251"/>
        <x:v>-4073.0817454466451</x:v>
      </x:c>
      <x:c r="S1368" s="1" t="str">
        <x:f t="shared" si="252"/>
        <x:v>YES</x:v>
      </x:c>
      <x:c r="T1368" s="1">
        <x:f t="shared" si="253"/>
        <x:v>-4073.0817454466451</x:v>
      </x:c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53">
        <x:f t="shared" si="242"/>
        <x:v>2</x:v>
      </x:c>
      <x:c r="J1369" s="53">
        <x:f t="shared" si="243"/>
        <x:v>0</x:v>
      </x:c>
      <x:c r="K1369" s="53">
        <x:f t="shared" si="244"/>
        <x:v>21</x:v>
      </x:c>
      <x:c r="L1369" s="53">
        <x:f t="shared" si="245"/>
        <x:v>23</x:v>
      </x:c>
      <x:c r="M1369" s="54">
        <x:f t="shared" si="246"/>
        <x:v>1444.4692487641703</x:v>
      </x:c>
      <x:c r="N1369" s="54">
        <x:f t="shared" si="247"/>
        <x:v>0.50310364497511828</x:v>
      </x:c>
      <x:c r="O1369" s="55">
        <x:f t="shared" si="248"/>
        <x:v>74300</x:v>
      </x:c>
      <x:c r="P1369" s="55">
        <x:f t="shared" si="249"/>
        <x:v>20240</x:v>
      </x:c>
      <x:c r="Q1369" s="55">
        <x:f t="shared" si="250"/>
        <x:v>37577.591124377956</x:v>
      </x:c>
      <x:c r="R1369" s="55">
        <x:f t="shared" si="251"/>
        <x:v>-3517.5911243779556</x:v>
      </x:c>
      <x:c r="S1369" s="1" t="str">
        <x:f t="shared" si="252"/>
        <x:v>YES</x:v>
      </x:c>
      <x:c r="T1369" s="1">
        <x:f t="shared" si="253"/>
        <x:v>-3517.5911243779556</x:v>
      </x:c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53">
        <x:f t="shared" si="242"/>
        <x:v>2</x:v>
      </x:c>
      <x:c r="J1370" s="53">
        <x:f t="shared" si="243"/>
        <x:v>0</x:v>
      </x:c>
      <x:c r="K1370" s="53">
        <x:f t="shared" si="244"/>
        <x:v>22</x:v>
      </x:c>
      <x:c r="L1370" s="53">
        <x:f t="shared" si="245"/>
        <x:v>24</x:v>
      </x:c>
      <x:c r="M1370" s="54">
        <x:f t="shared" si="246"/>
        <x:v>1518.9455960105665</x:v>
      </x:c>
      <x:c r="N1370" s="54">
        <x:f t="shared" si="247"/>
        <x:v>0.55482333056289346</x:v>
      </x:c>
      <x:c r="O1370" s="55">
        <x:f t="shared" si="248"/>
        <x:v>77000</x:v>
      </x:c>
      <x:c r="P1370" s="55">
        <x:f t="shared" si="249"/>
        <x:v>21120</x:v>
      </x:c>
      <x:c r="Q1370" s="55">
        <x:f t="shared" si="250"/>
        <x:v>38870.583264072338</x:v>
      </x:c>
      <x:c r="R1370" s="55">
        <x:f t="shared" si="251"/>
        <x:v>-2990.5832640723384</x:v>
      </x:c>
      <x:c r="S1370" s="1" t="str">
        <x:f t="shared" si="252"/>
        <x:v>YES</x:v>
      </x:c>
      <x:c r="T1370" s="1">
        <x:f t="shared" si="253"/>
        <x:v>-2990.5832640723384</x:v>
      </x:c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53">
        <x:f t="shared" si="242"/>
        <x:v>2</x:v>
      </x:c>
      <x:c r="J1371" s="53">
        <x:f t="shared" si="243"/>
        <x:v>0</x:v>
      </x:c>
      <x:c r="K1371" s="53">
        <x:f t="shared" si="244"/>
        <x:v>23</x:v>
      </x:c>
      <x:c r="L1371" s="53">
        <x:f t="shared" si="245"/>
        <x:v>25</x:v>
      </x:c>
      <x:c r="M1371" s="54">
        <x:f t="shared" si="246"/>
        <x:v>1595.092184868003</x:v>
      </x:c>
      <x:c r="N1371" s="54">
        <x:f t="shared" si="247"/>
        <x:v>0.60770290615833544</x:v>
      </x:c>
      <x:c r="O1371" s="55">
        <x:f t="shared" si="248"/>
        <x:v>79700</x:v>
      </x:c>
      <x:c r="P1371" s="55">
        <x:f t="shared" si="249"/>
        <x:v>22000</x:v>
      </x:c>
      <x:c r="Q1371" s="55">
        <x:f t="shared" si="250"/>
        <x:v>40192.572653958385</x:v>
      </x:c>
      <x:c r="R1371" s="55">
        <x:f t="shared" si="251"/>
        <x:v>-2492.5726539583848</x:v>
      </x:c>
      <x:c r="S1371" s="1" t="str">
        <x:f t="shared" si="252"/>
        <x:v>YES</x:v>
      </x:c>
      <x:c r="T1371" s="1">
        <x:f t="shared" si="253"/>
        <x:v>-2492.5726539583848</x:v>
      </x:c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53">
        <x:f t="shared" si="242"/>
        <x:v>2</x:v>
      </x:c>
      <x:c r="J1372" s="53">
        <x:f t="shared" si="243"/>
        <x:v>0</x:v>
      </x:c>
      <x:c r="K1372" s="53">
        <x:f t="shared" si="244"/>
        <x:v>24</x:v>
      </x:c>
      <x:c r="L1372" s="53">
        <x:f t="shared" si="245"/>
        <x:v>26</x:v>
      </x:c>
      <x:c r="M1372" s="54">
        <x:f t="shared" si="246"/>
        <x:v>1672.9391344474989</x:v>
      </x:c>
      <x:c r="N1372" s="54">
        <x:f t="shared" si="247"/>
        <x:v>0.6617632878107631</x:v>
      </x:c>
      <x:c r="O1372" s="55">
        <x:f t="shared" si="248"/>
        <x:v>82400</x:v>
      </x:c>
      <x:c r="P1372" s="55">
        <x:f t="shared" si="249"/>
        <x:v>22880</x:v>
      </x:c>
      <x:c r="Q1372" s="55">
        <x:f t="shared" si="250"/>
        <x:v>41544.082195269075</x:v>
      </x:c>
      <x:c r="R1372" s="55">
        <x:f t="shared" si="251"/>
        <x:v>-2024.0821952690749</x:v>
      </x:c>
      <x:c r="S1372" s="1" t="str">
        <x:f t="shared" si="252"/>
        <x:v>YES</x:v>
      </x:c>
      <x:c r="T1372" s="1">
        <x:f t="shared" si="253"/>
        <x:v>-2024.0821952690749</x:v>
      </x:c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53">
        <x:f t="shared" si="242"/>
        <x:v>2</x:v>
      </x:c>
      <x:c r="J1373" s="53">
        <x:f t="shared" si="243"/>
        <x:v>0</x:v>
      </x:c>
      <x:c r="K1373" s="53">
        <x:f t="shared" si="244"/>
        <x:v>25</x:v>
      </x:c>
      <x:c r="L1373" s="53">
        <x:f t="shared" si="245"/>
        <x:v>27</x:v>
      </x:c>
      <x:c r="M1373" s="54">
        <x:f t="shared" si="246"/>
        <x:v>1752.5170558625964</x:v>
      </x:c>
      <x:c r="N1373" s="54">
        <x:f t="shared" si="247"/>
        <x:v>0.71702573323791419</x:v>
      </x:c>
      <x:c r="O1373" s="55">
        <x:f t="shared" si="248"/>
        <x:v>85100</x:v>
      </x:c>
      <x:c r="P1373" s="55">
        <x:f t="shared" si="249"/>
        <x:v>23760</x:v>
      </x:c>
      <x:c r="Q1373" s="55">
        <x:f t="shared" si="250"/>
        <x:v>42925.643330947853</x:v>
      </x:c>
      <x:c r="R1373" s="55">
        <x:f t="shared" si="251"/>
        <x:v>-1585.6433309478525</x:v>
      </x:c>
      <x:c r="S1373" s="1" t="str">
        <x:f t="shared" si="252"/>
        <x:v>YES</x:v>
      </x:c>
      <x:c r="T1373" s="1">
        <x:f t="shared" si="253"/>
        <x:v>-1585.6433309478525</x:v>
      </x:c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53">
        <x:f t="shared" si="242"/>
        <x:v>2</x:v>
      </x:c>
      <x:c r="J1374" s="53">
        <x:f t="shared" si="243"/>
        <x:v>0</x:v>
      </x:c>
      <x:c r="K1374" s="53">
        <x:f t="shared" si="244"/>
        <x:v>26</x:v>
      </x:c>
      <x:c r="L1374" s="53">
        <x:f t="shared" si="245"/>
        <x:v>28</x:v>
      </x:c>
      <x:c r="M1374" s="54">
        <x:f t="shared" si="246"/>
        <x:v>1833.8570598233143</x:v>
      </x:c>
      <x:c r="N1374" s="54">
        <x:f t="shared" si="247"/>
        <x:v>0.77351184709952381</x:v>
      </x:c>
      <x:c r="O1374" s="55">
        <x:f t="shared" si="248"/>
        <x:v>87800</x:v>
      </x:c>
      <x:c r="P1374" s="55">
        <x:f t="shared" si="249"/>
        <x:v>24640</x:v>
      </x:c>
      <x:c r="Q1374" s="55">
        <x:f t="shared" si="250"/>
        <x:v>44337.796177488097</x:v>
      </x:c>
      <x:c r="R1374" s="55">
        <x:f t="shared" si="251"/>
        <x:v>-1177.7961774880969</x:v>
      </x:c>
      <x:c r="S1374" s="1" t="str">
        <x:f t="shared" si="252"/>
        <x:v>YES</x:v>
      </x:c>
      <x:c r="T1374" s="1">
        <x:f t="shared" si="253"/>
        <x:v>-1177.7961774880969</x:v>
      </x:c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53">
        <x:f t="shared" si="242"/>
        <x:v>2</x:v>
      </x:c>
      <x:c r="J1375" s="53">
        <x:f t="shared" si="243"/>
        <x:v>0</x:v>
      </x:c>
      <x:c r="K1375" s="53">
        <x:f t="shared" si="244"/>
        <x:v>27</x:v>
      </x:c>
      <x:c r="L1375" s="53">
        <x:f t="shared" si="245"/>
        <x:v>29</x:v>
      </x:c>
      <x:c r="M1375" s="54">
        <x:f t="shared" si="246"/>
        <x:v>1916.9907643430709</x:v>
      </x:c>
      <x:c r="N1375" s="54">
        <x:f t="shared" si="247"/>
        <x:v>0.8312435863493548</x:v>
      </x:c>
      <x:c r="O1375" s="55">
        <x:f t="shared" si="248"/>
        <x:v>90500</x:v>
      </x:c>
      <x:c r="P1375" s="55">
        <x:f t="shared" si="249"/>
        <x:v>25520</x:v>
      </x:c>
      <x:c r="Q1375" s="55">
        <x:f t="shared" si="250"/>
        <x:v>45781.089658733865</x:v>
      </x:c>
      <x:c r="R1375" s="55">
        <x:f t="shared" si="251"/>
        <x:v>-801.08965873386478</x:v>
      </x:c>
      <x:c r="S1375" s="1" t="str">
        <x:f t="shared" si="252"/>
        <x:v>YES</x:v>
      </x:c>
      <x:c r="T1375" s="1">
        <x:f t="shared" si="253"/>
        <x:v>-801.08965873386478</x:v>
      </x:c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53">
        <x:f t="shared" si="242"/>
        <x:v>2</x:v>
      </x:c>
      <x:c r="J1376" s="53">
        <x:f t="shared" si="243"/>
        <x:v>0</x:v>
      </x:c>
      <x:c r="K1376" s="53">
        <x:f t="shared" si="244"/>
        <x:v>28</x:v>
      </x:c>
      <x:c r="L1376" s="53">
        <x:f t="shared" si="245"/>
        <x:v>30</x:v>
      </x:c>
      <x:c r="M1376" s="54">
        <x:f t="shared" si="246"/>
        <x:v>2001.9503025602246</x:v>
      </x:c>
      <x:c r="N1376" s="54">
        <x:f t="shared" si="247"/>
        <x:v>0.89024326566682266</x:v>
      </x:c>
      <x:c r="O1376" s="55">
        <x:f t="shared" si="248"/>
        <x:v>93200</x:v>
      </x:c>
      <x:c r="P1376" s="55">
        <x:f t="shared" si="249"/>
        <x:v>26400</x:v>
      </x:c>
      <x:c r="Q1376" s="55">
        <x:f t="shared" si="250"/>
        <x:v>47256.081641670564</x:v>
      </x:c>
      <x:c r="R1376" s="55">
        <x:f t="shared" si="251"/>
        <x:v>-456.08164167056384</x:v>
      </x:c>
      <x:c r="S1376" s="1" t="str">
        <x:f t="shared" si="252"/>
        <x:v>YES</x:v>
      </x:c>
      <x:c r="T1376" s="1">
        <x:f t="shared" si="253"/>
        <x:v>-456.08164167056384</x:v>
      </x:c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53">
        <x:f t="shared" si="242"/>
        <x:v>2</x:v>
      </x:c>
      <x:c r="J1377" s="53">
        <x:f t="shared" si="243"/>
        <x:v>0</x:v>
      </x:c>
      <x:c r="K1377" s="53">
        <x:f t="shared" si="244"/>
        <x:v>29</x:v>
      </x:c>
      <x:c r="L1377" s="53">
        <x:f t="shared" si="245"/>
        <x:v>31</x:v>
      </x:c>
      <x:c r="M1377" s="54">
        <x:f t="shared" si="246"/>
        <x:v>2088.7683306758781</x:v>
      </x:c>
      <x:c r="N1377" s="54">
        <x:f t="shared" si="247"/>
        <x:v>0.95053356296935987</x:v>
      </x:c>
      <x:c r="O1377" s="55">
        <x:f t="shared" si="248"/>
        <x:v>95900</x:v>
      </x:c>
      <x:c r="P1377" s="55">
        <x:f t="shared" si="249"/>
        <x:v>27280</x:v>
      </x:c>
      <x:c r="Q1377" s="55">
        <x:f t="shared" si="250"/>
        <x:v>48763.339074233998</x:v>
      </x:c>
      <x:c r="R1377" s="55">
        <x:f t="shared" si="251"/>
        <x:v>-143.33907423399796</x:v>
      </x:c>
      <x:c r="S1377" s="1" t="str">
        <x:f t="shared" si="252"/>
        <x:v>YES</x:v>
      </x:c>
      <x:c r="T1377" s="1">
        <x:f t="shared" si="253"/>
        <x:v>-143.33907423399796</x:v>
      </x:c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53">
        <x:f t="shared" si="242"/>
        <x:v>2</x:v>
      </x:c>
      <x:c r="J1378" s="53">
        <x:f t="shared" si="243"/>
        <x:v>0</x:v>
      </x:c>
      <x:c r="K1378" s="53">
        <x:f t="shared" si="244"/>
        <x:v>30</x:v>
      </x:c>
      <x:c r="L1378" s="53">
        <x:f t="shared" si="245"/>
        <x:v>32</x:v>
      </x:c>
      <x:c r="M1378" s="54">
        <x:f t="shared" si="246"/>
        <x:v>2177.4780360096488</x:v>
      </x:c>
      <x:c r="N1378" s="54">
        <x:f t="shared" si="247"/>
        <x:v>1.0121375250067006</x:v>
      </x:c>
      <x:c r="O1378" s="55">
        <x:f t="shared" si="248"/>
        <x:v>98600</x:v>
      </x:c>
      <x:c r="P1378" s="55">
        <x:f t="shared" si="249"/>
        <x:v>28160</x:v>
      </x:c>
      <x:c r="Q1378" s="55">
        <x:f t="shared" si="250"/>
        <x:v>50303.438125167515</x:v>
      </x:c>
      <x:c r="R1378" s="55">
        <x:f t="shared" si="251"/>
        <x:v>136.56187483248505</x:v>
      </x:c>
      <x:c r="S1378" s="1" t="str">
        <x:f t="shared" si="252"/>
        <x:v>YES</x:v>
      </x:c>
      <x:c r="T1378" s="1">
        <x:f t="shared" si="253"/>
        <x:v>136.56187483248505</x:v>
      </x:c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53">
        <x:f t="shared" si="242"/>
        <x:v>2</x:v>
      </x:c>
      <x:c r="J1379" s="53">
        <x:f t="shared" si="243"/>
        <x:v>1</x:v>
      </x:c>
      <x:c r="K1379" s="53">
        <x:f t="shared" si="244"/>
        <x:v>0</x:v>
      </x:c>
      <x:c r="L1379" s="53">
        <x:f t="shared" si="245"/>
        <x:v>3</x:v>
      </x:c>
      <x:c r="M1379" s="54">
        <x:f t="shared" si="246"/>
        <x:v>248.55000000000004</x:v>
      </x:c>
      <x:c r="N1379" s="54">
        <x:f t="shared" si="247"/>
        <x:v>0</x:v>
      </x:c>
      <x:c r="O1379" s="55">
        <x:f t="shared" si="248"/>
        <x:v>19694</x:v>
      </x:c>
      <x:c r="P1379" s="55">
        <x:f t="shared" si="249"/>
        <x:v>2200</x:v>
      </x:c>
      <x:c r="Q1379" s="55">
        <x:f t="shared" si="250"/>
        <x:v>8630.2083333333339</x:v>
      </x:c>
      <x:c r="R1379" s="55">
        <x:f t="shared" si="251"/>
        <x:v>-11136.208333333334</x:v>
      </x:c>
      <x:c r="S1379" s="1" t="str">
        <x:f t="shared" si="252"/>
        <x:v>YES</x:v>
      </x:c>
      <x:c r="T1379" s="1">
        <x:f t="shared" si="253"/>
        <x:v>-11136.208333333334</x:v>
      </x:c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53">
        <x:f t="shared" si="242"/>
        <x:v>2</x:v>
      </x:c>
      <x:c r="J1380" s="53">
        <x:f t="shared" si="243"/>
        <x:v>1</x:v>
      </x:c>
      <x:c r="K1380" s="53">
        <x:f t="shared" si="244"/>
        <x:v>1</x:v>
      </x:c>
      <x:c r="L1380" s="53">
        <x:f t="shared" si="245"/>
        <x:v>4</x:v>
      </x:c>
      <x:c r="M1380" s="54">
        <x:f t="shared" si="246"/>
        <x:v>294.11250000000007</x:v>
      </x:c>
      <x:c r="N1380" s="54">
        <x:f t="shared" si="247"/>
        <x:v>0</x:v>
      </x:c>
      <x:c r="O1380" s="55">
        <x:f t="shared" si="248"/>
        <x:v>22394</x:v>
      </x:c>
      <x:c r="P1380" s="55">
        <x:f t="shared" si="249"/>
        <x:v>3080</x:v>
      </x:c>
      <x:c r="Q1380" s="55">
        <x:f t="shared" si="250"/>
        <x:v>10212.239583333336</x:v>
      </x:c>
      <x:c r="R1380" s="55">
        <x:f t="shared" si="251"/>
        <x:v>-10898.239583333336</x:v>
      </x:c>
      <x:c r="S1380" s="1" t="str">
        <x:f t="shared" si="252"/>
        <x:v>YES</x:v>
      </x:c>
      <x:c r="T1380" s="1">
        <x:f t="shared" si="253"/>
        <x:v>-10898.239583333336</x:v>
      </x:c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53">
        <x:f t="shared" si="242"/>
        <x:v>2</x:v>
      </x:c>
      <x:c r="J1381" s="53">
        <x:f t="shared" si="243"/>
        <x:v>1</x:v>
      </x:c>
      <x:c r="K1381" s="53">
        <x:f t="shared" si="244"/>
        <x:v>2</x:v>
      </x:c>
      <x:c r="L1381" s="53">
        <x:f t="shared" si="245"/>
        <x:v>5</x:v>
      </x:c>
      <x:c r="M1381" s="54">
        <x:f t="shared" si="246"/>
        <x:v>340.81406250000003</x:v>
      </x:c>
      <x:c r="N1381" s="54">
        <x:f t="shared" si="247"/>
        <x:v>0</x:v>
      </x:c>
      <x:c r="O1381" s="55">
        <x:f t="shared" si="248"/>
        <x:v>25094</x:v>
      </x:c>
      <x:c r="P1381" s="55">
        <x:f t="shared" si="249"/>
        <x:v>3960</x:v>
      </x:c>
      <x:c r="Q1381" s="55">
        <x:f t="shared" si="250"/>
        <x:v>11833.821614583334</x:v>
      </x:c>
      <x:c r="R1381" s="55">
        <x:f t="shared" si="251"/>
        <x:v>-10699.821614583334</x:v>
      </x:c>
      <x:c r="S1381" s="1" t="str">
        <x:f t="shared" si="252"/>
        <x:v>YES</x:v>
      </x:c>
      <x:c r="T1381" s="1">
        <x:f t="shared" si="253"/>
        <x:v>-10699.821614583334</x:v>
      </x:c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53">
        <x:f t="shared" si="242"/>
        <x:v>2</x:v>
      </x:c>
      <x:c r="J1382" s="53">
        <x:f t="shared" si="243"/>
        <x:v>1</x:v>
      </x:c>
      <x:c r="K1382" s="53">
        <x:f t="shared" si="244"/>
        <x:v>3</x:v>
      </x:c>
      <x:c r="L1382" s="53">
        <x:f t="shared" si="245"/>
        <x:v>6</x:v>
      </x:c>
      <x:c r="M1382" s="54">
        <x:f t="shared" si="246"/>
        <x:v>388.67604492187502</x:v>
      </x:c>
      <x:c r="N1382" s="54">
        <x:f t="shared" si="247"/>
        <x:v>0</x:v>
      </x:c>
      <x:c r="O1382" s="55">
        <x:f t="shared" si="248"/>
        <x:v>27794</x:v>
      </x:c>
      <x:c r="P1382" s="55">
        <x:f t="shared" si="249"/>
        <x:v>4840</x:v>
      </x:c>
      <x:c r="Q1382" s="55">
        <x:f t="shared" si="250"/>
        <x:v>13495.696004231771</x:v>
      </x:c>
      <x:c r="R1382" s="55">
        <x:f t="shared" si="251"/>
        <x:v>-10541.696004231771</x:v>
      </x:c>
      <x:c r="S1382" s="1" t="str">
        <x:f t="shared" si="252"/>
        <x:v>YES</x:v>
      </x:c>
      <x:c r="T1382" s="1">
        <x:f t="shared" si="253"/>
        <x:v>-10541.696004231771</x:v>
      </x:c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53">
        <x:f t="shared" si="242"/>
        <x:v>2</x:v>
      </x:c>
      <x:c r="J1383" s="53">
        <x:f t="shared" si="243"/>
        <x:v>1</x:v>
      </x:c>
      <x:c r="K1383" s="53">
        <x:f t="shared" si="244"/>
        <x:v>4</x:v>
      </x:c>
      <x:c r="L1383" s="53">
        <x:f t="shared" si="245"/>
        <x:v>7</x:v>
      </x:c>
      <x:c r="M1383" s="54">
        <x:f t="shared" si="246"/>
        <x:v>437.72016064453129</x:v>
      </x:c>
      <x:c r="N1383" s="54">
        <x:f t="shared" si="247"/>
        <x:v>0</x:v>
      </x:c>
      <x:c r="O1383" s="55">
        <x:f t="shared" si="248"/>
        <x:v>30494</x:v>
      </x:c>
      <x:c r="P1383" s="55">
        <x:f t="shared" si="249"/>
        <x:v>5720</x:v>
      </x:c>
      <x:c r="Q1383" s="55">
        <x:f t="shared" si="250"/>
        <x:v>15198.616689046225</x:v>
      </x:c>
      <x:c r="R1383" s="55">
        <x:f t="shared" si="251"/>
        <x:v>-10424.616689046225</x:v>
      </x:c>
      <x:c r="S1383" s="1" t="str">
        <x:f t="shared" si="252"/>
        <x:v>YES</x:v>
      </x:c>
      <x:c r="T1383" s="1">
        <x:f t="shared" si="253"/>
        <x:v>-10424.616689046225</x:v>
      </x:c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53">
        <x:f t="shared" si="242"/>
        <x:v>2</x:v>
      </x:c>
      <x:c r="J1384" s="53">
        <x:f t="shared" si="243"/>
        <x:v>1</x:v>
      </x:c>
      <x:c r="K1384" s="53">
        <x:f t="shared" si="244"/>
        <x:v>5</x:v>
      </x:c>
      <x:c r="L1384" s="53">
        <x:f t="shared" si="245"/>
        <x:v>8</x:v>
      </x:c>
      <x:c r="M1384" s="54">
        <x:f t="shared" si="246"/>
        <x:v>487.96848456573485</x:v>
      </x:c>
      <x:c r="N1384" s="54">
        <x:f t="shared" si="247"/>
        <x:v>0</x:v>
      </x:c>
      <x:c r="O1384" s="55">
        <x:f t="shared" si="248"/>
        <x:v>33194</x:v>
      </x:c>
      <x:c r="P1384" s="55">
        <x:f t="shared" si="249"/>
        <x:v>6600</x:v>
      </x:c>
      <x:c r="Q1384" s="55">
        <x:f t="shared" si="250"/>
        <x:v>16943.350158532459</x:v>
      </x:c>
      <x:c r="R1384" s="55">
        <x:f t="shared" si="251"/>
        <x:v>-10349.350158532459</x:v>
      </x:c>
      <x:c r="S1384" s="1" t="str">
        <x:f t="shared" si="252"/>
        <x:v>YES</x:v>
      </x:c>
      <x:c r="T1384" s="1">
        <x:f t="shared" si="253"/>
        <x:v>-10349.350158532459</x:v>
      </x:c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53">
        <x:f t="shared" si="242"/>
        <x:v>2</x:v>
      </x:c>
      <x:c r="J1385" s="53">
        <x:f t="shared" si="243"/>
        <x:v>1</x:v>
      </x:c>
      <x:c r="K1385" s="53">
        <x:f t="shared" si="244"/>
        <x:v>6</x:v>
      </x:c>
      <x:c r="L1385" s="53">
        <x:f t="shared" si="245"/>
        <x:v>9</x:v>
      </x:c>
      <x:c r="M1385" s="54">
        <x:f t="shared" si="246"/>
        <x:v>539.44345874736791</x:v>
      </x:c>
      <x:c r="N1385" s="54">
        <x:f t="shared" si="247"/>
        <x:v>0</x:v>
      </x:c>
      <x:c r="O1385" s="55">
        <x:f t="shared" si="248"/>
        <x:v>35894</x:v>
      </x:c>
      <x:c r="P1385" s="55">
        <x:f t="shared" si="249"/>
        <x:v>7480</x:v>
      </x:c>
      <x:c r="Q1385" s="55">
        <x:f t="shared" si="250"/>
        <x:v>18730.675650950274</x:v>
      </x:c>
      <x:c r="R1385" s="55">
        <x:f t="shared" si="251"/>
        <x:v>-10316.675650950274</x:v>
      </x:c>
      <x:c r="S1385" s="1" t="str">
        <x:f t="shared" si="252"/>
        <x:v>YES</x:v>
      </x:c>
      <x:c r="T1385" s="1">
        <x:f t="shared" si="253"/>
        <x:v>-10316.675650950274</x:v>
      </x:c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53">
        <x:f t="shared" si="242"/>
        <x:v>2</x:v>
      </x:c>
      <x:c r="J1386" s="53">
        <x:f t="shared" si="243"/>
        <x:v>1</x:v>
      </x:c>
      <x:c r="K1386" s="53">
        <x:f t="shared" si="244"/>
        <x:v>7</x:v>
      </x:c>
      <x:c r="L1386" s="53">
        <x:f t="shared" si="245"/>
        <x:v>10</x:v>
      </x:c>
      <x:c r="M1386" s="54">
        <x:f t="shared" si="246"/>
        <x:v>592.16789814532819</x:v>
      </x:c>
      <x:c r="N1386" s="54">
        <x:f t="shared" si="247"/>
        <x:v>0</x:v>
      </x:c>
      <x:c r="O1386" s="55">
        <x:f t="shared" si="248"/>
        <x:v>38594</x:v>
      </x:c>
      <x:c r="P1386" s="55">
        <x:f t="shared" si="249"/>
        <x:v>8360</x:v>
      </x:c>
      <x:c r="Q1386" s="55">
        <x:f t="shared" si="250"/>
        <x:v>20561.385352268338</x:v>
      </x:c>
      <x:c r="R1386" s="55">
        <x:f t="shared" si="251"/>
        <x:v>-10327.385352268338</x:v>
      </x:c>
      <x:c r="S1386" s="1" t="str">
        <x:f t="shared" si="252"/>
        <x:v>YES</x:v>
      </x:c>
      <x:c r="T1386" s="1">
        <x:f t="shared" si="253"/>
        <x:v>-10327.385352268338</x:v>
      </x:c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53">
        <x:f t="shared" si="242"/>
        <x:v>2</x:v>
      </x:c>
      <x:c r="J1387" s="53">
        <x:f t="shared" si="243"/>
        <x:v>1</x:v>
      </x:c>
      <x:c r="K1387" s="53">
        <x:f t="shared" si="244"/>
        <x:v>8</x:v>
      </x:c>
      <x:c r="L1387" s="53">
        <x:f t="shared" si="245"/>
        <x:v>11</x:v>
      </x:c>
      <x:c r="M1387" s="54">
        <x:f t="shared" si="246"/>
        <x:v>646.16499642530846</x:v>
      </x:c>
      <x:c r="N1387" s="54">
        <x:f t="shared" si="247"/>
        <x:v>0</x:v>
      </x:c>
      <x:c r="O1387" s="55">
        <x:f t="shared" si="248"/>
        <x:v>41294</x:v>
      </x:c>
      <x:c r="P1387" s="55">
        <x:f t="shared" si="249"/>
        <x:v>9240</x:v>
      </x:c>
      <x:c r="Q1387" s="55">
        <x:f t="shared" si="250"/>
        <x:v>22436.284598100989</x:v>
      </x:c>
      <x:c r="R1387" s="55">
        <x:f t="shared" si="251"/>
        <x:v>-10382.284598100989</x:v>
      </x:c>
      <x:c r="S1387" s="1" t="str">
        <x:f t="shared" si="252"/>
        <x:v>YES</x:v>
      </x:c>
      <x:c r="T1387" s="1">
        <x:f t="shared" si="253"/>
        <x:v>-10382.284598100989</x:v>
      </x:c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53">
        <x:f t="shared" si="242"/>
        <x:v>2</x:v>
      </x:c>
      <x:c r="J1388" s="53">
        <x:f t="shared" si="243"/>
        <x:v>1</x:v>
      </x:c>
      <x:c r="K1388" s="53">
        <x:f t="shared" si="244"/>
        <x:v>9</x:v>
      </x:c>
      <x:c r="L1388" s="53">
        <x:f t="shared" si="245"/>
        <x:v>12</x:v>
      </x:c>
      <x:c r="M1388" s="54">
        <x:f t="shared" si="246"/>
        <x:v>701.45833186570292</x:v>
      </x:c>
      <x:c r="N1388" s="54">
        <x:f t="shared" si="247"/>
        <x:v>0</x:v>
      </x:c>
      <x:c r="O1388" s="55">
        <x:f t="shared" si="248"/>
        <x:v>43994</x:v>
      </x:c>
      <x:c r="P1388" s="55">
        <x:f t="shared" si="249"/>
        <x:v>10120</x:v>
      </x:c>
      <x:c r="Q1388" s="55">
        <x:f t="shared" si="250"/>
        <x:v>24356.192078670239</x:v>
      </x:c>
      <x:c r="R1388" s="55">
        <x:f t="shared" si="251"/>
        <x:v>-10482.192078670239</x:v>
      </x:c>
      <x:c r="S1388" s="1" t="str">
        <x:f t="shared" si="252"/>
        <x:v>YES</x:v>
      </x:c>
      <x:c r="T1388" s="1">
        <x:f t="shared" si="253"/>
        <x:v>-10482.192078670239</x:v>
      </x:c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53">
        <x:f t="shared" si="242"/>
        <x:v>2</x:v>
      </x:c>
      <x:c r="J1389" s="53">
        <x:f t="shared" si="243"/>
        <x:v>1</x:v>
      </x:c>
      <x:c r="K1389" s="53">
        <x:f t="shared" si="244"/>
        <x:v>10</x:v>
      </x:c>
      <x:c r="L1389" s="53">
        <x:f t="shared" si="245"/>
        <x:v>13</x:v>
      </x:c>
      <x:c r="M1389" s="54">
        <x:f t="shared" si="246"/>
        <x:v>758.0718733489158</x:v>
      </x:c>
      <x:c r="N1389" s="54">
        <x:f t="shared" si="247"/>
        <x:v>2.6438800936747085E-2</x:v>
      </x:c>
      <x:c r="O1389" s="55">
        <x:f t="shared" si="248"/>
        <x:v>46694</x:v>
      </x:c>
      <x:c r="P1389" s="55">
        <x:f t="shared" si="249"/>
        <x:v>11000</x:v>
      </x:c>
      <x:c r="Q1389" s="55">
        <x:f t="shared" si="250"/>
        <x:v>25660.970023418678</x:v>
      </x:c>
      <x:c r="R1389" s="55">
        <x:f t="shared" si="251"/>
        <x:v>-9966.9700234186785</x:v>
      </x:c>
      <x:c r="S1389" s="1" t="str">
        <x:f t="shared" si="252"/>
        <x:v>YES</x:v>
      </x:c>
      <x:c r="T1389" s="1">
        <x:f t="shared" si="253"/>
        <x:v>-9966.9700234186785</x:v>
      </x:c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53" t="n">
        <x:f t="shared" ref="I1390:I1453" si="254">INT((ROW()-ROW($I$46))/((CARROT_CAP+1)*(MESCLUN_CAP+1)))</x:f>
        <x:v>2</x:v>
      </x:c>
      <x:c r="J1390" s="53" t="n">
        <x:f t="shared" ref="J1390:J1453" si="255">MOD(INT((ROW()-ROW($I$46))/(MESCLUN_CAP+1)),CARROT_CAP+1)</x:f>
        <x:v>1</x:v>
      </x:c>
      <x:c r="K1390" s="53" t="n">
        <x:f t="shared" ref="K1390:K1453" si="256">MOD(ROW()-ROW($I$46),MESCLUN_CAP+1)</x:f>
        <x:v>11</x:v>
      </x:c>
      <x:c r="L1390" s="53" t="n">
        <x:f t="shared" ref="L1390:L1453" si="257">SUM(I1390:K1390)</x:f>
        <x:v>14</x:v>
      </x:c>
      <x:c r="M1390" s="54" t="n">
        <x:f t="shared" ref="M1390:M1453" si="258">I1390*TOMATO_HOURS*WEEKS*(1+TOMATO_DIM)^I1390+J1390*CARROT_HOURS*WEEKS*(1+CARROT_DIM)^J1390+K1390*MESCLUN_HOURS*WEEKS*(1+MESCLUN_DIM)^K1390</x:f>
        <x:v>816.0299864423547</x:v>
      </x:c>
      <x:c r="N1390" s="54" t="n">
        <x:f t="shared" ref="N1390:N1453" si="259">MAX(M1390-FARMER_HOURS,0)/TEMP_HOURS_PER_WORKER</x:f>
        <x:v>0.06668749058496853</x:v>
      </x:c>
      <x:c r="O1390" s="55" t="n">
        <x:f t="shared" ref="O1390:O1453" si="260">I1390*TOMATO_PRICE+J1390*CARROT_PRICE+K1390*MESCLUN_PRICE</x:f>
        <x:v>49394</x:v>
      </x:c>
      <x:c r="P1390" s="55" t="n">
        <x:f t="shared" ref="P1390:P1453" si="261">I1390*TOMATO_FERTILIZER+J1390*CARROT_FERTILIZER+K1390*MESCLUN_FERTILIZER</x:f>
        <x:v>11880</x:v>
      </x:c>
      <x:c r="Q1390" s="55" t="n">
        <x:f t="shared" ref="Q1390:Q1453" si="262">MIN(M1390,FARMER_HOURS)*FARMER_RATE+MAX(M1390-FARMER_HOURS,0)*TEMP_RATE</x:f>
        <x:v>26667.187264624212</x:v>
      </x:c>
      <x:c r="R1390" s="55" t="n">
        <x:f t="shared" ref="R1390:R1453" si="263">O1390-P1390-Q1390-FIXED_COST</x:f>
        <x:v>-9153.187264624212</x:v>
      </x:c>
      <x:c r="S1390" s="1" t="str">
        <x:f t="shared" ref="S1390:S1453" si="264">IF(AND(L1390&lt;=TOTAL_BED_CAP,N1390&lt;=TEMP_WORKER_CAP),"YES","NO")</x:f>
        <x:v>YES</x:v>
      </x:c>
      <x:c r="T1390" s="1" t="n">
        <x:f t="shared" ref="T1390:T1453" si="265">IF(S1390="YES",R1390,-1E+99)</x:f>
        <x:v>-9153.187264624212</x:v>
      </x:c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53">
        <x:f t="shared" si="254"/>
        <x:v>2</x:v>
      </x:c>
      <x:c r="J1391" s="53">
        <x:f t="shared" si="255"/>
        <x:v>1</x:v>
      </x:c>
      <x:c r="K1391" s="53">
        <x:f t="shared" si="256"/>
        <x:v>12</x:v>
      </x:c>
      <x:c r="L1391" s="53">
        <x:f t="shared" si="257"/>
        <x:v>15</x:v>
      </x:c>
      <x:c r="M1391" s="54">
        <x:f t="shared" si="258"/>
        <x:v>875.35743957041927</x:v>
      </x:c>
      <x:c r="N1391" s="54">
        <x:f t="shared" si="259"/>
        <x:v>0.10788711081279116</x:v>
      </x:c>
      <x:c r="O1391" s="55">
        <x:f t="shared" si="260"/>
        <x:v>52094</x:v>
      </x:c>
      <x:c r="P1391" s="55">
        <x:f t="shared" si="261"/>
        <x:v>12760</x:v>
      </x:c>
      <x:c r="Q1391" s="55">
        <x:f t="shared" si="262"/>
        <x:v>27697.17777031978</x:v>
      </x:c>
      <x:c r="R1391" s="55">
        <x:f t="shared" si="263"/>
        <x:v>-8363.1777703197804</x:v>
      </x:c>
      <x:c r="S1391" s="1" t="str">
        <x:f t="shared" si="264"/>
        <x:v>YES</x:v>
      </x:c>
      <x:c r="T1391" s="1">
        <x:f t="shared" si="265"/>
        <x:v>-8363.1777703197804</x:v>
      </x:c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53">
        <x:f t="shared" si="254"/>
        <x:v>2</x:v>
      </x:c>
      <x:c r="J1392" s="53">
        <x:f t="shared" si="255"/>
        <x:v>1</x:v>
      </x:c>
      <x:c r="K1392" s="53">
        <x:f t="shared" si="256"/>
        <x:v>13</x:v>
      </x:c>
      <x:c r="L1392" s="53">
        <x:f t="shared" si="257"/>
        <x:v>16</x:v>
      </x:c>
      <x:c r="M1392" s="54">
        <x:f t="shared" si="258"/>
        <x:v>936.07941027880349</x:v>
      </x:c>
      <x:c r="N1392" s="54">
        <x:f t="shared" si="259"/>
        <x:v>0.15005514602694686</x:v>
      </x:c>
      <x:c r="O1392" s="55">
        <x:f t="shared" si="260"/>
        <x:v>54794</x:v>
      </x:c>
      <x:c r="P1392" s="55">
        <x:f t="shared" si="261"/>
        <x:v>13640</x:v>
      </x:c>
      <x:c r="Q1392" s="55">
        <x:f t="shared" si="262"/>
        <x:v>28751.378650673672</x:v>
      </x:c>
      <x:c r="R1392" s="55">
        <x:f t="shared" si="263"/>
        <x:v>-7597.3786506736724</x:v>
      </x:c>
      <x:c r="S1392" s="1" t="str">
        <x:f t="shared" si="264"/>
        <x:v>YES</x:v>
      </x:c>
      <x:c r="T1392" s="1">
        <x:f t="shared" si="265"/>
        <x:v>-7597.3786506736724</x:v>
      </x:c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53">
        <x:f t="shared" si="254"/>
        <x:v>2</x:v>
      </x:c>
      <x:c r="J1393" s="53">
        <x:f t="shared" si="255"/>
        <x:v>1</x:v>
      </x:c>
      <x:c r="K1393" s="53">
        <x:f t="shared" si="256"/>
        <x:v>14</x:v>
      </x:c>
      <x:c r="L1393" s="53">
        <x:f t="shared" si="257"/>
        <x:v>17</x:v>
      </x:c>
      <x:c r="M1393" s="54">
        <x:f t="shared" si="258"/>
        <x:v>998.22149159246476</x:v>
      </x:c>
      <x:c r="N1393" s="54">
        <x:f t="shared" si="259"/>
        <x:v>0.19320936916143386</x:v>
      </x:c>
      <x:c r="O1393" s="55">
        <x:f t="shared" si="260"/>
        <x:v>57494</x:v>
      </x:c>
      <x:c r="P1393" s="55">
        <x:f t="shared" si="261"/>
        <x:v>14520</x:v>
      </x:c>
      <x:c r="Q1393" s="55">
        <x:f t="shared" si="262"/>
        <x:v>29830.234229035847</x:v>
      </x:c>
      <x:c r="R1393" s="55">
        <x:f t="shared" si="263"/>
        <x:v>-6856.2342290358465</x:v>
      </x:c>
      <x:c r="S1393" s="1" t="str">
        <x:f t="shared" si="264"/>
        <x:v>YES</x:v>
      </x:c>
      <x:c r="T1393" s="1">
        <x:f t="shared" si="265"/>
        <x:v>-6856.2342290358465</x:v>
      </x:c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53">
        <x:f t="shared" si="254"/>
        <x:v>2</x:v>
      </x:c>
      <x:c r="J1394" s="53">
        <x:f t="shared" si="255"/>
        <x:v>1</x:v>
      </x:c>
      <x:c r="K1394" s="53">
        <x:f t="shared" si="256"/>
        <x:v>15</x:v>
      </x:c>
      <x:c r="L1394" s="53">
        <x:f t="shared" si="257"/>
        <x:v>18</x:v>
      </x:c>
      <x:c r="M1394" s="54">
        <x:f t="shared" si="258"/>
        <x:v>1061.809698468611</x:v>
      </x:c>
      <x:c r="N1394" s="54">
        <x:f t="shared" si="259"/>
        <x:v>0.23736784615875767</x:v>
      </x:c>
      <x:c r="O1394" s="55">
        <x:f t="shared" si="260"/>
        <x:v>60194</x:v>
      </x:c>
      <x:c r="P1394" s="55">
        <x:f t="shared" si="261"/>
        <x:v>15400</x:v>
      </x:c>
      <x:c r="Q1394" s="55">
        <x:f t="shared" si="262"/>
        <x:v>30934.19615396894</x:v>
      </x:c>
      <x:c r="R1394" s="55">
        <x:f t="shared" si="263"/>
        <x:v>-6140.1961539689401</x:v>
      </x:c>
      <x:c r="S1394" s="1" t="str">
        <x:f t="shared" si="264"/>
        <x:v>YES</x:v>
      </x:c>
      <x:c r="T1394" s="1">
        <x:f t="shared" si="265"/>
        <x:v>-6140.1961539689401</x:v>
      </x:c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53">
        <x:f t="shared" si="254"/>
        <x:v>2</x:v>
      </x:c>
      <x:c r="J1395" s="53">
        <x:f t="shared" si="255"/>
        <x:v>1</x:v>
      </x:c>
      <x:c r="K1395" s="53">
        <x:f t="shared" si="256"/>
        <x:v>16</x:v>
      </x:c>
      <x:c r="L1395" s="53">
        <x:f t="shared" si="257"/>
        <x:v>19</x:v>
      </x:c>
      <x:c r="M1395" s="54">
        <x:f t="shared" si="258"/>
        <x:v>1126.8704743461001</x:v>
      </x:c>
      <x:c r="N1395" s="54">
        <x:f t="shared" si="259"/>
        <x:v>0.28254894051812507</x:v>
      </x:c>
      <x:c r="O1395" s="55">
        <x:f t="shared" si="260"/>
        <x:v>62894</x:v>
      </x:c>
      <x:c r="P1395" s="55">
        <x:f t="shared" si="261"/>
        <x:v>16280</x:v>
      </x:c>
      <x:c r="Q1395" s="55">
        <x:f t="shared" si="262"/>
        <x:v>32063.723512953125</x:v>
      </x:c>
      <x:c r="R1395" s="55">
        <x:f t="shared" si="263"/>
        <x:v>-5449.7235129531255</x:v>
      </x:c>
      <x:c r="S1395" s="1" t="str">
        <x:f t="shared" si="264"/>
        <x:v>YES</x:v>
      </x:c>
      <x:c r="T1395" s="1">
        <x:f t="shared" si="265"/>
        <x:v>-5449.7235129531255</x:v>
      </x:c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53">
        <x:f t="shared" si="254"/>
        <x:v>2</x:v>
      </x:c>
      <x:c r="J1396" s="53">
        <x:f t="shared" si="255"/>
        <x:v>1</x:v>
      </x:c>
      <x:c r="K1396" s="53">
        <x:f t="shared" si="256"/>
        <x:v>17</x:v>
      </x:c>
      <x:c r="L1396" s="53">
        <x:f t="shared" si="257"/>
        <x:v>20</x:v>
      </x:c>
      <x:c r="M1396" s="54">
        <x:f t="shared" si="258"/>
        <x:v>1193.4306977926406</x:v>
      </x:c>
      <x:c r="N1396" s="54">
        <x:f t="shared" si="259"/>
        <x:v>0.32877131791155595</x:v>
      </x:c>
      <x:c r="O1396" s="55">
        <x:f t="shared" si="260"/>
        <x:v>65594</x:v>
      </x:c>
      <x:c r="P1396" s="55">
        <x:f t="shared" si="261"/>
        <x:v>17160</x:v>
      </x:c>
      <x:c r="Q1396" s="55">
        <x:f t="shared" si="262"/>
        <x:v>33219.282947788903</x:v>
      </x:c>
      <x:c r="R1396" s="55">
        <x:f t="shared" si="263"/>
        <x:v>-4785.2829477889027</x:v>
      </x:c>
      <x:c r="S1396" s="1" t="str">
        <x:f t="shared" si="264"/>
        <x:v>YES</x:v>
      </x:c>
      <x:c r="T1396" s="1">
        <x:f t="shared" si="265"/>
        <x:v>-4785.2829477889027</x:v>
      </x:c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53">
        <x:f t="shared" si="254"/>
        <x:v>2</x:v>
      </x:c>
      <x:c r="J1397" s="53">
        <x:f t="shared" si="255"/>
        <x:v>1</x:v>
      </x:c>
      <x:c r="K1397" s="53">
        <x:f t="shared" si="256"/>
        <x:v>18</x:v>
      </x:c>
      <x:c r="L1397" s="53">
        <x:f t="shared" si="257"/>
        <x:v>21</x:v>
      </x:c>
      <x:c r="M1397" s="54">
        <x:f t="shared" si="258"/>
        <x:v>1261.5176892512279</x:v>
      </x:c>
      <x:c r="N1397" s="54">
        <x:f t="shared" si="259"/>
        <x:v>0.3760539508689083</x:v>
      </x:c>
      <x:c r="O1397" s="55">
        <x:f t="shared" si="260"/>
        <x:v>68294</x:v>
      </x:c>
      <x:c r="P1397" s="55">
        <x:f t="shared" si="261"/>
        <x:v>18040</x:v>
      </x:c>
      <x:c r="Q1397" s="55">
        <x:f t="shared" si="262"/>
        <x:v>34401.348771722711</x:v>
      </x:c>
      <x:c r="R1397" s="55">
        <x:f t="shared" si="263"/>
        <x:v>-4147.3487717227108</x:v>
      </x:c>
      <x:c r="S1397" s="1" t="str">
        <x:f t="shared" si="264"/>
        <x:v>YES</x:v>
      </x:c>
      <x:c r="T1397" s="1">
        <x:f t="shared" si="265"/>
        <x:v>-4147.3487717227108</x:v>
      </x:c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53">
        <x:f t="shared" si="254"/>
        <x:v>2</x:v>
      </x:c>
      <x:c r="J1398" s="53">
        <x:f t="shared" si="255"/>
        <x:v>1</x:v>
      </x:c>
      <x:c r="K1398" s="53">
        <x:f t="shared" si="256"/>
        <x:v>19</x:v>
      </x:c>
      <x:c r="L1398" s="53">
        <x:f t="shared" si="257"/>
        <x:v>22</x:v>
      </x:c>
      <x:c r="M1398" s="54">
        <x:f t="shared" si="258"/>
        <x:v>1331.1592178872495</x:v>
      </x:c>
      <x:c r="N1398" s="54">
        <x:f t="shared" si="259"/>
        <x:v>0.42441612353281216</x:v>
      </x:c>
      <x:c r="O1398" s="55">
        <x:f t="shared" si="260"/>
        <x:v>70994</x:v>
      </x:c>
      <x:c r="P1398" s="55">
        <x:f t="shared" si="261"/>
        <x:v>18920</x:v>
      </x:c>
      <x:c r="Q1398" s="55">
        <x:f t="shared" si="262"/>
        <x:v>35610.403088320301</x:v>
      </x:c>
      <x:c r="R1398" s="55">
        <x:f t="shared" si="263"/>
        <x:v>-3536.4030883203013</x:v>
      </x:c>
      <x:c r="S1398" s="1" t="str">
        <x:f t="shared" si="264"/>
        <x:v>YES</x:v>
      </x:c>
      <x:c r="T1398" s="1">
        <x:f t="shared" si="265"/>
        <x:v>-3536.4030883203013</x:v>
      </x:c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53">
        <x:f t="shared" si="254"/>
        <x:v>2</x:v>
      </x:c>
      <x:c r="J1399" s="53">
        <x:f t="shared" si="255"/>
        <x:v>1</x:v>
      </x:c>
      <x:c r="K1399" s="53">
        <x:f t="shared" si="256"/>
        <x:v>20</x:v>
      </x:c>
      <x:c r="L1399" s="53">
        <x:f t="shared" si="257"/>
        <x:v>23</x:v>
      </x:c>
      <x:c r="M1399" s="54">
        <x:f t="shared" si="258"/>
        <x:v>1402.3835085377266</x:v>
      </x:c>
      <x:c r="N1399" s="54">
        <x:f t="shared" si="259"/>
        <x:v>0.47387743648453234</x:v>
      </x:c>
      <x:c r="O1399" s="55">
        <x:f t="shared" si="260"/>
        <x:v>73694</x:v>
      </x:c>
      <x:c r="P1399" s="55">
        <x:f t="shared" si="261"/>
        <x:v>19800</x:v>
      </x:c>
      <x:c r="Q1399" s="55">
        <x:f t="shared" si="262"/>
        <x:v>36846.935912113309</x:v>
      </x:c>
      <x:c r="R1399" s="55">
        <x:f t="shared" si="263"/>
        <x:v>-2952.9359121133093</x:v>
      </x:c>
      <x:c r="S1399" s="1" t="str">
        <x:f t="shared" si="264"/>
        <x:v>YES</x:v>
      </x:c>
      <x:c r="T1399" s="1">
        <x:f t="shared" si="265"/>
        <x:v>-2952.9359121133093</x:v>
      </x:c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53">
        <x:f t="shared" si="254"/>
        <x:v>2</x:v>
      </x:c>
      <x:c r="J1400" s="53">
        <x:f t="shared" si="255"/>
        <x:v>1</x:v>
      </x:c>
      <x:c r="K1400" s="53">
        <x:f t="shared" si="256"/>
        <x:v>21</x:v>
      </x:c>
      <x:c r="L1400" s="53">
        <x:f t="shared" si="257"/>
        <x:v>24</x:v>
      </x:c>
      <x:c r="M1400" s="54">
        <x:f t="shared" si="258"/>
        <x:v>1475.2192487641703</x:v>
      </x:c>
      <x:c r="N1400" s="54">
        <x:f t="shared" si="259"/>
        <x:v>0.52445781164178495</x:v>
      </x:c>
      <x:c r="O1400" s="55">
        <x:f t="shared" si="260"/>
        <x:v>76394</x:v>
      </x:c>
      <x:c r="P1400" s="55">
        <x:f t="shared" si="261"/>
        <x:v>20680</x:v>
      </x:c>
      <x:c r="Q1400" s="55">
        <x:f t="shared" si="262"/>
        <x:v>38111.445291044627</x:v>
      </x:c>
      <x:c r="R1400" s="55">
        <x:f t="shared" si="263"/>
        <x:v>-2397.4452910446271</x:v>
      </x:c>
      <x:c r="S1400" s="1" t="str">
        <x:f t="shared" si="264"/>
        <x:v>YES</x:v>
      </x:c>
      <x:c r="T1400" s="1">
        <x:f t="shared" si="265"/>
        <x:v>-2397.4452910446271</x:v>
      </x:c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53">
        <x:f t="shared" si="254"/>
        <x:v>2</x:v>
      </x:c>
      <x:c r="J1401" s="53">
        <x:f t="shared" si="255"/>
        <x:v>1</x:v>
      </x:c>
      <x:c r="K1401" s="53">
        <x:f t="shared" si="256"/>
        <x:v>22</x:v>
      </x:c>
      <x:c r="L1401" s="53">
        <x:f t="shared" si="257"/>
        <x:v>25</x:v>
      </x:c>
      <x:c r="M1401" s="54">
        <x:f t="shared" si="258"/>
        <x:v>1549.6955960105665</x:v>
      </x:c>
      <x:c r="N1401" s="54">
        <x:f t="shared" si="259"/>
        <x:v>0.57617749722956013</x:v>
      </x:c>
      <x:c r="O1401" s="55">
        <x:f t="shared" si="260"/>
        <x:v>79094</x:v>
      </x:c>
      <x:c r="P1401" s="55">
        <x:f t="shared" si="261"/>
        <x:v>21560</x:v>
      </x:c>
      <x:c r="Q1401" s="55">
        <x:f t="shared" si="262"/>
        <x:v>39404.437430739003</x:v>
      </x:c>
      <x:c r="R1401" s="55">
        <x:f t="shared" si="263"/>
        <x:v>-1870.4374307390026</x:v>
      </x:c>
      <x:c r="S1401" s="1" t="str">
        <x:f t="shared" si="264"/>
        <x:v>YES</x:v>
      </x:c>
      <x:c r="T1401" s="1">
        <x:f t="shared" si="265"/>
        <x:v>-1870.4374307390026</x:v>
      </x:c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53">
        <x:f t="shared" si="254"/>
        <x:v>2</x:v>
      </x:c>
      <x:c r="J1402" s="53">
        <x:f t="shared" si="255"/>
        <x:v>1</x:v>
      </x:c>
      <x:c r="K1402" s="53">
        <x:f t="shared" si="256"/>
        <x:v>23</x:v>
      </x:c>
      <x:c r="L1402" s="53">
        <x:f t="shared" si="257"/>
        <x:v>26</x:v>
      </x:c>
      <x:c r="M1402" s="54">
        <x:f t="shared" si="258"/>
        <x:v>1625.842184868003</x:v>
      </x:c>
      <x:c r="N1402" s="54">
        <x:f t="shared" si="259"/>
        <x:v>0.62905707282500201</x:v>
      </x:c>
      <x:c r="O1402" s="55">
        <x:f t="shared" si="260"/>
        <x:v>81794</x:v>
      </x:c>
      <x:c r="P1402" s="55">
        <x:f t="shared" si="261"/>
        <x:v>22440</x:v>
      </x:c>
      <x:c r="Q1402" s="55">
        <x:f t="shared" si="262"/>
        <x:v>40726.426820625049</x:v>
      </x:c>
      <x:c r="R1402" s="55">
        <x:f t="shared" si="263"/>
        <x:v>-1372.426820625049</x:v>
      </x:c>
      <x:c r="S1402" s="1" t="str">
        <x:f t="shared" si="264"/>
        <x:v>YES</x:v>
      </x:c>
      <x:c r="T1402" s="1">
        <x:f t="shared" si="265"/>
        <x:v>-1372.426820625049</x:v>
      </x:c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53">
        <x:f t="shared" si="254"/>
        <x:v>2</x:v>
      </x:c>
      <x:c r="J1403" s="53">
        <x:f t="shared" si="255"/>
        <x:v>1</x:v>
      </x:c>
      <x:c r="K1403" s="53">
        <x:f t="shared" si="256"/>
        <x:v>24</x:v>
      </x:c>
      <x:c r="L1403" s="53">
        <x:f t="shared" si="257"/>
        <x:v>27</x:v>
      </x:c>
      <x:c r="M1403" s="54">
        <x:f t="shared" si="258"/>
        <x:v>1703.6891344474989</x:v>
      </x:c>
      <x:c r="N1403" s="54">
        <x:f t="shared" si="259"/>
        <x:v>0.68311745447742978</x:v>
      </x:c>
      <x:c r="O1403" s="55">
        <x:f t="shared" si="260"/>
        <x:v>84494</x:v>
      </x:c>
      <x:c r="P1403" s="55">
        <x:f t="shared" si="261"/>
        <x:v>23320</x:v>
      </x:c>
      <x:c r="Q1403" s="55">
        <x:f t="shared" si="262"/>
        <x:v>42077.936361935746</x:v>
      </x:c>
      <x:c r="R1403" s="55">
        <x:f t="shared" si="263"/>
        <x:v>-903.93636193574639</x:v>
      </x:c>
      <x:c r="S1403" s="1" t="str">
        <x:f t="shared" si="264"/>
        <x:v>YES</x:v>
      </x:c>
      <x:c r="T1403" s="1">
        <x:f t="shared" si="265"/>
        <x:v>-903.93636193574639</x:v>
      </x:c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53">
        <x:f t="shared" si="254"/>
        <x:v>2</x:v>
      </x:c>
      <x:c r="J1404" s="53">
        <x:f t="shared" si="255"/>
        <x:v>1</x:v>
      </x:c>
      <x:c r="K1404" s="53">
        <x:f t="shared" si="256"/>
        <x:v>25</x:v>
      </x:c>
      <x:c r="L1404" s="53">
        <x:f t="shared" si="257"/>
        <x:v>28</x:v>
      </x:c>
      <x:c r="M1404" s="54">
        <x:f t="shared" si="258"/>
        <x:v>1783.2670558625964</x:v>
      </x:c>
      <x:c r="N1404" s="54">
        <x:f t="shared" si="259"/>
        <x:v>0.73837989990458086</x:v>
      </x:c>
      <x:c r="O1404" s="55">
        <x:f t="shared" si="260"/>
        <x:v>87194</x:v>
      </x:c>
      <x:c r="P1404" s="55">
        <x:f t="shared" si="261"/>
        <x:v>24200</x:v>
      </x:c>
      <x:c r="Q1404" s="55">
        <x:f t="shared" si="262"/>
        <x:v>43459.497497614517</x:v>
      </x:c>
      <x:c r="R1404" s="55">
        <x:f t="shared" si="263"/>
        <x:v>-465.49749761451676</x:v>
      </x:c>
      <x:c r="S1404" s="1" t="str">
        <x:f t="shared" si="264"/>
        <x:v>YES</x:v>
      </x:c>
      <x:c r="T1404" s="1">
        <x:f t="shared" si="265"/>
        <x:v>-465.49749761451676</x:v>
      </x:c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53">
        <x:f t="shared" si="254"/>
        <x:v>2</x:v>
      </x:c>
      <x:c r="J1405" s="53">
        <x:f t="shared" si="255"/>
        <x:v>1</x:v>
      </x:c>
      <x:c r="K1405" s="53">
        <x:f t="shared" si="256"/>
        <x:v>26</x:v>
      </x:c>
      <x:c r="L1405" s="53">
        <x:f t="shared" si="257"/>
        <x:v>29</x:v>
      </x:c>
      <x:c r="M1405" s="54">
        <x:f t="shared" si="258"/>
        <x:v>1864.6070598233143</x:v>
      </x:c>
      <x:c r="N1405" s="54">
        <x:f t="shared" si="259"/>
        <x:v>0.79486601376619048</x:v>
      </x:c>
      <x:c r="O1405" s="55">
        <x:f t="shared" si="260"/>
        <x:v>89894</x:v>
      </x:c>
      <x:c r="P1405" s="55">
        <x:f t="shared" si="261"/>
        <x:v>25080</x:v>
      </x:c>
      <x:c r="Q1405" s="55">
        <x:f t="shared" si="262"/>
        <x:v>44871.650344154761</x:v>
      </x:c>
      <x:c r="R1405" s="55">
        <x:f t="shared" si="263"/>
        <x:v>-57.650344154761115</x:v>
      </x:c>
      <x:c r="S1405" s="1" t="str">
        <x:f t="shared" si="264"/>
        <x:v>YES</x:v>
      </x:c>
      <x:c r="T1405" s="1">
        <x:f t="shared" si="265"/>
        <x:v>-57.650344154761115</x:v>
      </x:c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53">
        <x:f t="shared" si="254"/>
        <x:v>2</x:v>
      </x:c>
      <x:c r="J1406" s="53">
        <x:f t="shared" si="255"/>
        <x:v>1</x:v>
      </x:c>
      <x:c r="K1406" s="53">
        <x:f t="shared" si="256"/>
        <x:v>27</x:v>
      </x:c>
      <x:c r="L1406" s="53">
        <x:f t="shared" si="257"/>
        <x:v>30</x:v>
      </x:c>
      <x:c r="M1406" s="54">
        <x:f t="shared" si="258"/>
        <x:v>1947.7407643430709</x:v>
      </x:c>
      <x:c r="N1406" s="54">
        <x:f t="shared" si="259"/>
        <x:v>0.85259775301602148</x:v>
      </x:c>
      <x:c r="O1406" s="55">
        <x:f t="shared" si="260"/>
        <x:v>92594</x:v>
      </x:c>
      <x:c r="P1406" s="55">
        <x:f t="shared" si="261"/>
        <x:v>25960</x:v>
      </x:c>
      <x:c r="Q1406" s="55">
        <x:f t="shared" si="262"/>
        <x:v>46314.943825400536</x:v>
      </x:c>
      <x:c r="R1406" s="55">
        <x:f t="shared" si="263"/>
        <x:v>319.0561745994637</x:v>
      </x:c>
      <x:c r="S1406" s="1" t="str">
        <x:f t="shared" si="264"/>
        <x:v>YES</x:v>
      </x:c>
      <x:c r="T1406" s="1">
        <x:f t="shared" si="265"/>
        <x:v>319.0561745994637</x:v>
      </x:c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53">
        <x:f t="shared" si="254"/>
        <x:v>2</x:v>
      </x:c>
      <x:c r="J1407" s="53">
        <x:f t="shared" si="255"/>
        <x:v>1</x:v>
      </x:c>
      <x:c r="K1407" s="53">
        <x:f t="shared" si="256"/>
        <x:v>28</x:v>
      </x:c>
      <x:c r="L1407" s="53">
        <x:f t="shared" si="257"/>
        <x:v>31</x:v>
      </x:c>
      <x:c r="M1407" s="54">
        <x:f t="shared" si="258"/>
        <x:v>2032.7003025602246</x:v>
      </x:c>
      <x:c r="N1407" s="54">
        <x:f t="shared" si="259"/>
        <x:v>0.91159743233348933</x:v>
      </x:c>
      <x:c r="O1407" s="55">
        <x:f t="shared" si="260"/>
        <x:v>95294</x:v>
      </x:c>
      <x:c r="P1407" s="55">
        <x:f t="shared" si="261"/>
        <x:v>26840</x:v>
      </x:c>
      <x:c r="Q1407" s="55">
        <x:f t="shared" si="262"/>
        <x:v>47789.935808337235</x:v>
      </x:c>
      <x:c r="R1407" s="55">
        <x:f t="shared" si="263"/>
        <x:v>664.06419166276464</x:v>
      </x:c>
      <x:c r="S1407" s="1" t="str">
        <x:f t="shared" si="264"/>
        <x:v>YES</x:v>
      </x:c>
      <x:c r="T1407" s="1">
        <x:f t="shared" si="265"/>
        <x:v>664.06419166276464</x:v>
      </x:c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53">
        <x:f t="shared" si="254"/>
        <x:v>2</x:v>
      </x:c>
      <x:c r="J1408" s="53">
        <x:f t="shared" si="255"/>
        <x:v>1</x:v>
      </x:c>
      <x:c r="K1408" s="53">
        <x:f t="shared" si="256"/>
        <x:v>29</x:v>
      </x:c>
      <x:c r="L1408" s="53">
        <x:f t="shared" si="257"/>
        <x:v>32</x:v>
      </x:c>
      <x:c r="M1408" s="54">
        <x:f t="shared" si="258"/>
        <x:v>2119.5183306758781</x:v>
      </x:c>
      <x:c r="N1408" s="54">
        <x:f t="shared" si="259"/>
        <x:v>0.97188772963602643</x:v>
      </x:c>
      <x:c r="O1408" s="55">
        <x:f t="shared" si="260"/>
        <x:v>97994</x:v>
      </x:c>
      <x:c r="P1408" s="55">
        <x:f t="shared" si="261"/>
        <x:v>27720</x:v>
      </x:c>
      <x:c r="Q1408" s="55">
        <x:f t="shared" si="262"/>
        <x:v>49297.193240900662</x:v>
      </x:c>
      <x:c r="R1408" s="55">
        <x:f t="shared" si="263"/>
        <x:v>976.8067590993378</x:v>
      </x:c>
      <x:c r="S1408" s="1" t="str">
        <x:f t="shared" si="264"/>
        <x:v>YES</x:v>
      </x:c>
      <x:c r="T1408" s="1">
        <x:f t="shared" si="265"/>
        <x:v>976.8067590993378</x:v>
      </x:c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53">
        <x:f t="shared" si="254"/>
        <x:v>2</x:v>
      </x:c>
      <x:c r="J1409" s="53">
        <x:f t="shared" si="255"/>
        <x:v>1</x:v>
      </x:c>
      <x:c r="K1409" s="53">
        <x:f t="shared" si="256"/>
        <x:v>30</x:v>
      </x:c>
      <x:c r="L1409" s="53">
        <x:f t="shared" si="257"/>
        <x:v>33</x:v>
      </x:c>
      <x:c r="M1409" s="54">
        <x:f t="shared" si="258"/>
        <x:v>2208.2280360096488</x:v>
      </x:c>
      <x:c r="N1409" s="54">
        <x:f t="shared" si="259"/>
        <x:v>1.0334916916733672</x:v>
      </x:c>
      <x:c r="O1409" s="55">
        <x:f t="shared" si="260"/>
        <x:v>100694</x:v>
      </x:c>
      <x:c r="P1409" s="55">
        <x:f t="shared" si="261"/>
        <x:v>28600</x:v>
      </x:c>
      <x:c r="Q1409" s="55">
        <x:f t="shared" si="262"/>
        <x:v>50837.292291834179</x:v>
      </x:c>
      <x:c r="R1409" s="55">
        <x:f t="shared" si="263"/>
        <x:v>1256.7077081658208</x:v>
      </x:c>
      <x:c r="S1409" s="1" t="str">
        <x:f t="shared" si="264"/>
        <x:v>YES</x:v>
      </x:c>
      <x:c r="T1409" s="1">
        <x:f t="shared" si="265"/>
        <x:v>1256.7077081658208</x:v>
      </x:c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53">
        <x:f t="shared" si="254"/>
        <x:v>2</x:v>
      </x:c>
      <x:c r="J1410" s="53">
        <x:f t="shared" si="255"/>
        <x:v>2</x:v>
      </x:c>
      <x:c r="K1410" s="53">
        <x:f t="shared" si="256"/>
        <x:v>0</x:v>
      </x:c>
      <x:c r="L1410" s="53">
        <x:f t="shared" si="257"/>
        <x:v>4</x:v>
      </x:c>
      <x:c r="M1410" s="54">
        <x:f t="shared" si="258"/>
        <x:v>280.83750000000003</x:v>
      </x:c>
      <x:c r="N1410" s="54">
        <x:f t="shared" si="259"/>
        <x:v>0</x:v>
      </x:c>
      <x:c r="O1410" s="55">
        <x:f t="shared" si="260"/>
        <x:v>21788</x:v>
      </x:c>
      <x:c r="P1410" s="55">
        <x:f t="shared" si="261"/>
        <x:v>2640</x:v>
      </x:c>
      <x:c r="Q1410" s="55">
        <x:f t="shared" si="262"/>
        <x:v>9751.3020833333339</x:v>
      </x:c>
      <x:c r="R1410" s="55">
        <x:f t="shared" si="263"/>
        <x:v>-10603.302083333334</x:v>
      </x:c>
      <x:c r="S1410" s="1" t="str">
        <x:f t="shared" si="264"/>
        <x:v>YES</x:v>
      </x:c>
      <x:c r="T1410" s="1">
        <x:f t="shared" si="265"/>
        <x:v>-10603.302083333334</x:v>
      </x:c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53">
        <x:f t="shared" si="254"/>
        <x:v>2</x:v>
      </x:c>
      <x:c r="J1411" s="53">
        <x:f t="shared" si="255"/>
        <x:v>2</x:v>
      </x:c>
      <x:c r="K1411" s="53">
        <x:f t="shared" si="256"/>
        <x:v>1</x:v>
      </x:c>
      <x:c r="L1411" s="53">
        <x:f t="shared" si="257"/>
        <x:v>5</x:v>
      </x:c>
      <x:c r="M1411" s="54">
        <x:f t="shared" si="258"/>
        <x:v>326.40000000000003</x:v>
      </x:c>
      <x:c r="N1411" s="54">
        <x:f t="shared" si="259"/>
        <x:v>0</x:v>
      </x:c>
      <x:c r="O1411" s="55">
        <x:f t="shared" si="260"/>
        <x:v>24488</x:v>
      </x:c>
      <x:c r="P1411" s="55">
        <x:f t="shared" si="261"/>
        <x:v>3520</x:v>
      </x:c>
      <x:c r="Q1411" s="55">
        <x:f t="shared" si="262"/>
        <x:v>11333.333333333334</x:v>
      </x:c>
      <x:c r="R1411" s="55">
        <x:f t="shared" si="263"/>
        <x:v>-10365.333333333334</x:v>
      </x:c>
      <x:c r="S1411" s="1" t="str">
        <x:f t="shared" si="264"/>
        <x:v>YES</x:v>
      </x:c>
      <x:c r="T1411" s="1">
        <x:f t="shared" si="265"/>
        <x:v>-10365.333333333334</x:v>
      </x:c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53">
        <x:f t="shared" si="254"/>
        <x:v>2</x:v>
      </x:c>
      <x:c r="J1412" s="53">
        <x:f t="shared" si="255"/>
        <x:v>2</x:v>
      </x:c>
      <x:c r="K1412" s="53">
        <x:f t="shared" si="256"/>
        <x:v>2</x:v>
      </x:c>
      <x:c r="L1412" s="53">
        <x:f t="shared" si="257"/>
        <x:v>6</x:v>
      </x:c>
      <x:c r="M1412" s="54">
        <x:f t="shared" si="258"/>
        <x:v>373.1015625</x:v>
      </x:c>
      <x:c r="N1412" s="54">
        <x:f t="shared" si="259"/>
        <x:v>0</x:v>
      </x:c>
      <x:c r="O1412" s="55">
        <x:f t="shared" si="260"/>
        <x:v>27188</x:v>
      </x:c>
      <x:c r="P1412" s="55">
        <x:f t="shared" si="261"/>
        <x:v>4400</x:v>
      </x:c>
      <x:c r="Q1412" s="55">
        <x:f t="shared" si="262"/>
        <x:v>12954.915364583334</x:v>
      </x:c>
      <x:c r="R1412" s="55">
        <x:f t="shared" si="263"/>
        <x:v>-10166.915364583334</x:v>
      </x:c>
      <x:c r="S1412" s="1" t="str">
        <x:f t="shared" si="264"/>
        <x:v>YES</x:v>
      </x:c>
      <x:c r="T1412" s="1">
        <x:f t="shared" si="265"/>
        <x:v>-10166.915364583334</x:v>
      </x:c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53">
        <x:f t="shared" si="254"/>
        <x:v>2</x:v>
      </x:c>
      <x:c r="J1413" s="53">
        <x:f t="shared" si="255"/>
        <x:v>2</x:v>
      </x:c>
      <x:c r="K1413" s="53">
        <x:f t="shared" si="256"/>
        <x:v>3</x:v>
      </x:c>
      <x:c r="L1413" s="53">
        <x:f t="shared" si="257"/>
        <x:v>7</x:v>
      </x:c>
      <x:c r="M1413" s="54">
        <x:f t="shared" si="258"/>
        <x:v>420.96354492187504</x:v>
      </x:c>
      <x:c r="N1413" s="54">
        <x:f t="shared" si="259"/>
        <x:v>0</x:v>
      </x:c>
      <x:c r="O1413" s="55">
        <x:f t="shared" si="260"/>
        <x:v>29888</x:v>
      </x:c>
      <x:c r="P1413" s="55">
        <x:f t="shared" si="261"/>
        <x:v>5280</x:v>
      </x:c>
      <x:c r="Q1413" s="55">
        <x:f t="shared" si="262"/>
        <x:v>14616.789754231771</x:v>
      </x:c>
      <x:c r="R1413" s="55">
        <x:f t="shared" si="263"/>
        <x:v>-10008.789754231771</x:v>
      </x:c>
      <x:c r="S1413" s="1" t="str">
        <x:f t="shared" si="264"/>
        <x:v>YES</x:v>
      </x:c>
      <x:c r="T1413" s="1">
        <x:f t="shared" si="265"/>
        <x:v>-10008.789754231771</x:v>
      </x:c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53">
        <x:f t="shared" si="254"/>
        <x:v>2</x:v>
      </x:c>
      <x:c r="J1414" s="53">
        <x:f t="shared" si="255"/>
        <x:v>2</x:v>
      </x:c>
      <x:c r="K1414" s="53">
        <x:f t="shared" si="256"/>
        <x:v>4</x:v>
      </x:c>
      <x:c r="L1414" s="53">
        <x:f t="shared" si="257"/>
        <x:v>8</x:v>
      </x:c>
      <x:c r="M1414" s="54">
        <x:f t="shared" si="258"/>
        <x:v>470.00766064453126</x:v>
      </x:c>
      <x:c r="N1414" s="54">
        <x:f t="shared" si="259"/>
        <x:v>0</x:v>
      </x:c>
      <x:c r="O1414" s="55">
        <x:f t="shared" si="260"/>
        <x:v>32588</x:v>
      </x:c>
      <x:c r="P1414" s="55">
        <x:f t="shared" si="261"/>
        <x:v>6160</x:v>
      </x:c>
      <x:c r="Q1414" s="55">
        <x:f t="shared" si="262"/>
        <x:v>16319.710439046225</x:v>
      </x:c>
      <x:c r="R1414" s="55">
        <x:f t="shared" si="263"/>
        <x:v>-9891.7104390462246</x:v>
      </x:c>
      <x:c r="S1414" s="1" t="str">
        <x:f t="shared" si="264"/>
        <x:v>YES</x:v>
      </x:c>
      <x:c r="T1414" s="1">
        <x:f t="shared" si="265"/>
        <x:v>-9891.7104390462246</x:v>
      </x:c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53">
        <x:f t="shared" si="254"/>
        <x:v>2</x:v>
      </x:c>
      <x:c r="J1415" s="53">
        <x:f t="shared" si="255"/>
        <x:v>2</x:v>
      </x:c>
      <x:c r="K1415" s="53">
        <x:f t="shared" si="256"/>
        <x:v>5</x:v>
      </x:c>
      <x:c r="L1415" s="53">
        <x:f t="shared" si="257"/>
        <x:v>9</x:v>
      </x:c>
      <x:c r="M1415" s="54">
        <x:f t="shared" si="258"/>
        <x:v>520.25598456573482</x:v>
      </x:c>
      <x:c r="N1415" s="54">
        <x:f t="shared" si="259"/>
        <x:v>0</x:v>
      </x:c>
      <x:c r="O1415" s="55">
        <x:f t="shared" si="260"/>
        <x:v>35288</x:v>
      </x:c>
      <x:c r="P1415" s="55">
        <x:f t="shared" si="261"/>
        <x:v>7040</x:v>
      </x:c>
      <x:c r="Q1415" s="55">
        <x:f t="shared" si="262"/>
        <x:v>18064.443908532459</x:v>
      </x:c>
      <x:c r="R1415" s="55">
        <x:f t="shared" si="263"/>
        <x:v>-9816.4439085324593</x:v>
      </x:c>
      <x:c r="S1415" s="1" t="str">
        <x:f t="shared" si="264"/>
        <x:v>YES</x:v>
      </x:c>
      <x:c r="T1415" s="1">
        <x:f t="shared" si="265"/>
        <x:v>-9816.4439085324593</x:v>
      </x:c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53">
        <x:f t="shared" si="254"/>
        <x:v>2</x:v>
      </x:c>
      <x:c r="J1416" s="53">
        <x:f t="shared" si="255"/>
        <x:v>2</x:v>
      </x:c>
      <x:c r="K1416" s="53">
        <x:f t="shared" si="256"/>
        <x:v>6</x:v>
      </x:c>
      <x:c r="L1416" s="53">
        <x:f t="shared" si="257"/>
        <x:v>10</x:v>
      </x:c>
      <x:c r="M1416" s="54">
        <x:f t="shared" si="258"/>
        <x:v>571.73095874736782</x:v>
      </x:c>
      <x:c r="N1416" s="54">
        <x:f t="shared" si="259"/>
        <x:v>0</x:v>
      </x:c>
      <x:c r="O1416" s="55">
        <x:f t="shared" si="260"/>
        <x:v>37988</x:v>
      </x:c>
      <x:c r="P1416" s="55">
        <x:f t="shared" si="261"/>
        <x:v>7920</x:v>
      </x:c>
      <x:c r="Q1416" s="55">
        <x:f t="shared" si="262"/>
        <x:v>19851.76940095027</x:v>
      </x:c>
      <x:c r="R1416" s="55">
        <x:f t="shared" si="263"/>
        <x:v>-9783.7694009502702</x:v>
      </x:c>
      <x:c r="S1416" s="1" t="str">
        <x:f t="shared" si="264"/>
        <x:v>YES</x:v>
      </x:c>
      <x:c r="T1416" s="1">
        <x:f t="shared" si="265"/>
        <x:v>-9783.7694009502702</x:v>
      </x:c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53">
        <x:f t="shared" si="254"/>
        <x:v>2</x:v>
      </x:c>
      <x:c r="J1417" s="53">
        <x:f t="shared" si="255"/>
        <x:v>2</x:v>
      </x:c>
      <x:c r="K1417" s="53">
        <x:f t="shared" si="256"/>
        <x:v>7</x:v>
      </x:c>
      <x:c r="L1417" s="53">
        <x:f t="shared" si="257"/>
        <x:v>11</x:v>
      </x:c>
      <x:c r="M1417" s="54">
        <x:f t="shared" si="258"/>
        <x:v>624.45539814532822</x:v>
      </x:c>
      <x:c r="N1417" s="54">
        <x:f t="shared" si="259"/>
        <x:v>0</x:v>
      </x:c>
      <x:c r="O1417" s="55">
        <x:f t="shared" si="260"/>
        <x:v>40688</x:v>
      </x:c>
      <x:c r="P1417" s="55">
        <x:f t="shared" si="261"/>
        <x:v>8800</x:v>
      </x:c>
      <x:c r="Q1417" s="55">
        <x:f t="shared" si="262"/>
        <x:v>21682.479102268342</x:v>
      </x:c>
      <x:c r="R1417" s="55">
        <x:f t="shared" si="263"/>
        <x:v>-9794.4791022683421</x:v>
      </x:c>
      <x:c r="S1417" s="1" t="str">
        <x:f t="shared" si="264"/>
        <x:v>YES</x:v>
      </x:c>
      <x:c r="T1417" s="1">
        <x:f t="shared" si="265"/>
        <x:v>-9794.4791022683421</x:v>
      </x:c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53">
        <x:f t="shared" si="254"/>
        <x:v>2</x:v>
      </x:c>
      <x:c r="J1418" s="53">
        <x:f t="shared" si="255"/>
        <x:v>2</x:v>
      </x:c>
      <x:c r="K1418" s="53">
        <x:f t="shared" si="256"/>
        <x:v>8</x:v>
      </x:c>
      <x:c r="L1418" s="53">
        <x:f t="shared" si="257"/>
        <x:v>12</x:v>
      </x:c>
      <x:c r="M1418" s="54">
        <x:f t="shared" si="258"/>
        <x:v>678.45249642530848</x:v>
      </x:c>
      <x:c r="N1418" s="54">
        <x:f t="shared" si="259"/>
        <x:v>0</x:v>
      </x:c>
      <x:c r="O1418" s="55">
        <x:f t="shared" si="260"/>
        <x:v>43388</x:v>
      </x:c>
      <x:c r="P1418" s="55">
        <x:f t="shared" si="261"/>
        <x:v>9680</x:v>
      </x:c>
      <x:c r="Q1418" s="55">
        <x:f t="shared" si="262"/>
        <x:v>23557.378348100989</x:v>
      </x:c>
      <x:c r="R1418" s="55">
        <x:f t="shared" si="263"/>
        <x:v>-9849.3783481009887</x:v>
      </x:c>
      <x:c r="S1418" s="1" t="str">
        <x:f t="shared" si="264"/>
        <x:v>YES</x:v>
      </x:c>
      <x:c r="T1418" s="1">
        <x:f t="shared" si="265"/>
        <x:v>-9849.3783481009887</x:v>
      </x:c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53">
        <x:f t="shared" si="254"/>
        <x:v>2</x:v>
      </x:c>
      <x:c r="J1419" s="53">
        <x:f t="shared" si="255"/>
        <x:v>2</x:v>
      </x:c>
      <x:c r="K1419" s="53">
        <x:f t="shared" si="256"/>
        <x:v>9</x:v>
      </x:c>
      <x:c r="L1419" s="53">
        <x:f t="shared" si="257"/>
        <x:v>13</x:v>
      </x:c>
      <x:c r="M1419" s="54">
        <x:f t="shared" si="258"/>
        <x:v>733.74583186570294</x:v>
      </x:c>
      <x:c r="N1419" s="54">
        <x:f t="shared" si="259"/>
        <x:v>9.5457165734048194E-3</x:v>
      </x:c>
      <x:c r="O1419" s="55">
        <x:f t="shared" si="260"/>
        <x:v>46088</x:v>
      </x:c>
      <x:c r="P1419" s="55">
        <x:f t="shared" si="261"/>
        <x:v>10560</x:v>
      </x:c>
      <x:c r="Q1419" s="55">
        <x:f t="shared" si="262"/>
        <x:v>25238.64291433512</x:v>
      </x:c>
      <x:c r="R1419" s="55">
        <x:f t="shared" si="263"/>
        <x:v>-9710.6429143351197</x:v>
      </x:c>
      <x:c r="S1419" s="1" t="str">
        <x:f t="shared" si="264"/>
        <x:v>YES</x:v>
      </x:c>
      <x:c r="T1419" s="1">
        <x:f t="shared" si="265"/>
        <x:v>-9710.6429143351197</x:v>
      </x:c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53">
        <x:f t="shared" si="254"/>
        <x:v>2</x:v>
      </x:c>
      <x:c r="J1420" s="53">
        <x:f t="shared" si="255"/>
        <x:v>2</x:v>
      </x:c>
      <x:c r="K1420" s="53">
        <x:f t="shared" si="256"/>
        <x:v>10</x:v>
      </x:c>
      <x:c r="L1420" s="53">
        <x:f t="shared" si="257"/>
        <x:v>14</x:v>
      </x:c>
      <x:c r="M1420" s="54">
        <x:f t="shared" si="258"/>
        <x:v>790.35937334891582</x:v>
      </x:c>
      <x:c r="N1420" s="54">
        <x:f t="shared" si="259"/>
        <x:v>4.8860675936747103E-2</x:v>
      </x:c>
      <x:c r="O1420" s="55">
        <x:f t="shared" si="260"/>
        <x:v>48788</x:v>
      </x:c>
      <x:c r="P1420" s="55">
        <x:f t="shared" si="261"/>
        <x:v>11440</x:v>
      </x:c>
      <x:c r="Q1420" s="55">
        <x:f t="shared" si="262"/>
        <x:v>26221.516898418678</x:v>
      </x:c>
      <x:c r="R1420" s="55">
        <x:f t="shared" si="263"/>
        <x:v>-8873.5168984186785</x:v>
      </x:c>
      <x:c r="S1420" s="1" t="str">
        <x:f t="shared" si="264"/>
        <x:v>YES</x:v>
      </x:c>
      <x:c r="T1420" s="1">
        <x:f t="shared" si="265"/>
        <x:v>-8873.5168984186785</x:v>
      </x:c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53">
        <x:f t="shared" si="254"/>
        <x:v>2</x:v>
      </x:c>
      <x:c r="J1421" s="53">
        <x:f t="shared" si="255"/>
        <x:v>2</x:v>
      </x:c>
      <x:c r="K1421" s="53">
        <x:f t="shared" si="256"/>
        <x:v>11</x:v>
      </x:c>
      <x:c r="L1421" s="53">
        <x:f t="shared" si="257"/>
        <x:v>15</x:v>
      </x:c>
      <x:c r="M1421" s="54">
        <x:f t="shared" si="258"/>
        <x:v>848.31748644235472</x:v>
      </x:c>
      <x:c r="N1421" s="54">
        <x:f t="shared" si="259"/>
        <x:v>8.9109365584968556E-2</x:v>
      </x:c>
      <x:c r="O1421" s="55">
        <x:f t="shared" si="260"/>
        <x:v>51488</x:v>
      </x:c>
      <x:c r="P1421" s="55">
        <x:f t="shared" si="261"/>
        <x:v>12320</x:v>
      </x:c>
      <x:c r="Q1421" s="55">
        <x:f t="shared" si="262"/>
        <x:v>27227.734139624212</x:v>
      </x:c>
      <x:c r="R1421" s="55">
        <x:f t="shared" si="263"/>
        <x:v>-8059.7341396242118</x:v>
      </x:c>
      <x:c r="S1421" s="1" t="str">
        <x:f t="shared" si="264"/>
        <x:v>YES</x:v>
      </x:c>
      <x:c r="T1421" s="1">
        <x:f t="shared" si="265"/>
        <x:v>-8059.7341396242118</x:v>
      </x:c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53">
        <x:f t="shared" si="254"/>
        <x:v>2</x:v>
      </x:c>
      <x:c r="J1422" s="53">
        <x:f t="shared" si="255"/>
        <x:v>2</x:v>
      </x:c>
      <x:c r="K1422" s="53">
        <x:f t="shared" si="256"/>
        <x:v>12</x:v>
      </x:c>
      <x:c r="L1422" s="53">
        <x:f t="shared" si="257"/>
        <x:v>16</x:v>
      </x:c>
      <x:c r="M1422" s="54">
        <x:f t="shared" si="258"/>
        <x:v>907.64493957041918</x:v>
      </x:c>
      <x:c r="N1422" s="54">
        <x:f t="shared" si="259"/>
        <x:v>0.1303089858127911</x:v>
      </x:c>
      <x:c r="O1422" s="55">
        <x:f t="shared" si="260"/>
        <x:v>54188</x:v>
      </x:c>
      <x:c r="P1422" s="55">
        <x:f t="shared" si="261"/>
        <x:v>13200</x:v>
      </x:c>
      <x:c r="Q1422" s="55">
        <x:f t="shared" si="262"/>
        <x:v>28257.724645319777</x:v>
      </x:c>
      <x:c r="R1422" s="55">
        <x:f t="shared" si="263"/>
        <x:v>-7269.7246453197768</x:v>
      </x:c>
      <x:c r="S1422" s="1" t="str">
        <x:f t="shared" si="264"/>
        <x:v>YES</x:v>
      </x:c>
      <x:c r="T1422" s="1">
        <x:f t="shared" si="265"/>
        <x:v>-7269.7246453197768</x:v>
      </x:c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53">
        <x:f t="shared" si="254"/>
        <x:v>2</x:v>
      </x:c>
      <x:c r="J1423" s="53">
        <x:f t="shared" si="255"/>
        <x:v>2</x:v>
      </x:c>
      <x:c r="K1423" s="53">
        <x:f t="shared" si="256"/>
        <x:v>13</x:v>
      </x:c>
      <x:c r="L1423" s="53">
        <x:f t="shared" si="257"/>
        <x:v>17</x:v>
      </x:c>
      <x:c r="M1423" s="54">
        <x:f t="shared" si="258"/>
        <x:v>968.36691027880352</x:v>
      </x:c>
      <x:c r="N1423" s="54">
        <x:f t="shared" si="259"/>
        <x:v>0.1724770210269469</x:v>
      </x:c>
      <x:c r="O1423" s="55">
        <x:f t="shared" si="260"/>
        <x:v>56888</x:v>
      </x:c>
      <x:c r="P1423" s="55">
        <x:f t="shared" si="261"/>
        <x:v>14080</x:v>
      </x:c>
      <x:c r="Q1423" s="55">
        <x:f t="shared" si="262"/>
        <x:v>29311.925525673672</x:v>
      </x:c>
      <x:c r="R1423" s="55">
        <x:f t="shared" si="263"/>
        <x:v>-6503.9255256736724</x:v>
      </x:c>
      <x:c r="S1423" s="1" t="str">
        <x:f t="shared" si="264"/>
        <x:v>YES</x:v>
      </x:c>
      <x:c r="T1423" s="1">
        <x:f t="shared" si="265"/>
        <x:v>-6503.9255256736724</x:v>
      </x:c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53">
        <x:f t="shared" si="254"/>
        <x:v>2</x:v>
      </x:c>
      <x:c r="J1424" s="53">
        <x:f t="shared" si="255"/>
        <x:v>2</x:v>
      </x:c>
      <x:c r="K1424" s="53">
        <x:f t="shared" si="256"/>
        <x:v>14</x:v>
      </x:c>
      <x:c r="L1424" s="53">
        <x:f t="shared" si="257"/>
        <x:v>18</x:v>
      </x:c>
      <x:c r="M1424" s="54">
        <x:f t="shared" si="258"/>
        <x:v>1030.5089915924648</x:v>
      </x:c>
      <x:c r="N1424" s="54">
        <x:f t="shared" si="259"/>
        <x:v>0.21563124416143387</x:v>
      </x:c>
      <x:c r="O1424" s="55">
        <x:f t="shared" si="260"/>
        <x:v>59588</x:v>
      </x:c>
      <x:c r="P1424" s="55">
        <x:f t="shared" si="261"/>
        <x:v>14960</x:v>
      </x:c>
      <x:c r="Q1424" s="55">
        <x:f t="shared" si="262"/>
        <x:v>30390.781104035847</x:v>
      </x:c>
      <x:c r="R1424" s="55">
        <x:f t="shared" si="263"/>
        <x:v>-5762.7811040358465</x:v>
      </x:c>
      <x:c r="S1424" s="1" t="str">
        <x:f t="shared" si="264"/>
        <x:v>YES</x:v>
      </x:c>
      <x:c r="T1424" s="1">
        <x:f t="shared" si="265"/>
        <x:v>-5762.7811040358465</x:v>
      </x:c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53">
        <x:f t="shared" si="254"/>
        <x:v>2</x:v>
      </x:c>
      <x:c r="J1425" s="53">
        <x:f t="shared" si="255"/>
        <x:v>2</x:v>
      </x:c>
      <x:c r="K1425" s="53">
        <x:f t="shared" si="256"/>
        <x:v>15</x:v>
      </x:c>
      <x:c r="L1425" s="53">
        <x:f t="shared" si="257"/>
        <x:v>19</x:v>
      </x:c>
      <x:c r="M1425" s="54">
        <x:f t="shared" si="258"/>
        <x:v>1094.0971984686112</x:v>
      </x:c>
      <x:c r="N1425" s="54">
        <x:f t="shared" si="259"/>
        <x:v>0.25978972115875776</x:v>
      </x:c>
      <x:c r="O1425" s="55">
        <x:f t="shared" si="260"/>
        <x:v>62288</x:v>
      </x:c>
      <x:c r="P1425" s="55">
        <x:f t="shared" si="261"/>
        <x:v>15840</x:v>
      </x:c>
      <x:c r="Q1425" s="55">
        <x:f t="shared" si="262"/>
        <x:v>31494.743028968944</x:v>
      </x:c>
      <x:c r="R1425" s="55">
        <x:f t="shared" si="263"/>
        <x:v>-5046.7430289689437</x:v>
      </x:c>
      <x:c r="S1425" s="1" t="str">
        <x:f t="shared" si="264"/>
        <x:v>YES</x:v>
      </x:c>
      <x:c r="T1425" s="1">
        <x:f t="shared" si="265"/>
        <x:v>-5046.7430289689437</x:v>
      </x:c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53">
        <x:f t="shared" si="254"/>
        <x:v>2</x:v>
      </x:c>
      <x:c r="J1426" s="53">
        <x:f t="shared" si="255"/>
        <x:v>2</x:v>
      </x:c>
      <x:c r="K1426" s="53">
        <x:f t="shared" si="256"/>
        <x:v>16</x:v>
      </x:c>
      <x:c r="L1426" s="53">
        <x:f t="shared" si="257"/>
        <x:v>20</x:v>
      </x:c>
      <x:c r="M1426" s="54">
        <x:f t="shared" si="258"/>
        <x:v>1159.1579743461002</x:v>
      </x:c>
      <x:c r="N1426" s="54">
        <x:f t="shared" si="259"/>
        <x:v>0.30497081551812516</x:v>
      </x:c>
      <x:c r="O1426" s="55">
        <x:f t="shared" si="260"/>
        <x:v>64988</x:v>
      </x:c>
      <x:c r="P1426" s="55">
        <x:f t="shared" si="261"/>
        <x:v>16720</x:v>
      </x:c>
      <x:c r="Q1426" s="55">
        <x:f t="shared" si="262"/>
        <x:v>32624.270387953129</x:v>
      </x:c>
      <x:c r="R1426" s="55">
        <x:f t="shared" si="263"/>
        <x:v>-4356.2703879531291</x:v>
      </x:c>
      <x:c r="S1426" s="1" t="str">
        <x:f t="shared" si="264"/>
        <x:v>YES</x:v>
      </x:c>
      <x:c r="T1426" s="1">
        <x:f t="shared" si="265"/>
        <x:v>-4356.2703879531291</x:v>
      </x:c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53">
        <x:f t="shared" si="254"/>
        <x:v>2</x:v>
      </x:c>
      <x:c r="J1427" s="53">
        <x:f t="shared" si="255"/>
        <x:v>2</x:v>
      </x:c>
      <x:c r="K1427" s="53">
        <x:f t="shared" si="256"/>
        <x:v>17</x:v>
      </x:c>
      <x:c r="L1427" s="53">
        <x:f t="shared" si="257"/>
        <x:v>21</x:v>
      </x:c>
      <x:c r="M1427" s="54">
        <x:f t="shared" si="258"/>
        <x:v>1225.7181977926405</x:v>
      </x:c>
      <x:c r="N1427" s="54">
        <x:f t="shared" si="259"/>
        <x:v>0.35119319291155587</x:v>
      </x:c>
      <x:c r="O1427" s="55">
        <x:f t="shared" si="260"/>
        <x:v>67688</x:v>
      </x:c>
      <x:c r="P1427" s="55">
        <x:f t="shared" si="261"/>
        <x:v>17600</x:v>
      </x:c>
      <x:c r="Q1427" s="55">
        <x:f t="shared" si="262"/>
        <x:v>33779.829822788895</x:v>
      </x:c>
      <x:c r="R1427" s="55">
        <x:f t="shared" si="263"/>
        <x:v>-3691.8298227888954</x:v>
      </x:c>
      <x:c r="S1427" s="1" t="str">
        <x:f t="shared" si="264"/>
        <x:v>YES</x:v>
      </x:c>
      <x:c r="T1427" s="1">
        <x:f t="shared" si="265"/>
        <x:v>-3691.8298227888954</x:v>
      </x:c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53">
        <x:f t="shared" si="254"/>
        <x:v>2</x:v>
      </x:c>
      <x:c r="J1428" s="53">
        <x:f t="shared" si="255"/>
        <x:v>2</x:v>
      </x:c>
      <x:c r="K1428" s="53">
        <x:f t="shared" si="256"/>
        <x:v>18</x:v>
      </x:c>
      <x:c r="L1428" s="53">
        <x:f t="shared" si="257"/>
        <x:v>22</x:v>
      </x:c>
      <x:c r="M1428" s="54">
        <x:f t="shared" si="258"/>
        <x:v>1293.8051892512278</x:v>
      </x:c>
      <x:c r="N1428" s="54">
        <x:f t="shared" si="259"/>
        <x:v>0.39847582586890823</x:v>
      </x:c>
      <x:c r="O1428" s="55">
        <x:f t="shared" si="260"/>
        <x:v>70388</x:v>
      </x:c>
      <x:c r="P1428" s="55">
        <x:f t="shared" si="261"/>
        <x:v>18480</x:v>
      </x:c>
      <x:c r="Q1428" s="55">
        <x:f t="shared" si="262"/>
        <x:v>34961.895646722704</x:v>
      </x:c>
      <x:c r="R1428" s="55">
        <x:f t="shared" si="263"/>
        <x:v>-3053.8956467227035</x:v>
      </x:c>
      <x:c r="S1428" s="1" t="str">
        <x:f t="shared" si="264"/>
        <x:v>YES</x:v>
      </x:c>
      <x:c r="T1428" s="1">
        <x:f t="shared" si="265"/>
        <x:v>-3053.8956467227035</x:v>
      </x:c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53">
        <x:f t="shared" si="254"/>
        <x:v>2</x:v>
      </x:c>
      <x:c r="J1429" s="53">
        <x:f t="shared" si="255"/>
        <x:v>2</x:v>
      </x:c>
      <x:c r="K1429" s="53">
        <x:f t="shared" si="256"/>
        <x:v>19</x:v>
      </x:c>
      <x:c r="L1429" s="53">
        <x:f t="shared" si="257"/>
        <x:v>23</x:v>
      </x:c>
      <x:c r="M1429" s="54">
        <x:f t="shared" si="258"/>
        <x:v>1363.4467178872496</x:v>
      </x:c>
      <x:c r="N1429" s="54">
        <x:f t="shared" si="259"/>
        <x:v>0.44683799853281225</x:v>
      </x:c>
      <x:c r="O1429" s="55">
        <x:f t="shared" si="260"/>
        <x:v>73088</x:v>
      </x:c>
      <x:c r="P1429" s="55">
        <x:f t="shared" si="261"/>
        <x:v>19360</x:v>
      </x:c>
      <x:c r="Q1429" s="55">
        <x:f t="shared" si="262"/>
        <x:v>36170.949963320309</x:v>
      </x:c>
      <x:c r="R1429" s="55">
        <x:f t="shared" si="263"/>
        <x:v>-2442.9499633203086</x:v>
      </x:c>
      <x:c r="S1429" s="1" t="str">
        <x:f t="shared" si="264"/>
        <x:v>YES</x:v>
      </x:c>
      <x:c r="T1429" s="1">
        <x:f t="shared" si="265"/>
        <x:v>-2442.9499633203086</x:v>
      </x:c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53">
        <x:f t="shared" si="254"/>
        <x:v>2</x:v>
      </x:c>
      <x:c r="J1430" s="53">
        <x:f t="shared" si="255"/>
        <x:v>2</x:v>
      </x:c>
      <x:c r="K1430" s="53">
        <x:f t="shared" si="256"/>
        <x:v>20</x:v>
      </x:c>
      <x:c r="L1430" s="53">
        <x:f t="shared" si="257"/>
        <x:v>24</x:v>
      </x:c>
      <x:c r="M1430" s="54">
        <x:f t="shared" si="258"/>
        <x:v>1434.6710085377267</x:v>
      </x:c>
      <x:c r="N1430" s="54">
        <x:f t="shared" si="259"/>
        <x:v>0.49629931148453243</x:v>
      </x:c>
      <x:c r="O1430" s="55">
        <x:f t="shared" si="260"/>
        <x:v>75788</x:v>
      </x:c>
      <x:c r="P1430" s="55">
        <x:f t="shared" si="261"/>
        <x:v>20240</x:v>
      </x:c>
      <x:c r="Q1430" s="55">
        <x:f t="shared" si="262"/>
        <x:v>37407.482787113309</x:v>
      </x:c>
      <x:c r="R1430" s="55">
        <x:f t="shared" si="263"/>
        <x:v>-1859.4827871133093</x:v>
      </x:c>
      <x:c r="S1430" s="1" t="str">
        <x:f t="shared" si="264"/>
        <x:v>YES</x:v>
      </x:c>
      <x:c r="T1430" s="1">
        <x:f t="shared" si="265"/>
        <x:v>-1859.4827871133093</x:v>
      </x:c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53">
        <x:f t="shared" si="254"/>
        <x:v>2</x:v>
      </x:c>
      <x:c r="J1431" s="53">
        <x:f t="shared" si="255"/>
        <x:v>2</x:v>
      </x:c>
      <x:c r="K1431" s="53">
        <x:f t="shared" si="256"/>
        <x:v>21</x:v>
      </x:c>
      <x:c r="L1431" s="53">
        <x:f t="shared" si="257"/>
        <x:v>25</x:v>
      </x:c>
      <x:c r="M1431" s="54">
        <x:f t="shared" si="258"/>
        <x:v>1507.5067487641704</x:v>
      </x:c>
      <x:c r="N1431" s="54">
        <x:f t="shared" si="259"/>
        <x:v>0.54687968664178499</x:v>
      </x:c>
      <x:c r="O1431" s="55">
        <x:f t="shared" si="260"/>
        <x:v>78488</x:v>
      </x:c>
      <x:c r="P1431" s="55">
        <x:f t="shared" si="261"/>
        <x:v>21120</x:v>
      </x:c>
      <x:c r="Q1431" s="55">
        <x:f t="shared" si="262"/>
        <x:v>38671.992166044627</x:v>
      </x:c>
      <x:c r="R1431" s="55">
        <x:f t="shared" si="263"/>
        <x:v>-1303.9921660446271</x:v>
      </x:c>
      <x:c r="S1431" s="1" t="str">
        <x:f t="shared" si="264"/>
        <x:v>YES</x:v>
      </x:c>
      <x:c r="T1431" s="1">
        <x:f t="shared" si="265"/>
        <x:v>-1303.9921660446271</x:v>
      </x:c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53">
        <x:f t="shared" si="254"/>
        <x:v>2</x:v>
      </x:c>
      <x:c r="J1432" s="53">
        <x:f t="shared" si="255"/>
        <x:v>2</x:v>
      </x:c>
      <x:c r="K1432" s="53">
        <x:f t="shared" si="256"/>
        <x:v>22</x:v>
      </x:c>
      <x:c r="L1432" s="53">
        <x:f t="shared" si="257"/>
        <x:v>26</x:v>
      </x:c>
      <x:c r="M1432" s="54">
        <x:f t="shared" si="258"/>
        <x:v>1581.9830960105667</x:v>
      </x:c>
      <x:c r="N1432" s="54">
        <x:f t="shared" si="259"/>
        <x:v>0.59859937222956017</x:v>
      </x:c>
      <x:c r="O1432" s="55">
        <x:f t="shared" si="260"/>
        <x:v>81188</x:v>
      </x:c>
      <x:c r="P1432" s="55">
        <x:f t="shared" si="261"/>
        <x:v>22000</x:v>
      </x:c>
      <x:c r="Q1432" s="55">
        <x:f t="shared" si="262"/>
        <x:v>39964.984305739003</x:v>
      </x:c>
      <x:c r="R1432" s="55">
        <x:f t="shared" si="263"/>
        <x:v>-776.98430573900259</x:v>
      </x:c>
      <x:c r="S1432" s="1" t="str">
        <x:f t="shared" si="264"/>
        <x:v>YES</x:v>
      </x:c>
      <x:c r="T1432" s="1">
        <x:f t="shared" si="265"/>
        <x:v>-776.98430573900259</x:v>
      </x:c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53">
        <x:f t="shared" si="254"/>
        <x:v>2</x:v>
      </x:c>
      <x:c r="J1433" s="53">
        <x:f t="shared" si="255"/>
        <x:v>2</x:v>
      </x:c>
      <x:c r="K1433" s="53">
        <x:f t="shared" si="256"/>
        <x:v>23</x:v>
      </x:c>
      <x:c r="L1433" s="53">
        <x:f t="shared" si="257"/>
        <x:v>27</x:v>
      </x:c>
      <x:c r="M1433" s="54">
        <x:f t="shared" si="258"/>
        <x:v>1658.1296848680031</x:v>
      </x:c>
      <x:c r="N1433" s="54">
        <x:f t="shared" si="259"/>
        <x:v>0.65147894782500215</x:v>
      </x:c>
      <x:c r="O1433" s="55">
        <x:f t="shared" si="260"/>
        <x:v>83888</x:v>
      </x:c>
      <x:c r="P1433" s="55">
        <x:f t="shared" si="261"/>
        <x:v>22880</x:v>
      </x:c>
      <x:c r="Q1433" s="55">
        <x:f t="shared" si="262"/>
        <x:v>41286.973695625056</x:v>
      </x:c>
      <x:c r="R1433" s="55">
        <x:f t="shared" si="263"/>
        <x:v>-278.97369562505628</x:v>
      </x:c>
      <x:c r="S1433" s="1" t="str">
        <x:f t="shared" si="264"/>
        <x:v>YES</x:v>
      </x:c>
      <x:c r="T1433" s="1">
        <x:f t="shared" si="265"/>
        <x:v>-278.97369562505628</x:v>
      </x:c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53">
        <x:f t="shared" si="254"/>
        <x:v>2</x:v>
      </x:c>
      <x:c r="J1434" s="53">
        <x:f t="shared" si="255"/>
        <x:v>2</x:v>
      </x:c>
      <x:c r="K1434" s="53">
        <x:f t="shared" si="256"/>
        <x:v>24</x:v>
      </x:c>
      <x:c r="L1434" s="53">
        <x:f t="shared" si="257"/>
        <x:v>28</x:v>
      </x:c>
      <x:c r="M1434" s="54">
        <x:f t="shared" si="258"/>
        <x:v>1735.976634447499</x:v>
      </x:c>
      <x:c r="N1434" s="54">
        <x:f t="shared" si="259"/>
        <x:v>0.70553932947742992</x:v>
      </x:c>
      <x:c r="O1434" s="55">
        <x:f t="shared" si="260"/>
        <x:v>86588</x:v>
      </x:c>
      <x:c r="P1434" s="55">
        <x:f t="shared" si="261"/>
        <x:v>23760</x:v>
      </x:c>
      <x:c r="Q1434" s="55">
        <x:f t="shared" si="262"/>
        <x:v>42638.483236935746</x:v>
      </x:c>
      <x:c r="R1434" s="55">
        <x:f t="shared" si="263"/>
        <x:v>189.51676306425361</x:v>
      </x:c>
      <x:c r="S1434" s="1" t="str">
        <x:f t="shared" si="264"/>
        <x:v>YES</x:v>
      </x:c>
      <x:c r="T1434" s="1">
        <x:f t="shared" si="265"/>
        <x:v>189.51676306425361</x:v>
      </x:c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53">
        <x:f t="shared" si="254"/>
        <x:v>2</x:v>
      </x:c>
      <x:c r="J1435" s="53">
        <x:f t="shared" si="255"/>
        <x:v>2</x:v>
      </x:c>
      <x:c r="K1435" s="53">
        <x:f t="shared" si="256"/>
        <x:v>25</x:v>
      </x:c>
      <x:c r="L1435" s="53">
        <x:f t="shared" si="257"/>
        <x:v>29</x:v>
      </x:c>
      <x:c r="M1435" s="54">
        <x:f t="shared" si="258"/>
        <x:v>1815.5545558625965</x:v>
      </x:c>
      <x:c r="N1435" s="54">
        <x:f t="shared" si="259"/>
        <x:v>0.7608017749045809</x:v>
      </x:c>
      <x:c r="O1435" s="55">
        <x:f t="shared" si="260"/>
        <x:v>89288</x:v>
      </x:c>
      <x:c r="P1435" s="55">
        <x:f t="shared" si="261"/>
        <x:v>24640</x:v>
      </x:c>
      <x:c r="Q1435" s="55">
        <x:f t="shared" si="262"/>
        <x:v>44020.044372614524</x:v>
      </x:c>
      <x:c r="R1435" s="55">
        <x:f t="shared" si="263"/>
        <x:v>627.95562738547596</x:v>
      </x:c>
      <x:c r="S1435" s="1" t="str">
        <x:f t="shared" si="264"/>
        <x:v>YES</x:v>
      </x:c>
      <x:c r="T1435" s="1">
        <x:f t="shared" si="265"/>
        <x:v>627.95562738547596</x:v>
      </x:c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53">
        <x:f t="shared" si="254"/>
        <x:v>2</x:v>
      </x:c>
      <x:c r="J1436" s="53">
        <x:f t="shared" si="255"/>
        <x:v>2</x:v>
      </x:c>
      <x:c r="K1436" s="53">
        <x:f t="shared" si="256"/>
        <x:v>26</x:v>
      </x:c>
      <x:c r="L1436" s="53">
        <x:f t="shared" si="257"/>
        <x:v>30</x:v>
      </x:c>
      <x:c r="M1436" s="54">
        <x:f t="shared" si="258"/>
        <x:v>1896.8945598233145</x:v>
      </x:c>
      <x:c r="N1436" s="54">
        <x:f t="shared" si="259"/>
        <x:v>0.81728788876619063</x:v>
      </x:c>
      <x:c r="O1436" s="55">
        <x:f t="shared" si="260"/>
        <x:v>91988</x:v>
      </x:c>
      <x:c r="P1436" s="55">
        <x:f t="shared" si="261"/>
        <x:v>25520</x:v>
      </x:c>
      <x:c r="Q1436" s="55">
        <x:f t="shared" si="262"/>
        <x:v>45432.197219154768</x:v>
      </x:c>
      <x:c r="R1436" s="55">
        <x:f t="shared" si="263"/>
        <x:v>1035.8027808452316</x:v>
      </x:c>
      <x:c r="S1436" s="1" t="str">
        <x:f t="shared" si="264"/>
        <x:v>YES</x:v>
      </x:c>
      <x:c r="T1436" s="1">
        <x:f t="shared" si="265"/>
        <x:v>1035.8027808452316</x:v>
      </x:c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53">
        <x:f t="shared" si="254"/>
        <x:v>2</x:v>
      </x:c>
      <x:c r="J1437" s="53">
        <x:f t="shared" si="255"/>
        <x:v>2</x:v>
      </x:c>
      <x:c r="K1437" s="53">
        <x:f t="shared" si="256"/>
        <x:v>27</x:v>
      </x:c>
      <x:c r="L1437" s="53">
        <x:f t="shared" si="257"/>
        <x:v>31</x:v>
      </x:c>
      <x:c r="M1437" s="54">
        <x:f t="shared" si="258"/>
        <x:v>1980.028264343071</x:v>
      </x:c>
      <x:c r="N1437" s="54">
        <x:f t="shared" si="259"/>
        <x:v>0.87501962801602151</x:v>
      </x:c>
      <x:c r="O1437" s="55">
        <x:f t="shared" si="260"/>
        <x:v>94688</x:v>
      </x:c>
      <x:c r="P1437" s="55">
        <x:f t="shared" si="261"/>
        <x:v>26400</x:v>
      </x:c>
      <x:c r="Q1437" s="55">
        <x:f t="shared" si="262"/>
        <x:v>46875.490700400536</x:v>
      </x:c>
      <x:c r="R1437" s="55">
        <x:f t="shared" si="263"/>
        <x:v>1412.5092995994637</x:v>
      </x:c>
      <x:c r="S1437" s="1" t="str">
        <x:f t="shared" si="264"/>
        <x:v>YES</x:v>
      </x:c>
      <x:c r="T1437" s="1">
        <x:f t="shared" si="265"/>
        <x:v>1412.5092995994637</x:v>
      </x:c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53">
        <x:f t="shared" si="254"/>
        <x:v>2</x:v>
      </x:c>
      <x:c r="J1438" s="53">
        <x:f t="shared" si="255"/>
        <x:v>2</x:v>
      </x:c>
      <x:c r="K1438" s="53">
        <x:f t="shared" si="256"/>
        <x:v>28</x:v>
      </x:c>
      <x:c r="L1438" s="53">
        <x:f t="shared" si="257"/>
        <x:v>32</x:v>
      </x:c>
      <x:c r="M1438" s="54">
        <x:f t="shared" si="258"/>
        <x:v>2064.9878025602247</x:v>
      </x:c>
      <x:c r="N1438" s="54">
        <x:f t="shared" si="259"/>
        <x:v>0.93401930733348937</x:v>
      </x:c>
      <x:c r="O1438" s="55">
        <x:f t="shared" si="260"/>
        <x:v>97388</x:v>
      </x:c>
      <x:c r="P1438" s="55">
        <x:f t="shared" si="261"/>
        <x:v>27280</x:v>
      </x:c>
      <x:c r="Q1438" s="55">
        <x:f t="shared" si="262"/>
        <x:v>48350.482683337235</x:v>
      </x:c>
      <x:c r="R1438" s="55">
        <x:f t="shared" si="263"/>
        <x:v>1757.5173166627646</x:v>
      </x:c>
      <x:c r="S1438" s="1" t="str">
        <x:f t="shared" si="264"/>
        <x:v>YES</x:v>
      </x:c>
      <x:c r="T1438" s="1">
        <x:f t="shared" si="265"/>
        <x:v>1757.5173166627646</x:v>
      </x:c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53">
        <x:f t="shared" si="254"/>
        <x:v>2</x:v>
      </x:c>
      <x:c r="J1439" s="53">
        <x:f t="shared" si="255"/>
        <x:v>2</x:v>
      </x:c>
      <x:c r="K1439" s="53">
        <x:f t="shared" si="256"/>
        <x:v>29</x:v>
      </x:c>
      <x:c r="L1439" s="53">
        <x:f t="shared" si="257"/>
        <x:v>33</x:v>
      </x:c>
      <x:c r="M1439" s="54">
        <x:f t="shared" si="258"/>
        <x:v>2151.805830675878</x:v>
      </x:c>
      <x:c r="N1439" s="54">
        <x:f t="shared" si="259"/>
        <x:v>0.99430960463602647</x:v>
      </x:c>
      <x:c r="O1439" s="55">
        <x:f t="shared" si="260"/>
        <x:v>100088</x:v>
      </x:c>
      <x:c r="P1439" s="55">
        <x:f t="shared" si="261"/>
        <x:v>28160</x:v>
      </x:c>
      <x:c r="Q1439" s="55">
        <x:f t="shared" si="262"/>
        <x:v>49857.740115900655</x:v>
      </x:c>
      <x:c r="R1439" s="55">
        <x:f t="shared" si="263"/>
        <x:v>2070.2598840993451</x:v>
      </x:c>
      <x:c r="S1439" s="1" t="str">
        <x:f t="shared" si="264"/>
        <x:v>YES</x:v>
      </x:c>
      <x:c r="T1439" s="1">
        <x:f t="shared" si="265"/>
        <x:v>2070.2598840993451</x:v>
      </x:c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53">
        <x:f t="shared" si="254"/>
        <x:v>2</x:v>
      </x:c>
      <x:c r="J1440" s="53">
        <x:f t="shared" si="255"/>
        <x:v>2</x:v>
      </x:c>
      <x:c r="K1440" s="53">
        <x:f t="shared" si="256"/>
        <x:v>30</x:v>
      </x:c>
      <x:c r="L1440" s="53">
        <x:f t="shared" si="257"/>
        <x:v>34</x:v>
      </x:c>
      <x:c r="M1440" s="54">
        <x:f t="shared" si="258"/>
        <x:v>2240.5155360096487</x:v>
      </x:c>
      <x:c r="N1440" s="54">
        <x:f t="shared" si="259"/>
        <x:v>1.0559135666733672</x:v>
      </x:c>
      <x:c r="O1440" s="55">
        <x:f t="shared" si="260"/>
        <x:v>102788</x:v>
      </x:c>
      <x:c r="P1440" s="55">
        <x:f t="shared" si="261"/>
        <x:v>29040</x:v>
      </x:c>
      <x:c r="Q1440" s="55">
        <x:f t="shared" si="262"/>
        <x:v>51397.839166834179</x:v>
      </x:c>
      <x:c r="R1440" s="55">
        <x:f t="shared" si="263"/>
        <x:v>2350.1608331658208</x:v>
      </x:c>
      <x:c r="S1440" s="1" t="str">
        <x:f t="shared" si="264"/>
        <x:v>YES</x:v>
      </x:c>
      <x:c r="T1440" s="1">
        <x:f t="shared" si="265"/>
        <x:v>2350.1608331658208</x:v>
      </x:c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53">
        <x:f t="shared" si="254"/>
        <x:v>2</x:v>
      </x:c>
      <x:c r="J1441" s="53">
        <x:f t="shared" si="255"/>
        <x:v>3</x:v>
      </x:c>
      <x:c r="K1441" s="53">
        <x:f t="shared" si="256"/>
        <x:v>0</x:v>
      </x:c>
      <x:c r="L1441" s="53">
        <x:f t="shared" si="257"/>
        <x:v>5</x:v>
      </x:c>
      <x:c r="M1441" s="54">
        <x:f t="shared" si="258"/>
        <x:v>314.72015625000006</x:v>
      </x:c>
      <x:c r="N1441" s="54">
        <x:f t="shared" si="259"/>
        <x:v>0</x:v>
      </x:c>
      <x:c r="O1441" s="55">
        <x:f t="shared" si="260"/>
        <x:v>23882</x:v>
      </x:c>
      <x:c r="P1441" s="55">
        <x:f t="shared" si="261"/>
        <x:v>3080</x:v>
      </x:c>
      <x:c r="Q1441" s="55">
        <x:f t="shared" si="262"/>
        <x:v>10927.783203125002</x:v>
      </x:c>
      <x:c r="R1441" s="55">
        <x:f t="shared" si="263"/>
        <x:v>-10125.783203125002</x:v>
      </x:c>
      <x:c r="S1441" s="1" t="str">
        <x:f t="shared" si="264"/>
        <x:v>YES</x:v>
      </x:c>
      <x:c r="T1441" s="1">
        <x:f t="shared" si="265"/>
        <x:v>-10125.783203125002</x:v>
      </x:c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53">
        <x:f t="shared" si="254"/>
        <x:v>2</x:v>
      </x:c>
      <x:c r="J1442" s="53">
        <x:f t="shared" si="255"/>
        <x:v>3</x:v>
      </x:c>
      <x:c r="K1442" s="53">
        <x:f t="shared" si="256"/>
        <x:v>1</x:v>
      </x:c>
      <x:c r="L1442" s="53">
        <x:f t="shared" si="257"/>
        <x:v>6</x:v>
      </x:c>
      <x:c r="M1442" s="54">
        <x:f t="shared" si="258"/>
        <x:v>360.28265625000006</x:v>
      </x:c>
      <x:c r="N1442" s="54">
        <x:f t="shared" si="259"/>
        <x:v>0</x:v>
      </x:c>
      <x:c r="O1442" s="55">
        <x:f t="shared" si="260"/>
        <x:v>26582</x:v>
      </x:c>
      <x:c r="P1442" s="55">
        <x:f t="shared" si="261"/>
        <x:v>3960</x:v>
      </x:c>
      <x:c r="Q1442" s="55">
        <x:f t="shared" si="262"/>
        <x:v>12509.814453125002</x:v>
      </x:c>
      <x:c r="R1442" s="55">
        <x:f t="shared" si="263"/>
        <x:v>-9887.8144531250018</x:v>
      </x:c>
      <x:c r="S1442" s="1" t="str">
        <x:f t="shared" si="264"/>
        <x:v>YES</x:v>
      </x:c>
      <x:c r="T1442" s="1">
        <x:f t="shared" si="265"/>
        <x:v>-9887.8144531250018</x:v>
      </x:c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53">
        <x:f t="shared" si="254"/>
        <x:v>2</x:v>
      </x:c>
      <x:c r="J1443" s="53">
        <x:f t="shared" si="255"/>
        <x:v>3</x:v>
      </x:c>
      <x:c r="K1443" s="53">
        <x:f t="shared" si="256"/>
        <x:v>2</x:v>
      </x:c>
      <x:c r="L1443" s="53">
        <x:f t="shared" si="257"/>
        <x:v>7</x:v>
      </x:c>
      <x:c r="M1443" s="54">
        <x:f t="shared" si="258"/>
        <x:v>406.98421875000008</x:v>
      </x:c>
      <x:c r="N1443" s="54">
        <x:f t="shared" si="259"/>
        <x:v>0</x:v>
      </x:c>
      <x:c r="O1443" s="55">
        <x:f t="shared" si="260"/>
        <x:v>29282</x:v>
      </x:c>
      <x:c r="P1443" s="55">
        <x:f t="shared" si="261"/>
        <x:v>4840</x:v>
      </x:c>
      <x:c r="Q1443" s="55">
        <x:f t="shared" si="262"/>
        <x:v>14131.396484375002</x:v>
      </x:c>
      <x:c r="R1443" s="55">
        <x:f t="shared" si="263"/>
        <x:v>-9689.3964843750018</x:v>
      </x:c>
      <x:c r="S1443" s="1" t="str">
        <x:f t="shared" si="264"/>
        <x:v>YES</x:v>
      </x:c>
      <x:c r="T1443" s="1">
        <x:f t="shared" si="265"/>
        <x:v>-9689.3964843750018</x:v>
      </x:c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53">
        <x:f t="shared" si="254"/>
        <x:v>2</x:v>
      </x:c>
      <x:c r="J1444" s="53">
        <x:f t="shared" si="255"/>
        <x:v>3</x:v>
      </x:c>
      <x:c r="K1444" s="53">
        <x:f t="shared" si="256"/>
        <x:v>3</x:v>
      </x:c>
      <x:c r="L1444" s="53">
        <x:f t="shared" si="257"/>
        <x:v>8</x:v>
      </x:c>
      <x:c r="M1444" s="54">
        <x:f t="shared" si="258"/>
        <x:v>454.84620117187501</x:v>
      </x:c>
      <x:c r="N1444" s="54">
        <x:f t="shared" si="259"/>
        <x:v>0</x:v>
      </x:c>
      <x:c r="O1444" s="55">
        <x:f t="shared" si="260"/>
        <x:v>31982</x:v>
      </x:c>
      <x:c r="P1444" s="55">
        <x:f t="shared" si="261"/>
        <x:v>5720</x:v>
      </x:c>
      <x:c r="Q1444" s="55">
        <x:f t="shared" si="262"/>
        <x:v>15793.270874023438</x:v>
      </x:c>
      <x:c r="R1444" s="55">
        <x:f t="shared" si="263"/>
        <x:v>-9531.2708740234375</x:v>
      </x:c>
      <x:c r="S1444" s="1" t="str">
        <x:f t="shared" si="264"/>
        <x:v>YES</x:v>
      </x:c>
      <x:c r="T1444" s="1">
        <x:f t="shared" si="265"/>
        <x:v>-9531.2708740234375</x:v>
      </x:c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53">
        <x:f t="shared" si="254"/>
        <x:v>2</x:v>
      </x:c>
      <x:c r="J1445" s="53">
        <x:f t="shared" si="255"/>
        <x:v>3</x:v>
      </x:c>
      <x:c r="K1445" s="53">
        <x:f t="shared" si="256"/>
        <x:v>4</x:v>
      </x:c>
      <x:c r="L1445" s="53">
        <x:f t="shared" si="257"/>
        <x:v>9</x:v>
      </x:c>
      <x:c r="M1445" s="54">
        <x:f t="shared" si="258"/>
        <x:v>503.89031689453134</x:v>
      </x:c>
      <x:c r="N1445" s="54">
        <x:f t="shared" si="259"/>
        <x:v>0</x:v>
      </x:c>
      <x:c r="O1445" s="55">
        <x:f t="shared" si="260"/>
        <x:v>34682</x:v>
      </x:c>
      <x:c r="P1445" s="55">
        <x:f t="shared" si="261"/>
        <x:v>6600</x:v>
      </x:c>
      <x:c r="Q1445" s="55">
        <x:f t="shared" si="262"/>
        <x:v>17496.191558837894</x:v>
      </x:c>
      <x:c r="R1445" s="55">
        <x:f t="shared" si="263"/>
        <x:v>-9414.1915588378943</x:v>
      </x:c>
      <x:c r="S1445" s="1" t="str">
        <x:f t="shared" si="264"/>
        <x:v>YES</x:v>
      </x:c>
      <x:c r="T1445" s="1">
        <x:f t="shared" si="265"/>
        <x:v>-9414.1915588378943</x:v>
      </x:c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53">
        <x:f t="shared" si="254"/>
        <x:v>2</x:v>
      </x:c>
      <x:c r="J1446" s="53">
        <x:f t="shared" si="255"/>
        <x:v>3</x:v>
      </x:c>
      <x:c r="K1446" s="53">
        <x:f t="shared" si="256"/>
        <x:v>5</x:v>
      </x:c>
      <x:c r="L1446" s="53">
        <x:f t="shared" si="257"/>
        <x:v>10</x:v>
      </x:c>
      <x:c r="M1446" s="54">
        <x:f t="shared" si="258"/>
        <x:v>554.1386408157349</x:v>
      </x:c>
      <x:c r="N1446" s="54">
        <x:f t="shared" si="259"/>
        <x:v>0</x:v>
      </x:c>
      <x:c r="O1446" s="55">
        <x:f t="shared" si="260"/>
        <x:v>37382</x:v>
      </x:c>
      <x:c r="P1446" s="55">
        <x:f t="shared" si="261"/>
        <x:v>7480</x:v>
      </x:c>
      <x:c r="Q1446" s="55">
        <x:f t="shared" si="262"/>
        <x:v>19240.925028324127</x:v>
      </x:c>
      <x:c r="R1446" s="55">
        <x:f t="shared" si="263"/>
        <x:v>-9338.9250283241272</x:v>
      </x:c>
      <x:c r="S1446" s="1" t="str">
        <x:f t="shared" si="264"/>
        <x:v>YES</x:v>
      </x:c>
      <x:c r="T1446" s="1">
        <x:f t="shared" si="265"/>
        <x:v>-9338.9250283241272</x:v>
      </x:c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53">
        <x:f t="shared" si="254"/>
        <x:v>2</x:v>
      </x:c>
      <x:c r="J1447" s="53">
        <x:f t="shared" si="255"/>
        <x:v>3</x:v>
      </x:c>
      <x:c r="K1447" s="53">
        <x:f t="shared" si="256"/>
        <x:v>6</x:v>
      </x:c>
      <x:c r="L1447" s="53">
        <x:f t="shared" si="257"/>
        <x:v>11</x:v>
      </x:c>
      <x:c r="M1447" s="54">
        <x:f t="shared" si="258"/>
        <x:v>605.6136149973679</x:v>
      </x:c>
      <x:c r="N1447" s="54">
        <x:f t="shared" si="259"/>
        <x:v>0</x:v>
      </x:c>
      <x:c r="O1447" s="55">
        <x:f t="shared" si="260"/>
        <x:v>40082</x:v>
      </x:c>
      <x:c r="P1447" s="55">
        <x:f t="shared" si="261"/>
        <x:v>8360</x:v>
      </x:c>
      <x:c r="Q1447" s="55">
        <x:f t="shared" si="262"/>
        <x:v>21028.250520741942</x:v>
      </x:c>
      <x:c r="R1447" s="55">
        <x:f t="shared" si="263"/>
        <x:v>-9306.2505207419417</x:v>
      </x:c>
      <x:c r="S1447" s="1" t="str">
        <x:f t="shared" si="264"/>
        <x:v>YES</x:v>
      </x:c>
      <x:c r="T1447" s="1">
        <x:f t="shared" si="265"/>
        <x:v>-9306.2505207419417</x:v>
      </x:c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53">
        <x:f t="shared" si="254"/>
        <x:v>2</x:v>
      </x:c>
      <x:c r="J1448" s="53">
        <x:f t="shared" si="255"/>
        <x:v>3</x:v>
      </x:c>
      <x:c r="K1448" s="53">
        <x:f t="shared" si="256"/>
        <x:v>7</x:v>
      </x:c>
      <x:c r="L1448" s="53">
        <x:f t="shared" si="257"/>
        <x:v>12</x:v>
      </x:c>
      <x:c r="M1448" s="54">
        <x:f t="shared" si="258"/>
        <x:v>658.3380543953283</x:v>
      </x:c>
      <x:c r="N1448" s="54">
        <x:f t="shared" si="259"/>
        <x:v>0</x:v>
      </x:c>
      <x:c r="O1448" s="55">
        <x:f t="shared" si="260"/>
        <x:v>42782</x:v>
      </x:c>
      <x:c r="P1448" s="55">
        <x:f t="shared" si="261"/>
        <x:v>9240</x:v>
      </x:c>
      <x:c r="Q1448" s="55">
        <x:f t="shared" si="262"/>
        <x:v>22858.96022206001</x:v>
      </x:c>
      <x:c r="R1448" s="55">
        <x:f t="shared" si="263"/>
        <x:v>-9316.96022206001</x:v>
      </x:c>
      <x:c r="S1448" s="1" t="str">
        <x:f t="shared" si="264"/>
        <x:v>YES</x:v>
      </x:c>
      <x:c r="T1448" s="1">
        <x:f t="shared" si="265"/>
        <x:v>-9316.96022206001</x:v>
      </x:c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53">
        <x:f t="shared" si="254"/>
        <x:v>2</x:v>
      </x:c>
      <x:c r="J1449" s="53">
        <x:f t="shared" si="255"/>
        <x:v>3</x:v>
      </x:c>
      <x:c r="K1449" s="53">
        <x:f t="shared" si="256"/>
        <x:v>8</x:v>
      </x:c>
      <x:c r="L1449" s="53">
        <x:f t="shared" si="257"/>
        <x:v>13</x:v>
      </x:c>
      <x:c r="M1449" s="54">
        <x:f t="shared" si="258"/>
        <x:v>712.33515267530845</x:v>
      </x:c>
      <x:c r="N1449" s="54">
        <x:f t="shared" si="259"/>
        <x:v>0</x:v>
      </x:c>
      <x:c r="O1449" s="55">
        <x:f t="shared" si="260"/>
        <x:v>45482</x:v>
      </x:c>
      <x:c r="P1449" s="55">
        <x:f t="shared" si="261"/>
        <x:v>10120</x:v>
      </x:c>
      <x:c r="Q1449" s="55">
        <x:f t="shared" si="262"/>
        <x:v>24733.859467892653</x:v>
      </x:c>
      <x:c r="R1449" s="55">
        <x:f t="shared" si="263"/>
        <x:v>-9371.8594678926529</x:v>
      </x:c>
      <x:c r="S1449" s="1" t="str">
        <x:f t="shared" si="264"/>
        <x:v>YES</x:v>
      </x:c>
      <x:c r="T1449" s="1">
        <x:f t="shared" si="265"/>
        <x:v>-9371.8594678926529</x:v>
      </x:c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53">
        <x:f t="shared" si="254"/>
        <x:v>2</x:v>
      </x:c>
      <x:c r="J1450" s="53">
        <x:f t="shared" si="255"/>
        <x:v>3</x:v>
      </x:c>
      <x:c r="K1450" s="53">
        <x:f t="shared" si="256"/>
        <x:v>9</x:v>
      </x:c>
      <x:c r="L1450" s="53">
        <x:f t="shared" si="257"/>
        <x:v>14</x:v>
      </x:c>
      <x:c r="M1450" s="54">
        <x:f t="shared" si="258"/>
        <x:v>767.62848811570291</x:v>
      </x:c>
      <x:c r="N1450" s="54">
        <x:f t="shared" si="259"/>
        <x:v>3.307533896923813E-2</x:v>
      </x:c>
      <x:c r="O1450" s="55">
        <x:f t="shared" si="260"/>
        <x:v>48182</x:v>
      </x:c>
      <x:c r="P1450" s="55">
        <x:f t="shared" si="261"/>
        <x:v>11000</x:v>
      </x:c>
      <x:c r="Q1450" s="55">
        <x:f t="shared" si="262"/>
        <x:v>25826.883474230952</x:v>
      </x:c>
      <x:c r="R1450" s="55">
        <x:f t="shared" si="263"/>
        <x:v>-8644.8834742309518</x:v>
      </x:c>
      <x:c r="S1450" s="1" t="str">
        <x:f t="shared" si="264"/>
        <x:v>YES</x:v>
      </x:c>
      <x:c r="T1450" s="1">
        <x:f t="shared" si="265"/>
        <x:v>-8644.8834742309518</x:v>
      </x:c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53">
        <x:f t="shared" si="254"/>
        <x:v>2</x:v>
      </x:c>
      <x:c r="J1451" s="53">
        <x:f t="shared" si="255"/>
        <x:v>3</x:v>
      </x:c>
      <x:c r="K1451" s="53">
        <x:f t="shared" si="256"/>
        <x:v>10</x:v>
      </x:c>
      <x:c r="L1451" s="53">
        <x:f t="shared" si="257"/>
        <x:v>15</x:v>
      </x:c>
      <x:c r="M1451" s="54">
        <x:f t="shared" si="258"/>
        <x:v>824.24202959891579</x:v>
      </x:c>
      <x:c r="N1451" s="54">
        <x:f t="shared" si="259"/>
        <x:v>7.2390298332580413E-2</x:v>
      </x:c>
      <x:c r="O1451" s="55">
        <x:f t="shared" si="260"/>
        <x:v>50882</x:v>
      </x:c>
      <x:c r="P1451" s="55">
        <x:f t="shared" si="261"/>
        <x:v>11880</x:v>
      </x:c>
      <x:c r="Q1451" s="55">
        <x:f t="shared" si="262"/>
        <x:v>26809.757458314511</x:v>
      </x:c>
      <x:c r="R1451" s="55">
        <x:f t="shared" si="263"/>
        <x:v>-7807.7574583145106</x:v>
      </x:c>
      <x:c r="S1451" s="1" t="str">
        <x:f t="shared" si="264"/>
        <x:v>YES</x:v>
      </x:c>
      <x:c r="T1451" s="1">
        <x:f t="shared" si="265"/>
        <x:v>-7807.7574583145106</x:v>
      </x:c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53">
        <x:f t="shared" si="254"/>
        <x:v>2</x:v>
      </x:c>
      <x:c r="J1452" s="53">
        <x:f t="shared" si="255"/>
        <x:v>3</x:v>
      </x:c>
      <x:c r="K1452" s="53">
        <x:f t="shared" si="256"/>
        <x:v>11</x:v>
      </x:c>
      <x:c r="L1452" s="53">
        <x:f t="shared" si="257"/>
        <x:v>16</x:v>
      </x:c>
      <x:c r="M1452" s="54">
        <x:f t="shared" si="258"/>
        <x:v>882.2001426923548</x:v>
      </x:c>
      <x:c r="N1452" s="54">
        <x:f t="shared" si="259"/>
        <x:v>0.11263898798080195</x:v>
      </x:c>
      <x:c r="O1452" s="55">
        <x:f t="shared" si="260"/>
        <x:v>53582</x:v>
      </x:c>
      <x:c r="P1452" s="55">
        <x:f t="shared" si="261"/>
        <x:v>12760</x:v>
      </x:c>
      <x:c r="Q1452" s="55">
        <x:f t="shared" si="262"/>
        <x:v>27815.974699520048</x:v>
      </x:c>
      <x:c r="R1452" s="55">
        <x:f t="shared" si="263"/>
        <x:v>-6993.9746995200476</x:v>
      </x:c>
      <x:c r="S1452" s="1" t="str">
        <x:f t="shared" si="264"/>
        <x:v>YES</x:v>
      </x:c>
      <x:c r="T1452" s="1">
        <x:f t="shared" si="265"/>
        <x:v>-6993.9746995200476</x:v>
      </x:c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53">
        <x:f t="shared" si="254"/>
        <x:v>2</x:v>
      </x:c>
      <x:c r="J1453" s="53">
        <x:f t="shared" si="255"/>
        <x:v>3</x:v>
      </x:c>
      <x:c r="K1453" s="53">
        <x:f t="shared" si="256"/>
        <x:v>12</x:v>
      </x:c>
      <x:c r="L1453" s="53">
        <x:f t="shared" si="257"/>
        <x:v>17</x:v>
      </x:c>
      <x:c r="M1453" s="54">
        <x:f t="shared" si="258"/>
        <x:v>941.52759582041926</x:v>
      </x:c>
      <x:c r="N1453" s="54">
        <x:f t="shared" si="259"/>
        <x:v>0.15383860820862449</x:v>
      </x:c>
      <x:c r="O1453" s="55">
        <x:f t="shared" si="260"/>
        <x:v>56282</x:v>
      </x:c>
      <x:c r="P1453" s="55">
        <x:f t="shared" si="261"/>
        <x:v>13640</x:v>
      </x:c>
      <x:c r="Q1453" s="55">
        <x:f t="shared" si="262"/>
        <x:v>28845.965205215613</x:v>
      </x:c>
      <x:c r="R1453" s="55">
        <x:f t="shared" si="263"/>
        <x:v>-6203.9652052156125</x:v>
      </x:c>
      <x:c r="S1453" s="1" t="str">
        <x:f t="shared" si="264"/>
        <x:v>YES</x:v>
      </x:c>
      <x:c r="T1453" s="1">
        <x:f t="shared" si="265"/>
        <x:v>-6203.9652052156125</x:v>
      </x:c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53" t="n">
        <x:f t="shared" ref="I1454:I1517" si="266">INT((ROW()-ROW($I$46))/((CARROT_CAP+1)*(MESCLUN_CAP+1)))</x:f>
        <x:v>2</x:v>
      </x:c>
      <x:c r="J1454" s="53" t="n">
        <x:f t="shared" ref="J1454:J1517" si="267">MOD(INT((ROW()-ROW($I$46))/(MESCLUN_CAP+1)),CARROT_CAP+1)</x:f>
        <x:v>3</x:v>
      </x:c>
      <x:c r="K1454" s="53" t="n">
        <x:f t="shared" ref="K1454:K1517" si="268">MOD(ROW()-ROW($I$46),MESCLUN_CAP+1)</x:f>
        <x:v>13</x:v>
      </x:c>
      <x:c r="L1454" s="53" t="n">
        <x:f t="shared" ref="L1454:L1517" si="269">SUM(I1454:K1454)</x:f>
        <x:v>18</x:v>
      </x:c>
      <x:c r="M1454" s="54" t="n">
        <x:f t="shared" ref="M1454:M1517" si="270">I1454*TOMATO_HOURS*WEEKS*(1+TOMATO_DIM)^I1454+J1454*CARROT_HOURS*WEEKS*(1+CARROT_DIM)^J1454+K1454*MESCLUN_HOURS*WEEKS*(1+MESCLUN_DIM)^K1454</x:f>
        <x:v>1002.2495665288034</x:v>
      </x:c>
      <x:c r="N1454" s="54" t="n">
        <x:f t="shared" ref="N1454:N1517" si="271">MAX(M1454-FARMER_HOURS,0)/TEMP_HOURS_PER_WORKER</x:f>
        <x:v>0.19600664342278012</x:v>
      </x:c>
      <x:c r="O1454" s="55" t="n">
        <x:f t="shared" ref="O1454:O1517" si="272">I1454*TOMATO_PRICE+J1454*CARROT_PRICE+K1454*MESCLUN_PRICE</x:f>
        <x:v>58982</x:v>
      </x:c>
      <x:c r="P1454" s="55" t="n">
        <x:f t="shared" ref="P1454:P1517" si="273">I1454*TOMATO_FERTILIZER+J1454*CARROT_FERTILIZER+K1454*MESCLUN_FERTILIZER</x:f>
        <x:v>14520</x:v>
      </x:c>
      <x:c r="Q1454" s="55" t="n">
        <x:f t="shared" ref="Q1454:Q1517" si="274">MIN(M1454,FARMER_HOURS)*FARMER_RATE+MAX(M1454-FARMER_HOURS,0)*TEMP_RATE</x:f>
        <x:v>29900.1660855695</x:v>
      </x:c>
      <x:c r="R1454" s="55" t="n">
        <x:f t="shared" ref="R1454:R1517" si="275">O1454-P1454-Q1454-FIXED_COST</x:f>
        <x:v>-5438.166085569501</x:v>
      </x:c>
      <x:c r="S1454" s="1" t="str">
        <x:f t="shared" ref="S1454:S1517" si="276">IF(AND(L1454&lt;=TOTAL_BED_CAP,N1454&lt;=TEMP_WORKER_CAP),"YES","NO")</x:f>
        <x:v>YES</x:v>
      </x:c>
      <x:c r="T1454" s="1" t="n">
        <x:f t="shared" ref="T1454:T1517" si="277">IF(S1454="YES",R1454,-1E+99)</x:f>
        <x:v>-5438.166085569501</x:v>
      </x:c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53">
        <x:f t="shared" si="266"/>
        <x:v>2</x:v>
      </x:c>
      <x:c r="J1455" s="53">
        <x:f t="shared" si="267"/>
        <x:v>3</x:v>
      </x:c>
      <x:c r="K1455" s="53">
        <x:f t="shared" si="268"/>
        <x:v>14</x:v>
      </x:c>
      <x:c r="L1455" s="53">
        <x:f t="shared" si="269"/>
        <x:v>19</x:v>
      </x:c>
      <x:c r="M1455" s="54">
        <x:f t="shared" si="270"/>
        <x:v>1064.3916478424649</x:v>
      </x:c>
      <x:c r="N1455" s="54">
        <x:f t="shared" si="271"/>
        <x:v>0.23916086655726726</x:v>
      </x:c>
      <x:c r="O1455" s="55">
        <x:f t="shared" si="272"/>
        <x:v>61682</x:v>
      </x:c>
      <x:c r="P1455" s="55">
        <x:f t="shared" si="273"/>
        <x:v>15400</x:v>
      </x:c>
      <x:c r="Q1455" s="55">
        <x:f t="shared" si="274"/>
        <x:v>30979.021663931682</x:v>
      </x:c>
      <x:c r="R1455" s="55">
        <x:f t="shared" si="275"/>
        <x:v>-4697.0216639316823</x:v>
      </x:c>
      <x:c r="S1455" s="1" t="str">
        <x:f t="shared" si="276"/>
        <x:v>YES</x:v>
      </x:c>
      <x:c r="T1455" s="1">
        <x:f t="shared" si="277"/>
        <x:v>-4697.0216639316823</x:v>
      </x:c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53">
        <x:f t="shared" si="266"/>
        <x:v>2</x:v>
      </x:c>
      <x:c r="J1456" s="53">
        <x:f t="shared" si="267"/>
        <x:v>3</x:v>
      </x:c>
      <x:c r="K1456" s="53">
        <x:f t="shared" si="268"/>
        <x:v>15</x:v>
      </x:c>
      <x:c r="L1456" s="53">
        <x:f t="shared" si="269"/>
        <x:v>20</x:v>
      </x:c>
      <x:c r="M1456" s="54">
        <x:f t="shared" si="270"/>
        <x:v>1127.979854718611</x:v>
      </x:c>
      <x:c r="N1456" s="54">
        <x:f t="shared" si="271"/>
        <x:v>0.28331934355459099</x:v>
      </x:c>
      <x:c r="O1456" s="55">
        <x:f t="shared" si="272"/>
        <x:v>64382</x:v>
      </x:c>
      <x:c r="P1456" s="55">
        <x:f t="shared" si="273"/>
        <x:v>16280</x:v>
      </x:c>
      <x:c r="Q1456" s="55">
        <x:f t="shared" si="274"/>
        <x:v>32082.983588864776</x:v>
      </x:c>
      <x:c r="R1456" s="55">
        <x:f t="shared" si="275"/>
        <x:v>-3980.9835888647758</x:v>
      </x:c>
      <x:c r="S1456" s="1" t="str">
        <x:f t="shared" si="276"/>
        <x:v>YES</x:v>
      </x:c>
      <x:c r="T1456" s="1">
        <x:f t="shared" si="277"/>
        <x:v>-3980.9835888647758</x:v>
      </x:c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53">
        <x:f t="shared" si="266"/>
        <x:v>2</x:v>
      </x:c>
      <x:c r="J1457" s="53">
        <x:f t="shared" si="267"/>
        <x:v>3</x:v>
      </x:c>
      <x:c r="K1457" s="53">
        <x:f t="shared" si="268"/>
        <x:v>16</x:v>
      </x:c>
      <x:c r="L1457" s="53">
        <x:f t="shared" si="269"/>
        <x:v>21</x:v>
      </x:c>
      <x:c r="M1457" s="54">
        <x:f t="shared" si="270"/>
        <x:v>1193.0406305961001</x:v>
      </x:c>
      <x:c r="N1457" s="54">
        <x:f t="shared" si="271"/>
        <x:v>0.32850043791395839</x:v>
      </x:c>
      <x:c r="O1457" s="55">
        <x:f t="shared" si="272"/>
        <x:v>67082</x:v>
      </x:c>
      <x:c r="P1457" s="55">
        <x:f t="shared" si="273"/>
        <x:v>17160</x:v>
      </x:c>
      <x:c r="Q1457" s="55">
        <x:f t="shared" si="274"/>
        <x:v>33212.510947848961</x:v>
      </x:c>
      <x:c r="R1457" s="55">
        <x:f t="shared" si="275"/>
        <x:v>-3290.5109478489612</x:v>
      </x:c>
      <x:c r="S1457" s="1" t="str">
        <x:f t="shared" si="276"/>
        <x:v>YES</x:v>
      </x:c>
      <x:c r="T1457" s="1">
        <x:f t="shared" si="277"/>
        <x:v>-3290.5109478489612</x:v>
      </x:c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53">
        <x:f t="shared" si="266"/>
        <x:v>2</x:v>
      </x:c>
      <x:c r="J1458" s="53">
        <x:f t="shared" si="267"/>
        <x:v>3</x:v>
      </x:c>
      <x:c r="K1458" s="53">
        <x:f t="shared" si="268"/>
        <x:v>17</x:v>
      </x:c>
      <x:c r="L1458" s="53">
        <x:f t="shared" si="269"/>
        <x:v>22</x:v>
      </x:c>
      <x:c r="M1458" s="54">
        <x:f t="shared" si="270"/>
        <x:v>1259.6008540426405</x:v>
      </x:c>
      <x:c r="N1458" s="54">
        <x:f t="shared" si="271"/>
        <x:v>0.37472281530738927</x:v>
      </x:c>
      <x:c r="O1458" s="55">
        <x:f t="shared" si="272"/>
        <x:v>69782</x:v>
      </x:c>
      <x:c r="P1458" s="55">
        <x:f t="shared" si="273"/>
        <x:v>18040</x:v>
      </x:c>
      <x:c r="Q1458" s="55">
        <x:f t="shared" si="274"/>
        <x:v>34368.070382684731</x:v>
      </x:c>
      <x:c r="R1458" s="55">
        <x:f t="shared" si="275"/>
        <x:v>-2626.0703826847312</x:v>
      </x:c>
      <x:c r="S1458" s="1" t="str">
        <x:f t="shared" si="276"/>
        <x:v>YES</x:v>
      </x:c>
      <x:c r="T1458" s="1">
        <x:f t="shared" si="277"/>
        <x:v>-2626.0703826847312</x:v>
      </x:c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53">
        <x:f t="shared" si="266"/>
        <x:v>2</x:v>
      </x:c>
      <x:c r="J1459" s="53">
        <x:f t="shared" si="267"/>
        <x:v>3</x:v>
      </x:c>
      <x:c r="K1459" s="53">
        <x:f t="shared" si="268"/>
        <x:v>18</x:v>
      </x:c>
      <x:c r="L1459" s="53">
        <x:f t="shared" si="269"/>
        <x:v>23</x:v>
      </x:c>
      <x:c r="M1459" s="54">
        <x:f t="shared" si="270"/>
        <x:v>1327.6878455012279</x:v>
      </x:c>
      <x:c r="N1459" s="54">
        <x:f t="shared" si="271"/>
        <x:v>0.42200544826474162</x:v>
      </x:c>
      <x:c r="O1459" s="55">
        <x:f t="shared" si="272"/>
        <x:v>72482</x:v>
      </x:c>
      <x:c r="P1459" s="55">
        <x:f t="shared" si="273"/>
        <x:v>18920</x:v>
      </x:c>
      <x:c r="Q1459" s="55">
        <x:f t="shared" si="274"/>
        <x:v>35550.136206618539</x:v>
      </x:c>
      <x:c r="R1459" s="55">
        <x:f t="shared" si="275"/>
        <x:v>-1988.1362066185393</x:v>
      </x:c>
      <x:c r="S1459" s="1" t="str">
        <x:f t="shared" si="276"/>
        <x:v>YES</x:v>
      </x:c>
      <x:c r="T1459" s="1">
        <x:f t="shared" si="277"/>
        <x:v>-1988.1362066185393</x:v>
      </x:c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53">
        <x:f t="shared" si="266"/>
        <x:v>2</x:v>
      </x:c>
      <x:c r="J1460" s="53">
        <x:f t="shared" si="267"/>
        <x:v>3</x:v>
      </x:c>
      <x:c r="K1460" s="53">
        <x:f t="shared" si="268"/>
        <x:v>19</x:v>
      </x:c>
      <x:c r="L1460" s="53">
        <x:f t="shared" si="269"/>
        <x:v>24</x:v>
      </x:c>
      <x:c r="M1460" s="54">
        <x:f t="shared" si="270"/>
        <x:v>1397.3293741372495</x:v>
      </x:c>
      <x:c r="N1460" s="54">
        <x:f t="shared" si="271"/>
        <x:v>0.47036762092864548</x:v>
      </x:c>
      <x:c r="O1460" s="55">
        <x:f t="shared" si="272"/>
        <x:v>75182</x:v>
      </x:c>
      <x:c r="P1460" s="55">
        <x:f t="shared" si="273"/>
        <x:v>19800</x:v>
      </x:c>
      <x:c r="Q1460" s="55">
        <x:f t="shared" si="274"/>
        <x:v>36759.190523216137</x:v>
      </x:c>
      <x:c r="R1460" s="55">
        <x:f t="shared" si="275"/>
        <x:v>-1377.1905232161371</x:v>
      </x:c>
      <x:c r="S1460" s="1" t="str">
        <x:f t="shared" si="276"/>
        <x:v>YES</x:v>
      </x:c>
      <x:c r="T1460" s="1">
        <x:f t="shared" si="277"/>
        <x:v>-1377.1905232161371</x:v>
      </x:c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53">
        <x:f t="shared" si="266"/>
        <x:v>2</x:v>
      </x:c>
      <x:c r="J1461" s="53">
        <x:f t="shared" si="267"/>
        <x:v>3</x:v>
      </x:c>
      <x:c r="K1461" s="53">
        <x:f t="shared" si="268"/>
        <x:v>20</x:v>
      </x:c>
      <x:c r="L1461" s="53">
        <x:f t="shared" si="269"/>
        <x:v>25</x:v>
      </x:c>
      <x:c r="M1461" s="54">
        <x:f t="shared" si="270"/>
        <x:v>1468.5536647877266</x:v>
      </x:c>
      <x:c r="N1461" s="54">
        <x:f t="shared" si="271"/>
        <x:v>0.51982893388036566</x:v>
      </x:c>
      <x:c r="O1461" s="55">
        <x:f t="shared" si="272"/>
        <x:v>77882</x:v>
      </x:c>
      <x:c r="P1461" s="55">
        <x:f t="shared" si="273"/>
        <x:v>20680</x:v>
      </x:c>
      <x:c r="Q1461" s="55">
        <x:f t="shared" si="274"/>
        <x:v>37995.723347009145</x:v>
      </x:c>
      <x:c r="R1461" s="55">
        <x:f t="shared" si="275"/>
        <x:v>-793.72334700914507</x:v>
      </x:c>
      <x:c r="S1461" s="1" t="str">
        <x:f t="shared" si="276"/>
        <x:v>YES</x:v>
      </x:c>
      <x:c r="T1461" s="1">
        <x:f t="shared" si="277"/>
        <x:v>-793.72334700914507</x:v>
      </x:c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53">
        <x:f t="shared" si="266"/>
        <x:v>2</x:v>
      </x:c>
      <x:c r="J1462" s="53">
        <x:f t="shared" si="267"/>
        <x:v>3</x:v>
      </x:c>
      <x:c r="K1462" s="53">
        <x:f t="shared" si="268"/>
        <x:v>21</x:v>
      </x:c>
      <x:c r="L1462" s="53">
        <x:f t="shared" si="269"/>
        <x:v>26</x:v>
      </x:c>
      <x:c r="M1462" s="54">
        <x:f t="shared" si="270"/>
        <x:v>1541.3894050141703</x:v>
      </x:c>
      <x:c r="N1462" s="54">
        <x:f t="shared" si="271"/>
        <x:v>0.57040930903761822</x:v>
      </x:c>
      <x:c r="O1462" s="55">
        <x:f t="shared" si="272"/>
        <x:v>80582</x:v>
      </x:c>
      <x:c r="P1462" s="55">
        <x:f t="shared" si="273"/>
        <x:v>21560</x:v>
      </x:c>
      <x:c r="Q1462" s="55">
        <x:f t="shared" si="274"/>
        <x:v>39260.232725940456</x:v>
      </x:c>
      <x:c r="R1462" s="55">
        <x:f t="shared" si="275"/>
        <x:v>-238.23272594045557</x:v>
      </x:c>
      <x:c r="S1462" s="1" t="str">
        <x:f t="shared" si="276"/>
        <x:v>YES</x:v>
      </x:c>
      <x:c r="T1462" s="1">
        <x:f t="shared" si="277"/>
        <x:v>-238.23272594045557</x:v>
      </x:c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53">
        <x:f t="shared" si="266"/>
        <x:v>2</x:v>
      </x:c>
      <x:c r="J1463" s="53">
        <x:f t="shared" si="267"/>
        <x:v>3</x:v>
      </x:c>
      <x:c r="K1463" s="53">
        <x:f t="shared" si="268"/>
        <x:v>22</x:v>
      </x:c>
      <x:c r="L1463" s="53">
        <x:f t="shared" si="269"/>
        <x:v>27</x:v>
      </x:c>
      <x:c r="M1463" s="54">
        <x:f t="shared" si="270"/>
        <x:v>1615.8657522605668</x:v>
      </x:c>
      <x:c r="N1463" s="54">
        <x:f t="shared" si="271"/>
        <x:v>0.62212899462539362</x:v>
      </x:c>
      <x:c r="O1463" s="55">
        <x:f t="shared" si="272"/>
        <x:v>83282</x:v>
      </x:c>
      <x:c r="P1463" s="55">
        <x:f t="shared" si="273"/>
        <x:v>22440</x:v>
      </x:c>
      <x:c r="Q1463" s="55">
        <x:f t="shared" si="274"/>
        <x:v>40553.224865634838</x:v>
      </x:c>
      <x:c r="R1463" s="55">
        <x:f t="shared" si="275"/>
        <x:v>288.77513436516165</x:v>
      </x:c>
      <x:c r="S1463" s="1" t="str">
        <x:f t="shared" si="276"/>
        <x:v>YES</x:v>
      </x:c>
      <x:c r="T1463" s="1">
        <x:f t="shared" si="277"/>
        <x:v>288.77513436516165</x:v>
      </x:c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53">
        <x:f t="shared" si="266"/>
        <x:v>2</x:v>
      </x:c>
      <x:c r="J1464" s="53">
        <x:f t="shared" si="267"/>
        <x:v>3</x:v>
      </x:c>
      <x:c r="K1464" s="53">
        <x:f t="shared" si="268"/>
        <x:v>23</x:v>
      </x:c>
      <x:c r="L1464" s="53">
        <x:f t="shared" si="269"/>
        <x:v>28</x:v>
      </x:c>
      <x:c r="M1464" s="54">
        <x:f t="shared" si="270"/>
        <x:v>1692.012341118003</x:v>
      </x:c>
      <x:c r="N1464" s="54">
        <x:f t="shared" si="271"/>
        <x:v>0.67500857022083538</x:v>
      </x:c>
      <x:c r="O1464" s="55">
        <x:f t="shared" si="272"/>
        <x:v>85982</x:v>
      </x:c>
      <x:c r="P1464" s="55">
        <x:f t="shared" si="273"/>
        <x:v>23320</x:v>
      </x:c>
      <x:c r="Q1464" s="55">
        <x:f t="shared" si="274"/>
        <x:v>41875.214255520885</x:v>
      </x:c>
      <x:c r="R1464" s="55">
        <x:f t="shared" si="275"/>
        <x:v>786.78574447911524</x:v>
      </x:c>
      <x:c r="S1464" s="1" t="str">
        <x:f t="shared" si="276"/>
        <x:v>YES</x:v>
      </x:c>
      <x:c r="T1464" s="1">
        <x:f t="shared" si="277"/>
        <x:v>786.78574447911524</x:v>
      </x:c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53">
        <x:f t="shared" si="266"/>
        <x:v>2</x:v>
      </x:c>
      <x:c r="J1465" s="53">
        <x:f t="shared" si="267"/>
        <x:v>3</x:v>
      </x:c>
      <x:c r="K1465" s="53">
        <x:f t="shared" si="268"/>
        <x:v>24</x:v>
      </x:c>
      <x:c r="L1465" s="53">
        <x:f t="shared" si="269"/>
        <x:v>29</x:v>
      </x:c>
      <x:c r="M1465" s="54">
        <x:f t="shared" si="270"/>
        <x:v>1769.8592906974991</x:v>
      </x:c>
      <x:c r="N1465" s="54">
        <x:f t="shared" si="271"/>
        <x:v>0.72906895187326326</x:v>
      </x:c>
      <x:c r="O1465" s="55">
        <x:f t="shared" si="272"/>
        <x:v>88682</x:v>
      </x:c>
      <x:c r="P1465" s="55">
        <x:f t="shared" si="273"/>
        <x:v>24200</x:v>
      </x:c>
      <x:c r="Q1465" s="55">
        <x:f t="shared" si="274"/>
        <x:v>43226.723796831582</x:v>
      </x:c>
      <x:c r="R1465" s="55">
        <x:f t="shared" si="275"/>
        <x:v>1255.2762031684179</x:v>
      </x:c>
      <x:c r="S1465" s="1" t="str">
        <x:f t="shared" si="276"/>
        <x:v>YES</x:v>
      </x:c>
      <x:c r="T1465" s="1">
        <x:f t="shared" si="277"/>
        <x:v>1255.2762031684179</x:v>
      </x:c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53">
        <x:f t="shared" si="266"/>
        <x:v>2</x:v>
      </x:c>
      <x:c r="J1466" s="53">
        <x:f t="shared" si="267"/>
        <x:v>3</x:v>
      </x:c>
      <x:c r="K1466" s="53">
        <x:f t="shared" si="268"/>
        <x:v>25</x:v>
      </x:c>
      <x:c r="L1466" s="53">
        <x:f t="shared" si="269"/>
        <x:v>30</x:v>
      </x:c>
      <x:c r="M1466" s="54">
        <x:f t="shared" si="270"/>
        <x:v>1849.4372121125966</x:v>
      </x:c>
      <x:c r="N1466" s="54">
        <x:f t="shared" si="271"/>
        <x:v>0.78433139730041435</x:v>
      </x:c>
      <x:c r="O1466" s="55">
        <x:f t="shared" si="272"/>
        <x:v>91382</x:v>
      </x:c>
      <x:c r="P1466" s="55">
        <x:f t="shared" si="273"/>
        <x:v>25080</x:v>
      </x:c>
      <x:c r="Q1466" s="55">
        <x:f t="shared" si="274"/>
        <x:v>44608.28493251036</x:v>
      </x:c>
      <x:c r="R1466" s="55">
        <x:f t="shared" si="275"/>
        <x:v>1693.7150674896402</x:v>
      </x:c>
      <x:c r="S1466" s="1" t="str">
        <x:f t="shared" si="276"/>
        <x:v>YES</x:v>
      </x:c>
      <x:c r="T1466" s="1">
        <x:f t="shared" si="277"/>
        <x:v>1693.7150674896402</x:v>
      </x:c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53">
        <x:f t="shared" si="266"/>
        <x:v>2</x:v>
      </x:c>
      <x:c r="J1467" s="53">
        <x:f t="shared" si="267"/>
        <x:v>3</x:v>
      </x:c>
      <x:c r="K1467" s="53">
        <x:f t="shared" si="268"/>
        <x:v>26</x:v>
      </x:c>
      <x:c r="L1467" s="53">
        <x:f t="shared" si="269"/>
        <x:v>31</x:v>
      </x:c>
      <x:c r="M1467" s="54">
        <x:f t="shared" si="270"/>
        <x:v>1930.7772160733143</x:v>
      </x:c>
      <x:c r="N1467" s="54">
        <x:f t="shared" si="271"/>
        <x:v>0.84081751116202386</x:v>
      </x:c>
      <x:c r="O1467" s="55">
        <x:f t="shared" si="272"/>
        <x:v>94082</x:v>
      </x:c>
      <x:c r="P1467" s="55">
        <x:f t="shared" si="273"/>
        <x:v>25960</x:v>
      </x:c>
      <x:c r="Q1467" s="55">
        <x:f t="shared" si="274"/>
        <x:v>46020.437779050597</x:v>
      </x:c>
      <x:c r="R1467" s="55">
        <x:f t="shared" si="275"/>
        <x:v>2101.5622209494031</x:v>
      </x:c>
      <x:c r="S1467" s="1" t="str">
        <x:f t="shared" si="276"/>
        <x:v>YES</x:v>
      </x:c>
      <x:c r="T1467" s="1">
        <x:f t="shared" si="277"/>
        <x:v>2101.5622209494031</x:v>
      </x:c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53">
        <x:f t="shared" si="266"/>
        <x:v>2</x:v>
      </x:c>
      <x:c r="J1468" s="53">
        <x:f t="shared" si="267"/>
        <x:v>3</x:v>
      </x:c>
      <x:c r="K1468" s="53">
        <x:f t="shared" si="268"/>
        <x:v>27</x:v>
      </x:c>
      <x:c r="L1468" s="53">
        <x:f t="shared" si="269"/>
        <x:v>32</x:v>
      </x:c>
      <x:c r="M1468" s="54">
        <x:f t="shared" si="270"/>
        <x:v>2013.9109205930708</x:v>
      </x:c>
      <x:c r="N1468" s="54">
        <x:f t="shared" si="271"/>
        <x:v>0.89854925041185474</x:v>
      </x:c>
      <x:c r="O1468" s="55">
        <x:f t="shared" si="272"/>
        <x:v>96782</x:v>
      </x:c>
      <x:c r="P1468" s="55">
        <x:f t="shared" si="273"/>
        <x:v>26840</x:v>
      </x:c>
      <x:c r="Q1468" s="55">
        <x:f t="shared" si="274"/>
        <x:v>47463.731260296365</x:v>
      </x:c>
      <x:c r="R1468" s="55">
        <x:f t="shared" si="275"/>
        <x:v>2478.2687397036352</x:v>
      </x:c>
      <x:c r="S1468" s="1" t="str">
        <x:f t="shared" si="276"/>
        <x:v>YES</x:v>
      </x:c>
      <x:c r="T1468" s="1">
        <x:f t="shared" si="277"/>
        <x:v>2478.2687397036352</x:v>
      </x:c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53">
        <x:f t="shared" si="266"/>
        <x:v>2</x:v>
      </x:c>
      <x:c r="J1469" s="53">
        <x:f t="shared" si="267"/>
        <x:v>3</x:v>
      </x:c>
      <x:c r="K1469" s="53">
        <x:f t="shared" si="268"/>
        <x:v>28</x:v>
      </x:c>
      <x:c r="L1469" s="53">
        <x:f t="shared" si="269"/>
        <x:v>33</x:v>
      </x:c>
      <x:c r="M1469" s="54">
        <x:f t="shared" si="270"/>
        <x:v>2098.8704588102246</x:v>
      </x:c>
      <x:c r="N1469" s="54">
        <x:f t="shared" si="271"/>
        <x:v>0.9575489297293226</x:v>
      </x:c>
      <x:c r="O1469" s="55">
        <x:f t="shared" si="272"/>
        <x:v>99482</x:v>
      </x:c>
      <x:c r="P1469" s="55">
        <x:f t="shared" si="273"/>
        <x:v>27720</x:v>
      </x:c>
      <x:c r="Q1469" s="55">
        <x:f t="shared" si="274"/>
        <x:v>48938.723243233064</x:v>
      </x:c>
      <x:c r="R1469" s="55">
        <x:f t="shared" si="275"/>
        <x:v>2823.2767567669362</x:v>
      </x:c>
      <x:c r="S1469" s="1" t="str">
        <x:f t="shared" si="276"/>
        <x:v>YES</x:v>
      </x:c>
      <x:c r="T1469" s="1">
        <x:f t="shared" si="277"/>
        <x:v>2823.2767567669362</x:v>
      </x:c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53">
        <x:f t="shared" si="266"/>
        <x:v>2</x:v>
      </x:c>
      <x:c r="J1470" s="53">
        <x:f t="shared" si="267"/>
        <x:v>3</x:v>
      </x:c>
      <x:c r="K1470" s="53">
        <x:f t="shared" si="268"/>
        <x:v>29</x:v>
      </x:c>
      <x:c r="L1470" s="53">
        <x:f t="shared" si="269"/>
        <x:v>34</x:v>
      </x:c>
      <x:c r="M1470" s="54">
        <x:f t="shared" si="270"/>
        <x:v>2185.6884869258784</x:v>
      </x:c>
      <x:c r="N1470" s="54">
        <x:f t="shared" si="271"/>
        <x:v>1.0178392270318599</x:v>
      </x:c>
      <x:c r="O1470" s="55">
        <x:f t="shared" si="272"/>
        <x:v>102182</x:v>
      </x:c>
      <x:c r="P1470" s="55">
        <x:f t="shared" si="273"/>
        <x:v>28600</x:v>
      </x:c>
      <x:c r="Q1470" s="55">
        <x:f t="shared" si="274"/>
        <x:v>50445.980675796498</x:v>
      </x:c>
      <x:c r="R1470" s="55">
        <x:f t="shared" si="275"/>
        <x:v>3136.019324203502</x:v>
      </x:c>
      <x:c r="S1470" s="1" t="str">
        <x:f t="shared" si="276"/>
        <x:v>YES</x:v>
      </x:c>
      <x:c r="T1470" s="1">
        <x:f t="shared" si="277"/>
        <x:v>3136.019324203502</x:v>
      </x:c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53">
        <x:f t="shared" si="266"/>
        <x:v>2</x:v>
      </x:c>
      <x:c r="J1471" s="53">
        <x:f t="shared" si="267"/>
        <x:v>3</x:v>
      </x:c>
      <x:c r="K1471" s="53">
        <x:f t="shared" si="268"/>
        <x:v>30</x:v>
      </x:c>
      <x:c r="L1471" s="53">
        <x:f t="shared" si="269"/>
        <x:v>35</x:v>
      </x:c>
      <x:c r="M1471" s="54">
        <x:f t="shared" si="270"/>
        <x:v>2274.398192259649</x:v>
      </x:c>
      <x:c r="N1471" s="54">
        <x:f t="shared" si="271"/>
        <x:v>1.0794431890692007</x:v>
      </x:c>
      <x:c r="O1471" s="55">
        <x:f t="shared" si="272"/>
        <x:v>104882</x:v>
      </x:c>
      <x:c r="P1471" s="55">
        <x:f t="shared" si="273"/>
        <x:v>29480</x:v>
      </x:c>
      <x:c r="Q1471" s="55">
        <x:f t="shared" si="274"/>
        <x:v>51986.079726730022</x:v>
      </x:c>
      <x:c r="R1471" s="55">
        <x:f t="shared" si="275"/>
        <x:v>3415.9202732699778</x:v>
      </x:c>
      <x:c r="S1471" s="1" t="str">
        <x:f t="shared" si="276"/>
        <x:v>YES</x:v>
      </x:c>
      <x:c r="T1471" s="1">
        <x:f t="shared" si="277"/>
        <x:v>3415.9202732699778</x:v>
      </x:c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53">
        <x:f t="shared" si="266"/>
        <x:v>2</x:v>
      </x:c>
      <x:c r="J1472" s="53">
        <x:f t="shared" si="267"/>
        <x:v>4</x:v>
      </x:c>
      <x:c r="K1472" s="53">
        <x:f t="shared" si="268"/>
        <x:v>0</x:v>
      </x:c>
      <x:c r="L1472" s="53">
        <x:f t="shared" si="269"/>
        <x:v>6</x:v>
      </x:c>
      <x:c r="M1472" s="54">
        <x:f t="shared" si="270"/>
        <x:v>350.257546875</x:v>
      </x:c>
      <x:c r="N1472" s="54">
        <x:f t="shared" si="271"/>
        <x:v>0</x:v>
      </x:c>
      <x:c r="O1472" s="55">
        <x:f t="shared" si="272"/>
        <x:v>25976</x:v>
      </x:c>
      <x:c r="P1472" s="55">
        <x:f t="shared" si="273"/>
        <x:v>3520</x:v>
      </x:c>
      <x:c r="Q1472" s="55">
        <x:f t="shared" si="274"/>
        <x:v>12161.720377604166</x:v>
      </x:c>
      <x:c r="R1472" s="55">
        <x:f t="shared" si="275"/>
        <x:v>-9705.7203776041661</x:v>
      </x:c>
      <x:c r="S1472" s="1" t="str">
        <x:f t="shared" si="276"/>
        <x:v>YES</x:v>
      </x:c>
      <x:c r="T1472" s="1">
        <x:f t="shared" si="277"/>
        <x:v>-9705.7203776041661</x:v>
      </x:c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53">
        <x:f t="shared" si="266"/>
        <x:v>2</x:v>
      </x:c>
      <x:c r="J1473" s="53">
        <x:f t="shared" si="267"/>
        <x:v>4</x:v>
      </x:c>
      <x:c r="K1473" s="53">
        <x:f t="shared" si="268"/>
        <x:v>1</x:v>
      </x:c>
      <x:c r="L1473" s="53">
        <x:f t="shared" si="269"/>
        <x:v>7</x:v>
      </x:c>
      <x:c r="M1473" s="54">
        <x:f t="shared" si="270"/>
        <x:v>395.820046875</x:v>
      </x:c>
      <x:c r="N1473" s="54">
        <x:f t="shared" si="271"/>
        <x:v>0</x:v>
      </x:c>
      <x:c r="O1473" s="55">
        <x:f t="shared" si="272"/>
        <x:v>28676</x:v>
      </x:c>
      <x:c r="P1473" s="55">
        <x:f t="shared" si="273"/>
        <x:v>4400</x:v>
      </x:c>
      <x:c r="Q1473" s="55">
        <x:f t="shared" si="274"/>
        <x:v>13743.751627604166</x:v>
      </x:c>
      <x:c r="R1473" s="55">
        <x:f t="shared" si="275"/>
        <x:v>-9467.7516276041661</x:v>
      </x:c>
      <x:c r="S1473" s="1" t="str">
        <x:f t="shared" si="276"/>
        <x:v>YES</x:v>
      </x:c>
      <x:c r="T1473" s="1">
        <x:f t="shared" si="277"/>
        <x:v>-9467.7516276041661</x:v>
      </x:c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53">
        <x:f t="shared" si="266"/>
        <x:v>2</x:v>
      </x:c>
      <x:c r="J1474" s="53">
        <x:f t="shared" si="267"/>
        <x:v>4</x:v>
      </x:c>
      <x:c r="K1474" s="53">
        <x:f t="shared" si="268"/>
        <x:v>2</x:v>
      </x:c>
      <x:c r="L1474" s="53">
        <x:f t="shared" si="269"/>
        <x:v>8</x:v>
      </x:c>
      <x:c r="M1474" s="54">
        <x:f t="shared" si="270"/>
        <x:v>442.52160937500003</x:v>
      </x:c>
      <x:c r="N1474" s="54">
        <x:f t="shared" si="271"/>
        <x:v>0</x:v>
      </x:c>
      <x:c r="O1474" s="55">
        <x:f t="shared" si="272"/>
        <x:v>31376</x:v>
      </x:c>
      <x:c r="P1474" s="55">
        <x:f t="shared" si="273"/>
        <x:v>5280</x:v>
      </x:c>
      <x:c r="Q1474" s="55">
        <x:f t="shared" si="274"/>
        <x:v>15365.333658854168</x:v>
      </x:c>
      <x:c r="R1474" s="55">
        <x:f t="shared" si="275"/>
        <x:v>-9269.3336588541679</x:v>
      </x:c>
      <x:c r="S1474" s="1" t="str">
        <x:f t="shared" si="276"/>
        <x:v>YES</x:v>
      </x:c>
      <x:c r="T1474" s="1">
        <x:f t="shared" si="277"/>
        <x:v>-9269.3336588541679</x:v>
      </x:c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53">
        <x:f t="shared" si="266"/>
        <x:v>2</x:v>
      </x:c>
      <x:c r="J1475" s="53">
        <x:f t="shared" si="267"/>
        <x:v>4</x:v>
      </x:c>
      <x:c r="K1475" s="53">
        <x:f t="shared" si="268"/>
        <x:v>3</x:v>
      </x:c>
      <x:c r="L1475" s="53">
        <x:f t="shared" si="269"/>
        <x:v>9</x:v>
      </x:c>
      <x:c r="M1475" s="54">
        <x:f t="shared" si="270"/>
        <x:v>490.38359179687495</x:v>
      </x:c>
      <x:c r="N1475" s="54">
        <x:f t="shared" si="271"/>
        <x:v>0</x:v>
      </x:c>
      <x:c r="O1475" s="55">
        <x:f t="shared" si="272"/>
        <x:v>34076</x:v>
      </x:c>
      <x:c r="P1475" s="55">
        <x:f t="shared" si="273"/>
        <x:v>6160</x:v>
      </x:c>
      <x:c r="Q1475" s="55">
        <x:f t="shared" si="274"/>
        <x:v>17027.208048502602</x:v>
      </x:c>
      <x:c r="R1475" s="55">
        <x:f t="shared" si="275"/>
        <x:v>-9111.2080485026017</x:v>
      </x:c>
      <x:c r="S1475" s="1" t="str">
        <x:f t="shared" si="276"/>
        <x:v>YES</x:v>
      </x:c>
      <x:c r="T1475" s="1">
        <x:f t="shared" si="277"/>
        <x:v>-9111.2080485026017</x:v>
      </x:c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53">
        <x:f t="shared" si="266"/>
        <x:v>2</x:v>
      </x:c>
      <x:c r="J1476" s="53">
        <x:f t="shared" si="267"/>
        <x:v>4</x:v>
      </x:c>
      <x:c r="K1476" s="53">
        <x:f t="shared" si="268"/>
        <x:v>4</x:v>
      </x:c>
      <x:c r="L1476" s="53">
        <x:f t="shared" si="269"/>
        <x:v>10</x:v>
      </x:c>
      <x:c r="M1476" s="54">
        <x:f t="shared" si="270"/>
        <x:v>539.42770751953128</x:v>
      </x:c>
      <x:c r="N1476" s="54">
        <x:f t="shared" si="271"/>
        <x:v>0</x:v>
      </x:c>
      <x:c r="O1476" s="55">
        <x:f t="shared" si="272"/>
        <x:v>36776</x:v>
      </x:c>
      <x:c r="P1476" s="55">
        <x:f t="shared" si="273"/>
        <x:v>7040</x:v>
      </x:c>
      <x:c r="Q1476" s="55">
        <x:f t="shared" si="274"/>
        <x:v>18730.128733317059</x:v>
      </x:c>
      <x:c r="R1476" s="55">
        <x:f t="shared" si="275"/>
        <x:v>-8994.1287333170585</x:v>
      </x:c>
      <x:c r="S1476" s="1" t="str">
        <x:f t="shared" si="276"/>
        <x:v>YES</x:v>
      </x:c>
      <x:c r="T1476" s="1">
        <x:f t="shared" si="277"/>
        <x:v>-8994.1287333170585</x:v>
      </x:c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53">
        <x:f t="shared" si="266"/>
        <x:v>2</x:v>
      </x:c>
      <x:c r="J1477" s="53">
        <x:f t="shared" si="267"/>
        <x:v>4</x:v>
      </x:c>
      <x:c r="K1477" s="53">
        <x:f t="shared" si="268"/>
        <x:v>5</x:v>
      </x:c>
      <x:c r="L1477" s="53">
        <x:f t="shared" si="269"/>
        <x:v>11</x:v>
      </x:c>
      <x:c r="M1477" s="54">
        <x:f t="shared" si="270"/>
        <x:v>589.67603144073485</x:v>
      </x:c>
      <x:c r="N1477" s="54">
        <x:f t="shared" si="271"/>
        <x:v>0</x:v>
      </x:c>
      <x:c r="O1477" s="55">
        <x:f t="shared" si="272"/>
        <x:v>39476</x:v>
      </x:c>
      <x:c r="P1477" s="55">
        <x:f t="shared" si="273"/>
        <x:v>7920</x:v>
      </x:c>
      <x:c r="Q1477" s="55">
        <x:f t="shared" si="274"/>
        <x:v>20474.862202803291</x:v>
      </x:c>
      <x:c r="R1477" s="55">
        <x:f t="shared" si="275"/>
        <x:v>-8918.8622028032914</x:v>
      </x:c>
      <x:c r="S1477" s="1" t="str">
        <x:f t="shared" si="276"/>
        <x:v>YES</x:v>
      </x:c>
      <x:c r="T1477" s="1">
        <x:f t="shared" si="277"/>
        <x:v>-8918.8622028032914</x:v>
      </x:c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53">
        <x:f t="shared" si="266"/>
        <x:v>2</x:v>
      </x:c>
      <x:c r="J1478" s="53">
        <x:f t="shared" si="267"/>
        <x:v>4</x:v>
      </x:c>
      <x:c r="K1478" s="53">
        <x:f t="shared" si="268"/>
        <x:v>6</x:v>
      </x:c>
      <x:c r="L1478" s="53">
        <x:f t="shared" si="269"/>
        <x:v>12</x:v>
      </x:c>
      <x:c r="M1478" s="54">
        <x:f t="shared" si="270"/>
        <x:v>641.15100562236785</x:v>
      </x:c>
      <x:c r="N1478" s="54">
        <x:f t="shared" si="271"/>
        <x:v>0</x:v>
      </x:c>
      <x:c r="O1478" s="55">
        <x:f t="shared" si="272"/>
        <x:v>42176</x:v>
      </x:c>
      <x:c r="P1478" s="55">
        <x:f t="shared" si="273"/>
        <x:v>8800</x:v>
      </x:c>
      <x:c r="Q1478" s="55">
        <x:f t="shared" si="274"/>
        <x:v>22262.187695221106</x:v>
      </x:c>
      <x:c r="R1478" s="55">
        <x:f t="shared" si="275"/>
        <x:v>-8886.187695221106</x:v>
      </x:c>
      <x:c r="S1478" s="1" t="str">
        <x:f t="shared" si="276"/>
        <x:v>YES</x:v>
      </x:c>
      <x:c r="T1478" s="1">
        <x:f t="shared" si="277"/>
        <x:v>-8886.187695221106</x:v>
      </x:c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53">
        <x:f t="shared" si="266"/>
        <x:v>2</x:v>
      </x:c>
      <x:c r="J1479" s="53">
        <x:f t="shared" si="267"/>
        <x:v>4</x:v>
      </x:c>
      <x:c r="K1479" s="53">
        <x:f t="shared" si="268"/>
        <x:v>7</x:v>
      </x:c>
      <x:c r="L1479" s="53">
        <x:f t="shared" si="269"/>
        <x:v>13</x:v>
      </x:c>
      <x:c r="M1479" s="54">
        <x:f t="shared" si="270"/>
        <x:v>693.87544502032824</x:v>
      </x:c>
      <x:c r="N1479" s="54">
        <x:f t="shared" si="271"/>
        <x:v>0</x:v>
      </x:c>
      <x:c r="O1479" s="55">
        <x:f t="shared" si="272"/>
        <x:v>44876</x:v>
      </x:c>
      <x:c r="P1479" s="55">
        <x:f t="shared" si="273"/>
        <x:v>9680</x:v>
      </x:c>
      <x:c r="Q1479" s="55">
        <x:f t="shared" si="274"/>
        <x:v>24092.897396539174</x:v>
      </x:c>
      <x:c r="R1479" s="55">
        <x:f t="shared" si="275"/>
        <x:v>-8896.8973965391742</x:v>
      </x:c>
      <x:c r="S1479" s="1" t="str">
        <x:f t="shared" si="276"/>
        <x:v>YES</x:v>
      </x:c>
      <x:c r="T1479" s="1">
        <x:f t="shared" si="277"/>
        <x:v>-8896.8973965391742</x:v>
      </x:c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53">
        <x:f t="shared" si="266"/>
        <x:v>2</x:v>
      </x:c>
      <x:c r="J1480" s="53">
        <x:f t="shared" si="267"/>
        <x:v>4</x:v>
      </x:c>
      <x:c r="K1480" s="53">
        <x:f t="shared" si="268"/>
        <x:v>8</x:v>
      </x:c>
      <x:c r="L1480" s="53">
        <x:f t="shared" si="269"/>
        <x:v>14</x:v>
      </x:c>
      <x:c r="M1480" s="54">
        <x:f t="shared" si="270"/>
        <x:v>747.87254330030839</x:v>
      </x:c>
      <x:c r="N1480" s="54">
        <x:f t="shared" si="271"/>
        <x:v>1.9355932847436384E-2</x:v>
      </x:c>
      <x:c r="O1480" s="55">
        <x:f t="shared" si="272"/>
        <x:v>47576</x:v>
      </x:c>
      <x:c r="P1480" s="55">
        <x:f t="shared" si="273"/>
        <x:v>10560</x:v>
      </x:c>
      <x:c r="Q1480" s="55">
        <x:f t="shared" si="274"/>
        <x:v>25483.898321185909</x:v>
      </x:c>
      <x:c r="R1480" s="55">
        <x:f t="shared" si="275"/>
        <x:v>-8467.8983211859086</x:v>
      </x:c>
      <x:c r="S1480" s="1" t="str">
        <x:f t="shared" si="276"/>
        <x:v>YES</x:v>
      </x:c>
      <x:c r="T1480" s="1">
        <x:f t="shared" si="277"/>
        <x:v>-8467.8983211859086</x:v>
      </x:c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53">
        <x:f t="shared" si="266"/>
        <x:v>2</x:v>
      </x:c>
      <x:c r="J1481" s="53">
        <x:f t="shared" si="267"/>
        <x:v>4</x:v>
      </x:c>
      <x:c r="K1481" s="53">
        <x:f t="shared" si="268"/>
        <x:v>9</x:v>
      </x:c>
      <x:c r="L1481" s="53">
        <x:f t="shared" si="269"/>
        <x:v>15</x:v>
      </x:c>
      <x:c r="M1481" s="54">
        <x:f t="shared" si="270"/>
        <x:v>803.16587874070285</x:v>
      </x:c>
      <x:c r="N1481" s="54">
        <x:f t="shared" si="271"/>
        <x:v>5.7754082458821424E-2</x:v>
      </x:c>
      <x:c r="O1481" s="55">
        <x:f t="shared" si="272"/>
        <x:v>50276</x:v>
      </x:c>
      <x:c r="P1481" s="55">
        <x:f t="shared" si="273"/>
        <x:v>11440</x:v>
      </x:c>
      <x:c r="Q1481" s="55">
        <x:f t="shared" si="274"/>
        <x:v>26443.852061470534</x:v>
      </x:c>
      <x:c r="R1481" s="55">
        <x:f t="shared" si="275"/>
        <x:v>-7607.852061470534</x:v>
      </x:c>
      <x:c r="S1481" s="1" t="str">
        <x:f t="shared" si="276"/>
        <x:v>YES</x:v>
      </x:c>
      <x:c r="T1481" s="1">
        <x:f t="shared" si="277"/>
        <x:v>-7607.852061470534</x:v>
      </x:c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53">
        <x:f t="shared" si="266"/>
        <x:v>2</x:v>
      </x:c>
      <x:c r="J1482" s="53">
        <x:f t="shared" si="267"/>
        <x:v>4</x:v>
      </x:c>
      <x:c r="K1482" s="53">
        <x:f t="shared" si="268"/>
        <x:v>10</x:v>
      </x:c>
      <x:c r="L1482" s="53">
        <x:f t="shared" si="269"/>
        <x:v>16</x:v>
      </x:c>
      <x:c r="M1482" s="54">
        <x:f t="shared" si="270"/>
        <x:v>859.77942022391574</x:v>
      </x:c>
      <x:c r="N1482" s="54">
        <x:f t="shared" si="271"/>
        <x:v>9.7069041822163707E-2</x:v>
      </x:c>
      <x:c r="O1482" s="55">
        <x:f t="shared" si="272"/>
        <x:v>52976</x:v>
      </x:c>
      <x:c r="P1482" s="55">
        <x:f t="shared" si="273"/>
        <x:v>12320</x:v>
      </x:c>
      <x:c r="Q1482" s="55">
        <x:f t="shared" si="274"/>
        <x:v>27426.726045554093</x:v>
      </x:c>
      <x:c r="R1482" s="55">
        <x:f t="shared" si="275"/>
        <x:v>-6770.7260455540927</x:v>
      </x:c>
      <x:c r="S1482" s="1" t="str">
        <x:f t="shared" si="276"/>
        <x:v>YES</x:v>
      </x:c>
      <x:c r="T1482" s="1">
        <x:f t="shared" si="277"/>
        <x:v>-6770.7260455540927</x:v>
      </x:c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53">
        <x:f t="shared" si="266"/>
        <x:v>2</x:v>
      </x:c>
      <x:c r="J1483" s="53">
        <x:f t="shared" si="267"/>
        <x:v>4</x:v>
      </x:c>
      <x:c r="K1483" s="53">
        <x:f t="shared" si="268"/>
        <x:v>11</x:v>
      </x:c>
      <x:c r="L1483" s="53">
        <x:f t="shared" si="269"/>
        <x:v>17</x:v>
      </x:c>
      <x:c r="M1483" s="54">
        <x:f t="shared" si="270"/>
        <x:v>917.73753331735475</x:v>
      </x:c>
      <x:c r="N1483" s="54">
        <x:f t="shared" si="271"/>
        <x:v>0.13731773147038523</x:v>
      </x:c>
      <x:c r="O1483" s="55">
        <x:f t="shared" si="272"/>
        <x:v>55676</x:v>
      </x:c>
      <x:c r="P1483" s="55">
        <x:f t="shared" si="273"/>
        <x:v>13200</x:v>
      </x:c>
      <x:c r="Q1483" s="55">
        <x:f t="shared" si="274"/>
        <x:v>28432.94328675963</x:v>
      </x:c>
      <x:c r="R1483" s="55">
        <x:f t="shared" si="275"/>
        <x:v>-5956.9432867596297</x:v>
      </x:c>
      <x:c r="S1483" s="1" t="str">
        <x:f t="shared" si="276"/>
        <x:v>YES</x:v>
      </x:c>
      <x:c r="T1483" s="1">
        <x:f t="shared" si="277"/>
        <x:v>-5956.9432867596297</x:v>
      </x:c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53">
        <x:f t="shared" si="266"/>
        <x:v>2</x:v>
      </x:c>
      <x:c r="J1484" s="53">
        <x:f t="shared" si="267"/>
        <x:v>4</x:v>
      </x:c>
      <x:c r="K1484" s="53">
        <x:f t="shared" si="268"/>
        <x:v>12</x:v>
      </x:c>
      <x:c r="L1484" s="53">
        <x:f t="shared" si="269"/>
        <x:v>18</x:v>
      </x:c>
      <x:c r="M1484" s="54">
        <x:f t="shared" si="270"/>
        <x:v>977.06498644541921</x:v>
      </x:c>
      <x:c r="N1484" s="54">
        <x:f t="shared" si="271"/>
        <x:v>0.17851735169820779</x:v>
      </x:c>
      <x:c r="O1484" s="55">
        <x:f t="shared" si="272"/>
        <x:v>58376</x:v>
      </x:c>
      <x:c r="P1484" s="55">
        <x:f t="shared" si="273"/>
        <x:v>14080</x:v>
      </x:c>
      <x:c r="Q1484" s="55">
        <x:f t="shared" si="274"/>
        <x:v>29462.933792455195</x:v>
      </x:c>
      <x:c r="R1484" s="55">
        <x:f t="shared" si="275"/>
        <x:v>-5166.9337924551946</x:v>
      </x:c>
      <x:c r="S1484" s="1" t="str">
        <x:f t="shared" si="276"/>
        <x:v>YES</x:v>
      </x:c>
      <x:c r="T1484" s="1">
        <x:f t="shared" si="277"/>
        <x:v>-5166.9337924551946</x:v>
      </x:c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53">
        <x:f t="shared" si="266"/>
        <x:v>2</x:v>
      </x:c>
      <x:c r="J1485" s="53">
        <x:f t="shared" si="267"/>
        <x:v>4</x:v>
      </x:c>
      <x:c r="K1485" s="53">
        <x:f t="shared" si="268"/>
        <x:v>13</x:v>
      </x:c>
      <x:c r="L1485" s="53">
        <x:f t="shared" si="269"/>
        <x:v>19</x:v>
      </x:c>
      <x:c r="M1485" s="54">
        <x:f t="shared" si="270"/>
        <x:v>1037.7869571538035</x:v>
      </x:c>
      <x:c r="N1485" s="54">
        <x:f t="shared" si="271"/>
        <x:v>0.22068538691236356</x:v>
      </x:c>
      <x:c r="O1485" s="55">
        <x:f t="shared" si="272"/>
        <x:v>61076</x:v>
      </x:c>
      <x:c r="P1485" s="55">
        <x:f t="shared" si="273"/>
        <x:v>14960</x:v>
      </x:c>
      <x:c r="Q1485" s="55">
        <x:f t="shared" si="274"/>
        <x:v>30517.13467280909</x:v>
      </x:c>
      <x:c r="R1485" s="55">
        <x:f t="shared" si="275"/>
        <x:v>-4401.1346728090903</x:v>
      </x:c>
      <x:c r="S1485" s="1" t="str">
        <x:f t="shared" si="276"/>
        <x:v>YES</x:v>
      </x:c>
      <x:c r="T1485" s="1">
        <x:f t="shared" si="277"/>
        <x:v>-4401.1346728090903</x:v>
      </x:c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53">
        <x:f t="shared" si="266"/>
        <x:v>2</x:v>
      </x:c>
      <x:c r="J1486" s="53">
        <x:f t="shared" si="267"/>
        <x:v>4</x:v>
      </x:c>
      <x:c r="K1486" s="53">
        <x:f t="shared" si="268"/>
        <x:v>14</x:v>
      </x:c>
      <x:c r="L1486" s="53">
        <x:f t="shared" si="269"/>
        <x:v>20</x:v>
      </x:c>
      <x:c r="M1486" s="54">
        <x:f t="shared" si="270"/>
        <x:v>1099.9290384674646</x:v>
      </x:c>
      <x:c r="N1486" s="54">
        <x:f t="shared" si="271"/>
        <x:v>0.26383961004685041</x:v>
      </x:c>
      <x:c r="O1486" s="55">
        <x:f t="shared" si="272"/>
        <x:v>63776</x:v>
      </x:c>
      <x:c r="P1486" s="55">
        <x:f t="shared" si="273"/>
        <x:v>15840</x:v>
      </x:c>
      <x:c r="Q1486" s="55">
        <x:f t="shared" si="274"/>
        <x:v>31595.990251171261</x:v>
      </x:c>
      <x:c r="R1486" s="55">
        <x:f t="shared" si="275"/>
        <x:v>-3659.9902511712608</x:v>
      </x:c>
      <x:c r="S1486" s="1" t="str">
        <x:f t="shared" si="276"/>
        <x:v>YES</x:v>
      </x:c>
      <x:c r="T1486" s="1">
        <x:f t="shared" si="277"/>
        <x:v>-3659.9902511712608</x:v>
      </x:c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53">
        <x:f t="shared" si="266"/>
        <x:v>2</x:v>
      </x:c>
      <x:c r="J1487" s="53">
        <x:f t="shared" si="267"/>
        <x:v>4</x:v>
      </x:c>
      <x:c r="K1487" s="53">
        <x:f t="shared" si="268"/>
        <x:v>15</x:v>
      </x:c>
      <x:c r="L1487" s="53">
        <x:f t="shared" si="269"/>
        <x:v>21</x:v>
      </x:c>
      <x:c r="M1487" s="54">
        <x:f t="shared" si="270"/>
        <x:v>1163.5172453436112</x:v>
      </x:c>
      <x:c r="N1487" s="54">
        <x:f t="shared" si="271"/>
        <x:v>0.30799808704417442</x:v>
      </x:c>
      <x:c r="O1487" s="55">
        <x:f t="shared" si="272"/>
        <x:v>66476</x:v>
      </x:c>
      <x:c r="P1487" s="55">
        <x:f t="shared" si="273"/>
        <x:v>16720</x:v>
      </x:c>
      <x:c r="Q1487" s="55">
        <x:f t="shared" si="274"/>
        <x:v>32699.952176104362</x:v>
      </x:c>
      <x:c r="R1487" s="55">
        <x:f t="shared" si="275"/>
        <x:v>-2943.9521761043616</x:v>
      </x:c>
      <x:c r="S1487" s="1" t="str">
        <x:f t="shared" si="276"/>
        <x:v>YES</x:v>
      </x:c>
      <x:c r="T1487" s="1">
        <x:f t="shared" si="277"/>
        <x:v>-2943.9521761043616</x:v>
      </x:c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53">
        <x:f t="shared" si="266"/>
        <x:v>2</x:v>
      </x:c>
      <x:c r="J1488" s="53">
        <x:f t="shared" si="267"/>
        <x:v>4</x:v>
      </x:c>
      <x:c r="K1488" s="53">
        <x:f t="shared" si="268"/>
        <x:v>16</x:v>
      </x:c>
      <x:c r="L1488" s="53">
        <x:f t="shared" si="269"/>
        <x:v>22</x:v>
      </x:c>
      <x:c r="M1488" s="54">
        <x:f t="shared" si="270"/>
        <x:v>1228.5780212211002</x:v>
      </x:c>
      <x:c r="N1488" s="54">
        <x:f t="shared" si="271"/>
        <x:v>0.35317918140354182</x:v>
      </x:c>
      <x:c r="O1488" s="55">
        <x:f t="shared" si="272"/>
        <x:v>69176</x:v>
      </x:c>
      <x:c r="P1488" s="55">
        <x:f t="shared" si="273"/>
        <x:v>17600</x:v>
      </x:c>
      <x:c r="Q1488" s="55">
        <x:f t="shared" si="274"/>
        <x:v>33829.479535088547</x:v>
      </x:c>
      <x:c r="R1488" s="55">
        <x:f t="shared" si="275"/>
        <x:v>-2253.479535088547</x:v>
      </x:c>
      <x:c r="S1488" s="1" t="str">
        <x:f t="shared" si="276"/>
        <x:v>YES</x:v>
      </x:c>
      <x:c r="T1488" s="1">
        <x:f t="shared" si="277"/>
        <x:v>-2253.479535088547</x:v>
      </x:c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53">
        <x:f t="shared" si="266"/>
        <x:v>2</x:v>
      </x:c>
      <x:c r="J1489" s="53">
        <x:f t="shared" si="267"/>
        <x:v>4</x:v>
      </x:c>
      <x:c r="K1489" s="53">
        <x:f t="shared" si="268"/>
        <x:v>17</x:v>
      </x:c>
      <x:c r="L1489" s="53">
        <x:f t="shared" si="269"/>
        <x:v>23</x:v>
      </x:c>
      <x:c r="M1489" s="54">
        <x:f t="shared" si="270"/>
        <x:v>1295.1382446676405</x:v>
      </x:c>
      <x:c r="N1489" s="54">
        <x:f t="shared" si="271"/>
        <x:v>0.39940155879697259</x:v>
      </x:c>
      <x:c r="O1489" s="55">
        <x:f t="shared" si="272"/>
        <x:v>71876</x:v>
      </x:c>
      <x:c r="P1489" s="55">
        <x:f t="shared" si="273"/>
        <x:v>18480</x:v>
      </x:c>
      <x:c r="Q1489" s="55">
        <x:f t="shared" si="274"/>
        <x:v>34985.03896992431</x:v>
      </x:c>
      <x:c r="R1489" s="55">
        <x:f t="shared" si="275"/>
        <x:v>-1589.0389699243096</x:v>
      </x:c>
      <x:c r="S1489" s="1" t="str">
        <x:f t="shared" si="276"/>
        <x:v>YES</x:v>
      </x:c>
      <x:c r="T1489" s="1">
        <x:f t="shared" si="277"/>
        <x:v>-1589.0389699243096</x:v>
      </x:c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53">
        <x:f t="shared" si="266"/>
        <x:v>2</x:v>
      </x:c>
      <x:c r="J1490" s="53">
        <x:f t="shared" si="267"/>
        <x:v>4</x:v>
      </x:c>
      <x:c r="K1490" s="53">
        <x:f t="shared" si="268"/>
        <x:v>18</x:v>
      </x:c>
      <x:c r="L1490" s="53">
        <x:f t="shared" si="269"/>
        <x:v>24</x:v>
      </x:c>
      <x:c r="M1490" s="54">
        <x:f t="shared" si="270"/>
        <x:v>1363.2252361262279</x:v>
      </x:c>
      <x:c r="N1490" s="54">
        <x:f t="shared" si="271"/>
        <x:v>0.44668419175432489</x:v>
      </x:c>
      <x:c r="O1490" s="55">
        <x:f t="shared" si="272"/>
        <x:v>74576</x:v>
      </x:c>
      <x:c r="P1490" s="55">
        <x:f t="shared" si="273"/>
        <x:v>19360</x:v>
      </x:c>
      <x:c r="Q1490" s="55">
        <x:f t="shared" si="274"/>
        <x:v>36167.104793858118</x:v>
      </x:c>
      <x:c r="R1490" s="55">
        <x:f t="shared" si="275"/>
        <x:v>-951.10479385811777</x:v>
      </x:c>
      <x:c r="S1490" s="1" t="str">
        <x:f t="shared" si="276"/>
        <x:v>YES</x:v>
      </x:c>
      <x:c r="T1490" s="1">
        <x:f t="shared" si="277"/>
        <x:v>-951.10479385811777</x:v>
      </x:c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53">
        <x:f t="shared" si="266"/>
        <x:v>2</x:v>
      </x:c>
      <x:c r="J1491" s="53">
        <x:f t="shared" si="267"/>
        <x:v>4</x:v>
      </x:c>
      <x:c r="K1491" s="53">
        <x:f t="shared" si="268"/>
        <x:v>19</x:v>
      </x:c>
      <x:c r="L1491" s="53">
        <x:f t="shared" si="269"/>
        <x:v>25</x:v>
      </x:c>
      <x:c r="M1491" s="54">
        <x:f t="shared" si="270"/>
        <x:v>1432.8667647622497</x:v>
      </x:c>
      <x:c r="N1491" s="54">
        <x:f t="shared" si="271"/>
        <x:v>0.49504636441822891</x:v>
      </x:c>
      <x:c r="O1491" s="55">
        <x:f t="shared" si="272"/>
        <x:v>77276</x:v>
      </x:c>
      <x:c r="P1491" s="55">
        <x:f t="shared" si="273"/>
        <x:v>20240</x:v>
      </x:c>
      <x:c r="Q1491" s="55">
        <x:f t="shared" si="274"/>
        <x:v>37376.159110455723</x:v>
      </x:c>
      <x:c r="R1491" s="55">
        <x:f t="shared" si="275"/>
        <x:v>-340.15911045572284</x:v>
      </x:c>
      <x:c r="S1491" s="1" t="str">
        <x:f t="shared" si="276"/>
        <x:v>YES</x:v>
      </x:c>
      <x:c r="T1491" s="1">
        <x:f t="shared" si="277"/>
        <x:v>-340.15911045572284</x:v>
      </x:c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53">
        <x:f t="shared" si="266"/>
        <x:v>2</x:v>
      </x:c>
      <x:c r="J1492" s="53">
        <x:f t="shared" si="267"/>
        <x:v>4</x:v>
      </x:c>
      <x:c r="K1492" s="53">
        <x:f t="shared" si="268"/>
        <x:v>20</x:v>
      </x:c>
      <x:c r="L1492" s="53">
        <x:f t="shared" si="269"/>
        <x:v>26</x:v>
      </x:c>
      <x:c r="M1492" s="54">
        <x:f t="shared" si="270"/>
        <x:v>1504.0910554127267</x:v>
      </x:c>
      <x:c r="N1492" s="54">
        <x:f t="shared" si="271"/>
        <x:v>0.54450767736994909</x:v>
      </x:c>
      <x:c r="O1492" s="55">
        <x:f t="shared" si="272"/>
        <x:v>79976</x:v>
      </x:c>
      <x:c r="P1492" s="55">
        <x:f t="shared" si="273"/>
        <x:v>21120</x:v>
      </x:c>
      <x:c r="Q1492" s="55">
        <x:f t="shared" si="274"/>
        <x:v>38612.691934248724</x:v>
      </x:c>
      <x:c r="R1492" s="55">
        <x:f t="shared" si="275"/>
        <x:v>243.30806575127644</x:v>
      </x:c>
      <x:c r="S1492" s="1" t="str">
        <x:f t="shared" si="276"/>
        <x:v>YES</x:v>
      </x:c>
      <x:c r="T1492" s="1">
        <x:f t="shared" si="277"/>
        <x:v>243.30806575127644</x:v>
      </x:c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53">
        <x:f t="shared" si="266"/>
        <x:v>2</x:v>
      </x:c>
      <x:c r="J1493" s="53">
        <x:f t="shared" si="267"/>
        <x:v>4</x:v>
      </x:c>
      <x:c r="K1493" s="53">
        <x:f t="shared" si="268"/>
        <x:v>21</x:v>
      </x:c>
      <x:c r="L1493" s="53">
        <x:f t="shared" si="269"/>
        <x:v>27</x:v>
      </x:c>
      <x:c r="M1493" s="54">
        <x:f t="shared" si="270"/>
        <x:v>1576.9267956391705</x:v>
      </x:c>
      <x:c r="N1493" s="54">
        <x:f t="shared" si="271"/>
        <x:v>0.59508805252720165</x:v>
      </x:c>
      <x:c r="O1493" s="55">
        <x:f t="shared" si="272"/>
        <x:v>82676</x:v>
      </x:c>
      <x:c r="P1493" s="55">
        <x:f t="shared" si="273"/>
        <x:v>22000</x:v>
      </x:c>
      <x:c r="Q1493" s="55">
        <x:f t="shared" si="274"/>
        <x:v>39877.201313180041</x:v>
      </x:c>
      <x:c r="R1493" s="55">
        <x:f t="shared" si="275"/>
        <x:v>798.79868681995868</x:v>
      </x:c>
      <x:c r="S1493" s="1" t="str">
        <x:f t="shared" si="276"/>
        <x:v>YES</x:v>
      </x:c>
      <x:c r="T1493" s="1">
        <x:f t="shared" si="277"/>
        <x:v>798.79868681995868</x:v>
      </x:c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53">
        <x:f t="shared" si="266"/>
        <x:v>2</x:v>
      </x:c>
      <x:c r="J1494" s="53">
        <x:f t="shared" si="267"/>
        <x:v>4</x:v>
      </x:c>
      <x:c r="K1494" s="53">
        <x:f t="shared" si="268"/>
        <x:v>22</x:v>
      </x:c>
      <x:c r="L1494" s="53">
        <x:f t="shared" si="269"/>
        <x:v>28</x:v>
      </x:c>
      <x:c r="M1494" s="54">
        <x:f t="shared" si="270"/>
        <x:v>1651.4031428855665</x:v>
      </x:c>
      <x:c r="N1494" s="54">
        <x:f t="shared" si="271"/>
        <x:v>0.64680773811497672</x:v>
      </x:c>
      <x:c r="O1494" s="55">
        <x:f t="shared" si="272"/>
        <x:v>85376</x:v>
      </x:c>
      <x:c r="P1494" s="55">
        <x:f t="shared" si="273"/>
        <x:v>22880</x:v>
      </x:c>
      <x:c r="Q1494" s="55">
        <x:f t="shared" si="274"/>
        <x:v>41170.193452874417</x:v>
      </x:c>
      <x:c r="R1494" s="55">
        <x:f t="shared" si="275"/>
        <x:v>1325.8065471255832</x:v>
      </x:c>
      <x:c r="S1494" s="1" t="str">
        <x:f t="shared" si="276"/>
        <x:v>YES</x:v>
      </x:c>
      <x:c r="T1494" s="1">
        <x:f t="shared" si="277"/>
        <x:v>1325.8065471255832</x:v>
      </x:c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53">
        <x:f t="shared" si="266"/>
        <x:v>2</x:v>
      </x:c>
      <x:c r="J1495" s="53">
        <x:f t="shared" si="267"/>
        <x:v>4</x:v>
      </x:c>
      <x:c r="K1495" s="53">
        <x:f t="shared" si="268"/>
        <x:v>23</x:v>
      </x:c>
      <x:c r="L1495" s="53">
        <x:f t="shared" si="269"/>
        <x:v>29</x:v>
      </x:c>
      <x:c r="M1495" s="54">
        <x:f t="shared" si="270"/>
        <x:v>1727.5497317430031</x:v>
      </x:c>
      <x:c r="N1495" s="54">
        <x:f t="shared" si="271"/>
        <x:v>0.69968731371041881</x:v>
      </x:c>
      <x:c r="O1495" s="55">
        <x:f t="shared" si="272"/>
        <x:v>88076</x:v>
      </x:c>
      <x:c r="P1495" s="55">
        <x:f t="shared" si="273"/>
        <x:v>23760</x:v>
      </x:c>
      <x:c r="Q1495" s="55">
        <x:f t="shared" si="274"/>
        <x:v>42492.182842760471</x:v>
      </x:c>
      <x:c r="R1495" s="55">
        <x:f t="shared" si="275"/>
        <x:v>1823.8171572395295</x:v>
      </x:c>
      <x:c r="S1495" s="1" t="str">
        <x:f t="shared" si="276"/>
        <x:v>YES</x:v>
      </x:c>
      <x:c r="T1495" s="1">
        <x:f t="shared" si="277"/>
        <x:v>1823.8171572395295</x:v>
      </x:c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53">
        <x:f t="shared" si="266"/>
        <x:v>2</x:v>
      </x:c>
      <x:c r="J1496" s="53">
        <x:f t="shared" si="267"/>
        <x:v>4</x:v>
      </x:c>
      <x:c r="K1496" s="53">
        <x:f t="shared" si="268"/>
        <x:v>24</x:v>
      </x:c>
      <x:c r="L1496" s="53">
        <x:f t="shared" si="269"/>
        <x:v>30</x:v>
      </x:c>
      <x:c r="M1496" s="54">
        <x:f t="shared" si="270"/>
        <x:v>1805.3966813224988</x:v>
      </x:c>
      <x:c r="N1496" s="54">
        <x:f t="shared" si="271"/>
        <x:v>0.75374769536284636</x:v>
      </x:c>
      <x:c r="O1496" s="55">
        <x:f t="shared" si="272"/>
        <x:v>90776</x:v>
      </x:c>
      <x:c r="P1496" s="55">
        <x:f t="shared" si="273"/>
        <x:v>24640</x:v>
      </x:c>
      <x:c r="Q1496" s="55">
        <x:f t="shared" si="274"/>
        <x:v>43843.692384071161</x:v>
      </x:c>
      <x:c r="R1496" s="55">
        <x:f t="shared" si="275"/>
        <x:v>2292.3076159288394</x:v>
      </x:c>
      <x:c r="S1496" s="1" t="str">
        <x:f t="shared" si="276"/>
        <x:v>YES</x:v>
      </x:c>
      <x:c r="T1496" s="1">
        <x:f t="shared" si="277"/>
        <x:v>2292.3076159288394</x:v>
      </x:c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53">
        <x:f t="shared" si="266"/>
        <x:v>2</x:v>
      </x:c>
      <x:c r="J1497" s="53">
        <x:f t="shared" si="267"/>
        <x:v>4</x:v>
      </x:c>
      <x:c r="K1497" s="53">
        <x:f t="shared" si="268"/>
        <x:v>25</x:v>
      </x:c>
      <x:c r="L1497" s="53">
        <x:f t="shared" si="269"/>
        <x:v>31</x:v>
      </x:c>
      <x:c r="M1497" s="54">
        <x:f t="shared" si="270"/>
        <x:v>1884.9746027375963</x:v>
      </x:c>
      <x:c r="N1497" s="54">
        <x:f t="shared" si="271"/>
        <x:v>0.80901014078999745</x:v>
      </x:c>
      <x:c r="O1497" s="55">
        <x:f t="shared" si="272"/>
        <x:v>93476</x:v>
      </x:c>
      <x:c r="P1497" s="55">
        <x:f t="shared" si="273"/>
        <x:v>25520</x:v>
      </x:c>
      <x:c r="Q1497" s="55">
        <x:f t="shared" si="274"/>
        <x:v>45225.253519749938</x:v>
      </x:c>
      <x:c r="R1497" s="55">
        <x:f t="shared" si="275"/>
        <x:v>2730.7464802500617</x:v>
      </x:c>
      <x:c r="S1497" s="1" t="str">
        <x:f t="shared" si="276"/>
        <x:v>YES</x:v>
      </x:c>
      <x:c r="T1497" s="1">
        <x:f t="shared" si="277"/>
        <x:v>2730.7464802500617</x:v>
      </x:c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53">
        <x:f t="shared" si="266"/>
        <x:v>2</x:v>
      </x:c>
      <x:c r="J1498" s="53">
        <x:f t="shared" si="267"/>
        <x:v>4</x:v>
      </x:c>
      <x:c r="K1498" s="53">
        <x:f t="shared" si="268"/>
        <x:v>26</x:v>
      </x:c>
      <x:c r="L1498" s="53">
        <x:f t="shared" si="269"/>
        <x:v>32</x:v>
      </x:c>
      <x:c r="M1498" s="54">
        <x:f t="shared" si="270"/>
        <x:v>1966.3146066983145</x:v>
      </x:c>
      <x:c r="N1498" s="54">
        <x:f t="shared" si="271"/>
        <x:v>0.86549625465160729</x:v>
      </x:c>
      <x:c r="O1498" s="55">
        <x:f t="shared" si="272"/>
        <x:v>96176</x:v>
      </x:c>
      <x:c r="P1498" s="55">
        <x:f t="shared" si="273"/>
        <x:v>26400</x:v>
      </x:c>
      <x:c r="Q1498" s="55">
        <x:f t="shared" si="274"/>
        <x:v>46637.406366290183</x:v>
      </x:c>
      <x:c r="R1498" s="55">
        <x:f t="shared" si="275"/>
        <x:v>3138.5936337098174</x:v>
      </x:c>
      <x:c r="S1498" s="1" t="str">
        <x:f t="shared" si="276"/>
        <x:v>YES</x:v>
      </x:c>
      <x:c r="T1498" s="1">
        <x:f t="shared" si="277"/>
        <x:v>3138.5936337098174</x:v>
      </x:c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53">
        <x:f t="shared" si="266"/>
        <x:v>2</x:v>
      </x:c>
      <x:c r="J1499" s="53">
        <x:f t="shared" si="267"/>
        <x:v>4</x:v>
      </x:c>
      <x:c r="K1499" s="53">
        <x:f t="shared" si="268"/>
        <x:v>27</x:v>
      </x:c>
      <x:c r="L1499" s="53">
        <x:f t="shared" si="269"/>
        <x:v>33</x:v>
      </x:c>
      <x:c r="M1499" s="54">
        <x:f t="shared" si="270"/>
        <x:v>2049.448311218071</x:v>
      </x:c>
      <x:c r="N1499" s="54">
        <x:f t="shared" si="271"/>
        <x:v>0.92322799390143817</x:v>
      </x:c>
      <x:c r="O1499" s="55">
        <x:f t="shared" si="272"/>
        <x:v>98876</x:v>
      </x:c>
      <x:c r="P1499" s="55">
        <x:f t="shared" si="273"/>
        <x:v>27280</x:v>
      </x:c>
      <x:c r="Q1499" s="55">
        <x:f t="shared" si="274"/>
        <x:v>48080.699847535958</x:v>
      </x:c>
      <x:c r="R1499" s="55">
        <x:f t="shared" si="275"/>
        <x:v>3515.3001524640422</x:v>
      </x:c>
      <x:c r="S1499" s="1" t="str">
        <x:f t="shared" si="276"/>
        <x:v>YES</x:v>
      </x:c>
      <x:c r="T1499" s="1">
        <x:f t="shared" si="277"/>
        <x:v>3515.3001524640422</x:v>
      </x:c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53">
        <x:f t="shared" si="266"/>
        <x:v>2</x:v>
      </x:c>
      <x:c r="J1500" s="53">
        <x:f t="shared" si="267"/>
        <x:v>4</x:v>
      </x:c>
      <x:c r="K1500" s="53">
        <x:f t="shared" si="268"/>
        <x:v>28</x:v>
      </x:c>
      <x:c r="L1500" s="53">
        <x:f t="shared" si="269"/>
        <x:v>34</x:v>
      </x:c>
      <x:c r="M1500" s="54">
        <x:f t="shared" si="270"/>
        <x:v>2134.4078494352248</x:v>
      </x:c>
      <x:c r="N1500" s="54">
        <x:f t="shared" si="271"/>
        <x:v>0.98222767321890614</x:v>
      </x:c>
      <x:c r="O1500" s="55">
        <x:f t="shared" si="272"/>
        <x:v>101576</x:v>
      </x:c>
      <x:c r="P1500" s="55">
        <x:f t="shared" si="273"/>
        <x:v>28160</x:v>
      </x:c>
      <x:c r="Q1500" s="55">
        <x:f t="shared" si="274"/>
        <x:v>49555.691830472657</x:v>
      </x:c>
      <x:c r="R1500" s="55">
        <x:f t="shared" si="275"/>
        <x:v>3860.3081695273431</x:v>
      </x:c>
      <x:c r="S1500" s="1" t="str">
        <x:f t="shared" si="276"/>
        <x:v>YES</x:v>
      </x:c>
      <x:c r="T1500" s="1">
        <x:f t="shared" si="277"/>
        <x:v>3860.3081695273431</x:v>
      </x:c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53">
        <x:f t="shared" si="266"/>
        <x:v>2</x:v>
      </x:c>
      <x:c r="J1501" s="53">
        <x:f t="shared" si="267"/>
        <x:v>4</x:v>
      </x:c>
      <x:c r="K1501" s="53">
        <x:f t="shared" si="268"/>
        <x:v>29</x:v>
      </x:c>
      <x:c r="L1501" s="53">
        <x:f t="shared" si="269"/>
        <x:v>35</x:v>
      </x:c>
      <x:c r="M1501" s="54">
        <x:f t="shared" si="270"/>
        <x:v>2221.2258775508781</x:v>
      </x:c>
      <x:c r="N1501" s="54">
        <x:f t="shared" si="271"/>
        <x:v>1.0425179705214431</x:v>
      </x:c>
      <x:c r="O1501" s="55">
        <x:f t="shared" si="272"/>
        <x:v>104276</x:v>
      </x:c>
      <x:c r="P1501" s="55">
        <x:f t="shared" si="273"/>
        <x:v>29040</x:v>
      </x:c>
      <x:c r="Q1501" s="55">
        <x:f t="shared" si="274"/>
        <x:v>51062.949263036076</x:v>
      </x:c>
      <x:c r="R1501" s="55">
        <x:f t="shared" si="275"/>
        <x:v>4173.0507369639236</x:v>
      </x:c>
      <x:c r="S1501" s="1" t="str">
        <x:f t="shared" si="276"/>
        <x:v>YES</x:v>
      </x:c>
      <x:c r="T1501" s="1">
        <x:f t="shared" si="277"/>
        <x:v>4173.0507369639236</x:v>
      </x:c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53">
        <x:f t="shared" si="266"/>
        <x:v>2</x:v>
      </x:c>
      <x:c r="J1502" s="53">
        <x:f t="shared" si="267"/>
        <x:v>4</x:v>
      </x:c>
      <x:c r="K1502" s="53">
        <x:f t="shared" si="268"/>
        <x:v>30</x:v>
      </x:c>
      <x:c r="L1502" s="53">
        <x:f t="shared" si="269"/>
        <x:v>36</x:v>
      </x:c>
      <x:c r="M1502" s="54">
        <x:f t="shared" si="270"/>
        <x:v>2309.9355828846487</x:v>
      </x:c>
      <x:c r="N1502" s="54">
        <x:f t="shared" si="271"/>
        <x:v>1.1041219325587839</x:v>
      </x:c>
      <x:c r="O1502" s="55">
        <x:f t="shared" si="272"/>
        <x:v>106976</x:v>
      </x:c>
      <x:c r="P1502" s="55">
        <x:f t="shared" si="273"/>
        <x:v>29920</x:v>
      </x:c>
      <x:c r="Q1502" s="55">
        <x:f t="shared" si="274"/>
        <x:v>52603.048313969601</x:v>
      </x:c>
      <x:c r="R1502" s="55">
        <x:f t="shared" si="275"/>
        <x:v>4452.9516860303993</x:v>
      </x:c>
      <x:c r="S1502" s="1" t="str">
        <x:f t="shared" si="276"/>
        <x:v>YES</x:v>
      </x:c>
      <x:c r="T1502" s="1">
        <x:f t="shared" si="277"/>
        <x:v>4452.9516860303993</x:v>
      </x:c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53">
        <x:f t="shared" si="266"/>
        <x:v>2</x:v>
      </x:c>
      <x:c r="J1503" s="53">
        <x:f t="shared" si="267"/>
        <x:v>5</x:v>
      </x:c>
      <x:c r="K1503" s="53">
        <x:f t="shared" si="268"/>
        <x:v>0</x:v>
      </x:c>
      <x:c r="L1503" s="53">
        <x:f t="shared" si="269"/>
        <x:v>7</x:v>
      </x:c>
      <x:c r="M1503" s="54">
        <x:f t="shared" si="270"/>
        <x:v>387.51123193359376</x:v>
      </x:c>
      <x:c r="N1503" s="54">
        <x:f t="shared" si="271"/>
        <x:v>0</x:v>
      </x:c>
      <x:c r="O1503" s="55">
        <x:f t="shared" si="272"/>
        <x:v>28070</x:v>
      </x:c>
      <x:c r="P1503" s="55">
        <x:f t="shared" si="273"/>
        <x:v>3960</x:v>
      </x:c>
      <x:c r="Q1503" s="55">
        <x:f t="shared" si="274"/>
        <x:v>13455.251108805338</x:v>
      </x:c>
      <x:c r="R1503" s="55">
        <x:f t="shared" si="275"/>
        <x:v>-9345.2511088053379</x:v>
      </x:c>
      <x:c r="S1503" s="1" t="str">
        <x:f t="shared" si="276"/>
        <x:v>YES</x:v>
      </x:c>
      <x:c r="T1503" s="1">
        <x:f t="shared" si="277"/>
        <x:v>-9345.2511088053379</x:v>
      </x:c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53">
        <x:f t="shared" si="266"/>
        <x:v>2</x:v>
      </x:c>
      <x:c r="J1504" s="53">
        <x:f t="shared" si="267"/>
        <x:v>5</x:v>
      </x:c>
      <x:c r="K1504" s="53">
        <x:f t="shared" si="268"/>
        <x:v>1</x:v>
      </x:c>
      <x:c r="L1504" s="53">
        <x:f t="shared" si="269"/>
        <x:v>8</x:v>
      </x:c>
      <x:c r="M1504" s="54">
        <x:f t="shared" si="270"/>
        <x:v>433.07373193359376</x:v>
      </x:c>
      <x:c r="N1504" s="54">
        <x:f t="shared" si="271"/>
        <x:v>0</x:v>
      </x:c>
      <x:c r="O1504" s="55">
        <x:f t="shared" si="272"/>
        <x:v>30770</x:v>
      </x:c>
      <x:c r="P1504" s="55">
        <x:f t="shared" si="273"/>
        <x:v>4840</x:v>
      </x:c>
      <x:c r="Q1504" s="55">
        <x:f t="shared" si="274"/>
        <x:v>15037.282358805338</x:v>
      </x:c>
      <x:c r="R1504" s="55">
        <x:f t="shared" si="275"/>
        <x:v>-9107.2823588053379</x:v>
      </x:c>
      <x:c r="S1504" s="1" t="str">
        <x:f t="shared" si="276"/>
        <x:v>YES</x:v>
      </x:c>
      <x:c r="T1504" s="1">
        <x:f t="shared" si="277"/>
        <x:v>-9107.2823588053379</x:v>
      </x:c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53">
        <x:f t="shared" si="266"/>
        <x:v>2</x:v>
      </x:c>
      <x:c r="J1505" s="53">
        <x:f t="shared" si="267"/>
        <x:v>5</x:v>
      </x:c>
      <x:c r="K1505" s="53">
        <x:f t="shared" si="268"/>
        <x:v>2</x:v>
      </x:c>
      <x:c r="L1505" s="53">
        <x:f t="shared" si="269"/>
        <x:v>9</x:v>
      </x:c>
      <x:c r="M1505" s="54">
        <x:f t="shared" si="270"/>
        <x:v>479.77529443359379</x:v>
      </x:c>
      <x:c r="N1505" s="54">
        <x:f t="shared" si="271"/>
        <x:v>0</x:v>
      </x:c>
      <x:c r="O1505" s="55">
        <x:f t="shared" si="272"/>
        <x:v>33470</x:v>
      </x:c>
      <x:c r="P1505" s="55">
        <x:f t="shared" si="273"/>
        <x:v>5720</x:v>
      </x:c>
      <x:c r="Q1505" s="55">
        <x:f t="shared" si="274"/>
        <x:v>16658.86439005534</x:v>
      </x:c>
      <x:c r="R1505" s="55">
        <x:f t="shared" si="275"/>
        <x:v>-8908.8643900553398</x:v>
      </x:c>
      <x:c r="S1505" s="1" t="str">
        <x:f t="shared" si="276"/>
        <x:v>YES</x:v>
      </x:c>
      <x:c r="T1505" s="1">
        <x:f t="shared" si="277"/>
        <x:v>-8908.8643900553398</x:v>
      </x:c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53">
        <x:f t="shared" si="266"/>
        <x:v>2</x:v>
      </x:c>
      <x:c r="J1506" s="53">
        <x:f t="shared" si="267"/>
        <x:v>5</x:v>
      </x:c>
      <x:c r="K1506" s="53">
        <x:f t="shared" si="268"/>
        <x:v>3</x:v>
      </x:c>
      <x:c r="L1506" s="53">
        <x:f t="shared" si="269"/>
        <x:v>10</x:v>
      </x:c>
      <x:c r="M1506" s="54">
        <x:f t="shared" si="270"/>
        <x:v>527.63727685546871</x:v>
      </x:c>
      <x:c r="N1506" s="54">
        <x:f t="shared" si="271"/>
        <x:v>0</x:v>
      </x:c>
      <x:c r="O1506" s="55">
        <x:f t="shared" si="272"/>
        <x:v>36170</x:v>
      </x:c>
      <x:c r="P1506" s="55">
        <x:f t="shared" si="273"/>
        <x:v>6600</x:v>
      </x:c>
      <x:c r="Q1506" s="55">
        <x:f t="shared" si="274"/>
        <x:v>18320.738779703774</x:v>
      </x:c>
      <x:c r="R1506" s="55">
        <x:f t="shared" si="275"/>
        <x:v>-8750.7387797037736</x:v>
      </x:c>
      <x:c r="S1506" s="1" t="str">
        <x:f t="shared" si="276"/>
        <x:v>YES</x:v>
      </x:c>
      <x:c r="T1506" s="1">
        <x:f t="shared" si="277"/>
        <x:v>-8750.7387797037736</x:v>
      </x:c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53">
        <x:f t="shared" si="266"/>
        <x:v>2</x:v>
      </x:c>
      <x:c r="J1507" s="53">
        <x:f t="shared" si="267"/>
        <x:v>5</x:v>
      </x:c>
      <x:c r="K1507" s="53">
        <x:f t="shared" si="268"/>
        <x:v>4</x:v>
      </x:c>
      <x:c r="L1507" s="53">
        <x:f t="shared" si="269"/>
        <x:v>11</x:v>
      </x:c>
      <x:c r="M1507" s="54">
        <x:f t="shared" si="270"/>
        <x:v>576.68139257812504</x:v>
      </x:c>
      <x:c r="N1507" s="54">
        <x:f t="shared" si="271"/>
        <x:v>0</x:v>
      </x:c>
      <x:c r="O1507" s="55">
        <x:f t="shared" si="272"/>
        <x:v>38870</x:v>
      </x:c>
      <x:c r="P1507" s="55">
        <x:f t="shared" si="273"/>
        <x:v>7480</x:v>
      </x:c>
      <x:c r="Q1507" s="55">
        <x:f t="shared" si="274"/>
        <x:v>20023.65946451823</x:v>
      </x:c>
      <x:c r="R1507" s="55">
        <x:f t="shared" si="275"/>
        <x:v>-8633.6594645182304</x:v>
      </x:c>
      <x:c r="S1507" s="1" t="str">
        <x:f t="shared" si="276"/>
        <x:v>YES</x:v>
      </x:c>
      <x:c r="T1507" s="1">
        <x:f t="shared" si="277"/>
        <x:v>-8633.6594645182304</x:v>
      </x:c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53">
        <x:f t="shared" si="266"/>
        <x:v>2</x:v>
      </x:c>
      <x:c r="J1508" s="53">
        <x:f t="shared" si="267"/>
        <x:v>5</x:v>
      </x:c>
      <x:c r="K1508" s="53">
        <x:f t="shared" si="268"/>
        <x:v>5</x:v>
      </x:c>
      <x:c r="L1508" s="53">
        <x:f t="shared" si="269"/>
        <x:v>12</x:v>
      </x:c>
      <x:c r="M1508" s="54">
        <x:f t="shared" si="270"/>
        <x:v>626.92971649932861</x:v>
      </x:c>
      <x:c r="N1508" s="54">
        <x:f t="shared" si="271"/>
        <x:v>0</x:v>
      </x:c>
      <x:c r="O1508" s="55">
        <x:f t="shared" si="272"/>
        <x:v>41570</x:v>
      </x:c>
      <x:c r="P1508" s="55">
        <x:f t="shared" si="273"/>
        <x:v>8360</x:v>
      </x:c>
      <x:c r="Q1508" s="55">
        <x:f t="shared" si="274"/>
        <x:v>21768.392934004463</x:v>
      </x:c>
      <x:c r="R1508" s="55">
        <x:f t="shared" si="275"/>
        <x:v>-8558.3929340044633</x:v>
      </x:c>
      <x:c r="S1508" s="1" t="str">
        <x:f t="shared" si="276"/>
        <x:v>YES</x:v>
      </x:c>
      <x:c r="T1508" s="1">
        <x:f t="shared" si="277"/>
        <x:v>-8558.3929340044633</x:v>
      </x:c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53">
        <x:f t="shared" si="266"/>
        <x:v>2</x:v>
      </x:c>
      <x:c r="J1509" s="53">
        <x:f t="shared" si="267"/>
        <x:v>5</x:v>
      </x:c>
      <x:c r="K1509" s="53">
        <x:f t="shared" si="268"/>
        <x:v>6</x:v>
      </x:c>
      <x:c r="L1509" s="53">
        <x:f t="shared" si="269"/>
        <x:v>13</x:v>
      </x:c>
      <x:c r="M1509" s="54">
        <x:f t="shared" si="270"/>
        <x:v>678.40469068096161</x:v>
      </x:c>
      <x:c r="N1509" s="54">
        <x:f t="shared" si="271"/>
        <x:v>0</x:v>
      </x:c>
      <x:c r="O1509" s="55">
        <x:f t="shared" si="272"/>
        <x:v>44270</x:v>
      </x:c>
      <x:c r="P1509" s="55">
        <x:f t="shared" si="273"/>
        <x:v>9240</x:v>
      </x:c>
      <x:c r="Q1509" s="55">
        <x:f t="shared" si="274"/>
        <x:v>23555.718426422278</x:v>
      </x:c>
      <x:c r="R1509" s="55">
        <x:f t="shared" si="275"/>
        <x:v>-8525.7184264222778</x:v>
      </x:c>
      <x:c r="S1509" s="1" t="str">
        <x:f t="shared" si="276"/>
        <x:v>YES</x:v>
      </x:c>
      <x:c r="T1509" s="1">
        <x:f t="shared" si="277"/>
        <x:v>-8525.7184264222778</x:v>
      </x:c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53">
        <x:f t="shared" si="266"/>
        <x:v>2</x:v>
      </x:c>
      <x:c r="J1510" s="53">
        <x:f t="shared" si="267"/>
        <x:v>5</x:v>
      </x:c>
      <x:c r="K1510" s="53">
        <x:f t="shared" si="268"/>
        <x:v>7</x:v>
      </x:c>
      <x:c r="L1510" s="53">
        <x:f t="shared" si="269"/>
        <x:v>14</x:v>
      </x:c>
      <x:c r="M1510" s="54">
        <x:f t="shared" si="270"/>
        <x:v>731.12913007892189</x:v>
      </x:c>
      <x:c r="N1510" s="54">
        <x:f t="shared" si="271"/>
        <x:v>7.7285625548068676E-3</x:v>
      </x:c>
      <x:c r="O1510" s="55">
        <x:f t="shared" si="272"/>
        <x:v>46970</x:v>
      </x:c>
      <x:c r="P1510" s="55">
        <x:f t="shared" si="273"/>
        <x:v>10120</x:v>
      </x:c>
      <x:c r="Q1510" s="55">
        <x:f t="shared" si="274"/>
        <x:v>25193.214063870171</x:v>
      </x:c>
      <x:c r="R1510" s="55">
        <x:f t="shared" si="275"/>
        <x:v>-8343.2140638701712</x:v>
      </x:c>
      <x:c r="S1510" s="1" t="str">
        <x:f t="shared" si="276"/>
        <x:v>YES</x:v>
      </x:c>
      <x:c r="T1510" s="1">
        <x:f t="shared" si="277"/>
        <x:v>-8343.2140638701712</x:v>
      </x:c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53">
        <x:f t="shared" si="266"/>
        <x:v>2</x:v>
      </x:c>
      <x:c r="J1511" s="53">
        <x:f t="shared" si="267"/>
        <x:v>5</x:v>
      </x:c>
      <x:c r="K1511" s="53">
        <x:f t="shared" si="268"/>
        <x:v>8</x:v>
      </x:c>
      <x:c r="L1511" s="53">
        <x:f t="shared" si="269"/>
        <x:v>15</x:v>
      </x:c>
      <x:c r="M1511" s="54">
        <x:f t="shared" si="270"/>
        <x:v>785.12622835890215</x:v>
      </x:c>
      <x:c r="N1511" s="54">
        <x:f t="shared" si="271"/>
        <x:v>4.5226547471459828E-2</x:v>
      </x:c>
      <x:c r="O1511" s="55">
        <x:f t="shared" si="272"/>
        <x:v>49670</x:v>
      </x:c>
      <x:c r="P1511" s="55">
        <x:f t="shared" si="273"/>
        <x:v>11000</x:v>
      </x:c>
      <x:c r="Q1511" s="55">
        <x:f t="shared" si="274"/>
        <x:v>26130.663686786495</x:v>
      </x:c>
      <x:c r="R1511" s="55">
        <x:f t="shared" si="275"/>
        <x:v>-7460.6636867864945</x:v>
      </x:c>
      <x:c r="S1511" s="1" t="str">
        <x:f t="shared" si="276"/>
        <x:v>YES</x:v>
      </x:c>
      <x:c r="T1511" s="1">
        <x:f t="shared" si="277"/>
        <x:v>-7460.6636867864945</x:v>
      </x:c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53">
        <x:f t="shared" si="266"/>
        <x:v>2</x:v>
      </x:c>
      <x:c r="J1512" s="53">
        <x:f t="shared" si="267"/>
        <x:v>5</x:v>
      </x:c>
      <x:c r="K1512" s="53">
        <x:f t="shared" si="268"/>
        <x:v>9</x:v>
      </x:c>
      <x:c r="L1512" s="53">
        <x:f t="shared" si="269"/>
        <x:v>16</x:v>
      </x:c>
      <x:c r="M1512" s="54">
        <x:f t="shared" si="270"/>
        <x:v>840.41956379929661</x:v>
      </x:c>
      <x:c r="N1512" s="54">
        <x:f t="shared" si="271"/>
        <x:v>8.3624697082844868E-2</x:v>
      </x:c>
      <x:c r="O1512" s="55">
        <x:f t="shared" si="272"/>
        <x:v>52370</x:v>
      </x:c>
      <x:c r="P1512" s="55">
        <x:f t="shared" si="273"/>
        <x:v>11880</x:v>
      </x:c>
      <x:c r="Q1512" s="55">
        <x:f t="shared" si="274"/>
        <x:v>27090.61742707112</x:v>
      </x:c>
      <x:c r="R1512" s="55">
        <x:f t="shared" si="275"/>
        <x:v>-6600.6174270711199</x:v>
      </x:c>
      <x:c r="S1512" s="1" t="str">
        <x:f t="shared" si="276"/>
        <x:v>YES</x:v>
      </x:c>
      <x:c r="T1512" s="1">
        <x:f t="shared" si="277"/>
        <x:v>-6600.6174270711199</x:v>
      </x:c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53">
        <x:f t="shared" si="266"/>
        <x:v>2</x:v>
      </x:c>
      <x:c r="J1513" s="53">
        <x:f t="shared" si="267"/>
        <x:v>5</x:v>
      </x:c>
      <x:c r="K1513" s="53">
        <x:f t="shared" si="268"/>
        <x:v>10</x:v>
      </x:c>
      <x:c r="L1513" s="53">
        <x:f t="shared" si="269"/>
        <x:v>17</x:v>
      </x:c>
      <x:c r="M1513" s="54">
        <x:f t="shared" si="270"/>
        <x:v>897.0331052825095</x:v>
      </x:c>
      <x:c r="N1513" s="54">
        <x:f t="shared" si="271"/>
        <x:v>0.12293965644618715</x:v>
      </x:c>
      <x:c r="O1513" s="55">
        <x:f t="shared" si="272"/>
        <x:v>55070</x:v>
      </x:c>
      <x:c r="P1513" s="55">
        <x:f t="shared" si="273"/>
        <x:v>12760</x:v>
      </x:c>
      <x:c r="Q1513" s="55">
        <x:f t="shared" si="274"/>
        <x:v>28073.491411154679</x:v>
      </x:c>
      <x:c r="R1513" s="55">
        <x:f t="shared" si="275"/>
        <x:v>-5763.4914111546786</x:v>
      </x:c>
      <x:c r="S1513" s="1" t="str">
        <x:f t="shared" si="276"/>
        <x:v>YES</x:v>
      </x:c>
      <x:c r="T1513" s="1">
        <x:f t="shared" si="277"/>
        <x:v>-5763.4914111546786</x:v>
      </x:c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53">
        <x:f t="shared" si="266"/>
        <x:v>2</x:v>
      </x:c>
      <x:c r="J1514" s="53">
        <x:f t="shared" si="267"/>
        <x:v>5</x:v>
      </x:c>
      <x:c r="K1514" s="53">
        <x:f t="shared" si="268"/>
        <x:v>11</x:v>
      </x:c>
      <x:c r="L1514" s="53">
        <x:f t="shared" si="269"/>
        <x:v>18</x:v>
      </x:c>
      <x:c r="M1514" s="54">
        <x:f t="shared" si="270"/>
        <x:v>954.99121837594851</x:v>
      </x:c>
      <x:c r="N1514" s="54">
        <x:f t="shared" si="271"/>
        <x:v>0.16318834609440869</x:v>
      </x:c>
      <x:c r="O1514" s="55">
        <x:f t="shared" si="272"/>
        <x:v>57770</x:v>
      </x:c>
      <x:c r="P1514" s="55">
        <x:f t="shared" si="273"/>
        <x:v>13640</x:v>
      </x:c>
      <x:c r="Q1514" s="55">
        <x:f t="shared" si="274"/>
        <x:v>29079.708652360216</x:v>
      </x:c>
      <x:c r="R1514" s="55">
        <x:f t="shared" si="275"/>
        <x:v>-4949.7086523602156</x:v>
      </x:c>
      <x:c r="S1514" s="1" t="str">
        <x:f t="shared" si="276"/>
        <x:v>YES</x:v>
      </x:c>
      <x:c r="T1514" s="1">
        <x:f t="shared" si="277"/>
        <x:v>-4949.7086523602156</x:v>
      </x:c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53">
        <x:f t="shared" si="266"/>
        <x:v>2</x:v>
      </x:c>
      <x:c r="J1515" s="53">
        <x:f t="shared" si="267"/>
        <x:v>5</x:v>
      </x:c>
      <x:c r="K1515" s="53">
        <x:f t="shared" si="268"/>
        <x:v>12</x:v>
      </x:c>
      <x:c r="L1515" s="53">
        <x:f t="shared" si="269"/>
        <x:v>19</x:v>
      </x:c>
      <x:c r="M1515" s="54">
        <x:f t="shared" si="270"/>
        <x:v>1014.318671504013</x:v>
      </x:c>
      <x:c r="N1515" s="54">
        <x:f t="shared" si="271"/>
        <x:v>0.20438796632223122</x:v>
      </x:c>
      <x:c r="O1515" s="55">
        <x:f t="shared" si="272"/>
        <x:v>60470</x:v>
      </x:c>
      <x:c r="P1515" s="55">
        <x:f t="shared" si="273"/>
        <x:v>14520</x:v>
      </x:c>
      <x:c r="Q1515" s="55">
        <x:f t="shared" si="274"/>
        <x:v>30109.699158055781</x:v>
      </x:c>
      <x:c r="R1515" s="55">
        <x:f t="shared" si="275"/>
        <x:v>-4159.6991580557806</x:v>
      </x:c>
      <x:c r="S1515" s="1" t="str">
        <x:f t="shared" si="276"/>
        <x:v>YES</x:v>
      </x:c>
      <x:c r="T1515" s="1">
        <x:f t="shared" si="277"/>
        <x:v>-4159.6991580557806</x:v>
      </x:c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53">
        <x:f t="shared" si="266"/>
        <x:v>2</x:v>
      </x:c>
      <x:c r="J1516" s="53">
        <x:f t="shared" si="267"/>
        <x:v>5</x:v>
      </x:c>
      <x:c r="K1516" s="53">
        <x:f t="shared" si="268"/>
        <x:v>13</x:v>
      </x:c>
      <x:c r="L1516" s="53">
        <x:f t="shared" si="269"/>
        <x:v>20</x:v>
      </x:c>
      <x:c r="M1516" s="54">
        <x:f t="shared" si="270"/>
        <x:v>1075.0406422123972</x:v>
      </x:c>
      <x:c r="N1516" s="54">
        <x:f t="shared" si="271"/>
        <x:v>0.24655600153638693</x:v>
      </x:c>
      <x:c r="O1516" s="55">
        <x:f t="shared" si="272"/>
        <x:v>63170</x:v>
      </x:c>
      <x:c r="P1516" s="55">
        <x:f t="shared" si="273"/>
        <x:v>15400</x:v>
      </x:c>
      <x:c r="Q1516" s="55">
        <x:f t="shared" si="274"/>
        <x:v>31163.900038409673</x:v>
      </x:c>
      <x:c r="R1516" s="55">
        <x:f t="shared" si="275"/>
        <x:v>-3393.9000384096726</x:v>
      </x:c>
      <x:c r="S1516" s="1" t="str">
        <x:f t="shared" si="276"/>
        <x:v>YES</x:v>
      </x:c>
      <x:c r="T1516" s="1">
        <x:f t="shared" si="277"/>
        <x:v>-3393.9000384096726</x:v>
      </x:c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53">
        <x:f t="shared" si="266"/>
        <x:v>2</x:v>
      </x:c>
      <x:c r="J1517" s="53">
        <x:f t="shared" si="267"/>
        <x:v>5</x:v>
      </x:c>
      <x:c r="K1517" s="53">
        <x:f t="shared" si="268"/>
        <x:v>14</x:v>
      </x:c>
      <x:c r="L1517" s="53">
        <x:f t="shared" si="269"/>
        <x:v>21</x:v>
      </x:c>
      <x:c r="M1517" s="54">
        <x:f t="shared" si="270"/>
        <x:v>1137.1827235260585</x:v>
      </x:c>
      <x:c r="N1517" s="54">
        <x:f t="shared" si="271"/>
        <x:v>0.28971022467087393</x:v>
      </x:c>
      <x:c r="O1517" s="55">
        <x:f t="shared" si="272"/>
        <x:v>65870</x:v>
      </x:c>
      <x:c r="P1517" s="55">
        <x:f t="shared" si="273"/>
        <x:v>16280</x:v>
      </x:c>
      <x:c r="Q1517" s="55">
        <x:f t="shared" si="274"/>
        <x:v>32242.755616771847</x:v>
      </x:c>
      <x:c r="R1517" s="55">
        <x:f t="shared" si="275"/>
        <x:v>-2652.7556167718467</x:v>
      </x:c>
      <x:c r="S1517" s="1" t="str">
        <x:f t="shared" si="276"/>
        <x:v>YES</x:v>
      </x:c>
      <x:c r="T1517" s="1">
        <x:f t="shared" si="277"/>
        <x:v>-2652.7556167718467</x:v>
      </x:c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53" t="n">
        <x:f t="shared" ref="I1518:I1581" si="278">INT((ROW()-ROW($I$46))/((CARROT_CAP+1)*(MESCLUN_CAP+1)))</x:f>
        <x:v>2</x:v>
      </x:c>
      <x:c r="J1518" s="53" t="n">
        <x:f t="shared" ref="J1518:J1581" si="279">MOD(INT((ROW()-ROW($I$46))/(MESCLUN_CAP+1)),CARROT_CAP+1)</x:f>
        <x:v>5</x:v>
      </x:c>
      <x:c r="K1518" s="53" t="n">
        <x:f t="shared" ref="K1518:K1581" si="280">MOD(ROW()-ROW($I$46),MESCLUN_CAP+1)</x:f>
        <x:v>15</x:v>
      </x:c>
      <x:c r="L1518" s="53" t="n">
        <x:f t="shared" ref="L1518:L1581" si="281">SUM(I1518:K1518)</x:f>
        <x:v>22</x:v>
      </x:c>
      <x:c r="M1518" s="54" t="n">
        <x:f t="shared" ref="M1518:M1581" si="282">I1518*TOMATO_HOURS*WEEKS*(1+TOMATO_DIM)^I1518+J1518*CARROT_HOURS*WEEKS*(1+CARROT_DIM)^J1518+K1518*MESCLUN_HOURS*WEEKS*(1+MESCLUN_DIM)^K1518</x:f>
        <x:v>1200.7709304022044</x:v>
      </x:c>
      <x:c r="N1518" s="54" t="n">
        <x:f t="shared" ref="N1518:N1581" si="283">MAX(M1518-FARMER_HOURS,0)/TEMP_HOURS_PER_WORKER</x:f>
        <x:v>0.3338687016681975</x:v>
      </x:c>
      <x:c r="O1518" s="55" t="n">
        <x:f t="shared" ref="O1518:O1581" si="284">I1518*TOMATO_PRICE+J1518*CARROT_PRICE+K1518*MESCLUN_PRICE</x:f>
        <x:v>68570</x:v>
      </x:c>
      <x:c r="P1518" s="55" t="n">
        <x:f t="shared" ref="P1518:P1581" si="285">I1518*TOMATO_FERTILIZER+J1518*CARROT_FERTILIZER+K1518*MESCLUN_FERTILIZER</x:f>
        <x:v>17160</x:v>
      </x:c>
      <x:c r="Q1518" s="55" t="n">
        <x:f t="shared" ref="Q1518:Q1581" si="286">MIN(M1518,FARMER_HOURS)*FARMER_RATE+MAX(M1518-FARMER_HOURS,0)*TEMP_RATE</x:f>
        <x:v>33346.71754170494</x:v>
      </x:c>
      <x:c r="R1518" s="55" t="n">
        <x:f t="shared" ref="R1518:R1581" si="287">O1518-P1518-Q1518-FIXED_COST</x:f>
        <x:v>-1936.7175417049366</x:v>
      </x:c>
      <x:c r="S1518" s="1" t="str">
        <x:f t="shared" ref="S1518:S1581" si="288">IF(AND(L1518&lt;=TOTAL_BED_CAP,N1518&lt;=TEMP_WORKER_CAP),"YES","NO")</x:f>
        <x:v>YES</x:v>
      </x:c>
      <x:c r="T1518" s="1" t="n">
        <x:f t="shared" ref="T1518:T1581" si="289">IF(S1518="YES",R1518,-1E+99)</x:f>
        <x:v>-1936.7175417049366</x:v>
      </x:c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53">
        <x:f t="shared" si="278"/>
        <x:v>2</x:v>
      </x:c>
      <x:c r="J1519" s="53">
        <x:f t="shared" si="279"/>
        <x:v>5</x:v>
      </x:c>
      <x:c r="K1519" s="53">
        <x:f t="shared" si="280"/>
        <x:v>16</x:v>
      </x:c>
      <x:c r="L1519" s="53">
        <x:f t="shared" si="281"/>
        <x:v>23</x:v>
      </x:c>
      <x:c r="M1519" s="54">
        <x:f t="shared" si="282"/>
        <x:v>1265.8317062796939</x:v>
      </x:c>
      <x:c r="N1519" s="54">
        <x:f t="shared" si="283"/>
        <x:v>0.37904979602756522</x:v>
      </x:c>
      <x:c r="O1519" s="55">
        <x:f t="shared" si="284"/>
        <x:v>71270</x:v>
      </x:c>
      <x:c r="P1519" s="55">
        <x:f t="shared" si="285"/>
        <x:v>18040</x:v>
      </x:c>
      <x:c r="Q1519" s="55">
        <x:f t="shared" si="286"/>
        <x:v>34476.244900689126</x:v>
      </x:c>
      <x:c r="R1519" s="55">
        <x:f t="shared" si="287"/>
        <x:v>-1246.2449006891256</x:v>
      </x:c>
      <x:c r="S1519" s="1" t="str">
        <x:f t="shared" si="288"/>
        <x:v>YES</x:v>
      </x:c>
      <x:c r="T1519" s="1">
        <x:f t="shared" si="289"/>
        <x:v>-1246.2449006891256</x:v>
      </x:c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53">
        <x:f t="shared" si="278"/>
        <x:v>2</x:v>
      </x:c>
      <x:c r="J1520" s="53">
        <x:f t="shared" si="279"/>
        <x:v>5</x:v>
      </x:c>
      <x:c r="K1520" s="53">
        <x:f t="shared" si="280"/>
        <x:v>17</x:v>
      </x:c>
      <x:c r="L1520" s="53">
        <x:f t="shared" si="281"/>
        <x:v>24</x:v>
      </x:c>
      <x:c r="M1520" s="54">
        <x:f t="shared" si="282"/>
        <x:v>1332.3919297262341</x:v>
      </x:c>
      <x:c r="N1520" s="54">
        <x:f t="shared" si="283"/>
        <x:v>0.42527217342099594</x:v>
      </x:c>
      <x:c r="O1520" s="55">
        <x:f t="shared" si="284"/>
        <x:v>73970</x:v>
      </x:c>
      <x:c r="P1520" s="55">
        <x:f t="shared" si="285"/>
        <x:v>18920</x:v>
      </x:c>
      <x:c r="Q1520" s="55">
        <x:f t="shared" si="286"/>
        <x:v>35631.804335524896</x:v>
      </x:c>
      <x:c r="R1520" s="55">
        <x:f t="shared" si="287"/>
        <x:v>-581.80433552489558</x:v>
      </x:c>
      <x:c r="S1520" s="1" t="str">
        <x:f t="shared" si="288"/>
        <x:v>YES</x:v>
      </x:c>
      <x:c r="T1520" s="1">
        <x:f t="shared" si="289"/>
        <x:v>-581.80433552489558</x:v>
      </x:c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53">
        <x:f t="shared" si="278"/>
        <x:v>2</x:v>
      </x:c>
      <x:c r="J1521" s="53">
        <x:f t="shared" si="279"/>
        <x:v>5</x:v>
      </x:c>
      <x:c r="K1521" s="53">
        <x:f t="shared" si="280"/>
        <x:v>18</x:v>
      </x:c>
      <x:c r="L1521" s="53">
        <x:f t="shared" si="281"/>
        <x:v>25</x:v>
      </x:c>
      <x:c r="M1521" s="54">
        <x:f t="shared" si="282"/>
        <x:v>1400.4789211848215</x:v>
      </x:c>
      <x:c r="N1521" s="54">
        <x:f t="shared" si="283"/>
        <x:v>0.47255480637834829</x:v>
      </x:c>
      <x:c r="O1521" s="55">
        <x:f t="shared" si="284"/>
        <x:v>76670</x:v>
      </x:c>
      <x:c r="P1521" s="55">
        <x:f t="shared" si="285"/>
        <x:v>19800</x:v>
      </x:c>
      <x:c r="Q1521" s="55">
        <x:f t="shared" si="286"/>
        <x:v>36813.870159458704</x:v>
      </x:c>
      <x:c r="R1521" s="55">
        <x:f t="shared" si="287"/>
        <x:v>56.129840541296289</x:v>
      </x:c>
      <x:c r="S1521" s="1" t="str">
        <x:f t="shared" si="288"/>
        <x:v>YES</x:v>
      </x:c>
      <x:c r="T1521" s="1">
        <x:f t="shared" si="289"/>
        <x:v>56.129840541296289</x:v>
      </x:c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53">
        <x:f t="shared" si="278"/>
        <x:v>2</x:v>
      </x:c>
      <x:c r="J1522" s="53">
        <x:f t="shared" si="279"/>
        <x:v>5</x:v>
      </x:c>
      <x:c r="K1522" s="53">
        <x:f t="shared" si="280"/>
        <x:v>19</x:v>
      </x:c>
      <x:c r="L1522" s="53">
        <x:f t="shared" si="281"/>
        <x:v>26</x:v>
      </x:c>
      <x:c r="M1522" s="54">
        <x:f t="shared" si="282"/>
        <x:v>1470.1204498208433</x:v>
      </x:c>
      <x:c r="N1522" s="54">
        <x:f t="shared" si="283"/>
        <x:v>0.52091697904225231</x:v>
      </x:c>
      <x:c r="O1522" s="55">
        <x:f t="shared" si="284"/>
        <x:v>79370</x:v>
      </x:c>
      <x:c r="P1522" s="55">
        <x:f t="shared" si="285"/>
        <x:v>20680</x:v>
      </x:c>
      <x:c r="Q1522" s="55">
        <x:f t="shared" si="286"/>
        <x:v>38022.924476056309</x:v>
      </x:c>
      <x:c r="R1522" s="55">
        <x:f t="shared" si="287"/>
        <x:v>667.07552394369122</x:v>
      </x:c>
      <x:c r="S1522" s="1" t="str">
        <x:f t="shared" si="288"/>
        <x:v>YES</x:v>
      </x:c>
      <x:c r="T1522" s="1">
        <x:f t="shared" si="289"/>
        <x:v>667.07552394369122</x:v>
      </x:c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53">
        <x:f t="shared" si="278"/>
        <x:v>2</x:v>
      </x:c>
      <x:c r="J1523" s="53">
        <x:f t="shared" si="279"/>
        <x:v>5</x:v>
      </x:c>
      <x:c r="K1523" s="53">
        <x:f t="shared" si="280"/>
        <x:v>20</x:v>
      </x:c>
      <x:c r="L1523" s="53">
        <x:f t="shared" si="281"/>
        <x:v>27</x:v>
      </x:c>
      <x:c r="M1523" s="54">
        <x:f t="shared" si="282"/>
        <x:v>1541.3447404713204</x:v>
      </x:c>
      <x:c r="N1523" s="54">
        <x:f t="shared" si="283"/>
        <x:v>0.5703782919939725</x:v>
      </x:c>
      <x:c r="O1523" s="55">
        <x:f t="shared" si="284"/>
        <x:v>82070</x:v>
      </x:c>
      <x:c r="P1523" s="55">
        <x:f t="shared" si="285"/>
        <x:v>21560</x:v>
      </x:c>
      <x:c r="Q1523" s="55">
        <x:f t="shared" si="286"/>
        <x:v>39259.457299849309</x:v>
      </x:c>
      <x:c r="R1523" s="55">
        <x:f t="shared" si="287"/>
        <x:v>1250.5427001506905</x:v>
      </x:c>
      <x:c r="S1523" s="1" t="str">
        <x:f t="shared" si="288"/>
        <x:v>YES</x:v>
      </x:c>
      <x:c r="T1523" s="1">
        <x:f t="shared" si="289"/>
        <x:v>1250.5427001506905</x:v>
      </x:c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53">
        <x:f t="shared" si="278"/>
        <x:v>2</x:v>
      </x:c>
      <x:c r="J1524" s="53">
        <x:f t="shared" si="279"/>
        <x:v>5</x:v>
      </x:c>
      <x:c r="K1524" s="53">
        <x:f t="shared" si="280"/>
        <x:v>21</x:v>
      </x:c>
      <x:c r="L1524" s="53">
        <x:f t="shared" si="281"/>
        <x:v>28</x:v>
      </x:c>
      <x:c r="M1524" s="54">
        <x:f t="shared" si="282"/>
        <x:v>1614.1804806977641</x:v>
      </x:c>
      <x:c r="N1524" s="54">
        <x:f t="shared" si="283"/>
        <x:v>0.62095866715122505</x:v>
      </x:c>
      <x:c r="O1524" s="55">
        <x:f t="shared" si="284"/>
        <x:v>84770</x:v>
      </x:c>
      <x:c r="P1524" s="55">
        <x:f t="shared" si="285"/>
        <x:v>22440</x:v>
      </x:c>
      <x:c r="Q1524" s="55">
        <x:f t="shared" si="286"/>
        <x:v>40523.966678780627</x:v>
      </x:c>
      <x:c r="R1524" s="55">
        <x:f t="shared" si="287"/>
        <x:v>1806.0333212193727</x:v>
      </x:c>
      <x:c r="S1524" s="1" t="str">
        <x:f t="shared" si="288"/>
        <x:v>YES</x:v>
      </x:c>
      <x:c r="T1524" s="1">
        <x:f t="shared" si="289"/>
        <x:v>1806.0333212193727</x:v>
      </x:c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53">
        <x:f t="shared" si="278"/>
        <x:v>2</x:v>
      </x:c>
      <x:c r="J1525" s="53">
        <x:f t="shared" si="279"/>
        <x:v>5</x:v>
      </x:c>
      <x:c r="K1525" s="53">
        <x:f t="shared" si="280"/>
        <x:v>22</x:v>
      </x:c>
      <x:c r="L1525" s="53">
        <x:f t="shared" si="281"/>
        <x:v>29</x:v>
      </x:c>
      <x:c r="M1525" s="54">
        <x:f t="shared" si="282"/>
        <x:v>1688.6568279441603</x:v>
      </x:c>
      <x:c r="N1525" s="54">
        <x:f t="shared" si="283"/>
        <x:v>0.67267835273900023</x:v>
      </x:c>
      <x:c r="O1525" s="55">
        <x:f t="shared" si="284"/>
        <x:v>87470</x:v>
      </x:c>
      <x:c r="P1525" s="55">
        <x:f t="shared" si="285"/>
        <x:v>23320</x:v>
      </x:c>
      <x:c r="Q1525" s="55">
        <x:f t="shared" si="286"/>
        <x:v>41816.958818475003</x:v>
      </x:c>
      <x:c r="R1525" s="55">
        <x:f t="shared" si="287"/>
        <x:v>2333.0411815249972</x:v>
      </x:c>
      <x:c r="S1525" s="1" t="str">
        <x:f t="shared" si="288"/>
        <x:v>YES</x:v>
      </x:c>
      <x:c r="T1525" s="1">
        <x:f t="shared" si="289"/>
        <x:v>2333.0411815249972</x:v>
      </x:c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53">
        <x:f t="shared" si="278"/>
        <x:v>2</x:v>
      </x:c>
      <x:c r="J1526" s="53">
        <x:f t="shared" si="279"/>
        <x:v>5</x:v>
      </x:c>
      <x:c r="K1526" s="53">
        <x:f t="shared" si="280"/>
        <x:v>23</x:v>
      </x:c>
      <x:c r="L1526" s="53">
        <x:f t="shared" si="281"/>
        <x:v>30</x:v>
      </x:c>
      <x:c r="M1526" s="54">
        <x:f t="shared" si="282"/>
        <x:v>1764.8034168015968</x:v>
      </x:c>
      <x:c r="N1526" s="54">
        <x:f t="shared" si="283"/>
        <x:v>0.72555792833444221</x:v>
      </x:c>
      <x:c r="O1526" s="55">
        <x:f t="shared" si="284"/>
        <x:v>90170</x:v>
      </x:c>
      <x:c r="P1526" s="55">
        <x:f t="shared" si="285"/>
        <x:v>24200</x:v>
      </x:c>
      <x:c r="Q1526" s="55">
        <x:f t="shared" si="286"/>
        <x:v>43138.948208361049</x:v>
      </x:c>
      <x:c r="R1526" s="55">
        <x:f t="shared" si="287"/>
        <x:v>2831.0517916389508</x:v>
      </x:c>
      <x:c r="S1526" s="1" t="str">
        <x:f t="shared" si="288"/>
        <x:v>YES</x:v>
      </x:c>
      <x:c r="T1526" s="1">
        <x:f t="shared" si="289"/>
        <x:v>2831.0517916389508</x:v>
      </x:c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53">
        <x:f t="shared" si="278"/>
        <x:v>2</x:v>
      </x:c>
      <x:c r="J1527" s="53">
        <x:f t="shared" si="279"/>
        <x:v>5</x:v>
      </x:c>
      <x:c r="K1527" s="53">
        <x:f t="shared" si="280"/>
        <x:v>24</x:v>
      </x:c>
      <x:c r="L1527" s="53">
        <x:f t="shared" si="281"/>
        <x:v>31</x:v>
      </x:c>
      <x:c r="M1527" s="54">
        <x:f t="shared" si="282"/>
        <x:v>1842.6503663810927</x:v>
      </x:c>
      <x:c r="N1527" s="54">
        <x:f t="shared" si="283"/>
        <x:v>0.77961830998686987</x:v>
      </x:c>
      <x:c r="O1527" s="55">
        <x:f t="shared" si="284"/>
        <x:v>92870</x:v>
      </x:c>
      <x:c r="P1527" s="55">
        <x:f t="shared" si="285"/>
        <x:v>25080</x:v>
      </x:c>
      <x:c r="Q1527" s="55">
        <x:f t="shared" si="286"/>
        <x:v>44490.457749671747</x:v>
      </x:c>
      <x:c r="R1527" s="55">
        <x:f t="shared" si="287"/>
        <x:v>3299.5422503282534</x:v>
      </x:c>
      <x:c r="S1527" s="1" t="str">
        <x:f t="shared" si="288"/>
        <x:v>YES</x:v>
      </x:c>
      <x:c r="T1527" s="1">
        <x:f t="shared" si="289"/>
        <x:v>3299.5422503282534</x:v>
      </x:c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53">
        <x:f t="shared" si="278"/>
        <x:v>2</x:v>
      </x:c>
      <x:c r="J1528" s="53">
        <x:f t="shared" si="279"/>
        <x:v>5</x:v>
      </x:c>
      <x:c r="K1528" s="53">
        <x:f t="shared" si="280"/>
        <x:v>25</x:v>
      </x:c>
      <x:c r="L1528" s="53">
        <x:f t="shared" si="281"/>
        <x:v>32</x:v>
      </x:c>
      <x:c r="M1528" s="54">
        <x:f t="shared" si="282"/>
        <x:v>1922.2282877961902</x:v>
      </x:c>
      <x:c r="N1528" s="54">
        <x:f t="shared" si="283"/>
        <x:v>0.83488075541402096</x:v>
      </x:c>
      <x:c r="O1528" s="55">
        <x:f t="shared" si="284"/>
        <x:v>95570</x:v>
      </x:c>
      <x:c r="P1528" s="55">
        <x:f t="shared" si="285"/>
        <x:v>25960</x:v>
      </x:c>
      <x:c r="Q1528" s="55">
        <x:f t="shared" si="286"/>
        <x:v>45872.018885350524</x:v>
      </x:c>
      <x:c r="R1528" s="55">
        <x:f t="shared" si="287"/>
        <x:v>3737.9811146494758</x:v>
      </x:c>
      <x:c r="S1528" s="1" t="str">
        <x:f t="shared" si="288"/>
        <x:v>YES</x:v>
      </x:c>
      <x:c r="T1528" s="1">
        <x:f t="shared" si="289"/>
        <x:v>3737.9811146494758</x:v>
      </x:c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53">
        <x:f t="shared" si="278"/>
        <x:v>2</x:v>
      </x:c>
      <x:c r="J1529" s="53">
        <x:f t="shared" si="279"/>
        <x:v>5</x:v>
      </x:c>
      <x:c r="K1529" s="53">
        <x:f t="shared" si="280"/>
        <x:v>26</x:v>
      </x:c>
      <x:c r="L1529" s="53">
        <x:f t="shared" si="281"/>
        <x:v>33</x:v>
      </x:c>
      <x:c r="M1529" s="54">
        <x:f t="shared" si="282"/>
        <x:v>2003.5682917569081</x:v>
      </x:c>
      <x:c r="N1529" s="54">
        <x:f t="shared" si="283"/>
        <x:v>0.89136686927563069</x:v>
      </x:c>
      <x:c r="O1529" s="55">
        <x:f t="shared" si="284"/>
        <x:v>98270</x:v>
      </x:c>
      <x:c r="P1529" s="55">
        <x:f t="shared" si="285"/>
        <x:v>26840</x:v>
      </x:c>
      <x:c r="Q1529" s="55">
        <x:f t="shared" si="286"/>
        <x:v>47284.171731890761</x:v>
      </x:c>
      <x:c r="R1529" s="55">
        <x:f t="shared" si="287"/>
        <x:v>4145.8282681092387</x:v>
      </x:c>
      <x:c r="S1529" s="1" t="str">
        <x:f t="shared" si="288"/>
        <x:v>YES</x:v>
      </x:c>
      <x:c r="T1529" s="1">
        <x:f t="shared" si="289"/>
        <x:v>4145.8282681092387</x:v>
      </x:c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53">
        <x:f t="shared" si="278"/>
        <x:v>2</x:v>
      </x:c>
      <x:c r="J1530" s="53">
        <x:f t="shared" si="279"/>
        <x:v>5</x:v>
      </x:c>
      <x:c r="K1530" s="53">
        <x:f t="shared" si="280"/>
        <x:v>27</x:v>
      </x:c>
      <x:c r="L1530" s="53">
        <x:f t="shared" si="281"/>
        <x:v>34</x:v>
      </x:c>
      <x:c r="M1530" s="54">
        <x:f t="shared" si="282"/>
        <x:v>2086.7019962766644</x:v>
      </x:c>
      <x:c r="N1530" s="54">
        <x:f t="shared" si="283"/>
        <x:v>0.94909860852546146</x:v>
      </x:c>
      <x:c r="O1530" s="55">
        <x:f t="shared" si="284"/>
        <x:v>100970</x:v>
      </x:c>
      <x:c r="P1530" s="55">
        <x:f t="shared" si="285"/>
        <x:v>27720</x:v>
      </x:c>
      <x:c r="Q1530" s="55">
        <x:f t="shared" si="286"/>
        <x:v>48727.465213136536</x:v>
      </x:c>
      <x:c r="R1530" s="55">
        <x:f t="shared" si="287"/>
        <x:v>4522.5347868634635</x:v>
      </x:c>
      <x:c r="S1530" s="1" t="str">
        <x:f t="shared" si="288"/>
        <x:v>YES</x:v>
      </x:c>
      <x:c r="T1530" s="1">
        <x:f t="shared" si="289"/>
        <x:v>4522.5347868634635</x:v>
      </x:c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53">
        <x:f t="shared" si="278"/>
        <x:v>2</x:v>
      </x:c>
      <x:c r="J1531" s="53">
        <x:f t="shared" si="279"/>
        <x:v>5</x:v>
      </x:c>
      <x:c r="K1531" s="53">
        <x:f t="shared" si="280"/>
        <x:v>28</x:v>
      </x:c>
      <x:c r="L1531" s="53">
        <x:f t="shared" si="281"/>
        <x:v>35</x:v>
      </x:c>
      <x:c r="M1531" s="54">
        <x:f t="shared" si="282"/>
        <x:v>2171.6615344938182</x:v>
      </x:c>
      <x:c r="N1531" s="54">
        <x:f t="shared" si="283"/>
        <x:v>1.0080982878429292</x:v>
      </x:c>
      <x:c r="O1531" s="55">
        <x:f t="shared" si="284"/>
        <x:v>103670</x:v>
      </x:c>
      <x:c r="P1531" s="55">
        <x:f t="shared" si="285"/>
        <x:v>28600</x:v>
      </x:c>
      <x:c r="Q1531" s="55">
        <x:f t="shared" si="286"/>
        <x:v>50202.457196073228</x:v>
      </x:c>
      <x:c r="R1531" s="55">
        <x:f t="shared" si="287"/>
        <x:v>4867.5428039267717</x:v>
      </x:c>
      <x:c r="S1531" s="1" t="str">
        <x:f t="shared" si="288"/>
        <x:v>YES</x:v>
      </x:c>
      <x:c r="T1531" s="1">
        <x:f t="shared" si="289"/>
        <x:v>4867.5428039267717</x:v>
      </x:c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53">
        <x:f t="shared" si="278"/>
        <x:v>2</x:v>
      </x:c>
      <x:c r="J1532" s="53">
        <x:f t="shared" si="279"/>
        <x:v>5</x:v>
      </x:c>
      <x:c r="K1532" s="53">
        <x:f t="shared" si="280"/>
        <x:v>29</x:v>
      </x:c>
      <x:c r="L1532" s="53">
        <x:f t="shared" si="281"/>
        <x:v>36</x:v>
      </x:c>
      <x:c r="M1532" s="54">
        <x:f t="shared" si="282"/>
        <x:v>2258.4795626094719</x:v>
      </x:c>
      <x:c r="N1532" s="54">
        <x:f t="shared" si="283"/>
        <x:v>1.0683885851454666</x:v>
      </x:c>
      <x:c r="O1532" s="55">
        <x:f t="shared" si="284"/>
        <x:v>106370</x:v>
      </x:c>
      <x:c r="P1532" s="55">
        <x:f t="shared" si="285"/>
        <x:v>29480</x:v>
      </x:c>
      <x:c r="Q1532" s="55">
        <x:f t="shared" si="286"/>
        <x:v>51709.714628636662</x:v>
      </x:c>
      <x:c r="R1532" s="55">
        <x:f t="shared" si="287"/>
        <x:v>5180.2853713633376</x:v>
      </x:c>
      <x:c r="S1532" s="1" t="str">
        <x:f t="shared" si="288"/>
        <x:v>YES</x:v>
      </x:c>
      <x:c r="T1532" s="1">
        <x:f t="shared" si="289"/>
        <x:v>5180.2853713633376</x:v>
      </x:c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53">
        <x:f t="shared" si="278"/>
        <x:v>2</x:v>
      </x:c>
      <x:c r="J1533" s="53">
        <x:f t="shared" si="279"/>
        <x:v>5</x:v>
      </x:c>
      <x:c r="K1533" s="53">
        <x:f t="shared" si="280"/>
        <x:v>30</x:v>
      </x:c>
      <x:c r="L1533" s="53">
        <x:f t="shared" si="281"/>
        <x:v>37</x:v>
      </x:c>
      <x:c r="M1533" s="54">
        <x:f t="shared" si="282"/>
        <x:v>2347.1892679432426</x:v>
      </x:c>
      <x:c r="N1533" s="54">
        <x:f t="shared" si="283"/>
        <x:v>1.1299925471828074</x:v>
      </x:c>
      <x:c r="O1533" s="55">
        <x:f t="shared" si="284"/>
        <x:v>109070</x:v>
      </x:c>
      <x:c r="P1533" s="55">
        <x:f t="shared" si="285"/>
        <x:v>30360</x:v>
      </x:c>
      <x:c r="Q1533" s="55">
        <x:f t="shared" si="286"/>
        <x:v>53249.813679570187</x:v>
      </x:c>
      <x:c r="R1533" s="55">
        <x:f t="shared" si="287"/>
        <x:v>5460.1863204298133</x:v>
      </x:c>
      <x:c r="S1533" s="1" t="str">
        <x:f t="shared" si="288"/>
        <x:v>YES</x:v>
      </x:c>
      <x:c r="T1533" s="1">
        <x:f t="shared" si="289"/>
        <x:v>5460.1863204298133</x:v>
      </x:c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53">
        <x:f t="shared" si="278"/>
        <x:v>2</x:v>
      </x:c>
      <x:c r="J1534" s="53">
        <x:f t="shared" si="279"/>
        <x:v>6</x:v>
      </x:c>
      <x:c r="K1534" s="53">
        <x:f t="shared" si="280"/>
        <x:v>0</x:v>
      </x:c>
      <x:c r="L1534" s="53">
        <x:f t="shared" si="281"/>
        <x:v>8</x:v>
      </x:c>
      <x:c r="M1534" s="54">
        <x:f t="shared" si="282"/>
        <x:v>426.54481527832024</x:v>
      </x:c>
      <x:c r="N1534" s="54">
        <x:f t="shared" si="283"/>
        <x:v>0</x:v>
      </x:c>
      <x:c r="O1534" s="55">
        <x:f t="shared" si="284"/>
        <x:v>30164</x:v>
      </x:c>
      <x:c r="P1534" s="55">
        <x:f t="shared" si="285"/>
        <x:v>4400</x:v>
      </x:c>
      <x:c r="Q1534" s="55">
        <x:f t="shared" si="286"/>
        <x:v>14810.583863830563</x:v>
      </x:c>
      <x:c r="R1534" s="55">
        <x:f t="shared" si="287"/>
        <x:v>-9046.5838638305631</x:v>
      </x:c>
      <x:c r="S1534" s="1" t="str">
        <x:f t="shared" si="288"/>
        <x:v>YES</x:v>
      </x:c>
      <x:c r="T1534" s="1">
        <x:f t="shared" si="289"/>
        <x:v>-9046.5838638305631</x:v>
      </x:c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53">
        <x:f t="shared" si="278"/>
        <x:v>2</x:v>
      </x:c>
      <x:c r="J1535" s="53">
        <x:f t="shared" si="279"/>
        <x:v>6</x:v>
      </x:c>
      <x:c r="K1535" s="53">
        <x:f t="shared" si="280"/>
        <x:v>1</x:v>
      </x:c>
      <x:c r="L1535" s="53">
        <x:f t="shared" si="281"/>
        <x:v>9</x:v>
      </x:c>
      <x:c r="M1535" s="54">
        <x:f t="shared" si="282"/>
        <x:v>472.10731527832024</x:v>
      </x:c>
      <x:c r="N1535" s="54">
        <x:f t="shared" si="283"/>
        <x:v>0</x:v>
      </x:c>
      <x:c r="O1535" s="55">
        <x:f t="shared" si="284"/>
        <x:v>32864</x:v>
      </x:c>
      <x:c r="P1535" s="55">
        <x:f t="shared" si="285"/>
        <x:v>5280</x:v>
      </x:c>
      <x:c r="Q1535" s="55">
        <x:f t="shared" si="286"/>
        <x:v>16392.615113830565</x:v>
      </x:c>
      <x:c r="R1535" s="55">
        <x:f t="shared" si="287"/>
        <x:v>-8808.615113830565</x:v>
      </x:c>
      <x:c r="S1535" s="1" t="str">
        <x:f t="shared" si="288"/>
        <x:v>YES</x:v>
      </x:c>
      <x:c r="T1535" s="1">
        <x:f t="shared" si="289"/>
        <x:v>-8808.615113830565</x:v>
      </x:c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53">
        <x:f t="shared" si="278"/>
        <x:v>2</x:v>
      </x:c>
      <x:c r="J1536" s="53">
        <x:f t="shared" si="279"/>
        <x:v>6</x:v>
      </x:c>
      <x:c r="K1536" s="53">
        <x:f t="shared" si="280"/>
        <x:v>2</x:v>
      </x:c>
      <x:c r="L1536" s="53">
        <x:f t="shared" si="281"/>
        <x:v>10</x:v>
      </x:c>
      <x:c r="M1536" s="54">
        <x:f t="shared" si="282"/>
        <x:v>518.80887777832027</x:v>
      </x:c>
      <x:c r="N1536" s="54">
        <x:f t="shared" si="283"/>
        <x:v>0</x:v>
      </x:c>
      <x:c r="O1536" s="55">
        <x:f t="shared" si="284"/>
        <x:v>35564</x:v>
      </x:c>
      <x:c r="P1536" s="55">
        <x:f t="shared" si="285"/>
        <x:v>6160</x:v>
      </x:c>
      <x:c r="Q1536" s="55">
        <x:f t="shared" si="286"/>
        <x:v>18014.197145080565</x:v>
      </x:c>
      <x:c r="R1536" s="55">
        <x:f t="shared" si="287"/>
        <x:v>-8610.197145080565</x:v>
      </x:c>
      <x:c r="S1536" s="1" t="str">
        <x:f t="shared" si="288"/>
        <x:v>YES</x:v>
      </x:c>
      <x:c r="T1536" s="1">
        <x:f t="shared" si="289"/>
        <x:v>-8610.197145080565</x:v>
      </x:c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53">
        <x:f t="shared" si="278"/>
        <x:v>2</x:v>
      </x:c>
      <x:c r="J1537" s="53">
        <x:f t="shared" si="279"/>
        <x:v>6</x:v>
      </x:c>
      <x:c r="K1537" s="53">
        <x:f t="shared" si="280"/>
        <x:v>3</x:v>
      </x:c>
      <x:c r="L1537" s="53">
        <x:f t="shared" si="281"/>
        <x:v>11</x:v>
      </x:c>
      <x:c r="M1537" s="54">
        <x:f t="shared" si="282"/>
        <x:v>566.67086020019519</x:v>
      </x:c>
      <x:c r="N1537" s="54">
        <x:f t="shared" si="283"/>
        <x:v>0</x:v>
      </x:c>
      <x:c r="O1537" s="55">
        <x:f t="shared" si="284"/>
        <x:v>38264</x:v>
      </x:c>
      <x:c r="P1537" s="55">
        <x:f t="shared" si="285"/>
        <x:v>7040</x:v>
      </x:c>
      <x:c r="Q1537" s="55">
        <x:f t="shared" si="286"/>
        <x:v>19676.071534728999</x:v>
      </x:c>
      <x:c r="R1537" s="55">
        <x:f t="shared" si="287"/>
        <x:v>-8452.0715347289988</x:v>
      </x:c>
      <x:c r="S1537" s="1" t="str">
        <x:f t="shared" si="288"/>
        <x:v>YES</x:v>
      </x:c>
      <x:c r="T1537" s="1">
        <x:f t="shared" si="289"/>
        <x:v>-8452.0715347289988</x:v>
      </x:c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53">
        <x:f t="shared" si="278"/>
        <x:v>2</x:v>
      </x:c>
      <x:c r="J1538" s="53">
        <x:f t="shared" si="279"/>
        <x:v>6</x:v>
      </x:c>
      <x:c r="K1538" s="53">
        <x:f t="shared" si="280"/>
        <x:v>4</x:v>
      </x:c>
      <x:c r="L1538" s="53">
        <x:f t="shared" si="281"/>
        <x:v>12</x:v>
      </x:c>
      <x:c r="M1538" s="54">
        <x:f t="shared" si="282"/>
        <x:v>615.71497592285152</x:v>
      </x:c>
      <x:c r="N1538" s="54">
        <x:f t="shared" si="283"/>
        <x:v>0</x:v>
      </x:c>
      <x:c r="O1538" s="55">
        <x:f t="shared" si="284"/>
        <x:v>40964</x:v>
      </x:c>
      <x:c r="P1538" s="55">
        <x:f t="shared" si="285"/>
        <x:v>7920</x:v>
      </x:c>
      <x:c r="Q1538" s="55">
        <x:f t="shared" si="286"/>
        <x:v>21378.992219543456</x:v>
      </x:c>
      <x:c r="R1538" s="55">
        <x:f t="shared" si="287"/>
        <x:v>-8334.9922195434556</x:v>
      </x:c>
      <x:c r="S1538" s="1" t="str">
        <x:f t="shared" si="288"/>
        <x:v>YES</x:v>
      </x:c>
      <x:c r="T1538" s="1">
        <x:f t="shared" si="289"/>
        <x:v>-8334.9922195434556</x:v>
      </x:c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53">
        <x:f t="shared" si="278"/>
        <x:v>2</x:v>
      </x:c>
      <x:c r="J1539" s="53">
        <x:f t="shared" si="279"/>
        <x:v>6</x:v>
      </x:c>
      <x:c r="K1539" s="53">
        <x:f t="shared" si="280"/>
        <x:v>5</x:v>
      </x:c>
      <x:c r="L1539" s="53">
        <x:f t="shared" si="281"/>
        <x:v>13</x:v>
      </x:c>
      <x:c r="M1539" s="54">
        <x:f t="shared" si="282"/>
        <x:v>665.96329984405509</x:v>
      </x:c>
      <x:c r="N1539" s="54">
        <x:f t="shared" si="283"/>
        <x:v>0</x:v>
      </x:c>
      <x:c r="O1539" s="55">
        <x:f t="shared" si="284"/>
        <x:v>43664</x:v>
      </x:c>
      <x:c r="P1539" s="55">
        <x:f t="shared" si="285"/>
        <x:v>8800</x:v>
      </x:c>
      <x:c r="Q1539" s="55">
        <x:f t="shared" si="286"/>
        <x:v>23123.725689029689</x:v>
      </x:c>
      <x:c r="R1539" s="55">
        <x:f t="shared" si="287"/>
        <x:v>-8259.7256890296885</x:v>
      </x:c>
      <x:c r="S1539" s="1" t="str">
        <x:f t="shared" si="288"/>
        <x:v>YES</x:v>
      </x:c>
      <x:c r="T1539" s="1">
        <x:f t="shared" si="289"/>
        <x:v>-8259.7256890296885</x:v>
      </x:c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53">
        <x:f t="shared" si="278"/>
        <x:v>2</x:v>
      </x:c>
      <x:c r="J1540" s="53">
        <x:f t="shared" si="279"/>
        <x:v>6</x:v>
      </x:c>
      <x:c r="K1540" s="53">
        <x:f t="shared" si="280"/>
        <x:v>6</x:v>
      </x:c>
      <x:c r="L1540" s="53">
        <x:f t="shared" si="281"/>
        <x:v>14</x:v>
      </x:c>
      <x:c r="M1540" s="54">
        <x:f t="shared" si="282"/>
        <x:v>717.43827402568809</x:v>
      </x:c>
      <x:c r="N1540" s="54">
        <x:f t="shared" si="283"/>
        <x:v>0</x:v>
      </x:c>
      <x:c r="O1540" s="55">
        <x:f t="shared" si="284"/>
        <x:v>46364</x:v>
      </x:c>
      <x:c r="P1540" s="55">
        <x:f t="shared" si="285"/>
        <x:v>9680</x:v>
      </x:c>
      <x:c r="Q1540" s="55">
        <x:f t="shared" si="286"/>
        <x:v>24911.051181447503</x:v>
      </x:c>
      <x:c r="R1540" s="55">
        <x:f t="shared" si="287"/>
        <x:v>-8227.051181447503</x:v>
      </x:c>
      <x:c r="S1540" s="1" t="str">
        <x:f t="shared" si="288"/>
        <x:v>YES</x:v>
      </x:c>
      <x:c r="T1540" s="1">
        <x:f t="shared" si="289"/>
        <x:v>-8227.051181447503</x:v>
      </x:c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53">
        <x:f t="shared" si="278"/>
        <x:v>2</x:v>
      </x:c>
      <x:c r="J1541" s="53">
        <x:f t="shared" si="279"/>
        <x:v>6</x:v>
      </x:c>
      <x:c r="K1541" s="53">
        <x:f t="shared" si="280"/>
        <x:v>7</x:v>
      </x:c>
      <x:c r="L1541" s="53">
        <x:f t="shared" si="281"/>
        <x:v>15</x:v>
      </x:c>
      <x:c r="M1541" s="54">
        <x:f t="shared" si="282"/>
        <x:v>770.16271342364848</x:v>
      </x:c>
      <x:c r="N1541" s="54">
        <x:f t="shared" si="283"/>
        <x:v>3.4835217655311446E-2</x:v>
      </x:c>
      <x:c r="O1541" s="55">
        <x:f t="shared" si="284"/>
        <x:v>49064</x:v>
      </x:c>
      <x:c r="P1541" s="55">
        <x:f t="shared" si="285"/>
        <x:v>10560</x:v>
      </x:c>
      <x:c r="Q1541" s="55">
        <x:f t="shared" si="286"/>
        <x:v>25870.880441382786</x:v>
      </x:c>
      <x:c r="R1541" s="55">
        <x:f t="shared" si="287"/>
        <x:v>-7366.8804413827856</x:v>
      </x:c>
      <x:c r="S1541" s="1" t="str">
        <x:f t="shared" si="288"/>
        <x:v>YES</x:v>
      </x:c>
      <x:c r="T1541" s="1">
        <x:f t="shared" si="289"/>
        <x:v>-7366.8804413827856</x:v>
      </x:c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53">
        <x:f t="shared" si="278"/>
        <x:v>2</x:v>
      </x:c>
      <x:c r="J1542" s="53">
        <x:f t="shared" si="279"/>
        <x:v>6</x:v>
      </x:c>
      <x:c r="K1542" s="53">
        <x:f t="shared" si="280"/>
        <x:v>8</x:v>
      </x:c>
      <x:c r="L1542" s="53">
        <x:f t="shared" si="281"/>
        <x:v>16</x:v>
      </x:c>
      <x:c r="M1542" s="54">
        <x:f t="shared" si="282"/>
        <x:v>824.15981170362863</x:v>
      </x:c>
      <x:c r="N1542" s="54">
        <x:f t="shared" si="283"/>
        <x:v>7.2333202571964322E-2</x:v>
      </x:c>
      <x:c r="O1542" s="55">
        <x:f t="shared" si="284"/>
        <x:v>51764</x:v>
      </x:c>
      <x:c r="P1542" s="55">
        <x:f t="shared" si="285"/>
        <x:v>11440</x:v>
      </x:c>
      <x:c r="Q1542" s="55">
        <x:f t="shared" si="286"/>
        <x:v>26808.330064299109</x:v>
      </x:c>
      <x:c r="R1542" s="55">
        <x:f t="shared" si="287"/>
        <x:v>-6484.3300642991089</x:v>
      </x:c>
      <x:c r="S1542" s="1" t="str">
        <x:f t="shared" si="288"/>
        <x:v>YES</x:v>
      </x:c>
      <x:c r="T1542" s="1">
        <x:f t="shared" si="289"/>
        <x:v>-6484.3300642991089</x:v>
      </x:c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53">
        <x:f t="shared" si="278"/>
        <x:v>2</x:v>
      </x:c>
      <x:c r="J1543" s="53">
        <x:f t="shared" si="279"/>
        <x:v>6</x:v>
      </x:c>
      <x:c r="K1543" s="53">
        <x:f t="shared" si="280"/>
        <x:v>9</x:v>
      </x:c>
      <x:c r="L1543" s="53">
        <x:f t="shared" si="281"/>
        <x:v>17</x:v>
      </x:c>
      <x:c r="M1543" s="54">
        <x:f t="shared" si="282"/>
        <x:v>879.45314714402309</x:v>
      </x:c>
      <x:c r="N1543" s="54">
        <x:f t="shared" si="283"/>
        <x:v>0.11073135218334937</x:v>
      </x:c>
      <x:c r="O1543" s="55">
        <x:f t="shared" si="284"/>
        <x:v>54464</x:v>
      </x:c>
      <x:c r="P1543" s="55">
        <x:f t="shared" si="285"/>
        <x:v>12320</x:v>
      </x:c>
      <x:c r="Q1543" s="55">
        <x:f t="shared" si="286"/>
        <x:v>27768.283804583734</x:v>
      </x:c>
      <x:c r="R1543" s="55">
        <x:f t="shared" si="287"/>
        <x:v>-5624.2838045837343</x:v>
      </x:c>
      <x:c r="S1543" s="1" t="str">
        <x:f t="shared" si="288"/>
        <x:v>YES</x:v>
      </x:c>
      <x:c r="T1543" s="1">
        <x:f t="shared" si="289"/>
        <x:v>-5624.2838045837343</x:v>
      </x:c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53">
        <x:f t="shared" si="278"/>
        <x:v>2</x:v>
      </x:c>
      <x:c r="J1544" s="53">
        <x:f t="shared" si="279"/>
        <x:v>6</x:v>
      </x:c>
      <x:c r="K1544" s="53">
        <x:f t="shared" si="280"/>
        <x:v>10</x:v>
      </x:c>
      <x:c r="L1544" s="53">
        <x:f t="shared" si="281"/>
        <x:v>18</x:v>
      </x:c>
      <x:c r="M1544" s="54">
        <x:f t="shared" si="282"/>
        <x:v>936.06668862723598</x:v>
      </x:c>
      <x:c r="N1544" s="54">
        <x:f t="shared" si="283"/>
        <x:v>0.15004631154669165</x:v>
      </x:c>
      <x:c r="O1544" s="55">
        <x:f t="shared" si="284"/>
        <x:v>57164</x:v>
      </x:c>
      <x:c r="P1544" s="55">
        <x:f t="shared" si="285"/>
        <x:v>13200</x:v>
      </x:c>
      <x:c r="Q1544" s="55">
        <x:f t="shared" si="286"/>
        <x:v>28751.157788667289</x:v>
      </x:c>
      <x:c r="R1544" s="55">
        <x:f t="shared" si="287"/>
        <x:v>-4787.1577886672894</x:v>
      </x:c>
      <x:c r="S1544" s="1" t="str">
        <x:f t="shared" si="288"/>
        <x:v>YES</x:v>
      </x:c>
      <x:c r="T1544" s="1">
        <x:f t="shared" si="289"/>
        <x:v>-4787.1577886672894</x:v>
      </x:c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53">
        <x:f t="shared" si="278"/>
        <x:v>2</x:v>
      </x:c>
      <x:c r="J1545" s="53">
        <x:f t="shared" si="279"/>
        <x:v>6</x:v>
      </x:c>
      <x:c r="K1545" s="53">
        <x:f t="shared" si="280"/>
        <x:v>11</x:v>
      </x:c>
      <x:c r="L1545" s="53">
        <x:f t="shared" si="281"/>
        <x:v>19</x:v>
      </x:c>
      <x:c r="M1545" s="54">
        <x:f t="shared" si="282"/>
        <x:v>994.02480172067499</x:v>
      </x:c>
      <x:c r="N1545" s="54">
        <x:f t="shared" si="283"/>
        <x:v>0.19029500119491319</x:v>
      </x:c>
      <x:c r="O1545" s="55">
        <x:f t="shared" si="284"/>
        <x:v>59864</x:v>
      </x:c>
      <x:c r="P1545" s="55">
        <x:f t="shared" si="285"/>
        <x:v>14080</x:v>
      </x:c>
      <x:c r="Q1545" s="55">
        <x:f t="shared" si="286"/>
        <x:v>29757.37502987283</x:v>
      </x:c>
      <x:c r="R1545" s="55">
        <x:f t="shared" si="287"/>
        <x:v>-3973.3750298728301</x:v>
      </x:c>
      <x:c r="S1545" s="1" t="str">
        <x:f t="shared" si="288"/>
        <x:v>YES</x:v>
      </x:c>
      <x:c r="T1545" s="1">
        <x:f t="shared" si="289"/>
        <x:v>-3973.3750298728301</x:v>
      </x:c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53">
        <x:f t="shared" si="278"/>
        <x:v>2</x:v>
      </x:c>
      <x:c r="J1546" s="53">
        <x:f t="shared" si="279"/>
        <x:v>6</x:v>
      </x:c>
      <x:c r="K1546" s="53">
        <x:f t="shared" si="280"/>
        <x:v>12</x:v>
      </x:c>
      <x:c r="L1546" s="53">
        <x:f t="shared" si="281"/>
        <x:v>20</x:v>
      </x:c>
      <x:c r="M1546" s="54">
        <x:f t="shared" si="282"/>
        <x:v>1053.3522548487394</x:v>
      </x:c>
      <x:c r="N1546" s="54">
        <x:f t="shared" si="283"/>
        <x:v>0.23149462142273572</x:v>
      </x:c>
      <x:c r="O1546" s="55">
        <x:f t="shared" si="284"/>
        <x:v>62564</x:v>
      </x:c>
      <x:c r="P1546" s="55">
        <x:f t="shared" si="285"/>
        <x:v>14960</x:v>
      </x:c>
      <x:c r="Q1546" s="55">
        <x:f t="shared" si="286"/>
        <x:v>30787.365535568395</x:v>
      </x:c>
      <x:c r="R1546" s="55">
        <x:f t="shared" si="287"/>
        <x:v>-3183.365535568395</x:v>
      </x:c>
      <x:c r="S1546" s="1" t="str">
        <x:f t="shared" si="288"/>
        <x:v>YES</x:v>
      </x:c>
      <x:c r="T1546" s="1">
        <x:f t="shared" si="289"/>
        <x:v>-3183.365535568395</x:v>
      </x:c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53">
        <x:f t="shared" si="278"/>
        <x:v>2</x:v>
      </x:c>
      <x:c r="J1547" s="53">
        <x:f t="shared" si="279"/>
        <x:v>6</x:v>
      </x:c>
      <x:c r="K1547" s="53">
        <x:f t="shared" si="280"/>
        <x:v>13</x:v>
      </x:c>
      <x:c r="L1547" s="53">
        <x:f t="shared" si="281"/>
        <x:v>21</x:v>
      </x:c>
      <x:c r="M1547" s="54">
        <x:f t="shared" si="282"/>
        <x:v>1114.0742255571236</x:v>
      </x:c>
      <x:c r="N1547" s="54">
        <x:f t="shared" si="283"/>
        <x:v>0.27366265663689138</x:v>
      </x:c>
      <x:c r="O1547" s="55">
        <x:f t="shared" si="284"/>
        <x:v>65264</x:v>
      </x:c>
      <x:c r="P1547" s="55">
        <x:f t="shared" si="285"/>
        <x:v>15840</x:v>
      </x:c>
      <x:c r="Q1547" s="55">
        <x:f t="shared" si="286"/>
        <x:v>31841.566415922283</x:v>
      </x:c>
      <x:c r="R1547" s="55">
        <x:f t="shared" si="287"/>
        <x:v>-2417.5664159222833</x:v>
      </x:c>
      <x:c r="S1547" s="1" t="str">
        <x:f t="shared" si="288"/>
        <x:v>YES</x:v>
      </x:c>
      <x:c r="T1547" s="1">
        <x:f t="shared" si="289"/>
        <x:v>-2417.5664159222833</x:v>
      </x:c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53">
        <x:f t="shared" si="278"/>
        <x:v>2</x:v>
      </x:c>
      <x:c r="J1548" s="53">
        <x:f t="shared" si="279"/>
        <x:v>6</x:v>
      </x:c>
      <x:c r="K1548" s="53">
        <x:f t="shared" si="280"/>
        <x:v>14</x:v>
      </x:c>
      <x:c r="L1548" s="53">
        <x:f t="shared" si="281"/>
        <x:v>22</x:v>
      </x:c>
      <x:c r="M1548" s="54">
        <x:f t="shared" si="282"/>
        <x:v>1176.216306870785</x:v>
      </x:c>
      <x:c r="N1548" s="54">
        <x:f t="shared" si="283"/>
        <x:v>0.31681687977137851</x:v>
      </x:c>
      <x:c r="O1548" s="55">
        <x:f t="shared" si="284"/>
        <x:v>67964</x:v>
      </x:c>
      <x:c r="P1548" s="55">
        <x:f t="shared" si="285"/>
        <x:v>16720</x:v>
      </x:c>
      <x:c r="Q1548" s="55">
        <x:f t="shared" si="286"/>
        <x:v>32920.421994284465</x:v>
      </x:c>
      <x:c r="R1548" s="55">
        <x:f t="shared" si="287"/>
        <x:v>-1676.4219942844647</x:v>
      </x:c>
      <x:c r="S1548" s="1" t="str">
        <x:f t="shared" si="288"/>
        <x:v>YES</x:v>
      </x:c>
      <x:c r="T1548" s="1">
        <x:f t="shared" si="289"/>
        <x:v>-1676.4219942844647</x:v>
      </x:c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53">
        <x:f t="shared" si="278"/>
        <x:v>2</x:v>
      </x:c>
      <x:c r="J1549" s="53">
        <x:f t="shared" si="279"/>
        <x:v>6</x:v>
      </x:c>
      <x:c r="K1549" s="53">
        <x:f t="shared" si="280"/>
        <x:v>15</x:v>
      </x:c>
      <x:c r="L1549" s="53">
        <x:f t="shared" si="281"/>
        <x:v>23</x:v>
      </x:c>
      <x:c r="M1549" s="54">
        <x:f t="shared" si="282"/>
        <x:v>1239.8045137469312</x:v>
      </x:c>
      <x:c r="N1549" s="54">
        <x:f t="shared" si="283"/>
        <x:v>0.36097535676870224</x:v>
      </x:c>
      <x:c r="O1549" s="55">
        <x:f t="shared" si="284"/>
        <x:v>70664</x:v>
      </x:c>
      <x:c r="P1549" s="55">
        <x:f t="shared" si="285"/>
        <x:v>17600</x:v>
      </x:c>
      <x:c r="Q1549" s="55">
        <x:f t="shared" si="286"/>
        <x:v>34024.383919217551</x:v>
      </x:c>
      <x:c r="R1549" s="55">
        <x:f t="shared" si="287"/>
        <x:v>-960.38391921755101</x:v>
      </x:c>
      <x:c r="S1549" s="1" t="str">
        <x:f t="shared" si="288"/>
        <x:v>YES</x:v>
      </x:c>
      <x:c r="T1549" s="1">
        <x:f t="shared" si="289"/>
        <x:v>-960.38391921755101</x:v>
      </x:c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53">
        <x:f t="shared" si="278"/>
        <x:v>2</x:v>
      </x:c>
      <x:c r="J1550" s="53">
        <x:f t="shared" si="279"/>
        <x:v>6</x:v>
      </x:c>
      <x:c r="K1550" s="53">
        <x:f t="shared" si="280"/>
        <x:v>16</x:v>
      </x:c>
      <x:c r="L1550" s="53">
        <x:f t="shared" si="281"/>
        <x:v>24</x:v>
      </x:c>
      <x:c r="M1550" s="54">
        <x:f t="shared" si="282"/>
        <x:v>1304.8652896244203</x:v>
      </x:c>
      <x:c r="N1550" s="54">
        <x:f t="shared" si="283"/>
        <x:v>0.40615645112806964</x:v>
      </x:c>
      <x:c r="O1550" s="55">
        <x:f t="shared" si="284"/>
        <x:v>73364</x:v>
      </x:c>
      <x:c r="P1550" s="55">
        <x:f t="shared" si="285"/>
        <x:v>18480</x:v>
      </x:c>
      <x:c r="Q1550" s="55">
        <x:f t="shared" si="286"/>
        <x:v>35153.91127820174</x:v>
      </x:c>
      <x:c r="R1550" s="55">
        <x:f t="shared" si="287"/>
        <x:v>-269.91127820174006</x:v>
      </x:c>
      <x:c r="S1550" s="1" t="str">
        <x:f t="shared" si="288"/>
        <x:v>YES</x:v>
      </x:c>
      <x:c r="T1550" s="1">
        <x:f t="shared" si="289"/>
        <x:v>-269.91127820174006</x:v>
      </x:c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53">
        <x:f t="shared" si="278"/>
        <x:v>2</x:v>
      </x:c>
      <x:c r="J1551" s="53">
        <x:f t="shared" si="279"/>
        <x:v>6</x:v>
      </x:c>
      <x:c r="K1551" s="53">
        <x:f t="shared" si="280"/>
        <x:v>17</x:v>
      </x:c>
      <x:c r="L1551" s="53">
        <x:f t="shared" si="281"/>
        <x:v>25</x:v>
      </x:c>
      <x:c r="M1551" s="54">
        <x:f t="shared" si="282"/>
        <x:v>1371.4255130709607</x:v>
      </x:c>
      <x:c r="N1551" s="54">
        <x:f t="shared" si="283"/>
        <x:v>0.45237882852150052</x:v>
      </x:c>
      <x:c r="O1551" s="55">
        <x:f t="shared" si="284"/>
        <x:v>76064</x:v>
      </x:c>
      <x:c r="P1551" s="55">
        <x:f t="shared" si="285"/>
        <x:v>19360</x:v>
      </x:c>
      <x:c r="Q1551" s="55">
        <x:f t="shared" si="286"/>
        <x:v>36309.47071303751</x:v>
      </x:c>
      <x:c r="R1551" s="55">
        <x:f t="shared" si="287"/>
        <x:v>394.52928696249</x:v>
      </x:c>
      <x:c r="S1551" s="1" t="str">
        <x:f t="shared" si="288"/>
        <x:v>YES</x:v>
      </x:c>
      <x:c r="T1551" s="1">
        <x:f t="shared" si="289"/>
        <x:v>394.52928696249</x:v>
      </x:c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53">
        <x:f t="shared" si="278"/>
        <x:v>2</x:v>
      </x:c>
      <x:c r="J1552" s="53">
        <x:f t="shared" si="279"/>
        <x:v>6</x:v>
      </x:c>
      <x:c r="K1552" s="53">
        <x:f t="shared" si="280"/>
        <x:v>18</x:v>
      </x:c>
      <x:c r="L1552" s="53">
        <x:f t="shared" si="281"/>
        <x:v>26</x:v>
      </x:c>
      <x:c r="M1552" s="54">
        <x:f t="shared" si="282"/>
        <x:v>1439.5125045295481</x:v>
      </x:c>
      <x:c r="N1552" s="54">
        <x:f t="shared" si="283"/>
        <x:v>0.49966146147885282</x:v>
      </x:c>
      <x:c r="O1552" s="55">
        <x:f t="shared" si="284"/>
        <x:v>78764</x:v>
      </x:c>
      <x:c r="P1552" s="55">
        <x:f t="shared" si="285"/>
        <x:v>20240</x:v>
      </x:c>
      <x:c r="Q1552" s="55">
        <x:f t="shared" si="286"/>
        <x:v>37491.536536971318</x:v>
      </x:c>
      <x:c r="R1552" s="55">
        <x:f t="shared" si="287"/>
        <x:v>1032.4634630286819</x:v>
      </x:c>
      <x:c r="S1552" s="1" t="str">
        <x:f t="shared" si="288"/>
        <x:v>YES</x:v>
      </x:c>
      <x:c r="T1552" s="1">
        <x:f t="shared" si="289"/>
        <x:v>1032.4634630286819</x:v>
      </x:c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53">
        <x:f t="shared" si="278"/>
        <x:v>2</x:v>
      </x:c>
      <x:c r="J1553" s="53">
        <x:f t="shared" si="279"/>
        <x:v>6</x:v>
      </x:c>
      <x:c r="K1553" s="53">
        <x:f t="shared" si="280"/>
        <x:v>19</x:v>
      </x:c>
      <x:c r="L1553" s="53">
        <x:f t="shared" si="281"/>
        <x:v>27</x:v>
      </x:c>
      <x:c r="M1553" s="54">
        <x:f t="shared" si="282"/>
        <x:v>1509.1540331655697</x:v>
      </x:c>
      <x:c r="N1553" s="54">
        <x:f t="shared" si="283"/>
        <x:v>0.54802363414275668</x:v>
      </x:c>
      <x:c r="O1553" s="55">
        <x:f t="shared" si="284"/>
        <x:v>81464</x:v>
      </x:c>
      <x:c r="P1553" s="55">
        <x:f t="shared" si="285"/>
        <x:v>21120</x:v>
      </x:c>
      <x:c r="Q1553" s="55">
        <x:f t="shared" si="286"/>
        <x:v>38700.590853568916</x:v>
      </x:c>
      <x:c r="R1553" s="55">
        <x:f t="shared" si="287"/>
        <x:v>1643.4091464310841</x:v>
      </x:c>
      <x:c r="S1553" s="1" t="str">
        <x:f t="shared" si="288"/>
        <x:v>YES</x:v>
      </x:c>
      <x:c r="T1553" s="1">
        <x:f t="shared" si="289"/>
        <x:v>1643.4091464310841</x:v>
      </x:c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53">
        <x:f t="shared" si="278"/>
        <x:v>2</x:v>
      </x:c>
      <x:c r="J1554" s="53">
        <x:f t="shared" si="279"/>
        <x:v>6</x:v>
      </x:c>
      <x:c r="K1554" s="53">
        <x:f t="shared" si="280"/>
        <x:v>20</x:v>
      </x:c>
      <x:c r="L1554" s="53">
        <x:f t="shared" si="281"/>
        <x:v>28</x:v>
      </x:c>
      <x:c r="M1554" s="54">
        <x:f t="shared" si="282"/>
        <x:v>1580.3783238160468</x:v>
      </x:c>
      <x:c r="N1554" s="54">
        <x:f t="shared" si="283"/>
        <x:v>0.59748494709447697</x:v>
      </x:c>
      <x:c r="O1554" s="55">
        <x:f t="shared" si="284"/>
        <x:v>84164</x:v>
      </x:c>
      <x:c r="P1554" s="55">
        <x:f t="shared" si="285"/>
        <x:v>22000</x:v>
      </x:c>
      <x:c r="Q1554" s="55">
        <x:f t="shared" si="286"/>
        <x:v>39937.123677361924</x:v>
      </x:c>
      <x:c r="R1554" s="55">
        <x:f t="shared" si="287"/>
        <x:v>2226.8763226380761</x:v>
      </x:c>
      <x:c r="S1554" s="1" t="str">
        <x:f t="shared" si="288"/>
        <x:v>YES</x:v>
      </x:c>
      <x:c r="T1554" s="1">
        <x:f t="shared" si="289"/>
        <x:v>2226.8763226380761</x:v>
      </x:c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53">
        <x:f t="shared" si="278"/>
        <x:v>2</x:v>
      </x:c>
      <x:c r="J1555" s="53">
        <x:f t="shared" si="279"/>
        <x:v>6</x:v>
      </x:c>
      <x:c r="K1555" s="53">
        <x:f t="shared" si="280"/>
        <x:v>21</x:v>
      </x:c>
      <x:c r="L1555" s="53">
        <x:f t="shared" si="281"/>
        <x:v>29</x:v>
      </x:c>
      <x:c r="M1555" s="54">
        <x:f t="shared" si="282"/>
        <x:v>1653.2140640424905</x:v>
      </x:c>
      <x:c r="N1555" s="54">
        <x:f t="shared" si="283"/>
        <x:v>0.64806532225172953</x:v>
      </x:c>
      <x:c r="O1555" s="55">
        <x:f t="shared" si="284"/>
        <x:v>86864</x:v>
      </x:c>
      <x:c r="P1555" s="55">
        <x:f t="shared" si="285"/>
        <x:v>22880</x:v>
      </x:c>
      <x:c r="Q1555" s="55">
        <x:f t="shared" si="286"/>
        <x:v>41201.633056293234</x:v>
      </x:c>
      <x:c r="R1555" s="55">
        <x:f t="shared" si="287"/>
        <x:v>2782.3669437067656</x:v>
      </x:c>
      <x:c r="S1555" s="1" t="str">
        <x:f t="shared" si="288"/>
        <x:v>YES</x:v>
      </x:c>
      <x:c r="T1555" s="1">
        <x:f t="shared" si="289"/>
        <x:v>2782.3669437067656</x:v>
      </x:c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53">
        <x:f t="shared" si="278"/>
        <x:v>2</x:v>
      </x:c>
      <x:c r="J1556" s="53">
        <x:f t="shared" si="279"/>
        <x:v>6</x:v>
      </x:c>
      <x:c r="K1556" s="53">
        <x:f t="shared" si="280"/>
        <x:v>22</x:v>
      </x:c>
      <x:c r="L1556" s="53">
        <x:f t="shared" si="281"/>
        <x:v>30</x:v>
      </x:c>
      <x:c r="M1556" s="54">
        <x:f t="shared" si="282"/>
        <x:v>1727.6904112888869</x:v>
      </x:c>
      <x:c r="N1556" s="54">
        <x:f t="shared" si="283"/>
        <x:v>0.69978500783950481</x:v>
      </x:c>
      <x:c r="O1556" s="55">
        <x:f t="shared" si="284"/>
        <x:v>89564</x:v>
      </x:c>
      <x:c r="P1556" s="55">
        <x:f t="shared" si="285"/>
        <x:v>23760</x:v>
      </x:c>
      <x:c r="Q1556" s="55">
        <x:f t="shared" si="286"/>
        <x:v>42494.625195987624</x:v>
      </x:c>
      <x:c r="R1556" s="55">
        <x:f t="shared" si="287"/>
        <x:v>3309.3748040123755</x:v>
      </x:c>
      <x:c r="S1556" s="1" t="str">
        <x:f t="shared" si="288"/>
        <x:v>YES</x:v>
      </x:c>
      <x:c r="T1556" s="1">
        <x:f t="shared" si="289"/>
        <x:v>3309.3748040123755</x:v>
      </x:c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53">
        <x:f t="shared" si="278"/>
        <x:v>2</x:v>
      </x:c>
      <x:c r="J1557" s="53">
        <x:f t="shared" si="279"/>
        <x:v>6</x:v>
      </x:c>
      <x:c r="K1557" s="53">
        <x:f t="shared" si="280"/>
        <x:v>23</x:v>
      </x:c>
      <x:c r="L1557" s="53">
        <x:f t="shared" si="281"/>
        <x:v>31</x:v>
      </x:c>
      <x:c r="M1557" s="54">
        <x:f t="shared" si="282"/>
        <x:v>1803.8370001463231</x:v>
      </x:c>
      <x:c r="N1557" s="54">
        <x:f t="shared" si="283"/>
        <x:v>0.75266458343494658</x:v>
      </x:c>
      <x:c r="O1557" s="55">
        <x:f t="shared" si="284"/>
        <x:v>92264</x:v>
      </x:c>
      <x:c r="P1557" s="55">
        <x:f t="shared" si="285"/>
        <x:v>24640</x:v>
      </x:c>
      <x:c r="Q1557" s="55">
        <x:f t="shared" si="286"/>
        <x:v>43816.614585873664</x:v>
      </x:c>
      <x:c r="R1557" s="55">
        <x:f t="shared" si="287"/>
        <x:v>3807.3854141263364</x:v>
      </x:c>
      <x:c r="S1557" s="1" t="str">
        <x:f t="shared" si="288"/>
        <x:v>YES</x:v>
      </x:c>
      <x:c r="T1557" s="1">
        <x:f t="shared" si="289"/>
        <x:v>3807.3854141263364</x:v>
      </x:c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53">
        <x:f t="shared" si="278"/>
        <x:v>2</x:v>
      </x:c>
      <x:c r="J1558" s="53">
        <x:f t="shared" si="279"/>
        <x:v>6</x:v>
      </x:c>
      <x:c r="K1558" s="53">
        <x:f t="shared" si="280"/>
        <x:v>24</x:v>
      </x:c>
      <x:c r="L1558" s="53">
        <x:f t="shared" si="281"/>
        <x:v>32</x:v>
      </x:c>
      <x:c r="M1558" s="54">
        <x:f t="shared" si="282"/>
        <x:v>1881.6839497258193</x:v>
      </x:c>
      <x:c r="N1558" s="54">
        <x:f t="shared" si="283"/>
        <x:v>0.80672496508737446</x:v>
      </x:c>
      <x:c r="O1558" s="55">
        <x:f t="shared" si="284"/>
        <x:v>94964</x:v>
      </x:c>
      <x:c r="P1558" s="55">
        <x:f t="shared" si="285"/>
        <x:v>25520</x:v>
      </x:c>
      <x:c r="Q1558" s="55">
        <x:f t="shared" si="286"/>
        <x:v>45168.124127184361</x:v>
      </x:c>
      <x:c r="R1558" s="55">
        <x:f t="shared" si="287"/>
        <x:v>4275.875872815639</x:v>
      </x:c>
      <x:c r="S1558" s="1" t="str">
        <x:f t="shared" si="288"/>
        <x:v>YES</x:v>
      </x:c>
      <x:c r="T1558" s="1">
        <x:f t="shared" si="289"/>
        <x:v>4275.875872815639</x:v>
      </x:c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53">
        <x:f t="shared" si="278"/>
        <x:v>2</x:v>
      </x:c>
      <x:c r="J1559" s="53">
        <x:f t="shared" si="279"/>
        <x:v>6</x:v>
      </x:c>
      <x:c r="K1559" s="53">
        <x:f t="shared" si="280"/>
        <x:v>25</x:v>
      </x:c>
      <x:c r="L1559" s="53">
        <x:f t="shared" si="281"/>
        <x:v>33</x:v>
      </x:c>
      <x:c r="M1559" s="54">
        <x:f t="shared" si="282"/>
        <x:v>1961.2618711409168</x:v>
      </x:c>
      <x:c r="N1559" s="54">
        <x:f t="shared" si="283"/>
        <x:v>0.86198741051452554</x:v>
      </x:c>
      <x:c r="O1559" s="55">
        <x:f t="shared" si="284"/>
        <x:v>97664</x:v>
      </x:c>
      <x:c r="P1559" s="55">
        <x:f t="shared" si="285"/>
        <x:v>26400</x:v>
      </x:c>
      <x:c r="Q1559" s="55">
        <x:f t="shared" si="286"/>
        <x:v>46549.685262863139</x:v>
      </x:c>
      <x:c r="R1559" s="55">
        <x:f t="shared" si="287"/>
        <x:v>4714.3147371368614</x:v>
      </x:c>
      <x:c r="S1559" s="1" t="str">
        <x:f t="shared" si="288"/>
        <x:v>YES</x:v>
      </x:c>
      <x:c r="T1559" s="1">
        <x:f t="shared" si="289"/>
        <x:v>4714.3147371368614</x:v>
      </x:c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53">
        <x:f t="shared" si="278"/>
        <x:v>2</x:v>
      </x:c>
      <x:c r="J1560" s="53">
        <x:f t="shared" si="279"/>
        <x:v>6</x:v>
      </x:c>
      <x:c r="K1560" s="53">
        <x:f t="shared" si="280"/>
        <x:v>26</x:v>
      </x:c>
      <x:c r="L1560" s="53">
        <x:f t="shared" si="281"/>
        <x:v>34</x:v>
      </x:c>
      <x:c r="M1560" s="54">
        <x:f t="shared" si="282"/>
        <x:v>2042.6018751016345</x:v>
      </x:c>
      <x:c r="N1560" s="54">
        <x:f t="shared" si="283"/>
        <x:v>0.91847352437613505</x:v>
      </x:c>
      <x:c r="O1560" s="55">
        <x:f t="shared" si="284"/>
        <x:v>100364</x:v>
      </x:c>
      <x:c r="P1560" s="55">
        <x:f t="shared" si="285"/>
        <x:v>27280</x:v>
      </x:c>
      <x:c r="Q1560" s="55">
        <x:f t="shared" si="286"/>
        <x:v>47961.838109403376</x:v>
      </x:c>
      <x:c r="R1560" s="55">
        <x:f t="shared" si="287"/>
        <x:v>5122.1618905966243</x:v>
      </x:c>
      <x:c r="S1560" s="1" t="str">
        <x:f t="shared" si="288"/>
        <x:v>YES</x:v>
      </x:c>
      <x:c r="T1560" s="1">
        <x:f t="shared" si="289"/>
        <x:v>5122.1618905966243</x:v>
      </x:c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53">
        <x:f t="shared" si="278"/>
        <x:v>2</x:v>
      </x:c>
      <x:c r="J1561" s="53">
        <x:f t="shared" si="279"/>
        <x:v>6</x:v>
      </x:c>
      <x:c r="K1561" s="53">
        <x:f t="shared" si="280"/>
        <x:v>27</x:v>
      </x:c>
      <x:c r="L1561" s="53">
        <x:f t="shared" si="281"/>
        <x:v>35</x:v>
      </x:c>
      <x:c r="M1561" s="54">
        <x:f t="shared" si="282"/>
        <x:v>2125.735579621391</x:v>
      </x:c>
      <x:c r="N1561" s="54">
        <x:f t="shared" si="283"/>
        <x:v>0.97620526362596594</x:v>
      </x:c>
      <x:c r="O1561" s="55">
        <x:f t="shared" si="284"/>
        <x:v>103064</x:v>
      </x:c>
      <x:c r="P1561" s="55">
        <x:f t="shared" si="285"/>
        <x:v>28160</x:v>
      </x:c>
      <x:c r="Q1561" s="55">
        <x:f t="shared" si="286"/>
        <x:v>49405.131590649151</x:v>
      </x:c>
      <x:c r="R1561" s="55">
        <x:f t="shared" si="287"/>
        <x:v>5498.8684093508491</x:v>
      </x:c>
      <x:c r="S1561" s="1" t="str">
        <x:f t="shared" si="288"/>
        <x:v>YES</x:v>
      </x:c>
      <x:c r="T1561" s="1">
        <x:f t="shared" si="289"/>
        <x:v>5498.8684093508491</x:v>
      </x:c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53">
        <x:f t="shared" si="278"/>
        <x:v>2</x:v>
      </x:c>
      <x:c r="J1562" s="53">
        <x:f t="shared" si="279"/>
        <x:v>6</x:v>
      </x:c>
      <x:c r="K1562" s="53">
        <x:f t="shared" si="280"/>
        <x:v>28</x:v>
      </x:c>
      <x:c r="L1562" s="53">
        <x:f t="shared" si="281"/>
        <x:v>36</x:v>
      </x:c>
      <x:c r="M1562" s="54">
        <x:f t="shared" si="282"/>
        <x:v>2210.6951178385448</x:v>
      </x:c>
      <x:c r="N1562" s="54">
        <x:f t="shared" si="283"/>
        <x:v>1.0352049429434338</x:v>
      </x:c>
      <x:c r="O1562" s="55">
        <x:f t="shared" si="284"/>
        <x:v>105764</x:v>
      </x:c>
      <x:c r="P1562" s="55">
        <x:f t="shared" si="285"/>
        <x:v>29040</x:v>
      </x:c>
      <x:c r="Q1562" s="55">
        <x:f t="shared" si="286"/>
        <x:v>50880.12357358585</x:v>
      </x:c>
      <x:c r="R1562" s="55">
        <x:f t="shared" si="287"/>
        <x:v>5843.87642641415</x:v>
      </x:c>
      <x:c r="S1562" s="1" t="str">
        <x:f t="shared" si="288"/>
        <x:v>YES</x:v>
      </x:c>
      <x:c r="T1562" s="1">
        <x:f t="shared" si="289"/>
        <x:v>5843.87642641415</x:v>
      </x:c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53">
        <x:f t="shared" si="278"/>
        <x:v>2</x:v>
      </x:c>
      <x:c r="J1563" s="53">
        <x:f t="shared" si="279"/>
        <x:v>6</x:v>
      </x:c>
      <x:c r="K1563" s="53">
        <x:f t="shared" si="280"/>
        <x:v>29</x:v>
      </x:c>
      <x:c r="L1563" s="53">
        <x:f t="shared" si="281"/>
        <x:v>37</x:v>
      </x:c>
      <x:c r="M1563" s="54">
        <x:f t="shared" si="282"/>
        <x:v>2297.5131459541985</x:v>
      </x:c>
      <x:c r="N1563" s="54">
        <x:f t="shared" si="283"/>
        <x:v>1.0954952402459712</x:v>
      </x:c>
      <x:c r="O1563" s="55">
        <x:f t="shared" si="284"/>
        <x:v>108464</x:v>
      </x:c>
      <x:c r="P1563" s="55">
        <x:f t="shared" si="285"/>
        <x:v>29920</x:v>
      </x:c>
      <x:c r="Q1563" s="55">
        <x:f t="shared" si="286"/>
        <x:v>52387.381006149284</x:v>
      </x:c>
      <x:c r="R1563" s="55">
        <x:f t="shared" si="287"/>
        <x:v>6156.6189938507159</x:v>
      </x:c>
      <x:c r="S1563" s="1" t="str">
        <x:f t="shared" si="288"/>
        <x:v>YES</x:v>
      </x:c>
      <x:c r="T1563" s="1">
        <x:f t="shared" si="289"/>
        <x:v>6156.6189938507159</x:v>
      </x:c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53">
        <x:f t="shared" si="278"/>
        <x:v>2</x:v>
      </x:c>
      <x:c r="J1564" s="53">
        <x:f t="shared" si="279"/>
        <x:v>6</x:v>
      </x:c>
      <x:c r="K1564" s="53">
        <x:f t="shared" si="280"/>
        <x:v>30</x:v>
      </x:c>
      <x:c r="L1564" s="53">
        <x:f t="shared" si="281"/>
        <x:v>38</x:v>
      </x:c>
      <x:c r="M1564" s="54">
        <x:f t="shared" si="282"/>
        <x:v>2386.2228512879692</x:v>
      </x:c>
      <x:c r="N1564" s="54">
        <x:f t="shared" si="283"/>
        <x:v>1.157099202283312</x:v>
      </x:c>
      <x:c r="O1564" s="55">
        <x:f t="shared" si="284"/>
        <x:v>111164</x:v>
      </x:c>
      <x:c r="P1564" s="55">
        <x:f t="shared" si="285"/>
        <x:v>30800</x:v>
      </x:c>
      <x:c r="Q1564" s="55">
        <x:f t="shared" si="286"/>
        <x:v>53927.480057082794</x:v>
      </x:c>
      <x:c r="R1564" s="55">
        <x:f t="shared" si="287"/>
        <x:v>6436.5199429172062</x:v>
      </x:c>
      <x:c r="S1564" s="1" t="str">
        <x:f t="shared" si="288"/>
        <x:v>YES</x:v>
      </x:c>
      <x:c r="T1564" s="1">
        <x:f t="shared" si="289"/>
        <x:v>6436.5199429172062</x:v>
      </x:c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53">
        <x:f t="shared" si="278"/>
        <x:v>2</x:v>
      </x:c>
      <x:c r="J1565" s="53">
        <x:f t="shared" si="279"/>
        <x:v>7</x:v>
      </x:c>
      <x:c r="K1565" s="53">
        <x:f t="shared" si="280"/>
        <x:v>0</x:v>
      </x:c>
      <x:c r="L1565" s="53">
        <x:f t="shared" si="281"/>
        <x:v>9</x:v>
      </x:c>
      <x:c r="M1565" s="54">
        <x:f t="shared" si="282"/>
        <x:v>467.42400827032469</x:v>
      </x:c>
      <x:c r="N1565" s="54">
        <x:f t="shared" si="283"/>
        <x:v>0</x:v>
      </x:c>
      <x:c r="O1565" s="55">
        <x:f t="shared" si="284"/>
        <x:v>32258</x:v>
      </x:c>
      <x:c r="P1565" s="55">
        <x:f t="shared" si="285"/>
        <x:v>4840</x:v>
      </x:c>
      <x:c r="Q1565" s="55">
        <x:f t="shared" si="286"/>
        <x:v>16230.000287164052</x:v>
      </x:c>
      <x:c r="R1565" s="55">
        <x:f t="shared" si="287"/>
        <x:v>-8812.0002871640518</x:v>
      </x:c>
      <x:c r="S1565" s="1" t="str">
        <x:f t="shared" si="288"/>
        <x:v>YES</x:v>
      </x:c>
      <x:c r="T1565" s="1">
        <x:f t="shared" si="289"/>
        <x:v>-8812.0002871640518</x:v>
      </x:c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53">
        <x:f t="shared" si="278"/>
        <x:v>2</x:v>
      </x:c>
      <x:c r="J1566" s="53">
        <x:f t="shared" si="279"/>
        <x:v>7</x:v>
      </x:c>
      <x:c r="K1566" s="53">
        <x:f t="shared" si="280"/>
        <x:v>1</x:v>
      </x:c>
      <x:c r="L1566" s="53">
        <x:f t="shared" si="281"/>
        <x:v>10</x:v>
      </x:c>
      <x:c r="M1566" s="54">
        <x:f t="shared" si="282"/>
        <x:v>512.98650827032475</x:v>
      </x:c>
      <x:c r="N1566" s="54">
        <x:f t="shared" si="283"/>
        <x:v>0</x:v>
      </x:c>
      <x:c r="O1566" s="55">
        <x:f t="shared" si="284"/>
        <x:v>34958</x:v>
      </x:c>
      <x:c r="P1566" s="55">
        <x:f t="shared" si="285"/>
        <x:v>5720</x:v>
      </x:c>
      <x:c r="Q1566" s="55">
        <x:f t="shared" si="286"/>
        <x:v>17812.031537164054</x:v>
      </x:c>
      <x:c r="R1566" s="55">
        <x:f t="shared" si="287"/>
        <x:v>-8574.0315371640536</x:v>
      </x:c>
      <x:c r="S1566" s="1" t="str">
        <x:f t="shared" si="288"/>
        <x:v>YES</x:v>
      </x:c>
      <x:c r="T1566" s="1">
        <x:f t="shared" si="289"/>
        <x:v>-8574.0315371640536</x:v>
      </x:c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53">
        <x:f t="shared" si="278"/>
        <x:v>2</x:v>
      </x:c>
      <x:c r="J1567" s="53">
        <x:f t="shared" si="279"/>
        <x:v>7</x:v>
      </x:c>
      <x:c r="K1567" s="53">
        <x:f t="shared" si="280"/>
        <x:v>2</x:v>
      </x:c>
      <x:c r="L1567" s="53">
        <x:f t="shared" si="281"/>
        <x:v>11</x:v>
      </x:c>
      <x:c r="M1567" s="54">
        <x:f t="shared" si="282"/>
        <x:v>559.68807077032466</x:v>
      </x:c>
      <x:c r="N1567" s="54">
        <x:f t="shared" si="283"/>
        <x:v>0</x:v>
      </x:c>
      <x:c r="O1567" s="55">
        <x:f t="shared" si="284"/>
        <x:v>37658</x:v>
      </x:c>
      <x:c r="P1567" s="55">
        <x:f t="shared" si="285"/>
        <x:v>6600</x:v>
      </x:c>
      <x:c r="Q1567" s="55">
        <x:f t="shared" si="286"/>
        <x:v>19433.61356841405</x:v>
      </x:c>
      <x:c r="R1567" s="55">
        <x:f t="shared" si="287"/>
        <x:v>-8375.61356841405</x:v>
      </x:c>
      <x:c r="S1567" s="1" t="str">
        <x:f t="shared" si="288"/>
        <x:v>YES</x:v>
      </x:c>
      <x:c r="T1567" s="1">
        <x:f t="shared" si="289"/>
        <x:v>-8375.61356841405</x:v>
      </x:c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53">
        <x:f t="shared" si="278"/>
        <x:v>2</x:v>
      </x:c>
      <x:c r="J1568" s="53">
        <x:f t="shared" si="279"/>
        <x:v>7</x:v>
      </x:c>
      <x:c r="K1568" s="53">
        <x:f t="shared" si="280"/>
        <x:v>3</x:v>
      </x:c>
      <x:c r="L1568" s="53">
        <x:f t="shared" si="281"/>
        <x:v>12</x:v>
      </x:c>
      <x:c r="M1568" s="54">
        <x:f t="shared" si="282"/>
        <x:v>607.5500531921997</x:v>
      </x:c>
      <x:c r="N1568" s="54">
        <x:f t="shared" si="283"/>
        <x:v>0</x:v>
      </x:c>
      <x:c r="O1568" s="55">
        <x:f t="shared" si="284"/>
        <x:v>40358</x:v>
      </x:c>
      <x:c r="P1568" s="55">
        <x:f t="shared" si="285"/>
        <x:v>7480</x:v>
      </x:c>
      <x:c r="Q1568" s="55">
        <x:f t="shared" si="286"/>
        <x:v>21095.487958062487</x:v>
      </x:c>
      <x:c r="R1568" s="55">
        <x:f t="shared" si="287"/>
        <x:v>-8217.4879580624875</x:v>
      </x:c>
      <x:c r="S1568" s="1" t="str">
        <x:f t="shared" si="288"/>
        <x:v>YES</x:v>
      </x:c>
      <x:c r="T1568" s="1">
        <x:f t="shared" si="289"/>
        <x:v>-8217.4879580624875</x:v>
      </x:c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53">
        <x:f t="shared" si="278"/>
        <x:v>2</x:v>
      </x:c>
      <x:c r="J1569" s="53">
        <x:f t="shared" si="279"/>
        <x:v>7</x:v>
      </x:c>
      <x:c r="K1569" s="53">
        <x:f t="shared" si="280"/>
        <x:v>4</x:v>
      </x:c>
      <x:c r="L1569" s="53">
        <x:f t="shared" si="281"/>
        <x:v>13</x:v>
      </x:c>
      <x:c r="M1569" s="54">
        <x:f t="shared" si="282"/>
        <x:v>656.59416891485591</x:v>
      </x:c>
      <x:c r="N1569" s="54">
        <x:f t="shared" si="283"/>
        <x:v>0</x:v>
      </x:c>
      <x:c r="O1569" s="55">
        <x:f t="shared" si="284"/>
        <x:v>43058</x:v>
      </x:c>
      <x:c r="P1569" s="55">
        <x:f t="shared" si="285"/>
        <x:v>8360</x:v>
      </x:c>
      <x:c r="Q1569" s="55">
        <x:f t="shared" si="286"/>
        <x:v>22798.408642876941</x:v>
      </x:c>
      <x:c r="R1569" s="55">
        <x:f t="shared" si="287"/>
        <x:v>-8100.4086428769406</x:v>
      </x:c>
      <x:c r="S1569" s="1" t="str">
        <x:f t="shared" si="288"/>
        <x:v>YES</x:v>
      </x:c>
      <x:c r="T1569" s="1">
        <x:f t="shared" si="289"/>
        <x:v>-8100.4086428769406</x:v>
      </x:c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53">
        <x:f t="shared" si="278"/>
        <x:v>2</x:v>
      </x:c>
      <x:c r="J1570" s="53">
        <x:f t="shared" si="279"/>
        <x:v>7</x:v>
      </x:c>
      <x:c r="K1570" s="53">
        <x:f t="shared" si="280"/>
        <x:v>5</x:v>
      </x:c>
      <x:c r="L1570" s="53">
        <x:f t="shared" si="281"/>
        <x:v>14</x:v>
      </x:c>
      <x:c r="M1570" s="54">
        <x:f t="shared" si="282"/>
        <x:v>706.84249283605948</x:v>
      </x:c>
      <x:c r="N1570" s="54">
        <x:f t="shared" si="283"/>
        <x:v>0</x:v>
      </x:c>
      <x:c r="O1570" s="55">
        <x:f t="shared" si="284"/>
        <x:v>45758</x:v>
      </x:c>
      <x:c r="P1570" s="55">
        <x:f t="shared" si="285"/>
        <x:v>9240</x:v>
      </x:c>
      <x:c r="Q1570" s="55">
        <x:f t="shared" si="286"/>
        <x:v>24543.142112363177</x:v>
      </x:c>
      <x:c r="R1570" s="55">
        <x:f t="shared" si="287"/>
        <x:v>-8025.1421123631771</x:v>
      </x:c>
      <x:c r="S1570" s="1" t="str">
        <x:f t="shared" si="288"/>
        <x:v>YES</x:v>
      </x:c>
      <x:c r="T1570" s="1">
        <x:f t="shared" si="289"/>
        <x:v>-8025.1421123631771</x:v>
      </x:c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53">
        <x:f t="shared" si="278"/>
        <x:v>2</x:v>
      </x:c>
      <x:c r="J1571" s="53">
        <x:f t="shared" si="279"/>
        <x:v>7</x:v>
      </x:c>
      <x:c r="K1571" s="53">
        <x:f t="shared" si="280"/>
        <x:v>6</x:v>
      </x:c>
      <x:c r="L1571" s="53">
        <x:f t="shared" si="281"/>
        <x:v>15</x:v>
      </x:c>
      <x:c r="M1571" s="54">
        <x:f t="shared" si="282"/>
        <x:v>758.31746701769248</x:v>
      </x:c>
      <x:c r="N1571" s="54">
        <x:f t="shared" si="283"/>
        <x:v>2.6609352095619779E-2</x:v>
      </x:c>
      <x:c r="O1571" s="55">
        <x:f t="shared" si="284"/>
        <x:v>48458</x:v>
      </x:c>
      <x:c r="P1571" s="55">
        <x:f t="shared" si="285"/>
        <x:v>10120</x:v>
      </x:c>
      <x:c r="Q1571" s="55">
        <x:f t="shared" si="286"/>
        <x:v>25665.233802390496</x:v>
      </x:c>
      <x:c r="R1571" s="55">
        <x:f t="shared" si="287"/>
        <x:v>-7327.2338023904958</x:v>
      </x:c>
      <x:c r="S1571" s="1" t="str">
        <x:f t="shared" si="288"/>
        <x:v>YES</x:v>
      </x:c>
      <x:c r="T1571" s="1">
        <x:f t="shared" si="289"/>
        <x:v>-7327.2338023904958</x:v>
      </x:c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53">
        <x:f t="shared" si="278"/>
        <x:v>2</x:v>
      </x:c>
      <x:c r="J1572" s="53">
        <x:f t="shared" si="279"/>
        <x:v>7</x:v>
      </x:c>
      <x:c r="K1572" s="53">
        <x:f t="shared" si="280"/>
        <x:v>7</x:v>
      </x:c>
      <x:c r="L1572" s="53">
        <x:f t="shared" si="281"/>
        <x:v>16</x:v>
      </x:c>
      <x:c r="M1572" s="54">
        <x:f t="shared" si="282"/>
        <x:v>811.04190641565287</x:v>
      </x:c>
      <x:c r="N1572" s="54">
        <x:f t="shared" si="283"/>
        <x:v>6.3223546121981167E-2</x:v>
      </x:c>
      <x:c r="O1572" s="55">
        <x:f t="shared" si="284"/>
        <x:v>51158</x:v>
      </x:c>
      <x:c r="P1572" s="55">
        <x:f t="shared" si="285"/>
        <x:v>11000</x:v>
      </x:c>
      <x:c r="Q1572" s="55">
        <x:f t="shared" si="286"/>
        <x:v>26580.58865304953</x:v>
      </x:c>
      <x:c r="R1572" s="55">
        <x:f t="shared" si="287"/>
        <x:v>-6422.58865304953</x:v>
      </x:c>
      <x:c r="S1572" s="1" t="str">
        <x:f t="shared" si="288"/>
        <x:v>YES</x:v>
      </x:c>
      <x:c r="T1572" s="1">
        <x:f t="shared" si="289"/>
        <x:v>-6422.58865304953</x:v>
      </x:c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53">
        <x:f t="shared" si="278"/>
        <x:v>2</x:v>
      </x:c>
      <x:c r="J1573" s="53">
        <x:f t="shared" si="279"/>
        <x:v>7</x:v>
      </x:c>
      <x:c r="K1573" s="53">
        <x:f t="shared" si="280"/>
        <x:v>8</x:v>
      </x:c>
      <x:c r="L1573" s="53">
        <x:f t="shared" si="281"/>
        <x:v>17</x:v>
      </x:c>
      <x:c r="M1573" s="54">
        <x:f t="shared" si="282"/>
        <x:v>865.03900469563314</x:v>
      </x:c>
      <x:c r="N1573" s="54">
        <x:f t="shared" si="283"/>
        <x:v>0.10072153103863413</x:v>
      </x:c>
      <x:c r="O1573" s="55">
        <x:f t="shared" si="284"/>
        <x:v>53858</x:v>
      </x:c>
      <x:c r="P1573" s="55">
        <x:f t="shared" si="285"/>
        <x:v>11880</x:v>
      </x:c>
      <x:c r="Q1573" s="55">
        <x:f t="shared" si="286"/>
        <x:v>27518.038275965853</x:v>
      </x:c>
      <x:c r="R1573" s="55">
        <x:f t="shared" si="287"/>
        <x:v>-5540.0382759658532</x:v>
      </x:c>
      <x:c r="S1573" s="1" t="str">
        <x:f t="shared" si="288"/>
        <x:v>YES</x:v>
      </x:c>
      <x:c r="T1573" s="1">
        <x:f t="shared" si="289"/>
        <x:v>-5540.0382759658532</x:v>
      </x:c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53">
        <x:f t="shared" si="278"/>
        <x:v>2</x:v>
      </x:c>
      <x:c r="J1574" s="53">
        <x:f t="shared" si="279"/>
        <x:v>7</x:v>
      </x:c>
      <x:c r="K1574" s="53">
        <x:f t="shared" si="280"/>
        <x:v>9</x:v>
      </x:c>
      <x:c r="L1574" s="53">
        <x:f t="shared" si="281"/>
        <x:v>18</x:v>
      </x:c>
      <x:c r="M1574" s="54">
        <x:f t="shared" si="282"/>
        <x:v>920.3323401360276</x:v>
      </x:c>
      <x:c r="N1574" s="54">
        <x:f t="shared" si="283"/>
        <x:v>0.13911968065001917</x:v>
      </x:c>
      <x:c r="O1574" s="55">
        <x:f t="shared" si="284"/>
        <x:v>56558</x:v>
      </x:c>
      <x:c r="P1574" s="55">
        <x:f t="shared" si="285"/>
        <x:v>12760</x:v>
      </x:c>
      <x:c r="Q1574" s="55">
        <x:f t="shared" si="286"/>
        <x:v>28477.992016250479</x:v>
      </x:c>
      <x:c r="R1574" s="55">
        <x:f t="shared" si="287"/>
        <x:v>-4679.9920162504786</x:v>
      </x:c>
      <x:c r="S1574" s="1" t="str">
        <x:f t="shared" si="288"/>
        <x:v>YES</x:v>
      </x:c>
      <x:c r="T1574" s="1">
        <x:f t="shared" si="289"/>
        <x:v>-4679.9920162504786</x:v>
      </x:c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53">
        <x:f t="shared" si="278"/>
        <x:v>2</x:v>
      </x:c>
      <x:c r="J1575" s="53">
        <x:f t="shared" si="279"/>
        <x:v>7</x:v>
      </x:c>
      <x:c r="K1575" s="53">
        <x:f t="shared" si="280"/>
        <x:v>10</x:v>
      </x:c>
      <x:c r="L1575" s="53">
        <x:f t="shared" si="281"/>
        <x:v>19</x:v>
      </x:c>
      <x:c r="M1575" s="54">
        <x:f t="shared" si="282"/>
        <x:v>976.94588161924048</x:v>
      </x:c>
      <x:c r="N1575" s="54">
        <x:f t="shared" si="283"/>
        <x:v>0.17843464001336146</x:v>
      </x:c>
      <x:c r="O1575" s="55">
        <x:f t="shared" si="284"/>
        <x:v>59258</x:v>
      </x:c>
      <x:c r="P1575" s="55">
        <x:f t="shared" si="285"/>
        <x:v>13640</x:v>
      </x:c>
      <x:c r="Q1575" s="55">
        <x:f t="shared" si="286"/>
        <x:v>29460.866000334037</x:v>
      </x:c>
      <x:c r="R1575" s="55">
        <x:f t="shared" si="287"/>
        <x:v>-3842.8660003340374</x:v>
      </x:c>
      <x:c r="S1575" s="1" t="str">
        <x:f t="shared" si="288"/>
        <x:v>YES</x:v>
      </x:c>
      <x:c r="T1575" s="1">
        <x:f t="shared" si="289"/>
        <x:v>-3842.8660003340374</x:v>
      </x:c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53">
        <x:f t="shared" si="278"/>
        <x:v>2</x:v>
      </x:c>
      <x:c r="J1576" s="53">
        <x:f t="shared" si="279"/>
        <x:v>7</x:v>
      </x:c>
      <x:c r="K1576" s="53">
        <x:f t="shared" si="280"/>
        <x:v>11</x:v>
      </x:c>
      <x:c r="L1576" s="53">
        <x:f t="shared" si="281"/>
        <x:v>20</x:v>
      </x:c>
      <x:c r="M1576" s="54">
        <x:f t="shared" si="282"/>
        <x:v>1034.9039947126794</x:v>
      </x:c>
      <x:c r="N1576" s="54">
        <x:f t="shared" si="283"/>
        <x:v>0.21868332966158291</x:v>
      </x:c>
      <x:c r="O1576" s="55">
        <x:f t="shared" si="284"/>
        <x:v>61958</x:v>
      </x:c>
      <x:c r="P1576" s="55">
        <x:f t="shared" si="285"/>
        <x:v>14520</x:v>
      </x:c>
      <x:c r="Q1576" s="55">
        <x:f t="shared" si="286"/>
        <x:v>30467.083241539571</x:v>
      </x:c>
      <x:c r="R1576" s="55">
        <x:f t="shared" si="287"/>
        <x:v>-3029.0832415395707</x:v>
      </x:c>
      <x:c r="S1576" s="1" t="str">
        <x:f t="shared" si="288"/>
        <x:v>YES</x:v>
      </x:c>
      <x:c r="T1576" s="1">
        <x:f t="shared" si="289"/>
        <x:v>-3029.0832415395707</x:v>
      </x:c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53">
        <x:f t="shared" si="278"/>
        <x:v>2</x:v>
      </x:c>
      <x:c r="J1577" s="53">
        <x:f t="shared" si="279"/>
        <x:v>7</x:v>
      </x:c>
      <x:c r="K1577" s="53">
        <x:f t="shared" si="280"/>
        <x:v>12</x:v>
      </x:c>
      <x:c r="L1577" s="53">
        <x:f t="shared" si="281"/>
        <x:v>21</x:v>
      </x:c>
      <x:c r="M1577" s="54">
        <x:f t="shared" si="282"/>
        <x:v>1094.2314478407438</x:v>
      </x:c>
      <x:c r="N1577" s="54">
        <x:f t="shared" si="283"/>
        <x:v>0.25988294988940547</x:v>
      </x:c>
      <x:c r="O1577" s="55">
        <x:f t="shared" si="284"/>
        <x:v>64658</x:v>
      </x:c>
      <x:c r="P1577" s="55">
        <x:f t="shared" si="285"/>
        <x:v>15400</x:v>
      </x:c>
      <x:c r="Q1577" s="55">
        <x:f t="shared" si="286"/>
        <x:v>31497.073747235136</x:v>
      </x:c>
      <x:c r="R1577" s="55">
        <x:f t="shared" si="287"/>
        <x:v>-2239.0737472351357</x:v>
      </x:c>
      <x:c r="S1577" s="1" t="str">
        <x:f t="shared" si="288"/>
        <x:v>YES</x:v>
      </x:c>
      <x:c r="T1577" s="1">
        <x:f t="shared" si="289"/>
        <x:v>-2239.0737472351357</x:v>
      </x:c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53">
        <x:f t="shared" si="278"/>
        <x:v>2</x:v>
      </x:c>
      <x:c r="J1578" s="53">
        <x:f t="shared" si="279"/>
        <x:v>7</x:v>
      </x:c>
      <x:c r="K1578" s="53">
        <x:f t="shared" si="280"/>
        <x:v>13</x:v>
      </x:c>
      <x:c r="L1578" s="53">
        <x:f t="shared" si="281"/>
        <x:v>22</x:v>
      </x:c>
      <x:c r="M1578" s="54">
        <x:f t="shared" si="282"/>
        <x:v>1154.9534185491282</x:v>
      </x:c>
      <x:c r="N1578" s="54">
        <x:f t="shared" si="283"/>
        <x:v>0.30205098510356121</x:v>
      </x:c>
      <x:c r="O1578" s="55">
        <x:f t="shared" si="284"/>
        <x:v>67358</x:v>
      </x:c>
      <x:c r="P1578" s="55">
        <x:f t="shared" si="285"/>
        <x:v>16280</x:v>
      </x:c>
      <x:c r="Q1578" s="55">
        <x:f t="shared" si="286"/>
        <x:v>32551.274627589031</x:v>
      </x:c>
      <x:c r="R1578" s="55">
        <x:f t="shared" si="287"/>
        <x:v>-1473.2746275890313</x:v>
      </x:c>
      <x:c r="S1578" s="1" t="str">
        <x:f t="shared" si="288"/>
        <x:v>YES</x:v>
      </x:c>
      <x:c r="T1578" s="1">
        <x:f t="shared" si="289"/>
        <x:v>-1473.2746275890313</x:v>
      </x:c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53">
        <x:f t="shared" si="278"/>
        <x:v>2</x:v>
      </x:c>
      <x:c r="J1579" s="53">
        <x:f t="shared" si="279"/>
        <x:v>7</x:v>
      </x:c>
      <x:c r="K1579" s="53">
        <x:f t="shared" si="280"/>
        <x:v>14</x:v>
      </x:c>
      <x:c r="L1579" s="53">
        <x:f t="shared" si="281"/>
        <x:v>23</x:v>
      </x:c>
      <x:c r="M1579" s="54">
        <x:f t="shared" si="282"/>
        <x:v>1217.0954998627894</x:v>
      </x:c>
      <x:c r="N1579" s="54">
        <x:f t="shared" si="283"/>
        <x:v>0.34520520823804823</x:v>
      </x:c>
      <x:c r="O1579" s="55">
        <x:f t="shared" si="284"/>
        <x:v>70058</x:v>
      </x:c>
      <x:c r="P1579" s="55">
        <x:f t="shared" si="285"/>
        <x:v>17160</x:v>
      </x:c>
      <x:c r="Q1579" s="55">
        <x:f t="shared" si="286"/>
        <x:v>33630.130205951209</x:v>
      </x:c>
      <x:c r="R1579" s="55">
        <x:f t="shared" si="287"/>
        <x:v>-732.13020595120906</x:v>
      </x:c>
      <x:c r="S1579" s="1" t="str">
        <x:f t="shared" si="288"/>
        <x:v>YES</x:v>
      </x:c>
      <x:c r="T1579" s="1">
        <x:f t="shared" si="289"/>
        <x:v>-732.13020595120906</x:v>
      </x:c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53">
        <x:f t="shared" si="278"/>
        <x:v>2</x:v>
      </x:c>
      <x:c r="J1580" s="53">
        <x:f t="shared" si="279"/>
        <x:v>7</x:v>
      </x:c>
      <x:c r="K1580" s="53">
        <x:f t="shared" si="280"/>
        <x:v>15</x:v>
      </x:c>
      <x:c r="L1580" s="53">
        <x:f t="shared" si="281"/>
        <x:v>24</x:v>
      </x:c>
      <x:c r="M1580" s="54">
        <x:f t="shared" si="282"/>
        <x:v>1280.6837067389358</x:v>
      </x:c>
      <x:c r="N1580" s="54">
        <x:f t="shared" si="283"/>
        <x:v>0.38936368523537213</x:v>
      </x:c>
      <x:c r="O1580" s="55">
        <x:f t="shared" si="284"/>
        <x:v>72758</x:v>
      </x:c>
      <x:c r="P1580" s="55">
        <x:f t="shared" si="285"/>
        <x:v>18040</x:v>
      </x:c>
      <x:c r="Q1580" s="55">
        <x:f t="shared" si="286"/>
        <x:v>34734.092130884303</x:v>
      </x:c>
      <x:c r="R1580" s="55">
        <x:f t="shared" si="287"/>
        <x:v>-16.092130884302605</x:v>
      </x:c>
      <x:c r="S1580" s="1" t="str">
        <x:f t="shared" si="288"/>
        <x:v>YES</x:v>
      </x:c>
      <x:c r="T1580" s="1">
        <x:f t="shared" si="289"/>
        <x:v>-16.092130884302605</x:v>
      </x:c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53">
        <x:f t="shared" si="278"/>
        <x:v>2</x:v>
      </x:c>
      <x:c r="J1581" s="53">
        <x:f t="shared" si="279"/>
        <x:v>7</x:v>
      </x:c>
      <x:c r="K1581" s="53">
        <x:f t="shared" si="280"/>
        <x:v>16</x:v>
      </x:c>
      <x:c r="L1581" s="53">
        <x:f t="shared" si="281"/>
        <x:v>25</x:v>
      </x:c>
      <x:c r="M1581" s="54">
        <x:f t="shared" si="282"/>
        <x:v>1345.7444826164249</x:v>
      </x:c>
      <x:c r="N1581" s="54">
        <x:f t="shared" si="283"/>
        <x:v>0.43454477959473947</x:v>
      </x:c>
      <x:c r="O1581" s="55">
        <x:f t="shared" si="284"/>
        <x:v>75458</x:v>
      </x:c>
      <x:c r="P1581" s="55">
        <x:f t="shared" si="285"/>
        <x:v>18920</x:v>
      </x:c>
      <x:c r="Q1581" s="55">
        <x:f t="shared" si="286"/>
        <x:v>35863.619489868492</x:v>
      </x:c>
      <x:c r="R1581" s="55">
        <x:f t="shared" si="287"/>
        <x:v>674.38051013150834</x:v>
      </x:c>
      <x:c r="S1581" s="1" t="str">
        <x:f t="shared" si="288"/>
        <x:v>YES</x:v>
      </x:c>
      <x:c r="T1581" s="1">
        <x:f t="shared" si="289"/>
        <x:v>674.38051013150834</x:v>
      </x:c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53" t="n">
        <x:f t="shared" ref="I1582:I1645" si="290">INT((ROW()-ROW($I$46))/((CARROT_CAP+1)*(MESCLUN_CAP+1)))</x:f>
        <x:v>2</x:v>
      </x:c>
      <x:c r="J1582" s="53" t="n">
        <x:f t="shared" ref="J1582:J1645" si="291">MOD(INT((ROW()-ROW($I$46))/(MESCLUN_CAP+1)),CARROT_CAP+1)</x:f>
        <x:v>7</x:v>
      </x:c>
      <x:c r="K1582" s="53" t="n">
        <x:f t="shared" ref="K1582:K1645" si="292">MOD(ROW()-ROW($I$46),MESCLUN_CAP+1)</x:f>
        <x:v>17</x:v>
      </x:c>
      <x:c r="L1582" s="53" t="n">
        <x:f t="shared" ref="L1582:L1645" si="293">SUM(I1582:K1582)</x:f>
        <x:v>26</x:v>
      </x:c>
      <x:c r="M1582" s="54" t="n">
        <x:f t="shared" ref="M1582:M1645" si="294">I1582*TOMATO_HOURS*WEEKS*(1+TOMATO_DIM)^I1582+J1582*CARROT_HOURS*WEEKS*(1+CARROT_DIM)^J1582+K1582*MESCLUN_HOURS*WEEKS*(1+MESCLUN_DIM)^K1582</x:f>
        <x:v>1412.3047060629647</x:v>
      </x:c>
      <x:c r="N1582" s="54" t="n">
        <x:f t="shared" ref="N1582:N1645" si="295">MAX(M1582-FARMER_HOURS,0)/TEMP_HOURS_PER_WORKER</x:f>
        <x:v>0.4807671569881699</x:v>
      </x:c>
      <x:c r="O1582" s="55" t="n">
        <x:f t="shared" ref="O1582:O1645" si="296">I1582*TOMATO_PRICE+J1582*CARROT_PRICE+K1582*MESCLUN_PRICE</x:f>
        <x:v>78158</x:v>
      </x:c>
      <x:c r="P1582" s="55" t="n">
        <x:f t="shared" ref="P1582:P1645" si="297">I1582*TOMATO_FERTILIZER+J1582*CARROT_FERTILIZER+K1582*MESCLUN_FERTILIZER</x:f>
        <x:v>19800</x:v>
      </x:c>
      <x:c r="Q1582" s="55" t="n">
        <x:f t="shared" ref="Q1582:Q1645" si="298">MIN(M1582,FARMER_HOURS)*FARMER_RATE+MAX(M1582-FARMER_HOURS,0)*TEMP_RATE</x:f>
        <x:v>37019.17892470425</x:v>
      </x:c>
      <x:c r="R1582" s="55" t="n">
        <x:f t="shared" ref="R1582:R1645" si="299">O1582-P1582-Q1582-FIXED_COST</x:f>
        <x:v>1338.821075295753</x:v>
      </x:c>
      <x:c r="S1582" s="1" t="str">
        <x:f t="shared" ref="S1582:S1645" si="300">IF(AND(L1582&lt;=TOTAL_BED_CAP,N1582&lt;=TEMP_WORKER_CAP),"YES","NO")</x:f>
        <x:v>YES</x:v>
      </x:c>
      <x:c r="T1582" s="1" t="n">
        <x:f t="shared" ref="T1582:T1645" si="301">IF(S1582="YES",R1582,-1E+99)</x:f>
        <x:v>1338.821075295753</x:v>
      </x:c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53">
        <x:f t="shared" si="290"/>
        <x:v>2</x:v>
      </x:c>
      <x:c r="J1583" s="53">
        <x:f t="shared" si="291"/>
        <x:v>7</x:v>
      </x:c>
      <x:c r="K1583" s="53">
        <x:f t="shared" si="292"/>
        <x:v>18</x:v>
      </x:c>
      <x:c r="L1583" s="53">
        <x:f t="shared" si="293"/>
        <x:v>27</x:v>
      </x:c>
      <x:c r="M1583" s="54">
        <x:f t="shared" si="294"/>
        <x:v>1480.3916975215525</x:v>
      </x:c>
      <x:c r="N1583" s="54">
        <x:f t="shared" si="295"/>
        <x:v>0.52804978994552254</x:v>
      </x:c>
      <x:c r="O1583" s="55">
        <x:f t="shared" si="296"/>
        <x:v>80858</x:v>
      </x:c>
      <x:c r="P1583" s="55">
        <x:f t="shared" si="297"/>
        <x:v>20680</x:v>
      </x:c>
      <x:c r="Q1583" s="55">
        <x:f t="shared" si="298"/>
        <x:v>38201.244748638062</x:v>
      </x:c>
      <x:c r="R1583" s="55">
        <x:f t="shared" si="299"/>
        <x:v>1976.7552513619376</x:v>
      </x:c>
      <x:c r="S1583" s="1" t="str">
        <x:f t="shared" si="300"/>
        <x:v>YES</x:v>
      </x:c>
      <x:c r="T1583" s="1">
        <x:f t="shared" si="301"/>
        <x:v>1976.7552513619376</x:v>
      </x:c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53">
        <x:f t="shared" si="290"/>
        <x:v>2</x:v>
      </x:c>
      <x:c r="J1584" s="53">
        <x:f t="shared" si="291"/>
        <x:v>7</x:v>
      </x:c>
      <x:c r="K1584" s="53">
        <x:f t="shared" si="292"/>
        <x:v>19</x:v>
      </x:c>
      <x:c r="L1584" s="53">
        <x:f t="shared" si="293"/>
        <x:v>28</x:v>
      </x:c>
      <x:c r="M1584" s="54">
        <x:f t="shared" si="294"/>
        <x:v>1550.0332261575743</x:v>
      </x:c>
      <x:c r="N1584" s="54">
        <x:f t="shared" si="295"/>
        <x:v>0.57641196260942662</x:v>
      </x:c>
      <x:c r="O1584" s="55">
        <x:f t="shared" si="296"/>
        <x:v>83558</x:v>
      </x:c>
      <x:c r="P1584" s="55">
        <x:f t="shared" si="297"/>
        <x:v>21560</x:v>
      </x:c>
      <x:c r="Q1584" s="55">
        <x:f t="shared" si="298"/>
        <x:v>39410.299065235668</x:v>
      </x:c>
      <x:c r="R1584" s="55">
        <x:f t="shared" si="299"/>
        <x:v>2587.7009347643325</x:v>
      </x:c>
      <x:c r="S1584" s="1" t="str">
        <x:f t="shared" si="300"/>
        <x:v>YES</x:v>
      </x:c>
      <x:c r="T1584" s="1">
        <x:f t="shared" si="301"/>
        <x:v>2587.7009347643325</x:v>
      </x:c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53">
        <x:f t="shared" si="290"/>
        <x:v>2</x:v>
      </x:c>
      <x:c r="J1585" s="53">
        <x:f t="shared" si="291"/>
        <x:v>7</x:v>
      </x:c>
      <x:c r="K1585" s="53">
        <x:f t="shared" si="292"/>
        <x:v>20</x:v>
      </x:c>
      <x:c r="L1585" s="53">
        <x:f t="shared" si="293"/>
        <x:v>29</x:v>
      </x:c>
      <x:c r="M1585" s="54">
        <x:f t="shared" si="294"/>
        <x:v>1621.2575168080514</x:v>
      </x:c>
      <x:c r="N1585" s="54">
        <x:f t="shared" si="295"/>
        <x:v>0.6258732755611468</x:v>
      </x:c>
      <x:c r="O1585" s="55">
        <x:f t="shared" si="296"/>
        <x:v>86258</x:v>
      </x:c>
      <x:c r="P1585" s="55">
        <x:f t="shared" si="297"/>
        <x:v>22440</x:v>
      </x:c>
      <x:c r="Q1585" s="55">
        <x:f t="shared" si="298"/>
        <x:v>40646.831889028668</x:v>
      </x:c>
      <x:c r="R1585" s="55">
        <x:f t="shared" si="299"/>
        <x:v>3171.1681109713318</x:v>
      </x:c>
      <x:c r="S1585" s="1" t="str">
        <x:f t="shared" si="300"/>
        <x:v>YES</x:v>
      </x:c>
      <x:c r="T1585" s="1">
        <x:f t="shared" si="301"/>
        <x:v>3171.1681109713318</x:v>
      </x:c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53">
        <x:f t="shared" si="290"/>
        <x:v>2</x:v>
      </x:c>
      <x:c r="J1586" s="53">
        <x:f t="shared" si="291"/>
        <x:v>7</x:v>
      </x:c>
      <x:c r="K1586" s="53">
        <x:f t="shared" si="292"/>
        <x:v>21</x:v>
      </x:c>
      <x:c r="L1586" s="53">
        <x:f t="shared" si="293"/>
        <x:v>30</x:v>
      </x:c>
      <x:c r="M1586" s="54">
        <x:f t="shared" si="294"/>
        <x:v>1694.0932570344951</x:v>
      </x:c>
      <x:c r="N1586" s="54">
        <x:f t="shared" si="295"/>
        <x:v>0.67645365071839936</x:v>
      </x:c>
      <x:c r="O1586" s="55">
        <x:f t="shared" si="296"/>
        <x:v>88958</x:v>
      </x:c>
      <x:c r="P1586" s="55">
        <x:f t="shared" si="297"/>
        <x:v>23320</x:v>
      </x:c>
      <x:c r="Q1586" s="55">
        <x:f t="shared" si="298"/>
        <x:v>41911.341267959986</x:v>
      </x:c>
      <x:c r="R1586" s="55">
        <x:f t="shared" si="299"/>
        <x:v>3726.658732040014</x:v>
      </x:c>
      <x:c r="S1586" s="1" t="str">
        <x:f t="shared" si="300"/>
        <x:v>YES</x:v>
      </x:c>
      <x:c r="T1586" s="1">
        <x:f t="shared" si="301"/>
        <x:v>3726.658732040014</x:v>
      </x:c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53">
        <x:f t="shared" si="290"/>
        <x:v>2</x:v>
      </x:c>
      <x:c r="J1587" s="53">
        <x:f t="shared" si="291"/>
        <x:v>7</x:v>
      </x:c>
      <x:c r="K1587" s="53">
        <x:f t="shared" si="292"/>
        <x:v>22</x:v>
      </x:c>
      <x:c r="L1587" s="53">
        <x:f t="shared" si="293"/>
        <x:v>31</x:v>
      </x:c>
      <x:c r="M1587" s="54">
        <x:f t="shared" si="294"/>
        <x:v>1768.5696042808913</x:v>
      </x:c>
      <x:c r="N1587" s="54">
        <x:f t="shared" si="295"/>
        <x:v>0.72817333630617453</x:v>
      </x:c>
      <x:c r="O1587" s="55">
        <x:f t="shared" si="296"/>
        <x:v>91658</x:v>
      </x:c>
      <x:c r="P1587" s="55">
        <x:f t="shared" si="297"/>
        <x:v>24200</x:v>
      </x:c>
      <x:c r="Q1587" s="55">
        <x:f t="shared" si="298"/>
        <x:v>43204.333407654362</x:v>
      </x:c>
      <x:c r="R1587" s="55">
        <x:f t="shared" si="299"/>
        <x:v>4253.6665923456385</x:v>
      </x:c>
      <x:c r="S1587" s="1" t="str">
        <x:f t="shared" si="300"/>
        <x:v>YES</x:v>
      </x:c>
      <x:c r="T1587" s="1">
        <x:f t="shared" si="301"/>
        <x:v>4253.6665923456385</x:v>
      </x:c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53">
        <x:f t="shared" si="290"/>
        <x:v>2</x:v>
      </x:c>
      <x:c r="J1588" s="53">
        <x:f t="shared" si="291"/>
        <x:v>7</x:v>
      </x:c>
      <x:c r="K1588" s="53">
        <x:f t="shared" si="292"/>
        <x:v>23</x:v>
      </x:c>
      <x:c r="L1588" s="53">
        <x:f t="shared" si="293"/>
        <x:v>32</x:v>
      </x:c>
      <x:c r="M1588" s="54">
        <x:f t="shared" si="294"/>
        <x:v>1844.7161931383278</x:v>
      </x:c>
      <x:c r="N1588" s="54">
        <x:f t="shared" si="295"/>
        <x:v>0.78105291190161652</x:v>
      </x:c>
      <x:c r="O1588" s="55">
        <x:f t="shared" si="296"/>
        <x:v>94358</x:v>
      </x:c>
      <x:c r="P1588" s="55">
        <x:f t="shared" si="297"/>
        <x:v>25080</x:v>
      </x:c>
      <x:c r="Q1588" s="55">
        <x:f t="shared" si="298"/>
        <x:v>44526.322797540415</x:v>
      </x:c>
      <x:c r="R1588" s="55">
        <x:f t="shared" si="299"/>
        <x:v>4751.6772024595848</x:v>
      </x:c>
      <x:c r="S1588" s="1" t="str">
        <x:f t="shared" si="300"/>
        <x:v>YES</x:v>
      </x:c>
      <x:c r="T1588" s="1">
        <x:f t="shared" si="301"/>
        <x:v>4751.6772024595848</x:v>
      </x:c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53">
        <x:f t="shared" si="290"/>
        <x:v>2</x:v>
      </x:c>
      <x:c r="J1589" s="53">
        <x:f t="shared" si="291"/>
        <x:v>7</x:v>
      </x:c>
      <x:c r="K1589" s="53">
        <x:f t="shared" si="292"/>
        <x:v>24</x:v>
      </x:c>
      <x:c r="L1589" s="53">
        <x:f t="shared" si="293"/>
        <x:v>33</x:v>
      </x:c>
      <x:c r="M1589" s="54">
        <x:f t="shared" si="294"/>
        <x:v>1922.5631427178237</x:v>
      </x:c>
      <x:c r="N1589" s="54">
        <x:f t="shared" si="295"/>
        <x:v>0.83511329355404418</x:v>
      </x:c>
      <x:c r="O1589" s="55">
        <x:f t="shared" si="296"/>
        <x:v>97058</x:v>
      </x:c>
      <x:c r="P1589" s="55">
        <x:f t="shared" si="297"/>
        <x:v>25960</x:v>
      </x:c>
      <x:c r="Q1589" s="55">
        <x:f t="shared" si="298"/>
        <x:v>45877.832338851105</x:v>
      </x:c>
      <x:c r="R1589" s="55">
        <x:f t="shared" si="299"/>
        <x:v>5220.1676611488947</x:v>
      </x:c>
      <x:c r="S1589" s="1" t="str">
        <x:f t="shared" si="300"/>
        <x:v>YES</x:v>
      </x:c>
      <x:c r="T1589" s="1">
        <x:f t="shared" si="301"/>
        <x:v>5220.1676611488947</x:v>
      </x:c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53">
        <x:f t="shared" si="290"/>
        <x:v>2</x:v>
      </x:c>
      <x:c r="J1590" s="53">
        <x:f t="shared" si="291"/>
        <x:v>7</x:v>
      </x:c>
      <x:c r="K1590" s="53">
        <x:f t="shared" si="292"/>
        <x:v>25</x:v>
      </x:c>
      <x:c r="L1590" s="53">
        <x:f t="shared" si="293"/>
        <x:v>34</x:v>
      </x:c>
      <x:c r="M1590" s="54">
        <x:f t="shared" si="294"/>
        <x:v>2002.1410641329212</x:v>
      </x:c>
      <x:c r="N1590" s="54">
        <x:f t="shared" si="295"/>
        <x:v>0.89037573898119526</x:v>
      </x:c>
      <x:c r="O1590" s="55">
        <x:f t="shared" si="296"/>
        <x:v>99758</x:v>
      </x:c>
      <x:c r="P1590" s="55">
        <x:f t="shared" si="297"/>
        <x:v>26840</x:v>
      </x:c>
      <x:c r="Q1590" s="55">
        <x:f t="shared" si="298"/>
        <x:v>47259.393474529883</x:v>
      </x:c>
      <x:c r="R1590" s="55">
        <x:f t="shared" si="299"/>
        <x:v>5658.606525470117</x:v>
      </x:c>
      <x:c r="S1590" s="1" t="str">
        <x:f t="shared" si="300"/>
        <x:v>YES</x:v>
      </x:c>
      <x:c r="T1590" s="1">
        <x:f t="shared" si="301"/>
        <x:v>5658.606525470117</x:v>
      </x:c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53">
        <x:f t="shared" si="290"/>
        <x:v>2</x:v>
      </x:c>
      <x:c r="J1591" s="53">
        <x:f t="shared" si="291"/>
        <x:v>7</x:v>
      </x:c>
      <x:c r="K1591" s="53">
        <x:f t="shared" si="292"/>
        <x:v>26</x:v>
      </x:c>
      <x:c r="L1591" s="53">
        <x:f t="shared" si="293"/>
        <x:v>35</x:v>
      </x:c>
      <x:c r="M1591" s="54">
        <x:f t="shared" si="294"/>
        <x:v>2083.4810680936389</x:v>
      </x:c>
      <x:c r="N1591" s="54">
        <x:f t="shared" si="295"/>
        <x:v>0.94686185284280477</x:v>
      </x:c>
      <x:c r="O1591" s="55">
        <x:f t="shared" si="296"/>
        <x:v>102458</x:v>
      </x:c>
      <x:c r="P1591" s="55">
        <x:f t="shared" si="297"/>
        <x:v>27720</x:v>
      </x:c>
      <x:c r="Q1591" s="55">
        <x:f t="shared" si="298"/>
        <x:v>48671.54632107012</x:v>
      </x:c>
      <x:c r="R1591" s="55">
        <x:f t="shared" si="299"/>
        <x:v>6066.45367892988</x:v>
      </x:c>
      <x:c r="S1591" s="1" t="str">
        <x:f t="shared" si="300"/>
        <x:v>YES</x:v>
      </x:c>
      <x:c r="T1591" s="1">
        <x:f t="shared" si="301"/>
        <x:v>6066.45367892988</x:v>
      </x:c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53">
        <x:f t="shared" si="290"/>
        <x:v>2</x:v>
      </x:c>
      <x:c r="J1592" s="53">
        <x:f t="shared" si="291"/>
        <x:v>7</x:v>
      </x:c>
      <x:c r="K1592" s="53">
        <x:f t="shared" si="292"/>
        <x:v>27</x:v>
      </x:c>
      <x:c r="L1592" s="53">
        <x:f t="shared" si="293"/>
        <x:v>36</x:v>
      </x:c>
      <x:c r="M1592" s="54">
        <x:f t="shared" si="294"/>
        <x:v>2166.6147726133954</x:v>
      </x:c>
      <x:c r="N1592" s="54">
        <x:f t="shared" si="295"/>
        <x:v>1.0045935920926357</x:v>
      </x:c>
      <x:c r="O1592" s="55">
        <x:f t="shared" si="296"/>
        <x:v>105158</x:v>
      </x:c>
      <x:c r="P1592" s="55">
        <x:f t="shared" si="297"/>
        <x:v>28600</x:v>
      </x:c>
      <x:c r="Q1592" s="55">
        <x:f t="shared" si="298"/>
        <x:v>50114.839802315895</x:v>
      </x:c>
      <x:c r="R1592" s="55">
        <x:f t="shared" si="299"/>
        <x:v>6443.1601976841048</x:v>
      </x:c>
      <x:c r="S1592" s="1" t="str">
        <x:f t="shared" si="300"/>
        <x:v>YES</x:v>
      </x:c>
      <x:c r="T1592" s="1">
        <x:f t="shared" si="301"/>
        <x:v>6443.1601976841048</x:v>
      </x:c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53">
        <x:f t="shared" si="290"/>
        <x:v>2</x:v>
      </x:c>
      <x:c r="J1593" s="53">
        <x:f t="shared" si="291"/>
        <x:v>7</x:v>
      </x:c>
      <x:c r="K1593" s="53">
        <x:f t="shared" si="292"/>
        <x:v>28</x:v>
      </x:c>
      <x:c r="L1593" s="53">
        <x:f t="shared" si="293"/>
        <x:v>37</x:v>
      </x:c>
      <x:c r="M1593" s="54">
        <x:f t="shared" si="294"/>
        <x:v>2251.5743108305492</x:v>
      </x:c>
      <x:c r="N1593" s="54">
        <x:f t="shared" si="295"/>
        <x:v>1.0635932714101035</x:v>
      </x:c>
      <x:c r="O1593" s="55">
        <x:f t="shared" si="296"/>
        <x:v>107858</x:v>
      </x:c>
      <x:c r="P1593" s="55">
        <x:f t="shared" si="297"/>
        <x:v>29480</x:v>
      </x:c>
      <x:c r="Q1593" s="55">
        <x:f t="shared" si="298"/>
        <x:v>51589.831785252594</x:v>
      </x:c>
      <x:c r="R1593" s="55">
        <x:f t="shared" si="299"/>
        <x:v>6788.1682147474057</x:v>
      </x:c>
      <x:c r="S1593" s="1" t="str">
        <x:f t="shared" si="300"/>
        <x:v>YES</x:v>
      </x:c>
      <x:c r="T1593" s="1">
        <x:f t="shared" si="301"/>
        <x:v>6788.1682147474057</x:v>
      </x:c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53">
        <x:f t="shared" si="290"/>
        <x:v>2</x:v>
      </x:c>
      <x:c r="J1594" s="53">
        <x:f t="shared" si="291"/>
        <x:v>7</x:v>
      </x:c>
      <x:c r="K1594" s="53">
        <x:f t="shared" si="292"/>
        <x:v>29</x:v>
      </x:c>
      <x:c r="L1594" s="53">
        <x:f t="shared" si="293"/>
        <x:v>38</x:v>
      </x:c>
      <x:c r="M1594" s="54">
        <x:f t="shared" si="294"/>
        <x:v>2338.3923389462029</x:v>
      </x:c>
      <x:c r="N1594" s="54">
        <x:f t="shared" si="295"/>
        <x:v>1.1238835687126409</x:v>
      </x:c>
      <x:c r="O1594" s="55">
        <x:f t="shared" si="296"/>
        <x:v>110558</x:v>
      </x:c>
      <x:c r="P1594" s="55">
        <x:f t="shared" si="297"/>
        <x:v>30360</x:v>
      </x:c>
      <x:c r="Q1594" s="55">
        <x:f t="shared" si="298"/>
        <x:v>53097.089217816021</x:v>
      </x:c>
      <x:c r="R1594" s="55">
        <x:f t="shared" si="299"/>
        <x:v>7100.9107821839789</x:v>
      </x:c>
      <x:c r="S1594" s="1" t="str">
        <x:f t="shared" si="300"/>
        <x:v>YES</x:v>
      </x:c>
      <x:c r="T1594" s="1">
        <x:f t="shared" si="301"/>
        <x:v>7100.9107821839789</x:v>
      </x:c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53">
        <x:f t="shared" si="290"/>
        <x:v>2</x:v>
      </x:c>
      <x:c r="J1595" s="53">
        <x:f t="shared" si="291"/>
        <x:v>7</x:v>
      </x:c>
      <x:c r="K1595" s="53">
        <x:f t="shared" si="292"/>
        <x:v>30</x:v>
      </x:c>
      <x:c r="L1595" s="53">
        <x:f t="shared" si="293"/>
        <x:v>39</x:v>
      </x:c>
      <x:c r="M1595" s="54">
        <x:f t="shared" si="294"/>
        <x:v>2427.1020442799736</x:v>
      </x:c>
      <x:c r="N1595" s="54">
        <x:f t="shared" si="295"/>
        <x:v>1.1854875307499817</x:v>
      </x:c>
      <x:c r="O1595" s="55">
        <x:f t="shared" si="296"/>
        <x:v>113258</x:v>
      </x:c>
      <x:c r="P1595" s="55">
        <x:f t="shared" si="297"/>
        <x:v>31240</x:v>
      </x:c>
      <x:c r="Q1595" s="55">
        <x:f t="shared" si="298"/>
        <x:v>54637.188268749538</x:v>
      </x:c>
      <x:c r="R1595" s="55">
        <x:f t="shared" si="299"/>
        <x:v>7380.8117312504619</x:v>
      </x:c>
      <x:c r="S1595" s="1" t="str">
        <x:f t="shared" si="300"/>
        <x:v>YES</x:v>
      </x:c>
      <x:c r="T1595" s="1">
        <x:f t="shared" si="301"/>
        <x:v>7380.8117312504619</x:v>
      </x:c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53">
        <x:f t="shared" si="290"/>
        <x:v>2</x:v>
      </x:c>
      <x:c r="J1596" s="53">
        <x:f t="shared" si="291"/>
        <x:v>8</x:v>
      </x:c>
      <x:c r="K1596" s="53">
        <x:f t="shared" si="292"/>
        <x:v>0</x:v>
      </x:c>
      <x:c r="L1596" s="53">
        <x:f t="shared" si="293"/>
        <x:v>10</x:v>
      </x:c>
      <x:c r="M1596" s="54">
        <x:f t="shared" si="294"/>
        <x:v>510.21669540238031</x:v>
      </x:c>
      <x:c r="N1596" s="54">
        <x:f t="shared" si="295"/>
        <x:v>0</x:v>
      </x:c>
      <x:c r="O1596" s="55">
        <x:f t="shared" si="296"/>
        <x:v>34352</x:v>
      </x:c>
      <x:c r="P1596" s="55">
        <x:f t="shared" si="297"/>
        <x:v>5280</x:v>
      </x:c>
      <x:c r="Q1596" s="55">
        <x:f t="shared" si="298"/>
        <x:v>17715.857479249316</x:v>
      </x:c>
      <x:c r="R1596" s="55">
        <x:f t="shared" si="299"/>
        <x:v>-8643.8574792493164</x:v>
      </x:c>
      <x:c r="S1596" s="1" t="str">
        <x:f t="shared" si="300"/>
        <x:v>YES</x:v>
      </x:c>
      <x:c r="T1596" s="1">
        <x:f t="shared" si="301"/>
        <x:v>-8643.8574792493164</x:v>
      </x:c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53">
        <x:f t="shared" si="290"/>
        <x:v>2</x:v>
      </x:c>
      <x:c r="J1597" s="53">
        <x:f t="shared" si="291"/>
        <x:v>8</x:v>
      </x:c>
      <x:c r="K1597" s="53">
        <x:f t="shared" si="292"/>
        <x:v>1</x:v>
      </x:c>
      <x:c r="L1597" s="53">
        <x:f t="shared" si="293"/>
        <x:v>11</x:v>
      </x:c>
      <x:c r="M1597" s="54">
        <x:f t="shared" si="294"/>
        <x:v>555.77919540238031</x:v>
      </x:c>
      <x:c r="N1597" s="54">
        <x:f t="shared" si="295"/>
        <x:v>0</x:v>
      </x:c>
      <x:c r="O1597" s="55">
        <x:f t="shared" si="296"/>
        <x:v>37052</x:v>
      </x:c>
      <x:c r="P1597" s="55">
        <x:f t="shared" si="297"/>
        <x:v>6160</x:v>
      </x:c>
      <x:c r="Q1597" s="55">
        <x:f t="shared" si="298"/>
        <x:v>19297.888729249316</x:v>
      </x:c>
      <x:c r="R1597" s="55">
        <x:f t="shared" si="299"/>
        <x:v>-8405.8887292493164</x:v>
      </x:c>
      <x:c r="S1597" s="1" t="str">
        <x:f t="shared" si="300"/>
        <x:v>YES</x:v>
      </x:c>
      <x:c r="T1597" s="1">
        <x:f t="shared" si="301"/>
        <x:v>-8405.8887292493164</x:v>
      </x:c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53">
        <x:f t="shared" si="290"/>
        <x:v>2</x:v>
      </x:c>
      <x:c r="J1598" s="53">
        <x:f t="shared" si="291"/>
        <x:v>8</x:v>
      </x:c>
      <x:c r="K1598" s="53">
        <x:f t="shared" si="292"/>
        <x:v>2</x:v>
      </x:c>
      <x:c r="L1598" s="53">
        <x:f t="shared" si="293"/>
        <x:v>12</x:v>
      </x:c>
      <x:c r="M1598" s="54">
        <x:f t="shared" si="294"/>
        <x:v>602.48075790238033</x:v>
      </x:c>
      <x:c r="N1598" s="54">
        <x:f t="shared" si="295"/>
        <x:v>0</x:v>
      </x:c>
      <x:c r="O1598" s="55">
        <x:f t="shared" si="296"/>
        <x:v>39752</x:v>
      </x:c>
      <x:c r="P1598" s="55">
        <x:f t="shared" si="297"/>
        <x:v>7040</x:v>
      </x:c>
      <x:c r="Q1598" s="55">
        <x:f t="shared" si="298"/>
        <x:v>20919.470760499316</x:v>
      </x:c>
      <x:c r="R1598" s="55">
        <x:f t="shared" si="299"/>
        <x:v>-8207.4707604993164</x:v>
      </x:c>
      <x:c r="S1598" s="1" t="str">
        <x:f t="shared" si="300"/>
        <x:v>YES</x:v>
      </x:c>
      <x:c r="T1598" s="1">
        <x:f t="shared" si="301"/>
        <x:v>-8207.4707604993164</x:v>
      </x:c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53">
        <x:f t="shared" si="290"/>
        <x:v>2</x:v>
      </x:c>
      <x:c r="J1599" s="53">
        <x:f t="shared" si="291"/>
        <x:v>8</x:v>
      </x:c>
      <x:c r="K1599" s="53">
        <x:f t="shared" si="292"/>
        <x:v>3</x:v>
      </x:c>
      <x:c r="L1599" s="53">
        <x:f t="shared" si="293"/>
        <x:v>13</x:v>
      </x:c>
      <x:c r="M1599" s="54">
        <x:f t="shared" si="294"/>
        <x:v>650.34274032425526</x:v>
      </x:c>
      <x:c r="N1599" s="54">
        <x:f t="shared" si="295"/>
        <x:v>0</x:v>
      </x:c>
      <x:c r="O1599" s="55">
        <x:f t="shared" si="296"/>
        <x:v>42452</x:v>
      </x:c>
      <x:c r="P1599" s="55">
        <x:f t="shared" si="297"/>
        <x:v>7920</x:v>
      </x:c>
      <x:c r="Q1599" s="55">
        <x:f t="shared" si="298"/>
        <x:v>22581.34515014775</x:v>
      </x:c>
      <x:c r="R1599" s="55">
        <x:f t="shared" si="299"/>
        <x:v>-8049.3451501477502</x:v>
      </x:c>
      <x:c r="S1599" s="1" t="str">
        <x:f t="shared" si="300"/>
        <x:v>YES</x:v>
      </x:c>
      <x:c r="T1599" s="1">
        <x:f t="shared" si="301"/>
        <x:v>-8049.3451501477502</x:v>
      </x:c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53">
        <x:f t="shared" si="290"/>
        <x:v>2</x:v>
      </x:c>
      <x:c r="J1600" s="53">
        <x:f t="shared" si="291"/>
        <x:v>8</x:v>
      </x:c>
      <x:c r="K1600" s="53">
        <x:f t="shared" si="292"/>
        <x:v>4</x:v>
      </x:c>
      <x:c r="L1600" s="53">
        <x:f t="shared" si="293"/>
        <x:v>14</x:v>
      </x:c>
      <x:c r="M1600" s="54">
        <x:f t="shared" si="294"/>
        <x:v>699.38685604691159</x:v>
      </x:c>
      <x:c r="N1600" s="54">
        <x:f t="shared" si="295"/>
        <x:v>0</x:v>
      </x:c>
      <x:c r="O1600" s="55">
        <x:f t="shared" si="296"/>
        <x:v>45152</x:v>
      </x:c>
      <x:c r="P1600" s="55">
        <x:f t="shared" si="297"/>
        <x:v>8800</x:v>
      </x:c>
      <x:c r="Q1600" s="55">
        <x:f t="shared" si="298"/>
        <x:v>24284.265834962207</x:v>
      </x:c>
      <x:c r="R1600" s="55">
        <x:f t="shared" si="299"/>
        <x:v>-7932.265834962207</x:v>
      </x:c>
      <x:c r="S1600" s="1" t="str">
        <x:f t="shared" si="300"/>
        <x:v>YES</x:v>
      </x:c>
      <x:c r="T1600" s="1">
        <x:f t="shared" si="301"/>
        <x:v>-7932.265834962207</x:v>
      </x:c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53">
        <x:f t="shared" si="290"/>
        <x:v>2</x:v>
      </x:c>
      <x:c r="J1601" s="53">
        <x:f t="shared" si="291"/>
        <x:v>8</x:v>
      </x:c>
      <x:c r="K1601" s="53">
        <x:f t="shared" si="292"/>
        <x:v>5</x:v>
      </x:c>
      <x:c r="L1601" s="53">
        <x:f t="shared" si="293"/>
        <x:v>15</x:v>
      </x:c>
      <x:c r="M1601" s="54">
        <x:f t="shared" si="294"/>
        <x:v>749.63517996811515</x:v>
      </x:c>
      <x:c r="N1601" s="54">
        <x:f t="shared" si="295"/>
        <x:v>2.0579986088968858E-2</x:v>
      </x:c>
      <x:c r="O1601" s="55">
        <x:f t="shared" si="296"/>
        <x:v>47852</x:v>
      </x:c>
      <x:c r="P1601" s="55">
        <x:f t="shared" si="297"/>
        <x:v>9680</x:v>
      </x:c>
      <x:c r="Q1601" s="55">
        <x:f t="shared" si="298"/>
        <x:v>25514.499652224222</x:v>
      </x:c>
      <x:c r="R1601" s="55">
        <x:f t="shared" si="299"/>
        <x:v>-7342.4996522242218</x:v>
      </x:c>
      <x:c r="S1601" s="1" t="str">
        <x:f t="shared" si="300"/>
        <x:v>YES</x:v>
      </x:c>
      <x:c r="T1601" s="1">
        <x:f t="shared" si="301"/>
        <x:v>-7342.4996522242218</x:v>
      </x:c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53">
        <x:f t="shared" si="290"/>
        <x:v>2</x:v>
      </x:c>
      <x:c r="J1602" s="53">
        <x:f t="shared" si="291"/>
        <x:v>8</x:v>
      </x:c>
      <x:c r="K1602" s="53">
        <x:f t="shared" si="292"/>
        <x:v>6</x:v>
      </x:c>
      <x:c r="L1602" s="53">
        <x:f t="shared" si="293"/>
        <x:v>16</x:v>
      </x:c>
      <x:c r="M1602" s="54">
        <x:f t="shared" si="294"/>
        <x:v>801.11015414974815</x:v>
      </x:c>
      <x:c r="N1602" s="54">
        <x:f t="shared" si="295"/>
        <x:v>5.6326495937325111E-2</x:v>
      </x:c>
      <x:c r="O1602" s="55">
        <x:f t="shared" si="296"/>
        <x:v>50552</x:v>
      </x:c>
      <x:c r="P1602" s="55">
        <x:f t="shared" si="297"/>
        <x:v>10560</x:v>
      </x:c>
      <x:c r="Q1602" s="55">
        <x:f t="shared" si="298"/>
        <x:v>26408.162398433127</x:v>
      </x:c>
      <x:c r="R1602" s="55">
        <x:f t="shared" si="299"/>
        <x:v>-6416.1623984331272</x:v>
      </x:c>
      <x:c r="S1602" s="1" t="str">
        <x:f t="shared" si="300"/>
        <x:v>YES</x:v>
      </x:c>
      <x:c r="T1602" s="1">
        <x:f t="shared" si="301"/>
        <x:v>-6416.1623984331272</x:v>
      </x:c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53">
        <x:f t="shared" si="290"/>
        <x:v>2</x:v>
      </x:c>
      <x:c r="J1603" s="53">
        <x:f t="shared" si="291"/>
        <x:v>8</x:v>
      </x:c>
      <x:c r="K1603" s="53">
        <x:f t="shared" si="292"/>
        <x:v>7</x:v>
      </x:c>
      <x:c r="L1603" s="53">
        <x:f t="shared" si="293"/>
        <x:v>17</x:v>
      </x:c>
      <x:c r="M1603" s="54">
        <x:f t="shared" si="294"/>
        <x:v>853.83459354770844</x:v>
      </x:c>
      <x:c r="N1603" s="54">
        <x:f t="shared" si="295"/>
        <x:v>9.2940689963686415E-2</x:v>
      </x:c>
      <x:c r="O1603" s="55">
        <x:f t="shared" si="296"/>
        <x:v>53252</x:v>
      </x:c>
      <x:c r="P1603" s="55">
        <x:f t="shared" si="297"/>
        <x:v>11440</x:v>
      </x:c>
      <x:c r="Q1603" s="55">
        <x:f t="shared" si="298"/>
        <x:v>27323.517249092161</x:v>
      </x:c>
      <x:c r="R1603" s="55">
        <x:f t="shared" si="299"/>
        <x:v>-5511.5172490921614</x:v>
      </x:c>
      <x:c r="S1603" s="1" t="str">
        <x:f t="shared" si="300"/>
        <x:v>YES</x:v>
      </x:c>
      <x:c r="T1603" s="1">
        <x:f t="shared" si="301"/>
        <x:v>-5511.5172490921614</x:v>
      </x:c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53">
        <x:f t="shared" si="290"/>
        <x:v>2</x:v>
      </x:c>
      <x:c r="J1604" s="53">
        <x:f t="shared" si="291"/>
        <x:v>8</x:v>
      </x:c>
      <x:c r="K1604" s="53">
        <x:f t="shared" si="292"/>
        <x:v>8</x:v>
      </x:c>
      <x:c r="L1604" s="53">
        <x:f t="shared" si="293"/>
        <x:v>18</x:v>
      </x:c>
      <x:c r="M1604" s="54">
        <x:f t="shared" si="294"/>
        <x:v>907.8316918276887</x:v>
      </x:c>
      <x:c r="N1604" s="54">
        <x:f t="shared" si="295"/>
        <x:v>0.13043867488033939</x:v>
      </x:c>
      <x:c r="O1604" s="55">
        <x:f t="shared" si="296"/>
        <x:v>55952</x:v>
      </x:c>
      <x:c r="P1604" s="55">
        <x:f t="shared" si="297"/>
        <x:v>12320</x:v>
      </x:c>
      <x:c r="Q1604" s="55">
        <x:f t="shared" si="298"/>
        <x:v>28260.966872008485</x:v>
      </x:c>
      <x:c r="R1604" s="55">
        <x:f t="shared" si="299"/>
        <x:v>-4628.9668720084846</x:v>
      </x:c>
      <x:c r="S1604" s="1" t="str">
        <x:f t="shared" si="300"/>
        <x:v>YES</x:v>
      </x:c>
      <x:c r="T1604" s="1">
        <x:f t="shared" si="301"/>
        <x:v>-4628.9668720084846</x:v>
      </x:c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53">
        <x:f t="shared" si="290"/>
        <x:v>2</x:v>
      </x:c>
      <x:c r="J1605" s="53">
        <x:f t="shared" si="291"/>
        <x:v>8</x:v>
      </x:c>
      <x:c r="K1605" s="53">
        <x:f t="shared" si="292"/>
        <x:v>9</x:v>
      </x:c>
      <x:c r="L1605" s="53">
        <x:f t="shared" si="293"/>
        <x:v>19</x:v>
      </x:c>
      <x:c r="M1605" s="54">
        <x:f t="shared" si="294"/>
        <x:v>963.12502726808316</x:v>
      </x:c>
      <x:c r="N1605" s="54">
        <x:f t="shared" si="295"/>
        <x:v>0.16883682449172441</x:v>
      </x:c>
      <x:c r="O1605" s="55">
        <x:f t="shared" si="296"/>
        <x:v>58652</x:v>
      </x:c>
      <x:c r="P1605" s="55">
        <x:f t="shared" si="297"/>
        <x:v>13200</x:v>
      </x:c>
      <x:c r="Q1605" s="55">
        <x:f t="shared" si="298"/>
        <x:v>29220.92061229311</x:v>
      </x:c>
      <x:c r="R1605" s="55">
        <x:f t="shared" si="299"/>
        <x:v>-3768.92061229311</x:v>
      </x:c>
      <x:c r="S1605" s="1" t="str">
        <x:f t="shared" si="300"/>
        <x:v>YES</x:v>
      </x:c>
      <x:c r="T1605" s="1">
        <x:f t="shared" si="301"/>
        <x:v>-3768.92061229311</x:v>
      </x:c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53">
        <x:f t="shared" si="290"/>
        <x:v>2</x:v>
      </x:c>
      <x:c r="J1606" s="53">
        <x:f t="shared" si="291"/>
        <x:v>8</x:v>
      </x:c>
      <x:c r="K1606" s="53">
        <x:f t="shared" si="292"/>
        <x:v>10</x:v>
      </x:c>
      <x:c r="L1606" s="53">
        <x:f t="shared" si="293"/>
        <x:v>20</x:v>
      </x:c>
      <x:c r="M1606" s="54">
        <x:f t="shared" si="294"/>
        <x:v>1019.738568751296</x:v>
      </x:c>
      <x:c r="N1606" s="54">
        <x:f t="shared" si="295"/>
        <x:v>0.20815178385506669</x:v>
      </x:c>
      <x:c r="O1606" s="55">
        <x:f t="shared" si="296"/>
        <x:v>61352</x:v>
      </x:c>
      <x:c r="P1606" s="55">
        <x:f t="shared" si="297"/>
        <x:v>14080</x:v>
      </x:c>
      <x:c r="Q1606" s="55">
        <x:f t="shared" si="298"/>
        <x:v>30203.794596376669</x:v>
      </x:c>
      <x:c r="R1606" s="55">
        <x:f t="shared" si="299"/>
        <x:v>-2931.7945963766688</x:v>
      </x:c>
      <x:c r="S1606" s="1" t="str">
        <x:f t="shared" si="300"/>
        <x:v>YES</x:v>
      </x:c>
      <x:c r="T1606" s="1">
        <x:f t="shared" si="301"/>
        <x:v>-2931.7945963766688</x:v>
      </x:c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53">
        <x:f t="shared" si="290"/>
        <x:v>2</x:v>
      </x:c>
      <x:c r="J1607" s="53">
        <x:f t="shared" si="291"/>
        <x:v>8</x:v>
      </x:c>
      <x:c r="K1607" s="53">
        <x:f t="shared" si="292"/>
        <x:v>11</x:v>
      </x:c>
      <x:c r="L1607" s="53">
        <x:f t="shared" si="293"/>
        <x:v>21</x:v>
      </x:c>
      <x:c r="M1607" s="54">
        <x:f t="shared" si="294"/>
        <x:v>1077.6966818447349</x:v>
      </x:c>
      <x:c r="N1607" s="54">
        <x:f t="shared" si="295"/>
        <x:v>0.24840047350328814</x:v>
      </x:c>
      <x:c r="O1607" s="55">
        <x:f t="shared" si="296"/>
        <x:v>64052</x:v>
      </x:c>
      <x:c r="P1607" s="55">
        <x:f t="shared" si="297"/>
        <x:v>14960</x:v>
      </x:c>
      <x:c r="Q1607" s="55">
        <x:f t="shared" si="298"/>
        <x:v>31210.011837582206</x:v>
      </x:c>
      <x:c r="R1607" s="55">
        <x:f t="shared" si="299"/>
        <x:v>-2118.0118375822058</x:v>
      </x:c>
      <x:c r="S1607" s="1" t="str">
        <x:f t="shared" si="300"/>
        <x:v>YES</x:v>
      </x:c>
      <x:c r="T1607" s="1">
        <x:f t="shared" si="301"/>
        <x:v>-2118.0118375822058</x:v>
      </x:c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53">
        <x:f t="shared" si="290"/>
        <x:v>2</x:v>
      </x:c>
      <x:c r="J1608" s="53">
        <x:f t="shared" si="291"/>
        <x:v>8</x:v>
      </x:c>
      <x:c r="K1608" s="53">
        <x:f t="shared" si="292"/>
        <x:v>12</x:v>
      </x:c>
      <x:c r="L1608" s="53">
        <x:f t="shared" si="293"/>
        <x:v>22</x:v>
      </x:c>
      <x:c r="M1608" s="54">
        <x:f t="shared" si="294"/>
        <x:v>1137.0241349727994</x:v>
      </x:c>
      <x:c r="N1608" s="54">
        <x:f t="shared" si="295"/>
        <x:v>0.28960009373111067</x:v>
      </x:c>
      <x:c r="O1608" s="55">
        <x:f t="shared" si="296"/>
        <x:v>66752</x:v>
      </x:c>
      <x:c r="P1608" s="55">
        <x:f t="shared" si="297"/>
        <x:v>15840</x:v>
      </x:c>
      <x:c r="Q1608" s="55">
        <x:f t="shared" si="298"/>
        <x:v>32240.002343277767</x:v>
      </x:c>
      <x:c r="R1608" s="55">
        <x:f t="shared" si="299"/>
        <x:v>-1328.0023432777671</x:v>
      </x:c>
      <x:c r="S1608" s="1" t="str">
        <x:f t="shared" si="300"/>
        <x:v>YES</x:v>
      </x:c>
      <x:c r="T1608" s="1">
        <x:f t="shared" si="301"/>
        <x:v>-1328.0023432777671</x:v>
      </x:c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53">
        <x:f t="shared" si="290"/>
        <x:v>2</x:v>
      </x:c>
      <x:c r="J1609" s="53">
        <x:f t="shared" si="291"/>
        <x:v>8</x:v>
      </x:c>
      <x:c r="K1609" s="53">
        <x:f t="shared" si="292"/>
        <x:v>13</x:v>
      </x:c>
      <x:c r="L1609" s="53">
        <x:f t="shared" si="293"/>
        <x:v>23</x:v>
      </x:c>
      <x:c r="M1609" s="54">
        <x:f t="shared" si="294"/>
        <x:v>1197.7461056811837</x:v>
      </x:c>
      <x:c r="N1609" s="54">
        <x:f t="shared" si="295"/>
        <x:v>0.33176812894526647</x:v>
      </x:c>
      <x:c r="O1609" s="55">
        <x:f t="shared" si="296"/>
        <x:v>69452</x:v>
      </x:c>
      <x:c r="P1609" s="55">
        <x:f t="shared" si="297"/>
        <x:v>16720</x:v>
      </x:c>
      <x:c r="Q1609" s="55">
        <x:f t="shared" si="298"/>
        <x:v>33294.203223631659</x:v>
      </x:c>
      <x:c r="R1609" s="55">
        <x:f t="shared" si="299"/>
        <x:v>-562.20322363165906</x:v>
      </x:c>
      <x:c r="S1609" s="1" t="str">
        <x:f t="shared" si="300"/>
        <x:v>YES</x:v>
      </x:c>
      <x:c r="T1609" s="1">
        <x:f t="shared" si="301"/>
        <x:v>-562.20322363165906</x:v>
      </x:c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53">
        <x:f t="shared" si="290"/>
        <x:v>2</x:v>
      </x:c>
      <x:c r="J1610" s="53">
        <x:f t="shared" si="291"/>
        <x:v>8</x:v>
      </x:c>
      <x:c r="K1610" s="53">
        <x:f t="shared" si="292"/>
        <x:v>14</x:v>
      </x:c>
      <x:c r="L1610" s="53">
        <x:f t="shared" si="293"/>
        <x:v>24</x:v>
      </x:c>
      <x:c r="M1610" s="54">
        <x:f t="shared" si="294"/>
        <x:v>1259.888186994845</x:v>
      </x:c>
      <x:c r="N1610" s="54">
        <x:f t="shared" si="295"/>
        <x:v>0.3749223520797535</x:v>
      </x:c>
      <x:c r="O1610" s="55">
        <x:f t="shared" si="296"/>
        <x:v>72152</x:v>
      </x:c>
      <x:c r="P1610" s="55">
        <x:f t="shared" si="297"/>
        <x:v>17600</x:v>
      </x:c>
      <x:c r="Q1610" s="55">
        <x:f t="shared" si="298"/>
        <x:v>34373.058801993837</x:v>
      </x:c>
      <x:c r="R1610" s="55">
        <x:f t="shared" si="299"/>
        <x:v>178.94119800616318</x:v>
      </x:c>
      <x:c r="S1610" s="1" t="str">
        <x:f t="shared" si="300"/>
        <x:v>YES</x:v>
      </x:c>
      <x:c r="T1610" s="1">
        <x:f t="shared" si="301"/>
        <x:v>178.94119800616318</x:v>
      </x:c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53">
        <x:f t="shared" si="290"/>
        <x:v>2</x:v>
      </x:c>
      <x:c r="J1611" s="53">
        <x:f t="shared" si="291"/>
        <x:v>8</x:v>
      </x:c>
      <x:c r="K1611" s="53">
        <x:f t="shared" si="292"/>
        <x:v>15</x:v>
      </x:c>
      <x:c r="L1611" s="53">
        <x:f t="shared" si="293"/>
        <x:v>25</x:v>
      </x:c>
      <x:c r="M1611" s="54">
        <x:f t="shared" si="294"/>
        <x:v>1323.4763938709914</x:v>
      </x:c>
      <x:c r="N1611" s="54">
        <x:f t="shared" si="295"/>
        <x:v>0.41908082907707733</x:v>
      </x:c>
      <x:c r="O1611" s="55">
        <x:f t="shared" si="296"/>
        <x:v>74852</x:v>
      </x:c>
      <x:c r="P1611" s="55">
        <x:f t="shared" si="297"/>
        <x:v>18480</x:v>
      </x:c>
      <x:c r="Q1611" s="55">
        <x:f t="shared" si="298"/>
        <x:v>35477.02072692693</x:v>
      </x:c>
      <x:c r="R1611" s="55">
        <x:f t="shared" si="299"/>
        <x:v>894.97927307306963</x:v>
      </x:c>
      <x:c r="S1611" s="1" t="str">
        <x:f t="shared" si="300"/>
        <x:v>YES</x:v>
      </x:c>
      <x:c r="T1611" s="1">
        <x:f t="shared" si="301"/>
        <x:v>894.97927307306963</x:v>
      </x:c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53">
        <x:f t="shared" si="290"/>
        <x:v>2</x:v>
      </x:c>
      <x:c r="J1612" s="53">
        <x:f t="shared" si="291"/>
        <x:v>8</x:v>
      </x:c>
      <x:c r="K1612" s="53">
        <x:f t="shared" si="292"/>
        <x:v>16</x:v>
      </x:c>
      <x:c r="L1612" s="53">
        <x:f t="shared" si="293"/>
        <x:v>26</x:v>
      </x:c>
      <x:c r="M1612" s="54">
        <x:f t="shared" si="294"/>
        <x:v>1388.5371697484804</x:v>
      </x:c>
      <x:c r="N1612" s="54">
        <x:f t="shared" si="295"/>
        <x:v>0.46426192343644473</x:v>
      </x:c>
      <x:c r="O1612" s="55">
        <x:f t="shared" si="296"/>
        <x:v>77552</x:v>
      </x:c>
      <x:c r="P1612" s="55">
        <x:f t="shared" si="297"/>
        <x:v>19360</x:v>
      </x:c>
      <x:c r="Q1612" s="55">
        <x:f t="shared" si="298"/>
        <x:v>36606.548085911119</x:v>
      </x:c>
      <x:c r="R1612" s="55">
        <x:f t="shared" si="299"/>
        <x:v>1585.4519140888806</x:v>
      </x:c>
      <x:c r="S1612" s="1" t="str">
        <x:f t="shared" si="300"/>
        <x:v>YES</x:v>
      </x:c>
      <x:c r="T1612" s="1">
        <x:f t="shared" si="301"/>
        <x:v>1585.4519140888806</x:v>
      </x:c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53">
        <x:f t="shared" si="290"/>
        <x:v>2</x:v>
      </x:c>
      <x:c r="J1613" s="53">
        <x:f t="shared" si="291"/>
        <x:v>8</x:v>
      </x:c>
      <x:c r="K1613" s="53">
        <x:f t="shared" si="292"/>
        <x:v>17</x:v>
      </x:c>
      <x:c r="L1613" s="53">
        <x:f t="shared" si="293"/>
        <x:v>27</x:v>
      </x:c>
      <x:c r="M1613" s="54">
        <x:f t="shared" si="294"/>
        <x:v>1455.0973931950207</x:v>
      </x:c>
      <x:c r="N1613" s="54">
        <x:f t="shared" si="295"/>
        <x:v>0.5104843008298755</x:v>
      </x:c>
      <x:c r="O1613" s="55">
        <x:f t="shared" si="296"/>
        <x:v>80252</x:v>
      </x:c>
      <x:c r="P1613" s="55">
        <x:f t="shared" si="297"/>
        <x:v>20240</x:v>
      </x:c>
      <x:c r="Q1613" s="55">
        <x:f t="shared" si="298"/>
        <x:v>37762.107520746882</x:v>
      </x:c>
      <x:c r="R1613" s="55">
        <x:f t="shared" si="299"/>
        <x:v>2249.8924792531179</x:v>
      </x:c>
      <x:c r="S1613" s="1" t="str">
        <x:f t="shared" si="300"/>
        <x:v>YES</x:v>
      </x:c>
      <x:c r="T1613" s="1">
        <x:f t="shared" si="301"/>
        <x:v>2249.8924792531179</x:v>
      </x:c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53">
        <x:f t="shared" si="290"/>
        <x:v>2</x:v>
      </x:c>
      <x:c r="J1614" s="53">
        <x:f t="shared" si="291"/>
        <x:v>8</x:v>
      </x:c>
      <x:c r="K1614" s="53">
        <x:f t="shared" si="292"/>
        <x:v>18</x:v>
      </x:c>
      <x:c r="L1614" s="53">
        <x:f t="shared" si="293"/>
        <x:v>28</x:v>
      </x:c>
      <x:c r="M1614" s="54">
        <x:f t="shared" si="294"/>
        <x:v>1523.184384653608</x:v>
      </x:c>
      <x:c r="N1614" s="54">
        <x:f t="shared" si="295"/>
        <x:v>0.55776693378722786</x:v>
      </x:c>
      <x:c r="O1614" s="55">
        <x:f t="shared" si="296"/>
        <x:v>82952</x:v>
      </x:c>
      <x:c r="P1614" s="55">
        <x:f t="shared" si="297"/>
        <x:v>21120</x:v>
      </x:c>
      <x:c r="Q1614" s="55">
        <x:f t="shared" si="298"/>
        <x:v>38944.173344680697</x:v>
      </x:c>
      <x:c r="R1614" s="55">
        <x:f t="shared" si="299"/>
        <x:v>2887.8266553193025</x:v>
      </x:c>
      <x:c r="S1614" s="1" t="str">
        <x:f t="shared" si="300"/>
        <x:v>YES</x:v>
      </x:c>
      <x:c r="T1614" s="1">
        <x:f t="shared" si="301"/>
        <x:v>2887.8266553193025</x:v>
      </x:c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53">
        <x:f t="shared" si="290"/>
        <x:v>2</x:v>
      </x:c>
      <x:c r="J1615" s="53">
        <x:f t="shared" si="291"/>
        <x:v>8</x:v>
      </x:c>
      <x:c r="K1615" s="53">
        <x:f t="shared" si="292"/>
        <x:v>19</x:v>
      </x:c>
      <x:c r="L1615" s="53">
        <x:f t="shared" si="293"/>
        <x:v>29</x:v>
      </x:c>
      <x:c r="M1615" s="54">
        <x:f t="shared" si="294"/>
        <x:v>1592.8259132896299</x:v>
      </x:c>
      <x:c r="N1615" s="54">
        <x:f t="shared" si="295"/>
        <x:v>0.60612910645113183</x:v>
      </x:c>
      <x:c r="O1615" s="55">
        <x:f t="shared" si="296"/>
        <x:v>85652</x:v>
      </x:c>
      <x:c r="P1615" s="55">
        <x:f t="shared" si="297"/>
        <x:v>22000</x:v>
      </x:c>
      <x:c r="Q1615" s="55">
        <x:f t="shared" si="298"/>
        <x:v>40153.227661278295</x:v>
      </x:c>
      <x:c r="R1615" s="55">
        <x:f t="shared" si="299"/>
        <x:v>3498.7723387217047</x:v>
      </x:c>
      <x:c r="S1615" s="1" t="str">
        <x:f t="shared" si="300"/>
        <x:v>YES</x:v>
      </x:c>
      <x:c r="T1615" s="1">
        <x:f t="shared" si="301"/>
        <x:v>3498.7723387217047</x:v>
      </x:c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53">
        <x:f t="shared" si="290"/>
        <x:v>2</x:v>
      </x:c>
      <x:c r="J1616" s="53">
        <x:f t="shared" si="291"/>
        <x:v>8</x:v>
      </x:c>
      <x:c r="K1616" s="53">
        <x:f t="shared" si="292"/>
        <x:v>20</x:v>
      </x:c>
      <x:c r="L1616" s="53">
        <x:f t="shared" si="293"/>
        <x:v>30</x:v>
      </x:c>
      <x:c r="M1616" s="54">
        <x:f t="shared" si="294"/>
        <x:v>1664.0502039401069</x:v>
      </x:c>
      <x:c r="N1616" s="54">
        <x:f t="shared" si="295"/>
        <x:v>0.65559041940285201</x:v>
      </x:c>
      <x:c r="O1616" s="55">
        <x:f t="shared" si="296"/>
        <x:v>88352</x:v>
      </x:c>
      <x:c r="P1616" s="55">
        <x:f t="shared" si="297"/>
        <x:v>22880</x:v>
      </x:c>
      <x:c r="Q1616" s="55">
        <x:f t="shared" si="298"/>
        <x:v>41389.760485071296</x:v>
      </x:c>
      <x:c r="R1616" s="55">
        <x:f t="shared" si="299"/>
        <x:v>4082.239514928704</x:v>
      </x:c>
      <x:c r="S1616" s="1" t="str">
        <x:f t="shared" si="300"/>
        <x:v>YES</x:v>
      </x:c>
      <x:c r="T1616" s="1">
        <x:f t="shared" si="301"/>
        <x:v>4082.239514928704</x:v>
      </x:c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53">
        <x:f t="shared" si="290"/>
        <x:v>2</x:v>
      </x:c>
      <x:c r="J1617" s="53">
        <x:f t="shared" si="291"/>
        <x:v>8</x:v>
      </x:c>
      <x:c r="K1617" s="53">
        <x:f t="shared" si="292"/>
        <x:v>21</x:v>
      </x:c>
      <x:c r="L1617" s="53">
        <x:f t="shared" si="293"/>
        <x:v>31</x:v>
      </x:c>
      <x:c r="M1617" s="54">
        <x:f t="shared" si="294"/>
        <x:v>1736.8859441665506</x:v>
      </x:c>
      <x:c r="N1617" s="54">
        <x:f t="shared" si="295"/>
        <x:v>0.70617079456010456</x:v>
      </x:c>
      <x:c r="O1617" s="55">
        <x:f t="shared" si="296"/>
        <x:v>91052</x:v>
      </x:c>
      <x:c r="P1617" s="55">
        <x:f t="shared" si="297"/>
        <x:v>23760</x:v>
      </x:c>
      <x:c r="Q1617" s="55">
        <x:f t="shared" si="298"/>
        <x:v>42654.269864002614</x:v>
      </x:c>
      <x:c r="R1617" s="55">
        <x:f t="shared" si="299"/>
        <x:v>4637.7301359973862</x:v>
      </x:c>
      <x:c r="S1617" s="1" t="str">
        <x:f t="shared" si="300"/>
        <x:v>YES</x:v>
      </x:c>
      <x:c r="T1617" s="1">
        <x:f t="shared" si="301"/>
        <x:v>4637.7301359973862</x:v>
      </x:c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53">
        <x:f t="shared" si="290"/>
        <x:v>2</x:v>
      </x:c>
      <x:c r="J1618" s="53">
        <x:f t="shared" si="291"/>
        <x:v>8</x:v>
      </x:c>
      <x:c r="K1618" s="53">
        <x:f t="shared" si="292"/>
        <x:v>22</x:v>
      </x:c>
      <x:c r="L1618" s="53">
        <x:f t="shared" si="293"/>
        <x:v>32</x:v>
      </x:c>
      <x:c r="M1618" s="54">
        <x:f t="shared" si="294"/>
        <x:v>1811.3622914129469</x:v>
      </x:c>
      <x:c r="N1618" s="54">
        <x:f t="shared" si="295"/>
        <x:v>0.75789048014787974</x:v>
      </x:c>
      <x:c r="O1618" s="55">
        <x:f t="shared" si="296"/>
        <x:v>93752</x:v>
      </x:c>
      <x:c r="P1618" s="55">
        <x:f t="shared" si="297"/>
        <x:v>24640</x:v>
      </x:c>
      <x:c r="Q1618" s="55">
        <x:f t="shared" si="298"/>
        <x:v>43947.262003696989</x:v>
      </x:c>
      <x:c r="R1618" s="55">
        <x:f t="shared" si="299"/>
        <x:v>5164.7379963030107</x:v>
      </x:c>
      <x:c r="S1618" s="1" t="str">
        <x:f t="shared" si="300"/>
        <x:v>YES</x:v>
      </x:c>
      <x:c r="T1618" s="1">
        <x:f t="shared" si="301"/>
        <x:v>5164.7379963030107</x:v>
      </x:c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53">
        <x:f t="shared" si="290"/>
        <x:v>2</x:v>
      </x:c>
      <x:c r="J1619" s="53">
        <x:f t="shared" si="291"/>
        <x:v>8</x:v>
      </x:c>
      <x:c r="K1619" s="53">
        <x:f t="shared" si="292"/>
        <x:v>23</x:v>
      </x:c>
      <x:c r="L1619" s="53">
        <x:f t="shared" si="293"/>
        <x:v>33</x:v>
      </x:c>
      <x:c r="M1619" s="54">
        <x:f t="shared" si="294"/>
        <x:v>1887.5088802703833</x:v>
      </x:c>
      <x:c r="N1619" s="54">
        <x:f t="shared" si="295"/>
        <x:v>0.81077005574332173</x:v>
      </x:c>
      <x:c r="O1619" s="55">
        <x:f t="shared" si="296"/>
        <x:v>96452</x:v>
      </x:c>
      <x:c r="P1619" s="55">
        <x:f t="shared" si="297"/>
        <x:v>25520</x:v>
      </x:c>
      <x:c r="Q1619" s="55">
        <x:f t="shared" si="298"/>
        <x:v>45269.251393583043</x:v>
      </x:c>
      <x:c r="R1619" s="55">
        <x:f t="shared" si="299"/>
        <x:v>5662.748606416957</x:v>
      </x:c>
      <x:c r="S1619" s="1" t="str">
        <x:f t="shared" si="300"/>
        <x:v>YES</x:v>
      </x:c>
      <x:c r="T1619" s="1">
        <x:f t="shared" si="301"/>
        <x:v>5662.748606416957</x:v>
      </x:c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53">
        <x:f t="shared" si="290"/>
        <x:v>2</x:v>
      </x:c>
      <x:c r="J1620" s="53">
        <x:f t="shared" si="291"/>
        <x:v>8</x:v>
      </x:c>
      <x:c r="K1620" s="53">
        <x:f t="shared" si="292"/>
        <x:v>24</x:v>
      </x:c>
      <x:c r="L1620" s="53">
        <x:f t="shared" si="293"/>
        <x:v>34</x:v>
      </x:c>
      <x:c r="M1620" s="54">
        <x:f t="shared" si="294"/>
        <x:v>1965.3558298498792</x:v>
      </x:c>
      <x:c r="N1620" s="54">
        <x:f t="shared" si="295"/>
        <x:v>0.8648304373957495</x:v>
      </x:c>
      <x:c r="O1620" s="55">
        <x:f t="shared" si="296"/>
        <x:v>99152</x:v>
      </x:c>
      <x:c r="P1620" s="55">
        <x:f t="shared" si="297"/>
        <x:v>26400</x:v>
      </x:c>
      <x:c r="Q1620" s="55">
        <x:f t="shared" si="298"/>
        <x:v>46620.76093489374</x:v>
      </x:c>
      <x:c r="R1620" s="55">
        <x:f t="shared" si="299"/>
        <x:v>6131.2390651062597</x:v>
      </x:c>
      <x:c r="S1620" s="1" t="str">
        <x:f t="shared" si="300"/>
        <x:v>YES</x:v>
      </x:c>
      <x:c r="T1620" s="1">
        <x:f t="shared" si="301"/>
        <x:v>6131.2390651062597</x:v>
      </x:c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53">
        <x:f t="shared" si="290"/>
        <x:v>2</x:v>
      </x:c>
      <x:c r="J1621" s="53">
        <x:f t="shared" si="291"/>
        <x:v>8</x:v>
      </x:c>
      <x:c r="K1621" s="53">
        <x:f t="shared" si="292"/>
        <x:v>25</x:v>
      </x:c>
      <x:c r="L1621" s="53">
        <x:f t="shared" si="293"/>
        <x:v>35</x:v>
      </x:c>
      <x:c r="M1621" s="54">
        <x:f t="shared" si="294"/>
        <x:v>2044.9337512649768</x:v>
      </x:c>
      <x:c r="N1621" s="54">
        <x:f t="shared" si="295"/>
        <x:v>0.92009288282290058</x:v>
      </x:c>
      <x:c r="O1621" s="55">
        <x:f t="shared" si="296"/>
        <x:v>101852</x:v>
      </x:c>
      <x:c r="P1621" s="55">
        <x:f t="shared" si="297"/>
        <x:v>27280</x:v>
      </x:c>
      <x:c r="Q1621" s="55">
        <x:f t="shared" si="298"/>
        <x:v>48002.322070572511</x:v>
      </x:c>
      <x:c r="R1621" s="55">
        <x:f t="shared" si="299"/>
        <x:v>6569.6779294274893</x:v>
      </x:c>
      <x:c r="S1621" s="1" t="str">
        <x:f t="shared" si="300"/>
        <x:v>YES</x:v>
      </x:c>
      <x:c r="T1621" s="1">
        <x:f t="shared" si="301"/>
        <x:v>6569.6779294274893</x:v>
      </x:c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53">
        <x:f t="shared" si="290"/>
        <x:v>2</x:v>
      </x:c>
      <x:c r="J1622" s="53">
        <x:f t="shared" si="291"/>
        <x:v>8</x:v>
      </x:c>
      <x:c r="K1622" s="53">
        <x:f t="shared" si="292"/>
        <x:v>26</x:v>
      </x:c>
      <x:c r="L1622" s="53">
        <x:f t="shared" si="293"/>
        <x:v>36</x:v>
      </x:c>
      <x:c r="M1622" s="54">
        <x:f t="shared" si="294"/>
        <x:v>2126.2737552256949</x:v>
      </x:c>
      <x:c r="N1622" s="54">
        <x:f t="shared" si="295"/>
        <x:v>0.97657899668451031</x:v>
      </x:c>
      <x:c r="O1622" s="55">
        <x:f t="shared" si="296"/>
        <x:v>104552</x:v>
      </x:c>
      <x:c r="P1622" s="55">
        <x:f t="shared" si="297"/>
        <x:v>28160</x:v>
      </x:c>
      <x:c r="Q1622" s="55">
        <x:f t="shared" si="298"/>
        <x:v>49414.474917112762</x:v>
      </x:c>
      <x:c r="R1622" s="55">
        <x:f t="shared" si="299"/>
        <x:v>6977.5250828872377</x:v>
      </x:c>
      <x:c r="S1622" s="1" t="str">
        <x:f t="shared" si="300"/>
        <x:v>YES</x:v>
      </x:c>
      <x:c r="T1622" s="1">
        <x:f t="shared" si="301"/>
        <x:v>6977.5250828872377</x:v>
      </x:c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53">
        <x:f t="shared" si="290"/>
        <x:v>2</x:v>
      </x:c>
      <x:c r="J1623" s="53">
        <x:f t="shared" si="291"/>
        <x:v>8</x:v>
      </x:c>
      <x:c r="K1623" s="53">
        <x:f t="shared" si="292"/>
        <x:v>27</x:v>
      </x:c>
      <x:c r="L1623" s="53">
        <x:f t="shared" si="293"/>
        <x:v>37</x:v>
      </x:c>
      <x:c r="M1623" s="54">
        <x:f t="shared" si="294"/>
        <x:v>2209.407459745451</x:v>
      </x:c>
      <x:c r="N1623" s="54">
        <x:f t="shared" si="295"/>
        <x:v>1.0343107359343409</x:v>
      </x:c>
      <x:c r="O1623" s="55">
        <x:f t="shared" si="296"/>
        <x:v>107252</x:v>
      </x:c>
      <x:c r="P1623" s="55">
        <x:f t="shared" si="297"/>
        <x:v>29040</x:v>
      </x:c>
      <x:c r="Q1623" s="55">
        <x:f t="shared" si="298"/>
        <x:v>50857.768398358523</x:v>
      </x:c>
      <x:c r="R1623" s="55">
        <x:f t="shared" si="299"/>
        <x:v>7354.231601641477</x:v>
      </x:c>
      <x:c r="S1623" s="1" t="str">
        <x:f t="shared" si="300"/>
        <x:v>YES</x:v>
      </x:c>
      <x:c r="T1623" s="1">
        <x:f t="shared" si="301"/>
        <x:v>7354.231601641477</x:v>
      </x:c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53">
        <x:f t="shared" si="290"/>
        <x:v>2</x:v>
      </x:c>
      <x:c r="J1624" s="53">
        <x:f t="shared" si="291"/>
        <x:v>8</x:v>
      </x:c>
      <x:c r="K1624" s="53">
        <x:f t="shared" si="292"/>
        <x:v>28</x:v>
      </x:c>
      <x:c r="L1624" s="53">
        <x:f t="shared" si="293"/>
        <x:v>38</x:v>
      </x:c>
      <x:c r="M1624" s="54">
        <x:f t="shared" si="294"/>
        <x:v>2294.3669979626047</x:v>
      </x:c>
      <x:c r="N1624" s="54">
        <x:f t="shared" si="295"/>
        <x:v>1.0933104152518089</x:v>
      </x:c>
      <x:c r="O1624" s="55">
        <x:f t="shared" si="296"/>
        <x:v>109952</x:v>
      </x:c>
      <x:c r="P1624" s="55">
        <x:f t="shared" si="297"/>
        <x:v>29920</x:v>
      </x:c>
      <x:c r="Q1624" s="55">
        <x:f t="shared" si="298"/>
        <x:v>52332.760381295222</x:v>
      </x:c>
      <x:c r="R1624" s="55">
        <x:f t="shared" si="299"/>
        <x:v>7699.239618704778</x:v>
      </x:c>
      <x:c r="S1624" s="1" t="str">
        <x:f t="shared" si="300"/>
        <x:v>YES</x:v>
      </x:c>
      <x:c r="T1624" s="1">
        <x:f t="shared" si="301"/>
        <x:v>7699.239618704778</x:v>
      </x:c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53">
        <x:f t="shared" si="290"/>
        <x:v>2</x:v>
      </x:c>
      <x:c r="J1625" s="53">
        <x:f t="shared" si="291"/>
        <x:v>8</x:v>
      </x:c>
      <x:c r="K1625" s="53">
        <x:f t="shared" si="292"/>
        <x:v>29</x:v>
      </x:c>
      <x:c r="L1625" s="53">
        <x:f t="shared" si="293"/>
        <x:v>39</x:v>
      </x:c>
      <x:c r="M1625" s="54">
        <x:f t="shared" si="294"/>
        <x:v>2381.1850260782585</x:v>
      </x:c>
      <x:c r="N1625" s="54">
        <x:f t="shared" si="295"/>
        <x:v>1.1536007125543462</x:v>
      </x:c>
      <x:c r="O1625" s="55">
        <x:f t="shared" si="296"/>
        <x:v>112652</x:v>
      </x:c>
      <x:c r="P1625" s="55">
        <x:f t="shared" si="297"/>
        <x:v>30800</x:v>
      </x:c>
      <x:c r="Q1625" s="55">
        <x:f t="shared" si="298"/>
        <x:v>53840.017813858649</x:v>
      </x:c>
      <x:c r="R1625" s="55">
        <x:f t="shared" si="299"/>
        <x:v>8011.9821861413511</x:v>
      </x:c>
      <x:c r="S1625" s="1" t="str">
        <x:f t="shared" si="300"/>
        <x:v>YES</x:v>
      </x:c>
      <x:c r="T1625" s="1">
        <x:f t="shared" si="301"/>
        <x:v>8011.9821861413511</x:v>
      </x:c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53">
        <x:f t="shared" si="290"/>
        <x:v>2</x:v>
      </x:c>
      <x:c r="J1626" s="53">
        <x:f t="shared" si="291"/>
        <x:v>8</x:v>
      </x:c>
      <x:c r="K1626" s="53">
        <x:f t="shared" si="292"/>
        <x:v>30</x:v>
      </x:c>
      <x:c r="L1626" s="53">
        <x:f t="shared" si="293"/>
        <x:v>40</x:v>
      </x:c>
      <x:c r="M1626" s="54">
        <x:f t="shared" si="294"/>
        <x:v>2469.8947314120292</x:v>
      </x:c>
      <x:c r="N1626" s="54">
        <x:f t="shared" si="295"/>
        <x:v>1.2152046745916869</x:v>
      </x:c>
      <x:c r="O1626" s="55">
        <x:f t="shared" si="296"/>
        <x:v>115352</x:v>
      </x:c>
      <x:c r="P1626" s="55">
        <x:f t="shared" si="297"/>
        <x:v>31680</x:v>
      </x:c>
      <x:c r="Q1626" s="55">
        <x:f t="shared" si="298"/>
        <x:v>55380.116864792173</x:v>
      </x:c>
      <x:c r="R1626" s="55">
        <x:f t="shared" si="299"/>
        <x:v>8291.8831352078269</x:v>
      </x:c>
      <x:c r="S1626" s="1" t="str">
        <x:f t="shared" si="300"/>
        <x:v>YES</x:v>
      </x:c>
      <x:c r="T1626" s="1">
        <x:f t="shared" si="301"/>
        <x:v>8291.8831352078269</x:v>
      </x:c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53">
        <x:f t="shared" si="290"/>
        <x:v>2</x:v>
      </x:c>
      <x:c r="J1627" s="53">
        <x:f t="shared" si="291"/>
        <x:v>9</x:v>
      </x:c>
      <x:c r="K1627" s="53">
        <x:f t="shared" si="292"/>
        <x:v>0</x:v>
      </x:c>
      <x:c r="L1627" s="53">
        <x:f t="shared" si="293"/>
        <x:v>11</x:v>
      </x:c>
      <x:c r="M1627" s="54">
        <x:f t="shared" si="294"/>
        <x:v>554.99300188586972</x:v>
      </x:c>
      <x:c r="N1627" s="54">
        <x:f t="shared" si="295"/>
        <x:v>0</x:v>
      </x:c>
      <x:c r="O1627" s="55">
        <x:f t="shared" si="296"/>
        <x:v>36446</x:v>
      </x:c>
      <x:c r="P1627" s="55">
        <x:f t="shared" si="297"/>
        <x:v>5720</x:v>
      </x:c>
      <x:c r="Q1627" s="55">
        <x:f t="shared" si="298"/>
        <x:v>19270.590343259366</x:v>
      </x:c>
      <x:c r="R1627" s="55">
        <x:f t="shared" si="299"/>
        <x:v>-8544.5903432593659</x:v>
      </x:c>
      <x:c r="S1627" s="1" t="str">
        <x:f t="shared" si="300"/>
        <x:v>YES</x:v>
      </x:c>
      <x:c r="T1627" s="1">
        <x:f t="shared" si="301"/>
        <x:v>-8544.5903432593659</x:v>
      </x:c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53">
        <x:f t="shared" si="290"/>
        <x:v>2</x:v>
      </x:c>
      <x:c r="J1628" s="53">
        <x:f t="shared" si="291"/>
        <x:v>9</x:v>
      </x:c>
      <x:c r="K1628" s="53">
        <x:f t="shared" si="292"/>
        <x:v>1</x:v>
      </x:c>
      <x:c r="L1628" s="53">
        <x:f t="shared" si="293"/>
        <x:v>12</x:v>
      </x:c>
      <x:c r="M1628" s="54">
        <x:f t="shared" si="294"/>
        <x:v>600.55550188586972</x:v>
      </x:c>
      <x:c r="N1628" s="54">
        <x:f t="shared" si="295"/>
        <x:v>0</x:v>
      </x:c>
      <x:c r="O1628" s="55">
        <x:f t="shared" si="296"/>
        <x:v>39146</x:v>
      </x:c>
      <x:c r="P1628" s="55">
        <x:f t="shared" si="297"/>
        <x:v>6600</x:v>
      </x:c>
      <x:c r="Q1628" s="55">
        <x:f t="shared" si="298"/>
        <x:v>20852.621593259366</x:v>
      </x:c>
      <x:c r="R1628" s="55">
        <x:f t="shared" si="299"/>
        <x:v>-8306.6215932593659</x:v>
      </x:c>
      <x:c r="S1628" s="1" t="str">
        <x:f t="shared" si="300"/>
        <x:v>YES</x:v>
      </x:c>
      <x:c r="T1628" s="1">
        <x:f t="shared" si="301"/>
        <x:v>-8306.6215932593659</x:v>
      </x:c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53">
        <x:f t="shared" si="290"/>
        <x:v>2</x:v>
      </x:c>
      <x:c r="J1629" s="53">
        <x:f t="shared" si="291"/>
        <x:v>9</x:v>
      </x:c>
      <x:c r="K1629" s="53">
        <x:f t="shared" si="292"/>
        <x:v>2</x:v>
      </x:c>
      <x:c r="L1629" s="53">
        <x:f t="shared" si="293"/>
        <x:v>13</x:v>
      </x:c>
      <x:c r="M1629" s="54">
        <x:f t="shared" si="294"/>
        <x:v>647.25706438586974</x:v>
      </x:c>
      <x:c r="N1629" s="54">
        <x:f t="shared" si="295"/>
        <x:v>0</x:v>
      </x:c>
      <x:c r="O1629" s="55">
        <x:f t="shared" si="296"/>
        <x:v>41846</x:v>
      </x:c>
      <x:c r="P1629" s="55">
        <x:f t="shared" si="297"/>
        <x:v>7480</x:v>
      </x:c>
      <x:c r="Q1629" s="55">
        <x:f t="shared" si="298"/>
        <x:v>22474.203624509366</x:v>
      </x:c>
      <x:c r="R1629" s="55">
        <x:f t="shared" si="299"/>
        <x:v>-8108.2036245093659</x:v>
      </x:c>
      <x:c r="S1629" s="1" t="str">
        <x:f t="shared" si="300"/>
        <x:v>YES</x:v>
      </x:c>
      <x:c r="T1629" s="1">
        <x:f t="shared" si="301"/>
        <x:v>-8108.2036245093659</x:v>
      </x:c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53">
        <x:f t="shared" si="290"/>
        <x:v>2</x:v>
      </x:c>
      <x:c r="J1630" s="53">
        <x:f t="shared" si="291"/>
        <x:v>9</x:v>
      </x:c>
      <x:c r="K1630" s="53">
        <x:f t="shared" si="292"/>
        <x:v>3</x:v>
      </x:c>
      <x:c r="L1630" s="53">
        <x:f t="shared" si="293"/>
        <x:v>14</x:v>
      </x:c>
      <x:c r="M1630" s="54">
        <x:f t="shared" si="294"/>
        <x:v>695.11904680774467</x:v>
      </x:c>
      <x:c r="N1630" s="54">
        <x:f t="shared" si="295"/>
        <x:v>0</x:v>
      </x:c>
      <x:c r="O1630" s="55">
        <x:f t="shared" si="296"/>
        <x:v>44546</x:v>
      </x:c>
      <x:c r="P1630" s="55">
        <x:f t="shared" si="297"/>
        <x:v>8360</x:v>
      </x:c>
      <x:c r="Q1630" s="55">
        <x:f t="shared" si="298"/>
        <x:v>24136.0780141578</x:v>
      </x:c>
      <x:c r="R1630" s="55">
        <x:f t="shared" si="299"/>
        <x:v>-7950.0780141577998</x:v>
      </x:c>
      <x:c r="S1630" s="1" t="str">
        <x:f t="shared" si="300"/>
        <x:v>YES</x:v>
      </x:c>
      <x:c r="T1630" s="1">
        <x:f t="shared" si="301"/>
        <x:v>-7950.0780141577998</x:v>
      </x:c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53">
        <x:f t="shared" si="290"/>
        <x:v>2</x:v>
      </x:c>
      <x:c r="J1631" s="53">
        <x:f t="shared" si="291"/>
        <x:v>9</x:v>
      </x:c>
      <x:c r="K1631" s="53">
        <x:f t="shared" si="292"/>
        <x:v>4</x:v>
      </x:c>
      <x:c r="L1631" s="53">
        <x:f t="shared" si="293"/>
        <x:v>15</x:v>
      </x:c>
      <x:c r="M1631" s="54">
        <x:f t="shared" si="294"/>
        <x:v>744.163162530401</x:v>
      </x:c>
      <x:c r="N1631" s="54">
        <x:f t="shared" si="295"/>
        <x:v>1.6779973979445136E-2</x:v>
      </x:c>
      <x:c r="O1631" s="55">
        <x:f t="shared" si="296"/>
        <x:v>47246</x:v>
      </x:c>
      <x:c r="P1631" s="55">
        <x:f t="shared" si="297"/>
        <x:v>9240</x:v>
      </x:c>
      <x:c r="Q1631" s="55">
        <x:f t="shared" si="298"/>
        <x:v>25419.49934948613</x:v>
      </x:c>
      <x:c r="R1631" s="55">
        <x:f t="shared" si="299"/>
        <x:v>-7413.4993494861301</x:v>
      </x:c>
      <x:c r="S1631" s="1" t="str">
        <x:f t="shared" si="300"/>
        <x:v>YES</x:v>
      </x:c>
      <x:c r="T1631" s="1">
        <x:f t="shared" si="301"/>
        <x:v>-7413.4993494861301</x:v>
      </x:c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53">
        <x:f t="shared" si="290"/>
        <x:v>2</x:v>
      </x:c>
      <x:c r="J1632" s="53">
        <x:f t="shared" si="291"/>
        <x:v>9</x:v>
      </x:c>
      <x:c r="K1632" s="53">
        <x:f t="shared" si="292"/>
        <x:v>5</x:v>
      </x:c>
      <x:c r="L1632" s="53">
        <x:f t="shared" si="293"/>
        <x:v>16</x:v>
      </x:c>
      <x:c r="M1632" s="54">
        <x:f t="shared" si="294"/>
        <x:v>794.41148645160456</x:v>
      </x:c>
      <x:c r="N1632" s="54">
        <x:f t="shared" si="295"/>
        <x:v>5.1674643369169833E-2</x:v>
      </x:c>
      <x:c r="O1632" s="55">
        <x:f t="shared" si="296"/>
        <x:v>49946</x:v>
      </x:c>
      <x:c r="P1632" s="55">
        <x:f t="shared" si="297"/>
        <x:v>10120</x:v>
      </x:c>
      <x:c r="Q1632" s="55">
        <x:f t="shared" si="298"/>
        <x:v>26291.866084229245</x:v>
      </x:c>
      <x:c r="R1632" s="55">
        <x:f t="shared" si="299"/>
        <x:v>-6465.8660842292447</x:v>
      </x:c>
      <x:c r="S1632" s="1" t="str">
        <x:f t="shared" si="300"/>
        <x:v>YES</x:v>
      </x:c>
      <x:c r="T1632" s="1">
        <x:f t="shared" si="301"/>
        <x:v>-6465.8660842292447</x:v>
      </x:c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53">
        <x:f t="shared" si="290"/>
        <x:v>2</x:v>
      </x:c>
      <x:c r="J1633" s="53">
        <x:f t="shared" si="291"/>
        <x:v>9</x:v>
      </x:c>
      <x:c r="K1633" s="53">
        <x:f t="shared" si="292"/>
        <x:v>6</x:v>
      </x:c>
      <x:c r="L1633" s="53">
        <x:f t="shared" si="293"/>
        <x:v>17</x:v>
      </x:c>
      <x:c r="M1633" s="54">
        <x:f t="shared" si="294"/>
        <x:v>845.88646063323756</x:v>
      </x:c>
      <x:c r="N1633" s="54">
        <x:f t="shared" si="295"/>
        <x:v>8.7421153217526082E-2</x:v>
      </x:c>
      <x:c r="O1633" s="55">
        <x:f t="shared" si="296"/>
        <x:v>52646</x:v>
      </x:c>
      <x:c r="P1633" s="55">
        <x:f t="shared" si="297"/>
        <x:v>11000</x:v>
      </x:c>
      <x:c r="Q1633" s="55">
        <x:f t="shared" si="298"/>
        <x:v>27185.528830438154</x:v>
      </x:c>
      <x:c r="R1633" s="55">
        <x:f t="shared" si="299"/>
        <x:v>-5539.5288304381538</x:v>
      </x:c>
      <x:c r="S1633" s="1" t="str">
        <x:f t="shared" si="300"/>
        <x:v>YES</x:v>
      </x:c>
      <x:c r="T1633" s="1">
        <x:f t="shared" si="301"/>
        <x:v>-5539.5288304381538</x:v>
      </x:c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53">
        <x:f t="shared" si="290"/>
        <x:v>2</x:v>
      </x:c>
      <x:c r="J1634" s="53">
        <x:f t="shared" si="291"/>
        <x:v>9</x:v>
      </x:c>
      <x:c r="K1634" s="53">
        <x:f t="shared" si="292"/>
        <x:v>7</x:v>
      </x:c>
      <x:c r="L1634" s="53">
        <x:f t="shared" si="293"/>
        <x:v>18</x:v>
      </x:c>
      <x:c r="M1634" s="54">
        <x:f t="shared" si="294"/>
        <x:v>898.61090003119784</x:v>
      </x:c>
      <x:c r="N1634" s="54">
        <x:f t="shared" si="295"/>
        <x:v>0.12403534724388739</x:v>
      </x:c>
      <x:c r="O1634" s="55">
        <x:f t="shared" si="296"/>
        <x:v>55346</x:v>
      </x:c>
      <x:c r="P1634" s="55">
        <x:f t="shared" si="297"/>
        <x:v>11880</x:v>
      </x:c>
      <x:c r="Q1634" s="55">
        <x:f t="shared" si="298"/>
        <x:v>28100.883681097184</x:v>
      </x:c>
      <x:c r="R1634" s="55">
        <x:f t="shared" si="299"/>
        <x:v>-4634.8836810971843</x:v>
      </x:c>
      <x:c r="S1634" s="1" t="str">
        <x:f t="shared" si="300"/>
        <x:v>YES</x:v>
      </x:c>
      <x:c r="T1634" s="1">
        <x:f t="shared" si="301"/>
        <x:v>-4634.8836810971843</x:v>
      </x:c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53">
        <x:f t="shared" si="290"/>
        <x:v>2</x:v>
      </x:c>
      <x:c r="J1635" s="53">
        <x:f t="shared" si="291"/>
        <x:v>9</x:v>
      </x:c>
      <x:c r="K1635" s="53">
        <x:f t="shared" si="292"/>
        <x:v>8</x:v>
      </x:c>
      <x:c r="L1635" s="53">
        <x:f t="shared" si="293"/>
        <x:v>19</x:v>
      </x:c>
      <x:c r="M1635" s="54">
        <x:f t="shared" si="294"/>
        <x:v>952.60799831117811</x:v>
      </x:c>
      <x:c r="N1635" s="54">
        <x:f t="shared" si="295"/>
        <x:v>0.16153333216054036</x:v>
      </x:c>
      <x:c r="O1635" s="55">
        <x:f t="shared" si="296"/>
        <x:v>58046</x:v>
      </x:c>
      <x:c r="P1635" s="55">
        <x:f t="shared" si="297"/>
        <x:v>12760</x:v>
      </x:c>
      <x:c r="Q1635" s="55">
        <x:f t="shared" si="298"/>
        <x:v>29038.333304013508</x:v>
      </x:c>
      <x:c r="R1635" s="55">
        <x:f t="shared" si="299"/>
        <x:v>-3752.3333040135076</x:v>
      </x:c>
      <x:c r="S1635" s="1" t="str">
        <x:f t="shared" si="300"/>
        <x:v>YES</x:v>
      </x:c>
      <x:c r="T1635" s="1">
        <x:f t="shared" si="301"/>
        <x:v>-3752.3333040135076</x:v>
      </x:c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53">
        <x:f t="shared" si="290"/>
        <x:v>2</x:v>
      </x:c>
      <x:c r="J1636" s="53">
        <x:f t="shared" si="291"/>
        <x:v>9</x:v>
      </x:c>
      <x:c r="K1636" s="53">
        <x:f t="shared" si="292"/>
        <x:v>9</x:v>
      </x:c>
      <x:c r="L1636" s="53">
        <x:f t="shared" si="293"/>
        <x:v>20</x:v>
      </x:c>
      <x:c r="M1636" s="54">
        <x:f t="shared" si="294"/>
        <x:v>1007.9013337515726</x:v>
      </x:c>
      <x:c r="N1636" s="54">
        <x:f t="shared" si="295"/>
        <x:v>0.19993148177192538</x:v>
      </x:c>
      <x:c r="O1636" s="55">
        <x:f t="shared" si="296"/>
        <x:v>60746</x:v>
      </x:c>
      <x:c r="P1636" s="55">
        <x:f t="shared" si="297"/>
        <x:v>13640</x:v>
      </x:c>
      <x:c r="Q1636" s="55">
        <x:f t="shared" si="298"/>
        <x:v>29998.287044298137</x:v>
      </x:c>
      <x:c r="R1636" s="55">
        <x:f t="shared" si="299"/>
        <x:v>-2892.2870442981366</x:v>
      </x:c>
      <x:c r="S1636" s="1" t="str">
        <x:f t="shared" si="300"/>
        <x:v>YES</x:v>
      </x:c>
      <x:c r="T1636" s="1">
        <x:f t="shared" si="301"/>
        <x:v>-2892.2870442981366</x:v>
      </x:c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53">
        <x:f t="shared" si="290"/>
        <x:v>2</x:v>
      </x:c>
      <x:c r="J1637" s="53">
        <x:f t="shared" si="291"/>
        <x:v>9</x:v>
      </x:c>
      <x:c r="K1637" s="53">
        <x:f t="shared" si="292"/>
        <x:v>10</x:v>
      </x:c>
      <x:c r="L1637" s="53">
        <x:f t="shared" si="293"/>
        <x:v>21</x:v>
      </x:c>
      <x:c r="M1637" s="54">
        <x:f t="shared" si="294"/>
        <x:v>1064.5148752347854</x:v>
      </x:c>
      <x:c r="N1637" s="54">
        <x:f t="shared" si="295"/>
        <x:v>0.23924644113526766</x:v>
      </x:c>
      <x:c r="O1637" s="55">
        <x:f t="shared" si="296"/>
        <x:v>63446</x:v>
      </x:c>
      <x:c r="P1637" s="55">
        <x:f t="shared" si="297"/>
        <x:v>14520</x:v>
      </x:c>
      <x:c r="Q1637" s="55">
        <x:f t="shared" si="298"/>
        <x:v>30981.161028381692</x:v>
      </x:c>
      <x:c r="R1637" s="55">
        <x:f t="shared" si="299"/>
        <x:v>-2055.1610283816917</x:v>
      </x:c>
      <x:c r="S1637" s="1" t="str">
        <x:f t="shared" si="300"/>
        <x:v>YES</x:v>
      </x:c>
      <x:c r="T1637" s="1">
        <x:f t="shared" si="301"/>
        <x:v>-2055.1610283816917</x:v>
      </x:c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53">
        <x:f t="shared" si="290"/>
        <x:v>2</x:v>
      </x:c>
      <x:c r="J1638" s="53">
        <x:f t="shared" si="291"/>
        <x:v>9</x:v>
      </x:c>
      <x:c r="K1638" s="53">
        <x:f t="shared" si="292"/>
        <x:v>11</x:v>
      </x:c>
      <x:c r="L1638" s="53">
        <x:f t="shared" si="293"/>
        <x:v>22</x:v>
      </x:c>
      <x:c r="M1638" s="54">
        <x:f t="shared" si="294"/>
        <x:v>1122.4729883282243</x:v>
      </x:c>
      <x:c r="N1638" s="54">
        <x:f t="shared" si="295"/>
        <x:v>0.27949513078348914</x:v>
      </x:c>
      <x:c r="O1638" s="55">
        <x:f t="shared" si="296"/>
        <x:v>66146</x:v>
      </x:c>
      <x:c r="P1638" s="55">
        <x:f t="shared" si="297"/>
        <x:v>15400</x:v>
      </x:c>
      <x:c r="Q1638" s="55">
        <x:f t="shared" si="298"/>
        <x:v>31987.378269587229</x:v>
      </x:c>
      <x:c r="R1638" s="55">
        <x:f t="shared" si="299"/>
        <x:v>-1241.3782695872287</x:v>
      </x:c>
      <x:c r="S1638" s="1" t="str">
        <x:f t="shared" si="300"/>
        <x:v>YES</x:v>
      </x:c>
      <x:c r="T1638" s="1">
        <x:f t="shared" si="301"/>
        <x:v>-1241.3782695872287</x:v>
      </x:c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53">
        <x:f t="shared" si="290"/>
        <x:v>2</x:v>
      </x:c>
      <x:c r="J1639" s="53">
        <x:f t="shared" si="291"/>
        <x:v>9</x:v>
      </x:c>
      <x:c r="K1639" s="53">
        <x:f t="shared" si="292"/>
        <x:v>12</x:v>
      </x:c>
      <x:c r="L1639" s="53">
        <x:f t="shared" si="293"/>
        <x:v>23</x:v>
      </x:c>
      <x:c r="M1639" s="54">
        <x:f t="shared" si="294"/>
        <x:v>1181.8004414562888</x:v>
      </x:c>
      <x:c r="N1639" s="54">
        <x:f t="shared" si="295"/>
        <x:v>0.32069475101131167</x:v>
      </x:c>
      <x:c r="O1639" s="55">
        <x:f t="shared" si="296"/>
        <x:v>68846</x:v>
      </x:c>
      <x:c r="P1639" s="55">
        <x:f t="shared" si="297"/>
        <x:v>16280</x:v>
      </x:c>
      <x:c r="Q1639" s="55">
        <x:f t="shared" si="298"/>
        <x:v>33017.36877528279</x:v>
      </x:c>
      <x:c r="R1639" s="55">
        <x:f t="shared" si="299"/>
        <x:v>-451.36877528279001</x:v>
      </x:c>
      <x:c r="S1639" s="1" t="str">
        <x:f t="shared" si="300"/>
        <x:v>YES</x:v>
      </x:c>
      <x:c r="T1639" s="1">
        <x:f t="shared" si="301"/>
        <x:v>-451.36877528279001</x:v>
      </x:c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53">
        <x:f t="shared" si="290"/>
        <x:v>2</x:v>
      </x:c>
      <x:c r="J1640" s="53">
        <x:f t="shared" si="291"/>
        <x:v>9</x:v>
      </x:c>
      <x:c r="K1640" s="53">
        <x:f t="shared" si="292"/>
        <x:v>13</x:v>
      </x:c>
      <x:c r="L1640" s="53">
        <x:f t="shared" si="293"/>
        <x:v>24</x:v>
      </x:c>
      <x:c r="M1640" s="54">
        <x:f t="shared" si="294"/>
        <x:v>1242.5224121646731</x:v>
      </x:c>
      <x:c r="N1640" s="54">
        <x:f t="shared" si="295"/>
        <x:v>0.36286278622546747</x:v>
      </x:c>
      <x:c r="O1640" s="55">
        <x:f t="shared" si="296"/>
        <x:v>71546</x:v>
      </x:c>
      <x:c r="P1640" s="55">
        <x:f t="shared" si="297"/>
        <x:v>17160</x:v>
      </x:c>
      <x:c r="Q1640" s="55">
        <x:f t="shared" si="298"/>
        <x:v>34071.569655636689</x:v>
      </x:c>
      <x:c r="R1640" s="55">
        <x:f t="shared" si="299"/>
        <x:v>314.43034436331072</x:v>
      </x:c>
      <x:c r="S1640" s="1" t="str">
        <x:f t="shared" si="300"/>
        <x:v>YES</x:v>
      </x:c>
      <x:c r="T1640" s="1">
        <x:f t="shared" si="301"/>
        <x:v>314.43034436331072</x:v>
      </x:c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53">
        <x:f t="shared" si="290"/>
        <x:v>2</x:v>
      </x:c>
      <x:c r="J1641" s="53">
        <x:f t="shared" si="291"/>
        <x:v>9</x:v>
      </x:c>
      <x:c r="K1641" s="53">
        <x:f t="shared" si="292"/>
        <x:v>14</x:v>
      </x:c>
      <x:c r="L1641" s="53">
        <x:f t="shared" si="293"/>
        <x:v>25</x:v>
      </x:c>
      <x:c r="M1641" s="54">
        <x:f t="shared" si="294"/>
        <x:v>1304.6644934783344</x:v>
      </x:c>
      <x:c r="N1641" s="54">
        <x:f t="shared" si="295"/>
        <x:v>0.40601700935995444</x:v>
      </x:c>
      <x:c r="O1641" s="55">
        <x:f t="shared" si="296"/>
        <x:v>74246</x:v>
      </x:c>
      <x:c r="P1641" s="55">
        <x:f t="shared" si="297"/>
        <x:v>18040</x:v>
      </x:c>
      <x:c r="Q1641" s="55">
        <x:f t="shared" si="298"/>
        <x:v>35150.42523399886</x:v>
      </x:c>
      <x:c r="R1641" s="55">
        <x:f t="shared" si="299"/>
        <x:v>1055.5747660011402</x:v>
      </x:c>
      <x:c r="S1641" s="1" t="str">
        <x:f t="shared" si="300"/>
        <x:v>YES</x:v>
      </x:c>
      <x:c r="T1641" s="1">
        <x:f t="shared" si="301"/>
        <x:v>1055.5747660011402</x:v>
      </x:c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53">
        <x:f t="shared" si="290"/>
        <x:v>2</x:v>
      </x:c>
      <x:c r="J1642" s="53">
        <x:f t="shared" si="291"/>
        <x:v>9</x:v>
      </x:c>
      <x:c r="K1642" s="53">
        <x:f t="shared" si="292"/>
        <x:v>15</x:v>
      </x:c>
      <x:c r="L1642" s="53">
        <x:f t="shared" si="293"/>
        <x:v>26</x:v>
      </x:c>
      <x:c r="M1642" s="54">
        <x:f t="shared" si="294"/>
        <x:v>1368.2527003544808</x:v>
      </x:c>
      <x:c r="N1642" s="54">
        <x:f t="shared" si="295"/>
        <x:v>0.45017548635727833</x:v>
      </x:c>
      <x:c r="O1642" s="55">
        <x:f t="shared" si="296"/>
        <x:v>76946</x:v>
      </x:c>
      <x:c r="P1642" s="55">
        <x:f t="shared" si="297"/>
        <x:v>18920</x:v>
      </x:c>
      <x:c r="Q1642" s="55">
        <x:f t="shared" si="298"/>
        <x:v>36254.387158931961</x:v>
      </x:c>
      <x:c r="R1642" s="55">
        <x:f t="shared" si="299"/>
        <x:v>1771.6128410680394</x:v>
      </x:c>
      <x:c r="S1642" s="1" t="str">
        <x:f t="shared" si="300"/>
        <x:v>YES</x:v>
      </x:c>
      <x:c r="T1642" s="1">
        <x:f t="shared" si="301"/>
        <x:v>1771.6128410680394</x:v>
      </x:c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53">
        <x:f t="shared" si="290"/>
        <x:v>2</x:v>
      </x:c>
      <x:c r="J1643" s="53">
        <x:f t="shared" si="291"/>
        <x:v>9</x:v>
      </x:c>
      <x:c r="K1643" s="53">
        <x:f t="shared" si="292"/>
        <x:v>16</x:v>
      </x:c>
      <x:c r="L1643" s="53">
        <x:f t="shared" si="293"/>
        <x:v>27</x:v>
      </x:c>
      <x:c r="M1643" s="54">
        <x:f t="shared" si="294"/>
        <x:v>1433.3134762319698</x:v>
      </x:c>
      <x:c r="N1643" s="54">
        <x:f t="shared" si="295"/>
        <x:v>0.49535658071664573</x:v>
      </x:c>
      <x:c r="O1643" s="55">
        <x:f t="shared" si="296"/>
        <x:v>79646</x:v>
      </x:c>
      <x:c r="P1643" s="55">
        <x:f t="shared" si="297"/>
        <x:v>19800</x:v>
      </x:c>
      <x:c r="Q1643" s="55">
        <x:f t="shared" si="298"/>
        <x:v>37383.914517916142</x:v>
      </x:c>
      <x:c r="R1643" s="55">
        <x:f t="shared" si="299"/>
        <x:v>2462.0854820838576</x:v>
      </x:c>
      <x:c r="S1643" s="1" t="str">
        <x:f t="shared" si="300"/>
        <x:v>YES</x:v>
      </x:c>
      <x:c r="T1643" s="1">
        <x:f t="shared" si="301"/>
        <x:v>2462.0854820838576</x:v>
      </x:c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53">
        <x:f t="shared" si="290"/>
        <x:v>2</x:v>
      </x:c>
      <x:c r="J1644" s="53">
        <x:f t="shared" si="291"/>
        <x:v>9</x:v>
      </x:c>
      <x:c r="K1644" s="53">
        <x:f t="shared" si="292"/>
        <x:v>17</x:v>
      </x:c>
      <x:c r="L1644" s="53">
        <x:f t="shared" si="293"/>
        <x:v>28</x:v>
      </x:c>
      <x:c r="M1644" s="54">
        <x:f t="shared" si="294"/>
        <x:v>1499.8736996785101</x:v>
      </x:c>
      <x:c r="N1644" s="54">
        <x:f t="shared" si="295"/>
        <x:v>0.5415789581100765</x:v>
      </x:c>
      <x:c r="O1644" s="55">
        <x:f t="shared" si="296"/>
        <x:v>82346</x:v>
      </x:c>
      <x:c r="P1644" s="55">
        <x:f t="shared" si="297"/>
        <x:v>20680</x:v>
      </x:c>
      <x:c r="Q1644" s="55">
        <x:f t="shared" si="298"/>
        <x:v>38539.473952751912</x:v>
      </x:c>
      <x:c r="R1644" s="55">
        <x:f t="shared" si="299"/>
        <x:v>3126.5260472480877</x:v>
      </x:c>
      <x:c r="S1644" s="1" t="str">
        <x:f t="shared" si="300"/>
        <x:v>YES</x:v>
      </x:c>
      <x:c r="T1644" s="1">
        <x:f t="shared" si="301"/>
        <x:v>3126.5260472480877</x:v>
      </x:c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53">
        <x:f t="shared" si="290"/>
        <x:v>2</x:v>
      </x:c>
      <x:c r="J1645" s="53">
        <x:f t="shared" si="291"/>
        <x:v>9</x:v>
      </x:c>
      <x:c r="K1645" s="53">
        <x:f t="shared" si="292"/>
        <x:v>18</x:v>
      </x:c>
      <x:c r="L1645" s="53">
        <x:f t="shared" si="293"/>
        <x:v>29</x:v>
      </x:c>
      <x:c r="M1645" s="54">
        <x:f t="shared" si="294"/>
        <x:v>1567.9606911370975</x:v>
      </x:c>
      <x:c r="N1645" s="54">
        <x:f t="shared" si="295"/>
        <x:v>0.58886159106742875</x:v>
      </x:c>
      <x:c r="O1645" s="55">
        <x:f t="shared" si="296"/>
        <x:v>85046</x:v>
      </x:c>
      <x:c r="P1645" s="55">
        <x:f t="shared" si="297"/>
        <x:v>21560</x:v>
      </x:c>
      <x:c r="Q1645" s="55">
        <x:f t="shared" si="298"/>
        <x:v>39721.53977668572</x:v>
      </x:c>
      <x:c r="R1645" s="55">
        <x:f t="shared" si="299"/>
        <x:v>3764.4602233142796</x:v>
      </x:c>
      <x:c r="S1645" s="1" t="str">
        <x:f t="shared" si="300"/>
        <x:v>YES</x:v>
      </x:c>
      <x:c r="T1645" s="1">
        <x:f t="shared" si="301"/>
        <x:v>3764.4602233142796</x:v>
      </x:c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53" t="n">
        <x:f t="shared" ref="I1646:I1709" si="302">INT((ROW()-ROW($I$46))/((CARROT_CAP+1)*(MESCLUN_CAP+1)))</x:f>
        <x:v>2</x:v>
      </x:c>
      <x:c r="J1646" s="53" t="n">
        <x:f t="shared" ref="J1646:J1709" si="303">MOD(INT((ROW()-ROW($I$46))/(MESCLUN_CAP+1)),CARROT_CAP+1)</x:f>
        <x:v>9</x:v>
      </x:c>
      <x:c r="K1646" s="53" t="n">
        <x:f t="shared" ref="K1646:K1709" si="304">MOD(ROW()-ROW($I$46),MESCLUN_CAP+1)</x:f>
        <x:v>19</x:v>
      </x:c>
      <x:c r="L1646" s="53" t="n">
        <x:f t="shared" ref="L1646:L1709" si="305">SUM(I1646:K1646)</x:f>
        <x:v>30</x:v>
      </x:c>
      <x:c r="M1646" s="54" t="n">
        <x:f t="shared" ref="M1646:M1709" si="306">I1646*TOMATO_HOURS*WEEKS*(1+TOMATO_DIM)^I1646+J1646*CARROT_HOURS*WEEKS*(1+CARROT_DIM)^J1646+K1646*MESCLUN_HOURS*WEEKS*(1+MESCLUN_DIM)^K1646</x:f>
        <x:v>1637.6022197731186</x:v>
      </x:c>
      <x:c r="N1646" s="54" t="n">
        <x:f t="shared" ref="N1646:N1709" si="307">MAX(M1646-FARMER_HOURS,0)/TEMP_HOURS_PER_WORKER</x:f>
        <x:v>0.6372237637313324</x:v>
      </x:c>
      <x:c r="O1646" s="55" t="n">
        <x:f t="shared" ref="O1646:O1709" si="308">I1646*TOMATO_PRICE+J1646*CARROT_PRICE+K1646*MESCLUN_PRICE</x:f>
        <x:v>87746</x:v>
      </x:c>
      <x:c r="P1646" s="55" t="n">
        <x:f t="shared" ref="P1646:P1709" si="309">I1646*TOMATO_FERTILIZER+J1646*CARROT_FERTILIZER+K1646*MESCLUN_FERTILIZER</x:f>
        <x:v>22440</x:v>
      </x:c>
      <x:c r="Q1646" s="55" t="n">
        <x:f t="shared" ref="Q1646:Q1709" si="310">MIN(M1646,FARMER_HOURS)*FARMER_RATE+MAX(M1646-FARMER_HOURS,0)*TEMP_RATE</x:f>
        <x:v>40930.59409328331</x:v>
      </x:c>
      <x:c r="R1646" s="55" t="n">
        <x:f t="shared" ref="R1646:R1709" si="311">O1646-P1646-Q1646-FIXED_COST</x:f>
        <x:v>4375.405906716689</x:v>
      </x:c>
      <x:c r="S1646" s="1" t="str">
        <x:f t="shared" ref="S1646:S1709" si="312">IF(AND(L1646&lt;=TOTAL_BED_CAP,N1646&lt;=TEMP_WORKER_CAP),"YES","NO")</x:f>
        <x:v>YES</x:v>
      </x:c>
      <x:c r="T1646" s="1" t="n">
        <x:f t="shared" ref="T1646:T1709" si="313">IF(S1646="YES",R1646,-1E+99)</x:f>
        <x:v>4375.405906716689</x:v>
      </x:c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53">
        <x:f t="shared" si="302"/>
        <x:v>2</x:v>
      </x:c>
      <x:c r="J1647" s="53">
        <x:f t="shared" si="303"/>
        <x:v>9</x:v>
      </x:c>
      <x:c r="K1647" s="53">
        <x:f t="shared" si="304"/>
        <x:v>20</x:v>
      </x:c>
      <x:c r="L1647" s="53">
        <x:f t="shared" si="305"/>
        <x:v>31</x:v>
      </x:c>
      <x:c r="M1647" s="54">
        <x:f t="shared" si="306"/>
        <x:v>1708.8265104235963</x:v>
      </x:c>
      <x:c r="N1647" s="54">
        <x:f t="shared" si="307"/>
        <x:v>0.68668507668305301</x:v>
      </x:c>
      <x:c r="O1647" s="55">
        <x:f t="shared" si="308"/>
        <x:v>90446</x:v>
      </x:c>
      <x:c r="P1647" s="55">
        <x:f t="shared" si="309"/>
        <x:v>23320</x:v>
      </x:c>
      <x:c r="Q1647" s="55">
        <x:f t="shared" si="310"/>
        <x:v>42167.126917076326</x:v>
      </x:c>
      <x:c r="R1647" s="55">
        <x:f t="shared" si="311"/>
        <x:v>4958.8730829236738</x:v>
      </x:c>
      <x:c r="S1647" s="1" t="str">
        <x:f t="shared" si="312"/>
        <x:v>YES</x:v>
      </x:c>
      <x:c r="T1647" s="1">
        <x:f t="shared" si="313"/>
        <x:v>4958.8730829236738</x:v>
      </x:c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53">
        <x:f t="shared" si="302"/>
        <x:v>2</x:v>
      </x:c>
      <x:c r="J1648" s="53">
        <x:f t="shared" si="303"/>
        <x:v>9</x:v>
      </x:c>
      <x:c r="K1648" s="53">
        <x:f t="shared" si="304"/>
        <x:v>21</x:v>
      </x:c>
      <x:c r="L1648" s="53">
        <x:f t="shared" si="305"/>
        <x:v>32</x:v>
      </x:c>
      <x:c r="M1648" s="54">
        <x:f t="shared" si="306"/>
        <x:v>1781.6622506500401</x:v>
      </x:c>
      <x:c r="N1648" s="54">
        <x:f t="shared" si="307"/>
        <x:v>0.73726545184030556</x:v>
      </x:c>
      <x:c r="O1648" s="55">
        <x:f t="shared" si="308"/>
        <x:v>93146</x:v>
      </x:c>
      <x:c r="P1648" s="55">
        <x:f t="shared" si="309"/>
        <x:v>24200</x:v>
      </x:c>
      <x:c r="Q1648" s="55">
        <x:f t="shared" si="310"/>
        <x:v>43431.636296007637</x:v>
      </x:c>
      <x:c r="R1648" s="55">
        <x:f t="shared" si="311"/>
        <x:v>5514.3637039923633</x:v>
      </x:c>
      <x:c r="S1648" s="1" t="str">
        <x:f t="shared" si="312"/>
        <x:v>YES</x:v>
      </x:c>
      <x:c r="T1648" s="1">
        <x:f t="shared" si="313"/>
        <x:v>5514.3637039923633</x:v>
      </x:c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53">
        <x:f t="shared" si="302"/>
        <x:v>2</x:v>
      </x:c>
      <x:c r="J1649" s="53">
        <x:f t="shared" si="303"/>
        <x:v>9</x:v>
      </x:c>
      <x:c r="K1649" s="53">
        <x:f t="shared" si="304"/>
        <x:v>22</x:v>
      </x:c>
      <x:c r="L1649" s="53">
        <x:f t="shared" si="305"/>
        <x:v>33</x:v>
      </x:c>
      <x:c r="M1649" s="54">
        <x:f t="shared" si="306"/>
        <x:v>1856.1385978964363</x:v>
      </x:c>
      <x:c r="N1649" s="54">
        <x:f t="shared" si="307"/>
        <x:v>0.78898513742808074</x:v>
      </x:c>
      <x:c r="O1649" s="55">
        <x:f t="shared" si="308"/>
        <x:v>95846</x:v>
      </x:c>
      <x:c r="P1649" s="55">
        <x:f t="shared" si="309"/>
        <x:v>25080</x:v>
      </x:c>
      <x:c r="Q1649" s="55">
        <x:f t="shared" si="310"/>
        <x:v>44724.628435702019</x:v>
      </x:c>
      <x:c r="R1649" s="55">
        <x:f t="shared" si="311"/>
        <x:v>6041.3715642979805</x:v>
      </x:c>
      <x:c r="S1649" s="1" t="str">
        <x:f t="shared" si="312"/>
        <x:v>YES</x:v>
      </x:c>
      <x:c r="T1649" s="1">
        <x:f t="shared" si="313"/>
        <x:v>6041.3715642979805</x:v>
      </x:c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53">
        <x:f t="shared" si="302"/>
        <x:v>2</x:v>
      </x:c>
      <x:c r="J1650" s="53">
        <x:f t="shared" si="303"/>
        <x:v>9</x:v>
      </x:c>
      <x:c r="K1650" s="53">
        <x:f t="shared" si="304"/>
        <x:v>23</x:v>
      </x:c>
      <x:c r="L1650" s="53">
        <x:f t="shared" si="305"/>
        <x:v>34</x:v>
      </x:c>
      <x:c r="M1650" s="54">
        <x:f t="shared" si="306"/>
        <x:v>1932.2851867538727</x:v>
      </x:c>
      <x:c r="N1650" s="54">
        <x:f t="shared" si="307"/>
        <x:v>0.84186471302352273</x:v>
      </x:c>
      <x:c r="O1650" s="55">
        <x:f t="shared" si="308"/>
        <x:v>98546</x:v>
      </x:c>
      <x:c r="P1650" s="55">
        <x:f t="shared" si="309"/>
        <x:v>25960</x:v>
      </x:c>
      <x:c r="Q1650" s="55">
        <x:f t="shared" si="310"/>
        <x:v>46046.617825588066</x:v>
      </x:c>
      <x:c r="R1650" s="55">
        <x:f t="shared" si="311"/>
        <x:v>6539.3821744119341</x:v>
      </x:c>
      <x:c r="S1650" s="1" t="str">
        <x:f t="shared" si="312"/>
        <x:v>YES</x:v>
      </x:c>
      <x:c r="T1650" s="1">
        <x:f t="shared" si="313"/>
        <x:v>6539.3821744119341</x:v>
      </x:c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53">
        <x:f t="shared" si="302"/>
        <x:v>2</x:v>
      </x:c>
      <x:c r="J1651" s="53">
        <x:f t="shared" si="303"/>
        <x:v>9</x:v>
      </x:c>
      <x:c r="K1651" s="53">
        <x:f t="shared" si="304"/>
        <x:v>24</x:v>
      </x:c>
      <x:c r="L1651" s="53">
        <x:f t="shared" si="305"/>
        <x:v>35</x:v>
      </x:c>
      <x:c r="M1651" s="54">
        <x:f t="shared" si="306"/>
        <x:v>2010.1321363333686</x:v>
      </x:c>
      <x:c r="N1651" s="54">
        <x:f t="shared" si="307"/>
        <x:v>0.8959250946759505</x:v>
      </x:c>
      <x:c r="O1651" s="55">
        <x:f t="shared" si="308"/>
        <x:v>101246</x:v>
      </x:c>
      <x:c r="P1651" s="55">
        <x:f t="shared" si="309"/>
        <x:v>26840</x:v>
      </x:c>
      <x:c r="Q1651" s="55">
        <x:f t="shared" si="310"/>
        <x:v>47398.127366898756</x:v>
      </x:c>
      <x:c r="R1651" s="55">
        <x:f t="shared" si="311"/>
        <x:v>7007.872633101244</x:v>
      </x:c>
      <x:c r="S1651" s="1" t="str">
        <x:f t="shared" si="312"/>
        <x:v>YES</x:v>
      </x:c>
      <x:c r="T1651" s="1">
        <x:f t="shared" si="313"/>
        <x:v>7007.872633101244</x:v>
      </x:c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53">
        <x:f t="shared" si="302"/>
        <x:v>2</x:v>
      </x:c>
      <x:c r="J1652" s="53">
        <x:f t="shared" si="303"/>
        <x:v>9</x:v>
      </x:c>
      <x:c r="K1652" s="53">
        <x:f t="shared" si="304"/>
        <x:v>25</x:v>
      </x:c>
      <x:c r="L1652" s="53">
        <x:f t="shared" si="305"/>
        <x:v>36</x:v>
      </x:c>
      <x:c r="M1652" s="54">
        <x:f t="shared" si="306"/>
        <x:v>2089.7100577484662</x:v>
      </x:c>
      <x:c r="N1652" s="54">
        <x:f t="shared" si="307"/>
        <x:v>0.95118754010310147</x:v>
      </x:c>
      <x:c r="O1652" s="55">
        <x:f t="shared" si="308"/>
        <x:v>103946</x:v>
      </x:c>
      <x:c r="P1652" s="55">
        <x:f t="shared" si="309"/>
        <x:v>27720</x:v>
      </x:c>
      <x:c r="Q1652" s="55">
        <x:f t="shared" si="310"/>
        <x:v>48779.688502577541</x:v>
      </x:c>
      <x:c r="R1652" s="55">
        <x:f t="shared" si="311"/>
        <x:v>7446.3114974224591</x:v>
      </x:c>
      <x:c r="S1652" s="1" t="str">
        <x:f t="shared" si="312"/>
        <x:v>YES</x:v>
      </x:c>
      <x:c r="T1652" s="1">
        <x:f t="shared" si="313"/>
        <x:v>7446.3114974224591</x:v>
      </x:c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53">
        <x:f t="shared" si="302"/>
        <x:v>2</x:v>
      </x:c>
      <x:c r="J1653" s="53">
        <x:f t="shared" si="303"/>
        <x:v>9</x:v>
      </x:c>
      <x:c r="K1653" s="53">
        <x:f t="shared" si="304"/>
        <x:v>26</x:v>
      </x:c>
      <x:c r="L1653" s="53">
        <x:f t="shared" si="305"/>
        <x:v>37</x:v>
      </x:c>
      <x:c r="M1653" s="54">
        <x:f t="shared" si="306"/>
        <x:v>2171.0500617091839</x:v>
      </x:c>
      <x:c r="N1653" s="54">
        <x:f t="shared" si="307"/>
        <x:v>1.0076736539647111</x:v>
      </x:c>
      <x:c r="O1653" s="55">
        <x:f t="shared" si="308"/>
        <x:v>106646</x:v>
      </x:c>
      <x:c r="P1653" s="55">
        <x:f t="shared" si="309"/>
        <x:v>28600</x:v>
      </x:c>
      <x:c r="Q1653" s="55">
        <x:f t="shared" si="310"/>
        <x:v>50191.841349117778</x:v>
      </x:c>
      <x:c r="R1653" s="55">
        <x:f t="shared" si="311"/>
        <x:v>7854.158650882222</x:v>
      </x:c>
      <x:c r="S1653" s="1" t="str">
        <x:f t="shared" si="312"/>
        <x:v>YES</x:v>
      </x:c>
      <x:c r="T1653" s="1">
        <x:f t="shared" si="313"/>
        <x:v>7854.158650882222</x:v>
      </x:c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53">
        <x:f t="shared" si="302"/>
        <x:v>2</x:v>
      </x:c>
      <x:c r="J1654" s="53">
        <x:f t="shared" si="303"/>
        <x:v>9</x:v>
      </x:c>
      <x:c r="K1654" s="53">
        <x:f t="shared" si="304"/>
        <x:v>27</x:v>
      </x:c>
      <x:c r="L1654" s="53">
        <x:f t="shared" si="305"/>
        <x:v>38</x:v>
      </x:c>
      <x:c r="M1654" s="54">
        <x:f t="shared" si="306"/>
        <x:v>2254.1837662289408</x:v>
      </x:c>
      <x:c r="N1654" s="54">
        <x:f t="shared" si="307"/>
        <x:v>1.0654053932145422</x:v>
      </x:c>
      <x:c r="O1654" s="55">
        <x:f t="shared" si="308"/>
        <x:v>109346</x:v>
      </x:c>
      <x:c r="P1654" s="55">
        <x:f t="shared" si="309"/>
        <x:v>29480</x:v>
      </x:c>
      <x:c r="Q1654" s="55">
        <x:f t="shared" si="310"/>
        <x:v>51635.13483036356</x:v>
      </x:c>
      <x:c r="R1654" s="55">
        <x:f t="shared" si="311"/>
        <x:v>8230.8651696364395</x:v>
      </x:c>
      <x:c r="S1654" s="1" t="str">
        <x:f t="shared" si="312"/>
        <x:v>YES</x:v>
      </x:c>
      <x:c r="T1654" s="1">
        <x:f t="shared" si="313"/>
        <x:v>8230.8651696364395</x:v>
      </x:c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53">
        <x:f t="shared" si="302"/>
        <x:v>2</x:v>
      </x:c>
      <x:c r="J1655" s="53">
        <x:f t="shared" si="303"/>
        <x:v>9</x:v>
      </x:c>
      <x:c r="K1655" s="53">
        <x:f t="shared" si="304"/>
        <x:v>28</x:v>
      </x:c>
      <x:c r="L1655" s="53">
        <x:f t="shared" si="305"/>
        <x:v>39</x:v>
      </x:c>
      <x:c r="M1655" s="54">
        <x:f t="shared" si="306"/>
        <x:v>2339.1433044460946</x:v>
      </x:c>
      <x:c r="N1655" s="54">
        <x:f t="shared" si="307"/>
        <x:v>1.1244050725320101</x:v>
      </x:c>
      <x:c r="O1655" s="55">
        <x:f t="shared" si="308"/>
        <x:v>112046</x:v>
      </x:c>
      <x:c r="P1655" s="55">
        <x:f t="shared" si="309"/>
        <x:v>30360</x:v>
      </x:c>
      <x:c r="Q1655" s="55">
        <x:f t="shared" si="310"/>
        <x:v>53110.126813300252</x:v>
      </x:c>
      <x:c r="R1655" s="55">
        <x:f t="shared" si="311"/>
        <x:v>8575.8731866997477</x:v>
      </x:c>
      <x:c r="S1655" s="1" t="str">
        <x:f t="shared" si="312"/>
        <x:v>YES</x:v>
      </x:c>
      <x:c r="T1655" s="1">
        <x:f t="shared" si="313"/>
        <x:v>8575.8731866997477</x:v>
      </x:c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53">
        <x:f t="shared" si="302"/>
        <x:v>2</x:v>
      </x:c>
      <x:c r="J1656" s="53">
        <x:f t="shared" si="303"/>
        <x:v>9</x:v>
      </x:c>
      <x:c r="K1656" s="53">
        <x:f t="shared" si="304"/>
        <x:v>29</x:v>
      </x:c>
      <x:c r="L1656" s="53">
        <x:f t="shared" si="305"/>
        <x:v>40</x:v>
      </x:c>
      <x:c r="M1656" s="54">
        <x:f t="shared" si="306"/>
        <x:v>2425.9613325617479</x:v>
      </x:c>
      <x:c r="N1656" s="54">
        <x:f t="shared" si="307"/>
        <x:v>1.184695369834547</x:v>
      </x:c>
      <x:c r="O1656" s="55">
        <x:f t="shared" si="308"/>
        <x:v>114746</x:v>
      </x:c>
      <x:c r="P1656" s="55">
        <x:f t="shared" si="309"/>
        <x:v>31240</x:v>
      </x:c>
      <x:c r="Q1656" s="55">
        <x:f t="shared" si="310"/>
        <x:v>54617.384245863679</x:v>
      </x:c>
      <x:c r="R1656" s="55">
        <x:f t="shared" si="311"/>
        <x:v>8888.6157541363209</x:v>
      </x:c>
      <x:c r="S1656" s="1" t="str">
        <x:f t="shared" si="312"/>
        <x:v>YES</x:v>
      </x:c>
      <x:c r="T1656" s="1">
        <x:f t="shared" si="313"/>
        <x:v>8888.6157541363209</x:v>
      </x:c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53">
        <x:f t="shared" si="302"/>
        <x:v>2</x:v>
      </x:c>
      <x:c r="J1657" s="53">
        <x:f t="shared" si="303"/>
        <x:v>9</x:v>
      </x:c>
      <x:c r="K1657" s="53">
        <x:f t="shared" si="304"/>
        <x:v>30</x:v>
      </x:c>
      <x:c r="L1657" s="53">
        <x:f t="shared" si="305"/>
        <x:v>41</x:v>
      </x:c>
      <x:c r="M1657" s="54">
        <x:f t="shared" si="306"/>
        <x:v>2514.6710378955186</x:v>
      </x:c>
      <x:c r="N1657" s="54">
        <x:f t="shared" si="307"/>
        <x:v>1.2462993318718878</x:v>
      </x:c>
      <x:c r="O1657" s="55">
        <x:f t="shared" si="308"/>
        <x:v>117446</x:v>
      </x:c>
      <x:c r="P1657" s="55">
        <x:f t="shared" si="309"/>
        <x:v>32120</x:v>
      </x:c>
      <x:c r="Q1657" s="55">
        <x:f t="shared" si="310"/>
        <x:v>56157.483296797196</x:v>
      </x:c>
      <x:c r="R1657" s="55">
        <x:f t="shared" si="311"/>
        <x:v>9168.5167032028039</x:v>
      </x:c>
      <x:c r="S1657" s="1" t="str">
        <x:f t="shared" si="312"/>
        <x:v>YES</x:v>
      </x:c>
      <x:c r="T1657" s="1">
        <x:f t="shared" si="313"/>
        <x:v>9168.5167032028039</x:v>
      </x:c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53">
        <x:f t="shared" si="302"/>
        <x:v>2</x:v>
      </x:c>
      <x:c r="J1658" s="53">
        <x:f t="shared" si="303"/>
        <x:v>10</x:v>
      </x:c>
      <x:c r="K1658" s="53">
        <x:f t="shared" si="304"/>
        <x:v>0</x:v>
      </x:c>
      <x:c r="L1658" s="53">
        <x:f t="shared" si="305"/>
        <x:v>12</x:v>
      </x:c>
      <x:c r="M1658" s="54">
        <x:f t="shared" si="306"/>
        <x:v>601.82536325890715</x:v>
      </x:c>
      <x:c r="N1658" s="54">
        <x:f t="shared" si="307"/>
        <x:v>0</x:v>
      </x:c>
      <x:c r="O1658" s="55">
        <x:f t="shared" si="308"/>
        <x:v>38540</x:v>
      </x:c>
      <x:c r="P1658" s="55">
        <x:f t="shared" si="309"/>
        <x:v>6160</x:v>
      </x:c>
      <x:c r="Q1658" s="55">
        <x:f t="shared" si="310"/>
        <x:v>20896.714002045388</x:v>
      </x:c>
      <x:c r="R1658" s="55">
        <x:f t="shared" si="311"/>
        <x:v>-8516.714002045388</x:v>
      </x:c>
      <x:c r="S1658" s="1" t="str">
        <x:f t="shared" si="312"/>
        <x:v>YES</x:v>
      </x:c>
      <x:c r="T1658" s="1">
        <x:f t="shared" si="313"/>
        <x:v>-8516.714002045388</x:v>
      </x:c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53">
        <x:f t="shared" si="302"/>
        <x:v>2</x:v>
      </x:c>
      <x:c r="J1659" s="53">
        <x:f t="shared" si="303"/>
        <x:v>10</x:v>
      </x:c>
      <x:c r="K1659" s="53">
        <x:f t="shared" si="304"/>
        <x:v>1</x:v>
      </x:c>
      <x:c r="L1659" s="53">
        <x:f t="shared" si="305"/>
        <x:v>13</x:v>
      </x:c>
      <x:c r="M1659" s="54">
        <x:f t="shared" si="306"/>
        <x:v>647.38786325890715</x:v>
      </x:c>
      <x:c r="N1659" s="54">
        <x:f t="shared" si="307"/>
        <x:v>0</x:v>
      </x:c>
      <x:c r="O1659" s="55">
        <x:f t="shared" si="308"/>
        <x:v>41240</x:v>
      </x:c>
      <x:c r="P1659" s="55">
        <x:f t="shared" si="309"/>
        <x:v>7040</x:v>
      </x:c>
      <x:c r="Q1659" s="55">
        <x:f t="shared" si="310"/>
        <x:v>22478.745252045388</x:v>
      </x:c>
      <x:c r="R1659" s="55">
        <x:f t="shared" si="311"/>
        <x:v>-8278.745252045388</x:v>
      </x:c>
      <x:c r="S1659" s="1" t="str">
        <x:f t="shared" si="312"/>
        <x:v>YES</x:v>
      </x:c>
      <x:c r="T1659" s="1">
        <x:f t="shared" si="313"/>
        <x:v>-8278.745252045388</x:v>
      </x:c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53">
        <x:f t="shared" si="302"/>
        <x:v>2</x:v>
      </x:c>
      <x:c r="J1660" s="53">
        <x:f t="shared" si="303"/>
        <x:v>10</x:v>
      </x:c>
      <x:c r="K1660" s="53">
        <x:f t="shared" si="304"/>
        <x:v>2</x:v>
      </x:c>
      <x:c r="L1660" s="53">
        <x:f t="shared" si="305"/>
        <x:v>14</x:v>
      </x:c>
      <x:c r="M1660" s="54">
        <x:f t="shared" si="306"/>
        <x:v>694.08942575890717</x:v>
      </x:c>
      <x:c r="N1660" s="54">
        <x:f t="shared" si="307"/>
        <x:v>0</x:v>
      </x:c>
      <x:c r="O1660" s="55">
        <x:f t="shared" si="308"/>
        <x:v>43940</x:v>
      </x:c>
      <x:c r="P1660" s="55">
        <x:f t="shared" si="309"/>
        <x:v>7920</x:v>
      </x:c>
      <x:c r="Q1660" s="55">
        <x:f t="shared" si="310"/>
        <x:v>24100.327283295388</x:v>
      </x:c>
      <x:c r="R1660" s="55">
        <x:f t="shared" si="311"/>
        <x:v>-8080.327283295388</x:v>
      </x:c>
      <x:c r="S1660" s="1" t="str">
        <x:f t="shared" si="312"/>
        <x:v>YES</x:v>
      </x:c>
      <x:c r="T1660" s="1">
        <x:f t="shared" si="313"/>
        <x:v>-8080.327283295388</x:v>
      </x:c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53">
        <x:f t="shared" si="302"/>
        <x:v>2</x:v>
      </x:c>
      <x:c r="J1661" s="53">
        <x:f t="shared" si="303"/>
        <x:v>10</x:v>
      </x:c>
      <x:c r="K1661" s="53">
        <x:f t="shared" si="304"/>
        <x:v>3</x:v>
      </x:c>
      <x:c r="L1661" s="53">
        <x:f t="shared" si="305"/>
        <x:v>15</x:v>
      </x:c>
      <x:c r="M1661" s="54">
        <x:f t="shared" si="306"/>
        <x:v>741.9514081807821</x:v>
      </x:c>
      <x:c r="N1661" s="54">
        <x:f t="shared" si="307"/>
        <x:v>1.5244033458876455E-2</x:v>
      </x:c>
      <x:c r="O1661" s="55">
        <x:f t="shared" si="308"/>
        <x:v>46640</x:v>
      </x:c>
      <x:c r="P1661" s="55">
        <x:f t="shared" si="309"/>
        <x:v>8800</x:v>
      </x:c>
      <x:c r="Q1661" s="55">
        <x:f t="shared" si="310"/>
        <x:v>25381.100836471913</x:v>
      </x:c>
      <x:c r="R1661" s="55">
        <x:f t="shared" si="311"/>
        <x:v>-7541.1008364719128</x:v>
      </x:c>
      <x:c r="S1661" s="1" t="str">
        <x:f t="shared" si="312"/>
        <x:v>YES</x:v>
      </x:c>
      <x:c r="T1661" s="1">
        <x:f t="shared" si="313"/>
        <x:v>-7541.1008364719128</x:v>
      </x:c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53">
        <x:f t="shared" si="302"/>
        <x:v>2</x:v>
      </x:c>
      <x:c r="J1662" s="53">
        <x:f t="shared" si="303"/>
        <x:v>10</x:v>
      </x:c>
      <x:c r="K1662" s="53">
        <x:f t="shared" si="304"/>
        <x:v>4</x:v>
      </x:c>
      <x:c r="L1662" s="53">
        <x:f t="shared" si="305"/>
        <x:v>16</x:v>
      </x:c>
      <x:c r="M1662" s="54">
        <x:f t="shared" si="306"/>
        <x:v>790.99552390343842</x:v>
      </x:c>
      <x:c r="N1662" s="54">
        <x:f t="shared" si="307"/>
        <x:v>4.9302447155165574E-2</x:v>
      </x:c>
      <x:c r="O1662" s="55">
        <x:f t="shared" si="308"/>
        <x:v>49340</x:v>
      </x:c>
      <x:c r="P1662" s="55">
        <x:f t="shared" si="309"/>
        <x:v>9680</x:v>
      </x:c>
      <x:c r="Q1662" s="55">
        <x:f t="shared" si="310"/>
        <x:v>26232.561178879139</x:v>
      </x:c>
      <x:c r="R1662" s="55">
        <x:f t="shared" si="311"/>
        <x:v>-6572.5611788791393</x:v>
      </x:c>
      <x:c r="S1662" s="1" t="str">
        <x:f t="shared" si="312"/>
        <x:v>YES</x:v>
      </x:c>
      <x:c r="T1662" s="1">
        <x:f t="shared" si="313"/>
        <x:v>-6572.5611788791393</x:v>
      </x:c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53">
        <x:f t="shared" si="302"/>
        <x:v>2</x:v>
      </x:c>
      <x:c r="J1663" s="53">
        <x:f t="shared" si="303"/>
        <x:v>10</x:v>
      </x:c>
      <x:c r="K1663" s="53">
        <x:f t="shared" si="304"/>
        <x:v>5</x:v>
      </x:c>
      <x:c r="L1663" s="53">
        <x:f t="shared" si="305"/>
        <x:v>17</x:v>
      </x:c>
      <x:c r="M1663" s="54">
        <x:f t="shared" si="306"/>
        <x:v>841.24384782464199</x:v>
      </x:c>
      <x:c r="N1663" s="54">
        <x:f t="shared" si="307"/>
        <x:v>8.4197116544890274E-2</x:v>
      </x:c>
      <x:c r="O1663" s="55">
        <x:f t="shared" si="308"/>
        <x:v>52040</x:v>
      </x:c>
      <x:c r="P1663" s="55">
        <x:f t="shared" si="309"/>
        <x:v>10560</x:v>
      </x:c>
      <x:c r="Q1663" s="55">
        <x:f t="shared" si="310"/>
        <x:v>27104.927913622258</x:v>
      </x:c>
      <x:c r="R1663" s="55">
        <x:f t="shared" si="311"/>
        <x:v>-5624.9279136222576</x:v>
      </x:c>
      <x:c r="S1663" s="1" t="str">
        <x:f t="shared" si="312"/>
        <x:v>YES</x:v>
      </x:c>
      <x:c r="T1663" s="1">
        <x:f t="shared" si="313"/>
        <x:v>-5624.9279136222576</x:v>
      </x:c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53">
        <x:f t="shared" si="302"/>
        <x:v>2</x:v>
      </x:c>
      <x:c r="J1664" s="53">
        <x:f t="shared" si="303"/>
        <x:v>10</x:v>
      </x:c>
      <x:c r="K1664" s="53">
        <x:f t="shared" si="304"/>
        <x:v>6</x:v>
      </x:c>
      <x:c r="L1664" s="53">
        <x:f t="shared" si="305"/>
        <x:v>18</x:v>
      </x:c>
      <x:c r="M1664" s="54">
        <x:f t="shared" si="306"/>
        <x:v>892.71882200627499</x:v>
      </x:c>
      <x:c r="N1664" s="54">
        <x:f t="shared" si="307"/>
        <x:v>0.11994362639324652</x:v>
      </x:c>
      <x:c r="O1664" s="55">
        <x:f t="shared" si="308"/>
        <x:v>54740</x:v>
      </x:c>
      <x:c r="P1664" s="55">
        <x:f t="shared" si="309"/>
        <x:v>11440</x:v>
      </x:c>
      <x:c r="Q1664" s="55">
        <x:f t="shared" si="310"/>
        <x:v>27998.590659831163</x:v>
      </x:c>
      <x:c r="R1664" s="55">
        <x:f t="shared" si="311"/>
        <x:v>-4698.5906598311631</x:v>
      </x:c>
      <x:c r="S1664" s="1" t="str">
        <x:f t="shared" si="312"/>
        <x:v>YES</x:v>
      </x:c>
      <x:c r="T1664" s="1">
        <x:f t="shared" si="313"/>
        <x:v>-4698.5906598311631</x:v>
      </x:c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53">
        <x:f t="shared" si="302"/>
        <x:v>2</x:v>
      </x:c>
      <x:c r="J1665" s="53">
        <x:f t="shared" si="303"/>
        <x:v>10</x:v>
      </x:c>
      <x:c r="K1665" s="53">
        <x:f t="shared" si="304"/>
        <x:v>7</x:v>
      </x:c>
      <x:c r="L1665" s="53">
        <x:f t="shared" si="305"/>
        <x:v>19</x:v>
      </x:c>
      <x:c r="M1665" s="54">
        <x:f t="shared" si="306"/>
        <x:v>945.44326140423527</x:v>
      </x:c>
      <x:c r="N1665" s="54">
        <x:f t="shared" si="307"/>
        <x:v>0.15655782041960783</x:v>
      </x:c>
      <x:c r="O1665" s="55">
        <x:f t="shared" si="308"/>
        <x:v>57440</x:v>
      </x:c>
      <x:c r="P1665" s="55">
        <x:f t="shared" si="309"/>
        <x:v>12320</x:v>
      </x:c>
      <x:c r="Q1665" s="55">
        <x:f t="shared" si="310"/>
        <x:v>28913.945510490197</x:v>
      </x:c>
      <x:c r="R1665" s="55">
        <x:f t="shared" si="311"/>
        <x:v>-3793.9455104901972</x:v>
      </x:c>
      <x:c r="S1665" s="1" t="str">
        <x:f t="shared" si="312"/>
        <x:v>YES</x:v>
      </x:c>
      <x:c r="T1665" s="1">
        <x:f t="shared" si="313"/>
        <x:v>-3793.9455104901972</x:v>
      </x:c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53">
        <x:f t="shared" si="302"/>
        <x:v>2</x:v>
      </x:c>
      <x:c r="J1666" s="53">
        <x:f t="shared" si="303"/>
        <x:v>10</x:v>
      </x:c>
      <x:c r="K1666" s="53">
        <x:f t="shared" si="304"/>
        <x:v>8</x:v>
      </x:c>
      <x:c r="L1666" s="53">
        <x:f t="shared" si="305"/>
        <x:v>20</x:v>
      </x:c>
      <x:c r="M1666" s="54">
        <x:f t="shared" si="306"/>
        <x:v>999.44035968421554</x:v>
      </x:c>
      <x:c r="N1666" s="54">
        <x:f t="shared" si="307"/>
        <x:v>0.19405580533626079</x:v>
      </x:c>
      <x:c r="O1666" s="55">
        <x:f t="shared" si="308"/>
        <x:v>60140</x:v>
      </x:c>
      <x:c r="P1666" s="55">
        <x:f t="shared" si="309"/>
        <x:v>13200</x:v>
      </x:c>
      <x:c r="Q1666" s="55">
        <x:f t="shared" si="310"/>
        <x:v>29851.39513340652</x:v>
      </x:c>
      <x:c r="R1666" s="55">
        <x:f t="shared" si="311"/>
        <x:v>-2911.3951334065205</x:v>
      </x:c>
      <x:c r="S1666" s="1" t="str">
        <x:f t="shared" si="312"/>
        <x:v>YES</x:v>
      </x:c>
      <x:c r="T1666" s="1">
        <x:f t="shared" si="313"/>
        <x:v>-2911.3951334065205</x:v>
      </x:c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53">
        <x:f t="shared" si="302"/>
        <x:v>2</x:v>
      </x:c>
      <x:c r="J1667" s="53">
        <x:f t="shared" si="303"/>
        <x:v>10</x:v>
      </x:c>
      <x:c r="K1667" s="53">
        <x:f t="shared" si="304"/>
        <x:v>9</x:v>
      </x:c>
      <x:c r="L1667" s="53">
        <x:f t="shared" si="305"/>
        <x:v>21</x:v>
      </x:c>
      <x:c r="M1667" s="54">
        <x:f t="shared" si="306"/>
        <x:v>1054.73369512461</x:v>
      </x:c>
      <x:c r="N1667" s="54">
        <x:f t="shared" si="307"/>
        <x:v>0.23245395494764584</x:v>
      </x:c>
      <x:c r="O1667" s="55">
        <x:f t="shared" si="308"/>
        <x:v>62840</x:v>
      </x:c>
      <x:c r="P1667" s="55">
        <x:f t="shared" si="309"/>
        <x:v>14080</x:v>
      </x:c>
      <x:c r="Q1667" s="55">
        <x:f t="shared" si="310"/>
        <x:v>30811.348873691146</x:v>
      </x:c>
      <x:c r="R1667" s="55">
        <x:f t="shared" si="311"/>
        <x:v>-2051.3488736911459</x:v>
      </x:c>
      <x:c r="S1667" s="1" t="str">
        <x:f t="shared" si="312"/>
        <x:v>YES</x:v>
      </x:c>
      <x:c r="T1667" s="1">
        <x:f t="shared" si="313"/>
        <x:v>-2051.3488736911459</x:v>
      </x:c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53">
        <x:f t="shared" si="302"/>
        <x:v>2</x:v>
      </x:c>
      <x:c r="J1668" s="53">
        <x:f t="shared" si="303"/>
        <x:v>10</x:v>
      </x:c>
      <x:c r="K1668" s="53">
        <x:f t="shared" si="304"/>
        <x:v>10</x:v>
      </x:c>
      <x:c r="L1668" s="53">
        <x:f t="shared" si="305"/>
        <x:v>22</x:v>
      </x:c>
      <x:c r="M1668" s="54">
        <x:f t="shared" si="306"/>
        <x:v>1111.3472366078229</x:v>
      </x:c>
      <x:c r="N1668" s="54">
        <x:f t="shared" si="307"/>
        <x:v>0.2717689143109881</x:v>
      </x:c>
      <x:c r="O1668" s="55">
        <x:f t="shared" si="308"/>
        <x:v>65540</x:v>
      </x:c>
      <x:c r="P1668" s="55">
        <x:f t="shared" si="309"/>
        <x:v>14960</x:v>
      </x:c>
      <x:c r="Q1668" s="55">
        <x:f t="shared" si="310"/>
        <x:v>31794.222857774701</x:v>
      </x:c>
      <x:c r="R1668" s="55">
        <x:f t="shared" si="311"/>
        <x:v>-1214.222857774701</x:v>
      </x:c>
      <x:c r="S1668" s="1" t="str">
        <x:f t="shared" si="312"/>
        <x:v>YES</x:v>
      </x:c>
      <x:c r="T1668" s="1">
        <x:f t="shared" si="313"/>
        <x:v>-1214.222857774701</x:v>
      </x:c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53">
        <x:f t="shared" si="302"/>
        <x:v>2</x:v>
      </x:c>
      <x:c r="J1669" s="53">
        <x:f t="shared" si="303"/>
        <x:v>10</x:v>
      </x:c>
      <x:c r="K1669" s="53">
        <x:f t="shared" si="304"/>
        <x:v>11</x:v>
      </x:c>
      <x:c r="L1669" s="53">
        <x:f t="shared" si="305"/>
        <x:v>23</x:v>
      </x:c>
      <x:c r="M1669" s="54">
        <x:f t="shared" si="306"/>
        <x:v>1169.305349701262</x:v>
      </x:c>
      <x:c r="N1669" s="54">
        <x:f t="shared" si="307"/>
        <x:v>0.31201760395920974</x:v>
      </x:c>
      <x:c r="O1669" s="55">
        <x:f t="shared" si="308"/>
        <x:v>68240</x:v>
      </x:c>
      <x:c r="P1669" s="55">
        <x:f t="shared" si="309"/>
        <x:v>15840</x:v>
      </x:c>
      <x:c r="Q1669" s="55">
        <x:f t="shared" si="310"/>
        <x:v>32800.440098980245</x:v>
      </x:c>
      <x:c r="R1669" s="55">
        <x:f t="shared" si="311"/>
        <x:v>-400.44009898024524</x:v>
      </x:c>
      <x:c r="S1669" s="1" t="str">
        <x:f t="shared" si="312"/>
        <x:v>YES</x:v>
      </x:c>
      <x:c r="T1669" s="1">
        <x:f t="shared" si="313"/>
        <x:v>-400.44009898024524</x:v>
      </x:c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53">
        <x:f t="shared" si="302"/>
        <x:v>2</x:v>
      </x:c>
      <x:c r="J1670" s="53">
        <x:f t="shared" si="303"/>
        <x:v>10</x:v>
      </x:c>
      <x:c r="K1670" s="53">
        <x:f t="shared" si="304"/>
        <x:v>12</x:v>
      </x:c>
      <x:c r="L1670" s="53">
        <x:f t="shared" si="305"/>
        <x:v>24</x:v>
      </x:c>
      <x:c r="M1670" s="54">
        <x:f t="shared" si="306"/>
        <x:v>1228.6328028293265</x:v>
      </x:c>
      <x:c r="N1670" s="54">
        <x:f t="shared" si="307"/>
        <x:v>0.35321722418703227</x:v>
      </x:c>
      <x:c r="O1670" s="55">
        <x:f t="shared" si="308"/>
        <x:v>70940</x:v>
      </x:c>
      <x:c r="P1670" s="55">
        <x:f t="shared" si="309"/>
        <x:v>16720</x:v>
      </x:c>
      <x:c r="Q1670" s="55">
        <x:f t="shared" si="310"/>
        <x:v>33830.430604675807</x:v>
      </x:c>
      <x:c r="R1670" s="55">
        <x:f t="shared" si="311"/>
        <x:v>389.56939532419347</x:v>
      </x:c>
      <x:c r="S1670" s="1" t="str">
        <x:f t="shared" si="312"/>
        <x:v>YES</x:v>
      </x:c>
      <x:c r="T1670" s="1">
        <x:f t="shared" si="313"/>
        <x:v>389.56939532419347</x:v>
      </x:c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53">
        <x:f t="shared" si="302"/>
        <x:v>2</x:v>
      </x:c>
      <x:c r="J1671" s="53">
        <x:f t="shared" si="303"/>
        <x:v>10</x:v>
      </x:c>
      <x:c r="K1671" s="53">
        <x:f t="shared" si="304"/>
        <x:v>13</x:v>
      </x:c>
      <x:c r="L1671" s="53">
        <x:f t="shared" si="305"/>
        <x:v>25</x:v>
      </x:c>
      <x:c r="M1671" s="54">
        <x:f t="shared" si="306"/>
        <x:v>1289.3547735377106</x:v>
      </x:c>
      <x:c r="N1671" s="54">
        <x:f t="shared" si="307"/>
        <x:v>0.39538525940118791</x:v>
      </x:c>
      <x:c r="O1671" s="55">
        <x:f t="shared" si="308"/>
        <x:v>73640</x:v>
      </x:c>
      <x:c r="P1671" s="55">
        <x:f t="shared" si="309"/>
        <x:v>17600</x:v>
      </x:c>
      <x:c r="Q1671" s="55">
        <x:f t="shared" si="310"/>
        <x:v>34884.631485029699</x:v>
      </x:c>
      <x:c r="R1671" s="55">
        <x:f t="shared" si="311"/>
        <x:v>1155.3685149703015</x:v>
      </x:c>
      <x:c r="S1671" s="1" t="str">
        <x:f t="shared" si="312"/>
        <x:v>YES</x:v>
      </x:c>
      <x:c r="T1671" s="1">
        <x:f t="shared" si="313"/>
        <x:v>1155.3685149703015</x:v>
      </x:c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53">
        <x:f t="shared" si="302"/>
        <x:v>2</x:v>
      </x:c>
      <x:c r="J1672" s="53">
        <x:f t="shared" si="303"/>
        <x:v>10</x:v>
      </x:c>
      <x:c r="K1672" s="53">
        <x:f t="shared" si="304"/>
        <x:v>14</x:v>
      </x:c>
      <x:c r="L1672" s="53">
        <x:f t="shared" si="305"/>
        <x:v>26</x:v>
      </x:c>
      <x:c r="M1672" s="54">
        <x:f t="shared" si="306"/>
        <x:v>1351.4968548513718</x:v>
      </x:c>
      <x:c r="N1672" s="54">
        <x:f t="shared" si="307"/>
        <x:v>0.43853948253567487</x:v>
      </x:c>
      <x:c r="O1672" s="55">
        <x:f t="shared" si="308"/>
        <x:v>76340</x:v>
      </x:c>
      <x:c r="P1672" s="55">
        <x:f t="shared" si="309"/>
        <x:v>18480</x:v>
      </x:c>
      <x:c r="Q1672" s="55">
        <x:f t="shared" si="310"/>
        <x:v>35963.487063391876</x:v>
      </x:c>
      <x:c r="R1672" s="55">
        <x:f t="shared" si="311"/>
        <x:v>1896.5129366081237</x:v>
      </x:c>
      <x:c r="S1672" s="1" t="str">
        <x:f t="shared" si="312"/>
        <x:v>YES</x:v>
      </x:c>
      <x:c r="T1672" s="1">
        <x:f t="shared" si="313"/>
        <x:v>1896.5129366081237</x:v>
      </x:c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53">
        <x:f t="shared" si="302"/>
        <x:v>2</x:v>
      </x:c>
      <x:c r="J1673" s="53">
        <x:f t="shared" si="303"/>
        <x:v>10</x:v>
      </x:c>
      <x:c r="K1673" s="53">
        <x:f t="shared" si="304"/>
        <x:v>15</x:v>
      </x:c>
      <x:c r="L1673" s="53">
        <x:f t="shared" si="305"/>
        <x:v>27</x:v>
      </x:c>
      <x:c r="M1673" s="54">
        <x:f t="shared" si="306"/>
        <x:v>1415.0850617275182</x:v>
      </x:c>
      <x:c r="N1673" s="54">
        <x:f t="shared" si="307"/>
        <x:v>0.48269795953299877</x:v>
      </x:c>
      <x:c r="O1673" s="55">
        <x:f t="shared" si="308"/>
        <x:v>79040</x:v>
      </x:c>
      <x:c r="P1673" s="55">
        <x:f t="shared" si="309"/>
        <x:v>19360</x:v>
      </x:c>
      <x:c r="Q1673" s="55">
        <x:f t="shared" si="310"/>
        <x:v>37067.44898832497</x:v>
      </x:c>
      <x:c r="R1673" s="55">
        <x:f t="shared" si="311"/>
        <x:v>2612.5510116750302</x:v>
      </x:c>
      <x:c r="S1673" s="1" t="str">
        <x:f t="shared" si="312"/>
        <x:v>YES</x:v>
      </x:c>
      <x:c r="T1673" s="1">
        <x:f t="shared" si="313"/>
        <x:v>2612.5510116750302</x:v>
      </x:c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53">
        <x:f t="shared" si="302"/>
        <x:v>2</x:v>
      </x:c>
      <x:c r="J1674" s="53">
        <x:f t="shared" si="303"/>
        <x:v>10</x:v>
      </x:c>
      <x:c r="K1674" s="53">
        <x:f t="shared" si="304"/>
        <x:v>16</x:v>
      </x:c>
      <x:c r="L1674" s="53">
        <x:f t="shared" si="305"/>
        <x:v>28</x:v>
      </x:c>
      <x:c r="M1674" s="54">
        <x:f t="shared" si="306"/>
        <x:v>1480.1458376050073</x:v>
      </x:c>
      <x:c r="N1674" s="54">
        <x:f t="shared" si="307"/>
        <x:v>0.52787905389236611</x:v>
      </x:c>
      <x:c r="O1674" s="55">
        <x:f t="shared" si="308"/>
        <x:v>81740</x:v>
      </x:c>
      <x:c r="P1674" s="55">
        <x:f t="shared" si="309"/>
        <x:v>20240</x:v>
      </x:c>
      <x:c r="Q1674" s="55">
        <x:f t="shared" si="310"/>
        <x:v>38196.976347309152</x:v>
      </x:c>
      <x:c r="R1674" s="55">
        <x:f t="shared" si="311"/>
        <x:v>3303.0236526908484</x:v>
      </x:c>
      <x:c r="S1674" s="1" t="str">
        <x:f t="shared" si="312"/>
        <x:v>YES</x:v>
      </x:c>
      <x:c r="T1674" s="1">
        <x:f t="shared" si="313"/>
        <x:v>3303.0236526908484</x:v>
      </x:c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53">
        <x:f t="shared" si="302"/>
        <x:v>2</x:v>
      </x:c>
      <x:c r="J1675" s="53">
        <x:f t="shared" si="303"/>
        <x:v>10</x:v>
      </x:c>
      <x:c r="K1675" s="53">
        <x:f t="shared" si="304"/>
        <x:v>17</x:v>
      </x:c>
      <x:c r="L1675" s="53">
        <x:f t="shared" si="305"/>
        <x:v>29</x:v>
      </x:c>
      <x:c r="M1675" s="54">
        <x:f t="shared" si="306"/>
        <x:v>1546.7060610515477</x:v>
      </x:c>
      <x:c r="N1675" s="54">
        <x:f t="shared" si="307"/>
        <x:v>0.57410143128579705</x:v>
      </x:c>
      <x:c r="O1675" s="55">
        <x:f t="shared" si="308"/>
        <x:v>84440</x:v>
      </x:c>
      <x:c r="P1675" s="55">
        <x:f t="shared" si="309"/>
        <x:v>21120</x:v>
      </x:c>
      <x:c r="Q1675" s="55">
        <x:f t="shared" si="310"/>
        <x:v>39352.535782144929</x:v>
      </x:c>
      <x:c r="R1675" s="55">
        <x:f t="shared" si="311"/>
        <x:v>3967.4642178550712</x:v>
      </x:c>
      <x:c r="S1675" s="1" t="str">
        <x:f t="shared" si="312"/>
        <x:v>YES</x:v>
      </x:c>
      <x:c r="T1675" s="1">
        <x:f t="shared" si="313"/>
        <x:v>3967.4642178550712</x:v>
      </x:c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53">
        <x:f t="shared" si="302"/>
        <x:v>2</x:v>
      </x:c>
      <x:c r="J1676" s="53">
        <x:f t="shared" si="303"/>
        <x:v>10</x:v>
      </x:c>
      <x:c r="K1676" s="53">
        <x:f t="shared" si="304"/>
        <x:v>18</x:v>
      </x:c>
      <x:c r="L1676" s="53">
        <x:f t="shared" si="305"/>
        <x:v>30</x:v>
      </x:c>
      <x:c r="M1676" s="54">
        <x:f t="shared" si="306"/>
        <x:v>1614.7930525101351</x:v>
      </x:c>
      <x:c r="N1676" s="54">
        <x:f t="shared" si="307"/>
        <x:v>0.6213840642431494</x:v>
      </x:c>
      <x:c r="O1676" s="55">
        <x:f t="shared" si="308"/>
        <x:v>87140</x:v>
      </x:c>
      <x:c r="P1676" s="55">
        <x:f t="shared" si="309"/>
        <x:v>22000</x:v>
      </x:c>
      <x:c r="Q1676" s="55">
        <x:f t="shared" si="310"/>
        <x:v>40534.601606078737</x:v>
      </x:c>
      <x:c r="R1676" s="55">
        <x:f t="shared" si="311"/>
        <x:v>4605.3983939212631</x:v>
      </x:c>
      <x:c r="S1676" s="1" t="str">
        <x:f t="shared" si="312"/>
        <x:v>YES</x:v>
      </x:c>
      <x:c r="T1676" s="1">
        <x:f t="shared" si="313"/>
        <x:v>4605.3983939212631</x:v>
      </x:c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53">
        <x:f t="shared" si="302"/>
        <x:v>2</x:v>
      </x:c>
      <x:c r="J1677" s="53">
        <x:f t="shared" si="303"/>
        <x:v>10</x:v>
      </x:c>
      <x:c r="K1677" s="53">
        <x:f t="shared" si="304"/>
        <x:v>19</x:v>
      </x:c>
      <x:c r="L1677" s="53">
        <x:f t="shared" si="305"/>
        <x:v>31</x:v>
      </x:c>
      <x:c r="M1677" s="54">
        <x:f t="shared" si="306"/>
        <x:v>1684.4345811461567</x:v>
      </x:c>
      <x:c r="N1677" s="54">
        <x:f t="shared" si="307"/>
        <x:v>0.66974623690705326</x:v>
      </x:c>
      <x:c r="O1677" s="55">
        <x:f t="shared" si="308"/>
        <x:v>89840</x:v>
      </x:c>
      <x:c r="P1677" s="55">
        <x:f t="shared" si="309"/>
        <x:v>22880</x:v>
      </x:c>
      <x:c r="Q1677" s="55">
        <x:f t="shared" si="310"/>
        <x:v>41743.655922676335</x:v>
      </x:c>
      <x:c r="R1677" s="55">
        <x:f t="shared" si="311"/>
        <x:v>5216.3440773236653</x:v>
      </x:c>
      <x:c r="S1677" s="1" t="str">
        <x:f t="shared" si="312"/>
        <x:v>YES</x:v>
      </x:c>
      <x:c r="T1677" s="1">
        <x:f t="shared" si="313"/>
        <x:v>5216.3440773236653</x:v>
      </x:c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53">
        <x:f t="shared" si="302"/>
        <x:v>2</x:v>
      </x:c>
      <x:c r="J1678" s="53">
        <x:f t="shared" si="303"/>
        <x:v>10</x:v>
      </x:c>
      <x:c r="K1678" s="53">
        <x:f t="shared" si="304"/>
        <x:v>20</x:v>
      </x:c>
      <x:c r="L1678" s="53">
        <x:f t="shared" si="305"/>
        <x:v>32</x:v>
      </x:c>
      <x:c r="M1678" s="54">
        <x:f t="shared" si="306"/>
        <x:v>1755.6588717966338</x:v>
      </x:c>
      <x:c r="N1678" s="54">
        <x:f t="shared" si="307"/>
        <x:v>0.71920754985877344</x:v>
      </x:c>
      <x:c r="O1678" s="55">
        <x:f t="shared" si="308"/>
        <x:v>92540</x:v>
      </x:c>
      <x:c r="P1678" s="55">
        <x:f t="shared" si="309"/>
        <x:v>23760</x:v>
      </x:c>
      <x:c r="Q1678" s="55">
        <x:f t="shared" si="310"/>
        <x:v>42980.188746469335</x:v>
      </x:c>
      <x:c r="R1678" s="55">
        <x:f t="shared" si="311"/>
        <x:v>5799.8112535306645</x:v>
      </x:c>
      <x:c r="S1678" s="1" t="str">
        <x:f t="shared" si="312"/>
        <x:v>YES</x:v>
      </x:c>
      <x:c r="T1678" s="1">
        <x:f t="shared" si="313"/>
        <x:v>5799.8112535306645</x:v>
      </x:c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53">
        <x:f t="shared" si="302"/>
        <x:v>2</x:v>
      </x:c>
      <x:c r="J1679" s="53">
        <x:f t="shared" si="303"/>
        <x:v>10</x:v>
      </x:c>
      <x:c r="K1679" s="53">
        <x:f t="shared" si="304"/>
        <x:v>21</x:v>
      </x:c>
      <x:c r="L1679" s="53">
        <x:f t="shared" si="305"/>
        <x:v>33</x:v>
      </x:c>
      <x:c r="M1679" s="54">
        <x:f t="shared" si="306"/>
        <x:v>1828.4946120230775</x:v>
      </x:c>
      <x:c r="N1679" s="54">
        <x:f t="shared" si="307"/>
        <x:v>0.769787925016026</x:v>
      </x:c>
      <x:c r="O1679" s="55">
        <x:f t="shared" si="308"/>
        <x:v>95240</x:v>
      </x:c>
      <x:c r="P1679" s="55">
        <x:f t="shared" si="309"/>
        <x:v>24640</x:v>
      </x:c>
      <x:c r="Q1679" s="55">
        <x:f t="shared" si="310"/>
        <x:v>44244.698125400653</x:v>
      </x:c>
      <x:c r="R1679" s="55">
        <x:f t="shared" si="311"/>
        <x:v>6355.3018745993468</x:v>
      </x:c>
      <x:c r="S1679" s="1" t="str">
        <x:f t="shared" si="312"/>
        <x:v>YES</x:v>
      </x:c>
      <x:c r="T1679" s="1">
        <x:f t="shared" si="313"/>
        <x:v>6355.3018745993468</x:v>
      </x:c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53">
        <x:f t="shared" si="302"/>
        <x:v>2</x:v>
      </x:c>
      <x:c r="J1680" s="53">
        <x:f t="shared" si="303"/>
        <x:v>10</x:v>
      </x:c>
      <x:c r="K1680" s="53">
        <x:f t="shared" si="304"/>
        <x:v>22</x:v>
      </x:c>
      <x:c r="L1680" s="53">
        <x:f t="shared" si="305"/>
        <x:v>34</x:v>
      </x:c>
      <x:c r="M1680" s="54">
        <x:f t="shared" si="306"/>
        <x:v>1902.9709592694737</x:v>
      </x:c>
      <x:c r="N1680" s="54">
        <x:f t="shared" si="307"/>
        <x:v>0.82150761060380117</x:v>
      </x:c>
      <x:c r="O1680" s="55">
        <x:f t="shared" si="308"/>
        <x:v>97940</x:v>
      </x:c>
      <x:c r="P1680" s="55">
        <x:f t="shared" si="309"/>
        <x:v>25520</x:v>
      </x:c>
      <x:c r="Q1680" s="55">
        <x:f t="shared" si="310"/>
        <x:v>45537.690265095029</x:v>
      </x:c>
      <x:c r="R1680" s="55">
        <x:f t="shared" si="311"/>
        <x:v>6882.3097349049713</x:v>
      </x:c>
      <x:c r="S1680" s="1" t="str">
        <x:f t="shared" si="312"/>
        <x:v>YES</x:v>
      </x:c>
      <x:c r="T1680" s="1">
        <x:f t="shared" si="313"/>
        <x:v>6882.3097349049713</x:v>
      </x:c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53">
        <x:f t="shared" si="302"/>
        <x:v>2</x:v>
      </x:c>
      <x:c r="J1681" s="53">
        <x:f t="shared" si="303"/>
        <x:v>10</x:v>
      </x:c>
      <x:c r="K1681" s="53">
        <x:f t="shared" si="304"/>
        <x:v>23</x:v>
      </x:c>
      <x:c r="L1681" s="53">
        <x:f t="shared" si="305"/>
        <x:v>35</x:v>
      </x:c>
      <x:c r="M1681" s="54">
        <x:f t="shared" si="306"/>
        <x:v>1979.1175481269102</x:v>
      </x:c>
      <x:c r="N1681" s="54">
        <x:f t="shared" si="307"/>
        <x:v>0.87438718619924316</x:v>
      </x:c>
      <x:c r="O1681" s="55">
        <x:f t="shared" si="308"/>
        <x:v>100640</x:v>
      </x:c>
      <x:c r="P1681" s="55">
        <x:f t="shared" si="309"/>
        <x:v>26400</x:v>
      </x:c>
      <x:c r="Q1681" s="55">
        <x:f t="shared" si="310"/>
        <x:v>46859.679654981082</x:v>
      </x:c>
      <x:c r="R1681" s="55">
        <x:f t="shared" si="311"/>
        <x:v>7380.3203450189176</x:v>
      </x:c>
      <x:c r="S1681" s="1" t="str">
        <x:f t="shared" si="312"/>
        <x:v>YES</x:v>
      </x:c>
      <x:c r="T1681" s="1">
        <x:f t="shared" si="313"/>
        <x:v>7380.3203450189176</x:v>
      </x:c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53">
        <x:f t="shared" si="302"/>
        <x:v>2</x:v>
      </x:c>
      <x:c r="J1682" s="53">
        <x:f t="shared" si="303"/>
        <x:v>10</x:v>
      </x:c>
      <x:c r="K1682" s="53">
        <x:f t="shared" si="304"/>
        <x:v>24</x:v>
      </x:c>
      <x:c r="L1682" s="53">
        <x:f t="shared" si="305"/>
        <x:v>36</x:v>
      </x:c>
      <x:c r="M1682" s="54">
        <x:f t="shared" si="306"/>
        <x:v>2056.9644977064063</x:v>
      </x:c>
      <x:c r="N1682" s="54">
        <x:f t="shared" si="307"/>
        <x:v>0.92844756785167104</x:v>
      </x:c>
      <x:c r="O1682" s="55">
        <x:f t="shared" si="308"/>
        <x:v>103340</x:v>
      </x:c>
      <x:c r="P1682" s="55">
        <x:f t="shared" si="309"/>
        <x:v>27280</x:v>
      </x:c>
      <x:c r="Q1682" s="55">
        <x:f t="shared" si="310"/>
        <x:v>48211.189196291773</x:v>
      </x:c>
      <x:c r="R1682" s="55">
        <x:f t="shared" si="311"/>
        <x:v>7848.8108037082275</x:v>
      </x:c>
      <x:c r="S1682" s="1" t="str">
        <x:f t="shared" si="312"/>
        <x:v>YES</x:v>
      </x:c>
      <x:c r="T1682" s="1">
        <x:f t="shared" si="313"/>
        <x:v>7848.8108037082275</x:v>
      </x:c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53">
        <x:f t="shared" si="302"/>
        <x:v>2</x:v>
      </x:c>
      <x:c r="J1683" s="53">
        <x:f t="shared" si="303"/>
        <x:v>10</x:v>
      </x:c>
      <x:c r="K1683" s="53">
        <x:f t="shared" si="304"/>
        <x:v>25</x:v>
      </x:c>
      <x:c r="L1683" s="53">
        <x:f t="shared" si="305"/>
        <x:v>37</x:v>
      </x:c>
      <x:c r="M1683" s="54">
        <x:f t="shared" si="306"/>
        <x:v>2136.5424191215034</x:v>
      </x:c>
      <x:c r="N1683" s="54">
        <x:f t="shared" si="307"/>
        <x:v>0.98371001327882179</x:v>
      </x:c>
      <x:c r="O1683" s="55">
        <x:f t="shared" si="308"/>
        <x:v>106040</x:v>
      </x:c>
      <x:c r="P1683" s="55">
        <x:f t="shared" si="309"/>
        <x:v>28160</x:v>
      </x:c>
      <x:c r="Q1683" s="55">
        <x:f t="shared" si="310"/>
        <x:v>49592.750331970543</x:v>
      </x:c>
      <x:c r="R1683" s="55">
        <x:f t="shared" si="311"/>
        <x:v>8287.2496680294571</x:v>
      </x:c>
      <x:c r="S1683" s="1" t="str">
        <x:f t="shared" si="312"/>
        <x:v>YES</x:v>
      </x:c>
      <x:c r="T1683" s="1">
        <x:f t="shared" si="313"/>
        <x:v>8287.2496680294571</x:v>
      </x:c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53">
        <x:f t="shared" si="302"/>
        <x:v>2</x:v>
      </x:c>
      <x:c r="J1684" s="53">
        <x:f t="shared" si="303"/>
        <x:v>10</x:v>
      </x:c>
      <x:c r="K1684" s="53">
        <x:f t="shared" si="304"/>
        <x:v>26</x:v>
      </x:c>
      <x:c r="L1684" s="53">
        <x:f t="shared" si="305"/>
        <x:v>38</x:v>
      </x:c>
      <x:c r="M1684" s="54">
        <x:f t="shared" si="306"/>
        <x:v>2217.8824230822215</x:v>
      </x:c>
      <x:c r="N1684" s="54">
        <x:f t="shared" si="307"/>
        <x:v>1.0401961271404316</x:v>
      </x:c>
      <x:c r="O1684" s="55">
        <x:f t="shared" si="308"/>
        <x:v>108740</x:v>
      </x:c>
      <x:c r="P1684" s="55">
        <x:f t="shared" si="309"/>
        <x:v>29040</x:v>
      </x:c>
      <x:c r="Q1684" s="55">
        <x:f t="shared" si="310"/>
        <x:v>51004.903178510795</x:v>
      </x:c>
      <x:c r="R1684" s="55">
        <x:f t="shared" si="311"/>
        <x:v>8695.0968214892055</x:v>
      </x:c>
      <x:c r="S1684" s="1" t="str">
        <x:f t="shared" si="312"/>
        <x:v>YES</x:v>
      </x:c>
      <x:c r="T1684" s="1">
        <x:f t="shared" si="313"/>
        <x:v>8695.0968214892055</x:v>
      </x:c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53">
        <x:f t="shared" si="302"/>
        <x:v>2</x:v>
      </x:c>
      <x:c r="J1685" s="53">
        <x:f t="shared" si="303"/>
        <x:v>10</x:v>
      </x:c>
      <x:c r="K1685" s="53">
        <x:f t="shared" si="304"/>
        <x:v>27</x:v>
      </x:c>
      <x:c r="L1685" s="53">
        <x:f t="shared" si="305"/>
        <x:v>39</x:v>
      </x:c>
      <x:c r="M1685" s="54">
        <x:f t="shared" si="306"/>
        <x:v>2301.016127601978</x:v>
      </x:c>
      <x:c r="N1685" s="54">
        <x:f t="shared" si="307"/>
        <x:v>1.0979278663902625</x:v>
      </x:c>
      <x:c r="O1685" s="55">
        <x:f t="shared" si="308"/>
        <x:v>111440</x:v>
      </x:c>
      <x:c r="P1685" s="55">
        <x:f t="shared" si="309"/>
        <x:v>29920</x:v>
      </x:c>
      <x:c r="Q1685" s="55">
        <x:f t="shared" si="310"/>
        <x:v>52448.196659756562</x:v>
      </x:c>
      <x:c r="R1685" s="55">
        <x:f t="shared" si="311"/>
        <x:v>9071.8033402434376</x:v>
      </x:c>
      <x:c r="S1685" s="1" t="str">
        <x:f t="shared" si="312"/>
        <x:v>YES</x:v>
      </x:c>
      <x:c r="T1685" s="1">
        <x:f t="shared" si="313"/>
        <x:v>9071.8033402434376</x:v>
      </x:c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53">
        <x:f t="shared" si="302"/>
        <x:v>2</x:v>
      </x:c>
      <x:c r="J1686" s="53">
        <x:f t="shared" si="303"/>
        <x:v>10</x:v>
      </x:c>
      <x:c r="K1686" s="53">
        <x:f t="shared" si="304"/>
        <x:v>28</x:v>
      </x:c>
      <x:c r="L1686" s="53">
        <x:f t="shared" si="305"/>
        <x:v>40</x:v>
      </x:c>
      <x:c r="M1686" s="54">
        <x:f t="shared" si="306"/>
        <x:v>2385.9756658191318</x:v>
      </x:c>
      <x:c r="N1686" s="54">
        <x:f t="shared" si="307"/>
        <x:v>1.1569275457077304</x:v>
      </x:c>
      <x:c r="O1686" s="55">
        <x:f t="shared" si="308"/>
        <x:v>114140</x:v>
      </x:c>
      <x:c r="P1686" s="55">
        <x:f t="shared" si="309"/>
        <x:v>30800</x:v>
      </x:c>
      <x:c r="Q1686" s="55">
        <x:f t="shared" si="310"/>
        <x:v>53923.188642693261</x:v>
      </x:c>
      <x:c r="R1686" s="55">
        <x:f t="shared" si="311"/>
        <x:v>9416.8113573067385</x:v>
      </x:c>
      <x:c r="S1686" s="1" t="str">
        <x:f t="shared" si="312"/>
        <x:v>YES</x:v>
      </x:c>
      <x:c r="T1686" s="1">
        <x:f t="shared" si="313"/>
        <x:v>9416.8113573067385</x:v>
      </x:c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53">
        <x:f t="shared" si="302"/>
        <x:v>2</x:v>
      </x:c>
      <x:c r="J1687" s="53">
        <x:f t="shared" si="303"/>
        <x:v>10</x:v>
      </x:c>
      <x:c r="K1687" s="53">
        <x:f t="shared" si="304"/>
        <x:v>29</x:v>
      </x:c>
      <x:c r="L1687" s="53">
        <x:f t="shared" si="305"/>
        <x:v>41</x:v>
      </x:c>
      <x:c r="M1687" s="54">
        <x:f t="shared" si="306"/>
        <x:v>2472.7936939347856</x:v>
      </x:c>
      <x:c r="N1687" s="54">
        <x:f t="shared" si="307"/>
        <x:v>1.2172178430102678</x:v>
      </x:c>
      <x:c r="O1687" s="55">
        <x:f t="shared" si="308"/>
        <x:v>116840</x:v>
      </x:c>
      <x:c r="P1687" s="55">
        <x:f t="shared" si="309"/>
        <x:v>31680</x:v>
      </x:c>
      <x:c r="Q1687" s="55">
        <x:f t="shared" si="310"/>
        <x:v>55430.446075256696</x:v>
      </x:c>
      <x:c r="R1687" s="55">
        <x:f t="shared" si="311"/>
        <x:v>9729.5539247433044</x:v>
      </x:c>
      <x:c r="S1687" s="1" t="str">
        <x:f t="shared" si="312"/>
        <x:v>YES</x:v>
      </x:c>
      <x:c r="T1687" s="1">
        <x:f t="shared" si="313"/>
        <x:v>9729.5539247433044</x:v>
      </x:c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53">
        <x:f t="shared" si="302"/>
        <x:v>2</x:v>
      </x:c>
      <x:c r="J1688" s="53">
        <x:f t="shared" si="303"/>
        <x:v>10</x:v>
      </x:c>
      <x:c r="K1688" s="53">
        <x:f t="shared" si="304"/>
        <x:v>30</x:v>
      </x:c>
      <x:c r="L1688" s="53">
        <x:f t="shared" si="305"/>
        <x:v>42</x:v>
      </x:c>
      <x:c r="M1688" s="54">
        <x:f t="shared" si="306"/>
        <x:v>2561.5033992685558</x:v>
      </x:c>
      <x:c r="N1688" s="54">
        <x:f t="shared" si="307"/>
        <x:v>1.2788218050476081</x:v>
      </x:c>
      <x:c r="O1688" s="55">
        <x:f t="shared" si="308"/>
        <x:v>119540</x:v>
      </x:c>
      <x:c r="P1688" s="55">
        <x:f t="shared" si="309"/>
        <x:v>32560</x:v>
      </x:c>
      <x:c r="Q1688" s="55">
        <x:f t="shared" si="310"/>
        <x:v>56970.545126190205</x:v>
      </x:c>
      <x:c r="R1688" s="55">
        <x:f t="shared" si="311"/>
        <x:v>10009.454873809795</x:v>
      </x:c>
      <x:c r="S1688" s="1" t="str">
        <x:f t="shared" si="312"/>
        <x:v>YES</x:v>
      </x:c>
      <x:c r="T1688" s="1">
        <x:f t="shared" si="313"/>
        <x:v>10009.454873809795</x:v>
      </x:c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53">
        <x:f t="shared" si="302"/>
        <x:v>2</x:v>
      </x:c>
      <x:c r="J1689" s="53">
        <x:f t="shared" si="303"/>
        <x:v>11</x:v>
      </x:c>
      <x:c r="K1689" s="53">
        <x:f t="shared" si="304"/>
        <x:v>0</x:v>
      </x:c>
      <x:c r="L1689" s="53">
        <x:f t="shared" si="305"/>
        <x:v>13</x:v>
      </x:c>
      <x:c r="M1689" s="54">
        <x:f t="shared" si="306"/>
        <x:v>650.78859707441791</x:v>
      </x:c>
      <x:c r="N1689" s="54">
        <x:f t="shared" si="307"/>
        <x:v>0</x:v>
      </x:c>
      <x:c r="O1689" s="55">
        <x:f t="shared" si="308"/>
        <x:v>40634</x:v>
      </x:c>
      <x:c r="P1689" s="55">
        <x:f t="shared" si="309"/>
        <x:v>6600</x:v>
      </x:c>
      <x:c r="Q1689" s="55">
        <x:f t="shared" si="310"/>
        <x:v>22596.826287306176</x:v>
      </x:c>
      <x:c r="R1689" s="55">
        <x:f t="shared" si="311"/>
        <x:v>-8562.8262873061758</x:v>
      </x:c>
      <x:c r="S1689" s="1" t="str">
        <x:f t="shared" si="312"/>
        <x:v>YES</x:v>
      </x:c>
      <x:c r="T1689" s="1">
        <x:f t="shared" si="313"/>
        <x:v>-8562.8262873061758</x:v>
      </x:c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53">
        <x:f t="shared" si="302"/>
        <x:v>2</x:v>
      </x:c>
      <x:c r="J1690" s="53">
        <x:f t="shared" si="303"/>
        <x:v>11</x:v>
      </x:c>
      <x:c r="K1690" s="53">
        <x:f t="shared" si="304"/>
        <x:v>1</x:v>
      </x:c>
      <x:c r="L1690" s="53">
        <x:f t="shared" si="305"/>
        <x:v>14</x:v>
      </x:c>
      <x:c r="M1690" s="54">
        <x:f t="shared" si="306"/>
        <x:v>696.35109707441791</x:v>
      </x:c>
      <x:c r="N1690" s="54">
        <x:f t="shared" si="307"/>
        <x:v>0</x:v>
      </x:c>
      <x:c r="O1690" s="55">
        <x:f t="shared" si="308"/>
        <x:v>43334</x:v>
      </x:c>
      <x:c r="P1690" s="55">
        <x:f t="shared" si="309"/>
        <x:v>7480</x:v>
      </x:c>
      <x:c r="Q1690" s="55">
        <x:f t="shared" si="310"/>
        <x:v>24178.857537306176</x:v>
      </x:c>
      <x:c r="R1690" s="55">
        <x:f t="shared" si="311"/>
        <x:v>-8324.8575373061758</x:v>
      </x:c>
      <x:c r="S1690" s="1" t="str">
        <x:f t="shared" si="312"/>
        <x:v>YES</x:v>
      </x:c>
      <x:c r="T1690" s="1">
        <x:f t="shared" si="313"/>
        <x:v>-8324.8575373061758</x:v>
      </x:c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53">
        <x:f t="shared" si="302"/>
        <x:v>2</x:v>
      </x:c>
      <x:c r="J1691" s="53">
        <x:f t="shared" si="303"/>
        <x:v>11</x:v>
      </x:c>
      <x:c r="K1691" s="53">
        <x:f t="shared" si="304"/>
        <x:v>2</x:v>
      </x:c>
      <x:c r="L1691" s="53">
        <x:f t="shared" si="305"/>
        <x:v>15</x:v>
      </x:c>
      <x:c r="M1691" s="54">
        <x:f t="shared" si="306"/>
        <x:v>743.05265957441793</x:v>
      </x:c>
      <x:c r="N1691" s="54">
        <x:f t="shared" si="307"/>
        <x:v>1.6008791371123564E-2</x:v>
      </x:c>
      <x:c r="O1691" s="55">
        <x:f t="shared" si="308"/>
        <x:v>46034</x:v>
      </x:c>
      <x:c r="P1691" s="55">
        <x:f t="shared" si="309"/>
        <x:v>8360</x:v>
      </x:c>
      <x:c r="Q1691" s="55">
        <x:f t="shared" si="310"/>
        <x:v>25400.219784278088</x:v>
      </x:c>
      <x:c r="R1691" s="55">
        <x:f t="shared" si="311"/>
        <x:v>-7726.2197842780879</x:v>
      </x:c>
      <x:c r="S1691" s="1" t="str">
        <x:f t="shared" si="312"/>
        <x:v>YES</x:v>
      </x:c>
      <x:c r="T1691" s="1">
        <x:f t="shared" si="313"/>
        <x:v>-7726.2197842780879</x:v>
      </x:c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53">
        <x:f t="shared" si="302"/>
        <x:v>2</x:v>
      </x:c>
      <x:c r="J1692" s="53">
        <x:f t="shared" si="303"/>
        <x:v>11</x:v>
      </x:c>
      <x:c r="K1692" s="53">
        <x:f t="shared" si="304"/>
        <x:v>3</x:v>
      </x:c>
      <x:c r="L1692" s="53">
        <x:f t="shared" si="305"/>
        <x:v>16</x:v>
      </x:c>
      <x:c r="M1692" s="54">
        <x:f t="shared" si="306"/>
        <x:v>790.91464199629286</x:v>
      </x:c>
      <x:c r="N1692" s="54">
        <x:f t="shared" si="307"/>
        <x:v>4.9246279164092265E-2</x:v>
      </x:c>
      <x:c r="O1692" s="55">
        <x:f t="shared" si="308"/>
        <x:v>48734</x:v>
      </x:c>
      <x:c r="P1692" s="55">
        <x:f t="shared" si="309"/>
        <x:v>9240</x:v>
      </x:c>
      <x:c r="Q1692" s="55">
        <x:f t="shared" si="310"/>
        <x:v>26231.156979102307</x:v>
      </x:c>
      <x:c r="R1692" s="55">
        <x:f t="shared" si="311"/>
        <x:v>-6737.1569791023067</x:v>
      </x:c>
      <x:c r="S1692" s="1" t="str">
        <x:f t="shared" si="312"/>
        <x:v>YES</x:v>
      </x:c>
      <x:c r="T1692" s="1">
        <x:f t="shared" si="313"/>
        <x:v>-6737.1569791023067</x:v>
      </x:c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53">
        <x:f t="shared" si="302"/>
        <x:v>2</x:v>
      </x:c>
      <x:c r="J1693" s="53">
        <x:f t="shared" si="303"/>
        <x:v>11</x:v>
      </x:c>
      <x:c r="K1693" s="53">
        <x:f t="shared" si="304"/>
        <x:v>4</x:v>
      </x:c>
      <x:c r="L1693" s="53">
        <x:f t="shared" si="305"/>
        <x:v>17</x:v>
      </x:c>
      <x:c r="M1693" s="54">
        <x:f t="shared" si="306"/>
        <x:v>839.95875771894919</x:v>
      </x:c>
      <x:c r="N1693" s="54">
        <x:f t="shared" si="307"/>
        <x:v>8.3304692860381377E-2</x:v>
      </x:c>
      <x:c r="O1693" s="55">
        <x:f t="shared" si="308"/>
        <x:v>51434</x:v>
      </x:c>
      <x:c r="P1693" s="55">
        <x:f t="shared" si="309"/>
        <x:v>10120</x:v>
      </x:c>
      <x:c r="Q1693" s="55">
        <x:f t="shared" si="310"/>
        <x:v>27082.617321509533</x:v>
      </x:c>
      <x:c r="R1693" s="55">
        <x:f t="shared" si="311"/>
        <x:v>-5768.6173215095332</x:v>
      </x:c>
      <x:c r="S1693" s="1" t="str">
        <x:f t="shared" si="312"/>
        <x:v>YES</x:v>
      </x:c>
      <x:c r="T1693" s="1">
        <x:f t="shared" si="313"/>
        <x:v>-5768.6173215095332</x:v>
      </x:c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53">
        <x:f t="shared" si="302"/>
        <x:v>2</x:v>
      </x:c>
      <x:c r="J1694" s="53">
        <x:f t="shared" si="303"/>
        <x:v>11</x:v>
      </x:c>
      <x:c r="K1694" s="53">
        <x:f t="shared" si="304"/>
        <x:v>5</x:v>
      </x:c>
      <x:c r="L1694" s="53">
        <x:f t="shared" si="305"/>
        <x:v>18</x:v>
      </x:c>
      <x:c r="M1694" s="54">
        <x:f t="shared" si="306"/>
        <x:v>890.20708164015275</x:v>
      </x:c>
      <x:c r="N1694" s="54">
        <x:f t="shared" si="307"/>
        <x:v>0.11819936225010608</x:v>
      </x:c>
      <x:c r="O1694" s="55">
        <x:f t="shared" si="308"/>
        <x:v>54134</x:v>
      </x:c>
      <x:c r="P1694" s="55">
        <x:f t="shared" si="309"/>
        <x:v>11000</x:v>
      </x:c>
      <x:c r="Q1694" s="55">
        <x:f t="shared" si="310"/>
        <x:v>27954.984056252651</x:v>
      </x:c>
      <x:c r="R1694" s="55">
        <x:f t="shared" si="311"/>
        <x:v>-4820.9840562526515</x:v>
      </x:c>
      <x:c r="S1694" s="1" t="str">
        <x:f t="shared" si="312"/>
        <x:v>YES</x:v>
      </x:c>
      <x:c r="T1694" s="1">
        <x:f t="shared" si="313"/>
        <x:v>-4820.9840562526515</x:v>
      </x:c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53">
        <x:f t="shared" si="302"/>
        <x:v>2</x:v>
      </x:c>
      <x:c r="J1695" s="53">
        <x:f t="shared" si="303"/>
        <x:v>11</x:v>
      </x:c>
      <x:c r="K1695" s="53">
        <x:f t="shared" si="304"/>
        <x:v>6</x:v>
      </x:c>
      <x:c r="L1695" s="53">
        <x:f t="shared" si="305"/>
        <x:v>19</x:v>
      </x:c>
      <x:c r="M1695" s="54">
        <x:f t="shared" si="306"/>
        <x:v>941.68205582178575</x:v>
      </x:c>
      <x:c r="N1695" s="54">
        <x:f t="shared" si="307"/>
        <x:v>0.15394587209846233</x:v>
      </x:c>
      <x:c r="O1695" s="55">
        <x:f t="shared" si="308"/>
        <x:v>56834</x:v>
      </x:c>
      <x:c r="P1695" s="55">
        <x:f t="shared" si="309"/>
        <x:v>11880</x:v>
      </x:c>
      <x:c r="Q1695" s="55">
        <x:f t="shared" si="310"/>
        <x:v>28848.646802461557</x:v>
      </x:c>
      <x:c r="R1695" s="55">
        <x:f t="shared" si="311"/>
        <x:v>-3894.6468024615569</x:v>
      </x:c>
      <x:c r="S1695" s="1" t="str">
        <x:f t="shared" si="312"/>
        <x:v>YES</x:v>
      </x:c>
      <x:c r="T1695" s="1">
        <x:f t="shared" si="313"/>
        <x:v>-3894.6468024615569</x:v>
      </x:c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53">
        <x:f t="shared" si="302"/>
        <x:v>2</x:v>
      </x:c>
      <x:c r="J1696" s="53">
        <x:f t="shared" si="303"/>
        <x:v>11</x:v>
      </x:c>
      <x:c r="K1696" s="53">
        <x:f t="shared" si="304"/>
        <x:v>7</x:v>
      </x:c>
      <x:c r="L1696" s="53">
        <x:f t="shared" si="305"/>
        <x:v>20</x:v>
      </x:c>
      <x:c r="M1696" s="54">
        <x:f t="shared" si="306"/>
        <x:v>994.40649521974615</x:v>
      </x:c>
      <x:c r="N1696" s="54">
        <x:f t="shared" si="307"/>
        <x:v>0.19056006612482371</x:v>
      </x:c>
      <x:c r="O1696" s="55">
        <x:f t="shared" si="308"/>
        <x:v>59534</x:v>
      </x:c>
      <x:c r="P1696" s="55">
        <x:f t="shared" si="309"/>
        <x:v>12760</x:v>
      </x:c>
      <x:c r="Q1696" s="55">
        <x:f t="shared" si="310"/>
        <x:v>29764.001653120591</x:v>
      </x:c>
      <x:c r="R1696" s="55">
        <x:f t="shared" si="311"/>
        <x:v>-2990.0016531205911</x:v>
      </x:c>
      <x:c r="S1696" s="1" t="str">
        <x:f t="shared" si="312"/>
        <x:v>YES</x:v>
      </x:c>
      <x:c r="T1696" s="1">
        <x:f t="shared" si="313"/>
        <x:v>-2990.0016531205911</x:v>
      </x:c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53">
        <x:f t="shared" si="302"/>
        <x:v>2</x:v>
      </x:c>
      <x:c r="J1697" s="53">
        <x:f t="shared" si="303"/>
        <x:v>11</x:v>
      </x:c>
      <x:c r="K1697" s="53">
        <x:f t="shared" si="304"/>
        <x:v>8</x:v>
      </x:c>
      <x:c r="L1697" s="53">
        <x:f t="shared" si="305"/>
        <x:v>21</x:v>
      </x:c>
      <x:c r="M1697" s="54">
        <x:f t="shared" si="306"/>
        <x:v>1048.4035934997264</x:v>
      </x:c>
      <x:c r="N1697" s="54">
        <x:f t="shared" si="307"/>
        <x:v>0.22805805104147667</x:v>
      </x:c>
      <x:c r="O1697" s="55">
        <x:f t="shared" si="308"/>
        <x:v>62234</x:v>
      </x:c>
      <x:c r="P1697" s="55">
        <x:f t="shared" si="309"/>
        <x:v>13640</x:v>
      </x:c>
      <x:c r="Q1697" s="55">
        <x:f t="shared" si="310"/>
        <x:v>30701.451276036918</x:v>
      </x:c>
      <x:c r="R1697" s="55">
        <x:f t="shared" si="311"/>
        <x:v>-2107.451276036918</x:v>
      </x:c>
      <x:c r="S1697" s="1" t="str">
        <x:f t="shared" si="312"/>
        <x:v>YES</x:v>
      </x:c>
      <x:c r="T1697" s="1">
        <x:f t="shared" si="313"/>
        <x:v>-2107.451276036918</x:v>
      </x:c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53">
        <x:f t="shared" si="302"/>
        <x:v>2</x:v>
      </x:c>
      <x:c r="J1698" s="53">
        <x:f t="shared" si="303"/>
        <x:v>11</x:v>
      </x:c>
      <x:c r="K1698" s="53">
        <x:f t="shared" si="304"/>
        <x:v>9</x:v>
      </x:c>
      <x:c r="L1698" s="53">
        <x:f t="shared" si="305"/>
        <x:v>22</x:v>
      </x:c>
      <x:c r="M1698" s="54">
        <x:f t="shared" si="306"/>
        <x:v>1103.6969289401209</x:v>
      </x:c>
      <x:c r="N1698" s="54">
        <x:f t="shared" si="307"/>
        <x:v>0.26645620065286174</x:v>
      </x:c>
      <x:c r="O1698" s="55">
        <x:f t="shared" si="308"/>
        <x:v>64934</x:v>
      </x:c>
      <x:c r="P1698" s="55">
        <x:f t="shared" si="309"/>
        <x:v>14520</x:v>
      </x:c>
      <x:c r="Q1698" s="55">
        <x:f t="shared" si="310"/>
        <x:v>31661.405016321543</x:v>
      </x:c>
      <x:c r="R1698" s="55">
        <x:f t="shared" si="311"/>
        <x:v>-1247.4050163215434</x:v>
      </x:c>
      <x:c r="S1698" s="1" t="str">
        <x:f t="shared" si="312"/>
        <x:v>YES</x:v>
      </x:c>
      <x:c r="T1698" s="1">
        <x:f t="shared" si="313"/>
        <x:v>-1247.4050163215434</x:v>
      </x:c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53">
        <x:f t="shared" si="302"/>
        <x:v>2</x:v>
      </x:c>
      <x:c r="J1699" s="53">
        <x:f t="shared" si="303"/>
        <x:v>11</x:v>
      </x:c>
      <x:c r="K1699" s="53">
        <x:f t="shared" si="304"/>
        <x:v>10</x:v>
      </x:c>
      <x:c r="L1699" s="53">
        <x:f t="shared" si="305"/>
        <x:v>23</x:v>
      </x:c>
      <x:c r="M1699" s="54">
        <x:f t="shared" si="306"/>
        <x:v>1160.3104704233338</x:v>
      </x:c>
      <x:c r="N1699" s="54">
        <x:f t="shared" si="307"/>
        <x:v>0.30577116001620397</x:v>
      </x:c>
      <x:c r="O1699" s="55">
        <x:f t="shared" si="308"/>
        <x:v>67634</x:v>
      </x:c>
      <x:c r="P1699" s="55">
        <x:f t="shared" si="309"/>
        <x:v>15400</x:v>
      </x:c>
      <x:c r="Q1699" s="55">
        <x:f t="shared" si="310"/>
        <x:v>32644.279000405098</x:v>
      </x:c>
      <x:c r="R1699" s="55">
        <x:f t="shared" si="311"/>
        <x:v>-410.27900040509849</x:v>
      </x:c>
      <x:c r="S1699" s="1" t="str">
        <x:f t="shared" si="312"/>
        <x:v>YES</x:v>
      </x:c>
      <x:c r="T1699" s="1">
        <x:f t="shared" si="313"/>
        <x:v>-410.27900040509849</x:v>
      </x:c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53">
        <x:f t="shared" si="302"/>
        <x:v>2</x:v>
      </x:c>
      <x:c r="J1700" s="53">
        <x:f t="shared" si="303"/>
        <x:v>11</x:v>
      </x:c>
      <x:c r="K1700" s="53">
        <x:f t="shared" si="304"/>
        <x:v>11</x:v>
      </x:c>
      <x:c r="L1700" s="53">
        <x:f t="shared" si="305"/>
        <x:v>24</x:v>
      </x:c>
      <x:c r="M1700" s="54">
        <x:f t="shared" si="306"/>
        <x:v>1218.2685835167727</x:v>
      </x:c>
      <x:c r="N1700" s="54">
        <x:f t="shared" si="307"/>
        <x:v>0.34601984966442545</x:v>
      </x:c>
      <x:c r="O1700" s="55">
        <x:f t="shared" si="308"/>
        <x:v>70334</x:v>
      </x:c>
      <x:c r="P1700" s="55">
        <x:f t="shared" si="309"/>
        <x:v>16280</x:v>
      </x:c>
      <x:c r="Q1700" s="55">
        <x:f t="shared" si="310"/>
        <x:v>33650.496241610635</x:v>
      </x:c>
      <x:c r="R1700" s="55">
        <x:f t="shared" si="311"/>
        <x:v>403.50375838936452</x:v>
      </x:c>
      <x:c r="S1700" s="1" t="str">
        <x:f t="shared" si="312"/>
        <x:v>YES</x:v>
      </x:c>
      <x:c r="T1700" s="1">
        <x:f t="shared" si="313"/>
        <x:v>403.50375838936452</x:v>
      </x:c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53">
        <x:f t="shared" si="302"/>
        <x:v>2</x:v>
      </x:c>
      <x:c r="J1701" s="53">
        <x:f t="shared" si="303"/>
        <x:v>11</x:v>
      </x:c>
      <x:c r="K1701" s="53">
        <x:f t="shared" si="304"/>
        <x:v>12</x:v>
      </x:c>
      <x:c r="L1701" s="53">
        <x:f t="shared" si="305"/>
        <x:v>25</x:v>
      </x:c>
      <x:c r="M1701" s="54">
        <x:f t="shared" si="306"/>
        <x:v>1277.5960366448371</x:v>
      </x:c>
      <x:c r="N1701" s="54">
        <x:f t="shared" si="307"/>
        <x:v>0.38721946989224798</x:v>
      </x:c>
      <x:c r="O1701" s="55">
        <x:f t="shared" si="308"/>
        <x:v>73034</x:v>
      </x:c>
      <x:c r="P1701" s="55">
        <x:f t="shared" si="309"/>
        <x:v>17160</x:v>
      </x:c>
      <x:c r="Q1701" s="55">
        <x:f t="shared" si="310"/>
        <x:v>34680.486747306204</x:v>
      </x:c>
      <x:c r="R1701" s="55">
        <x:f t="shared" si="311"/>
        <x:v>1193.5132526937959</x:v>
      </x:c>
      <x:c r="S1701" s="1" t="str">
        <x:f t="shared" si="312"/>
        <x:v>YES</x:v>
      </x:c>
      <x:c r="T1701" s="1">
        <x:f t="shared" si="313"/>
        <x:v>1193.5132526937959</x:v>
      </x:c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53">
        <x:f t="shared" si="302"/>
        <x:v>2</x:v>
      </x:c>
      <x:c r="J1702" s="53">
        <x:f t="shared" si="303"/>
        <x:v>11</x:v>
      </x:c>
      <x:c r="K1702" s="53">
        <x:f t="shared" si="304"/>
        <x:v>13</x:v>
      </x:c>
      <x:c r="L1702" s="53">
        <x:f t="shared" si="305"/>
        <x:v>26</x:v>
      </x:c>
      <x:c r="M1702" s="54">
        <x:f t="shared" si="306"/>
        <x:v>1338.3180073532212</x:v>
      </x:c>
      <x:c r="N1702" s="54">
        <x:f t="shared" si="307"/>
        <x:v>0.42938750510640361</x:v>
      </x:c>
      <x:c r="O1702" s="55">
        <x:f t="shared" si="308"/>
        <x:v>75734</x:v>
      </x:c>
      <x:c r="P1702" s="55">
        <x:f t="shared" si="309"/>
        <x:v>18040</x:v>
      </x:c>
      <x:c r="Q1702" s="55">
        <x:f t="shared" si="310"/>
        <x:v>35734.687627660089</x:v>
      </x:c>
      <x:c r="R1702" s="55">
        <x:f t="shared" si="311"/>
        <x:v>1959.3123723399112</x:v>
      </x:c>
      <x:c r="S1702" s="1" t="str">
        <x:f t="shared" si="312"/>
        <x:v>YES</x:v>
      </x:c>
      <x:c r="T1702" s="1">
        <x:f t="shared" si="313"/>
        <x:v>1959.3123723399112</x:v>
      </x:c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53">
        <x:f t="shared" si="302"/>
        <x:v>2</x:v>
      </x:c>
      <x:c r="J1703" s="53">
        <x:f t="shared" si="303"/>
        <x:v>11</x:v>
      </x:c>
      <x:c r="K1703" s="53">
        <x:f t="shared" si="304"/>
        <x:v>14</x:v>
      </x:c>
      <x:c r="L1703" s="53">
        <x:f t="shared" si="305"/>
        <x:v>27</x:v>
      </x:c>
      <x:c r="M1703" s="54">
        <x:f t="shared" si="306"/>
        <x:v>1400.4600886668827</x:v>
      </x:c>
      <x:c r="N1703" s="54">
        <x:f t="shared" si="307"/>
        <x:v>0.47254172824089075</x:v>
      </x:c>
      <x:c r="O1703" s="55">
        <x:f t="shared" si="308"/>
        <x:v>78434</x:v>
      </x:c>
      <x:c r="P1703" s="55">
        <x:f t="shared" si="309"/>
        <x:v>18920</x:v>
      </x:c>
      <x:c r="Q1703" s="55">
        <x:f t="shared" si="310"/>
        <x:v>36813.543206022267</x:v>
      </x:c>
      <x:c r="R1703" s="55">
        <x:f t="shared" si="311"/>
        <x:v>2700.4567939777335</x:v>
      </x:c>
      <x:c r="S1703" s="1" t="str">
        <x:f t="shared" si="312"/>
        <x:v>YES</x:v>
      </x:c>
      <x:c r="T1703" s="1">
        <x:f t="shared" si="313"/>
        <x:v>2700.4567939777335</x:v>
      </x:c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53">
        <x:f t="shared" si="302"/>
        <x:v>2</x:v>
      </x:c>
      <x:c r="J1704" s="53">
        <x:f t="shared" si="303"/>
        <x:v>11</x:v>
      </x:c>
      <x:c r="K1704" s="53">
        <x:f t="shared" si="304"/>
        <x:v>15</x:v>
      </x:c>
      <x:c r="L1704" s="53">
        <x:f t="shared" si="305"/>
        <x:v>28</x:v>
      </x:c>
      <x:c r="M1704" s="54">
        <x:f t="shared" si="306"/>
        <x:v>1464.0482955430289</x:v>
      </x:c>
      <x:c r="N1704" s="54">
        <x:f t="shared" si="307"/>
        <x:v>0.51670020523821447</x:v>
      </x:c>
      <x:c r="O1704" s="55">
        <x:f t="shared" si="308"/>
        <x:v>81134</x:v>
      </x:c>
      <x:c r="P1704" s="55">
        <x:f t="shared" si="309"/>
        <x:v>19800</x:v>
      </x:c>
      <x:c r="Q1704" s="55">
        <x:f t="shared" si="310"/>
        <x:v>37917.50513095536</x:v>
      </x:c>
      <x:c r="R1704" s="55">
        <x:f t="shared" si="311"/>
        <x:v>3416.4948690446399</x:v>
      </x:c>
      <x:c r="S1704" s="1" t="str">
        <x:f t="shared" si="312"/>
        <x:v>YES</x:v>
      </x:c>
      <x:c r="T1704" s="1">
        <x:f t="shared" si="313"/>
        <x:v>3416.4948690446399</x:v>
      </x:c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53">
        <x:f t="shared" si="302"/>
        <x:v>2</x:v>
      </x:c>
      <x:c r="J1705" s="53">
        <x:f t="shared" si="303"/>
        <x:v>11</x:v>
      </x:c>
      <x:c r="K1705" s="53">
        <x:f t="shared" si="304"/>
        <x:v>16</x:v>
      </x:c>
      <x:c r="L1705" s="53">
        <x:f t="shared" si="305"/>
        <x:v>29</x:v>
      </x:c>
      <x:c r="M1705" s="54">
        <x:f t="shared" si="306"/>
        <x:v>1529.1090714205179</x:v>
      </x:c>
      <x:c r="N1705" s="54">
        <x:f t="shared" si="307"/>
        <x:v>0.56188129959758193</x:v>
      </x:c>
      <x:c r="O1705" s="55">
        <x:f t="shared" si="308"/>
        <x:v>83834</x:v>
      </x:c>
      <x:c r="P1705" s="55">
        <x:f t="shared" si="309"/>
        <x:v>20680</x:v>
      </x:c>
      <x:c r="Q1705" s="55">
        <x:f t="shared" si="310"/>
        <x:v>39047.032489939549</x:v>
      </x:c>
      <x:c r="R1705" s="55">
        <x:f t="shared" si="311"/>
        <x:v>4106.9675100604509</x:v>
      </x:c>
      <x:c r="S1705" s="1" t="str">
        <x:f t="shared" si="312"/>
        <x:v>YES</x:v>
      </x:c>
      <x:c r="T1705" s="1">
        <x:f t="shared" si="313"/>
        <x:v>4106.9675100604509</x:v>
      </x:c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53">
        <x:f t="shared" si="302"/>
        <x:v>2</x:v>
      </x:c>
      <x:c r="J1706" s="53">
        <x:f t="shared" si="303"/>
        <x:v>11</x:v>
      </x:c>
      <x:c r="K1706" s="53">
        <x:f t="shared" si="304"/>
        <x:v>17</x:v>
      </x:c>
      <x:c r="L1706" s="53">
        <x:f t="shared" si="305"/>
        <x:v>30</x:v>
      </x:c>
      <x:c r="M1706" s="54">
        <x:f t="shared" si="306"/>
        <x:v>1595.6692948670584</x:v>
      </x:c>
      <x:c r="N1706" s="54">
        <x:f t="shared" si="307"/>
        <x:v>0.60810367699101275</x:v>
      </x:c>
      <x:c r="O1706" s="55">
        <x:f t="shared" si="308"/>
        <x:v>86534</x:v>
      </x:c>
      <x:c r="P1706" s="55">
        <x:f t="shared" si="309"/>
        <x:v>21560</x:v>
      </x:c>
      <x:c r="Q1706" s="55">
        <x:f t="shared" si="310"/>
        <x:v>40202.591924775319</x:v>
      </x:c>
      <x:c r="R1706" s="55">
        <x:f t="shared" si="311"/>
        <x:v>4771.4080752246809</x:v>
      </x:c>
      <x:c r="S1706" s="1" t="str">
        <x:f t="shared" si="312"/>
        <x:v>YES</x:v>
      </x:c>
      <x:c r="T1706" s="1">
        <x:f t="shared" si="313"/>
        <x:v>4771.4080752246809</x:v>
      </x:c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53">
        <x:f t="shared" si="302"/>
        <x:v>2</x:v>
      </x:c>
      <x:c r="J1707" s="53">
        <x:f t="shared" si="303"/>
        <x:v>11</x:v>
      </x:c>
      <x:c r="K1707" s="53">
        <x:f t="shared" si="304"/>
        <x:v>18</x:v>
      </x:c>
      <x:c r="L1707" s="53">
        <x:f t="shared" si="305"/>
        <x:v>31</x:v>
      </x:c>
      <x:c r="M1707" s="54">
        <x:f t="shared" si="306"/>
        <x:v>1663.7562863256458</x:v>
      </x:c>
      <x:c r="N1707" s="54">
        <x:f t="shared" si="307"/>
        <x:v>0.65538630994836511</x:v>
      </x:c>
      <x:c r="O1707" s="55">
        <x:f t="shared" si="308"/>
        <x:v>89234</x:v>
      </x:c>
      <x:c r="P1707" s="55">
        <x:f t="shared" si="309"/>
        <x:v>22440</x:v>
      </x:c>
      <x:c r="Q1707" s="55">
        <x:f t="shared" si="310"/>
        <x:v>41384.657748709127</x:v>
      </x:c>
      <x:c r="R1707" s="55">
        <x:f t="shared" si="311"/>
        <x:v>5409.3422512908728</x:v>
      </x:c>
      <x:c r="S1707" s="1" t="str">
        <x:f t="shared" si="312"/>
        <x:v>YES</x:v>
      </x:c>
      <x:c r="T1707" s="1">
        <x:f t="shared" si="313"/>
        <x:v>5409.3422512908728</x:v>
      </x:c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53">
        <x:f t="shared" si="302"/>
        <x:v>2</x:v>
      </x:c>
      <x:c r="J1708" s="53">
        <x:f t="shared" si="303"/>
        <x:v>11</x:v>
      </x:c>
      <x:c r="K1708" s="53">
        <x:f t="shared" si="304"/>
        <x:v>19</x:v>
      </x:c>
      <x:c r="L1708" s="53">
        <x:f t="shared" si="305"/>
        <x:v>32</x:v>
      </x:c>
      <x:c r="M1708" s="54">
        <x:f t="shared" si="306"/>
        <x:v>1733.3978149616673</x:v>
      </x:c>
      <x:c r="N1708" s="54">
        <x:f t="shared" si="307"/>
        <x:v>0.70374848261226897</x:v>
      </x:c>
      <x:c r="O1708" s="55">
        <x:f t="shared" si="308"/>
        <x:v>91934</x:v>
      </x:c>
      <x:c r="P1708" s="55">
        <x:f t="shared" si="309"/>
        <x:v>23320</x:v>
      </x:c>
      <x:c r="Q1708" s="55">
        <x:f t="shared" si="310"/>
        <x:v>42593.712065306725</x:v>
      </x:c>
      <x:c r="R1708" s="55">
        <x:f t="shared" si="311"/>
        <x:v>6020.287934693275</x:v>
      </x:c>
      <x:c r="S1708" s="1" t="str">
        <x:f t="shared" si="312"/>
        <x:v>YES</x:v>
      </x:c>
      <x:c r="T1708" s="1">
        <x:f t="shared" si="313"/>
        <x:v>6020.287934693275</x:v>
      </x:c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53">
        <x:f t="shared" si="302"/>
        <x:v>2</x:v>
      </x:c>
      <x:c r="J1709" s="53">
        <x:f t="shared" si="303"/>
        <x:v>11</x:v>
      </x:c>
      <x:c r="K1709" s="53">
        <x:f t="shared" si="304"/>
        <x:v>20</x:v>
      </x:c>
      <x:c r="L1709" s="53">
        <x:f t="shared" si="305"/>
        <x:v>33</x:v>
      </x:c>
      <x:c r="M1709" s="54">
        <x:f t="shared" si="306"/>
        <x:v>1804.6221056121444</x:v>
      </x:c>
      <x:c r="N1709" s="54">
        <x:f t="shared" si="307"/>
        <x:v>0.75320979556398915</x:v>
      </x:c>
      <x:c r="O1709" s="55">
        <x:f t="shared" si="308"/>
        <x:v>94634</x:v>
      </x:c>
      <x:c r="P1709" s="55">
        <x:f t="shared" si="309"/>
        <x:v>24200</x:v>
      </x:c>
      <x:c r="Q1709" s="55">
        <x:f t="shared" si="310"/>
        <x:v>43830.244889099733</x:v>
      </x:c>
      <x:c r="R1709" s="55">
        <x:f t="shared" si="311"/>
        <x:v>6603.755110900267</x:v>
      </x:c>
      <x:c r="S1709" s="1" t="str">
        <x:f t="shared" si="312"/>
        <x:v>YES</x:v>
      </x:c>
      <x:c r="T1709" s="1">
        <x:f t="shared" si="313"/>
        <x:v>6603.755110900267</x:v>
      </x:c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53" t="n">
        <x:f t="shared" ref="I1710:I1773" si="314">INT((ROW()-ROW($I$46))/((CARROT_CAP+1)*(MESCLUN_CAP+1)))</x:f>
        <x:v>2</x:v>
      </x:c>
      <x:c r="J1710" s="53" t="n">
        <x:f t="shared" ref="J1710:J1773" si="315">MOD(INT((ROW()-ROW($I$46))/(MESCLUN_CAP+1)),CARROT_CAP+1)</x:f>
        <x:v>11</x:v>
      </x:c>
      <x:c r="K1710" s="53" t="n">
        <x:f t="shared" ref="K1710:K1773" si="316">MOD(ROW()-ROW($I$46),MESCLUN_CAP+1)</x:f>
        <x:v>21</x:v>
      </x:c>
      <x:c r="L1710" s="53" t="n">
        <x:f t="shared" ref="L1710:L1773" si="317">SUM(I1710:K1710)</x:f>
        <x:v>34</x:v>
      </x:c>
      <x:c r="M1710" s="54" t="n">
        <x:f t="shared" ref="M1710:M1773" si="318">I1710*TOMATO_HOURS*WEEKS*(1+TOMATO_DIM)^I1710+J1710*CARROT_HOURS*WEEKS*(1+CARROT_DIM)^J1710+K1710*MESCLUN_HOURS*WEEKS*(1+MESCLUN_DIM)^K1710</x:f>
        <x:v>1877.4578458385877</x:v>
      </x:c>
      <x:c r="N1710" s="54" t="n">
        <x:f t="shared" ref="N1710:N1773" si="319">MAX(M1710-FARMER_HOURS,0)/TEMP_HOURS_PER_WORKER</x:f>
        <x:v>0.8037901707212415</x:v>
      </x:c>
      <x:c r="O1710" s="55" t="n">
        <x:f t="shared" ref="O1710:O1773" si="320">I1710*TOMATO_PRICE+J1710*CARROT_PRICE+K1710*MESCLUN_PRICE</x:f>
        <x:v>97334</x:v>
      </x:c>
      <x:c r="P1710" s="55" t="n">
        <x:f t="shared" ref="P1710:P1773" si="321">I1710*TOMATO_FERTILIZER+J1710*CARROT_FERTILIZER+K1710*MESCLUN_FERTILIZER</x:f>
        <x:v>25080</x:v>
      </x:c>
      <x:c r="Q1710" s="55" t="n">
        <x:f t="shared" ref="Q1710:Q1773" si="322">MIN(M1710,FARMER_HOURS)*FARMER_RATE+MAX(M1710-FARMER_HOURS,0)*TEMP_RATE</x:f>
        <x:v>45094.754268031036</x:v>
      </x:c>
      <x:c r="R1710" s="55" t="n">
        <x:f t="shared" ref="R1710:R1773" si="323">O1710-P1710-Q1710-FIXED_COST</x:f>
        <x:v>7159.245731968964</x:v>
      </x:c>
      <x:c r="S1710" s="1" t="str">
        <x:f t="shared" ref="S1710:S1773" si="324">IF(AND(L1710&lt;=TOTAL_BED_CAP,N1710&lt;=TEMP_WORKER_CAP),"YES","NO")</x:f>
        <x:v>YES</x:v>
      </x:c>
      <x:c r="T1710" s="1" t="n">
        <x:f t="shared" ref="T1710:T1773" si="325">IF(S1710="YES",R1710,-1E+99)</x:f>
        <x:v>7159.245731968964</x:v>
      </x:c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53">
        <x:f t="shared" si="314"/>
        <x:v>2</x:v>
      </x:c>
      <x:c r="J1711" s="53">
        <x:f t="shared" si="315"/>
        <x:v>11</x:v>
      </x:c>
      <x:c r="K1711" s="53">
        <x:f t="shared" si="316"/>
        <x:v>22</x:v>
      </x:c>
      <x:c r="L1711" s="53">
        <x:f t="shared" si="317"/>
        <x:v>35</x:v>
      </x:c>
      <x:c r="M1711" s="54">
        <x:f t="shared" si="318"/>
        <x:v>1951.9341930849846</x:v>
      </x:c>
      <x:c r="N1711" s="54">
        <x:f t="shared" si="319"/>
        <x:v>0.8555098563090171</x:v>
      </x:c>
      <x:c r="O1711" s="55">
        <x:f t="shared" si="320"/>
        <x:v>100034</x:v>
      </x:c>
      <x:c r="P1711" s="55">
        <x:f t="shared" si="321"/>
        <x:v>25960</x:v>
      </x:c>
      <x:c r="Q1711" s="55">
        <x:f t="shared" si="322"/>
        <x:v>46387.746407725426</x:v>
      </x:c>
      <x:c r="R1711" s="55">
        <x:f t="shared" si="323"/>
        <x:v>7686.2535922745737</x:v>
      </x:c>
      <x:c r="S1711" s="1" t="str">
        <x:f t="shared" si="324"/>
        <x:v>YES</x:v>
      </x:c>
      <x:c r="T1711" s="1">
        <x:f t="shared" si="325"/>
        <x:v>7686.2535922745737</x:v>
      </x:c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53">
        <x:f t="shared" si="314"/>
        <x:v>2</x:v>
      </x:c>
      <x:c r="J1712" s="53">
        <x:f t="shared" si="315"/>
        <x:v>11</x:v>
      </x:c>
      <x:c r="K1712" s="53">
        <x:f t="shared" si="316"/>
        <x:v>23</x:v>
      </x:c>
      <x:c r="L1712" s="53">
        <x:f t="shared" si="317"/>
        <x:v>36</x:v>
      </x:c>
      <x:c r="M1712" s="54">
        <x:f t="shared" si="318"/>
        <x:v>2028.0807819424208</x:v>
      </x:c>
      <x:c r="N1712" s="54">
        <x:f t="shared" si="319"/>
        <x:v>0.90838943190445887</x:v>
      </x:c>
      <x:c r="O1712" s="55">
        <x:f t="shared" si="320"/>
        <x:v>102734</x:v>
      </x:c>
      <x:c r="P1712" s="55">
        <x:f t="shared" si="321"/>
        <x:v>26840</x:v>
      </x:c>
      <x:c r="Q1712" s="55">
        <x:f t="shared" si="322"/>
        <x:v>47709.735797611473</x:v>
      </x:c>
      <x:c r="R1712" s="55">
        <x:f t="shared" si="323"/>
        <x:v>8184.2642023885273</x:v>
      </x:c>
      <x:c r="S1712" s="1" t="str">
        <x:f t="shared" si="324"/>
        <x:v>YES</x:v>
      </x:c>
      <x:c r="T1712" s="1">
        <x:f t="shared" si="325"/>
        <x:v>8184.2642023885273</x:v>
      </x:c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53">
        <x:f t="shared" si="314"/>
        <x:v>2</x:v>
      </x:c>
      <x:c r="J1713" s="53">
        <x:f t="shared" si="315"/>
        <x:v>11</x:v>
      </x:c>
      <x:c r="K1713" s="53">
        <x:f t="shared" si="316"/>
        <x:v>24</x:v>
      </x:c>
      <x:c r="L1713" s="53">
        <x:f t="shared" si="317"/>
        <x:v>37</x:v>
      </x:c>
      <x:c r="M1713" s="54">
        <x:f t="shared" si="318"/>
        <x:v>2105.9277315219169</x:v>
      </x:c>
      <x:c r="N1713" s="54">
        <x:f t="shared" si="319"/>
        <x:v>0.96244981355688675</x:v>
      </x:c>
      <x:c r="O1713" s="55">
        <x:f t="shared" si="320"/>
        <x:v>105434</x:v>
      </x:c>
      <x:c r="P1713" s="55">
        <x:f t="shared" si="321"/>
        <x:v>27720</x:v>
      </x:c>
      <x:c r="Q1713" s="55">
        <x:f t="shared" si="322"/>
        <x:v>49061.24533892217</x:v>
      </x:c>
      <x:c r="R1713" s="55">
        <x:f t="shared" si="323"/>
        <x:v>8652.75466107783</x:v>
      </x:c>
      <x:c r="S1713" s="1" t="str">
        <x:f t="shared" si="324"/>
        <x:v>YES</x:v>
      </x:c>
      <x:c r="T1713" s="1">
        <x:f t="shared" si="325"/>
        <x:v>8652.75466107783</x:v>
      </x:c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53">
        <x:f t="shared" si="314"/>
        <x:v>2</x:v>
      </x:c>
      <x:c r="J1714" s="53">
        <x:f t="shared" si="315"/>
        <x:v>11</x:v>
      </x:c>
      <x:c r="K1714" s="53">
        <x:f t="shared" si="316"/>
        <x:v>25</x:v>
      </x:c>
      <x:c r="L1714" s="53">
        <x:f t="shared" si="317"/>
        <x:v>38</x:v>
      </x:c>
      <x:c r="M1714" s="54">
        <x:f t="shared" si="318"/>
        <x:v>2185.5056529370145</x:v>
      </x:c>
      <x:c r="N1714" s="54">
        <x:f t="shared" si="319"/>
        <x:v>1.0177122589840377</x:v>
      </x:c>
      <x:c r="O1714" s="55">
        <x:f t="shared" si="320"/>
        <x:v>108134</x:v>
      </x:c>
      <x:c r="P1714" s="55">
        <x:f t="shared" si="321"/>
        <x:v>28600</x:v>
      </x:c>
      <x:c r="Q1714" s="55">
        <x:f t="shared" si="322"/>
        <x:v>50442.806474600948</x:v>
      </x:c>
      <x:c r="R1714" s="55">
        <x:f t="shared" si="323"/>
        <x:v>9091.1935253990523</x:v>
      </x:c>
      <x:c r="S1714" s="1" t="str">
        <x:f t="shared" si="324"/>
        <x:v>YES</x:v>
      </x:c>
      <x:c r="T1714" s="1">
        <x:f t="shared" si="325"/>
        <x:v>9091.1935253990523</x:v>
      </x:c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53">
        <x:f t="shared" si="314"/>
        <x:v>2</x:v>
      </x:c>
      <x:c r="J1715" s="53">
        <x:f t="shared" si="315"/>
        <x:v>11</x:v>
      </x:c>
      <x:c r="K1715" s="53">
        <x:f t="shared" si="316"/>
        <x:v>26</x:v>
      </x:c>
      <x:c r="L1715" s="53">
        <x:f t="shared" si="317"/>
        <x:v>39</x:v>
      </x:c>
      <x:c r="M1715" s="54">
        <x:f t="shared" si="318"/>
        <x:v>2266.8456568977322</x:v>
      </x:c>
      <x:c r="N1715" s="54">
        <x:f t="shared" si="319"/>
        <x:v>1.0741983728456472</x:v>
      </x:c>
      <x:c r="O1715" s="55">
        <x:f t="shared" si="320"/>
        <x:v>110834</x:v>
      </x:c>
      <x:c r="P1715" s="55">
        <x:f t="shared" si="321"/>
        <x:v>29480</x:v>
      </x:c>
      <x:c r="Q1715" s="55">
        <x:f t="shared" si="322"/>
        <x:v>51854.959321141185</x:v>
      </x:c>
      <x:c r="R1715" s="55">
        <x:f t="shared" si="323"/>
        <x:v>9499.0406788588152</x:v>
      </x:c>
      <x:c r="S1715" s="1" t="str">
        <x:f t="shared" si="324"/>
        <x:v>YES</x:v>
      </x:c>
      <x:c r="T1715" s="1">
        <x:f t="shared" si="325"/>
        <x:v>9499.0406788588152</x:v>
      </x:c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53">
        <x:f t="shared" si="314"/>
        <x:v>2</x:v>
      </x:c>
      <x:c r="J1716" s="53">
        <x:f t="shared" si="315"/>
        <x:v>11</x:v>
      </x:c>
      <x:c r="K1716" s="53">
        <x:f t="shared" si="316"/>
        <x:v>27</x:v>
      </x:c>
      <x:c r="L1716" s="53">
        <x:f t="shared" si="317"/>
        <x:v>40</x:v>
      </x:c>
      <x:c r="M1716" s="54">
        <x:f t="shared" si="318"/>
        <x:v>2349.9793614174887</x:v>
      </x:c>
      <x:c r="N1716" s="54">
        <x:f t="shared" si="319"/>
        <x:v>1.1319301120954783</x:v>
      </x:c>
      <x:c r="O1716" s="55">
        <x:f t="shared" si="320"/>
        <x:v>113534</x:v>
      </x:c>
      <x:c r="P1716" s="55">
        <x:f t="shared" si="321"/>
        <x:v>30360</x:v>
      </x:c>
      <x:c r="Q1716" s="55">
        <x:f t="shared" si="322"/>
        <x:v>53298.252802386953</x:v>
      </x:c>
      <x:c r="R1716" s="55">
        <x:f t="shared" si="323"/>
        <x:v>9875.7471976130473</x:v>
      </x:c>
      <x:c r="S1716" s="1" t="str">
        <x:f t="shared" si="324"/>
        <x:v>YES</x:v>
      </x:c>
      <x:c r="T1716" s="1">
        <x:f t="shared" si="325"/>
        <x:v>9875.7471976130473</x:v>
      </x:c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53">
        <x:f t="shared" si="314"/>
        <x:v>2</x:v>
      </x:c>
      <x:c r="J1717" s="53">
        <x:f t="shared" si="315"/>
        <x:v>11</x:v>
      </x:c>
      <x:c r="K1717" s="53">
        <x:f t="shared" si="316"/>
        <x:v>28</x:v>
      </x:c>
      <x:c r="L1717" s="53">
        <x:f t="shared" si="317"/>
        <x:v>41</x:v>
      </x:c>
      <x:c r="M1717" s="54">
        <x:f t="shared" si="318"/>
        <x:v>2434.9388996346424</x:v>
      </x:c>
      <x:c r="N1717" s="54">
        <x:f t="shared" si="319"/>
        <x:v>1.1909297914129462</x:v>
      </x:c>
      <x:c r="O1717" s="55">
        <x:f t="shared" si="320"/>
        <x:v>116234</x:v>
      </x:c>
      <x:c r="P1717" s="55">
        <x:f t="shared" si="321"/>
        <x:v>31240</x:v>
      </x:c>
      <x:c r="Q1717" s="55">
        <x:f t="shared" si="322"/>
        <x:v>54773.244785323652</x:v>
      </x:c>
      <x:c r="R1717" s="55">
        <x:f t="shared" si="323"/>
        <x:v>10220.755214676348</x:v>
      </x:c>
      <x:c r="S1717" s="1" t="str">
        <x:f t="shared" si="324"/>
        <x:v>YES</x:v>
      </x:c>
      <x:c r="T1717" s="1">
        <x:f t="shared" si="325"/>
        <x:v>10220.755214676348</x:v>
      </x:c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53">
        <x:f t="shared" si="314"/>
        <x:v>2</x:v>
      </x:c>
      <x:c r="J1718" s="53">
        <x:f t="shared" si="315"/>
        <x:v>11</x:v>
      </x:c>
      <x:c r="K1718" s="53">
        <x:f t="shared" si="316"/>
        <x:v>29</x:v>
      </x:c>
      <x:c r="L1718" s="53">
        <x:f t="shared" si="317"/>
        <x:v>42</x:v>
      </x:c>
      <x:c r="M1718" s="54">
        <x:f t="shared" si="318"/>
        <x:v>2521.7569277502962</x:v>
      </x:c>
      <x:c r="N1718" s="54">
        <x:f t="shared" si="319"/>
        <x:v>1.2512200887154834</x:v>
      </x:c>
      <x:c r="O1718" s="55">
        <x:f t="shared" si="320"/>
        <x:v>118934</x:v>
      </x:c>
      <x:c r="P1718" s="55">
        <x:f t="shared" si="321"/>
        <x:v>32120</x:v>
      </x:c>
      <x:c r="Q1718" s="55">
        <x:f t="shared" si="322"/>
        <x:v>56280.502217887086</x:v>
      </x:c>
      <x:c r="R1718" s="55">
        <x:f t="shared" si="323"/>
        <x:v>10533.497782112914</x:v>
      </x:c>
      <x:c r="S1718" s="1" t="str">
        <x:f t="shared" si="324"/>
        <x:v>YES</x:v>
      </x:c>
      <x:c r="T1718" s="1">
        <x:f t="shared" si="325"/>
        <x:v>10533.497782112914</x:v>
      </x:c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53">
        <x:f t="shared" si="314"/>
        <x:v>2</x:v>
      </x:c>
      <x:c r="J1719" s="53">
        <x:f t="shared" si="315"/>
        <x:v>11</x:v>
      </x:c>
      <x:c r="K1719" s="53">
        <x:f t="shared" si="316"/>
        <x:v>30</x:v>
      </x:c>
      <x:c r="L1719" s="53">
        <x:f t="shared" si="317"/>
        <x:v>43</x:v>
      </x:c>
      <x:c r="M1719" s="54">
        <x:f t="shared" si="318"/>
        <x:v>2610.4666330840669</x:v>
      </x:c>
      <x:c r="N1719" s="54">
        <x:f t="shared" si="319"/>
        <x:v>1.3128240507528242</x:v>
      </x:c>
      <x:c r="O1719" s="55">
        <x:f t="shared" si="320"/>
        <x:v>121634</x:v>
      </x:c>
      <x:c r="P1719" s="55">
        <x:f t="shared" si="321"/>
        <x:v>33000</x:v>
      </x:c>
      <x:c r="Q1719" s="55">
        <x:f t="shared" si="322"/>
        <x:v>57820.601268820603</x:v>
      </x:c>
      <x:c r="R1719" s="55">
        <x:f t="shared" si="323"/>
        <x:v>10813.398731179397</x:v>
      </x:c>
      <x:c r="S1719" s="1" t="str">
        <x:f t="shared" si="324"/>
        <x:v>YES</x:v>
      </x:c>
      <x:c r="T1719" s="1">
        <x:f t="shared" si="325"/>
        <x:v>10813.398731179397</x:v>
      </x:c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53">
        <x:f t="shared" si="314"/>
        <x:v>2</x:v>
      </x:c>
      <x:c r="J1720" s="53">
        <x:f t="shared" si="315"/>
        <x:v>12</x:v>
      </x:c>
      <x:c r="K1720" s="53">
        <x:f t="shared" si="316"/>
        <x:v>0</x:v>
      </x:c>
      <x:c r="L1720" s="53">
        <x:f t="shared" si="317"/>
        <x:v>14</x:v>
      </x:c>
      <x:c r="M1720" s="54">
        <x:f t="shared" si="318"/>
        <x:v>701.95997672866713</x:v>
      </x:c>
      <x:c r="N1720" s="54">
        <x:f t="shared" si="319"/>
        <x:v>0</x:v>
      </x:c>
      <x:c r="O1720" s="55">
        <x:f t="shared" si="320"/>
        <x:v>42728</x:v>
      </x:c>
      <x:c r="P1720" s="55">
        <x:f t="shared" si="321"/>
        <x:v>7040</x:v>
      </x:c>
      <x:c r="Q1720" s="55">
        <x:f t="shared" si="322"/>
        <x:v>24373.61030307872</x:v>
      </x:c>
      <x:c r="R1720" s="55">
        <x:f t="shared" si="323"/>
        <x:v>-8685.6103030787199</x:v>
      </x:c>
      <x:c r="S1720" s="1" t="str">
        <x:f t="shared" si="324"/>
        <x:v>YES</x:v>
      </x:c>
      <x:c r="T1720" s="1">
        <x:f t="shared" si="325"/>
        <x:v>-8685.6103030787199</x:v>
      </x:c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53">
        <x:f t="shared" si="314"/>
        <x:v>2</x:v>
      </x:c>
      <x:c r="J1721" s="53">
        <x:f t="shared" si="315"/>
        <x:v>12</x:v>
      </x:c>
      <x:c r="K1721" s="53">
        <x:f t="shared" si="316"/>
        <x:v>1</x:v>
      </x:c>
      <x:c r="L1721" s="53">
        <x:f t="shared" si="317"/>
        <x:v>15</x:v>
      </x:c>
      <x:c r="M1721" s="54">
        <x:f t="shared" si="318"/>
        <x:v>747.52247672866713</x:v>
      </x:c>
      <x:c r="N1721" s="54">
        <x:f t="shared" si="319"/>
        <x:v>1.9112831061574395E-2</x:v>
      </x:c>
      <x:c r="O1721" s="55">
        <x:f t="shared" si="320"/>
        <x:v>45428</x:v>
      </x:c>
      <x:c r="P1721" s="55">
        <x:f t="shared" si="321"/>
        <x:v>7920</x:v>
      </x:c>
      <x:c r="Q1721" s="55">
        <x:f t="shared" si="322"/>
        <x:v>25477.82077653936</x:v>
      </x:c>
      <x:c r="R1721" s="55">
        <x:f t="shared" si="323"/>
        <x:v>-7969.8207765393599</x:v>
      </x:c>
      <x:c r="S1721" s="1" t="str">
        <x:f t="shared" si="324"/>
        <x:v>YES</x:v>
      </x:c>
      <x:c r="T1721" s="1">
        <x:f t="shared" si="325"/>
        <x:v>-7969.8207765393599</x:v>
      </x:c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53">
        <x:f t="shared" si="314"/>
        <x:v>2</x:v>
      </x:c>
      <x:c r="J1722" s="53">
        <x:f t="shared" si="315"/>
        <x:v>12</x:v>
      </x:c>
      <x:c r="K1722" s="53">
        <x:f t="shared" si="316"/>
        <x:v>2</x:v>
      </x:c>
      <x:c r="L1722" s="53">
        <x:f t="shared" si="317"/>
        <x:v>16</x:v>
      </x:c>
      <x:c r="M1722" s="54">
        <x:f t="shared" si="318"/>
        <x:v>794.22403922866715</x:v>
      </x:c>
      <x:c r="N1722" s="54">
        <x:f t="shared" si="319"/>
        <x:v>5.154447168657441E-2</x:v>
      </x:c>
      <x:c r="O1722" s="55">
        <x:f t="shared" si="320"/>
        <x:v>48128</x:v>
      </x:c>
      <x:c r="P1722" s="55">
        <x:f t="shared" si="321"/>
        <x:v>8800</x:v>
      </x:c>
      <x:c r="Q1722" s="55">
        <x:f t="shared" si="322"/>
        <x:v>26288.61179216436</x:v>
      </x:c>
      <x:c r="R1722" s="55">
        <x:f t="shared" si="323"/>
        <x:v>-6960.6117921643599</x:v>
      </x:c>
      <x:c r="S1722" s="1" t="str">
        <x:f t="shared" si="324"/>
        <x:v>YES</x:v>
      </x:c>
      <x:c r="T1722" s="1">
        <x:f t="shared" si="325"/>
        <x:v>-6960.6117921643599</x:v>
      </x:c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53">
        <x:f t="shared" si="314"/>
        <x:v>2</x:v>
      </x:c>
      <x:c r="J1723" s="53">
        <x:f t="shared" si="315"/>
        <x:v>12</x:v>
      </x:c>
      <x:c r="K1723" s="53">
        <x:f t="shared" si="316"/>
        <x:v>3</x:v>
      </x:c>
      <x:c r="L1723" s="53">
        <x:f t="shared" si="317"/>
        <x:v>17</x:v>
      </x:c>
      <x:c r="M1723" s="54">
        <x:f t="shared" si="318"/>
        <x:v>842.08602165054208</x:v>
      </x:c>
      <x:c r="N1723" s="54">
        <x:f t="shared" si="319"/>
        <x:v>8.4781959479543118E-2</x:v>
      </x:c>
      <x:c r="O1723" s="55">
        <x:f t="shared" si="320"/>
        <x:v>50828</x:v>
      </x:c>
      <x:c r="P1723" s="55">
        <x:f t="shared" si="321"/>
        <x:v>9680</x:v>
      </x:c>
      <x:c r="Q1723" s="55">
        <x:f t="shared" si="322"/>
        <x:v>27119.548986988579</x:v>
      </x:c>
      <x:c r="R1723" s="55">
        <x:f t="shared" si="323"/>
        <x:v>-5971.5489869885787</x:v>
      </x:c>
      <x:c r="S1723" s="1" t="str">
        <x:f t="shared" si="324"/>
        <x:v>YES</x:v>
      </x:c>
      <x:c r="T1723" s="1">
        <x:f t="shared" si="325"/>
        <x:v>-5971.5489869885787</x:v>
      </x:c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53">
        <x:f t="shared" si="314"/>
        <x:v>2</x:v>
      </x:c>
      <x:c r="J1724" s="53">
        <x:f t="shared" si="315"/>
        <x:v>12</x:v>
      </x:c>
      <x:c r="K1724" s="53">
        <x:f t="shared" si="316"/>
        <x:v>4</x:v>
      </x:c>
      <x:c r="L1724" s="53">
        <x:f t="shared" si="317"/>
        <x:v>18</x:v>
      </x:c>
      <x:c r="M1724" s="54">
        <x:f t="shared" si="318"/>
        <x:v>891.13013737319841</x:v>
      </x:c>
      <x:c r="N1724" s="54">
        <x:f t="shared" si="319"/>
        <x:v>0.11884037317583222</x:v>
      </x:c>
      <x:c r="O1724" s="55">
        <x:f t="shared" si="320"/>
        <x:v>53528</x:v>
      </x:c>
      <x:c r="P1724" s="55">
        <x:f t="shared" si="321"/>
        <x:v>10560</x:v>
      </x:c>
      <x:c r="Q1724" s="55">
        <x:f t="shared" si="322"/>
        <x:v>27971.009329395805</x:v>
      </x:c>
      <x:c r="R1724" s="55">
        <x:f t="shared" si="323"/>
        <x:v>-5003.0093293958053</x:v>
      </x:c>
      <x:c r="S1724" s="1" t="str">
        <x:f t="shared" si="324"/>
        <x:v>YES</x:v>
      </x:c>
      <x:c r="T1724" s="1">
        <x:f t="shared" si="325"/>
        <x:v>-5003.0093293958053</x:v>
      </x:c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53">
        <x:f t="shared" si="314"/>
        <x:v>2</x:v>
      </x:c>
      <x:c r="J1725" s="53">
        <x:f t="shared" si="315"/>
        <x:v>12</x:v>
      </x:c>
      <x:c r="K1725" s="53">
        <x:f t="shared" si="316"/>
        <x:v>5</x:v>
      </x:c>
      <x:c r="L1725" s="53">
        <x:f t="shared" si="317"/>
        <x:v>19</x:v>
      </x:c>
      <x:c r="M1725" s="54">
        <x:f t="shared" si="318"/>
        <x:v>941.37846129440197</x:v>
      </x:c>
      <x:c r="N1725" s="54">
        <x:f t="shared" si="319"/>
        <x:v>0.15373504256555692</x:v>
      </x:c>
      <x:c r="O1725" s="55">
        <x:f t="shared" si="320"/>
        <x:v>56228</x:v>
      </x:c>
      <x:c r="P1725" s="55">
        <x:f t="shared" si="321"/>
        <x:v>11440</x:v>
      </x:c>
      <x:c r="Q1725" s="55">
        <x:f t="shared" si="322"/>
        <x:v>28843.376064138924</x:v>
      </x:c>
      <x:c r="R1725" s="55">
        <x:f t="shared" si="323"/>
        <x:v>-4055.3760641389235</x:v>
      </x:c>
      <x:c r="S1725" s="1" t="str">
        <x:f t="shared" si="324"/>
        <x:v>YES</x:v>
      </x:c>
      <x:c r="T1725" s="1">
        <x:f t="shared" si="325"/>
        <x:v>-4055.3760641389235</x:v>
      </x:c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53">
        <x:f t="shared" si="314"/>
        <x:v>2</x:v>
      </x:c>
      <x:c r="J1726" s="53">
        <x:f t="shared" si="315"/>
        <x:v>12</x:v>
      </x:c>
      <x:c r="K1726" s="53">
        <x:f t="shared" si="316"/>
        <x:v>6</x:v>
      </x:c>
      <x:c r="L1726" s="53">
        <x:f t="shared" si="317"/>
        <x:v>20</x:v>
      </x:c>
      <x:c r="M1726" s="54">
        <x:f t="shared" si="318"/>
        <x:v>992.85343547603497</x:v>
      </x:c>
      <x:c r="N1726" s="54">
        <x:f t="shared" si="319"/>
        <x:v>0.18948155241391318</x:v>
      </x:c>
      <x:c r="O1726" s="55">
        <x:f t="shared" si="320"/>
        <x:v>58928</x:v>
      </x:c>
      <x:c r="P1726" s="55">
        <x:f t="shared" si="321"/>
        <x:v>12320</x:v>
      </x:c>
      <x:c r="Q1726" s="55">
        <x:f t="shared" si="322"/>
        <x:v>29737.038810347829</x:v>
      </x:c>
      <x:c r="R1726" s="55">
        <x:f t="shared" si="323"/>
        <x:v>-3129.038810347829</x:v>
      </x:c>
      <x:c r="S1726" s="1" t="str">
        <x:f t="shared" si="324"/>
        <x:v>YES</x:v>
      </x:c>
      <x:c r="T1726" s="1">
        <x:f t="shared" si="325"/>
        <x:v>-3129.038810347829</x:v>
      </x:c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53">
        <x:f t="shared" si="314"/>
        <x:v>2</x:v>
      </x:c>
      <x:c r="J1727" s="53">
        <x:f t="shared" si="315"/>
        <x:v>12</x:v>
      </x:c>
      <x:c r="K1727" s="53">
        <x:f t="shared" si="316"/>
        <x:v>7</x:v>
      </x:c>
      <x:c r="L1727" s="53">
        <x:f t="shared" si="317"/>
        <x:v>21</x:v>
      </x:c>
      <x:c r="M1727" s="54">
        <x:f t="shared" si="318"/>
        <x:v>1045.5778748739954</x:v>
      </x:c>
      <x:c r="N1727" s="54">
        <x:f t="shared" si="319"/>
        <x:v>0.22609574644027455</x:v>
      </x:c>
      <x:c r="O1727" s="55">
        <x:f t="shared" si="320"/>
        <x:v>61628</x:v>
      </x:c>
      <x:c r="P1727" s="55">
        <x:f t="shared" si="321"/>
        <x:v>13200</x:v>
      </x:c>
      <x:c r="Q1727" s="55">
        <x:f t="shared" si="322"/>
        <x:v>30652.393661006863</x:v>
      </x:c>
      <x:c r="R1727" s="55">
        <x:f t="shared" si="323"/>
        <x:v>-2224.3936610068631</x:v>
      </x:c>
      <x:c r="S1727" s="1" t="str">
        <x:f t="shared" si="324"/>
        <x:v>YES</x:v>
      </x:c>
      <x:c r="T1727" s="1">
        <x:f t="shared" si="325"/>
        <x:v>-2224.3936610068631</x:v>
      </x:c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53">
        <x:f t="shared" si="314"/>
        <x:v>2</x:v>
      </x:c>
      <x:c r="J1728" s="53">
        <x:f t="shared" si="315"/>
        <x:v>12</x:v>
      </x:c>
      <x:c r="K1728" s="53">
        <x:f t="shared" si="316"/>
        <x:v>8</x:v>
      </x:c>
      <x:c r="L1728" s="53">
        <x:f t="shared" si="317"/>
        <x:v>22</x:v>
      </x:c>
      <x:c r="M1728" s="54">
        <x:f t="shared" si="318"/>
        <x:v>1099.5749731539754</x:v>
      </x:c>
      <x:c r="N1728" s="54">
        <x:f t="shared" si="319"/>
        <x:v>0.26359373135692737</x:v>
      </x:c>
      <x:c r="O1728" s="55">
        <x:f t="shared" si="320"/>
        <x:v>64328</x:v>
      </x:c>
      <x:c r="P1728" s="55">
        <x:f t="shared" si="321"/>
        <x:v>14080</x:v>
      </x:c>
      <x:c r="Q1728" s="55">
        <x:f t="shared" si="322"/>
        <x:v>31589.843283923183</x:v>
      </x:c>
      <x:c r="R1728" s="55">
        <x:f t="shared" si="323"/>
        <x:v>-1341.8432839231828</x:v>
      </x:c>
      <x:c r="S1728" s="1" t="str">
        <x:f t="shared" si="324"/>
        <x:v>YES</x:v>
      </x:c>
      <x:c r="T1728" s="1">
        <x:f t="shared" si="325"/>
        <x:v>-1341.8432839231828</x:v>
      </x:c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53">
        <x:f t="shared" si="314"/>
        <x:v>2</x:v>
      </x:c>
      <x:c r="J1729" s="53">
        <x:f t="shared" si="315"/>
        <x:v>12</x:v>
      </x:c>
      <x:c r="K1729" s="53">
        <x:f t="shared" si="316"/>
        <x:v>9</x:v>
      </x:c>
      <x:c r="L1729" s="53">
        <x:f t="shared" si="317"/>
        <x:v>23</x:v>
      </x:c>
      <x:c r="M1729" s="54">
        <x:f t="shared" si="318"/>
        <x:v>1154.8683085943699</x:v>
      </x:c>
      <x:c r="N1729" s="54">
        <x:f t="shared" si="319"/>
        <x:v>0.30199188096831242</x:v>
      </x:c>
      <x:c r="O1729" s="55">
        <x:f t="shared" si="320"/>
        <x:v>67028</x:v>
      </x:c>
      <x:c r="P1729" s="55">
        <x:f t="shared" si="321"/>
        <x:v>14960</x:v>
      </x:c>
      <x:c r="Q1729" s="55">
        <x:f t="shared" si="322"/>
        <x:v>32549.797024207808</x:v>
      </x:c>
      <x:c r="R1729" s="55">
        <x:f t="shared" si="323"/>
        <x:v>-481.79702420780814</x:v>
      </x:c>
      <x:c r="S1729" s="1" t="str">
        <x:f t="shared" si="324"/>
        <x:v>YES</x:v>
      </x:c>
      <x:c r="T1729" s="1">
        <x:f t="shared" si="325"/>
        <x:v>-481.79702420780814</x:v>
      </x:c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53">
        <x:f t="shared" si="314"/>
        <x:v>2</x:v>
      </x:c>
      <x:c r="J1730" s="53">
        <x:f t="shared" si="315"/>
        <x:v>12</x:v>
      </x:c>
      <x:c r="K1730" s="53">
        <x:f t="shared" si="316"/>
        <x:v>10</x:v>
      </x:c>
      <x:c r="L1730" s="53">
        <x:f t="shared" si="317"/>
        <x:v>24</x:v>
      </x:c>
      <x:c r="M1730" s="54">
        <x:f t="shared" si="318"/>
        <x:v>1211.4818500775827</x:v>
      </x:c>
      <x:c r="N1730" s="54">
        <x:f t="shared" si="319"/>
        <x:v>0.3413068403316547</x:v>
      </x:c>
      <x:c r="O1730" s="55">
        <x:f t="shared" si="320"/>
        <x:v>69728</x:v>
      </x:c>
      <x:c r="P1730" s="55">
        <x:f t="shared" si="321"/>
        <x:v>15840</x:v>
      </x:c>
      <x:c r="Q1730" s="55">
        <x:f t="shared" si="322"/>
        <x:v>33532.671008291363</x:v>
      </x:c>
      <x:c r="R1730" s="55">
        <x:f t="shared" si="323"/>
        <x:v>355.32899170863675</x:v>
      </x:c>
      <x:c r="S1730" s="1" t="str">
        <x:f t="shared" si="324"/>
        <x:v>YES</x:v>
      </x:c>
      <x:c r="T1730" s="1">
        <x:f t="shared" si="325"/>
        <x:v>355.32899170863675</x:v>
      </x:c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53">
        <x:f t="shared" si="314"/>
        <x:v>2</x:v>
      </x:c>
      <x:c r="J1731" s="53">
        <x:f t="shared" si="315"/>
        <x:v>12</x:v>
      </x:c>
      <x:c r="K1731" s="53">
        <x:f t="shared" si="316"/>
        <x:v>11</x:v>
      </x:c>
      <x:c r="L1731" s="53">
        <x:f t="shared" si="317"/>
        <x:v>25</x:v>
      </x:c>
      <x:c r="M1731" s="54">
        <x:f t="shared" si="318"/>
        <x:v>1269.4399631710219</x:v>
      </x:c>
      <x:c r="N1731" s="54">
        <x:f t="shared" si="319"/>
        <x:v>0.3815555299798763</x:v>
      </x:c>
      <x:c r="O1731" s="55">
        <x:f t="shared" si="320"/>
        <x:v>72428</x:v>
      </x:c>
      <x:c r="P1731" s="55">
        <x:f t="shared" si="321"/>
        <x:v>16720</x:v>
      </x:c>
      <x:c r="Q1731" s="55">
        <x:f t="shared" si="322"/>
        <x:v>34538.888249496908</x:v>
      </x:c>
      <x:c r="R1731" s="55">
        <x:f t="shared" si="323"/>
        <x:v>1169.1117505030925</x:v>
      </x:c>
      <x:c r="S1731" s="1" t="str">
        <x:f t="shared" si="324"/>
        <x:v>YES</x:v>
      </x:c>
      <x:c r="T1731" s="1">
        <x:f t="shared" si="325"/>
        <x:v>1169.1117505030925</x:v>
      </x:c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53">
        <x:f t="shared" si="314"/>
        <x:v>2</x:v>
      </x:c>
      <x:c r="J1732" s="53">
        <x:f t="shared" si="315"/>
        <x:v>12</x:v>
      </x:c>
      <x:c r="K1732" s="53">
        <x:f t="shared" si="316"/>
        <x:v>12</x:v>
      </x:c>
      <x:c r="L1732" s="53">
        <x:f t="shared" si="317"/>
        <x:v>26</x:v>
      </x:c>
      <x:c r="M1732" s="54">
        <x:f t="shared" si="318"/>
        <x:v>1328.7674162990863</x:v>
      </x:c>
      <x:c r="N1732" s="54">
        <x:f t="shared" si="319"/>
        <x:v>0.42275515020769883</x:v>
      </x:c>
      <x:c r="O1732" s="55">
        <x:f t="shared" si="320"/>
        <x:v>75128</x:v>
      </x:c>
      <x:c r="P1732" s="55">
        <x:f t="shared" si="321"/>
        <x:v>17600</x:v>
      </x:c>
      <x:c r="Q1732" s="55">
        <x:f t="shared" si="322"/>
        <x:v>35568.878755192469</x:v>
      </x:c>
      <x:c r="R1732" s="55">
        <x:f t="shared" si="323"/>
        <x:v>1959.1212448075312</x:v>
      </x:c>
      <x:c r="S1732" s="1" t="str">
        <x:f t="shared" si="324"/>
        <x:v>YES</x:v>
      </x:c>
      <x:c r="T1732" s="1">
        <x:f t="shared" si="325"/>
        <x:v>1959.1212448075312</x:v>
      </x:c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53">
        <x:f t="shared" si="314"/>
        <x:v>2</x:v>
      </x:c>
      <x:c r="J1733" s="53">
        <x:f t="shared" si="315"/>
        <x:v>12</x:v>
      </x:c>
      <x:c r="K1733" s="53">
        <x:f t="shared" si="316"/>
        <x:v>13</x:v>
      </x:c>
      <x:c r="L1733" s="53">
        <x:f t="shared" si="317"/>
        <x:v>27</x:v>
      </x:c>
      <x:c r="M1733" s="54">
        <x:f t="shared" si="318"/>
        <x:v>1389.4893870074707</x:v>
      </x:c>
      <x:c r="N1733" s="54">
        <x:f t="shared" si="319"/>
        <x:v>0.46492318542185462</x:v>
      </x:c>
      <x:c r="O1733" s="55">
        <x:f t="shared" si="320"/>
        <x:v>77828</x:v>
      </x:c>
      <x:c r="P1733" s="55">
        <x:f t="shared" si="321"/>
        <x:v>18480</x:v>
      </x:c>
      <x:c r="Q1733" s="55">
        <x:f t="shared" si="322"/>
        <x:v>36623.079635546368</x:v>
      </x:c>
      <x:c r="R1733" s="55">
        <x:f t="shared" si="323"/>
        <x:v>2724.9203644536319</x:v>
      </x:c>
      <x:c r="S1733" s="1" t="str">
        <x:f t="shared" si="324"/>
        <x:v>YES</x:v>
      </x:c>
      <x:c r="T1733" s="1">
        <x:f t="shared" si="325"/>
        <x:v>2724.9203644536319</x:v>
      </x:c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53">
        <x:f t="shared" si="314"/>
        <x:v>2</x:v>
      </x:c>
      <x:c r="J1734" s="53">
        <x:f t="shared" si="315"/>
        <x:v>12</x:v>
      </x:c>
      <x:c r="K1734" s="53">
        <x:f t="shared" si="316"/>
        <x:v>14</x:v>
      </x:c>
      <x:c r="L1734" s="53">
        <x:f t="shared" si="317"/>
        <x:v>28</x:v>
      </x:c>
      <x:c r="M1734" s="54">
        <x:f t="shared" si="318"/>
        <x:v>1451.6314683211317</x:v>
      </x:c>
      <x:c r="N1734" s="54">
        <x:f t="shared" si="319"/>
        <x:v>0.50807740855634143</x:v>
      </x:c>
      <x:c r="O1734" s="55">
        <x:f t="shared" si="320"/>
        <x:v>80528</x:v>
      </x:c>
      <x:c r="P1734" s="55">
        <x:f t="shared" si="321"/>
        <x:v>19360</x:v>
      </x:c>
      <x:c r="Q1734" s="55">
        <x:f t="shared" si="322"/>
        <x:v>37701.935213908539</x:v>
      </x:c>
      <x:c r="R1734" s="55">
        <x:f t="shared" si="323"/>
        <x:v>3466.0647860914614</x:v>
      </x:c>
      <x:c r="S1734" s="1" t="str">
        <x:f t="shared" si="324"/>
        <x:v>YES</x:v>
      </x:c>
      <x:c r="T1734" s="1">
        <x:f t="shared" si="325"/>
        <x:v>3466.0647860914614</x:v>
      </x:c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53">
        <x:f t="shared" si="314"/>
        <x:v>2</x:v>
      </x:c>
      <x:c r="J1735" s="53">
        <x:f t="shared" si="315"/>
        <x:v>12</x:v>
      </x:c>
      <x:c r="K1735" s="53">
        <x:f t="shared" si="316"/>
        <x:v>15</x:v>
      </x:c>
      <x:c r="L1735" s="53">
        <x:f t="shared" si="317"/>
        <x:v>29</x:v>
      </x:c>
      <x:c r="M1735" s="54">
        <x:f t="shared" si="318"/>
        <x:v>1515.2196751972783</x:v>
      </x:c>
      <x:c r="N1735" s="54">
        <x:f t="shared" si="319"/>
        <x:v>0.55223588555366554</x:v>
      </x:c>
      <x:c r="O1735" s="55">
        <x:f t="shared" si="320"/>
        <x:v>83228</x:v>
      </x:c>
      <x:c r="P1735" s="55">
        <x:f t="shared" si="321"/>
        <x:v>20240</x:v>
      </x:c>
      <x:c r="Q1735" s="55">
        <x:f t="shared" si="322"/>
        <x:v>38805.897138841639</x:v>
      </x:c>
      <x:c r="R1735" s="55">
        <x:f t="shared" si="323"/>
        <x:v>4182.1028611583606</x:v>
      </x:c>
      <x:c r="S1735" s="1" t="str">
        <x:f t="shared" si="324"/>
        <x:v>YES</x:v>
      </x:c>
      <x:c r="T1735" s="1">
        <x:f t="shared" si="325"/>
        <x:v>4182.1028611583606</x:v>
      </x:c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53">
        <x:f t="shared" si="314"/>
        <x:v>2</x:v>
      </x:c>
      <x:c r="J1736" s="53">
        <x:f t="shared" si="315"/>
        <x:v>12</x:v>
      </x:c>
      <x:c r="K1736" s="53">
        <x:f t="shared" si="316"/>
        <x:v>16</x:v>
      </x:c>
      <x:c r="L1736" s="53">
        <x:f t="shared" si="317"/>
        <x:v>30</x:v>
      </x:c>
      <x:c r="M1736" s="54">
        <x:f t="shared" si="318"/>
        <x:v>1580.2804510747674</x:v>
      </x:c>
      <x:c r="N1736" s="54">
        <x:f t="shared" si="319"/>
        <x:v>0.59741697991303289</x:v>
      </x:c>
      <x:c r="O1736" s="55">
        <x:f t="shared" si="320"/>
        <x:v>85928</x:v>
      </x:c>
      <x:c r="P1736" s="55">
        <x:f t="shared" si="321"/>
        <x:v>21120</x:v>
      </x:c>
      <x:c r="Q1736" s="55">
        <x:f t="shared" si="322"/>
        <x:v>39935.424497825821</x:v>
      </x:c>
      <x:c r="R1736" s="55">
        <x:f t="shared" si="323"/>
        <x:v>4872.5755021741788</x:v>
      </x:c>
      <x:c r="S1736" s="1" t="str">
        <x:f t="shared" si="324"/>
        <x:v>YES</x:v>
      </x:c>
      <x:c r="T1736" s="1">
        <x:f t="shared" si="325"/>
        <x:v>4872.5755021741788</x:v>
      </x:c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53">
        <x:f t="shared" si="314"/>
        <x:v>2</x:v>
      </x:c>
      <x:c r="J1737" s="53">
        <x:f t="shared" si="315"/>
        <x:v>12</x:v>
      </x:c>
      <x:c r="K1737" s="53">
        <x:f t="shared" si="316"/>
        <x:v>17</x:v>
      </x:c>
      <x:c r="L1737" s="53">
        <x:f t="shared" si="317"/>
        <x:v>31</x:v>
      </x:c>
      <x:c r="M1737" s="54">
        <x:f t="shared" si="318"/>
        <x:v>1646.8406745213076</x:v>
      </x:c>
      <x:c r="N1737" s="54">
        <x:f t="shared" si="319"/>
        <x:v>0.6436393573064636</x:v>
      </x:c>
      <x:c r="O1737" s="55">
        <x:f t="shared" si="320"/>
        <x:v>88628</x:v>
      </x:c>
      <x:c r="P1737" s="55">
        <x:f t="shared" si="321"/>
        <x:v>22000</x:v>
      </x:c>
      <x:c r="Q1737" s="55">
        <x:f t="shared" si="322"/>
        <x:v>41090.983932661591</x:v>
      </x:c>
      <x:c r="R1737" s="55">
        <x:f t="shared" si="323"/>
        <x:v>5537.0160673384089</x:v>
      </x:c>
      <x:c r="S1737" s="1" t="str">
        <x:f t="shared" si="324"/>
        <x:v>YES</x:v>
      </x:c>
      <x:c r="T1737" s="1">
        <x:f t="shared" si="325"/>
        <x:v>5537.0160673384089</x:v>
      </x:c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53">
        <x:f t="shared" si="314"/>
        <x:v>2</x:v>
      </x:c>
      <x:c r="J1738" s="53">
        <x:f t="shared" si="315"/>
        <x:v>12</x:v>
      </x:c>
      <x:c r="K1738" s="53">
        <x:f t="shared" si="316"/>
        <x:v>18</x:v>
      </x:c>
      <x:c r="L1738" s="53">
        <x:f t="shared" si="317"/>
        <x:v>32</x:v>
      </x:c>
      <x:c r="M1738" s="54">
        <x:f t="shared" si="318"/>
        <x:v>1714.927665979895</x:v>
      </x:c>
      <x:c r="N1738" s="54">
        <x:f t="shared" si="319"/>
        <x:v>0.69092199026381595</x:v>
      </x:c>
      <x:c r="O1738" s="55">
        <x:f t="shared" si="320"/>
        <x:v>91328</x:v>
      </x:c>
      <x:c r="P1738" s="55">
        <x:f t="shared" si="321"/>
        <x:v>22880</x:v>
      </x:c>
      <x:c r="Q1738" s="55">
        <x:f t="shared" si="322"/>
        <x:v>42273.049756595399</x:v>
      </x:c>
      <x:c r="R1738" s="55">
        <x:f t="shared" si="323"/>
        <x:v>6174.9502434046008</x:v>
      </x:c>
      <x:c r="S1738" s="1" t="str">
        <x:f t="shared" si="324"/>
        <x:v>YES</x:v>
      </x:c>
      <x:c r="T1738" s="1">
        <x:f t="shared" si="325"/>
        <x:v>6174.9502434046008</x:v>
      </x:c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53">
        <x:f t="shared" si="314"/>
        <x:v>2</x:v>
      </x:c>
      <x:c r="J1739" s="53">
        <x:f t="shared" si="315"/>
        <x:v>12</x:v>
      </x:c>
      <x:c r="K1739" s="53">
        <x:f t="shared" si="316"/>
        <x:v>19</x:v>
      </x:c>
      <x:c r="L1739" s="53">
        <x:f t="shared" si="317"/>
        <x:v>33</x:v>
      </x:c>
      <x:c r="M1739" s="54">
        <x:f t="shared" si="318"/>
        <x:v>1784.5691946159168</x:v>
      </x:c>
      <x:c r="N1739" s="54">
        <x:f t="shared" si="319"/>
        <x:v>0.73928416292772003</x:v>
      </x:c>
      <x:c r="O1739" s="55">
        <x:f t="shared" si="320"/>
        <x:v>94028</x:v>
      </x:c>
      <x:c r="P1739" s="55">
        <x:f t="shared" si="321"/>
        <x:v>23760</x:v>
      </x:c>
      <x:c r="Q1739" s="55">
        <x:f t="shared" si="322"/>
        <x:v>43482.104073192997</x:v>
      </x:c>
      <x:c r="R1739" s="55">
        <x:f t="shared" si="323"/>
        <x:v>6785.895926807003</x:v>
      </x:c>
      <x:c r="S1739" s="1" t="str">
        <x:f t="shared" si="324"/>
        <x:v>YES</x:v>
      </x:c>
      <x:c r="T1739" s="1">
        <x:f t="shared" si="325"/>
        <x:v>6785.895926807003</x:v>
      </x:c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53">
        <x:f t="shared" si="314"/>
        <x:v>2</x:v>
      </x:c>
      <x:c r="J1740" s="53">
        <x:f t="shared" si="315"/>
        <x:v>12</x:v>
      </x:c>
      <x:c r="K1740" s="53">
        <x:f t="shared" si="316"/>
        <x:v>20</x:v>
      </x:c>
      <x:c r="L1740" s="53">
        <x:f t="shared" si="317"/>
        <x:v>34</x:v>
      </x:c>
      <x:c r="M1740" s="54">
        <x:f t="shared" si="318"/>
        <x:v>1855.7934852663939</x:v>
      </x:c>
      <x:c r="N1740" s="54">
        <x:f t="shared" si="319"/>
        <x:v>0.78874547587944022</x:v>
      </x:c>
      <x:c r="O1740" s="55">
        <x:f t="shared" si="320"/>
        <x:v>96728</x:v>
      </x:c>
      <x:c r="P1740" s="55">
        <x:f t="shared" si="321"/>
        <x:v>24640</x:v>
      </x:c>
      <x:c r="Q1740" s="55">
        <x:f t="shared" si="322"/>
        <x:v>44718.636896986005</x:v>
      </x:c>
      <x:c r="R1740" s="55">
        <x:f t="shared" si="323"/>
        <x:v>7369.363103013995</x:v>
      </x:c>
      <x:c r="S1740" s="1" t="str">
        <x:f t="shared" si="324"/>
        <x:v>YES</x:v>
      </x:c>
      <x:c r="T1740" s="1">
        <x:f t="shared" si="325"/>
        <x:v>7369.363103013995</x:v>
      </x:c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53">
        <x:f t="shared" si="314"/>
        <x:v>2</x:v>
      </x:c>
      <x:c r="J1741" s="53">
        <x:f t="shared" si="315"/>
        <x:v>12</x:v>
      </x:c>
      <x:c r="K1741" s="53">
        <x:f t="shared" si="316"/>
        <x:v>21</x:v>
      </x:c>
      <x:c r="L1741" s="53">
        <x:f t="shared" si="317"/>
        <x:v>35</x:v>
      </x:c>
      <x:c r="M1741" s="54">
        <x:f t="shared" si="318"/>
        <x:v>1928.6292254928376</x:v>
      </x:c>
      <x:c r="N1741" s="54">
        <x:f t="shared" si="319"/>
        <x:v>0.83932585103669277</x:v>
      </x:c>
      <x:c r="O1741" s="55">
        <x:f t="shared" si="320"/>
        <x:v>99428</x:v>
      </x:c>
      <x:c r="P1741" s="55">
        <x:f t="shared" si="321"/>
        <x:v>25520</x:v>
      </x:c>
      <x:c r="Q1741" s="55">
        <x:f t="shared" si="322"/>
        <x:v>45983.146275917316</x:v>
      </x:c>
      <x:c r="R1741" s="55">
        <x:f t="shared" si="323"/>
        <x:v>7924.8537240826845</x:v>
      </x:c>
      <x:c r="S1741" s="1" t="str">
        <x:f t="shared" si="324"/>
        <x:v>YES</x:v>
      </x:c>
      <x:c r="T1741" s="1">
        <x:f t="shared" si="325"/>
        <x:v>7924.8537240826845</x:v>
      </x:c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53">
        <x:f t="shared" si="314"/>
        <x:v>2</x:v>
      </x:c>
      <x:c r="J1742" s="53">
        <x:f t="shared" si="315"/>
        <x:v>12</x:v>
      </x:c>
      <x:c r="K1742" s="53">
        <x:f t="shared" si="316"/>
        <x:v>22</x:v>
      </x:c>
      <x:c r="L1742" s="53">
        <x:f t="shared" si="317"/>
        <x:v>36</x:v>
      </x:c>
      <x:c r="M1742" s="54">
        <x:f t="shared" si="318"/>
        <x:v>2003.1055727392336</x:v>
      </x:c>
      <x:c r="N1742" s="54">
        <x:f t="shared" si="319"/>
        <x:v>0.89104553662446773</x:v>
      </x:c>
      <x:c r="O1742" s="55">
        <x:f t="shared" si="320"/>
        <x:v>102128</x:v>
      </x:c>
      <x:c r="P1742" s="55">
        <x:f t="shared" si="321"/>
        <x:v>26400</x:v>
      </x:c>
      <x:c r="Q1742" s="55">
        <x:f t="shared" si="322"/>
        <x:v>47276.138415611698</x:v>
      </x:c>
      <x:c r="R1742" s="55">
        <x:f t="shared" si="323"/>
        <x:v>8451.8615843883017</x:v>
      </x:c>
      <x:c r="S1742" s="1" t="str">
        <x:f t="shared" si="324"/>
        <x:v>YES</x:v>
      </x:c>
      <x:c r="T1742" s="1">
        <x:f t="shared" si="325"/>
        <x:v>8451.8615843883017</x:v>
      </x:c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53">
        <x:f t="shared" si="314"/>
        <x:v>2</x:v>
      </x:c>
      <x:c r="J1743" s="53">
        <x:f t="shared" si="315"/>
        <x:v>12</x:v>
      </x:c>
      <x:c r="K1743" s="53">
        <x:f t="shared" si="316"/>
        <x:v>23</x:v>
      </x:c>
      <x:c r="L1743" s="53">
        <x:f t="shared" si="317"/>
        <x:v>37</x:v>
      </x:c>
      <x:c r="M1743" s="54">
        <x:f t="shared" si="318"/>
        <x:v>2079.2521615966702</x:v>
      </x:c>
      <x:c r="N1743" s="54">
        <x:f t="shared" si="319"/>
        <x:v>0.94392511221990993</x:v>
      </x:c>
      <x:c r="O1743" s="55">
        <x:f t="shared" si="320"/>
        <x:v>104828</x:v>
      </x:c>
      <x:c r="P1743" s="55">
        <x:f t="shared" si="321"/>
        <x:v>27280</x:v>
      </x:c>
      <x:c r="Q1743" s="55">
        <x:f t="shared" si="322"/>
        <x:v>48598.127805497745</x:v>
      </x:c>
      <x:c r="R1743" s="55">
        <x:f t="shared" si="323"/>
        <x:v>8949.8721945022553</x:v>
      </x:c>
      <x:c r="S1743" s="1" t="str">
        <x:f t="shared" si="324"/>
        <x:v>YES</x:v>
      </x:c>
      <x:c r="T1743" s="1">
        <x:f t="shared" si="325"/>
        <x:v>8949.8721945022553</x:v>
      </x:c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53">
        <x:f t="shared" si="314"/>
        <x:v>2</x:v>
      </x:c>
      <x:c r="J1744" s="53">
        <x:f t="shared" si="315"/>
        <x:v>12</x:v>
      </x:c>
      <x:c r="K1744" s="53">
        <x:f t="shared" si="316"/>
        <x:v>24</x:v>
      </x:c>
      <x:c r="L1744" s="53">
        <x:f t="shared" si="317"/>
        <x:v>38</x:v>
      </x:c>
      <x:c r="M1744" s="54">
        <x:f t="shared" si="318"/>
        <x:v>2157.0991111761659</x:v>
      </x:c>
      <x:c r="N1744" s="54">
        <x:f t="shared" si="319"/>
        <x:v>0.99798549387233748</x:v>
      </x:c>
      <x:c r="O1744" s="55">
        <x:f t="shared" si="320"/>
        <x:v>107528</x:v>
      </x:c>
      <x:c r="P1744" s="55">
        <x:f t="shared" si="321"/>
        <x:v>28160</x:v>
      </x:c>
      <x:c r="Q1744" s="55">
        <x:f t="shared" si="322"/>
        <x:v>49949.637346808435</x:v>
      </x:c>
      <x:c r="R1744" s="55">
        <x:f t="shared" si="323"/>
        <x:v>9418.3626531915652</x:v>
      </x:c>
      <x:c r="S1744" s="1" t="str">
        <x:f t="shared" si="324"/>
        <x:v>YES</x:v>
      </x:c>
      <x:c r="T1744" s="1">
        <x:f t="shared" si="325"/>
        <x:v>9418.3626531915652</x:v>
      </x:c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53">
        <x:f t="shared" si="314"/>
        <x:v>2</x:v>
      </x:c>
      <x:c r="J1745" s="53">
        <x:f t="shared" si="315"/>
        <x:v>12</x:v>
      </x:c>
      <x:c r="K1745" s="53">
        <x:f t="shared" si="316"/>
        <x:v>25</x:v>
      </x:c>
      <x:c r="L1745" s="53">
        <x:f t="shared" si="317"/>
        <x:v>39</x:v>
      </x:c>
      <x:c r="M1745" s="54">
        <x:f t="shared" si="318"/>
        <x:v>2236.6770325912635</x:v>
      </x:c>
      <x:c r="N1745" s="54">
        <x:f t="shared" si="319"/>
        <x:v>1.0532479392994885</x:v>
      </x:c>
      <x:c r="O1745" s="55">
        <x:f t="shared" si="320"/>
        <x:v>110228</x:v>
      </x:c>
      <x:c r="P1745" s="55">
        <x:f t="shared" si="321"/>
        <x:v>29040</x:v>
      </x:c>
      <x:c r="Q1745" s="55">
        <x:f t="shared" si="322"/>
        <x:v>51331.198482487212</x:v>
      </x:c>
      <x:c r="R1745" s="55">
        <x:f t="shared" si="323"/>
        <x:v>9856.8015175127875</x:v>
      </x:c>
      <x:c r="S1745" s="1" t="str">
        <x:f t="shared" si="324"/>
        <x:v>YES</x:v>
      </x:c>
      <x:c r="T1745" s="1">
        <x:f t="shared" si="325"/>
        <x:v>9856.8015175127875</x:v>
      </x:c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53">
        <x:f t="shared" si="314"/>
        <x:v>2</x:v>
      </x:c>
      <x:c r="J1746" s="53">
        <x:f t="shared" si="315"/>
        <x:v>12</x:v>
      </x:c>
      <x:c r="K1746" s="53">
        <x:f t="shared" si="316"/>
        <x:v>26</x:v>
      </x:c>
      <x:c r="L1746" s="53">
        <x:f t="shared" si="317"/>
        <x:v>40</x:v>
      </x:c>
      <x:c r="M1746" s="54">
        <x:f t="shared" si="318"/>
        <x:v>2318.0170365519816</x:v>
      </x:c>
      <x:c r="N1746" s="54">
        <x:f t="shared" si="319"/>
        <x:v>1.1097340531610984</x:v>
      </x:c>
      <x:c r="O1746" s="55">
        <x:f t="shared" si="320"/>
        <x:v>112928</x:v>
      </x:c>
      <x:c r="P1746" s="55">
        <x:f t="shared" si="321"/>
        <x:v>29920</x:v>
      </x:c>
      <x:c r="Q1746" s="55">
        <x:f t="shared" si="322"/>
        <x:v>52743.351329027457</x:v>
      </x:c>
      <x:c r="R1746" s="55">
        <x:f t="shared" si="323"/>
        <x:v>10264.648670972543</x:v>
      </x:c>
      <x:c r="S1746" s="1" t="str">
        <x:f t="shared" si="324"/>
        <x:v>YES</x:v>
      </x:c>
      <x:c r="T1746" s="1">
        <x:f t="shared" si="325"/>
        <x:v>10264.648670972543</x:v>
      </x:c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53">
        <x:f t="shared" si="314"/>
        <x:v>2</x:v>
      </x:c>
      <x:c r="J1747" s="53">
        <x:f t="shared" si="315"/>
        <x:v>12</x:v>
      </x:c>
      <x:c r="K1747" s="53">
        <x:f t="shared" si="316"/>
        <x:v>27</x:v>
      </x:c>
      <x:c r="L1747" s="53">
        <x:f t="shared" si="317"/>
        <x:v>41</x:v>
      </x:c>
      <x:c r="M1747" s="54">
        <x:f t="shared" si="318"/>
        <x:v>2401.1507410717381</x:v>
      </x:c>
      <x:c r="N1747" s="54">
        <x:f t="shared" si="319"/>
        <x:v>1.1674657924109293</x:v>
      </x:c>
      <x:c r="O1747" s="55">
        <x:f t="shared" si="320"/>
        <x:v>115628</x:v>
      </x:c>
      <x:c r="P1747" s="55">
        <x:f t="shared" si="321"/>
        <x:v>30800</x:v>
      </x:c>
      <x:c r="Q1747" s="55">
        <x:f t="shared" si="322"/>
        <x:v>54186.644810273232</x:v>
      </x:c>
      <x:c r="R1747" s="55">
        <x:f t="shared" si="323"/>
        <x:v>10641.355189726768</x:v>
      </x:c>
      <x:c r="S1747" s="1" t="str">
        <x:f t="shared" si="324"/>
        <x:v>YES</x:v>
      </x:c>
      <x:c r="T1747" s="1">
        <x:f t="shared" si="325"/>
        <x:v>10641.355189726768</x:v>
      </x:c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53">
        <x:f t="shared" si="314"/>
        <x:v>2</x:v>
      </x:c>
      <x:c r="J1748" s="53">
        <x:f t="shared" si="315"/>
        <x:v>12</x:v>
      </x:c>
      <x:c r="K1748" s="53">
        <x:f t="shared" si="316"/>
        <x:v>28</x:v>
      </x:c>
      <x:c r="L1748" s="53">
        <x:f t="shared" si="317"/>
        <x:v>42</x:v>
      </x:c>
      <x:c r="M1748" s="54">
        <x:f t="shared" si="318"/>
        <x:v>2486.1102792888919</x:v>
      </x:c>
      <x:c r="N1748" s="54">
        <x:f t="shared" si="319"/>
        <x:v>1.2264654717283971</x:v>
      </x:c>
      <x:c r="O1748" s="55">
        <x:f t="shared" si="320"/>
        <x:v>118328</x:v>
      </x:c>
      <x:c r="P1748" s="55">
        <x:f t="shared" si="321"/>
        <x:v>31680</x:v>
      </x:c>
      <x:c r="Q1748" s="55">
        <x:f t="shared" si="322"/>
        <x:v>55661.636793209924</x:v>
      </x:c>
      <x:c r="R1748" s="55">
        <x:f t="shared" si="323"/>
        <x:v>10986.363206790076</x:v>
      </x:c>
      <x:c r="S1748" s="1" t="str">
        <x:f t="shared" si="324"/>
        <x:v>YES</x:v>
      </x:c>
      <x:c r="T1748" s="1">
        <x:f t="shared" si="325"/>
        <x:v>10986.363206790076</x:v>
      </x:c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53">
        <x:f t="shared" si="314"/>
        <x:v>2</x:v>
      </x:c>
      <x:c r="J1749" s="53">
        <x:f t="shared" si="315"/>
        <x:v>12</x:v>
      </x:c>
      <x:c r="K1749" s="53">
        <x:f t="shared" si="316"/>
        <x:v>29</x:v>
      </x:c>
      <x:c r="L1749" s="53">
        <x:f t="shared" si="317"/>
        <x:v>43</x:v>
      </x:c>
      <x:c r="M1749" s="54">
        <x:f t="shared" si="318"/>
        <x:v>2572.9283074045452</x:v>
      </x:c>
      <x:c r="N1749" s="54">
        <x:f t="shared" si="319"/>
        <x:v>1.2867557690309341</x:v>
      </x:c>
      <x:c r="O1749" s="55">
        <x:f t="shared" si="320"/>
        <x:v>121028</x:v>
      </x:c>
      <x:c r="P1749" s="55">
        <x:f t="shared" si="321"/>
        <x:v>32560</x:v>
      </x:c>
      <x:c r="Q1749" s="55">
        <x:f t="shared" si="322"/>
        <x:v>57168.894225773358</x:v>
      </x:c>
      <x:c r="R1749" s="55">
        <x:f t="shared" si="323"/>
        <x:v>11299.105774226642</x:v>
      </x:c>
      <x:c r="S1749" s="1" t="str">
        <x:f t="shared" si="324"/>
        <x:v>YES</x:v>
      </x:c>
      <x:c r="T1749" s="1">
        <x:f t="shared" si="325"/>
        <x:v>11299.105774226642</x:v>
      </x:c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53">
        <x:f t="shared" si="314"/>
        <x:v>2</x:v>
      </x:c>
      <x:c r="J1750" s="53">
        <x:f t="shared" si="315"/>
        <x:v>12</x:v>
      </x:c>
      <x:c r="K1750" s="53">
        <x:f t="shared" si="316"/>
        <x:v>30</x:v>
      </x:c>
      <x:c r="L1750" s="53">
        <x:f t="shared" si="317"/>
        <x:v>44</x:v>
      </x:c>
      <x:c r="M1750" s="54">
        <x:f t="shared" si="318"/>
        <x:v>2661.6380127383159</x:v>
      </x:c>
      <x:c r="N1750" s="54">
        <x:f t="shared" si="319"/>
        <x:v>1.3483597310682749</x:v>
      </x:c>
      <x:c r="O1750" s="55">
        <x:f t="shared" si="320"/>
        <x:v>123728</x:v>
      </x:c>
      <x:c r="P1750" s="55">
        <x:f t="shared" si="321"/>
        <x:v>33440</x:v>
      </x:c>
      <x:c r="Q1750" s="55">
        <x:f t="shared" si="322"/>
        <x:v>58708.993276706875</x:v>
      </x:c>
      <x:c r="R1750" s="55">
        <x:f t="shared" si="323"/>
        <x:v>11579.006723293125</x:v>
      </x:c>
      <x:c r="S1750" s="1" t="str">
        <x:f t="shared" si="324"/>
        <x:v>YES</x:v>
      </x:c>
      <x:c r="T1750" s="1">
        <x:f t="shared" si="325"/>
        <x:v>11579.006723293125</x:v>
      </x:c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53">
        <x:f t="shared" si="314"/>
        <x:v>2</x:v>
      </x:c>
      <x:c r="J1751" s="53">
        <x:f t="shared" si="315"/>
        <x:v>13</x:v>
      </x:c>
      <x:c r="K1751" s="53">
        <x:f t="shared" si="316"/>
        <x:v>0</x:v>
      </x:c>
      <x:c r="L1751" s="53">
        <x:f t="shared" si="317"/>
        <x:v>15</x:v>
      </x:c>
      <x:c r="M1751" s="54">
        <x:f t="shared" si="318"/>
        <x:v>755.41930749245751</x:v>
      </x:c>
      <x:c r="N1751" s="54">
        <x:f t="shared" si="319"/>
        <x:v>2.45967413142066E-2</x:v>
      </x:c>
      <x:c r="O1751" s="55">
        <x:f t="shared" si="320"/>
        <x:v>44822</x:v>
      </x:c>
      <x:c r="P1751" s="55">
        <x:f t="shared" si="321"/>
        <x:v>7480</x:v>
      </x:c>
      <x:c r="Q1751" s="55">
        <x:f t="shared" si="322"/>
        <x:v>25614.918532855165</x:v>
      </x:c>
      <x:c r="R1751" s="55">
        <x:f t="shared" si="323"/>
        <x:v>-8272.9185328551648</x:v>
      </x:c>
      <x:c r="S1751" s="1" t="str">
        <x:f t="shared" si="324"/>
        <x:v>YES</x:v>
      </x:c>
      <x:c r="T1751" s="1">
        <x:f t="shared" si="325"/>
        <x:v>-8272.9185328551648</x:v>
      </x:c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53">
        <x:f t="shared" si="314"/>
        <x:v>2</x:v>
      </x:c>
      <x:c r="J1752" s="53">
        <x:f t="shared" si="315"/>
        <x:v>13</x:v>
      </x:c>
      <x:c r="K1752" s="53">
        <x:f t="shared" si="316"/>
        <x:v>1</x:v>
      </x:c>
      <x:c r="L1752" s="53">
        <x:f t="shared" si="317"/>
        <x:v>16</x:v>
      </x:c>
      <x:c r="M1752" s="54">
        <x:f t="shared" si="318"/>
        <x:v>800.98180749245751</x:v>
      </x:c>
      <x:c r="N1752" s="54">
        <x:f t="shared" si="319"/>
        <x:v>5.6237366314206602E-2</x:v>
      </x:c>
      <x:c r="O1752" s="55">
        <x:f t="shared" si="320"/>
        <x:v>47522</x:v>
      </x:c>
      <x:c r="P1752" s="55">
        <x:f t="shared" si="321"/>
        <x:v>8360</x:v>
      </x:c>
      <x:c r="Q1752" s="55">
        <x:f t="shared" si="322"/>
        <x:v>26405.934157855165</x:v>
      </x:c>
      <x:c r="R1752" s="55">
        <x:f t="shared" si="323"/>
        <x:v>-7243.9341578551648</x:v>
      </x:c>
      <x:c r="S1752" s="1" t="str">
        <x:f t="shared" si="324"/>
        <x:v>YES</x:v>
      </x:c>
      <x:c r="T1752" s="1">
        <x:f t="shared" si="325"/>
        <x:v>-7243.9341578551648</x:v>
      </x:c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53">
        <x:f t="shared" si="314"/>
        <x:v>2</x:v>
      </x:c>
      <x:c r="J1753" s="53">
        <x:f t="shared" si="315"/>
        <x:v>13</x:v>
      </x:c>
      <x:c r="K1753" s="53">
        <x:f t="shared" si="316"/>
        <x:v>2</x:v>
      </x:c>
      <x:c r="L1753" s="53">
        <x:f t="shared" si="317"/>
        <x:v>17</x:v>
      </x:c>
      <x:c r="M1753" s="54">
        <x:f t="shared" si="318"/>
        <x:v>847.68336999245753</x:v>
      </x:c>
      <x:c r="N1753" s="54">
        <x:f t="shared" si="319"/>
        <x:v>8.8669006939206624E-2</x:v>
      </x:c>
      <x:c r="O1753" s="55">
        <x:f t="shared" si="320"/>
        <x:v>50222</x:v>
      </x:c>
      <x:c r="P1753" s="55">
        <x:f t="shared" si="321"/>
        <x:v>9240</x:v>
      </x:c>
      <x:c r="Q1753" s="55">
        <x:f t="shared" si="322"/>
        <x:v>27216.725173480165</x:v>
      </x:c>
      <x:c r="R1753" s="55">
        <x:f t="shared" si="323"/>
        <x:v>-6234.7251734801648</x:v>
      </x:c>
      <x:c r="S1753" s="1" t="str">
        <x:f t="shared" si="324"/>
        <x:v>YES</x:v>
      </x:c>
      <x:c r="T1753" s="1">
        <x:f t="shared" si="325"/>
        <x:v>-6234.7251734801648</x:v>
      </x:c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53">
        <x:f t="shared" si="314"/>
        <x:v>2</x:v>
      </x:c>
      <x:c r="J1754" s="53">
        <x:f t="shared" si="315"/>
        <x:v>13</x:v>
      </x:c>
      <x:c r="K1754" s="53">
        <x:f t="shared" si="316"/>
        <x:v>3</x:v>
      </x:c>
      <x:c r="L1754" s="53">
        <x:f t="shared" si="317"/>
        <x:v>18</x:v>
      </x:c>
      <x:c r="M1754" s="54">
        <x:f t="shared" si="318"/>
        <x:v>895.54535241433246</x:v>
      </x:c>
      <x:c r="N1754" s="54">
        <x:f t="shared" si="319"/>
        <x:v>0.12190649473217531</x:v>
      </x:c>
      <x:c r="O1754" s="55">
        <x:f t="shared" si="320"/>
        <x:v>52922</x:v>
      </x:c>
      <x:c r="P1754" s="55">
        <x:f t="shared" si="321"/>
        <x:v>10120</x:v>
      </x:c>
      <x:c r="Q1754" s="55">
        <x:f t="shared" si="322"/>
        <x:v>28047.662368304384</x:v>
      </x:c>
      <x:c r="R1754" s="55">
        <x:f t="shared" si="323"/>
        <x:v>-5245.6623683043836</x:v>
      </x:c>
      <x:c r="S1754" s="1" t="str">
        <x:f t="shared" si="324"/>
        <x:v>YES</x:v>
      </x:c>
      <x:c r="T1754" s="1">
        <x:f t="shared" si="325"/>
        <x:v>-5245.6623683043836</x:v>
      </x:c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53">
        <x:f t="shared" si="314"/>
        <x:v>2</x:v>
      </x:c>
      <x:c r="J1755" s="53">
        <x:f t="shared" si="315"/>
        <x:v>13</x:v>
      </x:c>
      <x:c r="K1755" s="53">
        <x:f t="shared" si="316"/>
        <x:v>4</x:v>
      </x:c>
      <x:c r="L1755" s="53">
        <x:f t="shared" si="317"/>
        <x:v>19</x:v>
      </x:c>
      <x:c r="M1755" s="54">
        <x:f t="shared" si="318"/>
        <x:v>944.58946813698878</x:v>
      </x:c>
      <x:c r="N1755" s="54">
        <x:f t="shared" si="319"/>
        <x:v>0.15596490842846444</x:v>
      </x:c>
      <x:c r="O1755" s="55">
        <x:f t="shared" si="320"/>
        <x:v>55622</x:v>
      </x:c>
      <x:c r="P1755" s="55">
        <x:f t="shared" si="321"/>
        <x:v>11000</x:v>
      </x:c>
      <x:c r="Q1755" s="55">
        <x:f t="shared" si="322"/>
        <x:v>28899.12271071161</x:v>
      </x:c>
      <x:c r="R1755" s="55">
        <x:f t="shared" si="323"/>
        <x:v>-4277.1227107116101</x:v>
      </x:c>
      <x:c r="S1755" s="1" t="str">
        <x:f t="shared" si="324"/>
        <x:v>YES</x:v>
      </x:c>
      <x:c r="T1755" s="1">
        <x:f t="shared" si="325"/>
        <x:v>-4277.1227107116101</x:v>
      </x:c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53">
        <x:f t="shared" si="314"/>
        <x:v>2</x:v>
      </x:c>
      <x:c r="J1756" s="53">
        <x:f t="shared" si="315"/>
        <x:v>13</x:v>
      </x:c>
      <x:c r="K1756" s="53">
        <x:f t="shared" si="316"/>
        <x:v>5</x:v>
      </x:c>
      <x:c r="L1756" s="53">
        <x:f t="shared" si="317"/>
        <x:v>20</x:v>
      </x:c>
      <x:c r="M1756" s="54">
        <x:f t="shared" si="318"/>
        <x:v>994.83779205819235</x:v>
      </x:c>
      <x:c r="N1756" s="54">
        <x:f t="shared" si="319"/>
        <x:v>0.19085957781818913</x:v>
      </x:c>
      <x:c r="O1756" s="55">
        <x:f t="shared" si="320"/>
        <x:v>58322</x:v>
      </x:c>
      <x:c r="P1756" s="55">
        <x:f t="shared" si="321"/>
        <x:v>11880</x:v>
      </x:c>
      <x:c r="Q1756" s="55">
        <x:f t="shared" si="322"/>
        <x:v>29771.489445454728</x:v>
      </x:c>
      <x:c r="R1756" s="55">
        <x:f t="shared" si="323"/>
        <x:v>-3329.4894454547284</x:v>
      </x:c>
      <x:c r="S1756" s="1" t="str">
        <x:f t="shared" si="324"/>
        <x:v>YES</x:v>
      </x:c>
      <x:c r="T1756" s="1">
        <x:f t="shared" si="325"/>
        <x:v>-3329.4894454547284</x:v>
      </x:c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53">
        <x:f t="shared" si="314"/>
        <x:v>2</x:v>
      </x:c>
      <x:c r="J1757" s="53">
        <x:f t="shared" si="315"/>
        <x:v>13</x:v>
      </x:c>
      <x:c r="K1757" s="53">
        <x:f t="shared" si="316"/>
        <x:v>6</x:v>
      </x:c>
      <x:c r="L1757" s="53">
        <x:f t="shared" si="317"/>
        <x:v>21</x:v>
      </x:c>
      <x:c r="M1757" s="54">
        <x:f t="shared" si="318"/>
        <x:v>1046.3127662398254</x:v>
      </x:c>
      <x:c r="N1757" s="54">
        <x:f t="shared" si="319"/>
        <x:v>0.22660608766654539</x:v>
      </x:c>
      <x:c r="O1757" s="55">
        <x:f t="shared" si="320"/>
        <x:v>61022</x:v>
      </x:c>
      <x:c r="P1757" s="55">
        <x:f t="shared" si="321"/>
        <x:v>12760</x:v>
      </x:c>
      <x:c r="Q1757" s="55">
        <x:f t="shared" si="322"/>
        <x:v>30665.152191663634</x:v>
      </x:c>
      <x:c r="R1757" s="55">
        <x:f t="shared" si="323"/>
        <x:v>-2403.1521916636339</x:v>
      </x:c>
      <x:c r="S1757" s="1" t="str">
        <x:f t="shared" si="324"/>
        <x:v>YES</x:v>
      </x:c>
      <x:c r="T1757" s="1">
        <x:f t="shared" si="325"/>
        <x:v>-2403.1521916636339</x:v>
      </x:c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53">
        <x:f t="shared" si="314"/>
        <x:v>2</x:v>
      </x:c>
      <x:c r="J1758" s="53">
        <x:f t="shared" si="315"/>
        <x:v>13</x:v>
      </x:c>
      <x:c r="K1758" s="53">
        <x:f t="shared" si="316"/>
        <x:v>7</x:v>
      </x:c>
      <x:c r="L1758" s="53">
        <x:f t="shared" si="317"/>
        <x:v>22</x:v>
      </x:c>
      <x:c r="M1758" s="54">
        <x:f t="shared" si="318"/>
        <x:v>1099.0372056377857</x:v>
      </x:c>
      <x:c r="N1758" s="54">
        <x:f t="shared" si="319"/>
        <x:v>0.26322028169290679</x:v>
      </x:c>
      <x:c r="O1758" s="55">
        <x:f t="shared" si="320"/>
        <x:v>63722</x:v>
      </x:c>
      <x:c r="P1758" s="55">
        <x:f t="shared" si="321"/>
        <x:v>13640</x:v>
      </x:c>
      <x:c r="Q1758" s="55">
        <x:f t="shared" si="322"/>
        <x:v>31580.507042322668</x:v>
      </x:c>
      <x:c r="R1758" s="55">
        <x:f t="shared" si="323"/>
        <x:v>-1498.507042322668</x:v>
      </x:c>
      <x:c r="S1758" s="1" t="str">
        <x:f t="shared" si="324"/>
        <x:v>YES</x:v>
      </x:c>
      <x:c r="T1758" s="1">
        <x:f t="shared" si="325"/>
        <x:v>-1498.507042322668</x:v>
      </x:c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53">
        <x:f t="shared" si="314"/>
        <x:v>2</x:v>
      </x:c>
      <x:c r="J1759" s="53">
        <x:f t="shared" si="315"/>
        <x:v>13</x:v>
      </x:c>
      <x:c r="K1759" s="53">
        <x:f t="shared" si="316"/>
        <x:v>8</x:v>
      </x:c>
      <x:c r="L1759" s="53">
        <x:f t="shared" si="317"/>
        <x:v>23</x:v>
      </x:c>
      <x:c r="M1759" s="54">
        <x:f t="shared" si="318"/>
        <x:v>1153.034303917766</x:v>
      </x:c>
      <x:c r="N1759" s="54">
        <x:f t="shared" si="319"/>
        <x:v>0.30071826660955975</x:v>
      </x:c>
      <x:c r="O1759" s="55">
        <x:f t="shared" si="320"/>
        <x:v>66422</x:v>
      </x:c>
      <x:c r="P1759" s="55">
        <x:f t="shared" si="321"/>
        <x:v>14520</x:v>
      </x:c>
      <x:c r="Q1759" s="55">
        <x:f t="shared" si="322"/>
        <x:v>32517.956665238991</x:v>
      </x:c>
      <x:c r="R1759" s="55">
        <x:f t="shared" si="323"/>
        <x:v>-615.95666523899126</x:v>
      </x:c>
      <x:c r="S1759" s="1" t="str">
        <x:f t="shared" si="324"/>
        <x:v>YES</x:v>
      </x:c>
      <x:c r="T1759" s="1">
        <x:f t="shared" si="325"/>
        <x:v>-615.95666523899126</x:v>
      </x:c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53">
        <x:f t="shared" si="314"/>
        <x:v>2</x:v>
      </x:c>
      <x:c r="J1760" s="53">
        <x:f t="shared" si="315"/>
        <x:v>13</x:v>
      </x:c>
      <x:c r="K1760" s="53">
        <x:f t="shared" si="316"/>
        <x:v>9</x:v>
      </x:c>
      <x:c r="L1760" s="53">
        <x:f t="shared" si="317"/>
        <x:v>24</x:v>
      </x:c>
      <x:c r="M1760" s="54">
        <x:f t="shared" si="318"/>
        <x:v>1208.3276393581605</x:v>
      </x:c>
      <x:c r="N1760" s="54">
        <x:f t="shared" si="319"/>
        <x:v>0.33911641622094479</x:v>
      </x:c>
      <x:c r="O1760" s="55">
        <x:f t="shared" si="320"/>
        <x:v>69122</x:v>
      </x:c>
      <x:c r="P1760" s="55">
        <x:f t="shared" si="321"/>
        <x:v>15400</x:v>
      </x:c>
      <x:c r="Q1760" s="55">
        <x:f t="shared" si="322"/>
        <x:v>33477.910405523617</x:v>
      </x:c>
      <x:c r="R1760" s="55">
        <x:f t="shared" si="323"/>
        <x:v>244.08959447638335</x:v>
      </x:c>
      <x:c r="S1760" s="1" t="str">
        <x:f t="shared" si="324"/>
        <x:v>YES</x:v>
      </x:c>
      <x:c r="T1760" s="1">
        <x:f t="shared" si="325"/>
        <x:v>244.08959447638335</x:v>
      </x:c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53">
        <x:f t="shared" si="314"/>
        <x:v>2</x:v>
      </x:c>
      <x:c r="J1761" s="53">
        <x:f t="shared" si="315"/>
        <x:v>13</x:v>
      </x:c>
      <x:c r="K1761" s="53">
        <x:f t="shared" si="316"/>
        <x:v>10</x:v>
      </x:c>
      <x:c r="L1761" s="53">
        <x:f t="shared" si="317"/>
        <x:v>25</x:v>
      </x:c>
      <x:c r="M1761" s="54">
        <x:f t="shared" si="318"/>
        <x:v>1264.9411808413734</x:v>
      </x:c>
      <x:c r="N1761" s="54">
        <x:f t="shared" si="319"/>
        <x:v>0.37843137558428708</x:v>
      </x:c>
      <x:c r="O1761" s="55">
        <x:f t="shared" si="320"/>
        <x:v>71822</x:v>
      </x:c>
      <x:c r="P1761" s="55">
        <x:f t="shared" si="321"/>
        <x:v>16280</x:v>
      </x:c>
      <x:c r="Q1761" s="55">
        <x:f t="shared" si="322"/>
        <x:v>34460.784389607172</x:v>
      </x:c>
      <x:c r="R1761" s="55">
        <x:f t="shared" si="323"/>
        <x:v>1081.2156103928282</x:v>
      </x:c>
      <x:c r="S1761" s="1" t="str">
        <x:f t="shared" si="324"/>
        <x:v>YES</x:v>
      </x:c>
      <x:c r="T1761" s="1">
        <x:f t="shared" si="325"/>
        <x:v>1081.2156103928282</x:v>
      </x:c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53">
        <x:f t="shared" si="314"/>
        <x:v>2</x:v>
      </x:c>
      <x:c r="J1762" s="53">
        <x:f t="shared" si="315"/>
        <x:v>13</x:v>
      </x:c>
      <x:c r="K1762" s="53">
        <x:f t="shared" si="316"/>
        <x:v>11</x:v>
      </x:c>
      <x:c r="L1762" s="53">
        <x:f t="shared" si="317"/>
        <x:v>26</x:v>
      </x:c>
      <x:c r="M1762" s="54">
        <x:f t="shared" si="318"/>
        <x:v>1322.8992939348122</x:v>
      </x:c>
      <x:c r="N1762" s="54">
        <x:f t="shared" si="319"/>
        <x:v>0.4186800652325085</x:v>
      </x:c>
      <x:c r="O1762" s="55">
        <x:f t="shared" si="320"/>
        <x:v>74522</x:v>
      </x:c>
      <x:c r="P1762" s="55">
        <x:f t="shared" si="321"/>
        <x:v>17160</x:v>
      </x:c>
      <x:c r="Q1762" s="55">
        <x:f t="shared" si="322"/>
        <x:v>35467.001630812709</x:v>
      </x:c>
      <x:c r="R1762" s="55">
        <x:f t="shared" si="323"/>
        <x:v>1894.9983691872912</x:v>
      </x:c>
      <x:c r="S1762" s="1" t="str">
        <x:f t="shared" si="324"/>
        <x:v>YES</x:v>
      </x:c>
      <x:c r="T1762" s="1">
        <x:f t="shared" si="325"/>
        <x:v>1894.9983691872912</x:v>
      </x:c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53">
        <x:f t="shared" si="314"/>
        <x:v>2</x:v>
      </x:c>
      <x:c r="J1763" s="53">
        <x:f t="shared" si="315"/>
        <x:v>13</x:v>
      </x:c>
      <x:c r="K1763" s="53">
        <x:f t="shared" si="316"/>
        <x:v>12</x:v>
      </x:c>
      <x:c r="L1763" s="53">
        <x:f t="shared" si="317"/>
        <x:v>27</x:v>
      </x:c>
      <x:c r="M1763" s="54">
        <x:f t="shared" si="318"/>
        <x:v>1382.2267470628767</x:v>
      </x:c>
      <x:c r="N1763" s="54">
        <x:f t="shared" si="319"/>
        <x:v>0.45987968546033103</x:v>
      </x:c>
      <x:c r="O1763" s="55">
        <x:f t="shared" si="320"/>
        <x:v>77222</x:v>
      </x:c>
      <x:c r="P1763" s="55">
        <x:f t="shared" si="321"/>
        <x:v>18040</x:v>
      </x:c>
      <x:c r="Q1763" s="55">
        <x:f t="shared" si="322"/>
        <x:v>36496.992136508277</x:v>
      </x:c>
      <x:c r="R1763" s="55">
        <x:f t="shared" si="323"/>
        <x:v>2685.0078634917227</x:v>
      </x:c>
      <x:c r="S1763" s="1" t="str">
        <x:f t="shared" si="324"/>
        <x:v>YES</x:v>
      </x:c>
      <x:c r="T1763" s="1">
        <x:f t="shared" si="325"/>
        <x:v>2685.0078634917227</x:v>
      </x:c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53">
        <x:f t="shared" si="314"/>
        <x:v>2</x:v>
      </x:c>
      <x:c r="J1764" s="53">
        <x:f t="shared" si="315"/>
        <x:v>13</x:v>
      </x:c>
      <x:c r="K1764" s="53">
        <x:f t="shared" si="316"/>
        <x:v>13</x:v>
      </x:c>
      <x:c r="L1764" s="53">
        <x:f t="shared" si="317"/>
        <x:v>28</x:v>
      </x:c>
      <x:c r="M1764" s="54">
        <x:f t="shared" si="318"/>
        <x:v>1442.9487177712608</x:v>
      </x:c>
      <x:c r="N1764" s="54">
        <x:f t="shared" si="319"/>
        <x:v>0.50204772067448666</x:v>
      </x:c>
      <x:c r="O1764" s="55">
        <x:f t="shared" si="320"/>
        <x:v>79922</x:v>
      </x:c>
      <x:c r="P1764" s="55">
        <x:f t="shared" si="321"/>
        <x:v>18920</x:v>
      </x:c>
      <x:c r="Q1764" s="55">
        <x:f t="shared" si="322"/>
        <x:v>37551.193016862169</x:v>
      </x:c>
      <x:c r="R1764" s="55">
        <x:f t="shared" si="323"/>
        <x:v>3450.8069831378307</x:v>
      </x:c>
      <x:c r="S1764" s="1" t="str">
        <x:f t="shared" si="324"/>
        <x:v>YES</x:v>
      </x:c>
      <x:c r="T1764" s="1">
        <x:f t="shared" si="325"/>
        <x:v>3450.8069831378307</x:v>
      </x:c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53">
        <x:f t="shared" si="314"/>
        <x:v>2</x:v>
      </x:c>
      <x:c r="J1765" s="53">
        <x:f t="shared" si="315"/>
        <x:v>13</x:v>
      </x:c>
      <x:c r="K1765" s="53">
        <x:f t="shared" si="316"/>
        <x:v>14</x:v>
      </x:c>
      <x:c r="L1765" s="53">
        <x:f t="shared" si="317"/>
        <x:v>29</x:v>
      </x:c>
      <x:c r="M1765" s="54">
        <x:f t="shared" si="318"/>
        <x:v>1505.0907990849223</x:v>
      </x:c>
      <x:c r="N1765" s="54">
        <x:f t="shared" si="319"/>
        <x:v>0.5452019438089738</x:v>
      </x:c>
      <x:c r="O1765" s="55">
        <x:f t="shared" si="320"/>
        <x:v>82622</x:v>
      </x:c>
      <x:c r="P1765" s="55">
        <x:f t="shared" si="321"/>
        <x:v>19800</x:v>
      </x:c>
      <x:c r="Q1765" s="55">
        <x:f t="shared" si="322"/>
        <x:v>38630.048595224347</x:v>
      </x:c>
      <x:c r="R1765" s="55">
        <x:f t="shared" si="323"/>
        <x:v>4191.9514047756529</x:v>
      </x:c>
      <x:c r="S1765" s="1" t="str">
        <x:f t="shared" si="324"/>
        <x:v>YES</x:v>
      </x:c>
      <x:c r="T1765" s="1">
        <x:f t="shared" si="325"/>
        <x:v>4191.9514047756529</x:v>
      </x:c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53">
        <x:f t="shared" si="314"/>
        <x:v>2</x:v>
      </x:c>
      <x:c r="J1766" s="53">
        <x:f t="shared" si="315"/>
        <x:v>13</x:v>
      </x:c>
      <x:c r="K1766" s="53">
        <x:f t="shared" si="316"/>
        <x:v>15</x:v>
      </x:c>
      <x:c r="L1766" s="53">
        <x:f t="shared" si="317"/>
        <x:v>30</x:v>
      </x:c>
      <x:c r="M1766" s="54">
        <x:f t="shared" si="318"/>
        <x:v>1568.6790059610685</x:v>
      </x:c>
      <x:c r="N1766" s="54">
        <x:f t="shared" si="319"/>
        <x:v>0.58936042080629758</x:v>
      </x:c>
      <x:c r="O1766" s="55">
        <x:f t="shared" si="320"/>
        <x:v>85322</x:v>
      </x:c>
      <x:c r="P1766" s="55">
        <x:f t="shared" si="321"/>
        <x:v>20680</x:v>
      </x:c>
      <x:c r="Q1766" s="55">
        <x:f t="shared" si="322"/>
        <x:v>39734.010520157441</x:v>
      </x:c>
      <x:c r="R1766" s="55">
        <x:f t="shared" si="323"/>
        <x:v>4907.9894798425594</x:v>
      </x:c>
      <x:c r="S1766" s="1" t="str">
        <x:f t="shared" si="324"/>
        <x:v>YES</x:v>
      </x:c>
      <x:c r="T1766" s="1">
        <x:f t="shared" si="325"/>
        <x:v>4907.9894798425594</x:v>
      </x:c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53">
        <x:f t="shared" si="314"/>
        <x:v>2</x:v>
      </x:c>
      <x:c r="J1767" s="53">
        <x:f t="shared" si="315"/>
        <x:v>13</x:v>
      </x:c>
      <x:c r="K1767" s="53">
        <x:f t="shared" si="316"/>
        <x:v>16</x:v>
      </x:c>
      <x:c r="L1767" s="53">
        <x:f t="shared" si="317"/>
        <x:v>31</x:v>
      </x:c>
      <x:c r="M1767" s="54">
        <x:f t="shared" si="318"/>
        <x:v>1633.7397818385575</x:v>
      </x:c>
      <x:c r="N1767" s="54">
        <x:f t="shared" si="319"/>
        <x:v>0.63454151516566493</x:v>
      </x:c>
      <x:c r="O1767" s="55">
        <x:f t="shared" si="320"/>
        <x:v>88022</x:v>
      </x:c>
      <x:c r="P1767" s="55">
        <x:f t="shared" si="321"/>
        <x:v>21560</x:v>
      </x:c>
      <x:c r="Q1767" s="55">
        <x:f t="shared" si="322"/>
        <x:v>40863.537879141622</x:v>
      </x:c>
      <x:c r="R1767" s="55">
        <x:f t="shared" si="323"/>
        <x:v>5598.4621208583776</x:v>
      </x:c>
      <x:c r="S1767" s="1" t="str">
        <x:f t="shared" si="324"/>
        <x:v>YES</x:v>
      </x:c>
      <x:c r="T1767" s="1">
        <x:f t="shared" si="325"/>
        <x:v>5598.4621208583776</x:v>
      </x:c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53">
        <x:f t="shared" si="314"/>
        <x:v>2</x:v>
      </x:c>
      <x:c r="J1768" s="53">
        <x:f t="shared" si="315"/>
        <x:v>13</x:v>
      </x:c>
      <x:c r="K1768" s="53">
        <x:f t="shared" si="316"/>
        <x:v>17</x:v>
      </x:c>
      <x:c r="L1768" s="53">
        <x:f t="shared" si="317"/>
        <x:v>32</x:v>
      </x:c>
      <x:c r="M1768" s="54">
        <x:f t="shared" si="318"/>
        <x:v>1700.300005285098</x:v>
      </x:c>
      <x:c r="N1768" s="54">
        <x:f t="shared" si="319"/>
        <x:v>0.68076389255909586</x:v>
      </x:c>
      <x:c r="O1768" s="55">
        <x:f t="shared" si="320"/>
        <x:v>90722</x:v>
      </x:c>
      <x:c r="P1768" s="55">
        <x:f t="shared" si="321"/>
        <x:v>22440</x:v>
      </x:c>
      <x:c r="Q1768" s="55">
        <x:f t="shared" si="322"/>
        <x:v>42019.0973139774</x:v>
      </x:c>
      <x:c r="R1768" s="55">
        <x:f t="shared" si="323"/>
        <x:v>6262.9026860226004</x:v>
      </x:c>
      <x:c r="S1768" s="1" t="str">
        <x:f t="shared" si="324"/>
        <x:v>YES</x:v>
      </x:c>
      <x:c r="T1768" s="1">
        <x:f t="shared" si="325"/>
        <x:v>6262.9026860226004</x:v>
      </x:c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53">
        <x:f t="shared" si="314"/>
        <x:v>2</x:v>
      </x:c>
      <x:c r="J1769" s="53">
        <x:f t="shared" si="315"/>
        <x:v>13</x:v>
      </x:c>
      <x:c r="K1769" s="53">
        <x:f t="shared" si="316"/>
        <x:v>18</x:v>
      </x:c>
      <x:c r="L1769" s="53">
        <x:f t="shared" si="317"/>
        <x:v>33</x:v>
      </x:c>
      <x:c r="M1769" s="54">
        <x:f t="shared" si="318"/>
        <x:v>1768.3869967436854</x:v>
      </x:c>
      <x:c r="N1769" s="54">
        <x:f t="shared" si="319"/>
        <x:v>0.72804652551644822</x:v>
      </x:c>
      <x:c r="O1769" s="55">
        <x:f t="shared" si="320"/>
        <x:v>93422</x:v>
      </x:c>
      <x:c r="P1769" s="55">
        <x:f t="shared" si="321"/>
        <x:v>23320</x:v>
      </x:c>
      <x:c r="Q1769" s="55">
        <x:f t="shared" si="322"/>
        <x:v>43201.163137911208</x:v>
      </x:c>
      <x:c r="R1769" s="55">
        <x:f t="shared" si="323"/>
        <x:v>6900.8368620887923</x:v>
      </x:c>
      <x:c r="S1769" s="1" t="str">
        <x:f t="shared" si="324"/>
        <x:v>YES</x:v>
      </x:c>
      <x:c r="T1769" s="1">
        <x:f t="shared" si="325"/>
        <x:v>6900.8368620887923</x:v>
      </x:c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53">
        <x:f t="shared" si="314"/>
        <x:v>2</x:v>
      </x:c>
      <x:c r="J1770" s="53">
        <x:f t="shared" si="315"/>
        <x:v>13</x:v>
      </x:c>
      <x:c r="K1770" s="53">
        <x:f t="shared" si="316"/>
        <x:v>19</x:v>
      </x:c>
      <x:c r="L1770" s="53">
        <x:f t="shared" si="317"/>
        <x:v>34</x:v>
      </x:c>
      <x:c r="M1770" s="54">
        <x:f t="shared" si="318"/>
        <x:v>1838.0285253797069</x:v>
      </x:c>
      <x:c r="N1770" s="54">
        <x:f t="shared" si="319"/>
        <x:v>0.77640869818035207</x:v>
      </x:c>
      <x:c r="O1770" s="55">
        <x:f t="shared" si="320"/>
        <x:v>96122</x:v>
      </x:c>
      <x:c r="P1770" s="55">
        <x:f t="shared" si="321"/>
        <x:v>24200</x:v>
      </x:c>
      <x:c r="Q1770" s="55">
        <x:f t="shared" si="322"/>
        <x:v>44410.217454508806</x:v>
      </x:c>
      <x:c r="R1770" s="55">
        <x:f t="shared" si="323"/>
        <x:v>7511.7825454911945</x:v>
      </x:c>
      <x:c r="S1770" s="1" t="str">
        <x:f t="shared" si="324"/>
        <x:v>YES</x:v>
      </x:c>
      <x:c r="T1770" s="1">
        <x:f t="shared" si="325"/>
        <x:v>7511.7825454911945</x:v>
      </x:c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53">
        <x:f t="shared" si="314"/>
        <x:v>2</x:v>
      </x:c>
      <x:c r="J1771" s="53">
        <x:f t="shared" si="315"/>
        <x:v>13</x:v>
      </x:c>
      <x:c r="K1771" s="53">
        <x:f t="shared" si="316"/>
        <x:v>20</x:v>
      </x:c>
      <x:c r="L1771" s="53">
        <x:f t="shared" si="317"/>
        <x:v>35</x:v>
      </x:c>
      <x:c r="M1771" s="54">
        <x:f t="shared" si="318"/>
        <x:v>1909.252816030184</x:v>
      </x:c>
      <x:c r="N1771" s="54">
        <x:f t="shared" si="319"/>
        <x:v>0.82587001113207226</x:v>
      </x:c>
      <x:c r="O1771" s="55">
        <x:f t="shared" si="320"/>
        <x:v>98822</x:v>
      </x:c>
      <x:c r="P1771" s="55">
        <x:f t="shared" si="321"/>
        <x:v>25080</x:v>
      </x:c>
      <x:c r="Q1771" s="55">
        <x:f t="shared" si="322"/>
        <x:v>45646.750278301806</x:v>
      </x:c>
      <x:c r="R1771" s="55">
        <x:f t="shared" si="323"/>
        <x:v>8095.2497216981938</x:v>
      </x:c>
      <x:c r="S1771" s="1" t="str">
        <x:f t="shared" si="324"/>
        <x:v>YES</x:v>
      </x:c>
      <x:c r="T1771" s="1">
        <x:f t="shared" si="325"/>
        <x:v>8095.2497216981938</x:v>
      </x:c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53">
        <x:f t="shared" si="314"/>
        <x:v>2</x:v>
      </x:c>
      <x:c r="J1772" s="53">
        <x:f t="shared" si="315"/>
        <x:v>13</x:v>
      </x:c>
      <x:c r="K1772" s="53">
        <x:f t="shared" si="316"/>
        <x:v>21</x:v>
      </x:c>
      <x:c r="L1772" s="53">
        <x:f t="shared" si="317"/>
        <x:v>36</x:v>
      </x:c>
      <x:c r="M1772" s="54">
        <x:f t="shared" si="318"/>
        <x:v>1982.0885562566277</x:v>
      </x:c>
      <x:c r="N1772" s="54">
        <x:f t="shared" si="319"/>
        <x:v>0.87645038628932481</x:v>
      </x:c>
      <x:c r="O1772" s="55">
        <x:f t="shared" si="320"/>
        <x:v>101522</x:v>
      </x:c>
      <x:c r="P1772" s="55">
        <x:f t="shared" si="321"/>
        <x:v>25960</x:v>
      </x:c>
      <x:c r="Q1772" s="55">
        <x:f t="shared" si="322"/>
        <x:v>46911.259657233124</x:v>
      </x:c>
      <x:c r="R1772" s="55">
        <x:f t="shared" si="323"/>
        <x:v>8650.740342766876</x:v>
      </x:c>
      <x:c r="S1772" s="1" t="str">
        <x:f t="shared" si="324"/>
        <x:v>YES</x:v>
      </x:c>
      <x:c r="T1772" s="1">
        <x:f t="shared" si="325"/>
        <x:v>8650.740342766876</x:v>
      </x:c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53">
        <x:f t="shared" si="314"/>
        <x:v>2</x:v>
      </x:c>
      <x:c r="J1773" s="53">
        <x:f t="shared" si="315"/>
        <x:v>13</x:v>
      </x:c>
      <x:c r="K1773" s="53">
        <x:f t="shared" si="316"/>
        <x:v>22</x:v>
      </x:c>
      <x:c r="L1773" s="53">
        <x:f t="shared" si="317"/>
        <x:v>37</x:v>
      </x:c>
      <x:c r="M1773" s="54">
        <x:f t="shared" si="318"/>
        <x:v>2056.5649035030242</x:v>
      </x:c>
      <x:c r="N1773" s="54">
        <x:f t="shared" si="319"/>
        <x:v>0.9281700718771001</x:v>
      </x:c>
      <x:c r="O1773" s="55">
        <x:f t="shared" si="320"/>
        <x:v>104222</x:v>
      </x:c>
      <x:c r="P1773" s="55">
        <x:f t="shared" si="321"/>
        <x:v>26840</x:v>
      </x:c>
      <x:c r="Q1773" s="55">
        <x:f t="shared" si="322"/>
        <x:v>48204.251796927507</x:v>
      </x:c>
      <x:c r="R1773" s="55">
        <x:f t="shared" si="323"/>
        <x:v>9177.7482030724932</x:v>
      </x:c>
      <x:c r="S1773" s="1" t="str">
        <x:f t="shared" si="324"/>
        <x:v>YES</x:v>
      </x:c>
      <x:c r="T1773" s="1">
        <x:f t="shared" si="325"/>
        <x:v>9177.7482030724932</x:v>
      </x:c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53" t="n">
        <x:f t="shared" ref="I1774:I1837" si="326">INT((ROW()-ROW($I$46))/((CARROT_CAP+1)*(MESCLUN_CAP+1)))</x:f>
        <x:v>2</x:v>
      </x:c>
      <x:c r="J1774" s="53" t="n">
        <x:f t="shared" ref="J1774:J1837" si="327">MOD(INT((ROW()-ROW($I$46))/(MESCLUN_CAP+1)),CARROT_CAP+1)</x:f>
        <x:v>13</x:v>
      </x:c>
      <x:c r="K1774" s="53" t="n">
        <x:f t="shared" ref="K1774:K1837" si="328">MOD(ROW()-ROW($I$46),MESCLUN_CAP+1)</x:f>
        <x:v>23</x:v>
      </x:c>
      <x:c r="L1774" s="53" t="n">
        <x:f t="shared" ref="L1774:L1837" si="329">SUM(I1774:K1774)</x:f>
        <x:v>38</x:v>
      </x:c>
      <x:c r="M1774" s="54" t="n">
        <x:f t="shared" ref="M1774:M1837" si="330">I1774*TOMATO_HOURS*WEEKS*(1+TOMATO_DIM)^I1774+J1774*CARROT_HOURS*WEEKS*(1+CARROT_DIM)^J1774+K1774*MESCLUN_HOURS*WEEKS*(1+MESCLUN_DIM)^K1774</x:f>
        <x:v>2132.7114923604595</x:v>
      </x:c>
      <x:c r="N1774" s="54" t="n">
        <x:f t="shared" ref="N1774:N1837" si="331">MAX(M1774-FARMER_HOURS,0)/TEMP_HOURS_PER_WORKER</x:f>
        <x:v>0.9810496474725413</x:v>
      </x:c>
      <x:c r="O1774" s="55" t="n">
        <x:f t="shared" ref="O1774:O1837" si="332">I1774*TOMATO_PRICE+J1774*CARROT_PRICE+K1774*MESCLUN_PRICE</x:f>
        <x:v>106922</x:v>
      </x:c>
      <x:c r="P1774" s="55" t="n">
        <x:f t="shared" ref="P1774:P1837" si="333">I1774*TOMATO_FERTILIZER+J1774*CARROT_FERTILIZER+K1774*MESCLUN_FERTILIZER</x:f>
        <x:v>27720</x:v>
      </x:c>
      <x:c r="Q1774" s="55" t="n">
        <x:f t="shared" ref="Q1774:Q1837" si="334">MIN(M1774,FARMER_HOURS)*FARMER_RATE+MAX(M1774-FARMER_HOURS,0)*TEMP_RATE</x:f>
        <x:v>49526.24118681353</x:v>
      </x:c>
      <x:c r="R1774" s="55" t="n">
        <x:f t="shared" ref="R1774:R1837" si="335">O1774-P1774-Q1774-FIXED_COST</x:f>
        <x:v>9675.758813186469</x:v>
      </x:c>
      <x:c r="S1774" s="1" t="str">
        <x:f t="shared" ref="S1774:S1837" si="336">IF(AND(L1774&lt;=TOTAL_BED_CAP,N1774&lt;=TEMP_WORKER_CAP),"YES","NO")</x:f>
        <x:v>YES</x:v>
      </x:c>
      <x:c r="T1774" s="1" t="n">
        <x:f t="shared" ref="T1774:T1837" si="337">IF(S1774="YES",R1774,-1E+99)</x:f>
        <x:v>9675.758813186469</x:v>
      </x:c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53">
        <x:f t="shared" si="326"/>
        <x:v>2</x:v>
      </x:c>
      <x:c r="J1775" s="53">
        <x:f t="shared" si="327"/>
        <x:v>13</x:v>
      </x:c>
      <x:c r="K1775" s="53">
        <x:f t="shared" si="328"/>
        <x:v>24</x:v>
      </x:c>
      <x:c r="L1775" s="53">
        <x:f t="shared" si="329"/>
        <x:v>39</x:v>
      </x:c>
      <x:c r="M1775" s="54">
        <x:f t="shared" si="330"/>
        <x:v>2210.5584419399565</x:v>
      </x:c>
      <x:c r="N1775" s="54">
        <x:f t="shared" si="331"/>
        <x:v>1.0351100291249697</x:v>
      </x:c>
      <x:c r="O1775" s="55">
        <x:f t="shared" si="332"/>
        <x:v>109622</x:v>
      </x:c>
      <x:c r="P1775" s="55">
        <x:f t="shared" si="333"/>
        <x:v>28600</x:v>
      </x:c>
      <x:c r="Q1775" s="55">
        <x:f t="shared" si="334"/>
        <x:v>50877.750728124243</x:v>
      </x:c>
      <x:c r="R1775" s="55">
        <x:f t="shared" si="335"/>
        <x:v>10144.249271875757</x:v>
      </x:c>
      <x:c r="S1775" s="1" t="str">
        <x:f t="shared" si="336"/>
        <x:v>YES</x:v>
      </x:c>
      <x:c r="T1775" s="1">
        <x:f t="shared" si="337"/>
        <x:v>10144.249271875757</x:v>
      </x:c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53">
        <x:f t="shared" si="326"/>
        <x:v>2</x:v>
      </x:c>
      <x:c r="J1776" s="53">
        <x:f t="shared" si="327"/>
        <x:v>13</x:v>
      </x:c>
      <x:c r="K1776" s="53">
        <x:f t="shared" si="328"/>
        <x:v>25</x:v>
      </x:c>
      <x:c r="L1776" s="53">
        <x:f t="shared" si="329"/>
        <x:v>40</x:v>
      </x:c>
      <x:c r="M1776" s="54">
        <x:f t="shared" si="330"/>
        <x:v>2290.1363633550541</x:v>
      </x:c>
      <x:c r="N1776" s="54">
        <x:f t="shared" si="331"/>
        <x:v>1.0903724745521208</x:v>
      </x:c>
      <x:c r="O1776" s="55">
        <x:f t="shared" si="332"/>
        <x:v>112322</x:v>
      </x:c>
      <x:c r="P1776" s="55">
        <x:f t="shared" si="333"/>
        <x:v>29480</x:v>
      </x:c>
      <x:c r="Q1776" s="55">
        <x:f t="shared" si="334"/>
        <x:v>52259.311863803021</x:v>
      </x:c>
      <x:c r="R1776" s="55">
        <x:f t="shared" si="335"/>
        <x:v>10582.688136196979</x:v>
      </x:c>
      <x:c r="S1776" s="1" t="str">
        <x:f t="shared" si="336"/>
        <x:v>YES</x:v>
      </x:c>
      <x:c r="T1776" s="1">
        <x:f t="shared" si="337"/>
        <x:v>10582.688136196979</x:v>
      </x:c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53">
        <x:f t="shared" si="326"/>
        <x:v>2</x:v>
      </x:c>
      <x:c r="J1777" s="53">
        <x:f t="shared" si="327"/>
        <x:v>13</x:v>
      </x:c>
      <x:c r="K1777" s="53">
        <x:f t="shared" si="328"/>
        <x:v>26</x:v>
      </x:c>
      <x:c r="L1777" s="53">
        <x:f t="shared" si="329"/>
        <x:v>41</x:v>
      </x:c>
      <x:c r="M1777" s="54">
        <x:f t="shared" si="330"/>
        <x:v>2371.4763673157718</x:v>
      </x:c>
      <x:c r="N1777" s="54">
        <x:f t="shared" si="331"/>
        <x:v>1.1468585884137303</x:v>
      </x:c>
      <x:c r="O1777" s="55">
        <x:f t="shared" si="332"/>
        <x:v>115022</x:v>
      </x:c>
      <x:c r="P1777" s="55">
        <x:f t="shared" si="333"/>
        <x:v>30360</x:v>
      </x:c>
      <x:c r="Q1777" s="55">
        <x:f t="shared" si="334"/>
        <x:v>53671.464710343258</x:v>
      </x:c>
      <x:c r="R1777" s="55">
        <x:f t="shared" si="335"/>
        <x:v>10990.535289656742</x:v>
      </x:c>
      <x:c r="S1777" s="1" t="str">
        <x:f t="shared" si="336"/>
        <x:v>YES</x:v>
      </x:c>
      <x:c r="T1777" s="1">
        <x:f t="shared" si="337"/>
        <x:v>10990.535289656742</x:v>
      </x:c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53">
        <x:f t="shared" si="326"/>
        <x:v>2</x:v>
      </x:c>
      <x:c r="J1778" s="53">
        <x:f t="shared" si="327"/>
        <x:v>13</x:v>
      </x:c>
      <x:c r="K1778" s="53">
        <x:f t="shared" si="328"/>
        <x:v>27</x:v>
      </x:c>
      <x:c r="L1778" s="53">
        <x:f t="shared" si="329"/>
        <x:v>42</x:v>
      </x:c>
      <x:c r="M1778" s="54">
        <x:f t="shared" si="330"/>
        <x:v>2454.6100718355283</x:v>
      </x:c>
      <x:c r="N1778" s="54">
        <x:f t="shared" si="331"/>
        <x:v>1.2045903276635612</x:v>
      </x:c>
      <x:c r="O1778" s="55">
        <x:f t="shared" si="332"/>
        <x:v>117722</x:v>
      </x:c>
      <x:c r="P1778" s="55">
        <x:f t="shared" si="333"/>
        <x:v>31240</x:v>
      </x:c>
      <x:c r="Q1778" s="55">
        <x:f t="shared" si="334"/>
        <x:v>55114.758191589033</x:v>
      </x:c>
      <x:c r="R1778" s="55">
        <x:f t="shared" si="335"/>
        <x:v>11367.241808410967</x:v>
      </x:c>
      <x:c r="S1778" s="1" t="str">
        <x:f t="shared" si="336"/>
        <x:v>YES</x:v>
      </x:c>
      <x:c r="T1778" s="1">
        <x:f t="shared" si="337"/>
        <x:v>11367.241808410967</x:v>
      </x:c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53">
        <x:f t="shared" si="326"/>
        <x:v>2</x:v>
      </x:c>
      <x:c r="J1779" s="53">
        <x:f t="shared" si="327"/>
        <x:v>13</x:v>
      </x:c>
      <x:c r="K1779" s="53">
        <x:f t="shared" si="328"/>
        <x:v>28</x:v>
      </x:c>
      <x:c r="L1779" s="53">
        <x:f t="shared" si="329"/>
        <x:v>43</x:v>
      </x:c>
      <x:c r="M1779" s="54">
        <x:f t="shared" si="330"/>
        <x:v>2539.569610052682</x:v>
      </x:c>
      <x:c r="N1779" s="54">
        <x:f t="shared" si="331"/>
        <x:v>1.2635900069810293</x:v>
      </x:c>
      <x:c r="O1779" s="55">
        <x:f t="shared" si="332"/>
        <x:v>120422</x:v>
      </x:c>
      <x:c r="P1779" s="55">
        <x:f t="shared" si="333"/>
        <x:v>32120</x:v>
      </x:c>
      <x:c r="Q1779" s="55">
        <x:f t="shared" si="334"/>
        <x:v>56589.750174525732</x:v>
      </x:c>
      <x:c r="R1779" s="55">
        <x:f t="shared" si="335"/>
        <x:v>11712.249825474268</x:v>
      </x:c>
      <x:c r="S1779" s="1" t="str">
        <x:f t="shared" si="336"/>
        <x:v>YES</x:v>
      </x:c>
      <x:c r="T1779" s="1">
        <x:f t="shared" si="337"/>
        <x:v>11712.249825474268</x:v>
      </x:c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53">
        <x:f t="shared" si="326"/>
        <x:v>2</x:v>
      </x:c>
      <x:c r="J1780" s="53">
        <x:f t="shared" si="327"/>
        <x:v>13</x:v>
      </x:c>
      <x:c r="K1780" s="53">
        <x:f t="shared" si="328"/>
        <x:v>29</x:v>
      </x:c>
      <x:c r="L1780" s="53">
        <x:f t="shared" si="329"/>
        <x:v>44</x:v>
      </x:c>
      <x:c r="M1780" s="54">
        <x:f t="shared" si="330"/>
        <x:v>2626.3876381683358</x:v>
      </x:c>
      <x:c r="N1780" s="54">
        <x:f t="shared" si="331"/>
        <x:v>1.3238803042835665</x:v>
      </x:c>
      <x:c r="O1780" s="55">
        <x:f t="shared" si="332"/>
        <x:v>123122</x:v>
      </x:c>
      <x:c r="P1780" s="55">
        <x:f t="shared" si="333"/>
        <x:v>33000</x:v>
      </x:c>
      <x:c r="Q1780" s="55">
        <x:f t="shared" si="334"/>
        <x:v>58097.007607089159</x:v>
      </x:c>
      <x:c r="R1780" s="55">
        <x:f t="shared" si="335"/>
        <x:v>12024.992392910841</x:v>
      </x:c>
      <x:c r="S1780" s="1" t="str">
        <x:f t="shared" si="336"/>
        <x:v>YES</x:v>
      </x:c>
      <x:c r="T1780" s="1">
        <x:f t="shared" si="337"/>
        <x:v>12024.992392910841</x:v>
      </x:c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53">
        <x:f t="shared" si="326"/>
        <x:v>2</x:v>
      </x:c>
      <x:c r="J1781" s="53">
        <x:f t="shared" si="327"/>
        <x:v>13</x:v>
      </x:c>
      <x:c r="K1781" s="53">
        <x:f t="shared" si="328"/>
        <x:v>30</x:v>
      </x:c>
      <x:c r="L1781" s="53">
        <x:f t="shared" si="329"/>
        <x:v>45</x:v>
      </x:c>
      <x:c r="M1781" s="54">
        <x:f t="shared" si="330"/>
        <x:v>2715.0973435021065</x:v>
      </x:c>
      <x:c r="N1781" s="54">
        <x:f t="shared" si="331"/>
        <x:v>1.3854842663209073</x:v>
      </x:c>
      <x:c r="O1781" s="55">
        <x:f t="shared" si="332"/>
        <x:v>125822</x:v>
      </x:c>
      <x:c r="P1781" s="55">
        <x:f t="shared" si="333"/>
        <x:v>33880</x:v>
      </x:c>
      <x:c r="Q1781" s="55">
        <x:f t="shared" si="334"/>
        <x:v>59637.106658022683</x:v>
      </x:c>
      <x:c r="R1781" s="55">
        <x:f t="shared" si="335"/>
        <x:v>12304.893341977317</x:v>
      </x:c>
      <x:c r="S1781" s="1" t="str">
        <x:f t="shared" si="336"/>
        <x:v>YES</x:v>
      </x:c>
      <x:c r="T1781" s="1">
        <x:f t="shared" si="337"/>
        <x:v>12304.893341977317</x:v>
      </x:c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53">
        <x:f t="shared" si="326"/>
        <x:v>2</x:v>
      </x:c>
      <x:c r="J1782" s="53">
        <x:f t="shared" si="327"/>
        <x:v>14</x:v>
      </x:c>
      <x:c r="K1782" s="53">
        <x:f t="shared" si="328"/>
        <x:v>0</x:v>
      </x:c>
      <x:c r="L1782" s="53">
        <x:f t="shared" si="329"/>
        <x:v>16</x:v>
      </x:c>
      <x:c r="M1782" s="54">
        <x:f t="shared" si="330"/>
        <x:v>811.24900480898191</x:v>
      </x:c>
      <x:c r="N1782" s="54">
        <x:f t="shared" si="331"/>
        <x:v>6.3367364450681876E-2</x:v>
      </x:c>
      <x:c r="O1782" s="55">
        <x:f t="shared" si="332"/>
        <x:v>46916</x:v>
      </x:c>
      <x:c r="P1782" s="55">
        <x:f t="shared" si="333"/>
        <x:v>7920</x:v>
      </x:c>
      <x:c r="Q1782" s="55">
        <x:f t="shared" si="334"/>
        <x:v>26584.184111267048</x:v>
      </x:c>
      <x:c r="R1782" s="55">
        <x:f t="shared" si="335"/>
        <x:v>-7588.1841112670481</x:v>
      </x:c>
      <x:c r="S1782" s="1" t="str">
        <x:f t="shared" si="336"/>
        <x:v>YES</x:v>
      </x:c>
      <x:c r="T1782" s="1">
        <x:f t="shared" si="337"/>
        <x:v>-7588.1841112670481</x:v>
      </x:c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53">
        <x:f t="shared" si="326"/>
        <x:v>2</x:v>
      </x:c>
      <x:c r="J1783" s="53">
        <x:f t="shared" si="327"/>
        <x:v>14</x:v>
      </x:c>
      <x:c r="K1783" s="53">
        <x:f t="shared" si="328"/>
        <x:v>1</x:v>
      </x:c>
      <x:c r="L1783" s="53">
        <x:f t="shared" si="329"/>
        <x:v>17</x:v>
      </x:c>
      <x:c r="M1783" s="54">
        <x:f t="shared" si="330"/>
        <x:v>856.81150480898191</x:v>
      </x:c>
      <x:c r="N1783" s="54">
        <x:f t="shared" si="331"/>
        <x:v>9.5007989450681882E-2</x:v>
      </x:c>
      <x:c r="O1783" s="55">
        <x:f t="shared" si="332"/>
        <x:v>49616</x:v>
      </x:c>
      <x:c r="P1783" s="55">
        <x:f t="shared" si="333"/>
        <x:v>8800</x:v>
      </x:c>
      <x:c r="Q1783" s="55">
        <x:f t="shared" si="334"/>
        <x:v>27375.199736267048</x:v>
      </x:c>
      <x:c r="R1783" s="55">
        <x:f t="shared" si="335"/>
        <x:v>-6559.1997362670481</x:v>
      </x:c>
      <x:c r="S1783" s="1" t="str">
        <x:f t="shared" si="336"/>
        <x:v>YES</x:v>
      </x:c>
      <x:c r="T1783" s="1">
        <x:f t="shared" si="337"/>
        <x:v>-6559.1997362670481</x:v>
      </x:c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53">
        <x:f t="shared" si="326"/>
        <x:v>2</x:v>
      </x:c>
      <x:c r="J1784" s="53">
        <x:f t="shared" si="327"/>
        <x:v>14</x:v>
      </x:c>
      <x:c r="K1784" s="53">
        <x:f t="shared" si="328"/>
        <x:v>2</x:v>
      </x:c>
      <x:c r="L1784" s="53">
        <x:f t="shared" si="329"/>
        <x:v>18</x:v>
      </x:c>
      <x:c r="M1784" s="54">
        <x:f t="shared" si="330"/>
        <x:v>903.51306730898193</x:v>
      </x:c>
      <x:c r="N1784" s="54">
        <x:f t="shared" si="331"/>
        <x:v>0.1274396300756819</x:v>
      </x:c>
      <x:c r="O1784" s="55">
        <x:f t="shared" si="332"/>
        <x:v>52316</x:v>
      </x:c>
      <x:c r="P1784" s="55">
        <x:f t="shared" si="333"/>
        <x:v>9680</x:v>
      </x:c>
      <x:c r="Q1784" s="55">
        <x:f t="shared" si="334"/>
        <x:v>28185.990751892048</x:v>
      </x:c>
      <x:c r="R1784" s="55">
        <x:f t="shared" si="335"/>
        <x:v>-5549.9907518920481</x:v>
      </x:c>
      <x:c r="S1784" s="1" t="str">
        <x:f t="shared" si="336"/>
        <x:v>YES</x:v>
      </x:c>
      <x:c r="T1784" s="1">
        <x:f t="shared" si="337"/>
        <x:v>-5549.9907518920481</x:v>
      </x:c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53">
        <x:f t="shared" si="326"/>
        <x:v>2</x:v>
      </x:c>
      <x:c r="J1785" s="53">
        <x:f t="shared" si="327"/>
        <x:v>14</x:v>
      </x:c>
      <x:c r="K1785" s="53">
        <x:f t="shared" si="328"/>
        <x:v>3</x:v>
      </x:c>
      <x:c r="L1785" s="53">
        <x:f t="shared" si="329"/>
        <x:v>19</x:v>
      </x:c>
      <x:c r="M1785" s="54">
        <x:f t="shared" si="330"/>
        <x:v>951.37504973085686</x:v>
      </x:c>
      <x:c r="N1785" s="54">
        <x:f t="shared" si="331"/>
        <x:v>0.1606771178686506</x:v>
      </x:c>
      <x:c r="O1785" s="55">
        <x:f t="shared" si="332"/>
        <x:v>55016</x:v>
      </x:c>
      <x:c r="P1785" s="55">
        <x:f t="shared" si="333"/>
        <x:v>10560</x:v>
      </x:c>
      <x:c r="Q1785" s="55">
        <x:f t="shared" si="334"/>
        <x:v>29016.927946716263</x:v>
      </x:c>
      <x:c r="R1785" s="55">
        <x:f t="shared" si="335"/>
        <x:v>-4560.9279467162632</x:v>
      </x:c>
      <x:c r="S1785" s="1" t="str">
        <x:f t="shared" si="336"/>
        <x:v>YES</x:v>
      </x:c>
      <x:c r="T1785" s="1">
        <x:f t="shared" si="337"/>
        <x:v>-4560.9279467162632</x:v>
      </x:c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53">
        <x:f t="shared" si="326"/>
        <x:v>2</x:v>
      </x:c>
      <x:c r="J1786" s="53">
        <x:f t="shared" si="327"/>
        <x:v>14</x:v>
      </x:c>
      <x:c r="K1786" s="53">
        <x:f t="shared" si="328"/>
        <x:v>4</x:v>
      </x:c>
      <x:c r="L1786" s="53">
        <x:f t="shared" si="329"/>
        <x:v>20</x:v>
      </x:c>
      <x:c r="M1786" s="54">
        <x:f t="shared" si="330"/>
        <x:v>1000.4191654535132</x:v>
      </x:c>
      <x:c r="N1786" s="54">
        <x:f t="shared" si="331"/>
        <x:v>0.19473553156493972</x:v>
      </x:c>
      <x:c r="O1786" s="55">
        <x:f t="shared" si="332"/>
        <x:v>57716</x:v>
      </x:c>
      <x:c r="P1786" s="55">
        <x:f t="shared" si="333"/>
        <x:v>11440</x:v>
      </x:c>
      <x:c r="Q1786" s="55">
        <x:f t="shared" si="334"/>
        <x:v>29868.388289123493</x:v>
      </x:c>
      <x:c r="R1786" s="55">
        <x:f t="shared" si="335"/>
        <x:v>-3592.3882891234935</x:v>
      </x:c>
      <x:c r="S1786" s="1" t="str">
        <x:f t="shared" si="336"/>
        <x:v>YES</x:v>
      </x:c>
      <x:c r="T1786" s="1">
        <x:f t="shared" si="337"/>
        <x:v>-3592.3882891234935</x:v>
      </x:c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53">
        <x:f t="shared" si="326"/>
        <x:v>2</x:v>
      </x:c>
      <x:c r="J1787" s="53">
        <x:f t="shared" si="327"/>
        <x:v>14</x:v>
      </x:c>
      <x:c r="K1787" s="53">
        <x:f t="shared" si="328"/>
        <x:v>5</x:v>
      </x:c>
      <x:c r="L1787" s="53">
        <x:f t="shared" si="329"/>
        <x:v>21</x:v>
      </x:c>
      <x:c r="M1787" s="54">
        <x:f t="shared" si="330"/>
        <x:v>1050.6674893747168</x:v>
      </x:c>
      <x:c r="N1787" s="54">
        <x:f t="shared" si="331"/>
        <x:v>0.22963020095466441</x:v>
      </x:c>
      <x:c r="O1787" s="55">
        <x:f t="shared" si="332"/>
        <x:v>60416</x:v>
      </x:c>
      <x:c r="P1787" s="55">
        <x:f t="shared" si="333"/>
        <x:v>12320</x:v>
      </x:c>
      <x:c r="Q1787" s="55">
        <x:f t="shared" si="334"/>
        <x:v>30740.755023866608</x:v>
      </x:c>
      <x:c r="R1787" s="55">
        <x:f t="shared" si="335"/>
        <x:v>-2644.7550238666081</x:v>
      </x:c>
      <x:c r="S1787" s="1" t="str">
        <x:f t="shared" si="336"/>
        <x:v>YES</x:v>
      </x:c>
      <x:c r="T1787" s="1">
        <x:f t="shared" si="337"/>
        <x:v>-2644.7550238666081</x:v>
      </x:c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53">
        <x:f t="shared" si="326"/>
        <x:v>2</x:v>
      </x:c>
      <x:c r="J1788" s="53">
        <x:f t="shared" si="327"/>
        <x:v>14</x:v>
      </x:c>
      <x:c r="K1788" s="53">
        <x:f t="shared" si="328"/>
        <x:v>6</x:v>
      </x:c>
      <x:c r="L1788" s="53">
        <x:f t="shared" si="329"/>
        <x:v>22</x:v>
      </x:c>
      <x:c r="M1788" s="54">
        <x:f t="shared" si="330"/>
        <x:v>1102.1424635563499</x:v>
      </x:c>
      <x:c r="N1788" s="54">
        <x:f t="shared" si="331"/>
        <x:v>0.26537671080302072</x:v>
      </x:c>
      <x:c r="O1788" s="55">
        <x:f t="shared" si="332"/>
        <x:v>63116</x:v>
      </x:c>
      <x:c r="P1788" s="55">
        <x:f t="shared" si="333"/>
        <x:v>13200</x:v>
      </x:c>
      <x:c r="Q1788" s="55">
        <x:f t="shared" si="334"/>
        <x:v>31634.417770075517</x:v>
      </x:c>
      <x:c r="R1788" s="55">
        <x:f t="shared" si="335"/>
        <x:v>-1718.4177700755172</x:v>
      </x:c>
      <x:c r="S1788" s="1" t="str">
        <x:f t="shared" si="336"/>
        <x:v>YES</x:v>
      </x:c>
      <x:c r="T1788" s="1">
        <x:f t="shared" si="337"/>
        <x:v>-1718.4177700755172</x:v>
      </x:c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53">
        <x:f t="shared" si="326"/>
        <x:v>2</x:v>
      </x:c>
      <x:c r="J1789" s="53">
        <x:f t="shared" si="327"/>
        <x:v>14</x:v>
      </x:c>
      <x:c r="K1789" s="53">
        <x:f t="shared" si="328"/>
        <x:v>7</x:v>
      </x:c>
      <x:c r="L1789" s="53">
        <x:f t="shared" si="329"/>
        <x:v>23</x:v>
      </x:c>
      <x:c r="M1789" s="54">
        <x:f t="shared" si="330"/>
        <x:v>1154.86690295431</x:v>
      </x:c>
      <x:c r="N1789" s="54">
        <x:f t="shared" si="331"/>
        <x:v>0.30199090482938196</x:v>
      </x:c>
      <x:c r="O1789" s="55">
        <x:f t="shared" si="332"/>
        <x:v>65816</x:v>
      </x:c>
      <x:c r="P1789" s="55">
        <x:f t="shared" si="333"/>
        <x:v>14080</x:v>
      </x:c>
      <x:c r="Q1789" s="55">
        <x:f t="shared" si="334"/>
        <x:v>32549.772620734548</x:v>
      </x:c>
      <x:c r="R1789" s="55">
        <x:f t="shared" si="335"/>
        <x:v>-813.77262073454767</x:v>
      </x:c>
      <x:c r="S1789" s="1" t="str">
        <x:f t="shared" si="336"/>
        <x:v>YES</x:v>
      </x:c>
      <x:c r="T1789" s="1">
        <x:f t="shared" si="337"/>
        <x:v>-813.77262073454767</x:v>
      </x:c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53">
        <x:f t="shared" si="326"/>
        <x:v>2</x:v>
      </x:c>
      <x:c r="J1790" s="53">
        <x:f t="shared" si="327"/>
        <x:v>14</x:v>
      </x:c>
      <x:c r="K1790" s="53">
        <x:f t="shared" si="328"/>
        <x:v>8</x:v>
      </x:c>
      <x:c r="L1790" s="53">
        <x:f t="shared" si="329"/>
        <x:v>24</x:v>
      </x:c>
      <x:c r="M1790" s="54">
        <x:f t="shared" si="330"/>
        <x:v>1208.8640012342903</x:v>
      </x:c>
      <x:c r="N1790" s="54">
        <x:f t="shared" si="331"/>
        <x:v>0.33948888974603492</x:v>
      </x:c>
      <x:c r="O1790" s="55">
        <x:f t="shared" si="332"/>
        <x:v>68516</x:v>
      </x:c>
      <x:c r="P1790" s="55">
        <x:f t="shared" si="333"/>
        <x:v>14960</x:v>
      </x:c>
      <x:c r="Q1790" s="55">
        <x:f t="shared" si="334"/>
        <x:v>33487.222243650875</x:v>
      </x:c>
      <x:c r="R1790" s="55">
        <x:f t="shared" si="335"/>
        <x:v>68.777756349125411</x:v>
      </x:c>
      <x:c r="S1790" s="1" t="str">
        <x:f t="shared" si="336"/>
        <x:v>YES</x:v>
      </x:c>
      <x:c r="T1790" s="1">
        <x:f t="shared" si="337"/>
        <x:v>68.777756349125411</x:v>
      </x:c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53">
        <x:f t="shared" si="326"/>
        <x:v>2</x:v>
      </x:c>
      <x:c r="J1791" s="53">
        <x:f t="shared" si="327"/>
        <x:v>14</x:v>
      </x:c>
      <x:c r="K1791" s="53">
        <x:f t="shared" si="328"/>
        <x:v>9</x:v>
      </x:c>
      <x:c r="L1791" s="53">
        <x:f t="shared" si="329"/>
        <x:v>25</x:v>
      </x:c>
      <x:c r="M1791" s="54">
        <x:f t="shared" si="330"/>
        <x:v>1264.1573366746848</x:v>
      </x:c>
      <x:c r="N1791" s="54">
        <x:f t="shared" si="331"/>
        <x:v>0.37788703935741996</x:v>
      </x:c>
      <x:c r="O1791" s="55">
        <x:f t="shared" si="332"/>
        <x:v>71216</x:v>
      </x:c>
      <x:c r="P1791" s="55">
        <x:f t="shared" si="333"/>
        <x:v>15840</x:v>
      </x:c>
      <x:c r="Q1791" s="55">
        <x:f t="shared" si="334"/>
        <x:v>34447.1759839355</x:v>
      </x:c>
      <x:c r="R1791" s="55">
        <x:f t="shared" si="335"/>
        <x:v>928.82401606450003</x:v>
      </x:c>
      <x:c r="S1791" s="1" t="str">
        <x:f t="shared" si="336"/>
        <x:v>YES</x:v>
      </x:c>
      <x:c r="T1791" s="1">
        <x:f t="shared" si="337"/>
        <x:v>928.82401606450003</x:v>
      </x:c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53">
        <x:f t="shared" si="326"/>
        <x:v>2</x:v>
      </x:c>
      <x:c r="J1792" s="53">
        <x:f t="shared" si="327"/>
        <x:v>14</x:v>
      </x:c>
      <x:c r="K1792" s="53">
        <x:f t="shared" si="328"/>
        <x:v>10</x:v>
      </x:c>
      <x:c r="L1792" s="53">
        <x:f t="shared" si="329"/>
        <x:v>26</x:v>
      </x:c>
      <x:c r="M1792" s="54">
        <x:f t="shared" si="330"/>
        <x:v>1320.7708781578976</x:v>
      </x:c>
      <x:c r="N1792" s="54">
        <x:f t="shared" si="331"/>
        <x:v>0.41720199872076225</x:v>
      </x:c>
      <x:c r="O1792" s="55">
        <x:f t="shared" si="332"/>
        <x:v>73916</x:v>
      </x:c>
      <x:c r="P1792" s="55">
        <x:f t="shared" si="333"/>
        <x:v>16720</x:v>
      </x:c>
      <x:c r="Q1792" s="55">
        <x:f t="shared" si="334"/>
        <x:v>35430.049968019055</x:v>
      </x:c>
      <x:c r="R1792" s="55">
        <x:f t="shared" si="335"/>
        <x:v>1765.9500319809449</x:v>
      </x:c>
      <x:c r="S1792" s="1" t="str">
        <x:f t="shared" si="336"/>
        <x:v>YES</x:v>
      </x:c>
      <x:c r="T1792" s="1">
        <x:f t="shared" si="337"/>
        <x:v>1765.9500319809449</x:v>
      </x:c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53">
        <x:f t="shared" si="326"/>
        <x:v>2</x:v>
      </x:c>
      <x:c r="J1793" s="53">
        <x:f t="shared" si="327"/>
        <x:v>14</x:v>
      </x:c>
      <x:c r="K1793" s="53">
        <x:f t="shared" si="328"/>
        <x:v>11</x:v>
      </x:c>
      <x:c r="L1793" s="53">
        <x:f t="shared" si="329"/>
        <x:v>27</x:v>
      </x:c>
      <x:c r="M1793" s="54">
        <x:f t="shared" si="330"/>
        <x:v>1378.7289912513365</x:v>
      </x:c>
      <x:c r="N1793" s="54">
        <x:f t="shared" si="331"/>
        <x:v>0.45745068836898373</x:v>
      </x:c>
      <x:c r="O1793" s="55">
        <x:f t="shared" si="332"/>
        <x:v>76616</x:v>
      </x:c>
      <x:c r="P1793" s="55">
        <x:f t="shared" si="333"/>
        <x:v>17600</x:v>
      </x:c>
      <x:c r="Q1793" s="55">
        <x:f t="shared" si="334"/>
        <x:v>36436.267209224592</x:v>
      </x:c>
      <x:c r="R1793" s="55">
        <x:f t="shared" si="335"/>
        <x:v>2579.7327907754079</x:v>
      </x:c>
      <x:c r="S1793" s="1" t="str">
        <x:f t="shared" si="336"/>
        <x:v>YES</x:v>
      </x:c>
      <x:c r="T1793" s="1">
        <x:f t="shared" si="337"/>
        <x:v>2579.7327907754079</x:v>
      </x:c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53">
        <x:f t="shared" si="326"/>
        <x:v>2</x:v>
      </x:c>
      <x:c r="J1794" s="53">
        <x:f t="shared" si="327"/>
        <x:v>14</x:v>
      </x:c>
      <x:c r="K1794" s="53">
        <x:f t="shared" si="328"/>
        <x:v>12</x:v>
      </x:c>
      <x:c r="L1794" s="53">
        <x:f t="shared" si="329"/>
        <x:v>28</x:v>
      </x:c>
      <x:c r="M1794" s="54">
        <x:f t="shared" si="330"/>
        <x:v>1438.056444379401</x:v>
      </x:c>
      <x:c r="N1794" s="54">
        <x:f t="shared" si="331"/>
        <x:v>0.49865030859680626</x:v>
      </x:c>
      <x:c r="O1794" s="55">
        <x:f t="shared" si="332"/>
        <x:v>79316</x:v>
      </x:c>
      <x:c r="P1794" s="55">
        <x:f t="shared" si="333"/>
        <x:v>18480</x:v>
      </x:c>
      <x:c r="Q1794" s="55">
        <x:f t="shared" si="334"/>
        <x:v>37466.257714920153</x:v>
      </x:c>
      <x:c r="R1794" s="55">
        <x:f t="shared" si="335"/>
        <x:v>3369.7422850798466</x:v>
      </x:c>
      <x:c r="S1794" s="1" t="str">
        <x:f t="shared" si="336"/>
        <x:v>YES</x:v>
      </x:c>
      <x:c r="T1794" s="1">
        <x:f t="shared" si="337"/>
        <x:v>3369.7422850798466</x:v>
      </x:c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53">
        <x:f t="shared" si="326"/>
        <x:v>2</x:v>
      </x:c>
      <x:c r="J1795" s="53">
        <x:f t="shared" si="327"/>
        <x:v>14</x:v>
      </x:c>
      <x:c r="K1795" s="53">
        <x:f t="shared" si="328"/>
        <x:v>13</x:v>
      </x:c>
      <x:c r="L1795" s="53">
        <x:f t="shared" si="329"/>
        <x:v>29</x:v>
      </x:c>
      <x:c r="M1795" s="54">
        <x:f t="shared" si="330"/>
        <x:v>1498.7784150877853</x:v>
      </x:c>
      <x:c r="N1795" s="54">
        <x:f t="shared" si="331"/>
        <x:v>0.54081834381096205</x:v>
      </x:c>
      <x:c r="O1795" s="55">
        <x:f t="shared" si="332"/>
        <x:v>82016</x:v>
      </x:c>
      <x:c r="P1795" s="55">
        <x:f t="shared" si="333"/>
        <x:v>19360</x:v>
      </x:c>
      <x:c r="Q1795" s="55">
        <x:f t="shared" si="334"/>
        <x:v>38520.458595274053</x:v>
      </x:c>
      <x:c r="R1795" s="55">
        <x:f t="shared" si="335"/>
        <x:v>4135.5414047259474</x:v>
      </x:c>
      <x:c r="S1795" s="1" t="str">
        <x:f t="shared" si="336"/>
        <x:v>YES</x:v>
      </x:c>
      <x:c r="T1795" s="1">
        <x:f t="shared" si="337"/>
        <x:v>4135.5414047259474</x:v>
      </x:c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53">
        <x:f t="shared" si="326"/>
        <x:v>2</x:v>
      </x:c>
      <x:c r="J1796" s="53">
        <x:f t="shared" si="327"/>
        <x:v>14</x:v>
      </x:c>
      <x:c r="K1796" s="53">
        <x:f t="shared" si="328"/>
        <x:v>14</x:v>
      </x:c>
      <x:c r="L1796" s="53">
        <x:f t="shared" si="329"/>
        <x:v>30</x:v>
      </x:c>
      <x:c r="M1796" s="54">
        <x:f t="shared" si="330"/>
        <x:v>1560.9204964014466</x:v>
      </x:c>
      <x:c r="N1796" s="54">
        <x:f t="shared" si="331"/>
        <x:v>0.58397256694544908</x:v>
      </x:c>
      <x:c r="O1796" s="55">
        <x:f t="shared" si="332"/>
        <x:v>84716</x:v>
      </x:c>
      <x:c r="P1796" s="55">
        <x:f t="shared" si="333"/>
        <x:v>20240</x:v>
      </x:c>
      <x:c r="Q1796" s="55">
        <x:f t="shared" si="334"/>
        <x:v>39599.314173636223</x:v>
      </x:c>
      <x:c r="R1796" s="55">
        <x:f t="shared" si="335"/>
        <x:v>4876.6858263637769</x:v>
      </x:c>
      <x:c r="S1796" s="1" t="str">
        <x:f t="shared" si="336"/>
        <x:v>YES</x:v>
      </x:c>
      <x:c r="T1796" s="1">
        <x:f t="shared" si="337"/>
        <x:v>4876.6858263637769</x:v>
      </x:c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53">
        <x:f t="shared" si="326"/>
        <x:v>2</x:v>
      </x:c>
      <x:c r="J1797" s="53">
        <x:f t="shared" si="327"/>
        <x:v>14</x:v>
      </x:c>
      <x:c r="K1797" s="53">
        <x:f t="shared" si="328"/>
        <x:v>15</x:v>
      </x:c>
      <x:c r="L1797" s="53">
        <x:f t="shared" si="329"/>
        <x:v>31</x:v>
      </x:c>
      <x:c r="M1797" s="54">
        <x:f t="shared" si="330"/>
        <x:v>1624.508703277593</x:v>
      </x:c>
      <x:c r="N1797" s="54">
        <x:f t="shared" si="331"/>
        <x:v>0.62813104394277286</x:v>
      </x:c>
      <x:c r="O1797" s="55">
        <x:f t="shared" si="332"/>
        <x:v>87416</x:v>
      </x:c>
      <x:c r="P1797" s="55">
        <x:f t="shared" si="333"/>
        <x:v>21120</x:v>
      </x:c>
      <x:c r="Q1797" s="55">
        <x:f t="shared" si="334"/>
        <x:v>40703.276098569324</x:v>
      </x:c>
      <x:c r="R1797" s="55">
        <x:f t="shared" si="335"/>
        <x:v>5592.7239014306761</x:v>
      </x:c>
      <x:c r="S1797" s="1" t="str">
        <x:f t="shared" si="336"/>
        <x:v>YES</x:v>
      </x:c>
      <x:c r="T1797" s="1">
        <x:f t="shared" si="337"/>
        <x:v>5592.7239014306761</x:v>
      </x:c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53">
        <x:f t="shared" si="326"/>
        <x:v>2</x:v>
      </x:c>
      <x:c r="J1798" s="53">
        <x:f t="shared" si="327"/>
        <x:v>14</x:v>
      </x:c>
      <x:c r="K1798" s="53">
        <x:f t="shared" si="328"/>
        <x:v>16</x:v>
      </x:c>
      <x:c r="L1798" s="53">
        <x:f t="shared" si="329"/>
        <x:v>32</x:v>
      </x:c>
      <x:c r="M1798" s="54">
        <x:f t="shared" si="330"/>
        <x:v>1689.569479155082</x:v>
      </x:c>
      <x:c r="N1798" s="54">
        <x:f t="shared" si="331"/>
        <x:v>0.67331213830214032</x:v>
      </x:c>
      <x:c r="O1798" s="55">
        <x:f t="shared" si="332"/>
        <x:v>90116</x:v>
      </x:c>
      <x:c r="P1798" s="55">
        <x:f t="shared" si="333"/>
        <x:v>22000</x:v>
      </x:c>
      <x:c r="Q1798" s="55">
        <x:f t="shared" si="334"/>
        <x:v>41832.803457553506</x:v>
      </x:c>
      <x:c r="R1798" s="55">
        <x:f t="shared" si="335"/>
        <x:v>6283.1965424464943</x:v>
      </x:c>
      <x:c r="S1798" s="1" t="str">
        <x:f t="shared" si="336"/>
        <x:v>YES</x:v>
      </x:c>
      <x:c r="T1798" s="1">
        <x:f t="shared" si="337"/>
        <x:v>6283.1965424464943</x:v>
      </x:c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53">
        <x:f t="shared" si="326"/>
        <x:v>2</x:v>
      </x:c>
      <x:c r="J1799" s="53">
        <x:f t="shared" si="327"/>
        <x:v>14</x:v>
      </x:c>
      <x:c r="K1799" s="53">
        <x:f t="shared" si="328"/>
        <x:v>17</x:v>
      </x:c>
      <x:c r="L1799" s="53">
        <x:f t="shared" si="329"/>
        <x:v>33</x:v>
      </x:c>
      <x:c r="M1799" s="54">
        <x:f t="shared" si="330"/>
        <x:v>1756.1297026016223</x:v>
      </x:c>
      <x:c r="N1799" s="54">
        <x:f t="shared" si="331"/>
        <x:v>0.71953451569557103</x:v>
      </x:c>
      <x:c r="O1799" s="55">
        <x:f t="shared" si="332"/>
        <x:v>92816</x:v>
      </x:c>
      <x:c r="P1799" s="55">
        <x:f t="shared" si="333"/>
        <x:v>22880</x:v>
      </x:c>
      <x:c r="Q1799" s="55">
        <x:f t="shared" si="334"/>
        <x:v>42988.362892389276</x:v>
      </x:c>
      <x:c r="R1799" s="55">
        <x:f t="shared" si="335"/>
        <x:v>6947.6371076107243</x:v>
      </x:c>
      <x:c r="S1799" s="1" t="str">
        <x:f t="shared" si="336"/>
        <x:v>YES</x:v>
      </x:c>
      <x:c r="T1799" s="1">
        <x:f t="shared" si="337"/>
        <x:v>6947.6371076107243</x:v>
      </x:c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53">
        <x:f t="shared" si="326"/>
        <x:v>2</x:v>
      </x:c>
      <x:c r="J1800" s="53">
        <x:f t="shared" si="327"/>
        <x:v>14</x:v>
      </x:c>
      <x:c r="K1800" s="53">
        <x:f t="shared" si="328"/>
        <x:v>18</x:v>
      </x:c>
      <x:c r="L1800" s="53">
        <x:f t="shared" si="329"/>
        <x:v>34</x:v>
      </x:c>
      <x:c r="M1800" s="54">
        <x:f t="shared" si="330"/>
        <x:v>1824.2166940602096</x:v>
      </x:c>
      <x:c r="N1800" s="54">
        <x:f t="shared" si="331"/>
        <x:v>0.76681714865292339</x:v>
      </x:c>
      <x:c r="O1800" s="55">
        <x:f t="shared" si="332"/>
        <x:v>95516</x:v>
      </x:c>
      <x:c r="P1800" s="55">
        <x:f t="shared" si="333"/>
        <x:v>23760</x:v>
      </x:c>
      <x:c r="Q1800" s="55">
        <x:f t="shared" si="334"/>
        <x:v>44170.428716323084</x:v>
      </x:c>
      <x:c r="R1800" s="55">
        <x:f t="shared" si="335"/>
        <x:v>7585.5712836769162</x:v>
      </x:c>
      <x:c r="S1800" s="1" t="str">
        <x:f t="shared" si="336"/>
        <x:v>YES</x:v>
      </x:c>
      <x:c r="T1800" s="1">
        <x:f t="shared" si="337"/>
        <x:v>7585.5712836769162</x:v>
      </x:c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53">
        <x:f t="shared" si="326"/>
        <x:v>2</x:v>
      </x:c>
      <x:c r="J1801" s="53">
        <x:f t="shared" si="327"/>
        <x:v>14</x:v>
      </x:c>
      <x:c r="K1801" s="53">
        <x:f t="shared" si="328"/>
        <x:v>19</x:v>
      </x:c>
      <x:c r="L1801" s="53">
        <x:f t="shared" si="329"/>
        <x:v>35</x:v>
      </x:c>
      <x:c r="M1801" s="54">
        <x:f t="shared" si="330"/>
        <x:v>1893.8582226962315</x:v>
      </x:c>
      <x:c r="N1801" s="54">
        <x:f t="shared" si="331"/>
        <x:v>0.81517932131682735</x:v>
      </x:c>
      <x:c r="O1801" s="55">
        <x:f t="shared" si="332"/>
        <x:v>98216</x:v>
      </x:c>
      <x:c r="P1801" s="55">
        <x:f t="shared" si="333"/>
        <x:v>24640</x:v>
      </x:c>
      <x:c r="Q1801" s="55">
        <x:f t="shared" si="334"/>
        <x:v>45379.483032920689</x:v>
      </x:c>
      <x:c r="R1801" s="55">
        <x:f t="shared" si="335"/>
        <x:v>8196.5169670793111</x:v>
      </x:c>
      <x:c r="S1801" s="1" t="str">
        <x:f t="shared" si="336"/>
        <x:v>YES</x:v>
      </x:c>
      <x:c r="T1801" s="1">
        <x:f t="shared" si="337"/>
        <x:v>8196.5169670793111</x:v>
      </x:c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53">
        <x:f t="shared" si="326"/>
        <x:v>2</x:v>
      </x:c>
      <x:c r="J1802" s="53">
        <x:f t="shared" si="327"/>
        <x:v>14</x:v>
      </x:c>
      <x:c r="K1802" s="53">
        <x:f t="shared" si="328"/>
        <x:v>20</x:v>
      </x:c>
      <x:c r="L1802" s="53">
        <x:f t="shared" si="329"/>
        <x:v>36</x:v>
      </x:c>
      <x:c r="M1802" s="54">
        <x:f t="shared" si="330"/>
        <x:v>1965.0825133467085</x:v>
      </x:c>
      <x:c r="N1802" s="54">
        <x:f t="shared" si="331"/>
        <x:v>0.86464063426854765</x:v>
      </x:c>
      <x:c r="O1802" s="55">
        <x:f t="shared" si="332"/>
        <x:v>100916</x:v>
      </x:c>
      <x:c r="P1802" s="55">
        <x:f t="shared" si="333"/>
        <x:v>25520</x:v>
      </x:c>
      <x:c r="Q1802" s="55">
        <x:f t="shared" si="334"/>
        <x:v>46616.01585671369</x:v>
      </x:c>
      <x:c r="R1802" s="55">
        <x:f t="shared" si="335"/>
        <x:v>8779.9841432863104</x:v>
      </x:c>
      <x:c r="S1802" s="1" t="str">
        <x:f t="shared" si="336"/>
        <x:v>YES</x:v>
      </x:c>
      <x:c r="T1802" s="1">
        <x:f t="shared" si="337"/>
        <x:v>8779.9841432863104</x:v>
      </x:c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53">
        <x:f t="shared" si="326"/>
        <x:v>2</x:v>
      </x:c>
      <x:c r="J1803" s="53">
        <x:f t="shared" si="327"/>
        <x:v>14</x:v>
      </x:c>
      <x:c r="K1803" s="53">
        <x:f t="shared" si="328"/>
        <x:v>21</x:v>
      </x:c>
      <x:c r="L1803" s="53">
        <x:f t="shared" si="329"/>
        <x:v>37</x:v>
      </x:c>
      <x:c r="M1803" s="54">
        <x:f t="shared" si="330"/>
        <x:v>2037.9182535731522</x:v>
      </x:c>
      <x:c r="N1803" s="54">
        <x:f t="shared" si="331"/>
        <x:v>0.9152210094258002</x:v>
      </x:c>
      <x:c r="O1803" s="55">
        <x:f t="shared" si="332"/>
        <x:v>103616</x:v>
      </x:c>
      <x:c r="P1803" s="55">
        <x:f t="shared" si="333"/>
        <x:v>26400</x:v>
      </x:c>
      <x:c r="Q1803" s="55">
        <x:f t="shared" si="334"/>
        <x:v>47880.525235645007</x:v>
      </x:c>
      <x:c r="R1803" s="55">
        <x:f t="shared" si="335"/>
        <x:v>9335.4747643549927</x:v>
      </x:c>
      <x:c r="S1803" s="1" t="str">
        <x:f t="shared" si="336"/>
        <x:v>YES</x:v>
      </x:c>
      <x:c r="T1803" s="1">
        <x:f t="shared" si="337"/>
        <x:v>9335.4747643549927</x:v>
      </x:c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53">
        <x:f t="shared" si="326"/>
        <x:v>2</x:v>
      </x:c>
      <x:c r="J1804" s="53">
        <x:f t="shared" si="327"/>
        <x:v>14</x:v>
      </x:c>
      <x:c r="K1804" s="53">
        <x:f t="shared" si="328"/>
        <x:v>22</x:v>
      </x:c>
      <x:c r="L1804" s="53">
        <x:f t="shared" si="329"/>
        <x:v>38</x:v>
      </x:c>
      <x:c r="M1804" s="54">
        <x:f t="shared" si="330"/>
        <x:v>2112.3946008195485</x:v>
      </x:c>
      <x:c r="N1804" s="54">
        <x:f t="shared" si="331"/>
        <x:v>0.96694069501357538</x:v>
      </x:c>
      <x:c r="O1804" s="55">
        <x:f t="shared" si="332"/>
        <x:v>106316</x:v>
      </x:c>
      <x:c r="P1804" s="55">
        <x:f t="shared" si="333"/>
        <x:v>27280</x:v>
      </x:c>
      <x:c r="Q1804" s="55">
        <x:f t="shared" si="334"/>
        <x:v>49173.517375339383</x:v>
      </x:c>
      <x:c r="R1804" s="55">
        <x:f t="shared" si="335"/>
        <x:v>9862.4826246606171</x:v>
      </x:c>
      <x:c r="S1804" s="1" t="str">
        <x:f t="shared" si="336"/>
        <x:v>YES</x:v>
      </x:c>
      <x:c r="T1804" s="1">
        <x:f t="shared" si="337"/>
        <x:v>9862.4826246606171</x:v>
      </x:c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53">
        <x:f t="shared" si="326"/>
        <x:v>2</x:v>
      </x:c>
      <x:c r="J1805" s="53">
        <x:f t="shared" si="327"/>
        <x:v>14</x:v>
      </x:c>
      <x:c r="K1805" s="53">
        <x:f t="shared" si="328"/>
        <x:v>23</x:v>
      </x:c>
      <x:c r="L1805" s="53">
        <x:f t="shared" si="329"/>
        <x:v>39</x:v>
      </x:c>
      <x:c r="M1805" s="54">
        <x:f t="shared" si="330"/>
        <x:v>2188.5411896769847</x:v>
      </x:c>
      <x:c r="N1805" s="54">
        <x:f t="shared" si="331"/>
        <x:v>1.0198202706090171</x:v>
      </x:c>
      <x:c r="O1805" s="55">
        <x:f t="shared" si="332"/>
        <x:v>109016</x:v>
      </x:c>
      <x:c r="P1805" s="55">
        <x:f t="shared" si="333"/>
        <x:v>28160</x:v>
      </x:c>
      <x:c r="Q1805" s="55">
        <x:f t="shared" si="334"/>
        <x:v>50495.506765225429</x:v>
      </x:c>
      <x:c r="R1805" s="55">
        <x:f t="shared" si="335"/>
        <x:v>10360.493234774571</x:v>
      </x:c>
      <x:c r="S1805" s="1" t="str">
        <x:f t="shared" si="336"/>
        <x:v>YES</x:v>
      </x:c>
      <x:c r="T1805" s="1">
        <x:f t="shared" si="337"/>
        <x:v>10360.493234774571</x:v>
      </x:c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53">
        <x:f t="shared" si="326"/>
        <x:v>2</x:v>
      </x:c>
      <x:c r="J1806" s="53">
        <x:f t="shared" si="327"/>
        <x:v>14</x:v>
      </x:c>
      <x:c r="K1806" s="53">
        <x:f t="shared" si="328"/>
        <x:v>24</x:v>
      </x:c>
      <x:c r="L1806" s="53">
        <x:f t="shared" si="329"/>
        <x:v>40</x:v>
      </x:c>
      <x:c r="M1806" s="54">
        <x:f t="shared" si="330"/>
        <x:v>2266.3881392564808</x:v>
      </x:c>
      <x:c r="N1806" s="54">
        <x:f t="shared" si="331"/>
        <x:v>1.073880652261445</x:v>
      </x:c>
      <x:c r="O1806" s="55">
        <x:f t="shared" si="332"/>
        <x:v>111716</x:v>
      </x:c>
      <x:c r="P1806" s="55">
        <x:f t="shared" si="333"/>
        <x:v>29040</x:v>
      </x:c>
      <x:c r="Q1806" s="55">
        <x:f t="shared" si="334"/>
        <x:v>51847.016306536127</x:v>
      </x:c>
      <x:c r="R1806" s="55">
        <x:f t="shared" si="335"/>
        <x:v>10828.983693463873</x:v>
      </x:c>
      <x:c r="S1806" s="1" t="str">
        <x:f t="shared" si="336"/>
        <x:v>YES</x:v>
      </x:c>
      <x:c r="T1806" s="1">
        <x:f t="shared" si="337"/>
        <x:v>10828.983693463873</x:v>
      </x:c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53">
        <x:f t="shared" si="326"/>
        <x:v>2</x:v>
      </x:c>
      <x:c r="J1807" s="53">
        <x:f t="shared" si="327"/>
        <x:v>14</x:v>
      </x:c>
      <x:c r="K1807" s="53">
        <x:f t="shared" si="328"/>
        <x:v>25</x:v>
      </x:c>
      <x:c r="L1807" s="53">
        <x:f t="shared" si="329"/>
        <x:v>41</x:v>
      </x:c>
      <x:c r="M1807" s="54">
        <x:f t="shared" si="330"/>
        <x:v>2345.9660606715784</x:v>
      </x:c>
      <x:c r="N1807" s="54">
        <x:f t="shared" si="331"/>
        <x:v>1.1291430976885961</x:v>
      </x:c>
      <x:c r="O1807" s="55">
        <x:f t="shared" si="332"/>
        <x:v>114416</x:v>
      </x:c>
      <x:c r="P1807" s="55">
        <x:f t="shared" si="333"/>
        <x:v>29920</x:v>
      </x:c>
      <x:c r="Q1807" s="55">
        <x:f t="shared" si="334"/>
        <x:v>53228.577442214897</x:v>
      </x:c>
      <x:c r="R1807" s="55">
        <x:f t="shared" si="335"/>
        <x:v>11267.422557785103</x:v>
      </x:c>
      <x:c r="S1807" s="1" t="str">
        <x:f t="shared" si="336"/>
        <x:v>YES</x:v>
      </x:c>
      <x:c r="T1807" s="1">
        <x:f t="shared" si="337"/>
        <x:v>11267.422557785103</x:v>
      </x:c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53">
        <x:f t="shared" si="326"/>
        <x:v>2</x:v>
      </x:c>
      <x:c r="J1808" s="53">
        <x:f t="shared" si="327"/>
        <x:v>14</x:v>
      </x:c>
      <x:c r="K1808" s="53">
        <x:f t="shared" si="328"/>
        <x:v>26</x:v>
      </x:c>
      <x:c r="L1808" s="53">
        <x:f t="shared" si="329"/>
        <x:v>42</x:v>
      </x:c>
      <x:c r="M1808" s="54">
        <x:f t="shared" si="330"/>
        <x:v>2427.3060646322965</x:v>
      </x:c>
      <x:c r="N1808" s="54">
        <x:f t="shared" si="331"/>
        <x:v>1.1856292115502058</x:v>
      </x:c>
      <x:c r="O1808" s="55">
        <x:f t="shared" si="332"/>
        <x:v>117116</x:v>
      </x:c>
      <x:c r="P1808" s="55">
        <x:f t="shared" si="333"/>
        <x:v>30800</x:v>
      </x:c>
      <x:c r="Q1808" s="55">
        <x:f t="shared" si="334"/>
        <x:v>54640.730288755149</x:v>
      </x:c>
      <x:c r="R1808" s="55">
        <x:f t="shared" si="335"/>
        <x:v>11675.269711244851</x:v>
      </x:c>
      <x:c r="S1808" s="1" t="str">
        <x:f t="shared" si="336"/>
        <x:v>YES</x:v>
      </x:c>
      <x:c r="T1808" s="1">
        <x:f t="shared" si="337"/>
        <x:v>11675.269711244851</x:v>
      </x:c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53">
        <x:f t="shared" si="326"/>
        <x:v>2</x:v>
      </x:c>
      <x:c r="J1809" s="53">
        <x:f t="shared" si="327"/>
        <x:v>14</x:v>
      </x:c>
      <x:c r="K1809" s="53">
        <x:f t="shared" si="328"/>
        <x:v>27</x:v>
      </x:c>
      <x:c r="L1809" s="53">
        <x:f t="shared" si="329"/>
        <x:v>43</x:v>
      </x:c>
      <x:c r="M1809" s="54">
        <x:f t="shared" si="330"/>
        <x:v>2510.4397691520526</x:v>
      </x:c>
      <x:c r="N1809" s="54">
        <x:f t="shared" si="331"/>
        <x:v>1.2433609508000365</x:v>
      </x:c>
      <x:c r="O1809" s="55">
        <x:f t="shared" si="332"/>
        <x:v>119816</x:v>
      </x:c>
      <x:c r="P1809" s="55">
        <x:f t="shared" si="333"/>
        <x:v>31680</x:v>
      </x:c>
      <x:c r="Q1809" s="55">
        <x:f t="shared" si="334"/>
        <x:v>56084.023770000917</x:v>
      </x:c>
      <x:c r="R1809" s="55">
        <x:f t="shared" si="335"/>
        <x:v>12051.976229999083</x:v>
      </x:c>
      <x:c r="S1809" s="1" t="str">
        <x:f t="shared" si="336"/>
        <x:v>YES</x:v>
      </x:c>
      <x:c r="T1809" s="1">
        <x:f t="shared" si="337"/>
        <x:v>12051.976229999083</x:v>
      </x:c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53">
        <x:f t="shared" si="326"/>
        <x:v>2</x:v>
      </x:c>
      <x:c r="J1810" s="53">
        <x:f t="shared" si="327"/>
        <x:v>14</x:v>
      </x:c>
      <x:c r="K1810" s="53">
        <x:f t="shared" si="328"/>
        <x:v>28</x:v>
      </x:c>
      <x:c r="L1810" s="53">
        <x:f t="shared" si="329"/>
        <x:v>44</x:v>
      </x:c>
      <x:c r="M1810" s="54">
        <x:f t="shared" si="330"/>
        <x:v>2595.3993073692063</x:v>
      </x:c>
      <x:c r="N1810" s="54">
        <x:f t="shared" si="331"/>
        <x:v>1.3023606301175044</x:v>
      </x:c>
      <x:c r="O1810" s="55">
        <x:f t="shared" si="332"/>
        <x:v>122516</x:v>
      </x:c>
      <x:c r="P1810" s="55">
        <x:f t="shared" si="333"/>
        <x:v>32560</x:v>
      </x:c>
      <x:c r="Q1810" s="55">
        <x:f t="shared" si="334"/>
        <x:v>57559.015752937608</x:v>
      </x:c>
      <x:c r="R1810" s="55">
        <x:f t="shared" si="335"/>
        <x:v>12396.984247062392</x:v>
      </x:c>
      <x:c r="S1810" s="1" t="str">
        <x:f t="shared" si="336"/>
        <x:v>YES</x:v>
      </x:c>
      <x:c r="T1810" s="1">
        <x:f t="shared" si="337"/>
        <x:v>12396.984247062392</x:v>
      </x:c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53">
        <x:f t="shared" si="326"/>
        <x:v>2</x:v>
      </x:c>
      <x:c r="J1811" s="53">
        <x:f t="shared" si="327"/>
        <x:v>14</x:v>
      </x:c>
      <x:c r="K1811" s="53">
        <x:f t="shared" si="328"/>
        <x:v>29</x:v>
      </x:c>
      <x:c r="L1811" s="53">
        <x:f t="shared" si="329"/>
        <x:v>45</x:v>
      </x:c>
      <x:c r="M1811" s="54">
        <x:f t="shared" si="330"/>
        <x:v>2682.2173354848601</x:v>
      </x:c>
      <x:c r="N1811" s="54">
        <x:f t="shared" si="331"/>
        <x:v>1.3626509274200418</x:v>
      </x:c>
      <x:c r="O1811" s="55">
        <x:f t="shared" si="332"/>
        <x:v>125216</x:v>
      </x:c>
      <x:c r="P1811" s="55">
        <x:f t="shared" si="333"/>
        <x:v>33440</x:v>
      </x:c>
      <x:c r="Q1811" s="55">
        <x:f t="shared" si="334"/>
        <x:v>59066.273185501042</x:v>
      </x:c>
      <x:c r="R1811" s="55">
        <x:f t="shared" si="335"/>
        <x:v>12709.726814498958</x:v>
      </x:c>
      <x:c r="S1811" s="1" t="str">
        <x:f t="shared" si="336"/>
        <x:v>YES</x:v>
      </x:c>
      <x:c r="T1811" s="1">
        <x:f t="shared" si="337"/>
        <x:v>12709.726814498958</x:v>
      </x:c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53">
        <x:f t="shared" si="326"/>
        <x:v>2</x:v>
      </x:c>
      <x:c r="J1812" s="53">
        <x:f t="shared" si="327"/>
        <x:v>14</x:v>
      </x:c>
      <x:c r="K1812" s="53">
        <x:f t="shared" si="328"/>
        <x:v>30</x:v>
      </x:c>
      <x:c r="L1812" s="53">
        <x:f t="shared" si="329"/>
        <x:v>46</x:v>
      </x:c>
      <x:c r="M1812" s="54">
        <x:f t="shared" si="330"/>
        <x:v>2770.9270408186308</x:v>
      </x:c>
      <x:c r="N1812" s="54">
        <x:f t="shared" si="331"/>
        <x:v>1.4242548894573825</x:v>
      </x:c>
      <x:c r="O1812" s="55">
        <x:f t="shared" si="332"/>
        <x:v>127916</x:v>
      </x:c>
      <x:c r="P1812" s="55">
        <x:f t="shared" si="333"/>
        <x:v>34320</x:v>
      </x:c>
      <x:c r="Q1812" s="55">
        <x:f t="shared" si="334"/>
        <x:v>60606.372236434559</x:v>
      </x:c>
      <x:c r="R1812" s="55">
        <x:f t="shared" si="335"/>
        <x:v>12989.627763565441</x:v>
      </x:c>
      <x:c r="S1812" s="1" t="str">
        <x:f t="shared" si="336"/>
        <x:v>YES</x:v>
      </x:c>
      <x:c r="T1812" s="1">
        <x:f t="shared" si="337"/>
        <x:v>12989.627763565441</x:v>
      </x:c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53">
        <x:f t="shared" si="326"/>
        <x:v>2</x:v>
      </x:c>
      <x:c r="J1813" s="53">
        <x:f t="shared" si="327"/>
        <x:v>15</x:v>
      </x:c>
      <x:c r="K1813" s="53">
        <x:f t="shared" si="328"/>
        <x:v>0</x:v>
      </x:c>
      <x:c r="L1813" s="53">
        <x:f t="shared" si="329"/>
        <x:v>17</x:v>
      </x:c>
      <x:c r="M1813" s="54">
        <x:f t="shared" si="330"/>
        <x:v>869.53417492414974</x:v>
      </x:c>
      <x:c r="N1813" s="54">
        <x:f t="shared" si="331"/>
        <x:v>0.10384317703065954</x:v>
      </x:c>
      <x:c r="O1813" s="55">
        <x:f t="shared" si="332"/>
        <x:v>49010</x:v>
      </x:c>
      <x:c r="P1813" s="55">
        <x:f t="shared" si="333"/>
        <x:v>8360</x:v>
      </x:c>
      <x:c r="Q1813" s="55">
        <x:f t="shared" si="334"/>
        <x:v>27596.079425766489</x:v>
      </x:c>
      <x:c r="R1813" s="55">
        <x:f t="shared" si="335"/>
        <x:v>-6946.0794257664893</x:v>
      </x:c>
      <x:c r="S1813" s="1" t="str">
        <x:f t="shared" si="336"/>
        <x:v>YES</x:v>
      </x:c>
      <x:c r="T1813" s="1">
        <x:f t="shared" si="337"/>
        <x:v>-6946.0794257664893</x:v>
      </x:c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53">
        <x:f t="shared" si="326"/>
        <x:v>2</x:v>
      </x:c>
      <x:c r="J1814" s="53">
        <x:f t="shared" si="327"/>
        <x:v>15</x:v>
      </x:c>
      <x:c r="K1814" s="53">
        <x:f t="shared" si="328"/>
        <x:v>1</x:v>
      </x:c>
      <x:c r="L1814" s="53">
        <x:f t="shared" si="329"/>
        <x:v>18</x:v>
      </x:c>
      <x:c r="M1814" s="54">
        <x:f t="shared" si="330"/>
        <x:v>915.09667492414974</x:v>
      </x:c>
      <x:c r="N1814" s="54">
        <x:f t="shared" si="331"/>
        <x:v>0.13548380203065954</x:v>
      </x:c>
      <x:c r="O1814" s="55">
        <x:f t="shared" si="332"/>
        <x:v>51710</x:v>
      </x:c>
      <x:c r="P1814" s="55">
        <x:f t="shared" si="333"/>
        <x:v>9240</x:v>
      </x:c>
      <x:c r="Q1814" s="55">
        <x:f t="shared" si="334"/>
        <x:v>28387.095050766489</x:v>
      </x:c>
      <x:c r="R1814" s="55">
        <x:f t="shared" si="335"/>
        <x:v>-5917.0950507664893</x:v>
      </x:c>
      <x:c r="S1814" s="1" t="str">
        <x:f t="shared" si="336"/>
        <x:v>YES</x:v>
      </x:c>
      <x:c r="T1814" s="1">
        <x:f t="shared" si="337"/>
        <x:v>-5917.0950507664893</x:v>
      </x:c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53">
        <x:f t="shared" si="326"/>
        <x:v>2</x:v>
      </x:c>
      <x:c r="J1815" s="53">
        <x:f t="shared" si="327"/>
        <x:v>15</x:v>
      </x:c>
      <x:c r="K1815" s="53">
        <x:f t="shared" si="328"/>
        <x:v>2</x:v>
      </x:c>
      <x:c r="L1815" s="53">
        <x:f t="shared" si="329"/>
        <x:v>19</x:v>
      </x:c>
      <x:c r="M1815" s="54">
        <x:f t="shared" si="330"/>
        <x:v>961.79823742414976</x:v>
      </x:c>
      <x:c r="N1815" s="54">
        <x:f t="shared" si="331"/>
        <x:v>0.16791544265565955</x:v>
      </x:c>
      <x:c r="O1815" s="55">
        <x:f t="shared" si="332"/>
        <x:v>54410</x:v>
      </x:c>
      <x:c r="P1815" s="55">
        <x:f t="shared" si="333"/>
        <x:v>10120</x:v>
      </x:c>
      <x:c r="Q1815" s="55">
        <x:f t="shared" si="334"/>
        <x:v>29197.886066391489</x:v>
      </x:c>
      <x:c r="R1815" s="55">
        <x:f t="shared" si="335"/>
        <x:v>-4907.8860663914893</x:v>
      </x:c>
      <x:c r="S1815" s="1" t="str">
        <x:f t="shared" si="336"/>
        <x:v>YES</x:v>
      </x:c>
      <x:c r="T1815" s="1">
        <x:f t="shared" si="337"/>
        <x:v>-4907.8860663914893</x:v>
      </x:c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53">
        <x:f t="shared" si="326"/>
        <x:v>2</x:v>
      </x:c>
      <x:c r="J1816" s="53">
        <x:f t="shared" si="327"/>
        <x:v>15</x:v>
      </x:c>
      <x:c r="K1816" s="53">
        <x:f t="shared" si="328"/>
        <x:v>3</x:v>
      </x:c>
      <x:c r="L1816" s="53">
        <x:f t="shared" si="329"/>
        <x:v>20</x:v>
      </x:c>
      <x:c r="M1816" s="54">
        <x:f t="shared" si="330"/>
        <x:v>1009.6602198460247</x:v>
      </x:c>
      <x:c r="N1816" s="54">
        <x:f t="shared" si="331"/>
        <x:v>0.20115293044862825</x:v>
      </x:c>
      <x:c r="O1816" s="55">
        <x:f t="shared" si="332"/>
        <x:v>57110</x:v>
      </x:c>
      <x:c r="P1816" s="55">
        <x:f t="shared" si="333"/>
        <x:v>11000</x:v>
      </x:c>
      <x:c r="Q1816" s="55">
        <x:f t="shared" si="334"/>
        <x:v>30028.823261215708</x:v>
      </x:c>
      <x:c r="R1816" s="55">
        <x:f t="shared" si="335"/>
        <x:v>-3918.823261215708</x:v>
      </x:c>
      <x:c r="S1816" s="1" t="str">
        <x:f t="shared" si="336"/>
        <x:v>YES</x:v>
      </x:c>
      <x:c r="T1816" s="1">
        <x:f t="shared" si="337"/>
        <x:v>-3918.823261215708</x:v>
      </x:c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53">
        <x:f t="shared" si="326"/>
        <x:v>2</x:v>
      </x:c>
      <x:c r="J1817" s="53">
        <x:f t="shared" si="327"/>
        <x:v>15</x:v>
      </x:c>
      <x:c r="K1817" s="53">
        <x:f t="shared" si="328"/>
        <x:v>4</x:v>
      </x:c>
      <x:c r="L1817" s="53">
        <x:f t="shared" si="329"/>
        <x:v>21</x:v>
      </x:c>
      <x:c r="M1817" s="54">
        <x:f t="shared" si="330"/>
        <x:v>1058.704335568681</x:v>
      </x:c>
      <x:c r="N1817" s="54">
        <x:f t="shared" si="331"/>
        <x:v>0.23521134414491737</x:v>
      </x:c>
      <x:c r="O1817" s="55">
        <x:f t="shared" si="332"/>
        <x:v>59810</x:v>
      </x:c>
      <x:c r="P1817" s="55">
        <x:f t="shared" si="333"/>
        <x:v>11880</x:v>
      </x:c>
      <x:c r="Q1817" s="55">
        <x:f t="shared" si="334"/>
        <x:v>30880.283603622935</x:v>
      </x:c>
      <x:c r="R1817" s="55">
        <x:f t="shared" si="335"/>
        <x:v>-2950.2836036229346</x:v>
      </x:c>
      <x:c r="S1817" s="1" t="str">
        <x:f t="shared" si="336"/>
        <x:v>YES</x:v>
      </x:c>
      <x:c r="T1817" s="1">
        <x:f t="shared" si="337"/>
        <x:v>-2950.2836036229346</x:v>
      </x:c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53">
        <x:f t="shared" si="326"/>
        <x:v>2</x:v>
      </x:c>
      <x:c r="J1818" s="53">
        <x:f t="shared" si="327"/>
        <x:v>15</x:v>
      </x:c>
      <x:c r="K1818" s="53">
        <x:f t="shared" si="328"/>
        <x:v>5</x:v>
      </x:c>
      <x:c r="L1818" s="53">
        <x:f t="shared" si="329"/>
        <x:v>22</x:v>
      </x:c>
      <x:c r="M1818" s="54">
        <x:f t="shared" si="330"/>
        <x:v>1108.9526594898846</x:v>
      </x:c>
      <x:c r="N1818" s="54">
        <x:f t="shared" si="331"/>
        <x:v>0.27010601353464209</x:v>
      </x:c>
      <x:c r="O1818" s="55">
        <x:f t="shared" si="332"/>
        <x:v>62510</x:v>
      </x:c>
      <x:c r="P1818" s="55">
        <x:f t="shared" si="333"/>
        <x:v>12760</x:v>
      </x:c>
      <x:c r="Q1818" s="55">
        <x:f t="shared" si="334"/>
        <x:v>31752.650338366053</x:v>
      </x:c>
      <x:c r="R1818" s="55">
        <x:f t="shared" si="335"/>
        <x:v>-2002.6503383660529</x:v>
      </x:c>
      <x:c r="S1818" s="1" t="str">
        <x:f t="shared" si="336"/>
        <x:v>YES</x:v>
      </x:c>
      <x:c r="T1818" s="1">
        <x:f t="shared" si="337"/>
        <x:v>-2002.6503383660529</x:v>
      </x:c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53">
        <x:f t="shared" si="326"/>
        <x:v>2</x:v>
      </x:c>
      <x:c r="J1819" s="53">
        <x:f t="shared" si="327"/>
        <x:v>15</x:v>
      </x:c>
      <x:c r="K1819" s="53">
        <x:f t="shared" si="328"/>
        <x:v>6</x:v>
      </x:c>
      <x:c r="L1819" s="53">
        <x:f t="shared" si="329"/>
        <x:v>23</x:v>
      </x:c>
      <x:c r="M1819" s="54">
        <x:f t="shared" si="330"/>
        <x:v>1160.4276336715175</x:v>
      </x:c>
      <x:c r="N1819" s="54">
        <x:f t="shared" si="331"/>
        <x:v>0.30585252338299823</x:v>
      </x:c>
      <x:c r="O1819" s="55">
        <x:f t="shared" si="332"/>
        <x:v>65210</x:v>
      </x:c>
      <x:c r="P1819" s="55">
        <x:f t="shared" si="333"/>
        <x:v>13640</x:v>
      </x:c>
      <x:c r="Q1819" s="55">
        <x:f t="shared" si="334"/>
        <x:v>32646.313084574955</x:v>
      </x:c>
      <x:c r="R1819" s="55">
        <x:f t="shared" si="335"/>
        <x:v>-1076.3130845749547</x:v>
      </x:c>
      <x:c r="S1819" s="1" t="str">
        <x:f t="shared" si="336"/>
        <x:v>YES</x:v>
      </x:c>
      <x:c r="T1819" s="1">
        <x:f t="shared" si="337"/>
        <x:v>-1076.3130845749547</x:v>
      </x:c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53">
        <x:f t="shared" si="326"/>
        <x:v>2</x:v>
      </x:c>
      <x:c r="J1820" s="53">
        <x:f t="shared" si="327"/>
        <x:v>15</x:v>
      </x:c>
      <x:c r="K1820" s="53">
        <x:f t="shared" si="328"/>
        <x:v>7</x:v>
      </x:c>
      <x:c r="L1820" s="53">
        <x:f t="shared" si="329"/>
        <x:v>24</x:v>
      </x:c>
      <x:c r="M1820" s="54">
        <x:f t="shared" si="330"/>
        <x:v>1213.1520730694779</x:v>
      </x:c>
      <x:c r="N1820" s="54">
        <x:f t="shared" si="331"/>
        <x:v>0.34246671740935963</x:v>
      </x:c>
      <x:c r="O1820" s="55">
        <x:f t="shared" si="332"/>
        <x:v>67910</x:v>
      </x:c>
      <x:c r="P1820" s="55">
        <x:f t="shared" si="333"/>
        <x:v>14520</x:v>
      </x:c>
      <x:c r="Q1820" s="55">
        <x:f t="shared" si="334"/>
        <x:v>33561.667935233992</x:v>
      </x:c>
      <x:c r="R1820" s="55">
        <x:f t="shared" si="335"/>
        <x:v>-171.66793523399247</x:v>
      </x:c>
      <x:c r="S1820" s="1" t="str">
        <x:f t="shared" si="336"/>
        <x:v>YES</x:v>
      </x:c>
      <x:c r="T1820" s="1">
        <x:f t="shared" si="337"/>
        <x:v>-171.66793523399247</x:v>
      </x:c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53">
        <x:f t="shared" si="326"/>
        <x:v>2</x:v>
      </x:c>
      <x:c r="J1821" s="53">
        <x:f t="shared" si="327"/>
        <x:v>15</x:v>
      </x:c>
      <x:c r="K1821" s="53">
        <x:f t="shared" si="328"/>
        <x:v>8</x:v>
      </x:c>
      <x:c r="L1821" s="53">
        <x:f t="shared" si="329"/>
        <x:v>25</x:v>
      </x:c>
      <x:c r="M1821" s="54">
        <x:f t="shared" si="330"/>
        <x:v>1267.1491713494581</x:v>
      </x:c>
      <x:c r="N1821" s="54">
        <x:f t="shared" si="331"/>
        <x:v>0.37996470232601259</x:v>
      </x:c>
      <x:c r="O1821" s="55">
        <x:f t="shared" si="332"/>
        <x:v>70610</x:v>
      </x:c>
      <x:c r="P1821" s="55">
        <x:f t="shared" si="333"/>
        <x:v>15400</x:v>
      </x:c>
      <x:c r="Q1821" s="55">
        <x:f t="shared" si="334"/>
        <x:v>34499.117558150312</x:v>
      </x:c>
      <x:c r="R1821" s="55">
        <x:f t="shared" si="335"/>
        <x:v>710.88244184968789</x:v>
      </x:c>
      <x:c r="S1821" s="1" t="str">
        <x:f t="shared" si="336"/>
        <x:v>YES</x:v>
      </x:c>
      <x:c r="T1821" s="1">
        <x:f t="shared" si="337"/>
        <x:v>710.88244184968789</x:v>
      </x:c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53">
        <x:f t="shared" si="326"/>
        <x:v>2</x:v>
      </x:c>
      <x:c r="J1822" s="53">
        <x:f t="shared" si="327"/>
        <x:v>15</x:v>
      </x:c>
      <x:c r="K1822" s="53">
        <x:f t="shared" si="328"/>
        <x:v>9</x:v>
      </x:c>
      <x:c r="L1822" s="53">
        <x:f t="shared" si="329"/>
        <x:v>26</x:v>
      </x:c>
      <x:c r="M1822" s="54">
        <x:f t="shared" si="330"/>
        <x:v>1322.4425067898526</x:v>
      </x:c>
      <x:c r="N1822" s="54">
        <x:f t="shared" si="331"/>
        <x:v>0.41836285193739764</x:v>
      </x:c>
      <x:c r="O1822" s="55">
        <x:f t="shared" si="332"/>
        <x:v>73310</x:v>
      </x:c>
      <x:c r="P1822" s="55">
        <x:f t="shared" si="333"/>
        <x:v>16280</x:v>
      </x:c>
      <x:c r="Q1822" s="55">
        <x:f t="shared" si="334"/>
        <x:v>35459.071298434937</x:v>
      </x:c>
      <x:c r="R1822" s="55">
        <x:f t="shared" si="335"/>
        <x:v>1570.9287015650625</x:v>
      </x:c>
      <x:c r="S1822" s="1" t="str">
        <x:f t="shared" si="336"/>
        <x:v>YES</x:v>
      </x:c>
      <x:c r="T1822" s="1">
        <x:f t="shared" si="337"/>
        <x:v>1570.9287015650625</x:v>
      </x:c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53">
        <x:f t="shared" si="326"/>
        <x:v>2</x:v>
      </x:c>
      <x:c r="J1823" s="53">
        <x:f t="shared" si="327"/>
        <x:v>15</x:v>
      </x:c>
      <x:c r="K1823" s="53">
        <x:f t="shared" si="328"/>
        <x:v>10</x:v>
      </x:c>
      <x:c r="L1823" s="53">
        <x:f t="shared" si="329"/>
        <x:v>27</x:v>
      </x:c>
      <x:c r="M1823" s="54">
        <x:f t="shared" si="330"/>
        <x:v>1379.0560482730655</x:v>
      </x:c>
      <x:c r="N1823" s="54">
        <x:f t="shared" si="331"/>
        <x:v>0.45767781130073992</x:v>
      </x:c>
      <x:c r="O1823" s="55">
        <x:f t="shared" si="332"/>
        <x:v>76010</x:v>
      </x:c>
      <x:c r="P1823" s="55">
        <x:f t="shared" si="333"/>
        <x:v>17160</x:v>
      </x:c>
      <x:c r="Q1823" s="55">
        <x:f t="shared" si="334"/>
        <x:v>36441.9452825185</x:v>
      </x:c>
      <x:c r="R1823" s="55">
        <x:f t="shared" si="335"/>
        <x:v>2408.0547174815001</x:v>
      </x:c>
      <x:c r="S1823" s="1" t="str">
        <x:f t="shared" si="336"/>
        <x:v>YES</x:v>
      </x:c>
      <x:c r="T1823" s="1">
        <x:f t="shared" si="337"/>
        <x:v>2408.0547174815001</x:v>
      </x:c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53">
        <x:f t="shared" si="326"/>
        <x:v>2</x:v>
      </x:c>
      <x:c r="J1824" s="53">
        <x:f t="shared" si="327"/>
        <x:v>15</x:v>
      </x:c>
      <x:c r="K1824" s="53">
        <x:f t="shared" si="328"/>
        <x:v>11</x:v>
      </x:c>
      <x:c r="L1824" s="53">
        <x:f t="shared" si="329"/>
        <x:v>28</x:v>
      </x:c>
      <x:c r="M1824" s="54">
        <x:f t="shared" si="330"/>
        <x:v>1437.0141613665046</x:v>
      </x:c>
      <x:c r="N1824" s="54">
        <x:f t="shared" si="331"/>
        <x:v>0.49792650094896151</x:v>
      </x:c>
      <x:c r="O1824" s="55">
        <x:f t="shared" si="332"/>
        <x:v>78710</x:v>
      </x:c>
      <x:c r="P1824" s="55">
        <x:f t="shared" si="333"/>
        <x:v>18040</x:v>
      </x:c>
      <x:c r="Q1824" s="55">
        <x:f t="shared" si="334"/>
        <x:v>37448.162523724037</x:v>
      </x:c>
      <x:c r="R1824" s="55">
        <x:f t="shared" si="335"/>
        <x:v>3221.8374762759631</x:v>
      </x:c>
      <x:c r="S1824" s="1" t="str">
        <x:f t="shared" si="336"/>
        <x:v>YES</x:v>
      </x:c>
      <x:c r="T1824" s="1">
        <x:f t="shared" si="337"/>
        <x:v>3221.8374762759631</x:v>
      </x:c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53">
        <x:f t="shared" si="326"/>
        <x:v>2</x:v>
      </x:c>
      <x:c r="J1825" s="53">
        <x:f t="shared" si="327"/>
        <x:v>15</x:v>
      </x:c>
      <x:c r="K1825" s="53">
        <x:f t="shared" si="328"/>
        <x:v>12</x:v>
      </x:c>
      <x:c r="L1825" s="53">
        <x:f t="shared" si="329"/>
        <x:v>29</x:v>
      </x:c>
      <x:c r="M1825" s="54">
        <x:f t="shared" si="330"/>
        <x:v>1496.3416144945691</x:v>
      </x:c>
      <x:c r="N1825" s="54">
        <x:f t="shared" si="331"/>
        <x:v>0.53912612117678405</x:v>
      </x:c>
      <x:c r="O1825" s="55">
        <x:f t="shared" si="332"/>
        <x:v>81410</x:v>
      </x:c>
      <x:c r="P1825" s="55">
        <x:f t="shared" si="333"/>
        <x:v>18920</x:v>
      </x:c>
      <x:c r="Q1825" s="55">
        <x:f t="shared" si="334"/>
        <x:v>38478.153029419598</x:v>
      </x:c>
      <x:c r="R1825" s="55">
        <x:f t="shared" si="335"/>
        <x:v>4011.8469705804018</x:v>
      </x:c>
      <x:c r="S1825" s="1" t="str">
        <x:f t="shared" si="336"/>
        <x:v>YES</x:v>
      </x:c>
      <x:c r="T1825" s="1">
        <x:f t="shared" si="337"/>
        <x:v>4011.8469705804018</x:v>
      </x:c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53">
        <x:f t="shared" si="326"/>
        <x:v>2</x:v>
      </x:c>
      <x:c r="J1826" s="53">
        <x:f t="shared" si="327"/>
        <x:v>15</x:v>
      </x:c>
      <x:c r="K1826" s="53">
        <x:f t="shared" si="328"/>
        <x:v>13</x:v>
      </x:c>
      <x:c r="L1826" s="53">
        <x:f t="shared" si="329"/>
        <x:v>30</x:v>
      </x:c>
      <x:c r="M1826" s="54">
        <x:f t="shared" si="330"/>
        <x:v>1557.0635852029532</x:v>
      </x:c>
      <x:c r="N1826" s="54">
        <x:f t="shared" si="331"/>
        <x:v>0.58129415639093973</x:v>
      </x:c>
      <x:c r="O1826" s="55">
        <x:f t="shared" si="332"/>
        <x:v>84110</x:v>
      </x:c>
      <x:c r="P1826" s="55">
        <x:f t="shared" si="333"/>
        <x:v>19800</x:v>
      </x:c>
      <x:c r="Q1826" s="55">
        <x:f t="shared" si="334"/>
        <x:v>39532.35390977349</x:v>
      </x:c>
      <x:c r="R1826" s="55">
        <x:f t="shared" si="335"/>
        <x:v>4777.6460902265098</x:v>
      </x:c>
      <x:c r="S1826" s="1" t="str">
        <x:f t="shared" si="336"/>
        <x:v>YES</x:v>
      </x:c>
      <x:c r="T1826" s="1">
        <x:f t="shared" si="337"/>
        <x:v>4777.6460902265098</x:v>
      </x:c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53">
        <x:f t="shared" si="326"/>
        <x:v>2</x:v>
      </x:c>
      <x:c r="J1827" s="53">
        <x:f t="shared" si="327"/>
        <x:v>15</x:v>
      </x:c>
      <x:c r="K1827" s="53">
        <x:f t="shared" si="328"/>
        <x:v>14</x:v>
      </x:c>
      <x:c r="L1827" s="53">
        <x:f t="shared" si="329"/>
        <x:v>31</x:v>
      </x:c>
      <x:c r="M1827" s="54">
        <x:f t="shared" si="330"/>
        <x:v>1619.2056665166144</x:v>
      </x:c>
      <x:c r="N1827" s="54">
        <x:f t="shared" si="331"/>
        <x:v>0.62444837952542664</x:v>
      </x:c>
      <x:c r="O1827" s="55">
        <x:f t="shared" si="332"/>
        <x:v>86810</x:v>
      </x:c>
      <x:c r="P1827" s="55">
        <x:f t="shared" si="333"/>
        <x:v>20680</x:v>
      </x:c>
      <x:c r="Q1827" s="55">
        <x:f t="shared" si="334"/>
        <x:v>40611.209488135668</x:v>
      </x:c>
      <x:c r="R1827" s="55">
        <x:f t="shared" si="335"/>
        <x:v>5518.7905118643321</x:v>
      </x:c>
      <x:c r="S1827" s="1" t="str">
        <x:f t="shared" si="336"/>
        <x:v>YES</x:v>
      </x:c>
      <x:c r="T1827" s="1">
        <x:f t="shared" si="337"/>
        <x:v>5518.7905118643321</x:v>
      </x:c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53">
        <x:f t="shared" si="326"/>
        <x:v>2</x:v>
      </x:c>
      <x:c r="J1828" s="53">
        <x:f t="shared" si="327"/>
        <x:v>15</x:v>
      </x:c>
      <x:c r="K1828" s="53">
        <x:f t="shared" si="328"/>
        <x:v>15</x:v>
      </x:c>
      <x:c r="L1828" s="53">
        <x:f t="shared" si="329"/>
        <x:v>32</x:v>
      </x:c>
      <x:c r="M1828" s="54">
        <x:f t="shared" si="330"/>
        <x:v>1682.7938733927608</x:v>
      </x:c>
      <x:c r="N1828" s="54">
        <x:f t="shared" si="331"/>
        <x:v>0.66860685652275054</x:v>
      </x:c>
      <x:c r="O1828" s="55">
        <x:f t="shared" si="332"/>
        <x:v>89510</x:v>
      </x:c>
      <x:c r="P1828" s="55">
        <x:f t="shared" si="333"/>
        <x:v>21560</x:v>
      </x:c>
      <x:c r="Q1828" s="55">
        <x:f t="shared" si="334"/>
        <x:v>41715.171413068761</x:v>
      </x:c>
      <x:c r="R1828" s="55">
        <x:f t="shared" si="335"/>
        <x:v>6234.8285869312385</x:v>
      </x:c>
      <x:c r="S1828" s="1" t="str">
        <x:f t="shared" si="336"/>
        <x:v>YES</x:v>
      </x:c>
      <x:c r="T1828" s="1">
        <x:f t="shared" si="337"/>
        <x:v>6234.8285869312385</x:v>
      </x:c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53">
        <x:f t="shared" si="326"/>
        <x:v>2</x:v>
      </x:c>
      <x:c r="J1829" s="53">
        <x:f t="shared" si="327"/>
        <x:v>15</x:v>
      </x:c>
      <x:c r="K1829" s="53">
        <x:f t="shared" si="328"/>
        <x:v>16</x:v>
      </x:c>
      <x:c r="L1829" s="53">
        <x:f t="shared" si="329"/>
        <x:v>33</x:v>
      </x:c>
      <x:c r="M1829" s="54">
        <x:f t="shared" si="330"/>
        <x:v>1747.8546492702499</x:v>
      </x:c>
      <x:c r="N1829" s="54">
        <x:f t="shared" si="331"/>
        <x:v>0.71378795088211799</x:v>
      </x:c>
      <x:c r="O1829" s="55">
        <x:f t="shared" si="332"/>
        <x:v>92210</x:v>
      </x:c>
      <x:c r="P1829" s="55">
        <x:f t="shared" si="333"/>
        <x:v>22440</x:v>
      </x:c>
      <x:c r="Q1829" s="55">
        <x:f t="shared" si="334"/>
        <x:v>42844.698772052943</x:v>
      </x:c>
      <x:c r="R1829" s="55">
        <x:f t="shared" si="335"/>
        <x:v>6925.3012279470568</x:v>
      </x:c>
      <x:c r="S1829" s="1" t="str">
        <x:f t="shared" si="336"/>
        <x:v>YES</x:v>
      </x:c>
      <x:c r="T1829" s="1">
        <x:f t="shared" si="337"/>
        <x:v>6925.3012279470568</x:v>
      </x:c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53">
        <x:f t="shared" si="326"/>
        <x:v>2</x:v>
      </x:c>
      <x:c r="J1830" s="53">
        <x:f t="shared" si="327"/>
        <x:v>15</x:v>
      </x:c>
      <x:c r="K1830" s="53">
        <x:f t="shared" si="328"/>
        <x:v>17</x:v>
      </x:c>
      <x:c r="L1830" s="53">
        <x:f t="shared" si="329"/>
        <x:v>34</x:v>
      </x:c>
      <x:c r="M1830" s="54">
        <x:f t="shared" si="330"/>
        <x:v>1814.4148727167903</x:v>
      </x:c>
      <x:c r="N1830" s="54">
        <x:f t="shared" si="331"/>
        <x:v>0.76001032827554882</x:v>
      </x:c>
      <x:c r="O1830" s="55">
        <x:f t="shared" si="332"/>
        <x:v>94910</x:v>
      </x:c>
      <x:c r="P1830" s="55">
        <x:f t="shared" si="333"/>
        <x:v>23320</x:v>
      </x:c>
      <x:c r="Q1830" s="55">
        <x:f t="shared" si="334"/>
        <x:v>44000.25820688872</x:v>
      </x:c>
      <x:c r="R1830" s="55">
        <x:f t="shared" si="335"/>
        <x:v>7589.7417931112795</x:v>
      </x:c>
      <x:c r="S1830" s="1" t="str">
        <x:f t="shared" si="336"/>
        <x:v>YES</x:v>
      </x:c>
      <x:c r="T1830" s="1">
        <x:f t="shared" si="337"/>
        <x:v>7589.7417931112795</x:v>
      </x:c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53">
        <x:f t="shared" si="326"/>
        <x:v>2</x:v>
      </x:c>
      <x:c r="J1831" s="53">
        <x:f t="shared" si="327"/>
        <x:v>15</x:v>
      </x:c>
      <x:c r="K1831" s="53">
        <x:f t="shared" si="328"/>
        <x:v>18</x:v>
      </x:c>
      <x:c r="L1831" s="53">
        <x:f t="shared" si="329"/>
        <x:v>35</x:v>
      </x:c>
      <x:c r="M1831" s="54">
        <x:f t="shared" si="330"/>
        <x:v>1882.5018641753777</x:v>
      </x:c>
      <x:c r="N1831" s="54">
        <x:f t="shared" si="331"/>
        <x:v>0.80729296123290117</x:v>
      </x:c>
      <x:c r="O1831" s="55">
        <x:f t="shared" si="332"/>
        <x:v>97610</x:v>
      </x:c>
      <x:c r="P1831" s="55">
        <x:f t="shared" si="333"/>
        <x:v>24200</x:v>
      </x:c>
      <x:c r="Q1831" s="55">
        <x:f t="shared" si="334"/>
        <x:v>45182.324030822529</x:v>
      </x:c>
      <x:c r="R1831" s="55">
        <x:f t="shared" si="335"/>
        <x:v>8227.6759691774714</x:v>
      </x:c>
      <x:c r="S1831" s="1" t="str">
        <x:f t="shared" si="336"/>
        <x:v>YES</x:v>
      </x:c>
      <x:c r="T1831" s="1">
        <x:f t="shared" si="337"/>
        <x:v>8227.6759691774714</x:v>
      </x:c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53">
        <x:f t="shared" si="326"/>
        <x:v>2</x:v>
      </x:c>
      <x:c r="J1832" s="53">
        <x:f t="shared" si="327"/>
        <x:v>15</x:v>
      </x:c>
      <x:c r="K1832" s="53">
        <x:f t="shared" si="328"/>
        <x:v>19</x:v>
      </x:c>
      <x:c r="L1832" s="53">
        <x:f t="shared" si="329"/>
        <x:v>36</x:v>
      </x:c>
      <x:c r="M1832" s="54">
        <x:f t="shared" si="330"/>
        <x:v>1952.1433928113993</x:v>
      </x:c>
      <x:c r="N1832" s="54">
        <x:f t="shared" si="331"/>
        <x:v>0.85565513389680503</x:v>
      </x:c>
      <x:c r="O1832" s="55">
        <x:f t="shared" si="332"/>
        <x:v>100310</x:v>
      </x:c>
      <x:c r="P1832" s="55">
        <x:f t="shared" si="333"/>
        <x:v>25080</x:v>
      </x:c>
      <x:c r="Q1832" s="55">
        <x:f t="shared" si="334"/>
        <x:v>46391.378347420126</x:v>
      </x:c>
      <x:c r="R1832" s="55">
        <x:f t="shared" si="335"/>
        <x:v>8838.6216525798736</x:v>
      </x:c>
      <x:c r="S1832" s="1" t="str">
        <x:f t="shared" si="336"/>
        <x:v>YES</x:v>
      </x:c>
      <x:c r="T1832" s="1">
        <x:f t="shared" si="337"/>
        <x:v>8838.6216525798736</x:v>
      </x:c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53">
        <x:f t="shared" si="326"/>
        <x:v>2</x:v>
      </x:c>
      <x:c r="J1833" s="53">
        <x:f t="shared" si="327"/>
        <x:v>15</x:v>
      </x:c>
      <x:c r="K1833" s="53">
        <x:f t="shared" si="328"/>
        <x:v>20</x:v>
      </x:c>
      <x:c r="L1833" s="53">
        <x:f t="shared" si="329"/>
        <x:v>37</x:v>
      </x:c>
      <x:c r="M1833" s="54">
        <x:f t="shared" si="330"/>
        <x:v>2023.3676834618764</x:v>
      </x:c>
      <x:c r="N1833" s="54">
        <x:f t="shared" si="331"/>
        <x:v>0.90511644684852521</x:v>
      </x:c>
      <x:c r="O1833" s="55">
        <x:f t="shared" si="332"/>
        <x:v>103010</x:v>
      </x:c>
      <x:c r="P1833" s="55">
        <x:f t="shared" si="333"/>
        <x:v>25960</x:v>
      </x:c>
      <x:c r="Q1833" s="55">
        <x:f t="shared" si="334"/>
        <x:v>47627.911171213127</x:v>
      </x:c>
      <x:c r="R1833" s="55">
        <x:f t="shared" si="335"/>
        <x:v>9422.0888287868729</x:v>
      </x:c>
      <x:c r="S1833" s="1" t="str">
        <x:f t="shared" si="336"/>
        <x:v>YES</x:v>
      </x:c>
      <x:c r="T1833" s="1">
        <x:f t="shared" si="337"/>
        <x:v>9422.0888287868729</x:v>
      </x:c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53">
        <x:f t="shared" si="326"/>
        <x:v>2</x:v>
      </x:c>
      <x:c r="J1834" s="53">
        <x:f t="shared" si="327"/>
        <x:v>15</x:v>
      </x:c>
      <x:c r="K1834" s="53">
        <x:f t="shared" si="328"/>
        <x:v>21</x:v>
      </x:c>
      <x:c r="L1834" s="53">
        <x:f t="shared" si="329"/>
        <x:v>38</x:v>
      </x:c>
      <x:c r="M1834" s="54">
        <x:f t="shared" si="330"/>
        <x:v>2096.2034236883201</x:v>
      </x:c>
      <x:c r="N1834" s="54">
        <x:f t="shared" si="331"/>
        <x:v>0.95569682200577788</x:v>
      </x:c>
      <x:c r="O1834" s="55">
        <x:f t="shared" si="332"/>
        <x:v>105710</x:v>
      </x:c>
      <x:c r="P1834" s="55">
        <x:f t="shared" si="333"/>
        <x:v>26840</x:v>
      </x:c>
      <x:c r="Q1834" s="55">
        <x:f t="shared" si="334"/>
        <x:v>48892.420550144445</x:v>
      </x:c>
      <x:c r="R1834" s="55">
        <x:f t="shared" si="335"/>
        <x:v>9977.5794498555551</x:v>
      </x:c>
      <x:c r="S1834" s="1" t="str">
        <x:f t="shared" si="336"/>
        <x:v>YES</x:v>
      </x:c>
      <x:c r="T1834" s="1">
        <x:f t="shared" si="337"/>
        <x:v>9977.5794498555551</x:v>
      </x:c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53">
        <x:f t="shared" si="326"/>
        <x:v>2</x:v>
      </x:c>
      <x:c r="J1835" s="53">
        <x:f t="shared" si="327"/>
        <x:v>15</x:v>
      </x:c>
      <x:c r="K1835" s="53">
        <x:f t="shared" si="328"/>
        <x:v>22</x:v>
      </x:c>
      <x:c r="L1835" s="53">
        <x:f t="shared" si="329"/>
        <x:v>39</x:v>
      </x:c>
      <x:c r="M1835" s="54">
        <x:f t="shared" si="330"/>
        <x:v>2170.6797709347165</x:v>
      </x:c>
      <x:c r="N1835" s="54">
        <x:f t="shared" si="331"/>
        <x:v>1.0074165075935531</x:v>
      </x:c>
      <x:c r="O1835" s="55">
        <x:f t="shared" si="332"/>
        <x:v>108410</x:v>
      </x:c>
      <x:c r="P1835" s="55">
        <x:f t="shared" si="333"/>
        <x:v>27720</x:v>
      </x:c>
      <x:c r="Q1835" s="55">
        <x:f t="shared" si="334"/>
        <x:v>50185.412689838828</x:v>
      </x:c>
      <x:c r="R1835" s="55">
        <x:f t="shared" si="335"/>
        <x:v>10504.587310161172</x:v>
      </x:c>
      <x:c r="S1835" s="1" t="str">
        <x:f t="shared" si="336"/>
        <x:v>YES</x:v>
      </x:c>
      <x:c r="T1835" s="1">
        <x:f t="shared" si="337"/>
        <x:v>10504.587310161172</x:v>
      </x:c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53">
        <x:f t="shared" si="326"/>
        <x:v>2</x:v>
      </x:c>
      <x:c r="J1836" s="53">
        <x:f t="shared" si="327"/>
        <x:v>15</x:v>
      </x:c>
      <x:c r="K1836" s="53">
        <x:f t="shared" si="328"/>
        <x:v>23</x:v>
      </x:c>
      <x:c r="L1836" s="53">
        <x:f t="shared" si="329"/>
        <x:v>40</x:v>
      </x:c>
      <x:c r="M1836" s="54">
        <x:f t="shared" si="330"/>
        <x:v>2246.8263597921527</x:v>
      </x:c>
      <x:c r="N1836" s="54">
        <x:f t="shared" si="331"/>
        <x:v>1.0602960831889949</x:v>
      </x:c>
      <x:c r="O1836" s="55">
        <x:f t="shared" si="332"/>
        <x:v>111110</x:v>
      </x:c>
      <x:c r="P1836" s="55">
        <x:f t="shared" si="333"/>
        <x:v>28600</x:v>
      </x:c>
      <x:c r="Q1836" s="55">
        <x:f t="shared" si="334"/>
        <x:v>51507.402079724874</x:v>
      </x:c>
      <x:c r="R1836" s="55">
        <x:f t="shared" si="335"/>
        <x:v>11002.597920275126</x:v>
      </x:c>
      <x:c r="S1836" s="1" t="str">
        <x:f t="shared" si="336"/>
        <x:v>YES</x:v>
      </x:c>
      <x:c r="T1836" s="1">
        <x:f t="shared" si="337"/>
        <x:v>11002.597920275126</x:v>
      </x:c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53">
        <x:f t="shared" si="326"/>
        <x:v>2</x:v>
      </x:c>
      <x:c r="J1837" s="53">
        <x:f t="shared" si="327"/>
        <x:v>15</x:v>
      </x:c>
      <x:c r="K1837" s="53">
        <x:f t="shared" si="328"/>
        <x:v>24</x:v>
      </x:c>
      <x:c r="L1837" s="53">
        <x:f t="shared" si="329"/>
        <x:v>41</x:v>
      </x:c>
      <x:c r="M1837" s="54">
        <x:f t="shared" si="330"/>
        <x:v>2324.6733093716484</x:v>
      </x:c>
      <x:c r="N1837" s="54">
        <x:f t="shared" si="331"/>
        <x:v>1.1143564648414226</x:v>
      </x:c>
      <x:c r="O1837" s="55">
        <x:f t="shared" si="332"/>
        <x:v>113810</x:v>
      </x:c>
      <x:c r="P1837" s="55">
        <x:f t="shared" si="333"/>
        <x:v>29480</x:v>
      </x:c>
      <x:c r="Q1837" s="55">
        <x:f t="shared" si="334"/>
        <x:v>52858.911621035564</x:v>
      </x:c>
      <x:c r="R1837" s="55">
        <x:f t="shared" si="335"/>
        <x:v>11471.088378964436</x:v>
      </x:c>
      <x:c r="S1837" s="1" t="str">
        <x:f t="shared" si="336"/>
        <x:v>YES</x:v>
      </x:c>
      <x:c r="T1837" s="1">
        <x:f t="shared" si="337"/>
        <x:v>11471.088378964436</x:v>
      </x:c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53" t="n">
        <x:f t="shared" ref="I1838:I1901" si="338">INT((ROW()-ROW($I$46))/((CARROT_CAP+1)*(MESCLUN_CAP+1)))</x:f>
        <x:v>2</x:v>
      </x:c>
      <x:c r="J1838" s="53" t="n">
        <x:f t="shared" ref="J1838:J1901" si="339">MOD(INT((ROW()-ROW($I$46))/(MESCLUN_CAP+1)),CARROT_CAP+1)</x:f>
        <x:v>15</x:v>
      </x:c>
      <x:c r="K1838" s="53" t="n">
        <x:f t="shared" ref="K1838:K1901" si="340">MOD(ROW()-ROW($I$46),MESCLUN_CAP+1)</x:f>
        <x:v>25</x:v>
      </x:c>
      <x:c r="L1838" s="53" t="n">
        <x:f t="shared" ref="L1838:L1901" si="341">SUM(I1838:K1838)</x:f>
        <x:v>42</x:v>
      </x:c>
      <x:c r="M1838" s="54" t="n">
        <x:f t="shared" ref="M1838:M1901" si="342">I1838*TOMATO_HOURS*WEEKS*(1+TOMATO_DIM)^I1838+J1838*CARROT_HOURS*WEEKS*(1+CARROT_DIM)^J1838+K1838*MESCLUN_HOURS*WEEKS*(1+MESCLUN_DIM)^K1838</x:f>
        <x:v>2404.251230786745</x:v>
      </x:c>
      <x:c r="N1838" s="54" t="n">
        <x:f t="shared" ref="N1838:N1901" si="343">MAX(M1838-FARMER_HOURS,0)/TEMP_HOURS_PER_WORKER</x:f>
        <x:v>1.169618910268573</x:v>
      </x:c>
      <x:c r="O1838" s="55" t="n">
        <x:f t="shared" ref="O1838:O1901" si="344">I1838*TOMATO_PRICE+J1838*CARROT_PRICE+K1838*MESCLUN_PRICE</x:f>
        <x:v>116510</x:v>
      </x:c>
      <x:c r="P1838" s="55" t="n">
        <x:f t="shared" ref="P1838:P1901" si="345">I1838*TOMATO_FERTILIZER+J1838*CARROT_FERTILIZER+K1838*MESCLUN_FERTILIZER</x:f>
        <x:v>30360</x:v>
      </x:c>
      <x:c r="Q1838" s="55" t="n">
        <x:f t="shared" ref="Q1838:Q1901" si="346">MIN(M1838,FARMER_HOURS)*FARMER_RATE+MAX(M1838-FARMER_HOURS,0)*TEMP_RATE</x:f>
        <x:v>54240.47275671433</x:v>
      </x:c>
      <x:c r="R1838" s="55" t="n">
        <x:f t="shared" ref="R1838:R1901" si="347">O1838-P1838-Q1838-FIXED_COST</x:f>
        <x:v>11909.527243285673</x:v>
      </x:c>
      <x:c r="S1838" s="1" t="str">
        <x:f t="shared" ref="S1838:S1901" si="348">IF(AND(L1838&lt;=TOTAL_BED_CAP,N1838&lt;=TEMP_WORKER_CAP),"YES","NO")</x:f>
        <x:v>YES</x:v>
      </x:c>
      <x:c r="T1838" s="1" t="n">
        <x:f t="shared" ref="T1838:T1901" si="349">IF(S1838="YES",R1838,-1E+99)</x:f>
        <x:v>11909.527243285673</x:v>
      </x:c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53">
        <x:f t="shared" si="338"/>
        <x:v>2</x:v>
      </x:c>
      <x:c r="J1839" s="53">
        <x:f t="shared" si="339"/>
        <x:v>15</x:v>
      </x:c>
      <x:c r="K1839" s="53">
        <x:f t="shared" si="340"/>
        <x:v>26</x:v>
      </x:c>
      <x:c r="L1839" s="53">
        <x:f t="shared" si="341"/>
        <x:v>43</x:v>
      </x:c>
      <x:c r="M1839" s="54">
        <x:f t="shared" si="342"/>
        <x:v>2485.5912347474641</x:v>
      </x:c>
      <x:c r="N1839" s="54">
        <x:f t="shared" si="343"/>
        <x:v>1.2261050241301834</x:v>
      </x:c>
      <x:c r="O1839" s="55">
        <x:f t="shared" si="344"/>
        <x:v>119210</x:v>
      </x:c>
      <x:c r="P1839" s="55">
        <x:f t="shared" si="345"/>
        <x:v>31240</x:v>
      </x:c>
      <x:c r="Q1839" s="55">
        <x:f t="shared" si="346"/>
        <x:v>55652.625603254586</x:v>
      </x:c>
      <x:c r="R1839" s="55">
        <x:f t="shared" si="347"/>
        <x:v>12317.374396745414</x:v>
      </x:c>
      <x:c r="S1839" s="1" t="str">
        <x:f t="shared" si="348"/>
        <x:v>YES</x:v>
      </x:c>
      <x:c r="T1839" s="1">
        <x:f t="shared" si="349"/>
        <x:v>12317.374396745414</x:v>
      </x:c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53">
        <x:f t="shared" si="338"/>
        <x:v>2</x:v>
      </x:c>
      <x:c r="J1840" s="53">
        <x:f t="shared" si="339"/>
        <x:v>15</x:v>
      </x:c>
      <x:c r="K1840" s="53">
        <x:f t="shared" si="340"/>
        <x:v>27</x:v>
      </x:c>
      <x:c r="L1840" s="53">
        <x:f t="shared" si="341"/>
        <x:v>44</x:v>
      </x:c>
      <x:c r="M1840" s="54">
        <x:f t="shared" si="342"/>
        <x:v>2568.7249392672206</x:v>
      </x:c>
      <x:c r="N1840" s="54">
        <x:f t="shared" si="343"/>
        <x:v>1.2838367633800143</x:v>
      </x:c>
      <x:c r="O1840" s="55">
        <x:f t="shared" si="344"/>
        <x:v>121910</x:v>
      </x:c>
      <x:c r="P1840" s="55">
        <x:f t="shared" si="345"/>
        <x:v>32120</x:v>
      </x:c>
      <x:c r="Q1840" s="55">
        <x:f t="shared" si="346"/>
        <x:v>57095.919084500361</x:v>
      </x:c>
      <x:c r="R1840" s="55">
        <x:f t="shared" si="347"/>
        <x:v>12694.080915499639</x:v>
      </x:c>
      <x:c r="S1840" s="1" t="str">
        <x:f t="shared" si="348"/>
        <x:v>YES</x:v>
      </x:c>
      <x:c r="T1840" s="1">
        <x:f t="shared" si="349"/>
        <x:v>12694.080915499639</x:v>
      </x:c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53">
        <x:f t="shared" si="338"/>
        <x:v>2</x:v>
      </x:c>
      <x:c r="J1841" s="53">
        <x:f t="shared" si="339"/>
        <x:v>15</x:v>
      </x:c>
      <x:c r="K1841" s="53">
        <x:f t="shared" si="340"/>
        <x:v>28</x:v>
      </x:c>
      <x:c r="L1841" s="53">
        <x:f t="shared" si="341"/>
        <x:v>45</x:v>
      </x:c>
      <x:c r="M1841" s="54">
        <x:f t="shared" si="342"/>
        <x:v>2653.6844774843744</x:v>
      </x:c>
      <x:c r="N1841" s="54">
        <x:f t="shared" si="343"/>
        <x:v>1.3428364426974821</x:v>
      </x:c>
      <x:c r="O1841" s="55">
        <x:f t="shared" si="344"/>
        <x:v>124610</x:v>
      </x:c>
      <x:c r="P1841" s="55">
        <x:f t="shared" si="345"/>
        <x:v>33000</x:v>
      </x:c>
      <x:c r="Q1841" s="55">
        <x:f t="shared" si="346"/>
        <x:v>58570.911067437053</x:v>
      </x:c>
      <x:c r="R1841" s="55">
        <x:f t="shared" si="347"/>
        <x:v>13039.088932562947</x:v>
      </x:c>
      <x:c r="S1841" s="1" t="str">
        <x:f t="shared" si="348"/>
        <x:v>YES</x:v>
      </x:c>
      <x:c r="T1841" s="1">
        <x:f t="shared" si="349"/>
        <x:v>13039.088932562947</x:v>
      </x:c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53">
        <x:f t="shared" si="338"/>
        <x:v>2</x:v>
      </x:c>
      <x:c r="J1842" s="53">
        <x:f t="shared" si="339"/>
        <x:v>15</x:v>
      </x:c>
      <x:c r="K1842" s="53">
        <x:f t="shared" si="340"/>
        <x:v>29</x:v>
      </x:c>
      <x:c r="L1842" s="53">
        <x:f t="shared" si="341"/>
        <x:v>46</x:v>
      </x:c>
      <x:c r="M1842" s="54">
        <x:f t="shared" si="342"/>
        <x:v>2740.5025056000277</x:v>
      </x:c>
      <x:c r="N1842" s="54">
        <x:f t="shared" si="343"/>
        <x:v>1.4031267400000191</x:v>
      </x:c>
      <x:c r="O1842" s="55">
        <x:f t="shared" si="344"/>
        <x:v>127310</x:v>
      </x:c>
      <x:c r="P1842" s="55">
        <x:f t="shared" si="345"/>
        <x:v>33880</x:v>
      </x:c>
      <x:c r="Q1842" s="55">
        <x:f t="shared" si="346"/>
        <x:v>60078.16850000048</x:v>
      </x:c>
      <x:c r="R1842" s="55">
        <x:f t="shared" si="347"/>
        <x:v>13351.83149999952</x:v>
      </x:c>
      <x:c r="S1842" s="1" t="str">
        <x:f t="shared" si="348"/>
        <x:v>YES</x:v>
      </x:c>
      <x:c r="T1842" s="1">
        <x:f t="shared" si="349"/>
        <x:v>13351.83149999952</x:v>
      </x:c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53">
        <x:f t="shared" si="338"/>
        <x:v>2</x:v>
      </x:c>
      <x:c r="J1843" s="53">
        <x:f t="shared" si="339"/>
        <x:v>15</x:v>
      </x:c>
      <x:c r="K1843" s="53">
        <x:f t="shared" si="340"/>
        <x:v>30</x:v>
      </x:c>
      <x:c r="L1843" s="53">
        <x:f t="shared" si="341"/>
        <x:v>47</x:v>
      </x:c>
      <x:c r="M1843" s="54">
        <x:f t="shared" si="342"/>
        <x:v>2829.2122109337988</x:v>
      </x:c>
      <x:c r="N1843" s="54">
        <x:f t="shared" si="343"/>
        <x:v>1.4647307020373603</x:v>
      </x:c>
      <x:c r="O1843" s="55">
        <x:f t="shared" si="344"/>
        <x:v>130010</x:v>
      </x:c>
      <x:c r="P1843" s="55">
        <x:f t="shared" si="345"/>
        <x:v>34760</x:v>
      </x:c>
      <x:c r="Q1843" s="55">
        <x:f t="shared" si="346"/>
        <x:v>61618.267550934004</x:v>
      </x:c>
      <x:c r="R1843" s="55">
        <x:f t="shared" si="347"/>
        <x:v>13631.732449065996</x:v>
      </x:c>
      <x:c r="S1843" s="1" t="str">
        <x:f t="shared" si="348"/>
        <x:v>YES</x:v>
      </x:c>
      <x:c r="T1843" s="1">
        <x:f t="shared" si="349"/>
        <x:v>13631.732449065996</x:v>
      </x:c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53">
        <x:f t="shared" si="338"/>
        <x:v>2</x:v>
      </x:c>
      <x:c r="J1844" s="53">
        <x:f t="shared" si="339"/>
        <x:v>16</x:v>
      </x:c>
      <x:c r="K1844" s="53">
        <x:f t="shared" si="340"/>
        <x:v>0</x:v>
      </x:c>
      <x:c r="L1844" s="53">
        <x:f t="shared" si="341"/>
        <x:v>18</x:v>
      </x:c>
      <x:c r="M1844" s="54">
        <x:f t="shared" si="342"/>
        <x:v>930.36269791707036</x:v>
      </x:c>
      <x:c r="N1844" s="54">
        <x:f t="shared" si="343"/>
        <x:v>0.14608520688685442</x:v>
      </x:c>
      <x:c r="O1844" s="55">
        <x:f t="shared" si="344"/>
        <x:v>51104</x:v>
      </x:c>
      <x:c r="P1844" s="55">
        <x:f t="shared" si="345"/>
        <x:v>8800</x:v>
      </x:c>
      <x:c r="Q1844" s="55">
        <x:f t="shared" si="346"/>
        <x:v>28652.130172171361</x:v>
      </x:c>
      <x:c r="R1844" s="55">
        <x:f t="shared" si="347"/>
        <x:v>-6348.1301721713608</x:v>
      </x:c>
      <x:c r="S1844" s="1" t="str">
        <x:f t="shared" si="348"/>
        <x:v>YES</x:v>
      </x:c>
      <x:c r="T1844" s="1">
        <x:f t="shared" si="349"/>
        <x:v>-6348.1301721713608</x:v>
      </x:c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53">
        <x:f t="shared" si="338"/>
        <x:v>2</x:v>
      </x:c>
      <x:c r="J1845" s="53">
        <x:f t="shared" si="339"/>
        <x:v>16</x:v>
      </x:c>
      <x:c r="K1845" s="53">
        <x:f t="shared" si="340"/>
        <x:v>1</x:v>
      </x:c>
      <x:c r="L1845" s="53">
        <x:f t="shared" si="341"/>
        <x:v>19</x:v>
      </x:c>
      <x:c r="M1845" s="54">
        <x:f t="shared" si="342"/>
        <x:v>975.92519791707036</x:v>
      </x:c>
      <x:c r="N1845" s="54">
        <x:f t="shared" si="343"/>
        <x:v>0.17772583188685442</x:v>
      </x:c>
      <x:c r="O1845" s="55">
        <x:f t="shared" si="344"/>
        <x:v>53804</x:v>
      </x:c>
      <x:c r="P1845" s="55">
        <x:f t="shared" si="345"/>
        <x:v>9680</x:v>
      </x:c>
      <x:c r="Q1845" s="55">
        <x:f t="shared" si="346"/>
        <x:v>29443.145797171361</x:v>
      </x:c>
      <x:c r="R1845" s="55">
        <x:f t="shared" si="347"/>
        <x:v>-5319.1457971713608</x:v>
      </x:c>
      <x:c r="S1845" s="1" t="str">
        <x:f t="shared" si="348"/>
        <x:v>YES</x:v>
      </x:c>
      <x:c r="T1845" s="1">
        <x:f t="shared" si="349"/>
        <x:v>-5319.1457971713608</x:v>
      </x:c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53">
        <x:f t="shared" si="338"/>
        <x:v>2</x:v>
      </x:c>
      <x:c r="J1846" s="53">
        <x:f t="shared" si="339"/>
        <x:v>16</x:v>
      </x:c>
      <x:c r="K1846" s="53">
        <x:f t="shared" si="340"/>
        <x:v>2</x:v>
      </x:c>
      <x:c r="L1846" s="53">
        <x:f t="shared" si="341"/>
        <x:v>20</x:v>
      </x:c>
      <x:c r="M1846" s="54">
        <x:f t="shared" si="342"/>
        <x:v>1022.6267604170704</x:v>
      </x:c>
      <x:c r="N1846" s="54">
        <x:f t="shared" si="343"/>
        <x:v>0.21015747251185443</x:v>
      </x:c>
      <x:c r="O1846" s="55">
        <x:f t="shared" si="344"/>
        <x:v>56504</x:v>
      </x:c>
      <x:c r="P1846" s="55">
        <x:f t="shared" si="345"/>
        <x:v>10560</x:v>
      </x:c>
      <x:c r="Q1846" s="55">
        <x:f t="shared" si="346"/>
        <x:v>30253.936812796361</x:v>
      </x:c>
      <x:c r="R1846" s="55">
        <x:f t="shared" si="347"/>
        <x:v>-4309.9368127963608</x:v>
      </x:c>
      <x:c r="S1846" s="1" t="str">
        <x:f t="shared" si="348"/>
        <x:v>YES</x:v>
      </x:c>
      <x:c r="T1846" s="1">
        <x:f t="shared" si="349"/>
        <x:v>-4309.9368127963608</x:v>
      </x:c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53">
        <x:f t="shared" si="338"/>
        <x:v>2</x:v>
      </x:c>
      <x:c r="J1847" s="53">
        <x:f t="shared" si="339"/>
        <x:v>16</x:v>
      </x:c>
      <x:c r="K1847" s="53">
        <x:f t="shared" si="340"/>
        <x:v>3</x:v>
      </x:c>
      <x:c r="L1847" s="53">
        <x:f t="shared" si="341"/>
        <x:v>21</x:v>
      </x:c>
      <x:c r="M1847" s="54">
        <x:f t="shared" si="342"/>
        <x:v>1070.4887428389454</x:v>
      </x:c>
      <x:c r="N1847" s="54">
        <x:f t="shared" si="343"/>
        <x:v>0.24339496030482322</x:v>
      </x:c>
      <x:c r="O1847" s="55">
        <x:f t="shared" si="344"/>
        <x:v>59204</x:v>
      </x:c>
      <x:c r="P1847" s="55">
        <x:f t="shared" si="345"/>
        <x:v>11440</x:v>
      </x:c>
      <x:c r="Q1847" s="55">
        <x:f t="shared" si="346"/>
        <x:v>31084.87400762058</x:v>
      </x:c>
      <x:c r="R1847" s="55">
        <x:f t="shared" si="347"/>
        <x:v>-3320.8740076205795</x:v>
      </x:c>
      <x:c r="S1847" s="1" t="str">
        <x:f t="shared" si="348"/>
        <x:v>YES</x:v>
      </x:c>
      <x:c r="T1847" s="1">
        <x:f t="shared" si="349"/>
        <x:v>-3320.8740076205795</x:v>
      </x:c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53">
        <x:f t="shared" si="338"/>
        <x:v>2</x:v>
      </x:c>
      <x:c r="J1848" s="53">
        <x:f t="shared" si="339"/>
        <x:v>16</x:v>
      </x:c>
      <x:c r="K1848" s="53">
        <x:f t="shared" si="340"/>
        <x:v>4</x:v>
      </x:c>
      <x:c r="L1848" s="53">
        <x:f t="shared" si="341"/>
        <x:v>22</x:v>
      </x:c>
      <x:c r="M1848" s="54">
        <x:f t="shared" si="342"/>
        <x:v>1119.5328585616016</x:v>
      </x:c>
      <x:c r="N1848" s="54">
        <x:f t="shared" si="343"/>
        <x:v>0.27745337400111225</x:v>
      </x:c>
      <x:c r="O1848" s="55">
        <x:f t="shared" si="344"/>
        <x:v>61904</x:v>
      </x:c>
      <x:c r="P1848" s="55">
        <x:f t="shared" si="345"/>
        <x:v>12320</x:v>
      </x:c>
      <x:c r="Q1848" s="55">
        <x:f t="shared" si="346"/>
        <x:v>31936.334350027806</x:v>
      </x:c>
      <x:c r="R1848" s="55">
        <x:f t="shared" si="347"/>
        <x:v>-2352.3343500278061</x:v>
      </x:c>
      <x:c r="S1848" s="1" t="str">
        <x:f t="shared" si="348"/>
        <x:v>YES</x:v>
      </x:c>
      <x:c r="T1848" s="1">
        <x:f t="shared" si="349"/>
        <x:v>-2352.3343500278061</x:v>
      </x:c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53">
        <x:f t="shared" si="338"/>
        <x:v>2</x:v>
      </x:c>
      <x:c r="J1849" s="53">
        <x:f t="shared" si="339"/>
        <x:v>16</x:v>
      </x:c>
      <x:c r="K1849" s="53">
        <x:f t="shared" si="340"/>
        <x:v>5</x:v>
      </x:c>
      <x:c r="L1849" s="53">
        <x:f t="shared" si="341"/>
        <x:v>23</x:v>
      </x:c>
      <x:c r="M1849" s="54">
        <x:f t="shared" si="342"/>
        <x:v>1169.7811824828052</x:v>
      </x:c>
      <x:c r="N1849" s="54">
        <x:f t="shared" si="343"/>
        <x:v>0.31234804339083694</x:v>
      </x:c>
      <x:c r="O1849" s="55">
        <x:f t="shared" si="344"/>
        <x:v>64604</x:v>
      </x:c>
      <x:c r="P1849" s="55">
        <x:f t="shared" si="345"/>
        <x:v>13200</x:v>
      </x:c>
      <x:c r="Q1849" s="55">
        <x:f t="shared" si="346"/>
        <x:v>32808.701084770924</x:v>
      </x:c>
      <x:c r="R1849" s="55">
        <x:f t="shared" si="347"/>
        <x:v>-1404.7010847709244</x:v>
      </x:c>
      <x:c r="S1849" s="1" t="str">
        <x:f t="shared" si="348"/>
        <x:v>YES</x:v>
      </x:c>
      <x:c r="T1849" s="1">
        <x:f t="shared" si="349"/>
        <x:v>-1404.7010847709244</x:v>
      </x:c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53">
        <x:f t="shared" si="338"/>
        <x:v>2</x:v>
      </x:c>
      <x:c r="J1850" s="53">
        <x:f t="shared" si="339"/>
        <x:v>16</x:v>
      </x:c>
      <x:c r="K1850" s="53">
        <x:f t="shared" si="340"/>
        <x:v>6</x:v>
      </x:c>
      <x:c r="L1850" s="53">
        <x:f t="shared" si="341"/>
        <x:v>24</x:v>
      </x:c>
      <x:c r="M1850" s="54">
        <x:f t="shared" si="342"/>
        <x:v>1221.2561566644381</x:v>
      </x:c>
      <x:c r="N1850" s="54">
        <x:f t="shared" si="343"/>
        <x:v>0.34809455323919314</x:v>
      </x:c>
      <x:c r="O1850" s="55">
        <x:f t="shared" si="344"/>
        <x:v>67304</x:v>
      </x:c>
      <x:c r="P1850" s="55">
        <x:f t="shared" si="345"/>
        <x:v>14080</x:v>
      </x:c>
      <x:c r="Q1850" s="55">
        <x:f t="shared" si="346"/>
        <x:v>33702.363830979826</x:v>
      </x:c>
      <x:c r="R1850" s="55">
        <x:f t="shared" si="347"/>
        <x:v>-478.36383097982616</x:v>
      </x:c>
      <x:c r="S1850" s="1" t="str">
        <x:f t="shared" si="348"/>
        <x:v>YES</x:v>
      </x:c>
      <x:c r="T1850" s="1">
        <x:f t="shared" si="349"/>
        <x:v>-478.36383097982616</x:v>
      </x:c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53">
        <x:f t="shared" si="338"/>
        <x:v>2</x:v>
      </x:c>
      <x:c r="J1851" s="53">
        <x:f t="shared" si="339"/>
        <x:v>16</x:v>
      </x:c>
      <x:c r="K1851" s="53">
        <x:f t="shared" si="340"/>
        <x:v>7</x:v>
      </x:c>
      <x:c r="L1851" s="53">
        <x:f t="shared" si="341"/>
        <x:v>25</x:v>
      </x:c>
      <x:c r="M1851" s="54">
        <x:f t="shared" si="342"/>
        <x:v>1273.9805960623985</x:v>
      </x:c>
      <x:c r="N1851" s="54">
        <x:f t="shared" si="343"/>
        <x:v>0.38470874726555448</x:v>
      </x:c>
      <x:c r="O1851" s="55">
        <x:f t="shared" si="344"/>
        <x:v>70004</x:v>
      </x:c>
      <x:c r="P1851" s="55">
        <x:f t="shared" si="345"/>
        <x:v>14960</x:v>
      </x:c>
      <x:c r="Q1851" s="55">
        <x:f t="shared" si="346"/>
        <x:v>34617.718681638864</x:v>
      </x:c>
      <x:c r="R1851" s="55">
        <x:f t="shared" si="347"/>
        <x:v>426.28131836113607</x:v>
      </x:c>
      <x:c r="S1851" s="1" t="str">
        <x:f t="shared" si="348"/>
        <x:v>YES</x:v>
      </x:c>
      <x:c r="T1851" s="1">
        <x:f t="shared" si="349"/>
        <x:v>426.28131836113607</x:v>
      </x:c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53">
        <x:f t="shared" si="338"/>
        <x:v>2</x:v>
      </x:c>
      <x:c r="J1852" s="53">
        <x:f t="shared" si="339"/>
        <x:v>16</x:v>
      </x:c>
      <x:c r="K1852" s="53">
        <x:f t="shared" si="340"/>
        <x:v>8</x:v>
      </x:c>
      <x:c r="L1852" s="53">
        <x:f t="shared" si="341"/>
        <x:v>26</x:v>
      </x:c>
      <x:c r="M1852" s="54">
        <x:f t="shared" si="342"/>
        <x:v>1327.9776943423788</x:v>
      </x:c>
      <x:c r="N1852" s="54">
        <x:f t="shared" si="343"/>
        <x:v>0.42220673218220744</x:v>
      </x:c>
      <x:c r="O1852" s="55">
        <x:f t="shared" si="344"/>
        <x:v>72704</x:v>
      </x:c>
      <x:c r="P1852" s="55">
        <x:f t="shared" si="345"/>
        <x:v>15840</x:v>
      </x:c>
      <x:c r="Q1852" s="55">
        <x:f t="shared" si="346"/>
        <x:v>35555.168304555191</x:v>
      </x:c>
      <x:c r="R1852" s="55">
        <x:f t="shared" si="347"/>
        <x:v>1308.8316954448092</x:v>
      </x:c>
      <x:c r="S1852" s="1" t="str">
        <x:f t="shared" si="348"/>
        <x:v>YES</x:v>
      </x:c>
      <x:c r="T1852" s="1">
        <x:f t="shared" si="349"/>
        <x:v>1308.8316954448092</x:v>
      </x:c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53">
        <x:f t="shared" si="338"/>
        <x:v>2</x:v>
      </x:c>
      <x:c r="J1853" s="53">
        <x:f t="shared" si="339"/>
        <x:v>16</x:v>
      </x:c>
      <x:c r="K1853" s="53">
        <x:f t="shared" si="340"/>
        <x:v>9</x:v>
      </x:c>
      <x:c r="L1853" s="53">
        <x:f t="shared" si="341"/>
        <x:v>27</x:v>
      </x:c>
      <x:c r="M1853" s="54">
        <x:f t="shared" si="342"/>
        <x:v>1383.2710297827732</x:v>
      </x:c>
      <x:c r="N1853" s="54">
        <x:f t="shared" si="343"/>
        <x:v>0.46060488179359249</x:v>
      </x:c>
      <x:c r="O1853" s="55">
        <x:f t="shared" si="344"/>
        <x:v>75404</x:v>
      </x:c>
      <x:c r="P1853" s="55">
        <x:f t="shared" si="345"/>
        <x:v>16720</x:v>
      </x:c>
      <x:c r="Q1853" s="55">
        <x:f t="shared" si="346"/>
        <x:v>36515.122044839809</x:v>
      </x:c>
      <x:c r="R1853" s="55">
        <x:f t="shared" si="347"/>
        <x:v>2168.877955160191</x:v>
      </x:c>
      <x:c r="S1853" s="1" t="str">
        <x:f t="shared" si="348"/>
        <x:v>YES</x:v>
      </x:c>
      <x:c r="T1853" s="1">
        <x:f t="shared" si="349"/>
        <x:v>2168.877955160191</x:v>
      </x:c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53">
        <x:f t="shared" si="338"/>
        <x:v>2</x:v>
      </x:c>
      <x:c r="J1854" s="53">
        <x:f t="shared" si="339"/>
        <x:v>16</x:v>
      </x:c>
      <x:c r="K1854" s="53">
        <x:f t="shared" si="340"/>
        <x:v>10</x:v>
      </x:c>
      <x:c r="L1854" s="53">
        <x:f t="shared" si="341"/>
        <x:v>28</x:v>
      </x:c>
      <x:c r="M1854" s="54">
        <x:f t="shared" si="342"/>
        <x:v>1439.8845712659861</x:v>
      </x:c>
      <x:c r="N1854" s="54">
        <x:f t="shared" si="343"/>
        <x:v>0.49991984115693477</x:v>
      </x:c>
      <x:c r="O1854" s="55">
        <x:f t="shared" si="344"/>
        <x:v>78104</x:v>
      </x:c>
      <x:c r="P1854" s="55">
        <x:f t="shared" si="345"/>
        <x:v>17600</x:v>
      </x:c>
      <x:c r="Q1854" s="55">
        <x:f t="shared" si="346"/>
        <x:v>37497.996028923371</x:v>
      </x:c>
      <x:c r="R1854" s="55">
        <x:f t="shared" si="347"/>
        <x:v>3006.0039710766287</x:v>
      </x:c>
      <x:c r="S1854" s="1" t="str">
        <x:f t="shared" si="348"/>
        <x:v>YES</x:v>
      </x:c>
      <x:c r="T1854" s="1">
        <x:f t="shared" si="349"/>
        <x:v>3006.0039710766287</x:v>
      </x:c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53">
        <x:f t="shared" si="338"/>
        <x:v>2</x:v>
      </x:c>
      <x:c r="J1855" s="53">
        <x:f t="shared" si="339"/>
        <x:v>16</x:v>
      </x:c>
      <x:c r="K1855" s="53">
        <x:f t="shared" si="340"/>
        <x:v>11</x:v>
      </x:c>
      <x:c r="L1855" s="53">
        <x:f t="shared" si="341"/>
        <x:v>29</x:v>
      </x:c>
      <x:c r="M1855" s="54">
        <x:f t="shared" si="342"/>
        <x:v>1497.8426843594252</x:v>
      </x:c>
      <x:c r="N1855" s="54">
        <x:f t="shared" si="343"/>
        <x:v>0.54016853080515637</x:v>
      </x:c>
      <x:c r="O1855" s="55">
        <x:f t="shared" si="344"/>
        <x:v>80804</x:v>
      </x:c>
      <x:c r="P1855" s="55">
        <x:f t="shared" si="345"/>
        <x:v>18480</x:v>
      </x:c>
      <x:c r="Q1855" s="55">
        <x:f t="shared" si="346"/>
        <x:v>38504.213270128908</x:v>
      </x:c>
      <x:c r="R1855" s="55">
        <x:f t="shared" si="347"/>
        <x:v>3819.7867298710917</x:v>
      </x:c>
      <x:c r="S1855" s="1" t="str">
        <x:f t="shared" si="348"/>
        <x:v>YES</x:v>
      </x:c>
      <x:c r="T1855" s="1">
        <x:f t="shared" si="349"/>
        <x:v>3819.7867298710917</x:v>
      </x:c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53">
        <x:f t="shared" si="338"/>
        <x:v>2</x:v>
      </x:c>
      <x:c r="J1856" s="53">
        <x:f t="shared" si="339"/>
        <x:v>16</x:v>
      </x:c>
      <x:c r="K1856" s="53">
        <x:f t="shared" si="340"/>
        <x:v>12</x:v>
      </x:c>
      <x:c r="L1856" s="53">
        <x:f t="shared" si="341"/>
        <x:v>30</x:v>
      </x:c>
      <x:c r="M1856" s="54">
        <x:f t="shared" si="342"/>
        <x:v>1557.1701374874897</x:v>
      </x:c>
      <x:c r="N1856" s="54">
        <x:f t="shared" si="343"/>
        <x:v>0.5813681510329789</x:v>
      </x:c>
      <x:c r="O1856" s="55">
        <x:f t="shared" si="344"/>
        <x:v>83504</x:v>
      </x:c>
      <x:c r="P1856" s="55">
        <x:f t="shared" si="345"/>
        <x:v>19360</x:v>
      </x:c>
      <x:c r="Q1856" s="55">
        <x:f t="shared" si="346"/>
        <x:v>39534.20377582447</x:v>
      </x:c>
      <x:c r="R1856" s="55">
        <x:f t="shared" si="347"/>
        <x:v>4609.7962241755304</x:v>
      </x:c>
      <x:c r="S1856" s="1" t="str">
        <x:f t="shared" si="348"/>
        <x:v>YES</x:v>
      </x:c>
      <x:c r="T1856" s="1">
        <x:f t="shared" si="349"/>
        <x:v>4609.7962241755304</x:v>
      </x:c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53">
        <x:f t="shared" si="338"/>
        <x:v>2</x:v>
      </x:c>
      <x:c r="J1857" s="53">
        <x:f t="shared" si="339"/>
        <x:v>16</x:v>
      </x:c>
      <x:c r="K1857" s="53">
        <x:f t="shared" si="340"/>
        <x:v>13</x:v>
      </x:c>
      <x:c r="L1857" s="53">
        <x:f t="shared" si="341"/>
        <x:v>31</x:v>
      </x:c>
      <x:c r="M1857" s="54">
        <x:f t="shared" si="342"/>
        <x:v>1617.8921081958738</x:v>
      </x:c>
      <x:c r="N1857" s="54">
        <x:f t="shared" si="343"/>
        <x:v>0.62353618624713458</x:v>
      </x:c>
      <x:c r="O1857" s="55">
        <x:f t="shared" si="344"/>
        <x:v>86204</x:v>
      </x:c>
      <x:c r="P1857" s="55">
        <x:f t="shared" si="345"/>
        <x:v>20240</x:v>
      </x:c>
      <x:c r="Q1857" s="55">
        <x:f t="shared" si="346"/>
        <x:v>40588.404656178362</x:v>
      </x:c>
      <x:c r="R1857" s="55">
        <x:f t="shared" si="347"/>
        <x:v>5375.5953438216384</x:v>
      </x:c>
      <x:c r="S1857" s="1" t="str">
        <x:f t="shared" si="348"/>
        <x:v>YES</x:v>
      </x:c>
      <x:c r="T1857" s="1">
        <x:f t="shared" si="349"/>
        <x:v>5375.5953438216384</x:v>
      </x:c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53">
        <x:f t="shared" si="338"/>
        <x:v>2</x:v>
      </x:c>
      <x:c r="J1858" s="53">
        <x:f t="shared" si="339"/>
        <x:v>16</x:v>
      </x:c>
      <x:c r="K1858" s="53">
        <x:f t="shared" si="340"/>
        <x:v>14</x:v>
      </x:c>
      <x:c r="L1858" s="53">
        <x:f t="shared" si="341"/>
        <x:v>32</x:v>
      </x:c>
      <x:c r="M1858" s="54">
        <x:f t="shared" si="342"/>
        <x:v>1680.0341895095351</x:v>
      </x:c>
      <x:c r="N1858" s="54">
        <x:f t="shared" si="343"/>
        <x:v>0.66669040938162161</x:v>
      </x:c>
      <x:c r="O1858" s="55">
        <x:f t="shared" si="344"/>
        <x:v>88904</x:v>
      </x:c>
      <x:c r="P1858" s="55">
        <x:f t="shared" si="345"/>
        <x:v>21120</x:v>
      </x:c>
      <x:c r="Q1858" s="55">
        <x:f t="shared" si="346"/>
        <x:v>41667.260234540539</x:v>
      </x:c>
      <x:c r="R1858" s="55">
        <x:f t="shared" si="347"/>
        <x:v>6116.7397654594606</x:v>
      </x:c>
      <x:c r="S1858" s="1" t="str">
        <x:f t="shared" si="348"/>
        <x:v>YES</x:v>
      </x:c>
      <x:c r="T1858" s="1">
        <x:f t="shared" si="349"/>
        <x:v>6116.7397654594606</x:v>
      </x:c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53">
        <x:f t="shared" si="338"/>
        <x:v>2</x:v>
      </x:c>
      <x:c r="J1859" s="53">
        <x:f t="shared" si="339"/>
        <x:v>16</x:v>
      </x:c>
      <x:c r="K1859" s="53">
        <x:f t="shared" si="340"/>
        <x:v>15</x:v>
      </x:c>
      <x:c r="L1859" s="53">
        <x:f t="shared" si="341"/>
        <x:v>33</x:v>
      </x:c>
      <x:c r="M1859" s="54">
        <x:f t="shared" si="342"/>
        <x:v>1743.6223963856814</x:v>
      </x:c>
      <x:c r="N1859" s="54">
        <x:f t="shared" si="343"/>
        <x:v>0.7108488863789455</x:v>
      </x:c>
      <x:c r="O1859" s="55">
        <x:f t="shared" si="344"/>
        <x:v>91604</x:v>
      </x:c>
      <x:c r="P1859" s="55">
        <x:f t="shared" si="345"/>
        <x:v>22000</x:v>
      </x:c>
      <x:c r="Q1859" s="55">
        <x:f t="shared" si="346"/>
        <x:v>42771.222159473633</x:v>
      </x:c>
      <x:c r="R1859" s="55">
        <x:f t="shared" si="347"/>
        <x:v>6832.7778405263671</x:v>
      </x:c>
      <x:c r="S1859" s="1" t="str">
        <x:f t="shared" si="348"/>
        <x:v>YES</x:v>
      </x:c>
      <x:c r="T1859" s="1">
        <x:f t="shared" si="349"/>
        <x:v>6832.7778405263671</x:v>
      </x:c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53">
        <x:f t="shared" si="338"/>
        <x:v>2</x:v>
      </x:c>
      <x:c r="J1860" s="53">
        <x:f t="shared" si="339"/>
        <x:v>16</x:v>
      </x:c>
      <x:c r="K1860" s="53">
        <x:f t="shared" si="340"/>
        <x:v>16</x:v>
      </x:c>
      <x:c r="L1860" s="53">
        <x:f t="shared" si="341"/>
        <x:v>34</x:v>
      </x:c>
      <x:c r="M1860" s="54">
        <x:f t="shared" si="342"/>
        <x:v>1808.6831722631705</x:v>
      </x:c>
      <x:c r="N1860" s="54">
        <x:f t="shared" si="343"/>
        <x:v>0.75602998073831285</x:v>
      </x:c>
      <x:c r="O1860" s="55">
        <x:f t="shared" si="344"/>
        <x:v>94304</x:v>
      </x:c>
      <x:c r="P1860" s="55">
        <x:f t="shared" si="345"/>
        <x:v>22880</x:v>
      </x:c>
      <x:c r="Q1860" s="55">
        <x:f t="shared" si="346"/>
        <x:v>43900.749518457822</x:v>
      </x:c>
      <x:c r="R1860" s="55">
        <x:f t="shared" si="347"/>
        <x:v>7523.250481542178</x:v>
      </x:c>
      <x:c r="S1860" s="1" t="str">
        <x:f t="shared" si="348"/>
        <x:v>YES</x:v>
      </x:c>
      <x:c r="T1860" s="1">
        <x:f t="shared" si="349"/>
        <x:v>7523.250481542178</x:v>
      </x:c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53">
        <x:f t="shared" si="338"/>
        <x:v>2</x:v>
      </x:c>
      <x:c r="J1861" s="53">
        <x:f t="shared" si="339"/>
        <x:v>16</x:v>
      </x:c>
      <x:c r="K1861" s="53">
        <x:f t="shared" si="340"/>
        <x:v>17</x:v>
      </x:c>
      <x:c r="L1861" s="53">
        <x:f t="shared" si="341"/>
        <x:v>35</x:v>
      </x:c>
      <x:c r="M1861" s="54">
        <x:f t="shared" si="342"/>
        <x:v>1875.243395709711</x:v>
      </x:c>
      <x:c r="N1861" s="54">
        <x:f t="shared" si="343"/>
        <x:v>0.80225235813174378</x:v>
      </x:c>
      <x:c r="O1861" s="55">
        <x:f t="shared" si="344"/>
        <x:v>97004</x:v>
      </x:c>
      <x:c r="P1861" s="55">
        <x:f t="shared" si="345"/>
        <x:v>23760</x:v>
      </x:c>
      <x:c r="Q1861" s="55">
        <x:f t="shared" si="346"/>
        <x:v>45056.308953293592</x:v>
      </x:c>
      <x:c r="R1861" s="55">
        <x:f t="shared" si="347"/>
        <x:v>8187.6910467064081</x:v>
      </x:c>
      <x:c r="S1861" s="1" t="str">
        <x:f t="shared" si="348"/>
        <x:v>YES</x:v>
      </x:c>
      <x:c r="T1861" s="1">
        <x:f t="shared" si="349"/>
        <x:v>8187.6910467064081</x:v>
      </x:c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53">
        <x:f t="shared" si="338"/>
        <x:v>2</x:v>
      </x:c>
      <x:c r="J1862" s="53">
        <x:f t="shared" si="339"/>
        <x:v>16</x:v>
      </x:c>
      <x:c r="K1862" s="53">
        <x:f t="shared" si="340"/>
        <x:v>18</x:v>
      </x:c>
      <x:c r="L1862" s="53">
        <x:f t="shared" si="341"/>
        <x:v>36</x:v>
      </x:c>
      <x:c r="M1862" s="54">
        <x:f t="shared" si="342"/>
        <x:v>1943.3303871682983</x:v>
      </x:c>
      <x:c r="N1862" s="54">
        <x:f t="shared" si="343"/>
        <x:v>0.84953499108909603</x:v>
      </x:c>
      <x:c r="O1862" s="55">
        <x:f t="shared" si="344"/>
        <x:v>99704</x:v>
      </x:c>
      <x:c r="P1862" s="55">
        <x:f t="shared" si="345"/>
        <x:v>24640</x:v>
      </x:c>
      <x:c r="Q1862" s="55">
        <x:f t="shared" si="346"/>
        <x:v>46238.3747772274</x:v>
      </x:c>
      <x:c r="R1862" s="55">
        <x:f t="shared" si="347"/>
        <x:v>8825.6252227726</x:v>
      </x:c>
      <x:c r="S1862" s="1" t="str">
        <x:f t="shared" si="348"/>
        <x:v>YES</x:v>
      </x:c>
      <x:c r="T1862" s="1">
        <x:f t="shared" si="349"/>
        <x:v>8825.6252227726</x:v>
      </x:c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53">
        <x:f t="shared" si="338"/>
        <x:v>2</x:v>
      </x:c>
      <x:c r="J1863" s="53">
        <x:f t="shared" si="339"/>
        <x:v>16</x:v>
      </x:c>
      <x:c r="K1863" s="53">
        <x:f t="shared" si="340"/>
        <x:v>19</x:v>
      </x:c>
      <x:c r="L1863" s="53">
        <x:f t="shared" si="341"/>
        <x:v>37</x:v>
      </x:c>
      <x:c r="M1863" s="54">
        <x:f t="shared" si="342"/>
        <x:v>2012.9719158043199</x:v>
      </x:c>
      <x:c r="N1863" s="54">
        <x:f t="shared" si="343"/>
        <x:v>0.89789716375299988</x:v>
      </x:c>
      <x:c r="O1863" s="55">
        <x:f t="shared" si="344"/>
        <x:v>102404</x:v>
      </x:c>
      <x:c r="P1863" s="55">
        <x:f t="shared" si="345"/>
        <x:v>25520</x:v>
      </x:c>
      <x:c r="Q1863" s="55">
        <x:f t="shared" si="346"/>
        <x:v>47447.429093824998</x:v>
      </x:c>
      <x:c r="R1863" s="55">
        <x:f t="shared" si="347"/>
        <x:v>9436.5709061750022</x:v>
      </x:c>
      <x:c r="S1863" s="1" t="str">
        <x:f t="shared" si="348"/>
        <x:v>YES</x:v>
      </x:c>
      <x:c r="T1863" s="1">
        <x:f t="shared" si="349"/>
        <x:v>9436.5709061750022</x:v>
      </x:c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53">
        <x:f t="shared" si="338"/>
        <x:v>2</x:v>
      </x:c>
      <x:c r="J1864" s="53">
        <x:f t="shared" si="339"/>
        <x:v>16</x:v>
      </x:c>
      <x:c r="K1864" s="53">
        <x:f t="shared" si="340"/>
        <x:v>20</x:v>
      </x:c>
      <x:c r="L1864" s="53">
        <x:f t="shared" si="341"/>
        <x:v>38</x:v>
      </x:c>
      <x:c r="M1864" s="54">
        <x:f t="shared" si="342"/>
        <x:v>2084.196206454797</x:v>
      </x:c>
      <x:c r="N1864" s="54">
        <x:f t="shared" si="343"/>
        <x:v>0.94735847670472018</x:v>
      </x:c>
      <x:c r="O1864" s="55">
        <x:f t="shared" si="344"/>
        <x:v>105104</x:v>
      </x:c>
      <x:c r="P1864" s="55">
        <x:f t="shared" si="345"/>
        <x:v>26400</x:v>
      </x:c>
      <x:c r="Q1864" s="55">
        <x:f t="shared" si="346"/>
        <x:v>48683.961917617999</x:v>
      </x:c>
      <x:c r="R1864" s="55">
        <x:f t="shared" si="347"/>
        <x:v>10020.038082382001</x:v>
      </x:c>
      <x:c r="S1864" s="1" t="str">
        <x:f t="shared" si="348"/>
        <x:v>YES</x:v>
      </x:c>
      <x:c r="T1864" s="1">
        <x:f t="shared" si="349"/>
        <x:v>10020.038082382001</x:v>
      </x:c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53">
        <x:f t="shared" si="338"/>
        <x:v>2</x:v>
      </x:c>
      <x:c r="J1865" s="53">
        <x:f t="shared" si="339"/>
        <x:v>16</x:v>
      </x:c>
      <x:c r="K1865" s="53">
        <x:f t="shared" si="340"/>
        <x:v>21</x:v>
      </x:c>
      <x:c r="L1865" s="53">
        <x:f t="shared" si="341"/>
        <x:v>39</x:v>
      </x:c>
      <x:c r="M1865" s="54">
        <x:f t="shared" si="342"/>
        <x:v>2157.0319466812407</x:v>
      </x:c>
      <x:c r="N1865" s="54">
        <x:f t="shared" si="343"/>
        <x:v>0.99793885186197273</x:v>
      </x:c>
      <x:c r="O1865" s="55">
        <x:f t="shared" si="344"/>
        <x:v>107804</x:v>
      </x:c>
      <x:c r="P1865" s="55">
        <x:f t="shared" si="345"/>
        <x:v>27280</x:v>
      </x:c>
      <x:c r="Q1865" s="55">
        <x:f t="shared" si="346"/>
        <x:v>49948.471296549316</x:v>
      </x:c>
      <x:c r="R1865" s="55">
        <x:f t="shared" si="347"/>
        <x:v>10575.528703450684</x:v>
      </x:c>
      <x:c r="S1865" s="1" t="str">
        <x:f t="shared" si="348"/>
        <x:v>YES</x:v>
      </x:c>
      <x:c r="T1865" s="1">
        <x:f t="shared" si="349"/>
        <x:v>10575.528703450684</x:v>
      </x:c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53">
        <x:f t="shared" si="338"/>
        <x:v>2</x:v>
      </x:c>
      <x:c r="J1866" s="53">
        <x:f t="shared" si="339"/>
        <x:v>16</x:v>
      </x:c>
      <x:c r="K1866" s="53">
        <x:f t="shared" si="340"/>
        <x:v>22</x:v>
      </x:c>
      <x:c r="L1866" s="53">
        <x:f t="shared" si="341"/>
        <x:v>40</x:v>
      </x:c>
      <x:c r="M1866" s="54">
        <x:f t="shared" si="342"/>
        <x:v>2231.5082939276372</x:v>
      </x:c>
      <x:c r="N1866" s="54">
        <x:f t="shared" si="343"/>
        <x:v>1.049658537449748</x:v>
      </x:c>
      <x:c r="O1866" s="55">
        <x:f t="shared" si="344"/>
        <x:v>110504</x:v>
      </x:c>
      <x:c r="P1866" s="55">
        <x:f t="shared" si="345"/>
        <x:v>28160</x:v>
      </x:c>
      <x:c r="Q1866" s="55">
        <x:f t="shared" si="346"/>
        <x:v>51241.463436243699</x:v>
      </x:c>
      <x:c r="R1866" s="55">
        <x:f t="shared" si="347"/>
        <x:v>11102.536563756301</x:v>
      </x:c>
      <x:c r="S1866" s="1" t="str">
        <x:f t="shared" si="348"/>
        <x:v>YES</x:v>
      </x:c>
      <x:c r="T1866" s="1">
        <x:f t="shared" si="349"/>
        <x:v>11102.536563756301</x:v>
      </x:c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53">
        <x:f t="shared" si="338"/>
        <x:v>2</x:v>
      </x:c>
      <x:c r="J1867" s="53">
        <x:f t="shared" si="339"/>
        <x:v>16</x:v>
      </x:c>
      <x:c r="K1867" s="53">
        <x:f t="shared" si="340"/>
        <x:v>23</x:v>
      </x:c>
      <x:c r="L1867" s="53">
        <x:f t="shared" si="341"/>
        <x:v>41</x:v>
      </x:c>
      <x:c r="M1867" s="54">
        <x:f t="shared" si="342"/>
        <x:v>2307.6548827850734</x:v>
      </x:c>
      <x:c r="N1867" s="54">
        <x:f t="shared" si="343"/>
        <x:v>1.1025381130451899</x:v>
      </x:c>
      <x:c r="O1867" s="55">
        <x:f t="shared" si="344"/>
        <x:v>113204</x:v>
      </x:c>
      <x:c r="P1867" s="55">
        <x:f t="shared" si="345"/>
        <x:v>29040</x:v>
      </x:c>
      <x:c r="Q1867" s="55">
        <x:f t="shared" si="346"/>
        <x:v>52563.452826129746</x:v>
      </x:c>
      <x:c r="R1867" s="55">
        <x:f t="shared" si="347"/>
        <x:v>11600.547173870254</x:v>
      </x:c>
      <x:c r="S1867" s="1" t="str">
        <x:f t="shared" si="348"/>
        <x:v>YES</x:v>
      </x:c>
      <x:c r="T1867" s="1">
        <x:f t="shared" si="349"/>
        <x:v>11600.547173870254</x:v>
      </x:c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53">
        <x:f t="shared" si="338"/>
        <x:v>2</x:v>
      </x:c>
      <x:c r="J1868" s="53">
        <x:f t="shared" si="339"/>
        <x:v>16</x:v>
      </x:c>
      <x:c r="K1868" s="53">
        <x:f t="shared" si="340"/>
        <x:v>24</x:v>
      </x:c>
      <x:c r="L1868" s="53">
        <x:f t="shared" si="341"/>
        <x:v>42</x:v>
      </x:c>
      <x:c r="M1868" s="54">
        <x:f t="shared" si="342"/>
        <x:v>2385.5018323645691</x:v>
      </x:c>
      <x:c r="N1868" s="54">
        <x:f t="shared" si="343"/>
        <x:v>1.1565984946976173</x:v>
      </x:c>
      <x:c r="O1868" s="55">
        <x:f t="shared" si="344"/>
        <x:v>115904</x:v>
      </x:c>
      <x:c r="P1868" s="55">
        <x:f t="shared" si="345"/>
        <x:v>29920</x:v>
      </x:c>
      <x:c r="Q1868" s="55">
        <x:f t="shared" si="346"/>
        <x:v>53914.962367440436</x:v>
      </x:c>
      <x:c r="R1868" s="55">
        <x:f t="shared" si="347"/>
        <x:v>12069.037632559564</x:v>
      </x:c>
      <x:c r="S1868" s="1" t="str">
        <x:f t="shared" si="348"/>
        <x:v>YES</x:v>
      </x:c>
      <x:c r="T1868" s="1">
        <x:f t="shared" si="349"/>
        <x:v>12069.037632559564</x:v>
      </x:c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53">
        <x:f t="shared" si="338"/>
        <x:v>2</x:v>
      </x:c>
      <x:c r="J1869" s="53">
        <x:f t="shared" si="339"/>
        <x:v>16</x:v>
      </x:c>
      <x:c r="K1869" s="53">
        <x:f t="shared" si="340"/>
        <x:v>25</x:v>
      </x:c>
      <x:c r="L1869" s="53">
        <x:f t="shared" si="341"/>
        <x:v>43</x:v>
      </x:c>
      <x:c r="M1869" s="54">
        <x:f t="shared" si="342"/>
        <x:v>2465.079753779667</x:v>
      </x:c>
      <x:c r="N1869" s="54">
        <x:f t="shared" si="343"/>
        <x:v>1.2118609401247689</x:v>
      </x:c>
      <x:c r="O1869" s="55">
        <x:f t="shared" si="344"/>
        <x:v>118604</x:v>
      </x:c>
      <x:c r="P1869" s="55">
        <x:f t="shared" si="345"/>
        <x:v>30800</x:v>
      </x:c>
      <x:c r="Q1869" s="55">
        <x:f t="shared" si="346"/>
        <x:v>55296.523503119221</x:v>
      </x:c>
      <x:c r="R1869" s="55">
        <x:f t="shared" si="347"/>
        <x:v>12507.476496880779</x:v>
      </x:c>
      <x:c r="S1869" s="1" t="str">
        <x:f t="shared" si="348"/>
        <x:v>YES</x:v>
      </x:c>
      <x:c r="T1869" s="1">
        <x:f t="shared" si="349"/>
        <x:v>12507.476496880779</x:v>
      </x:c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53">
        <x:f t="shared" si="338"/>
        <x:v>2</x:v>
      </x:c>
      <x:c r="J1870" s="53">
        <x:f t="shared" si="339"/>
        <x:v>16</x:v>
      </x:c>
      <x:c r="K1870" s="53">
        <x:f t="shared" si="340"/>
        <x:v>26</x:v>
      </x:c>
      <x:c r="L1870" s="53">
        <x:f t="shared" si="341"/>
        <x:v>44</x:v>
      </x:c>
      <x:c r="M1870" s="54">
        <x:f t="shared" si="342"/>
        <x:v>2546.4197577403847</x:v>
      </x:c>
      <x:c r="N1870" s="54">
        <x:f t="shared" si="343"/>
        <x:v>1.2683470539863784</x:v>
      </x:c>
      <x:c r="O1870" s="55">
        <x:f t="shared" si="344"/>
        <x:v>121304</x:v>
      </x:c>
      <x:c r="P1870" s="55">
        <x:f t="shared" si="345"/>
        <x:v>31680</x:v>
      </x:c>
      <x:c r="Q1870" s="55">
        <x:f t="shared" si="346"/>
        <x:v>56708.676349659458</x:v>
      </x:c>
      <x:c r="R1870" s="55">
        <x:f t="shared" si="347"/>
        <x:v>12915.323650340542</x:v>
      </x:c>
      <x:c r="S1870" s="1" t="str">
        <x:f t="shared" si="348"/>
        <x:v>YES</x:v>
      </x:c>
      <x:c r="T1870" s="1">
        <x:f t="shared" si="349"/>
        <x:v>12915.323650340542</x:v>
      </x:c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53">
        <x:f t="shared" si="338"/>
        <x:v>2</x:v>
      </x:c>
      <x:c r="J1871" s="53">
        <x:f t="shared" si="339"/>
        <x:v>16</x:v>
      </x:c>
      <x:c r="K1871" s="53">
        <x:f t="shared" si="340"/>
        <x:v>27</x:v>
      </x:c>
      <x:c r="L1871" s="53">
        <x:f t="shared" si="341"/>
        <x:v>45</x:v>
      </x:c>
      <x:c r="M1871" s="54">
        <x:f t="shared" si="342"/>
        <x:v>2629.5534622601413</x:v>
      </x:c>
      <x:c r="N1871" s="54">
        <x:f t="shared" si="343"/>
        <x:v>1.3260787932362093</x:v>
      </x:c>
      <x:c r="O1871" s="55">
        <x:f t="shared" si="344"/>
        <x:v>124004</x:v>
      </x:c>
      <x:c r="P1871" s="55">
        <x:f t="shared" si="345"/>
        <x:v>32560</x:v>
      </x:c>
      <x:c r="Q1871" s="55">
        <x:f t="shared" si="346"/>
        <x:v>58151.969830905233</x:v>
      </x:c>
      <x:c r="R1871" s="55">
        <x:f t="shared" si="347"/>
        <x:v>13292.030169094767</x:v>
      </x:c>
      <x:c r="S1871" s="1" t="str">
        <x:f t="shared" si="348"/>
        <x:v>YES</x:v>
      </x:c>
      <x:c r="T1871" s="1">
        <x:f t="shared" si="349"/>
        <x:v>13292.030169094767</x:v>
      </x:c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53">
        <x:f t="shared" si="338"/>
        <x:v>2</x:v>
      </x:c>
      <x:c r="J1872" s="53">
        <x:f t="shared" si="339"/>
        <x:v>16</x:v>
      </x:c>
      <x:c r="K1872" s="53">
        <x:f t="shared" si="340"/>
        <x:v>28</x:v>
      </x:c>
      <x:c r="L1872" s="53">
        <x:f t="shared" si="341"/>
        <x:v>46</x:v>
      </x:c>
      <x:c r="M1872" s="54">
        <x:f t="shared" si="342"/>
        <x:v>2714.513000477295</x:v>
      </x:c>
      <x:c r="N1872" s="54">
        <x:f t="shared" si="343"/>
        <x:v>1.3850784725536771</x:v>
      </x:c>
      <x:c r="O1872" s="55">
        <x:f t="shared" si="344"/>
        <x:v>126704</x:v>
      </x:c>
      <x:c r="P1872" s="55">
        <x:f t="shared" si="345"/>
        <x:v>33440</x:v>
      </x:c>
      <x:c r="Q1872" s="55">
        <x:f t="shared" si="346"/>
        <x:v>59626.961813841925</x:v>
      </x:c>
      <x:c r="R1872" s="55">
        <x:f t="shared" si="347"/>
        <x:v>13637.038186158075</x:v>
      </x:c>
      <x:c r="S1872" s="1" t="str">
        <x:f t="shared" si="348"/>
        <x:v>YES</x:v>
      </x:c>
      <x:c r="T1872" s="1">
        <x:f t="shared" si="349"/>
        <x:v>13637.038186158075</x:v>
      </x:c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53">
        <x:f t="shared" si="338"/>
        <x:v>2</x:v>
      </x:c>
      <x:c r="J1873" s="53">
        <x:f t="shared" si="339"/>
        <x:v>16</x:v>
      </x:c>
      <x:c r="K1873" s="53">
        <x:f t="shared" si="340"/>
        <x:v>29</x:v>
      </x:c>
      <x:c r="L1873" s="53">
        <x:f t="shared" si="341"/>
        <x:v>47</x:v>
      </x:c>
      <x:c r="M1873" s="54">
        <x:f t="shared" si="342"/>
        <x:v>2801.3310285929483</x:v>
      </x:c>
      <x:c r="N1873" s="54">
        <x:f t="shared" si="343"/>
        <x:v>1.4453687698562141</x:v>
      </x:c>
      <x:c r="O1873" s="55">
        <x:f t="shared" si="344"/>
        <x:v>129404</x:v>
      </x:c>
      <x:c r="P1873" s="55">
        <x:f t="shared" si="345"/>
        <x:v>34320</x:v>
      </x:c>
      <x:c r="Q1873" s="55">
        <x:f t="shared" si="346"/>
        <x:v>61134.219246405351</x:v>
      </x:c>
      <x:c r="R1873" s="55">
        <x:f t="shared" si="347"/>
        <x:v>13949.780753594649</x:v>
      </x:c>
      <x:c r="S1873" s="1" t="str">
        <x:f t="shared" si="348"/>
        <x:v>YES</x:v>
      </x:c>
      <x:c r="T1873" s="1">
        <x:f t="shared" si="349"/>
        <x:v>13949.780753594649</x:v>
      </x:c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53">
        <x:f t="shared" si="338"/>
        <x:v>2</x:v>
      </x:c>
      <x:c r="J1874" s="53">
        <x:f t="shared" si="339"/>
        <x:v>16</x:v>
      </x:c>
      <x:c r="K1874" s="53">
        <x:f t="shared" si="340"/>
        <x:v>30</x:v>
      </x:c>
      <x:c r="L1874" s="53">
        <x:f t="shared" si="341"/>
        <x:v>48</x:v>
      </x:c>
      <x:c r="M1874" s="54">
        <x:f t="shared" si="342"/>
        <x:v>2890.0407339267194</x:v>
      </x:c>
      <x:c r="N1874" s="54">
        <x:f t="shared" si="343"/>
        <x:v>1.5069727318935551</x:v>
      </x:c>
      <x:c r="O1874" s="55">
        <x:f t="shared" si="344"/>
        <x:v>132104</x:v>
      </x:c>
      <x:c r="P1874" s="55">
        <x:f t="shared" si="345"/>
        <x:v>35200</x:v>
      </x:c>
      <x:c r="Q1874" s="55">
        <x:f t="shared" si="346"/>
        <x:v>62674.318297338876</x:v>
      </x:c>
      <x:c r="R1874" s="55">
        <x:f t="shared" si="347"/>
        <x:v>14229.681702661124</x:v>
      </x:c>
      <x:c r="S1874" s="1" t="str">
        <x:f t="shared" si="348"/>
        <x:v>YES</x:v>
      </x:c>
      <x:c r="T1874" s="1">
        <x:f t="shared" si="349"/>
        <x:v>14229.681702661124</x:v>
      </x:c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53">
        <x:f t="shared" si="338"/>
        <x:v>2</x:v>
      </x:c>
      <x:c r="J1875" s="53">
        <x:f t="shared" si="339"/>
        <x:v>17</x:v>
      </x:c>
      <x:c r="K1875" s="53">
        <x:f t="shared" si="340"/>
        <x:v>0</x:v>
      </x:c>
      <x:c r="L1875" s="53">
        <x:f t="shared" si="341"/>
        <x:v>19</x:v>
      </x:c>
      <x:c r="M1875" s="54">
        <x:f t="shared" si="342"/>
        <x:v>993.82531320030944</x:v>
      </x:c>
      <x:c r="N1875" s="54">
        <x:f t="shared" si="343"/>
        <x:v>0.19015646750021489</x:v>
      </x:c>
      <x:c r="O1875" s="55">
        <x:f t="shared" si="344"/>
        <x:v>53198</x:v>
      </x:c>
      <x:c r="P1875" s="55">
        <x:f t="shared" si="345"/>
        <x:v>9240</x:v>
      </x:c>
      <x:c r="Q1875" s="55">
        <x:f t="shared" si="346"/>
        <x:v>29753.911687505373</x:v>
      </x:c>
      <x:c r="R1875" s="55">
        <x:f t="shared" si="347"/>
        <x:v>-5795.9116875053733</x:v>
      </x:c>
      <x:c r="S1875" s="1" t="str">
        <x:f t="shared" si="348"/>
        <x:v>YES</x:v>
      </x:c>
      <x:c r="T1875" s="1">
        <x:f t="shared" si="349"/>
        <x:v>-5795.9116875053733</x:v>
      </x:c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53">
        <x:f t="shared" si="338"/>
        <x:v>2</x:v>
      </x:c>
      <x:c r="J1876" s="53">
        <x:f t="shared" si="339"/>
        <x:v>17</x:v>
      </x:c>
      <x:c r="K1876" s="53">
        <x:f t="shared" si="340"/>
        <x:v>1</x:v>
      </x:c>
      <x:c r="L1876" s="53">
        <x:f t="shared" si="341"/>
        <x:v>20</x:v>
      </x:c>
      <x:c r="M1876" s="54">
        <x:f t="shared" si="342"/>
        <x:v>1039.3878132003094</x:v>
      </x:c>
      <x:c r="N1876" s="54">
        <x:f t="shared" si="343"/>
        <x:v>0.2217970925002149</x:v>
      </x:c>
      <x:c r="O1876" s="55">
        <x:f t="shared" si="344"/>
        <x:v>55898</x:v>
      </x:c>
      <x:c r="P1876" s="55">
        <x:f t="shared" si="345"/>
        <x:v>10120</x:v>
      </x:c>
      <x:c r="Q1876" s="55">
        <x:f t="shared" si="346"/>
        <x:v>30544.927312505373</x:v>
      </x:c>
      <x:c r="R1876" s="55">
        <x:f t="shared" si="347"/>
        <x:v>-4766.9273125053733</x:v>
      </x:c>
      <x:c r="S1876" s="1" t="str">
        <x:f t="shared" si="348"/>
        <x:v>YES</x:v>
      </x:c>
      <x:c r="T1876" s="1">
        <x:f t="shared" si="349"/>
        <x:v>-4766.9273125053733</x:v>
      </x:c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53">
        <x:f t="shared" si="338"/>
        <x:v>2</x:v>
      </x:c>
      <x:c r="J1877" s="53">
        <x:f t="shared" si="339"/>
        <x:v>17</x:v>
      </x:c>
      <x:c r="K1877" s="53">
        <x:f t="shared" si="340"/>
        <x:v>2</x:v>
      </x:c>
      <x:c r="L1877" s="53">
        <x:f t="shared" si="341"/>
        <x:v>21</x:v>
      </x:c>
      <x:c r="M1877" s="54">
        <x:f t="shared" si="342"/>
        <x:v>1086.0893757003093</x:v>
      </x:c>
      <x:c r="N1877" s="54">
        <x:f t="shared" si="343"/>
        <x:v>0.25422873312521482</x:v>
      </x:c>
      <x:c r="O1877" s="55">
        <x:f t="shared" si="344"/>
        <x:v>58598</x:v>
      </x:c>
      <x:c r="P1877" s="55">
        <x:f t="shared" si="345"/>
        <x:v>11000</x:v>
      </x:c>
      <x:c r="Q1877" s="55">
        <x:f t="shared" si="346"/>
        <x:v>31355.71832813037</x:v>
      </x:c>
      <x:c r="R1877" s="55">
        <x:f t="shared" si="347"/>
        <x:v>-3757.7183281303696</x:v>
      </x:c>
      <x:c r="S1877" s="1" t="str">
        <x:f t="shared" si="348"/>
        <x:v>YES</x:v>
      </x:c>
      <x:c r="T1877" s="1">
        <x:f t="shared" si="349"/>
        <x:v>-3757.7183281303696</x:v>
      </x:c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53">
        <x:f t="shared" si="338"/>
        <x:v>2</x:v>
      </x:c>
      <x:c r="J1878" s="53">
        <x:f t="shared" si="339"/>
        <x:v>17</x:v>
      </x:c>
      <x:c r="K1878" s="53">
        <x:f t="shared" si="340"/>
        <x:v>3</x:v>
      </x:c>
      <x:c r="L1878" s="53">
        <x:f t="shared" si="341"/>
        <x:v>22</x:v>
      </x:c>
      <x:c r="M1878" s="54">
        <x:f t="shared" si="342"/>
        <x:v>1133.9513581221845</x:v>
      </x:c>
      <x:c r="N1878" s="54">
        <x:f t="shared" si="343"/>
        <x:v>0.28746622091818369</x:v>
      </x:c>
      <x:c r="O1878" s="55">
        <x:f t="shared" si="344"/>
        <x:v>61298</x:v>
      </x:c>
      <x:c r="P1878" s="55">
        <x:f t="shared" si="345"/>
        <x:v>11880</x:v>
      </x:c>
      <x:c r="Q1878" s="55">
        <x:f t="shared" si="346"/>
        <x:v>32186.655522954592</x:v>
      </x:c>
      <x:c r="R1878" s="55">
        <x:f t="shared" si="347"/>
        <x:v>-2768.655522954592</x:v>
      </x:c>
      <x:c r="S1878" s="1" t="str">
        <x:f t="shared" si="348"/>
        <x:v>YES</x:v>
      </x:c>
      <x:c r="T1878" s="1">
        <x:f t="shared" si="349"/>
        <x:v>-2768.655522954592</x:v>
      </x:c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53">
        <x:f t="shared" si="338"/>
        <x:v>2</x:v>
      </x:c>
      <x:c r="J1879" s="53">
        <x:f t="shared" si="339"/>
        <x:v>17</x:v>
      </x:c>
      <x:c r="K1879" s="53">
        <x:f t="shared" si="340"/>
        <x:v>4</x:v>
      </x:c>
      <x:c r="L1879" s="53">
        <x:f t="shared" si="341"/>
        <x:v>23</x:v>
      </x:c>
      <x:c r="M1879" s="54">
        <x:f t="shared" si="342"/>
        <x:v>1182.9954738448407</x:v>
      </x:c>
      <x:c r="N1879" s="54">
        <x:f t="shared" si="343"/>
        <x:v>0.32152463461447273</x:v>
      </x:c>
      <x:c r="O1879" s="55">
        <x:f t="shared" si="344"/>
        <x:v>63998</x:v>
      </x:c>
      <x:c r="P1879" s="55">
        <x:f t="shared" si="345"/>
        <x:v>12760</x:v>
      </x:c>
      <x:c r="Q1879" s="55">
        <x:f t="shared" si="346"/>
        <x:v>33038.115865361819</x:v>
      </x:c>
      <x:c r="R1879" s="55">
        <x:f t="shared" si="347"/>
        <x:v>-1800.1158653618186</x:v>
      </x:c>
      <x:c r="S1879" s="1" t="str">
        <x:f t="shared" si="348"/>
        <x:v>YES</x:v>
      </x:c>
      <x:c r="T1879" s="1">
        <x:f t="shared" si="349"/>
        <x:v>-1800.1158653618186</x:v>
      </x:c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53">
        <x:f t="shared" si="338"/>
        <x:v>2</x:v>
      </x:c>
      <x:c r="J1880" s="53">
        <x:f t="shared" si="339"/>
        <x:v>17</x:v>
      </x:c>
      <x:c r="K1880" s="53">
        <x:f t="shared" si="340"/>
        <x:v>5</x:v>
      </x:c>
      <x:c r="L1880" s="53">
        <x:f t="shared" si="341"/>
        <x:v>24</x:v>
      </x:c>
      <x:c r="M1880" s="54">
        <x:f t="shared" si="342"/>
        <x:v>1233.2437977660443</x:v>
      </x:c>
      <x:c r="N1880" s="54">
        <x:f t="shared" si="343"/>
        <x:v>0.35641930400419741</x:v>
      </x:c>
      <x:c r="O1880" s="55">
        <x:f t="shared" si="344"/>
        <x:v>66698</x:v>
      </x:c>
      <x:c r="P1880" s="55">
        <x:f t="shared" si="345"/>
        <x:v>13640</x:v>
      </x:c>
      <x:c r="Q1880" s="55">
        <x:f t="shared" si="346"/>
        <x:v>33910.482600104937</x:v>
      </x:c>
      <x:c r="R1880" s="55">
        <x:f t="shared" si="347"/>
        <x:v>-852.48260010493686</x:v>
      </x:c>
      <x:c r="S1880" s="1" t="str">
        <x:f t="shared" si="348"/>
        <x:v>YES</x:v>
      </x:c>
      <x:c r="T1880" s="1">
        <x:f t="shared" si="349"/>
        <x:v>-852.48260010493686</x:v>
      </x:c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53">
        <x:f t="shared" si="338"/>
        <x:v>2</x:v>
      </x:c>
      <x:c r="J1881" s="53">
        <x:f t="shared" si="339"/>
        <x:v>17</x:v>
      </x:c>
      <x:c r="K1881" s="53">
        <x:f t="shared" si="340"/>
        <x:v>6</x:v>
      </x:c>
      <x:c r="L1881" s="53">
        <x:f t="shared" si="341"/>
        <x:v>25</x:v>
      </x:c>
      <x:c r="M1881" s="54">
        <x:f t="shared" si="342"/>
        <x:v>1284.7187719476774</x:v>
      </x:c>
      <x:c r="N1881" s="54">
        <x:f t="shared" si="343"/>
        <x:v>0.39216581385255372</x:v>
      </x:c>
      <x:c r="O1881" s="55">
        <x:f t="shared" si="344"/>
        <x:v>69398</x:v>
      </x:c>
      <x:c r="P1881" s="55">
        <x:f t="shared" si="345"/>
        <x:v>14520</x:v>
      </x:c>
      <x:c r="Q1881" s="55">
        <x:f t="shared" si="346"/>
        <x:v>34804.145346313846</x:v>
      </x:c>
      <x:c r="R1881" s="55">
        <x:f t="shared" si="347"/>
        <x:v>73.854653686154052</x:v>
      </x:c>
      <x:c r="S1881" s="1" t="str">
        <x:f t="shared" si="348"/>
        <x:v>YES</x:v>
      </x:c>
      <x:c r="T1881" s="1">
        <x:f t="shared" si="349"/>
        <x:v>73.854653686154052</x:v>
      </x:c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53">
        <x:f t="shared" si="338"/>
        <x:v>2</x:v>
      </x:c>
      <x:c r="J1882" s="53">
        <x:f t="shared" si="339"/>
        <x:v>17</x:v>
      </x:c>
      <x:c r="K1882" s="53">
        <x:f t="shared" si="340"/>
        <x:v>7</x:v>
      </x:c>
      <x:c r="L1882" s="53">
        <x:f t="shared" si="341"/>
        <x:v>26</x:v>
      </x:c>
      <x:c r="M1882" s="54">
        <x:f t="shared" si="342"/>
        <x:v>1337.4432113456376</x:v>
      </x:c>
      <x:c r="N1882" s="54">
        <x:f t="shared" si="343"/>
        <x:v>0.42878000787891496</x:v>
      </x:c>
      <x:c r="O1882" s="55">
        <x:f t="shared" si="344"/>
        <x:v>72098</x:v>
      </x:c>
      <x:c r="P1882" s="55">
        <x:f t="shared" si="345"/>
        <x:v>15400</x:v>
      </x:c>
      <x:c r="Q1882" s="55">
        <x:f t="shared" si="346"/>
        <x:v>35719.500196972876</x:v>
      </x:c>
      <x:c r="R1882" s="55">
        <x:f t="shared" si="347"/>
        <x:v>978.49980302712356</x:v>
      </x:c>
      <x:c r="S1882" s="1" t="str">
        <x:f t="shared" si="348"/>
        <x:v>YES</x:v>
      </x:c>
      <x:c r="T1882" s="1">
        <x:f t="shared" si="349"/>
        <x:v>978.49980302712356</x:v>
      </x:c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53">
        <x:f t="shared" si="338"/>
        <x:v>2</x:v>
      </x:c>
      <x:c r="J1883" s="53">
        <x:f t="shared" si="339"/>
        <x:v>17</x:v>
      </x:c>
      <x:c r="K1883" s="53">
        <x:f t="shared" si="340"/>
        <x:v>8</x:v>
      </x:c>
      <x:c r="L1883" s="53">
        <x:f t="shared" si="341"/>
        <x:v>27</x:v>
      </x:c>
      <x:c r="M1883" s="54">
        <x:f t="shared" si="342"/>
        <x:v>1391.4403096256178</x:v>
      </x:c>
      <x:c r="N1883" s="54">
        <x:f t="shared" si="343"/>
        <x:v>0.46627799279556792</x:v>
      </x:c>
      <x:c r="O1883" s="55">
        <x:f t="shared" si="344"/>
        <x:v>74798</x:v>
      </x:c>
      <x:c r="P1883" s="55">
        <x:f t="shared" si="345"/>
        <x:v>16280</x:v>
      </x:c>
      <x:c r="Q1883" s="55">
        <x:f t="shared" si="346"/>
        <x:v>36656.949819889196</x:v>
      </x:c>
      <x:c r="R1883" s="55">
        <x:f t="shared" si="347"/>
        <x:v>1861.0501801108039</x:v>
      </x:c>
      <x:c r="S1883" s="1" t="str">
        <x:f t="shared" si="348"/>
        <x:v>YES</x:v>
      </x:c>
      <x:c r="T1883" s="1">
        <x:f t="shared" si="349"/>
        <x:v>1861.0501801108039</x:v>
      </x:c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53">
        <x:f t="shared" si="338"/>
        <x:v>2</x:v>
      </x:c>
      <x:c r="J1884" s="53">
        <x:f t="shared" si="339"/>
        <x:v>17</x:v>
      </x:c>
      <x:c r="K1884" s="53">
        <x:f t="shared" si="340"/>
        <x:v>9</x:v>
      </x:c>
      <x:c r="L1884" s="53">
        <x:f t="shared" si="341"/>
        <x:v>28</x:v>
      </x:c>
      <x:c r="M1884" s="54">
        <x:f t="shared" si="342"/>
        <x:v>1446.7336450660123</x:v>
      </x:c>
      <x:c r="N1884" s="54">
        <x:f t="shared" si="343"/>
        <x:v>0.50467614240695302</x:v>
      </x:c>
      <x:c r="O1884" s="55">
        <x:f t="shared" si="344"/>
        <x:v>77498</x:v>
      </x:c>
      <x:c r="P1884" s="55">
        <x:f t="shared" si="345"/>
        <x:v>17160</x:v>
      </x:c>
      <x:c r="Q1884" s="55">
        <x:f t="shared" si="346"/>
        <x:v>37616.903560173821</x:v>
      </x:c>
      <x:c r="R1884" s="55">
        <x:f t="shared" si="347"/>
        <x:v>2721.0964398261785</x:v>
      </x:c>
      <x:c r="S1884" s="1" t="str">
        <x:f t="shared" si="348"/>
        <x:v>YES</x:v>
      </x:c>
      <x:c r="T1884" s="1">
        <x:f t="shared" si="349"/>
        <x:v>2721.0964398261785</x:v>
      </x:c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53">
        <x:f t="shared" si="338"/>
        <x:v>2</x:v>
      </x:c>
      <x:c r="J1885" s="53">
        <x:f t="shared" si="339"/>
        <x:v>17</x:v>
      </x:c>
      <x:c r="K1885" s="53">
        <x:f t="shared" si="340"/>
        <x:v>10</x:v>
      </x:c>
      <x:c r="L1885" s="53">
        <x:f t="shared" si="341"/>
        <x:v>29</x:v>
      </x:c>
      <x:c r="M1885" s="54">
        <x:f t="shared" si="342"/>
        <x:v>1503.3471865492252</x:v>
      </x:c>
      <x:c r="N1885" s="54">
        <x:f t="shared" si="343"/>
        <x:v>0.5439911017702953</x:v>
      </x:c>
      <x:c r="O1885" s="55">
        <x:f t="shared" si="344"/>
        <x:v>80198</x:v>
      </x:c>
      <x:c r="P1885" s="55">
        <x:f t="shared" si="345"/>
        <x:v>18040</x:v>
      </x:c>
      <x:c r="Q1885" s="55">
        <x:f t="shared" si="346"/>
        <x:v>38599.777544257384</x:v>
      </x:c>
      <x:c r="R1885" s="55">
        <x:f t="shared" si="347"/>
        <x:v>3558.2224557426161</x:v>
      </x:c>
      <x:c r="S1885" s="1" t="str">
        <x:f t="shared" si="348"/>
        <x:v>YES</x:v>
      </x:c>
      <x:c r="T1885" s="1">
        <x:f t="shared" si="349"/>
        <x:v>3558.2224557426161</x:v>
      </x:c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53">
        <x:f t="shared" si="338"/>
        <x:v>2</x:v>
      </x:c>
      <x:c r="J1886" s="53">
        <x:f t="shared" si="339"/>
        <x:v>17</x:v>
      </x:c>
      <x:c r="K1886" s="53">
        <x:f t="shared" si="340"/>
        <x:v>11</x:v>
      </x:c>
      <x:c r="L1886" s="53">
        <x:f t="shared" si="341"/>
        <x:v>30</x:v>
      </x:c>
      <x:c r="M1886" s="54">
        <x:f t="shared" si="342"/>
        <x:v>1561.3052996426641</x:v>
      </x:c>
      <x:c r="N1886" s="54">
        <x:f t="shared" si="343"/>
        <x:v>0.58423979141851667</x:v>
      </x:c>
      <x:c r="O1886" s="55">
        <x:f t="shared" si="344"/>
        <x:v>82898</x:v>
      </x:c>
      <x:c r="P1886" s="55">
        <x:f t="shared" si="345"/>
        <x:v>18920</x:v>
      </x:c>
      <x:c r="Q1886" s="55">
        <x:f t="shared" si="346"/>
        <x:v>39605.994785462914</x:v>
      </x:c>
      <x:c r="R1886" s="55">
        <x:f t="shared" si="347"/>
        <x:v>4372.0052145370864</x:v>
      </x:c>
      <x:c r="S1886" s="1" t="str">
        <x:f t="shared" si="348"/>
        <x:v>YES</x:v>
      </x:c>
      <x:c r="T1886" s="1">
        <x:f t="shared" si="349"/>
        <x:v>4372.0052145370864</x:v>
      </x:c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53">
        <x:f t="shared" si="338"/>
        <x:v>2</x:v>
      </x:c>
      <x:c r="J1887" s="53">
        <x:f t="shared" si="339"/>
        <x:v>17</x:v>
      </x:c>
      <x:c r="K1887" s="53">
        <x:f t="shared" si="340"/>
        <x:v>12</x:v>
      </x:c>
      <x:c r="L1887" s="53">
        <x:f t="shared" si="341"/>
        <x:v>31</x:v>
      </x:c>
      <x:c r="M1887" s="54">
        <x:f t="shared" si="342"/>
        <x:v>1620.6327527707285</x:v>
      </x:c>
      <x:c r="N1887" s="54">
        <x:f t="shared" si="343"/>
        <x:v>0.62543941164633921</x:v>
      </x:c>
      <x:c r="O1887" s="55">
        <x:f t="shared" si="344"/>
        <x:v>85598</x:v>
      </x:c>
      <x:c r="P1887" s="55">
        <x:f t="shared" si="345"/>
        <x:v>19800</x:v>
      </x:c>
      <x:c r="Q1887" s="55">
        <x:f t="shared" si="346"/>
        <x:v>40635.985291158482</x:v>
      </x:c>
      <x:c r="R1887" s="55">
        <x:f t="shared" si="347"/>
        <x:v>5162.0147088415179</x:v>
      </x:c>
      <x:c r="S1887" s="1" t="str">
        <x:f t="shared" si="348"/>
        <x:v>YES</x:v>
      </x:c>
      <x:c r="T1887" s="1">
        <x:f t="shared" si="349"/>
        <x:v>5162.0147088415179</x:v>
      </x:c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53">
        <x:f t="shared" si="338"/>
        <x:v>2</x:v>
      </x:c>
      <x:c r="J1888" s="53">
        <x:f t="shared" si="339"/>
        <x:v>17</x:v>
      </x:c>
      <x:c r="K1888" s="53">
        <x:f t="shared" si="340"/>
        <x:v>13</x:v>
      </x:c>
      <x:c r="L1888" s="53">
        <x:f t="shared" si="341"/>
        <x:v>32</x:v>
      </x:c>
      <x:c r="M1888" s="54">
        <x:f t="shared" si="342"/>
        <x:v>1681.3547234791129</x:v>
      </x:c>
      <x:c r="N1888" s="54">
        <x:f t="shared" si="343"/>
        <x:v>0.667607446860495</x:v>
      </x:c>
      <x:c r="O1888" s="55">
        <x:f t="shared" si="344"/>
        <x:v>88298</x:v>
      </x:c>
      <x:c r="P1888" s="55">
        <x:f t="shared" si="345"/>
        <x:v>20680</x:v>
      </x:c>
      <x:c r="Q1888" s="55">
        <x:f t="shared" si="346"/>
        <x:v>41690.186171512374</x:v>
      </x:c>
      <x:c r="R1888" s="55">
        <x:f t="shared" si="347"/>
        <x:v>5927.8138284876259</x:v>
      </x:c>
      <x:c r="S1888" s="1" t="str">
        <x:f t="shared" si="348"/>
        <x:v>YES</x:v>
      </x:c>
      <x:c r="T1888" s="1">
        <x:f t="shared" si="349"/>
        <x:v>5927.8138284876259</x:v>
      </x:c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53">
        <x:f t="shared" si="338"/>
        <x:v>2</x:v>
      </x:c>
      <x:c r="J1889" s="53">
        <x:f t="shared" si="339"/>
        <x:v>17</x:v>
      </x:c>
      <x:c r="K1889" s="53">
        <x:f t="shared" si="340"/>
        <x:v>14</x:v>
      </x:c>
      <x:c r="L1889" s="53">
        <x:f t="shared" si="341"/>
        <x:v>33</x:v>
      </x:c>
      <x:c r="M1889" s="54">
        <x:f t="shared" si="342"/>
        <x:v>1743.4968047927741</x:v>
      </x:c>
      <x:c r="N1889" s="54">
        <x:f t="shared" si="343"/>
        <x:v>0.71076166999498203</x:v>
      </x:c>
      <x:c r="O1889" s="55">
        <x:f t="shared" si="344"/>
        <x:v>90998</x:v>
      </x:c>
      <x:c r="P1889" s="55">
        <x:f t="shared" si="345"/>
        <x:v>21560</x:v>
      </x:c>
      <x:c r="Q1889" s="55">
        <x:f t="shared" si="346"/>
        <x:v>42769.041749874552</x:v>
      </x:c>
      <x:c r="R1889" s="55">
        <x:f t="shared" si="347"/>
        <x:v>6668.9582501254481</x:v>
      </x:c>
      <x:c r="S1889" s="1" t="str">
        <x:f t="shared" si="348"/>
        <x:v>YES</x:v>
      </x:c>
      <x:c r="T1889" s="1">
        <x:f t="shared" si="349"/>
        <x:v>6668.9582501254481</x:v>
      </x:c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53">
        <x:f t="shared" si="338"/>
        <x:v>2</x:v>
      </x:c>
      <x:c r="J1890" s="53">
        <x:f t="shared" si="339"/>
        <x:v>17</x:v>
      </x:c>
      <x:c r="K1890" s="53">
        <x:f t="shared" si="340"/>
        <x:v>15</x:v>
      </x:c>
      <x:c r="L1890" s="53">
        <x:f t="shared" si="341"/>
        <x:v>34</x:v>
      </x:c>
      <x:c r="M1890" s="54">
        <x:f t="shared" si="342"/>
        <x:v>1807.0850116689205</x:v>
      </x:c>
      <x:c r="N1890" s="54">
        <x:f t="shared" si="343"/>
        <x:v>0.75492014699230592</x:v>
      </x:c>
      <x:c r="O1890" s="55">
        <x:f t="shared" si="344"/>
        <x:v>93698</x:v>
      </x:c>
      <x:c r="P1890" s="55">
        <x:f t="shared" si="345"/>
        <x:v>22440</x:v>
      </x:c>
      <x:c r="Q1890" s="55">
        <x:f t="shared" si="346"/>
        <x:v>43873.003674807653</x:v>
      </x:c>
      <x:c r="R1890" s="55">
        <x:f t="shared" si="347"/>
        <x:v>7384.9963251923473</x:v>
      </x:c>
      <x:c r="S1890" s="1" t="str">
        <x:f t="shared" si="348"/>
        <x:v>YES</x:v>
      </x:c>
      <x:c r="T1890" s="1">
        <x:f t="shared" si="349"/>
        <x:v>7384.9963251923473</x:v>
      </x:c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53">
        <x:f t="shared" si="338"/>
        <x:v>2</x:v>
      </x:c>
      <x:c r="J1891" s="53">
        <x:f t="shared" si="339"/>
        <x:v>17</x:v>
      </x:c>
      <x:c r="K1891" s="53">
        <x:f t="shared" si="340"/>
        <x:v>16</x:v>
      </x:c>
      <x:c r="L1891" s="53">
        <x:f t="shared" si="341"/>
        <x:v>35</x:v>
      </x:c>
      <x:c r="M1891" s="54">
        <x:f t="shared" si="342"/>
        <x:v>1872.1457875464096</x:v>
      </x:c>
      <x:c r="N1891" s="54">
        <x:f t="shared" si="343"/>
        <x:v>0.80010124135167326</x:v>
      </x:c>
      <x:c r="O1891" s="55">
        <x:f t="shared" si="344"/>
        <x:v>96398</x:v>
      </x:c>
      <x:c r="P1891" s="55">
        <x:f t="shared" si="345"/>
        <x:v>23320</x:v>
      </x:c>
      <x:c r="Q1891" s="55">
        <x:f t="shared" si="346"/>
        <x:v>45002.531033791834</x:v>
      </x:c>
      <x:c r="R1891" s="55">
        <x:f t="shared" si="347"/>
        <x:v>8075.4689662081655</x:v>
      </x:c>
      <x:c r="S1891" s="1" t="str">
        <x:f t="shared" si="348"/>
        <x:v>YES</x:v>
      </x:c>
      <x:c r="T1891" s="1">
        <x:f t="shared" si="349"/>
        <x:v>8075.4689662081655</x:v>
      </x:c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53">
        <x:f t="shared" si="338"/>
        <x:v>2</x:v>
      </x:c>
      <x:c r="J1892" s="53">
        <x:f t="shared" si="339"/>
        <x:v>17</x:v>
      </x:c>
      <x:c r="K1892" s="53">
        <x:f t="shared" si="340"/>
        <x:v>17</x:v>
      </x:c>
      <x:c r="L1892" s="53">
        <x:f t="shared" si="341"/>
        <x:v>36</x:v>
      </x:c>
      <x:c r="M1892" s="54">
        <x:f t="shared" si="342"/>
        <x:v>1938.7060109929498</x:v>
      </x:c>
      <x:c r="N1892" s="54">
        <x:f t="shared" si="343"/>
        <x:v>0.84632361874510409</x:v>
      </x:c>
      <x:c r="O1892" s="55">
        <x:f t="shared" si="344"/>
        <x:v>99098</x:v>
      </x:c>
      <x:c r="P1892" s="55">
        <x:f t="shared" si="345"/>
        <x:v>24200</x:v>
      </x:c>
      <x:c r="Q1892" s="55">
        <x:f t="shared" si="346"/>
        <x:v>46158.090468627604</x:v>
      </x:c>
      <x:c r="R1892" s="55">
        <x:f t="shared" si="347"/>
        <x:v>8739.9095313723956</x:v>
      </x:c>
      <x:c r="S1892" s="1" t="str">
        <x:f t="shared" si="348"/>
        <x:v>YES</x:v>
      </x:c>
      <x:c r="T1892" s="1">
        <x:f t="shared" si="349"/>
        <x:v>8739.9095313723956</x:v>
      </x:c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53">
        <x:f t="shared" si="338"/>
        <x:v>2</x:v>
      </x:c>
      <x:c r="J1893" s="53">
        <x:f t="shared" si="339"/>
        <x:v>17</x:v>
      </x:c>
      <x:c r="K1893" s="53">
        <x:f t="shared" si="340"/>
        <x:v>18</x:v>
      </x:c>
      <x:c r="L1893" s="53">
        <x:f t="shared" si="341"/>
        <x:v>37</x:v>
      </x:c>
      <x:c r="M1893" s="54">
        <x:f t="shared" si="342"/>
        <x:v>2006.7930024515372</x:v>
      </x:c>
      <x:c r="N1893" s="54">
        <x:f t="shared" si="343"/>
        <x:v>0.89360625170245633</x:v>
      </x:c>
      <x:c r="O1893" s="55">
        <x:f t="shared" si="344"/>
        <x:v>101798</x:v>
      </x:c>
      <x:c r="P1893" s="55">
        <x:f t="shared" si="345"/>
        <x:v>25080</x:v>
      </x:c>
      <x:c r="Q1893" s="55">
        <x:f t="shared" si="346"/>
        <x:v>47340.156292561413</x:v>
      </x:c>
      <x:c r="R1893" s="55">
        <x:f t="shared" si="347"/>
        <x:v>9377.8437074385874</x:v>
      </x:c>
      <x:c r="S1893" s="1" t="str">
        <x:f t="shared" si="348"/>
        <x:v>YES</x:v>
      </x:c>
      <x:c r="T1893" s="1">
        <x:f t="shared" si="349"/>
        <x:v>9377.8437074385874</x:v>
      </x:c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53">
        <x:f t="shared" si="338"/>
        <x:v>2</x:v>
      </x:c>
      <x:c r="J1894" s="53">
        <x:f t="shared" si="339"/>
        <x:v>17</x:v>
      </x:c>
      <x:c r="K1894" s="53">
        <x:f t="shared" si="340"/>
        <x:v>19</x:v>
      </x:c>
      <x:c r="L1894" s="53">
        <x:f t="shared" si="341"/>
        <x:v>38</x:v>
      </x:c>
      <x:c r="M1894" s="54">
        <x:f t="shared" si="342"/>
        <x:v>2076.4345310875588</x:v>
      </x:c>
      <x:c r="N1894" s="54">
        <x:f t="shared" si="343"/>
        <x:v>0.94196842436636019</x:v>
      </x:c>
      <x:c r="O1894" s="55">
        <x:f t="shared" si="344"/>
        <x:v>104498</x:v>
      </x:c>
      <x:c r="P1894" s="55">
        <x:f t="shared" si="345"/>
        <x:v>25960</x:v>
      </x:c>
      <x:c r="Q1894" s="55">
        <x:f t="shared" si="346"/>
        <x:v>48549.21060915901</x:v>
      </x:c>
      <x:c r="R1894" s="55">
        <x:f t="shared" si="347"/>
        <x:v>9988.7893908409897</x:v>
      </x:c>
      <x:c r="S1894" s="1" t="str">
        <x:f t="shared" si="348"/>
        <x:v>YES</x:v>
      </x:c>
      <x:c r="T1894" s="1">
        <x:f t="shared" si="349"/>
        <x:v>9988.7893908409897</x:v>
      </x:c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53">
        <x:f t="shared" si="338"/>
        <x:v>2</x:v>
      </x:c>
      <x:c r="J1895" s="53">
        <x:f t="shared" si="339"/>
        <x:v>17</x:v>
      </x:c>
      <x:c r="K1895" s="53">
        <x:f t="shared" si="340"/>
        <x:v>20</x:v>
      </x:c>
      <x:c r="L1895" s="53">
        <x:f t="shared" si="341"/>
        <x:v>39</x:v>
      </x:c>
      <x:c r="M1895" s="54">
        <x:f t="shared" si="342"/>
        <x:v>2147.6588217380358</x:v>
      </x:c>
      <x:c r="N1895" s="54">
        <x:f t="shared" si="343"/>
        <x:v>0.99142973731808048</x:v>
      </x:c>
      <x:c r="O1895" s="55">
        <x:f t="shared" si="344"/>
        <x:v>107198</x:v>
      </x:c>
      <x:c r="P1895" s="55">
        <x:f t="shared" si="345"/>
        <x:v>26840</x:v>
      </x:c>
      <x:c r="Q1895" s="55">
        <x:f t="shared" si="346"/>
        <x:v>49785.743432952011</x:v>
      </x:c>
      <x:c r="R1895" s="55">
        <x:f t="shared" si="347"/>
        <x:v>10572.256567047989</x:v>
      </x:c>
      <x:c r="S1895" s="1" t="str">
        <x:f t="shared" si="348"/>
        <x:v>YES</x:v>
      </x:c>
      <x:c r="T1895" s="1">
        <x:f t="shared" si="349"/>
        <x:v>10572.256567047989</x:v>
      </x:c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53">
        <x:f t="shared" si="338"/>
        <x:v>2</x:v>
      </x:c>
      <x:c r="J1896" s="53">
        <x:f t="shared" si="339"/>
        <x:v>17</x:v>
      </x:c>
      <x:c r="K1896" s="53">
        <x:f t="shared" si="340"/>
        <x:v>21</x:v>
      </x:c>
      <x:c r="L1896" s="53">
        <x:f t="shared" si="341"/>
        <x:v>40</x:v>
      </x:c>
      <x:c r="M1896" s="54">
        <x:f t="shared" si="342"/>
        <x:v>2220.4945619644795</x:v>
      </x:c>
      <x:c r="N1896" s="54">
        <x:f t="shared" si="343"/>
        <x:v>1.0420101124753329</x:v>
      </x:c>
      <x:c r="O1896" s="55">
        <x:f t="shared" si="344"/>
        <x:v>109898</x:v>
      </x:c>
      <x:c r="P1896" s="55">
        <x:f t="shared" si="345"/>
        <x:v>27720</x:v>
      </x:c>
      <x:c r="Q1896" s="55">
        <x:f t="shared" si="346"/>
        <x:v>51050.252811883329</x:v>
      </x:c>
      <x:c r="R1896" s="55">
        <x:f t="shared" si="347"/>
        <x:v>11127.747188116671</x:v>
      </x:c>
      <x:c r="S1896" s="1" t="str">
        <x:f t="shared" si="348"/>
        <x:v>YES</x:v>
      </x:c>
      <x:c r="T1896" s="1">
        <x:f t="shared" si="349"/>
        <x:v>11127.747188116671</x:v>
      </x:c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53">
        <x:f t="shared" si="338"/>
        <x:v>2</x:v>
      </x:c>
      <x:c r="J1897" s="53">
        <x:f t="shared" si="339"/>
        <x:v>17</x:v>
      </x:c>
      <x:c r="K1897" s="53">
        <x:f t="shared" si="340"/>
        <x:v>22</x:v>
      </x:c>
      <x:c r="L1897" s="53">
        <x:f t="shared" si="341"/>
        <x:v>41</x:v>
      </x:c>
      <x:c r="M1897" s="54">
        <x:f t="shared" si="342"/>
        <x:v>2294.970909210876</x:v>
      </x:c>
      <x:c r="N1897" s="54">
        <x:f t="shared" si="343"/>
        <x:v>1.0937297980631084</x:v>
      </x:c>
      <x:c r="O1897" s="55">
        <x:f t="shared" si="344"/>
        <x:v>112598</x:v>
      </x:c>
      <x:c r="P1897" s="55">
        <x:f t="shared" si="345"/>
        <x:v>28600</x:v>
      </x:c>
      <x:c r="Q1897" s="55">
        <x:f t="shared" si="346"/>
        <x:v>52343.244951577712</x:v>
      </x:c>
      <x:c r="R1897" s="55">
        <x:f t="shared" si="347"/>
        <x:v>11654.755048422288</x:v>
      </x:c>
      <x:c r="S1897" s="1" t="str">
        <x:f t="shared" si="348"/>
        <x:v>YES</x:v>
      </x:c>
      <x:c r="T1897" s="1">
        <x:f t="shared" si="349"/>
        <x:v>11654.755048422288</x:v>
      </x:c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53">
        <x:f t="shared" si="338"/>
        <x:v>2</x:v>
      </x:c>
      <x:c r="J1898" s="53">
        <x:f t="shared" si="339"/>
        <x:v>17</x:v>
      </x:c>
      <x:c r="K1898" s="53">
        <x:f t="shared" si="340"/>
        <x:v>23</x:v>
      </x:c>
      <x:c r="L1898" s="53">
        <x:f t="shared" si="341"/>
        <x:v>42</x:v>
      </x:c>
      <x:c r="M1898" s="54">
        <x:f t="shared" si="342"/>
        <x:v>2371.1174980683127</x:v>
      </x:c>
      <x:c r="N1898" s="54">
        <x:f t="shared" si="343"/>
        <x:v>1.1466093736585505</x:v>
      </x:c>
      <x:c r="O1898" s="55">
        <x:f t="shared" si="344"/>
        <x:v>115298</x:v>
      </x:c>
      <x:c r="P1898" s="55">
        <x:f t="shared" si="345"/>
        <x:v>29480</x:v>
      </x:c>
      <x:c r="Q1898" s="55">
        <x:f t="shared" si="346"/>
        <x:v>53665.234341463758</x:v>
      </x:c>
      <x:c r="R1898" s="55">
        <x:f t="shared" si="347"/>
        <x:v>12152.765658536242</x:v>
      </x:c>
      <x:c r="S1898" s="1" t="str">
        <x:f t="shared" si="348"/>
        <x:v>YES</x:v>
      </x:c>
      <x:c r="T1898" s="1">
        <x:f t="shared" si="349"/>
        <x:v>12152.765658536242</x:v>
      </x:c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53">
        <x:f t="shared" si="338"/>
        <x:v>2</x:v>
      </x:c>
      <x:c r="J1899" s="53">
        <x:f t="shared" si="339"/>
        <x:v>17</x:v>
      </x:c>
      <x:c r="K1899" s="53">
        <x:f t="shared" si="340"/>
        <x:v>24</x:v>
      </x:c>
      <x:c r="L1899" s="53">
        <x:f t="shared" si="341"/>
        <x:v>43</x:v>
      </x:c>
      <x:c r="M1899" s="54">
        <x:f t="shared" si="342"/>
        <x:v>2448.9644476478084</x:v>
      </x:c>
      <x:c r="N1899" s="54">
        <x:f t="shared" si="343"/>
        <x:v>1.200669755310978</x:v>
      </x:c>
      <x:c r="O1899" s="55">
        <x:f t="shared" si="344"/>
        <x:v>117998</x:v>
      </x:c>
      <x:c r="P1899" s="55">
        <x:f t="shared" si="345"/>
        <x:v>30360</x:v>
      </x:c>
      <x:c r="Q1899" s="55">
        <x:f t="shared" si="346"/>
        <x:v>55016.743882774448</x:v>
      </x:c>
      <x:c r="R1899" s="55">
        <x:f t="shared" si="347"/>
        <x:v>12621.256117225552</x:v>
      </x:c>
      <x:c r="S1899" s="1" t="str">
        <x:f t="shared" si="348"/>
        <x:v>YES</x:v>
      </x:c>
      <x:c r="T1899" s="1">
        <x:f t="shared" si="349"/>
        <x:v>12621.256117225552</x:v>
      </x:c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53">
        <x:f t="shared" si="338"/>
        <x:v>2</x:v>
      </x:c>
      <x:c r="J1900" s="53">
        <x:f t="shared" si="339"/>
        <x:v>17</x:v>
      </x:c>
      <x:c r="K1900" s="53">
        <x:f t="shared" si="340"/>
        <x:v>25</x:v>
      </x:c>
      <x:c r="L1900" s="53">
        <x:f t="shared" si="341"/>
        <x:v>44</x:v>
      </x:c>
      <x:c r="M1900" s="54">
        <x:f t="shared" si="342"/>
        <x:v>2528.5423690629059</x:v>
      </x:c>
      <x:c r="N1900" s="54">
        <x:f t="shared" si="343"/>
        <x:v>1.2559322007381291</x:v>
      </x:c>
      <x:c r="O1900" s="55">
        <x:f t="shared" si="344"/>
        <x:v>120698</x:v>
      </x:c>
      <x:c r="P1900" s="55">
        <x:f t="shared" si="345"/>
        <x:v>31240</x:v>
      </x:c>
      <x:c r="Q1900" s="55">
        <x:f t="shared" si="346"/>
        <x:v>56398.305018453226</x:v>
      </x:c>
      <x:c r="R1900" s="55">
        <x:f t="shared" si="347"/>
        <x:v>13059.694981546774</x:v>
      </x:c>
      <x:c r="S1900" s="1" t="str">
        <x:f t="shared" si="348"/>
        <x:v>YES</x:v>
      </x:c>
      <x:c r="T1900" s="1">
        <x:f t="shared" si="349"/>
        <x:v>13059.694981546774</x:v>
      </x:c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53">
        <x:f t="shared" si="338"/>
        <x:v>2</x:v>
      </x:c>
      <x:c r="J1901" s="53">
        <x:f t="shared" si="339"/>
        <x:v>17</x:v>
      </x:c>
      <x:c r="K1901" s="53">
        <x:f t="shared" si="340"/>
        <x:v>26</x:v>
      </x:c>
      <x:c r="L1901" s="53">
        <x:f t="shared" si="341"/>
        <x:v>45</x:v>
      </x:c>
      <x:c r="M1901" s="54">
        <x:f t="shared" si="342"/>
        <x:v>2609.8823730236236</x:v>
      </x:c>
      <x:c r="N1901" s="54">
        <x:f t="shared" si="343"/>
        <x:v>1.3124183145997386</x:v>
      </x:c>
      <x:c r="O1901" s="55">
        <x:f t="shared" si="344"/>
        <x:v>123398</x:v>
      </x:c>
      <x:c r="P1901" s="55">
        <x:f t="shared" si="345"/>
        <x:v>32120</x:v>
      </x:c>
      <x:c r="Q1901" s="55">
        <x:f t="shared" si="346"/>
        <x:v>57810.457864993463</x:v>
      </x:c>
      <x:c r="R1901" s="55">
        <x:f t="shared" si="347"/>
        <x:v>13467.542135006537</x:v>
      </x:c>
      <x:c r="S1901" s="1" t="str">
        <x:f t="shared" si="348"/>
        <x:v>YES</x:v>
      </x:c>
      <x:c r="T1901" s="1">
        <x:f t="shared" si="349"/>
        <x:v>13467.542135006537</x:v>
      </x:c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53" t="n">
        <x:f t="shared" ref="I1902:I1965" si="350">INT((ROW()-ROW($I$46))/((CARROT_CAP+1)*(MESCLUN_CAP+1)))</x:f>
        <x:v>2</x:v>
      </x:c>
      <x:c r="J1902" s="53" t="n">
        <x:f t="shared" ref="J1902:J1965" si="351">MOD(INT((ROW()-ROW($I$46))/(MESCLUN_CAP+1)),CARROT_CAP+1)</x:f>
        <x:v>17</x:v>
      </x:c>
      <x:c r="K1902" s="53" t="n">
        <x:f t="shared" ref="K1902:K1965" si="352">MOD(ROW()-ROW($I$46),MESCLUN_CAP+1)</x:f>
        <x:v>27</x:v>
      </x:c>
      <x:c r="L1902" s="53" t="n">
        <x:f t="shared" ref="L1902:L1965" si="353">SUM(I1902:K1902)</x:f>
        <x:v>46</x:v>
      </x:c>
      <x:c r="M1902" s="54" t="n">
        <x:f t="shared" ref="M1902:M1965" si="354">I1902*TOMATO_HOURS*WEEKS*(1+TOMATO_DIM)^I1902+J1902*CARROT_HOURS*WEEKS*(1+CARROT_DIM)^J1902+K1902*MESCLUN_HOURS*WEEKS*(1+MESCLUN_DIM)^K1902</x:f>
        <x:v>2693.0160775433787</x:v>
      </x:c>
      <x:c r="N1902" s="54" t="n">
        <x:f t="shared" ref="N1902:N1965" si="355">MAX(M1902-FARMER_HOURS,0)/TEMP_HOURS_PER_WORKER</x:f>
        <x:v>1.3701500538495686</x:v>
      </x:c>
      <x:c r="O1902" s="55" t="n">
        <x:f t="shared" ref="O1902:O1965" si="356">I1902*TOMATO_PRICE+J1902*CARROT_PRICE+K1902*MESCLUN_PRICE</x:f>
        <x:v>126098</x:v>
      </x:c>
      <x:c r="P1902" s="55" t="n">
        <x:f t="shared" ref="P1902:P1965" si="357">I1902*TOMATO_FERTILIZER+J1902*CARROT_FERTILIZER+K1902*MESCLUN_FERTILIZER</x:f>
        <x:v>33000</x:v>
      </x:c>
      <x:c r="Q1902" s="55" t="n">
        <x:f t="shared" ref="Q1902:Q1965" si="358">MIN(M1902,FARMER_HOURS)*FARMER_RATE+MAX(M1902-FARMER_HOURS,0)*TEMP_RATE</x:f>
        <x:v>59253.751346239216</x:v>
      </x:c>
      <x:c r="R1902" s="55" t="n">
        <x:f t="shared" ref="R1902:R1965" si="359">O1902-P1902-Q1902-FIXED_COST</x:f>
        <x:v>13844.248653760784</x:v>
      </x:c>
      <x:c r="S1902" s="1" t="str">
        <x:f t="shared" ref="S1902:S1965" si="360">IF(AND(L1902&lt;=TOTAL_BED_CAP,N1902&lt;=TEMP_WORKER_CAP),"YES","NO")</x:f>
        <x:v>YES</x:v>
      </x:c>
      <x:c r="T1902" s="1" t="n">
        <x:f t="shared" ref="T1902:T1965" si="361">IF(S1902="YES",R1902,-1E+99)</x:f>
        <x:v>13844.248653760784</x:v>
      </x:c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53">
        <x:f t="shared" si="350"/>
        <x:v>2</x:v>
      </x:c>
      <x:c r="J1903" s="53">
        <x:f t="shared" si="351"/>
        <x:v>17</x:v>
      </x:c>
      <x:c r="K1903" s="53">
        <x:f t="shared" si="352"/>
        <x:v>28</x:v>
      </x:c>
      <x:c r="L1903" s="53">
        <x:f t="shared" si="353"/>
        <x:v>47</x:v>
      </x:c>
      <x:c r="M1903" s="54">
        <x:f t="shared" si="354"/>
        <x:v>2777.9756157605343</x:v>
      </x:c>
      <x:c r="N1903" s="54">
        <x:f t="shared" si="355"/>
        <x:v>1.4291497331670378</x:v>
      </x:c>
      <x:c r="O1903" s="55">
        <x:f t="shared" si="356"/>
        <x:v>128798</x:v>
      </x:c>
      <x:c r="P1903" s="55">
        <x:f t="shared" si="357"/>
        <x:v>33880</x:v>
      </x:c>
      <x:c r="Q1903" s="55">
        <x:f t="shared" si="358"/>
        <x:v>60728.743329175944</x:v>
      </x:c>
      <x:c r="R1903" s="55">
        <x:f t="shared" si="359"/>
        <x:v>14189.256670824056</x:v>
      </x:c>
      <x:c r="S1903" s="1" t="str">
        <x:f t="shared" si="360"/>
        <x:v>YES</x:v>
      </x:c>
      <x:c r="T1903" s="1">
        <x:f t="shared" si="361"/>
        <x:v>14189.256670824056</x:v>
      </x:c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53">
        <x:f t="shared" si="350"/>
        <x:v>2</x:v>
      </x:c>
      <x:c r="J1904" s="53">
        <x:f t="shared" si="351"/>
        <x:v>17</x:v>
      </x:c>
      <x:c r="K1904" s="53">
        <x:f t="shared" si="352"/>
        <x:v>29</x:v>
      </x:c>
      <x:c r="L1904" s="53">
        <x:f t="shared" si="353"/>
        <x:v>48</x:v>
      </x:c>
      <x:c r="M1904" s="54">
        <x:f t="shared" si="354"/>
        <x:v>2864.7936438761876</x:v>
      </x:c>
      <x:c r="N1904" s="54">
        <x:f t="shared" si="355"/>
        <x:v>1.4894400304695747</x:v>
      </x:c>
      <x:c r="O1904" s="55">
        <x:f t="shared" si="356"/>
        <x:v>131498</x:v>
      </x:c>
      <x:c r="P1904" s="55">
        <x:f t="shared" si="357"/>
        <x:v>34760</x:v>
      </x:c>
      <x:c r="Q1904" s="55">
        <x:f t="shared" si="358"/>
        <x:v>62236.000761739364</x:v>
      </x:c>
      <x:c r="R1904" s="55">
        <x:f t="shared" si="359"/>
        <x:v>14501.999238260636</x:v>
      </x:c>
      <x:c r="S1904" s="1" t="str">
        <x:f t="shared" si="360"/>
        <x:v>YES</x:v>
      </x:c>
      <x:c r="T1904" s="1">
        <x:f t="shared" si="361"/>
        <x:v>14501.999238260636</x:v>
      </x:c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53">
        <x:f t="shared" si="350"/>
        <x:v>2</x:v>
      </x:c>
      <x:c r="J1905" s="53">
        <x:f t="shared" si="351"/>
        <x:v>17</x:v>
      </x:c>
      <x:c r="K1905" s="53">
        <x:f t="shared" si="352"/>
        <x:v>30</x:v>
      </x:c>
      <x:c r="L1905" s="53">
        <x:f t="shared" si="353"/>
        <x:v>49</x:v>
      </x:c>
      <x:c r="M1905" s="54">
        <x:f t="shared" si="354"/>
        <x:v>2953.5033492099583</x:v>
      </x:c>
      <x:c r="N1905" s="54">
        <x:f t="shared" si="355"/>
        <x:v>1.5510439925069155</x:v>
      </x:c>
      <x:c r="O1905" s="55">
        <x:f t="shared" si="356"/>
        <x:v>134198</x:v>
      </x:c>
      <x:c r="P1905" s="55">
        <x:f t="shared" si="357"/>
        <x:v>35640</x:v>
      </x:c>
      <x:c r="Q1905" s="55">
        <x:f t="shared" si="358"/>
        <x:v>63776.099812672888</x:v>
      </x:c>
      <x:c r="R1905" s="55">
        <x:f t="shared" si="359"/>
        <x:v>14781.900187327112</x:v>
      </x:c>
      <x:c r="S1905" s="1" t="str">
        <x:f t="shared" si="360"/>
        <x:v>YES</x:v>
      </x:c>
      <x:c r="T1905" s="1">
        <x:f t="shared" si="361"/>
        <x:v>14781.900187327112</x:v>
      </x:c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53">
        <x:f t="shared" si="350"/>
        <x:v>2</x:v>
      </x:c>
      <x:c r="J1906" s="53">
        <x:f t="shared" si="351"/>
        <x:v>18</x:v>
      </x:c>
      <x:c r="K1906" s="53">
        <x:f t="shared" si="352"/>
        <x:v>0</x:v>
      </x:c>
      <x:c r="L1906" s="53">
        <x:f t="shared" si="353"/>
        <x:v>20</x:v>
      </x:c>
      <x:c r="M1906" s="54">
        <x:f t="shared" si="354"/>
        <x:v>1060.0157075615123</x:v>
      </x:c>
      <x:c r="N1906" s="54">
        <x:f t="shared" si="355"/>
        <x:v>0.23612201913993908</x:v>
      </x:c>
      <x:c r="O1906" s="55">
        <x:f t="shared" si="356"/>
        <x:v>55292</x:v>
      </x:c>
      <x:c r="P1906" s="55">
        <x:f t="shared" si="357"/>
        <x:v>9680</x:v>
      </x:c>
      <x:c r="Q1906" s="55">
        <x:f t="shared" si="358"/>
        <x:v>30903.050478498477</x:v>
      </x:c>
      <x:c r="R1906" s="55">
        <x:f t="shared" si="359"/>
        <x:v>-5291.0504784984769</x:v>
      </x:c>
      <x:c r="S1906" s="1" t="str">
        <x:f t="shared" si="360"/>
        <x:v>YES</x:v>
      </x:c>
      <x:c r="T1906" s="1">
        <x:f t="shared" si="361"/>
        <x:v>-5291.0504784984769</x:v>
      </x:c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53">
        <x:f t="shared" si="350"/>
        <x:v>2</x:v>
      </x:c>
      <x:c r="J1907" s="53">
        <x:f t="shared" si="351"/>
        <x:v>18</x:v>
      </x:c>
      <x:c r="K1907" s="53">
        <x:f t="shared" si="352"/>
        <x:v>1</x:v>
      </x:c>
      <x:c r="L1907" s="53">
        <x:f t="shared" si="353"/>
        <x:v>21</x:v>
      </x:c>
      <x:c r="M1907" s="54">
        <x:f t="shared" si="354"/>
        <x:v>1105.5782075615123</x:v>
      </x:c>
      <x:c r="N1907" s="54">
        <x:f t="shared" si="355"/>
        <x:v>0.26776264413993905</x:v>
      </x:c>
      <x:c r="O1907" s="55">
        <x:f t="shared" si="356"/>
        <x:v>57992</x:v>
      </x:c>
      <x:c r="P1907" s="55">
        <x:f t="shared" si="357"/>
        <x:v>10560</x:v>
      </x:c>
      <x:c r="Q1907" s="55">
        <x:f t="shared" si="358"/>
        <x:v>31694.066103498477</x:v>
      </x:c>
      <x:c r="R1907" s="55">
        <x:f t="shared" si="359"/>
        <x:v>-4262.0661034984769</x:v>
      </x:c>
      <x:c r="S1907" s="1" t="str">
        <x:f t="shared" si="360"/>
        <x:v>YES</x:v>
      </x:c>
      <x:c r="T1907" s="1">
        <x:f t="shared" si="361"/>
        <x:v>-4262.0661034984769</x:v>
      </x:c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53">
        <x:f t="shared" si="350"/>
        <x:v>2</x:v>
      </x:c>
      <x:c r="J1908" s="53">
        <x:f t="shared" si="351"/>
        <x:v>18</x:v>
      </x:c>
      <x:c r="K1908" s="53">
        <x:f t="shared" si="352"/>
        <x:v>2</x:v>
      </x:c>
      <x:c r="L1908" s="53">
        <x:f t="shared" si="353"/>
        <x:v>22</x:v>
      </x:c>
      <x:c r="M1908" s="54">
        <x:f t="shared" si="354"/>
        <x:v>1152.2797700615122</x:v>
      </x:c>
      <x:c r="N1908" s="54">
        <x:f t="shared" si="355"/>
        <x:v>0.30019428476493903</x:v>
      </x:c>
      <x:c r="O1908" s="55">
        <x:f t="shared" si="356"/>
        <x:v>60692</x:v>
      </x:c>
      <x:c r="P1908" s="55">
        <x:f t="shared" si="357"/>
        <x:v>11440</x:v>
      </x:c>
      <x:c r="Q1908" s="55">
        <x:f t="shared" si="358"/>
        <x:v>32504.857119123473</x:v>
      </x:c>
      <x:c r="R1908" s="55">
        <x:f t="shared" si="359"/>
        <x:v>-3252.8571191234732</x:v>
      </x:c>
      <x:c r="S1908" s="1" t="str">
        <x:f t="shared" si="360"/>
        <x:v>YES</x:v>
      </x:c>
      <x:c r="T1908" s="1">
        <x:f t="shared" si="361"/>
        <x:v>-3252.8571191234732</x:v>
      </x:c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53">
        <x:f t="shared" si="350"/>
        <x:v>2</x:v>
      </x:c>
      <x:c r="J1909" s="53">
        <x:f t="shared" si="351"/>
        <x:v>18</x:v>
      </x:c>
      <x:c r="K1909" s="53">
        <x:f t="shared" si="352"/>
        <x:v>3</x:v>
      </x:c>
      <x:c r="L1909" s="53">
        <x:f t="shared" si="353"/>
        <x:v>23</x:v>
      </x:c>
      <x:c r="M1909" s="54">
        <x:f t="shared" si="354"/>
        <x:v>1200.1417524833873</x:v>
      </x:c>
      <x:c r="N1909" s="54">
        <x:f t="shared" si="355"/>
        <x:v>0.33343177255790785</x:v>
      </x:c>
      <x:c r="O1909" s="55">
        <x:f t="shared" si="356"/>
        <x:v>63392</x:v>
      </x:c>
      <x:c r="P1909" s="55">
        <x:f t="shared" si="357"/>
        <x:v>12320</x:v>
      </x:c>
      <x:c r="Q1909" s="55">
        <x:f t="shared" si="358"/>
        <x:v>33335.794313947699</x:v>
      </x:c>
      <x:c r="R1909" s="55">
        <x:f t="shared" si="359"/>
        <x:v>-2263.7943139476993</x:v>
      </x:c>
      <x:c r="S1909" s="1" t="str">
        <x:f t="shared" si="360"/>
        <x:v>YES</x:v>
      </x:c>
      <x:c r="T1909" s="1">
        <x:f t="shared" si="361"/>
        <x:v>-2263.7943139476993</x:v>
      </x:c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53">
        <x:f t="shared" si="350"/>
        <x:v>2</x:v>
      </x:c>
      <x:c r="J1910" s="53">
        <x:f t="shared" si="351"/>
        <x:v>18</x:v>
      </x:c>
      <x:c r="K1910" s="53">
        <x:f t="shared" si="352"/>
        <x:v>4</x:v>
      </x:c>
      <x:c r="L1910" s="53">
        <x:f t="shared" si="353"/>
        <x:v>24</x:v>
      </x:c>
      <x:c r="M1910" s="54">
        <x:f t="shared" si="354"/>
        <x:v>1249.1858682060436</x:v>
      </x:c>
      <x:c r="N1910" s="54">
        <x:f t="shared" si="355"/>
        <x:v>0.36749018625419694</x:v>
      </x:c>
      <x:c r="O1910" s="55">
        <x:f t="shared" si="356"/>
        <x:v>66092</x:v>
      </x:c>
      <x:c r="P1910" s="55">
        <x:f t="shared" si="357"/>
        <x:v>13200</x:v>
      </x:c>
      <x:c r="Q1910" s="55">
        <x:f t="shared" si="358"/>
        <x:v>34187.254656354926</x:v>
      </x:c>
      <x:c r="R1910" s="55">
        <x:f t="shared" si="359"/>
        <x:v>-1295.2546563549258</x:v>
      </x:c>
      <x:c r="S1910" s="1" t="str">
        <x:f t="shared" si="360"/>
        <x:v>YES</x:v>
      </x:c>
      <x:c r="T1910" s="1">
        <x:f t="shared" si="361"/>
        <x:v>-1295.2546563549258</x:v>
      </x:c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53">
        <x:f t="shared" si="350"/>
        <x:v>2</x:v>
      </x:c>
      <x:c r="J1911" s="53">
        <x:f t="shared" si="351"/>
        <x:v>18</x:v>
      </x:c>
      <x:c r="K1911" s="53">
        <x:f t="shared" si="352"/>
        <x:v>5</x:v>
      </x:c>
      <x:c r="L1911" s="53">
        <x:f t="shared" si="353"/>
        <x:v>25</x:v>
      </x:c>
      <x:c r="M1911" s="54">
        <x:f t="shared" si="354"/>
        <x:v>1299.4341921272471</x:v>
      </x:c>
      <x:c r="N1911" s="54">
        <x:f t="shared" si="355"/>
        <x:v>0.40238485564392162</x:v>
      </x:c>
      <x:c r="O1911" s="55">
        <x:f t="shared" si="356"/>
        <x:v>68792</x:v>
      </x:c>
      <x:c r="P1911" s="55">
        <x:f t="shared" si="357"/>
        <x:v>14080</x:v>
      </x:c>
      <x:c r="Q1911" s="55">
        <x:f t="shared" si="358"/>
        <x:v>35059.621391098044</x:v>
      </x:c>
      <x:c r="R1911" s="55">
        <x:f t="shared" si="359"/>
        <x:v>-347.62139109804411</x:v>
      </x:c>
      <x:c r="S1911" s="1" t="str">
        <x:f t="shared" si="360"/>
        <x:v>YES</x:v>
      </x:c>
      <x:c r="T1911" s="1">
        <x:f t="shared" si="361"/>
        <x:v>-347.62139109804411</x:v>
      </x:c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53">
        <x:f t="shared" si="350"/>
        <x:v>2</x:v>
      </x:c>
      <x:c r="J1912" s="53">
        <x:f t="shared" si="351"/>
        <x:v>18</x:v>
      </x:c>
      <x:c r="K1912" s="53">
        <x:f t="shared" si="352"/>
        <x:v>6</x:v>
      </x:c>
      <x:c r="L1912" s="53">
        <x:f t="shared" si="353"/>
        <x:v>26</x:v>
      </x:c>
      <x:c r="M1912" s="54">
        <x:f t="shared" si="354"/>
        <x:v>1350.9091663088802</x:v>
      </x:c>
      <x:c r="N1912" s="54">
        <x:f t="shared" si="355"/>
        <x:v>0.43813136549227794</x:v>
      </x:c>
      <x:c r="O1912" s="55">
        <x:f t="shared" si="356"/>
        <x:v>71492</x:v>
      </x:c>
      <x:c r="P1912" s="55">
        <x:f t="shared" si="357"/>
        <x:v>14960</x:v>
      </x:c>
      <x:c r="Q1912" s="55">
        <x:f t="shared" si="358"/>
        <x:v>35953.284137306946</x:v>
      </x:c>
      <x:c r="R1912" s="55">
        <x:f t="shared" si="359"/>
        <x:v>578.71586269305408</x:v>
      </x:c>
      <x:c r="S1912" s="1" t="str">
        <x:f t="shared" si="360"/>
        <x:v>YES</x:v>
      </x:c>
      <x:c r="T1912" s="1">
        <x:f t="shared" si="361"/>
        <x:v>578.71586269305408</x:v>
      </x:c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53">
        <x:f t="shared" si="350"/>
        <x:v>2</x:v>
      </x:c>
      <x:c r="J1913" s="53">
        <x:f t="shared" si="351"/>
        <x:v>18</x:v>
      </x:c>
      <x:c r="K1913" s="53">
        <x:f t="shared" si="352"/>
        <x:v>7</x:v>
      </x:c>
      <x:c r="L1913" s="53">
        <x:f t="shared" si="353"/>
        <x:v>27</x:v>
      </x:c>
      <x:c r="M1913" s="54">
        <x:f t="shared" si="354"/>
        <x:v>1403.6336057068404</x:v>
      </x:c>
      <x:c r="N1913" s="54">
        <x:f t="shared" si="355"/>
        <x:v>0.47474555951863917</x:v>
      </x:c>
      <x:c r="O1913" s="55">
        <x:f t="shared" si="356"/>
        <x:v>74192</x:v>
      </x:c>
      <x:c r="P1913" s="55">
        <x:f t="shared" si="357"/>
        <x:v>15840</x:v>
      </x:c>
      <x:c r="Q1913" s="55">
        <x:f t="shared" si="358"/>
        <x:v>36868.638987965976</x:v>
      </x:c>
      <x:c r="R1913" s="55">
        <x:f t="shared" si="359"/>
        <x:v>1483.3610120340236</x:v>
      </x:c>
      <x:c r="S1913" s="1" t="str">
        <x:f t="shared" si="360"/>
        <x:v>YES</x:v>
      </x:c>
      <x:c r="T1913" s="1">
        <x:f t="shared" si="361"/>
        <x:v>1483.3610120340236</x:v>
      </x:c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53">
        <x:f t="shared" si="350"/>
        <x:v>2</x:v>
      </x:c>
      <x:c r="J1914" s="53">
        <x:f t="shared" si="351"/>
        <x:v>18</x:v>
      </x:c>
      <x:c r="K1914" s="53">
        <x:f t="shared" si="352"/>
        <x:v>8</x:v>
      </x:c>
      <x:c r="L1914" s="53">
        <x:f t="shared" si="353"/>
        <x:v>28</x:v>
      </x:c>
      <x:c r="M1914" s="54">
        <x:f t="shared" si="354"/>
        <x:v>1457.6307039868207</x:v>
      </x:c>
      <x:c r="N1914" s="54">
        <x:f t="shared" si="355"/>
        <x:v>0.51224354443529208</x:v>
      </x:c>
      <x:c r="O1914" s="55">
        <x:f t="shared" si="356"/>
        <x:v>76892</x:v>
      </x:c>
      <x:c r="P1914" s="55">
        <x:f t="shared" si="357"/>
        <x:v>16720</x:v>
      </x:c>
      <x:c r="Q1914" s="55">
        <x:f t="shared" si="358"/>
        <x:v>37806.088610882303</x:v>
      </x:c>
      <x:c r="R1914" s="55">
        <x:f t="shared" si="359"/>
        <x:v>2365.9113891176967</x:v>
      </x:c>
      <x:c r="S1914" s="1" t="str">
        <x:f t="shared" si="360"/>
        <x:v>YES</x:v>
      </x:c>
      <x:c r="T1914" s="1">
        <x:f t="shared" si="361"/>
        <x:v>2365.9113891176967</x:v>
      </x:c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53">
        <x:f t="shared" si="350"/>
        <x:v>2</x:v>
      </x:c>
      <x:c r="J1915" s="53">
        <x:f t="shared" si="351"/>
        <x:v>18</x:v>
      </x:c>
      <x:c r="K1915" s="53">
        <x:f t="shared" si="352"/>
        <x:v>9</x:v>
      </x:c>
      <x:c r="L1915" s="53">
        <x:f t="shared" si="353"/>
        <x:v>29</x:v>
      </x:c>
      <x:c r="M1915" s="54">
        <x:f t="shared" si="354"/>
        <x:v>1512.9240394272151</x:v>
      </x:c>
      <x:c r="N1915" s="54">
        <x:f t="shared" si="355"/>
        <x:v>0.55064169404667718</x:v>
      </x:c>
      <x:c r="O1915" s="55">
        <x:f t="shared" si="356"/>
        <x:v>79592</x:v>
      </x:c>
      <x:c r="P1915" s="55">
        <x:f t="shared" si="357"/>
        <x:v>17600</x:v>
      </x:c>
      <x:c r="Q1915" s="55">
        <x:f t="shared" si="358"/>
        <x:v>38766.042351166929</x:v>
      </x:c>
      <x:c r="R1915" s="55">
        <x:f t="shared" si="359"/>
        <x:v>3225.9576488330713</x:v>
      </x:c>
      <x:c r="S1915" s="1" t="str">
        <x:f t="shared" si="360"/>
        <x:v>YES</x:v>
      </x:c>
      <x:c r="T1915" s="1">
        <x:f t="shared" si="361"/>
        <x:v>3225.9576488330713</x:v>
      </x:c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53">
        <x:f t="shared" si="350"/>
        <x:v>2</x:v>
      </x:c>
      <x:c r="J1916" s="53">
        <x:f t="shared" si="351"/>
        <x:v>18</x:v>
      </x:c>
      <x:c r="K1916" s="53">
        <x:f t="shared" si="352"/>
        <x:v>10</x:v>
      </x:c>
      <x:c r="L1916" s="53">
        <x:f t="shared" si="353"/>
        <x:v>30</x:v>
      </x:c>
      <x:c r="M1916" s="54">
        <x:f t="shared" si="354"/>
        <x:v>1569.537580910428</x:v>
      </x:c>
      <x:c r="N1916" s="54">
        <x:f t="shared" si="355"/>
        <x:v>0.58995665341001946</x:v>
      </x:c>
      <x:c r="O1916" s="55">
        <x:f t="shared" si="356"/>
        <x:v>82292</x:v>
      </x:c>
      <x:c r="P1916" s="55">
        <x:f t="shared" si="357"/>
        <x:v>18480</x:v>
      </x:c>
      <x:c r="Q1916" s="55">
        <x:f t="shared" si="358"/>
        <x:v>39748.916335250484</x:v>
      </x:c>
      <x:c r="R1916" s="55">
        <x:f t="shared" si="359"/>
        <x:v>4063.0836647495162</x:v>
      </x:c>
      <x:c r="S1916" s="1" t="str">
        <x:f t="shared" si="360"/>
        <x:v>YES</x:v>
      </x:c>
      <x:c r="T1916" s="1">
        <x:f t="shared" si="361"/>
        <x:v>4063.0836647495162</x:v>
      </x:c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53">
        <x:f t="shared" si="350"/>
        <x:v>2</x:v>
      </x:c>
      <x:c r="J1917" s="53">
        <x:f t="shared" si="351"/>
        <x:v>18</x:v>
      </x:c>
      <x:c r="K1917" s="53">
        <x:f t="shared" si="352"/>
        <x:v>11</x:v>
      </x:c>
      <x:c r="L1917" s="53">
        <x:f t="shared" si="353"/>
        <x:v>31</x:v>
      </x:c>
      <x:c r="M1917" s="54">
        <x:f t="shared" si="354"/>
        <x:v>1627.4956940038669</x:v>
      </x:c>
      <x:c r="N1917" s="54">
        <x:f t="shared" si="355"/>
        <x:v>0.63020534305824094</x:v>
      </x:c>
      <x:c r="O1917" s="55">
        <x:f t="shared" si="356"/>
        <x:v>84992</x:v>
      </x:c>
      <x:c r="P1917" s="55">
        <x:f t="shared" si="357"/>
        <x:v>19360</x:v>
      </x:c>
      <x:c r="Q1917" s="55">
        <x:f t="shared" si="358"/>
        <x:v>40755.133576456021</x:v>
      </x:c>
      <x:c r="R1917" s="55">
        <x:f t="shared" si="359"/>
        <x:v>4876.8664235439792</x:v>
      </x:c>
      <x:c r="S1917" s="1" t="str">
        <x:f t="shared" si="360"/>
        <x:v>YES</x:v>
      </x:c>
      <x:c r="T1917" s="1">
        <x:f t="shared" si="361"/>
        <x:v>4876.8664235439792</x:v>
      </x:c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53">
        <x:f t="shared" si="350"/>
        <x:v>2</x:v>
      </x:c>
      <x:c r="J1918" s="53">
        <x:f t="shared" si="351"/>
        <x:v>18</x:v>
      </x:c>
      <x:c r="K1918" s="53">
        <x:f t="shared" si="352"/>
        <x:v>12</x:v>
      </x:c>
      <x:c r="L1918" s="53">
        <x:f t="shared" si="353"/>
        <x:v>32</x:v>
      </x:c>
      <x:c r="M1918" s="54">
        <x:f t="shared" si="354"/>
        <x:v>1686.8231471319314</x:v>
      </x:c>
      <x:c r="N1918" s="54">
        <x:f t="shared" si="355"/>
        <x:v>0.67140496328606347</x:v>
      </x:c>
      <x:c r="O1918" s="55">
        <x:f t="shared" si="356"/>
        <x:v>87692</x:v>
      </x:c>
      <x:c r="P1918" s="55">
        <x:f t="shared" si="357"/>
        <x:v>20240</x:v>
      </x:c>
      <x:c r="Q1918" s="55">
        <x:f t="shared" si="358"/>
        <x:v>41785.124082151582</x:v>
      </x:c>
      <x:c r="R1918" s="55">
        <x:f t="shared" si="359"/>
        <x:v>5666.8759178484179</x:v>
      </x:c>
      <x:c r="S1918" s="1" t="str">
        <x:f t="shared" si="360"/>
        <x:v>YES</x:v>
      </x:c>
      <x:c r="T1918" s="1">
        <x:f t="shared" si="361"/>
        <x:v>5666.8759178484179</x:v>
      </x:c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53">
        <x:f t="shared" si="350"/>
        <x:v>2</x:v>
      </x:c>
      <x:c r="J1919" s="53">
        <x:f t="shared" si="351"/>
        <x:v>18</x:v>
      </x:c>
      <x:c r="K1919" s="53">
        <x:f t="shared" si="352"/>
        <x:v>13</x:v>
      </x:c>
      <x:c r="L1919" s="53">
        <x:f t="shared" si="353"/>
        <x:v>33</x:v>
      </x:c>
      <x:c r="M1919" s="54">
        <x:f t="shared" si="354"/>
        <x:v>1747.5451178403157</x:v>
      </x:c>
      <x:c r="N1919" s="54">
        <x:f t="shared" si="355"/>
        <x:v>0.71357299850021927</x:v>
      </x:c>
      <x:c r="O1919" s="55">
        <x:f t="shared" si="356"/>
        <x:v>90392</x:v>
      </x:c>
      <x:c r="P1919" s="55">
        <x:f t="shared" si="357"/>
        <x:v>21120</x:v>
      </x:c>
      <x:c r="Q1919" s="55">
        <x:f t="shared" si="358"/>
        <x:v>42839.324962505481</x:v>
      </x:c>
      <x:c r="R1919" s="55">
        <x:f t="shared" si="359"/>
        <x:v>6432.6750374945186</x:v>
      </x:c>
      <x:c r="S1919" s="1" t="str">
        <x:f t="shared" si="360"/>
        <x:v>YES</x:v>
      </x:c>
      <x:c r="T1919" s="1">
        <x:f t="shared" si="361"/>
        <x:v>6432.6750374945186</x:v>
      </x:c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53">
        <x:f t="shared" si="350"/>
        <x:v>2</x:v>
      </x:c>
      <x:c r="J1920" s="53">
        <x:f t="shared" si="351"/>
        <x:v>18</x:v>
      </x:c>
      <x:c r="K1920" s="53">
        <x:f t="shared" si="352"/>
        <x:v>14</x:v>
      </x:c>
      <x:c r="L1920" s="53">
        <x:f t="shared" si="353"/>
        <x:v>34</x:v>
      </x:c>
      <x:c r="M1920" s="54">
        <x:f t="shared" si="354"/>
        <x:v>1809.687199153977</x:v>
      </x:c>
      <x:c r="N1920" s="54">
        <x:f t="shared" si="355"/>
        <x:v>0.75672722163470618</x:v>
      </x:c>
      <x:c r="O1920" s="55">
        <x:f t="shared" si="356"/>
        <x:v>93092</x:v>
      </x:c>
      <x:c r="P1920" s="55">
        <x:f t="shared" si="357"/>
        <x:v>22000</x:v>
      </x:c>
      <x:c r="Q1920" s="55">
        <x:f t="shared" si="358"/>
        <x:v>43918.180540867659</x:v>
      </x:c>
      <x:c r="R1920" s="55">
        <x:f t="shared" si="359"/>
        <x:v>7173.8194591323409</x:v>
      </x:c>
      <x:c r="S1920" s="1" t="str">
        <x:f t="shared" si="360"/>
        <x:v>YES</x:v>
      </x:c>
      <x:c r="T1920" s="1">
        <x:f t="shared" si="361"/>
        <x:v>7173.8194591323409</x:v>
      </x:c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53">
        <x:f t="shared" si="350"/>
        <x:v>2</x:v>
      </x:c>
      <x:c r="J1921" s="53">
        <x:f t="shared" si="351"/>
        <x:v>18</x:v>
      </x:c>
      <x:c r="K1921" s="53">
        <x:f t="shared" si="352"/>
        <x:v>15</x:v>
      </x:c>
      <x:c r="L1921" s="53">
        <x:f t="shared" si="353"/>
        <x:v>35</x:v>
      </x:c>
      <x:c r="M1921" s="54">
        <x:f t="shared" si="354"/>
        <x:v>1873.2754060301233</x:v>
      </x:c>
      <x:c r="N1921" s="54">
        <x:f t="shared" si="355"/>
        <x:v>0.80088569863203007</x:v>
      </x:c>
      <x:c r="O1921" s="55">
        <x:f t="shared" si="356"/>
        <x:v>95792</x:v>
      </x:c>
      <x:c r="P1921" s="55">
        <x:f t="shared" si="357"/>
        <x:v>22880</x:v>
      </x:c>
      <x:c r="Q1921" s="55">
        <x:f t="shared" si="358"/>
        <x:v>45022.142465800753</x:v>
      </x:c>
      <x:c r="R1921" s="55">
        <x:f t="shared" si="359"/>
        <x:v>7889.8575341992473</x:v>
      </x:c>
      <x:c r="S1921" s="1" t="str">
        <x:f t="shared" si="360"/>
        <x:v>YES</x:v>
      </x:c>
      <x:c r="T1921" s="1">
        <x:f t="shared" si="361"/>
        <x:v>7889.8575341992473</x:v>
      </x:c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53">
        <x:f t="shared" si="350"/>
        <x:v>2</x:v>
      </x:c>
      <x:c r="J1922" s="53">
        <x:f t="shared" si="351"/>
        <x:v>18</x:v>
      </x:c>
      <x:c r="K1922" s="53">
        <x:f t="shared" si="352"/>
        <x:v>16</x:v>
      </x:c>
      <x:c r="L1922" s="53">
        <x:f t="shared" si="353"/>
        <x:v>36</x:v>
      </x:c>
      <x:c r="M1922" s="54">
        <x:f t="shared" si="354"/>
        <x:v>1938.3361819076124</x:v>
      </x:c>
      <x:c r="N1922" s="54">
        <x:f t="shared" si="355"/>
        <x:v>0.84606679299139753</x:v>
      </x:c>
      <x:c r="O1922" s="55">
        <x:f t="shared" si="356"/>
        <x:v>98492</x:v>
      </x:c>
      <x:c r="P1922" s="55">
        <x:f t="shared" si="357"/>
        <x:v>23760</x:v>
      </x:c>
      <x:c r="Q1922" s="55">
        <x:f t="shared" si="358"/>
        <x:v>46151.669824784942</x:v>
      </x:c>
      <x:c r="R1922" s="55">
        <x:f t="shared" si="359"/>
        <x:v>8580.3301752150583</x:v>
      </x:c>
      <x:c r="S1922" s="1" t="str">
        <x:f t="shared" si="360"/>
        <x:v>YES</x:v>
      </x:c>
      <x:c r="T1922" s="1">
        <x:f t="shared" si="361"/>
        <x:v>8580.3301752150583</x:v>
      </x:c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53">
        <x:f t="shared" si="350"/>
        <x:v>2</x:v>
      </x:c>
      <x:c r="J1923" s="53">
        <x:f t="shared" si="351"/>
        <x:v>18</x:v>
      </x:c>
      <x:c r="K1923" s="53">
        <x:f t="shared" si="352"/>
        <x:v>17</x:v>
      </x:c>
      <x:c r="L1923" s="53">
        <x:f t="shared" si="353"/>
        <x:v>37</x:v>
      </x:c>
      <x:c r="M1923" s="54">
        <x:f t="shared" si="354"/>
        <x:v>2004.8964053541526</x:v>
      </x:c>
      <x:c r="N1923" s="54">
        <x:f t="shared" si="355"/>
        <x:v>0.89228917038482825</x:v>
      </x:c>
      <x:c r="O1923" s="55">
        <x:f t="shared" si="356"/>
        <x:v>101192</x:v>
      </x:c>
      <x:c r="P1923" s="55">
        <x:f t="shared" si="357"/>
        <x:v>24640</x:v>
      </x:c>
      <x:c r="Q1923" s="55">
        <x:f t="shared" si="358"/>
        <x:v>47307.229259620704</x:v>
      </x:c>
      <x:c r="R1923" s="55">
        <x:f t="shared" si="359"/>
        <x:v>9244.7707403792956</x:v>
      </x:c>
      <x:c r="S1923" s="1" t="str">
        <x:f t="shared" si="360"/>
        <x:v>YES</x:v>
      </x:c>
      <x:c r="T1923" s="1">
        <x:f t="shared" si="361"/>
        <x:v>9244.7707403792956</x:v>
      </x:c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53">
        <x:f t="shared" si="350"/>
        <x:v>2</x:v>
      </x:c>
      <x:c r="J1924" s="53">
        <x:f t="shared" si="351"/>
        <x:v>18</x:v>
      </x:c>
      <x:c r="K1924" s="53">
        <x:f t="shared" si="352"/>
        <x:v>18</x:v>
      </x:c>
      <x:c r="L1924" s="53">
        <x:f t="shared" si="353"/>
        <x:v>38</x:v>
      </x:c>
      <x:c r="M1924" s="54">
        <x:f t="shared" si="354"/>
        <x:v>2072.98339681274</x:v>
      </x:c>
      <x:c r="N1924" s="54">
        <x:f t="shared" si="355"/>
        <x:v>0.9395718033421806</x:v>
      </x:c>
      <x:c r="O1924" s="55">
        <x:f t="shared" si="356"/>
        <x:v>103892</x:v>
      </x:c>
      <x:c r="P1924" s="55">
        <x:f t="shared" si="357"/>
        <x:v>25520</x:v>
      </x:c>
      <x:c r="Q1924" s="55">
        <x:f t="shared" si="358"/>
        <x:v>48489.295083554513</x:v>
      </x:c>
      <x:c r="R1924" s="55">
        <x:f t="shared" si="359"/>
        <x:v>9882.7049164454875</x:v>
      </x:c>
      <x:c r="S1924" s="1" t="str">
        <x:f t="shared" si="360"/>
        <x:v>YES</x:v>
      </x:c>
      <x:c r="T1924" s="1">
        <x:f t="shared" si="361"/>
        <x:v>9882.7049164454875</x:v>
      </x:c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53">
        <x:f t="shared" si="350"/>
        <x:v>2</x:v>
      </x:c>
      <x:c r="J1925" s="53">
        <x:f t="shared" si="351"/>
        <x:v>18</x:v>
      </x:c>
      <x:c r="K1925" s="53">
        <x:f t="shared" si="352"/>
        <x:v>19</x:v>
      </x:c>
      <x:c r="L1925" s="53">
        <x:f t="shared" si="353"/>
        <x:v>39</x:v>
      </x:c>
      <x:c r="M1925" s="54">
        <x:f t="shared" si="354"/>
        <x:v>2142.624925448762</x:v>
      </x:c>
      <x:c r="N1925" s="54">
        <x:f t="shared" si="355"/>
        <x:v>0.98793397600608479</x:v>
      </x:c>
      <x:c r="O1925" s="55">
        <x:f t="shared" si="356"/>
        <x:v>106592</x:v>
      </x:c>
      <x:c r="P1925" s="55">
        <x:f t="shared" si="357"/>
        <x:v>26400</x:v>
      </x:c>
      <x:c r="Q1925" s="55">
        <x:f t="shared" si="358"/>
        <x:v>49698.349400152118</x:v>
      </x:c>
      <x:c r="R1925" s="55">
        <x:f t="shared" si="359"/>
        <x:v>10493.650599847882</x:v>
      </x:c>
      <x:c r="S1925" s="1" t="str">
        <x:f t="shared" si="360"/>
        <x:v>YES</x:v>
      </x:c>
      <x:c r="T1925" s="1">
        <x:f t="shared" si="361"/>
        <x:v>10493.650599847882</x:v>
      </x:c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53">
        <x:f t="shared" si="350"/>
        <x:v>2</x:v>
      </x:c>
      <x:c r="J1926" s="53">
        <x:f t="shared" si="351"/>
        <x:v>18</x:v>
      </x:c>
      <x:c r="K1926" s="53">
        <x:f t="shared" si="352"/>
        <x:v>20</x:v>
      </x:c>
      <x:c r="L1926" s="53">
        <x:f t="shared" si="353"/>
        <x:v>40</x:v>
      </x:c>
      <x:c r="M1926" s="54">
        <x:f t="shared" si="354"/>
        <x:v>2213.8492160992391</x:v>
      </x:c>
      <x:c r="N1926" s="54">
        <x:f t="shared" si="355"/>
        <x:v>1.0373952889578049</x:v>
      </x:c>
      <x:c r="O1926" s="55">
        <x:f t="shared" si="356"/>
        <x:v>109292</x:v>
      </x:c>
      <x:c r="P1926" s="55">
        <x:f t="shared" si="357"/>
        <x:v>27280</x:v>
      </x:c>
      <x:c r="Q1926" s="55">
        <x:f t="shared" si="358"/>
        <x:v>50934.882223945126</x:v>
      </x:c>
      <x:c r="R1926" s="55">
        <x:f t="shared" si="359"/>
        <x:v>11077.117776054874</x:v>
      </x:c>
      <x:c r="S1926" s="1" t="str">
        <x:f t="shared" si="360"/>
        <x:v>YES</x:v>
      </x:c>
      <x:c r="T1926" s="1">
        <x:f t="shared" si="361"/>
        <x:v>11077.117776054874</x:v>
      </x:c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53">
        <x:f t="shared" si="350"/>
        <x:v>2</x:v>
      </x:c>
      <x:c r="J1927" s="53">
        <x:f t="shared" si="351"/>
        <x:v>18</x:v>
      </x:c>
      <x:c r="K1927" s="53">
        <x:f t="shared" si="352"/>
        <x:v>21</x:v>
      </x:c>
      <x:c r="L1927" s="53">
        <x:f t="shared" si="353"/>
        <x:v>41</x:v>
      </x:c>
      <x:c r="M1927" s="54">
        <x:f t="shared" si="354"/>
        <x:v>2286.6849563256828</x:v>
      </x:c>
      <x:c r="N1927" s="54">
        <x:f t="shared" si="355"/>
        <x:v>1.0879756641150575</x:v>
      </x:c>
      <x:c r="O1927" s="55">
        <x:f t="shared" si="356"/>
        <x:v>111992</x:v>
      </x:c>
      <x:c r="P1927" s="55">
        <x:f t="shared" si="357"/>
        <x:v>28160</x:v>
      </x:c>
      <x:c r="Q1927" s="55">
        <x:f t="shared" si="358"/>
        <x:v>52199.391602876436</x:v>
      </x:c>
      <x:c r="R1927" s="55">
        <x:f t="shared" si="359"/>
        <x:v>11632.608397123564</x:v>
      </x:c>
      <x:c r="S1927" s="1" t="str">
        <x:f t="shared" si="360"/>
        <x:v>YES</x:v>
      </x:c>
      <x:c r="T1927" s="1">
        <x:f t="shared" si="361"/>
        <x:v>11632.608397123564</x:v>
      </x:c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53">
        <x:f t="shared" si="350"/>
        <x:v>2</x:v>
      </x:c>
      <x:c r="J1928" s="53">
        <x:f t="shared" si="351"/>
        <x:v>18</x:v>
      </x:c>
      <x:c r="K1928" s="53">
        <x:f t="shared" si="352"/>
        <x:v>22</x:v>
      </x:c>
      <x:c r="L1928" s="53">
        <x:f t="shared" si="353"/>
        <x:v>42</x:v>
      </x:c>
      <x:c r="M1928" s="54">
        <x:f t="shared" si="354"/>
        <x:v>2361.1613035720789</x:v>
      </x:c>
      <x:c r="N1928" s="54">
        <x:f t="shared" si="355"/>
        <x:v>1.1396953497028326</x:v>
      </x:c>
      <x:c r="O1928" s="55">
        <x:f t="shared" si="356"/>
        <x:v>114692</x:v>
      </x:c>
      <x:c r="P1928" s="55">
        <x:f t="shared" si="357"/>
        <x:v>29040</x:v>
      </x:c>
      <x:c r="Q1928" s="55">
        <x:f t="shared" si="358"/>
        <x:v>53492.383742570812</x:v>
      </x:c>
      <x:c r="R1928" s="55">
        <x:f t="shared" si="359"/>
        <x:v>12159.616257429188</x:v>
      </x:c>
      <x:c r="S1928" s="1" t="str">
        <x:f t="shared" si="360"/>
        <x:v>YES</x:v>
      </x:c>
      <x:c r="T1928" s="1">
        <x:f t="shared" si="361"/>
        <x:v>12159.616257429188</x:v>
      </x:c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53">
        <x:f t="shared" si="350"/>
        <x:v>2</x:v>
      </x:c>
      <x:c r="J1929" s="53">
        <x:f t="shared" si="351"/>
        <x:v>18</x:v>
      </x:c>
      <x:c r="K1929" s="53">
        <x:f t="shared" si="352"/>
        <x:v>23</x:v>
      </x:c>
      <x:c r="L1929" s="53">
        <x:f t="shared" si="353"/>
        <x:v>43</x:v>
      </x:c>
      <x:c r="M1929" s="54">
        <x:f t="shared" si="354"/>
        <x:v>2437.3078924295151</x:v>
      </x:c>
      <x:c r="N1929" s="54">
        <x:f t="shared" si="355"/>
        <x:v>1.1925749252982742</x:v>
      </x:c>
      <x:c r="O1929" s="55">
        <x:f t="shared" si="356"/>
        <x:v>117392</x:v>
      </x:c>
      <x:c r="P1929" s="55">
        <x:f t="shared" si="357"/>
        <x:v>29920</x:v>
      </x:c>
      <x:c r="Q1929" s="55">
        <x:f t="shared" si="358"/>
        <x:v>54814.373132456858</x:v>
      </x:c>
      <x:c r="R1929" s="55">
        <x:f t="shared" si="359"/>
        <x:v>12657.626867543142</x:v>
      </x:c>
      <x:c r="S1929" s="1" t="str">
        <x:f t="shared" si="360"/>
        <x:v>YES</x:v>
      </x:c>
      <x:c r="T1929" s="1">
        <x:f t="shared" si="361"/>
        <x:v>12657.626867543142</x:v>
      </x:c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53">
        <x:f t="shared" si="350"/>
        <x:v>2</x:v>
      </x:c>
      <x:c r="J1930" s="53">
        <x:f t="shared" si="351"/>
        <x:v>18</x:v>
      </x:c>
      <x:c r="K1930" s="53">
        <x:f t="shared" si="352"/>
        <x:v>24</x:v>
      </x:c>
      <x:c r="L1930" s="53">
        <x:f t="shared" si="353"/>
        <x:v>44</x:v>
      </x:c>
      <x:c r="M1930" s="54">
        <x:f t="shared" si="354"/>
        <x:v>2515.1548420090112</x:v>
      </x:c>
      <x:c r="N1930" s="54">
        <x:f t="shared" si="355"/>
        <x:v>1.2466353069507021</x:v>
      </x:c>
      <x:c r="O1930" s="55">
        <x:f t="shared" si="356"/>
        <x:v>120092</x:v>
      </x:c>
      <x:c r="P1930" s="55">
        <x:f t="shared" si="357"/>
        <x:v>30800</x:v>
      </x:c>
      <x:c r="Q1930" s="55">
        <x:f t="shared" si="358"/>
        <x:v>56165.882673767555</x:v>
      </x:c>
      <x:c r="R1930" s="55">
        <x:f t="shared" si="359"/>
        <x:v>13126.117326232445</x:v>
      </x:c>
      <x:c r="S1930" s="1" t="str">
        <x:f t="shared" si="360"/>
        <x:v>YES</x:v>
      </x:c>
      <x:c r="T1930" s="1">
        <x:f t="shared" si="361"/>
        <x:v>13126.117326232445</x:v>
      </x:c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53">
        <x:f t="shared" si="350"/>
        <x:v>2</x:v>
      </x:c>
      <x:c r="J1931" s="53">
        <x:f t="shared" si="351"/>
        <x:v>18</x:v>
      </x:c>
      <x:c r="K1931" s="53">
        <x:f t="shared" si="352"/>
        <x:v>25</x:v>
      </x:c>
      <x:c r="L1931" s="53">
        <x:f t="shared" si="353"/>
        <x:v>45</x:v>
      </x:c>
      <x:c r="M1931" s="54">
        <x:f t="shared" si="354"/>
        <x:v>2594.7327634241087</x:v>
      </x:c>
      <x:c r="N1931" s="54">
        <x:f t="shared" si="355"/>
        <x:v>1.3018977523778532</x:v>
      </x:c>
      <x:c r="O1931" s="55">
        <x:f t="shared" si="356"/>
        <x:v>122792</x:v>
      </x:c>
      <x:c r="P1931" s="55">
        <x:f t="shared" si="357"/>
        <x:v>31680</x:v>
      </x:c>
      <x:c r="Q1931" s="55">
        <x:f t="shared" si="358"/>
        <x:v>57547.443809446333</x:v>
      </x:c>
      <x:c r="R1931" s="55">
        <x:f t="shared" si="359"/>
        <x:v>13564.556190553667</x:v>
      </x:c>
      <x:c r="S1931" s="1" t="str">
        <x:f t="shared" si="360"/>
        <x:v>YES</x:v>
      </x:c>
      <x:c r="T1931" s="1">
        <x:f t="shared" si="361"/>
        <x:v>13564.556190553667</x:v>
      </x:c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53">
        <x:f t="shared" si="350"/>
        <x:v>2</x:v>
      </x:c>
      <x:c r="J1932" s="53">
        <x:f t="shared" si="351"/>
        <x:v>18</x:v>
      </x:c>
      <x:c r="K1932" s="53">
        <x:f t="shared" si="352"/>
        <x:v>26</x:v>
      </x:c>
      <x:c r="L1932" s="53">
        <x:f t="shared" si="353"/>
        <x:v>46</x:v>
      </x:c>
      <x:c r="M1932" s="54">
        <x:f t="shared" si="354"/>
        <x:v>2676.0727673848269</x:v>
      </x:c>
      <x:c r="N1932" s="54">
        <x:f t="shared" si="355"/>
        <x:v>1.3583838662394632</x:v>
      </x:c>
      <x:c r="O1932" s="55">
        <x:f t="shared" si="356"/>
        <x:v>125492</x:v>
      </x:c>
      <x:c r="P1932" s="55">
        <x:f t="shared" si="357"/>
        <x:v>32560</x:v>
      </x:c>
      <x:c r="Q1932" s="55">
        <x:f t="shared" si="358"/>
        <x:v>58959.596655986577</x:v>
      </x:c>
      <x:c r="R1932" s="55">
        <x:f t="shared" si="359"/>
        <x:v>13972.403344013423</x:v>
      </x:c>
      <x:c r="S1932" s="1" t="str">
        <x:f t="shared" si="360"/>
        <x:v>YES</x:v>
      </x:c>
      <x:c r="T1932" s="1">
        <x:f t="shared" si="361"/>
        <x:v>13972.403344013423</x:v>
      </x:c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53">
        <x:f t="shared" si="350"/>
        <x:v>2</x:v>
      </x:c>
      <x:c r="J1933" s="53">
        <x:f t="shared" si="351"/>
        <x:v>18</x:v>
      </x:c>
      <x:c r="K1933" s="53">
        <x:f t="shared" si="352"/>
        <x:v>27</x:v>
      </x:c>
      <x:c r="L1933" s="53">
        <x:f t="shared" si="353"/>
        <x:v>47</x:v>
      </x:c>
      <x:c r="M1933" s="54">
        <x:f t="shared" si="354"/>
        <x:v>2759.2064719045829</x:v>
      </x:c>
      <x:c r="N1933" s="54">
        <x:f t="shared" si="355"/>
        <x:v>1.4161156054892936</x:v>
      </x:c>
      <x:c r="O1933" s="55">
        <x:f t="shared" si="356"/>
        <x:v>128192</x:v>
      </x:c>
      <x:c r="P1933" s="55">
        <x:f t="shared" si="357"/>
        <x:v>33440</x:v>
      </x:c>
      <x:c r="Q1933" s="55">
        <x:f t="shared" si="358"/>
        <x:v>60402.890137232345</x:v>
      </x:c>
      <x:c r="R1933" s="55">
        <x:f t="shared" si="359"/>
        <x:v>14349.109862767655</x:v>
      </x:c>
      <x:c r="S1933" s="1" t="str">
        <x:f t="shared" si="360"/>
        <x:v>YES</x:v>
      </x:c>
      <x:c r="T1933" s="1">
        <x:f t="shared" si="361"/>
        <x:v>14349.109862767655</x:v>
      </x:c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53">
        <x:f t="shared" si="350"/>
        <x:v>2</x:v>
      </x:c>
      <x:c r="J1934" s="53">
        <x:f t="shared" si="351"/>
        <x:v>18</x:v>
      </x:c>
      <x:c r="K1934" s="53">
        <x:f t="shared" si="352"/>
        <x:v>28</x:v>
      </x:c>
      <x:c r="L1934" s="53">
        <x:f t="shared" si="353"/>
        <x:v>48</x:v>
      </x:c>
      <x:c r="M1934" s="54">
        <x:f t="shared" si="354"/>
        <x:v>2844.1660101217367</x:v>
      </x:c>
      <x:c r="N1934" s="54">
        <x:f t="shared" si="355"/>
        <x:v>1.4751152848067617</x:v>
      </x:c>
      <x:c r="O1934" s="55">
        <x:f t="shared" si="356"/>
        <x:v>130892</x:v>
      </x:c>
      <x:c r="P1934" s="55">
        <x:f t="shared" si="357"/>
        <x:v>34320</x:v>
      </x:c>
      <x:c r="Q1934" s="55">
        <x:f t="shared" si="358"/>
        <x:v>61877.882120169037</x:v>
      </x:c>
      <x:c r="R1934" s="55">
        <x:f t="shared" si="359"/>
        <x:v>14694.117879830963</x:v>
      </x:c>
      <x:c r="S1934" s="1" t="str">
        <x:f t="shared" si="360"/>
        <x:v>YES</x:v>
      </x:c>
      <x:c r="T1934" s="1">
        <x:f t="shared" si="361"/>
        <x:v>14694.117879830963</x:v>
      </x:c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53">
        <x:f t="shared" si="350"/>
        <x:v>2</x:v>
      </x:c>
      <x:c r="J1935" s="53">
        <x:f t="shared" si="351"/>
        <x:v>18</x:v>
      </x:c>
      <x:c r="K1935" s="53">
        <x:f t="shared" si="352"/>
        <x:v>29</x:v>
      </x:c>
      <x:c r="L1935" s="53">
        <x:f t="shared" si="353"/>
        <x:v>49</x:v>
      </x:c>
      <x:c r="M1935" s="54">
        <x:f t="shared" si="354"/>
        <x:v>2930.9840382373905</x:v>
      </x:c>
      <x:c r="N1935" s="54">
        <x:f t="shared" si="355"/>
        <x:v>1.5354055821092989</x:v>
      </x:c>
      <x:c r="O1935" s="55">
        <x:f t="shared" si="356"/>
        <x:v>133592</x:v>
      </x:c>
      <x:c r="P1935" s="55">
        <x:f t="shared" si="357"/>
        <x:v>35200</x:v>
      </x:c>
      <x:c r="Q1935" s="55">
        <x:f t="shared" si="358"/>
        <x:v>63385.139552732471</x:v>
      </x:c>
      <x:c r="R1935" s="55">
        <x:f t="shared" si="359"/>
        <x:v>15006.860447267529</x:v>
      </x:c>
      <x:c r="S1935" s="1" t="str">
        <x:f t="shared" si="360"/>
        <x:v>YES</x:v>
      </x:c>
      <x:c r="T1935" s="1">
        <x:f t="shared" si="361"/>
        <x:v>15006.860447267529</x:v>
      </x:c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53">
        <x:f t="shared" si="350"/>
        <x:v>2</x:v>
      </x:c>
      <x:c r="J1936" s="53">
        <x:f t="shared" si="351"/>
        <x:v>18</x:v>
      </x:c>
      <x:c r="K1936" s="53">
        <x:f t="shared" si="352"/>
        <x:v>30</x:v>
      </x:c>
      <x:c r="L1936" s="53">
        <x:f t="shared" si="353"/>
        <x:v>50</x:v>
      </x:c>
      <x:c r="M1936" s="54">
        <x:f t="shared" si="354"/>
        <x:v>3019.6937435711611</x:v>
      </x:c>
      <x:c r="N1936" s="54">
        <x:f t="shared" si="355"/>
        <x:v>1.5970095441466396</x:v>
      </x:c>
      <x:c r="O1936" s="55">
        <x:f t="shared" si="356"/>
        <x:v>136292</x:v>
      </x:c>
      <x:c r="P1936" s="55">
        <x:f t="shared" si="357"/>
        <x:v>36080</x:v>
      </x:c>
      <x:c r="Q1936" s="55">
        <x:f t="shared" si="358"/>
        <x:v>64925.238603665988</x:v>
      </x:c>
      <x:c r="R1936" s="55">
        <x:f t="shared" si="359"/>
        <x:v>15286.761396334012</x:v>
      </x:c>
      <x:c r="S1936" s="1" t="str">
        <x:f t="shared" si="360"/>
        <x:v>YES</x:v>
      </x:c>
      <x:c r="T1936" s="1">
        <x:f t="shared" si="361"/>
        <x:v>15286.761396334012</x:v>
      </x:c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53">
        <x:f t="shared" si="350"/>
        <x:v>2</x:v>
      </x:c>
      <x:c r="J1937" s="53">
        <x:f t="shared" si="351"/>
        <x:v>19</x:v>
      </x:c>
      <x:c r="K1937" s="53">
        <x:f t="shared" si="352"/>
        <x:v>0</x:v>
      </x:c>
      <x:c r="L1937" s="53">
        <x:f t="shared" si="353"/>
        <x:v>21</x:v>
      </x:c>
      <x:c r="M1937" s="54">
        <x:f t="shared" si="354"/>
        <x:v>1129.0306058200249</x:v>
      </x:c>
      <x:c r="N1937" s="54">
        <x:f t="shared" si="355"/>
        <x:v>0.28404903181946173</x:v>
      </x:c>
      <x:c r="O1937" s="55">
        <x:f t="shared" si="356"/>
        <x:v>57386</x:v>
      </x:c>
      <x:c r="P1937" s="55">
        <x:f t="shared" si="357"/>
        <x:v>10120</x:v>
      </x:c>
      <x:c r="Q1937" s="55">
        <x:f t="shared" si="358"/>
        <x:v>32101.225795486542</x:v>
      </x:c>
      <x:c r="R1937" s="55">
        <x:f t="shared" si="359"/>
        <x:v>-4835.2257954865418</x:v>
      </x:c>
      <x:c r="S1937" s="1" t="str">
        <x:f t="shared" si="360"/>
        <x:v>YES</x:v>
      </x:c>
      <x:c r="T1937" s="1">
        <x:f t="shared" si="361"/>
        <x:v>-4835.2257954865418</x:v>
      </x:c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53">
        <x:f t="shared" si="350"/>
        <x:v>2</x:v>
      </x:c>
      <x:c r="J1938" s="53">
        <x:f t="shared" si="351"/>
        <x:v>19</x:v>
      </x:c>
      <x:c r="K1938" s="53">
        <x:f t="shared" si="352"/>
        <x:v>1</x:v>
      </x:c>
      <x:c r="L1938" s="53">
        <x:f t="shared" si="353"/>
        <x:v>22</x:v>
      </x:c>
      <x:c r="M1938" s="54">
        <x:f t="shared" si="354"/>
        <x:v>1174.5931058200249</x:v>
      </x:c>
      <x:c r="N1938" s="54">
        <x:f t="shared" si="355"/>
        <x:v>0.31568965681946176</x:v>
      </x:c>
      <x:c r="O1938" s="55">
        <x:f t="shared" si="356"/>
        <x:v>60086</x:v>
      </x:c>
      <x:c r="P1938" s="55">
        <x:f t="shared" si="357"/>
        <x:v>11000</x:v>
      </x:c>
      <x:c r="Q1938" s="55">
        <x:f t="shared" si="358"/>
        <x:v>32892.241420486542</x:v>
      </x:c>
      <x:c r="R1938" s="55">
        <x:f t="shared" si="359"/>
        <x:v>-3806.2414204865418</x:v>
      </x:c>
      <x:c r="S1938" s="1" t="str">
        <x:f t="shared" si="360"/>
        <x:v>YES</x:v>
      </x:c>
      <x:c r="T1938" s="1">
        <x:f t="shared" si="361"/>
        <x:v>-3806.2414204865418</x:v>
      </x:c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53">
        <x:f t="shared" si="350"/>
        <x:v>2</x:v>
      </x:c>
      <x:c r="J1939" s="53">
        <x:f t="shared" si="351"/>
        <x:v>19</x:v>
      </x:c>
      <x:c r="K1939" s="53">
        <x:f t="shared" si="352"/>
        <x:v>2</x:v>
      </x:c>
      <x:c r="L1939" s="53">
        <x:f t="shared" si="353"/>
        <x:v>23</x:v>
      </x:c>
      <x:c r="M1939" s="54">
        <x:f t="shared" si="354"/>
        <x:v>1221.2946683200248</x:v>
      </x:c>
      <x:c r="N1939" s="54">
        <x:f t="shared" si="355"/>
        <x:v>0.34812129744446169</x:v>
      </x:c>
      <x:c r="O1939" s="55">
        <x:f t="shared" si="356"/>
        <x:v>62786</x:v>
      </x:c>
      <x:c r="P1939" s="55">
        <x:f t="shared" si="357"/>
        <x:v>11880</x:v>
      </x:c>
      <x:c r="Q1939" s="55">
        <x:f t="shared" si="358"/>
        <x:v>33703.032436111542</x:v>
      </x:c>
      <x:c r="R1939" s="55">
        <x:f t="shared" si="359"/>
        <x:v>-2797.0324361115418</x:v>
      </x:c>
      <x:c r="S1939" s="1" t="str">
        <x:f t="shared" si="360"/>
        <x:v>YES</x:v>
      </x:c>
      <x:c r="T1939" s="1">
        <x:f t="shared" si="361"/>
        <x:v>-2797.0324361115418</x:v>
      </x:c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53">
        <x:f t="shared" si="350"/>
        <x:v>2</x:v>
      </x:c>
      <x:c r="J1940" s="53">
        <x:f t="shared" si="351"/>
        <x:v>19</x:v>
      </x:c>
      <x:c r="K1940" s="53">
        <x:f t="shared" si="352"/>
        <x:v>3</x:v>
      </x:c>
      <x:c r="L1940" s="53">
        <x:f t="shared" si="353"/>
        <x:v>24</x:v>
      </x:c>
      <x:c r="M1940" s="54">
        <x:f t="shared" si="354"/>
        <x:v>1269.1566507419</x:v>
      </x:c>
      <x:c r="N1940" s="54">
        <x:f t="shared" si="355"/>
        <x:v>0.38135878523743055</x:v>
      </x:c>
      <x:c r="O1940" s="55">
        <x:f t="shared" si="356"/>
        <x:v>65486</x:v>
      </x:c>
      <x:c r="P1940" s="55">
        <x:f t="shared" si="357"/>
        <x:v>12760</x:v>
      </x:c>
      <x:c r="Q1940" s="55">
        <x:f t="shared" si="358"/>
        <x:v>34533.969630935761</x:v>
      </x:c>
      <x:c r="R1940" s="55">
        <x:f t="shared" si="359"/>
        <x:v>-1807.9696309357605</x:v>
      </x:c>
      <x:c r="S1940" s="1" t="str">
        <x:f t="shared" si="360"/>
        <x:v>YES</x:v>
      </x:c>
      <x:c r="T1940" s="1">
        <x:f t="shared" si="361"/>
        <x:v>-1807.9696309357605</x:v>
      </x:c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53">
        <x:f t="shared" si="350"/>
        <x:v>2</x:v>
      </x:c>
      <x:c r="J1941" s="53">
        <x:f t="shared" si="351"/>
        <x:v>19</x:v>
      </x:c>
      <x:c r="K1941" s="53">
        <x:f t="shared" si="352"/>
        <x:v>4</x:v>
      </x:c>
      <x:c r="L1941" s="53">
        <x:f t="shared" si="353"/>
        <x:v>25</x:v>
      </x:c>
      <x:c r="M1941" s="54">
        <x:f t="shared" si="354"/>
        <x:v>1318.2007664645562</x:v>
      </x:c>
      <x:c r="N1941" s="54">
        <x:f t="shared" si="355"/>
        <x:v>0.41541719893371959</x:v>
      </x:c>
      <x:c r="O1941" s="55">
        <x:f t="shared" si="356"/>
        <x:v>68186</x:v>
      </x:c>
      <x:c r="P1941" s="55">
        <x:f t="shared" si="357"/>
        <x:v>13640</x:v>
      </x:c>
      <x:c r="Q1941" s="55">
        <x:f t="shared" si="358"/>
        <x:v>35385.429973342987</x:v>
      </x:c>
      <x:c r="R1941" s="55">
        <x:f t="shared" si="359"/>
        <x:v>-839.42997334298707</x:v>
      </x:c>
      <x:c r="S1941" s="1" t="str">
        <x:f t="shared" si="360"/>
        <x:v>YES</x:v>
      </x:c>
      <x:c r="T1941" s="1">
        <x:f t="shared" si="361"/>
        <x:v>-839.42997334298707</x:v>
      </x:c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53">
        <x:f t="shared" si="350"/>
        <x:v>2</x:v>
      </x:c>
      <x:c r="J1942" s="53">
        <x:f t="shared" si="351"/>
        <x:v>19</x:v>
      </x:c>
      <x:c r="K1942" s="53">
        <x:f t="shared" si="352"/>
        <x:v>5</x:v>
      </x:c>
      <x:c r="L1942" s="53">
        <x:f t="shared" si="353"/>
        <x:v>26</x:v>
      </x:c>
      <x:c r="M1942" s="54">
        <x:f t="shared" si="354"/>
        <x:v>1368.4490903857597</x:v>
      </x:c>
      <x:c r="N1942" s="54">
        <x:f t="shared" si="355"/>
        <x:v>0.45031186832344428</x:v>
      </x:c>
      <x:c r="O1942" s="55">
        <x:f t="shared" si="356"/>
        <x:v>70886</x:v>
      </x:c>
      <x:c r="P1942" s="55">
        <x:f t="shared" si="357"/>
        <x:v>14520</x:v>
      </x:c>
      <x:c r="Q1942" s="55">
        <x:f t="shared" si="358"/>
        <x:v>36257.796708086105</x:v>
      </x:c>
      <x:c r="R1942" s="55">
        <x:f t="shared" si="359"/>
        <x:v>108.20329191389465</x:v>
      </x:c>
      <x:c r="S1942" s="1" t="str">
        <x:f t="shared" si="360"/>
        <x:v>YES</x:v>
      </x:c>
      <x:c r="T1942" s="1">
        <x:f t="shared" si="361"/>
        <x:v>108.20329191389465</x:v>
      </x:c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53">
        <x:f t="shared" si="350"/>
        <x:v>2</x:v>
      </x:c>
      <x:c r="J1943" s="53">
        <x:f t="shared" si="351"/>
        <x:v>19</x:v>
      </x:c>
      <x:c r="K1943" s="53">
        <x:f t="shared" si="352"/>
        <x:v>6</x:v>
      </x:c>
      <x:c r="L1943" s="53">
        <x:f t="shared" si="353"/>
        <x:v>27</x:v>
      </x:c>
      <x:c r="M1943" s="54">
        <x:f t="shared" si="354"/>
        <x:v>1419.9240645673926</x:v>
      </x:c>
      <x:c r="N1943" s="54">
        <x:f t="shared" si="355"/>
        <x:v>0.48605837817180042</x:v>
      </x:c>
      <x:c r="O1943" s="55">
        <x:f t="shared" si="356"/>
        <x:v>73586</x:v>
      </x:c>
      <x:c r="P1943" s="55">
        <x:f t="shared" si="357"/>
        <x:v>15400</x:v>
      </x:c>
      <x:c r="Q1943" s="55">
        <x:f t="shared" si="358"/>
        <x:v>37151.459454295007</x:v>
      </x:c>
      <x:c r="R1943" s="55">
        <x:f t="shared" si="359"/>
        <x:v>1034.5405457049928</x:v>
      </x:c>
      <x:c r="S1943" s="1" t="str">
        <x:f t="shared" si="360"/>
        <x:v>YES</x:v>
      </x:c>
      <x:c r="T1943" s="1">
        <x:f t="shared" si="361"/>
        <x:v>1034.5405457049928</x:v>
      </x:c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53">
        <x:f t="shared" si="350"/>
        <x:v>2</x:v>
      </x:c>
      <x:c r="J1944" s="53">
        <x:f t="shared" si="351"/>
        <x:v>19</x:v>
      </x:c>
      <x:c r="K1944" s="53">
        <x:f t="shared" si="352"/>
        <x:v>7</x:v>
      </x:c>
      <x:c r="L1944" s="53">
        <x:f t="shared" si="353"/>
        <x:v>28</x:v>
      </x:c>
      <x:c r="M1944" s="54">
        <x:f t="shared" si="354"/>
        <x:v>1472.648503965353</x:v>
      </x:c>
      <x:c r="N1944" s="54">
        <x:f t="shared" si="355"/>
        <x:v>0.52267257219816188</x:v>
      </x:c>
      <x:c r="O1944" s="55">
        <x:f t="shared" si="356"/>
        <x:v>76286</x:v>
      </x:c>
      <x:c r="P1944" s="55">
        <x:f t="shared" si="357"/>
        <x:v>16280</x:v>
      </x:c>
      <x:c r="Q1944" s="55">
        <x:f t="shared" si="358"/>
        <x:v>38066.814304954045</x:v>
      </x:c>
      <x:c r="R1944" s="55">
        <x:f t="shared" si="359"/>
        <x:v>1939.1856950459551</x:v>
      </x:c>
      <x:c r="S1944" s="1" t="str">
        <x:f t="shared" si="360"/>
        <x:v>YES</x:v>
      </x:c>
      <x:c r="T1944" s="1">
        <x:f t="shared" si="361"/>
        <x:v>1939.1856950459551</x:v>
      </x:c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53">
        <x:f t="shared" si="350"/>
        <x:v>2</x:v>
      </x:c>
      <x:c r="J1945" s="53">
        <x:f t="shared" si="351"/>
        <x:v>19</x:v>
      </x:c>
      <x:c r="K1945" s="53">
        <x:f t="shared" si="352"/>
        <x:v>8</x:v>
      </x:c>
      <x:c r="L1945" s="53">
        <x:f t="shared" si="353"/>
        <x:v>29</x:v>
      </x:c>
      <x:c r="M1945" s="54">
        <x:f t="shared" si="354"/>
        <x:v>1526.6456022453333</x:v>
      </x:c>
      <x:c r="N1945" s="54">
        <x:f t="shared" si="355"/>
        <x:v>0.56017055711481478</x:v>
      </x:c>
      <x:c r="O1945" s="55">
        <x:f t="shared" si="356"/>
        <x:v>78986</x:v>
      </x:c>
      <x:c r="P1945" s="55">
        <x:f t="shared" si="357"/>
        <x:v>17160</x:v>
      </x:c>
      <x:c r="Q1945" s="55">
        <x:f t="shared" si="358"/>
        <x:v>39004.263927870372</x:v>
      </x:c>
      <x:c r="R1945" s="55">
        <x:f t="shared" si="359"/>
        <x:v>2821.7360721296282</x:v>
      </x:c>
      <x:c r="S1945" s="1" t="str">
        <x:f t="shared" si="360"/>
        <x:v>YES</x:v>
      </x:c>
      <x:c r="T1945" s="1">
        <x:f t="shared" si="361"/>
        <x:v>2821.7360721296282</x:v>
      </x:c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53">
        <x:f t="shared" si="350"/>
        <x:v>2</x:v>
      </x:c>
      <x:c r="J1946" s="53">
        <x:f t="shared" si="351"/>
        <x:v>19</x:v>
      </x:c>
      <x:c r="K1946" s="53">
        <x:f t="shared" si="352"/>
        <x:v>9</x:v>
      </x:c>
      <x:c r="L1946" s="53">
        <x:f t="shared" si="353"/>
        <x:v>30</x:v>
      </x:c>
      <x:c r="M1946" s="54">
        <x:f t="shared" si="354"/>
        <x:v>1581.9389376857278</x:v>
      </x:c>
      <x:c r="N1946" s="54">
        <x:f t="shared" si="355"/>
        <x:v>0.59856870672619977</x:v>
      </x:c>
      <x:c r="O1946" s="55">
        <x:f t="shared" si="356"/>
        <x:v>81686</x:v>
      </x:c>
      <x:c r="P1946" s="55">
        <x:f t="shared" si="357"/>
        <x:v>18040</x:v>
      </x:c>
      <x:c r="Q1946" s="55">
        <x:f t="shared" si="358"/>
        <x:v>39964.217668154997</x:v>
      </x:c>
      <x:c r="R1946" s="55">
        <x:f t="shared" si="359"/>
        <x:v>3681.7823318450028</x:v>
      </x:c>
      <x:c r="S1946" s="1" t="str">
        <x:f t="shared" si="360"/>
        <x:v>YES</x:v>
      </x:c>
      <x:c r="T1946" s="1">
        <x:f t="shared" si="361"/>
        <x:v>3681.7823318450028</x:v>
      </x:c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53">
        <x:f t="shared" si="350"/>
        <x:v>2</x:v>
      </x:c>
      <x:c r="J1947" s="53">
        <x:f t="shared" si="351"/>
        <x:v>19</x:v>
      </x:c>
      <x:c r="K1947" s="53">
        <x:f t="shared" si="352"/>
        <x:v>10</x:v>
      </x:c>
      <x:c r="L1947" s="53">
        <x:f t="shared" si="353"/>
        <x:v>31</x:v>
      </x:c>
      <x:c r="M1947" s="54">
        <x:f t="shared" si="354"/>
        <x:v>1638.5524791689406</x:v>
      </x:c>
      <x:c r="N1947" s="54">
        <x:f t="shared" si="355"/>
        <x:v>0.63788366608954206</x:v>
      </x:c>
      <x:c r="O1947" s="55">
        <x:f t="shared" si="356"/>
        <x:v>84386</x:v>
      </x:c>
      <x:c r="P1947" s="55">
        <x:f t="shared" si="357"/>
        <x:v>18920</x:v>
      </x:c>
      <x:c r="Q1947" s="55">
        <x:f t="shared" si="358"/>
        <x:v>40947.091652238552</x:v>
      </x:c>
      <x:c r="R1947" s="55">
        <x:f t="shared" si="359"/>
        <x:v>4518.9083477614477</x:v>
      </x:c>
      <x:c r="S1947" s="1" t="str">
        <x:f t="shared" si="360"/>
        <x:v>YES</x:v>
      </x:c>
      <x:c r="T1947" s="1">
        <x:f t="shared" si="361"/>
        <x:v>4518.9083477614477</x:v>
      </x:c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53">
        <x:f t="shared" si="350"/>
        <x:v>2</x:v>
      </x:c>
      <x:c r="J1948" s="53">
        <x:f t="shared" si="351"/>
        <x:v>19</x:v>
      </x:c>
      <x:c r="K1948" s="53">
        <x:f t="shared" si="352"/>
        <x:v>11</x:v>
      </x:c>
      <x:c r="L1948" s="53">
        <x:f t="shared" si="353"/>
        <x:v>32</x:v>
      </x:c>
      <x:c r="M1948" s="54">
        <x:f t="shared" si="354"/>
        <x:v>1696.5105922623798</x:v>
      </x:c>
      <x:c r="N1948" s="54">
        <x:f t="shared" si="355"/>
        <x:v>0.67813235573776376</x:v>
      </x:c>
      <x:c r="O1948" s="55">
        <x:f t="shared" si="356"/>
        <x:v>87086</x:v>
      </x:c>
      <x:c r="P1948" s="55">
        <x:f t="shared" si="357"/>
        <x:v>19800</x:v>
      </x:c>
      <x:c r="Q1948" s="55">
        <x:f t="shared" si="358"/>
        <x:v>41953.308893444089</x:v>
      </x:c>
      <x:c r="R1948" s="55">
        <x:f t="shared" si="359"/>
        <x:v>5332.6911065559107</x:v>
      </x:c>
      <x:c r="S1948" s="1" t="str">
        <x:f t="shared" si="360"/>
        <x:v>YES</x:v>
      </x:c>
      <x:c r="T1948" s="1">
        <x:f t="shared" si="361"/>
        <x:v>5332.6911065559107</x:v>
      </x:c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53">
        <x:f t="shared" si="350"/>
        <x:v>2</x:v>
      </x:c>
      <x:c r="J1949" s="53">
        <x:f t="shared" si="351"/>
        <x:v>19</x:v>
      </x:c>
      <x:c r="K1949" s="53">
        <x:f t="shared" si="352"/>
        <x:v>12</x:v>
      </x:c>
      <x:c r="L1949" s="53">
        <x:f t="shared" si="353"/>
        <x:v>33</x:v>
      </x:c>
      <x:c r="M1949" s="54">
        <x:f t="shared" si="354"/>
        <x:v>1755.8380453904442</x:v>
      </x:c>
      <x:c r="N1949" s="54">
        <x:f t="shared" si="355"/>
        <x:v>0.71933197596558629</x:v>
      </x:c>
      <x:c r="O1949" s="55">
        <x:f t="shared" si="356"/>
        <x:v>89786</x:v>
      </x:c>
      <x:c r="P1949" s="55">
        <x:f t="shared" si="357"/>
        <x:v>20680</x:v>
      </x:c>
      <x:c r="Q1949" s="55">
        <x:f t="shared" si="358"/>
        <x:v>42983.299399139658</x:v>
      </x:c>
      <x:c r="R1949" s="55">
        <x:f t="shared" si="359"/>
        <x:v>6122.7006008603421</x:v>
      </x:c>
      <x:c r="S1949" s="1" t="str">
        <x:f t="shared" si="360"/>
        <x:v>YES</x:v>
      </x:c>
      <x:c r="T1949" s="1">
        <x:f t="shared" si="361"/>
        <x:v>6122.7006008603421</x:v>
      </x:c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53">
        <x:f t="shared" si="350"/>
        <x:v>2</x:v>
      </x:c>
      <x:c r="J1950" s="53">
        <x:f t="shared" si="351"/>
        <x:v>19</x:v>
      </x:c>
      <x:c r="K1950" s="53">
        <x:f t="shared" si="352"/>
        <x:v>13</x:v>
      </x:c>
      <x:c r="L1950" s="53">
        <x:f t="shared" si="353"/>
        <x:v>34</x:v>
      </x:c>
      <x:c r="M1950" s="54">
        <x:f t="shared" si="354"/>
        <x:v>1816.5600160988283</x:v>
      </x:c>
      <x:c r="N1950" s="54">
        <x:f t="shared" si="355"/>
        <x:v>0.76150001117974186</x:v>
      </x:c>
      <x:c r="O1950" s="55">
        <x:f t="shared" si="356"/>
        <x:v>92486</x:v>
      </x:c>
      <x:c r="P1950" s="55">
        <x:f t="shared" si="357"/>
        <x:v>21560</x:v>
      </x:c>
      <x:c r="Q1950" s="55">
        <x:f t="shared" si="358"/>
        <x:v>44037.500279493543</x:v>
      </x:c>
      <x:c r="R1950" s="55">
        <x:f t="shared" si="359"/>
        <x:v>6888.4997205064574</x:v>
      </x:c>
      <x:c r="S1950" s="1" t="str">
        <x:f t="shared" si="360"/>
        <x:v>YES</x:v>
      </x:c>
      <x:c r="T1950" s="1">
        <x:f t="shared" si="361"/>
        <x:v>6888.4997205064574</x:v>
      </x:c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53">
        <x:f t="shared" si="350"/>
        <x:v>2</x:v>
      </x:c>
      <x:c r="J1951" s="53">
        <x:f t="shared" si="351"/>
        <x:v>19</x:v>
      </x:c>
      <x:c r="K1951" s="53">
        <x:f t="shared" si="352"/>
        <x:v>14</x:v>
      </x:c>
      <x:c r="L1951" s="53">
        <x:f t="shared" si="353"/>
        <x:v>35</x:v>
      </x:c>
      <x:c r="M1951" s="54">
        <x:f t="shared" si="354"/>
        <x:v>1878.7020974124896</x:v>
      </x:c>
      <x:c r="N1951" s="54">
        <x:f t="shared" si="355"/>
        <x:v>0.80465423431422889</x:v>
      </x:c>
      <x:c r="O1951" s="55">
        <x:f t="shared" si="356"/>
        <x:v>95186</x:v>
      </x:c>
      <x:c r="P1951" s="55">
        <x:f t="shared" si="357"/>
        <x:v>22440</x:v>
      </x:c>
      <x:c r="Q1951" s="55">
        <x:f t="shared" si="358"/>
        <x:v>45116.35585785572</x:v>
      </x:c>
      <x:c r="R1951" s="55">
        <x:f t="shared" si="359"/>
        <x:v>7629.6441421442796</x:v>
      </x:c>
      <x:c r="S1951" s="1" t="str">
        <x:f t="shared" si="360"/>
        <x:v>YES</x:v>
      </x:c>
      <x:c r="T1951" s="1">
        <x:f t="shared" si="361"/>
        <x:v>7629.6441421442796</x:v>
      </x:c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53">
        <x:f t="shared" si="350"/>
        <x:v>2</x:v>
      </x:c>
      <x:c r="J1952" s="53">
        <x:f t="shared" si="351"/>
        <x:v>19</x:v>
      </x:c>
      <x:c r="K1952" s="53">
        <x:f t="shared" si="352"/>
        <x:v>15</x:v>
      </x:c>
      <x:c r="L1952" s="53">
        <x:f t="shared" si="353"/>
        <x:v>36</x:v>
      </x:c>
      <x:c r="M1952" s="54">
        <x:f t="shared" si="354"/>
        <x:v>1942.290304288636</x:v>
      </x:c>
      <x:c r="N1952" s="54">
        <x:f t="shared" si="355"/>
        <x:v>0.84881271131155278</x:v>
      </x:c>
      <x:c r="O1952" s="55">
        <x:f t="shared" si="356"/>
        <x:v>97886</x:v>
      </x:c>
      <x:c r="P1952" s="55">
        <x:f t="shared" si="357"/>
        <x:v>23320</x:v>
      </x:c>
      <x:c r="Q1952" s="55">
        <x:f t="shared" si="358"/>
        <x:v>46220.317782788814</x:v>
      </x:c>
      <x:c r="R1952" s="55">
        <x:f t="shared" si="359"/>
        <x:v>8345.6822172111861</x:v>
      </x:c>
      <x:c r="S1952" s="1" t="str">
        <x:f t="shared" si="360"/>
        <x:v>YES</x:v>
      </x:c>
      <x:c r="T1952" s="1">
        <x:f t="shared" si="361"/>
        <x:v>8345.6822172111861</x:v>
      </x:c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53">
        <x:f t="shared" si="350"/>
        <x:v>2</x:v>
      </x:c>
      <x:c r="J1953" s="53">
        <x:f t="shared" si="351"/>
        <x:v>19</x:v>
      </x:c>
      <x:c r="K1953" s="53">
        <x:f t="shared" si="352"/>
        <x:v>16</x:v>
      </x:c>
      <x:c r="L1953" s="53">
        <x:f t="shared" si="353"/>
        <x:v>37</x:v>
      </x:c>
      <x:c r="M1953" s="54">
        <x:f t="shared" si="354"/>
        <x:v>2007.351080166125</x:v>
      </x:c>
      <x:c r="N1953" s="54">
        <x:f t="shared" si="355"/>
        <x:v>0.89399380567092013</x:v>
      </x:c>
      <x:c r="O1953" s="55">
        <x:f t="shared" si="356"/>
        <x:v>100586</x:v>
      </x:c>
      <x:c r="P1953" s="55">
        <x:f t="shared" si="357"/>
        <x:v>24200</x:v>
      </x:c>
      <x:c r="Q1953" s="55">
        <x:f t="shared" si="358"/>
        <x:v>47349.845141773003</x:v>
      </x:c>
      <x:c r="R1953" s="55">
        <x:f t="shared" si="359"/>
        <x:v>9036.154858226997</x:v>
      </x:c>
      <x:c r="S1953" s="1" t="str">
        <x:f t="shared" si="360"/>
        <x:v>YES</x:v>
      </x:c>
      <x:c r="T1953" s="1">
        <x:f t="shared" si="361"/>
        <x:v>9036.154858226997</x:v>
      </x:c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53">
        <x:f t="shared" si="350"/>
        <x:v>2</x:v>
      </x:c>
      <x:c r="J1954" s="53">
        <x:f t="shared" si="351"/>
        <x:v>19</x:v>
      </x:c>
      <x:c r="K1954" s="53">
        <x:f t="shared" si="352"/>
        <x:v>17</x:v>
      </x:c>
      <x:c r="L1954" s="53">
        <x:f t="shared" si="353"/>
        <x:v>38</x:v>
      </x:c>
      <x:c r="M1954" s="54">
        <x:f t="shared" si="354"/>
        <x:v>2073.9113036126655</x:v>
      </x:c>
      <x:c r="N1954" s="54">
        <x:f t="shared" si="355"/>
        <x:v>0.94021618306435106</x:v>
      </x:c>
      <x:c r="O1954" s="55">
        <x:f t="shared" si="356"/>
        <x:v>103286</x:v>
      </x:c>
      <x:c r="P1954" s="55">
        <x:f t="shared" si="357"/>
        <x:v>25080</x:v>
      </x:c>
      <x:c r="Q1954" s="55">
        <x:f t="shared" si="358"/>
        <x:v>48505.40457660878</x:v>
      </x:c>
      <x:c r="R1954" s="55">
        <x:f t="shared" si="359"/>
        <x:v>9700.5954233912198</x:v>
      </x:c>
      <x:c r="S1954" s="1" t="str">
        <x:f t="shared" si="360"/>
        <x:v>YES</x:v>
      </x:c>
      <x:c r="T1954" s="1">
        <x:f t="shared" si="361"/>
        <x:v>9700.5954233912198</x:v>
      </x:c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53">
        <x:f t="shared" si="350"/>
        <x:v>2</x:v>
      </x:c>
      <x:c r="J1955" s="53">
        <x:f t="shared" si="351"/>
        <x:v>19</x:v>
      </x:c>
      <x:c r="K1955" s="53">
        <x:f t="shared" si="352"/>
        <x:v>18</x:v>
      </x:c>
      <x:c r="L1955" s="53">
        <x:f t="shared" si="353"/>
        <x:v>39</x:v>
      </x:c>
      <x:c r="M1955" s="54">
        <x:f t="shared" si="354"/>
        <x:v>2141.9982950712529</x:v>
      </x:c>
      <x:c r="N1955" s="54">
        <x:f t="shared" si="355"/>
        <x:v>0.98749881602170342</x:v>
      </x:c>
      <x:c r="O1955" s="55">
        <x:f t="shared" si="356"/>
        <x:v>105986</x:v>
      </x:c>
      <x:c r="P1955" s="55">
        <x:f t="shared" si="357"/>
        <x:v>25960</x:v>
      </x:c>
      <x:c r="Q1955" s="55">
        <x:f t="shared" si="358"/>
        <x:v>49687.470400542588</x:v>
      </x:c>
      <x:c r="R1955" s="55">
        <x:f t="shared" si="359"/>
        <x:v>10338.529599457412</x:v>
      </x:c>
      <x:c r="S1955" s="1" t="str">
        <x:f t="shared" si="360"/>
        <x:v>YES</x:v>
      </x:c>
      <x:c r="T1955" s="1">
        <x:f t="shared" si="361"/>
        <x:v>10338.529599457412</x:v>
      </x:c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53">
        <x:f t="shared" si="350"/>
        <x:v>2</x:v>
      </x:c>
      <x:c r="J1956" s="53">
        <x:f t="shared" si="351"/>
        <x:v>19</x:v>
      </x:c>
      <x:c r="K1956" s="53">
        <x:f t="shared" si="352"/>
        <x:v>19</x:v>
      </x:c>
      <x:c r="L1956" s="53">
        <x:f t="shared" si="353"/>
        <x:v>40</x:v>
      </x:c>
      <x:c r="M1956" s="54">
        <x:f t="shared" si="354"/>
        <x:v>2211.6398237072744</x:v>
      </x:c>
      <x:c r="N1956" s="54">
        <x:f t="shared" si="355"/>
        <x:v>1.0358609886856072</x:v>
      </x:c>
      <x:c r="O1956" s="55">
        <x:f t="shared" si="356"/>
        <x:v>108686</x:v>
      </x:c>
      <x:c r="P1956" s="55">
        <x:f t="shared" si="357"/>
        <x:v>26840</x:v>
      </x:c>
      <x:c r="Q1956" s="55">
        <x:f t="shared" si="358"/>
        <x:v>50896.524717140186</x:v>
      </x:c>
      <x:c r="R1956" s="55">
        <x:f t="shared" si="359"/>
        <x:v>10949.475282859814</x:v>
      </x:c>
      <x:c r="S1956" s="1" t="str">
        <x:f t="shared" si="360"/>
        <x:v>YES</x:v>
      </x:c>
      <x:c r="T1956" s="1">
        <x:f t="shared" si="361"/>
        <x:v>10949.475282859814</x:v>
      </x:c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53">
        <x:f t="shared" si="350"/>
        <x:v>2</x:v>
      </x:c>
      <x:c r="J1957" s="53">
        <x:f t="shared" si="351"/>
        <x:v>19</x:v>
      </x:c>
      <x:c r="K1957" s="53">
        <x:f t="shared" si="352"/>
        <x:v>20</x:v>
      </x:c>
      <x:c r="L1957" s="53">
        <x:f t="shared" si="353"/>
        <x:v>41</x:v>
      </x:c>
      <x:c r="M1957" s="54">
        <x:f t="shared" si="354"/>
        <x:v>2282.8641143577515</x:v>
      </x:c>
      <x:c r="N1957" s="54">
        <x:f t="shared" si="355"/>
        <x:v>1.0853223016373275</x:v>
      </x:c>
      <x:c r="O1957" s="55">
        <x:f t="shared" si="356"/>
        <x:v>111386</x:v>
      </x:c>
      <x:c r="P1957" s="55">
        <x:f t="shared" si="357"/>
        <x:v>27720</x:v>
      </x:c>
      <x:c r="Q1957" s="55">
        <x:f t="shared" si="358"/>
        <x:v>52133.057540933187</x:v>
      </x:c>
      <x:c r="R1957" s="55">
        <x:f t="shared" si="359"/>
        <x:v>11532.942459066813</x:v>
      </x:c>
      <x:c r="S1957" s="1" t="str">
        <x:f t="shared" si="360"/>
        <x:v>YES</x:v>
      </x:c>
      <x:c r="T1957" s="1">
        <x:f t="shared" si="361"/>
        <x:v>11532.942459066813</x:v>
      </x:c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53">
        <x:f t="shared" si="350"/>
        <x:v>2</x:v>
      </x:c>
      <x:c r="J1958" s="53">
        <x:f t="shared" si="351"/>
        <x:v>19</x:v>
      </x:c>
      <x:c r="K1958" s="53">
        <x:f t="shared" si="352"/>
        <x:v>21</x:v>
      </x:c>
      <x:c r="L1958" s="53">
        <x:f t="shared" si="353"/>
        <x:v>42</x:v>
      </x:c>
      <x:c r="M1958" s="54">
        <x:f t="shared" si="354"/>
        <x:v>2355.6998545841952</x:v>
      </x:c>
      <x:c r="N1958" s="54">
        <x:f t="shared" si="355"/>
        <x:v>1.1359026767945801</x:v>
      </x:c>
      <x:c r="O1958" s="55">
        <x:f t="shared" si="356"/>
        <x:v>114086</x:v>
      </x:c>
      <x:c r="P1958" s="55">
        <x:f t="shared" si="357"/>
        <x:v>28600</x:v>
      </x:c>
      <x:c r="Q1958" s="55">
        <x:f t="shared" si="358"/>
        <x:v>53397.566919864505</x:v>
      </x:c>
      <x:c r="R1958" s="55">
        <x:f t="shared" si="359"/>
        <x:v>12088.433080135495</x:v>
      </x:c>
      <x:c r="S1958" s="1" t="str">
        <x:f t="shared" si="360"/>
        <x:v>YES</x:v>
      </x:c>
      <x:c r="T1958" s="1">
        <x:f t="shared" si="361"/>
        <x:v>12088.433080135495</x:v>
      </x:c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53">
        <x:f t="shared" si="350"/>
        <x:v>2</x:v>
      </x:c>
      <x:c r="J1959" s="53">
        <x:f t="shared" si="351"/>
        <x:v>19</x:v>
      </x:c>
      <x:c r="K1959" s="53">
        <x:f t="shared" si="352"/>
        <x:v>22</x:v>
      </x:c>
      <x:c r="L1959" s="53">
        <x:f t="shared" si="353"/>
        <x:v>43</x:v>
      </x:c>
      <x:c r="M1959" s="54">
        <x:f t="shared" si="354"/>
        <x:v>2430.1762018305917</x:v>
      </x:c>
      <x:c r="N1959" s="54">
        <x:f t="shared" si="355"/>
        <x:v>1.1876223623823554</x:v>
      </x:c>
      <x:c r="O1959" s="55">
        <x:f t="shared" si="356"/>
        <x:v>116786</x:v>
      </x:c>
      <x:c r="P1959" s="55">
        <x:f t="shared" si="357"/>
        <x:v>29480</x:v>
      </x:c>
      <x:c r="Q1959" s="55">
        <x:f t="shared" si="358"/>
        <x:v>54690.559059558887</x:v>
      </x:c>
      <x:c r="R1959" s="55">
        <x:f t="shared" si="359"/>
        <x:v>12615.440940441113</x:v>
      </x:c>
      <x:c r="S1959" s="1" t="str">
        <x:f t="shared" si="360"/>
        <x:v>YES</x:v>
      </x:c>
      <x:c r="T1959" s="1">
        <x:f t="shared" si="361"/>
        <x:v>12615.440940441113</x:v>
      </x:c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53">
        <x:f t="shared" si="350"/>
        <x:v>2</x:v>
      </x:c>
      <x:c r="J1960" s="53">
        <x:f t="shared" si="351"/>
        <x:v>19</x:v>
      </x:c>
      <x:c r="K1960" s="53">
        <x:f t="shared" si="352"/>
        <x:v>23</x:v>
      </x:c>
      <x:c r="L1960" s="53">
        <x:f t="shared" si="353"/>
        <x:v>44</x:v>
      </x:c>
      <x:c r="M1960" s="54">
        <x:f t="shared" si="354"/>
        <x:v>2506.3227906880279</x:v>
      </x:c>
      <x:c r="N1960" s="54">
        <x:f t="shared" si="355"/>
        <x:v>1.2405019379777971</x:v>
      </x:c>
      <x:c r="O1960" s="55">
        <x:f t="shared" si="356"/>
        <x:v>119486</x:v>
      </x:c>
      <x:c r="P1960" s="55">
        <x:f t="shared" si="357"/>
        <x:v>30360</x:v>
      </x:c>
      <x:c r="Q1960" s="55">
        <x:f t="shared" si="358"/>
        <x:v>56012.548449444927</x:v>
      </x:c>
      <x:c r="R1960" s="55">
        <x:f t="shared" si="359"/>
        <x:v>13113.451550555073</x:v>
      </x:c>
      <x:c r="S1960" s="1" t="str">
        <x:f t="shared" si="360"/>
        <x:v>YES</x:v>
      </x:c>
      <x:c r="T1960" s="1">
        <x:f t="shared" si="361"/>
        <x:v>13113.451550555073</x:v>
      </x:c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53">
        <x:f t="shared" si="350"/>
        <x:v>2</x:v>
      </x:c>
      <x:c r="J1961" s="53">
        <x:f t="shared" si="351"/>
        <x:v>19</x:v>
      </x:c>
      <x:c r="K1961" s="53">
        <x:f t="shared" si="352"/>
        <x:v>24</x:v>
      </x:c>
      <x:c r="L1961" s="53">
        <x:f t="shared" si="353"/>
        <x:v>45</x:v>
      </x:c>
      <x:c r="M1961" s="54">
        <x:f t="shared" si="354"/>
        <x:v>2584.1697402675236</x:v>
      </x:c>
      <x:c r="N1961" s="54">
        <x:f t="shared" si="355"/>
        <x:v>1.2945623196302247</x:v>
      </x:c>
      <x:c r="O1961" s="55">
        <x:f t="shared" si="356"/>
        <x:v>122186</x:v>
      </x:c>
      <x:c r="P1961" s="55">
        <x:f t="shared" si="357"/>
        <x:v>31240</x:v>
      </x:c>
      <x:c r="Q1961" s="55">
        <x:f t="shared" si="358"/>
        <x:v>57364.057990755617</x:v>
      </x:c>
      <x:c r="R1961" s="55">
        <x:f t="shared" si="359"/>
        <x:v>13581.942009244383</x:v>
      </x:c>
      <x:c r="S1961" s="1" t="str">
        <x:f t="shared" si="360"/>
        <x:v>YES</x:v>
      </x:c>
      <x:c r="T1961" s="1">
        <x:f t="shared" si="361"/>
        <x:v>13581.942009244383</x:v>
      </x:c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53">
        <x:f t="shared" si="350"/>
        <x:v>2</x:v>
      </x:c>
      <x:c r="J1962" s="53">
        <x:f t="shared" si="351"/>
        <x:v>19</x:v>
      </x:c>
      <x:c r="K1962" s="53">
        <x:f t="shared" si="352"/>
        <x:v>25</x:v>
      </x:c>
      <x:c r="L1962" s="53">
        <x:f t="shared" si="353"/>
        <x:v>46</x:v>
      </x:c>
      <x:c r="M1962" s="54">
        <x:f t="shared" si="354"/>
        <x:v>2663.7476616826216</x:v>
      </x:c>
      <x:c r="N1962" s="54">
        <x:f t="shared" si="355"/>
        <x:v>1.349824765057376</x:v>
      </x:c>
      <x:c r="O1962" s="55">
        <x:f t="shared" si="356"/>
        <x:v>124886</x:v>
      </x:c>
      <x:c r="P1962" s="55">
        <x:f t="shared" si="357"/>
        <x:v>32120</x:v>
      </x:c>
      <x:c r="Q1962" s="55">
        <x:f t="shared" si="358"/>
        <x:v>58745.619126434402</x:v>
      </x:c>
      <x:c r="R1962" s="55">
        <x:f t="shared" si="359"/>
        <x:v>14020.380873565598</x:v>
      </x:c>
      <x:c r="S1962" s="1" t="str">
        <x:f t="shared" si="360"/>
        <x:v>YES</x:v>
      </x:c>
      <x:c r="T1962" s="1">
        <x:f t="shared" si="361"/>
        <x:v>14020.380873565598</x:v>
      </x:c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53">
        <x:f t="shared" si="350"/>
        <x:v>2</x:v>
      </x:c>
      <x:c r="J1963" s="53">
        <x:f t="shared" si="351"/>
        <x:v>19</x:v>
      </x:c>
      <x:c r="K1963" s="53">
        <x:f t="shared" si="352"/>
        <x:v>26</x:v>
      </x:c>
      <x:c r="L1963" s="53">
        <x:f t="shared" si="353"/>
        <x:v>47</x:v>
      </x:c>
      <x:c r="M1963" s="54">
        <x:f t="shared" si="354"/>
        <x:v>2745.0876656433393</x:v>
      </x:c>
      <x:c r="N1963" s="54">
        <x:f t="shared" si="355"/>
        <x:v>1.4063108789189855</x:v>
      </x:c>
      <x:c r="O1963" s="55">
        <x:f t="shared" si="356"/>
        <x:v>127586</x:v>
      </x:c>
      <x:c r="P1963" s="55">
        <x:f t="shared" si="357"/>
        <x:v>33000</x:v>
      </x:c>
      <x:c r="Q1963" s="55">
        <x:f t="shared" si="358"/>
        <x:v>60157.771972974639</x:v>
      </x:c>
      <x:c r="R1963" s="55">
        <x:f t="shared" si="359"/>
        <x:v>14428.228027025361</x:v>
      </x:c>
      <x:c r="S1963" s="1" t="str">
        <x:f t="shared" si="360"/>
        <x:v>YES</x:v>
      </x:c>
      <x:c r="T1963" s="1">
        <x:f t="shared" si="361"/>
        <x:v>14428.228027025361</x:v>
      </x:c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53">
        <x:f t="shared" si="350"/>
        <x:v>2</x:v>
      </x:c>
      <x:c r="J1964" s="53">
        <x:f t="shared" si="351"/>
        <x:v>19</x:v>
      </x:c>
      <x:c r="K1964" s="53">
        <x:f t="shared" si="352"/>
        <x:v>27</x:v>
      </x:c>
      <x:c r="L1964" s="53">
        <x:f t="shared" si="353"/>
        <x:v>48</x:v>
      </x:c>
      <x:c r="M1964" s="54">
        <x:f t="shared" si="354"/>
        <x:v>2828.2213701630958</x:v>
      </x:c>
      <x:c r="N1964" s="54">
        <x:f t="shared" si="355"/>
        <x:v>1.4640426181688164</x:v>
      </x:c>
      <x:c r="O1964" s="55">
        <x:f t="shared" si="356"/>
        <x:v>130286</x:v>
      </x:c>
      <x:c r="P1964" s="55">
        <x:f t="shared" si="357"/>
        <x:v>33880</x:v>
      </x:c>
      <x:c r="Q1964" s="55">
        <x:f t="shared" si="358"/>
        <x:v>61601.065454220414</x:v>
      </x:c>
      <x:c r="R1964" s="55">
        <x:f t="shared" si="359"/>
        <x:v>14804.934545779586</x:v>
      </x:c>
      <x:c r="S1964" s="1" t="str">
        <x:f t="shared" si="360"/>
        <x:v>YES</x:v>
      </x:c>
      <x:c r="T1964" s="1">
        <x:f t="shared" si="361"/>
        <x:v>14804.934545779586</x:v>
      </x:c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53">
        <x:f t="shared" si="350"/>
        <x:v>2</x:v>
      </x:c>
      <x:c r="J1965" s="53">
        <x:f t="shared" si="351"/>
        <x:v>19</x:v>
      </x:c>
      <x:c r="K1965" s="53">
        <x:f t="shared" si="352"/>
        <x:v>28</x:v>
      </x:c>
      <x:c r="L1965" s="53">
        <x:f t="shared" si="353"/>
        <x:v>49</x:v>
      </x:c>
      <x:c r="M1965" s="54">
        <x:f t="shared" si="354"/>
        <x:v>2913.1809083802495</x:v>
      </x:c>
      <x:c r="N1965" s="54">
        <x:f t="shared" si="355"/>
        <x:v>1.5230422974862845</x:v>
      </x:c>
      <x:c r="O1965" s="55">
        <x:f t="shared" si="356"/>
        <x:v>132986</x:v>
      </x:c>
      <x:c r="P1965" s="55">
        <x:f t="shared" si="357"/>
        <x:v>34760</x:v>
      </x:c>
      <x:c r="Q1965" s="55">
        <x:f t="shared" si="358"/>
        <x:v>63076.057437157113</x:v>
      </x:c>
      <x:c r="R1965" s="55">
        <x:f t="shared" si="359"/>
        <x:v>15149.942562842887</x:v>
      </x:c>
      <x:c r="S1965" s="1" t="str">
        <x:f t="shared" si="360"/>
        <x:v>YES</x:v>
      </x:c>
      <x:c r="T1965" s="1">
        <x:f t="shared" si="361"/>
        <x:v>15149.942562842887</x:v>
      </x:c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53" t="n">
        <x:f t="shared" ref="I1966:I2029" si="362">INT((ROW()-ROW($I$46))/((CARROT_CAP+1)*(MESCLUN_CAP+1)))</x:f>
        <x:v>2</x:v>
      </x:c>
      <x:c r="J1966" s="53" t="n">
        <x:f t="shared" ref="J1966:J2029" si="363">MOD(INT((ROW()-ROW($I$46))/(MESCLUN_CAP+1)),CARROT_CAP+1)</x:f>
        <x:v>19</x:v>
      </x:c>
      <x:c r="K1966" s="53" t="n">
        <x:f t="shared" ref="K1966:K2029" si="364">MOD(ROW()-ROW($I$46),MESCLUN_CAP+1)</x:f>
        <x:v>29</x:v>
      </x:c>
      <x:c r="L1966" s="53" t="n">
        <x:f t="shared" ref="L1966:L2029" si="365">SUM(I1966:K1966)</x:f>
        <x:v>50</x:v>
      </x:c>
      <x:c r="M1966" s="54" t="n">
        <x:f t="shared" ref="M1966:M2029" si="366">I1966*TOMATO_HOURS*WEEKS*(1+TOMATO_DIM)^I1966+J1966*CARROT_HOURS*WEEKS*(1+CARROT_DIM)^J1966+K1966*MESCLUN_HOURS*WEEKS*(1+MESCLUN_DIM)^K1966</x:f>
        <x:v>2999.998936495901</x:v>
      </x:c>
      <x:c r="N1966" s="54" t="n">
        <x:f t="shared" ref="N1966:N2029" si="367">MAX(M1966-FARMER_HOURS,0)/TEMP_HOURS_PER_WORKER</x:f>
        <x:v>1.5833325947888202</x:v>
      </x:c>
      <x:c r="O1966" s="55" t="n">
        <x:f t="shared" ref="O1966:O2029" si="368">I1966*TOMATO_PRICE+J1966*CARROT_PRICE+K1966*MESCLUN_PRICE</x:f>
        <x:v>135686</x:v>
      </x:c>
      <x:c r="P1966" s="55" t="n">
        <x:f t="shared" ref="P1966:P2029" si="369">I1966*TOMATO_FERTILIZER+J1966*CARROT_FERTILIZER+K1966*MESCLUN_FERTILIZER</x:f>
        <x:v>35640</x:v>
      </x:c>
      <x:c r="Q1966" s="55" t="n">
        <x:f t="shared" ref="Q1966:Q2029" si="370">MIN(M1966,FARMER_HOURS)*FARMER_RATE+MAX(M1966-FARMER_HOURS,0)*TEMP_RATE</x:f>
        <x:v>64583.3148697205</x:v>
      </x:c>
      <x:c r="R1966" s="55" t="n">
        <x:f t="shared" ref="R1966:R2029" si="371">O1966-P1966-Q1966-FIXED_COST</x:f>
        <x:v>15462.685130279497</x:v>
      </x:c>
      <x:c r="S1966" s="1" t="str">
        <x:f t="shared" ref="S1966:S2029" si="372">IF(AND(L1966&lt;=TOTAL_BED_CAP,N1966&lt;=TEMP_WORKER_CAP),"YES","NO")</x:f>
        <x:v>YES</x:v>
      </x:c>
      <x:c r="T1966" s="1" t="n">
        <x:f t="shared" ref="T1966:T2029" si="373">IF(S1966="YES",R1966,-1E+99)</x:f>
        <x:v>15462.685130279497</x:v>
      </x:c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53">
        <x:f t="shared" si="362"/>
        <x:v>2</x:v>
      </x:c>
      <x:c r="J1967" s="53">
        <x:f t="shared" si="363"/>
        <x:v>19</x:v>
      </x:c>
      <x:c r="K1967" s="53">
        <x:f t="shared" si="364"/>
        <x:v>30</x:v>
      </x:c>
      <x:c r="L1967" s="53">
        <x:f t="shared" si="365"/>
        <x:v>51</x:v>
      </x:c>
      <x:c r="M1967" s="54">
        <x:f t="shared" si="366"/>
        <x:v>3088.708641829674</x:v>
      </x:c>
      <x:c r="N1967" s="54">
        <x:f t="shared" si="367"/>
        <x:v>1.6449365568261625</x:v>
      </x:c>
      <x:c r="O1967" s="55">
        <x:f t="shared" si="368"/>
        <x:v>138386</x:v>
      </x:c>
      <x:c r="P1967" s="55">
        <x:f t="shared" si="369"/>
        <x:v>36520</x:v>
      </x:c>
      <x:c r="Q1967" s="55">
        <x:f t="shared" si="370"/>
        <x:v>66123.413920654071</x:v>
      </x:c>
      <x:c r="R1967" s="55">
        <x:f t="shared" si="371"/>
        <x:v>15742.586079345929</x:v>
      </x:c>
      <x:c r="S1967" s="1" t="str">
        <x:f t="shared" si="372"/>
        <x:v>YES</x:v>
      </x:c>
      <x:c r="T1967" s="1">
        <x:f t="shared" si="373"/>
        <x:v>15742.586079345929</x:v>
      </x:c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53">
        <x:f t="shared" si="362"/>
        <x:v>2</x:v>
      </x:c>
      <x:c r="J1968" s="53">
        <x:f t="shared" si="363"/>
        <x:v>20</x:v>
      </x:c>
      <x:c r="K1968" s="53">
        <x:f t="shared" si="364"/>
        <x:v>0</x:v>
      </x:c>
      <x:c r="L1968" s="53">
        <x:f t="shared" si="365"/>
        <x:v>22</x:v>
      </x:c>
      <x:c r="M1968" s="54">
        <x:f t="shared" si="366"/>
        <x:v>1200.9698641742373</x:v>
      </x:c>
      <x:c r="N1968" s="54">
        <x:f t="shared" si="367"/>
        <x:v>0.33400685012099812</x:v>
      </x:c>
      <x:c r="O1968" s="55">
        <x:f t="shared" si="368"/>
        <x:v>59480</x:v>
      </x:c>
      <x:c r="P1968" s="55">
        <x:f t="shared" si="369"/>
        <x:v>10560</x:v>
      </x:c>
      <x:c r="Q1968" s="55">
        <x:f t="shared" si="370"/>
        <x:v>33350.17125302495</x:v>
      </x:c>
      <x:c r="R1968" s="55">
        <x:f t="shared" si="371"/>
        <x:v>-4430.1712530249497</x:v>
      </x:c>
      <x:c r="S1968" s="1" t="str">
        <x:f t="shared" si="372"/>
        <x:v>YES</x:v>
      </x:c>
      <x:c r="T1968" s="1">
        <x:f t="shared" si="373"/>
        <x:v>-4430.1712530249497</x:v>
      </x:c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53">
        <x:f t="shared" si="362"/>
        <x:v>2</x:v>
      </x:c>
      <x:c r="J1969" s="53">
        <x:f t="shared" si="363"/>
        <x:v>20</x:v>
      </x:c>
      <x:c r="K1969" s="53">
        <x:f t="shared" si="364"/>
        <x:v>1</x:v>
      </x:c>
      <x:c r="L1969" s="53">
        <x:f t="shared" si="365"/>
        <x:v>23</x:v>
      </x:c>
      <x:c r="M1969" s="54">
        <x:f t="shared" si="366"/>
        <x:v>1246.5323641742373</x:v>
      </x:c>
      <x:c r="N1969" s="54">
        <x:f t="shared" si="367"/>
        <x:v>0.3656474751209981</x:v>
      </x:c>
      <x:c r="O1969" s="55">
        <x:f t="shared" si="368"/>
        <x:v>62180</x:v>
      </x:c>
      <x:c r="P1969" s="55">
        <x:f t="shared" si="369"/>
        <x:v>11440</x:v>
      </x:c>
      <x:c r="Q1969" s="55">
        <x:f t="shared" si="370"/>
        <x:v>34141.18687802495</x:v>
      </x:c>
      <x:c r="R1969" s="55">
        <x:f t="shared" si="371"/>
        <x:v>-3401.1868780249497</x:v>
      </x:c>
      <x:c r="S1969" s="1" t="str">
        <x:f t="shared" si="372"/>
        <x:v>YES</x:v>
      </x:c>
      <x:c r="T1969" s="1">
        <x:f t="shared" si="373"/>
        <x:v>-3401.1868780249497</x:v>
      </x:c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53">
        <x:f t="shared" si="362"/>
        <x:v>2</x:v>
      </x:c>
      <x:c r="J1970" s="53">
        <x:f t="shared" si="363"/>
        <x:v>20</x:v>
      </x:c>
      <x:c r="K1970" s="53">
        <x:f t="shared" si="364"/>
        <x:v>2</x:v>
      </x:c>
      <x:c r="L1970" s="53">
        <x:f t="shared" si="365"/>
        <x:v>24</x:v>
      </x:c>
      <x:c r="M1970" s="54">
        <x:f t="shared" si="366"/>
        <x:v>1293.2339266742372</x:v>
      </x:c>
      <x:c r="N1970" s="54">
        <x:f t="shared" si="367"/>
        <x:v>0.39807911574599802</x:v>
      </x:c>
      <x:c r="O1970" s="55">
        <x:f t="shared" si="368"/>
        <x:v>64880</x:v>
      </x:c>
      <x:c r="P1970" s="55">
        <x:f t="shared" si="369"/>
        <x:v>12320</x:v>
      </x:c>
      <x:c r="Q1970" s="55">
        <x:f t="shared" si="370"/>
        <x:v>34951.97789364995</x:v>
      </x:c>
      <x:c r="R1970" s="55">
        <x:f t="shared" si="371"/>
        <x:v>-2391.9778936499497</x:v>
      </x:c>
      <x:c r="S1970" s="1" t="str">
        <x:f t="shared" si="372"/>
        <x:v>YES</x:v>
      </x:c>
      <x:c r="T1970" s="1">
        <x:f t="shared" si="373"/>
        <x:v>-2391.9778936499497</x:v>
      </x:c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53">
        <x:f t="shared" si="362"/>
        <x:v>2</x:v>
      </x:c>
      <x:c r="J1971" s="53">
        <x:f t="shared" si="363"/>
        <x:v>20</x:v>
      </x:c>
      <x:c r="K1971" s="53">
        <x:f t="shared" si="364"/>
        <x:v>3</x:v>
      </x:c>
      <x:c r="L1971" s="53">
        <x:f t="shared" si="365"/>
        <x:v>25</x:v>
      </x:c>
      <x:c r="M1971" s="54">
        <x:f t="shared" si="366"/>
        <x:v>1341.0959090961123</x:v>
      </x:c>
      <x:c r="N1971" s="54">
        <x:f t="shared" si="367"/>
        <x:v>0.43131660353896689</x:v>
      </x:c>
      <x:c r="O1971" s="55">
        <x:f t="shared" si="368"/>
        <x:v>67580</x:v>
      </x:c>
      <x:c r="P1971" s="55">
        <x:f t="shared" si="369"/>
        <x:v>13200</x:v>
      </x:c>
      <x:c r="Q1971" s="55">
        <x:f t="shared" si="370"/>
        <x:v>35782.915088474168</x:v>
      </x:c>
      <x:c r="R1971" s="55">
        <x:f t="shared" si="371"/>
        <x:v>-1402.9150884741684</x:v>
      </x:c>
      <x:c r="S1971" s="1" t="str">
        <x:f t="shared" si="372"/>
        <x:v>YES</x:v>
      </x:c>
      <x:c r="T1971" s="1">
        <x:f t="shared" si="373"/>
        <x:v>-1402.9150884741684</x:v>
      </x:c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53">
        <x:f t="shared" si="362"/>
        <x:v>2</x:v>
      </x:c>
      <x:c r="J1972" s="53">
        <x:f t="shared" si="363"/>
        <x:v>20</x:v>
      </x:c>
      <x:c r="K1972" s="53">
        <x:f t="shared" si="364"/>
        <x:v>4</x:v>
      </x:c>
      <x:c r="L1972" s="53">
        <x:f t="shared" si="365"/>
        <x:v>26</x:v>
      </x:c>
      <x:c r="M1972" s="54">
        <x:f t="shared" si="366"/>
        <x:v>1390.1400248187686</x:v>
      </x:c>
      <x:c r="N1972" s="54">
        <x:f t="shared" si="367"/>
        <x:v>0.46537501723525593</x:v>
      </x:c>
      <x:c r="O1972" s="55">
        <x:f t="shared" si="368"/>
        <x:v>70280</x:v>
      </x:c>
      <x:c r="P1972" s="55">
        <x:f t="shared" si="369"/>
        <x:v>14080</x:v>
      </x:c>
      <x:c r="Q1972" s="55">
        <x:f t="shared" si="370"/>
        <x:v>36634.375430881395</x:v>
      </x:c>
      <x:c r="R1972" s="55">
        <x:f t="shared" si="371"/>
        <x:v>-434.375430881395</x:v>
      </x:c>
      <x:c r="S1972" s="1" t="str">
        <x:f t="shared" si="372"/>
        <x:v>YES</x:v>
      </x:c>
      <x:c r="T1972" s="1">
        <x:f t="shared" si="373"/>
        <x:v>-434.375430881395</x:v>
      </x:c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53">
        <x:f t="shared" si="362"/>
        <x:v>2</x:v>
      </x:c>
      <x:c r="J1973" s="53">
        <x:f t="shared" si="363"/>
        <x:v>20</x:v>
      </x:c>
      <x:c r="K1973" s="53">
        <x:f t="shared" si="364"/>
        <x:v>5</x:v>
      </x:c>
      <x:c r="L1973" s="53">
        <x:f t="shared" si="365"/>
        <x:v>27</x:v>
      </x:c>
      <x:c r="M1973" s="54">
        <x:f t="shared" si="366"/>
        <x:v>1440.3883487399721</x:v>
      </x:c>
      <x:c r="N1973" s="54">
        <x:f t="shared" si="367"/>
        <x:v>0.50026968662498061</x:v>
      </x:c>
      <x:c r="O1973" s="55">
        <x:f t="shared" si="368"/>
        <x:v>72980</x:v>
      </x:c>
      <x:c r="P1973" s="55">
        <x:f t="shared" si="369"/>
        <x:v>14960</x:v>
      </x:c>
      <x:c r="Q1973" s="55">
        <x:f t="shared" si="370"/>
        <x:v>37506.742165624513</x:v>
      </x:c>
      <x:c r="R1973" s="55">
        <x:f t="shared" si="371"/>
        <x:v>513.25783437548671</x:v>
      </x:c>
      <x:c r="S1973" s="1" t="str">
        <x:f t="shared" si="372"/>
        <x:v>YES</x:v>
      </x:c>
      <x:c r="T1973" s="1">
        <x:f t="shared" si="373"/>
        <x:v>513.25783437548671</x:v>
      </x:c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53">
        <x:f t="shared" si="362"/>
        <x:v>2</x:v>
      </x:c>
      <x:c r="J1974" s="53">
        <x:f t="shared" si="363"/>
        <x:v>20</x:v>
      </x:c>
      <x:c r="K1974" s="53">
        <x:f t="shared" si="364"/>
        <x:v>6</x:v>
      </x:c>
      <x:c r="L1974" s="53">
        <x:f t="shared" si="365"/>
        <x:v>28</x:v>
      </x:c>
      <x:c r="M1974" s="54">
        <x:f t="shared" si="366"/>
        <x:v>1491.8633229216052</x:v>
      </x:c>
      <x:c r="N1974" s="54">
        <x:f t="shared" si="367"/>
        <x:v>0.53601619647333698</x:v>
      </x:c>
      <x:c r="O1974" s="55">
        <x:f t="shared" si="368"/>
        <x:v>75680</x:v>
      </x:c>
      <x:c r="P1974" s="55">
        <x:f t="shared" si="369"/>
        <x:v>15840</x:v>
      </x:c>
      <x:c r="Q1974" s="55">
        <x:f t="shared" si="370"/>
        <x:v>38400.404911833422</x:v>
      </x:c>
      <x:c r="R1974" s="55">
        <x:f t="shared" si="371"/>
        <x:v>1439.5950881665776</x:v>
      </x:c>
      <x:c r="S1974" s="1" t="str">
        <x:f t="shared" si="372"/>
        <x:v>YES</x:v>
      </x:c>
      <x:c r="T1974" s="1">
        <x:f t="shared" si="373"/>
        <x:v>1439.5950881665776</x:v>
      </x:c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53">
        <x:f t="shared" si="362"/>
        <x:v>2</x:v>
      </x:c>
      <x:c r="J1975" s="53">
        <x:f t="shared" si="363"/>
        <x:v>20</x:v>
      </x:c>
      <x:c r="K1975" s="53">
        <x:f t="shared" si="364"/>
        <x:v>7</x:v>
      </x:c>
      <x:c r="L1975" s="53">
        <x:f t="shared" si="365"/>
        <x:v>29</x:v>
      </x:c>
      <x:c r="M1975" s="54">
        <x:f t="shared" si="366"/>
        <x:v>1544.5877623195654</x:v>
      </x:c>
      <x:c r="N1975" s="54">
        <x:f t="shared" si="367"/>
        <x:v>0.57263039049969822</x:v>
      </x:c>
      <x:c r="O1975" s="55">
        <x:f t="shared" si="368"/>
        <x:v>78380</x:v>
      </x:c>
      <x:c r="P1975" s="55">
        <x:f t="shared" si="369"/>
        <x:v>16720</x:v>
      </x:c>
      <x:c r="Q1975" s="55">
        <x:f t="shared" si="370"/>
        <x:v>39315.759762492453</x:v>
      </x:c>
      <x:c r="R1975" s="55">
        <x:f t="shared" si="371"/>
        <x:v>2344.2402375075471</x:v>
      </x:c>
      <x:c r="S1975" s="1" t="str">
        <x:f t="shared" si="372"/>
        <x:v>YES</x:v>
      </x:c>
      <x:c r="T1975" s="1">
        <x:f t="shared" si="373"/>
        <x:v>2344.2402375075471</x:v>
      </x:c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53">
        <x:f t="shared" si="362"/>
        <x:v>2</x:v>
      </x:c>
      <x:c r="J1976" s="53">
        <x:f t="shared" si="363"/>
        <x:v>20</x:v>
      </x:c>
      <x:c r="K1976" s="53">
        <x:f t="shared" si="364"/>
        <x:v>8</x:v>
      </x:c>
      <x:c r="L1976" s="53">
        <x:f t="shared" si="365"/>
        <x:v>30</x:v>
      </x:c>
      <x:c r="M1976" s="54">
        <x:f t="shared" si="366"/>
        <x:v>1598.5848605995457</x:v>
      </x:c>
      <x:c r="N1976" s="54">
        <x:f t="shared" si="367"/>
        <x:v>0.61012837541635112</x:v>
      </x:c>
      <x:c r="O1976" s="55">
        <x:f t="shared" si="368"/>
        <x:v>81080</x:v>
      </x:c>
      <x:c r="P1976" s="55">
        <x:f t="shared" si="369"/>
        <x:v>17600</x:v>
      </x:c>
      <x:c r="Q1976" s="55">
        <x:f t="shared" si="370"/>
        <x:v>40253.20938540878</x:v>
      </x:c>
      <x:c r="R1976" s="55">
        <x:f t="shared" si="371"/>
        <x:v>3226.7906145912202</x:v>
      </x:c>
      <x:c r="S1976" s="1" t="str">
        <x:f t="shared" si="372"/>
        <x:v>YES</x:v>
      </x:c>
      <x:c r="T1976" s="1">
        <x:f t="shared" si="373"/>
        <x:v>3226.7906145912202</x:v>
      </x:c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53">
        <x:f t="shared" si="362"/>
        <x:v>2</x:v>
      </x:c>
      <x:c r="J1977" s="53">
        <x:f t="shared" si="363"/>
        <x:v>20</x:v>
      </x:c>
      <x:c r="K1977" s="53">
        <x:f t="shared" si="364"/>
        <x:v>9</x:v>
      </x:c>
      <x:c r="L1977" s="53">
        <x:f t="shared" si="365"/>
        <x:v>31</x:v>
      </x:c>
      <x:c r="M1977" s="54">
        <x:f t="shared" si="366"/>
        <x:v>1653.8781960399401</x:v>
      </x:c>
      <x:c r="N1977" s="54">
        <x:f t="shared" si="367"/>
        <x:v>0.64852652502773622</x:v>
      </x:c>
      <x:c r="O1977" s="55">
        <x:f t="shared" si="368"/>
        <x:v>83780</x:v>
      </x:c>
      <x:c r="P1977" s="55">
        <x:f t="shared" si="369"/>
        <x:v>18480</x:v>
      </x:c>
      <x:c r="Q1977" s="55">
        <x:f t="shared" si="370"/>
        <x:v>41213.163125693405</x:v>
      </x:c>
      <x:c r="R1977" s="55">
        <x:f t="shared" si="371"/>
        <x:v>4086.8368743065948</x:v>
      </x:c>
      <x:c r="S1977" s="1" t="str">
        <x:f t="shared" si="372"/>
        <x:v>YES</x:v>
      </x:c>
      <x:c r="T1977" s="1">
        <x:f t="shared" si="373"/>
        <x:v>4086.8368743065948</x:v>
      </x:c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53">
        <x:f t="shared" si="362"/>
        <x:v>2</x:v>
      </x:c>
      <x:c r="J1978" s="53">
        <x:f t="shared" si="363"/>
        <x:v>20</x:v>
      </x:c>
      <x:c r="K1978" s="53">
        <x:f t="shared" si="364"/>
        <x:v>10</x:v>
      </x:c>
      <x:c r="L1978" s="53">
        <x:f t="shared" si="365"/>
        <x:v>32</x:v>
      </x:c>
      <x:c r="M1978" s="54">
        <x:f t="shared" si="366"/>
        <x:v>1710.491737523153</x:v>
      </x:c>
      <x:c r="N1978" s="54">
        <x:f t="shared" si="367"/>
        <x:v>0.68784148439107851</x:v>
      </x:c>
      <x:c r="O1978" s="55">
        <x:f t="shared" si="368"/>
        <x:v>86480</x:v>
      </x:c>
      <x:c r="P1978" s="55">
        <x:f t="shared" si="369"/>
        <x:v>19360</x:v>
      </x:c>
      <x:c r="Q1978" s="55">
        <x:f t="shared" si="370"/>
        <x:v>42196.03710977696</x:v>
      </x:c>
      <x:c r="R1978" s="55">
        <x:f t="shared" si="371"/>
        <x:v>4923.9628902230397</x:v>
      </x:c>
      <x:c r="S1978" s="1" t="str">
        <x:f t="shared" si="372"/>
        <x:v>YES</x:v>
      </x:c>
      <x:c r="T1978" s="1">
        <x:f t="shared" si="373"/>
        <x:v>4923.9628902230397</x:v>
      </x:c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53">
        <x:f t="shared" si="362"/>
        <x:v>2</x:v>
      </x:c>
      <x:c r="J1979" s="53">
        <x:f t="shared" si="363"/>
        <x:v>20</x:v>
      </x:c>
      <x:c r="K1979" s="53">
        <x:f t="shared" si="364"/>
        <x:v>11</x:v>
      </x:c>
      <x:c r="L1979" s="53">
        <x:f t="shared" si="365"/>
        <x:v>33</x:v>
      </x:c>
      <x:c r="M1979" s="54">
        <x:f t="shared" si="366"/>
        <x:v>1768.4498506165919</x:v>
      </x:c>
      <x:c r="N1979" s="54">
        <x:f t="shared" si="367"/>
        <x:v>0.72809017403929999</x:v>
      </x:c>
      <x:c r="O1979" s="55">
        <x:f t="shared" si="368"/>
        <x:v>89180</x:v>
      </x:c>
      <x:c r="P1979" s="55">
        <x:f t="shared" si="369"/>
        <x:v>20240</x:v>
      </x:c>
      <x:c r="Q1979" s="55">
        <x:f t="shared" si="370"/>
        <x:v>43202.254350982497</x:v>
      </x:c>
      <x:c r="R1979" s="55">
        <x:f t="shared" si="371"/>
        <x:v>5737.7456490175027</x:v>
      </x:c>
      <x:c r="S1979" s="1" t="str">
        <x:f t="shared" si="372"/>
        <x:v>YES</x:v>
      </x:c>
      <x:c r="T1979" s="1">
        <x:f t="shared" si="373"/>
        <x:v>5737.7456490175027</x:v>
      </x:c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53">
        <x:f t="shared" si="362"/>
        <x:v>2</x:v>
      </x:c>
      <x:c r="J1980" s="53">
        <x:f t="shared" si="363"/>
        <x:v>20</x:v>
      </x:c>
      <x:c r="K1980" s="53">
        <x:f t="shared" si="364"/>
        <x:v>12</x:v>
      </x:c>
      <x:c r="L1980" s="53">
        <x:f t="shared" si="365"/>
        <x:v>34</x:v>
      </x:c>
      <x:c r="M1980" s="54">
        <x:f t="shared" si="366"/>
        <x:v>1827.7773037446564</x:v>
      </x:c>
      <x:c r="N1980" s="54">
        <x:f t="shared" si="367"/>
        <x:v>0.76928979426712252</x:v>
      </x:c>
      <x:c r="O1980" s="55">
        <x:f t="shared" si="368"/>
        <x:v>91880</x:v>
      </x:c>
      <x:c r="P1980" s="55">
        <x:f t="shared" si="369"/>
        <x:v>21120</x:v>
      </x:c>
      <x:c r="Q1980" s="55">
        <x:f t="shared" si="370"/>
        <x:v>44232.244856678066</x:v>
      </x:c>
      <x:c r="R1980" s="55">
        <x:f t="shared" si="371"/>
        <x:v>6527.7551433219342</x:v>
      </x:c>
      <x:c r="S1980" s="1" t="str">
        <x:f t="shared" si="372"/>
        <x:v>YES</x:v>
      </x:c>
      <x:c r="T1980" s="1">
        <x:f t="shared" si="373"/>
        <x:v>6527.7551433219342</x:v>
      </x:c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53">
        <x:f t="shared" si="362"/>
        <x:v>2</x:v>
      </x:c>
      <x:c r="J1981" s="53">
        <x:f t="shared" si="363"/>
        <x:v>20</x:v>
      </x:c>
      <x:c r="K1981" s="53">
        <x:f t="shared" si="364"/>
        <x:v>13</x:v>
      </x:c>
      <x:c r="L1981" s="53">
        <x:f t="shared" si="365"/>
        <x:v>35</x:v>
      </x:c>
      <x:c r="M1981" s="54">
        <x:f t="shared" si="366"/>
        <x:v>1888.4992744530407</x:v>
      </x:c>
      <x:c r="N1981" s="54">
        <x:f t="shared" si="367"/>
        <x:v>0.81145782948127831</x:v>
      </x:c>
      <x:c r="O1981" s="55">
        <x:f t="shared" si="368"/>
        <x:v>94580</x:v>
      </x:c>
      <x:c r="P1981" s="55">
        <x:f t="shared" si="369"/>
        <x:v>22000</x:v>
      </x:c>
      <x:c r="Q1981" s="55">
        <x:f t="shared" si="370"/>
        <x:v>45286.445737031958</x:v>
      </x:c>
      <x:c r="R1981" s="55">
        <x:f t="shared" si="371"/>
        <x:v>7293.5542629680422</x:v>
      </x:c>
      <x:c r="S1981" s="1" t="str">
        <x:f t="shared" si="372"/>
        <x:v>YES</x:v>
      </x:c>
      <x:c r="T1981" s="1">
        <x:f t="shared" si="373"/>
        <x:v>7293.5542629680422</x:v>
      </x:c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53">
        <x:f t="shared" si="362"/>
        <x:v>2</x:v>
      </x:c>
      <x:c r="J1982" s="53">
        <x:f t="shared" si="363"/>
        <x:v>20</x:v>
      </x:c>
      <x:c r="K1982" s="53">
        <x:f t="shared" si="364"/>
        <x:v>14</x:v>
      </x:c>
      <x:c r="L1982" s="53">
        <x:f t="shared" si="365"/>
        <x:v>36</x:v>
      </x:c>
      <x:c r="M1982" s="54">
        <x:f t="shared" si="366"/>
        <x:v>1950.641355766702</x:v>
      </x:c>
      <x:c r="N1982" s="54">
        <x:f t="shared" si="367"/>
        <x:v>0.85461205261576523</x:v>
      </x:c>
      <x:c r="O1982" s="55">
        <x:f t="shared" si="368"/>
        <x:v>97280</x:v>
      </x:c>
      <x:c r="P1982" s="55">
        <x:f t="shared" si="369"/>
        <x:v>22880</x:v>
      </x:c>
      <x:c r="Q1982" s="55">
        <x:f t="shared" si="370"/>
        <x:v>46365.301315394128</x:v>
      </x:c>
      <x:c r="R1982" s="55">
        <x:f t="shared" si="371"/>
        <x:v>8034.6986846058717</x:v>
      </x:c>
      <x:c r="S1982" s="1" t="str">
        <x:f t="shared" si="372"/>
        <x:v>YES</x:v>
      </x:c>
      <x:c r="T1982" s="1">
        <x:f t="shared" si="373"/>
        <x:v>8034.6986846058717</x:v>
      </x:c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53">
        <x:f t="shared" si="362"/>
        <x:v>2</x:v>
      </x:c>
      <x:c r="J1983" s="53">
        <x:f t="shared" si="363"/>
        <x:v>20</x:v>
      </x:c>
      <x:c r="K1983" s="53">
        <x:f t="shared" si="364"/>
        <x:v>15</x:v>
      </x:c>
      <x:c r="L1983" s="53">
        <x:f t="shared" si="365"/>
        <x:v>37</x:v>
      </x:c>
      <x:c r="M1983" s="54">
        <x:f t="shared" si="366"/>
        <x:v>2014.2295626428484</x:v>
      </x:c>
      <x:c r="N1983" s="54">
        <x:f t="shared" si="367"/>
        <x:v>0.89877052961308912</x:v>
      </x:c>
      <x:c r="O1983" s="55">
        <x:f t="shared" si="368"/>
        <x:v>99980</x:v>
      </x:c>
      <x:c r="P1983" s="55">
        <x:f t="shared" si="369"/>
        <x:v>23760</x:v>
      </x:c>
      <x:c r="Q1983" s="55">
        <x:f t="shared" si="370"/>
        <x:v>47469.263240327229</x:v>
      </x:c>
      <x:c r="R1983" s="55">
        <x:f t="shared" si="371"/>
        <x:v>8750.7367596727709</x:v>
      </x:c>
      <x:c r="S1983" s="1" t="str">
        <x:f t="shared" si="372"/>
        <x:v>YES</x:v>
      </x:c>
      <x:c r="T1983" s="1">
        <x:f t="shared" si="373"/>
        <x:v>8750.7367596727709</x:v>
      </x:c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53">
        <x:f t="shared" si="362"/>
        <x:v>2</x:v>
      </x:c>
      <x:c r="J1984" s="53">
        <x:f t="shared" si="363"/>
        <x:v>20</x:v>
      </x:c>
      <x:c r="K1984" s="53">
        <x:f t="shared" si="364"/>
        <x:v>16</x:v>
      </x:c>
      <x:c r="L1984" s="53">
        <x:f t="shared" si="365"/>
        <x:v>38</x:v>
      </x:c>
      <x:c r="M1984" s="54">
        <x:f t="shared" si="366"/>
        <x:v>2079.2903385203372</x:v>
      </x:c>
      <x:c r="N1984" s="54">
        <x:f t="shared" si="367"/>
        <x:v>0.94395162397245636</x:v>
      </x:c>
      <x:c r="O1984" s="55">
        <x:f t="shared" si="368"/>
        <x:v>102680</x:v>
      </x:c>
      <x:c r="P1984" s="55">
        <x:f t="shared" si="369"/>
        <x:v>24640</x:v>
      </x:c>
      <x:c r="Q1984" s="55">
        <x:f t="shared" si="370"/>
        <x:v>48598.790599311411</x:v>
      </x:c>
      <x:c r="R1984" s="55">
        <x:f t="shared" si="371"/>
        <x:v>9441.2094006885891</x:v>
      </x:c>
      <x:c r="S1984" s="1" t="str">
        <x:f t="shared" si="372"/>
        <x:v>YES</x:v>
      </x:c>
      <x:c r="T1984" s="1">
        <x:f t="shared" si="373"/>
        <x:v>9441.2094006885891</x:v>
      </x:c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53">
        <x:f t="shared" si="362"/>
        <x:v>2</x:v>
      </x:c>
      <x:c r="J1985" s="53">
        <x:f t="shared" si="363"/>
        <x:v>20</x:v>
      </x:c>
      <x:c r="K1985" s="53">
        <x:f t="shared" si="364"/>
        <x:v>17</x:v>
      </x:c>
      <x:c r="L1985" s="53">
        <x:f t="shared" si="365"/>
        <x:v>39</x:v>
      </x:c>
      <x:c r="M1985" s="54">
        <x:f t="shared" si="366"/>
        <x:v>2145.8505619668776</x:v>
      </x:c>
      <x:c r="N1985" s="54">
        <x:f t="shared" si="367"/>
        <x:v>0.99017400136588729</x:v>
      </x:c>
      <x:c r="O1985" s="55">
        <x:f t="shared" si="368"/>
        <x:v>105380</x:v>
      </x:c>
      <x:c r="P1985" s="55">
        <x:f t="shared" si="369"/>
        <x:v>25520</x:v>
      </x:c>
      <x:c r="Q1985" s="55">
        <x:f t="shared" si="370"/>
        <x:v>49754.350034147181</x:v>
      </x:c>
      <x:c r="R1985" s="55">
        <x:f t="shared" si="371"/>
        <x:v>10105.649965852819</x:v>
      </x:c>
      <x:c r="S1985" s="1" t="str">
        <x:f t="shared" si="372"/>
        <x:v>YES</x:v>
      </x:c>
      <x:c r="T1985" s="1">
        <x:f t="shared" si="373"/>
        <x:v>10105.649965852819</x:v>
      </x:c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53">
        <x:f t="shared" si="362"/>
        <x:v>2</x:v>
      </x:c>
      <x:c r="J1986" s="53">
        <x:f t="shared" si="363"/>
        <x:v>20</x:v>
      </x:c>
      <x:c r="K1986" s="53">
        <x:f t="shared" si="364"/>
        <x:v>18</x:v>
      </x:c>
      <x:c r="L1986" s="53">
        <x:f t="shared" si="365"/>
        <x:v>40</x:v>
      </x:c>
      <x:c r="M1986" s="54">
        <x:f t="shared" si="366"/>
        <x:v>2213.937553425465</x:v>
      </x:c>
      <x:c r="N1986" s="54">
        <x:f t="shared" si="367"/>
        <x:v>1.0374566343232396</x:v>
      </x:c>
      <x:c r="O1986" s="55">
        <x:f t="shared" si="368"/>
        <x:v>108080</x:v>
      </x:c>
      <x:c r="P1986" s="55">
        <x:f t="shared" si="369"/>
        <x:v>26400</x:v>
      </x:c>
      <x:c r="Q1986" s="55">
        <x:f t="shared" si="370"/>
        <x:v>50936.415858080989</x:v>
      </x:c>
      <x:c r="R1986" s="55">
        <x:f t="shared" si="371"/>
        <x:v>10743.584141919011</x:v>
      </x:c>
      <x:c r="S1986" s="1" t="str">
        <x:f t="shared" si="372"/>
        <x:v>YES</x:v>
      </x:c>
      <x:c r="T1986" s="1">
        <x:f t="shared" si="373"/>
        <x:v>10743.584141919011</x:v>
      </x:c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53">
        <x:f t="shared" si="362"/>
        <x:v>2</x:v>
      </x:c>
      <x:c r="J1987" s="53">
        <x:f t="shared" si="363"/>
        <x:v>20</x:v>
      </x:c>
      <x:c r="K1987" s="53">
        <x:f t="shared" si="364"/>
        <x:v>19</x:v>
      </x:c>
      <x:c r="L1987" s="53">
        <x:f t="shared" si="365"/>
        <x:v>41</x:v>
      </x:c>
      <x:c r="M1987" s="54">
        <x:f t="shared" si="366"/>
        <x:v>2283.5790820614866</x:v>
      </x:c>
      <x:c r="N1987" s="54">
        <x:f t="shared" si="367"/>
        <x:v>1.0858188069871435</x:v>
      </x:c>
      <x:c r="O1987" s="55">
        <x:f t="shared" si="368"/>
        <x:v>110780</x:v>
      </x:c>
      <x:c r="P1987" s="55">
        <x:f t="shared" si="369"/>
        <x:v>27280</x:v>
      </x:c>
      <x:c r="Q1987" s="55">
        <x:f t="shared" si="370"/>
        <x:v>52145.470174678587</x:v>
      </x:c>
      <x:c r="R1987" s="55">
        <x:f t="shared" si="371"/>
        <x:v>11354.529825321413</x:v>
      </x:c>
      <x:c r="S1987" s="1" t="str">
        <x:f t="shared" si="372"/>
        <x:v>YES</x:v>
      </x:c>
      <x:c r="T1987" s="1">
        <x:f t="shared" si="373"/>
        <x:v>11354.529825321413</x:v>
      </x:c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53">
        <x:f t="shared" si="362"/>
        <x:v>2</x:v>
      </x:c>
      <x:c r="J1988" s="53">
        <x:f t="shared" si="363"/>
        <x:v>20</x:v>
      </x:c>
      <x:c r="K1988" s="53">
        <x:f t="shared" si="364"/>
        <x:v>20</x:v>
      </x:c>
      <x:c r="L1988" s="53">
        <x:f t="shared" si="365"/>
        <x:v>42</x:v>
      </x:c>
      <x:c r="M1988" s="54">
        <x:f t="shared" si="366"/>
        <x:v>2354.8033727119637</x:v>
      </x:c>
      <x:c r="N1988" s="54">
        <x:f t="shared" si="367"/>
        <x:v>1.1352801199388636</x:v>
      </x:c>
      <x:c r="O1988" s="55">
        <x:f t="shared" si="368"/>
        <x:v>113480</x:v>
      </x:c>
      <x:c r="P1988" s="55">
        <x:f t="shared" si="369"/>
        <x:v>28160</x:v>
      </x:c>
      <x:c r="Q1988" s="55">
        <x:f t="shared" si="370"/>
        <x:v>53382.002998471595</x:v>
      </x:c>
      <x:c r="R1988" s="55">
        <x:f t="shared" si="371"/>
        <x:v>11937.997001528405</x:v>
      </x:c>
      <x:c r="S1988" s="1" t="str">
        <x:f t="shared" si="372"/>
        <x:v>YES</x:v>
      </x:c>
      <x:c r="T1988" s="1">
        <x:f t="shared" si="373"/>
        <x:v>11937.997001528405</x:v>
      </x:c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53">
        <x:f t="shared" si="362"/>
        <x:v>2</x:v>
      </x:c>
      <x:c r="J1989" s="53">
        <x:f t="shared" si="363"/>
        <x:v>20</x:v>
      </x:c>
      <x:c r="K1989" s="53">
        <x:f t="shared" si="364"/>
        <x:v>21</x:v>
      </x:c>
      <x:c r="L1989" s="53">
        <x:f t="shared" si="365"/>
        <x:v>43</x:v>
      </x:c>
      <x:c r="M1989" s="54">
        <x:f t="shared" si="366"/>
        <x:v>2427.6391129384074</x:v>
      </x:c>
      <x:c r="N1989" s="54">
        <x:f t="shared" si="367"/>
        <x:v>1.1858604950961162</x:v>
      </x:c>
      <x:c r="O1989" s="55">
        <x:f t="shared" si="368"/>
        <x:v>116180</x:v>
      </x:c>
      <x:c r="P1989" s="55">
        <x:f t="shared" si="369"/>
        <x:v>29040</x:v>
      </x:c>
      <x:c r="Q1989" s="55">
        <x:f t="shared" si="370"/>
        <x:v>54646.512377402905</x:v>
      </x:c>
      <x:c r="R1989" s="55">
        <x:f t="shared" si="371"/>
        <x:v>12493.487622597095</x:v>
      </x:c>
      <x:c r="S1989" s="1" t="str">
        <x:f t="shared" si="372"/>
        <x:v>YES</x:v>
      </x:c>
      <x:c r="T1989" s="1">
        <x:f t="shared" si="373"/>
        <x:v>12493.487622597095</x:v>
      </x:c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53">
        <x:f t="shared" si="362"/>
        <x:v>2</x:v>
      </x:c>
      <x:c r="J1990" s="53">
        <x:f t="shared" si="363"/>
        <x:v>20</x:v>
      </x:c>
      <x:c r="K1990" s="53">
        <x:f t="shared" si="364"/>
        <x:v>22</x:v>
      </x:c>
      <x:c r="L1990" s="53">
        <x:f t="shared" si="365"/>
        <x:v>44</x:v>
      </x:c>
      <x:c r="M1990" s="54">
        <x:f t="shared" si="366"/>
        <x:v>2502.1154601848039</x:v>
      </x:c>
      <x:c r="N1990" s="54">
        <x:f t="shared" si="367"/>
        <x:v>1.2375801806838915</x:v>
      </x:c>
      <x:c r="O1990" s="55">
        <x:f t="shared" si="368"/>
        <x:v>118880</x:v>
      </x:c>
      <x:c r="P1990" s="55">
        <x:f t="shared" si="369"/>
        <x:v>29920</x:v>
      </x:c>
      <x:c r="Q1990" s="55">
        <x:f t="shared" si="370"/>
        <x:v>55939.504517097288</x:v>
      </x:c>
      <x:c r="R1990" s="55">
        <x:f t="shared" si="371"/>
        <x:v>13020.495482902712</x:v>
      </x:c>
      <x:c r="S1990" s="1" t="str">
        <x:f t="shared" si="372"/>
        <x:v>YES</x:v>
      </x:c>
      <x:c r="T1990" s="1">
        <x:f t="shared" si="373"/>
        <x:v>13020.495482902712</x:v>
      </x:c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53">
        <x:f t="shared" si="362"/>
        <x:v>2</x:v>
      </x:c>
      <x:c r="J1991" s="53">
        <x:f t="shared" si="363"/>
        <x:v>20</x:v>
      </x:c>
      <x:c r="K1991" s="53">
        <x:f t="shared" si="364"/>
        <x:v>23</x:v>
      </x:c>
      <x:c r="L1991" s="53">
        <x:f t="shared" si="365"/>
        <x:v>45</x:v>
      </x:c>
      <x:c r="M1991" s="54">
        <x:f t="shared" si="366"/>
        <x:v>2578.2620490422405</x:v>
      </x:c>
      <x:c r="N1991" s="54">
        <x:f t="shared" si="367"/>
        <x:v>1.2904597562793336</x:v>
      </x:c>
      <x:c r="O1991" s="55">
        <x:f t="shared" si="368"/>
        <x:v>121580</x:v>
      </x:c>
      <x:c r="P1991" s="55">
        <x:f t="shared" si="369"/>
        <x:v>30800</x:v>
      </x:c>
      <x:c r="Q1991" s="55">
        <x:f t="shared" si="370"/>
        <x:v>57261.493906983342</x:v>
      </x:c>
      <x:c r="R1991" s="55">
        <x:f t="shared" si="371"/>
        <x:v>13518.506093016658</x:v>
      </x:c>
      <x:c r="S1991" s="1" t="str">
        <x:f t="shared" si="372"/>
        <x:v>YES</x:v>
      </x:c>
      <x:c r="T1991" s="1">
        <x:f t="shared" si="373"/>
        <x:v>13518.506093016658</x:v>
      </x:c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53">
        <x:f t="shared" si="362"/>
        <x:v>2</x:v>
      </x:c>
      <x:c r="J1992" s="53">
        <x:f t="shared" si="363"/>
        <x:v>20</x:v>
      </x:c>
      <x:c r="K1992" s="53">
        <x:f t="shared" si="364"/>
        <x:v>24</x:v>
      </x:c>
      <x:c r="L1992" s="53">
        <x:f t="shared" si="365"/>
        <x:v>46</x:v>
      </x:c>
      <x:c r="M1992" s="54">
        <x:f t="shared" si="366"/>
        <x:v>2656.1089986217362</x:v>
      </x:c>
      <x:c r="N1992" s="54">
        <x:f t="shared" si="367"/>
        <x:v>1.3445201379317613</x:v>
      </x:c>
      <x:c r="O1992" s="55">
        <x:f t="shared" si="368"/>
        <x:v>124280</x:v>
      </x:c>
      <x:c r="P1992" s="55">
        <x:f t="shared" si="369"/>
        <x:v>31680</x:v>
      </x:c>
      <x:c r="Q1992" s="55">
        <x:f t="shared" si="370"/>
        <x:v>58613.003448294032</x:v>
      </x:c>
      <x:c r="R1992" s="55">
        <x:f t="shared" si="371"/>
        <x:v>13986.996551705968</x:v>
      </x:c>
      <x:c r="S1992" s="1" t="str">
        <x:f t="shared" si="372"/>
        <x:v>YES</x:v>
      </x:c>
      <x:c r="T1992" s="1">
        <x:f t="shared" si="373"/>
        <x:v>13986.996551705968</x:v>
      </x:c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53">
        <x:f t="shared" si="362"/>
        <x:v>2</x:v>
      </x:c>
      <x:c r="J1993" s="53">
        <x:f t="shared" si="363"/>
        <x:v>20</x:v>
      </x:c>
      <x:c r="K1993" s="53">
        <x:f t="shared" si="364"/>
        <x:v>25</x:v>
      </x:c>
      <x:c r="L1993" s="53">
        <x:f t="shared" si="365"/>
        <x:v>47</x:v>
      </x:c>
      <x:c r="M1993" s="54">
        <x:f t="shared" si="366"/>
        <x:v>2735.6869200368337</x:v>
      </x:c>
      <x:c r="N1993" s="54">
        <x:f t="shared" si="367"/>
        <x:v>1.3997825833589124</x:v>
      </x:c>
      <x:c r="O1993" s="55">
        <x:f t="shared" si="368"/>
        <x:v>126980</x:v>
      </x:c>
      <x:c r="P1993" s="55">
        <x:f t="shared" si="369"/>
        <x:v>32560</x:v>
      </x:c>
      <x:c r="Q1993" s="55">
        <x:f t="shared" si="370"/>
        <x:v>59994.564583972809</x:v>
      </x:c>
      <x:c r="R1993" s="55">
        <x:f t="shared" si="371"/>
        <x:v>14425.435416027191</x:v>
      </x:c>
      <x:c r="S1993" s="1" t="str">
        <x:f t="shared" si="372"/>
        <x:v>YES</x:v>
      </x:c>
      <x:c r="T1993" s="1">
        <x:f t="shared" si="373"/>
        <x:v>14425.435416027191</x:v>
      </x:c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53">
        <x:f t="shared" si="362"/>
        <x:v>2</x:v>
      </x:c>
      <x:c r="J1994" s="53">
        <x:f t="shared" si="363"/>
        <x:v>20</x:v>
      </x:c>
      <x:c r="K1994" s="53">
        <x:f t="shared" si="364"/>
        <x:v>26</x:v>
      </x:c>
      <x:c r="L1994" s="53">
        <x:f t="shared" si="365"/>
        <x:v>48</x:v>
      </x:c>
      <x:c r="M1994" s="54">
        <x:f t="shared" si="366"/>
        <x:v>2817.0269239975514</x:v>
      </x:c>
      <x:c r="N1994" s="54">
        <x:f t="shared" si="367"/>
        <x:v>1.4562686972205219</x:v>
      </x:c>
      <x:c r="O1994" s="55">
        <x:f t="shared" si="368"/>
        <x:v>129680</x:v>
      </x:c>
      <x:c r="P1994" s="55">
        <x:f t="shared" si="369"/>
        <x:v>33440</x:v>
      </x:c>
      <x:c r="Q1994" s="55">
        <x:f t="shared" si="370"/>
        <x:v>61406.717430513047</x:v>
      </x:c>
      <x:c r="R1994" s="55">
        <x:f t="shared" si="371"/>
        <x:v>14833.282569486953</x:v>
      </x:c>
      <x:c r="S1994" s="1" t="str">
        <x:f t="shared" si="372"/>
        <x:v>YES</x:v>
      </x:c>
      <x:c r="T1994" s="1">
        <x:f t="shared" si="373"/>
        <x:v>14833.282569486953</x:v>
      </x:c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53">
        <x:f t="shared" si="362"/>
        <x:v>2</x:v>
      </x:c>
      <x:c r="J1995" s="53">
        <x:f t="shared" si="363"/>
        <x:v>20</x:v>
      </x:c>
      <x:c r="K1995" s="53">
        <x:f t="shared" si="364"/>
        <x:v>27</x:v>
      </x:c>
      <x:c r="L1995" s="53">
        <x:f t="shared" si="365"/>
        <x:v>49</x:v>
      </x:c>
      <x:c r="M1995" s="54">
        <x:f t="shared" si="366"/>
        <x:v>2900.1606285173084</x:v>
      </x:c>
      <x:c r="N1995" s="54">
        <x:f t="shared" si="367"/>
        <x:v>1.514000436470353</x:v>
      </x:c>
      <x:c r="O1995" s="55">
        <x:f t="shared" si="368"/>
        <x:v>132380</x:v>
      </x:c>
      <x:c r="P1995" s="55">
        <x:f t="shared" si="369"/>
        <x:v>34320</x:v>
      </x:c>
      <x:c r="Q1995" s="55">
        <x:f t="shared" si="370"/>
        <x:v>62850.010911758829</x:v>
      </x:c>
      <x:c r="R1995" s="55">
        <x:f t="shared" si="371"/>
        <x:v>15209.989088241171</x:v>
      </x:c>
      <x:c r="S1995" s="1" t="str">
        <x:f t="shared" si="372"/>
        <x:v>YES</x:v>
      </x:c>
      <x:c r="T1995" s="1">
        <x:f t="shared" si="373"/>
        <x:v>15209.989088241171</x:v>
      </x:c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53">
        <x:f t="shared" si="362"/>
        <x:v>2</x:v>
      </x:c>
      <x:c r="J1996" s="53">
        <x:f t="shared" si="363"/>
        <x:v>20</x:v>
      </x:c>
      <x:c r="K1996" s="53">
        <x:f t="shared" si="364"/>
        <x:v>28</x:v>
      </x:c>
      <x:c r="L1996" s="53">
        <x:f t="shared" si="365"/>
        <x:v>50</x:v>
      </x:c>
      <x:c r="M1996" s="54">
        <x:f t="shared" si="366"/>
        <x:v>2985.1201667344621</x:v>
      </x:c>
      <x:c r="N1996" s="54">
        <x:f t="shared" si="367"/>
        <x:v>1.5730001157878208</x:v>
      </x:c>
      <x:c r="O1996" s="55">
        <x:f t="shared" si="368"/>
        <x:v>135080</x:v>
      </x:c>
      <x:c r="P1996" s="55">
        <x:f t="shared" si="369"/>
        <x:v>35200</x:v>
      </x:c>
      <x:c r="Q1996" s="55">
        <x:f t="shared" si="370"/>
        <x:v>64325.002894695521</x:v>
      </x:c>
      <x:c r="R1996" s="55">
        <x:f t="shared" si="371"/>
        <x:v>15554.997105304479</x:v>
      </x:c>
      <x:c r="S1996" s="1" t="str">
        <x:f t="shared" si="372"/>
        <x:v>YES</x:v>
      </x:c>
      <x:c r="T1996" s="1">
        <x:f t="shared" si="373"/>
        <x:v>15554.997105304479</x:v>
      </x:c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53">
        <x:f t="shared" si="362"/>
        <x:v>2</x:v>
      </x:c>
      <x:c r="J1997" s="53">
        <x:f t="shared" si="363"/>
        <x:v>20</x:v>
      </x:c>
      <x:c r="K1997" s="53">
        <x:f t="shared" si="364"/>
        <x:v>29</x:v>
      </x:c>
      <x:c r="L1997" s="53">
        <x:f t="shared" si="365"/>
        <x:v>51</x:v>
      </x:c>
      <x:c r="M1997" s="54">
        <x:f t="shared" si="366"/>
        <x:v>3071.9381948501155</x:v>
      </x:c>
      <x:c r="N1997" s="54">
        <x:f t="shared" si="367"/>
        <x:v>1.6332904130903581</x:v>
      </x:c>
      <x:c r="O1997" s="55">
        <x:f t="shared" si="368"/>
        <x:v>137780</x:v>
      </x:c>
      <x:c r="P1997" s="55">
        <x:f t="shared" si="369"/>
        <x:v>36080</x:v>
      </x:c>
      <x:c r="Q1997" s="55">
        <x:f t="shared" si="370"/>
        <x:v>65832.260327258948</x:v>
      </x:c>
      <x:c r="R1997" s="55">
        <x:f t="shared" si="371"/>
        <x:v>15867.739672741052</x:v>
      </x:c>
      <x:c r="S1997" s="1" t="str">
        <x:f t="shared" si="372"/>
        <x:v>YES</x:v>
      </x:c>
      <x:c r="T1997" s="1">
        <x:f t="shared" si="373"/>
        <x:v>15867.739672741052</x:v>
      </x:c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53">
        <x:f t="shared" si="362"/>
        <x:v>2</x:v>
      </x:c>
      <x:c r="J1998" s="53">
        <x:f t="shared" si="363"/>
        <x:v>20</x:v>
      </x:c>
      <x:c r="K1998" s="53">
        <x:f t="shared" si="364"/>
        <x:v>30</x:v>
      </x:c>
      <x:c r="L1998" s="53">
        <x:f t="shared" si="365"/>
        <x:v>52</x:v>
      </x:c>
      <x:c r="M1998" s="54">
        <x:f t="shared" si="366"/>
        <x:v>3160.6479001838861</x:v>
      </x:c>
      <x:c r="N1998" s="54">
        <x:f t="shared" si="367"/>
        <x:v>1.6948943751276988</x:v>
      </x:c>
      <x:c r="O1998" s="55">
        <x:f t="shared" si="368"/>
        <x:v>140480</x:v>
      </x:c>
      <x:c r="P1998" s="55">
        <x:f t="shared" si="369"/>
        <x:v>36960</x:v>
      </x:c>
      <x:c r="Q1998" s="55">
        <x:f t="shared" si="370"/>
        <x:v>67372.359378192457</x:v>
      </x:c>
      <x:c r="R1998" s="55">
        <x:f t="shared" si="371"/>
        <x:v>16147.640621807543</x:v>
      </x:c>
      <x:c r="S1998" s="1" t="str">
        <x:f t="shared" si="372"/>
        <x:v>YES</x:v>
      </x:c>
      <x:c r="T1998" s="1">
        <x:f t="shared" si="373"/>
        <x:v>16147.640621807543</x:v>
      </x:c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53">
        <x:f t="shared" si="362"/>
        <x:v>3</x:v>
      </x:c>
      <x:c r="J1999" s="53">
        <x:f t="shared" si="363"/>
        <x:v>0</x:v>
      </x:c>
      <x:c r="K1999" s="53">
        <x:f t="shared" si="364"/>
        <x:v>0</x:v>
      </x:c>
      <x:c r="L1999" s="53">
        <x:f t="shared" si="365"/>
        <x:v>3</x:v>
      </x:c>
      <x:c r="M1999" s="54">
        <x:f t="shared" si="366"/>
        <x:v>359.37000000000012</x:v>
      </x:c>
      <x:c r="N1999" s="54">
        <x:f t="shared" si="367"/>
        <x:v>0</x:v>
      </x:c>
      <x:c r="O1999" s="55">
        <x:f t="shared" si="368"/>
        <x:v>26400</x:v>
      </x:c>
      <x:c r="P1999" s="55">
        <x:f t="shared" si="369"/>
        <x:v>2640</x:v>
      </x:c>
      <x:c r="Q1999" s="55">
        <x:f t="shared" si="370"/>
        <x:v>12478.125000000004</x:v>
      </x:c>
      <x:c r="R1999" s="55">
        <x:f t="shared" si="371"/>
        <x:v>-8718.1250000000036</x:v>
      </x:c>
      <x:c r="S1999" s="1" t="str">
        <x:f t="shared" si="372"/>
        <x:v>YES</x:v>
      </x:c>
      <x:c r="T1999" s="1">
        <x:f t="shared" si="373"/>
        <x:v>-8718.1250000000036</x:v>
      </x:c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53">
        <x:f t="shared" si="362"/>
        <x:v>3</x:v>
      </x:c>
      <x:c r="J2000" s="53">
        <x:f t="shared" si="363"/>
        <x:v>0</x:v>
      </x:c>
      <x:c r="K2000" s="53">
        <x:f t="shared" si="364"/>
        <x:v>1</x:v>
      </x:c>
      <x:c r="L2000" s="53">
        <x:f t="shared" si="365"/>
        <x:v>4</x:v>
      </x:c>
      <x:c r="M2000" s="54">
        <x:f t="shared" si="366"/>
        <x:v>404.93250000000012</x:v>
      </x:c>
      <x:c r="N2000" s="54">
        <x:f t="shared" si="367"/>
        <x:v>0</x:v>
      </x:c>
      <x:c r="O2000" s="55">
        <x:f t="shared" si="368"/>
        <x:v>29100</x:v>
      </x:c>
      <x:c r="P2000" s="55">
        <x:f t="shared" si="369"/>
        <x:v>3520</x:v>
      </x:c>
      <x:c r="Q2000" s="55">
        <x:f t="shared" si="370"/>
        <x:v>14060.156250000004</x:v>
      </x:c>
      <x:c r="R2000" s="55">
        <x:f t="shared" si="371"/>
        <x:v>-8480.1562500000036</x:v>
      </x:c>
      <x:c r="S2000" s="1" t="str">
        <x:f t="shared" si="372"/>
        <x:v>YES</x:v>
      </x:c>
      <x:c r="T2000" s="1">
        <x:f t="shared" si="373"/>
        <x:v>-8480.1562500000036</x:v>
      </x:c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53">
        <x:f t="shared" si="362"/>
        <x:v>3</x:v>
      </x:c>
      <x:c r="J2001" s="53">
        <x:f t="shared" si="363"/>
        <x:v>0</x:v>
      </x:c>
      <x:c r="K2001" s="53">
        <x:f t="shared" si="364"/>
        <x:v>2</x:v>
      </x:c>
      <x:c r="L2001" s="53">
        <x:f t="shared" si="365"/>
        <x:v>5</x:v>
      </x:c>
      <x:c r="M2001" s="54">
        <x:f t="shared" si="366"/>
        <x:v>451.63406250000014</x:v>
      </x:c>
      <x:c r="N2001" s="54">
        <x:f t="shared" si="367"/>
        <x:v>0</x:v>
      </x:c>
      <x:c r="O2001" s="55">
        <x:f t="shared" si="368"/>
        <x:v>31800</x:v>
      </x:c>
      <x:c r="P2001" s="55">
        <x:f t="shared" si="369"/>
        <x:v>4400</x:v>
      </x:c>
      <x:c r="Q2001" s="55">
        <x:f t="shared" si="370"/>
        <x:v>15681.738281250004</x:v>
      </x:c>
      <x:c r="R2001" s="55">
        <x:f t="shared" si="371"/>
        <x:v>-8281.7382812500036</x:v>
      </x:c>
      <x:c r="S2001" s="1" t="str">
        <x:f t="shared" si="372"/>
        <x:v>YES</x:v>
      </x:c>
      <x:c r="T2001" s="1">
        <x:f t="shared" si="373"/>
        <x:v>-8281.7382812500036</x:v>
      </x:c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53">
        <x:f t="shared" si="362"/>
        <x:v>3</x:v>
      </x:c>
      <x:c r="J2002" s="53">
        <x:f t="shared" si="363"/>
        <x:v>0</x:v>
      </x:c>
      <x:c r="K2002" s="53">
        <x:f t="shared" si="364"/>
        <x:v>3</x:v>
      </x:c>
      <x:c r="L2002" s="53">
        <x:f t="shared" si="365"/>
        <x:v>6</x:v>
      </x:c>
      <x:c r="M2002" s="54">
        <x:f t="shared" si="366"/>
        <x:v>499.49604492187507</x:v>
      </x:c>
      <x:c r="N2002" s="54">
        <x:f t="shared" si="367"/>
        <x:v>0</x:v>
      </x:c>
      <x:c r="O2002" s="55">
        <x:f t="shared" si="368"/>
        <x:v>34500</x:v>
      </x:c>
      <x:c r="P2002" s="55">
        <x:f t="shared" si="369"/>
        <x:v>5280</x:v>
      </x:c>
      <x:c r="Q2002" s="55">
        <x:f t="shared" si="370"/>
        <x:v>17343.612670898441</x:v>
      </x:c>
      <x:c r="R2002" s="55">
        <x:f t="shared" si="371"/>
        <x:v>-8123.6126708984411</x:v>
      </x:c>
      <x:c r="S2002" s="1" t="str">
        <x:f t="shared" si="372"/>
        <x:v>YES</x:v>
      </x:c>
      <x:c r="T2002" s="1">
        <x:f t="shared" si="373"/>
        <x:v>-8123.6126708984411</x:v>
      </x:c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53">
        <x:f t="shared" si="362"/>
        <x:v>3</x:v>
      </x:c>
      <x:c r="J2003" s="53">
        <x:f t="shared" si="363"/>
        <x:v>0</x:v>
      </x:c>
      <x:c r="K2003" s="53">
        <x:f t="shared" si="364"/>
        <x:v>4</x:v>
      </x:c>
      <x:c r="L2003" s="53">
        <x:f t="shared" si="365"/>
        <x:v>7</x:v>
      </x:c>
      <x:c r="M2003" s="54">
        <x:f t="shared" si="366"/>
        <x:v>548.5401606445314</x:v>
      </x:c>
      <x:c r="N2003" s="54">
        <x:f t="shared" si="367"/>
        <x:v>0</x:v>
      </x:c>
      <x:c r="O2003" s="55">
        <x:f t="shared" si="368"/>
        <x:v>37200</x:v>
      </x:c>
      <x:c r="P2003" s="55">
        <x:f t="shared" si="369"/>
        <x:v>6160</x:v>
      </x:c>
      <x:c r="Q2003" s="55">
        <x:f t="shared" si="370"/>
        <x:v>19046.533355712894</x:v>
      </x:c>
      <x:c r="R2003" s="55">
        <x:f t="shared" si="371"/>
        <x:v>-8006.5333557128943</x:v>
      </x:c>
      <x:c r="S2003" s="1" t="str">
        <x:f t="shared" si="372"/>
        <x:v>YES</x:v>
      </x:c>
      <x:c r="T2003" s="1">
        <x:f t="shared" si="373"/>
        <x:v>-8006.5333557128943</x:v>
      </x:c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53">
        <x:f t="shared" si="362"/>
        <x:v>3</x:v>
      </x:c>
      <x:c r="J2004" s="53">
        <x:f t="shared" si="363"/>
        <x:v>0</x:v>
      </x:c>
      <x:c r="K2004" s="53">
        <x:f t="shared" si="364"/>
        <x:v>5</x:v>
      </x:c>
      <x:c r="L2004" s="53">
        <x:f t="shared" si="365"/>
        <x:v>8</x:v>
      </x:c>
      <x:c r="M2004" s="54">
        <x:f t="shared" si="366"/>
        <x:v>598.78848456573496</x:v>
      </x:c>
      <x:c r="N2004" s="54">
        <x:f t="shared" si="367"/>
        <x:v>0</x:v>
      </x:c>
      <x:c r="O2004" s="55">
        <x:f t="shared" si="368"/>
        <x:v>39900</x:v>
      </x:c>
      <x:c r="P2004" s="55">
        <x:f t="shared" si="369"/>
        <x:v>7040</x:v>
      </x:c>
      <x:c r="Q2004" s="55">
        <x:f t="shared" si="370"/>
        <x:v>20791.266825199131</x:v>
      </x:c>
      <x:c r="R2004" s="55">
        <x:f t="shared" si="371"/>
        <x:v>-7931.2668251991308</x:v>
      </x:c>
      <x:c r="S2004" s="1" t="str">
        <x:f t="shared" si="372"/>
        <x:v>YES</x:v>
      </x:c>
      <x:c r="T2004" s="1">
        <x:f t="shared" si="373"/>
        <x:v>-7931.2668251991308</x:v>
      </x:c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53">
        <x:f t="shared" si="362"/>
        <x:v>3</x:v>
      </x:c>
      <x:c r="J2005" s="53">
        <x:f t="shared" si="363"/>
        <x:v>0</x:v>
      </x:c>
      <x:c r="K2005" s="53">
        <x:f t="shared" si="364"/>
        <x:v>6</x:v>
      </x:c>
      <x:c r="L2005" s="53">
        <x:f t="shared" si="365"/>
        <x:v>9</x:v>
      </x:c>
      <x:c r="M2005" s="54">
        <x:f t="shared" si="366"/>
        <x:v>650.26345874736796</x:v>
      </x:c>
      <x:c r="N2005" s="54">
        <x:f t="shared" si="367"/>
        <x:v>0</x:v>
      </x:c>
      <x:c r="O2005" s="55">
        <x:f t="shared" si="368"/>
        <x:v>42600</x:v>
      </x:c>
      <x:c r="P2005" s="55">
        <x:f t="shared" si="369"/>
        <x:v>7920</x:v>
      </x:c>
      <x:c r="Q2005" s="55">
        <x:f t="shared" si="370"/>
        <x:v>22578.592317616942</x:v>
      </x:c>
      <x:c r="R2005" s="55">
        <x:f t="shared" si="371"/>
        <x:v>-7898.5923176169417</x:v>
      </x:c>
      <x:c r="S2005" s="1" t="str">
        <x:f t="shared" si="372"/>
        <x:v>YES</x:v>
      </x:c>
      <x:c r="T2005" s="1">
        <x:f t="shared" si="373"/>
        <x:v>-7898.5923176169417</x:v>
      </x:c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53">
        <x:f t="shared" si="362"/>
        <x:v>3</x:v>
      </x:c>
      <x:c r="J2006" s="53">
        <x:f t="shared" si="363"/>
        <x:v>0</x:v>
      </x:c>
      <x:c r="K2006" s="53">
        <x:f t="shared" si="364"/>
        <x:v>7</x:v>
      </x:c>
      <x:c r="L2006" s="53">
        <x:f t="shared" si="365"/>
        <x:v>10</x:v>
      </x:c>
      <x:c r="M2006" s="54">
        <x:f t="shared" si="366"/>
        <x:v>702.98789814532824</x:v>
      </x:c>
      <x:c r="N2006" s="54">
        <x:f t="shared" si="367"/>
        <x:v>0</x:v>
      </x:c>
      <x:c r="O2006" s="55">
        <x:f t="shared" si="368"/>
        <x:v>45300</x:v>
      </x:c>
      <x:c r="P2006" s="55">
        <x:f t="shared" si="369"/>
        <x:v>8800</x:v>
      </x:c>
      <x:c r="Q2006" s="55">
        <x:f t="shared" si="370"/>
        <x:v>24409.302018935006</x:v>
      </x:c>
      <x:c r="R2006" s="55">
        <x:f t="shared" si="371"/>
        <x:v>-7909.3020189350063</x:v>
      </x:c>
      <x:c r="S2006" s="1" t="str">
        <x:f t="shared" si="372"/>
        <x:v>YES</x:v>
      </x:c>
      <x:c r="T2006" s="1">
        <x:f t="shared" si="373"/>
        <x:v>-7909.3020189350063</x:v>
      </x:c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53">
        <x:f t="shared" si="362"/>
        <x:v>3</x:v>
      </x:c>
      <x:c r="J2007" s="53">
        <x:f t="shared" si="363"/>
        <x:v>0</x:v>
      </x:c>
      <x:c r="K2007" s="53">
        <x:f t="shared" si="364"/>
        <x:v>8</x:v>
      </x:c>
      <x:c r="L2007" s="53">
        <x:f t="shared" si="365"/>
        <x:v>11</x:v>
      </x:c>
      <x:c r="M2007" s="54">
        <x:f t="shared" si="366"/>
        <x:v>756.98499642530851</x:v>
      </x:c>
      <x:c r="N2007" s="54">
        <x:f t="shared" si="367"/>
        <x:v>2.568402529535313E-2</x:v>
      </x:c>
      <x:c r="O2007" s="55">
        <x:f t="shared" si="368"/>
        <x:v>48000</x:v>
      </x:c>
      <x:c r="P2007" s="55">
        <x:f t="shared" si="369"/>
        <x:v>9680</x:v>
      </x:c>
      <x:c r="Q2007" s="55">
        <x:f t="shared" si="370"/>
        <x:v>25642.10063238383</x:v>
      </x:c>
      <x:c r="R2007" s="55">
        <x:f t="shared" si="371"/>
        <x:v>-7322.1006323838301</x:v>
      </x:c>
      <x:c r="S2007" s="1" t="str">
        <x:f t="shared" si="372"/>
        <x:v>YES</x:v>
      </x:c>
      <x:c r="T2007" s="1">
        <x:f t="shared" si="373"/>
        <x:v>-7322.1006323838301</x:v>
      </x:c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53">
        <x:f t="shared" si="362"/>
        <x:v>3</x:v>
      </x:c>
      <x:c r="J2008" s="53">
        <x:f t="shared" si="363"/>
        <x:v>0</x:v>
      </x:c>
      <x:c r="K2008" s="53">
        <x:f t="shared" si="364"/>
        <x:v>9</x:v>
      </x:c>
      <x:c r="L2008" s="53">
        <x:f t="shared" si="365"/>
        <x:v>12</x:v>
      </x:c>
      <x:c r="M2008" s="54">
        <x:f t="shared" si="366"/>
        <x:v>812.27833186570297</x:v>
      </x:c>
      <x:c r="N2008" s="54">
        <x:f t="shared" si="367"/>
        <x:v>6.4082174906738176E-2</x:v>
      </x:c>
      <x:c r="O2008" s="55">
        <x:f t="shared" si="368"/>
        <x:v>50700</x:v>
      </x:c>
      <x:c r="P2008" s="55">
        <x:f t="shared" si="369"/>
        <x:v>10560</x:v>
      </x:c>
      <x:c r="Q2008" s="55">
        <x:f t="shared" si="370"/>
        <x:v>26602.054372668455</x:v>
      </x:c>
      <x:c r="R2008" s="55">
        <x:f t="shared" si="371"/>
        <x:v>-6462.0543726684555</x:v>
      </x:c>
      <x:c r="S2008" s="1" t="str">
        <x:f t="shared" si="372"/>
        <x:v>YES</x:v>
      </x:c>
      <x:c r="T2008" s="1">
        <x:f t="shared" si="373"/>
        <x:v>-6462.0543726684555</x:v>
      </x:c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53">
        <x:f t="shared" si="362"/>
        <x:v>3</x:v>
      </x:c>
      <x:c r="J2009" s="53">
        <x:f t="shared" si="363"/>
        <x:v>0</x:v>
      </x:c>
      <x:c r="K2009" s="53">
        <x:f t="shared" si="364"/>
        <x:v>10</x:v>
      </x:c>
      <x:c r="L2009" s="53">
        <x:f t="shared" si="365"/>
        <x:v>13</x:v>
      </x:c>
      <x:c r="M2009" s="54">
        <x:f t="shared" si="366"/>
        <x:v>868.89187334891585</x:v>
      </x:c>
      <x:c r="N2009" s="54">
        <x:f t="shared" si="367"/>
        <x:v>0.10339713427008045</x:v>
      </x:c>
      <x:c r="O2009" s="55">
        <x:f t="shared" si="368"/>
        <x:v>53400</x:v>
      </x:c>
      <x:c r="P2009" s="55">
        <x:f t="shared" si="369"/>
        <x:v>11440</x:v>
      </x:c>
      <x:c r="Q2009" s="55">
        <x:f t="shared" si="370"/>
        <x:v>27584.928356752011</x:v>
      </x:c>
      <x:c r="R2009" s="55">
        <x:f t="shared" si="371"/>
        <x:v>-5624.9283567520106</x:v>
      </x:c>
      <x:c r="S2009" s="1" t="str">
        <x:f t="shared" si="372"/>
        <x:v>YES</x:v>
      </x:c>
      <x:c r="T2009" s="1">
        <x:f t="shared" si="373"/>
        <x:v>-5624.9283567520106</x:v>
      </x:c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53">
        <x:f t="shared" si="362"/>
        <x:v>3</x:v>
      </x:c>
      <x:c r="J2010" s="53">
        <x:f t="shared" si="363"/>
        <x:v>0</x:v>
      </x:c>
      <x:c r="K2010" s="53">
        <x:f t="shared" si="364"/>
        <x:v>11</x:v>
      </x:c>
      <x:c r="L2010" s="53">
        <x:f t="shared" si="365"/>
        <x:v>14</x:v>
      </x:c>
      <x:c r="M2010" s="54">
        <x:f t="shared" si="366"/>
        <x:v>926.84998644235486</x:v>
      </x:c>
      <x:c r="N2010" s="54">
        <x:f t="shared" si="367"/>
        <x:v>0.143645823918302</x:v>
      </x:c>
      <x:c r="O2010" s="55">
        <x:f t="shared" si="368"/>
        <x:v>56100</x:v>
      </x:c>
      <x:c r="P2010" s="55">
        <x:f t="shared" si="369"/>
        <x:v>12320</x:v>
      </x:c>
      <x:c r="Q2010" s="55">
        <x:f t="shared" si="370"/>
        <x:v>28591.145597957548</x:v>
      </x:c>
      <x:c r="R2010" s="55">
        <x:f t="shared" si="371"/>
        <x:v>-4811.1455979575476</x:v>
      </x:c>
      <x:c r="S2010" s="1" t="str">
        <x:f t="shared" si="372"/>
        <x:v>YES</x:v>
      </x:c>
      <x:c r="T2010" s="1">
        <x:f t="shared" si="373"/>
        <x:v>-4811.1455979575476</x:v>
      </x:c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53">
        <x:f t="shared" si="362"/>
        <x:v>3</x:v>
      </x:c>
      <x:c r="J2011" s="53">
        <x:f t="shared" si="363"/>
        <x:v>0</x:v>
      </x:c>
      <x:c r="K2011" s="53">
        <x:f t="shared" si="364"/>
        <x:v>12</x:v>
      </x:c>
      <x:c r="L2011" s="53">
        <x:f t="shared" si="365"/>
        <x:v>15</x:v>
      </x:c>
      <x:c r="M2011" s="54">
        <x:f t="shared" si="366"/>
        <x:v>986.17743957041932</x:v>
      </x:c>
      <x:c r="N2011" s="54">
        <x:f t="shared" si="367"/>
        <x:v>0.18484544414612453</x:v>
      </x:c>
      <x:c r="O2011" s="55">
        <x:f t="shared" si="368"/>
        <x:v>58800</x:v>
      </x:c>
      <x:c r="P2011" s="55">
        <x:f t="shared" si="369"/>
        <x:v>13200</x:v>
      </x:c>
      <x:c r="Q2011" s="55">
        <x:f t="shared" si="370"/>
        <x:v>29621.136103653113</x:v>
      </x:c>
      <x:c r="R2011" s="55">
        <x:f t="shared" si="371"/>
        <x:v>-4021.1361036531125</x:v>
      </x:c>
      <x:c r="S2011" s="1" t="str">
        <x:f t="shared" si="372"/>
        <x:v>YES</x:v>
      </x:c>
      <x:c r="T2011" s="1">
        <x:f t="shared" si="373"/>
        <x:v>-4021.1361036531125</x:v>
      </x:c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53">
        <x:f t="shared" si="362"/>
        <x:v>3</x:v>
      </x:c>
      <x:c r="J2012" s="53">
        <x:f t="shared" si="363"/>
        <x:v>0</x:v>
      </x:c>
      <x:c r="K2012" s="53">
        <x:f t="shared" si="364"/>
        <x:v>13</x:v>
      </x:c>
      <x:c r="L2012" s="53">
        <x:f t="shared" si="365"/>
        <x:v>16</x:v>
      </x:c>
      <x:c r="M2012" s="54">
        <x:f t="shared" si="366"/>
        <x:v>1046.8994102788035</x:v>
      </x:c>
      <x:c r="N2012" s="54">
        <x:f t="shared" si="367"/>
        <x:v>0.22701347936028024</x:v>
      </x:c>
      <x:c r="O2012" s="55">
        <x:f t="shared" si="368"/>
        <x:v>61500</x:v>
      </x:c>
      <x:c r="P2012" s="55">
        <x:f t="shared" si="369"/>
        <x:v>14080</x:v>
      </x:c>
      <x:c r="Q2012" s="55">
        <x:f t="shared" si="370"/>
        <x:v>30675.336984007005</x:v>
      </x:c>
      <x:c r="R2012" s="55">
        <x:f t="shared" si="371"/>
        <x:v>-3255.3369840070045</x:v>
      </x:c>
      <x:c r="S2012" s="1" t="str">
        <x:f t="shared" si="372"/>
        <x:v>YES</x:v>
      </x:c>
      <x:c r="T2012" s="1">
        <x:f t="shared" si="373"/>
        <x:v>-3255.3369840070045</x:v>
      </x:c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53">
        <x:f t="shared" si="362"/>
        <x:v>3</x:v>
      </x:c>
      <x:c r="J2013" s="53">
        <x:f t="shared" si="363"/>
        <x:v>0</x:v>
      </x:c>
      <x:c r="K2013" s="53">
        <x:f t="shared" si="364"/>
        <x:v>14</x:v>
      </x:c>
      <x:c r="L2013" s="53">
        <x:f t="shared" si="365"/>
        <x:v>17</x:v>
      </x:c>
      <x:c r="M2013" s="54">
        <x:f t="shared" si="366"/>
        <x:v>1109.0414915924648</x:v>
      </x:c>
      <x:c r="N2013" s="54">
        <x:f t="shared" si="367"/>
        <x:v>0.27016770249476724</x:v>
      </x:c>
      <x:c r="O2013" s="55">
        <x:f t="shared" si="368"/>
        <x:v>64200</x:v>
      </x:c>
      <x:c r="P2013" s="55">
        <x:f t="shared" si="369"/>
        <x:v>14960</x:v>
      </x:c>
      <x:c r="Q2013" s="55">
        <x:f t="shared" si="370"/>
        <x:v>31754.192562369179</x:v>
      </x:c>
      <x:c r="R2013" s="55">
        <x:f t="shared" si="371"/>
        <x:v>-2514.1925623691786</x:v>
      </x:c>
      <x:c r="S2013" s="1" t="str">
        <x:f t="shared" si="372"/>
        <x:v>YES</x:v>
      </x:c>
      <x:c r="T2013" s="1">
        <x:f t="shared" si="373"/>
        <x:v>-2514.1925623691786</x:v>
      </x:c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53">
        <x:f t="shared" si="362"/>
        <x:v>3</x:v>
      </x:c>
      <x:c r="J2014" s="53">
        <x:f t="shared" si="363"/>
        <x:v>0</x:v>
      </x:c>
      <x:c r="K2014" s="53">
        <x:f t="shared" si="364"/>
        <x:v>15</x:v>
      </x:c>
      <x:c r="L2014" s="53">
        <x:f t="shared" si="365"/>
        <x:v>18</x:v>
      </x:c>
      <x:c r="M2014" s="54">
        <x:f t="shared" si="366"/>
        <x:v>1172.6296984686112</x:v>
      </x:c>
      <x:c r="N2014" s="54">
        <x:f t="shared" si="367"/>
        <x:v>0.31432617949209113</x:v>
      </x:c>
      <x:c r="O2014" s="55">
        <x:f t="shared" si="368"/>
        <x:v>66900</x:v>
      </x:c>
      <x:c r="P2014" s="55">
        <x:f t="shared" si="369"/>
        <x:v>15840</x:v>
      </x:c>
      <x:c r="Q2014" s="55">
        <x:f t="shared" si="370"/>
        <x:v>32858.154487302279</x:v>
      </x:c>
      <x:c r="R2014" s="55">
        <x:f t="shared" si="371"/>
        <x:v>-1798.1544873022794</x:v>
      </x:c>
      <x:c r="S2014" s="1" t="str">
        <x:f t="shared" si="372"/>
        <x:v>YES</x:v>
      </x:c>
      <x:c r="T2014" s="1">
        <x:f t="shared" si="373"/>
        <x:v>-1798.1544873022794</x:v>
      </x:c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53">
        <x:f t="shared" si="362"/>
        <x:v>3</x:v>
      </x:c>
      <x:c r="J2015" s="53">
        <x:f t="shared" si="363"/>
        <x:v>0</x:v>
      </x:c>
      <x:c r="K2015" s="53">
        <x:f t="shared" si="364"/>
        <x:v>16</x:v>
      </x:c>
      <x:c r="L2015" s="53">
        <x:f t="shared" si="365"/>
        <x:v>19</x:v>
      </x:c>
      <x:c r="M2015" s="54">
        <x:f t="shared" si="366"/>
        <x:v>1237.6904743461002</x:v>
      </x:c>
      <x:c r="N2015" s="54">
        <x:f t="shared" si="367"/>
        <x:v>0.35950727385145853</x:v>
      </x:c>
      <x:c r="O2015" s="55">
        <x:f t="shared" si="368"/>
        <x:v>69600</x:v>
      </x:c>
      <x:c r="P2015" s="55">
        <x:f t="shared" si="369"/>
        <x:v>16720</x:v>
      </x:c>
      <x:c r="Q2015" s="55">
        <x:f t="shared" si="370"/>
        <x:v>33987.681846286461</x:v>
      </x:c>
      <x:c r="R2015" s="55">
        <x:f t="shared" si="371"/>
        <x:v>-1107.6818462864612</x:v>
      </x:c>
      <x:c r="S2015" s="1" t="str">
        <x:f t="shared" si="372"/>
        <x:v>YES</x:v>
      </x:c>
      <x:c r="T2015" s="1">
        <x:f t="shared" si="373"/>
        <x:v>-1107.6818462864612</x:v>
      </x:c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53">
        <x:f t="shared" si="362"/>
        <x:v>3</x:v>
      </x:c>
      <x:c r="J2016" s="53">
        <x:f t="shared" si="363"/>
        <x:v>0</x:v>
      </x:c>
      <x:c r="K2016" s="53">
        <x:f t="shared" si="364"/>
        <x:v>17</x:v>
      </x:c>
      <x:c r="L2016" s="53">
        <x:f t="shared" si="365"/>
        <x:v>20</x:v>
      </x:c>
      <x:c r="M2016" s="54">
        <x:f t="shared" si="366"/>
        <x:v>1304.2506977926405</x:v>
      </x:c>
      <x:c r="N2016" s="54">
        <x:f t="shared" si="367"/>
        <x:v>0.40572965124488924</x:v>
      </x:c>
      <x:c r="O2016" s="55">
        <x:f t="shared" si="368"/>
        <x:v>72300</x:v>
      </x:c>
      <x:c r="P2016" s="55">
        <x:f t="shared" si="369"/>
        <x:v>17600</x:v>
      </x:c>
      <x:c r="Q2016" s="55">
        <x:f t="shared" si="370"/>
        <x:v>35143.241281122231</x:v>
      </x:c>
      <x:c r="R2016" s="55">
        <x:f t="shared" si="371"/>
        <x:v>-443.24128112223116</x:v>
      </x:c>
      <x:c r="S2016" s="1" t="str">
        <x:f t="shared" si="372"/>
        <x:v>YES</x:v>
      </x:c>
      <x:c r="T2016" s="1">
        <x:f t="shared" si="373"/>
        <x:v>-443.24128112223116</x:v>
      </x:c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53">
        <x:f t="shared" si="362"/>
        <x:v>3</x:v>
      </x:c>
      <x:c r="J2017" s="53">
        <x:f t="shared" si="363"/>
        <x:v>0</x:v>
      </x:c>
      <x:c r="K2017" s="53">
        <x:f t="shared" si="364"/>
        <x:v>18</x:v>
      </x:c>
      <x:c r="L2017" s="53">
        <x:f t="shared" si="365"/>
        <x:v>21</x:v>
      </x:c>
      <x:c r="M2017" s="54">
        <x:f t="shared" si="366"/>
        <x:v>1372.3376892512279</x:v>
      </x:c>
      <x:c r="N2017" s="54">
        <x:f t="shared" si="367"/>
        <x:v>0.45301228420224154</x:v>
      </x:c>
      <x:c r="O2017" s="55">
        <x:f t="shared" si="368"/>
        <x:v>75000</x:v>
      </x:c>
      <x:c r="P2017" s="55">
        <x:f t="shared" si="369"/>
        <x:v>18480</x:v>
      </x:c>
      <x:c r="Q2017" s="55">
        <x:f t="shared" si="370"/>
        <x:v>36325.307105056039</x:v>
      </x:c>
      <x:c r="R2017" s="55">
        <x:f t="shared" si="371"/>
        <x:v>194.69289494396071</x:v>
      </x:c>
      <x:c r="S2017" s="1" t="str">
        <x:f t="shared" si="372"/>
        <x:v>YES</x:v>
      </x:c>
      <x:c r="T2017" s="1">
        <x:f t="shared" si="373"/>
        <x:v>194.69289494396071</x:v>
      </x:c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53">
        <x:f t="shared" si="362"/>
        <x:v>3</x:v>
      </x:c>
      <x:c r="J2018" s="53">
        <x:f t="shared" si="363"/>
        <x:v>0</x:v>
      </x:c>
      <x:c r="K2018" s="53">
        <x:f t="shared" si="364"/>
        <x:v>19</x:v>
      </x:c>
      <x:c r="L2018" s="53">
        <x:f t="shared" si="365"/>
        <x:v>22</x:v>
      </x:c>
      <x:c r="M2018" s="54">
        <x:f t="shared" si="366"/>
        <x:v>1441.9792178872497</x:v>
      </x:c>
      <x:c r="N2018" s="54">
        <x:f t="shared" si="367"/>
        <x:v>0.50137445686614557</x:v>
      </x:c>
      <x:c r="O2018" s="55">
        <x:f t="shared" si="368"/>
        <x:v>77700</x:v>
      </x:c>
      <x:c r="P2018" s="55">
        <x:f t="shared" si="369"/>
        <x:v>19360</x:v>
      </x:c>
      <x:c r="Q2018" s="55">
        <x:f t="shared" si="370"/>
        <x:v>37534.361421653637</x:v>
      </x:c>
      <x:c r="R2018" s="55">
        <x:f t="shared" si="371"/>
        <x:v>805.63857834636292</x:v>
      </x:c>
      <x:c r="S2018" s="1" t="str">
        <x:f t="shared" si="372"/>
        <x:v>YES</x:v>
      </x:c>
      <x:c r="T2018" s="1">
        <x:f t="shared" si="373"/>
        <x:v>805.63857834636292</x:v>
      </x:c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53">
        <x:f t="shared" si="362"/>
        <x:v>3</x:v>
      </x:c>
      <x:c r="J2019" s="53">
        <x:f t="shared" si="363"/>
        <x:v>0</x:v>
      </x:c>
      <x:c r="K2019" s="53">
        <x:f t="shared" si="364"/>
        <x:v>20</x:v>
      </x:c>
      <x:c r="L2019" s="53">
        <x:f t="shared" si="365"/>
        <x:v>23</x:v>
      </x:c>
      <x:c r="M2019" s="54">
        <x:f t="shared" si="366"/>
        <x:v>1513.2035085377267</x:v>
      </x:c>
      <x:c r="N2019" s="54">
        <x:f t="shared" si="367"/>
        <x:v>0.55083576981786575</x:v>
      </x:c>
      <x:c r="O2019" s="55">
        <x:f t="shared" si="368"/>
        <x:v>80400</x:v>
      </x:c>
      <x:c r="P2019" s="55">
        <x:f t="shared" si="369"/>
        <x:v>20240</x:v>
      </x:c>
      <x:c r="Q2019" s="55">
        <x:f t="shared" si="370"/>
        <x:v>38770.894245446645</x:v>
      </x:c>
      <x:c r="R2019" s="55">
        <x:f t="shared" si="371"/>
        <x:v>1389.1057545533549</x:v>
      </x:c>
      <x:c r="S2019" s="1" t="str">
        <x:f t="shared" si="372"/>
        <x:v>YES</x:v>
      </x:c>
      <x:c r="T2019" s="1">
        <x:f t="shared" si="373"/>
        <x:v>1389.1057545533549</x:v>
      </x:c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53">
        <x:f t="shared" si="362"/>
        <x:v>3</x:v>
      </x:c>
      <x:c r="J2020" s="53">
        <x:f t="shared" si="363"/>
        <x:v>0</x:v>
      </x:c>
      <x:c r="K2020" s="53">
        <x:f t="shared" si="364"/>
        <x:v>21</x:v>
      </x:c>
      <x:c r="L2020" s="53">
        <x:f t="shared" si="365"/>
        <x:v>24</x:v>
      </x:c>
      <x:c r="M2020" s="54">
        <x:f t="shared" si="366"/>
        <x:v>1586.0392487641705</x:v>
      </x:c>
      <x:c r="N2020" s="54">
        <x:f t="shared" si="367"/>
        <x:v>0.60141614497511842</x:v>
      </x:c>
      <x:c r="O2020" s="55">
        <x:f t="shared" si="368"/>
        <x:v>83100</x:v>
      </x:c>
      <x:c r="P2020" s="55">
        <x:f t="shared" si="369"/>
        <x:v>21120</x:v>
      </x:c>
      <x:c r="Q2020" s="55">
        <x:f t="shared" si="370"/>
        <x:v>40035.403624377956</x:v>
      </x:c>
      <x:c r="R2020" s="55">
        <x:f t="shared" si="371"/>
        <x:v>1944.5963756220444</x:v>
      </x:c>
      <x:c r="S2020" s="1" t="str">
        <x:f t="shared" si="372"/>
        <x:v>YES</x:v>
      </x:c>
      <x:c r="T2020" s="1">
        <x:f t="shared" si="373"/>
        <x:v>1944.5963756220444</x:v>
      </x:c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53">
        <x:f t="shared" si="362"/>
        <x:v>3</x:v>
      </x:c>
      <x:c r="J2021" s="53">
        <x:f t="shared" si="363"/>
        <x:v>0</x:v>
      </x:c>
      <x:c r="K2021" s="53">
        <x:f t="shared" si="364"/>
        <x:v>22</x:v>
      </x:c>
      <x:c r="L2021" s="53">
        <x:f t="shared" si="365"/>
        <x:v>25</x:v>
      </x:c>
      <x:c r="M2021" s="54">
        <x:f t="shared" si="366"/>
        <x:v>1660.5155960105667</x:v>
      </x:c>
      <x:c r="N2021" s="54">
        <x:f t="shared" si="367"/>
        <x:v>0.65313583056289359</x:v>
      </x:c>
      <x:c r="O2021" s="55">
        <x:f t="shared" si="368"/>
        <x:v>85800</x:v>
      </x:c>
      <x:c r="P2021" s="55">
        <x:f t="shared" si="369"/>
        <x:v>22000</x:v>
      </x:c>
      <x:c r="Q2021" s="55">
        <x:f t="shared" si="370"/>
        <x:v>41328.395764072338</x:v>
      </x:c>
      <x:c r="R2021" s="55">
        <x:f t="shared" si="371"/>
        <x:v>2471.6042359276616</x:v>
      </x:c>
      <x:c r="S2021" s="1" t="str">
        <x:f t="shared" si="372"/>
        <x:v>YES</x:v>
      </x:c>
      <x:c r="T2021" s="1">
        <x:f t="shared" si="373"/>
        <x:v>2471.6042359276616</x:v>
      </x:c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53">
        <x:f t="shared" si="362"/>
        <x:v>3</x:v>
      </x:c>
      <x:c r="J2022" s="53">
        <x:f t="shared" si="363"/>
        <x:v>0</x:v>
      </x:c>
      <x:c r="K2022" s="53">
        <x:f t="shared" si="364"/>
        <x:v>23</x:v>
      </x:c>
      <x:c r="L2022" s="53">
        <x:f t="shared" si="365"/>
        <x:v>26</x:v>
      </x:c>
      <x:c r="M2022" s="54">
        <x:f t="shared" si="366"/>
        <x:v>1736.6621848680031</x:v>
      </x:c>
      <x:c r="N2022" s="54">
        <x:f t="shared" si="367"/>
        <x:v>0.70601540615833547</x:v>
      </x:c>
      <x:c r="O2022" s="55">
        <x:f t="shared" si="368"/>
        <x:v>88500</x:v>
      </x:c>
      <x:c r="P2022" s="55">
        <x:f t="shared" si="369"/>
        <x:v>22880</x:v>
      </x:c>
      <x:c r="Q2022" s="55">
        <x:f t="shared" si="370"/>
        <x:v>42650.385153958385</x:v>
      </x:c>
      <x:c r="R2022" s="55">
        <x:f t="shared" si="371"/>
        <x:v>2969.6148460416152</x:v>
      </x:c>
      <x:c r="S2022" s="1" t="str">
        <x:f t="shared" si="372"/>
        <x:v>YES</x:v>
      </x:c>
      <x:c r="T2022" s="1">
        <x:f t="shared" si="373"/>
        <x:v>2969.6148460416152</x:v>
      </x:c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53">
        <x:f t="shared" si="362"/>
        <x:v>3</x:v>
      </x:c>
      <x:c r="J2023" s="53">
        <x:f t="shared" si="363"/>
        <x:v>0</x:v>
      </x:c>
      <x:c r="K2023" s="53">
        <x:f t="shared" si="364"/>
        <x:v>24</x:v>
      </x:c>
      <x:c r="L2023" s="53">
        <x:f t="shared" si="365"/>
        <x:v>27</x:v>
      </x:c>
      <x:c r="M2023" s="54">
        <x:f t="shared" si="366"/>
        <x:v>1814.509134447499</x:v>
      </x:c>
      <x:c r="N2023" s="54">
        <x:f t="shared" si="367"/>
        <x:v>0.76007578781076324</x:v>
      </x:c>
      <x:c r="O2023" s="55">
        <x:f t="shared" si="368"/>
        <x:v>91200</x:v>
      </x:c>
      <x:c r="P2023" s="55">
        <x:f t="shared" si="369"/>
        <x:v>23760</x:v>
      </x:c>
      <x:c r="Q2023" s="55">
        <x:f t="shared" si="370"/>
        <x:v>44001.894695269075</x:v>
      </x:c>
      <x:c r="R2023" s="55">
        <x:f t="shared" si="371"/>
        <x:v>3438.1053047309251</x:v>
      </x:c>
      <x:c r="S2023" s="1" t="str">
        <x:f t="shared" si="372"/>
        <x:v>YES</x:v>
      </x:c>
      <x:c r="T2023" s="1">
        <x:f t="shared" si="373"/>
        <x:v>3438.1053047309251</x:v>
      </x:c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53">
        <x:f t="shared" si="362"/>
        <x:v>3</x:v>
      </x:c>
      <x:c r="J2024" s="53">
        <x:f t="shared" si="363"/>
        <x:v>0</x:v>
      </x:c>
      <x:c r="K2024" s="53">
        <x:f t="shared" si="364"/>
        <x:v>25</x:v>
      </x:c>
      <x:c r="L2024" s="53">
        <x:f t="shared" si="365"/>
        <x:v>28</x:v>
      </x:c>
      <x:c r="M2024" s="54">
        <x:f t="shared" si="366"/>
        <x:v>1894.0870558625966</x:v>
      </x:c>
      <x:c r="N2024" s="54">
        <x:f t="shared" si="367"/>
        <x:v>0.81533823323791432</x:v>
      </x:c>
      <x:c r="O2024" s="55">
        <x:f t="shared" si="368"/>
        <x:v>93900</x:v>
      </x:c>
      <x:c r="P2024" s="55">
        <x:f t="shared" si="369"/>
        <x:v>24640</x:v>
      </x:c>
      <x:c r="Q2024" s="55">
        <x:f t="shared" si="370"/>
        <x:v>45383.45583094786</x:v>
      </x:c>
      <x:c r="R2024" s="55">
        <x:f t="shared" si="371"/>
        <x:v>3876.5441690521402</x:v>
      </x:c>
      <x:c r="S2024" s="1" t="str">
        <x:f t="shared" si="372"/>
        <x:v>YES</x:v>
      </x:c>
      <x:c r="T2024" s="1">
        <x:f t="shared" si="373"/>
        <x:v>3876.5441690521402</x:v>
      </x:c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53">
        <x:f t="shared" si="362"/>
        <x:v>3</x:v>
      </x:c>
      <x:c r="J2025" s="53">
        <x:f t="shared" si="363"/>
        <x:v>0</x:v>
      </x:c>
      <x:c r="K2025" s="53">
        <x:f t="shared" si="364"/>
        <x:v>26</x:v>
      </x:c>
      <x:c r="L2025" s="53">
        <x:f t="shared" si="365"/>
        <x:v>29</x:v>
      </x:c>
      <x:c r="M2025" s="54">
        <x:f t="shared" si="366"/>
        <x:v>1975.4270598233145</x:v>
      </x:c>
      <x:c r="N2025" s="54">
        <x:f t="shared" si="367"/>
        <x:v>0.87182434709952394</x:v>
      </x:c>
      <x:c r="O2025" s="55">
        <x:f t="shared" si="368"/>
        <x:v>96600</x:v>
      </x:c>
      <x:c r="P2025" s="55">
        <x:f t="shared" si="369"/>
        <x:v>25520</x:v>
      </x:c>
      <x:c r="Q2025" s="55">
        <x:f t="shared" si="370"/>
        <x:v>46795.608677488097</x:v>
      </x:c>
      <x:c r="R2025" s="55">
        <x:f t="shared" si="371"/>
        <x:v>4284.3913225119031</x:v>
      </x:c>
      <x:c r="S2025" s="1" t="str">
        <x:f t="shared" si="372"/>
        <x:v>YES</x:v>
      </x:c>
      <x:c r="T2025" s="1">
        <x:f t="shared" si="373"/>
        <x:v>4284.3913225119031</x:v>
      </x:c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53">
        <x:f t="shared" si="362"/>
        <x:v>3</x:v>
      </x:c>
      <x:c r="J2026" s="53">
        <x:f t="shared" si="363"/>
        <x:v>0</x:v>
      </x:c>
      <x:c r="K2026" s="53">
        <x:f t="shared" si="364"/>
        <x:v>27</x:v>
      </x:c>
      <x:c r="L2026" s="53">
        <x:f t="shared" si="365"/>
        <x:v>30</x:v>
      </x:c>
      <x:c r="M2026" s="54">
        <x:f t="shared" si="366"/>
        <x:v>2058.5607643430712</x:v>
      </x:c>
      <x:c r="N2026" s="54">
        <x:f t="shared" si="367"/>
        <x:v>0.92955608634935505</x:v>
      </x:c>
      <x:c r="O2026" s="55">
        <x:f t="shared" si="368"/>
        <x:v>99300</x:v>
      </x:c>
      <x:c r="P2026" s="55">
        <x:f t="shared" si="369"/>
        <x:v>26400</x:v>
      </x:c>
      <x:c r="Q2026" s="55">
        <x:f t="shared" si="370"/>
        <x:v>48238.902158733879</x:v>
      </x:c>
      <x:c r="R2026" s="55">
        <x:f t="shared" si="371"/>
        <x:v>4661.0978412661207</x:v>
      </x:c>
      <x:c r="S2026" s="1" t="str">
        <x:f t="shared" si="372"/>
        <x:v>YES</x:v>
      </x:c>
      <x:c r="T2026" s="1">
        <x:f t="shared" si="373"/>
        <x:v>4661.0978412661207</x:v>
      </x:c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53">
        <x:f t="shared" si="362"/>
        <x:v>3</x:v>
      </x:c>
      <x:c r="J2027" s="53">
        <x:f t="shared" si="363"/>
        <x:v>0</x:v>
      </x:c>
      <x:c r="K2027" s="53">
        <x:f t="shared" si="364"/>
        <x:v>28</x:v>
      </x:c>
      <x:c r="L2027" s="53">
        <x:f t="shared" si="365"/>
        <x:v>31</x:v>
      </x:c>
      <x:c r="M2027" s="54">
        <x:f t="shared" si="366"/>
        <x:v>2143.520302560225</x:v>
      </x:c>
      <x:c r="N2027" s="54">
        <x:f t="shared" si="367"/>
        <x:v>0.98855576566682291</x:v>
      </x:c>
      <x:c r="O2027" s="55">
        <x:f t="shared" si="368"/>
        <x:v>102000</x:v>
      </x:c>
      <x:c r="P2027" s="55">
        <x:f t="shared" si="369"/>
        <x:v>27280</x:v>
      </x:c>
      <x:c r="Q2027" s="55">
        <x:f t="shared" si="370"/>
        <x:v>49713.894141670571</x:v>
      </x:c>
      <x:c r="R2027" s="55">
        <x:f t="shared" si="371"/>
        <x:v>5006.1058583294289</x:v>
      </x:c>
      <x:c r="S2027" s="1" t="str">
        <x:f t="shared" si="372"/>
        <x:v>YES</x:v>
      </x:c>
      <x:c r="T2027" s="1">
        <x:f t="shared" si="373"/>
        <x:v>5006.1058583294289</x:v>
      </x:c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53">
        <x:f t="shared" si="362"/>
        <x:v>3</x:v>
      </x:c>
      <x:c r="J2028" s="53">
        <x:f t="shared" si="363"/>
        <x:v>0</x:v>
      </x:c>
      <x:c r="K2028" s="53">
        <x:f t="shared" si="364"/>
        <x:v>29</x:v>
      </x:c>
      <x:c r="L2028" s="53">
        <x:f t="shared" si="365"/>
        <x:v>32</x:v>
      </x:c>
      <x:c r="M2028" s="54">
        <x:f t="shared" si="366"/>
        <x:v>2230.3383306758783</x:v>
      </x:c>
      <x:c r="N2028" s="54">
        <x:f t="shared" si="367"/>
        <x:v>1.0488460629693599</x:v>
      </x:c>
      <x:c r="O2028" s="55">
        <x:f t="shared" si="368"/>
        <x:v>104700</x:v>
      </x:c>
      <x:c r="P2028" s="55">
        <x:f t="shared" si="369"/>
        <x:v>28160</x:v>
      </x:c>
      <x:c r="Q2028" s="55">
        <x:f t="shared" si="370"/>
        <x:v>51221.151574233998</x:v>
      </x:c>
      <x:c r="R2028" s="55">
        <x:f t="shared" si="371"/>
        <x:v>5318.848425766002</x:v>
      </x:c>
      <x:c r="S2028" s="1" t="str">
        <x:f t="shared" si="372"/>
        <x:v>YES</x:v>
      </x:c>
      <x:c r="T2028" s="1">
        <x:f t="shared" si="373"/>
        <x:v>5318.848425766002</x:v>
      </x:c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53">
        <x:f t="shared" si="362"/>
        <x:v>3</x:v>
      </x:c>
      <x:c r="J2029" s="53">
        <x:f t="shared" si="363"/>
        <x:v>0</x:v>
      </x:c>
      <x:c r="K2029" s="53">
        <x:f t="shared" si="364"/>
        <x:v>30</x:v>
      </x:c>
      <x:c r="L2029" s="53">
        <x:f t="shared" si="365"/>
        <x:v>33</x:v>
      </x:c>
      <x:c r="M2029" s="54">
        <x:f t="shared" si="366"/>
        <x:v>2319.048036009649</x:v>
      </x:c>
      <x:c r="N2029" s="54">
        <x:f t="shared" si="367"/>
        <x:v>1.1104500250067006</x:v>
      </x:c>
      <x:c r="O2029" s="55">
        <x:f t="shared" si="368"/>
        <x:v>107400</x:v>
      </x:c>
      <x:c r="P2029" s="55">
        <x:f t="shared" si="369"/>
        <x:v>29040</x:v>
      </x:c>
      <x:c r="Q2029" s="55">
        <x:f t="shared" si="370"/>
        <x:v>52761.250625167515</x:v>
      </x:c>
      <x:c r="R2029" s="55">
        <x:f t="shared" si="371"/>
        <x:v>5598.749374832485</x:v>
      </x:c>
      <x:c r="S2029" s="1" t="str">
        <x:f t="shared" si="372"/>
        <x:v>YES</x:v>
      </x:c>
      <x:c r="T2029" s="1">
        <x:f t="shared" si="373"/>
        <x:v>5598.749374832485</x:v>
      </x:c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53" t="n">
        <x:f t="shared" ref="I2030:I2093" si="374">INT((ROW()-ROW($I$46))/((CARROT_CAP+1)*(MESCLUN_CAP+1)))</x:f>
        <x:v>3</x:v>
      </x:c>
      <x:c r="J2030" s="53" t="n">
        <x:f t="shared" ref="J2030:J2093" si="375">MOD(INT((ROW()-ROW($I$46))/(MESCLUN_CAP+1)),CARROT_CAP+1)</x:f>
        <x:v>1</x:v>
      </x:c>
      <x:c r="K2030" s="53" t="n">
        <x:f t="shared" ref="K2030:K2093" si="376">MOD(ROW()-ROW($I$46),MESCLUN_CAP+1)</x:f>
        <x:v>0</x:v>
      </x:c>
      <x:c r="L2030" s="53" t="n">
        <x:f t="shared" ref="L2030:L2093" si="377">SUM(I2030:K2030)</x:f>
        <x:v>4</x:v>
      </x:c>
      <x:c r="M2030" s="54" t="n">
        <x:f t="shared" ref="M2030:M2093" si="378">I2030*TOMATO_HOURS*WEEKS*(1+TOMATO_DIM)^I2030+J2030*CARROT_HOURS*WEEKS*(1+CARROT_DIM)^J2030+K2030*MESCLUN_HOURS*WEEKS*(1+MESCLUN_DIM)^K2030</x:f>
        <x:v>390.1200000000001</x:v>
      </x:c>
      <x:c r="N2030" s="54" t="n">
        <x:f t="shared" ref="N2030:N2093" si="379">MAX(M2030-FARMER_HOURS,0)/TEMP_HOURS_PER_WORKER</x:f>
        <x:v>0</x:v>
      </x:c>
      <x:c r="O2030" s="55" t="n">
        <x:f t="shared" ref="O2030:O2093" si="380">I2030*TOMATO_PRICE+J2030*CARROT_PRICE+K2030*MESCLUN_PRICE</x:f>
        <x:v>28494</x:v>
      </x:c>
      <x:c r="P2030" s="55" t="n">
        <x:f t="shared" ref="P2030:P2093" si="381">I2030*TOMATO_FERTILIZER+J2030*CARROT_FERTILIZER+K2030*MESCLUN_FERTILIZER</x:f>
        <x:v>3080</x:v>
      </x:c>
      <x:c r="Q2030" s="55" t="n">
        <x:f t="shared" ref="Q2030:Q2093" si="382">MIN(M2030,FARMER_HOURS)*FARMER_RATE+MAX(M2030-FARMER_HOURS,0)*TEMP_RATE</x:f>
        <x:v>13545.833333333338</x:v>
      </x:c>
      <x:c r="R2030" s="55" t="n">
        <x:f t="shared" ref="R2030:R2093" si="383">O2030-P2030-Q2030-FIXED_COST</x:f>
        <x:v>-8131.833333333338</x:v>
      </x:c>
      <x:c r="S2030" s="1" t="str">
        <x:f t="shared" ref="S2030:S2093" si="384">IF(AND(L2030&lt;=TOTAL_BED_CAP,N2030&lt;=TEMP_WORKER_CAP),"YES","NO")</x:f>
        <x:v>YES</x:v>
      </x:c>
      <x:c r="T2030" s="1" t="n">
        <x:f t="shared" ref="T2030:T2093" si="385">IF(S2030="YES",R2030,-1E+99)</x:f>
        <x:v>-8131.833333333338</x:v>
      </x:c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53">
        <x:f t="shared" si="374"/>
        <x:v>3</x:v>
      </x:c>
      <x:c r="J2031" s="53">
        <x:f t="shared" si="375"/>
        <x:v>1</x:v>
      </x:c>
      <x:c r="K2031" s="53">
        <x:f t="shared" si="376"/>
        <x:v>1</x:v>
      </x:c>
      <x:c r="L2031" s="53">
        <x:f t="shared" si="377"/>
        <x:v>5</x:v>
      </x:c>
      <x:c r="M2031" s="54">
        <x:f t="shared" si="378"/>
        <x:v>435.68250000000012</x:v>
      </x:c>
      <x:c r="N2031" s="54">
        <x:f t="shared" si="379"/>
        <x:v>0</x:v>
      </x:c>
      <x:c r="O2031" s="55">
        <x:f t="shared" si="380"/>
        <x:v>31194</x:v>
      </x:c>
      <x:c r="P2031" s="55">
        <x:f t="shared" si="381"/>
        <x:v>3960</x:v>
      </x:c>
      <x:c r="Q2031" s="55">
        <x:f t="shared" si="382"/>
        <x:v>15127.864583333338</x:v>
      </x:c>
      <x:c r="R2031" s="55">
        <x:f t="shared" si="383"/>
        <x:v>-7893.8645833333376</x:v>
      </x:c>
      <x:c r="S2031" s="1" t="str">
        <x:f t="shared" si="384"/>
        <x:v>YES</x:v>
      </x:c>
      <x:c r="T2031" s="1">
        <x:f t="shared" si="385"/>
        <x:v>-7893.8645833333376</x:v>
      </x:c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53">
        <x:f t="shared" si="374"/>
        <x:v>3</x:v>
      </x:c>
      <x:c r="J2032" s="53">
        <x:f t="shared" si="375"/>
        <x:v>1</x:v>
      </x:c>
      <x:c r="K2032" s="53">
        <x:f t="shared" si="376"/>
        <x:v>2</x:v>
      </x:c>
      <x:c r="L2032" s="53">
        <x:f t="shared" si="377"/>
        <x:v>6</x:v>
      </x:c>
      <x:c r="M2032" s="54">
        <x:f t="shared" si="378"/>
        <x:v>482.38406250000014</x:v>
      </x:c>
      <x:c r="N2032" s="54">
        <x:f t="shared" si="379"/>
        <x:v>0</x:v>
      </x:c>
      <x:c r="O2032" s="55">
        <x:f t="shared" si="380"/>
        <x:v>33894</x:v>
      </x:c>
      <x:c r="P2032" s="55">
        <x:f t="shared" si="381"/>
        <x:v>4840</x:v>
      </x:c>
      <x:c r="Q2032" s="55">
        <x:f t="shared" si="382"/>
        <x:v>16749.446614583339</x:v>
      </x:c>
      <x:c r="R2032" s="55">
        <x:f t="shared" si="383"/>
        <x:v>-7695.4466145833394</x:v>
      </x:c>
      <x:c r="S2032" s="1" t="str">
        <x:f t="shared" si="384"/>
        <x:v>YES</x:v>
      </x:c>
      <x:c r="T2032" s="1">
        <x:f t="shared" si="385"/>
        <x:v>-7695.4466145833394</x:v>
      </x:c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53">
        <x:f t="shared" si="374"/>
        <x:v>3</x:v>
      </x:c>
      <x:c r="J2033" s="53">
        <x:f t="shared" si="375"/>
        <x:v>1</x:v>
      </x:c>
      <x:c r="K2033" s="53">
        <x:f t="shared" si="376"/>
        <x:v>3</x:v>
      </x:c>
      <x:c r="L2033" s="53">
        <x:f t="shared" si="377"/>
        <x:v>7</x:v>
      </x:c>
      <x:c r="M2033" s="54">
        <x:f t="shared" si="378"/>
        <x:v>530.24604492187507</x:v>
      </x:c>
      <x:c r="N2033" s="54">
        <x:f t="shared" si="379"/>
        <x:v>0</x:v>
      </x:c>
      <x:c r="O2033" s="55">
        <x:f t="shared" si="380"/>
        <x:v>36594</x:v>
      </x:c>
      <x:c r="P2033" s="55">
        <x:f t="shared" si="381"/>
        <x:v>5720</x:v>
      </x:c>
      <x:c r="Q2033" s="55">
        <x:f t="shared" si="382"/>
        <x:v>18411.321004231773</x:v>
      </x:c>
      <x:c r="R2033" s="55">
        <x:f t="shared" si="383"/>
        <x:v>-7537.3210042317733</x:v>
      </x:c>
      <x:c r="S2033" s="1" t="str">
        <x:f t="shared" si="384"/>
        <x:v>YES</x:v>
      </x:c>
      <x:c r="T2033" s="1">
        <x:f t="shared" si="385"/>
        <x:v>-7537.3210042317733</x:v>
      </x:c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53">
        <x:f t="shared" si="374"/>
        <x:v>3</x:v>
      </x:c>
      <x:c r="J2034" s="53">
        <x:f t="shared" si="375"/>
        <x:v>1</x:v>
      </x:c>
      <x:c r="K2034" s="53">
        <x:f t="shared" si="376"/>
        <x:v>4</x:v>
      </x:c>
      <x:c r="L2034" s="53">
        <x:f t="shared" si="377"/>
        <x:v>8</x:v>
      </x:c>
      <x:c r="M2034" s="54">
        <x:f t="shared" si="378"/>
        <x:v>579.2901606445314</x:v>
      </x:c>
      <x:c r="N2034" s="54">
        <x:f t="shared" si="379"/>
        <x:v>0</x:v>
      </x:c>
      <x:c r="O2034" s="55">
        <x:f t="shared" si="380"/>
        <x:v>39294</x:v>
      </x:c>
      <x:c r="P2034" s="55">
        <x:f t="shared" si="381"/>
        <x:v>6600</x:v>
      </x:c>
      <x:c r="Q2034" s="55">
        <x:f t="shared" si="382"/>
        <x:v>20114.24168904623</x:v>
      </x:c>
      <x:c r="R2034" s="55">
        <x:f t="shared" si="383"/>
        <x:v>-7420.24168904623</x:v>
      </x:c>
      <x:c r="S2034" s="1" t="str">
        <x:f t="shared" si="384"/>
        <x:v>YES</x:v>
      </x:c>
      <x:c r="T2034" s="1">
        <x:f t="shared" si="385"/>
        <x:v>-7420.24168904623</x:v>
      </x:c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53">
        <x:f t="shared" si="374"/>
        <x:v>3</x:v>
      </x:c>
      <x:c r="J2035" s="53">
        <x:f t="shared" si="375"/>
        <x:v>1</x:v>
      </x:c>
      <x:c r="K2035" s="53">
        <x:f t="shared" si="376"/>
        <x:v>5</x:v>
      </x:c>
      <x:c r="L2035" s="53">
        <x:f t="shared" si="377"/>
        <x:v>9</x:v>
      </x:c>
      <x:c r="M2035" s="54">
        <x:f t="shared" si="378"/>
        <x:v>629.53848456573496</x:v>
      </x:c>
      <x:c r="N2035" s="54">
        <x:f t="shared" si="379"/>
        <x:v>0</x:v>
      </x:c>
      <x:c r="O2035" s="55">
        <x:f t="shared" si="380"/>
        <x:v>41994</x:v>
      </x:c>
      <x:c r="P2035" s="55">
        <x:f t="shared" si="381"/>
        <x:v>7480</x:v>
      </x:c>
      <x:c r="Q2035" s="55">
        <x:f t="shared" si="382"/>
        <x:v>21858.975158532463</x:v>
      </x:c>
      <x:c r="R2035" s="55">
        <x:f t="shared" si="383"/>
        <x:v>-7344.975158532463</x:v>
      </x:c>
      <x:c r="S2035" s="1" t="str">
        <x:f t="shared" si="384"/>
        <x:v>YES</x:v>
      </x:c>
      <x:c r="T2035" s="1">
        <x:f t="shared" si="385"/>
        <x:v>-7344.975158532463</x:v>
      </x:c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53">
        <x:f t="shared" si="374"/>
        <x:v>3</x:v>
      </x:c>
      <x:c r="J2036" s="53">
        <x:f t="shared" si="375"/>
        <x:v>1</x:v>
      </x:c>
      <x:c r="K2036" s="53">
        <x:f t="shared" si="376"/>
        <x:v>6</x:v>
      </x:c>
      <x:c r="L2036" s="53">
        <x:f t="shared" si="377"/>
        <x:v>10</x:v>
      </x:c>
      <x:c r="M2036" s="54">
        <x:f t="shared" si="378"/>
        <x:v>681.01345874736796</x:v>
      </x:c>
      <x:c r="N2036" s="54">
        <x:f t="shared" si="379"/>
        <x:v>0</x:v>
      </x:c>
      <x:c r="O2036" s="55">
        <x:f t="shared" si="380"/>
        <x:v>44694</x:v>
      </x:c>
      <x:c r="P2036" s="55">
        <x:f t="shared" si="381"/>
        <x:v>8360</x:v>
      </x:c>
      <x:c r="Q2036" s="55">
        <x:f t="shared" si="382"/>
        <x:v>23646.300650950277</x:v>
      </x:c>
      <x:c r="R2036" s="55">
        <x:f t="shared" si="383"/>
        <x:v>-7312.3006509502775</x:v>
      </x:c>
      <x:c r="S2036" s="1" t="str">
        <x:f t="shared" si="384"/>
        <x:v>YES</x:v>
      </x:c>
      <x:c r="T2036" s="1">
        <x:f t="shared" si="385"/>
        <x:v>-7312.3006509502775</x:v>
      </x:c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53">
        <x:f t="shared" si="374"/>
        <x:v>3</x:v>
      </x:c>
      <x:c r="J2037" s="53">
        <x:f t="shared" si="375"/>
        <x:v>1</x:v>
      </x:c>
      <x:c r="K2037" s="53">
        <x:f t="shared" si="376"/>
        <x:v>7</x:v>
      </x:c>
      <x:c r="L2037" s="53">
        <x:f t="shared" si="377"/>
        <x:v>11</x:v>
      </x:c>
      <x:c r="M2037" s="54">
        <x:f t="shared" si="378"/>
        <x:v>733.73789814532824</x:v>
      </x:c>
      <x:c r="N2037" s="54">
        <x:f t="shared" si="379"/>
        <x:v>9.5402070453668372E-3</x:v>
      </x:c>
      <x:c r="O2037" s="55">
        <x:f t="shared" si="380"/>
        <x:v>47394</x:v>
      </x:c>
      <x:c r="P2037" s="55">
        <x:f t="shared" si="381"/>
        <x:v>9240</x:v>
      </x:c>
      <x:c r="Q2037" s="55">
        <x:f t="shared" si="382"/>
        <x:v>25238.505176134171</x:v>
      </x:c>
      <x:c r="R2037" s="55">
        <x:f t="shared" si="383"/>
        <x:v>-7084.5051761341711</x:v>
      </x:c>
      <x:c r="S2037" s="1" t="str">
        <x:f t="shared" si="384"/>
        <x:v>YES</x:v>
      </x:c>
      <x:c r="T2037" s="1">
        <x:f t="shared" si="385"/>
        <x:v>-7084.5051761341711</x:v>
      </x:c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53">
        <x:f t="shared" si="374"/>
        <x:v>3</x:v>
      </x:c>
      <x:c r="J2038" s="53">
        <x:f t="shared" si="375"/>
        <x:v>1</x:v>
      </x:c>
      <x:c r="K2038" s="53">
        <x:f t="shared" si="376"/>
        <x:v>8</x:v>
      </x:c>
      <x:c r="L2038" s="53">
        <x:f t="shared" si="377"/>
        <x:v>12</x:v>
      </x:c>
      <x:c r="M2038" s="54">
        <x:f t="shared" si="378"/>
        <x:v>787.73499642530851</x:v>
      </x:c>
      <x:c r="N2038" s="54">
        <x:f t="shared" si="379"/>
        <x:v>4.7038191962019797E-2</x:v>
      </x:c>
      <x:c r="O2038" s="55">
        <x:f t="shared" si="380"/>
        <x:v>50094</x:v>
      </x:c>
      <x:c r="P2038" s="55">
        <x:f t="shared" si="381"/>
        <x:v>10120</x:v>
      </x:c>
      <x:c r="Q2038" s="55">
        <x:f t="shared" si="382"/>
        <x:v>26175.954799050494</x:v>
      </x:c>
      <x:c r="R2038" s="55">
        <x:f t="shared" si="383"/>
        <x:v>-6201.9547990504943</x:v>
      </x:c>
      <x:c r="S2038" s="1" t="str">
        <x:f t="shared" si="384"/>
        <x:v>YES</x:v>
      </x:c>
      <x:c r="T2038" s="1">
        <x:f t="shared" si="385"/>
        <x:v>-6201.9547990504943</x:v>
      </x:c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53">
        <x:f t="shared" si="374"/>
        <x:v>3</x:v>
      </x:c>
      <x:c r="J2039" s="53">
        <x:f t="shared" si="375"/>
        <x:v>1</x:v>
      </x:c>
      <x:c r="K2039" s="53">
        <x:f t="shared" si="376"/>
        <x:v>9</x:v>
      </x:c>
      <x:c r="L2039" s="53">
        <x:f t="shared" si="377"/>
        <x:v>13</x:v>
      </x:c>
      <x:c r="M2039" s="54">
        <x:f t="shared" si="378"/>
        <x:v>843.02833186570297</x:v>
      </x:c>
      <x:c r="N2039" s="54">
        <x:f t="shared" si="379"/>
        <x:v>8.5436341573404836E-2</x:v>
      </x:c>
      <x:c r="O2039" s="55">
        <x:f t="shared" si="380"/>
        <x:v>52794</x:v>
      </x:c>
      <x:c r="P2039" s="55">
        <x:f t="shared" si="381"/>
        <x:v>11000</x:v>
      </x:c>
      <x:c r="Q2039" s="55">
        <x:f t="shared" si="382"/>
        <x:v>27135.90853933512</x:v>
      </x:c>
      <x:c r="R2039" s="55">
        <x:f t="shared" si="383"/>
        <x:v>-5341.9085393351197</x:v>
      </x:c>
      <x:c r="S2039" s="1" t="str">
        <x:f t="shared" si="384"/>
        <x:v>YES</x:v>
      </x:c>
      <x:c r="T2039" s="1">
        <x:f t="shared" si="385"/>
        <x:v>-5341.9085393351197</x:v>
      </x:c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53">
        <x:f t="shared" si="374"/>
        <x:v>3</x:v>
      </x:c>
      <x:c r="J2040" s="53">
        <x:f t="shared" si="375"/>
        <x:v>1</x:v>
      </x:c>
      <x:c r="K2040" s="53">
        <x:f t="shared" si="376"/>
        <x:v>10</x:v>
      </x:c>
      <x:c r="L2040" s="53">
        <x:f t="shared" si="377"/>
        <x:v>14</x:v>
      </x:c>
      <x:c r="M2040" s="54">
        <x:f t="shared" si="378"/>
        <x:v>899.64187334891585</x:v>
      </x:c>
      <x:c r="N2040" s="54">
        <x:f t="shared" si="379"/>
        <x:v>0.12475130093674712</x:v>
      </x:c>
      <x:c r="O2040" s="55">
        <x:f t="shared" si="380"/>
        <x:v>55494</x:v>
      </x:c>
      <x:c r="P2040" s="55">
        <x:f t="shared" si="381"/>
        <x:v>11880</x:v>
      </x:c>
      <x:c r="Q2040" s="55">
        <x:f t="shared" si="382"/>
        <x:v>28118.782523418678</x:v>
      </x:c>
      <x:c r="R2040" s="55">
        <x:f t="shared" si="383"/>
        <x:v>-4504.7825234186785</x:v>
      </x:c>
      <x:c r="S2040" s="1" t="str">
        <x:f t="shared" si="384"/>
        <x:v>YES</x:v>
      </x:c>
      <x:c r="T2040" s="1">
        <x:f t="shared" si="385"/>
        <x:v>-4504.7825234186785</x:v>
      </x:c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53">
        <x:f t="shared" si="374"/>
        <x:v>3</x:v>
      </x:c>
      <x:c r="J2041" s="53">
        <x:f t="shared" si="375"/>
        <x:v>1</x:v>
      </x:c>
      <x:c r="K2041" s="53">
        <x:f t="shared" si="376"/>
        <x:v>11</x:v>
      </x:c>
      <x:c r="L2041" s="53">
        <x:f t="shared" si="377"/>
        <x:v>15</x:v>
      </x:c>
      <x:c r="M2041" s="54">
        <x:f t="shared" si="378"/>
        <x:v>957.59998644235486</x:v>
      </x:c>
      <x:c r="N2041" s="54">
        <x:f t="shared" si="379"/>
        <x:v>0.16499999058496864</x:v>
      </x:c>
      <x:c r="O2041" s="55">
        <x:f t="shared" si="380"/>
        <x:v>58194</x:v>
      </x:c>
      <x:c r="P2041" s="55">
        <x:f t="shared" si="381"/>
        <x:v>12760</x:v>
      </x:c>
      <x:c r="Q2041" s="55">
        <x:f t="shared" si="382"/>
        <x:v>29124.999764624215</x:v>
      </x:c>
      <x:c r="R2041" s="55">
        <x:f t="shared" si="383"/>
        <x:v>-3690.9997646242155</x:v>
      </x:c>
      <x:c r="S2041" s="1" t="str">
        <x:f t="shared" si="384"/>
        <x:v>YES</x:v>
      </x:c>
      <x:c r="T2041" s="1">
        <x:f t="shared" si="385"/>
        <x:v>-3690.9997646242155</x:v>
      </x:c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53">
        <x:f t="shared" si="374"/>
        <x:v>3</x:v>
      </x:c>
      <x:c r="J2042" s="53">
        <x:f t="shared" si="375"/>
        <x:v>1</x:v>
      </x:c>
      <x:c r="K2042" s="53">
        <x:f t="shared" si="376"/>
        <x:v>12</x:v>
      </x:c>
      <x:c r="L2042" s="53">
        <x:f t="shared" si="377"/>
        <x:v>16</x:v>
      </x:c>
      <x:c r="M2042" s="54">
        <x:f t="shared" si="378"/>
        <x:v>1016.9274395704193</x:v>
      </x:c>
      <x:c r="N2042" s="54">
        <x:f t="shared" si="379"/>
        <x:v>0.2061996108127912</x:v>
      </x:c>
      <x:c r="O2042" s="55">
        <x:f t="shared" si="380"/>
        <x:v>60894</x:v>
      </x:c>
      <x:c r="P2042" s="55">
        <x:f t="shared" si="381"/>
        <x:v>13640</x:v>
      </x:c>
      <x:c r="Q2042" s="55">
        <x:f t="shared" si="382"/>
        <x:v>30154.99027031978</x:v>
      </x:c>
      <x:c r="R2042" s="55">
        <x:f t="shared" si="383"/>
        <x:v>-2900.9902703197804</x:v>
      </x:c>
      <x:c r="S2042" s="1" t="str">
        <x:f t="shared" si="384"/>
        <x:v>YES</x:v>
      </x:c>
      <x:c r="T2042" s="1">
        <x:f t="shared" si="385"/>
        <x:v>-2900.9902703197804</x:v>
      </x:c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53">
        <x:f t="shared" si="374"/>
        <x:v>3</x:v>
      </x:c>
      <x:c r="J2043" s="53">
        <x:f t="shared" si="375"/>
        <x:v>1</x:v>
      </x:c>
      <x:c r="K2043" s="53">
        <x:f t="shared" si="376"/>
        <x:v>13</x:v>
      </x:c>
      <x:c r="L2043" s="53">
        <x:f t="shared" si="377"/>
        <x:v>17</x:v>
      </x:c>
      <x:c r="M2043" s="54">
        <x:f t="shared" si="378"/>
        <x:v>1077.6494102788035</x:v>
      </x:c>
      <x:c r="N2043" s="54">
        <x:f t="shared" si="379"/>
        <x:v>0.24836764602694691</x:v>
      </x:c>
      <x:c r="O2043" s="55">
        <x:f t="shared" si="380"/>
        <x:v>63594</x:v>
      </x:c>
      <x:c r="P2043" s="55">
        <x:f t="shared" si="381"/>
        <x:v>14520</x:v>
      </x:c>
      <x:c r="Q2043" s="55">
        <x:f t="shared" si="382"/>
        <x:v>31209.191150673672</x:v>
      </x:c>
      <x:c r="R2043" s="55">
        <x:f t="shared" si="383"/>
        <x:v>-2135.1911506736724</x:v>
      </x:c>
      <x:c r="S2043" s="1" t="str">
        <x:f t="shared" si="384"/>
        <x:v>YES</x:v>
      </x:c>
      <x:c r="T2043" s="1">
        <x:f t="shared" si="385"/>
        <x:v>-2135.1911506736724</x:v>
      </x:c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53">
        <x:f t="shared" si="374"/>
        <x:v>3</x:v>
      </x:c>
      <x:c r="J2044" s="53">
        <x:f t="shared" si="375"/>
        <x:v>1</x:v>
      </x:c>
      <x:c r="K2044" s="53">
        <x:f t="shared" si="376"/>
        <x:v>14</x:v>
      </x:c>
      <x:c r="L2044" s="53">
        <x:f t="shared" si="377"/>
        <x:v>18</x:v>
      </x:c>
      <x:c r="M2044" s="54">
        <x:f t="shared" si="378"/>
        <x:v>1139.7914915924648</x:v>
      </x:c>
      <x:c r="N2044" s="54">
        <x:f t="shared" si="379"/>
        <x:v>0.29152186916143391</x:v>
      </x:c>
      <x:c r="O2044" s="55">
        <x:f t="shared" si="380"/>
        <x:v>66294</x:v>
      </x:c>
      <x:c r="P2044" s="55">
        <x:f t="shared" si="381"/>
        <x:v>15400</x:v>
      </x:c>
      <x:c r="Q2044" s="55">
        <x:f t="shared" si="382"/>
        <x:v>32288.046729035847</x:v>
      </x:c>
      <x:c r="R2044" s="55">
        <x:f t="shared" si="383"/>
        <x:v>-1394.0467290358465</x:v>
      </x:c>
      <x:c r="S2044" s="1" t="str">
        <x:f t="shared" si="384"/>
        <x:v>YES</x:v>
      </x:c>
      <x:c r="T2044" s="1">
        <x:f t="shared" si="385"/>
        <x:v>-1394.0467290358465</x:v>
      </x:c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53">
        <x:f t="shared" si="374"/>
        <x:v>3</x:v>
      </x:c>
      <x:c r="J2045" s="53">
        <x:f t="shared" si="375"/>
        <x:v>1</x:v>
      </x:c>
      <x:c r="K2045" s="53">
        <x:f t="shared" si="376"/>
        <x:v>15</x:v>
      </x:c>
      <x:c r="L2045" s="53">
        <x:f t="shared" si="377"/>
        <x:v>19</x:v>
      </x:c>
      <x:c r="M2045" s="54">
        <x:f t="shared" si="378"/>
        <x:v>1203.3796984686112</x:v>
      </x:c>
      <x:c r="N2045" s="54">
        <x:f t="shared" si="379"/>
        <x:v>0.33568034615875775</x:v>
      </x:c>
      <x:c r="O2045" s="55">
        <x:f t="shared" si="380"/>
        <x:v>68994</x:v>
      </x:c>
      <x:c r="P2045" s="55">
        <x:f t="shared" si="381"/>
        <x:v>16280</x:v>
      </x:c>
      <x:c r="Q2045" s="55">
        <x:f t="shared" si="382"/>
        <x:v>33392.008653968944</x:v>
      </x:c>
      <x:c r="R2045" s="55">
        <x:f t="shared" si="383"/>
        <x:v>-678.00865396894369</x:v>
      </x:c>
      <x:c r="S2045" s="1" t="str">
        <x:f t="shared" si="384"/>
        <x:v>YES</x:v>
      </x:c>
      <x:c r="T2045" s="1">
        <x:f t="shared" si="385"/>
        <x:v>-678.00865396894369</x:v>
      </x:c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53">
        <x:f t="shared" si="374"/>
        <x:v>3</x:v>
      </x:c>
      <x:c r="J2046" s="53">
        <x:f t="shared" si="375"/>
        <x:v>1</x:v>
      </x:c>
      <x:c r="K2046" s="53">
        <x:f t="shared" si="376"/>
        <x:v>16</x:v>
      </x:c>
      <x:c r="L2046" s="53">
        <x:f t="shared" si="377"/>
        <x:v>20</x:v>
      </x:c>
      <x:c r="M2046" s="54">
        <x:f t="shared" si="378"/>
        <x:v>1268.4404743461002</x:v>
      </x:c>
      <x:c r="N2046" s="54">
        <x:f t="shared" si="379"/>
        <x:v>0.38086144051812515</x:v>
      </x:c>
      <x:c r="O2046" s="55">
        <x:f t="shared" si="380"/>
        <x:v>71694</x:v>
      </x:c>
      <x:c r="P2046" s="55">
        <x:f t="shared" si="381"/>
        <x:v>17160</x:v>
      </x:c>
      <x:c r="Q2046" s="55">
        <x:f t="shared" si="382"/>
        <x:v>34521.536012953133</x:v>
      </x:c>
      <x:c r="R2046" s="55">
        <x:f t="shared" si="383"/>
        <x:v>12.46398704686726</x:v>
      </x:c>
      <x:c r="S2046" s="1" t="str">
        <x:f t="shared" si="384"/>
        <x:v>YES</x:v>
      </x:c>
      <x:c r="T2046" s="1">
        <x:f t="shared" si="385"/>
        <x:v>12.46398704686726</x:v>
      </x:c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53">
        <x:f t="shared" si="374"/>
        <x:v>3</x:v>
      </x:c>
      <x:c r="J2047" s="53">
        <x:f t="shared" si="375"/>
        <x:v>1</x:v>
      </x:c>
      <x:c r="K2047" s="53">
        <x:f t="shared" si="376"/>
        <x:v>17</x:v>
      </x:c>
      <x:c r="L2047" s="53">
        <x:f t="shared" si="377"/>
        <x:v>21</x:v>
      </x:c>
      <x:c r="M2047" s="54">
        <x:f t="shared" si="378"/>
        <x:v>1335.0006977926405</x:v>
      </x:c>
      <x:c r="N2047" s="54">
        <x:f t="shared" si="379"/>
        <x:v>0.42708381791155592</x:v>
      </x:c>
      <x:c r="O2047" s="55">
        <x:f t="shared" si="380"/>
        <x:v>74394</x:v>
      </x:c>
      <x:c r="P2047" s="55">
        <x:f t="shared" si="381"/>
        <x:v>18040</x:v>
      </x:c>
      <x:c r="Q2047" s="55">
        <x:f t="shared" si="382"/>
        <x:v>35677.095447788895</x:v>
      </x:c>
      <x:c r="R2047" s="55">
        <x:f t="shared" si="383"/>
        <x:v>676.9045522111046</x:v>
      </x:c>
      <x:c r="S2047" s="1" t="str">
        <x:f t="shared" si="384"/>
        <x:v>YES</x:v>
      </x:c>
      <x:c r="T2047" s="1">
        <x:f t="shared" si="385"/>
        <x:v>676.9045522111046</x:v>
      </x:c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53">
        <x:f t="shared" si="374"/>
        <x:v>3</x:v>
      </x:c>
      <x:c r="J2048" s="53">
        <x:f t="shared" si="375"/>
        <x:v>1</x:v>
      </x:c>
      <x:c r="K2048" s="53">
        <x:f t="shared" si="376"/>
        <x:v>18</x:v>
      </x:c>
      <x:c r="L2048" s="53">
        <x:f t="shared" si="377"/>
        <x:v>22</x:v>
      </x:c>
      <x:c r="M2048" s="54">
        <x:f t="shared" si="378"/>
        <x:v>1403.0876892512279</x:v>
      </x:c>
      <x:c r="N2048" s="54">
        <x:f t="shared" si="379"/>
        <x:v>0.47436645086890822</x:v>
      </x:c>
      <x:c r="O2048" s="55">
        <x:f t="shared" si="380"/>
        <x:v>77094</x:v>
      </x:c>
      <x:c r="P2048" s="55">
        <x:f t="shared" si="381"/>
        <x:v>18920</x:v>
      </x:c>
      <x:c r="Q2048" s="55">
        <x:f t="shared" si="382"/>
        <x:v>36859.161271722704</x:v>
      </x:c>
      <x:c r="R2048" s="55">
        <x:f t="shared" si="383"/>
        <x:v>1314.8387282772965</x:v>
      </x:c>
      <x:c r="S2048" s="1" t="str">
        <x:f t="shared" si="384"/>
        <x:v>YES</x:v>
      </x:c>
      <x:c r="T2048" s="1">
        <x:f t="shared" si="385"/>
        <x:v>1314.8387282772965</x:v>
      </x:c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53">
        <x:f t="shared" si="374"/>
        <x:v>3</x:v>
      </x:c>
      <x:c r="J2049" s="53">
        <x:f t="shared" si="375"/>
        <x:v>1</x:v>
      </x:c>
      <x:c r="K2049" s="53">
        <x:f t="shared" si="376"/>
        <x:v>19</x:v>
      </x:c>
      <x:c r="L2049" s="53">
        <x:f t="shared" si="377"/>
        <x:v>23</x:v>
      </x:c>
      <x:c r="M2049" s="54">
        <x:f t="shared" si="378"/>
        <x:v>1472.7292178872497</x:v>
      </x:c>
      <x:c r="N2049" s="54">
        <x:f t="shared" si="379"/>
        <x:v>0.52272862353281224</x:v>
      </x:c>
      <x:c r="O2049" s="55">
        <x:f t="shared" si="380"/>
        <x:v>79794</x:v>
      </x:c>
      <x:c r="P2049" s="55">
        <x:f t="shared" si="381"/>
        <x:v>19800</x:v>
      </x:c>
      <x:c r="Q2049" s="55">
        <x:f t="shared" si="382"/>
        <x:v>38068.215588320309</x:v>
      </x:c>
      <x:c r="R2049" s="55">
        <x:f t="shared" si="383"/>
        <x:v>1925.7844116796914</x:v>
      </x:c>
      <x:c r="S2049" s="1" t="str">
        <x:f t="shared" si="384"/>
        <x:v>YES</x:v>
      </x:c>
      <x:c r="T2049" s="1">
        <x:f t="shared" si="385"/>
        <x:v>1925.7844116796914</x:v>
      </x:c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53">
        <x:f t="shared" si="374"/>
        <x:v>3</x:v>
      </x:c>
      <x:c r="J2050" s="53">
        <x:f t="shared" si="375"/>
        <x:v>1</x:v>
      </x:c>
      <x:c r="K2050" s="53">
        <x:f t="shared" si="376"/>
        <x:v>20</x:v>
      </x:c>
      <x:c r="L2050" s="53">
        <x:f t="shared" si="377"/>
        <x:v>24</x:v>
      </x:c>
      <x:c r="M2050" s="54">
        <x:f t="shared" si="378"/>
        <x:v>1543.9535085377267</x:v>
      </x:c>
      <x:c r="N2050" s="54">
        <x:f t="shared" si="379"/>
        <x:v>0.57218993648453242</x:v>
      </x:c>
      <x:c r="O2050" s="55">
        <x:f t="shared" si="380"/>
        <x:v>82494</x:v>
      </x:c>
      <x:c r="P2050" s="55">
        <x:f t="shared" si="381"/>
        <x:v>20680</x:v>
      </x:c>
      <x:c r="Q2050" s="55">
        <x:f t="shared" si="382"/>
        <x:v>39304.748412113309</x:v>
      </x:c>
      <x:c r="R2050" s="55">
        <x:f t="shared" si="383"/>
        <x:v>2509.2515878866907</x:v>
      </x:c>
      <x:c r="S2050" s="1" t="str">
        <x:f t="shared" si="384"/>
        <x:v>YES</x:v>
      </x:c>
      <x:c r="T2050" s="1">
        <x:f t="shared" si="385"/>
        <x:v>2509.2515878866907</x:v>
      </x:c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53">
        <x:f t="shared" si="374"/>
        <x:v>3</x:v>
      </x:c>
      <x:c r="J2051" s="53">
        <x:f t="shared" si="375"/>
        <x:v>1</x:v>
      </x:c>
      <x:c r="K2051" s="53">
        <x:f t="shared" si="376"/>
        <x:v>21</x:v>
      </x:c>
      <x:c r="L2051" s="53">
        <x:f t="shared" si="377"/>
        <x:v>25</x:v>
      </x:c>
      <x:c r="M2051" s="54">
        <x:f t="shared" si="378"/>
        <x:v>1616.7892487641705</x:v>
      </x:c>
      <x:c r="N2051" s="54">
        <x:f t="shared" si="379"/>
        <x:v>0.62277031164178509</x:v>
      </x:c>
      <x:c r="O2051" s="55">
        <x:f t="shared" si="380"/>
        <x:v>85194</x:v>
      </x:c>
      <x:c r="P2051" s="55">
        <x:f t="shared" si="381"/>
        <x:v>21560</x:v>
      </x:c>
      <x:c r="Q2051" s="55">
        <x:f t="shared" si="382"/>
        <x:v>40569.257791044627</x:v>
      </x:c>
      <x:c r="R2051" s="55">
        <x:f t="shared" si="383"/>
        <x:v>3064.7422089553729</x:v>
      </x:c>
      <x:c r="S2051" s="1" t="str">
        <x:f t="shared" si="384"/>
        <x:v>YES</x:v>
      </x:c>
      <x:c r="T2051" s="1">
        <x:f t="shared" si="385"/>
        <x:v>3064.7422089553729</x:v>
      </x:c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53">
        <x:f t="shared" si="374"/>
        <x:v>3</x:v>
      </x:c>
      <x:c r="J2052" s="53">
        <x:f t="shared" si="375"/>
        <x:v>1</x:v>
      </x:c>
      <x:c r="K2052" s="53">
        <x:f t="shared" si="376"/>
        <x:v>22</x:v>
      </x:c>
      <x:c r="L2052" s="53">
        <x:f t="shared" si="377"/>
        <x:v>26</x:v>
      </x:c>
      <x:c r="M2052" s="54">
        <x:f t="shared" si="378"/>
        <x:v>1691.2655960105667</x:v>
      </x:c>
      <x:c r="N2052" s="54">
        <x:f t="shared" si="379"/>
        <x:v>0.67448999722956016</x:v>
      </x:c>
      <x:c r="O2052" s="55">
        <x:f t="shared" si="380"/>
        <x:v>87894</x:v>
      </x:c>
      <x:c r="P2052" s="55">
        <x:f t="shared" si="381"/>
        <x:v>22440</x:v>
      </x:c>
      <x:c r="Q2052" s="55">
        <x:f t="shared" si="382"/>
        <x:v>41862.24993073901</x:v>
      </x:c>
      <x:c r="R2052" s="55">
        <x:f t="shared" si="383"/>
        <x:v>3591.7500692609901</x:v>
      </x:c>
      <x:c r="S2052" s="1" t="str">
        <x:f t="shared" si="384"/>
        <x:v>YES</x:v>
      </x:c>
      <x:c r="T2052" s="1">
        <x:f t="shared" si="385"/>
        <x:v>3591.7500692609901</x:v>
      </x:c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53">
        <x:f t="shared" si="374"/>
        <x:v>3</x:v>
      </x:c>
      <x:c r="J2053" s="53">
        <x:f t="shared" si="375"/>
        <x:v>1</x:v>
      </x:c>
      <x:c r="K2053" s="53">
        <x:f t="shared" si="376"/>
        <x:v>23</x:v>
      </x:c>
      <x:c r="L2053" s="53">
        <x:f t="shared" si="377"/>
        <x:v>27</x:v>
      </x:c>
      <x:c r="M2053" s="54">
        <x:f t="shared" si="378"/>
        <x:v>1767.4121848680031</x:v>
      </x:c>
      <x:c r="N2053" s="54">
        <x:f t="shared" si="379"/>
        <x:v>0.72736957282500214</x:v>
      </x:c>
      <x:c r="O2053" s="55">
        <x:f t="shared" si="380"/>
        <x:v>90594</x:v>
      </x:c>
      <x:c r="P2053" s="55">
        <x:f t="shared" si="381"/>
        <x:v>23320</x:v>
      </x:c>
      <x:c r="Q2053" s="55">
        <x:f t="shared" si="382"/>
        <x:v>43184.239320625056</x:v>
      </x:c>
      <x:c r="R2053" s="55">
        <x:f t="shared" si="383"/>
        <x:v>4089.7606793749437</x:v>
      </x:c>
      <x:c r="S2053" s="1" t="str">
        <x:f t="shared" si="384"/>
        <x:v>YES</x:v>
      </x:c>
      <x:c r="T2053" s="1">
        <x:f t="shared" si="385"/>
        <x:v>4089.7606793749437</x:v>
      </x:c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53">
        <x:f t="shared" si="374"/>
        <x:v>3</x:v>
      </x:c>
      <x:c r="J2054" s="53">
        <x:f t="shared" si="375"/>
        <x:v>1</x:v>
      </x:c>
      <x:c r="K2054" s="53">
        <x:f t="shared" si="376"/>
        <x:v>24</x:v>
      </x:c>
      <x:c r="L2054" s="53">
        <x:f t="shared" si="377"/>
        <x:v>28</x:v>
      </x:c>
      <x:c r="M2054" s="54">
        <x:f t="shared" si="378"/>
        <x:v>1845.259134447499</x:v>
      </x:c>
      <x:c r="N2054" s="54">
        <x:f t="shared" si="379"/>
        <x:v>0.78142995447742991</x:v>
      </x:c>
      <x:c r="O2054" s="55">
        <x:f t="shared" si="380"/>
        <x:v>93294</x:v>
      </x:c>
      <x:c r="P2054" s="55">
        <x:f t="shared" si="381"/>
        <x:v>24200</x:v>
      </x:c>
      <x:c r="Q2054" s="55">
        <x:f t="shared" si="382"/>
        <x:v>44535.748861935746</x:v>
      </x:c>
      <x:c r="R2054" s="55">
        <x:f t="shared" si="383"/>
        <x:v>4558.2511380642536</x:v>
      </x:c>
      <x:c r="S2054" s="1" t="str">
        <x:f t="shared" si="384"/>
        <x:v>YES</x:v>
      </x:c>
      <x:c r="T2054" s="1">
        <x:f t="shared" si="385"/>
        <x:v>4558.2511380642536</x:v>
      </x:c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53">
        <x:f t="shared" si="374"/>
        <x:v>3</x:v>
      </x:c>
      <x:c r="J2055" s="53">
        <x:f t="shared" si="375"/>
        <x:v>1</x:v>
      </x:c>
      <x:c r="K2055" s="53">
        <x:f t="shared" si="376"/>
        <x:v>25</x:v>
      </x:c>
      <x:c r="L2055" s="53">
        <x:f t="shared" si="377"/>
        <x:v>29</x:v>
      </x:c>
      <x:c r="M2055" s="54">
        <x:f t="shared" si="378"/>
        <x:v>1924.8370558625966</x:v>
      </x:c>
      <x:c r="N2055" s="54">
        <x:f t="shared" si="379"/>
        <x:v>0.836692399904581</x:v>
      </x:c>
      <x:c r="O2055" s="55">
        <x:f t="shared" si="380"/>
        <x:v>95994</x:v>
      </x:c>
      <x:c r="P2055" s="55">
        <x:f t="shared" si="381"/>
        <x:v>25080</x:v>
      </x:c>
      <x:c r="Q2055" s="55">
        <x:f t="shared" si="382"/>
        <x:v>45917.309997614524</x:v>
      </x:c>
      <x:c r="R2055" s="55">
        <x:f t="shared" si="383"/>
        <x:v>4996.690002385476</x:v>
      </x:c>
      <x:c r="S2055" s="1" t="str">
        <x:f t="shared" si="384"/>
        <x:v>YES</x:v>
      </x:c>
      <x:c r="T2055" s="1">
        <x:f t="shared" si="385"/>
        <x:v>4996.690002385476</x:v>
      </x:c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53">
        <x:f t="shared" si="374"/>
        <x:v>3</x:v>
      </x:c>
      <x:c r="J2056" s="53">
        <x:f t="shared" si="375"/>
        <x:v>1</x:v>
      </x:c>
      <x:c r="K2056" s="53">
        <x:f t="shared" si="376"/>
        <x:v>26</x:v>
      </x:c>
      <x:c r="L2056" s="53">
        <x:f t="shared" si="377"/>
        <x:v>30</x:v>
      </x:c>
      <x:c r="M2056" s="54">
        <x:f t="shared" si="378"/>
        <x:v>2006.1770598233145</x:v>
      </x:c>
      <x:c r="N2056" s="54">
        <x:f t="shared" si="379"/>
        <x:v>0.89317851376619062</x:v>
      </x:c>
      <x:c r="O2056" s="55">
        <x:f t="shared" si="380"/>
        <x:v>98694</x:v>
      </x:c>
      <x:c r="P2056" s="55">
        <x:f t="shared" si="381"/>
        <x:v>25960</x:v>
      </x:c>
      <x:c r="Q2056" s="55">
        <x:f t="shared" si="382"/>
        <x:v>47329.462844154768</x:v>
      </x:c>
      <x:c r="R2056" s="55">
        <x:f t="shared" si="383"/>
        <x:v>5404.5371558452316</x:v>
      </x:c>
      <x:c r="S2056" s="1" t="str">
        <x:f t="shared" si="384"/>
        <x:v>YES</x:v>
      </x:c>
      <x:c r="T2056" s="1">
        <x:f t="shared" si="385"/>
        <x:v>5404.5371558452316</x:v>
      </x:c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53">
        <x:f t="shared" si="374"/>
        <x:v>3</x:v>
      </x:c>
      <x:c r="J2057" s="53">
        <x:f t="shared" si="375"/>
        <x:v>1</x:v>
      </x:c>
      <x:c r="K2057" s="53">
        <x:f t="shared" si="376"/>
        <x:v>27</x:v>
      </x:c>
      <x:c r="L2057" s="53">
        <x:f t="shared" si="377"/>
        <x:v>31</x:v>
      </x:c>
      <x:c r="M2057" s="54">
        <x:f t="shared" si="378"/>
        <x:v>2089.3107643430712</x:v>
      </x:c>
      <x:c r="N2057" s="54">
        <x:f t="shared" si="379"/>
        <x:v>0.95091025301602172</x:v>
      </x:c>
      <x:c r="O2057" s="55">
        <x:f t="shared" si="380"/>
        <x:v>101394</x:v>
      </x:c>
      <x:c r="P2057" s="55">
        <x:f t="shared" si="381"/>
        <x:v>26840</x:v>
      </x:c>
      <x:c r="Q2057" s="55">
        <x:f t="shared" si="382"/>
        <x:v>48772.756325400544</x:v>
      </x:c>
      <x:c r="R2057" s="55">
        <x:f t="shared" si="383"/>
        <x:v>5781.2436745994564</x:v>
      </x:c>
      <x:c r="S2057" s="1" t="str">
        <x:f t="shared" si="384"/>
        <x:v>YES</x:v>
      </x:c>
      <x:c r="T2057" s="1">
        <x:f t="shared" si="385"/>
        <x:v>5781.2436745994564</x:v>
      </x:c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53">
        <x:f t="shared" si="374"/>
        <x:v>3</x:v>
      </x:c>
      <x:c r="J2058" s="53">
        <x:f t="shared" si="375"/>
        <x:v>1</x:v>
      </x:c>
      <x:c r="K2058" s="53">
        <x:f t="shared" si="376"/>
        <x:v>28</x:v>
      </x:c>
      <x:c r="L2058" s="53">
        <x:f t="shared" si="377"/>
        <x:v>32</x:v>
      </x:c>
      <x:c r="M2058" s="54">
        <x:f t="shared" si="378"/>
        <x:v>2174.270302560225</x:v>
      </x:c>
      <x:c r="N2058" s="54">
        <x:f t="shared" si="379"/>
        <x:v>1.0099099323334895</x:v>
      </x:c>
      <x:c r="O2058" s="55">
        <x:f t="shared" si="380"/>
        <x:v>104094</x:v>
      </x:c>
      <x:c r="P2058" s="55">
        <x:f t="shared" si="381"/>
        <x:v>27720</x:v>
      </x:c>
      <x:c r="Q2058" s="55">
        <x:f t="shared" si="382"/>
        <x:v>50247.748308337235</x:v>
      </x:c>
      <x:c r="R2058" s="55">
        <x:f t="shared" si="383"/>
        <x:v>6126.2516916627646</x:v>
      </x:c>
      <x:c r="S2058" s="1" t="str">
        <x:f t="shared" si="384"/>
        <x:v>YES</x:v>
      </x:c>
      <x:c r="T2058" s="1">
        <x:f t="shared" si="385"/>
        <x:v>6126.2516916627646</x:v>
      </x:c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53">
        <x:f t="shared" si="374"/>
        <x:v>3</x:v>
      </x:c>
      <x:c r="J2059" s="53">
        <x:f t="shared" si="375"/>
        <x:v>1</x:v>
      </x:c>
      <x:c r="K2059" s="53">
        <x:f t="shared" si="376"/>
        <x:v>29</x:v>
      </x:c>
      <x:c r="L2059" s="53">
        <x:f t="shared" si="377"/>
        <x:v>33</x:v>
      </x:c>
      <x:c r="M2059" s="54">
        <x:f t="shared" si="378"/>
        <x:v>2261.0883306758783</x:v>
      </x:c>
      <x:c r="N2059" s="54">
        <x:f t="shared" si="379"/>
        <x:v>1.0702002296360267</x:v>
      </x:c>
      <x:c r="O2059" s="55">
        <x:f t="shared" si="380"/>
        <x:v>106794</x:v>
      </x:c>
      <x:c r="P2059" s="55">
        <x:f t="shared" si="381"/>
        <x:v>28600</x:v>
      </x:c>
      <x:c r="Q2059" s="55">
        <x:f t="shared" si="382"/>
        <x:v>51755.005740900669</x:v>
      </x:c>
      <x:c r="R2059" s="55">
        <x:f t="shared" si="383"/>
        <x:v>6438.9942590993305</x:v>
      </x:c>
      <x:c r="S2059" s="1" t="str">
        <x:f t="shared" si="384"/>
        <x:v>YES</x:v>
      </x:c>
      <x:c r="T2059" s="1">
        <x:f t="shared" si="385"/>
        <x:v>6438.9942590993305</x:v>
      </x:c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53">
        <x:f t="shared" si="374"/>
        <x:v>3</x:v>
      </x:c>
      <x:c r="J2060" s="53">
        <x:f t="shared" si="375"/>
        <x:v>1</x:v>
      </x:c>
      <x:c r="K2060" s="53">
        <x:f t="shared" si="376"/>
        <x:v>30</x:v>
      </x:c>
      <x:c r="L2060" s="53">
        <x:f t="shared" si="377"/>
        <x:v>34</x:v>
      </x:c>
      <x:c r="M2060" s="54">
        <x:f t="shared" si="378"/>
        <x:v>2349.798036009649</x:v>
      </x:c>
      <x:c r="N2060" s="54">
        <x:f t="shared" si="379"/>
        <x:v>1.1318041916733674</x:v>
      </x:c>
      <x:c r="O2060" s="55">
        <x:f t="shared" si="380"/>
        <x:v>109494</x:v>
      </x:c>
      <x:c r="P2060" s="55">
        <x:f t="shared" si="381"/>
        <x:v>29480</x:v>
      </x:c>
      <x:c r="Q2060" s="55">
        <x:f t="shared" si="382"/>
        <x:v>53295.104791834179</x:v>
      </x:c>
      <x:c r="R2060" s="55">
        <x:f t="shared" si="383"/>
        <x:v>6718.8952081658208</x:v>
      </x:c>
      <x:c r="S2060" s="1" t="str">
        <x:f t="shared" si="384"/>
        <x:v>YES</x:v>
      </x:c>
      <x:c r="T2060" s="1">
        <x:f t="shared" si="385"/>
        <x:v>6718.8952081658208</x:v>
      </x:c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53">
        <x:f t="shared" si="374"/>
        <x:v>3</x:v>
      </x:c>
      <x:c r="J2061" s="53">
        <x:f t="shared" si="375"/>
        <x:v>2</x:v>
      </x:c>
      <x:c r="K2061" s="53">
        <x:f t="shared" si="376"/>
        <x:v>0</x:v>
      </x:c>
      <x:c r="L2061" s="53">
        <x:f t="shared" si="377"/>
        <x:v>5</x:v>
      </x:c>
      <x:c r="M2061" s="54">
        <x:f t="shared" si="378"/>
        <x:v>422.40750000000014</x:v>
      </x:c>
      <x:c r="N2061" s="54">
        <x:f t="shared" si="379"/>
        <x:v>0</x:v>
      </x:c>
      <x:c r="O2061" s="55">
        <x:f t="shared" si="380"/>
        <x:v>30588</x:v>
      </x:c>
      <x:c r="P2061" s="55">
        <x:f t="shared" si="381"/>
        <x:v>3520</x:v>
      </x:c>
      <x:c r="Q2061" s="55">
        <x:f t="shared" si="382"/>
        <x:v>14666.927083333338</x:v>
      </x:c>
      <x:c r="R2061" s="55">
        <x:f t="shared" si="383"/>
        <x:v>-7598.9270833333376</x:v>
      </x:c>
      <x:c r="S2061" s="1" t="str">
        <x:f t="shared" si="384"/>
        <x:v>YES</x:v>
      </x:c>
      <x:c r="T2061" s="1">
        <x:f t="shared" si="385"/>
        <x:v>-7598.9270833333376</x:v>
      </x:c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53">
        <x:f t="shared" si="374"/>
        <x:v>3</x:v>
      </x:c>
      <x:c r="J2062" s="53">
        <x:f t="shared" si="375"/>
        <x:v>2</x:v>
      </x:c>
      <x:c r="K2062" s="53">
        <x:f t="shared" si="376"/>
        <x:v>1</x:v>
      </x:c>
      <x:c r="L2062" s="53">
        <x:f t="shared" si="377"/>
        <x:v>6</x:v>
      </x:c>
      <x:c r="M2062" s="54">
        <x:f t="shared" si="378"/>
        <x:v>467.97000000000014</x:v>
      </x:c>
      <x:c r="N2062" s="54">
        <x:f t="shared" si="379"/>
        <x:v>0</x:v>
      </x:c>
      <x:c r="O2062" s="55">
        <x:f t="shared" si="380"/>
        <x:v>33288</x:v>
      </x:c>
      <x:c r="P2062" s="55">
        <x:f t="shared" si="381"/>
        <x:v>4400</x:v>
      </x:c>
      <x:c r="Q2062" s="55">
        <x:f t="shared" si="382"/>
        <x:v>16248.958333333338</x:v>
      </x:c>
      <x:c r="R2062" s="55">
        <x:f t="shared" si="383"/>
        <x:v>-7360.9583333333376</x:v>
      </x:c>
      <x:c r="S2062" s="1" t="str">
        <x:f t="shared" si="384"/>
        <x:v>YES</x:v>
      </x:c>
      <x:c r="T2062" s="1">
        <x:f t="shared" si="385"/>
        <x:v>-7360.9583333333376</x:v>
      </x:c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53">
        <x:f t="shared" si="374"/>
        <x:v>3</x:v>
      </x:c>
      <x:c r="J2063" s="53">
        <x:f t="shared" si="375"/>
        <x:v>2</x:v>
      </x:c>
      <x:c r="K2063" s="53">
        <x:f t="shared" si="376"/>
        <x:v>2</x:v>
      </x:c>
      <x:c r="L2063" s="53">
        <x:f t="shared" si="377"/>
        <x:v>7</x:v>
      </x:c>
      <x:c r="M2063" s="54">
        <x:f t="shared" si="378"/>
        <x:v>514.67156250000016</x:v>
      </x:c>
      <x:c r="N2063" s="54">
        <x:f t="shared" si="379"/>
        <x:v>0</x:v>
      </x:c>
      <x:c r="O2063" s="55">
        <x:f t="shared" si="380"/>
        <x:v>35988</x:v>
      </x:c>
      <x:c r="P2063" s="55">
        <x:f t="shared" si="381"/>
        <x:v>5280</x:v>
      </x:c>
      <x:c r="Q2063" s="55">
        <x:f t="shared" si="382"/>
        <x:v>17870.540364583339</x:v>
      </x:c>
      <x:c r="R2063" s="55">
        <x:f t="shared" si="383"/>
        <x:v>-7162.5403645833394</x:v>
      </x:c>
      <x:c r="S2063" s="1" t="str">
        <x:f t="shared" si="384"/>
        <x:v>YES</x:v>
      </x:c>
      <x:c r="T2063" s="1">
        <x:f t="shared" si="385"/>
        <x:v>-7162.5403645833394</x:v>
      </x:c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53">
        <x:f t="shared" si="374"/>
        <x:v>3</x:v>
      </x:c>
      <x:c r="J2064" s="53">
        <x:f t="shared" si="375"/>
        <x:v>2</x:v>
      </x:c>
      <x:c r="K2064" s="53">
        <x:f t="shared" si="376"/>
        <x:v>3</x:v>
      </x:c>
      <x:c r="L2064" s="53">
        <x:f t="shared" si="377"/>
        <x:v>8</x:v>
      </x:c>
      <x:c r="M2064" s="54">
        <x:f t="shared" si="378"/>
        <x:v>562.53354492187509</x:v>
      </x:c>
      <x:c r="N2064" s="54">
        <x:f t="shared" si="379"/>
        <x:v>0</x:v>
      </x:c>
      <x:c r="O2064" s="55">
        <x:f t="shared" si="380"/>
        <x:v>38688</x:v>
      </x:c>
      <x:c r="P2064" s="55">
        <x:f t="shared" si="381"/>
        <x:v>6160</x:v>
      </x:c>
      <x:c r="Q2064" s="55">
        <x:f t="shared" si="382"/>
        <x:v>19532.414754231773</x:v>
      </x:c>
      <x:c r="R2064" s="55">
        <x:f t="shared" si="383"/>
        <x:v>-7004.4147542317733</x:v>
      </x:c>
      <x:c r="S2064" s="1" t="str">
        <x:f t="shared" si="384"/>
        <x:v>YES</x:v>
      </x:c>
      <x:c r="T2064" s="1">
        <x:f t="shared" si="385"/>
        <x:v>-7004.4147542317733</x:v>
      </x:c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53">
        <x:f t="shared" si="374"/>
        <x:v>3</x:v>
      </x:c>
      <x:c r="J2065" s="53">
        <x:f t="shared" si="375"/>
        <x:v>2</x:v>
      </x:c>
      <x:c r="K2065" s="53">
        <x:f t="shared" si="376"/>
        <x:v>4</x:v>
      </x:c>
      <x:c r="L2065" s="53">
        <x:f t="shared" si="377"/>
        <x:v>9</x:v>
      </x:c>
      <x:c r="M2065" s="54">
        <x:f t="shared" si="378"/>
        <x:v>611.57766064453142</x:v>
      </x:c>
      <x:c r="N2065" s="54">
        <x:f t="shared" si="379"/>
        <x:v>0</x:v>
      </x:c>
      <x:c r="O2065" s="55">
        <x:f t="shared" si="380"/>
        <x:v>41388</x:v>
      </x:c>
      <x:c r="P2065" s="55">
        <x:f t="shared" si="381"/>
        <x:v>7040</x:v>
      </x:c>
      <x:c r="Q2065" s="55">
        <x:f t="shared" si="382"/>
        <x:v>21235.33543904623</x:v>
      </x:c>
      <x:c r="R2065" s="55">
        <x:f t="shared" si="383"/>
        <x:v>-6887.33543904623</x:v>
      </x:c>
      <x:c r="S2065" s="1" t="str">
        <x:f t="shared" si="384"/>
        <x:v>YES</x:v>
      </x:c>
      <x:c r="T2065" s="1">
        <x:f t="shared" si="385"/>
        <x:v>-6887.33543904623</x:v>
      </x:c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53">
        <x:f t="shared" si="374"/>
        <x:v>3</x:v>
      </x:c>
      <x:c r="J2066" s="53">
        <x:f t="shared" si="375"/>
        <x:v>2</x:v>
      </x:c>
      <x:c r="K2066" s="53">
        <x:f t="shared" si="376"/>
        <x:v>5</x:v>
      </x:c>
      <x:c r="L2066" s="53">
        <x:f t="shared" si="377"/>
        <x:v>10</x:v>
      </x:c>
      <x:c r="M2066" s="54">
        <x:f t="shared" si="378"/>
        <x:v>661.82598456573498</x:v>
      </x:c>
      <x:c r="N2066" s="54">
        <x:f t="shared" si="379"/>
        <x:v>0</x:v>
      </x:c>
      <x:c r="O2066" s="55">
        <x:f t="shared" si="380"/>
        <x:v>44088</x:v>
      </x:c>
      <x:c r="P2066" s="55">
        <x:f t="shared" si="381"/>
        <x:v>7920</x:v>
      </x:c>
      <x:c r="Q2066" s="55">
        <x:f t="shared" si="382"/>
        <x:v>22980.068908532463</x:v>
      </x:c>
      <x:c r="R2066" s="55">
        <x:f t="shared" si="383"/>
        <x:v>-6812.068908532463</x:v>
      </x:c>
      <x:c r="S2066" s="1" t="str">
        <x:f t="shared" si="384"/>
        <x:v>YES</x:v>
      </x:c>
      <x:c r="T2066" s="1">
        <x:f t="shared" si="385"/>
        <x:v>-6812.068908532463</x:v>
      </x:c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53">
        <x:f t="shared" si="374"/>
        <x:v>3</x:v>
      </x:c>
      <x:c r="J2067" s="53">
        <x:f t="shared" si="375"/>
        <x:v>2</x:v>
      </x:c>
      <x:c r="K2067" s="53">
        <x:f t="shared" si="376"/>
        <x:v>6</x:v>
      </x:c>
      <x:c r="L2067" s="53">
        <x:f t="shared" si="377"/>
        <x:v>11</x:v>
      </x:c>
      <x:c r="M2067" s="54">
        <x:f t="shared" si="378"/>
        <x:v>713.30095874736799</x:v>
      </x:c>
      <x:c r="N2067" s="54">
        <x:f t="shared" si="379"/>
        <x:v>0</x:v>
      </x:c>
      <x:c r="O2067" s="55">
        <x:f t="shared" si="380"/>
        <x:v>46788</x:v>
      </x:c>
      <x:c r="P2067" s="55">
        <x:f t="shared" si="381"/>
        <x:v>8800</x:v>
      </x:c>
      <x:c r="Q2067" s="55">
        <x:f t="shared" si="382"/>
        <x:v>24767.394400950277</x:v>
      </x:c>
      <x:c r="R2067" s="55">
        <x:f t="shared" si="383"/>
        <x:v>-6779.3944009502775</x:v>
      </x:c>
      <x:c r="S2067" s="1" t="str">
        <x:f t="shared" si="384"/>
        <x:v>YES</x:v>
      </x:c>
      <x:c r="T2067" s="1">
        <x:f t="shared" si="385"/>
        <x:v>-6779.3944009502775</x:v>
      </x:c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53">
        <x:f t="shared" si="374"/>
        <x:v>3</x:v>
      </x:c>
      <x:c r="J2068" s="53">
        <x:f t="shared" si="375"/>
        <x:v>2</x:v>
      </x:c>
      <x:c r="K2068" s="53">
        <x:f t="shared" si="376"/>
        <x:v>7</x:v>
      </x:c>
      <x:c r="L2068" s="53">
        <x:f t="shared" si="377"/>
        <x:v>12</x:v>
      </x:c>
      <x:c r="M2068" s="54">
        <x:f t="shared" si="378"/>
        <x:v>766.02539814532838</x:v>
      </x:c>
      <x:c r="N2068" s="54">
        <x:f t="shared" si="379"/>
        <x:v>3.1962082045366928E-2</x:v>
      </x:c>
      <x:c r="O2068" s="55">
        <x:f t="shared" si="380"/>
        <x:v>49488</x:v>
      </x:c>
      <x:c r="P2068" s="55">
        <x:f t="shared" si="381"/>
        <x:v>9680</x:v>
      </x:c>
      <x:c r="Q2068" s="55">
        <x:f t="shared" si="382"/>
        <x:v>25799.052051134175</x:v>
      </x:c>
      <x:c r="R2068" s="55">
        <x:f t="shared" si="383"/>
        <x:v>-5991.0520511341747</x:v>
      </x:c>
      <x:c r="S2068" s="1" t="str">
        <x:f t="shared" si="384"/>
        <x:v>YES</x:v>
      </x:c>
      <x:c r="T2068" s="1">
        <x:f t="shared" si="385"/>
        <x:v>-5991.0520511341747</x:v>
      </x:c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53">
        <x:f t="shared" si="374"/>
        <x:v>3</x:v>
      </x:c>
      <x:c r="J2069" s="53">
        <x:f t="shared" si="375"/>
        <x:v>2</x:v>
      </x:c>
      <x:c r="K2069" s="53">
        <x:f t="shared" si="376"/>
        <x:v>8</x:v>
      </x:c>
      <x:c r="L2069" s="53">
        <x:f t="shared" si="377"/>
        <x:v>13</x:v>
      </x:c>
      <x:c r="M2069" s="54">
        <x:f t="shared" si="378"/>
        <x:v>820.02249642530853</x:v>
      </x:c>
      <x:c r="N2069" s="54">
        <x:f t="shared" si="379"/>
        <x:v>6.9460066962019812E-2</x:v>
      </x:c>
      <x:c r="O2069" s="55">
        <x:f t="shared" si="380"/>
        <x:v>52188</x:v>
      </x:c>
      <x:c r="P2069" s="55">
        <x:f t="shared" si="381"/>
        <x:v>10560</x:v>
      </x:c>
      <x:c r="Q2069" s="55">
        <x:f t="shared" si="382"/>
        <x:v>26736.501674050494</x:v>
      </x:c>
      <x:c r="R2069" s="55">
        <x:f t="shared" si="383"/>
        <x:v>-5108.5016740504943</x:v>
      </x:c>
      <x:c r="S2069" s="1" t="str">
        <x:f t="shared" si="384"/>
        <x:v>YES</x:v>
      </x:c>
      <x:c r="T2069" s="1">
        <x:f t="shared" si="385"/>
        <x:v>-5108.5016740504943</x:v>
      </x:c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53">
        <x:f t="shared" si="374"/>
        <x:v>3</x:v>
      </x:c>
      <x:c r="J2070" s="53">
        <x:f t="shared" si="375"/>
        <x:v>2</x:v>
      </x:c>
      <x:c r="K2070" s="53">
        <x:f t="shared" si="376"/>
        <x:v>9</x:v>
      </x:c>
      <x:c r="L2070" s="53">
        <x:f t="shared" si="377"/>
        <x:v>14</x:v>
      </x:c>
      <x:c r="M2070" s="54">
        <x:f t="shared" si="378"/>
        <x:v>875.31583186570299</x:v>
      </x:c>
      <x:c r="N2070" s="54">
        <x:f t="shared" si="379"/>
        <x:v>0.10785821657340486</x:v>
      </x:c>
      <x:c r="O2070" s="55">
        <x:f t="shared" si="380"/>
        <x:v>54888</x:v>
      </x:c>
      <x:c r="P2070" s="55">
        <x:f t="shared" si="381"/>
        <x:v>11440</x:v>
      </x:c>
      <x:c r="Q2070" s="55">
        <x:f t="shared" si="382"/>
        <x:v>27696.45541433512</x:v>
      </x:c>
      <x:c r="R2070" s="55">
        <x:f t="shared" si="383"/>
        <x:v>-4248.4554143351197</x:v>
      </x:c>
      <x:c r="S2070" s="1" t="str">
        <x:f t="shared" si="384"/>
        <x:v>YES</x:v>
      </x:c>
      <x:c r="T2070" s="1">
        <x:f t="shared" si="385"/>
        <x:v>-4248.4554143351197</x:v>
      </x:c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53">
        <x:f t="shared" si="374"/>
        <x:v>3</x:v>
      </x:c>
      <x:c r="J2071" s="53">
        <x:f t="shared" si="375"/>
        <x:v>2</x:v>
      </x:c>
      <x:c r="K2071" s="53">
        <x:f t="shared" si="376"/>
        <x:v>10</x:v>
      </x:c>
      <x:c r="L2071" s="53">
        <x:f t="shared" si="377"/>
        <x:v>15</x:v>
      </x:c>
      <x:c r="M2071" s="54">
        <x:f t="shared" si="378"/>
        <x:v>931.92937334891587</x:v>
      </x:c>
      <x:c r="N2071" s="54">
        <x:f t="shared" si="379"/>
        <x:v>0.14717317593674714</x:v>
      </x:c>
      <x:c r="O2071" s="55">
        <x:f t="shared" si="380"/>
        <x:v>57588</x:v>
      </x:c>
      <x:c r="P2071" s="55">
        <x:f t="shared" si="381"/>
        <x:v>12320</x:v>
      </x:c>
      <x:c r="Q2071" s="55">
        <x:f t="shared" si="382"/>
        <x:v>28679.329398418678</x:v>
      </x:c>
      <x:c r="R2071" s="55">
        <x:f t="shared" si="383"/>
        <x:v>-3411.3293984186785</x:v>
      </x:c>
      <x:c r="S2071" s="1" t="str">
        <x:f t="shared" si="384"/>
        <x:v>YES</x:v>
      </x:c>
      <x:c r="T2071" s="1">
        <x:f t="shared" si="385"/>
        <x:v>-3411.3293984186785</x:v>
      </x:c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53">
        <x:f t="shared" si="374"/>
        <x:v>3</x:v>
      </x:c>
      <x:c r="J2072" s="53">
        <x:f t="shared" si="375"/>
        <x:v>2</x:v>
      </x:c>
      <x:c r="K2072" s="53">
        <x:f t="shared" si="376"/>
        <x:v>11</x:v>
      </x:c>
      <x:c r="L2072" s="53">
        <x:f t="shared" si="377"/>
        <x:v>16</x:v>
      </x:c>
      <x:c r="M2072" s="54">
        <x:f t="shared" si="378"/>
        <x:v>989.88748644235488</x:v>
      </x:c>
      <x:c r="N2072" s="54">
        <x:f t="shared" si="379"/>
        <x:v>0.18742186558496868</x:v>
      </x:c>
      <x:c r="O2072" s="55">
        <x:f t="shared" si="380"/>
        <x:v>60288</x:v>
      </x:c>
      <x:c r="P2072" s="55">
        <x:f t="shared" si="381"/>
        <x:v>13200</x:v>
      </x:c>
      <x:c r="Q2072" s="55">
        <x:f t="shared" si="382"/>
        <x:v>29685.546639624215</x:v>
      </x:c>
      <x:c r="R2072" s="55">
        <x:f t="shared" si="383"/>
        <x:v>-2597.5466396242155</x:v>
      </x:c>
      <x:c r="S2072" s="1" t="str">
        <x:f t="shared" si="384"/>
        <x:v>YES</x:v>
      </x:c>
      <x:c r="T2072" s="1">
        <x:f t="shared" si="385"/>
        <x:v>-2597.5466396242155</x:v>
      </x:c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53">
        <x:f t="shared" si="374"/>
        <x:v>3</x:v>
      </x:c>
      <x:c r="J2073" s="53">
        <x:f t="shared" si="375"/>
        <x:v>2</x:v>
      </x:c>
      <x:c r="K2073" s="53">
        <x:f t="shared" si="376"/>
        <x:v>12</x:v>
      </x:c>
      <x:c r="L2073" s="53">
        <x:f t="shared" si="377"/>
        <x:v>17</x:v>
      </x:c>
      <x:c r="M2073" s="54">
        <x:f t="shared" si="378"/>
        <x:v>1049.2149395704193</x:v>
      </x:c>
      <x:c r="N2073" s="54">
        <x:f t="shared" si="379"/>
        <x:v>0.22862148581279121</x:v>
      </x:c>
      <x:c r="O2073" s="55">
        <x:f t="shared" si="380"/>
        <x:v>62988</x:v>
      </x:c>
      <x:c r="P2073" s="55">
        <x:f t="shared" si="381"/>
        <x:v>14080</x:v>
      </x:c>
      <x:c r="Q2073" s="55">
        <x:f t="shared" si="382"/>
        <x:v>30715.53714531978</x:v>
      </x:c>
      <x:c r="R2073" s="55">
        <x:f t="shared" si="383"/>
        <x:v>-1807.5371453197804</x:v>
      </x:c>
      <x:c r="S2073" s="1" t="str">
        <x:f t="shared" si="384"/>
        <x:v>YES</x:v>
      </x:c>
      <x:c r="T2073" s="1">
        <x:f t="shared" si="385"/>
        <x:v>-1807.5371453197804</x:v>
      </x:c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53">
        <x:f t="shared" si="374"/>
        <x:v>3</x:v>
      </x:c>
      <x:c r="J2074" s="53">
        <x:f t="shared" si="375"/>
        <x:v>2</x:v>
      </x:c>
      <x:c r="K2074" s="53">
        <x:f t="shared" si="376"/>
        <x:v>13</x:v>
      </x:c>
      <x:c r="L2074" s="53">
        <x:f t="shared" si="377"/>
        <x:v>18</x:v>
      </x:c>
      <x:c r="M2074" s="54">
        <x:f t="shared" si="378"/>
        <x:v>1109.9369102788037</x:v>
      </x:c>
      <x:c r="N2074" s="54">
        <x:f t="shared" si="379"/>
        <x:v>0.27078952102694698</x:v>
      </x:c>
      <x:c r="O2074" s="55">
        <x:f t="shared" si="380"/>
        <x:v>65688</x:v>
      </x:c>
      <x:c r="P2074" s="55">
        <x:f t="shared" si="381"/>
        <x:v>14960</x:v>
      </x:c>
      <x:c r="Q2074" s="55">
        <x:f t="shared" si="382"/>
        <x:v>31769.738025673676</x:v>
      </x:c>
      <x:c r="R2074" s="55">
        <x:f t="shared" si="383"/>
        <x:v>-1041.738025673676</x:v>
      </x:c>
      <x:c r="S2074" s="1" t="str">
        <x:f t="shared" si="384"/>
        <x:v>YES</x:v>
      </x:c>
      <x:c r="T2074" s="1">
        <x:f t="shared" si="385"/>
        <x:v>-1041.738025673676</x:v>
      </x:c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53">
        <x:f t="shared" si="374"/>
        <x:v>3</x:v>
      </x:c>
      <x:c r="J2075" s="53">
        <x:f t="shared" si="375"/>
        <x:v>2</x:v>
      </x:c>
      <x:c r="K2075" s="53">
        <x:f t="shared" si="376"/>
        <x:v>14</x:v>
      </x:c>
      <x:c r="L2075" s="53">
        <x:f t="shared" si="377"/>
        <x:v>19</x:v>
      </x:c>
      <x:c r="M2075" s="54">
        <x:f t="shared" si="378"/>
        <x:v>1172.0789915924647</x:v>
      </x:c>
      <x:c r="N2075" s="54">
        <x:f t="shared" si="379"/>
        <x:v>0.31394374416143384</x:v>
      </x:c>
      <x:c r="O2075" s="55">
        <x:f t="shared" si="380"/>
        <x:v>68388</x:v>
      </x:c>
      <x:c r="P2075" s="55">
        <x:f t="shared" si="381"/>
        <x:v>15840</x:v>
      </x:c>
      <x:c r="Q2075" s="55">
        <x:f t="shared" si="382"/>
        <x:v>32848.593604035843</x:v>
      </x:c>
      <x:c r="R2075" s="55">
        <x:f t="shared" si="383"/>
        <x:v>-300.59360403584287</x:v>
      </x:c>
      <x:c r="S2075" s="1" t="str">
        <x:f t="shared" si="384"/>
        <x:v>YES</x:v>
      </x:c>
      <x:c r="T2075" s="1">
        <x:f t="shared" si="385"/>
        <x:v>-300.59360403584287</x:v>
      </x:c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53">
        <x:f t="shared" si="374"/>
        <x:v>3</x:v>
      </x:c>
      <x:c r="J2076" s="53">
        <x:f t="shared" si="375"/>
        <x:v>2</x:v>
      </x:c>
      <x:c r="K2076" s="53">
        <x:f t="shared" si="376"/>
        <x:v>15</x:v>
      </x:c>
      <x:c r="L2076" s="53">
        <x:f t="shared" si="377"/>
        <x:v>20</x:v>
      </x:c>
      <x:c r="M2076" s="54">
        <x:f t="shared" si="378"/>
        <x:v>1235.6671984686113</x:v>
      </x:c>
      <x:c r="N2076" s="54">
        <x:f t="shared" si="379"/>
        <x:v>0.35810222115875789</x:v>
      </x:c>
      <x:c r="O2076" s="55">
        <x:f t="shared" si="380"/>
        <x:v>71088</x:v>
      </x:c>
      <x:c r="P2076" s="55">
        <x:f t="shared" si="381"/>
        <x:v>16720</x:v>
      </x:c>
      <x:c r="Q2076" s="55">
        <x:f t="shared" si="382"/>
        <x:v>33952.555528968951</x:v>
      </x:c>
      <x:c r="R2076" s="55">
        <x:f t="shared" si="383"/>
        <x:v>415.44447103104903</x:v>
      </x:c>
      <x:c r="S2076" s="1" t="str">
        <x:f t="shared" si="384"/>
        <x:v>YES</x:v>
      </x:c>
      <x:c r="T2076" s="1">
        <x:f t="shared" si="385"/>
        <x:v>415.44447103104903</x:v>
      </x:c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53">
        <x:f t="shared" si="374"/>
        <x:v>3</x:v>
      </x:c>
      <x:c r="J2077" s="53">
        <x:f t="shared" si="375"/>
        <x:v>2</x:v>
      </x:c>
      <x:c r="K2077" s="53">
        <x:f t="shared" si="376"/>
        <x:v>16</x:v>
      </x:c>
      <x:c r="L2077" s="53">
        <x:f t="shared" si="377"/>
        <x:v>21</x:v>
      </x:c>
      <x:c r="M2077" s="54">
        <x:f t="shared" si="378"/>
        <x:v>1300.7279743461004</x:v>
      </x:c>
      <x:c r="N2077" s="54">
        <x:f t="shared" si="379"/>
        <x:v>0.40328331551812524</x:v>
      </x:c>
      <x:c r="O2077" s="55">
        <x:f t="shared" si="380"/>
        <x:v>73788</x:v>
      </x:c>
      <x:c r="P2077" s="55">
        <x:f t="shared" si="381"/>
        <x:v>17600</x:v>
      </x:c>
      <x:c r="Q2077" s="55">
        <x:f t="shared" si="382"/>
        <x:v>35082.082887953133</x:v>
      </x:c>
      <x:c r="R2077" s="55">
        <x:f t="shared" si="383"/>
        <x:v>1105.9171120468673</x:v>
      </x:c>
      <x:c r="S2077" s="1" t="str">
        <x:f t="shared" si="384"/>
        <x:v>YES</x:v>
      </x:c>
      <x:c r="T2077" s="1">
        <x:f t="shared" si="385"/>
        <x:v>1105.9171120468673</x:v>
      </x:c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53">
        <x:f t="shared" si="374"/>
        <x:v>3</x:v>
      </x:c>
      <x:c r="J2078" s="53">
        <x:f t="shared" si="375"/>
        <x:v>2</x:v>
      </x:c>
      <x:c r="K2078" s="53">
        <x:f t="shared" si="376"/>
        <x:v>17</x:v>
      </x:c>
      <x:c r="L2078" s="53">
        <x:f t="shared" si="377"/>
        <x:v>22</x:v>
      </x:c>
      <x:c r="M2078" s="54">
        <x:f t="shared" si="378"/>
        <x:v>1367.2881977926406</x:v>
      </x:c>
      <x:c r="N2078" s="54">
        <x:f t="shared" si="379"/>
        <x:v>0.44950569291155601</x:v>
      </x:c>
      <x:c r="O2078" s="55">
        <x:f t="shared" si="380"/>
        <x:v>76488</x:v>
      </x:c>
      <x:c r="P2078" s="55">
        <x:f t="shared" si="381"/>
        <x:v>18480</x:v>
      </x:c>
      <x:c r="Q2078" s="55">
        <x:f t="shared" si="382"/>
        <x:v>36237.642322788903</x:v>
      </x:c>
      <x:c r="R2078" s="55">
        <x:f t="shared" si="383"/>
        <x:v>1770.3576772110973</x:v>
      </x:c>
      <x:c r="S2078" s="1" t="str">
        <x:f t="shared" si="384"/>
        <x:v>YES</x:v>
      </x:c>
      <x:c r="T2078" s="1">
        <x:f t="shared" si="385"/>
        <x:v>1770.3576772110973</x:v>
      </x:c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53">
        <x:f t="shared" si="374"/>
        <x:v>3</x:v>
      </x:c>
      <x:c r="J2079" s="53">
        <x:f t="shared" si="375"/>
        <x:v>2</x:v>
      </x:c>
      <x:c r="K2079" s="53">
        <x:f t="shared" si="376"/>
        <x:v>18</x:v>
      </x:c>
      <x:c r="L2079" s="53">
        <x:f t="shared" si="377"/>
        <x:v>23</x:v>
      </x:c>
      <x:c r="M2079" s="54">
        <x:f t="shared" si="378"/>
        <x:v>1435.375189251228</x:v>
      </x:c>
      <x:c r="N2079" s="54">
        <x:f t="shared" si="379"/>
        <x:v>0.49678832586890831</x:v>
      </x:c>
      <x:c r="O2079" s="55">
        <x:f t="shared" si="380"/>
        <x:v>79188</x:v>
      </x:c>
      <x:c r="P2079" s="55">
        <x:f t="shared" si="381"/>
        <x:v>19360</x:v>
      </x:c>
      <x:c r="Q2079" s="55">
        <x:f t="shared" si="382"/>
        <x:v>37419.708146722711</x:v>
      </x:c>
      <x:c r="R2079" s="55">
        <x:f t="shared" si="383"/>
        <x:v>2408.2918532772892</x:v>
      </x:c>
      <x:c r="S2079" s="1" t="str">
        <x:f t="shared" si="384"/>
        <x:v>YES</x:v>
      </x:c>
      <x:c r="T2079" s="1">
        <x:f t="shared" si="385"/>
        <x:v>2408.2918532772892</x:v>
      </x:c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53">
        <x:f t="shared" si="374"/>
        <x:v>3</x:v>
      </x:c>
      <x:c r="J2080" s="53">
        <x:f t="shared" si="375"/>
        <x:v>2</x:v>
      </x:c>
      <x:c r="K2080" s="53">
        <x:f t="shared" si="376"/>
        <x:v>19</x:v>
      </x:c>
      <x:c r="L2080" s="53">
        <x:f t="shared" si="377"/>
        <x:v>24</x:v>
      </x:c>
      <x:c r="M2080" s="54">
        <x:f t="shared" si="378"/>
        <x:v>1505.0167178872498</x:v>
      </x:c>
      <x:c r="N2080" s="54">
        <x:f t="shared" si="379"/>
        <x:v>0.54515049853281239</x:v>
      </x:c>
      <x:c r="O2080" s="55">
        <x:f t="shared" si="380"/>
        <x:v>81888</x:v>
      </x:c>
      <x:c r="P2080" s="55">
        <x:f t="shared" si="381"/>
        <x:v>20240</x:v>
      </x:c>
      <x:c r="Q2080" s="55">
        <x:f t="shared" si="382"/>
        <x:v>38628.762463320309</x:v>
      </x:c>
      <x:c r="R2080" s="55">
        <x:f t="shared" si="383"/>
        <x:v>3019.2375366796914</x:v>
      </x:c>
      <x:c r="S2080" s="1" t="str">
        <x:f t="shared" si="384"/>
        <x:v>YES</x:v>
      </x:c>
      <x:c r="T2080" s="1">
        <x:f t="shared" si="385"/>
        <x:v>3019.2375366796914</x:v>
      </x:c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53">
        <x:f t="shared" si="374"/>
        <x:v>3</x:v>
      </x:c>
      <x:c r="J2081" s="53">
        <x:f t="shared" si="375"/>
        <x:v>2</x:v>
      </x:c>
      <x:c r="K2081" s="53">
        <x:f t="shared" si="376"/>
        <x:v>20</x:v>
      </x:c>
      <x:c r="L2081" s="53">
        <x:f t="shared" si="377"/>
        <x:v>25</x:v>
      </x:c>
      <x:c r="M2081" s="54">
        <x:f t="shared" si="378"/>
        <x:v>1576.2410085377269</x:v>
      </x:c>
      <x:c r="N2081" s="54">
        <x:f t="shared" si="379"/>
        <x:v>0.59461181148453257</x:v>
      </x:c>
      <x:c r="O2081" s="55">
        <x:f t="shared" si="380"/>
        <x:v>84588</x:v>
      </x:c>
      <x:c r="P2081" s="55">
        <x:f t="shared" si="381"/>
        <x:v>21120</x:v>
      </x:c>
      <x:c r="Q2081" s="55">
        <x:f t="shared" si="382"/>
        <x:v>39865.295287113317</x:v>
      </x:c>
      <x:c r="R2081" s="55">
        <x:f t="shared" si="383"/>
        <x:v>3602.7047128866834</x:v>
      </x:c>
      <x:c r="S2081" s="1" t="str">
        <x:f t="shared" si="384"/>
        <x:v>YES</x:v>
      </x:c>
      <x:c r="T2081" s="1">
        <x:f t="shared" si="385"/>
        <x:v>3602.7047128866834</x:v>
      </x:c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53">
        <x:f t="shared" si="374"/>
        <x:v>3</x:v>
      </x:c>
      <x:c r="J2082" s="53">
        <x:f t="shared" si="375"/>
        <x:v>2</x:v>
      </x:c>
      <x:c r="K2082" s="53">
        <x:f t="shared" si="376"/>
        <x:v>21</x:v>
      </x:c>
      <x:c r="L2082" s="53">
        <x:f t="shared" si="377"/>
        <x:v>26</x:v>
      </x:c>
      <x:c r="M2082" s="54">
        <x:f t="shared" si="378"/>
        <x:v>1649.0767487641706</x:v>
      </x:c>
      <x:c r="N2082" s="54">
        <x:f t="shared" si="379"/>
        <x:v>0.64519218664178513</x:v>
      </x:c>
      <x:c r="O2082" s="55">
        <x:f t="shared" si="380"/>
        <x:v>87288</x:v>
      </x:c>
      <x:c r="P2082" s="55">
        <x:f t="shared" si="381"/>
        <x:v>22000</x:v>
      </x:c>
      <x:c r="Q2082" s="55">
        <x:f t="shared" si="382"/>
        <x:v>41129.804666044627</x:v>
      </x:c>
      <x:c r="R2082" s="55">
        <x:f t="shared" si="383"/>
        <x:v>4158.1953339553729</x:v>
      </x:c>
      <x:c r="S2082" s="1" t="str">
        <x:f t="shared" si="384"/>
        <x:v>YES</x:v>
      </x:c>
      <x:c r="T2082" s="1">
        <x:f t="shared" si="385"/>
        <x:v>4158.1953339553729</x:v>
      </x:c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53">
        <x:f t="shared" si="374"/>
        <x:v>3</x:v>
      </x:c>
      <x:c r="J2083" s="53">
        <x:f t="shared" si="375"/>
        <x:v>2</x:v>
      </x:c>
      <x:c r="K2083" s="53">
        <x:f t="shared" si="376"/>
        <x:v>22</x:v>
      </x:c>
      <x:c r="L2083" s="53">
        <x:f t="shared" si="377"/>
        <x:v>27</x:v>
      </x:c>
      <x:c r="M2083" s="54">
        <x:f t="shared" si="378"/>
        <x:v>1723.5530960105666</x:v>
      </x:c>
      <x:c r="N2083" s="54">
        <x:f t="shared" si="379"/>
        <x:v>0.69691187222956019</x:v>
      </x:c>
      <x:c r="O2083" s="55">
        <x:f t="shared" si="380"/>
        <x:v>89988</x:v>
      </x:c>
      <x:c r="P2083" s="55">
        <x:f t="shared" si="381"/>
        <x:v>22880</x:v>
      </x:c>
      <x:c r="Q2083" s="55">
        <x:f t="shared" si="382"/>
        <x:v>42422.796805739003</x:v>
      </x:c>
      <x:c r="R2083" s="55">
        <x:f t="shared" si="383"/>
        <x:v>4685.2031942609974</x:v>
      </x:c>
      <x:c r="S2083" s="1" t="str">
        <x:f t="shared" si="384"/>
        <x:v>YES</x:v>
      </x:c>
      <x:c r="T2083" s="1">
        <x:f t="shared" si="385"/>
        <x:v>4685.2031942609974</x:v>
      </x:c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53">
        <x:f t="shared" si="374"/>
        <x:v>3</x:v>
      </x:c>
      <x:c r="J2084" s="53">
        <x:f t="shared" si="375"/>
        <x:v>2</x:v>
      </x:c>
      <x:c r="K2084" s="53">
        <x:f t="shared" si="376"/>
        <x:v>23</x:v>
      </x:c>
      <x:c r="L2084" s="53">
        <x:f t="shared" si="377"/>
        <x:v>28</x:v>
      </x:c>
      <x:c r="M2084" s="54">
        <x:f t="shared" si="378"/>
        <x:v>1799.6996848680033</x:v>
      </x:c>
      <x:c r="N2084" s="54">
        <x:f t="shared" si="379"/>
        <x:v>0.74979144782500229</x:v>
      </x:c>
      <x:c r="O2084" s="55">
        <x:f t="shared" si="380"/>
        <x:v>92688</x:v>
      </x:c>
      <x:c r="P2084" s="55">
        <x:f t="shared" si="381"/>
        <x:v>23760</x:v>
      </x:c>
      <x:c r="Q2084" s="55">
        <x:f t="shared" si="382"/>
        <x:v>43744.786195625056</x:v>
      </x:c>
      <x:c r="R2084" s="55">
        <x:f t="shared" si="383"/>
        <x:v>5183.2138043749437</x:v>
      </x:c>
      <x:c r="S2084" s="1" t="str">
        <x:f t="shared" si="384"/>
        <x:v>YES</x:v>
      </x:c>
      <x:c r="T2084" s="1">
        <x:f t="shared" si="385"/>
        <x:v>5183.2138043749437</x:v>
      </x:c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53">
        <x:f t="shared" si="374"/>
        <x:v>3</x:v>
      </x:c>
      <x:c r="J2085" s="53">
        <x:f t="shared" si="375"/>
        <x:v>2</x:v>
      </x:c>
      <x:c r="K2085" s="53">
        <x:f t="shared" si="376"/>
        <x:v>24</x:v>
      </x:c>
      <x:c r="L2085" s="53">
        <x:f t="shared" si="377"/>
        <x:v>29</x:v>
      </x:c>
      <x:c r="M2085" s="54">
        <x:f t="shared" si="378"/>
        <x:v>1877.5466344474989</x:v>
      </x:c>
      <x:c r="N2085" s="54">
        <x:f t="shared" si="379"/>
        <x:v>0.80385182947742984</x:v>
      </x:c>
      <x:c r="O2085" s="55">
        <x:f t="shared" si="380"/>
        <x:v>95388</x:v>
      </x:c>
      <x:c r="P2085" s="55">
        <x:f t="shared" si="381"/>
        <x:v>24640</x:v>
      </x:c>
      <x:c r="Q2085" s="55">
        <x:f t="shared" si="382"/>
        <x:v>45096.295736935746</x:v>
      </x:c>
      <x:c r="R2085" s="55">
        <x:f t="shared" si="383"/>
        <x:v>5651.7042630642536</x:v>
      </x:c>
      <x:c r="S2085" s="1" t="str">
        <x:f t="shared" si="384"/>
        <x:v>YES</x:v>
      </x:c>
      <x:c r="T2085" s="1">
        <x:f t="shared" si="385"/>
        <x:v>5651.7042630642536</x:v>
      </x:c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53">
        <x:f t="shared" si="374"/>
        <x:v>3</x:v>
      </x:c>
      <x:c r="J2086" s="53">
        <x:f t="shared" si="375"/>
        <x:v>2</x:v>
      </x:c>
      <x:c r="K2086" s="53">
        <x:f t="shared" si="376"/>
        <x:v>25</x:v>
      </x:c>
      <x:c r="L2086" s="53">
        <x:f t="shared" si="377"/>
        <x:v>30</x:v>
      </x:c>
      <x:c r="M2086" s="54">
        <x:f t="shared" si="378"/>
        <x:v>1957.1245558625965</x:v>
      </x:c>
      <x:c r="N2086" s="54">
        <x:f t="shared" si="379"/>
        <x:v>0.85911427490458092</x:v>
      </x:c>
      <x:c r="O2086" s="55">
        <x:f t="shared" si="380"/>
        <x:v>98088</x:v>
      </x:c>
      <x:c r="P2086" s="55">
        <x:f t="shared" si="381"/>
        <x:v>25520</x:v>
      </x:c>
      <x:c r="Q2086" s="55">
        <x:f t="shared" si="382"/>
        <x:v>46477.856872614517</x:v>
      </x:c>
      <x:c r="R2086" s="55">
        <x:f t="shared" si="383"/>
        <x:v>6090.1431273854832</x:v>
      </x:c>
      <x:c r="S2086" s="1" t="str">
        <x:f t="shared" si="384"/>
        <x:v>YES</x:v>
      </x:c>
      <x:c r="T2086" s="1">
        <x:f t="shared" si="385"/>
        <x:v>6090.1431273854832</x:v>
      </x:c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53">
        <x:f t="shared" si="374"/>
        <x:v>3</x:v>
      </x:c>
      <x:c r="J2087" s="53">
        <x:f t="shared" si="375"/>
        <x:v>2</x:v>
      </x:c>
      <x:c r="K2087" s="53">
        <x:f t="shared" si="376"/>
        <x:v>26</x:v>
      </x:c>
      <x:c r="L2087" s="53">
        <x:f t="shared" si="377"/>
        <x:v>31</x:v>
      </x:c>
      <x:c r="M2087" s="54">
        <x:f t="shared" si="378"/>
        <x:v>2038.4645598233146</x:v>
      </x:c>
      <x:c r="N2087" s="54">
        <x:f t="shared" si="379"/>
        <x:v>0.91560038876619076</x:v>
      </x:c>
      <x:c r="O2087" s="55">
        <x:f t="shared" si="380"/>
        <x:v>100788</x:v>
      </x:c>
      <x:c r="P2087" s="55">
        <x:f t="shared" si="381"/>
        <x:v>26400</x:v>
      </x:c>
      <x:c r="Q2087" s="55">
        <x:f t="shared" si="382"/>
        <x:v>47890.009719154768</x:v>
      </x:c>
      <x:c r="R2087" s="55">
        <x:f t="shared" si="383"/>
        <x:v>6497.9902808452316</x:v>
      </x:c>
      <x:c r="S2087" s="1" t="str">
        <x:f t="shared" si="384"/>
        <x:v>YES</x:v>
      </x:c>
      <x:c r="T2087" s="1">
        <x:f t="shared" si="385"/>
        <x:v>6497.9902808452316</x:v>
      </x:c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53">
        <x:f t="shared" si="374"/>
        <x:v>3</x:v>
      </x:c>
      <x:c r="J2088" s="53">
        <x:f t="shared" si="375"/>
        <x:v>2</x:v>
      </x:c>
      <x:c r="K2088" s="53">
        <x:f t="shared" si="376"/>
        <x:v>27</x:v>
      </x:c>
      <x:c r="L2088" s="53">
        <x:f t="shared" si="377"/>
        <x:v>32</x:v>
      </x:c>
      <x:c r="M2088" s="54">
        <x:f t="shared" si="378"/>
        <x:v>2121.5982643430712</x:v>
      </x:c>
      <x:c r="N2088" s="54">
        <x:f t="shared" si="379"/>
        <x:v>0.97333212801602165</x:v>
      </x:c>
      <x:c r="O2088" s="55">
        <x:f t="shared" si="380"/>
        <x:v>103488</x:v>
      </x:c>
      <x:c r="P2088" s="55">
        <x:f t="shared" si="381"/>
        <x:v>27280</x:v>
      </x:c>
      <x:c r="Q2088" s="55">
        <x:f t="shared" si="382"/>
        <x:v>49333.303200400536</x:v>
      </x:c>
      <x:c r="R2088" s="55">
        <x:f t="shared" si="383"/>
        <x:v>6874.6967995994637</x:v>
      </x:c>
      <x:c r="S2088" s="1" t="str">
        <x:f t="shared" si="384"/>
        <x:v>YES</x:v>
      </x:c>
      <x:c r="T2088" s="1">
        <x:f t="shared" si="385"/>
        <x:v>6874.6967995994637</x:v>
      </x:c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53">
        <x:f t="shared" si="374"/>
        <x:v>3</x:v>
      </x:c>
      <x:c r="J2089" s="53">
        <x:f t="shared" si="375"/>
        <x:v>2</x:v>
      </x:c>
      <x:c r="K2089" s="53">
        <x:f t="shared" si="376"/>
        <x:v>28</x:v>
      </x:c>
      <x:c r="L2089" s="53">
        <x:f t="shared" si="377"/>
        <x:v>33</x:v>
      </x:c>
      <x:c r="M2089" s="54">
        <x:f t="shared" si="378"/>
        <x:v>2206.5578025602249</x:v>
      </x:c>
      <x:c r="N2089" s="54">
        <x:f t="shared" si="379"/>
        <x:v>1.0323318073334895</x:v>
      </x:c>
      <x:c r="O2089" s="55">
        <x:f t="shared" si="380"/>
        <x:v>106188</x:v>
      </x:c>
      <x:c r="P2089" s="55">
        <x:f t="shared" si="381"/>
        <x:v>28160</x:v>
      </x:c>
      <x:c r="Q2089" s="55">
        <x:f t="shared" si="382"/>
        <x:v>50808.295183337235</x:v>
      </x:c>
      <x:c r="R2089" s="55">
        <x:f t="shared" si="383"/>
        <x:v>7219.7048166627646</x:v>
      </x:c>
      <x:c r="S2089" s="1" t="str">
        <x:f t="shared" si="384"/>
        <x:v>YES</x:v>
      </x:c>
      <x:c r="T2089" s="1">
        <x:f t="shared" si="385"/>
        <x:v>7219.7048166627646</x:v>
      </x:c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53">
        <x:f t="shared" si="374"/>
        <x:v>3</x:v>
      </x:c>
      <x:c r="J2090" s="53">
        <x:f t="shared" si="375"/>
        <x:v>2</x:v>
      </x:c>
      <x:c r="K2090" s="53">
        <x:f t="shared" si="376"/>
        <x:v>29</x:v>
      </x:c>
      <x:c r="L2090" s="53">
        <x:f t="shared" si="377"/>
        <x:v>34</x:v>
      </x:c>
      <x:c r="M2090" s="54">
        <x:f t="shared" si="378"/>
        <x:v>2293.3758306758782</x:v>
      </x:c>
      <x:c r="N2090" s="54">
        <x:f t="shared" si="379"/>
        <x:v>1.0926221046360265</x:v>
      </x:c>
      <x:c r="O2090" s="55">
        <x:f t="shared" si="380"/>
        <x:v>108888</x:v>
      </x:c>
      <x:c r="P2090" s="55">
        <x:f t="shared" si="381"/>
        <x:v>29040</x:v>
      </x:c>
      <x:c r="Q2090" s="55">
        <x:f t="shared" si="382"/>
        <x:v>52315.552615900662</x:v>
      </x:c>
      <x:c r="R2090" s="55">
        <x:f t="shared" si="383"/>
        <x:v>7532.4473840993378</x:v>
      </x:c>
      <x:c r="S2090" s="1" t="str">
        <x:f t="shared" si="384"/>
        <x:v>YES</x:v>
      </x:c>
      <x:c r="T2090" s="1">
        <x:f t="shared" si="385"/>
        <x:v>7532.4473840993378</x:v>
      </x:c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53">
        <x:f t="shared" si="374"/>
        <x:v>3</x:v>
      </x:c>
      <x:c r="J2091" s="53">
        <x:f t="shared" si="375"/>
        <x:v>2</x:v>
      </x:c>
      <x:c r="K2091" s="53">
        <x:f t="shared" si="376"/>
        <x:v>30</x:v>
      </x:c>
      <x:c r="L2091" s="53">
        <x:f t="shared" si="377"/>
        <x:v>35</x:v>
      </x:c>
      <x:c r="M2091" s="54">
        <x:f t="shared" si="378"/>
        <x:v>2382.0855360096489</x:v>
      </x:c>
      <x:c r="N2091" s="54">
        <x:f t="shared" si="379"/>
        <x:v>1.1542260666733672</x:v>
      </x:c>
      <x:c r="O2091" s="55">
        <x:f t="shared" si="380"/>
        <x:v>111588</x:v>
      </x:c>
      <x:c r="P2091" s="55">
        <x:f t="shared" si="381"/>
        <x:v>29920</x:v>
      </x:c>
      <x:c r="Q2091" s="55">
        <x:f t="shared" si="382"/>
        <x:v>53855.651666834179</x:v>
      </x:c>
      <x:c r="R2091" s="55">
        <x:f t="shared" si="383"/>
        <x:v>7812.3483331658208</x:v>
      </x:c>
      <x:c r="S2091" s="1" t="str">
        <x:f t="shared" si="384"/>
        <x:v>YES</x:v>
      </x:c>
      <x:c r="T2091" s="1">
        <x:f t="shared" si="385"/>
        <x:v>7812.3483331658208</x:v>
      </x:c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53">
        <x:f t="shared" si="374"/>
        <x:v>3</x:v>
      </x:c>
      <x:c r="J2092" s="53">
        <x:f t="shared" si="375"/>
        <x:v>3</x:v>
      </x:c>
      <x:c r="K2092" s="53">
        <x:f t="shared" si="376"/>
        <x:v>0</x:v>
      </x:c>
      <x:c r="L2092" s="53">
        <x:f t="shared" si="377"/>
        <x:v>6</x:v>
      </x:c>
      <x:c r="M2092" s="54">
        <x:f t="shared" si="378"/>
        <x:v>456.29015625000011</x:v>
      </x:c>
      <x:c r="N2092" s="54">
        <x:f t="shared" si="379"/>
        <x:v>0</x:v>
      </x:c>
      <x:c r="O2092" s="55">
        <x:f t="shared" si="380"/>
        <x:v>32682</x:v>
      </x:c>
      <x:c r="P2092" s="55">
        <x:f t="shared" si="381"/>
        <x:v>3960</x:v>
      </x:c>
      <x:c r="Q2092" s="55">
        <x:f t="shared" si="382"/>
        <x:v>15843.408203125004</x:v>
      </x:c>
      <x:c r="R2092" s="55">
        <x:f t="shared" si="383"/>
        <x:v>-7121.4082031250036</x:v>
      </x:c>
      <x:c r="S2092" s="1" t="str">
        <x:f t="shared" si="384"/>
        <x:v>YES</x:v>
      </x:c>
      <x:c r="T2092" s="1">
        <x:f t="shared" si="385"/>
        <x:v>-7121.4082031250036</x:v>
      </x:c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53">
        <x:f t="shared" si="374"/>
        <x:v>3</x:v>
      </x:c>
      <x:c r="J2093" s="53">
        <x:f t="shared" si="375"/>
        <x:v>3</x:v>
      </x:c>
      <x:c r="K2093" s="53">
        <x:f t="shared" si="376"/>
        <x:v>1</x:v>
      </x:c>
      <x:c r="L2093" s="53">
        <x:f t="shared" si="377"/>
        <x:v>7</x:v>
      </x:c>
      <x:c r="M2093" s="54">
        <x:f t="shared" si="378"/>
        <x:v>501.85265625000011</x:v>
      </x:c>
      <x:c r="N2093" s="54">
        <x:f t="shared" si="379"/>
        <x:v>0</x:v>
      </x:c>
      <x:c r="O2093" s="55">
        <x:f t="shared" si="380"/>
        <x:v>35382</x:v>
      </x:c>
      <x:c r="P2093" s="55">
        <x:f t="shared" si="381"/>
        <x:v>4840</x:v>
      </x:c>
      <x:c r="Q2093" s="55">
        <x:f t="shared" si="382"/>
        <x:v>17425.439453125004</x:v>
      </x:c>
      <x:c r="R2093" s="55">
        <x:f t="shared" si="383"/>
        <x:v>-6883.4394531250036</x:v>
      </x:c>
      <x:c r="S2093" s="1" t="str">
        <x:f t="shared" si="384"/>
        <x:v>YES</x:v>
      </x:c>
      <x:c r="T2093" s="1">
        <x:f t="shared" si="385"/>
        <x:v>-6883.4394531250036</x:v>
      </x:c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53" t="n">
        <x:f t="shared" ref="I2094:I2157" si="386">INT((ROW()-ROW($I$46))/((CARROT_CAP+1)*(MESCLUN_CAP+1)))</x:f>
        <x:v>3</x:v>
      </x:c>
      <x:c r="J2094" s="53" t="n">
        <x:f t="shared" ref="J2094:J2157" si="387">MOD(INT((ROW()-ROW($I$46))/(MESCLUN_CAP+1)),CARROT_CAP+1)</x:f>
        <x:v>3</x:v>
      </x:c>
      <x:c r="K2094" s="53" t="n">
        <x:f t="shared" ref="K2094:K2157" si="388">MOD(ROW()-ROW($I$46),MESCLUN_CAP+1)</x:f>
        <x:v>2</x:v>
      </x:c>
      <x:c r="L2094" s="53" t="n">
        <x:f t="shared" ref="L2094:L2157" si="389">SUM(I2094:K2094)</x:f>
        <x:v>8</x:v>
      </x:c>
      <x:c r="M2094" s="54" t="n">
        <x:f t="shared" ref="M2094:M2157" si="390">I2094*TOMATO_HOURS*WEEKS*(1+TOMATO_DIM)^I2094+J2094*CARROT_HOURS*WEEKS*(1+CARROT_DIM)^J2094+K2094*MESCLUN_HOURS*WEEKS*(1+MESCLUN_DIM)^K2094</x:f>
        <x:v>548.5542187500001</x:v>
      </x:c>
      <x:c r="N2094" s="54" t="n">
        <x:f t="shared" ref="N2094:N2157" si="391">MAX(M2094-FARMER_HOURS,0)/TEMP_HOURS_PER_WORKER</x:f>
        <x:v>0</x:v>
      </x:c>
      <x:c r="O2094" s="55" t="n">
        <x:f t="shared" ref="O2094:O2157" si="392">I2094*TOMATO_PRICE+J2094*CARROT_PRICE+K2094*MESCLUN_PRICE</x:f>
        <x:v>38082</x:v>
      </x:c>
      <x:c r="P2094" s="55" t="n">
        <x:f t="shared" ref="P2094:P2157" si="393">I2094*TOMATO_FERTILIZER+J2094*CARROT_FERTILIZER+K2094*MESCLUN_FERTILIZER</x:f>
        <x:v>5720</x:v>
      </x:c>
      <x:c r="Q2094" s="55" t="n">
        <x:f t="shared" ref="Q2094:Q2157" si="394">MIN(M2094,FARMER_HOURS)*FARMER_RATE+MAX(M2094-FARMER_HOURS,0)*TEMP_RATE</x:f>
        <x:v>19047.021484375004</x:v>
      </x:c>
      <x:c r="R2094" s="55" t="n">
        <x:f t="shared" ref="R2094:R2157" si="395">O2094-P2094-Q2094-FIXED_COST</x:f>
        <x:v>-6685.021484375004</x:v>
      </x:c>
      <x:c r="S2094" s="1" t="str">
        <x:f t="shared" ref="S2094:S2157" si="396">IF(AND(L2094&lt;=TOTAL_BED_CAP,N2094&lt;=TEMP_WORKER_CAP),"YES","NO")</x:f>
        <x:v>YES</x:v>
      </x:c>
      <x:c r="T2094" s="1" t="n">
        <x:f t="shared" ref="T2094:T2157" si="397">IF(S2094="YES",R2094,-1E+99)</x:f>
        <x:v>-6685.021484375004</x:v>
      </x:c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53">
        <x:f t="shared" si="386"/>
        <x:v>3</x:v>
      </x:c>
      <x:c r="J2095" s="53">
        <x:f t="shared" si="387"/>
        <x:v>3</x:v>
      </x:c>
      <x:c r="K2095" s="53">
        <x:f t="shared" si="388"/>
        <x:v>3</x:v>
      </x:c>
      <x:c r="L2095" s="53">
        <x:f t="shared" si="389"/>
        <x:v>9</x:v>
      </x:c>
      <x:c r="M2095" s="54">
        <x:f t="shared" si="390"/>
        <x:v>596.41620117187506</x:v>
      </x:c>
      <x:c r="N2095" s="54">
        <x:f t="shared" si="391"/>
        <x:v>0</x:v>
      </x:c>
      <x:c r="O2095" s="55">
        <x:f t="shared" si="392"/>
        <x:v>40782</x:v>
      </x:c>
      <x:c r="P2095" s="55">
        <x:f t="shared" si="393"/>
        <x:v>6600</x:v>
      </x:c>
      <x:c r="Q2095" s="55">
        <x:f t="shared" si="394"/>
        <x:v>20708.895874023438</x:v>
      </x:c>
      <x:c r="R2095" s="55">
        <x:f t="shared" si="395"/>
        <x:v>-6526.8958740234375</x:v>
      </x:c>
      <x:c r="S2095" s="1" t="str">
        <x:f t="shared" si="396"/>
        <x:v>YES</x:v>
      </x:c>
      <x:c r="T2095" s="1">
        <x:f t="shared" si="397"/>
        <x:v>-6526.8958740234375</x:v>
      </x:c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53">
        <x:f t="shared" si="386"/>
        <x:v>3</x:v>
      </x:c>
      <x:c r="J2096" s="53">
        <x:f t="shared" si="387"/>
        <x:v>3</x:v>
      </x:c>
      <x:c r="K2096" s="53">
        <x:f t="shared" si="388"/>
        <x:v>4</x:v>
      </x:c>
      <x:c r="L2096" s="53">
        <x:f t="shared" si="389"/>
        <x:v>10</x:v>
      </x:c>
      <x:c r="M2096" s="54">
        <x:f t="shared" si="390"/>
        <x:v>645.46031689453139</x:v>
      </x:c>
      <x:c r="N2096" s="54">
        <x:f t="shared" si="391"/>
        <x:v>0</x:v>
      </x:c>
      <x:c r="O2096" s="55">
        <x:f t="shared" si="392"/>
        <x:v>43482</x:v>
      </x:c>
      <x:c r="P2096" s="55">
        <x:f t="shared" si="393"/>
        <x:v>7480</x:v>
      </x:c>
      <x:c r="Q2096" s="55">
        <x:f t="shared" si="394"/>
        <x:v>22411.816558837894</x:v>
      </x:c>
      <x:c r="R2096" s="55">
        <x:f t="shared" si="395"/>
        <x:v>-6409.8165588378943</x:v>
      </x:c>
      <x:c r="S2096" s="1" t="str">
        <x:f t="shared" si="396"/>
        <x:v>YES</x:v>
      </x:c>
      <x:c r="T2096" s="1">
        <x:f t="shared" si="397"/>
        <x:v>-6409.8165588378943</x:v>
      </x:c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53">
        <x:f t="shared" si="386"/>
        <x:v>3</x:v>
      </x:c>
      <x:c r="J2097" s="53">
        <x:f t="shared" si="387"/>
        <x:v>3</x:v>
      </x:c>
      <x:c r="K2097" s="53">
        <x:f t="shared" si="388"/>
        <x:v>5</x:v>
      </x:c>
      <x:c r="L2097" s="53">
        <x:f t="shared" si="389"/>
        <x:v>11</x:v>
      </x:c>
      <x:c r="M2097" s="54">
        <x:f t="shared" si="390"/>
        <x:v>695.70864081573495</x:v>
      </x:c>
      <x:c r="N2097" s="54">
        <x:f t="shared" si="391"/>
        <x:v>0</x:v>
      </x:c>
      <x:c r="O2097" s="55">
        <x:f t="shared" si="392"/>
        <x:v>46182</x:v>
      </x:c>
      <x:c r="P2097" s="55">
        <x:f t="shared" si="393"/>
        <x:v>8360</x:v>
      </x:c>
      <x:c r="Q2097" s="55">
        <x:f t="shared" si="394"/>
        <x:v>24156.550028324131</x:v>
      </x:c>
      <x:c r="R2097" s="55">
        <x:f t="shared" si="395"/>
        <x:v>-6334.5500283241308</x:v>
      </x:c>
      <x:c r="S2097" s="1" t="str">
        <x:f t="shared" si="396"/>
        <x:v>YES</x:v>
      </x:c>
      <x:c r="T2097" s="1">
        <x:f t="shared" si="397"/>
        <x:v>-6334.5500283241308</x:v>
      </x:c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53">
        <x:f t="shared" si="386"/>
        <x:v>3</x:v>
      </x:c>
      <x:c r="J2098" s="53">
        <x:f t="shared" si="387"/>
        <x:v>3</x:v>
      </x:c>
      <x:c r="K2098" s="53">
        <x:f t="shared" si="388"/>
        <x:v>6</x:v>
      </x:c>
      <x:c r="L2098" s="53">
        <x:f t="shared" si="389"/>
        <x:v>12</x:v>
      </x:c>
      <x:c r="M2098" s="54">
        <x:f t="shared" si="390"/>
        <x:v>747.18361499736795</x:v>
      </x:c>
      <x:c r="N2098" s="54">
        <x:f t="shared" si="391"/>
        <x:v>1.8877510414838858E-2</x:v>
      </x:c>
      <x:c r="O2098" s="55">
        <x:f t="shared" si="392"/>
        <x:v>48882</x:v>
      </x:c>
      <x:c r="P2098" s="55">
        <x:f t="shared" si="393"/>
        <x:v>9240</x:v>
      </x:c>
      <x:c r="Q2098" s="55">
        <x:f t="shared" si="394"/>
        <x:v>25471.937760370973</x:v>
      </x:c>
      <x:c r="R2098" s="55">
        <x:f t="shared" si="395"/>
        <x:v>-5829.9377603709727</x:v>
      </x:c>
      <x:c r="S2098" s="1" t="str">
        <x:f t="shared" si="396"/>
        <x:v>YES</x:v>
      </x:c>
      <x:c r="T2098" s="1">
        <x:f t="shared" si="397"/>
        <x:v>-5829.9377603709727</x:v>
      </x:c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53">
        <x:f t="shared" si="386"/>
        <x:v>3</x:v>
      </x:c>
      <x:c r="J2099" s="53">
        <x:f t="shared" si="387"/>
        <x:v>3</x:v>
      </x:c>
      <x:c r="K2099" s="53">
        <x:f t="shared" si="388"/>
        <x:v>7</x:v>
      </x:c>
      <x:c r="L2099" s="53">
        <x:f t="shared" si="389"/>
        <x:v>13</x:v>
      </x:c>
      <x:c r="M2099" s="54">
        <x:f t="shared" si="390"/>
        <x:v>799.90805439532824</x:v>
      </x:c>
      <x:c r="N2099" s="54">
        <x:f t="shared" si="391"/>
        <x:v>5.5491704441200163E-2</x:v>
      </x:c>
      <x:c r="O2099" s="55">
        <x:f t="shared" si="392"/>
        <x:v>51582</x:v>
      </x:c>
      <x:c r="P2099" s="55">
        <x:f t="shared" si="393"/>
        <x:v>10120</x:v>
      </x:c>
      <x:c r="Q2099" s="55">
        <x:f t="shared" si="394"/>
        <x:v>26387.292611030003</x:v>
      </x:c>
      <x:c r="R2099" s="55">
        <x:f t="shared" si="395"/>
        <x:v>-4925.2926110300032</x:v>
      </x:c>
      <x:c r="S2099" s="1" t="str">
        <x:f t="shared" si="396"/>
        <x:v>YES</x:v>
      </x:c>
      <x:c r="T2099" s="1">
        <x:f t="shared" si="397"/>
        <x:v>-4925.2926110300032</x:v>
      </x:c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53">
        <x:f t="shared" si="386"/>
        <x:v>3</x:v>
      </x:c>
      <x:c r="J2100" s="53">
        <x:f t="shared" si="387"/>
        <x:v>3</x:v>
      </x:c>
      <x:c r="K2100" s="53">
        <x:f t="shared" si="388"/>
        <x:v>8</x:v>
      </x:c>
      <x:c r="L2100" s="53">
        <x:f t="shared" si="389"/>
        <x:v>14</x:v>
      </x:c>
      <x:c r="M2100" s="54">
        <x:f t="shared" si="390"/>
        <x:v>853.9051526753085</x:v>
      </x:c>
      <x:c r="N2100" s="54">
        <x:f t="shared" si="391"/>
        <x:v>9.2989689357853123E-2</x:v>
      </x:c>
      <x:c r="O2100" s="55">
        <x:f t="shared" si="392"/>
        <x:v>54282</x:v>
      </x:c>
      <x:c r="P2100" s="55">
        <x:f t="shared" si="393"/>
        <x:v>11000</x:v>
      </x:c>
      <x:c r="Q2100" s="55">
        <x:f t="shared" si="394"/>
        <x:v>27324.74223394633</x:v>
      </x:c>
      <x:c r="R2100" s="55">
        <x:f t="shared" si="395"/>
        <x:v>-4042.7422339463301</x:v>
      </x:c>
      <x:c r="S2100" s="1" t="str">
        <x:f t="shared" si="396"/>
        <x:v>YES</x:v>
      </x:c>
      <x:c r="T2100" s="1">
        <x:f t="shared" si="397"/>
        <x:v>-4042.7422339463301</x:v>
      </x:c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53">
        <x:f t="shared" si="386"/>
        <x:v>3</x:v>
      </x:c>
      <x:c r="J2101" s="53">
        <x:f t="shared" si="387"/>
        <x:v>3</x:v>
      </x:c>
      <x:c r="K2101" s="53">
        <x:f t="shared" si="388"/>
        <x:v>9</x:v>
      </x:c>
      <x:c r="L2101" s="53">
        <x:f t="shared" si="389"/>
        <x:v>15</x:v>
      </x:c>
      <x:c r="M2101" s="54">
        <x:f t="shared" si="390"/>
        <x:v>909.19848811570296</x:v>
      </x:c>
      <x:c r="N2101" s="54">
        <x:f t="shared" si="391"/>
        <x:v>0.13138783896923817</x:v>
      </x:c>
      <x:c r="O2101" s="55">
        <x:f t="shared" si="392"/>
        <x:v>56982</x:v>
      </x:c>
      <x:c r="P2101" s="55">
        <x:f t="shared" si="393"/>
        <x:v>11880</x:v>
      </x:c>
      <x:c r="Q2101" s="55">
        <x:f t="shared" si="394"/>
        <x:v>28284.695974230955</x:v>
      </x:c>
      <x:c r="R2101" s="55">
        <x:f t="shared" si="395"/>
        <x:v>-3182.6959742309555</x:v>
      </x:c>
      <x:c r="S2101" s="1" t="str">
        <x:f t="shared" si="396"/>
        <x:v>YES</x:v>
      </x:c>
      <x:c r="T2101" s="1">
        <x:f t="shared" si="397"/>
        <x:v>-3182.6959742309555</x:v>
      </x:c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53">
        <x:f t="shared" si="386"/>
        <x:v>3</x:v>
      </x:c>
      <x:c r="J2102" s="53">
        <x:f t="shared" si="387"/>
        <x:v>3</x:v>
      </x:c>
      <x:c r="K2102" s="53">
        <x:f t="shared" si="388"/>
        <x:v>10</x:v>
      </x:c>
      <x:c r="L2102" s="53">
        <x:f t="shared" si="389"/>
        <x:v>16</x:v>
      </x:c>
      <x:c r="M2102" s="54">
        <x:f t="shared" si="390"/>
        <x:v>965.81202959891584</x:v>
      </x:c>
      <x:c r="N2102" s="54">
        <x:f t="shared" si="391"/>
        <x:v>0.17070279833258045</x:v>
      </x:c>
      <x:c r="O2102" s="55">
        <x:f t="shared" si="392"/>
        <x:v>59682</x:v>
      </x:c>
      <x:c r="P2102" s="55">
        <x:f t="shared" si="393"/>
        <x:v>12760</x:v>
      </x:c>
      <x:c r="Q2102" s="55">
        <x:f t="shared" si="394"/>
        <x:v>29267.569958314511</x:v>
      </x:c>
      <x:c r="R2102" s="55">
        <x:f t="shared" si="395"/>
        <x:v>-2345.5699583145106</x:v>
      </x:c>
      <x:c r="S2102" s="1" t="str">
        <x:f t="shared" si="396"/>
        <x:v>YES</x:v>
      </x:c>
      <x:c r="T2102" s="1">
        <x:f t="shared" si="397"/>
        <x:v>-2345.5699583145106</x:v>
      </x:c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53">
        <x:f t="shared" si="386"/>
        <x:v>3</x:v>
      </x:c>
      <x:c r="J2103" s="53">
        <x:f t="shared" si="387"/>
        <x:v>3</x:v>
      </x:c>
      <x:c r="K2103" s="53">
        <x:f t="shared" si="388"/>
        <x:v>11</x:v>
      </x:c>
      <x:c r="L2103" s="53">
        <x:f t="shared" si="389"/>
        <x:v>17</x:v>
      </x:c>
      <x:c r="M2103" s="54">
        <x:f t="shared" si="390"/>
        <x:v>1023.7701426923549</x:v>
      </x:c>
      <x:c r="N2103" s="54">
        <x:f t="shared" si="391"/>
        <x:v>0.21095148798080199</x:v>
      </x:c>
      <x:c r="O2103" s="55">
        <x:f t="shared" si="392"/>
        <x:v>62382</x:v>
      </x:c>
      <x:c r="P2103" s="55">
        <x:f t="shared" si="393"/>
        <x:v>13640</x:v>
      </x:c>
      <x:c r="Q2103" s="55">
        <x:f t="shared" si="394"/>
        <x:v>30273.787199520048</x:v>
      </x:c>
      <x:c r="R2103" s="55">
        <x:f t="shared" si="395"/>
        <x:v>-1531.7871995200476</x:v>
      </x:c>
      <x:c r="S2103" s="1" t="str">
        <x:f t="shared" si="396"/>
        <x:v>YES</x:v>
      </x:c>
      <x:c r="T2103" s="1">
        <x:f t="shared" si="397"/>
        <x:v>-1531.7871995200476</x:v>
      </x:c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53">
        <x:f t="shared" si="386"/>
        <x:v>3</x:v>
      </x:c>
      <x:c r="J2104" s="53">
        <x:f t="shared" si="387"/>
        <x:v>3</x:v>
      </x:c>
      <x:c r="K2104" s="53">
        <x:f t="shared" si="388"/>
        <x:v>12</x:v>
      </x:c>
      <x:c r="L2104" s="53">
        <x:f t="shared" si="389"/>
        <x:v>18</x:v>
      </x:c>
      <x:c r="M2104" s="54">
        <x:f t="shared" si="390"/>
        <x:v>1083.0975958204194</x:v>
      </x:c>
      <x:c r="N2104" s="54">
        <x:f t="shared" si="391"/>
        <x:v>0.25215110820862463</x:v>
      </x:c>
      <x:c r="O2104" s="55">
        <x:f t="shared" si="392"/>
        <x:v>65082</x:v>
      </x:c>
      <x:c r="P2104" s="55">
        <x:f t="shared" si="393"/>
        <x:v>14520</x:v>
      </x:c>
      <x:c r="Q2104" s="55">
        <x:f t="shared" si="394"/>
        <x:v>31303.777705215616</x:v>
      </x:c>
      <x:c r="R2104" s="55">
        <x:f t="shared" si="395"/>
        <x:v>-741.77770521561615</x:v>
      </x:c>
      <x:c r="S2104" s="1" t="str">
        <x:f t="shared" si="396"/>
        <x:v>YES</x:v>
      </x:c>
      <x:c r="T2104" s="1">
        <x:f t="shared" si="397"/>
        <x:v>-741.77770521561615</x:v>
      </x:c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53">
        <x:f t="shared" si="386"/>
        <x:v>3</x:v>
      </x:c>
      <x:c r="J2105" s="53">
        <x:f t="shared" si="387"/>
        <x:v>3</x:v>
      </x:c>
      <x:c r="K2105" s="53">
        <x:f t="shared" si="388"/>
        <x:v>13</x:v>
      </x:c>
      <x:c r="L2105" s="53">
        <x:f t="shared" si="389"/>
        <x:v>19</x:v>
      </x:c>
      <x:c r="M2105" s="54">
        <x:f t="shared" si="390"/>
        <x:v>1143.8195665288035</x:v>
      </x:c>
      <x:c r="N2105" s="54">
        <x:f t="shared" si="391"/>
        <x:v>0.29431914342278021</x:v>
      </x:c>
      <x:c r="O2105" s="55">
        <x:f t="shared" si="392"/>
        <x:v>67782</x:v>
      </x:c>
      <x:c r="P2105" s="55">
        <x:f t="shared" si="393"/>
        <x:v>15400</x:v>
      </x:c>
      <x:c r="Q2105" s="55">
        <x:f t="shared" si="394"/>
        <x:v>32357.978585569505</x:v>
      </x:c>
      <x:c r="R2105" s="55">
        <x:f t="shared" si="395"/>
        <x:v>24.021414430495497</x:v>
      </x:c>
      <x:c r="S2105" s="1" t="str">
        <x:f t="shared" si="396"/>
        <x:v>YES</x:v>
      </x:c>
      <x:c r="T2105" s="1">
        <x:f t="shared" si="397"/>
        <x:v>24.021414430495497</x:v>
      </x:c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53">
        <x:f t="shared" si="386"/>
        <x:v>3</x:v>
      </x:c>
      <x:c r="J2106" s="53">
        <x:f t="shared" si="387"/>
        <x:v>3</x:v>
      </x:c>
      <x:c r="K2106" s="53">
        <x:f t="shared" si="388"/>
        <x:v>14</x:v>
      </x:c>
      <x:c r="L2106" s="53">
        <x:f t="shared" si="389"/>
        <x:v>20</x:v>
      </x:c>
      <x:c r="M2106" s="54">
        <x:f t="shared" si="390"/>
        <x:v>1205.9616478424648</x:v>
      </x:c>
      <x:c r="N2106" s="54">
        <x:f t="shared" si="391"/>
        <x:v>0.33747336655726723</x:v>
      </x:c>
      <x:c r="O2106" s="55">
        <x:f t="shared" si="392"/>
        <x:v>70482</x:v>
      </x:c>
      <x:c r="P2106" s="55">
        <x:f t="shared" si="393"/>
        <x:v>16280</x:v>
      </x:c>
      <x:c r="Q2106" s="55">
        <x:f t="shared" si="394"/>
        <x:v>33436.834163931679</x:v>
      </x:c>
      <x:c r="R2106" s="55">
        <x:f t="shared" si="395"/>
        <x:v>765.16583606832137</x:v>
      </x:c>
      <x:c r="S2106" s="1" t="str">
        <x:f t="shared" si="396"/>
        <x:v>YES</x:v>
      </x:c>
      <x:c r="T2106" s="1">
        <x:f t="shared" si="397"/>
        <x:v>765.16583606832137</x:v>
      </x:c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53">
        <x:f t="shared" si="386"/>
        <x:v>3</x:v>
      </x:c>
      <x:c r="J2107" s="53">
        <x:f t="shared" si="387"/>
        <x:v>3</x:v>
      </x:c>
      <x:c r="K2107" s="53">
        <x:f t="shared" si="388"/>
        <x:v>15</x:v>
      </x:c>
      <x:c r="L2107" s="53">
        <x:f t="shared" si="389"/>
        <x:v>21</x:v>
      </x:c>
      <x:c r="M2107" s="54">
        <x:f t="shared" si="390"/>
        <x:v>1269.5498547186112</x:v>
      </x:c>
      <x:c r="N2107" s="54">
        <x:f t="shared" si="391"/>
        <x:v>0.38163184355459112</x:v>
      </x:c>
      <x:c r="O2107" s="55">
        <x:f t="shared" si="392"/>
        <x:v>73182</x:v>
      </x:c>
      <x:c r="P2107" s="55">
        <x:f t="shared" si="393"/>
        <x:v>17160</x:v>
      </x:c>
      <x:c r="Q2107" s="55">
        <x:f t="shared" si="394"/>
        <x:v>34540.796088864779</x:v>
      </x:c>
      <x:c r="R2107" s="55">
        <x:f t="shared" si="395"/>
        <x:v>1481.2039111352206</x:v>
      </x:c>
      <x:c r="S2107" s="1" t="str">
        <x:f t="shared" si="396"/>
        <x:v>YES</x:v>
      </x:c>
      <x:c r="T2107" s="1">
        <x:f t="shared" si="397"/>
        <x:v>1481.2039111352206</x:v>
      </x:c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53">
        <x:f t="shared" si="386"/>
        <x:v>3</x:v>
      </x:c>
      <x:c r="J2108" s="53">
        <x:f t="shared" si="387"/>
        <x:v>3</x:v>
      </x:c>
      <x:c r="K2108" s="53">
        <x:f t="shared" si="388"/>
        <x:v>16</x:v>
      </x:c>
      <x:c r="L2108" s="53">
        <x:f t="shared" si="389"/>
        <x:v>22</x:v>
      </x:c>
      <x:c r="M2108" s="54">
        <x:f t="shared" si="390"/>
        <x:v>1334.6106305961002</x:v>
      </x:c>
      <x:c r="N2108" s="54">
        <x:f t="shared" si="391"/>
        <x:v>0.42681293791395852</x:v>
      </x:c>
      <x:c r="O2108" s="55">
        <x:f t="shared" si="392"/>
        <x:v>75882</x:v>
      </x:c>
      <x:c r="P2108" s="55">
        <x:f t="shared" si="393"/>
        <x:v>18040</x:v>
      </x:c>
      <x:c r="Q2108" s="55">
        <x:f t="shared" si="394"/>
        <x:v>35670.323447848961</x:v>
      </x:c>
      <x:c r="R2108" s="55">
        <x:f t="shared" si="395"/>
        <x:v>2171.6765521510388</x:v>
      </x:c>
      <x:c r="S2108" s="1" t="str">
        <x:f t="shared" si="396"/>
        <x:v>YES</x:v>
      </x:c>
      <x:c r="T2108" s="1">
        <x:f t="shared" si="397"/>
        <x:v>2171.6765521510388</x:v>
      </x:c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53">
        <x:f t="shared" si="386"/>
        <x:v>3</x:v>
      </x:c>
      <x:c r="J2109" s="53">
        <x:f t="shared" si="387"/>
        <x:v>3</x:v>
      </x:c>
      <x:c r="K2109" s="53">
        <x:f t="shared" si="388"/>
        <x:v>17</x:v>
      </x:c>
      <x:c r="L2109" s="53">
        <x:f t="shared" si="389"/>
        <x:v>23</x:v>
      </x:c>
      <x:c r="M2109" s="54">
        <x:f t="shared" si="390"/>
        <x:v>1401.1708540426407</x:v>
      </x:c>
      <x:c r="N2109" s="54">
        <x:f t="shared" si="391"/>
        <x:v>0.4730353153073894</x:v>
      </x:c>
      <x:c r="O2109" s="55">
        <x:f t="shared" si="392"/>
        <x:v>78582</x:v>
      </x:c>
      <x:c r="P2109" s="55">
        <x:f t="shared" si="393"/>
        <x:v>18920</x:v>
      </x:c>
      <x:c r="Q2109" s="55">
        <x:f t="shared" si="394"/>
        <x:v>36825.882882684731</x:v>
      </x:c>
      <x:c r="R2109" s="55">
        <x:f t="shared" si="395"/>
        <x:v>2836.1171173152688</x:v>
      </x:c>
      <x:c r="S2109" s="1" t="str">
        <x:f t="shared" si="396"/>
        <x:v>YES</x:v>
      </x:c>
      <x:c r="T2109" s="1">
        <x:f t="shared" si="397"/>
        <x:v>2836.1171173152688</x:v>
      </x:c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53">
        <x:f t="shared" si="386"/>
        <x:v>3</x:v>
      </x:c>
      <x:c r="J2110" s="53">
        <x:f t="shared" si="387"/>
        <x:v>3</x:v>
      </x:c>
      <x:c r="K2110" s="53">
        <x:f t="shared" si="388"/>
        <x:v>18</x:v>
      </x:c>
      <x:c r="L2110" s="53">
        <x:f t="shared" si="389"/>
        <x:v>24</x:v>
      </x:c>
      <x:c r="M2110" s="54">
        <x:f t="shared" si="390"/>
        <x:v>1469.2578455012281</x:v>
      </x:c>
      <x:c r="N2110" s="54">
        <x:f t="shared" si="391"/>
        <x:v>0.52031794826474176</x:v>
      </x:c>
      <x:c r="O2110" s="55">
        <x:f t="shared" si="392"/>
        <x:v>81282</x:v>
      </x:c>
      <x:c r="P2110" s="55">
        <x:f t="shared" si="393"/>
        <x:v>19800</x:v>
      </x:c>
      <x:c r="Q2110" s="55">
        <x:f t="shared" si="394"/>
        <x:v>38007.948706618539</x:v>
      </x:c>
      <x:c r="R2110" s="55">
        <x:f t="shared" si="395"/>
        <x:v>3474.0512933814607</x:v>
      </x:c>
      <x:c r="S2110" s="1" t="str">
        <x:f t="shared" si="396"/>
        <x:v>YES</x:v>
      </x:c>
      <x:c r="T2110" s="1">
        <x:f t="shared" si="397"/>
        <x:v>3474.0512933814607</x:v>
      </x:c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53">
        <x:f t="shared" si="386"/>
        <x:v>3</x:v>
      </x:c>
      <x:c r="J2111" s="53">
        <x:f t="shared" si="387"/>
        <x:v>3</x:v>
      </x:c>
      <x:c r="K2111" s="53">
        <x:f t="shared" si="388"/>
        <x:v>19</x:v>
      </x:c>
      <x:c r="L2111" s="53">
        <x:f t="shared" si="389"/>
        <x:v>25</x:v>
      </x:c>
      <x:c r="M2111" s="54">
        <x:f t="shared" si="390"/>
        <x:v>1538.8993741372497</x:v>
      </x:c>
      <x:c r="N2111" s="54">
        <x:f t="shared" si="391"/>
        <x:v>0.56868012092864562</x:v>
      </x:c>
      <x:c r="O2111" s="55">
        <x:f t="shared" si="392"/>
        <x:v>83982</x:v>
      </x:c>
      <x:c r="P2111" s="55">
        <x:f t="shared" si="393"/>
        <x:v>20680</x:v>
      </x:c>
      <x:c r="Q2111" s="55">
        <x:f t="shared" si="394"/>
        <x:v>39217.003023216137</x:v>
      </x:c>
      <x:c r="R2111" s="55">
        <x:f t="shared" si="395"/>
        <x:v>4084.9969767838629</x:v>
      </x:c>
      <x:c r="S2111" s="1" t="str">
        <x:f t="shared" si="396"/>
        <x:v>YES</x:v>
      </x:c>
      <x:c r="T2111" s="1">
        <x:f t="shared" si="397"/>
        <x:v>4084.9969767838629</x:v>
      </x:c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53">
        <x:f t="shared" si="386"/>
        <x:v>3</x:v>
      </x:c>
      <x:c r="J2112" s="53">
        <x:f t="shared" si="387"/>
        <x:v>3</x:v>
      </x:c>
      <x:c r="K2112" s="53">
        <x:f t="shared" si="388"/>
        <x:v>20</x:v>
      </x:c>
      <x:c r="L2112" s="53">
        <x:f t="shared" si="389"/>
        <x:v>26</x:v>
      </x:c>
      <x:c r="M2112" s="54">
        <x:f t="shared" si="390"/>
        <x:v>1610.1236647877267</x:v>
      </x:c>
      <x:c r="N2112" s="54">
        <x:f t="shared" si="391"/>
        <x:v>0.6181414338803658</x:v>
      </x:c>
      <x:c r="O2112" s="55">
        <x:f t="shared" si="392"/>
        <x:v>86682</x:v>
      </x:c>
      <x:c r="P2112" s="55">
        <x:f t="shared" si="393"/>
        <x:v>21560</x:v>
      </x:c>
      <x:c r="Q2112" s="55">
        <x:f t="shared" si="394"/>
        <x:v>40453.535847009145</x:v>
      </x:c>
      <x:c r="R2112" s="55">
        <x:f t="shared" si="395"/>
        <x:v>4668.4641529908549</x:v>
      </x:c>
      <x:c r="S2112" s="1" t="str">
        <x:f t="shared" si="396"/>
        <x:v>YES</x:v>
      </x:c>
      <x:c r="T2112" s="1">
        <x:f t="shared" si="397"/>
        <x:v>4668.4641529908549</x:v>
      </x:c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53">
        <x:f t="shared" si="386"/>
        <x:v>3</x:v>
      </x:c>
      <x:c r="J2113" s="53">
        <x:f t="shared" si="387"/>
        <x:v>3</x:v>
      </x:c>
      <x:c r="K2113" s="53">
        <x:f t="shared" si="388"/>
        <x:v>21</x:v>
      </x:c>
      <x:c r="L2113" s="53">
        <x:f t="shared" si="389"/>
        <x:v>27</x:v>
      </x:c>
      <x:c r="M2113" s="54">
        <x:f t="shared" si="390"/>
        <x:v>1682.9594050141704</x:v>
      </x:c>
      <x:c r="N2113" s="54">
        <x:f t="shared" si="391"/>
        <x:v>0.66872180903761835</x:v>
      </x:c>
      <x:c r="O2113" s="55">
        <x:f t="shared" si="392"/>
        <x:v>89382</x:v>
      </x:c>
      <x:c r="P2113" s="55">
        <x:f t="shared" si="393"/>
        <x:v>22440</x:v>
      </x:c>
      <x:c r="Q2113" s="55">
        <x:f t="shared" si="394"/>
        <x:v>41718.045225940456</x:v>
      </x:c>
      <x:c r="R2113" s="55">
        <x:f t="shared" si="395"/>
        <x:v>5223.9547740595444</x:v>
      </x:c>
      <x:c r="S2113" s="1" t="str">
        <x:f t="shared" si="396"/>
        <x:v>YES</x:v>
      </x:c>
      <x:c r="T2113" s="1">
        <x:f t="shared" si="397"/>
        <x:v>5223.9547740595444</x:v>
      </x:c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53">
        <x:f t="shared" si="386"/>
        <x:v>3</x:v>
      </x:c>
      <x:c r="J2114" s="53">
        <x:f t="shared" si="387"/>
        <x:v>3</x:v>
      </x:c>
      <x:c r="K2114" s="53">
        <x:f t="shared" si="388"/>
        <x:v>22</x:v>
      </x:c>
      <x:c r="L2114" s="53">
        <x:f t="shared" si="389"/>
        <x:v>28</x:v>
      </x:c>
      <x:c r="M2114" s="54">
        <x:f t="shared" si="390"/>
        <x:v>1757.4357522605667</x:v>
      </x:c>
      <x:c r="N2114" s="54">
        <x:f t="shared" si="391"/>
        <x:v>0.72044149462539353</x:v>
      </x:c>
      <x:c r="O2114" s="55">
        <x:f t="shared" si="392"/>
        <x:v>92082</x:v>
      </x:c>
      <x:c r="P2114" s="55">
        <x:f t="shared" si="393"/>
        <x:v>23320</x:v>
      </x:c>
      <x:c r="Q2114" s="55">
        <x:f t="shared" si="394"/>
        <x:v>43011.037365634838</x:v>
      </x:c>
      <x:c r="R2114" s="55">
        <x:f t="shared" si="395"/>
        <x:v>5750.9626343651616</x:v>
      </x:c>
      <x:c r="S2114" s="1" t="str">
        <x:f t="shared" si="396"/>
        <x:v>YES</x:v>
      </x:c>
      <x:c r="T2114" s="1">
        <x:f t="shared" si="397"/>
        <x:v>5750.9626343651616</x:v>
      </x:c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53">
        <x:f t="shared" si="386"/>
        <x:v>3</x:v>
      </x:c>
      <x:c r="J2115" s="53">
        <x:f t="shared" si="387"/>
        <x:v>3</x:v>
      </x:c>
      <x:c r="K2115" s="53">
        <x:f t="shared" si="388"/>
        <x:v>23</x:v>
      </x:c>
      <x:c r="L2115" s="53">
        <x:f t="shared" si="389"/>
        <x:v>29</x:v>
      </x:c>
      <x:c r="M2115" s="54">
        <x:f t="shared" si="390"/>
        <x:v>1833.5823411180031</x:v>
      </x:c>
      <x:c r="N2115" s="54">
        <x:f t="shared" si="391"/>
        <x:v>0.77332107022083552</x:v>
      </x:c>
      <x:c r="O2115" s="55">
        <x:f t="shared" si="392"/>
        <x:v>94782</x:v>
      </x:c>
      <x:c r="P2115" s="55">
        <x:f t="shared" si="393"/>
        <x:v>24200</x:v>
      </x:c>
      <x:c r="Q2115" s="55">
        <x:f t="shared" si="394"/>
        <x:v>44333.026755520885</x:v>
      </x:c>
      <x:c r="R2115" s="55">
        <x:f t="shared" si="395"/>
        <x:v>6248.9732444791152</x:v>
      </x:c>
      <x:c r="S2115" s="1" t="str">
        <x:f t="shared" si="396"/>
        <x:v>YES</x:v>
      </x:c>
      <x:c r="T2115" s="1">
        <x:f t="shared" si="397"/>
        <x:v>6248.9732444791152</x:v>
      </x:c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53">
        <x:f t="shared" si="386"/>
        <x:v>3</x:v>
      </x:c>
      <x:c r="J2116" s="53">
        <x:f t="shared" si="387"/>
        <x:v>3</x:v>
      </x:c>
      <x:c r="K2116" s="53">
        <x:f t="shared" si="388"/>
        <x:v>24</x:v>
      </x:c>
      <x:c r="L2116" s="53">
        <x:f t="shared" si="389"/>
        <x:v>30</x:v>
      </x:c>
      <x:c r="M2116" s="54">
        <x:f t="shared" si="390"/>
        <x:v>1911.429290697499</x:v>
      </x:c>
      <x:c r="N2116" s="54">
        <x:f t="shared" si="391"/>
        <x:v>0.82738145187326317</x:v>
      </x:c>
      <x:c r="O2116" s="55">
        <x:f t="shared" si="392"/>
        <x:v>97482</x:v>
      </x:c>
      <x:c r="P2116" s="55">
        <x:f t="shared" si="393"/>
        <x:v>25080</x:v>
      </x:c>
      <x:c r="Q2116" s="55">
        <x:f t="shared" si="394"/>
        <x:v>45684.536296831575</x:v>
      </x:c>
      <x:c r="R2116" s="55">
        <x:f t="shared" si="395"/>
        <x:v>6717.4637031684251</x:v>
      </x:c>
      <x:c r="S2116" s="1" t="str">
        <x:f t="shared" si="396"/>
        <x:v>YES</x:v>
      </x:c>
      <x:c r="T2116" s="1">
        <x:f t="shared" si="397"/>
        <x:v>6717.4637031684251</x:v>
      </x:c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53">
        <x:f t="shared" si="386"/>
        <x:v>3</x:v>
      </x:c>
      <x:c r="J2117" s="53">
        <x:f t="shared" si="387"/>
        <x:v>3</x:v>
      </x:c>
      <x:c r="K2117" s="53">
        <x:f t="shared" si="388"/>
        <x:v>25</x:v>
      </x:c>
      <x:c r="L2117" s="53">
        <x:f t="shared" si="389"/>
        <x:v>31</x:v>
      </x:c>
      <x:c r="M2117" s="54">
        <x:f t="shared" si="390"/>
        <x:v>1991.0072121125966</x:v>
      </x:c>
      <x:c r="N2117" s="54">
        <x:f t="shared" si="391"/>
        <x:v>0.88264389730041426</x:v>
      </x:c>
      <x:c r="O2117" s="55">
        <x:f t="shared" si="392"/>
        <x:v>100182</x:v>
      </x:c>
      <x:c r="P2117" s="55">
        <x:f t="shared" si="393"/>
        <x:v>25960</x:v>
      </x:c>
      <x:c r="Q2117" s="55">
        <x:f t="shared" si="394"/>
        <x:v>47066.09743251036</x:v>
      </x:c>
      <x:c r="R2117" s="55">
        <x:f t="shared" si="395"/>
        <x:v>7155.9025674896402</x:v>
      </x:c>
      <x:c r="S2117" s="1" t="str">
        <x:f t="shared" si="396"/>
        <x:v>YES</x:v>
      </x:c>
      <x:c r="T2117" s="1">
        <x:f t="shared" si="397"/>
        <x:v>7155.9025674896402</x:v>
      </x:c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53">
        <x:f t="shared" si="386"/>
        <x:v>3</x:v>
      </x:c>
      <x:c r="J2118" s="53">
        <x:f t="shared" si="387"/>
        <x:v>3</x:v>
      </x:c>
      <x:c r="K2118" s="53">
        <x:f t="shared" si="388"/>
        <x:v>26</x:v>
      </x:c>
      <x:c r="L2118" s="53">
        <x:f t="shared" si="389"/>
        <x:v>32</x:v>
      </x:c>
      <x:c r="M2118" s="54">
        <x:f t="shared" si="390"/>
        <x:v>2072.3472160733145</x:v>
      </x:c>
      <x:c r="N2118" s="54">
        <x:f t="shared" si="391"/>
        <x:v>0.93913001116202399</x:v>
      </x:c>
      <x:c r="O2118" s="55">
        <x:f t="shared" si="392"/>
        <x:v>102882</x:v>
      </x:c>
      <x:c r="P2118" s="55">
        <x:f t="shared" si="393"/>
        <x:v>26840</x:v>
      </x:c>
      <x:c r="Q2118" s="55">
        <x:f t="shared" si="394"/>
        <x:v>48478.250279050597</x:v>
      </x:c>
      <x:c r="R2118" s="55">
        <x:f t="shared" si="395"/>
        <x:v>7563.7497209494031</x:v>
      </x:c>
      <x:c r="S2118" s="1" t="str">
        <x:f t="shared" si="396"/>
        <x:v>YES</x:v>
      </x:c>
      <x:c r="T2118" s="1">
        <x:f t="shared" si="397"/>
        <x:v>7563.7497209494031</x:v>
      </x:c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53">
        <x:f t="shared" si="386"/>
        <x:v>3</x:v>
      </x:c>
      <x:c r="J2119" s="53">
        <x:f t="shared" si="387"/>
        <x:v>3</x:v>
      </x:c>
      <x:c r="K2119" s="53">
        <x:f t="shared" si="388"/>
        <x:v>27</x:v>
      </x:c>
      <x:c r="L2119" s="53">
        <x:f t="shared" si="389"/>
        <x:v>33</x:v>
      </x:c>
      <x:c r="M2119" s="54">
        <x:f t="shared" si="390"/>
        <x:v>2155.480920593071</x:v>
      </x:c>
      <x:c r="N2119" s="54">
        <x:f t="shared" si="391"/>
        <x:v>0.99686175041185487</x:v>
      </x:c>
      <x:c r="O2119" s="55">
        <x:f t="shared" si="392"/>
        <x:v>105582</x:v>
      </x:c>
      <x:c r="P2119" s="55">
        <x:f t="shared" si="393"/>
        <x:v>27720</x:v>
      </x:c>
      <x:c r="Q2119" s="55">
        <x:f t="shared" si="394"/>
        <x:v>49921.543760296372</x:v>
      </x:c>
      <x:c r="R2119" s="55">
        <x:f t="shared" si="395"/>
        <x:v>7940.4562397036279</x:v>
      </x:c>
      <x:c r="S2119" s="1" t="str">
        <x:f t="shared" si="396"/>
        <x:v>YES</x:v>
      </x:c>
      <x:c r="T2119" s="1">
        <x:f t="shared" si="397"/>
        <x:v>7940.4562397036279</x:v>
      </x:c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53">
        <x:f t="shared" si="386"/>
        <x:v>3</x:v>
      </x:c>
      <x:c r="J2120" s="53">
        <x:f t="shared" si="387"/>
        <x:v>3</x:v>
      </x:c>
      <x:c r="K2120" s="53">
        <x:f t="shared" si="388"/>
        <x:v>28</x:v>
      </x:c>
      <x:c r="L2120" s="53">
        <x:f t="shared" si="389"/>
        <x:v>34</x:v>
      </x:c>
      <x:c r="M2120" s="54">
        <x:f t="shared" si="390"/>
        <x:v>2240.4404588102248</x:v>
      </x:c>
      <x:c r="N2120" s="54">
        <x:f t="shared" si="391"/>
        <x:v>1.0558614297293227</x:v>
      </x:c>
      <x:c r="O2120" s="55">
        <x:f t="shared" si="392"/>
        <x:v>108282</x:v>
      </x:c>
      <x:c r="P2120" s="55">
        <x:f t="shared" si="393"/>
        <x:v>28600</x:v>
      </x:c>
      <x:c r="Q2120" s="55">
        <x:f t="shared" si="394"/>
        <x:v>51396.535743233064</x:v>
      </x:c>
      <x:c r="R2120" s="55">
        <x:f t="shared" si="395"/>
        <x:v>8285.4642567669362</x:v>
      </x:c>
      <x:c r="S2120" s="1" t="str">
        <x:f t="shared" si="396"/>
        <x:v>YES</x:v>
      </x:c>
      <x:c r="T2120" s="1">
        <x:f t="shared" si="397"/>
        <x:v>8285.4642567669362</x:v>
      </x:c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53">
        <x:f t="shared" si="386"/>
        <x:v>3</x:v>
      </x:c>
      <x:c r="J2121" s="53">
        <x:f t="shared" si="387"/>
        <x:v>3</x:v>
      </x:c>
      <x:c r="K2121" s="53">
        <x:f t="shared" si="388"/>
        <x:v>29</x:v>
      </x:c>
      <x:c r="L2121" s="53">
        <x:f t="shared" si="389"/>
        <x:v>35</x:v>
      </x:c>
      <x:c r="M2121" s="54">
        <x:f t="shared" si="390"/>
        <x:v>2327.2584869258781</x:v>
      </x:c>
      <x:c r="N2121" s="54">
        <x:f t="shared" si="391"/>
        <x:v>1.1161517270318597</x:v>
      </x:c>
      <x:c r="O2121" s="55">
        <x:f t="shared" si="392"/>
        <x:v>110982</x:v>
      </x:c>
      <x:c r="P2121" s="55">
        <x:f t="shared" si="393"/>
        <x:v>29480</x:v>
      </x:c>
      <x:c r="Q2121" s="55">
        <x:f t="shared" si="394"/>
        <x:v>52903.793175796498</x:v>
      </x:c>
      <x:c r="R2121" s="55">
        <x:f t="shared" si="395"/>
        <x:v>8598.206824203502</x:v>
      </x:c>
      <x:c r="S2121" s="1" t="str">
        <x:f t="shared" si="396"/>
        <x:v>YES</x:v>
      </x:c>
      <x:c r="T2121" s="1">
        <x:f t="shared" si="397"/>
        <x:v>8598.206824203502</x:v>
      </x:c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53">
        <x:f t="shared" si="386"/>
        <x:v>3</x:v>
      </x:c>
      <x:c r="J2122" s="53">
        <x:f t="shared" si="387"/>
        <x:v>3</x:v>
      </x:c>
      <x:c r="K2122" s="53">
        <x:f t="shared" si="388"/>
        <x:v>30</x:v>
      </x:c>
      <x:c r="L2122" s="53">
        <x:f t="shared" si="389"/>
        <x:v>36</x:v>
      </x:c>
      <x:c r="M2122" s="54">
        <x:f t="shared" si="390"/>
        <x:v>2415.9681922596492</x:v>
      </x:c>
      <x:c r="N2122" s="54">
        <x:f t="shared" si="391"/>
        <x:v>1.1777556890692009</x:v>
      </x:c>
      <x:c r="O2122" s="55">
        <x:f t="shared" si="392"/>
        <x:v>113682</x:v>
      </x:c>
      <x:c r="P2122" s="55">
        <x:f t="shared" si="393"/>
        <x:v>30360</x:v>
      </x:c>
      <x:c r="Q2122" s="55">
        <x:f t="shared" si="394"/>
        <x:v>54443.892226730022</x:v>
      </x:c>
      <x:c r="R2122" s="55">
        <x:f t="shared" si="395"/>
        <x:v>8878.1077732699778</x:v>
      </x:c>
      <x:c r="S2122" s="1" t="str">
        <x:f t="shared" si="396"/>
        <x:v>YES</x:v>
      </x:c>
      <x:c r="T2122" s="1">
        <x:f t="shared" si="397"/>
        <x:v>8878.1077732699778</x:v>
      </x:c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53">
        <x:f t="shared" si="386"/>
        <x:v>3</x:v>
      </x:c>
      <x:c r="J2123" s="53">
        <x:f t="shared" si="387"/>
        <x:v>4</x:v>
      </x:c>
      <x:c r="K2123" s="53">
        <x:f t="shared" si="388"/>
        <x:v>0</x:v>
      </x:c>
      <x:c r="L2123" s="53">
        <x:f t="shared" si="389"/>
        <x:v>7</x:v>
      </x:c>
      <x:c r="M2123" s="54">
        <x:f t="shared" si="390"/>
        <x:v>491.82754687500005</x:v>
      </x:c>
      <x:c r="N2123" s="54">
        <x:f t="shared" si="391"/>
        <x:v>0</x:v>
      </x:c>
      <x:c r="O2123" s="55">
        <x:f t="shared" si="392"/>
        <x:v>34776</x:v>
      </x:c>
      <x:c r="P2123" s="55">
        <x:f t="shared" si="393"/>
        <x:v>4400</x:v>
      </x:c>
      <x:c r="Q2123" s="55">
        <x:f t="shared" si="394"/>
        <x:v>17077.345377604168</x:v>
      </x:c>
      <x:c r="R2123" s="55">
        <x:f t="shared" si="395"/>
        <x:v>-6701.3453776041679</x:v>
      </x:c>
      <x:c r="S2123" s="1" t="str">
        <x:f t="shared" si="396"/>
        <x:v>YES</x:v>
      </x:c>
      <x:c r="T2123" s="1">
        <x:f t="shared" si="397"/>
        <x:v>-6701.3453776041679</x:v>
      </x:c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53">
        <x:f t="shared" si="386"/>
        <x:v>3</x:v>
      </x:c>
      <x:c r="J2124" s="53">
        <x:f t="shared" si="387"/>
        <x:v>4</x:v>
      </x:c>
      <x:c r="K2124" s="53">
        <x:f t="shared" si="388"/>
        <x:v>1</x:v>
      </x:c>
      <x:c r="L2124" s="53">
        <x:f t="shared" si="389"/>
        <x:v>8</x:v>
      </x:c>
      <x:c r="M2124" s="54">
        <x:f t="shared" si="390"/>
        <x:v>537.39004687500005</x:v>
      </x:c>
      <x:c r="N2124" s="54">
        <x:f t="shared" si="391"/>
        <x:v>0</x:v>
      </x:c>
      <x:c r="O2124" s="55">
        <x:f t="shared" si="392"/>
        <x:v>37476</x:v>
      </x:c>
      <x:c r="P2124" s="55">
        <x:f t="shared" si="393"/>
        <x:v>5280</x:v>
      </x:c>
      <x:c r="Q2124" s="55">
        <x:f t="shared" si="394"/>
        <x:v>18659.376627604168</x:v>
      </x:c>
      <x:c r="R2124" s="55">
        <x:f t="shared" si="395"/>
        <x:v>-6463.3766276041679</x:v>
      </x:c>
      <x:c r="S2124" s="1" t="str">
        <x:f t="shared" si="396"/>
        <x:v>YES</x:v>
      </x:c>
      <x:c r="T2124" s="1">
        <x:f t="shared" si="397"/>
        <x:v>-6463.3766276041679</x:v>
      </x:c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53">
        <x:f t="shared" si="386"/>
        <x:v>3</x:v>
      </x:c>
      <x:c r="J2125" s="53">
        <x:f t="shared" si="387"/>
        <x:v>4</x:v>
      </x:c>
      <x:c r="K2125" s="53">
        <x:f t="shared" si="388"/>
        <x:v>2</x:v>
      </x:c>
      <x:c r="L2125" s="53">
        <x:f t="shared" si="389"/>
        <x:v>9</x:v>
      </x:c>
      <x:c r="M2125" s="54">
        <x:f t="shared" si="390"/>
        <x:v>584.09160937500008</x:v>
      </x:c>
      <x:c r="N2125" s="54">
        <x:f t="shared" si="391"/>
        <x:v>0</x:v>
      </x:c>
      <x:c r="O2125" s="55">
        <x:f t="shared" si="392"/>
        <x:v>40176</x:v>
      </x:c>
      <x:c r="P2125" s="55">
        <x:f t="shared" si="393"/>
        <x:v>6160</x:v>
      </x:c>
      <x:c r="Q2125" s="55">
        <x:f t="shared" si="394"/>
        <x:v>20280.958658854168</x:v>
      </x:c>
      <x:c r="R2125" s="55">
        <x:f t="shared" si="395"/>
        <x:v>-6264.9586588541679</x:v>
      </x:c>
      <x:c r="S2125" s="1" t="str">
        <x:f t="shared" si="396"/>
        <x:v>YES</x:v>
      </x:c>
      <x:c r="T2125" s="1">
        <x:f t="shared" si="397"/>
        <x:v>-6264.9586588541679</x:v>
      </x:c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53">
        <x:f t="shared" si="386"/>
        <x:v>3</x:v>
      </x:c>
      <x:c r="J2126" s="53">
        <x:f t="shared" si="387"/>
        <x:v>4</x:v>
      </x:c>
      <x:c r="K2126" s="53">
        <x:f t="shared" si="388"/>
        <x:v>3</x:v>
      </x:c>
      <x:c r="L2126" s="53">
        <x:f t="shared" si="389"/>
        <x:v>10</x:v>
      </x:c>
      <x:c r="M2126" s="54">
        <x:f t="shared" si="390"/>
        <x:v>631.953591796875</x:v>
      </x:c>
      <x:c r="N2126" s="54">
        <x:f t="shared" si="391"/>
        <x:v>0</x:v>
      </x:c>
      <x:c r="O2126" s="55">
        <x:f t="shared" si="392"/>
        <x:v>42876</x:v>
      </x:c>
      <x:c r="P2126" s="55">
        <x:f t="shared" si="393"/>
        <x:v>7040</x:v>
      </x:c>
      <x:c r="Q2126" s="55">
        <x:f t="shared" si="394"/>
        <x:v>21942.833048502605</x:v>
      </x:c>
      <x:c r="R2126" s="55">
        <x:f t="shared" si="395"/>
        <x:v>-6106.8330485026054</x:v>
      </x:c>
      <x:c r="S2126" s="1" t="str">
        <x:f t="shared" si="396"/>
        <x:v>YES</x:v>
      </x:c>
      <x:c r="T2126" s="1">
        <x:f t="shared" si="397"/>
        <x:v>-6106.8330485026054</x:v>
      </x:c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53">
        <x:f t="shared" si="386"/>
        <x:v>3</x:v>
      </x:c>
      <x:c r="J2127" s="53">
        <x:f t="shared" si="387"/>
        <x:v>4</x:v>
      </x:c>
      <x:c r="K2127" s="53">
        <x:f t="shared" si="388"/>
        <x:v>4</x:v>
      </x:c>
      <x:c r="L2127" s="53">
        <x:f t="shared" si="389"/>
        <x:v>11</x:v>
      </x:c>
      <x:c r="M2127" s="54">
        <x:f t="shared" si="390"/>
        <x:v>680.99770751953133</x:v>
      </x:c>
      <x:c r="N2127" s="54">
        <x:f t="shared" si="391"/>
        <x:v>0</x:v>
      </x:c>
      <x:c r="O2127" s="55">
        <x:f t="shared" si="392"/>
        <x:v>45576</x:v>
      </x:c>
      <x:c r="P2127" s="55">
        <x:f t="shared" si="393"/>
        <x:v>7920</x:v>
      </x:c>
      <x:c r="Q2127" s="55">
        <x:f t="shared" si="394"/>
        <x:v>23645.753733317059</x:v>
      </x:c>
      <x:c r="R2127" s="55">
        <x:f t="shared" si="395"/>
        <x:v>-5989.7537333170585</x:v>
      </x:c>
      <x:c r="S2127" s="1" t="str">
        <x:f t="shared" si="396"/>
        <x:v>YES</x:v>
      </x:c>
      <x:c r="T2127" s="1">
        <x:f t="shared" si="397"/>
        <x:v>-5989.7537333170585</x:v>
      </x:c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53">
        <x:f t="shared" si="386"/>
        <x:v>3</x:v>
      </x:c>
      <x:c r="J2128" s="53">
        <x:f t="shared" si="387"/>
        <x:v>4</x:v>
      </x:c>
      <x:c r="K2128" s="53">
        <x:f t="shared" si="388"/>
        <x:v>5</x:v>
      </x:c>
      <x:c r="L2128" s="53">
        <x:f t="shared" si="389"/>
        <x:v>12</x:v>
      </x:c>
      <x:c r="M2128" s="54">
        <x:f t="shared" si="390"/>
        <x:v>731.2460314407349</x:v>
      </x:c>
      <x:c r="N2128" s="54">
        <x:f t="shared" si="391"/>
        <x:v>7.8097440560658997E-3</x:v>
      </x:c>
      <x:c r="O2128" s="55">
        <x:f t="shared" si="392"/>
        <x:v>48276</x:v>
      </x:c>
      <x:c r="P2128" s="55">
        <x:f t="shared" si="393"/>
        <x:v>8800</x:v>
      </x:c>
      <x:c r="Q2128" s="55">
        <x:f t="shared" si="394"/>
        <x:v>25195.243601401646</x:v>
      </x:c>
      <x:c r="R2128" s="55">
        <x:f t="shared" si="395"/>
        <x:v>-5719.2436014016457</x:v>
      </x:c>
      <x:c r="S2128" s="1" t="str">
        <x:f t="shared" si="396"/>
        <x:v>YES</x:v>
      </x:c>
      <x:c r="T2128" s="1">
        <x:f t="shared" si="397"/>
        <x:v>-5719.2436014016457</x:v>
      </x:c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53">
        <x:f t="shared" si="386"/>
        <x:v>3</x:v>
      </x:c>
      <x:c r="J2129" s="53">
        <x:f t="shared" si="387"/>
        <x:v>4</x:v>
      </x:c>
      <x:c r="K2129" s="53">
        <x:f t="shared" si="388"/>
        <x:v>6</x:v>
      </x:c>
      <x:c r="L2129" s="53">
        <x:f t="shared" si="389"/>
        <x:v>13</x:v>
      </x:c>
      <x:c r="M2129" s="54">
        <x:f t="shared" si="390"/>
        <x:v>782.7210056223679</x:v>
      </x:c>
      <x:c r="N2129" s="54">
        <x:f t="shared" si="391"/>
        <x:v>4.3556253904422151E-2</x:v>
      </x:c>
      <x:c r="O2129" s="55">
        <x:f t="shared" si="392"/>
        <x:v>50976</x:v>
      </x:c>
      <x:c r="P2129" s="55">
        <x:f t="shared" si="393"/>
        <x:v>9680</x:v>
      </x:c>
      <x:c r="Q2129" s="55">
        <x:f t="shared" si="394"/>
        <x:v>26088.906347610555</x:v>
      </x:c>
      <x:c r="R2129" s="55">
        <x:f t="shared" si="395"/>
        <x:v>-4792.9063476105548</x:v>
      </x:c>
      <x:c r="S2129" s="1" t="str">
        <x:f t="shared" si="396"/>
        <x:v>YES</x:v>
      </x:c>
      <x:c r="T2129" s="1">
        <x:f t="shared" si="397"/>
        <x:v>-4792.9063476105548</x:v>
      </x:c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53">
        <x:f t="shared" si="386"/>
        <x:v>3</x:v>
      </x:c>
      <x:c r="J2130" s="53">
        <x:f t="shared" si="387"/>
        <x:v>4</x:v>
      </x:c>
      <x:c r="K2130" s="53">
        <x:f t="shared" si="388"/>
        <x:v>7</x:v>
      </x:c>
      <x:c r="L2130" s="53">
        <x:f t="shared" si="389"/>
        <x:v>14</x:v>
      </x:c>
      <x:c r="M2130" s="54">
        <x:f t="shared" si="390"/>
        <x:v>835.44544502032818</x:v>
      </x:c>
      <x:c r="N2130" s="54">
        <x:f t="shared" si="391"/>
        <x:v>8.0170447930783456E-2</x:v>
      </x:c>
      <x:c r="O2130" s="55">
        <x:f t="shared" si="392"/>
        <x:v>53676</x:v>
      </x:c>
      <x:c r="P2130" s="55">
        <x:f t="shared" si="393"/>
        <x:v>10560</x:v>
      </x:c>
      <x:c r="Q2130" s="55">
        <x:f t="shared" si="394"/>
        <x:v>27004.261198269585</x:v>
      </x:c>
      <x:c r="R2130" s="55">
        <x:f t="shared" si="395"/>
        <x:v>-3888.2611982695853</x:v>
      </x:c>
      <x:c r="S2130" s="1" t="str">
        <x:f t="shared" si="396"/>
        <x:v>YES</x:v>
      </x:c>
      <x:c r="T2130" s="1">
        <x:f t="shared" si="397"/>
        <x:v>-3888.2611982695853</x:v>
      </x:c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53">
        <x:f t="shared" si="386"/>
        <x:v>3</x:v>
      </x:c>
      <x:c r="J2131" s="53">
        <x:f t="shared" si="387"/>
        <x:v>4</x:v>
      </x:c>
      <x:c r="K2131" s="53">
        <x:f t="shared" si="388"/>
        <x:v>8</x:v>
      </x:c>
      <x:c r="L2131" s="53">
        <x:f t="shared" si="389"/>
        <x:v>15</x:v>
      </x:c>
      <x:c r="M2131" s="54">
        <x:f t="shared" si="390"/>
        <x:v>889.44254330030844</x:v>
      </x:c>
      <x:c r="N2131" s="54">
        <x:f t="shared" si="391"/>
        <x:v>0.11766843284743642</x:v>
      </x:c>
      <x:c r="O2131" s="55">
        <x:f t="shared" si="392"/>
        <x:v>56376</x:v>
      </x:c>
      <x:c r="P2131" s="55">
        <x:f t="shared" si="393"/>
        <x:v>11440</x:v>
      </x:c>
      <x:c r="Q2131" s="55">
        <x:f t="shared" si="394"/>
        <x:v>27941.710821185909</x:v>
      </x:c>
      <x:c r="R2131" s="55">
        <x:f t="shared" si="395"/>
        <x:v>-3005.7108211859086</x:v>
      </x:c>
      <x:c r="S2131" s="1" t="str">
        <x:f t="shared" si="396"/>
        <x:v>YES</x:v>
      </x:c>
      <x:c r="T2131" s="1">
        <x:f t="shared" si="397"/>
        <x:v>-3005.7108211859086</x:v>
      </x:c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53">
        <x:f t="shared" si="386"/>
        <x:v>3</x:v>
      </x:c>
      <x:c r="J2132" s="53">
        <x:f t="shared" si="387"/>
        <x:v>4</x:v>
      </x:c>
      <x:c r="K2132" s="53">
        <x:f t="shared" si="388"/>
        <x:v>9</x:v>
      </x:c>
      <x:c r="L2132" s="53">
        <x:f t="shared" si="389"/>
        <x:v>16</x:v>
      </x:c>
      <x:c r="M2132" s="54">
        <x:f t="shared" si="390"/>
        <x:v>944.7358787407029</x:v>
      </x:c>
      <x:c r="N2132" s="54">
        <x:f t="shared" si="391"/>
        <x:v>0.15606658245882146</x:v>
      </x:c>
      <x:c r="O2132" s="55">
        <x:f t="shared" si="392"/>
        <x:v>59076</x:v>
      </x:c>
      <x:c r="P2132" s="55">
        <x:f t="shared" si="393"/>
        <x:v>12320</x:v>
      </x:c>
      <x:c r="Q2132" s="55">
        <x:f t="shared" si="394"/>
        <x:v>28901.664561470538</x:v>
      </x:c>
      <x:c r="R2132" s="55">
        <x:f t="shared" si="395"/>
        <x:v>-2145.6645614705376</x:v>
      </x:c>
      <x:c r="S2132" s="1" t="str">
        <x:f t="shared" si="396"/>
        <x:v>YES</x:v>
      </x:c>
      <x:c r="T2132" s="1">
        <x:f t="shared" si="397"/>
        <x:v>-2145.6645614705376</x:v>
      </x:c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53">
        <x:f t="shared" si="386"/>
        <x:v>3</x:v>
      </x:c>
      <x:c r="J2133" s="53">
        <x:f t="shared" si="387"/>
        <x:v>4</x:v>
      </x:c>
      <x:c r="K2133" s="53">
        <x:f t="shared" si="388"/>
        <x:v>10</x:v>
      </x:c>
      <x:c r="L2133" s="53">
        <x:f t="shared" si="389"/>
        <x:v>17</x:v>
      </x:c>
      <x:c r="M2133" s="54">
        <x:f t="shared" si="390"/>
        <x:v>1001.3494202239158</x:v>
      </x:c>
      <x:c r="N2133" s="54">
        <x:f t="shared" si="391"/>
        <x:v>0.19538154182216375</x:v>
      </x:c>
      <x:c r="O2133" s="55">
        <x:f t="shared" si="392"/>
        <x:v>61776</x:v>
      </x:c>
      <x:c r="P2133" s="55">
        <x:f t="shared" si="393"/>
        <x:v>13200</x:v>
      </x:c>
      <x:c r="Q2133" s="55">
        <x:f t="shared" si="394"/>
        <x:v>29884.538545554093</x:v>
      </x:c>
      <x:c r="R2133" s="55">
        <x:f t="shared" si="395"/>
        <x:v>-1308.5385455540927</x:v>
      </x:c>
      <x:c r="S2133" s="1" t="str">
        <x:f t="shared" si="396"/>
        <x:v>YES</x:v>
      </x:c>
      <x:c r="T2133" s="1">
        <x:f t="shared" si="397"/>
        <x:v>-1308.5385455540927</x:v>
      </x:c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53">
        <x:f t="shared" si="386"/>
        <x:v>3</x:v>
      </x:c>
      <x:c r="J2134" s="53">
        <x:f t="shared" si="387"/>
        <x:v>4</x:v>
      </x:c>
      <x:c r="K2134" s="53">
        <x:f t="shared" si="388"/>
        <x:v>11</x:v>
      </x:c>
      <x:c r="L2134" s="53">
        <x:f t="shared" si="389"/>
        <x:v>18</x:v>
      </x:c>
      <x:c r="M2134" s="54">
        <x:f t="shared" si="390"/>
        <x:v>1059.3075333173547</x:v>
      </x:c>
      <x:c r="N2134" s="54">
        <x:f t="shared" si="391"/>
        <x:v>0.2356302314703852</x:v>
      </x:c>
      <x:c r="O2134" s="55">
        <x:f t="shared" si="392"/>
        <x:v>64476</x:v>
      </x:c>
      <x:c r="P2134" s="55">
        <x:f t="shared" si="393"/>
        <x:v>14080</x:v>
      </x:c>
      <x:c r="Q2134" s="55">
        <x:f t="shared" si="394"/>
        <x:v>30890.75578675963</x:v>
      </x:c>
      <x:c r="R2134" s="55">
        <x:f t="shared" si="395"/>
        <x:v>-494.7557867596297</x:v>
      </x:c>
      <x:c r="S2134" s="1" t="str">
        <x:f t="shared" si="396"/>
        <x:v>YES</x:v>
      </x:c>
      <x:c r="T2134" s="1">
        <x:f t="shared" si="397"/>
        <x:v>-494.7557867596297</x:v>
      </x:c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53">
        <x:f t="shared" si="386"/>
        <x:v>3</x:v>
      </x:c>
      <x:c r="J2135" s="53">
        <x:f t="shared" si="387"/>
        <x:v>4</x:v>
      </x:c>
      <x:c r="K2135" s="53">
        <x:f t="shared" si="388"/>
        <x:v>12</x:v>
      </x:c>
      <x:c r="L2135" s="53">
        <x:f t="shared" si="389"/>
        <x:v>19</x:v>
      </x:c>
      <x:c r="M2135" s="54">
        <x:f t="shared" si="390"/>
        <x:v>1118.6349864454191</x:v>
      </x:c>
      <x:c r="N2135" s="54">
        <x:f t="shared" si="391"/>
        <x:v>0.27682985169820773</x:v>
      </x:c>
      <x:c r="O2135" s="55">
        <x:f t="shared" si="392"/>
        <x:v>67176</x:v>
      </x:c>
      <x:c r="P2135" s="55">
        <x:f t="shared" si="393"/>
        <x:v>14960</x:v>
      </x:c>
      <x:c r="Q2135" s="55">
        <x:f t="shared" si="394"/>
        <x:v>31920.746292455195</x:v>
      </x:c>
      <x:c r="R2135" s="55">
        <x:f t="shared" si="395"/>
        <x:v>295.25370754480537</x:v>
      </x:c>
      <x:c r="S2135" s="1" t="str">
        <x:f t="shared" si="396"/>
        <x:v>YES</x:v>
      </x:c>
      <x:c r="T2135" s="1">
        <x:f t="shared" si="397"/>
        <x:v>295.25370754480537</x:v>
      </x:c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53">
        <x:f t="shared" si="386"/>
        <x:v>3</x:v>
      </x:c>
      <x:c r="J2136" s="53">
        <x:f t="shared" si="387"/>
        <x:v>4</x:v>
      </x:c>
      <x:c r="K2136" s="53">
        <x:f t="shared" si="388"/>
        <x:v>13</x:v>
      </x:c>
      <x:c r="L2136" s="53">
        <x:f t="shared" si="389"/>
        <x:v>20</x:v>
      </x:c>
      <x:c r="M2136" s="54">
        <x:f t="shared" si="390"/>
        <x:v>1179.3569571538035</x:v>
      </x:c>
      <x:c r="N2136" s="54">
        <x:f t="shared" si="391"/>
        <x:v>0.31899788691236353</x:v>
      </x:c>
      <x:c r="O2136" s="55">
        <x:f t="shared" si="392"/>
        <x:v>69876</x:v>
      </x:c>
      <x:c r="P2136" s="55">
        <x:f t="shared" si="393"/>
        <x:v>15840</x:v>
      </x:c>
      <x:c r="Q2136" s="55">
        <x:f t="shared" si="394"/>
        <x:v>32974.947172809087</x:v>
      </x:c>
      <x:c r="R2136" s="55">
        <x:f t="shared" si="395"/>
        <x:v>1061.0528271909134</x:v>
      </x:c>
      <x:c r="S2136" s="1" t="str">
        <x:f t="shared" si="396"/>
        <x:v>YES</x:v>
      </x:c>
      <x:c r="T2136" s="1">
        <x:f t="shared" si="397"/>
        <x:v>1061.0528271909134</x:v>
      </x:c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53">
        <x:f t="shared" si="386"/>
        <x:v>3</x:v>
      </x:c>
      <x:c r="J2137" s="53">
        <x:f t="shared" si="387"/>
        <x:v>4</x:v>
      </x:c>
      <x:c r="K2137" s="53">
        <x:f t="shared" si="388"/>
        <x:v>14</x:v>
      </x:c>
      <x:c r="L2137" s="53">
        <x:f t="shared" si="389"/>
        <x:v>21</x:v>
      </x:c>
      <x:c r="M2137" s="54">
        <x:f t="shared" si="390"/>
        <x:v>1241.4990384674647</x:v>
      </x:c>
      <x:c r="N2137" s="54">
        <x:f t="shared" si="391"/>
        <x:v>0.3621521100468505</x:v>
      </x:c>
      <x:c r="O2137" s="55">
        <x:f t="shared" si="392"/>
        <x:v>72576</x:v>
      </x:c>
      <x:c r="P2137" s="55">
        <x:f t="shared" si="393"/>
        <x:v>16720</x:v>
      </x:c>
      <x:c r="Q2137" s="55">
        <x:f t="shared" si="394"/>
        <x:v>34053.802751171264</x:v>
      </x:c>
      <x:c r="R2137" s="55">
        <x:f t="shared" si="395"/>
        <x:v>1802.1972488287356</x:v>
      </x:c>
      <x:c r="S2137" s="1" t="str">
        <x:f t="shared" si="396"/>
        <x:v>YES</x:v>
      </x:c>
      <x:c r="T2137" s="1">
        <x:f t="shared" si="397"/>
        <x:v>1802.1972488287356</x:v>
      </x:c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53">
        <x:f t="shared" si="386"/>
        <x:v>3</x:v>
      </x:c>
      <x:c r="J2138" s="53">
        <x:f t="shared" si="387"/>
        <x:v>4</x:v>
      </x:c>
      <x:c r="K2138" s="53">
        <x:f t="shared" si="388"/>
        <x:v>15</x:v>
      </x:c>
      <x:c r="L2138" s="53">
        <x:f t="shared" si="389"/>
        <x:v>22</x:v>
      </x:c>
      <x:c r="M2138" s="54">
        <x:f t="shared" si="390"/>
        <x:v>1305.0872453436111</x:v>
      </x:c>
      <x:c r="N2138" s="54">
        <x:f t="shared" si="391"/>
        <x:v>0.40631058704417439</x:v>
      </x:c>
      <x:c r="O2138" s="55">
        <x:f t="shared" si="392"/>
        <x:v>75276</x:v>
      </x:c>
      <x:c r="P2138" s="55">
        <x:f t="shared" si="393"/>
        <x:v>17600</x:v>
      </x:c>
      <x:c r="Q2138" s="55">
        <x:f t="shared" si="394"/>
        <x:v>35157.764676104358</x:v>
      </x:c>
      <x:c r="R2138" s="55">
        <x:f t="shared" si="395"/>
        <x:v>2518.2353238956421</x:v>
      </x:c>
      <x:c r="S2138" s="1" t="str">
        <x:f t="shared" si="396"/>
        <x:v>YES</x:v>
      </x:c>
      <x:c r="T2138" s="1">
        <x:f t="shared" si="397"/>
        <x:v>2518.2353238956421</x:v>
      </x:c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53">
        <x:f t="shared" si="386"/>
        <x:v>3</x:v>
      </x:c>
      <x:c r="J2139" s="53">
        <x:f t="shared" si="387"/>
        <x:v>4</x:v>
      </x:c>
      <x:c r="K2139" s="53">
        <x:f t="shared" si="388"/>
        <x:v>16</x:v>
      </x:c>
      <x:c r="L2139" s="53">
        <x:f t="shared" si="389"/>
        <x:v>23</x:v>
      </x:c>
      <x:c r="M2139" s="54">
        <x:f t="shared" si="390"/>
        <x:v>1370.1480212211002</x:v>
      </x:c>
      <x:c r="N2139" s="54">
        <x:f t="shared" si="391"/>
        <x:v>0.45149168140354179</x:v>
      </x:c>
      <x:c r="O2139" s="55">
        <x:f t="shared" si="392"/>
        <x:v>77976</x:v>
      </x:c>
      <x:c r="P2139" s="55">
        <x:f t="shared" si="393"/>
        <x:v>18480</x:v>
      </x:c>
      <x:c r="Q2139" s="55">
        <x:f t="shared" si="394"/>
        <x:v>36287.292035088547</x:v>
      </x:c>
      <x:c r="R2139" s="55">
        <x:f t="shared" si="395"/>
        <x:v>3208.707964911453</x:v>
      </x:c>
      <x:c r="S2139" s="1" t="str">
        <x:f t="shared" si="396"/>
        <x:v>YES</x:v>
      </x:c>
      <x:c r="T2139" s="1">
        <x:f t="shared" si="397"/>
        <x:v>3208.707964911453</x:v>
      </x:c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53">
        <x:f t="shared" si="386"/>
        <x:v>3</x:v>
      </x:c>
      <x:c r="J2140" s="53">
        <x:f t="shared" si="387"/>
        <x:v>4</x:v>
      </x:c>
      <x:c r="K2140" s="53">
        <x:f t="shared" si="388"/>
        <x:v>17</x:v>
      </x:c>
      <x:c r="L2140" s="53">
        <x:f t="shared" si="389"/>
        <x:v>24</x:v>
      </x:c>
      <x:c r="M2140" s="54">
        <x:f t="shared" si="390"/>
        <x:v>1436.7082446676404</x:v>
      </x:c>
      <x:c r="N2140" s="54">
        <x:f t="shared" si="391"/>
        <x:v>0.4977140587969725</x:v>
      </x:c>
      <x:c r="O2140" s="55">
        <x:f t="shared" si="392"/>
        <x:v>80676</x:v>
      </x:c>
      <x:c r="P2140" s="55">
        <x:f t="shared" si="393"/>
        <x:v>19360</x:v>
      </x:c>
      <x:c r="Q2140" s="55">
        <x:f t="shared" si="394"/>
        <x:v>37442.85146992431</x:v>
      </x:c>
      <x:c r="R2140" s="55">
        <x:f t="shared" si="395"/>
        <x:v>3873.1485300756904</x:v>
      </x:c>
      <x:c r="S2140" s="1" t="str">
        <x:f t="shared" si="396"/>
        <x:v>YES</x:v>
      </x:c>
      <x:c r="T2140" s="1">
        <x:f t="shared" si="397"/>
        <x:v>3873.1485300756904</x:v>
      </x:c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53">
        <x:f t="shared" si="386"/>
        <x:v>3</x:v>
      </x:c>
      <x:c r="J2141" s="53">
        <x:f t="shared" si="387"/>
        <x:v>4</x:v>
      </x:c>
      <x:c r="K2141" s="53">
        <x:f t="shared" si="388"/>
        <x:v>18</x:v>
      </x:c>
      <x:c r="L2141" s="53">
        <x:f t="shared" si="389"/>
        <x:v>25</x:v>
      </x:c>
      <x:c r="M2141" s="54">
        <x:f t="shared" si="390"/>
        <x:v>1504.7952361262278</x:v>
      </x:c>
      <x:c r="N2141" s="54">
        <x:f t="shared" si="391"/>
        <x:v>0.54499669175432486</x:v>
      </x:c>
      <x:c r="O2141" s="55">
        <x:f t="shared" si="392"/>
        <x:v>83376</x:v>
      </x:c>
      <x:c r="P2141" s="55">
        <x:f t="shared" si="393"/>
        <x:v>20240</x:v>
      </x:c>
      <x:c r="Q2141" s="55">
        <x:f t="shared" si="394"/>
        <x:v>38624.917293858118</x:v>
      </x:c>
      <x:c r="R2141" s="55">
        <x:f t="shared" si="395"/>
        <x:v>4511.0827061418822</x:v>
      </x:c>
      <x:c r="S2141" s="1" t="str">
        <x:f t="shared" si="396"/>
        <x:v>YES</x:v>
      </x:c>
      <x:c r="T2141" s="1">
        <x:f t="shared" si="397"/>
        <x:v>4511.0827061418822</x:v>
      </x:c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53">
        <x:f t="shared" si="386"/>
        <x:v>3</x:v>
      </x:c>
      <x:c r="J2142" s="53">
        <x:f t="shared" si="387"/>
        <x:v>4</x:v>
      </x:c>
      <x:c r="K2142" s="53">
        <x:f t="shared" si="388"/>
        <x:v>19</x:v>
      </x:c>
      <x:c r="L2142" s="53">
        <x:f t="shared" si="389"/>
        <x:v>26</x:v>
      </x:c>
      <x:c r="M2142" s="54">
        <x:f t="shared" si="390"/>
        <x:v>1574.4367647622496</x:v>
      </x:c>
      <x:c r="N2142" s="54">
        <x:f t="shared" si="391"/>
        <x:v>0.59335886441822894</x:v>
      </x:c>
      <x:c r="O2142" s="55">
        <x:f t="shared" si="392"/>
        <x:v>86076</x:v>
      </x:c>
      <x:c r="P2142" s="55">
        <x:f t="shared" si="393"/>
        <x:v>21120</x:v>
      </x:c>
      <x:c r="Q2142" s="55">
        <x:f t="shared" si="394"/>
        <x:v>39833.971610455723</x:v>
      </x:c>
      <x:c r="R2142" s="55">
        <x:f t="shared" si="395"/>
        <x:v>5122.0283895442772</x:v>
      </x:c>
      <x:c r="S2142" s="1" t="str">
        <x:f t="shared" si="396"/>
        <x:v>YES</x:v>
      </x:c>
      <x:c r="T2142" s="1">
        <x:f t="shared" si="397"/>
        <x:v>5122.0283895442772</x:v>
      </x:c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53">
        <x:f t="shared" si="386"/>
        <x:v>3</x:v>
      </x:c>
      <x:c r="J2143" s="53">
        <x:f t="shared" si="387"/>
        <x:v>4</x:v>
      </x:c>
      <x:c r="K2143" s="53">
        <x:f t="shared" si="388"/>
        <x:v>20</x:v>
      </x:c>
      <x:c r="L2143" s="53">
        <x:f t="shared" si="389"/>
        <x:v>27</x:v>
      </x:c>
      <x:c r="M2143" s="54">
        <x:f t="shared" si="390"/>
        <x:v>1645.6610554127267</x:v>
      </x:c>
      <x:c r="N2143" s="54">
        <x:f t="shared" si="391"/>
        <x:v>0.64282017736994912</x:v>
      </x:c>
      <x:c r="O2143" s="55">
        <x:f t="shared" si="392"/>
        <x:v>88776</x:v>
      </x:c>
      <x:c r="P2143" s="55">
        <x:f t="shared" si="393"/>
        <x:v>22000</x:v>
      </x:c>
      <x:c r="Q2143" s="55">
        <x:f t="shared" si="394"/>
        <x:v>41070.504434248724</x:v>
      </x:c>
      <x:c r="R2143" s="55">
        <x:f t="shared" si="395"/>
        <x:v>5705.4955657512764</x:v>
      </x:c>
      <x:c r="S2143" s="1" t="str">
        <x:f t="shared" si="396"/>
        <x:v>YES</x:v>
      </x:c>
      <x:c r="T2143" s="1">
        <x:f t="shared" si="397"/>
        <x:v>5705.4955657512764</x:v>
      </x:c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53">
        <x:f t="shared" si="386"/>
        <x:v>3</x:v>
      </x:c>
      <x:c r="J2144" s="53">
        <x:f t="shared" si="387"/>
        <x:v>4</x:v>
      </x:c>
      <x:c r="K2144" s="53">
        <x:f t="shared" si="388"/>
        <x:v>21</x:v>
      </x:c>
      <x:c r="L2144" s="53">
        <x:f t="shared" si="389"/>
        <x:v>28</x:v>
      </x:c>
      <x:c r="M2144" s="54">
        <x:f t="shared" si="390"/>
        <x:v>1718.4967956391704</x:v>
      </x:c>
      <x:c r="N2144" s="54">
        <x:f t="shared" si="391"/>
        <x:v>0.69340055252720167</x:v>
      </x:c>
      <x:c r="O2144" s="55">
        <x:f t="shared" si="392"/>
        <x:v>91476</x:v>
      </x:c>
      <x:c r="P2144" s="55">
        <x:f t="shared" si="393"/>
        <x:v>22880</x:v>
      </x:c>
      <x:c r="Q2144" s="55">
        <x:f t="shared" si="394"/>
        <x:v>42335.013813180041</x:v>
      </x:c>
      <x:c r="R2144" s="55">
        <x:f t="shared" si="395"/>
        <x:v>6260.9861868199587</x:v>
      </x:c>
      <x:c r="S2144" s="1" t="str">
        <x:f t="shared" si="396"/>
        <x:v>YES</x:v>
      </x:c>
      <x:c r="T2144" s="1">
        <x:f t="shared" si="397"/>
        <x:v>6260.9861868199587</x:v>
      </x:c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53">
        <x:f t="shared" si="386"/>
        <x:v>3</x:v>
      </x:c>
      <x:c r="J2145" s="53">
        <x:f t="shared" si="387"/>
        <x:v>4</x:v>
      </x:c>
      <x:c r="K2145" s="53">
        <x:f t="shared" si="388"/>
        <x:v>22</x:v>
      </x:c>
      <x:c r="L2145" s="53">
        <x:f t="shared" si="389"/>
        <x:v>29</x:v>
      </x:c>
      <x:c r="M2145" s="54">
        <x:f t="shared" si="390"/>
        <x:v>1792.9731428855666</x:v>
      </x:c>
      <x:c r="N2145" s="54">
        <x:f t="shared" si="391"/>
        <x:v>0.74512023811497685</x:v>
      </x:c>
      <x:c r="O2145" s="55">
        <x:f t="shared" si="392"/>
        <x:v>94176</x:v>
      </x:c>
      <x:c r="P2145" s="55">
        <x:f t="shared" si="393"/>
        <x:v>23760</x:v>
      </x:c>
      <x:c r="Q2145" s="55">
        <x:f t="shared" si="394"/>
        <x:v>43628.005952874417</x:v>
      </x:c>
      <x:c r="R2145" s="55">
        <x:f t="shared" si="395"/>
        <x:v>6787.9940471255832</x:v>
      </x:c>
      <x:c r="S2145" s="1" t="str">
        <x:f t="shared" si="396"/>
        <x:v>YES</x:v>
      </x:c>
      <x:c r="T2145" s="1">
        <x:f t="shared" si="397"/>
        <x:v>6787.9940471255832</x:v>
      </x:c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53">
        <x:f t="shared" si="386"/>
        <x:v>3</x:v>
      </x:c>
      <x:c r="J2146" s="53">
        <x:f t="shared" si="387"/>
        <x:v>4</x:v>
      </x:c>
      <x:c r="K2146" s="53">
        <x:f t="shared" si="388"/>
        <x:v>23</x:v>
      </x:c>
      <x:c r="L2146" s="53">
        <x:f t="shared" si="389"/>
        <x:v>30</x:v>
      </x:c>
      <x:c r="M2146" s="54">
        <x:f t="shared" si="390"/>
        <x:v>1869.1197317430031</x:v>
      </x:c>
      <x:c r="N2146" s="54">
        <x:f t="shared" si="391"/>
        <x:v>0.79799981371041884</x:v>
      </x:c>
      <x:c r="O2146" s="55">
        <x:f t="shared" si="392"/>
        <x:v>96876</x:v>
      </x:c>
      <x:c r="P2146" s="55">
        <x:f t="shared" si="393"/>
        <x:v>24640</x:v>
      </x:c>
      <x:c r="Q2146" s="55">
        <x:f t="shared" si="394"/>
        <x:v>44949.995342760471</x:v>
      </x:c>
      <x:c r="R2146" s="55">
        <x:f t="shared" si="395"/>
        <x:v>7286.0046572395295</x:v>
      </x:c>
      <x:c r="S2146" s="1" t="str">
        <x:f t="shared" si="396"/>
        <x:v>YES</x:v>
      </x:c>
      <x:c r="T2146" s="1">
        <x:f t="shared" si="397"/>
        <x:v>7286.0046572395295</x:v>
      </x:c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53">
        <x:f t="shared" si="386"/>
        <x:v>3</x:v>
      </x:c>
      <x:c r="J2147" s="53">
        <x:f t="shared" si="387"/>
        <x:v>4</x:v>
      </x:c>
      <x:c r="K2147" s="53">
        <x:f t="shared" si="388"/>
        <x:v>24</x:v>
      </x:c>
      <x:c r="L2147" s="53">
        <x:f t="shared" si="389"/>
        <x:v>31</x:v>
      </x:c>
      <x:c r="M2147" s="54">
        <x:f t="shared" si="390"/>
        <x:v>1946.966681322499</x:v>
      </x:c>
      <x:c r="N2147" s="54">
        <x:f t="shared" si="391"/>
        <x:v>0.8520601953628465</x:v>
      </x:c>
      <x:c r="O2147" s="55">
        <x:f t="shared" si="392"/>
        <x:v>99576</x:v>
      </x:c>
      <x:c r="P2147" s="55">
        <x:f t="shared" si="393"/>
        <x:v>25520</x:v>
      </x:c>
      <x:c r="Q2147" s="55">
        <x:f t="shared" si="394"/>
        <x:v>46301.504884071161</x:v>
      </x:c>
      <x:c r="R2147" s="55">
        <x:f t="shared" si="395"/>
        <x:v>7754.4951159288394</x:v>
      </x:c>
      <x:c r="S2147" s="1" t="str">
        <x:f t="shared" si="396"/>
        <x:v>YES</x:v>
      </x:c>
      <x:c r="T2147" s="1">
        <x:f t="shared" si="397"/>
        <x:v>7754.4951159288394</x:v>
      </x:c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53">
        <x:f t="shared" si="386"/>
        <x:v>3</x:v>
      </x:c>
      <x:c r="J2148" s="53">
        <x:f t="shared" si="387"/>
        <x:v>4</x:v>
      </x:c>
      <x:c r="K2148" s="53">
        <x:f t="shared" si="388"/>
        <x:v>25</x:v>
      </x:c>
      <x:c r="L2148" s="53">
        <x:f t="shared" si="389"/>
        <x:v>32</x:v>
      </x:c>
      <x:c r="M2148" s="54">
        <x:f t="shared" si="390"/>
        <x:v>2026.5446027375965</x:v>
      </x:c>
      <x:c r="N2148" s="54">
        <x:f t="shared" si="391"/>
        <x:v>0.90732264078999758</x:v>
      </x:c>
      <x:c r="O2148" s="55">
        <x:f t="shared" si="392"/>
        <x:v>102276</x:v>
      </x:c>
      <x:c r="P2148" s="55">
        <x:f t="shared" si="393"/>
        <x:v>26400</x:v>
      </x:c>
      <x:c r="Q2148" s="55">
        <x:f t="shared" si="394"/>
        <x:v>47683.066019749938</x:v>
      </x:c>
      <x:c r="R2148" s="55">
        <x:f t="shared" si="395"/>
        <x:v>8192.9339802500617</x:v>
      </x:c>
      <x:c r="S2148" s="1" t="str">
        <x:f t="shared" si="396"/>
        <x:v>YES</x:v>
      </x:c>
      <x:c r="T2148" s="1">
        <x:f t="shared" si="397"/>
        <x:v>8192.9339802500617</x:v>
      </x:c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53">
        <x:f t="shared" si="386"/>
        <x:v>3</x:v>
      </x:c>
      <x:c r="J2149" s="53">
        <x:f t="shared" si="387"/>
        <x:v>4</x:v>
      </x:c>
      <x:c r="K2149" s="53">
        <x:f t="shared" si="388"/>
        <x:v>26</x:v>
      </x:c>
      <x:c r="L2149" s="53">
        <x:f t="shared" si="389"/>
        <x:v>33</x:v>
      </x:c>
      <x:c r="M2149" s="54">
        <x:f t="shared" si="390"/>
        <x:v>2107.8846066983142</x:v>
      </x:c>
      <x:c r="N2149" s="54">
        <x:f t="shared" si="391"/>
        <x:v>0.96380875465160709</x:v>
      </x:c>
      <x:c r="O2149" s="55">
        <x:f t="shared" si="392"/>
        <x:v>104976</x:v>
      </x:c>
      <x:c r="P2149" s="55">
        <x:f t="shared" si="393"/>
        <x:v>27280</x:v>
      </x:c>
      <x:c r="Q2149" s="55">
        <x:f t="shared" si="394"/>
        <x:v>49095.218866290175</x:v>
      </x:c>
      <x:c r="R2149" s="55">
        <x:f t="shared" si="395"/>
        <x:v>8600.7811337098246</x:v>
      </x:c>
      <x:c r="S2149" s="1" t="str">
        <x:f t="shared" si="396"/>
        <x:v>YES</x:v>
      </x:c>
      <x:c r="T2149" s="1">
        <x:f t="shared" si="397"/>
        <x:v>8600.7811337098246</x:v>
      </x:c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53">
        <x:f t="shared" si="386"/>
        <x:v>3</x:v>
      </x:c>
      <x:c r="J2150" s="53">
        <x:f t="shared" si="387"/>
        <x:v>4</x:v>
      </x:c>
      <x:c r="K2150" s="53">
        <x:f t="shared" si="388"/>
        <x:v>27</x:v>
      </x:c>
      <x:c r="L2150" s="53">
        <x:f t="shared" si="389"/>
        <x:v>34</x:v>
      </x:c>
      <x:c r="M2150" s="54">
        <x:f t="shared" si="390"/>
        <x:v>2191.0183112180712</x:v>
      </x:c>
      <x:c r="N2150" s="54">
        <x:f t="shared" si="391"/>
        <x:v>1.0215404939014383</x:v>
      </x:c>
      <x:c r="O2150" s="55">
        <x:f t="shared" si="392"/>
        <x:v>107676</x:v>
      </x:c>
      <x:c r="P2150" s="55">
        <x:f t="shared" si="393"/>
        <x:v>28160</x:v>
      </x:c>
      <x:c r="Q2150" s="55">
        <x:f t="shared" si="394"/>
        <x:v>50538.512347535958</x:v>
      </x:c>
      <x:c r="R2150" s="55">
        <x:f t="shared" si="395"/>
        <x:v>8977.4876524640422</x:v>
      </x:c>
      <x:c r="S2150" s="1" t="str">
        <x:f t="shared" si="396"/>
        <x:v>YES</x:v>
      </x:c>
      <x:c r="T2150" s="1">
        <x:f t="shared" si="397"/>
        <x:v>8977.4876524640422</x:v>
      </x:c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53">
        <x:f t="shared" si="386"/>
        <x:v>3</x:v>
      </x:c>
      <x:c r="J2151" s="53">
        <x:f t="shared" si="387"/>
        <x:v>4</x:v>
      </x:c>
      <x:c r="K2151" s="53">
        <x:f t="shared" si="388"/>
        <x:v>28</x:v>
      </x:c>
      <x:c r="L2151" s="53">
        <x:f t="shared" si="389"/>
        <x:v>35</x:v>
      </x:c>
      <x:c r="M2151" s="54">
        <x:f t="shared" si="390"/>
        <x:v>2275.9778494352249</x:v>
      </x:c>
      <x:c r="N2151" s="54">
        <x:f t="shared" si="391"/>
        <x:v>1.0805401732189062</x:v>
      </x:c>
      <x:c r="O2151" s="55">
        <x:f t="shared" si="392"/>
        <x:v>110376</x:v>
      </x:c>
      <x:c r="P2151" s="55">
        <x:f t="shared" si="393"/>
        <x:v>29040</x:v>
      </x:c>
      <x:c r="Q2151" s="55">
        <x:f t="shared" si="394"/>
        <x:v>52013.504330472657</x:v>
      </x:c>
      <x:c r="R2151" s="55">
        <x:f t="shared" si="395"/>
        <x:v>9322.4956695273431</x:v>
      </x:c>
      <x:c r="S2151" s="1" t="str">
        <x:f t="shared" si="396"/>
        <x:v>YES</x:v>
      </x:c>
      <x:c r="T2151" s="1">
        <x:f t="shared" si="397"/>
        <x:v>9322.4956695273431</x:v>
      </x:c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53">
        <x:f t="shared" si="386"/>
        <x:v>3</x:v>
      </x:c>
      <x:c r="J2152" s="53">
        <x:f t="shared" si="387"/>
        <x:v>4</x:v>
      </x:c>
      <x:c r="K2152" s="53">
        <x:f t="shared" si="388"/>
        <x:v>29</x:v>
      </x:c>
      <x:c r="L2152" s="53">
        <x:f t="shared" si="389"/>
        <x:v>36</x:v>
      </x:c>
      <x:c r="M2152" s="54">
        <x:f t="shared" si="390"/>
        <x:v>2362.7958775508782</x:v>
      </x:c>
      <x:c r="N2152" s="54">
        <x:f t="shared" si="391"/>
        <x:v>1.1408304705214432</x:v>
      </x:c>
      <x:c r="O2152" s="55">
        <x:f t="shared" si="392"/>
        <x:v>113076</x:v>
      </x:c>
      <x:c r="P2152" s="55">
        <x:f t="shared" si="393"/>
        <x:v>29920</x:v>
      </x:c>
      <x:c r="Q2152" s="55">
        <x:f t="shared" si="394"/>
        <x:v>53520.761763036076</x:v>
      </x:c>
      <x:c r="R2152" s="55">
        <x:f t="shared" si="395"/>
        <x:v>9635.2382369639236</x:v>
      </x:c>
      <x:c r="S2152" s="1" t="str">
        <x:f t="shared" si="396"/>
        <x:v>YES</x:v>
      </x:c>
      <x:c r="T2152" s="1">
        <x:f t="shared" si="397"/>
        <x:v>9635.2382369639236</x:v>
      </x:c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53">
        <x:f t="shared" si="386"/>
        <x:v>3</x:v>
      </x:c>
      <x:c r="J2153" s="53">
        <x:f t="shared" si="387"/>
        <x:v>4</x:v>
      </x:c>
      <x:c r="K2153" s="53">
        <x:f t="shared" si="388"/>
        <x:v>30</x:v>
      </x:c>
      <x:c r="L2153" s="53">
        <x:f t="shared" si="389"/>
        <x:v>37</x:v>
      </x:c>
      <x:c r="M2153" s="54">
        <x:f t="shared" si="390"/>
        <x:v>2451.5055828846489</x:v>
      </x:c>
      <x:c r="N2153" s="54">
        <x:f t="shared" si="391"/>
        <x:v>1.2024344325587839</x:v>
      </x:c>
      <x:c r="O2153" s="55">
        <x:f t="shared" si="392"/>
        <x:v>115776</x:v>
      </x:c>
      <x:c r="P2153" s="55">
        <x:f t="shared" si="393"/>
        <x:v>30800</x:v>
      </x:c>
      <x:c r="Q2153" s="55">
        <x:f t="shared" si="394"/>
        <x:v>55060.860813969601</x:v>
      </x:c>
      <x:c r="R2153" s="55">
        <x:f t="shared" si="395"/>
        <x:v>9915.1391860303993</x:v>
      </x:c>
      <x:c r="S2153" s="1" t="str">
        <x:f t="shared" si="396"/>
        <x:v>YES</x:v>
      </x:c>
      <x:c r="T2153" s="1">
        <x:f t="shared" si="397"/>
        <x:v>9915.1391860303993</x:v>
      </x:c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53">
        <x:f t="shared" si="386"/>
        <x:v>3</x:v>
      </x:c>
      <x:c r="J2154" s="53">
        <x:f t="shared" si="387"/>
        <x:v>5</x:v>
      </x:c>
      <x:c r="K2154" s="53">
        <x:f t="shared" si="388"/>
        <x:v>0</x:v>
      </x:c>
      <x:c r="L2154" s="53">
        <x:f t="shared" si="389"/>
        <x:v>8</x:v>
      </x:c>
      <x:c r="M2154" s="54">
        <x:f t="shared" si="390"/>
        <x:v>529.08123193359381</x:v>
      </x:c>
      <x:c r="N2154" s="54">
        <x:f t="shared" si="391"/>
        <x:v>0</x:v>
      </x:c>
      <x:c r="O2154" s="55">
        <x:f t="shared" si="392"/>
        <x:v>36870</x:v>
      </x:c>
      <x:c r="P2154" s="55">
        <x:f t="shared" si="393"/>
        <x:v>4840</x:v>
      </x:c>
      <x:c r="Q2154" s="55">
        <x:f t="shared" si="394"/>
        <x:v>18370.87610880534</x:v>
      </x:c>
      <x:c r="R2154" s="55">
        <x:f t="shared" si="395"/>
        <x:v>-6340.8761088053398</x:v>
      </x:c>
      <x:c r="S2154" s="1" t="str">
        <x:f t="shared" si="396"/>
        <x:v>YES</x:v>
      </x:c>
      <x:c r="T2154" s="1">
        <x:f t="shared" si="397"/>
        <x:v>-6340.8761088053398</x:v>
      </x:c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53">
        <x:f t="shared" si="386"/>
        <x:v>3</x:v>
      </x:c>
      <x:c r="J2155" s="53">
        <x:f t="shared" si="387"/>
        <x:v>5</x:v>
      </x:c>
      <x:c r="K2155" s="53">
        <x:f t="shared" si="388"/>
        <x:v>1</x:v>
      </x:c>
      <x:c r="L2155" s="53">
        <x:f t="shared" si="389"/>
        <x:v>9</x:v>
      </x:c>
      <x:c r="M2155" s="54">
        <x:f t="shared" si="390"/>
        <x:v>574.64373193359381</x:v>
      </x:c>
      <x:c r="N2155" s="54">
        <x:f t="shared" si="391"/>
        <x:v>0</x:v>
      </x:c>
      <x:c r="O2155" s="55">
        <x:f t="shared" si="392"/>
        <x:v>39570</x:v>
      </x:c>
      <x:c r="P2155" s="55">
        <x:f t="shared" si="393"/>
        <x:v>5720</x:v>
      </x:c>
      <x:c r="Q2155" s="55">
        <x:f t="shared" si="394"/>
        <x:v>19952.90735880534</x:v>
      </x:c>
      <x:c r="R2155" s="55">
        <x:f t="shared" si="395"/>
        <x:v>-6102.9073588053398</x:v>
      </x:c>
      <x:c r="S2155" s="1" t="str">
        <x:f t="shared" si="396"/>
        <x:v>YES</x:v>
      </x:c>
      <x:c r="T2155" s="1">
        <x:f t="shared" si="397"/>
        <x:v>-6102.9073588053398</x:v>
      </x:c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53">
        <x:f t="shared" si="386"/>
        <x:v>3</x:v>
      </x:c>
      <x:c r="J2156" s="53">
        <x:f t="shared" si="387"/>
        <x:v>5</x:v>
      </x:c>
      <x:c r="K2156" s="53">
        <x:f t="shared" si="388"/>
        <x:v>2</x:v>
      </x:c>
      <x:c r="L2156" s="53">
        <x:f t="shared" si="389"/>
        <x:v>10</x:v>
      </x:c>
      <x:c r="M2156" s="54">
        <x:f t="shared" si="390"/>
        <x:v>621.34529443359384</x:v>
      </x:c>
      <x:c r="N2156" s="54">
        <x:f t="shared" si="391"/>
        <x:v>0</x:v>
      </x:c>
      <x:c r="O2156" s="55">
        <x:f t="shared" si="392"/>
        <x:v>42270</x:v>
      </x:c>
      <x:c r="P2156" s="55">
        <x:f t="shared" si="393"/>
        <x:v>6600</x:v>
      </x:c>
      <x:c r="Q2156" s="55">
        <x:f t="shared" si="394"/>
        <x:v>21574.48939005534</x:v>
      </x:c>
      <x:c r="R2156" s="55">
        <x:f t="shared" si="395"/>
        <x:v>-5904.4893900553398</x:v>
      </x:c>
      <x:c r="S2156" s="1" t="str">
        <x:f t="shared" si="396"/>
        <x:v>YES</x:v>
      </x:c>
      <x:c r="T2156" s="1">
        <x:f t="shared" si="397"/>
        <x:v>-5904.4893900553398</x:v>
      </x:c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53">
        <x:f t="shared" si="386"/>
        <x:v>3</x:v>
      </x:c>
      <x:c r="J2157" s="53">
        <x:f t="shared" si="387"/>
        <x:v>5</x:v>
      </x:c>
      <x:c r="K2157" s="53">
        <x:f t="shared" si="388"/>
        <x:v>3</x:v>
      </x:c>
      <x:c r="L2157" s="53">
        <x:f t="shared" si="389"/>
        <x:v>11</x:v>
      </x:c>
      <x:c r="M2157" s="54">
        <x:f t="shared" si="390"/>
        <x:v>669.20727685546876</x:v>
      </x:c>
      <x:c r="N2157" s="54">
        <x:f t="shared" si="391"/>
        <x:v>0</x:v>
      </x:c>
      <x:c r="O2157" s="55">
        <x:f t="shared" si="392"/>
        <x:v>44970</x:v>
      </x:c>
      <x:c r="P2157" s="55">
        <x:f t="shared" si="393"/>
        <x:v>7480</x:v>
      </x:c>
      <x:c r="Q2157" s="55">
        <x:f t="shared" si="394"/>
        <x:v>23236.363779703777</x:v>
      </x:c>
      <x:c r="R2157" s="55">
        <x:f t="shared" si="395"/>
        <x:v>-5746.3637797037773</x:v>
      </x:c>
      <x:c r="S2157" s="1" t="str">
        <x:f t="shared" si="396"/>
        <x:v>YES</x:v>
      </x:c>
      <x:c r="T2157" s="1">
        <x:f t="shared" si="397"/>
        <x:v>-5746.3637797037773</x:v>
      </x:c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53" t="n">
        <x:f t="shared" ref="I2158:I2221" si="398">INT((ROW()-ROW($I$46))/((CARROT_CAP+1)*(MESCLUN_CAP+1)))</x:f>
        <x:v>3</x:v>
      </x:c>
      <x:c r="J2158" s="53" t="n">
        <x:f t="shared" ref="J2158:J2221" si="399">MOD(INT((ROW()-ROW($I$46))/(MESCLUN_CAP+1)),CARROT_CAP+1)</x:f>
        <x:v>5</x:v>
      </x:c>
      <x:c r="K2158" s="53" t="n">
        <x:f t="shared" ref="K2158:K2221" si="400">MOD(ROW()-ROW($I$46),MESCLUN_CAP+1)</x:f>
        <x:v>4</x:v>
      </x:c>
      <x:c r="L2158" s="53" t="n">
        <x:f t="shared" ref="L2158:L2221" si="401">SUM(I2158:K2158)</x:f>
        <x:v>12</x:v>
      </x:c>
      <x:c r="M2158" s="54" t="n">
        <x:f t="shared" ref="M2158:M2221" si="402">I2158*TOMATO_HOURS*WEEKS*(1+TOMATO_DIM)^I2158+J2158*CARROT_HOURS*WEEKS*(1+CARROT_DIM)^J2158+K2158*MESCLUN_HOURS*WEEKS*(1+MESCLUN_DIM)^K2158</x:f>
        <x:v>718.251392578125</x:v>
      </x:c>
      <x:c r="N2158" s="54" t="n">
        <x:f t="shared" ref="N2158:N2221" si="403">MAX(M2158-FARMER_HOURS,0)/TEMP_HOURS_PER_WORKER</x:f>
        <x:v>0</x:v>
      </x:c>
      <x:c r="O2158" s="55" t="n">
        <x:f t="shared" ref="O2158:O2221" si="404">I2158*TOMATO_PRICE+J2158*CARROT_PRICE+K2158*MESCLUN_PRICE</x:f>
        <x:v>47670</x:v>
      </x:c>
      <x:c r="P2158" s="55" t="n">
        <x:f t="shared" ref="P2158:P2221" si="405">I2158*TOMATO_FERTILIZER+J2158*CARROT_FERTILIZER+K2158*MESCLUN_FERTILIZER</x:f>
        <x:v>8360</x:v>
      </x:c>
      <x:c r="Q2158" s="55" t="n">
        <x:f t="shared" ref="Q2158:Q2221" si="406">MIN(M2158,FARMER_HOURS)*FARMER_RATE+MAX(M2158-FARMER_HOURS,0)*TEMP_RATE</x:f>
        <x:v>24939.284464518227</x:v>
      </x:c>
      <x:c r="R2158" s="55" t="n">
        <x:f t="shared" ref="R2158:R2221" si="407">O2158-P2158-Q2158-FIXED_COST</x:f>
        <x:v>-5629.284464518227</x:v>
      </x:c>
      <x:c r="S2158" s="1" t="str">
        <x:f t="shared" ref="S2158:S2221" si="408">IF(AND(L2158&lt;=TOTAL_BED_CAP,N2158&lt;=TEMP_WORKER_CAP),"YES","NO")</x:f>
        <x:v>YES</x:v>
      </x:c>
      <x:c r="T2158" s="1" t="n">
        <x:f t="shared" ref="T2158:T2221" si="409">IF(S2158="YES",R2158,-1E+99)</x:f>
        <x:v>-5629.284464518227</x:v>
      </x:c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53">
        <x:f t="shared" si="398"/>
        <x:v>3</x:v>
      </x:c>
      <x:c r="J2159" s="53">
        <x:f t="shared" si="399"/>
        <x:v>5</x:v>
      </x:c>
      <x:c r="K2159" s="53">
        <x:f t="shared" si="400"/>
        <x:v>5</x:v>
      </x:c>
      <x:c r="L2159" s="53">
        <x:f t="shared" si="401"/>
        <x:v>13</x:v>
      </x:c>
      <x:c r="M2159" s="54">
        <x:f t="shared" si="402"/>
        <x:v>768.49971649932866</x:v>
      </x:c>
      <x:c r="N2159" s="54">
        <x:f t="shared" si="403"/>
        <x:v>3.3680358680089346E-2</x:v>
      </x:c>
      <x:c r="O2159" s="55">
        <x:f t="shared" si="404"/>
        <x:v>50370</x:v>
      </x:c>
      <x:c r="P2159" s="55">
        <x:f t="shared" si="405"/>
        <x:v>9240</x:v>
      </x:c>
      <x:c r="Q2159" s="55">
        <x:f t="shared" si="406"/>
        <x:v>25842.008967002235</x:v>
      </x:c>
      <x:c r="R2159" s="55">
        <x:f t="shared" si="407"/>
        <x:v>-4712.0089670022353</x:v>
      </x:c>
      <x:c r="S2159" s="1" t="str">
        <x:f t="shared" si="408"/>
        <x:v>YES</x:v>
      </x:c>
      <x:c r="T2159" s="1">
        <x:f t="shared" si="409"/>
        <x:v>-4712.0089670022353</x:v>
      </x:c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53">
        <x:f t="shared" si="398"/>
        <x:v>3</x:v>
      </x:c>
      <x:c r="J2160" s="53">
        <x:f t="shared" si="399"/>
        <x:v>5</x:v>
      </x:c>
      <x:c r="K2160" s="53">
        <x:f t="shared" si="400"/>
        <x:v>6</x:v>
      </x:c>
      <x:c r="L2160" s="53">
        <x:f t="shared" si="401"/>
        <x:v>14</x:v>
      </x:c>
      <x:c r="M2160" s="54">
        <x:f t="shared" si="402"/>
        <x:v>819.97469068096166</x:v>
      </x:c>
      <x:c r="N2160" s="54">
        <x:f t="shared" si="403"/>
        <x:v>6.9426868528445596E-2</x:v>
      </x:c>
      <x:c r="O2160" s="55">
        <x:f t="shared" si="404"/>
        <x:v>53070</x:v>
      </x:c>
      <x:c r="P2160" s="55">
        <x:f t="shared" si="405"/>
        <x:v>10120</x:v>
      </x:c>
      <x:c r="Q2160" s="55">
        <x:f t="shared" si="406"/>
        <x:v>26735.671713211141</x:v>
      </x:c>
      <x:c r="R2160" s="55">
        <x:f t="shared" si="407"/>
        <x:v>-3785.6717132111407</x:v>
      </x:c>
      <x:c r="S2160" s="1" t="str">
        <x:f t="shared" si="408"/>
        <x:v>YES</x:v>
      </x:c>
      <x:c r="T2160" s="1">
        <x:f t="shared" si="409"/>
        <x:v>-3785.6717132111407</x:v>
      </x:c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53">
        <x:f t="shared" si="398"/>
        <x:v>3</x:v>
      </x:c>
      <x:c r="J2161" s="53">
        <x:f t="shared" si="399"/>
        <x:v>5</x:v>
      </x:c>
      <x:c r="K2161" s="53">
        <x:f t="shared" si="400"/>
        <x:v>7</x:v>
      </x:c>
      <x:c r="L2161" s="53">
        <x:f t="shared" si="401"/>
        <x:v>15</x:v>
      </x:c>
      <x:c r="M2161" s="54">
        <x:f t="shared" si="402"/>
        <x:v>872.69913007892205</x:v>
      </x:c>
      <x:c r="N2161" s="54">
        <x:f t="shared" si="403"/>
        <x:v>0.10604106255480698</x:v>
      </x:c>
      <x:c r="O2161" s="55">
        <x:f t="shared" si="404"/>
        <x:v>55770</x:v>
      </x:c>
      <x:c r="P2161" s="55">
        <x:f t="shared" si="405"/>
        <x:v>11000</x:v>
      </x:c>
      <x:c r="Q2161" s="55">
        <x:f t="shared" si="406"/>
        <x:v>27651.026563870175</x:v>
      </x:c>
      <x:c r="R2161" s="55">
        <x:f t="shared" si="407"/>
        <x:v>-2881.0265638701749</x:v>
      </x:c>
      <x:c r="S2161" s="1" t="str">
        <x:f t="shared" si="408"/>
        <x:v>YES</x:v>
      </x:c>
      <x:c r="T2161" s="1">
        <x:f t="shared" si="409"/>
        <x:v>-2881.0265638701749</x:v>
      </x:c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53">
        <x:f t="shared" si="398"/>
        <x:v>3</x:v>
      </x:c>
      <x:c r="J2162" s="53">
        <x:f t="shared" si="399"/>
        <x:v>5</x:v>
      </x:c>
      <x:c r="K2162" s="53">
        <x:f t="shared" si="400"/>
        <x:v>8</x:v>
      </x:c>
      <x:c r="L2162" s="53">
        <x:f t="shared" si="401"/>
        <x:v>16</x:v>
      </x:c>
      <x:c r="M2162" s="54">
        <x:f t="shared" si="402"/>
        <x:v>926.6962283589022</x:v>
      </x:c>
      <x:c r="N2162" s="54">
        <x:f t="shared" si="403"/>
        <x:v>0.14353904747145987</x:v>
      </x:c>
      <x:c r="O2162" s="55">
        <x:f t="shared" si="404"/>
        <x:v>58470</x:v>
      </x:c>
      <x:c r="P2162" s="55">
        <x:f t="shared" si="405"/>
        <x:v>11880</x:v>
      </x:c>
      <x:c r="Q2162" s="55">
        <x:f t="shared" si="406"/>
        <x:v>28588.476186786495</x:v>
      </x:c>
      <x:c r="R2162" s="55">
        <x:f t="shared" si="407"/>
        <x:v>-1998.4761867864945</x:v>
      </x:c>
      <x:c r="S2162" s="1" t="str">
        <x:f t="shared" si="408"/>
        <x:v>YES</x:v>
      </x:c>
      <x:c r="T2162" s="1">
        <x:f t="shared" si="409"/>
        <x:v>-1998.4761867864945</x:v>
      </x:c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53">
        <x:f t="shared" si="398"/>
        <x:v>3</x:v>
      </x:c>
      <x:c r="J2163" s="53">
        <x:f t="shared" si="399"/>
        <x:v>5</x:v>
      </x:c>
      <x:c r="K2163" s="53">
        <x:f t="shared" si="400"/>
        <x:v>9</x:v>
      </x:c>
      <x:c r="L2163" s="53">
        <x:f t="shared" si="401"/>
        <x:v>17</x:v>
      </x:c>
      <x:c r="M2163" s="54">
        <x:f t="shared" si="402"/>
        <x:v>981.98956379929666</x:v>
      </x:c>
      <x:c r="N2163" s="54">
        <x:f t="shared" si="403"/>
        <x:v>0.18193719708284489</x:v>
      </x:c>
      <x:c r="O2163" s="55">
        <x:f t="shared" si="404"/>
        <x:v>61170</x:v>
      </x:c>
      <x:c r="P2163" s="55">
        <x:f t="shared" si="405"/>
        <x:v>12760</x:v>
      </x:c>
      <x:c r="Q2163" s="55">
        <x:f t="shared" si="406"/>
        <x:v>29548.429927071124</x:v>
      </x:c>
      <x:c r="R2163" s="55">
        <x:f t="shared" si="407"/>
        <x:v>-1138.4299270711235</x:v>
      </x:c>
      <x:c r="S2163" s="1" t="str">
        <x:f t="shared" si="408"/>
        <x:v>YES</x:v>
      </x:c>
      <x:c r="T2163" s="1">
        <x:f t="shared" si="409"/>
        <x:v>-1138.4299270711235</x:v>
      </x:c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53">
        <x:f t="shared" si="398"/>
        <x:v>3</x:v>
      </x:c>
      <x:c r="J2164" s="53">
        <x:f t="shared" si="399"/>
        <x:v>5</x:v>
      </x:c>
      <x:c r="K2164" s="53">
        <x:f t="shared" si="400"/>
        <x:v>10</x:v>
      </x:c>
      <x:c r="L2164" s="53">
        <x:f t="shared" si="401"/>
        <x:v>18</x:v>
      </x:c>
      <x:c r="M2164" s="54">
        <x:f t="shared" si="402"/>
        <x:v>1038.6031052825097</x:v>
      </x:c>
      <x:c r="N2164" s="54">
        <x:f t="shared" si="403"/>
        <x:v>0.22125215644618726</x:v>
      </x:c>
      <x:c r="O2164" s="55">
        <x:f t="shared" si="404"/>
        <x:v>63870</x:v>
      </x:c>
      <x:c r="P2164" s="55">
        <x:f t="shared" si="405"/>
        <x:v>13640</x:v>
      </x:c>
      <x:c r="Q2164" s="55">
        <x:f t="shared" si="406"/>
        <x:v>30531.303911154682</x:v>
      </x:c>
      <x:c r="R2164" s="55">
        <x:f t="shared" si="407"/>
        <x:v>-301.30391115468228</x:v>
      </x:c>
      <x:c r="S2164" s="1" t="str">
        <x:f t="shared" si="408"/>
        <x:v>YES</x:v>
      </x:c>
      <x:c r="T2164" s="1">
        <x:f t="shared" si="409"/>
        <x:v>-301.30391115468228</x:v>
      </x:c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53">
        <x:f t="shared" si="398"/>
        <x:v>3</x:v>
      </x:c>
      <x:c r="J2165" s="53">
        <x:f t="shared" si="399"/>
        <x:v>5</x:v>
      </x:c>
      <x:c r="K2165" s="53">
        <x:f t="shared" si="400"/>
        <x:v>11</x:v>
      </x:c>
      <x:c r="L2165" s="53">
        <x:f t="shared" si="401"/>
        <x:v>19</x:v>
      </x:c>
      <x:c r="M2165" s="54">
        <x:f t="shared" si="402"/>
        <x:v>1096.5612183759486</x:v>
      </x:c>
      <x:c r="N2165" s="54">
        <x:f t="shared" si="403"/>
        <x:v>0.26150084609440871</x:v>
      </x:c>
      <x:c r="O2165" s="55">
        <x:f t="shared" si="404"/>
        <x:v>66570</x:v>
      </x:c>
      <x:c r="P2165" s="55">
        <x:f t="shared" si="405"/>
        <x:v>14520</x:v>
      </x:c>
      <x:c r="Q2165" s="55">
        <x:f t="shared" si="406"/>
        <x:v>31537.521152360219</x:v>
      </x:c>
      <x:c r="R2165" s="55">
        <x:f t="shared" si="407"/>
        <x:v>512.47884763978072</x:v>
      </x:c>
      <x:c r="S2165" s="1" t="str">
        <x:f t="shared" si="408"/>
        <x:v>YES</x:v>
      </x:c>
      <x:c r="T2165" s="1">
        <x:f t="shared" si="409"/>
        <x:v>512.47884763978072</x:v>
      </x:c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53">
        <x:f t="shared" si="398"/>
        <x:v>3</x:v>
      </x:c>
      <x:c r="J2166" s="53">
        <x:f t="shared" si="399"/>
        <x:v>5</x:v>
      </x:c>
      <x:c r="K2166" s="53">
        <x:f t="shared" si="400"/>
        <x:v>12</x:v>
      </x:c>
      <x:c r="L2166" s="53">
        <x:f t="shared" si="401"/>
        <x:v>20</x:v>
      </x:c>
      <x:c r="M2166" s="54">
        <x:f t="shared" si="402"/>
        <x:v>1155.888671504013</x:v>
      </x:c>
      <x:c r="N2166" s="54">
        <x:f t="shared" si="403"/>
        <x:v>0.30270046632223124</x:v>
      </x:c>
      <x:c r="O2166" s="55">
        <x:f t="shared" si="404"/>
        <x:v>69270</x:v>
      </x:c>
      <x:c r="P2166" s="55">
        <x:f t="shared" si="405"/>
        <x:v>15400</x:v>
      </x:c>
      <x:c r="Q2166" s="55">
        <x:f t="shared" si="406"/>
        <x:v>32567.511658055781</x:v>
      </x:c>
      <x:c r="R2166" s="55">
        <x:f t="shared" si="407"/>
        <x:v>1302.4883419442194</x:v>
      </x:c>
      <x:c r="S2166" s="1" t="str">
        <x:f t="shared" si="408"/>
        <x:v>YES</x:v>
      </x:c>
      <x:c r="T2166" s="1">
        <x:f t="shared" si="409"/>
        <x:v>1302.4883419442194</x:v>
      </x:c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53">
        <x:f t="shared" si="398"/>
        <x:v>3</x:v>
      </x:c>
      <x:c r="J2167" s="53">
        <x:f t="shared" si="399"/>
        <x:v>5</x:v>
      </x:c>
      <x:c r="K2167" s="53">
        <x:f t="shared" si="400"/>
        <x:v>13</x:v>
      </x:c>
      <x:c r="L2167" s="53">
        <x:f t="shared" si="401"/>
        <x:v>21</x:v>
      </x:c>
      <x:c r="M2167" s="54">
        <x:f t="shared" si="402"/>
        <x:v>1216.6106422123971</x:v>
      </x:c>
      <x:c r="N2167" s="54">
        <x:f t="shared" si="403"/>
        <x:v>0.34486850153638687</x:v>
      </x:c>
      <x:c r="O2167" s="55">
        <x:f t="shared" si="404"/>
        <x:v>71970</x:v>
      </x:c>
      <x:c r="P2167" s="55">
        <x:f t="shared" si="405"/>
        <x:v>16280</x:v>
      </x:c>
      <x:c r="Q2167" s="55">
        <x:f t="shared" si="406"/>
        <x:v>33621.712538409673</x:v>
      </x:c>
      <x:c r="R2167" s="55">
        <x:f t="shared" si="407"/>
        <x:v>2068.2874615903274</x:v>
      </x:c>
      <x:c r="S2167" s="1" t="str">
        <x:f t="shared" si="408"/>
        <x:v>YES</x:v>
      </x:c>
      <x:c r="T2167" s="1">
        <x:f t="shared" si="409"/>
        <x:v>2068.2874615903274</x:v>
      </x:c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53">
        <x:f t="shared" si="398"/>
        <x:v>3</x:v>
      </x:c>
      <x:c r="J2168" s="53">
        <x:f t="shared" si="399"/>
        <x:v>5</x:v>
      </x:c>
      <x:c r="K2168" s="53">
        <x:f t="shared" si="400"/>
        <x:v>14</x:v>
      </x:c>
      <x:c r="L2168" s="53">
        <x:f t="shared" si="401"/>
        <x:v>22</x:v>
      </x:c>
      <x:c r="M2168" s="54">
        <x:f t="shared" si="402"/>
        <x:v>1278.7527235260586</x:v>
      </x:c>
      <x:c r="N2168" s="54">
        <x:f t="shared" si="403"/>
        <x:v>0.38802272467087406</x:v>
      </x:c>
      <x:c r="O2168" s="55">
        <x:f t="shared" si="404"/>
        <x:v>74670</x:v>
      </x:c>
      <x:c r="P2168" s="55">
        <x:f t="shared" si="405"/>
        <x:v>17160</x:v>
      </x:c>
      <x:c r="Q2168" s="55">
        <x:f t="shared" si="406"/>
        <x:v>34700.56811677185</x:v>
      </x:c>
      <x:c r="R2168" s="55">
        <x:f t="shared" si="407"/>
        <x:v>2809.4318832281497</x:v>
      </x:c>
      <x:c r="S2168" s="1" t="str">
        <x:f t="shared" si="408"/>
        <x:v>YES</x:v>
      </x:c>
      <x:c r="T2168" s="1">
        <x:f t="shared" si="409"/>
        <x:v>2809.4318832281497</x:v>
      </x:c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53">
        <x:f t="shared" si="398"/>
        <x:v>3</x:v>
      </x:c>
      <x:c r="J2169" s="53">
        <x:f t="shared" si="399"/>
        <x:v>5</x:v>
      </x:c>
      <x:c r="K2169" s="53">
        <x:f t="shared" si="400"/>
        <x:v>15</x:v>
      </x:c>
      <x:c r="L2169" s="53">
        <x:f t="shared" si="401"/>
        <x:v>23</x:v>
      </x:c>
      <x:c r="M2169" s="54">
        <x:f t="shared" si="402"/>
        <x:v>1342.3409304022048</x:v>
      </x:c>
      <x:c r="N2169" s="54">
        <x:f t="shared" si="403"/>
        <x:v>0.43218120166819773</x:v>
      </x:c>
      <x:c r="O2169" s="55">
        <x:f t="shared" si="404"/>
        <x:v>77370</x:v>
      </x:c>
      <x:c r="P2169" s="55">
        <x:f t="shared" si="405"/>
        <x:v>18040</x:v>
      </x:c>
      <x:c r="Q2169" s="55">
        <x:f t="shared" si="406"/>
        <x:v>35804.530041704944</x:v>
      </x:c>
      <x:c r="R2169" s="55">
        <x:f t="shared" si="407"/>
        <x:v>3525.4699582950561</x:v>
      </x:c>
      <x:c r="S2169" s="1" t="str">
        <x:f t="shared" si="408"/>
        <x:v>YES</x:v>
      </x:c>
      <x:c r="T2169" s="1">
        <x:f t="shared" si="409"/>
        <x:v>3525.4699582950561</x:v>
      </x:c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53">
        <x:f t="shared" si="398"/>
        <x:v>3</x:v>
      </x:c>
      <x:c r="J2170" s="53">
        <x:f t="shared" si="399"/>
        <x:v>5</x:v>
      </x:c>
      <x:c r="K2170" s="53">
        <x:f t="shared" si="400"/>
        <x:v>16</x:v>
      </x:c>
      <x:c r="L2170" s="53">
        <x:f t="shared" si="401"/>
        <x:v>24</x:v>
      </x:c>
      <x:c r="M2170" s="54">
        <x:f t="shared" si="402"/>
        <x:v>1407.4017062796938</x:v>
      </x:c>
      <x:c r="N2170" s="54">
        <x:f t="shared" si="403"/>
        <x:v>0.47736229602756514</x:v>
      </x:c>
      <x:c r="O2170" s="55">
        <x:f t="shared" si="404"/>
        <x:v>80070</x:v>
      </x:c>
      <x:c r="P2170" s="55">
        <x:f t="shared" si="405"/>
        <x:v>18920</x:v>
      </x:c>
      <x:c r="Q2170" s="55">
        <x:f t="shared" si="406"/>
        <x:v>36934.057400689126</x:v>
      </x:c>
      <x:c r="R2170" s="55">
        <x:f t="shared" si="407"/>
        <x:v>4215.9425993108744</x:v>
      </x:c>
      <x:c r="S2170" s="1" t="str">
        <x:f t="shared" si="408"/>
        <x:v>YES</x:v>
      </x:c>
      <x:c r="T2170" s="1">
        <x:f t="shared" si="409"/>
        <x:v>4215.9425993108744</x:v>
      </x:c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53">
        <x:f t="shared" si="398"/>
        <x:v>3</x:v>
      </x:c>
      <x:c r="J2171" s="53">
        <x:f t="shared" si="399"/>
        <x:v>5</x:v>
      </x:c>
      <x:c r="K2171" s="53">
        <x:f t="shared" si="400"/>
        <x:v>17</x:v>
      </x:c>
      <x:c r="L2171" s="53">
        <x:f t="shared" si="401"/>
        <x:v>25</x:v>
      </x:c>
      <x:c r="M2171" s="54">
        <x:f t="shared" si="402"/>
        <x:v>1473.9619297262343</x:v>
      </x:c>
      <x:c r="N2171" s="54">
        <x:f t="shared" si="403"/>
        <x:v>0.52358467342099602</x:v>
      </x:c>
      <x:c r="O2171" s="55">
        <x:f t="shared" si="404"/>
        <x:v>82770</x:v>
      </x:c>
      <x:c r="P2171" s="55">
        <x:f t="shared" si="405"/>
        <x:v>19800</x:v>
      </x:c>
      <x:c r="Q2171" s="55">
        <x:f t="shared" si="406"/>
        <x:v>38089.616835524903</x:v>
      </x:c>
      <x:c r="R2171" s="55">
        <x:f t="shared" si="407"/>
        <x:v>4880.3831644750971</x:v>
      </x:c>
      <x:c r="S2171" s="1" t="str">
        <x:f t="shared" si="408"/>
        <x:v>YES</x:v>
      </x:c>
      <x:c r="T2171" s="1">
        <x:f t="shared" si="409"/>
        <x:v>4880.3831644750971</x:v>
      </x:c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53">
        <x:f t="shared" si="398"/>
        <x:v>3</x:v>
      </x:c>
      <x:c r="J2172" s="53">
        <x:f t="shared" si="399"/>
        <x:v>5</x:v>
      </x:c>
      <x:c r="K2172" s="53">
        <x:f t="shared" si="400"/>
        <x:v>18</x:v>
      </x:c>
      <x:c r="L2172" s="53">
        <x:f t="shared" si="401"/>
        <x:v>26</x:v>
      </x:c>
      <x:c r="M2172" s="54">
        <x:f t="shared" si="402"/>
        <x:v>1542.0489211848217</x:v>
      </x:c>
      <x:c r="N2172" s="54">
        <x:f t="shared" si="403"/>
        <x:v>0.57086730637834837</x:v>
      </x:c>
      <x:c r="O2172" s="55">
        <x:f t="shared" si="404"/>
        <x:v>85470</x:v>
      </x:c>
      <x:c r="P2172" s="55">
        <x:f t="shared" si="405"/>
        <x:v>20680</x:v>
      </x:c>
      <x:c r="Q2172" s="55">
        <x:f t="shared" si="406"/>
        <x:v>39271.682659458711</x:v>
      </x:c>
      <x:c r="R2172" s="55">
        <x:f t="shared" si="407"/>
        <x:v>5518.317340541289</x:v>
      </x:c>
      <x:c r="S2172" s="1" t="str">
        <x:f t="shared" si="408"/>
        <x:v>YES</x:v>
      </x:c>
      <x:c r="T2172" s="1">
        <x:f t="shared" si="409"/>
        <x:v>5518.317340541289</x:v>
      </x:c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53">
        <x:f t="shared" si="398"/>
        <x:v>3</x:v>
      </x:c>
      <x:c r="J2173" s="53">
        <x:f t="shared" si="399"/>
        <x:v>5</x:v>
      </x:c>
      <x:c r="K2173" s="53">
        <x:f t="shared" si="400"/>
        <x:v>19</x:v>
      </x:c>
      <x:c r="L2173" s="53">
        <x:f t="shared" si="401"/>
        <x:v>27</x:v>
      </x:c>
      <x:c r="M2173" s="54">
        <x:f t="shared" si="402"/>
        <x:v>1611.6904498208432</x:v>
      </x:c>
      <x:c r="N2173" s="54">
        <x:f t="shared" si="403"/>
        <x:v>0.61922947904225223</x:v>
      </x:c>
      <x:c r="O2173" s="55">
        <x:f t="shared" si="404"/>
        <x:v>88170</x:v>
      </x:c>
      <x:c r="P2173" s="55">
        <x:f t="shared" si="405"/>
        <x:v>21560</x:v>
      </x:c>
      <x:c r="Q2173" s="55">
        <x:f t="shared" si="406"/>
        <x:v>40480.736976056302</x:v>
      </x:c>
      <x:c r="R2173" s="55">
        <x:f t="shared" si="407"/>
        <x:v>6129.2630239436985</x:v>
      </x:c>
      <x:c r="S2173" s="1" t="str">
        <x:f t="shared" si="408"/>
        <x:v>YES</x:v>
      </x:c>
      <x:c r="T2173" s="1">
        <x:f t="shared" si="409"/>
        <x:v>6129.2630239436985</x:v>
      </x:c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53">
        <x:f t="shared" si="398"/>
        <x:v>3</x:v>
      </x:c>
      <x:c r="J2174" s="53">
        <x:f t="shared" si="399"/>
        <x:v>5</x:v>
      </x:c>
      <x:c r="K2174" s="53">
        <x:f t="shared" si="400"/>
        <x:v>20</x:v>
      </x:c>
      <x:c r="L2174" s="53">
        <x:f t="shared" si="401"/>
        <x:v>28</x:v>
      </x:c>
      <x:c r="M2174" s="54">
        <x:f t="shared" si="402"/>
        <x:v>1682.9147404713203</x:v>
      </x:c>
      <x:c r="N2174" s="54">
        <x:f t="shared" si="403"/>
        <x:v>0.66869079199397241</x:v>
      </x:c>
      <x:c r="O2174" s="55">
        <x:f t="shared" si="404"/>
        <x:v>90870</x:v>
      </x:c>
      <x:c r="P2174" s="55">
        <x:f t="shared" si="405"/>
        <x:v>22440</x:v>
      </x:c>
      <x:c r="Q2174" s="55">
        <x:f t="shared" si="406"/>
        <x:v>41717.269799849309</x:v>
      </x:c>
      <x:c r="R2174" s="55">
        <x:f t="shared" si="407"/>
        <x:v>6712.7302001506905</x:v>
      </x:c>
      <x:c r="S2174" s="1" t="str">
        <x:f t="shared" si="408"/>
        <x:v>YES</x:v>
      </x:c>
      <x:c r="T2174" s="1">
        <x:f t="shared" si="409"/>
        <x:v>6712.7302001506905</x:v>
      </x:c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53">
        <x:f t="shared" si="398"/>
        <x:v>3</x:v>
      </x:c>
      <x:c r="J2175" s="53">
        <x:f t="shared" si="399"/>
        <x:v>5</x:v>
      </x:c>
      <x:c r="K2175" s="53">
        <x:f t="shared" si="400"/>
        <x:v>21</x:v>
      </x:c>
      <x:c r="L2175" s="53">
        <x:f t="shared" si="401"/>
        <x:v>29</x:v>
      </x:c>
      <x:c r="M2175" s="54">
        <x:f t="shared" si="402"/>
        <x:v>1755.750480697764</x:v>
      </x:c>
      <x:c r="N2175" s="54">
        <x:f t="shared" si="403"/>
        <x:v>0.71927116715122508</x:v>
      </x:c>
      <x:c r="O2175" s="55">
        <x:f t="shared" si="404"/>
        <x:v>93570</x:v>
      </x:c>
      <x:c r="P2175" s="55">
        <x:f t="shared" si="405"/>
        <x:v>23320</x:v>
      </x:c>
      <x:c r="Q2175" s="55">
        <x:f t="shared" si="406"/>
        <x:v>42981.77917878062</x:v>
      </x:c>
      <x:c r="R2175" s="55">
        <x:f t="shared" si="407"/>
        <x:v>7268.22082121938</x:v>
      </x:c>
      <x:c r="S2175" s="1" t="str">
        <x:f t="shared" si="408"/>
        <x:v>YES</x:v>
      </x:c>
      <x:c r="T2175" s="1">
        <x:f t="shared" si="409"/>
        <x:v>7268.22082121938</x:v>
      </x:c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53">
        <x:f t="shared" si="398"/>
        <x:v>3</x:v>
      </x:c>
      <x:c r="J2176" s="53">
        <x:f t="shared" si="399"/>
        <x:v>5</x:v>
      </x:c>
      <x:c r="K2176" s="53">
        <x:f t="shared" si="400"/>
        <x:v>22</x:v>
      </x:c>
      <x:c r="L2176" s="53">
        <x:f t="shared" si="401"/>
        <x:v>30</x:v>
      </x:c>
      <x:c r="M2176" s="54">
        <x:f t="shared" si="402"/>
        <x:v>1830.2268279441605</x:v>
      </x:c>
      <x:c r="N2176" s="54">
        <x:f t="shared" si="403"/>
        <x:v>0.77099085273900037</x:v>
      </x:c>
      <x:c r="O2176" s="55">
        <x:f t="shared" si="404"/>
        <x:v>96270</x:v>
      </x:c>
      <x:c r="P2176" s="55">
        <x:f t="shared" si="405"/>
        <x:v>24200</x:v>
      </x:c>
      <x:c r="Q2176" s="55">
        <x:f t="shared" si="406"/>
        <x:v>44274.77131847501</x:v>
      </x:c>
      <x:c r="R2176" s="55">
        <x:f t="shared" si="407"/>
        <x:v>7795.22868152499</x:v>
      </x:c>
      <x:c r="S2176" s="1" t="str">
        <x:f t="shared" si="408"/>
        <x:v>YES</x:v>
      </x:c>
      <x:c r="T2176" s="1">
        <x:f t="shared" si="409"/>
        <x:v>7795.22868152499</x:v>
      </x:c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53">
        <x:f t="shared" si="398"/>
        <x:v>3</x:v>
      </x:c>
      <x:c r="J2177" s="53">
        <x:f t="shared" si="399"/>
        <x:v>5</x:v>
      </x:c>
      <x:c r="K2177" s="53">
        <x:f t="shared" si="400"/>
        <x:v>23</x:v>
      </x:c>
      <x:c r="L2177" s="53">
        <x:f t="shared" si="401"/>
        <x:v>31</x:v>
      </x:c>
      <x:c r="M2177" s="54">
        <x:f t="shared" si="402"/>
        <x:v>1906.3734168015967</x:v>
      </x:c>
      <x:c r="N2177" s="54">
        <x:f t="shared" si="403"/>
        <x:v>0.82387042833444213</x:v>
      </x:c>
      <x:c r="O2177" s="55">
        <x:f t="shared" si="404"/>
        <x:v>98970</x:v>
      </x:c>
      <x:c r="P2177" s="55">
        <x:f t="shared" si="405"/>
        <x:v>25080</x:v>
      </x:c>
      <x:c r="Q2177" s="55">
        <x:f t="shared" si="406"/>
        <x:v>45596.760708361049</x:v>
      </x:c>
      <x:c r="R2177" s="55">
        <x:f t="shared" si="407"/>
        <x:v>8293.2392916389508</x:v>
      </x:c>
      <x:c r="S2177" s="1" t="str">
        <x:f t="shared" si="408"/>
        <x:v>YES</x:v>
      </x:c>
      <x:c r="T2177" s="1">
        <x:f t="shared" si="409"/>
        <x:v>8293.2392916389508</x:v>
      </x:c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53">
        <x:f t="shared" si="398"/>
        <x:v>3</x:v>
      </x:c>
      <x:c r="J2178" s="53">
        <x:f t="shared" si="399"/>
        <x:v>5</x:v>
      </x:c>
      <x:c r="K2178" s="53">
        <x:f t="shared" si="400"/>
        <x:v>24</x:v>
      </x:c>
      <x:c r="L2178" s="53">
        <x:f t="shared" si="401"/>
        <x:v>32</x:v>
      </x:c>
      <x:c r="M2178" s="54">
        <x:f t="shared" si="402"/>
        <x:v>1984.2203663810928</x:v>
      </x:c>
      <x:c r="N2178" s="54">
        <x:f t="shared" si="403"/>
        <x:v>0.87793080998687001</x:v>
      </x:c>
      <x:c r="O2178" s="55">
        <x:f t="shared" si="404"/>
        <x:v>101670</x:v>
      </x:c>
      <x:c r="P2178" s="55">
        <x:f t="shared" si="405"/>
        <x:v>25960</x:v>
      </x:c>
      <x:c r="Q2178" s="55">
        <x:f t="shared" si="406"/>
        <x:v>46948.270249671754</x:v>
      </x:c>
      <x:c r="R2178" s="55">
        <x:f t="shared" si="407"/>
        <x:v>8761.7297503282462</x:v>
      </x:c>
      <x:c r="S2178" s="1" t="str">
        <x:f t="shared" si="408"/>
        <x:v>YES</x:v>
      </x:c>
      <x:c r="T2178" s="1">
        <x:f t="shared" si="409"/>
        <x:v>8761.7297503282462</x:v>
      </x:c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53">
        <x:f t="shared" si="398"/>
        <x:v>3</x:v>
      </x:c>
      <x:c r="J2179" s="53">
        <x:f t="shared" si="399"/>
        <x:v>5</x:v>
      </x:c>
      <x:c r="K2179" s="53">
        <x:f t="shared" si="400"/>
        <x:v>25</x:v>
      </x:c>
      <x:c r="L2179" s="53">
        <x:f t="shared" si="401"/>
        <x:v>33</x:v>
      </x:c>
      <x:c r="M2179" s="54">
        <x:f t="shared" si="402"/>
        <x:v>2063.7982877961904</x:v>
      </x:c>
      <x:c r="N2179" s="54">
        <x:f t="shared" si="403"/>
        <x:v>0.93319325541402109</x:v>
      </x:c>
      <x:c r="O2179" s="55">
        <x:f t="shared" si="404"/>
        <x:v>104370</x:v>
      </x:c>
      <x:c r="P2179" s="55">
        <x:f t="shared" si="405"/>
        <x:v>26840</x:v>
      </x:c>
      <x:c r="Q2179" s="55">
        <x:f t="shared" si="406"/>
        <x:v>48329.831385350524</x:v>
      </x:c>
      <x:c r="R2179" s="55">
        <x:f t="shared" si="407"/>
        <x:v>9200.1686146494758</x:v>
      </x:c>
      <x:c r="S2179" s="1" t="str">
        <x:f t="shared" si="408"/>
        <x:v>YES</x:v>
      </x:c>
      <x:c r="T2179" s="1">
        <x:f t="shared" si="409"/>
        <x:v>9200.1686146494758</x:v>
      </x:c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53">
        <x:f t="shared" si="398"/>
        <x:v>3</x:v>
      </x:c>
      <x:c r="J2180" s="53">
        <x:f t="shared" si="399"/>
        <x:v>5</x:v>
      </x:c>
      <x:c r="K2180" s="53">
        <x:f t="shared" si="400"/>
        <x:v>26</x:v>
      </x:c>
      <x:c r="L2180" s="53">
        <x:f t="shared" si="401"/>
        <x:v>34</x:v>
      </x:c>
      <x:c r="M2180" s="54">
        <x:f t="shared" si="402"/>
        <x:v>2145.1382917569081</x:v>
      </x:c>
      <x:c r="N2180" s="54">
        <x:f t="shared" si="403"/>
        <x:v>0.9896793692756306</x:v>
      </x:c>
      <x:c r="O2180" s="55">
        <x:f t="shared" si="404"/>
        <x:v>107070</x:v>
      </x:c>
      <x:c r="P2180" s="55">
        <x:f t="shared" si="405"/>
        <x:v>27720</x:v>
      </x:c>
      <x:c r="Q2180" s="55">
        <x:f t="shared" si="406"/>
        <x:v>49741.984231890761</x:v>
      </x:c>
      <x:c r="R2180" s="55">
        <x:f t="shared" si="407"/>
        <x:v>9608.0157681092387</x:v>
      </x:c>
      <x:c r="S2180" s="1" t="str">
        <x:f t="shared" si="408"/>
        <x:v>YES</x:v>
      </x:c>
      <x:c r="T2180" s="1">
        <x:f t="shared" si="409"/>
        <x:v>9608.0157681092387</x:v>
      </x:c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53">
        <x:f t="shared" si="398"/>
        <x:v>3</x:v>
      </x:c>
      <x:c r="J2181" s="53">
        <x:f t="shared" si="399"/>
        <x:v>5</x:v>
      </x:c>
      <x:c r="K2181" s="53">
        <x:f t="shared" si="400"/>
        <x:v>27</x:v>
      </x:c>
      <x:c r="L2181" s="53">
        <x:f t="shared" si="401"/>
        <x:v>35</x:v>
      </x:c>
      <x:c r="M2181" s="54">
        <x:f t="shared" si="402"/>
        <x:v>2228.2719962766646</x:v>
      </x:c>
      <x:c r="N2181" s="54">
        <x:f t="shared" si="403"/>
        <x:v>1.0474111085254616</x:v>
      </x:c>
      <x:c r="O2181" s="55">
        <x:f t="shared" si="404"/>
        <x:v>109770</x:v>
      </x:c>
      <x:c r="P2181" s="55">
        <x:f t="shared" si="405"/>
        <x:v>28600</x:v>
      </x:c>
      <x:c r="Q2181" s="55">
        <x:f t="shared" si="406"/>
        <x:v>51185.277713136536</x:v>
      </x:c>
      <x:c r="R2181" s="55">
        <x:f t="shared" si="407"/>
        <x:v>9984.7222868634635</x:v>
      </x:c>
      <x:c r="S2181" s="1" t="str">
        <x:f t="shared" si="408"/>
        <x:v>YES</x:v>
      </x:c>
      <x:c r="T2181" s="1">
        <x:f t="shared" si="409"/>
        <x:v>9984.7222868634635</x:v>
      </x:c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53">
        <x:f t="shared" si="398"/>
        <x:v>3</x:v>
      </x:c>
      <x:c r="J2182" s="53">
        <x:f t="shared" si="399"/>
        <x:v>5</x:v>
      </x:c>
      <x:c r="K2182" s="53">
        <x:f t="shared" si="400"/>
        <x:v>28</x:v>
      </x:c>
      <x:c r="L2182" s="53">
        <x:f t="shared" si="401"/>
        <x:v>36</x:v>
      </x:c>
      <x:c r="M2182" s="54">
        <x:f t="shared" si="402"/>
        <x:v>2313.2315344938183</x:v>
      </x:c>
      <x:c r="N2182" s="54">
        <x:f t="shared" si="403"/>
        <x:v>1.1064107878429295</x:v>
      </x:c>
      <x:c r="O2182" s="55">
        <x:f t="shared" si="404"/>
        <x:v>112470</x:v>
      </x:c>
      <x:c r="P2182" s="55">
        <x:f t="shared" si="405"/>
        <x:v>29480</x:v>
      </x:c>
      <x:c r="Q2182" s="55">
        <x:f t="shared" si="406"/>
        <x:v>52660.269696073236</x:v>
      </x:c>
      <x:c r="R2182" s="55">
        <x:f t="shared" si="407"/>
        <x:v>10329.730303926764</x:v>
      </x:c>
      <x:c r="S2182" s="1" t="str">
        <x:f t="shared" si="408"/>
        <x:v>YES</x:v>
      </x:c>
      <x:c r="T2182" s="1">
        <x:f t="shared" si="409"/>
        <x:v>10329.730303926764</x:v>
      </x:c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53">
        <x:f t="shared" si="398"/>
        <x:v>3</x:v>
      </x:c>
      <x:c r="J2183" s="53">
        <x:f t="shared" si="399"/>
        <x:v>5</x:v>
      </x:c>
      <x:c r="K2183" s="53">
        <x:f t="shared" si="400"/>
        <x:v>29</x:v>
      </x:c>
      <x:c r="L2183" s="53">
        <x:f t="shared" si="401"/>
        <x:v>37</x:v>
      </x:c>
      <x:c r="M2183" s="54">
        <x:f t="shared" si="402"/>
        <x:v>2400.0495626094721</x:v>
      </x:c>
      <x:c r="N2183" s="54">
        <x:f t="shared" si="403"/>
        <x:v>1.1667010851454667</x:v>
      </x:c>
      <x:c r="O2183" s="55">
        <x:f t="shared" si="404"/>
        <x:v>115170</x:v>
      </x:c>
      <x:c r="P2183" s="55">
        <x:f t="shared" si="405"/>
        <x:v>30360</x:v>
      </x:c>
      <x:c r="Q2183" s="55">
        <x:f t="shared" si="406"/>
        <x:v>54167.527128636662</x:v>
      </x:c>
      <x:c r="R2183" s="55">
        <x:f t="shared" si="407"/>
        <x:v>10642.472871363338</x:v>
      </x:c>
      <x:c r="S2183" s="1" t="str">
        <x:f t="shared" si="408"/>
        <x:v>YES</x:v>
      </x:c>
      <x:c r="T2183" s="1">
        <x:f t="shared" si="409"/>
        <x:v>10642.472871363338</x:v>
      </x:c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53">
        <x:f t="shared" si="398"/>
        <x:v>3</x:v>
      </x:c>
      <x:c r="J2184" s="53">
        <x:f t="shared" si="399"/>
        <x:v>5</x:v>
      </x:c>
      <x:c r="K2184" s="53">
        <x:f t="shared" si="400"/>
        <x:v>30</x:v>
      </x:c>
      <x:c r="L2184" s="53">
        <x:f t="shared" si="401"/>
        <x:v>38</x:v>
      </x:c>
      <x:c r="M2184" s="54">
        <x:f t="shared" si="402"/>
        <x:v>2488.7592679432428</x:v>
      </x:c>
      <x:c r="N2184" s="54">
        <x:f t="shared" si="403"/>
        <x:v>1.2283050471828074</x:v>
      </x:c>
      <x:c r="O2184" s="55">
        <x:f t="shared" si="404"/>
        <x:v>117870</x:v>
      </x:c>
      <x:c r="P2184" s="55">
        <x:f t="shared" si="405"/>
        <x:v>31240</x:v>
      </x:c>
      <x:c r="Q2184" s="55">
        <x:f t="shared" si="406"/>
        <x:v>55707.626179570187</x:v>
      </x:c>
      <x:c r="R2184" s="55">
        <x:f t="shared" si="407"/>
        <x:v>10922.373820429813</x:v>
      </x:c>
      <x:c r="S2184" s="1" t="str">
        <x:f t="shared" si="408"/>
        <x:v>YES</x:v>
      </x:c>
      <x:c r="T2184" s="1">
        <x:f t="shared" si="409"/>
        <x:v>10922.373820429813</x:v>
      </x:c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53">
        <x:f t="shared" si="398"/>
        <x:v>3</x:v>
      </x:c>
      <x:c r="J2185" s="53">
        <x:f t="shared" si="399"/>
        <x:v>6</x:v>
      </x:c>
      <x:c r="K2185" s="53">
        <x:f t="shared" si="400"/>
        <x:v>0</x:v>
      </x:c>
      <x:c r="L2185" s="53">
        <x:f t="shared" si="401"/>
        <x:v>9</x:v>
      </x:c>
      <x:c r="M2185" s="54">
        <x:f t="shared" si="402"/>
        <x:v>568.11481527832029</x:v>
      </x:c>
      <x:c r="N2185" s="54">
        <x:f t="shared" si="403"/>
        <x:v>0</x:v>
      </x:c>
      <x:c r="O2185" s="55">
        <x:f t="shared" si="404"/>
        <x:v>38964</x:v>
      </x:c>
      <x:c r="P2185" s="55">
        <x:f t="shared" si="405"/>
        <x:v>5280</x:v>
      </x:c>
      <x:c r="Q2185" s="55">
        <x:f t="shared" si="406"/>
        <x:v>19726.208863830565</x:v>
      </x:c>
      <x:c r="R2185" s="55">
        <x:f t="shared" si="407"/>
        <x:v>-6042.208863830565</x:v>
      </x:c>
      <x:c r="S2185" s="1" t="str">
        <x:f t="shared" si="408"/>
        <x:v>YES</x:v>
      </x:c>
      <x:c r="T2185" s="1">
        <x:f t="shared" si="409"/>
        <x:v>-6042.208863830565</x:v>
      </x:c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53">
        <x:f t="shared" si="398"/>
        <x:v>3</x:v>
      </x:c>
      <x:c r="J2186" s="53">
        <x:f t="shared" si="399"/>
        <x:v>6</x:v>
      </x:c>
      <x:c r="K2186" s="53">
        <x:f t="shared" si="400"/>
        <x:v>1</x:v>
      </x:c>
      <x:c r="L2186" s="53">
        <x:f t="shared" si="401"/>
        <x:v>10</x:v>
      </x:c>
      <x:c r="M2186" s="54">
        <x:f t="shared" si="402"/>
        <x:v>613.67731527832029</x:v>
      </x:c>
      <x:c r="N2186" s="54">
        <x:f t="shared" si="403"/>
        <x:v>0</x:v>
      </x:c>
      <x:c r="O2186" s="55">
        <x:f t="shared" si="404"/>
        <x:v>41664</x:v>
      </x:c>
      <x:c r="P2186" s="55">
        <x:f t="shared" si="405"/>
        <x:v>6160</x:v>
      </x:c>
      <x:c r="Q2186" s="55">
        <x:f t="shared" si="406"/>
        <x:v>21308.240113830565</x:v>
      </x:c>
      <x:c r="R2186" s="55">
        <x:f t="shared" si="407"/>
        <x:v>-5804.240113830565</x:v>
      </x:c>
      <x:c r="S2186" s="1" t="str">
        <x:f t="shared" si="408"/>
        <x:v>YES</x:v>
      </x:c>
      <x:c r="T2186" s="1">
        <x:f t="shared" si="409"/>
        <x:v>-5804.240113830565</x:v>
      </x:c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53">
        <x:f t="shared" si="398"/>
        <x:v>3</x:v>
      </x:c>
      <x:c r="J2187" s="53">
        <x:f t="shared" si="399"/>
        <x:v>6</x:v>
      </x:c>
      <x:c r="K2187" s="53">
        <x:f t="shared" si="400"/>
        <x:v>2</x:v>
      </x:c>
      <x:c r="L2187" s="53">
        <x:f t="shared" si="401"/>
        <x:v>11</x:v>
      </x:c>
      <x:c r="M2187" s="54">
        <x:f t="shared" si="402"/>
        <x:v>660.37887777832032</x:v>
      </x:c>
      <x:c r="N2187" s="54">
        <x:f t="shared" si="403"/>
        <x:v>0</x:v>
      </x:c>
      <x:c r="O2187" s="55">
        <x:f t="shared" si="404"/>
        <x:v>44364</x:v>
      </x:c>
      <x:c r="P2187" s="55">
        <x:f t="shared" si="405"/>
        <x:v>7040</x:v>
      </x:c>
      <x:c r="Q2187" s="55">
        <x:f t="shared" si="406"/>
        <x:v>22929.822145080565</x:v>
      </x:c>
      <x:c r="R2187" s="55">
        <x:f t="shared" si="407"/>
        <x:v>-5605.822145080565</x:v>
      </x:c>
      <x:c r="S2187" s="1" t="str">
        <x:f t="shared" si="408"/>
        <x:v>YES</x:v>
      </x:c>
      <x:c r="T2187" s="1">
        <x:f t="shared" si="409"/>
        <x:v>-5605.822145080565</x:v>
      </x:c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53">
        <x:f t="shared" si="398"/>
        <x:v>3</x:v>
      </x:c>
      <x:c r="J2188" s="53">
        <x:f t="shared" si="399"/>
        <x:v>6</x:v>
      </x:c>
      <x:c r="K2188" s="53">
        <x:f t="shared" si="400"/>
        <x:v>3</x:v>
      </x:c>
      <x:c r="L2188" s="53">
        <x:f t="shared" si="401"/>
        <x:v>12</x:v>
      </x:c>
      <x:c r="M2188" s="54">
        <x:f t="shared" si="402"/>
        <x:v>708.24086020019524</x:v>
      </x:c>
      <x:c r="N2188" s="54">
        <x:f t="shared" si="403"/>
        <x:v>0</x:v>
      </x:c>
      <x:c r="O2188" s="55">
        <x:f t="shared" si="404"/>
        <x:v>47064</x:v>
      </x:c>
      <x:c r="P2188" s="55">
        <x:f t="shared" si="405"/>
        <x:v>7920</x:v>
      </x:c>
      <x:c r="Q2188" s="55">
        <x:f t="shared" si="406"/>
        <x:v>24591.696534729002</x:v>
      </x:c>
      <x:c r="R2188" s="55">
        <x:f t="shared" si="407"/>
        <x:v>-5447.6965347290025</x:v>
      </x:c>
      <x:c r="S2188" s="1" t="str">
        <x:f t="shared" si="408"/>
        <x:v>YES</x:v>
      </x:c>
      <x:c r="T2188" s="1">
        <x:f t="shared" si="409"/>
        <x:v>-5447.6965347290025</x:v>
      </x:c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53">
        <x:f t="shared" si="398"/>
        <x:v>3</x:v>
      </x:c>
      <x:c r="J2189" s="53">
        <x:f t="shared" si="399"/>
        <x:v>6</x:v>
      </x:c>
      <x:c r="K2189" s="53">
        <x:f t="shared" si="400"/>
        <x:v>4</x:v>
      </x:c>
      <x:c r="L2189" s="53">
        <x:f t="shared" si="401"/>
        <x:v>13</x:v>
      </x:c>
      <x:c r="M2189" s="54">
        <x:f t="shared" si="402"/>
        <x:v>757.28497592285157</x:v>
      </x:c>
      <x:c r="N2189" s="54">
        <x:f t="shared" si="403"/>
        <x:v>2.5892344390869147E-2</x:v>
      </x:c>
      <x:c r="O2189" s="55">
        <x:f t="shared" si="404"/>
        <x:v>49764</x:v>
      </x:c>
      <x:c r="P2189" s="55">
        <x:f t="shared" si="405"/>
        <x:v>8800</x:v>
      </x:c>
      <x:c r="Q2189" s="55">
        <x:f t="shared" si="406"/>
        <x:v>25647.308609771728</x:v>
      </x:c>
      <x:c r="R2189" s="55">
        <x:f t="shared" si="407"/>
        <x:v>-4683.3086097717278</x:v>
      </x:c>
      <x:c r="S2189" s="1" t="str">
        <x:f t="shared" si="408"/>
        <x:v>YES</x:v>
      </x:c>
      <x:c r="T2189" s="1">
        <x:f t="shared" si="409"/>
        <x:v>-4683.3086097717278</x:v>
      </x:c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53">
        <x:f t="shared" si="398"/>
        <x:v>3</x:v>
      </x:c>
      <x:c r="J2190" s="53">
        <x:f t="shared" si="399"/>
        <x:v>6</x:v>
      </x:c>
      <x:c r="K2190" s="53">
        <x:f t="shared" si="400"/>
        <x:v>5</x:v>
      </x:c>
      <x:c r="L2190" s="53">
        <x:f t="shared" si="401"/>
        <x:v>14</x:v>
      </x:c>
      <x:c r="M2190" s="54">
        <x:f t="shared" si="402"/>
        <x:v>807.53329984405514</x:v>
      </x:c>
      <x:c r="N2190" s="54">
        <x:f t="shared" si="403"/>
        <x:v>6.0787013780593847E-2</x:v>
      </x:c>
      <x:c r="O2190" s="55">
        <x:f t="shared" si="404"/>
        <x:v>52464</x:v>
      </x:c>
      <x:c r="P2190" s="55">
        <x:f t="shared" si="405"/>
        <x:v>9680</x:v>
      </x:c>
      <x:c r="Q2190" s="55">
        <x:f t="shared" si="406"/>
        <x:v>26519.675344514846</x:v>
      </x:c>
      <x:c r="R2190" s="55">
        <x:f t="shared" si="407"/>
        <x:v>-3735.6753445148461</x:v>
      </x:c>
      <x:c r="S2190" s="1" t="str">
        <x:f t="shared" si="408"/>
        <x:v>YES</x:v>
      </x:c>
      <x:c r="T2190" s="1">
        <x:f t="shared" si="409"/>
        <x:v>-3735.6753445148461</x:v>
      </x:c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53">
        <x:f t="shared" si="398"/>
        <x:v>3</x:v>
      </x:c>
      <x:c r="J2191" s="53">
        <x:f t="shared" si="399"/>
        <x:v>6</x:v>
      </x:c>
      <x:c r="K2191" s="53">
        <x:f t="shared" si="400"/>
        <x:v>6</x:v>
      </x:c>
      <x:c r="L2191" s="53">
        <x:f t="shared" si="401"/>
        <x:v>15</x:v>
      </x:c>
      <x:c r="M2191" s="54">
        <x:f t="shared" si="402"/>
        <x:v>859.00827402568814</x:v>
      </x:c>
      <x:c r="N2191" s="54">
        <x:f t="shared" si="403"/>
        <x:v>9.6533523628950096E-2</x:v>
      </x:c>
      <x:c r="O2191" s="55">
        <x:f t="shared" si="404"/>
        <x:v>55164</x:v>
      </x:c>
      <x:c r="P2191" s="55">
        <x:f t="shared" si="405"/>
        <x:v>10560</x:v>
      </x:c>
      <x:c r="Q2191" s="55">
        <x:f t="shared" si="406"/>
        <x:v>27413.338090723752</x:v>
      </x:c>
      <x:c r="R2191" s="55">
        <x:f t="shared" si="407"/>
        <x:v>-2809.3380907237515</x:v>
      </x:c>
      <x:c r="S2191" s="1" t="str">
        <x:f t="shared" si="408"/>
        <x:v>YES</x:v>
      </x:c>
      <x:c r="T2191" s="1">
        <x:f t="shared" si="409"/>
        <x:v>-2809.3380907237515</x:v>
      </x:c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53">
        <x:f t="shared" si="398"/>
        <x:v>3</x:v>
      </x:c>
      <x:c r="J2192" s="53">
        <x:f t="shared" si="399"/>
        <x:v>6</x:v>
      </x:c>
      <x:c r="K2192" s="53">
        <x:f t="shared" si="400"/>
        <x:v>7</x:v>
      </x:c>
      <x:c r="L2192" s="53">
        <x:f t="shared" si="401"/>
        <x:v>16</x:v>
      </x:c>
      <x:c r="M2192" s="54">
        <x:f t="shared" si="402"/>
        <x:v>911.73271342364842</x:v>
      </x:c>
      <x:c r="N2192" s="54">
        <x:f t="shared" si="403"/>
        <x:v>0.13314771765531142</x:v>
      </x:c>
      <x:c r="O2192" s="55">
        <x:f t="shared" si="404"/>
        <x:v>57864</x:v>
      </x:c>
      <x:c r="P2192" s="55">
        <x:f t="shared" si="405"/>
        <x:v>11440</x:v>
      </x:c>
      <x:c r="Q2192" s="55">
        <x:f t="shared" si="406"/>
        <x:v>28328.692941382786</x:v>
      </x:c>
      <x:c r="R2192" s="55">
        <x:f t="shared" si="407"/>
        <x:v>-1904.6929413827856</x:v>
      </x:c>
      <x:c r="S2192" s="1" t="str">
        <x:f t="shared" si="408"/>
        <x:v>YES</x:v>
      </x:c>
      <x:c r="T2192" s="1">
        <x:f t="shared" si="409"/>
        <x:v>-1904.6929413827856</x:v>
      </x:c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53">
        <x:f t="shared" si="398"/>
        <x:v>3</x:v>
      </x:c>
      <x:c r="J2193" s="53">
        <x:f t="shared" si="399"/>
        <x:v>6</x:v>
      </x:c>
      <x:c r="K2193" s="53">
        <x:f t="shared" si="400"/>
        <x:v>8</x:v>
      </x:c>
      <x:c r="L2193" s="53">
        <x:f t="shared" si="401"/>
        <x:v>17</x:v>
      </x:c>
      <x:c r="M2193" s="54">
        <x:f t="shared" si="402"/>
        <x:v>965.72981170362868</x:v>
      </x:c>
      <x:c r="N2193" s="54">
        <x:f t="shared" si="403"/>
        <x:v>0.17064570257196437</x:v>
      </x:c>
      <x:c r="O2193" s="55">
        <x:f t="shared" si="404"/>
        <x:v>60564</x:v>
      </x:c>
      <x:c r="P2193" s="55">
        <x:f t="shared" si="405"/>
        <x:v>12320</x:v>
      </x:c>
      <x:c r="Q2193" s="55">
        <x:f t="shared" si="406"/>
        <x:v>29266.142564299109</x:v>
      </x:c>
      <x:c r="R2193" s="55">
        <x:f t="shared" si="407"/>
        <x:v>-1022.1425642991089</x:v>
      </x:c>
      <x:c r="S2193" s="1" t="str">
        <x:f t="shared" si="408"/>
        <x:v>YES</x:v>
      </x:c>
      <x:c r="T2193" s="1">
        <x:f t="shared" si="409"/>
        <x:v>-1022.1425642991089</x:v>
      </x:c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53">
        <x:f t="shared" si="398"/>
        <x:v>3</x:v>
      </x:c>
      <x:c r="J2194" s="53">
        <x:f t="shared" si="399"/>
        <x:v>6</x:v>
      </x:c>
      <x:c r="K2194" s="53">
        <x:f t="shared" si="400"/>
        <x:v>9</x:v>
      </x:c>
      <x:c r="L2194" s="53">
        <x:f t="shared" si="401"/>
        <x:v>18</x:v>
      </x:c>
      <x:c r="M2194" s="54">
        <x:f t="shared" si="402"/>
        <x:v>1021.0231471440231</x:v>
      </x:c>
      <x:c r="N2194" s="54">
        <x:f t="shared" si="403"/>
        <x:v>0.20904385218334939</x:v>
      </x:c>
      <x:c r="O2194" s="55">
        <x:f t="shared" si="404"/>
        <x:v>63264</x:v>
      </x:c>
      <x:c r="P2194" s="55">
        <x:f t="shared" si="405"/>
        <x:v>13200</x:v>
      </x:c>
      <x:c r="Q2194" s="55">
        <x:f t="shared" si="406"/>
        <x:v>30226.096304583734</x:v>
      </x:c>
      <x:c r="R2194" s="55">
        <x:f t="shared" si="407"/>
        <x:v>-162.09630458373431</x:v>
      </x:c>
      <x:c r="S2194" s="1" t="str">
        <x:f t="shared" si="408"/>
        <x:v>YES</x:v>
      </x:c>
      <x:c r="T2194" s="1">
        <x:f t="shared" si="409"/>
        <x:v>-162.09630458373431</x:v>
      </x:c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53">
        <x:f t="shared" si="398"/>
        <x:v>3</x:v>
      </x:c>
      <x:c r="J2195" s="53">
        <x:f t="shared" si="399"/>
        <x:v>6</x:v>
      </x:c>
      <x:c r="K2195" s="53">
        <x:f t="shared" si="400"/>
        <x:v>10</x:v>
      </x:c>
      <x:c r="L2195" s="53">
        <x:f t="shared" si="401"/>
        <x:v>19</x:v>
      </x:c>
      <x:c r="M2195" s="54">
        <x:f t="shared" si="402"/>
        <x:v>1077.636688627236</x:v>
      </x:c>
      <x:c r="N2195" s="54">
        <x:f t="shared" si="403"/>
        <x:v>0.24835881154669168</x:v>
      </x:c>
      <x:c r="O2195" s="55">
        <x:f t="shared" si="404"/>
        <x:v>65964</x:v>
      </x:c>
      <x:c r="P2195" s="55">
        <x:f t="shared" si="405"/>
        <x:v>14080</x:v>
      </x:c>
      <x:c r="Q2195" s="55">
        <x:f t="shared" si="406"/>
        <x:v>31208.970288667293</x:v>
      </x:c>
      <x:c r="R2195" s="55">
        <x:f t="shared" si="407"/>
        <x:v>675.02971133270694</x:v>
      </x:c>
      <x:c r="S2195" s="1" t="str">
        <x:f t="shared" si="408"/>
        <x:v>YES</x:v>
      </x:c>
      <x:c r="T2195" s="1">
        <x:f t="shared" si="409"/>
        <x:v>675.02971133270694</x:v>
      </x:c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53">
        <x:f t="shared" si="398"/>
        <x:v>3</x:v>
      </x:c>
      <x:c r="J2196" s="53">
        <x:f t="shared" si="399"/>
        <x:v>6</x:v>
      </x:c>
      <x:c r="K2196" s="53">
        <x:f t="shared" si="400"/>
        <x:v>11</x:v>
      </x:c>
      <x:c r="L2196" s="53">
        <x:f t="shared" si="401"/>
        <x:v>20</x:v>
      </x:c>
      <x:c r="M2196" s="54">
        <x:f t="shared" si="402"/>
        <x:v>1135.5948017206752</x:v>
      </x:c>
      <x:c r="N2196" s="54">
        <x:f t="shared" si="403"/>
        <x:v>0.2886075011949133</x:v>
      </x:c>
      <x:c r="O2196" s="55">
        <x:f t="shared" si="404"/>
        <x:v>68664</x:v>
      </x:c>
      <x:c r="P2196" s="55">
        <x:f t="shared" si="405"/>
        <x:v>14960</x:v>
      </x:c>
      <x:c r="Q2196" s="55">
        <x:f t="shared" si="406"/>
        <x:v>32215.187529872834</x:v>
      </x:c>
      <x:c r="R2196" s="55">
        <x:f t="shared" si="407"/>
        <x:v>1488.8124701271663</x:v>
      </x:c>
      <x:c r="S2196" s="1" t="str">
        <x:f t="shared" si="408"/>
        <x:v>YES</x:v>
      </x:c>
      <x:c r="T2196" s="1">
        <x:f t="shared" si="409"/>
        <x:v>1488.8124701271663</x:v>
      </x:c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53">
        <x:f t="shared" si="398"/>
        <x:v>3</x:v>
      </x:c>
      <x:c r="J2197" s="53">
        <x:f t="shared" si="399"/>
        <x:v>6</x:v>
      </x:c>
      <x:c r="K2197" s="53">
        <x:f t="shared" si="400"/>
        <x:v>12</x:v>
      </x:c>
      <x:c r="L2197" s="53">
        <x:f t="shared" si="401"/>
        <x:v>21</x:v>
      </x:c>
      <x:c r="M2197" s="54">
        <x:f t="shared" si="402"/>
        <x:v>1194.9222548487396</x:v>
      </x:c>
      <x:c r="N2197" s="54">
        <x:f t="shared" si="403"/>
        <x:v>0.32980712142273583</x:v>
      </x:c>
      <x:c r="O2197" s="55">
        <x:f t="shared" si="404"/>
        <x:v>71364</x:v>
      </x:c>
      <x:c r="P2197" s="55">
        <x:f t="shared" si="405"/>
        <x:v>15840</x:v>
      </x:c>
      <x:c r="Q2197" s="55">
        <x:f t="shared" si="406"/>
        <x:v>33245.178035568395</x:v>
      </x:c>
      <x:c r="R2197" s="55">
        <x:f t="shared" si="407"/>
        <x:v>2278.821964431605</x:v>
      </x:c>
      <x:c r="S2197" s="1" t="str">
        <x:f t="shared" si="408"/>
        <x:v>YES</x:v>
      </x:c>
      <x:c r="T2197" s="1">
        <x:f t="shared" si="409"/>
        <x:v>2278.821964431605</x:v>
      </x:c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53">
        <x:f t="shared" si="398"/>
        <x:v>3</x:v>
      </x:c>
      <x:c r="J2198" s="53">
        <x:f t="shared" si="399"/>
        <x:v>6</x:v>
      </x:c>
      <x:c r="K2198" s="53">
        <x:f t="shared" si="400"/>
        <x:v>13</x:v>
      </x:c>
      <x:c r="L2198" s="53">
        <x:f t="shared" si="401"/>
        <x:v>22</x:v>
      </x:c>
      <x:c r="M2198" s="54">
        <x:f t="shared" si="402"/>
        <x:v>1255.6442255571237</x:v>
      </x:c>
      <x:c r="N2198" s="54">
        <x:f t="shared" si="403"/>
        <x:v>0.37197515663689146</x:v>
      </x:c>
      <x:c r="O2198" s="55">
        <x:f t="shared" si="404"/>
        <x:v>74064</x:v>
      </x:c>
      <x:c r="P2198" s="55">
        <x:f t="shared" si="405"/>
        <x:v>16720</x:v>
      </x:c>
      <x:c r="Q2198" s="55">
        <x:f t="shared" si="406"/>
        <x:v>34299.378915922287</x:v>
      </x:c>
      <x:c r="R2198" s="55">
        <x:f t="shared" si="407"/>
        <x:v>3044.621084077713</x:v>
      </x:c>
      <x:c r="S2198" s="1" t="str">
        <x:f t="shared" si="408"/>
        <x:v>YES</x:v>
      </x:c>
      <x:c r="T2198" s="1">
        <x:f t="shared" si="409"/>
        <x:v>3044.621084077713</x:v>
      </x:c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53">
        <x:f t="shared" si="398"/>
        <x:v>3</x:v>
      </x:c>
      <x:c r="J2199" s="53">
        <x:f t="shared" si="399"/>
        <x:v>6</x:v>
      </x:c>
      <x:c r="K2199" s="53">
        <x:f t="shared" si="400"/>
        <x:v>14</x:v>
      </x:c>
      <x:c r="L2199" s="53">
        <x:f t="shared" si="401"/>
        <x:v>23</x:v>
      </x:c>
      <x:c r="M2199" s="54">
        <x:f t="shared" si="402"/>
        <x:v>1317.786306870785</x:v>
      </x:c>
      <x:c r="N2199" s="54">
        <x:f t="shared" si="403"/>
        <x:v>0.41512937977137848</x:v>
      </x:c>
      <x:c r="O2199" s="55">
        <x:f t="shared" si="404"/>
        <x:v>76764</x:v>
      </x:c>
      <x:c r="P2199" s="55">
        <x:f t="shared" si="405"/>
        <x:v>17600</x:v>
      </x:c>
      <x:c r="Q2199" s="55">
        <x:f t="shared" si="406"/>
        <x:v>35378.234494284465</x:v>
      </x:c>
      <x:c r="R2199" s="55">
        <x:f t="shared" si="407"/>
        <x:v>3785.7655057155353</x:v>
      </x:c>
      <x:c r="S2199" s="1" t="str">
        <x:f t="shared" si="408"/>
        <x:v>YES</x:v>
      </x:c>
      <x:c r="T2199" s="1">
        <x:f t="shared" si="409"/>
        <x:v>3785.7655057155353</x:v>
      </x:c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53">
        <x:f t="shared" si="398"/>
        <x:v>3</x:v>
      </x:c>
      <x:c r="J2200" s="53">
        <x:f t="shared" si="399"/>
        <x:v>6</x:v>
      </x:c>
      <x:c r="K2200" s="53">
        <x:f t="shared" si="400"/>
        <x:v>15</x:v>
      </x:c>
      <x:c r="L2200" s="53">
        <x:f t="shared" si="401"/>
        <x:v>24</x:v>
      </x:c>
      <x:c r="M2200" s="54">
        <x:f t="shared" si="402"/>
        <x:v>1381.3745137469314</x:v>
      </x:c>
      <x:c r="N2200" s="54">
        <x:f t="shared" si="403"/>
        <x:v>0.45928785676870232</x:v>
      </x:c>
      <x:c r="O2200" s="55">
        <x:f t="shared" si="404"/>
        <x:v>79464</x:v>
      </x:c>
      <x:c r="P2200" s="55">
        <x:f t="shared" si="405"/>
        <x:v>18480</x:v>
      </x:c>
      <x:c r="Q2200" s="55">
        <x:f t="shared" si="406"/>
        <x:v>36482.196419217558</x:v>
      </x:c>
      <x:c r="R2200" s="55">
        <x:f t="shared" si="407"/>
        <x:v>4501.8035807824417</x:v>
      </x:c>
      <x:c r="S2200" s="1" t="str">
        <x:f t="shared" si="408"/>
        <x:v>YES</x:v>
      </x:c>
      <x:c r="T2200" s="1">
        <x:f t="shared" si="409"/>
        <x:v>4501.8035807824417</x:v>
      </x:c>
    </x:row>
    <x:row r="2201">
      <x:c r="A2201" s="1"/>
      <x:c r="B2201" s="1"/>
      <x:c r="C2201" s="1"/>
      <x:c r="D2201" s="1"/>
      <x:c r="E2201" s="1"/>
      <x:c r="F2201" s="1"/>
      <x:c r="G2201" s="1"/>
      <x:c r="H2201" s="1"/>
      <x:c r="I2201" s="53">
        <x:f t="shared" si="398"/>
        <x:v>3</x:v>
      </x:c>
      <x:c r="J2201" s="53">
        <x:f t="shared" si="399"/>
        <x:v>6</x:v>
      </x:c>
      <x:c r="K2201" s="53">
        <x:f t="shared" si="400"/>
        <x:v>16</x:v>
      </x:c>
      <x:c r="L2201" s="53">
        <x:f t="shared" si="401"/>
        <x:v>25</x:v>
      </x:c>
      <x:c r="M2201" s="54">
        <x:f t="shared" si="402"/>
        <x:v>1446.4352896244204</x:v>
      </x:c>
      <x:c r="N2201" s="54">
        <x:f t="shared" si="403"/>
        <x:v>0.50446895112806978</x:v>
      </x:c>
      <x:c r="O2201" s="55">
        <x:f t="shared" si="404"/>
        <x:v>82164</x:v>
      </x:c>
      <x:c r="P2201" s="55">
        <x:f t="shared" si="405"/>
        <x:v>19360</x:v>
      </x:c>
      <x:c r="Q2201" s="55">
        <x:f t="shared" si="406"/>
        <x:v>37611.723778201747</x:v>
      </x:c>
      <x:c r="R2201" s="55">
        <x:f t="shared" si="407"/>
        <x:v>5192.2762217982527</x:v>
      </x:c>
      <x:c r="S2201" s="1" t="str">
        <x:f t="shared" si="408"/>
        <x:v>YES</x:v>
      </x:c>
      <x:c r="T2201" s="1">
        <x:f t="shared" si="409"/>
        <x:v>5192.2762217982527</x:v>
      </x:c>
    </x:row>
    <x:row r="2202">
      <x:c r="A2202" s="1"/>
      <x:c r="B2202" s="1"/>
      <x:c r="C2202" s="1"/>
      <x:c r="D2202" s="1"/>
      <x:c r="E2202" s="1"/>
      <x:c r="F2202" s="1"/>
      <x:c r="G2202" s="1"/>
      <x:c r="H2202" s="1"/>
      <x:c r="I2202" s="53">
        <x:f t="shared" si="398"/>
        <x:v>3</x:v>
      </x:c>
      <x:c r="J2202" s="53">
        <x:f t="shared" si="399"/>
        <x:v>6</x:v>
      </x:c>
      <x:c r="K2202" s="53">
        <x:f t="shared" si="400"/>
        <x:v>17</x:v>
      </x:c>
      <x:c r="L2202" s="53">
        <x:f t="shared" si="401"/>
        <x:v>26</x:v>
      </x:c>
      <x:c r="M2202" s="54">
        <x:f t="shared" si="402"/>
        <x:v>1512.9955130709609</x:v>
      </x:c>
      <x:c r="N2202" s="54">
        <x:f t="shared" si="403"/>
        <x:v>0.5506913285215006</x:v>
      </x:c>
      <x:c r="O2202" s="55">
        <x:f t="shared" si="404"/>
        <x:v>84864</x:v>
      </x:c>
      <x:c r="P2202" s="55">
        <x:f t="shared" si="405"/>
        <x:v>20240</x:v>
      </x:c>
      <x:c r="Q2202" s="55">
        <x:f t="shared" si="406"/>
        <x:v>38767.283213037517</x:v>
      </x:c>
      <x:c r="R2202" s="55">
        <x:f t="shared" si="407"/>
        <x:v>5856.7167869624827</x:v>
      </x:c>
      <x:c r="S2202" s="1" t="str">
        <x:f t="shared" si="408"/>
        <x:v>YES</x:v>
      </x:c>
      <x:c r="T2202" s="1">
        <x:f t="shared" si="409"/>
        <x:v>5856.7167869624827</x:v>
      </x:c>
    </x:row>
    <x:row r="2203">
      <x:c r="A2203" s="1"/>
      <x:c r="B2203" s="1"/>
      <x:c r="C2203" s="1"/>
      <x:c r="D2203" s="1"/>
      <x:c r="E2203" s="1"/>
      <x:c r="F2203" s="1"/>
      <x:c r="G2203" s="1"/>
      <x:c r="H2203" s="1"/>
      <x:c r="I2203" s="53">
        <x:f t="shared" si="398"/>
        <x:v>3</x:v>
      </x:c>
      <x:c r="J2203" s="53">
        <x:f t="shared" si="399"/>
        <x:v>6</x:v>
      </x:c>
      <x:c r="K2203" s="53">
        <x:f t="shared" si="400"/>
        <x:v>18</x:v>
      </x:c>
      <x:c r="L2203" s="53">
        <x:f t="shared" si="401"/>
        <x:v>27</x:v>
      </x:c>
      <x:c r="M2203" s="54">
        <x:f t="shared" si="402"/>
        <x:v>1581.0825045295483</x:v>
      </x:c>
      <x:c r="N2203" s="54">
        <x:f t="shared" si="403"/>
        <x:v>0.59797396147885296</x:v>
      </x:c>
      <x:c r="O2203" s="55">
        <x:f t="shared" si="404"/>
        <x:v>87564</x:v>
      </x:c>
      <x:c r="P2203" s="55">
        <x:f t="shared" si="405"/>
        <x:v>21120</x:v>
      </x:c>
      <x:c r="Q2203" s="55">
        <x:f t="shared" si="406"/>
        <x:v>39949.349036971325</x:v>
      </x:c>
      <x:c r="R2203" s="55">
        <x:f t="shared" si="407"/>
        <x:v>6494.6509630286746</x:v>
      </x:c>
      <x:c r="S2203" s="1" t="str">
        <x:f t="shared" si="408"/>
        <x:v>YES</x:v>
      </x:c>
      <x:c r="T2203" s="1">
        <x:f t="shared" si="409"/>
        <x:v>6494.6509630286746</x:v>
      </x:c>
    </x:row>
    <x:row r="2204">
      <x:c r="A2204" s="1"/>
      <x:c r="B2204" s="1"/>
      <x:c r="C2204" s="1"/>
      <x:c r="D2204" s="1"/>
      <x:c r="E2204" s="1"/>
      <x:c r="F2204" s="1"/>
      <x:c r="G2204" s="1"/>
      <x:c r="H2204" s="1"/>
      <x:c r="I2204" s="53">
        <x:f t="shared" si="398"/>
        <x:v>3</x:v>
      </x:c>
      <x:c r="J2204" s="53">
        <x:f t="shared" si="399"/>
        <x:v>6</x:v>
      </x:c>
      <x:c r="K2204" s="53">
        <x:f t="shared" si="400"/>
        <x:v>19</x:v>
      </x:c>
      <x:c r="L2204" s="53">
        <x:f t="shared" si="401"/>
        <x:v>28</x:v>
      </x:c>
      <x:c r="M2204" s="54">
        <x:f t="shared" si="402"/>
        <x:v>1650.7240331655698</x:v>
      </x:c>
      <x:c r="N2204" s="54">
        <x:f t="shared" si="403"/>
        <x:v>0.64633613414275681</x:v>
      </x:c>
      <x:c r="O2204" s="55">
        <x:f t="shared" si="404"/>
        <x:v>90264</x:v>
      </x:c>
      <x:c r="P2204" s="55">
        <x:f t="shared" si="405"/>
        <x:v>22000</x:v>
      </x:c>
      <x:c r="Q2204" s="55">
        <x:f t="shared" si="406"/>
        <x:v>41158.403353568923</x:v>
      </x:c>
      <x:c r="R2204" s="55">
        <x:f t="shared" si="407"/>
        <x:v>7105.5966464310768</x:v>
      </x:c>
      <x:c r="S2204" s="1" t="str">
        <x:f t="shared" si="408"/>
        <x:v>YES</x:v>
      </x:c>
      <x:c r="T2204" s="1">
        <x:f t="shared" si="409"/>
        <x:v>7105.5966464310768</x:v>
      </x:c>
    </x:row>
    <x:row r="2205">
      <x:c r="A2205" s="1"/>
      <x:c r="B2205" s="1"/>
      <x:c r="C2205" s="1"/>
      <x:c r="D2205" s="1"/>
      <x:c r="E2205" s="1"/>
      <x:c r="F2205" s="1"/>
      <x:c r="G2205" s="1"/>
      <x:c r="H2205" s="1"/>
      <x:c r="I2205" s="53">
        <x:f t="shared" si="398"/>
        <x:v>3</x:v>
      </x:c>
      <x:c r="J2205" s="53">
        <x:f t="shared" si="399"/>
        <x:v>6</x:v>
      </x:c>
      <x:c r="K2205" s="53">
        <x:f t="shared" si="400"/>
        <x:v>20</x:v>
      </x:c>
      <x:c r="L2205" s="53">
        <x:f t="shared" si="401"/>
        <x:v>29</x:v>
      </x:c>
      <x:c r="M2205" s="54">
        <x:f t="shared" si="402"/>
        <x:v>1721.9483238160469</x:v>
      </x:c>
      <x:c r="N2205" s="54">
        <x:f t="shared" si="403"/>
        <x:v>0.695797447094477</x:v>
      </x:c>
      <x:c r="O2205" s="55">
        <x:f t="shared" si="404"/>
        <x:v>92964</x:v>
      </x:c>
      <x:c r="P2205" s="55">
        <x:f t="shared" si="405"/>
        <x:v>22880</x:v>
      </x:c>
      <x:c r="Q2205" s="55">
        <x:f t="shared" si="406"/>
        <x:v>42394.936177361924</x:v>
      </x:c>
      <x:c r="R2205" s="55">
        <x:f t="shared" si="407"/>
        <x:v>7689.0638226380761</x:v>
      </x:c>
      <x:c r="S2205" s="1" t="str">
        <x:f t="shared" si="408"/>
        <x:v>YES</x:v>
      </x:c>
      <x:c r="T2205" s="1">
        <x:f t="shared" si="409"/>
        <x:v>7689.0638226380761</x:v>
      </x:c>
    </x:row>
    <x:row r="2206">
      <x:c r="A2206" s="1"/>
      <x:c r="B2206" s="1"/>
      <x:c r="C2206" s="1"/>
      <x:c r="D2206" s="1"/>
      <x:c r="E2206" s="1"/>
      <x:c r="F2206" s="1"/>
      <x:c r="G2206" s="1"/>
      <x:c r="H2206" s="1"/>
      <x:c r="I2206" s="53">
        <x:f t="shared" si="398"/>
        <x:v>3</x:v>
      </x:c>
      <x:c r="J2206" s="53">
        <x:f t="shared" si="399"/>
        <x:v>6</x:v>
      </x:c>
      <x:c r="K2206" s="53">
        <x:f t="shared" si="400"/>
        <x:v>21</x:v>
      </x:c>
      <x:c r="L2206" s="53">
        <x:f t="shared" si="401"/>
        <x:v>30</x:v>
      </x:c>
      <x:c r="M2206" s="54">
        <x:f t="shared" si="402"/>
        <x:v>1794.7840640424906</x:v>
      </x:c>
      <x:c r="N2206" s="54">
        <x:f t="shared" si="403"/>
        <x:v>0.74637782225172955</x:v>
      </x:c>
      <x:c r="O2206" s="55">
        <x:f t="shared" si="404"/>
        <x:v>95664</x:v>
      </x:c>
      <x:c r="P2206" s="55">
        <x:f t="shared" si="405"/>
        <x:v>23760</x:v>
      </x:c>
      <x:c r="Q2206" s="55">
        <x:f t="shared" si="406"/>
        <x:v>43659.445556293242</x:v>
      </x:c>
      <x:c r="R2206" s="55">
        <x:f t="shared" si="407"/>
        <x:v>8244.5544437067583</x:v>
      </x:c>
      <x:c r="S2206" s="1" t="str">
        <x:f t="shared" si="408"/>
        <x:v>YES</x:v>
      </x:c>
      <x:c r="T2206" s="1">
        <x:f t="shared" si="409"/>
        <x:v>8244.5544437067583</x:v>
      </x:c>
    </x:row>
    <x:row r="2207">
      <x:c r="A2207" s="1"/>
      <x:c r="B2207" s="1"/>
      <x:c r="C2207" s="1"/>
      <x:c r="D2207" s="1"/>
      <x:c r="E2207" s="1"/>
      <x:c r="F2207" s="1"/>
      <x:c r="G2207" s="1"/>
      <x:c r="H2207" s="1"/>
      <x:c r="I2207" s="53">
        <x:f t="shared" si="398"/>
        <x:v>3</x:v>
      </x:c>
      <x:c r="J2207" s="53">
        <x:f t="shared" si="399"/>
        <x:v>6</x:v>
      </x:c>
      <x:c r="K2207" s="53">
        <x:f t="shared" si="400"/>
        <x:v>22</x:v>
      </x:c>
      <x:c r="L2207" s="53">
        <x:f t="shared" si="401"/>
        <x:v>31</x:v>
      </x:c>
      <x:c r="M2207" s="54">
        <x:f t="shared" si="402"/>
        <x:v>1869.2604112888869</x:v>
      </x:c>
      <x:c r="N2207" s="54">
        <x:f t="shared" si="403"/>
        <x:v>0.79809750783950473</x:v>
      </x:c>
      <x:c r="O2207" s="55">
        <x:f t="shared" si="404"/>
        <x:v>98364</x:v>
      </x:c>
      <x:c r="P2207" s="55">
        <x:f t="shared" si="405"/>
        <x:v>24640</x:v>
      </x:c>
      <x:c r="Q2207" s="55">
        <x:f t="shared" si="406"/>
        <x:v>44952.437695987617</x:v>
      </x:c>
      <x:c r="R2207" s="55">
        <x:f t="shared" si="407"/>
        <x:v>8771.5623040123828</x:v>
      </x:c>
      <x:c r="S2207" s="1" t="str">
        <x:f t="shared" si="408"/>
        <x:v>YES</x:v>
      </x:c>
      <x:c r="T2207" s="1">
        <x:f t="shared" si="409"/>
        <x:v>8771.5623040123828</x:v>
      </x:c>
    </x:row>
    <x:row r="2208">
      <x:c r="A2208" s="1"/>
      <x:c r="B2208" s="1"/>
      <x:c r="C2208" s="1"/>
      <x:c r="D2208" s="1"/>
      <x:c r="E2208" s="1"/>
      <x:c r="F2208" s="1"/>
      <x:c r="G2208" s="1"/>
      <x:c r="H2208" s="1"/>
      <x:c r="I2208" s="53">
        <x:f t="shared" si="398"/>
        <x:v>3</x:v>
      </x:c>
      <x:c r="J2208" s="53">
        <x:f t="shared" si="399"/>
        <x:v>6</x:v>
      </x:c>
      <x:c r="K2208" s="53">
        <x:f t="shared" si="400"/>
        <x:v>23</x:v>
      </x:c>
      <x:c r="L2208" s="53">
        <x:f t="shared" si="401"/>
        <x:v>32</x:v>
      </x:c>
      <x:c r="M2208" s="54">
        <x:f t="shared" si="402"/>
        <x:v>1945.4070001463233</x:v>
      </x:c>
      <x:c r="N2208" s="54">
        <x:f t="shared" si="403"/>
        <x:v>0.85097708343494671</x:v>
      </x:c>
      <x:c r="O2208" s="55">
        <x:f t="shared" si="404"/>
        <x:v>101064</x:v>
      </x:c>
      <x:c r="P2208" s="55">
        <x:f t="shared" si="405"/>
        <x:v>25520</x:v>
      </x:c>
      <x:c r="Q2208" s="55">
        <x:f t="shared" si="406"/>
        <x:v>46274.427085873671</x:v>
      </x:c>
      <x:c r="R2208" s="55">
        <x:f t="shared" si="407"/>
        <x:v>9269.5729141263291</x:v>
      </x:c>
      <x:c r="S2208" s="1" t="str">
        <x:f t="shared" si="408"/>
        <x:v>YES</x:v>
      </x:c>
      <x:c r="T2208" s="1">
        <x:f t="shared" si="409"/>
        <x:v>9269.5729141263291</x:v>
      </x:c>
    </x:row>
    <x:row r="2209">
      <x:c r="A2209" s="1"/>
      <x:c r="B2209" s="1"/>
      <x:c r="C2209" s="1"/>
      <x:c r="D2209" s="1"/>
      <x:c r="E2209" s="1"/>
      <x:c r="F2209" s="1"/>
      <x:c r="G2209" s="1"/>
      <x:c r="H2209" s="1"/>
      <x:c r="I2209" s="53">
        <x:f t="shared" si="398"/>
        <x:v>3</x:v>
      </x:c>
      <x:c r="J2209" s="53">
        <x:f t="shared" si="399"/>
        <x:v>6</x:v>
      </x:c>
      <x:c r="K2209" s="53">
        <x:f t="shared" si="400"/>
        <x:v>24</x:v>
      </x:c>
      <x:c r="L2209" s="53">
        <x:f t="shared" si="401"/>
        <x:v>33</x:v>
      </x:c>
      <x:c r="M2209" s="54">
        <x:f t="shared" si="402"/>
        <x:v>2023.2539497258192</x:v>
      </x:c>
      <x:c r="N2209" s="54">
        <x:f t="shared" si="403"/>
        <x:v>0.90503746508737448</x:v>
      </x:c>
      <x:c r="O2209" s="55">
        <x:f t="shared" si="404"/>
        <x:v>103764</x:v>
      </x:c>
      <x:c r="P2209" s="55">
        <x:f t="shared" si="405"/>
        <x:v>26400</x:v>
      </x:c>
      <x:c r="Q2209" s="55">
        <x:f t="shared" si="406"/>
        <x:v>47625.936627184361</x:v>
      </x:c>
      <x:c r="R2209" s="55">
        <x:f t="shared" si="407"/>
        <x:v>9738.063372815639</x:v>
      </x:c>
      <x:c r="S2209" s="1" t="str">
        <x:f t="shared" si="408"/>
        <x:v>YES</x:v>
      </x:c>
      <x:c r="T2209" s="1">
        <x:f t="shared" si="409"/>
        <x:v>9738.063372815639</x:v>
      </x:c>
    </x:row>
    <x:row r="2210">
      <x:c r="A2210" s="1"/>
      <x:c r="B2210" s="1"/>
      <x:c r="C2210" s="1"/>
      <x:c r="D2210" s="1"/>
      <x:c r="E2210" s="1"/>
      <x:c r="F2210" s="1"/>
      <x:c r="G2210" s="1"/>
      <x:c r="H2210" s="1"/>
      <x:c r="I2210" s="53">
        <x:f t="shared" si="398"/>
        <x:v>3</x:v>
      </x:c>
      <x:c r="J2210" s="53">
        <x:f t="shared" si="399"/>
        <x:v>6</x:v>
      </x:c>
      <x:c r="K2210" s="53">
        <x:f t="shared" si="400"/>
        <x:v>25</x:v>
      </x:c>
      <x:c r="L2210" s="53">
        <x:f t="shared" si="401"/>
        <x:v>34</x:v>
      </x:c>
      <x:c r="M2210" s="54">
        <x:f t="shared" si="402"/>
        <x:v>2102.8318711409165</x:v>
      </x:c>
      <x:c r="N2210" s="54">
        <x:f t="shared" si="403"/>
        <x:v>0.96029991051452535</x:v>
      </x:c>
      <x:c r="O2210" s="55">
        <x:f t="shared" si="404"/>
        <x:v>106464</x:v>
      </x:c>
      <x:c r="P2210" s="55">
        <x:f t="shared" si="405"/>
        <x:v>27280</x:v>
      </x:c>
      <x:c r="Q2210" s="55">
        <x:f t="shared" si="406"/>
        <x:v>49007.497762863131</x:v>
      </x:c>
      <x:c r="R2210" s="55">
        <x:f t="shared" si="407"/>
        <x:v>10176.502237136869</x:v>
      </x:c>
      <x:c r="S2210" s="1" t="str">
        <x:f t="shared" si="408"/>
        <x:v>YES</x:v>
      </x:c>
      <x:c r="T2210" s="1">
        <x:f t="shared" si="409"/>
        <x:v>10176.502237136869</x:v>
      </x:c>
    </x:row>
    <x:row r="2211">
      <x:c r="A2211" s="1"/>
      <x:c r="B2211" s="1"/>
      <x:c r="C2211" s="1"/>
      <x:c r="D2211" s="1"/>
      <x:c r="E2211" s="1"/>
      <x:c r="F2211" s="1"/>
      <x:c r="G2211" s="1"/>
      <x:c r="H2211" s="1"/>
      <x:c r="I2211" s="53">
        <x:f t="shared" si="398"/>
        <x:v>3</x:v>
      </x:c>
      <x:c r="J2211" s="53">
        <x:f t="shared" si="399"/>
        <x:v>6</x:v>
      </x:c>
      <x:c r="K2211" s="53">
        <x:f t="shared" si="400"/>
        <x:v>26</x:v>
      </x:c>
      <x:c r="L2211" s="53">
        <x:f t="shared" si="401"/>
        <x:v>35</x:v>
      </x:c>
      <x:c r="M2211" s="54">
        <x:f t="shared" si="402"/>
        <x:v>2184.1718751016347</x:v>
      </x:c>
      <x:c r="N2211" s="54">
        <x:f t="shared" si="403"/>
        <x:v>1.0167860243761351</x:v>
      </x:c>
      <x:c r="O2211" s="55">
        <x:f t="shared" si="404"/>
        <x:v>109164</x:v>
      </x:c>
      <x:c r="P2211" s="55">
        <x:f t="shared" si="405"/>
        <x:v>28160</x:v>
      </x:c>
      <x:c r="Q2211" s="55">
        <x:f t="shared" si="406"/>
        <x:v>50419.650609403383</x:v>
      </x:c>
      <x:c r="R2211" s="55">
        <x:f t="shared" si="407"/>
        <x:v>10584.349390596617</x:v>
      </x:c>
      <x:c r="S2211" s="1" t="str">
        <x:f t="shared" si="408"/>
        <x:v>YES</x:v>
      </x:c>
      <x:c r="T2211" s="1">
        <x:f t="shared" si="409"/>
        <x:v>10584.349390596617</x:v>
      </x:c>
    </x:row>
    <x:row r="2212">
      <x:c r="A2212" s="1"/>
      <x:c r="B2212" s="1"/>
      <x:c r="C2212" s="1"/>
      <x:c r="D2212" s="1"/>
      <x:c r="E2212" s="1"/>
      <x:c r="F2212" s="1"/>
      <x:c r="G2212" s="1"/>
      <x:c r="H2212" s="1"/>
      <x:c r="I2212" s="53">
        <x:f t="shared" si="398"/>
        <x:v>3</x:v>
      </x:c>
      <x:c r="J2212" s="53">
        <x:f t="shared" si="399"/>
        <x:v>6</x:v>
      </x:c>
      <x:c r="K2212" s="53">
        <x:f t="shared" si="400"/>
        <x:v>27</x:v>
      </x:c>
      <x:c r="L2212" s="53">
        <x:f t="shared" si="401"/>
        <x:v>36</x:v>
      </x:c>
      <x:c r="M2212" s="54">
        <x:f t="shared" si="402"/>
        <x:v>2267.3055796213912</x:v>
      </x:c>
      <x:c r="N2212" s="54">
        <x:f t="shared" si="403"/>
        <x:v>1.0745177636259662</x:v>
      </x:c>
      <x:c r="O2212" s="55">
        <x:f t="shared" si="404"/>
        <x:v>111864</x:v>
      </x:c>
      <x:c r="P2212" s="55">
        <x:f t="shared" si="405"/>
        <x:v>29040</x:v>
      </x:c>
      <x:c r="Q2212" s="55">
        <x:f t="shared" si="406"/>
        <x:v>51862.944090649151</x:v>
      </x:c>
      <x:c r="R2212" s="55">
        <x:f t="shared" si="407"/>
        <x:v>10961.055909350849</x:v>
      </x:c>
      <x:c r="S2212" s="1" t="str">
        <x:f t="shared" si="408"/>
        <x:v>YES</x:v>
      </x:c>
      <x:c r="T2212" s="1">
        <x:f t="shared" si="409"/>
        <x:v>10961.055909350849</x:v>
      </x:c>
    </x:row>
    <x:row r="2213">
      <x:c r="A2213" s="1"/>
      <x:c r="B2213" s="1"/>
      <x:c r="C2213" s="1"/>
      <x:c r="D2213" s="1"/>
      <x:c r="E2213" s="1"/>
      <x:c r="F2213" s="1"/>
      <x:c r="G2213" s="1"/>
      <x:c r="H2213" s="1"/>
      <x:c r="I2213" s="53">
        <x:f t="shared" si="398"/>
        <x:v>3</x:v>
      </x:c>
      <x:c r="J2213" s="53">
        <x:f t="shared" si="399"/>
        <x:v>6</x:v>
      </x:c>
      <x:c r="K2213" s="53">
        <x:f t="shared" si="400"/>
        <x:v>28</x:v>
      </x:c>
      <x:c r="L2213" s="53">
        <x:f t="shared" si="401"/>
        <x:v>37</x:v>
      </x:c>
      <x:c r="M2213" s="54">
        <x:f t="shared" si="402"/>
        <x:v>2352.2651178385449</x:v>
      </x:c>
      <x:c r="N2213" s="54">
        <x:f t="shared" si="403"/>
        <x:v>1.133517442943434</x:v>
      </x:c>
      <x:c r="O2213" s="55">
        <x:f t="shared" si="404"/>
        <x:v>114564</x:v>
      </x:c>
      <x:c r="P2213" s="55">
        <x:f t="shared" si="405"/>
        <x:v>29920</x:v>
      </x:c>
      <x:c r="Q2213" s="55">
        <x:f t="shared" si="406"/>
        <x:v>53337.93607358585</x:v>
      </x:c>
      <x:c r="R2213" s="55">
        <x:f t="shared" si="407"/>
        <x:v>11306.06392641415</x:v>
      </x:c>
      <x:c r="S2213" s="1" t="str">
        <x:f t="shared" si="408"/>
        <x:v>YES</x:v>
      </x:c>
      <x:c r="T2213" s="1">
        <x:f t="shared" si="409"/>
        <x:v>11306.06392641415</x:v>
      </x:c>
    </x:row>
    <x:row r="2214">
      <x:c r="A2214" s="1"/>
      <x:c r="B2214" s="1"/>
      <x:c r="C2214" s="1"/>
      <x:c r="D2214" s="1"/>
      <x:c r="E2214" s="1"/>
      <x:c r="F2214" s="1"/>
      <x:c r="G2214" s="1"/>
      <x:c r="H2214" s="1"/>
      <x:c r="I2214" s="53">
        <x:f t="shared" si="398"/>
        <x:v>3</x:v>
      </x:c>
      <x:c r="J2214" s="53">
        <x:f t="shared" si="399"/>
        <x:v>6</x:v>
      </x:c>
      <x:c r="K2214" s="53">
        <x:f t="shared" si="400"/>
        <x:v>29</x:v>
      </x:c>
      <x:c r="L2214" s="53">
        <x:f t="shared" si="401"/>
        <x:v>38</x:v>
      </x:c>
      <x:c r="M2214" s="54">
        <x:f t="shared" si="402"/>
        <x:v>2439.0831459541987</x:v>
      </x:c>
      <x:c r="N2214" s="54">
        <x:f t="shared" si="403"/>
        <x:v>1.1938077402459712</x:v>
      </x:c>
      <x:c r="O2214" s="55">
        <x:f t="shared" si="404"/>
        <x:v>117264</x:v>
      </x:c>
      <x:c r="P2214" s="55">
        <x:f t="shared" si="405"/>
        <x:v>30800</x:v>
      </x:c>
      <x:c r="Q2214" s="55">
        <x:f t="shared" si="406"/>
        <x:v>54845.193506149284</x:v>
      </x:c>
      <x:c r="R2214" s="55">
        <x:f t="shared" si="407"/>
        <x:v>11618.806493850716</x:v>
      </x:c>
      <x:c r="S2214" s="1" t="str">
        <x:f t="shared" si="408"/>
        <x:v>YES</x:v>
      </x:c>
      <x:c r="T2214" s="1">
        <x:f t="shared" si="409"/>
        <x:v>11618.806493850716</x:v>
      </x:c>
    </x:row>
    <x:row r="2215">
      <x:c r="A2215" s="1"/>
      <x:c r="B2215" s="1"/>
      <x:c r="C2215" s="1"/>
      <x:c r="D2215" s="1"/>
      <x:c r="E2215" s="1"/>
      <x:c r="F2215" s="1"/>
      <x:c r="G2215" s="1"/>
      <x:c r="H2215" s="1"/>
      <x:c r="I2215" s="53">
        <x:f t="shared" si="398"/>
        <x:v>3</x:v>
      </x:c>
      <x:c r="J2215" s="53">
        <x:f t="shared" si="399"/>
        <x:v>6</x:v>
      </x:c>
      <x:c r="K2215" s="53">
        <x:f t="shared" si="400"/>
        <x:v>30</x:v>
      </x:c>
      <x:c r="L2215" s="53">
        <x:f t="shared" si="401"/>
        <x:v>39</x:v>
      </x:c>
      <x:c r="M2215" s="54">
        <x:f t="shared" si="402"/>
        <x:v>2527.7928512879689</x:v>
      </x:c>
      <x:c r="N2215" s="54">
        <x:f t="shared" si="403"/>
        <x:v>1.2554117022833118</x:v>
      </x:c>
      <x:c r="O2215" s="55">
        <x:f t="shared" si="404"/>
        <x:v>119964</x:v>
      </x:c>
      <x:c r="P2215" s="55">
        <x:f t="shared" si="405"/>
        <x:v>31680</x:v>
      </x:c>
      <x:c r="Q2215" s="55">
        <x:f t="shared" si="406"/>
        <x:v>56385.292557082794</x:v>
      </x:c>
      <x:c r="R2215" s="55">
        <x:f t="shared" si="407"/>
        <x:v>11898.707442917206</x:v>
      </x:c>
      <x:c r="S2215" s="1" t="str">
        <x:f t="shared" si="408"/>
        <x:v>YES</x:v>
      </x:c>
      <x:c r="T2215" s="1">
        <x:f t="shared" si="409"/>
        <x:v>11898.707442917206</x:v>
      </x:c>
    </x:row>
    <x:row r="2216">
      <x:c r="A2216" s="1"/>
      <x:c r="B2216" s="1"/>
      <x:c r="C2216" s="1"/>
      <x:c r="D2216" s="1"/>
      <x:c r="E2216" s="1"/>
      <x:c r="F2216" s="1"/>
      <x:c r="G2216" s="1"/>
      <x:c r="H2216" s="1"/>
      <x:c r="I2216" s="53">
        <x:f t="shared" si="398"/>
        <x:v>3</x:v>
      </x:c>
      <x:c r="J2216" s="53">
        <x:f t="shared" si="399"/>
        <x:v>7</x:v>
      </x:c>
      <x:c r="K2216" s="53">
        <x:f t="shared" si="400"/>
        <x:v>0</x:v>
      </x:c>
      <x:c r="L2216" s="53">
        <x:f t="shared" si="401"/>
        <x:v>10</x:v>
      </x:c>
      <x:c r="M2216" s="54">
        <x:f t="shared" si="402"/>
        <x:v>608.9940082703248</x:v>
      </x:c>
      <x:c r="N2216" s="54">
        <x:f t="shared" si="403"/>
        <x:v>0</x:v>
      </x:c>
      <x:c r="O2216" s="55">
        <x:f t="shared" si="404"/>
        <x:v>41058</x:v>
      </x:c>
      <x:c r="P2216" s="55">
        <x:f t="shared" si="405"/>
        <x:v>5720</x:v>
      </x:c>
      <x:c r="Q2216" s="55">
        <x:f t="shared" si="406"/>
        <x:v>21145.625287164054</x:v>
      </x:c>
      <x:c r="R2216" s="55">
        <x:f t="shared" si="407"/>
        <x:v>-5807.6252871640536</x:v>
      </x:c>
      <x:c r="S2216" s="1" t="str">
        <x:f t="shared" si="408"/>
        <x:v>YES</x:v>
      </x:c>
      <x:c r="T2216" s="1">
        <x:f t="shared" si="409"/>
        <x:v>-5807.6252871640536</x:v>
      </x:c>
    </x:row>
    <x:row r="2217">
      <x:c r="A2217" s="1"/>
      <x:c r="B2217" s="1"/>
      <x:c r="C2217" s="1"/>
      <x:c r="D2217" s="1"/>
      <x:c r="E2217" s="1"/>
      <x:c r="F2217" s="1"/>
      <x:c r="G2217" s="1"/>
      <x:c r="H2217" s="1"/>
      <x:c r="I2217" s="53">
        <x:f t="shared" si="398"/>
        <x:v>3</x:v>
      </x:c>
      <x:c r="J2217" s="53">
        <x:f t="shared" si="399"/>
        <x:v>7</x:v>
      </x:c>
      <x:c r="K2217" s="53">
        <x:f t="shared" si="400"/>
        <x:v>1</x:v>
      </x:c>
      <x:c r="L2217" s="53">
        <x:f t="shared" si="401"/>
        <x:v>11</x:v>
      </x:c>
      <x:c r="M2217" s="54">
        <x:f t="shared" si="402"/>
        <x:v>654.5565082703248</x:v>
      </x:c>
      <x:c r="N2217" s="54">
        <x:f t="shared" si="403"/>
        <x:v>0</x:v>
      </x:c>
      <x:c r="O2217" s="55">
        <x:f t="shared" si="404"/>
        <x:v>43758</x:v>
      </x:c>
      <x:c r="P2217" s="55">
        <x:f t="shared" si="405"/>
        <x:v>6600</x:v>
      </x:c>
      <x:c r="Q2217" s="55">
        <x:f t="shared" si="406"/>
        <x:v>22727.656537164054</x:v>
      </x:c>
      <x:c r="R2217" s="55">
        <x:f t="shared" si="407"/>
        <x:v>-5569.6565371640536</x:v>
      </x:c>
      <x:c r="S2217" s="1" t="str">
        <x:f t="shared" si="408"/>
        <x:v>YES</x:v>
      </x:c>
      <x:c r="T2217" s="1">
        <x:f t="shared" si="409"/>
        <x:v>-5569.6565371640536</x:v>
      </x:c>
    </x:row>
    <x:row r="2218">
      <x:c r="A2218" s="1"/>
      <x:c r="B2218" s="1"/>
      <x:c r="C2218" s="1"/>
      <x:c r="D2218" s="1"/>
      <x:c r="E2218" s="1"/>
      <x:c r="F2218" s="1"/>
      <x:c r="G2218" s="1"/>
      <x:c r="H2218" s="1"/>
      <x:c r="I2218" s="53">
        <x:f t="shared" si="398"/>
        <x:v>3</x:v>
      </x:c>
      <x:c r="J2218" s="53">
        <x:f t="shared" si="399"/>
        <x:v>7</x:v>
      </x:c>
      <x:c r="K2218" s="53">
        <x:f t="shared" si="400"/>
        <x:v>2</x:v>
      </x:c>
      <x:c r="L2218" s="53">
        <x:f t="shared" si="401"/>
        <x:v>12</x:v>
      </x:c>
      <x:c r="M2218" s="54">
        <x:f t="shared" si="402"/>
        <x:v>701.25807077032482</x:v>
      </x:c>
      <x:c r="N2218" s="54">
        <x:f t="shared" si="403"/>
        <x:v>0</x:v>
      </x:c>
      <x:c r="O2218" s="55">
        <x:f t="shared" si="404"/>
        <x:v>46458</x:v>
      </x:c>
      <x:c r="P2218" s="55">
        <x:f t="shared" si="405"/>
        <x:v>7480</x:v>
      </x:c>
      <x:c r="Q2218" s="55">
        <x:f t="shared" si="406"/>
        <x:v>24349.238568414057</x:v>
      </x:c>
      <x:c r="R2218" s="55">
        <x:f t="shared" si="407"/>
        <x:v>-5371.2385684140572</x:v>
      </x:c>
      <x:c r="S2218" s="1" t="str">
        <x:f t="shared" si="408"/>
        <x:v>YES</x:v>
      </x:c>
      <x:c r="T2218" s="1">
        <x:f t="shared" si="409"/>
        <x:v>-5371.2385684140572</x:v>
      </x:c>
    </x:row>
    <x:row r="2219">
      <x:c r="A2219" s="1"/>
      <x:c r="B2219" s="1"/>
      <x:c r="C2219" s="1"/>
      <x:c r="D2219" s="1"/>
      <x:c r="E2219" s="1"/>
      <x:c r="F2219" s="1"/>
      <x:c r="G2219" s="1"/>
      <x:c r="H2219" s="1"/>
      <x:c r="I2219" s="53">
        <x:f t="shared" si="398"/>
        <x:v>3</x:v>
      </x:c>
      <x:c r="J2219" s="53">
        <x:f t="shared" si="399"/>
        <x:v>7</x:v>
      </x:c>
      <x:c r="K2219" s="53">
        <x:f t="shared" si="400"/>
        <x:v>3</x:v>
      </x:c>
      <x:c r="L2219" s="53">
        <x:f t="shared" si="401"/>
        <x:v>13</x:v>
      </x:c>
      <x:c r="M2219" s="54">
        <x:f t="shared" si="402"/>
        <x:v>749.12005319219975</x:v>
      </x:c>
      <x:c r="N2219" s="54">
        <x:f t="shared" si="403"/>
        <x:v>2.0222259161249825E-2</x:v>
      </x:c>
      <x:c r="O2219" s="55">
        <x:f t="shared" si="404"/>
        <x:v>49158</x:v>
      </x:c>
      <x:c r="P2219" s="55">
        <x:f t="shared" si="405"/>
        <x:v>8360</x:v>
      </x:c>
      <x:c r="Q2219" s="55">
        <x:f t="shared" si="406"/>
        <x:v>25505.556479031246</x:v>
      </x:c>
      <x:c r="R2219" s="55">
        <x:f t="shared" si="407"/>
        <x:v>-4707.5564790312455</x:v>
      </x:c>
      <x:c r="S2219" s="1" t="str">
        <x:f t="shared" si="408"/>
        <x:v>YES</x:v>
      </x:c>
      <x:c r="T2219" s="1">
        <x:f t="shared" si="409"/>
        <x:v>-4707.5564790312455</x:v>
      </x:c>
    </x:row>
    <x:row r="2220">
      <x:c r="A2220" s="1"/>
      <x:c r="B2220" s="1"/>
      <x:c r="C2220" s="1"/>
      <x:c r="D2220" s="1"/>
      <x:c r="E2220" s="1"/>
      <x:c r="F2220" s="1"/>
      <x:c r="G2220" s="1"/>
      <x:c r="H2220" s="1"/>
      <x:c r="I2220" s="53">
        <x:f t="shared" si="398"/>
        <x:v>3</x:v>
      </x:c>
      <x:c r="J2220" s="53">
        <x:f t="shared" si="399"/>
        <x:v>7</x:v>
      </x:c>
      <x:c r="K2220" s="53">
        <x:f t="shared" si="400"/>
        <x:v>4</x:v>
      </x:c>
      <x:c r="L2220" s="53">
        <x:f t="shared" si="401"/>
        <x:v>14</x:v>
      </x:c>
      <x:c r="M2220" s="54">
        <x:f t="shared" si="402"/>
        <x:v>798.16416891485608</x:v>
      </x:c>
      <x:c r="N2220" s="54">
        <x:f t="shared" si="403"/>
        <x:v>5.4280672857538945E-2</x:v>
      </x:c>
      <x:c r="O2220" s="55">
        <x:f t="shared" si="404"/>
        <x:v>51858</x:v>
      </x:c>
      <x:c r="P2220" s="55">
        <x:f t="shared" si="405"/>
        <x:v>9240</x:v>
      </x:c>
      <x:c r="Q2220" s="55">
        <x:f t="shared" si="406"/>
        <x:v>26357.016821438472</x:v>
      </x:c>
      <x:c r="R2220" s="55">
        <x:f t="shared" si="407"/>
        <x:v>-3739.0168214384721</x:v>
      </x:c>
      <x:c r="S2220" s="1" t="str">
        <x:f t="shared" si="408"/>
        <x:v>YES</x:v>
      </x:c>
      <x:c r="T2220" s="1">
        <x:f t="shared" si="409"/>
        <x:v>-3739.0168214384721</x:v>
      </x:c>
    </x:row>
    <x:row r="2221">
      <x:c r="A2221" s="1"/>
      <x:c r="B2221" s="1"/>
      <x:c r="C2221" s="1"/>
      <x:c r="D2221" s="1"/>
      <x:c r="E2221" s="1"/>
      <x:c r="F2221" s="1"/>
      <x:c r="G2221" s="1"/>
      <x:c r="H2221" s="1"/>
      <x:c r="I2221" s="53">
        <x:f t="shared" si="398"/>
        <x:v>3</x:v>
      </x:c>
      <x:c r="J2221" s="53">
        <x:f t="shared" si="399"/>
        <x:v>7</x:v>
      </x:c>
      <x:c r="K2221" s="53">
        <x:f t="shared" si="400"/>
        <x:v>5</x:v>
      </x:c>
      <x:c r="L2221" s="53">
        <x:f t="shared" si="401"/>
        <x:v>15</x:v>
      </x:c>
      <x:c r="M2221" s="54">
        <x:f t="shared" si="402"/>
        <x:v>848.41249283605964</x:v>
      </x:c>
      <x:c r="N2221" s="54">
        <x:f t="shared" si="403"/>
        <x:v>8.9175342247263645E-2</x:v>
      </x:c>
      <x:c r="O2221" s="55">
        <x:f t="shared" si="404"/>
        <x:v>54558</x:v>
      </x:c>
      <x:c r="P2221" s="55">
        <x:f t="shared" si="405"/>
        <x:v>10120</x:v>
      </x:c>
      <x:c r="Q2221" s="55">
        <x:f t="shared" si="406"/>
        <x:v>27229.38355618159</x:v>
      </x:c>
      <x:c r="R2221" s="55">
        <x:f t="shared" si="407"/>
        <x:v>-2791.3835561815904</x:v>
      </x:c>
      <x:c r="S2221" s="1" t="str">
        <x:f t="shared" si="408"/>
        <x:v>YES</x:v>
      </x:c>
      <x:c r="T2221" s="1">
        <x:f t="shared" si="409"/>
        <x:v>-2791.3835561815904</x:v>
      </x:c>
    </x:row>
    <x:row r="2222">
      <x:c r="A2222" s="1"/>
      <x:c r="B2222" s="1"/>
      <x:c r="C2222" s="1"/>
      <x:c r="D2222" s="1"/>
      <x:c r="E2222" s="1"/>
      <x:c r="F2222" s="1"/>
      <x:c r="G2222" s="1"/>
      <x:c r="H2222" s="1"/>
      <x:c r="I2222" s="53" t="n">
        <x:f t="shared" ref="I2222:I2285" si="410">INT((ROW()-ROW($I$46))/((CARROT_CAP+1)*(MESCLUN_CAP+1)))</x:f>
        <x:v>3</x:v>
      </x:c>
      <x:c r="J2222" s="53" t="n">
        <x:f t="shared" ref="J2222:J2285" si="411">MOD(INT((ROW()-ROW($I$46))/(MESCLUN_CAP+1)),CARROT_CAP+1)</x:f>
        <x:v>7</x:v>
      </x:c>
      <x:c r="K2222" s="53" t="n">
        <x:f t="shared" ref="K2222:K2285" si="412">MOD(ROW()-ROW($I$46),MESCLUN_CAP+1)</x:f>
        <x:v>6</x:v>
      </x:c>
      <x:c r="L2222" s="53" t="n">
        <x:f t="shared" ref="L2222:L2285" si="413">SUM(I2222:K2222)</x:f>
        <x:v>16</x:v>
      </x:c>
      <x:c r="M2222" s="54" t="n">
        <x:f t="shared" ref="M2222:M2285" si="414">I2222*TOMATO_HOURS*WEEKS*(1+TOMATO_DIM)^I2222+J2222*CARROT_HOURS*WEEKS*(1+CARROT_DIM)^J2222+K2222*MESCLUN_HOURS*WEEKS*(1+MESCLUN_DIM)^K2222</x:f>
        <x:v>899.8874670176924</x:v>
      </x:c>
      <x:c r="N2222" s="54" t="n">
        <x:f t="shared" ref="N2222:N2285" si="415">MAX(M2222-FARMER_HOURS,0)/TEMP_HOURS_PER_WORKER</x:f>
        <x:v>0.12492185209561973</x:v>
      </x:c>
      <x:c r="O2222" s="55" t="n">
        <x:f t="shared" ref="O2222:O2285" si="416">I2222*TOMATO_PRICE+J2222*CARROT_PRICE+K2222*MESCLUN_PRICE</x:f>
        <x:v>57258</x:v>
      </x:c>
      <x:c r="P2222" s="55" t="n">
        <x:f t="shared" ref="P2222:P2285" si="417">I2222*TOMATO_FERTILIZER+J2222*CARROT_FERTILIZER+K2222*MESCLUN_FERTILIZER</x:f>
        <x:v>11000</x:v>
      </x:c>
      <x:c r="Q2222" s="55" t="n">
        <x:f t="shared" ref="Q2222:Q2285" si="418">MIN(M2222,FARMER_HOURS)*FARMER_RATE+MAX(M2222-FARMER_HOURS,0)*TEMP_RATE</x:f>
        <x:v>28123.046302390492</x:v>
      </x:c>
      <x:c r="R2222" s="55" t="n">
        <x:f t="shared" ref="R2222:R2285" si="419">O2222-P2222-Q2222-FIXED_COST</x:f>
        <x:v>-1865.0463023904922</x:v>
      </x:c>
      <x:c r="S2222" s="1" t="str">
        <x:f t="shared" ref="S2222:S2285" si="420">IF(AND(L2222&lt;=TOTAL_BED_CAP,N2222&lt;=TEMP_WORKER_CAP),"YES","NO")</x:f>
        <x:v>YES</x:v>
      </x:c>
      <x:c r="T2222" s="1" t="n">
        <x:f t="shared" ref="T2222:T2285" si="421">IF(S2222="YES",R2222,-1E+99)</x:f>
        <x:v>-1865.0463023904922</x:v>
      </x:c>
    </x:row>
    <x:row r="2223">
      <x:c r="A2223" s="1"/>
      <x:c r="B2223" s="1"/>
      <x:c r="C2223" s="1"/>
      <x:c r="D2223" s="1"/>
      <x:c r="E2223" s="1"/>
      <x:c r="F2223" s="1"/>
      <x:c r="G2223" s="1"/>
      <x:c r="H2223" s="1"/>
      <x:c r="I2223" s="53">
        <x:f t="shared" si="410"/>
        <x:v>3</x:v>
      </x:c>
      <x:c r="J2223" s="53">
        <x:f t="shared" si="411"/>
        <x:v>7</x:v>
      </x:c>
      <x:c r="K2223" s="53">
        <x:f t="shared" si="412"/>
        <x:v>7</x:v>
      </x:c>
      <x:c r="L2223" s="53">
        <x:f t="shared" si="413"/>
        <x:v>17</x:v>
      </x:c>
      <x:c r="M2223" s="54">
        <x:f t="shared" si="414"/>
        <x:v>952.61190641565304</x:v>
      </x:c>
      <x:c r="N2223" s="54">
        <x:f t="shared" si="415"/>
        <x:v>0.16153604612198127</x:v>
      </x:c>
      <x:c r="O2223" s="55">
        <x:f t="shared" si="416"/>
        <x:v>59958</x:v>
      </x:c>
      <x:c r="P2223" s="55">
        <x:f t="shared" si="417"/>
        <x:v>11880</x:v>
      </x:c>
      <x:c r="Q2223" s="55">
        <x:f t="shared" si="418"/>
        <x:v>29038.401153049534</x:v>
      </x:c>
      <x:c r="R2223" s="55">
        <x:f t="shared" si="419"/>
        <x:v>-960.4011530495336</x:v>
      </x:c>
      <x:c r="S2223" s="1" t="str">
        <x:f t="shared" si="420"/>
        <x:v>YES</x:v>
      </x:c>
      <x:c r="T2223" s="1">
        <x:f t="shared" si="421"/>
        <x:v>-960.4011530495336</x:v>
      </x:c>
    </x:row>
    <x:row r="2224">
      <x:c r="A2224" s="1"/>
      <x:c r="B2224" s="1"/>
      <x:c r="C2224" s="1"/>
      <x:c r="D2224" s="1"/>
      <x:c r="E2224" s="1"/>
      <x:c r="F2224" s="1"/>
      <x:c r="G2224" s="1"/>
      <x:c r="H2224" s="1"/>
      <x:c r="I2224" s="53">
        <x:f t="shared" si="410"/>
        <x:v>3</x:v>
      </x:c>
      <x:c r="J2224" s="53">
        <x:f t="shared" si="411"/>
        <x:v>7</x:v>
      </x:c>
      <x:c r="K2224" s="53">
        <x:f t="shared" si="412"/>
        <x:v>8</x:v>
      </x:c>
      <x:c r="L2224" s="53">
        <x:f t="shared" si="413"/>
        <x:v>18</x:v>
      </x:c>
      <x:c r="M2224" s="54">
        <x:f t="shared" si="414"/>
        <x:v>1006.6090046956332</x:v>
      </x:c>
      <x:c r="N2224" s="54">
        <x:f t="shared" si="415"/>
        <x:v>0.19903403103863415</x:v>
      </x:c>
      <x:c r="O2224" s="55">
        <x:f t="shared" si="416"/>
        <x:v>62658</x:v>
      </x:c>
      <x:c r="P2224" s="55">
        <x:f t="shared" si="417"/>
        <x:v>12760</x:v>
      </x:c>
      <x:c r="Q2224" s="55">
        <x:f t="shared" si="418"/>
        <x:v>29975.850775965853</x:v>
      </x:c>
      <x:c r="R2224" s="55">
        <x:f t="shared" si="419"/>
        <x:v>-77.850775965853245</x:v>
      </x:c>
      <x:c r="S2224" s="1" t="str">
        <x:f t="shared" si="420"/>
        <x:v>YES</x:v>
      </x:c>
      <x:c r="T2224" s="1">
        <x:f t="shared" si="421"/>
        <x:v>-77.850775965853245</x:v>
      </x:c>
    </x:row>
    <x:row r="2225">
      <x:c r="A2225" s="1"/>
      <x:c r="B2225" s="1"/>
      <x:c r="C2225" s="1"/>
      <x:c r="D2225" s="1"/>
      <x:c r="E2225" s="1"/>
      <x:c r="F2225" s="1"/>
      <x:c r="G2225" s="1"/>
      <x:c r="H2225" s="1"/>
      <x:c r="I2225" s="53">
        <x:f t="shared" si="410"/>
        <x:v>3</x:v>
      </x:c>
      <x:c r="J2225" s="53">
        <x:f t="shared" si="411"/>
        <x:v>7</x:v>
      </x:c>
      <x:c r="K2225" s="53">
        <x:f t="shared" si="412"/>
        <x:v>9</x:v>
      </x:c>
      <x:c r="L2225" s="53">
        <x:f t="shared" si="413"/>
        <x:v>19</x:v>
      </x:c>
      <x:c r="M2225" s="54">
        <x:f t="shared" si="414"/>
        <x:v>1061.9023401360278</x:v>
      </x:c>
      <x:c r="N2225" s="54">
        <x:f t="shared" si="415"/>
        <x:v>0.23743218065001928</x:v>
      </x:c>
      <x:c r="O2225" s="55">
        <x:f t="shared" si="416"/>
        <x:v>65358</x:v>
      </x:c>
      <x:c r="P2225" s="55">
        <x:f t="shared" si="417"/>
        <x:v>13640</x:v>
      </x:c>
      <x:c r="Q2225" s="55">
        <x:f t="shared" si="418"/>
        <x:v>30935.804516250482</x:v>
      </x:c>
      <x:c r="R2225" s="55">
        <x:f t="shared" si="419"/>
        <x:v>782.19548374951773</x:v>
      </x:c>
      <x:c r="S2225" s="1" t="str">
        <x:f t="shared" si="420"/>
        <x:v>YES</x:v>
      </x:c>
      <x:c r="T2225" s="1">
        <x:f t="shared" si="421"/>
        <x:v>782.19548374951773</x:v>
      </x:c>
    </x:row>
    <x:row r="2226">
      <x:c r="A2226" s="1"/>
      <x:c r="B2226" s="1"/>
      <x:c r="C2226" s="1"/>
      <x:c r="D2226" s="1"/>
      <x:c r="E2226" s="1"/>
      <x:c r="F2226" s="1"/>
      <x:c r="G2226" s="1"/>
      <x:c r="H2226" s="1"/>
      <x:c r="I2226" s="53">
        <x:f t="shared" si="410"/>
        <x:v>3</x:v>
      </x:c>
      <x:c r="J2226" s="53">
        <x:f t="shared" si="411"/>
        <x:v>7</x:v>
      </x:c>
      <x:c r="K2226" s="53">
        <x:f t="shared" si="412"/>
        <x:v>10</x:v>
      </x:c>
      <x:c r="L2226" s="53">
        <x:f t="shared" si="413"/>
        <x:v>20</x:v>
      </x:c>
      <x:c r="M2226" s="54">
        <x:f t="shared" si="414"/>
        <x:v>1118.5158816192406</x:v>
      </x:c>
      <x:c r="N2226" s="54">
        <x:f t="shared" si="415"/>
        <x:v>0.27674714001336154</x:v>
      </x:c>
      <x:c r="O2226" s="55">
        <x:f t="shared" si="416"/>
        <x:v>68058</x:v>
      </x:c>
      <x:c r="P2226" s="55">
        <x:f t="shared" si="417"/>
        <x:v>14520</x:v>
      </x:c>
      <x:c r="Q2226" s="55">
        <x:f t="shared" si="418"/>
        <x:v>31918.678500334041</x:v>
      </x:c>
      <x:c r="R2226" s="55">
        <x:f t="shared" si="419"/>
        <x:v>1619.321499665959</x:v>
      </x:c>
      <x:c r="S2226" s="1" t="str">
        <x:f t="shared" si="420"/>
        <x:v>YES</x:v>
      </x:c>
      <x:c r="T2226" s="1">
        <x:f t="shared" si="421"/>
        <x:v>1619.321499665959</x:v>
      </x:c>
    </x:row>
    <x:row r="2227">
      <x:c r="A2227" s="1"/>
      <x:c r="B2227" s="1"/>
      <x:c r="C2227" s="1"/>
      <x:c r="D2227" s="1"/>
      <x:c r="E2227" s="1"/>
      <x:c r="F2227" s="1"/>
      <x:c r="G2227" s="1"/>
      <x:c r="H2227" s="1"/>
      <x:c r="I2227" s="53">
        <x:f t="shared" si="410"/>
        <x:v>3</x:v>
      </x:c>
      <x:c r="J2227" s="53">
        <x:f t="shared" si="411"/>
        <x:v>7</x:v>
      </x:c>
      <x:c r="K2227" s="53">
        <x:f t="shared" si="412"/>
        <x:v>11</x:v>
      </x:c>
      <x:c r="L2227" s="53">
        <x:f t="shared" si="413"/>
        <x:v>21</x:v>
      </x:c>
      <x:c r="M2227" s="54">
        <x:f t="shared" si="414"/>
        <x:v>1176.4739947126795</x:v>
      </x:c>
      <x:c r="N2227" s="54">
        <x:f t="shared" si="415"/>
        <x:v>0.31699582966158302</x:v>
      </x:c>
      <x:c r="O2227" s="55">
        <x:f t="shared" si="416"/>
        <x:v>70758</x:v>
      </x:c>
      <x:c r="P2227" s="55">
        <x:f t="shared" si="417"/>
        <x:v>15400</x:v>
      </x:c>
      <x:c r="Q2227" s="55">
        <x:f t="shared" si="418"/>
        <x:v>32924.895741539578</x:v>
      </x:c>
      <x:c r="R2227" s="55">
        <x:f t="shared" si="419"/>
        <x:v>2433.104258460422</x:v>
      </x:c>
      <x:c r="S2227" s="1" t="str">
        <x:f t="shared" si="420"/>
        <x:v>YES</x:v>
      </x:c>
      <x:c r="T2227" s="1">
        <x:f t="shared" si="421"/>
        <x:v>2433.104258460422</x:v>
      </x:c>
    </x:row>
    <x:row r="2228">
      <x:c r="A2228" s="1"/>
      <x:c r="B2228" s="1"/>
      <x:c r="C2228" s="1"/>
      <x:c r="D2228" s="1"/>
      <x:c r="E2228" s="1"/>
      <x:c r="F2228" s="1"/>
      <x:c r="G2228" s="1"/>
      <x:c r="H2228" s="1"/>
      <x:c r="I2228" s="53">
        <x:f t="shared" si="410"/>
        <x:v>3</x:v>
      </x:c>
      <x:c r="J2228" s="53">
        <x:f t="shared" si="411"/>
        <x:v>7</x:v>
      </x:c>
      <x:c r="K2228" s="53">
        <x:f t="shared" si="412"/>
        <x:v>12</x:v>
      </x:c>
      <x:c r="L2228" s="53">
        <x:f t="shared" si="413"/>
        <x:v>22</x:v>
      </x:c>
      <x:c r="M2228" s="54">
        <x:f t="shared" si="414"/>
        <x:v>1235.801447840744</x:v>
      </x:c>
      <x:c r="N2228" s="54">
        <x:f t="shared" si="415"/>
        <x:v>0.35819544988940555</x:v>
      </x:c>
      <x:c r="O2228" s="55">
        <x:f t="shared" si="416"/>
        <x:v>73458</x:v>
      </x:c>
      <x:c r="P2228" s="55">
        <x:f t="shared" si="417"/>
        <x:v>16280</x:v>
      </x:c>
      <x:c r="Q2228" s="55">
        <x:f t="shared" si="418"/>
        <x:v>33954.886247235139</x:v>
      </x:c>
      <x:c r="R2228" s="55">
        <x:f t="shared" si="419"/>
        <x:v>3223.1137527648607</x:v>
      </x:c>
      <x:c r="S2228" s="1" t="str">
        <x:f t="shared" si="420"/>
        <x:v>YES</x:v>
      </x:c>
      <x:c r="T2228" s="1">
        <x:f t="shared" si="421"/>
        <x:v>3223.1137527648607</x:v>
      </x:c>
    </x:row>
    <x:row r="2229">
      <x:c r="A2229" s="1"/>
      <x:c r="B2229" s="1"/>
      <x:c r="C2229" s="1"/>
      <x:c r="D2229" s="1"/>
      <x:c r="E2229" s="1"/>
      <x:c r="F2229" s="1"/>
      <x:c r="G2229" s="1"/>
      <x:c r="H2229" s="1"/>
      <x:c r="I2229" s="53">
        <x:f t="shared" si="410"/>
        <x:v>3</x:v>
      </x:c>
      <x:c r="J2229" s="53">
        <x:f t="shared" si="411"/>
        <x:v>7</x:v>
      </x:c>
      <x:c r="K2229" s="53">
        <x:f t="shared" si="412"/>
        <x:v>13</x:v>
      </x:c>
      <x:c r="L2229" s="53">
        <x:f t="shared" si="413"/>
        <x:v>23</x:v>
      </x:c>
      <x:c r="M2229" s="54">
        <x:f t="shared" si="414"/>
        <x:v>1296.5234185491281</x:v>
      </x:c>
      <x:c r="N2229" s="54">
        <x:f t="shared" si="415"/>
        <x:v>0.40036348510356118</x:v>
      </x:c>
      <x:c r="O2229" s="55">
        <x:f t="shared" si="416"/>
        <x:v>76158</x:v>
      </x:c>
      <x:c r="P2229" s="55">
        <x:f t="shared" si="417"/>
        <x:v>17160</x:v>
      </x:c>
      <x:c r="Q2229" s="55">
        <x:f t="shared" si="418"/>
        <x:v>35009.087127589031</x:v>
      </x:c>
      <x:c r="R2229" s="55">
        <x:f t="shared" si="419"/>
        <x:v>3988.9128724109687</x:v>
      </x:c>
      <x:c r="S2229" s="1" t="str">
        <x:f t="shared" si="420"/>
        <x:v>YES</x:v>
      </x:c>
      <x:c r="T2229" s="1">
        <x:f t="shared" si="421"/>
        <x:v>3988.9128724109687</x:v>
      </x:c>
    </x:row>
    <x:row r="2230">
      <x:c r="A2230" s="1"/>
      <x:c r="B2230" s="1"/>
      <x:c r="C2230" s="1"/>
      <x:c r="D2230" s="1"/>
      <x:c r="E2230" s="1"/>
      <x:c r="F2230" s="1"/>
      <x:c r="G2230" s="1"/>
      <x:c r="H2230" s="1"/>
      <x:c r="I2230" s="53">
        <x:f t="shared" si="410"/>
        <x:v>3</x:v>
      </x:c>
      <x:c r="J2230" s="53">
        <x:f t="shared" si="411"/>
        <x:v>7</x:v>
      </x:c>
      <x:c r="K2230" s="53">
        <x:f t="shared" si="412"/>
        <x:v>14</x:v>
      </x:c>
      <x:c r="L2230" s="53">
        <x:f t="shared" si="413"/>
        <x:v>24</x:v>
      </x:c>
      <x:c r="M2230" s="54">
        <x:f t="shared" si="414"/>
        <x:v>1358.6654998627896</x:v>
      </x:c>
      <x:c r="N2230" s="54">
        <x:f t="shared" si="415"/>
        <x:v>0.44351770823804831</x:v>
      </x:c>
      <x:c r="O2230" s="55">
        <x:f t="shared" si="416"/>
        <x:v>78858</x:v>
      </x:c>
      <x:c r="P2230" s="55">
        <x:f t="shared" si="417"/>
        <x:v>18040</x:v>
      </x:c>
      <x:c r="Q2230" s="55">
        <x:f t="shared" si="418"/>
        <x:v>36087.942705951209</x:v>
      </x:c>
      <x:c r="R2230" s="55">
        <x:f t="shared" si="419"/>
        <x:v>4730.0572940487909</x:v>
      </x:c>
      <x:c r="S2230" s="1" t="str">
        <x:f t="shared" si="420"/>
        <x:v>YES</x:v>
      </x:c>
      <x:c r="T2230" s="1">
        <x:f t="shared" si="421"/>
        <x:v>4730.0572940487909</x:v>
      </x:c>
    </x:row>
    <x:row r="2231">
      <x:c r="A2231" s="1"/>
      <x:c r="B2231" s="1"/>
      <x:c r="C2231" s="1"/>
      <x:c r="D2231" s="1"/>
      <x:c r="E2231" s="1"/>
      <x:c r="F2231" s="1"/>
      <x:c r="G2231" s="1"/>
      <x:c r="H2231" s="1"/>
      <x:c r="I2231" s="53">
        <x:f t="shared" si="410"/>
        <x:v>3</x:v>
      </x:c>
      <x:c r="J2231" s="53">
        <x:f t="shared" si="411"/>
        <x:v>7</x:v>
      </x:c>
      <x:c r="K2231" s="53">
        <x:f t="shared" si="412"/>
        <x:v>15</x:v>
      </x:c>
      <x:c r="L2231" s="53">
        <x:f t="shared" si="413"/>
        <x:v>25</x:v>
      </x:c>
      <x:c r="M2231" s="54">
        <x:f t="shared" si="414"/>
        <x:v>1422.2537067389358</x:v>
      </x:c>
      <x:c r="N2231" s="54">
        <x:f t="shared" si="415"/>
        <x:v>0.48767618523537204</x:v>
      </x:c>
      <x:c r="O2231" s="55">
        <x:f t="shared" si="416"/>
        <x:v>81558</x:v>
      </x:c>
      <x:c r="P2231" s="55">
        <x:f t="shared" si="417"/>
        <x:v>18920</x:v>
      </x:c>
      <x:c r="Q2231" s="55">
        <x:f t="shared" si="418"/>
        <x:v>37191.904630884303</x:v>
      </x:c>
      <x:c r="R2231" s="55">
        <x:f t="shared" si="419"/>
        <x:v>5446.0953691156974</x:v>
      </x:c>
      <x:c r="S2231" s="1" t="str">
        <x:f t="shared" si="420"/>
        <x:v>YES</x:v>
      </x:c>
      <x:c r="T2231" s="1">
        <x:f t="shared" si="421"/>
        <x:v>5446.0953691156974</x:v>
      </x:c>
    </x:row>
    <x:row r="2232">
      <x:c r="A2232" s="1"/>
      <x:c r="B2232" s="1"/>
      <x:c r="C2232" s="1"/>
      <x:c r="D2232" s="1"/>
      <x:c r="E2232" s="1"/>
      <x:c r="F2232" s="1"/>
      <x:c r="G2232" s="1"/>
      <x:c r="H2232" s="1"/>
      <x:c r="I2232" s="53">
        <x:f t="shared" si="410"/>
        <x:v>3</x:v>
      </x:c>
      <x:c r="J2232" s="53">
        <x:f t="shared" si="411"/>
        <x:v>7</x:v>
      </x:c>
      <x:c r="K2232" s="53">
        <x:f t="shared" si="412"/>
        <x:v>16</x:v>
      </x:c>
      <x:c r="L2232" s="53">
        <x:f t="shared" si="413"/>
        <x:v>26</x:v>
      </x:c>
      <x:c r="M2232" s="54">
        <x:f t="shared" si="414"/>
        <x:v>1487.3144826164248</x:v>
      </x:c>
      <x:c r="N2232" s="54">
        <x:f t="shared" si="415"/>
        <x:v>0.5328572795947395</x:v>
      </x:c>
      <x:c r="O2232" s="55">
        <x:f t="shared" si="416"/>
        <x:v>84258</x:v>
      </x:c>
      <x:c r="P2232" s="55">
        <x:f t="shared" si="417"/>
        <x:v>19800</x:v>
      </x:c>
      <x:c r="Q2232" s="55">
        <x:f t="shared" si="418"/>
        <x:v>38321.431989868484</x:v>
      </x:c>
      <x:c r="R2232" s="55">
        <x:f t="shared" si="419"/>
        <x:v>6136.5680101315156</x:v>
      </x:c>
      <x:c r="S2232" s="1" t="str">
        <x:f t="shared" si="420"/>
        <x:v>YES</x:v>
      </x:c>
      <x:c r="T2232" s="1">
        <x:f t="shared" si="421"/>
        <x:v>6136.5680101315156</x:v>
      </x:c>
    </x:row>
    <x:row r="2233">
      <x:c r="A2233" s="1"/>
      <x:c r="B2233" s="1"/>
      <x:c r="C2233" s="1"/>
      <x:c r="D2233" s="1"/>
      <x:c r="E2233" s="1"/>
      <x:c r="F2233" s="1"/>
      <x:c r="G2233" s="1"/>
      <x:c r="H2233" s="1"/>
      <x:c r="I2233" s="53">
        <x:f t="shared" si="410"/>
        <x:v>3</x:v>
      </x:c>
      <x:c r="J2233" s="53">
        <x:f t="shared" si="411"/>
        <x:v>7</x:v>
      </x:c>
      <x:c r="K2233" s="53">
        <x:f t="shared" si="412"/>
        <x:v>17</x:v>
      </x:c>
      <x:c r="L2233" s="53">
        <x:f t="shared" si="413"/>
        <x:v>27</x:v>
      </x:c>
      <x:c r="M2233" s="54">
        <x:f t="shared" si="414"/>
        <x:v>1553.8747060629653</x:v>
      </x:c>
      <x:c r="N2233" s="54">
        <x:f t="shared" si="415"/>
        <x:v>0.57907965698817032</x:v>
      </x:c>
      <x:c r="O2233" s="55">
        <x:f t="shared" si="416"/>
        <x:v>86958</x:v>
      </x:c>
      <x:c r="P2233" s="55">
        <x:f t="shared" si="417"/>
        <x:v>20680</x:v>
      </x:c>
      <x:c r="Q2233" s="55">
        <x:f t="shared" si="418"/>
        <x:v>39476.991424704262</x:v>
      </x:c>
      <x:c r="R2233" s="55">
        <x:f t="shared" si="419"/>
        <x:v>6801.0085752957384</x:v>
      </x:c>
      <x:c r="S2233" s="1" t="str">
        <x:f t="shared" si="420"/>
        <x:v>YES</x:v>
      </x:c>
      <x:c r="T2233" s="1">
        <x:f t="shared" si="421"/>
        <x:v>6801.0085752957384</x:v>
      </x:c>
    </x:row>
    <x:row r="2234">
      <x:c r="A2234" s="1"/>
      <x:c r="B2234" s="1"/>
      <x:c r="C2234" s="1"/>
      <x:c r="D2234" s="1"/>
      <x:c r="E2234" s="1"/>
      <x:c r="F2234" s="1"/>
      <x:c r="G2234" s="1"/>
      <x:c r="H2234" s="1"/>
      <x:c r="I2234" s="53">
        <x:f t="shared" si="410"/>
        <x:v>3</x:v>
      </x:c>
      <x:c r="J2234" s="53">
        <x:f t="shared" si="411"/>
        <x:v>7</x:v>
      </x:c>
      <x:c r="K2234" s="53">
        <x:f t="shared" si="412"/>
        <x:v>18</x:v>
      </x:c>
      <x:c r="L2234" s="53">
        <x:f t="shared" si="413"/>
        <x:v>28</x:v>
      </x:c>
      <x:c r="M2234" s="54">
        <x:f t="shared" si="414"/>
        <x:v>1621.9616975215527</x:v>
      </x:c>
      <x:c r="N2234" s="54">
        <x:f t="shared" si="415"/>
        <x:v>0.62636228994552268</x:v>
      </x:c>
      <x:c r="O2234" s="55">
        <x:f t="shared" si="416"/>
        <x:v>89658</x:v>
      </x:c>
      <x:c r="P2234" s="55">
        <x:f t="shared" si="417"/>
        <x:v>21560</x:v>
      </x:c>
      <x:c r="Q2234" s="55">
        <x:f t="shared" si="418"/>
        <x:v>40659.05724863807</x:v>
      </x:c>
      <x:c r="R2234" s="55">
        <x:f t="shared" si="419"/>
        <x:v>7438.9427513619303</x:v>
      </x:c>
      <x:c r="S2234" s="1" t="str">
        <x:f t="shared" si="420"/>
        <x:v>YES</x:v>
      </x:c>
      <x:c r="T2234" s="1">
        <x:f t="shared" si="421"/>
        <x:v>7438.9427513619303</x:v>
      </x:c>
    </x:row>
    <x:row r="2235">
      <x:c r="A2235" s="1"/>
      <x:c r="B2235" s="1"/>
      <x:c r="C2235" s="1"/>
      <x:c r="D2235" s="1"/>
      <x:c r="E2235" s="1"/>
      <x:c r="F2235" s="1"/>
      <x:c r="G2235" s="1"/>
      <x:c r="H2235" s="1"/>
      <x:c r="I2235" s="53">
        <x:f t="shared" si="410"/>
        <x:v>3</x:v>
      </x:c>
      <x:c r="J2235" s="53">
        <x:f t="shared" si="411"/>
        <x:v>7</x:v>
      </x:c>
      <x:c r="K2235" s="53">
        <x:f t="shared" si="412"/>
        <x:v>19</x:v>
      </x:c>
      <x:c r="L2235" s="53">
        <x:f t="shared" si="413"/>
        <x:v>29</x:v>
      </x:c>
      <x:c r="M2235" s="54">
        <x:f t="shared" si="414"/>
        <x:v>1691.6032261575742</x:v>
      </x:c>
      <x:c r="N2235" s="54">
        <x:f t="shared" si="415"/>
        <x:v>0.67472446260942653</x:v>
      </x:c>
      <x:c r="O2235" s="55">
        <x:f t="shared" si="416"/>
        <x:v>92358</x:v>
      </x:c>
      <x:c r="P2235" s="55">
        <x:f t="shared" si="417"/>
        <x:v>22440</x:v>
      </x:c>
      <x:c r="Q2235" s="55">
        <x:f t="shared" si="418"/>
        <x:v>41868.111565235668</x:v>
      </x:c>
      <x:c r="R2235" s="55">
        <x:f t="shared" si="419"/>
        <x:v>8049.8884347643325</x:v>
      </x:c>
      <x:c r="S2235" s="1" t="str">
        <x:f t="shared" si="420"/>
        <x:v>YES</x:v>
      </x:c>
      <x:c r="T2235" s="1">
        <x:f t="shared" si="421"/>
        <x:v>8049.8884347643325</x:v>
      </x:c>
    </x:row>
    <x:row r="2236">
      <x:c r="A2236" s="1"/>
      <x:c r="B2236" s="1"/>
      <x:c r="C2236" s="1"/>
      <x:c r="D2236" s="1"/>
      <x:c r="E2236" s="1"/>
      <x:c r="F2236" s="1"/>
      <x:c r="G2236" s="1"/>
      <x:c r="H2236" s="1"/>
      <x:c r="I2236" s="53">
        <x:f t="shared" si="410"/>
        <x:v>3</x:v>
      </x:c>
      <x:c r="J2236" s="53">
        <x:f t="shared" si="411"/>
        <x:v>7</x:v>
      </x:c>
      <x:c r="K2236" s="53">
        <x:f t="shared" si="412"/>
        <x:v>20</x:v>
      </x:c>
      <x:c r="L2236" s="53">
        <x:f t="shared" si="413"/>
        <x:v>30</x:v>
      </x:c>
      <x:c r="M2236" s="54">
        <x:f t="shared" si="414"/>
        <x:v>1762.8275168080513</x:v>
      </x:c>
      <x:c r="N2236" s="54">
        <x:f t="shared" si="415"/>
        <x:v>0.72418577556114672</x:v>
      </x:c>
      <x:c r="O2236" s="55">
        <x:f t="shared" si="416"/>
        <x:v>95058</x:v>
      </x:c>
      <x:c r="P2236" s="55">
        <x:f t="shared" si="417"/>
        <x:v>23320</x:v>
      </x:c>
      <x:c r="Q2236" s="55">
        <x:f t="shared" si="418"/>
        <x:v>43104.644389028668</x:v>
      </x:c>
      <x:c r="R2236" s="55">
        <x:f t="shared" si="419"/>
        <x:v>8633.3556109713318</x:v>
      </x:c>
      <x:c r="S2236" s="1" t="str">
        <x:f t="shared" si="420"/>
        <x:v>YES</x:v>
      </x:c>
      <x:c r="T2236" s="1">
        <x:f t="shared" si="421"/>
        <x:v>8633.3556109713318</x:v>
      </x:c>
    </x:row>
    <x:row r="2237">
      <x:c r="A2237" s="1"/>
      <x:c r="B2237" s="1"/>
      <x:c r="C2237" s="1"/>
      <x:c r="D2237" s="1"/>
      <x:c r="E2237" s="1"/>
      <x:c r="F2237" s="1"/>
      <x:c r="G2237" s="1"/>
      <x:c r="H2237" s="1"/>
      <x:c r="I2237" s="53">
        <x:f t="shared" si="410"/>
        <x:v>3</x:v>
      </x:c>
      <x:c r="J2237" s="53">
        <x:f t="shared" si="411"/>
        <x:v>7</x:v>
      </x:c>
      <x:c r="K2237" s="53">
        <x:f t="shared" si="412"/>
        <x:v>21</x:v>
      </x:c>
      <x:c r="L2237" s="53">
        <x:f t="shared" si="413"/>
        <x:v>31</x:v>
      </x:c>
      <x:c r="M2237" s="54">
        <x:f t="shared" si="414"/>
        <x:v>1835.663257034495</x:v>
      </x:c>
      <x:c r="N2237" s="54">
        <x:f t="shared" si="415"/>
        <x:v>0.77476615071839927</x:v>
      </x:c>
      <x:c r="O2237" s="55">
        <x:f t="shared" si="416"/>
        <x:v>97758</x:v>
      </x:c>
      <x:c r="P2237" s="55">
        <x:f t="shared" si="417"/>
        <x:v>24200</x:v>
      </x:c>
      <x:c r="Q2237" s="55">
        <x:f t="shared" si="418"/>
        <x:v>44369.153767959986</x:v>
      </x:c>
      <x:c r="R2237" s="55">
        <x:f t="shared" si="419"/>
        <x:v>9188.846232040014</x:v>
      </x:c>
      <x:c r="S2237" s="1" t="str">
        <x:f t="shared" si="420"/>
        <x:v>YES</x:v>
      </x:c>
      <x:c r="T2237" s="1">
        <x:f t="shared" si="421"/>
        <x:v>9188.846232040014</x:v>
      </x:c>
    </x:row>
    <x:row r="2238">
      <x:c r="A2238" s="1"/>
      <x:c r="B2238" s="1"/>
      <x:c r="C2238" s="1"/>
      <x:c r="D2238" s="1"/>
      <x:c r="E2238" s="1"/>
      <x:c r="F2238" s="1"/>
      <x:c r="G2238" s="1"/>
      <x:c r="H2238" s="1"/>
      <x:c r="I2238" s="53">
        <x:f t="shared" si="410"/>
        <x:v>3</x:v>
      </x:c>
      <x:c r="J2238" s="53">
        <x:f t="shared" si="411"/>
        <x:v>7</x:v>
      </x:c>
      <x:c r="K2238" s="53">
        <x:f t="shared" si="412"/>
        <x:v>22</x:v>
      </x:c>
      <x:c r="L2238" s="53">
        <x:f t="shared" si="413"/>
        <x:v>32</x:v>
      </x:c>
      <x:c r="M2238" s="54">
        <x:f t="shared" si="414"/>
        <x:v>1910.1396042808915</x:v>
      </x:c>
      <x:c r="N2238" s="54">
        <x:f t="shared" si="415"/>
        <x:v>0.82648583630617467</x:v>
      </x:c>
      <x:c r="O2238" s="55">
        <x:f t="shared" si="416"/>
        <x:v>100458</x:v>
      </x:c>
      <x:c r="P2238" s="55">
        <x:f t="shared" si="417"/>
        <x:v>25080</x:v>
      </x:c>
      <x:c r="Q2238" s="55">
        <x:f t="shared" si="418"/>
        <x:v>45662.145907654369</x:v>
      </x:c>
      <x:c r="R2238" s="55">
        <x:f t="shared" si="419"/>
        <x:v>9715.8540923456312</x:v>
      </x:c>
      <x:c r="S2238" s="1" t="str">
        <x:f t="shared" si="420"/>
        <x:v>YES</x:v>
      </x:c>
      <x:c r="T2238" s="1">
        <x:f t="shared" si="421"/>
        <x:v>9715.8540923456312</x:v>
      </x:c>
    </x:row>
    <x:row r="2239">
      <x:c r="A2239" s="1"/>
      <x:c r="B2239" s="1"/>
      <x:c r="C2239" s="1"/>
      <x:c r="D2239" s="1"/>
      <x:c r="E2239" s="1"/>
      <x:c r="F2239" s="1"/>
      <x:c r="G2239" s="1"/>
      <x:c r="H2239" s="1"/>
      <x:c r="I2239" s="53">
        <x:f t="shared" si="410"/>
        <x:v>3</x:v>
      </x:c>
      <x:c r="J2239" s="53">
        <x:f t="shared" si="411"/>
        <x:v>7</x:v>
      </x:c>
      <x:c r="K2239" s="53">
        <x:f t="shared" si="412"/>
        <x:v>23</x:v>
      </x:c>
      <x:c r="L2239" s="53">
        <x:f t="shared" si="413"/>
        <x:v>33</x:v>
      </x:c>
      <x:c r="M2239" s="54">
        <x:f t="shared" si="414"/>
        <x:v>1986.2861931383277</x:v>
      </x:c>
      <x:c r="N2239" s="54">
        <x:f t="shared" si="415"/>
        <x:v>0.87936541190161643</x:v>
      </x:c>
      <x:c r="O2239" s="55">
        <x:f t="shared" si="416"/>
        <x:v>103158</x:v>
      </x:c>
      <x:c r="P2239" s="55">
        <x:f t="shared" si="417"/>
        <x:v>25960</x:v>
      </x:c>
      <x:c r="Q2239" s="55">
        <x:f t="shared" si="418"/>
        <x:v>46984.135297540415</x:v>
      </x:c>
      <x:c r="R2239" s="55">
        <x:f t="shared" si="419"/>
        <x:v>10213.864702459585</x:v>
      </x:c>
      <x:c r="S2239" s="1" t="str">
        <x:f t="shared" si="420"/>
        <x:v>YES</x:v>
      </x:c>
      <x:c r="T2239" s="1">
        <x:f t="shared" si="421"/>
        <x:v>10213.864702459585</x:v>
      </x:c>
    </x:row>
    <x:row r="2240">
      <x:c r="A2240" s="1"/>
      <x:c r="B2240" s="1"/>
      <x:c r="C2240" s="1"/>
      <x:c r="D2240" s="1"/>
      <x:c r="E2240" s="1"/>
      <x:c r="F2240" s="1"/>
      <x:c r="G2240" s="1"/>
      <x:c r="H2240" s="1"/>
      <x:c r="I2240" s="53">
        <x:f t="shared" si="410"/>
        <x:v>3</x:v>
      </x:c>
      <x:c r="J2240" s="53">
        <x:f t="shared" si="411"/>
        <x:v>7</x:v>
      </x:c>
      <x:c r="K2240" s="53">
        <x:f t="shared" si="412"/>
        <x:v>24</x:v>
      </x:c>
      <x:c r="L2240" s="53">
        <x:f t="shared" si="413"/>
        <x:v>34</x:v>
      </x:c>
      <x:c r="M2240" s="54">
        <x:f t="shared" si="414"/>
        <x:v>2064.1331427178238</x:v>
      </x:c>
      <x:c r="N2240" s="54">
        <x:f t="shared" si="415"/>
        <x:v>0.93342579355404431</x:v>
      </x:c>
      <x:c r="O2240" s="55">
        <x:f t="shared" si="416"/>
        <x:v>105858</x:v>
      </x:c>
      <x:c r="P2240" s="55">
        <x:f t="shared" si="417"/>
        <x:v>26840</x:v>
      </x:c>
      <x:c r="Q2240" s="55">
        <x:f t="shared" si="418"/>
        <x:v>48335.644838851105</x:v>
      </x:c>
      <x:c r="R2240" s="55">
        <x:f t="shared" si="419"/>
        <x:v>10682.355161148895</x:v>
      </x:c>
      <x:c r="S2240" s="1" t="str">
        <x:f t="shared" si="420"/>
        <x:v>YES</x:v>
      </x:c>
      <x:c r="T2240" s="1">
        <x:f t="shared" si="421"/>
        <x:v>10682.355161148895</x:v>
      </x:c>
    </x:row>
    <x:row r="2241">
      <x:c r="A2241" s="1"/>
      <x:c r="B2241" s="1"/>
      <x:c r="C2241" s="1"/>
      <x:c r="D2241" s="1"/>
      <x:c r="E2241" s="1"/>
      <x:c r="F2241" s="1"/>
      <x:c r="G2241" s="1"/>
      <x:c r="H2241" s="1"/>
      <x:c r="I2241" s="53">
        <x:f t="shared" si="410"/>
        <x:v>3</x:v>
      </x:c>
      <x:c r="J2241" s="53">
        <x:f t="shared" si="411"/>
        <x:v>7</x:v>
      </x:c>
      <x:c r="K2241" s="53">
        <x:f t="shared" si="412"/>
        <x:v>25</x:v>
      </x:c>
      <x:c r="L2241" s="53">
        <x:f t="shared" si="413"/>
        <x:v>35</x:v>
      </x:c>
      <x:c r="M2241" s="54">
        <x:f t="shared" si="414"/>
        <x:v>2143.7110641329214</x:v>
      </x:c>
      <x:c r="N2241" s="54">
        <x:f t="shared" si="415"/>
        <x:v>0.9886882389811954</x:v>
      </x:c>
      <x:c r="O2241" s="55">
        <x:f t="shared" si="416"/>
        <x:v>108558</x:v>
      </x:c>
      <x:c r="P2241" s="55">
        <x:f t="shared" si="417"/>
        <x:v>27720</x:v>
      </x:c>
      <x:c r="Q2241" s="55">
        <x:f t="shared" si="418"/>
        <x:v>49717.205974529883</x:v>
      </x:c>
      <x:c r="R2241" s="55">
        <x:f t="shared" si="419"/>
        <x:v>11120.794025470117</x:v>
      </x:c>
      <x:c r="S2241" s="1" t="str">
        <x:f t="shared" si="420"/>
        <x:v>YES</x:v>
      </x:c>
      <x:c r="T2241" s="1">
        <x:f t="shared" si="421"/>
        <x:v>11120.794025470117</x:v>
      </x:c>
    </x:row>
    <x:row r="2242">
      <x:c r="A2242" s="1"/>
      <x:c r="B2242" s="1"/>
      <x:c r="C2242" s="1"/>
      <x:c r="D2242" s="1"/>
      <x:c r="E2242" s="1"/>
      <x:c r="F2242" s="1"/>
      <x:c r="G2242" s="1"/>
      <x:c r="H2242" s="1"/>
      <x:c r="I2242" s="53">
        <x:f t="shared" si="410"/>
        <x:v>3</x:v>
      </x:c>
      <x:c r="J2242" s="53">
        <x:f t="shared" si="411"/>
        <x:v>7</x:v>
      </x:c>
      <x:c r="K2242" s="53">
        <x:f t="shared" si="412"/>
        <x:v>26</x:v>
      </x:c>
      <x:c r="L2242" s="53">
        <x:f t="shared" si="413"/>
        <x:v>36</x:v>
      </x:c>
      <x:c r="M2242" s="54">
        <x:f t="shared" si="414"/>
        <x:v>2225.0510680936391</x:v>
      </x:c>
      <x:c r="N2242" s="54">
        <x:f t="shared" si="415"/>
        <x:v>1.0451743528428048</x:v>
      </x:c>
      <x:c r="O2242" s="55">
        <x:f t="shared" si="416"/>
        <x:v>111258</x:v>
      </x:c>
      <x:c r="P2242" s="55">
        <x:f t="shared" si="417"/>
        <x:v>28600</x:v>
      </x:c>
      <x:c r="Q2242" s="55">
        <x:f t="shared" si="418"/>
        <x:v>51129.358821070127</x:v>
      </x:c>
      <x:c r="R2242" s="55">
        <x:f t="shared" si="419"/>
        <x:v>11528.641178929873</x:v>
      </x:c>
      <x:c r="S2242" s="1" t="str">
        <x:f t="shared" si="420"/>
        <x:v>YES</x:v>
      </x:c>
      <x:c r="T2242" s="1">
        <x:f t="shared" si="421"/>
        <x:v>11528.641178929873</x:v>
      </x:c>
    </x:row>
    <x:row r="2243">
      <x:c r="A2243" s="1"/>
      <x:c r="B2243" s="1"/>
      <x:c r="C2243" s="1"/>
      <x:c r="D2243" s="1"/>
      <x:c r="E2243" s="1"/>
      <x:c r="F2243" s="1"/>
      <x:c r="G2243" s="1"/>
      <x:c r="H2243" s="1"/>
      <x:c r="I2243" s="53">
        <x:f t="shared" si="410"/>
        <x:v>3</x:v>
      </x:c>
      <x:c r="J2243" s="53">
        <x:f t="shared" si="411"/>
        <x:v>7</x:v>
      </x:c>
      <x:c r="K2243" s="53">
        <x:f t="shared" si="412"/>
        <x:v>27</x:v>
      </x:c>
      <x:c r="L2243" s="53">
        <x:f t="shared" si="413"/>
        <x:v>37</x:v>
      </x:c>
      <x:c r="M2243" s="54">
        <x:f t="shared" si="414"/>
        <x:v>2308.1847726133956</x:v>
      </x:c>
      <x:c r="N2243" s="54">
        <x:f t="shared" si="415"/>
        <x:v>1.1029060920926359</x:v>
      </x:c>
      <x:c r="O2243" s="55">
        <x:f t="shared" si="416"/>
        <x:v>113958</x:v>
      </x:c>
      <x:c r="P2243" s="55">
        <x:f t="shared" si="417"/>
        <x:v>29480</x:v>
      </x:c>
      <x:c r="Q2243" s="55">
        <x:f t="shared" si="418"/>
        <x:v>52572.652302315895</x:v>
      </x:c>
      <x:c r="R2243" s="55">
        <x:f t="shared" si="419"/>
        <x:v>11905.347697684105</x:v>
      </x:c>
      <x:c r="S2243" s="1" t="str">
        <x:f t="shared" si="420"/>
        <x:v>YES</x:v>
      </x:c>
      <x:c r="T2243" s="1">
        <x:f t="shared" si="421"/>
        <x:v>11905.347697684105</x:v>
      </x:c>
    </x:row>
    <x:row r="2244">
      <x:c r="A2244" s="1"/>
      <x:c r="B2244" s="1"/>
      <x:c r="C2244" s="1"/>
      <x:c r="D2244" s="1"/>
      <x:c r="E2244" s="1"/>
      <x:c r="F2244" s="1"/>
      <x:c r="G2244" s="1"/>
      <x:c r="H2244" s="1"/>
      <x:c r="I2244" s="53">
        <x:f t="shared" si="410"/>
        <x:v>3</x:v>
      </x:c>
      <x:c r="J2244" s="53">
        <x:f t="shared" si="411"/>
        <x:v>7</x:v>
      </x:c>
      <x:c r="K2244" s="53">
        <x:f t="shared" si="412"/>
        <x:v>28</x:v>
      </x:c>
      <x:c r="L2244" s="53">
        <x:f t="shared" si="413"/>
        <x:v>38</x:v>
      </x:c>
      <x:c r="M2244" s="54">
        <x:f t="shared" si="414"/>
        <x:v>2393.1443108305493</x:v>
      </x:c>
      <x:c r="N2244" s="54">
        <x:f t="shared" si="415"/>
        <x:v>1.1619057714101038</x:v>
      </x:c>
      <x:c r="O2244" s="55">
        <x:f t="shared" si="416"/>
        <x:v>116658</x:v>
      </x:c>
      <x:c r="P2244" s="55">
        <x:f t="shared" si="417"/>
        <x:v>30360</x:v>
      </x:c>
      <x:c r="Q2244" s="55">
        <x:f t="shared" si="418"/>
        <x:v>54047.644285252594</x:v>
      </x:c>
      <x:c r="R2244" s="55">
        <x:f t="shared" si="419"/>
        <x:v>12250.355714747406</x:v>
      </x:c>
      <x:c r="S2244" s="1" t="str">
        <x:f t="shared" si="420"/>
        <x:v>YES</x:v>
      </x:c>
      <x:c r="T2244" s="1">
        <x:f t="shared" si="421"/>
        <x:v>12250.355714747406</x:v>
      </x:c>
    </x:row>
    <x:row r="2245">
      <x:c r="A2245" s="1"/>
      <x:c r="B2245" s="1"/>
      <x:c r="C2245" s="1"/>
      <x:c r="D2245" s="1"/>
      <x:c r="E2245" s="1"/>
      <x:c r="F2245" s="1"/>
      <x:c r="G2245" s="1"/>
      <x:c r="H2245" s="1"/>
      <x:c r="I2245" s="53">
        <x:f t="shared" si="410"/>
        <x:v>3</x:v>
      </x:c>
      <x:c r="J2245" s="53">
        <x:f t="shared" si="411"/>
        <x:v>7</x:v>
      </x:c>
      <x:c r="K2245" s="53">
        <x:f t="shared" si="412"/>
        <x:v>29</x:v>
      </x:c>
      <x:c r="L2245" s="53">
        <x:f t="shared" si="413"/>
        <x:v>39</x:v>
      </x:c>
      <x:c r="M2245" s="54">
        <x:f t="shared" si="414"/>
        <x:v>2479.9623389462031</x:v>
      </x:c>
      <x:c r="N2245" s="54">
        <x:f t="shared" si="415"/>
        <x:v>1.222196068712641</x:v>
      </x:c>
      <x:c r="O2245" s="55">
        <x:f t="shared" si="416"/>
        <x:v>119358</x:v>
      </x:c>
      <x:c r="P2245" s="55">
        <x:f t="shared" si="417"/>
        <x:v>31240</x:v>
      </x:c>
      <x:c r="Q2245" s="55">
        <x:f t="shared" si="418"/>
        <x:v>55554.901717816028</x:v>
      </x:c>
      <x:c r="R2245" s="55">
        <x:f t="shared" si="419"/>
        <x:v>12563.098282183972</x:v>
      </x:c>
      <x:c r="S2245" s="1" t="str">
        <x:f t="shared" si="420"/>
        <x:v>YES</x:v>
      </x:c>
      <x:c r="T2245" s="1">
        <x:f t="shared" si="421"/>
        <x:v>12563.098282183972</x:v>
      </x:c>
    </x:row>
    <x:row r="2246">
      <x:c r="A2246" s="1"/>
      <x:c r="B2246" s="1"/>
      <x:c r="C2246" s="1"/>
      <x:c r="D2246" s="1"/>
      <x:c r="E2246" s="1"/>
      <x:c r="F2246" s="1"/>
      <x:c r="G2246" s="1"/>
      <x:c r="H2246" s="1"/>
      <x:c r="I2246" s="53">
        <x:f t="shared" si="410"/>
        <x:v>3</x:v>
      </x:c>
      <x:c r="J2246" s="53">
        <x:f t="shared" si="411"/>
        <x:v>7</x:v>
      </x:c>
      <x:c r="K2246" s="53">
        <x:f t="shared" si="412"/>
        <x:v>30</x:v>
      </x:c>
      <x:c r="L2246" s="53">
        <x:f t="shared" si="413"/>
        <x:v>40</x:v>
      </x:c>
      <x:c r="M2246" s="54">
        <x:f t="shared" si="414"/>
        <x:v>2568.6720442799738</x:v>
      </x:c>
      <x:c r="N2246" s="54">
        <x:f t="shared" si="415"/>
        <x:v>1.2838000307499817</x:v>
      </x:c>
      <x:c r="O2246" s="55">
        <x:f t="shared" si="416"/>
        <x:v>122058</x:v>
      </x:c>
      <x:c r="P2246" s="55">
        <x:f t="shared" si="417"/>
        <x:v>32120</x:v>
      </x:c>
      <x:c r="Q2246" s="55">
        <x:f t="shared" si="418"/>
        <x:v>57095.000768749545</x:v>
      </x:c>
      <x:c r="R2246" s="55">
        <x:f t="shared" si="419"/>
        <x:v>12842.999231250455</x:v>
      </x:c>
      <x:c r="S2246" s="1" t="str">
        <x:f t="shared" si="420"/>
        <x:v>YES</x:v>
      </x:c>
      <x:c r="T2246" s="1">
        <x:f t="shared" si="421"/>
        <x:v>12842.999231250455</x:v>
      </x:c>
    </x:row>
    <x:row r="2247">
      <x:c r="A2247" s="1"/>
      <x:c r="B2247" s="1"/>
      <x:c r="C2247" s="1"/>
      <x:c r="D2247" s="1"/>
      <x:c r="E2247" s="1"/>
      <x:c r="F2247" s="1"/>
      <x:c r="G2247" s="1"/>
      <x:c r="H2247" s="1"/>
      <x:c r="I2247" s="53">
        <x:f t="shared" si="410"/>
        <x:v>3</x:v>
      </x:c>
      <x:c r="J2247" s="53">
        <x:f t="shared" si="411"/>
        <x:v>8</x:v>
      </x:c>
      <x:c r="K2247" s="53">
        <x:f t="shared" si="412"/>
        <x:v>0</x:v>
      </x:c>
      <x:c r="L2247" s="53">
        <x:f t="shared" si="413"/>
        <x:v>11</x:v>
      </x:c>
      <x:c r="M2247" s="54">
        <x:f t="shared" si="414"/>
        <x:v>651.78669540238036</x:v>
      </x:c>
      <x:c r="N2247" s="54">
        <x:f t="shared" si="415"/>
        <x:v>0</x:v>
      </x:c>
      <x:c r="O2247" s="55">
        <x:f t="shared" si="416"/>
        <x:v>43152</x:v>
      </x:c>
      <x:c r="P2247" s="55">
        <x:f t="shared" si="417"/>
        <x:v>6160</x:v>
      </x:c>
      <x:c r="Q2247" s="55">
        <x:f t="shared" si="418"/>
        <x:v>22631.482479249316</x:v>
      </x:c>
      <x:c r="R2247" s="55">
        <x:f t="shared" si="419"/>
        <x:v>-5639.4824792493164</x:v>
      </x:c>
      <x:c r="S2247" s="1" t="str">
        <x:f t="shared" si="420"/>
        <x:v>YES</x:v>
      </x:c>
      <x:c r="T2247" s="1">
        <x:f t="shared" si="421"/>
        <x:v>-5639.4824792493164</x:v>
      </x:c>
    </x:row>
    <x:row r="2248">
      <x:c r="A2248" s="1"/>
      <x:c r="B2248" s="1"/>
      <x:c r="C2248" s="1"/>
      <x:c r="D2248" s="1"/>
      <x:c r="E2248" s="1"/>
      <x:c r="F2248" s="1"/>
      <x:c r="G2248" s="1"/>
      <x:c r="H2248" s="1"/>
      <x:c r="I2248" s="53">
        <x:f t="shared" si="410"/>
        <x:v>3</x:v>
      </x:c>
      <x:c r="J2248" s="53">
        <x:f t="shared" si="411"/>
        <x:v>8</x:v>
      </x:c>
      <x:c r="K2248" s="53">
        <x:f t="shared" si="412"/>
        <x:v>1</x:v>
      </x:c>
      <x:c r="L2248" s="53">
        <x:f t="shared" si="413"/>
        <x:v>12</x:v>
      </x:c>
      <x:c r="M2248" s="54">
        <x:f t="shared" si="414"/>
        <x:v>697.34919540238036</x:v>
      </x:c>
      <x:c r="N2248" s="54">
        <x:f t="shared" si="415"/>
        <x:v>0</x:v>
      </x:c>
      <x:c r="O2248" s="55">
        <x:f t="shared" si="416"/>
        <x:v>45852</x:v>
      </x:c>
      <x:c r="P2248" s="55">
        <x:f t="shared" si="417"/>
        <x:v>7040</x:v>
      </x:c>
      <x:c r="Q2248" s="55">
        <x:f t="shared" si="418"/>
        <x:v>24213.513729249316</x:v>
      </x:c>
      <x:c r="R2248" s="55">
        <x:f t="shared" si="419"/>
        <x:v>-5401.5137292493164</x:v>
      </x:c>
      <x:c r="S2248" s="1" t="str">
        <x:f t="shared" si="420"/>
        <x:v>YES</x:v>
      </x:c>
      <x:c r="T2248" s="1">
        <x:f t="shared" si="421"/>
        <x:v>-5401.5137292493164</x:v>
      </x:c>
    </x:row>
    <x:row r="2249">
      <x:c r="A2249" s="1"/>
      <x:c r="B2249" s="1"/>
      <x:c r="C2249" s="1"/>
      <x:c r="D2249" s="1"/>
      <x:c r="E2249" s="1"/>
      <x:c r="F2249" s="1"/>
      <x:c r="G2249" s="1"/>
      <x:c r="H2249" s="1"/>
      <x:c r="I2249" s="53">
        <x:f t="shared" si="410"/>
        <x:v>3</x:v>
      </x:c>
      <x:c r="J2249" s="53">
        <x:f t="shared" si="411"/>
        <x:v>8</x:v>
      </x:c>
      <x:c r="K2249" s="53">
        <x:f t="shared" si="412"/>
        <x:v>2</x:v>
      </x:c>
      <x:c r="L2249" s="53">
        <x:f t="shared" si="413"/>
        <x:v>13</x:v>
      </x:c>
      <x:c r="M2249" s="54">
        <x:f t="shared" si="414"/>
        <x:v>744.05075790238038</x:v>
      </x:c>
      <x:c r="N2249" s="54">
        <x:f t="shared" si="415"/>
        <x:v>1.6701915209986377E-2</x:v>
      </x:c>
      <x:c r="O2249" s="55">
        <x:f t="shared" si="416"/>
        <x:v>48552</x:v>
      </x:c>
      <x:c r="P2249" s="55">
        <x:f t="shared" si="417"/>
        <x:v>7920</x:v>
      </x:c>
      <x:c r="Q2249" s="55">
        <x:f t="shared" si="418"/>
        <x:v>25417.547880249658</x:v>
      </x:c>
      <x:c r="R2249" s="55">
        <x:f t="shared" si="419"/>
        <x:v>-4785.5478802496582</x:v>
      </x:c>
      <x:c r="S2249" s="1" t="str">
        <x:f t="shared" si="420"/>
        <x:v>YES</x:v>
      </x:c>
      <x:c r="T2249" s="1">
        <x:f t="shared" si="421"/>
        <x:v>-4785.5478802496582</x:v>
      </x:c>
    </x:row>
    <x:row r="2250">
      <x:c r="A2250" s="1"/>
      <x:c r="B2250" s="1"/>
      <x:c r="C2250" s="1"/>
      <x:c r="D2250" s="1"/>
      <x:c r="E2250" s="1"/>
      <x:c r="F2250" s="1"/>
      <x:c r="G2250" s="1"/>
      <x:c r="H2250" s="1"/>
      <x:c r="I2250" s="53">
        <x:f t="shared" si="410"/>
        <x:v>3</x:v>
      </x:c>
      <x:c r="J2250" s="53">
        <x:f t="shared" si="411"/>
        <x:v>8</x:v>
      </x:c>
      <x:c r="K2250" s="53">
        <x:f t="shared" si="412"/>
        <x:v>3</x:v>
      </x:c>
      <x:c r="L2250" s="53">
        <x:f t="shared" si="413"/>
        <x:v>14</x:v>
      </x:c>
      <x:c r="M2250" s="54">
        <x:f t="shared" si="414"/>
        <x:v>791.91274032425531</x:v>
      </x:c>
      <x:c r="N2250" s="54">
        <x:f t="shared" si="415"/>
        <x:v>4.9939403002955074E-2</x:v>
      </x:c>
      <x:c r="O2250" s="55">
        <x:f t="shared" si="416"/>
        <x:v>51252</x:v>
      </x:c>
      <x:c r="P2250" s="55">
        <x:f t="shared" si="417"/>
        <x:v>8800</x:v>
      </x:c>
      <x:c r="Q2250" s="55">
        <x:f t="shared" si="418"/>
        <x:v>26248.485075073877</x:v>
      </x:c>
      <x:c r="R2250" s="55">
        <x:f t="shared" si="419"/>
        <x:v>-3796.4850750738769</x:v>
      </x:c>
      <x:c r="S2250" s="1" t="str">
        <x:f t="shared" si="420"/>
        <x:v>YES</x:v>
      </x:c>
      <x:c r="T2250" s="1">
        <x:f t="shared" si="421"/>
        <x:v>-3796.4850750738769</x:v>
      </x:c>
    </x:row>
    <x:row r="2251">
      <x:c r="A2251" s="1"/>
      <x:c r="B2251" s="1"/>
      <x:c r="C2251" s="1"/>
      <x:c r="D2251" s="1"/>
      <x:c r="E2251" s="1"/>
      <x:c r="F2251" s="1"/>
      <x:c r="G2251" s="1"/>
      <x:c r="H2251" s="1"/>
      <x:c r="I2251" s="53">
        <x:f t="shared" si="410"/>
        <x:v>3</x:v>
      </x:c>
      <x:c r="J2251" s="53">
        <x:f t="shared" si="411"/>
        <x:v>8</x:v>
      </x:c>
      <x:c r="K2251" s="53">
        <x:f t="shared" si="412"/>
        <x:v>4</x:v>
      </x:c>
      <x:c r="L2251" s="53">
        <x:f t="shared" si="413"/>
        <x:v>15</x:v>
      </x:c>
      <x:c r="M2251" s="54">
        <x:f t="shared" si="414"/>
        <x:v>840.95685604691164</x:v>
      </x:c>
      <x:c r="N2251" s="54">
        <x:f t="shared" si="415"/>
        <x:v>8.3997816699244193E-2</x:v>
      </x:c>
      <x:c r="O2251" s="55">
        <x:f t="shared" si="416"/>
        <x:v>53952</x:v>
      </x:c>
      <x:c r="P2251" s="55">
        <x:f t="shared" si="417"/>
        <x:v>9680</x:v>
      </x:c>
      <x:c r="Q2251" s="55">
        <x:f t="shared" si="418"/>
        <x:v>27099.945417481104</x:v>
      </x:c>
      <x:c r="R2251" s="55">
        <x:f t="shared" si="419"/>
        <x:v>-2827.9454174811035</x:v>
      </x:c>
      <x:c r="S2251" s="1" t="str">
        <x:f t="shared" si="420"/>
        <x:v>YES</x:v>
      </x:c>
      <x:c r="T2251" s="1">
        <x:f t="shared" si="421"/>
        <x:v>-2827.9454174811035</x:v>
      </x:c>
    </x:row>
    <x:row r="2252">
      <x:c r="A2252" s="1"/>
      <x:c r="B2252" s="1"/>
      <x:c r="C2252" s="1"/>
      <x:c r="D2252" s="1"/>
      <x:c r="E2252" s="1"/>
      <x:c r="F2252" s="1"/>
      <x:c r="G2252" s="1"/>
      <x:c r="H2252" s="1"/>
      <x:c r="I2252" s="53">
        <x:f t="shared" si="410"/>
        <x:v>3</x:v>
      </x:c>
      <x:c r="J2252" s="53">
        <x:f t="shared" si="411"/>
        <x:v>8</x:v>
      </x:c>
      <x:c r="K2252" s="53">
        <x:f t="shared" si="412"/>
        <x:v>5</x:v>
      </x:c>
      <x:c r="L2252" s="53">
        <x:f t="shared" si="413"/>
        <x:v>16</x:v>
      </x:c>
      <x:c r="M2252" s="54">
        <x:f t="shared" si="414"/>
        <x:v>891.2051799681152</x:v>
      </x:c>
      <x:c r="N2252" s="54">
        <x:f t="shared" si="415"/>
        <x:v>0.11889248608896889</x:v>
      </x:c>
      <x:c r="O2252" s="55">
        <x:f t="shared" si="416"/>
        <x:v>56652</x:v>
      </x:c>
      <x:c r="P2252" s="55">
        <x:f t="shared" si="417"/>
        <x:v>10560</x:v>
      </x:c>
      <x:c r="Q2252" s="55">
        <x:f t="shared" si="418"/>
        <x:v>27972.312152224222</x:v>
      </x:c>
      <x:c r="R2252" s="55">
        <x:f t="shared" si="419"/>
        <x:v>-1880.3121522242218</x:v>
      </x:c>
      <x:c r="S2252" s="1" t="str">
        <x:f t="shared" si="420"/>
        <x:v>YES</x:v>
      </x:c>
      <x:c r="T2252" s="1">
        <x:f t="shared" si="421"/>
        <x:v>-1880.3121522242218</x:v>
      </x:c>
    </x:row>
    <x:row r="2253">
      <x:c r="A2253" s="1"/>
      <x:c r="B2253" s="1"/>
      <x:c r="C2253" s="1"/>
      <x:c r="D2253" s="1"/>
      <x:c r="E2253" s="1"/>
      <x:c r="F2253" s="1"/>
      <x:c r="G2253" s="1"/>
      <x:c r="H2253" s="1"/>
      <x:c r="I2253" s="53">
        <x:f t="shared" si="410"/>
        <x:v>3</x:v>
      </x:c>
      <x:c r="J2253" s="53">
        <x:f t="shared" si="411"/>
        <x:v>8</x:v>
      </x:c>
      <x:c r="K2253" s="53">
        <x:f t="shared" si="412"/>
        <x:v>6</x:v>
      </x:c>
      <x:c r="L2253" s="53">
        <x:f t="shared" si="413"/>
        <x:v>17</x:v>
      </x:c>
      <x:c r="M2253" s="54">
        <x:f t="shared" si="414"/>
        <x:v>942.6801541497482</x:v>
      </x:c>
      <x:c r="N2253" s="54">
        <x:f t="shared" si="415"/>
        <x:v>0.15463899593732514</x:v>
      </x:c>
      <x:c r="O2253" s="55">
        <x:f t="shared" si="416"/>
        <x:v>59352</x:v>
      </x:c>
      <x:c r="P2253" s="55">
        <x:f t="shared" si="417"/>
        <x:v>11440</x:v>
      </x:c>
      <x:c r="Q2253" s="55">
        <x:f t="shared" si="418"/>
        <x:v>28865.974898433127</x:v>
      </x:c>
      <x:c r="R2253" s="55">
        <x:f t="shared" si="419"/>
        <x:v>-953.97489843312724</x:v>
      </x:c>
      <x:c r="S2253" s="1" t="str">
        <x:f t="shared" si="420"/>
        <x:v>YES</x:v>
      </x:c>
      <x:c r="T2253" s="1">
        <x:f t="shared" si="421"/>
        <x:v>-953.97489843312724</x:v>
      </x:c>
    </x:row>
    <x:row r="2254">
      <x:c r="A2254" s="1"/>
      <x:c r="B2254" s="1"/>
      <x:c r="C2254" s="1"/>
      <x:c r="D2254" s="1"/>
      <x:c r="E2254" s="1"/>
      <x:c r="F2254" s="1"/>
      <x:c r="G2254" s="1"/>
      <x:c r="H2254" s="1"/>
      <x:c r="I2254" s="53">
        <x:f t="shared" si="410"/>
        <x:v>3</x:v>
      </x:c>
      <x:c r="J2254" s="53">
        <x:f t="shared" si="411"/>
        <x:v>8</x:v>
      </x:c>
      <x:c r="K2254" s="53">
        <x:f t="shared" si="412"/>
        <x:v>7</x:v>
      </x:c>
      <x:c r="L2254" s="53">
        <x:f t="shared" si="413"/>
        <x:v>18</x:v>
      </x:c>
      <x:c r="M2254" s="54">
        <x:f t="shared" si="414"/>
        <x:v>995.4045935477086</x:v>
      </x:c>
      <x:c r="N2254" s="54">
        <x:f t="shared" si="415"/>
        <x:v>0.19125318996368654</x:v>
      </x:c>
      <x:c r="O2254" s="55">
        <x:f t="shared" si="416"/>
        <x:v>62052</x:v>
      </x:c>
      <x:c r="P2254" s="55">
        <x:f t="shared" si="417"/>
        <x:v>12320</x:v>
      </x:c>
      <x:c r="Q2254" s="55">
        <x:f t="shared" si="418"/>
        <x:v>29781.329749092161</x:v>
      </x:c>
      <x:c r="R2254" s="55">
        <x:f t="shared" si="419"/>
        <x:v>-49.329749092161364</x:v>
      </x:c>
      <x:c r="S2254" s="1" t="str">
        <x:f t="shared" si="420"/>
        <x:v>YES</x:v>
      </x:c>
      <x:c r="T2254" s="1">
        <x:f t="shared" si="421"/>
        <x:v>-49.329749092161364</x:v>
      </x:c>
    </x:row>
    <x:row r="2255">
      <x:c r="A2255" s="1"/>
      <x:c r="B2255" s="1"/>
      <x:c r="C2255" s="1"/>
      <x:c r="D2255" s="1"/>
      <x:c r="E2255" s="1"/>
      <x:c r="F2255" s="1"/>
      <x:c r="G2255" s="1"/>
      <x:c r="H2255" s="1"/>
      <x:c r="I2255" s="53">
        <x:f t="shared" si="410"/>
        <x:v>3</x:v>
      </x:c>
      <x:c r="J2255" s="53">
        <x:f t="shared" si="411"/>
        <x:v>8</x:v>
      </x:c>
      <x:c r="K2255" s="53">
        <x:f t="shared" si="412"/>
        <x:v>8</x:v>
      </x:c>
      <x:c r="L2255" s="53">
        <x:f t="shared" si="413"/>
        <x:v>19</x:v>
      </x:c>
      <x:c r="M2255" s="54">
        <x:f t="shared" si="414"/>
        <x:v>1049.4016918276889</x:v>
      </x:c>
      <x:c r="N2255" s="54">
        <x:f t="shared" si="415"/>
        <x:v>0.2287511748803395</x:v>
      </x:c>
      <x:c r="O2255" s="55">
        <x:f t="shared" si="416"/>
        <x:v>64752</x:v>
      </x:c>
      <x:c r="P2255" s="55">
        <x:f t="shared" si="417"/>
        <x:v>13200</x:v>
      </x:c>
      <x:c r="Q2255" s="55">
        <x:f t="shared" si="418"/>
        <x:v>30718.779372008488</x:v>
      </x:c>
      <x:c r="R2255" s="55">
        <x:f t="shared" si="419"/>
        <x:v>833.22062799151172</x:v>
      </x:c>
      <x:c r="S2255" s="1" t="str">
        <x:f t="shared" si="420"/>
        <x:v>YES</x:v>
      </x:c>
      <x:c r="T2255" s="1">
        <x:f t="shared" si="421"/>
        <x:v>833.22062799151172</x:v>
      </x:c>
    </x:row>
    <x:row r="2256">
      <x:c r="A2256" s="1"/>
      <x:c r="B2256" s="1"/>
      <x:c r="C2256" s="1"/>
      <x:c r="D2256" s="1"/>
      <x:c r="E2256" s="1"/>
      <x:c r="F2256" s="1"/>
      <x:c r="G2256" s="1"/>
      <x:c r="H2256" s="1"/>
      <x:c r="I2256" s="53">
        <x:f t="shared" si="410"/>
        <x:v>3</x:v>
      </x:c>
      <x:c r="J2256" s="53">
        <x:f t="shared" si="411"/>
        <x:v>8</x:v>
      </x:c>
      <x:c r="K2256" s="53">
        <x:f t="shared" si="412"/>
        <x:v>9</x:v>
      </x:c>
      <x:c r="L2256" s="53">
        <x:f t="shared" si="413"/>
        <x:v>20</x:v>
      </x:c>
      <x:c r="M2256" s="54">
        <x:f t="shared" si="414"/>
        <x:v>1104.6950272680833</x:v>
      </x:c>
      <x:c r="N2256" s="54">
        <x:f t="shared" si="415"/>
        <x:v>0.26714932449172452</x:v>
      </x:c>
      <x:c r="O2256" s="55">
        <x:f t="shared" si="416"/>
        <x:v>67452</x:v>
      </x:c>
      <x:c r="P2256" s="55">
        <x:f t="shared" si="417"/>
        <x:v>14080</x:v>
      </x:c>
      <x:c r="Q2256" s="55">
        <x:f t="shared" si="418"/>
        <x:v>31678.733112293114</x:v>
      </x:c>
      <x:c r="R2256" s="55">
        <x:f t="shared" si="419"/>
        <x:v>1693.2668877068863</x:v>
      </x:c>
      <x:c r="S2256" s="1" t="str">
        <x:f t="shared" si="420"/>
        <x:v>YES</x:v>
      </x:c>
      <x:c r="T2256" s="1">
        <x:f t="shared" si="421"/>
        <x:v>1693.2668877068863</x:v>
      </x:c>
    </x:row>
    <x:row r="2257">
      <x:c r="A2257" s="1"/>
      <x:c r="B2257" s="1"/>
      <x:c r="C2257" s="1"/>
      <x:c r="D2257" s="1"/>
      <x:c r="E2257" s="1"/>
      <x:c r="F2257" s="1"/>
      <x:c r="G2257" s="1"/>
      <x:c r="H2257" s="1"/>
      <x:c r="I2257" s="53">
        <x:f t="shared" si="410"/>
        <x:v>3</x:v>
      </x:c>
      <x:c r="J2257" s="53">
        <x:f t="shared" si="411"/>
        <x:v>8</x:v>
      </x:c>
      <x:c r="K2257" s="53">
        <x:f t="shared" si="412"/>
        <x:v>10</x:v>
      </x:c>
      <x:c r="L2257" s="53">
        <x:f t="shared" si="413"/>
        <x:v>21</x:v>
      </x:c>
      <x:c r="M2257" s="54">
        <x:f t="shared" si="414"/>
        <x:v>1161.3085687512962</x:v>
      </x:c>
      <x:c r="N2257" s="54">
        <x:f t="shared" si="415"/>
        <x:v>0.3064642838550668</x:v>
      </x:c>
      <x:c r="O2257" s="55">
        <x:f t="shared" si="416"/>
        <x:v>70152</x:v>
      </x:c>
      <x:c r="P2257" s="55">
        <x:f t="shared" si="417"/>
        <x:v>14960</x:v>
      </x:c>
      <x:c r="Q2257" s="55">
        <x:f t="shared" si="418"/>
        <x:v>32661.607096376669</x:v>
      </x:c>
      <x:c r="R2257" s="55">
        <x:f t="shared" si="419"/>
        <x:v>2530.3929036233312</x:v>
      </x:c>
      <x:c r="S2257" s="1" t="str">
        <x:f t="shared" si="420"/>
        <x:v>YES</x:v>
      </x:c>
      <x:c r="T2257" s="1">
        <x:f t="shared" si="421"/>
        <x:v>2530.3929036233312</x:v>
      </x:c>
    </x:row>
    <x:row r="2258">
      <x:c r="A2258" s="1"/>
      <x:c r="B2258" s="1"/>
      <x:c r="C2258" s="1"/>
      <x:c r="D2258" s="1"/>
      <x:c r="E2258" s="1"/>
      <x:c r="F2258" s="1"/>
      <x:c r="G2258" s="1"/>
      <x:c r="H2258" s="1"/>
      <x:c r="I2258" s="53">
        <x:f t="shared" si="410"/>
        <x:v>3</x:v>
      </x:c>
      <x:c r="J2258" s="53">
        <x:f t="shared" si="411"/>
        <x:v>8</x:v>
      </x:c>
      <x:c r="K2258" s="53">
        <x:f t="shared" si="412"/>
        <x:v>11</x:v>
      </x:c>
      <x:c r="L2258" s="53">
        <x:f t="shared" si="413"/>
        <x:v>22</x:v>
      </x:c>
      <x:c r="M2258" s="54">
        <x:f t="shared" si="414"/>
        <x:v>1219.2666818447351</x:v>
      </x:c>
      <x:c r="N2258" s="54">
        <x:f t="shared" si="415"/>
        <x:v>0.34671297350328828</x:v>
      </x:c>
      <x:c r="O2258" s="55">
        <x:f t="shared" si="416"/>
        <x:v>72852</x:v>
      </x:c>
      <x:c r="P2258" s="55">
        <x:f t="shared" si="417"/>
        <x:v>15840</x:v>
      </x:c>
      <x:c r="Q2258" s="55">
        <x:f t="shared" si="418"/>
        <x:v>33667.824337582206</x:v>
      </x:c>
      <x:c r="R2258" s="55">
        <x:f t="shared" si="419"/>
        <x:v>3344.1756624177942</x:v>
      </x:c>
      <x:c r="S2258" s="1" t="str">
        <x:f t="shared" si="420"/>
        <x:v>YES</x:v>
      </x:c>
      <x:c r="T2258" s="1">
        <x:f t="shared" si="421"/>
        <x:v>3344.1756624177942</x:v>
      </x:c>
    </x:row>
    <x:row r="2259">
      <x:c r="A2259" s="1"/>
      <x:c r="B2259" s="1"/>
      <x:c r="C2259" s="1"/>
      <x:c r="D2259" s="1"/>
      <x:c r="E2259" s="1"/>
      <x:c r="F2259" s="1"/>
      <x:c r="G2259" s="1"/>
      <x:c r="H2259" s="1"/>
      <x:c r="I2259" s="53">
        <x:f t="shared" si="410"/>
        <x:v>3</x:v>
      </x:c>
      <x:c r="J2259" s="53">
        <x:f t="shared" si="411"/>
        <x:v>8</x:v>
      </x:c>
      <x:c r="K2259" s="53">
        <x:f t="shared" si="412"/>
        <x:v>12</x:v>
      </x:c>
      <x:c r="L2259" s="53">
        <x:f t="shared" si="413"/>
        <x:v>23</x:v>
      </x:c>
      <x:c r="M2259" s="54">
        <x:f t="shared" si="414"/>
        <x:v>1278.5941349727996</x:v>
      </x:c>
      <x:c r="N2259" s="54">
        <x:f t="shared" si="415"/>
        <x:v>0.38791259373111081</x:v>
      </x:c>
      <x:c r="O2259" s="55">
        <x:f t="shared" si="416"/>
        <x:v>75552</x:v>
      </x:c>
      <x:c r="P2259" s="55">
        <x:f t="shared" si="417"/>
        <x:v>16720</x:v>
      </x:c>
      <x:c r="Q2259" s="55">
        <x:f t="shared" si="418"/>
        <x:v>34697.814843277767</x:v>
      </x:c>
      <x:c r="R2259" s="55">
        <x:f t="shared" si="419"/>
        <x:v>4134.1851567222329</x:v>
      </x:c>
      <x:c r="S2259" s="1" t="str">
        <x:f t="shared" si="420"/>
        <x:v>YES</x:v>
      </x:c>
      <x:c r="T2259" s="1">
        <x:f t="shared" si="421"/>
        <x:v>4134.1851567222329</x:v>
      </x:c>
    </x:row>
    <x:row r="2260">
      <x:c r="A2260" s="1"/>
      <x:c r="B2260" s="1"/>
      <x:c r="C2260" s="1"/>
      <x:c r="D2260" s="1"/>
      <x:c r="E2260" s="1"/>
      <x:c r="F2260" s="1"/>
      <x:c r="G2260" s="1"/>
      <x:c r="H2260" s="1"/>
      <x:c r="I2260" s="53">
        <x:f t="shared" si="410"/>
        <x:v>3</x:v>
      </x:c>
      <x:c r="J2260" s="53">
        <x:f t="shared" si="411"/>
        <x:v>8</x:v>
      </x:c>
      <x:c r="K2260" s="53">
        <x:f t="shared" si="412"/>
        <x:v>13</x:v>
      </x:c>
      <x:c r="L2260" s="53">
        <x:f t="shared" si="413"/>
        <x:v>24</x:v>
      </x:c>
      <x:c r="M2260" s="54">
        <x:f t="shared" si="414"/>
        <x:v>1339.3161056811837</x:v>
      </x:c>
      <x:c r="N2260" s="54">
        <x:f t="shared" si="415"/>
        <x:v>0.43008062894526644</x:v>
      </x:c>
      <x:c r="O2260" s="55">
        <x:f t="shared" si="416"/>
        <x:v>78252</x:v>
      </x:c>
      <x:c r="P2260" s="55">
        <x:f t="shared" si="417"/>
        <x:v>17600</x:v>
      </x:c>
      <x:c r="Q2260" s="55">
        <x:f t="shared" si="418"/>
        <x:v>35752.015723631659</x:v>
      </x:c>
      <x:c r="R2260" s="55">
        <x:f t="shared" si="419"/>
        <x:v>4899.9842763683409</x:v>
      </x:c>
      <x:c r="S2260" s="1" t="str">
        <x:f t="shared" si="420"/>
        <x:v>YES</x:v>
      </x:c>
      <x:c r="T2260" s="1">
        <x:f t="shared" si="421"/>
        <x:v>4899.9842763683409</x:v>
      </x:c>
    </x:row>
    <x:row r="2261">
      <x:c r="A2261" s="1"/>
      <x:c r="B2261" s="1"/>
      <x:c r="C2261" s="1"/>
      <x:c r="D2261" s="1"/>
      <x:c r="E2261" s="1"/>
      <x:c r="F2261" s="1"/>
      <x:c r="G2261" s="1"/>
      <x:c r="H2261" s="1"/>
      <x:c r="I2261" s="53">
        <x:f t="shared" si="410"/>
        <x:v>3</x:v>
      </x:c>
      <x:c r="J2261" s="53">
        <x:f t="shared" si="411"/>
        <x:v>8</x:v>
      </x:c>
      <x:c r="K2261" s="53">
        <x:f t="shared" si="412"/>
        <x:v>14</x:v>
      </x:c>
      <x:c r="L2261" s="53">
        <x:f t="shared" si="413"/>
        <x:v>25</x:v>
      </x:c>
      <x:c r="M2261" s="54">
        <x:f t="shared" si="414"/>
        <x:v>1401.4581869948452</x:v>
      </x:c>
      <x:c r="N2261" s="54">
        <x:f t="shared" si="415"/>
        <x:v>0.47323485207975358</x:v>
      </x:c>
      <x:c r="O2261" s="55">
        <x:f t="shared" si="416"/>
        <x:v>80952</x:v>
      </x:c>
      <x:c r="P2261" s="55">
        <x:f t="shared" si="417"/>
        <x:v>18480</x:v>
      </x:c>
      <x:c r="Q2261" s="55">
        <x:f t="shared" si="418"/>
        <x:v>36830.871301993837</x:v>
      </x:c>
      <x:c r="R2261" s="55">
        <x:f t="shared" si="419"/>
        <x:v>5641.1286980061632</x:v>
      </x:c>
      <x:c r="S2261" s="1" t="str">
        <x:f t="shared" si="420"/>
        <x:v>YES</x:v>
      </x:c>
      <x:c r="T2261" s="1">
        <x:f t="shared" si="421"/>
        <x:v>5641.1286980061632</x:v>
      </x:c>
    </x:row>
    <x:row r="2262">
      <x:c r="A2262" s="1"/>
      <x:c r="B2262" s="1"/>
      <x:c r="C2262" s="1"/>
      <x:c r="D2262" s="1"/>
      <x:c r="E2262" s="1"/>
      <x:c r="F2262" s="1"/>
      <x:c r="G2262" s="1"/>
      <x:c r="H2262" s="1"/>
      <x:c r="I2262" s="53">
        <x:f t="shared" si="410"/>
        <x:v>3</x:v>
      </x:c>
      <x:c r="J2262" s="53">
        <x:f t="shared" si="411"/>
        <x:v>8</x:v>
      </x:c>
      <x:c r="K2262" s="53">
        <x:f t="shared" si="412"/>
        <x:v>15</x:v>
      </x:c>
      <x:c r="L2262" s="53">
        <x:f t="shared" si="413"/>
        <x:v>26</x:v>
      </x:c>
      <x:c r="M2262" s="54">
        <x:f t="shared" si="414"/>
        <x:v>1465.0463938709913</x:v>
      </x:c>
      <x:c r="N2262" s="54">
        <x:f t="shared" si="415"/>
        <x:v>0.51739332907707736</x:v>
      </x:c>
      <x:c r="O2262" s="55">
        <x:f t="shared" si="416"/>
        <x:v>83652</x:v>
      </x:c>
      <x:c r="P2262" s="55">
        <x:f t="shared" si="417"/>
        <x:v>19360</x:v>
      </x:c>
      <x:c r="Q2262" s="55">
        <x:f t="shared" si="418"/>
        <x:v>37934.83322692693</x:v>
      </x:c>
      <x:c r="R2262" s="55">
        <x:f t="shared" si="419"/>
        <x:v>6357.1667730730696</x:v>
      </x:c>
      <x:c r="S2262" s="1" t="str">
        <x:f t="shared" si="420"/>
        <x:v>YES</x:v>
      </x:c>
      <x:c r="T2262" s="1">
        <x:f t="shared" si="421"/>
        <x:v>6357.1667730730696</x:v>
      </x:c>
    </x:row>
    <x:row r="2263">
      <x:c r="A2263" s="1"/>
      <x:c r="B2263" s="1"/>
      <x:c r="C2263" s="1"/>
      <x:c r="D2263" s="1"/>
      <x:c r="E2263" s="1"/>
      <x:c r="F2263" s="1"/>
      <x:c r="G2263" s="1"/>
      <x:c r="H2263" s="1"/>
      <x:c r="I2263" s="53">
        <x:f t="shared" si="410"/>
        <x:v>3</x:v>
      </x:c>
      <x:c r="J2263" s="53">
        <x:f t="shared" si="411"/>
        <x:v>8</x:v>
      </x:c>
      <x:c r="K2263" s="53">
        <x:f t="shared" si="412"/>
        <x:v>16</x:v>
      </x:c>
      <x:c r="L2263" s="53">
        <x:f t="shared" si="413"/>
        <x:v>27</x:v>
      </x:c>
      <x:c r="M2263" s="54">
        <x:f t="shared" si="414"/>
        <x:v>1530.1071697484804</x:v>
      </x:c>
      <x:c r="N2263" s="54">
        <x:f t="shared" si="415"/>
        <x:v>0.5625744234364447</x:v>
      </x:c>
      <x:c r="O2263" s="55">
        <x:f t="shared" si="416"/>
        <x:v>86352</x:v>
      </x:c>
      <x:c r="P2263" s="55">
        <x:f t="shared" si="417"/>
        <x:v>20240</x:v>
      </x:c>
      <x:c r="Q2263" s="55">
        <x:f t="shared" si="418"/>
        <x:v>39064.360585911119</x:v>
      </x:c>
      <x:c r="R2263" s="55">
        <x:f t="shared" si="419"/>
        <x:v>7047.6394140888806</x:v>
      </x:c>
      <x:c r="S2263" s="1" t="str">
        <x:f t="shared" si="420"/>
        <x:v>YES</x:v>
      </x:c>
      <x:c r="T2263" s="1">
        <x:f t="shared" si="421"/>
        <x:v>7047.6394140888806</x:v>
      </x:c>
    </x:row>
    <x:row r="2264">
      <x:c r="A2264" s="1"/>
      <x:c r="B2264" s="1"/>
      <x:c r="C2264" s="1"/>
      <x:c r="D2264" s="1"/>
      <x:c r="E2264" s="1"/>
      <x:c r="F2264" s="1"/>
      <x:c r="G2264" s="1"/>
      <x:c r="H2264" s="1"/>
      <x:c r="I2264" s="53">
        <x:f t="shared" si="410"/>
        <x:v>3</x:v>
      </x:c>
      <x:c r="J2264" s="53">
        <x:f t="shared" si="411"/>
        <x:v>8</x:v>
      </x:c>
      <x:c r="K2264" s="53">
        <x:f t="shared" si="412"/>
        <x:v>17</x:v>
      </x:c>
      <x:c r="L2264" s="53">
        <x:f t="shared" si="413"/>
        <x:v>28</x:v>
      </x:c>
      <x:c r="M2264" s="54">
        <x:f t="shared" si="414"/>
        <x:v>1596.6673931950208</x:v>
      </x:c>
      <x:c r="N2264" s="54">
        <x:f t="shared" si="415"/>
        <x:v>0.60879680082987564</x:v>
      </x:c>
      <x:c r="O2264" s="55">
        <x:f t="shared" si="416"/>
        <x:v>89052</x:v>
      </x:c>
      <x:c r="P2264" s="55">
        <x:f t="shared" si="417"/>
        <x:v>21120</x:v>
      </x:c>
      <x:c r="Q2264" s="55">
        <x:f t="shared" si="418"/>
        <x:v>40219.920020746889</x:v>
      </x:c>
      <x:c r="R2264" s="55">
        <x:f t="shared" si="419"/>
        <x:v>7712.0799792531107</x:v>
      </x:c>
      <x:c r="S2264" s="1" t="str">
        <x:f t="shared" si="420"/>
        <x:v>YES</x:v>
      </x:c>
      <x:c r="T2264" s="1">
        <x:f t="shared" si="421"/>
        <x:v>7712.0799792531107</x:v>
      </x:c>
    </x:row>
    <x:row r="2265">
      <x:c r="A2265" s="1"/>
      <x:c r="B2265" s="1"/>
      <x:c r="C2265" s="1"/>
      <x:c r="D2265" s="1"/>
      <x:c r="E2265" s="1"/>
      <x:c r="F2265" s="1"/>
      <x:c r="G2265" s="1"/>
      <x:c r="H2265" s="1"/>
      <x:c r="I2265" s="53">
        <x:f t="shared" si="410"/>
        <x:v>3</x:v>
      </x:c>
      <x:c r="J2265" s="53">
        <x:f t="shared" si="411"/>
        <x:v>8</x:v>
      </x:c>
      <x:c r="K2265" s="53">
        <x:f t="shared" si="412"/>
        <x:v>18</x:v>
      </x:c>
      <x:c r="L2265" s="53">
        <x:f t="shared" si="413"/>
        <x:v>29</x:v>
      </x:c>
      <x:c r="M2265" s="54">
        <x:f t="shared" si="414"/>
        <x:v>1664.7543846536082</x:v>
      </x:c>
      <x:c r="N2265" s="54">
        <x:f t="shared" si="415"/>
        <x:v>0.65607943378722788</x:v>
      </x:c>
      <x:c r="O2265" s="55">
        <x:f t="shared" si="416"/>
        <x:v>91752</x:v>
      </x:c>
      <x:c r="P2265" s="55">
        <x:f t="shared" si="417"/>
        <x:v>22000</x:v>
      </x:c>
      <x:c r="Q2265" s="55">
        <x:f t="shared" si="418"/>
        <x:v>41401.985844680697</x:v>
      </x:c>
      <x:c r="R2265" s="55">
        <x:f t="shared" si="419"/>
        <x:v>8350.0141553193025</x:v>
      </x:c>
      <x:c r="S2265" s="1" t="str">
        <x:f t="shared" si="420"/>
        <x:v>YES</x:v>
      </x:c>
      <x:c r="T2265" s="1">
        <x:f t="shared" si="421"/>
        <x:v>8350.0141553193025</x:v>
      </x:c>
    </x:row>
    <x:row r="2266">
      <x:c r="A2266" s="1"/>
      <x:c r="B2266" s="1"/>
      <x:c r="C2266" s="1"/>
      <x:c r="D2266" s="1"/>
      <x:c r="E2266" s="1"/>
      <x:c r="F2266" s="1"/>
      <x:c r="G2266" s="1"/>
      <x:c r="H2266" s="1"/>
      <x:c r="I2266" s="53">
        <x:f t="shared" si="410"/>
        <x:v>3</x:v>
      </x:c>
      <x:c r="J2266" s="53">
        <x:f t="shared" si="411"/>
        <x:v>8</x:v>
      </x:c>
      <x:c r="K2266" s="53">
        <x:f t="shared" si="412"/>
        <x:v>19</x:v>
      </x:c>
      <x:c r="L2266" s="53">
        <x:f t="shared" si="413"/>
        <x:v>30</x:v>
      </x:c>
      <x:c r="M2266" s="54">
        <x:f t="shared" si="414"/>
        <x:v>1734.3959132896298</x:v>
      </x:c>
      <x:c r="N2266" s="54">
        <x:f t="shared" si="415"/>
        <x:v>0.70444160645113185</x:v>
      </x:c>
      <x:c r="O2266" s="55">
        <x:f t="shared" si="416"/>
        <x:v>94452</x:v>
      </x:c>
      <x:c r="P2266" s="55">
        <x:f t="shared" si="417"/>
        <x:v>22880</x:v>
      </x:c>
      <x:c r="Q2266" s="55">
        <x:f t="shared" si="418"/>
        <x:v>42611.040161278295</x:v>
      </x:c>
      <x:c r="R2266" s="55">
        <x:f t="shared" si="419"/>
        <x:v>8960.9598387217047</x:v>
      </x:c>
      <x:c r="S2266" s="1" t="str">
        <x:f t="shared" si="420"/>
        <x:v>YES</x:v>
      </x:c>
      <x:c r="T2266" s="1">
        <x:f t="shared" si="421"/>
        <x:v>8960.9598387217047</x:v>
      </x:c>
    </x:row>
    <x:row r="2267">
      <x:c r="A2267" s="1"/>
      <x:c r="B2267" s="1"/>
      <x:c r="C2267" s="1"/>
      <x:c r="D2267" s="1"/>
      <x:c r="E2267" s="1"/>
      <x:c r="F2267" s="1"/>
      <x:c r="G2267" s="1"/>
      <x:c r="H2267" s="1"/>
      <x:c r="I2267" s="53">
        <x:f t="shared" si="410"/>
        <x:v>3</x:v>
      </x:c>
      <x:c r="J2267" s="53">
        <x:f t="shared" si="411"/>
        <x:v>8</x:v>
      </x:c>
      <x:c r="K2267" s="53">
        <x:f t="shared" si="412"/>
        <x:v>20</x:v>
      </x:c>
      <x:c r="L2267" s="53">
        <x:f t="shared" si="413"/>
        <x:v>31</x:v>
      </x:c>
      <x:c r="M2267" s="54">
        <x:f t="shared" si="414"/>
        <x:v>1805.6202039401069</x:v>
      </x:c>
      <x:c r="N2267" s="54">
        <x:f t="shared" si="415"/>
        <x:v>0.75390291940285203</x:v>
      </x:c>
      <x:c r="O2267" s="55">
        <x:f t="shared" si="416"/>
        <x:v>97152</x:v>
      </x:c>
      <x:c r="P2267" s="55">
        <x:f t="shared" si="417"/>
        <x:v>23760</x:v>
      </x:c>
      <x:c r="Q2267" s="55">
        <x:f t="shared" si="418"/>
        <x:v>43847.572985071296</x:v>
      </x:c>
      <x:c r="R2267" s="55">
        <x:f t="shared" si="419"/>
        <x:v>9544.427014928704</x:v>
      </x:c>
      <x:c r="S2267" s="1" t="str">
        <x:f t="shared" si="420"/>
        <x:v>YES</x:v>
      </x:c>
      <x:c r="T2267" s="1">
        <x:f t="shared" si="421"/>
        <x:v>9544.427014928704</x:v>
      </x:c>
    </x:row>
    <x:row r="2268">
      <x:c r="A2268" s="1"/>
      <x:c r="B2268" s="1"/>
      <x:c r="C2268" s="1"/>
      <x:c r="D2268" s="1"/>
      <x:c r="E2268" s="1"/>
      <x:c r="F2268" s="1"/>
      <x:c r="G2268" s="1"/>
      <x:c r="H2268" s="1"/>
      <x:c r="I2268" s="53">
        <x:f t="shared" si="410"/>
        <x:v>3</x:v>
      </x:c>
      <x:c r="J2268" s="53">
        <x:f t="shared" si="411"/>
        <x:v>8</x:v>
      </x:c>
      <x:c r="K2268" s="53">
        <x:f t="shared" si="412"/>
        <x:v>21</x:v>
      </x:c>
      <x:c r="L2268" s="53">
        <x:f t="shared" si="413"/>
        <x:v>32</x:v>
      </x:c>
      <x:c r="M2268" s="54">
        <x:f t="shared" si="414"/>
        <x:v>1878.4559441665506</x:v>
      </x:c>
      <x:c r="N2268" s="54">
        <x:f t="shared" si="415"/>
        <x:v>0.80448329456010459</x:v>
      </x:c>
      <x:c r="O2268" s="55">
        <x:f t="shared" si="416"/>
        <x:v>99852</x:v>
      </x:c>
      <x:c r="P2268" s="55">
        <x:f t="shared" si="417"/>
        <x:v>24640</x:v>
      </x:c>
      <x:c r="Q2268" s="55">
        <x:f t="shared" si="418"/>
        <x:v>45112.082364002614</x:v>
      </x:c>
      <x:c r="R2268" s="55">
        <x:f t="shared" si="419"/>
        <x:v>10099.917635997386</x:v>
      </x:c>
      <x:c r="S2268" s="1" t="str">
        <x:f t="shared" si="420"/>
        <x:v>YES</x:v>
      </x:c>
      <x:c r="T2268" s="1">
        <x:f t="shared" si="421"/>
        <x:v>10099.917635997386</x:v>
      </x:c>
    </x:row>
    <x:row r="2269">
      <x:c r="A2269" s="1"/>
      <x:c r="B2269" s="1"/>
      <x:c r="C2269" s="1"/>
      <x:c r="D2269" s="1"/>
      <x:c r="E2269" s="1"/>
      <x:c r="F2269" s="1"/>
      <x:c r="G2269" s="1"/>
      <x:c r="H2269" s="1"/>
      <x:c r="I2269" s="53">
        <x:f t="shared" si="410"/>
        <x:v>3</x:v>
      </x:c>
      <x:c r="J2269" s="53">
        <x:f t="shared" si="411"/>
        <x:v>8</x:v>
      </x:c>
      <x:c r="K2269" s="53">
        <x:f t="shared" si="412"/>
        <x:v>22</x:v>
      </x:c>
      <x:c r="L2269" s="53">
        <x:f t="shared" si="413"/>
        <x:v>33</x:v>
      </x:c>
      <x:c r="M2269" s="54">
        <x:f t="shared" si="414"/>
        <x:v>1952.9322914129471</x:v>
      </x:c>
      <x:c r="N2269" s="54">
        <x:f t="shared" si="415"/>
        <x:v>0.85620298014787988</x:v>
      </x:c>
      <x:c r="O2269" s="55">
        <x:f t="shared" si="416"/>
        <x:v>102552</x:v>
      </x:c>
      <x:c r="P2269" s="55">
        <x:f t="shared" si="417"/>
        <x:v>25520</x:v>
      </x:c>
      <x:c r="Q2269" s="55">
        <x:f t="shared" si="418"/>
        <x:v>46405.074503696997</x:v>
      </x:c>
      <x:c r="R2269" s="55">
        <x:f t="shared" si="419"/>
        <x:v>10626.925496303003</x:v>
      </x:c>
      <x:c r="S2269" s="1" t="str">
        <x:f t="shared" si="420"/>
        <x:v>YES</x:v>
      </x:c>
      <x:c r="T2269" s="1">
        <x:f t="shared" si="421"/>
        <x:v>10626.925496303003</x:v>
      </x:c>
    </x:row>
    <x:row r="2270">
      <x:c r="A2270" s="1"/>
      <x:c r="B2270" s="1"/>
      <x:c r="C2270" s="1"/>
      <x:c r="D2270" s="1"/>
      <x:c r="E2270" s="1"/>
      <x:c r="F2270" s="1"/>
      <x:c r="G2270" s="1"/>
      <x:c r="H2270" s="1"/>
      <x:c r="I2270" s="53">
        <x:f t="shared" si="410"/>
        <x:v>3</x:v>
      </x:c>
      <x:c r="J2270" s="53">
        <x:f t="shared" si="411"/>
        <x:v>8</x:v>
      </x:c>
      <x:c r="K2270" s="53">
        <x:f t="shared" si="412"/>
        <x:v>23</x:v>
      </x:c>
      <x:c r="L2270" s="53">
        <x:f t="shared" si="413"/>
        <x:v>34</x:v>
      </x:c>
      <x:c r="M2270" s="54">
        <x:f t="shared" si="414"/>
        <x:v>2029.0788802703833</x:v>
      </x:c>
      <x:c r="N2270" s="54">
        <x:f t="shared" si="415"/>
        <x:v>0.90908255574332175</x:v>
      </x:c>
      <x:c r="O2270" s="55">
        <x:f t="shared" si="416"/>
        <x:v>105252</x:v>
      </x:c>
      <x:c r="P2270" s="55">
        <x:f t="shared" si="417"/>
        <x:v>26400</x:v>
      </x:c>
      <x:c r="Q2270" s="55">
        <x:f t="shared" si="418"/>
        <x:v>47727.063893583043</x:v>
      </x:c>
      <x:c r="R2270" s="55">
        <x:f t="shared" si="419"/>
        <x:v>11124.936106416957</x:v>
      </x:c>
      <x:c r="S2270" s="1" t="str">
        <x:f t="shared" si="420"/>
        <x:v>YES</x:v>
      </x:c>
      <x:c r="T2270" s="1">
        <x:f t="shared" si="421"/>
        <x:v>11124.936106416957</x:v>
      </x:c>
    </x:row>
    <x:row r="2271">
      <x:c r="A2271" s="1"/>
      <x:c r="B2271" s="1"/>
      <x:c r="C2271" s="1"/>
      <x:c r="D2271" s="1"/>
      <x:c r="E2271" s="1"/>
      <x:c r="F2271" s="1"/>
      <x:c r="G2271" s="1"/>
      <x:c r="H2271" s="1"/>
      <x:c r="I2271" s="53">
        <x:f t="shared" si="410"/>
        <x:v>3</x:v>
      </x:c>
      <x:c r="J2271" s="53">
        <x:f t="shared" si="411"/>
        <x:v>8</x:v>
      </x:c>
      <x:c r="K2271" s="53">
        <x:f t="shared" si="412"/>
        <x:v>24</x:v>
      </x:c>
      <x:c r="L2271" s="53">
        <x:f t="shared" si="413"/>
        <x:v>35</x:v>
      </x:c>
      <x:c r="M2271" s="54">
        <x:f t="shared" si="414"/>
        <x:v>2106.9258298498794</x:v>
      </x:c>
      <x:c r="N2271" s="54">
        <x:f t="shared" si="415"/>
        <x:v>0.96314293739574963</x:v>
      </x:c>
      <x:c r="O2271" s="55">
        <x:f t="shared" si="416"/>
        <x:v>107952</x:v>
      </x:c>
      <x:c r="P2271" s="55">
        <x:f t="shared" si="417"/>
        <x:v>27280</x:v>
      </x:c>
      <x:c r="Q2271" s="55">
        <x:f t="shared" si="418"/>
        <x:v>49078.57343489374</x:v>
      </x:c>
      <x:c r="R2271" s="55">
        <x:f t="shared" si="419"/>
        <x:v>11593.42656510626</x:v>
      </x:c>
      <x:c r="S2271" s="1" t="str">
        <x:f t="shared" si="420"/>
        <x:v>YES</x:v>
      </x:c>
      <x:c r="T2271" s="1">
        <x:f t="shared" si="421"/>
        <x:v>11593.42656510626</x:v>
      </x:c>
    </x:row>
    <x:row r="2272">
      <x:c r="A2272" s="1"/>
      <x:c r="B2272" s="1"/>
      <x:c r="C2272" s="1"/>
      <x:c r="D2272" s="1"/>
      <x:c r="E2272" s="1"/>
      <x:c r="F2272" s="1"/>
      <x:c r="G2272" s="1"/>
      <x:c r="H2272" s="1"/>
      <x:c r="I2272" s="53">
        <x:f t="shared" si="410"/>
        <x:v>3</x:v>
      </x:c>
      <x:c r="J2272" s="53">
        <x:f t="shared" si="411"/>
        <x:v>8</x:v>
      </x:c>
      <x:c r="K2272" s="53">
        <x:f t="shared" si="412"/>
        <x:v>25</x:v>
      </x:c>
      <x:c r="L2272" s="53">
        <x:f t="shared" si="413"/>
        <x:v>36</x:v>
      </x:c>
      <x:c r="M2272" s="54">
        <x:f t="shared" si="414"/>
        <x:v>2186.5037512649769</x:v>
      </x:c>
      <x:c r="N2272" s="54">
        <x:f t="shared" si="415"/>
        <x:v>1.0184053828229007</x:v>
      </x:c>
      <x:c r="O2272" s="55">
        <x:f t="shared" si="416"/>
        <x:v>110652</x:v>
      </x:c>
      <x:c r="P2272" s="55">
        <x:f t="shared" si="417"/>
        <x:v>28160</x:v>
      </x:c>
      <x:c r="Q2272" s="55">
        <x:f t="shared" si="418"/>
        <x:v>50460.134570572511</x:v>
      </x:c>
      <x:c r="R2272" s="55">
        <x:f t="shared" si="419"/>
        <x:v>12031.865429427489</x:v>
      </x:c>
      <x:c r="S2272" s="1" t="str">
        <x:f t="shared" si="420"/>
        <x:v>YES</x:v>
      </x:c>
      <x:c r="T2272" s="1">
        <x:f t="shared" si="421"/>
        <x:v>12031.865429427489</x:v>
      </x:c>
    </x:row>
    <x:row r="2273">
      <x:c r="A2273" s="1"/>
      <x:c r="B2273" s="1"/>
      <x:c r="C2273" s="1"/>
      <x:c r="D2273" s="1"/>
      <x:c r="E2273" s="1"/>
      <x:c r="F2273" s="1"/>
      <x:c r="G2273" s="1"/>
      <x:c r="H2273" s="1"/>
      <x:c r="I2273" s="53">
        <x:f t="shared" si="410"/>
        <x:v>3</x:v>
      </x:c>
      <x:c r="J2273" s="53">
        <x:f t="shared" si="411"/>
        <x:v>8</x:v>
      </x:c>
      <x:c r="K2273" s="53">
        <x:f t="shared" si="412"/>
        <x:v>26</x:v>
      </x:c>
      <x:c r="L2273" s="53">
        <x:f t="shared" si="413"/>
        <x:v>37</x:v>
      </x:c>
      <x:c r="M2273" s="54">
        <x:f t="shared" si="414"/>
        <x:v>2267.8437552256946</x:v>
      </x:c>
      <x:c r="N2273" s="54">
        <x:f t="shared" si="415"/>
        <x:v>1.0748914966845102</x:v>
      </x:c>
      <x:c r="O2273" s="55">
        <x:f t="shared" si="416"/>
        <x:v>113352</x:v>
      </x:c>
      <x:c r="P2273" s="55">
        <x:f t="shared" si="417"/>
        <x:v>29040</x:v>
      </x:c>
      <x:c r="Q2273" s="55">
        <x:f t="shared" si="418"/>
        <x:v>51872.287417112748</x:v>
      </x:c>
      <x:c r="R2273" s="55">
        <x:f t="shared" si="419"/>
        <x:v>12439.712582887252</x:v>
      </x:c>
      <x:c r="S2273" s="1" t="str">
        <x:f t="shared" si="420"/>
        <x:v>YES</x:v>
      </x:c>
      <x:c r="T2273" s="1">
        <x:f t="shared" si="421"/>
        <x:v>12439.712582887252</x:v>
      </x:c>
    </x:row>
    <x:row r="2274">
      <x:c r="A2274" s="1"/>
      <x:c r="B2274" s="1"/>
      <x:c r="C2274" s="1"/>
      <x:c r="D2274" s="1"/>
      <x:c r="E2274" s="1"/>
      <x:c r="F2274" s="1"/>
      <x:c r="G2274" s="1"/>
      <x:c r="H2274" s="1"/>
      <x:c r="I2274" s="53">
        <x:f t="shared" si="410"/>
        <x:v>3</x:v>
      </x:c>
      <x:c r="J2274" s="53">
        <x:f t="shared" si="411"/>
        <x:v>8</x:v>
      </x:c>
      <x:c r="K2274" s="53">
        <x:f t="shared" si="412"/>
        <x:v>27</x:v>
      </x:c>
      <x:c r="L2274" s="53">
        <x:f t="shared" si="413"/>
        <x:v>38</x:v>
      </x:c>
      <x:c r="M2274" s="54">
        <x:f t="shared" si="414"/>
        <x:v>2350.9774597454511</x:v>
      </x:c>
      <x:c r="N2274" s="54">
        <x:f t="shared" si="415"/>
        <x:v>1.1326232359343411</x:v>
      </x:c>
      <x:c r="O2274" s="55">
        <x:f t="shared" si="416"/>
        <x:v>116052</x:v>
      </x:c>
      <x:c r="P2274" s="55">
        <x:f t="shared" si="417"/>
        <x:v>29920</x:v>
      </x:c>
      <x:c r="Q2274" s="55">
        <x:f t="shared" si="418"/>
        <x:v>53315.58089835853</x:v>
      </x:c>
      <x:c r="R2274" s="55">
        <x:f t="shared" si="419"/>
        <x:v>12816.41910164147</x:v>
      </x:c>
      <x:c r="S2274" s="1" t="str">
        <x:f t="shared" si="420"/>
        <x:v>YES</x:v>
      </x:c>
      <x:c r="T2274" s="1">
        <x:f t="shared" si="421"/>
        <x:v>12816.41910164147</x:v>
      </x:c>
    </x:row>
    <x:row r="2275">
      <x:c r="A2275" s="1"/>
      <x:c r="B2275" s="1"/>
      <x:c r="C2275" s="1"/>
      <x:c r="D2275" s="1"/>
      <x:c r="E2275" s="1"/>
      <x:c r="F2275" s="1"/>
      <x:c r="G2275" s="1"/>
      <x:c r="H2275" s="1"/>
      <x:c r="I2275" s="53">
        <x:f t="shared" si="410"/>
        <x:v>3</x:v>
      </x:c>
      <x:c r="J2275" s="53">
        <x:f t="shared" si="411"/>
        <x:v>8</x:v>
      </x:c>
      <x:c r="K2275" s="53">
        <x:f t="shared" si="412"/>
        <x:v>28</x:v>
      </x:c>
      <x:c r="L2275" s="53">
        <x:f t="shared" si="413"/>
        <x:v>39</x:v>
      </x:c>
      <x:c r="M2275" s="54">
        <x:f t="shared" si="414"/>
        <x:v>2435.9369979626049</x:v>
      </x:c>
      <x:c r="N2275" s="54">
        <x:f t="shared" si="415"/>
        <x:v>1.191622915251809</x:v>
      </x:c>
      <x:c r="O2275" s="55">
        <x:f t="shared" si="416"/>
        <x:v>118752</x:v>
      </x:c>
      <x:c r="P2275" s="55">
        <x:f t="shared" si="417"/>
        <x:v>30800</x:v>
      </x:c>
      <x:c r="Q2275" s="55">
        <x:f t="shared" si="418"/>
        <x:v>54790.572881295222</x:v>
      </x:c>
      <x:c r="R2275" s="55">
        <x:f t="shared" si="419"/>
        <x:v>13161.427118704778</x:v>
      </x:c>
      <x:c r="S2275" s="1" t="str">
        <x:f t="shared" si="420"/>
        <x:v>YES</x:v>
      </x:c>
      <x:c r="T2275" s="1">
        <x:f t="shared" si="421"/>
        <x:v>13161.427118704778</x:v>
      </x:c>
    </x:row>
    <x:row r="2276">
      <x:c r="A2276" s="1"/>
      <x:c r="B2276" s="1"/>
      <x:c r="C2276" s="1"/>
      <x:c r="D2276" s="1"/>
      <x:c r="E2276" s="1"/>
      <x:c r="F2276" s="1"/>
      <x:c r="G2276" s="1"/>
      <x:c r="H2276" s="1"/>
      <x:c r="I2276" s="53">
        <x:f t="shared" si="410"/>
        <x:v>3</x:v>
      </x:c>
      <x:c r="J2276" s="53">
        <x:f t="shared" si="411"/>
        <x:v>8</x:v>
      </x:c>
      <x:c r="K2276" s="53">
        <x:f t="shared" si="412"/>
        <x:v>29</x:v>
      </x:c>
      <x:c r="L2276" s="53">
        <x:f t="shared" si="413"/>
        <x:v>40</x:v>
      </x:c>
      <x:c r="M2276" s="54">
        <x:f t="shared" si="414"/>
        <x:v>2522.7550260782587</x:v>
      </x:c>
      <x:c r="N2276" s="54">
        <x:f t="shared" si="415"/>
        <x:v>1.2519132125543462</x:v>
      </x:c>
      <x:c r="O2276" s="55">
        <x:f t="shared" si="416"/>
        <x:v>121452</x:v>
      </x:c>
      <x:c r="P2276" s="55">
        <x:f t="shared" si="417"/>
        <x:v>31680</x:v>
      </x:c>
      <x:c r="Q2276" s="55">
        <x:f t="shared" si="418"/>
        <x:v>56297.830313858656</x:v>
      </x:c>
      <x:c r="R2276" s="55">
        <x:f t="shared" si="419"/>
        <x:v>13474.169686141344</x:v>
      </x:c>
      <x:c r="S2276" s="1" t="str">
        <x:f t="shared" si="420"/>
        <x:v>YES</x:v>
      </x:c>
      <x:c r="T2276" s="1">
        <x:f t="shared" si="421"/>
        <x:v>13474.169686141344</x:v>
      </x:c>
    </x:row>
    <x:row r="2277">
      <x:c r="A2277" s="1"/>
      <x:c r="B2277" s="1"/>
      <x:c r="C2277" s="1"/>
      <x:c r="D2277" s="1"/>
      <x:c r="E2277" s="1"/>
      <x:c r="F2277" s="1"/>
      <x:c r="G2277" s="1"/>
      <x:c r="H2277" s="1"/>
      <x:c r="I2277" s="53">
        <x:f t="shared" si="410"/>
        <x:v>3</x:v>
      </x:c>
      <x:c r="J2277" s="53">
        <x:f t="shared" si="411"/>
        <x:v>8</x:v>
      </x:c>
      <x:c r="K2277" s="53">
        <x:f t="shared" si="412"/>
        <x:v>30</x:v>
      </x:c>
      <x:c r="L2277" s="53">
        <x:f t="shared" si="413"/>
        <x:v>41</x:v>
      </x:c>
      <x:c r="M2277" s="54">
        <x:f t="shared" si="414"/>
        <x:v>2611.4647314120293</x:v>
      </x:c>
      <x:c r="N2277" s="54">
        <x:f t="shared" si="415"/>
        <x:v>1.3135171745916869</x:v>
      </x:c>
      <x:c r="O2277" s="55">
        <x:f t="shared" si="416"/>
        <x:v>124152</x:v>
      </x:c>
      <x:c r="P2277" s="55">
        <x:f t="shared" si="417"/>
        <x:v>32560</x:v>
      </x:c>
      <x:c r="Q2277" s="55">
        <x:f t="shared" si="418"/>
        <x:v>57837.929364792173</x:v>
      </x:c>
      <x:c r="R2277" s="55">
        <x:f t="shared" si="419"/>
        <x:v>13754.070635207827</x:v>
      </x:c>
      <x:c r="S2277" s="1" t="str">
        <x:f t="shared" si="420"/>
        <x:v>YES</x:v>
      </x:c>
      <x:c r="T2277" s="1">
        <x:f t="shared" si="421"/>
        <x:v>13754.070635207827</x:v>
      </x:c>
    </x:row>
    <x:row r="2278">
      <x:c r="A2278" s="1"/>
      <x:c r="B2278" s="1"/>
      <x:c r="C2278" s="1"/>
      <x:c r="D2278" s="1"/>
      <x:c r="E2278" s="1"/>
      <x:c r="F2278" s="1"/>
      <x:c r="G2278" s="1"/>
      <x:c r="H2278" s="1"/>
      <x:c r="I2278" s="53">
        <x:f t="shared" si="410"/>
        <x:v>3</x:v>
      </x:c>
      <x:c r="J2278" s="53">
        <x:f t="shared" si="411"/>
        <x:v>9</x:v>
      </x:c>
      <x:c r="K2278" s="53">
        <x:f t="shared" si="412"/>
        <x:v>0</x:v>
      </x:c>
      <x:c r="L2278" s="53">
        <x:f t="shared" si="413"/>
        <x:v>12</x:v>
      </x:c>
      <x:c r="M2278" s="54">
        <x:f t="shared" si="414"/>
        <x:v>696.56300188586977</x:v>
      </x:c>
      <x:c r="N2278" s="54">
        <x:f t="shared" si="415"/>
        <x:v>0</x:v>
      </x:c>
      <x:c r="O2278" s="55">
        <x:f t="shared" si="416"/>
        <x:v>45246</x:v>
      </x:c>
      <x:c r="P2278" s="55">
        <x:f t="shared" si="417"/>
        <x:v>6600</x:v>
      </x:c>
      <x:c r="Q2278" s="55">
        <x:f t="shared" si="418"/>
        <x:v>24186.215343259366</x:v>
      </x:c>
      <x:c r="R2278" s="55">
        <x:f t="shared" si="419"/>
        <x:v>-5540.2153432593659</x:v>
      </x:c>
      <x:c r="S2278" s="1" t="str">
        <x:f t="shared" si="420"/>
        <x:v>YES</x:v>
      </x:c>
      <x:c r="T2278" s="1">
        <x:f t="shared" si="421"/>
        <x:v>-5540.2153432593659</x:v>
      </x:c>
    </x:row>
    <x:row r="2279">
      <x:c r="A2279" s="1"/>
      <x:c r="B2279" s="1"/>
      <x:c r="C2279" s="1"/>
      <x:c r="D2279" s="1"/>
      <x:c r="E2279" s="1"/>
      <x:c r="F2279" s="1"/>
      <x:c r="G2279" s="1"/>
      <x:c r="H2279" s="1"/>
      <x:c r="I2279" s="53">
        <x:f t="shared" si="410"/>
        <x:v>3</x:v>
      </x:c>
      <x:c r="J2279" s="53">
        <x:f t="shared" si="411"/>
        <x:v>9</x:v>
      </x:c>
      <x:c r="K2279" s="53">
        <x:f t="shared" si="412"/>
        <x:v>1</x:v>
      </x:c>
      <x:c r="L2279" s="53">
        <x:f t="shared" si="413"/>
        <x:v>13</x:v>
      </x:c>
      <x:c r="M2279" s="54">
        <x:f t="shared" si="414"/>
        <x:v>742.12550188586977</x:v>
      </x:c>
      <x:c r="N2279" s="54">
        <x:f t="shared" si="415"/>
        <x:v>1.5364931865187339E-2</x:v>
      </x:c>
      <x:c r="O2279" s="55">
        <x:f t="shared" si="416"/>
        <x:v>47946</x:v>
      </x:c>
      <x:c r="P2279" s="55">
        <x:f t="shared" si="417"/>
        <x:v>7480</x:v>
      </x:c>
      <x:c r="Q2279" s="55">
        <x:f t="shared" si="418"/>
        <x:v>25384.123296629685</x:v>
      </x:c>
      <x:c r="R2279" s="55">
        <x:f t="shared" si="419"/>
        <x:v>-4918.1232966296848</x:v>
      </x:c>
      <x:c r="S2279" s="1" t="str">
        <x:f t="shared" si="420"/>
        <x:v>YES</x:v>
      </x:c>
      <x:c r="T2279" s="1">
        <x:f t="shared" si="421"/>
        <x:v>-4918.1232966296848</x:v>
      </x:c>
    </x:row>
    <x:row r="2280">
      <x:c r="A2280" s="1"/>
      <x:c r="B2280" s="1"/>
      <x:c r="C2280" s="1"/>
      <x:c r="D2280" s="1"/>
      <x:c r="E2280" s="1"/>
      <x:c r="F2280" s="1"/>
      <x:c r="G2280" s="1"/>
      <x:c r="H2280" s="1"/>
      <x:c r="I2280" s="53">
        <x:f t="shared" si="410"/>
        <x:v>3</x:v>
      </x:c>
      <x:c r="J2280" s="53">
        <x:f t="shared" si="411"/>
        <x:v>9</x:v>
      </x:c>
      <x:c r="K2280" s="53">
        <x:f t="shared" si="412"/>
        <x:v>2</x:v>
      </x:c>
      <x:c r="L2280" s="53">
        <x:f t="shared" si="413"/>
        <x:v>14</x:v>
      </x:c>
      <x:c r="M2280" s="54">
        <x:f t="shared" si="414"/>
        <x:v>788.82706438586979</x:v>
      </x:c>
      <x:c r="N2280" s="54">
        <x:f t="shared" si="415"/>
        <x:v>4.7796572490187351E-2</x:v>
      </x:c>
      <x:c r="O2280" s="55">
        <x:f t="shared" si="416"/>
        <x:v>50646</x:v>
      </x:c>
      <x:c r="P2280" s="55">
        <x:f t="shared" si="417"/>
        <x:v>8360</x:v>
      </x:c>
      <x:c r="Q2280" s="55">
        <x:f t="shared" si="418"/>
        <x:v>26194.914312254685</x:v>
      </x:c>
      <x:c r="R2280" s="55">
        <x:f t="shared" si="419"/>
        <x:v>-3908.9143122546848</x:v>
      </x:c>
      <x:c r="S2280" s="1" t="str">
        <x:f t="shared" si="420"/>
        <x:v>YES</x:v>
      </x:c>
      <x:c r="T2280" s="1">
        <x:f t="shared" si="421"/>
        <x:v>-3908.9143122546848</x:v>
      </x:c>
    </x:row>
    <x:row r="2281">
      <x:c r="A2281" s="1"/>
      <x:c r="B2281" s="1"/>
      <x:c r="C2281" s="1"/>
      <x:c r="D2281" s="1"/>
      <x:c r="E2281" s="1"/>
      <x:c r="F2281" s="1"/>
      <x:c r="G2281" s="1"/>
      <x:c r="H2281" s="1"/>
      <x:c r="I2281" s="53">
        <x:f t="shared" si="410"/>
        <x:v>3</x:v>
      </x:c>
      <x:c r="J2281" s="53">
        <x:f t="shared" si="411"/>
        <x:v>9</x:v>
      </x:c>
      <x:c r="K2281" s="53">
        <x:f t="shared" si="412"/>
        <x:v>3</x:v>
      </x:c>
      <x:c r="L2281" s="53">
        <x:f t="shared" si="413"/>
        <x:v>15</x:v>
      </x:c>
      <x:c r="M2281" s="54">
        <x:f t="shared" si="414"/>
        <x:v>836.68904680774472</x:v>
      </x:c>
      <x:c r="N2281" s="54">
        <x:f t="shared" si="415"/>
        <x:v>8.1034060283156059E-2</x:v>
      </x:c>
      <x:c r="O2281" s="55">
        <x:f t="shared" si="416"/>
        <x:v>53346</x:v>
      </x:c>
      <x:c r="P2281" s="55">
        <x:f t="shared" si="417"/>
        <x:v>9240</x:v>
      </x:c>
      <x:c r="Q2281" s="55">
        <x:f t="shared" si="418"/>
        <x:v>27025.8515070789</x:v>
      </x:c>
      <x:c r="R2281" s="55">
        <x:f t="shared" si="419"/>
        <x:v>-2919.8515070788999</x:v>
      </x:c>
      <x:c r="S2281" s="1" t="str">
        <x:f t="shared" si="420"/>
        <x:v>YES</x:v>
      </x:c>
      <x:c r="T2281" s="1">
        <x:f t="shared" si="421"/>
        <x:v>-2919.8515070788999</x:v>
      </x:c>
    </x:row>
    <x:row r="2282">
      <x:c r="A2282" s="1"/>
      <x:c r="B2282" s="1"/>
      <x:c r="C2282" s="1"/>
      <x:c r="D2282" s="1"/>
      <x:c r="E2282" s="1"/>
      <x:c r="F2282" s="1"/>
      <x:c r="G2282" s="1"/>
      <x:c r="H2282" s="1"/>
      <x:c r="I2282" s="53">
        <x:f t="shared" si="410"/>
        <x:v>3</x:v>
      </x:c>
      <x:c r="J2282" s="53">
        <x:f t="shared" si="411"/>
        <x:v>9</x:v>
      </x:c>
      <x:c r="K2282" s="53">
        <x:f t="shared" si="412"/>
        <x:v>4</x:v>
      </x:c>
      <x:c r="L2282" s="53">
        <x:f t="shared" si="413"/>
        <x:v>16</x:v>
      </x:c>
      <x:c r="M2282" s="54">
        <x:f t="shared" si="414"/>
        <x:v>885.73316253040105</x:v>
      </x:c>
      <x:c r="N2282" s="54">
        <x:f t="shared" si="415"/>
        <x:v>0.11509247397944516</x:v>
      </x:c>
      <x:c r="O2282" s="55">
        <x:f t="shared" si="416"/>
        <x:v>56046</x:v>
      </x:c>
      <x:c r="P2282" s="55">
        <x:f t="shared" si="417"/>
        <x:v>10120</x:v>
      </x:c>
      <x:c r="Q2282" s="55">
        <x:f t="shared" si="418"/>
        <x:v>27877.31184948613</x:v>
      </x:c>
      <x:c r="R2282" s="55">
        <x:f t="shared" si="419"/>
        <x:v>-1951.3118494861301</x:v>
      </x:c>
      <x:c r="S2282" s="1" t="str">
        <x:f t="shared" si="420"/>
        <x:v>YES</x:v>
      </x:c>
      <x:c r="T2282" s="1">
        <x:f t="shared" si="421"/>
        <x:v>-1951.3118494861301</x:v>
      </x:c>
    </x:row>
    <x:row r="2283">
      <x:c r="A2283" s="1"/>
      <x:c r="B2283" s="1"/>
      <x:c r="C2283" s="1"/>
      <x:c r="D2283" s="1"/>
      <x:c r="E2283" s="1"/>
      <x:c r="F2283" s="1"/>
      <x:c r="G2283" s="1"/>
      <x:c r="H2283" s="1"/>
      <x:c r="I2283" s="53">
        <x:f t="shared" si="410"/>
        <x:v>3</x:v>
      </x:c>
      <x:c r="J2283" s="53">
        <x:f t="shared" si="411"/>
        <x:v>9</x:v>
      </x:c>
      <x:c r="K2283" s="53">
        <x:f t="shared" si="412"/>
        <x:v>5</x:v>
      </x:c>
      <x:c r="L2283" s="53">
        <x:f t="shared" si="413"/>
        <x:v>17</x:v>
      </x:c>
      <x:c r="M2283" s="54">
        <x:f t="shared" si="414"/>
        <x:v>935.98148645160461</x:v>
      </x:c>
      <x:c r="N2283" s="54">
        <x:f t="shared" si="415"/>
        <x:v>0.14998714336916988</x:v>
      </x:c>
      <x:c r="O2283" s="55">
        <x:f t="shared" si="416"/>
        <x:v>58746</x:v>
      </x:c>
      <x:c r="P2283" s="55">
        <x:f t="shared" si="417"/>
        <x:v>11000</x:v>
      </x:c>
      <x:c r="Q2283" s="55">
        <x:f t="shared" si="418"/>
        <x:v>28749.678584229245</x:v>
      </x:c>
      <x:c r="R2283" s="55">
        <x:f t="shared" si="419"/>
        <x:v>-1003.6785842292447</x:v>
      </x:c>
      <x:c r="S2283" s="1" t="str">
        <x:f t="shared" si="420"/>
        <x:v>YES</x:v>
      </x:c>
      <x:c r="T2283" s="1">
        <x:f t="shared" si="421"/>
        <x:v>-1003.6785842292447</x:v>
      </x:c>
    </x:row>
    <x:row r="2284">
      <x:c r="A2284" s="1"/>
      <x:c r="B2284" s="1"/>
      <x:c r="C2284" s="1"/>
      <x:c r="D2284" s="1"/>
      <x:c r="E2284" s="1"/>
      <x:c r="F2284" s="1"/>
      <x:c r="G2284" s="1"/>
      <x:c r="H2284" s="1"/>
      <x:c r="I2284" s="53">
        <x:f t="shared" si="410"/>
        <x:v>3</x:v>
      </x:c>
      <x:c r="J2284" s="53">
        <x:f t="shared" si="411"/>
        <x:v>9</x:v>
      </x:c>
      <x:c r="K2284" s="53">
        <x:f t="shared" si="412"/>
        <x:v>6</x:v>
      </x:c>
      <x:c r="L2284" s="53">
        <x:f t="shared" si="413"/>
        <x:v>18</x:v>
      </x:c>
      <x:c r="M2284" s="54">
        <x:f t="shared" si="414"/>
        <x:v>987.45646063323761</x:v>
      </x:c>
      <x:c r="N2284" s="54">
        <x:f t="shared" si="415"/>
        <x:v>0.18573365321752611</x:v>
      </x:c>
      <x:c r="O2284" s="55">
        <x:f t="shared" si="416"/>
        <x:v>61446</x:v>
      </x:c>
      <x:c r="P2284" s="55">
        <x:f t="shared" si="417"/>
        <x:v>11880</x:v>
      </x:c>
      <x:c r="Q2284" s="55">
        <x:f t="shared" si="418"/>
        <x:v>29643.341330438154</x:v>
      </x:c>
      <x:c r="R2284" s="55">
        <x:f t="shared" si="419"/>
        <x:v>-77.341330438153818</x:v>
      </x:c>
      <x:c r="S2284" s="1" t="str">
        <x:f t="shared" si="420"/>
        <x:v>YES</x:v>
      </x:c>
      <x:c r="T2284" s="1">
        <x:f t="shared" si="421"/>
        <x:v>-77.341330438153818</x:v>
      </x:c>
    </x:row>
    <x:row r="2285">
      <x:c r="A2285" s="1"/>
      <x:c r="B2285" s="1"/>
      <x:c r="C2285" s="1"/>
      <x:c r="D2285" s="1"/>
      <x:c r="E2285" s="1"/>
      <x:c r="F2285" s="1"/>
      <x:c r="G2285" s="1"/>
      <x:c r="H2285" s="1"/>
      <x:c r="I2285" s="53">
        <x:f t="shared" si="410"/>
        <x:v>3</x:v>
      </x:c>
      <x:c r="J2285" s="53">
        <x:f t="shared" si="411"/>
        <x:v>9</x:v>
      </x:c>
      <x:c r="K2285" s="53">
        <x:f t="shared" si="412"/>
        <x:v>7</x:v>
      </x:c>
      <x:c r="L2285" s="53">
        <x:f t="shared" si="413"/>
        <x:v>19</x:v>
      </x:c>
      <x:c r="M2285" s="54">
        <x:f t="shared" si="414"/>
        <x:v>1040.180900031198</x:v>
      </x:c>
      <x:c r="N2285" s="54">
        <x:f t="shared" si="415"/>
        <x:v>0.22234784724388751</x:v>
      </x:c>
      <x:c r="O2285" s="55">
        <x:f t="shared" si="416"/>
        <x:v>64146</x:v>
      </x:c>
      <x:c r="P2285" s="55">
        <x:f t="shared" si="417"/>
        <x:v>12760</x:v>
      </x:c>
      <x:c r="Q2285" s="55">
        <x:f t="shared" si="418"/>
        <x:v>30558.696181097188</x:v>
      </x:c>
      <x:c r="R2285" s="55">
        <x:f t="shared" si="419"/>
        <x:v>827.30381890281205</x:v>
      </x:c>
      <x:c r="S2285" s="1" t="str">
        <x:f t="shared" si="420"/>
        <x:v>YES</x:v>
      </x:c>
      <x:c r="T2285" s="1">
        <x:f t="shared" si="421"/>
        <x:v>827.30381890281205</x:v>
      </x:c>
    </x:row>
    <x:row r="2286">
      <x:c r="A2286" s="1"/>
      <x:c r="B2286" s="1"/>
      <x:c r="C2286" s="1"/>
      <x:c r="D2286" s="1"/>
      <x:c r="E2286" s="1"/>
      <x:c r="F2286" s="1"/>
      <x:c r="G2286" s="1"/>
      <x:c r="H2286" s="1"/>
      <x:c r="I2286" s="53" t="n">
        <x:f t="shared" ref="I2286:I2349" si="422">INT((ROW()-ROW($I$46))/((CARROT_CAP+1)*(MESCLUN_CAP+1)))</x:f>
        <x:v>3</x:v>
      </x:c>
      <x:c r="J2286" s="53" t="n">
        <x:f t="shared" ref="J2286:J2349" si="423">MOD(INT((ROW()-ROW($I$46))/(MESCLUN_CAP+1)),CARROT_CAP+1)</x:f>
        <x:v>9</x:v>
      </x:c>
      <x:c r="K2286" s="53" t="n">
        <x:f t="shared" ref="K2286:K2349" si="424">MOD(ROW()-ROW($I$46),MESCLUN_CAP+1)</x:f>
        <x:v>8</x:v>
      </x:c>
      <x:c r="L2286" s="53" t="n">
        <x:f t="shared" ref="L2286:L2349" si="425">SUM(I2286:K2286)</x:f>
        <x:v>20</x:v>
      </x:c>
      <x:c r="M2286" s="54" t="n">
        <x:f t="shared" ref="M2286:M2349" si="426">I2286*TOMATO_HOURS*WEEKS*(1+TOMATO_DIM)^I2286+J2286*CARROT_HOURS*WEEKS*(1+CARROT_DIM)^J2286+K2286*MESCLUN_HOURS*WEEKS*(1+MESCLUN_DIM)^K2286</x:f>
        <x:v>1094.177998311178</x:v>
      </x:c>
      <x:c r="N2286" s="54" t="n">
        <x:f t="shared" ref="N2286:N2349" si="427">MAX(M2286-FARMER_HOURS,0)/TEMP_HOURS_PER_WORKER</x:f>
        <x:v>0.2598458321605403</x:v>
      </x:c>
      <x:c r="O2286" s="55" t="n">
        <x:f t="shared" ref="O2286:O2349" si="428">I2286*TOMATO_PRICE+J2286*CARROT_PRICE+K2286*MESCLUN_PRICE</x:f>
        <x:v>66846</x:v>
      </x:c>
      <x:c r="P2286" s="55" t="n">
        <x:f t="shared" ref="P2286:P2349" si="429">I2286*TOMATO_FERTILIZER+J2286*CARROT_FERTILIZER+K2286*MESCLUN_FERTILIZER</x:f>
        <x:v>13640</x:v>
      </x:c>
      <x:c r="Q2286" s="55" t="n">
        <x:f t="shared" ref="Q2286:Q2349" si="430">MIN(M2286,FARMER_HOURS)*FARMER_RATE+MAX(M2286-FARMER_HOURS,0)*TEMP_RATE</x:f>
        <x:v>31496.145804013508</x:v>
      </x:c>
      <x:c r="R2286" s="55" t="n">
        <x:f t="shared" ref="R2286:R2349" si="431">O2286-P2286-Q2286-FIXED_COST</x:f>
        <x:v>1709.8541959864924</x:v>
      </x:c>
      <x:c r="S2286" s="1" t="str">
        <x:f t="shared" ref="S2286:S2349" si="432">IF(AND(L2286&lt;=TOTAL_BED_CAP,N2286&lt;=TEMP_WORKER_CAP),"YES","NO")</x:f>
        <x:v>YES</x:v>
      </x:c>
      <x:c r="T2286" s="1" t="n">
        <x:f t="shared" ref="T2286:T2349" si="433">IF(S2286="YES",R2286,-1E+99)</x:f>
        <x:v>1709.8541959864924</x:v>
      </x:c>
    </x:row>
    <x:row r="2287">
      <x:c r="A2287" s="1"/>
      <x:c r="B2287" s="1"/>
      <x:c r="C2287" s="1"/>
      <x:c r="D2287" s="1"/>
      <x:c r="E2287" s="1"/>
      <x:c r="F2287" s="1"/>
      <x:c r="G2287" s="1"/>
      <x:c r="H2287" s="1"/>
      <x:c r="I2287" s="53">
        <x:f t="shared" si="422"/>
        <x:v>3</x:v>
      </x:c>
      <x:c r="J2287" s="53">
        <x:f t="shared" si="423"/>
        <x:v>9</x:v>
      </x:c>
      <x:c r="K2287" s="53">
        <x:f t="shared" si="424"/>
        <x:v>9</x:v>
      </x:c>
      <x:c r="L2287" s="53">
        <x:f t="shared" si="425"/>
        <x:v>21</x:v>
      </x:c>
      <x:c r="M2287" s="54">
        <x:f t="shared" si="426"/>
        <x:v>1149.4713337515727</x:v>
      </x:c>
      <x:c r="N2287" s="54">
        <x:f t="shared" si="427"/>
        <x:v>0.29824398177192551</x:v>
      </x:c>
      <x:c r="O2287" s="55">
        <x:f t="shared" si="428"/>
        <x:v>69546</x:v>
      </x:c>
      <x:c r="P2287" s="55">
        <x:f t="shared" si="429"/>
        <x:v>14520</x:v>
      </x:c>
      <x:c r="Q2287" s="55">
        <x:f t="shared" si="430"/>
        <x:v>32456.099544298137</x:v>
      </x:c>
      <x:c r="R2287" s="55">
        <x:f t="shared" si="431"/>
        <x:v>2569.9004557018634</x:v>
      </x:c>
      <x:c r="S2287" s="1" t="str">
        <x:f t="shared" si="432"/>
        <x:v>YES</x:v>
      </x:c>
      <x:c r="T2287" s="1">
        <x:f t="shared" si="433"/>
        <x:v>2569.9004557018634</x:v>
      </x:c>
    </x:row>
    <x:row r="2288">
      <x:c r="A2288" s="1"/>
      <x:c r="B2288" s="1"/>
      <x:c r="C2288" s="1"/>
      <x:c r="D2288" s="1"/>
      <x:c r="E2288" s="1"/>
      <x:c r="F2288" s="1"/>
      <x:c r="G2288" s="1"/>
      <x:c r="H2288" s="1"/>
      <x:c r="I2288" s="53">
        <x:f t="shared" si="422"/>
        <x:v>3</x:v>
      </x:c>
      <x:c r="J2288" s="53">
        <x:f t="shared" si="423"/>
        <x:v>9</x:v>
      </x:c>
      <x:c r="K2288" s="53">
        <x:f t="shared" si="424"/>
        <x:v>10</x:v>
      </x:c>
      <x:c r="L2288" s="53">
        <x:f t="shared" si="425"/>
        <x:v>22</x:v>
      </x:c>
      <x:c r="M2288" s="54">
        <x:f t="shared" si="426"/>
        <x:v>1206.0848752347856</x:v>
      </x:c>
      <x:c r="N2288" s="54">
        <x:f t="shared" si="427"/>
        <x:v>0.3375589411352678</x:v>
      </x:c>
      <x:c r="O2288" s="55">
        <x:f t="shared" si="428"/>
        <x:v>72246</x:v>
      </x:c>
      <x:c r="P2288" s="55">
        <x:f t="shared" si="429"/>
        <x:v>15400</x:v>
      </x:c>
      <x:c r="Q2288" s="55">
        <x:f t="shared" si="430"/>
        <x:v>33438.973528381699</x:v>
      </x:c>
      <x:c r="R2288" s="55">
        <x:f t="shared" si="431"/>
        <x:v>3407.026471618301</x:v>
      </x:c>
      <x:c r="S2288" s="1" t="str">
        <x:f t="shared" si="432"/>
        <x:v>YES</x:v>
      </x:c>
      <x:c r="T2288" s="1">
        <x:f t="shared" si="433"/>
        <x:v>3407.026471618301</x:v>
      </x:c>
    </x:row>
    <x:row r="2289">
      <x:c r="A2289" s="1"/>
      <x:c r="B2289" s="1"/>
      <x:c r="C2289" s="1"/>
      <x:c r="D2289" s="1"/>
      <x:c r="E2289" s="1"/>
      <x:c r="F2289" s="1"/>
      <x:c r="G2289" s="1"/>
      <x:c r="H2289" s="1"/>
      <x:c r="I2289" s="53">
        <x:f t="shared" si="422"/>
        <x:v>3</x:v>
      </x:c>
      <x:c r="J2289" s="53">
        <x:f t="shared" si="423"/>
        <x:v>9</x:v>
      </x:c>
      <x:c r="K2289" s="53">
        <x:f t="shared" si="424"/>
        <x:v>11</x:v>
      </x:c>
      <x:c r="L2289" s="53">
        <x:f t="shared" si="425"/>
        <x:v>23</x:v>
      </x:c>
      <x:c r="M2289" s="54">
        <x:f t="shared" si="426"/>
        <x:v>1264.0429883282245</x:v>
      </x:c>
      <x:c r="N2289" s="54">
        <x:f t="shared" si="427"/>
        <x:v>0.37780763078348922</x:v>
      </x:c>
      <x:c r="O2289" s="55">
        <x:f t="shared" si="428"/>
        <x:v>74946</x:v>
      </x:c>
      <x:c r="P2289" s="55">
        <x:f t="shared" si="429"/>
        <x:v>16280</x:v>
      </x:c>
      <x:c r="Q2289" s="55">
        <x:f t="shared" si="430"/>
        <x:v>34445.190769587229</x:v>
      </x:c>
      <x:c r="R2289" s="55">
        <x:f t="shared" si="431"/>
        <x:v>4220.8092304127713</x:v>
      </x:c>
      <x:c r="S2289" s="1" t="str">
        <x:f t="shared" si="432"/>
        <x:v>YES</x:v>
      </x:c>
      <x:c r="T2289" s="1">
        <x:f t="shared" si="433"/>
        <x:v>4220.8092304127713</x:v>
      </x:c>
    </x:row>
    <x:row r="2290">
      <x:c r="A2290" s="1"/>
      <x:c r="B2290" s="1"/>
      <x:c r="C2290" s="1"/>
      <x:c r="D2290" s="1"/>
      <x:c r="E2290" s="1"/>
      <x:c r="F2290" s="1"/>
      <x:c r="G2290" s="1"/>
      <x:c r="H2290" s="1"/>
      <x:c r="I2290" s="53">
        <x:f t="shared" si="422"/>
        <x:v>3</x:v>
      </x:c>
      <x:c r="J2290" s="53">
        <x:f t="shared" si="423"/>
        <x:v>9</x:v>
      </x:c>
      <x:c r="K2290" s="53">
        <x:f t="shared" si="424"/>
        <x:v>12</x:v>
      </x:c>
      <x:c r="L2290" s="53">
        <x:f t="shared" si="425"/>
        <x:v>24</x:v>
      </x:c>
      <x:c r="M2290" s="54">
        <x:f t="shared" si="426"/>
        <x:v>1323.370441456289</x:v>
      </x:c>
      <x:c r="N2290" s="54">
        <x:f t="shared" si="427"/>
        <x:v>0.41900725101131181</x:v>
      </x:c>
      <x:c r="O2290" s="55">
        <x:f t="shared" si="428"/>
        <x:v>77646</x:v>
      </x:c>
      <x:c r="P2290" s="55">
        <x:f t="shared" si="429"/>
        <x:v>17160</x:v>
      </x:c>
      <x:c r="Q2290" s="55">
        <x:f t="shared" si="430"/>
        <x:v>35475.181275282797</x:v>
      </x:c>
      <x:c r="R2290" s="55">
        <x:f t="shared" si="431"/>
        <x:v>5010.8187247172027</x:v>
      </x:c>
      <x:c r="S2290" s="1" t="str">
        <x:f t="shared" si="432"/>
        <x:v>YES</x:v>
      </x:c>
      <x:c r="T2290" s="1">
        <x:f t="shared" si="433"/>
        <x:v>5010.8187247172027</x:v>
      </x:c>
    </x:row>
    <x:row r="2291">
      <x:c r="A2291" s="1"/>
      <x:c r="B2291" s="1"/>
      <x:c r="C2291" s="1"/>
      <x:c r="D2291" s="1"/>
      <x:c r="E2291" s="1"/>
      <x:c r="F2291" s="1"/>
      <x:c r="G2291" s="1"/>
      <x:c r="H2291" s="1"/>
      <x:c r="I2291" s="53">
        <x:f t="shared" si="422"/>
        <x:v>3</x:v>
      </x:c>
      <x:c r="J2291" s="53">
        <x:f t="shared" si="423"/>
        <x:v>9</x:v>
      </x:c>
      <x:c r="K2291" s="53">
        <x:f t="shared" si="424"/>
        <x:v>13</x:v>
      </x:c>
      <x:c r="L2291" s="53">
        <x:f t="shared" si="425"/>
        <x:v>25</x:v>
      </x:c>
      <x:c r="M2291" s="54">
        <x:f t="shared" si="426"/>
        <x:v>1384.0924121646731</x:v>
      </x:c>
      <x:c r="N2291" s="54">
        <x:f t="shared" si="427"/>
        <x:v>0.46117528622546744</x:v>
      </x:c>
      <x:c r="O2291" s="55">
        <x:f t="shared" si="428"/>
        <x:v>80346</x:v>
      </x:c>
      <x:c r="P2291" s="55">
        <x:f t="shared" si="429"/>
        <x:v>18040</x:v>
      </x:c>
      <x:c r="Q2291" s="55">
        <x:f t="shared" si="430"/>
        <x:v>36529.382155636689</x:v>
      </x:c>
      <x:c r="R2291" s="55">
        <x:f t="shared" si="431"/>
        <x:v>5776.6178443633107</x:v>
      </x:c>
      <x:c r="S2291" s="1" t="str">
        <x:f t="shared" si="432"/>
        <x:v>YES</x:v>
      </x:c>
      <x:c r="T2291" s="1">
        <x:f t="shared" si="433"/>
        <x:v>5776.6178443633107</x:v>
      </x:c>
    </x:row>
    <x:row r="2292">
      <x:c r="A2292" s="1"/>
      <x:c r="B2292" s="1"/>
      <x:c r="C2292" s="1"/>
      <x:c r="D2292" s="1"/>
      <x:c r="E2292" s="1"/>
      <x:c r="F2292" s="1"/>
      <x:c r="G2292" s="1"/>
      <x:c r="H2292" s="1"/>
      <x:c r="I2292" s="53">
        <x:f t="shared" si="422"/>
        <x:v>3</x:v>
      </x:c>
      <x:c r="J2292" s="53">
        <x:f t="shared" si="423"/>
        <x:v>9</x:v>
      </x:c>
      <x:c r="K2292" s="53">
        <x:f t="shared" si="424"/>
        <x:v>14</x:v>
      </x:c>
      <x:c r="L2292" s="53">
        <x:f t="shared" si="425"/>
        <x:v>26</x:v>
      </x:c>
      <x:c r="M2292" s="54">
        <x:f t="shared" si="426"/>
        <x:v>1446.2344934783346</x:v>
      </x:c>
      <x:c r="N2292" s="54">
        <x:f t="shared" si="427"/>
        <x:v>0.50432950935995458</x:v>
      </x:c>
      <x:c r="O2292" s="55">
        <x:f t="shared" si="428"/>
        <x:v>83046</x:v>
      </x:c>
      <x:c r="P2292" s="55">
        <x:f t="shared" si="429"/>
        <x:v>18920</x:v>
      </x:c>
      <x:c r="Q2292" s="55">
        <x:f t="shared" si="430"/>
        <x:v>37608.23773399886</x:v>
      </x:c>
      <x:c r="R2292" s="55">
        <x:f t="shared" si="431"/>
        <x:v>6517.7622660011402</x:v>
      </x:c>
      <x:c r="S2292" s="1" t="str">
        <x:f t="shared" si="432"/>
        <x:v>YES</x:v>
      </x:c>
      <x:c r="T2292" s="1">
        <x:f t="shared" si="433"/>
        <x:v>6517.7622660011402</x:v>
      </x:c>
    </x:row>
    <x:row r="2293">
      <x:c r="A2293" s="1"/>
      <x:c r="B2293" s="1"/>
      <x:c r="C2293" s="1"/>
      <x:c r="D2293" s="1"/>
      <x:c r="E2293" s="1"/>
      <x:c r="F2293" s="1"/>
      <x:c r="G2293" s="1"/>
      <x:c r="H2293" s="1"/>
      <x:c r="I2293" s="53">
        <x:f t="shared" si="422"/>
        <x:v>3</x:v>
      </x:c>
      <x:c r="J2293" s="53">
        <x:f t="shared" si="423"/>
        <x:v>9</x:v>
      </x:c>
      <x:c r="K2293" s="53">
        <x:f t="shared" si="424"/>
        <x:v>15</x:v>
      </x:c>
      <x:c r="L2293" s="53">
        <x:f t="shared" si="425"/>
        <x:v>27</x:v>
      </x:c>
      <x:c r="M2293" s="54">
        <x:f t="shared" si="426"/>
        <x:v>1509.8227003544807</x:v>
      </x:c>
      <x:c r="N2293" s="54">
        <x:f t="shared" si="427"/>
        <x:v>0.54848798635727825</x:v>
      </x:c>
      <x:c r="O2293" s="55">
        <x:f t="shared" si="428"/>
        <x:v>85746</x:v>
      </x:c>
      <x:c r="P2293" s="55">
        <x:f t="shared" si="429"/>
        <x:v>19800</x:v>
      </x:c>
      <x:c r="Q2293" s="55">
        <x:f t="shared" si="430"/>
        <x:v>38712.199658931961</x:v>
      </x:c>
      <x:c r="R2293" s="55">
        <x:f t="shared" si="431"/>
        <x:v>7233.8003410680394</x:v>
      </x:c>
      <x:c r="S2293" s="1" t="str">
        <x:f t="shared" si="432"/>
        <x:v>YES</x:v>
      </x:c>
      <x:c r="T2293" s="1">
        <x:f t="shared" si="433"/>
        <x:v>7233.8003410680394</x:v>
      </x:c>
    </x:row>
    <x:row r="2294">
      <x:c r="A2294" s="1"/>
      <x:c r="B2294" s="1"/>
      <x:c r="C2294" s="1"/>
      <x:c r="D2294" s="1"/>
      <x:c r="E2294" s="1"/>
      <x:c r="F2294" s="1"/>
      <x:c r="G2294" s="1"/>
      <x:c r="H2294" s="1"/>
      <x:c r="I2294" s="53">
        <x:f t="shared" si="422"/>
        <x:v>3</x:v>
      </x:c>
      <x:c r="J2294" s="53">
        <x:f t="shared" si="423"/>
        <x:v>9</x:v>
      </x:c>
      <x:c r="K2294" s="53">
        <x:f t="shared" si="424"/>
        <x:v>16</x:v>
      </x:c>
      <x:c r="L2294" s="53">
        <x:f t="shared" si="425"/>
        <x:v>28</x:v>
      </x:c>
      <x:c r="M2294" s="54">
        <x:f t="shared" si="426"/>
        <x:v>1574.8834762319698</x:v>
      </x:c>
      <x:c r="N2294" s="54">
        <x:f t="shared" si="427"/>
        <x:v>0.5936690807166457</x:v>
      </x:c>
      <x:c r="O2294" s="55">
        <x:f t="shared" si="428"/>
        <x:v>88446</x:v>
      </x:c>
      <x:c r="P2294" s="55">
        <x:f t="shared" si="429"/>
        <x:v>20680</x:v>
      </x:c>
      <x:c r="Q2294" s="55">
        <x:f t="shared" si="430"/>
        <x:v>39841.727017916142</x:v>
      </x:c>
      <x:c r="R2294" s="55">
        <x:f t="shared" si="431"/>
        <x:v>7924.2729820838576</x:v>
      </x:c>
      <x:c r="S2294" s="1" t="str">
        <x:f t="shared" si="432"/>
        <x:v>YES</x:v>
      </x:c>
      <x:c r="T2294" s="1">
        <x:f t="shared" si="433"/>
        <x:v>7924.2729820838576</x:v>
      </x:c>
    </x:row>
    <x:row r="2295">
      <x:c r="A2295" s="1"/>
      <x:c r="B2295" s="1"/>
      <x:c r="C2295" s="1"/>
      <x:c r="D2295" s="1"/>
      <x:c r="E2295" s="1"/>
      <x:c r="F2295" s="1"/>
      <x:c r="G2295" s="1"/>
      <x:c r="H2295" s="1"/>
      <x:c r="I2295" s="53">
        <x:f t="shared" si="422"/>
        <x:v>3</x:v>
      </x:c>
      <x:c r="J2295" s="53">
        <x:f t="shared" si="423"/>
        <x:v>9</x:v>
      </x:c>
      <x:c r="K2295" s="53">
        <x:f t="shared" si="424"/>
        <x:v>17</x:v>
      </x:c>
      <x:c r="L2295" s="53">
        <x:f t="shared" si="425"/>
        <x:v>29</x:v>
      </x:c>
      <x:c r="M2295" s="54">
        <x:f t="shared" si="426"/>
        <x:v>1641.4436996785103</x:v>
      </x:c>
      <x:c r="N2295" s="54">
        <x:f t="shared" si="427"/>
        <x:v>0.63989145811007653</x:v>
      </x:c>
      <x:c r="O2295" s="55">
        <x:f t="shared" si="428"/>
        <x:v>91146</x:v>
      </x:c>
      <x:c r="P2295" s="55">
        <x:f t="shared" si="429"/>
        <x:v>21560</x:v>
      </x:c>
      <x:c r="Q2295" s="55">
        <x:f t="shared" si="430"/>
        <x:v>40997.286452751912</x:v>
      </x:c>
      <x:c r="R2295" s="55">
        <x:f t="shared" si="431"/>
        <x:v>8588.7135472480877</x:v>
      </x:c>
      <x:c r="S2295" s="1" t="str">
        <x:f t="shared" si="432"/>
        <x:v>YES</x:v>
      </x:c>
      <x:c r="T2295" s="1">
        <x:f t="shared" si="433"/>
        <x:v>8588.7135472480877</x:v>
      </x:c>
    </x:row>
    <x:row r="2296">
      <x:c r="A2296" s="1"/>
      <x:c r="B2296" s="1"/>
      <x:c r="C2296" s="1"/>
      <x:c r="D2296" s="1"/>
      <x:c r="E2296" s="1"/>
      <x:c r="F2296" s="1"/>
      <x:c r="G2296" s="1"/>
      <x:c r="H2296" s="1"/>
      <x:c r="I2296" s="53">
        <x:f t="shared" si="422"/>
        <x:v>3</x:v>
      </x:c>
      <x:c r="J2296" s="53">
        <x:f t="shared" si="423"/>
        <x:v>9</x:v>
      </x:c>
      <x:c r="K2296" s="53">
        <x:f t="shared" si="424"/>
        <x:v>18</x:v>
      </x:c>
      <x:c r="L2296" s="53">
        <x:f t="shared" si="425"/>
        <x:v>30</x:v>
      </x:c>
      <x:c r="M2296" s="54">
        <x:f t="shared" si="426"/>
        <x:v>1709.5306911370976</x:v>
      </x:c>
      <x:c r="N2296" s="54">
        <x:f t="shared" si="427"/>
        <x:v>0.68717409106742888</x:v>
      </x:c>
      <x:c r="O2296" s="55">
        <x:f t="shared" si="428"/>
        <x:v>93846</x:v>
      </x:c>
      <x:c r="P2296" s="55">
        <x:f t="shared" si="429"/>
        <x:v>22440</x:v>
      </x:c>
      <x:c r="Q2296" s="55">
        <x:f t="shared" si="430"/>
        <x:v>42179.35227668572</x:v>
      </x:c>
      <x:c r="R2296" s="55">
        <x:f t="shared" si="431"/>
        <x:v>9226.6477233142796</x:v>
      </x:c>
      <x:c r="S2296" s="1" t="str">
        <x:f t="shared" si="432"/>
        <x:v>YES</x:v>
      </x:c>
      <x:c r="T2296" s="1">
        <x:f t="shared" si="433"/>
        <x:v>9226.6477233142796</x:v>
      </x:c>
    </x:row>
    <x:row r="2297">
      <x:c r="A2297" s="1"/>
      <x:c r="B2297" s="1"/>
      <x:c r="C2297" s="1"/>
      <x:c r="D2297" s="1"/>
      <x:c r="E2297" s="1"/>
      <x:c r="F2297" s="1"/>
      <x:c r="G2297" s="1"/>
      <x:c r="H2297" s="1"/>
      <x:c r="I2297" s="53">
        <x:f t="shared" si="422"/>
        <x:v>3</x:v>
      </x:c>
      <x:c r="J2297" s="53">
        <x:f t="shared" si="423"/>
        <x:v>9</x:v>
      </x:c>
      <x:c r="K2297" s="53">
        <x:f t="shared" si="424"/>
        <x:v>19</x:v>
      </x:c>
      <x:c r="L2297" s="53">
        <x:f t="shared" si="425"/>
        <x:v>31</x:v>
      </x:c>
      <x:c r="M2297" s="54">
        <x:f t="shared" si="426"/>
        <x:v>1779.1722197731192</x:v>
      </x:c>
      <x:c r="N2297" s="54">
        <x:f t="shared" si="427"/>
        <x:v>0.73553626373133274</x:v>
      </x:c>
      <x:c r="O2297" s="55">
        <x:f t="shared" si="428"/>
        <x:v>96546</x:v>
      </x:c>
      <x:c r="P2297" s="55">
        <x:f t="shared" si="429"/>
        <x:v>23320</x:v>
      </x:c>
      <x:c r="Q2297" s="55">
        <x:f t="shared" si="430"/>
        <x:v>43388.406593283318</x:v>
      </x:c>
      <x:c r="R2297" s="55">
        <x:f t="shared" si="431"/>
        <x:v>9837.5934067166818</x:v>
      </x:c>
      <x:c r="S2297" s="1" t="str">
        <x:f t="shared" si="432"/>
        <x:v>YES</x:v>
      </x:c>
      <x:c r="T2297" s="1">
        <x:f t="shared" si="433"/>
        <x:v>9837.5934067166818</x:v>
      </x:c>
    </x:row>
    <x:row r="2298">
      <x:c r="A2298" s="1"/>
      <x:c r="B2298" s="1"/>
      <x:c r="C2298" s="1"/>
      <x:c r="D2298" s="1"/>
      <x:c r="E2298" s="1"/>
      <x:c r="F2298" s="1"/>
      <x:c r="G2298" s="1"/>
      <x:c r="H2298" s="1"/>
      <x:c r="I2298" s="53">
        <x:f t="shared" si="422"/>
        <x:v>3</x:v>
      </x:c>
      <x:c r="J2298" s="53">
        <x:f t="shared" si="423"/>
        <x:v>9</x:v>
      </x:c>
      <x:c r="K2298" s="53">
        <x:f t="shared" si="424"/>
        <x:v>20</x:v>
      </x:c>
      <x:c r="L2298" s="53">
        <x:f t="shared" si="425"/>
        <x:v>32</x:v>
      </x:c>
      <x:c r="M2298" s="54">
        <x:f t="shared" si="426"/>
        <x:v>1850.3965104235963</x:v>
      </x:c>
      <x:c r="N2298" s="54">
        <x:f t="shared" si="427"/>
        <x:v>0.78499757668305292</x:v>
      </x:c>
      <x:c r="O2298" s="55">
        <x:f t="shared" si="428"/>
        <x:v>99246</x:v>
      </x:c>
      <x:c r="P2298" s="55">
        <x:f t="shared" si="429"/>
        <x:v>24200</x:v>
      </x:c>
      <x:c r="Q2298" s="55">
        <x:f t="shared" si="430"/>
        <x:v>44624.939417076326</x:v>
      </x:c>
      <x:c r="R2298" s="55">
        <x:f t="shared" si="431"/>
        <x:v>10421.060582923674</x:v>
      </x:c>
      <x:c r="S2298" s="1" t="str">
        <x:f t="shared" si="432"/>
        <x:v>YES</x:v>
      </x:c>
      <x:c r="T2298" s="1">
        <x:f t="shared" si="433"/>
        <x:v>10421.060582923674</x:v>
      </x:c>
    </x:row>
    <x:row r="2299">
      <x:c r="A2299" s="1"/>
      <x:c r="B2299" s="1"/>
      <x:c r="C2299" s="1"/>
      <x:c r="D2299" s="1"/>
      <x:c r="E2299" s="1"/>
      <x:c r="F2299" s="1"/>
      <x:c r="G2299" s="1"/>
      <x:c r="H2299" s="1"/>
      <x:c r="I2299" s="53">
        <x:f t="shared" si="422"/>
        <x:v>3</x:v>
      </x:c>
      <x:c r="J2299" s="53">
        <x:f t="shared" si="423"/>
        <x:v>9</x:v>
      </x:c>
      <x:c r="K2299" s="53">
        <x:f t="shared" si="424"/>
        <x:v>21</x:v>
      </x:c>
      <x:c r="L2299" s="53">
        <x:f t="shared" si="425"/>
        <x:v>33</x:v>
      </x:c>
      <x:c r="M2299" s="54">
        <x:f t="shared" si="426"/>
        <x:v>1923.23225065004</x:v>
      </x:c>
      <x:c r="N2299" s="54">
        <x:f t="shared" si="427"/>
        <x:v>0.83557795184030559</x:v>
      </x:c>
      <x:c r="O2299" s="55">
        <x:f t="shared" si="428"/>
        <x:v>101946</x:v>
      </x:c>
      <x:c r="P2299" s="55">
        <x:f t="shared" si="429"/>
        <x:v>25080</x:v>
      </x:c>
      <x:c r="Q2299" s="55">
        <x:f t="shared" si="430"/>
        <x:v>45889.448796007637</x:v>
      </x:c>
      <x:c r="R2299" s="55">
        <x:f t="shared" si="431"/>
        <x:v>10976.551203992363</x:v>
      </x:c>
      <x:c r="S2299" s="1" t="str">
        <x:f t="shared" si="432"/>
        <x:v>YES</x:v>
      </x:c>
      <x:c r="T2299" s="1">
        <x:f t="shared" si="433"/>
        <x:v>10976.551203992363</x:v>
      </x:c>
    </x:row>
    <x:row r="2300">
      <x:c r="A2300" s="1"/>
      <x:c r="B2300" s="1"/>
      <x:c r="C2300" s="1"/>
      <x:c r="D2300" s="1"/>
      <x:c r="E2300" s="1"/>
      <x:c r="F2300" s="1"/>
      <x:c r="G2300" s="1"/>
      <x:c r="H2300" s="1"/>
      <x:c r="I2300" s="53">
        <x:f t="shared" si="422"/>
        <x:v>3</x:v>
      </x:c>
      <x:c r="J2300" s="53">
        <x:f t="shared" si="423"/>
        <x:v>9</x:v>
      </x:c>
      <x:c r="K2300" s="53">
        <x:f t="shared" si="424"/>
        <x:v>22</x:v>
      </x:c>
      <x:c r="L2300" s="53">
        <x:f t="shared" si="425"/>
        <x:v>34</x:v>
      </x:c>
      <x:c r="M2300" s="54">
        <x:f t="shared" si="426"/>
        <x:v>1997.7085978964365</x:v>
      </x:c>
      <x:c r="N2300" s="54">
        <x:f t="shared" si="427"/>
        <x:v>0.88729763742808088</x:v>
      </x:c>
      <x:c r="O2300" s="55">
        <x:f t="shared" si="428"/>
        <x:v>104646</x:v>
      </x:c>
      <x:c r="P2300" s="55">
        <x:f t="shared" si="429"/>
        <x:v>25960</x:v>
      </x:c>
      <x:c r="Q2300" s="55">
        <x:f t="shared" si="430"/>
        <x:v>47182.440935702019</x:v>
      </x:c>
      <x:c r="R2300" s="55">
        <x:f t="shared" si="431"/>
        <x:v>11503.559064297981</x:v>
      </x:c>
      <x:c r="S2300" s="1" t="str">
        <x:f t="shared" si="432"/>
        <x:v>YES</x:v>
      </x:c>
      <x:c r="T2300" s="1">
        <x:f t="shared" si="433"/>
        <x:v>11503.559064297981</x:v>
      </x:c>
    </x:row>
    <x:row r="2301">
      <x:c r="A2301" s="1"/>
      <x:c r="B2301" s="1"/>
      <x:c r="C2301" s="1"/>
      <x:c r="D2301" s="1"/>
      <x:c r="E2301" s="1"/>
      <x:c r="F2301" s="1"/>
      <x:c r="G2301" s="1"/>
      <x:c r="H2301" s="1"/>
      <x:c r="I2301" s="53">
        <x:f t="shared" si="422"/>
        <x:v>3</x:v>
      </x:c>
      <x:c r="J2301" s="53">
        <x:f t="shared" si="423"/>
        <x:v>9</x:v>
      </x:c>
      <x:c r="K2301" s="53">
        <x:f t="shared" si="424"/>
        <x:v>23</x:v>
      </x:c>
      <x:c r="L2301" s="53">
        <x:f t="shared" si="425"/>
        <x:v>35</x:v>
      </x:c>
      <x:c r="M2301" s="54">
        <x:f t="shared" si="426"/>
        <x:v>2073.8551867538727</x:v>
      </x:c>
      <x:c r="N2301" s="54">
        <x:f t="shared" si="427"/>
        <x:v>0.94017721302352264</x:v>
      </x:c>
      <x:c r="O2301" s="55">
        <x:f t="shared" si="428"/>
        <x:v>107346</x:v>
      </x:c>
      <x:c r="P2301" s="55">
        <x:f t="shared" si="429"/>
        <x:v>26840</x:v>
      </x:c>
      <x:c r="Q2301" s="55">
        <x:f t="shared" si="430"/>
        <x:v>48504.430325588066</x:v>
      </x:c>
      <x:c r="R2301" s="55">
        <x:f t="shared" si="431"/>
        <x:v>12001.569674411934</x:v>
      </x:c>
      <x:c r="S2301" s="1" t="str">
        <x:f t="shared" si="432"/>
        <x:v>YES</x:v>
      </x:c>
      <x:c r="T2301" s="1">
        <x:f t="shared" si="433"/>
        <x:v>12001.569674411934</x:v>
      </x:c>
    </x:row>
    <x:row r="2302">
      <x:c r="A2302" s="1"/>
      <x:c r="B2302" s="1"/>
      <x:c r="C2302" s="1"/>
      <x:c r="D2302" s="1"/>
      <x:c r="E2302" s="1"/>
      <x:c r="F2302" s="1"/>
      <x:c r="G2302" s="1"/>
      <x:c r="H2302" s="1"/>
      <x:c r="I2302" s="53">
        <x:f t="shared" si="422"/>
        <x:v>3</x:v>
      </x:c>
      <x:c r="J2302" s="53">
        <x:f t="shared" si="423"/>
        <x:v>9</x:v>
      </x:c>
      <x:c r="K2302" s="53">
        <x:f t="shared" si="424"/>
        <x:v>24</x:v>
      </x:c>
      <x:c r="L2302" s="53">
        <x:f t="shared" si="425"/>
        <x:v>36</x:v>
      </x:c>
      <x:c r="M2302" s="54">
        <x:f t="shared" si="426"/>
        <x:v>2151.7021363333688</x:v>
      </x:c>
      <x:c r="N2302" s="54">
        <x:f t="shared" si="427"/>
        <x:v>0.99423759467595052</x:v>
      </x:c>
      <x:c r="O2302" s="55">
        <x:f t="shared" si="428"/>
        <x:v>110046</x:v>
      </x:c>
      <x:c r="P2302" s="55">
        <x:f t="shared" si="429"/>
        <x:v>27720</x:v>
      </x:c>
      <x:c r="Q2302" s="55">
        <x:f t="shared" si="430"/>
        <x:v>49855.939866898763</x:v>
      </x:c>
      <x:c r="R2302" s="55">
        <x:f t="shared" si="431"/>
        <x:v>12470.060133101237</x:v>
      </x:c>
      <x:c r="S2302" s="1" t="str">
        <x:f t="shared" si="432"/>
        <x:v>YES</x:v>
      </x:c>
      <x:c r="T2302" s="1">
        <x:f t="shared" si="433"/>
        <x:v>12470.060133101237</x:v>
      </x:c>
    </x:row>
    <x:row r="2303">
      <x:c r="A2303" s="1"/>
      <x:c r="B2303" s="1"/>
      <x:c r="C2303" s="1"/>
      <x:c r="D2303" s="1"/>
      <x:c r="E2303" s="1"/>
      <x:c r="F2303" s="1"/>
      <x:c r="G2303" s="1"/>
      <x:c r="H2303" s="1"/>
      <x:c r="I2303" s="53">
        <x:f t="shared" si="422"/>
        <x:v>3</x:v>
      </x:c>
      <x:c r="J2303" s="53">
        <x:f t="shared" si="423"/>
        <x:v>9</x:v>
      </x:c>
      <x:c r="K2303" s="53">
        <x:f t="shared" si="424"/>
        <x:v>25</x:v>
      </x:c>
      <x:c r="L2303" s="53">
        <x:f t="shared" si="425"/>
        <x:v>37</x:v>
      </x:c>
      <x:c r="M2303" s="54">
        <x:f t="shared" si="426"/>
        <x:v>2231.2800577484663</x:v>
      </x:c>
      <x:c r="N2303" s="54">
        <x:f t="shared" si="427"/>
        <x:v>1.0495000401031016</x:v>
      </x:c>
      <x:c r="O2303" s="55">
        <x:f t="shared" si="428"/>
        <x:v>112746</x:v>
      </x:c>
      <x:c r="P2303" s="55">
        <x:f t="shared" si="429"/>
        <x:v>28600</x:v>
      </x:c>
      <x:c r="Q2303" s="55">
        <x:f t="shared" si="430"/>
        <x:v>51237.501002577541</x:v>
      </x:c>
      <x:c r="R2303" s="55">
        <x:f t="shared" si="431"/>
        <x:v>12908.498997422459</x:v>
      </x:c>
      <x:c r="S2303" s="1" t="str">
        <x:f t="shared" si="432"/>
        <x:v>YES</x:v>
      </x:c>
      <x:c r="T2303" s="1">
        <x:f t="shared" si="433"/>
        <x:v>12908.498997422459</x:v>
      </x:c>
    </x:row>
    <x:row r="2304">
      <x:c r="A2304" s="1"/>
      <x:c r="B2304" s="1"/>
      <x:c r="C2304" s="1"/>
      <x:c r="D2304" s="1"/>
      <x:c r="E2304" s="1"/>
      <x:c r="F2304" s="1"/>
      <x:c r="G2304" s="1"/>
      <x:c r="H2304" s="1"/>
      <x:c r="I2304" s="53">
        <x:f t="shared" si="422"/>
        <x:v>3</x:v>
      </x:c>
      <x:c r="J2304" s="53">
        <x:f t="shared" si="423"/>
        <x:v>9</x:v>
      </x:c>
      <x:c r="K2304" s="53">
        <x:f t="shared" si="424"/>
        <x:v>26</x:v>
      </x:c>
      <x:c r="L2304" s="53">
        <x:f t="shared" si="425"/>
        <x:v>38</x:v>
      </x:c>
      <x:c r="M2304" s="54">
        <x:f t="shared" si="426"/>
        <x:v>2312.620061709184</x:v>
      </x:c>
      <x:c r="N2304" s="54">
        <x:f t="shared" si="427"/>
        <x:v>1.1059861539647111</x:v>
      </x:c>
      <x:c r="O2304" s="55">
        <x:f t="shared" si="428"/>
        <x:v>115446</x:v>
      </x:c>
      <x:c r="P2304" s="55">
        <x:f t="shared" si="429"/>
        <x:v>29480</x:v>
      </x:c>
      <x:c r="Q2304" s="55">
        <x:f t="shared" si="430"/>
        <x:v>52649.653849117778</x:v>
      </x:c>
      <x:c r="R2304" s="55">
        <x:f t="shared" si="431"/>
        <x:v>13316.346150882222</x:v>
      </x:c>
      <x:c r="S2304" s="1" t="str">
        <x:f t="shared" si="432"/>
        <x:v>YES</x:v>
      </x:c>
      <x:c r="T2304" s="1">
        <x:f t="shared" si="433"/>
        <x:v>13316.346150882222</x:v>
      </x:c>
    </x:row>
    <x:row r="2305">
      <x:c r="A2305" s="1"/>
      <x:c r="B2305" s="1"/>
      <x:c r="C2305" s="1"/>
      <x:c r="D2305" s="1"/>
      <x:c r="E2305" s="1"/>
      <x:c r="F2305" s="1"/>
      <x:c r="G2305" s="1"/>
      <x:c r="H2305" s="1"/>
      <x:c r="I2305" s="53">
        <x:f t="shared" si="422"/>
        <x:v>3</x:v>
      </x:c>
      <x:c r="J2305" s="53">
        <x:f t="shared" si="423"/>
        <x:v>9</x:v>
      </x:c>
      <x:c r="K2305" s="53">
        <x:f t="shared" si="424"/>
        <x:v>27</x:v>
      </x:c>
      <x:c r="L2305" s="53">
        <x:f t="shared" si="425"/>
        <x:v>39</x:v>
      </x:c>
      <x:c r="M2305" s="54">
        <x:f t="shared" si="426"/>
        <x:v>2395.7537662289405</x:v>
      </x:c>
      <x:c r="N2305" s="54">
        <x:f t="shared" si="427"/>
        <x:v>1.163717893214542</x:v>
      </x:c>
      <x:c r="O2305" s="55">
        <x:f t="shared" si="428"/>
        <x:v>118146</x:v>
      </x:c>
      <x:c r="P2305" s="55">
        <x:f t="shared" si="429"/>
        <x:v>30360</x:v>
      </x:c>
      <x:c r="Q2305" s="55">
        <x:f t="shared" si="430"/>
        <x:v>54092.947330363546</x:v>
      </x:c>
      <x:c r="R2305" s="55">
        <x:f t="shared" si="431"/>
        <x:v>13693.052669636454</x:v>
      </x:c>
      <x:c r="S2305" s="1" t="str">
        <x:f t="shared" si="432"/>
        <x:v>YES</x:v>
      </x:c>
      <x:c r="T2305" s="1">
        <x:f t="shared" si="433"/>
        <x:v>13693.052669636454</x:v>
      </x:c>
    </x:row>
    <x:row r="2306">
      <x:c r="A2306" s="1"/>
      <x:c r="B2306" s="1"/>
      <x:c r="C2306" s="1"/>
      <x:c r="D2306" s="1"/>
      <x:c r="E2306" s="1"/>
      <x:c r="F2306" s="1"/>
      <x:c r="G2306" s="1"/>
      <x:c r="H2306" s="1"/>
      <x:c r="I2306" s="53">
        <x:f t="shared" si="422"/>
        <x:v>3</x:v>
      </x:c>
      <x:c r="J2306" s="53">
        <x:f t="shared" si="423"/>
        <x:v>9</x:v>
      </x:c>
      <x:c r="K2306" s="53">
        <x:f t="shared" si="424"/>
        <x:v>28</x:v>
      </x:c>
      <x:c r="L2306" s="53">
        <x:f t="shared" si="425"/>
        <x:v>40</x:v>
      </x:c>
      <x:c r="M2306" s="54">
        <x:f t="shared" si="426"/>
        <x:v>2480.7133044460943</x:v>
      </x:c>
      <x:c r="N2306" s="54">
        <x:f t="shared" si="427"/>
        <x:v>1.2227175725320099</x:v>
      </x:c>
      <x:c r="O2306" s="55">
        <x:f t="shared" si="428"/>
        <x:v>120846</x:v>
      </x:c>
      <x:c r="P2306" s="55">
        <x:f t="shared" si="429"/>
        <x:v>31240</x:v>
      </x:c>
      <x:c r="Q2306" s="55">
        <x:f t="shared" si="430"/>
        <x:v>55567.939313300245</x:v>
      </x:c>
      <x:c r="R2306" s="55">
        <x:f t="shared" si="431"/>
        <x:v>14038.060686699755</x:v>
      </x:c>
      <x:c r="S2306" s="1" t="str">
        <x:f t="shared" si="432"/>
        <x:v>YES</x:v>
      </x:c>
      <x:c r="T2306" s="1">
        <x:f t="shared" si="433"/>
        <x:v>14038.060686699755</x:v>
      </x:c>
    </x:row>
    <x:row r="2307">
      <x:c r="A2307" s="1"/>
      <x:c r="B2307" s="1"/>
      <x:c r="C2307" s="1"/>
      <x:c r="D2307" s="1"/>
      <x:c r="E2307" s="1"/>
      <x:c r="F2307" s="1"/>
      <x:c r="G2307" s="1"/>
      <x:c r="H2307" s="1"/>
      <x:c r="I2307" s="53">
        <x:f t="shared" si="422"/>
        <x:v>3</x:v>
      </x:c>
      <x:c r="J2307" s="53">
        <x:f t="shared" si="423"/>
        <x:v>9</x:v>
      </x:c>
      <x:c r="K2307" s="53">
        <x:f t="shared" si="424"/>
        <x:v>29</x:v>
      </x:c>
      <x:c r="L2307" s="53">
        <x:f t="shared" si="425"/>
        <x:v>41</x:v>
      </x:c>
      <x:c r="M2307" s="54">
        <x:f t="shared" si="426"/>
        <x:v>2567.5313325617481</x:v>
      </x:c>
      <x:c r="N2307" s="54">
        <x:f t="shared" si="427"/>
        <x:v>1.2830078698345473</x:v>
      </x:c>
      <x:c r="O2307" s="55">
        <x:f t="shared" si="428"/>
        <x:v>123546</x:v>
      </x:c>
      <x:c r="P2307" s="55">
        <x:f t="shared" si="429"/>
        <x:v>32120</x:v>
      </x:c>
      <x:c r="Q2307" s="55">
        <x:f t="shared" si="430"/>
        <x:v>57075.196745863679</x:v>
      </x:c>
      <x:c r="R2307" s="55">
        <x:f t="shared" si="431"/>
        <x:v>14350.803254136321</x:v>
      </x:c>
      <x:c r="S2307" s="1" t="str">
        <x:f t="shared" si="432"/>
        <x:v>YES</x:v>
      </x:c>
      <x:c r="T2307" s="1">
        <x:f t="shared" si="433"/>
        <x:v>14350.803254136321</x:v>
      </x:c>
    </x:row>
    <x:row r="2308">
      <x:c r="A2308" s="1"/>
      <x:c r="B2308" s="1"/>
      <x:c r="C2308" s="1"/>
      <x:c r="D2308" s="1"/>
      <x:c r="E2308" s="1"/>
      <x:c r="F2308" s="1"/>
      <x:c r="G2308" s="1"/>
      <x:c r="H2308" s="1"/>
      <x:c r="I2308" s="53">
        <x:f t="shared" si="422"/>
        <x:v>3</x:v>
      </x:c>
      <x:c r="J2308" s="53">
        <x:f t="shared" si="423"/>
        <x:v>9</x:v>
      </x:c>
      <x:c r="K2308" s="53">
        <x:f t="shared" si="424"/>
        <x:v>30</x:v>
      </x:c>
      <x:c r="L2308" s="53">
        <x:f t="shared" si="425"/>
        <x:v>42</x:v>
      </x:c>
      <x:c r="M2308" s="54">
        <x:f t="shared" si="426"/>
        <x:v>2656.2410378955187</x:v>
      </x:c>
      <x:c r="N2308" s="54">
        <x:f t="shared" si="427"/>
        <x:v>1.344611831871888</x:v>
      </x:c>
      <x:c r="O2308" s="55">
        <x:f t="shared" si="428"/>
        <x:v>126246</x:v>
      </x:c>
      <x:c r="P2308" s="55">
        <x:f t="shared" si="429"/>
        <x:v>33000</x:v>
      </x:c>
      <x:c r="Q2308" s="55">
        <x:f t="shared" si="430"/>
        <x:v>58615.295796797196</x:v>
      </x:c>
      <x:c r="R2308" s="55">
        <x:f t="shared" si="431"/>
        <x:v>14630.704203202804</x:v>
      </x:c>
      <x:c r="S2308" s="1" t="str">
        <x:f t="shared" si="432"/>
        <x:v>YES</x:v>
      </x:c>
      <x:c r="T2308" s="1">
        <x:f t="shared" si="433"/>
        <x:v>14630.704203202804</x:v>
      </x:c>
    </x:row>
    <x:row r="2309">
      <x:c r="A2309" s="1"/>
      <x:c r="B2309" s="1"/>
      <x:c r="C2309" s="1"/>
      <x:c r="D2309" s="1"/>
      <x:c r="E2309" s="1"/>
      <x:c r="F2309" s="1"/>
      <x:c r="G2309" s="1"/>
      <x:c r="H2309" s="1"/>
      <x:c r="I2309" s="53">
        <x:f t="shared" si="422"/>
        <x:v>3</x:v>
      </x:c>
      <x:c r="J2309" s="53">
        <x:f t="shared" si="423"/>
        <x:v>10</x:v>
      </x:c>
      <x:c r="K2309" s="53">
        <x:f t="shared" si="424"/>
        <x:v>0</x:v>
      </x:c>
      <x:c r="L2309" s="53">
        <x:f t="shared" si="425"/>
        <x:v>13</x:v>
      </x:c>
      <x:c r="M2309" s="54">
        <x:f t="shared" si="426"/>
        <x:v>743.39536325890731</x:v>
      </x:c>
      <x:c r="N2309" s="54">
        <x:f t="shared" si="427"/>
        <x:v>1.6246780040907852E-2</x:v>
      </x:c>
      <x:c r="O2309" s="55">
        <x:f t="shared" si="428"/>
        <x:v>47340</x:v>
      </x:c>
      <x:c r="P2309" s="55">
        <x:f t="shared" si="429"/>
        <x:v>7040</x:v>
      </x:c>
      <x:c r="Q2309" s="55">
        <x:f t="shared" si="430"/>
        <x:v>25406.169501022698</x:v>
      </x:c>
      <x:c r="R2309" s="55">
        <x:f t="shared" si="431"/>
        <x:v>-5106.1695010226977</x:v>
      </x:c>
      <x:c r="S2309" s="1" t="str">
        <x:f t="shared" si="432"/>
        <x:v>YES</x:v>
      </x:c>
      <x:c r="T2309" s="1">
        <x:f t="shared" si="433"/>
        <x:v>-5106.1695010226977</x:v>
      </x:c>
    </x:row>
    <x:row r="2310">
      <x:c r="A2310" s="1"/>
      <x:c r="B2310" s="1"/>
      <x:c r="C2310" s="1"/>
      <x:c r="D2310" s="1"/>
      <x:c r="E2310" s="1"/>
      <x:c r="F2310" s="1"/>
      <x:c r="G2310" s="1"/>
      <x:c r="H2310" s="1"/>
      <x:c r="I2310" s="53">
        <x:f t="shared" si="422"/>
        <x:v>3</x:v>
      </x:c>
      <x:c r="J2310" s="53">
        <x:f t="shared" si="423"/>
        <x:v>10</x:v>
      </x:c>
      <x:c r="K2310" s="53">
        <x:f t="shared" si="424"/>
        <x:v>1</x:v>
      </x:c>
      <x:c r="L2310" s="53">
        <x:f t="shared" si="425"/>
        <x:v>14</x:v>
      </x:c>
      <x:c r="M2310" s="54">
        <x:f t="shared" si="426"/>
        <x:v>788.95786325890731</x:v>
      </x:c>
      <x:c r="N2310" s="54">
        <x:f t="shared" si="427"/>
        <x:v>4.7887405040907854E-2</x:v>
      </x:c>
      <x:c r="O2310" s="55">
        <x:f t="shared" si="428"/>
        <x:v>50040</x:v>
      </x:c>
      <x:c r="P2310" s="55">
        <x:f t="shared" si="429"/>
        <x:v>7920</x:v>
      </x:c>
      <x:c r="Q2310" s="55">
        <x:f t="shared" si="430"/>
        <x:v>26197.185126022698</x:v>
      </x:c>
      <x:c r="R2310" s="55">
        <x:f t="shared" si="431"/>
        <x:v>-4077.1851260226977</x:v>
      </x:c>
      <x:c r="S2310" s="1" t="str">
        <x:f t="shared" si="432"/>
        <x:v>YES</x:v>
      </x:c>
      <x:c r="T2310" s="1">
        <x:f t="shared" si="433"/>
        <x:v>-4077.1851260226977</x:v>
      </x:c>
    </x:row>
    <x:row r="2311">
      <x:c r="A2311" s="1"/>
      <x:c r="B2311" s="1"/>
      <x:c r="C2311" s="1"/>
      <x:c r="D2311" s="1"/>
      <x:c r="E2311" s="1"/>
      <x:c r="F2311" s="1"/>
      <x:c r="G2311" s="1"/>
      <x:c r="H2311" s="1"/>
      <x:c r="I2311" s="53">
        <x:f t="shared" si="422"/>
        <x:v>3</x:v>
      </x:c>
      <x:c r="J2311" s="53">
        <x:f t="shared" si="423"/>
        <x:v>10</x:v>
      </x:c>
      <x:c r="K2311" s="53">
        <x:f t="shared" si="424"/>
        <x:v>2</x:v>
      </x:c>
      <x:c r="L2311" s="53">
        <x:f t="shared" si="425"/>
        <x:v>15</x:v>
      </x:c>
      <x:c r="M2311" s="54">
        <x:f t="shared" si="426"/>
        <x:v>835.65942575890733</x:v>
      </x:c>
      <x:c r="N2311" s="54">
        <x:f t="shared" si="427"/>
        <x:v>8.0319045665907876E-2</x:v>
      </x:c>
      <x:c r="O2311" s="55">
        <x:f t="shared" si="428"/>
        <x:v>52740</x:v>
      </x:c>
      <x:c r="P2311" s="55">
        <x:f t="shared" si="429"/>
        <x:v>8800</x:v>
      </x:c>
      <x:c r="Q2311" s="55">
        <x:f t="shared" si="430"/>
        <x:v>27007.976141647698</x:v>
      </x:c>
      <x:c r="R2311" s="55">
        <x:f t="shared" si="431"/>
        <x:v>-3067.9761416476977</x:v>
      </x:c>
      <x:c r="S2311" s="1" t="str">
        <x:f t="shared" si="432"/>
        <x:v>YES</x:v>
      </x:c>
      <x:c r="T2311" s="1">
        <x:f t="shared" si="433"/>
        <x:v>-3067.9761416476977</x:v>
      </x:c>
    </x:row>
    <x:row r="2312">
      <x:c r="A2312" s="1"/>
      <x:c r="B2312" s="1"/>
      <x:c r="C2312" s="1"/>
      <x:c r="D2312" s="1"/>
      <x:c r="E2312" s="1"/>
      <x:c r="F2312" s="1"/>
      <x:c r="G2312" s="1"/>
      <x:c r="H2312" s="1"/>
      <x:c r="I2312" s="53">
        <x:f t="shared" si="422"/>
        <x:v>3</x:v>
      </x:c>
      <x:c r="J2312" s="53">
        <x:f t="shared" si="423"/>
        <x:v>10</x:v>
      </x:c>
      <x:c r="K2312" s="53">
        <x:f t="shared" si="424"/>
        <x:v>3</x:v>
      </x:c>
      <x:c r="L2312" s="53">
        <x:f t="shared" si="425"/>
        <x:v>16</x:v>
      </x:c>
      <x:c r="M2312" s="54">
        <x:f t="shared" si="426"/>
        <x:v>883.52140818078226</x:v>
      </x:c>
      <x:c r="N2312" s="54">
        <x:f t="shared" si="427"/>
        <x:v>0.11355653345887656</x:v>
      </x:c>
      <x:c r="O2312" s="55">
        <x:f t="shared" si="428"/>
        <x:v>55440</x:v>
      </x:c>
      <x:c r="P2312" s="55">
        <x:f t="shared" si="429"/>
        <x:v>9680</x:v>
      </x:c>
      <x:c r="Q2312" s="55">
        <x:f t="shared" si="430"/>
        <x:v>27838.913336471913</x:v>
      </x:c>
      <x:c r="R2312" s="55">
        <x:f t="shared" si="431"/>
        <x:v>-2078.9133364719128</x:v>
      </x:c>
      <x:c r="S2312" s="1" t="str">
        <x:f t="shared" si="432"/>
        <x:v>YES</x:v>
      </x:c>
      <x:c r="T2312" s="1">
        <x:f t="shared" si="433"/>
        <x:v>-2078.9133364719128</x:v>
      </x:c>
    </x:row>
    <x:row r="2313">
      <x:c r="A2313" s="1"/>
      <x:c r="B2313" s="1"/>
      <x:c r="C2313" s="1"/>
      <x:c r="D2313" s="1"/>
      <x:c r="E2313" s="1"/>
      <x:c r="F2313" s="1"/>
      <x:c r="G2313" s="1"/>
      <x:c r="H2313" s="1"/>
      <x:c r="I2313" s="53">
        <x:f t="shared" si="422"/>
        <x:v>3</x:v>
      </x:c>
      <x:c r="J2313" s="53">
        <x:f t="shared" si="423"/>
        <x:v>10</x:v>
      </x:c>
      <x:c r="K2313" s="53">
        <x:f t="shared" si="424"/>
        <x:v>4</x:v>
      </x:c>
      <x:c r="L2313" s="53">
        <x:f t="shared" si="425"/>
        <x:v>17</x:v>
      </x:c>
      <x:c r="M2313" s="54">
        <x:f t="shared" si="426"/>
        <x:v>932.56552390343859</x:v>
      </x:c>
      <x:c r="N2313" s="54">
        <x:f t="shared" si="427"/>
        <x:v>0.14761494715516568</x:v>
      </x:c>
      <x:c r="O2313" s="55">
        <x:f t="shared" si="428"/>
        <x:v>58140</x:v>
      </x:c>
      <x:c r="P2313" s="55">
        <x:f t="shared" si="429"/>
        <x:v>10560</x:v>
      </x:c>
      <x:c r="Q2313" s="55">
        <x:f t="shared" si="430"/>
        <x:v>28690.373678879143</x:v>
      </x:c>
      <x:c r="R2313" s="55">
        <x:f t="shared" si="431"/>
        <x:v>-1110.373678879143</x:v>
      </x:c>
      <x:c r="S2313" s="1" t="str">
        <x:f t="shared" si="432"/>
        <x:v>YES</x:v>
      </x:c>
      <x:c r="T2313" s="1">
        <x:f t="shared" si="433"/>
        <x:v>-1110.373678879143</x:v>
      </x:c>
    </x:row>
    <x:row r="2314">
      <x:c r="A2314" s="1"/>
      <x:c r="B2314" s="1"/>
      <x:c r="C2314" s="1"/>
      <x:c r="D2314" s="1"/>
      <x:c r="E2314" s="1"/>
      <x:c r="F2314" s="1"/>
      <x:c r="G2314" s="1"/>
      <x:c r="H2314" s="1"/>
      <x:c r="I2314" s="53">
        <x:f t="shared" si="422"/>
        <x:v>3</x:v>
      </x:c>
      <x:c r="J2314" s="53">
        <x:f t="shared" si="423"/>
        <x:v>10</x:v>
      </x:c>
      <x:c r="K2314" s="53">
        <x:f t="shared" si="424"/>
        <x:v>5</x:v>
      </x:c>
      <x:c r="L2314" s="53">
        <x:f t="shared" si="425"/>
        <x:v>18</x:v>
      </x:c>
      <x:c r="M2314" s="54">
        <x:f t="shared" si="426"/>
        <x:v>982.81384782464215</x:v>
      </x:c>
      <x:c r="N2314" s="54">
        <x:f t="shared" si="427"/>
        <x:v>0.1825096165448904</x:v>
      </x:c>
      <x:c r="O2314" s="55">
        <x:f t="shared" si="428"/>
        <x:v>60840</x:v>
      </x:c>
      <x:c r="P2314" s="55">
        <x:f t="shared" si="429"/>
        <x:v>11440</x:v>
      </x:c>
      <x:c r="Q2314" s="55">
        <x:f t="shared" si="430"/>
        <x:v>29562.740413622261</x:v>
      </x:c>
      <x:c r="R2314" s="55">
        <x:f t="shared" si="431"/>
        <x:v>-162.74041362226126</x:v>
      </x:c>
      <x:c r="S2314" s="1" t="str">
        <x:f t="shared" si="432"/>
        <x:v>YES</x:v>
      </x:c>
      <x:c r="T2314" s="1">
        <x:f t="shared" si="433"/>
        <x:v>-162.74041362226126</x:v>
      </x:c>
    </x:row>
    <x:row r="2315">
      <x:c r="A2315" s="1"/>
      <x:c r="B2315" s="1"/>
      <x:c r="C2315" s="1"/>
      <x:c r="D2315" s="1"/>
      <x:c r="E2315" s="1"/>
      <x:c r="F2315" s="1"/>
      <x:c r="G2315" s="1"/>
      <x:c r="H2315" s="1"/>
      <x:c r="I2315" s="53">
        <x:f t="shared" si="422"/>
        <x:v>3</x:v>
      </x:c>
      <x:c r="J2315" s="53">
        <x:f t="shared" si="423"/>
        <x:v>10</x:v>
      </x:c>
      <x:c r="K2315" s="53">
        <x:f t="shared" si="424"/>
        <x:v>6</x:v>
      </x:c>
      <x:c r="L2315" s="53">
        <x:f t="shared" si="425"/>
        <x:v>19</x:v>
      </x:c>
      <x:c r="M2315" s="54">
        <x:f t="shared" si="426"/>
        <x:v>1034.288822006275</x:v>
      </x:c>
      <x:c r="N2315" s="54">
        <x:f t="shared" si="427"/>
        <x:v>0.21825612639324657</x:v>
      </x:c>
      <x:c r="O2315" s="55">
        <x:f t="shared" si="428"/>
        <x:v>63540</x:v>
      </x:c>
      <x:c r="P2315" s="55">
        <x:f t="shared" si="429"/>
        <x:v>12320</x:v>
      </x:c>
      <x:c r="Q2315" s="55">
        <x:f t="shared" si="430"/>
        <x:v>30456.403159831163</x:v>
      </x:c>
      <x:c r="R2315" s="55">
        <x:f t="shared" si="431"/>
        <x:v>763.59684016883693</x:v>
      </x:c>
      <x:c r="S2315" s="1" t="str">
        <x:f t="shared" si="432"/>
        <x:v>YES</x:v>
      </x:c>
      <x:c r="T2315" s="1">
        <x:f t="shared" si="433"/>
        <x:v>763.59684016883693</x:v>
      </x:c>
    </x:row>
    <x:row r="2316">
      <x:c r="A2316" s="1"/>
      <x:c r="B2316" s="1"/>
      <x:c r="C2316" s="1"/>
      <x:c r="D2316" s="1"/>
      <x:c r="E2316" s="1"/>
      <x:c r="F2316" s="1"/>
      <x:c r="G2316" s="1"/>
      <x:c r="H2316" s="1"/>
      <x:c r="I2316" s="53">
        <x:f t="shared" si="422"/>
        <x:v>3</x:v>
      </x:c>
      <x:c r="J2316" s="53">
        <x:f t="shared" si="423"/>
        <x:v>10</x:v>
      </x:c>
      <x:c r="K2316" s="53">
        <x:f t="shared" si="424"/>
        <x:v>7</x:v>
      </x:c>
      <x:c r="L2316" s="53">
        <x:f t="shared" si="425"/>
        <x:v>20</x:v>
      </x:c>
      <x:c r="M2316" s="54">
        <x:f t="shared" si="426"/>
        <x:v>1087.0132614042354</x:v>
      </x:c>
      <x:c r="N2316" s="54">
        <x:f t="shared" si="427"/>
        <x:v>0.25487032041960794</x:v>
      </x:c>
      <x:c r="O2316" s="55">
        <x:f t="shared" si="428"/>
        <x:v>66240</x:v>
      </x:c>
      <x:c r="P2316" s="55">
        <x:f t="shared" si="429"/>
        <x:v>13200</x:v>
      </x:c>
      <x:c r="Q2316" s="55">
        <x:f t="shared" si="430"/>
        <x:v>31371.758010490197</x:v>
      </x:c>
      <x:c r="R2316" s="55">
        <x:f t="shared" si="431"/>
        <x:v>1668.2419895098028</x:v>
      </x:c>
      <x:c r="S2316" s="1" t="str">
        <x:f t="shared" si="432"/>
        <x:v>YES</x:v>
      </x:c>
      <x:c r="T2316" s="1">
        <x:f t="shared" si="433"/>
        <x:v>1668.2419895098028</x:v>
      </x:c>
    </x:row>
    <x:row r="2317">
      <x:c r="A2317" s="1"/>
      <x:c r="B2317" s="1"/>
      <x:c r="C2317" s="1"/>
      <x:c r="D2317" s="1"/>
      <x:c r="E2317" s="1"/>
      <x:c r="F2317" s="1"/>
      <x:c r="G2317" s="1"/>
      <x:c r="H2317" s="1"/>
      <x:c r="I2317" s="53">
        <x:f t="shared" si="422"/>
        <x:v>3</x:v>
      </x:c>
      <x:c r="J2317" s="53">
        <x:f t="shared" si="423"/>
        <x:v>10</x:v>
      </x:c>
      <x:c r="K2317" s="53">
        <x:f t="shared" si="424"/>
        <x:v>8</x:v>
      </x:c>
      <x:c r="L2317" s="53">
        <x:f t="shared" si="425"/>
        <x:v>21</x:v>
      </x:c>
      <x:c r="M2317" s="54">
        <x:f t="shared" si="426"/>
        <x:v>1141.0103596842157</x:v>
      </x:c>
      <x:c r="N2317" s="54">
        <x:f t="shared" si="427"/>
        <x:v>0.2923683053362609</x:v>
      </x:c>
      <x:c r="O2317" s="55">
        <x:f t="shared" si="428"/>
        <x:v>68940</x:v>
      </x:c>
      <x:c r="P2317" s="55">
        <x:f t="shared" si="429"/>
        <x:v>14080</x:v>
      </x:c>
      <x:c r="Q2317" s="55">
        <x:f t="shared" si="430"/>
        <x:v>32309.20763340652</x:v>
      </x:c>
      <x:c r="R2317" s="55">
        <x:f t="shared" si="431"/>
        <x:v>2550.7923665934795</x:v>
      </x:c>
      <x:c r="S2317" s="1" t="str">
        <x:f t="shared" si="432"/>
        <x:v>YES</x:v>
      </x:c>
      <x:c r="T2317" s="1">
        <x:f t="shared" si="433"/>
        <x:v>2550.7923665934795</x:v>
      </x:c>
    </x:row>
    <x:row r="2318">
      <x:c r="A2318" s="1"/>
      <x:c r="B2318" s="1"/>
      <x:c r="C2318" s="1"/>
      <x:c r="D2318" s="1"/>
      <x:c r="E2318" s="1"/>
      <x:c r="F2318" s="1"/>
      <x:c r="G2318" s="1"/>
      <x:c r="H2318" s="1"/>
      <x:c r="I2318" s="53">
        <x:f t="shared" si="422"/>
        <x:v>3</x:v>
      </x:c>
      <x:c r="J2318" s="53">
        <x:f t="shared" si="423"/>
        <x:v>10</x:v>
      </x:c>
      <x:c r="K2318" s="53">
        <x:f t="shared" si="424"/>
        <x:v>9</x:v>
      </x:c>
      <x:c r="L2318" s="53">
        <x:f t="shared" si="425"/>
        <x:v>22</x:v>
      </x:c>
      <x:c r="M2318" s="54">
        <x:f t="shared" si="426"/>
        <x:v>1196.3036951246102</x:v>
      </x:c>
      <x:c r="N2318" s="54">
        <x:f t="shared" si="427"/>
        <x:v>0.33076645494764595</x:v>
      </x:c>
      <x:c r="O2318" s="55">
        <x:f t="shared" si="428"/>
        <x:v>71640</x:v>
      </x:c>
      <x:c r="P2318" s="55">
        <x:f t="shared" si="429"/>
        <x:v>14960</x:v>
      </x:c>
      <x:c r="Q2318" s="55">
        <x:f t="shared" si="430"/>
        <x:v>33269.161373691146</x:v>
      </x:c>
      <x:c r="R2318" s="55">
        <x:f t="shared" si="431"/>
        <x:v>3410.8386263088541</x:v>
      </x:c>
      <x:c r="S2318" s="1" t="str">
        <x:f t="shared" si="432"/>
        <x:v>YES</x:v>
      </x:c>
      <x:c r="T2318" s="1">
        <x:f t="shared" si="433"/>
        <x:v>3410.8386263088541</x:v>
      </x:c>
    </x:row>
    <x:row r="2319">
      <x:c r="A2319" s="1"/>
      <x:c r="B2319" s="1"/>
      <x:c r="C2319" s="1"/>
      <x:c r="D2319" s="1"/>
      <x:c r="E2319" s="1"/>
      <x:c r="F2319" s="1"/>
      <x:c r="G2319" s="1"/>
      <x:c r="H2319" s="1"/>
      <x:c r="I2319" s="53">
        <x:f t="shared" si="422"/>
        <x:v>3</x:v>
      </x:c>
      <x:c r="J2319" s="53">
        <x:f t="shared" si="423"/>
        <x:v>10</x:v>
      </x:c>
      <x:c r="K2319" s="53">
        <x:f t="shared" si="424"/>
        <x:v>10</x:v>
      </x:c>
      <x:c r="L2319" s="53">
        <x:f t="shared" si="425"/>
        <x:v>23</x:v>
      </x:c>
      <x:c r="M2319" s="54">
        <x:f t="shared" si="426"/>
        <x:v>1252.917236607823</x:v>
      </x:c>
      <x:c r="N2319" s="54">
        <x:f t="shared" si="427"/>
        <x:v>0.37008141431098823</x:v>
      </x:c>
      <x:c r="O2319" s="55">
        <x:f t="shared" si="428"/>
        <x:v>74340</x:v>
      </x:c>
      <x:c r="P2319" s="55">
        <x:f t="shared" si="429"/>
        <x:v>15840</x:v>
      </x:c>
      <x:c r="Q2319" s="55">
        <x:f t="shared" si="430"/>
        <x:v>34252.035357774701</x:v>
      </x:c>
      <x:c r="R2319" s="55">
        <x:f t="shared" si="431"/>
        <x:v>4247.964642225299</x:v>
      </x:c>
      <x:c r="S2319" s="1" t="str">
        <x:f t="shared" si="432"/>
        <x:v>YES</x:v>
      </x:c>
      <x:c r="T2319" s="1">
        <x:f t="shared" si="433"/>
        <x:v>4247.964642225299</x:v>
      </x:c>
    </x:row>
    <x:row r="2320">
      <x:c r="A2320" s="1"/>
      <x:c r="B2320" s="1"/>
      <x:c r="C2320" s="1"/>
      <x:c r="D2320" s="1"/>
      <x:c r="E2320" s="1"/>
      <x:c r="F2320" s="1"/>
      <x:c r="G2320" s="1"/>
      <x:c r="H2320" s="1"/>
      <x:c r="I2320" s="53">
        <x:f t="shared" si="422"/>
        <x:v>3</x:v>
      </x:c>
      <x:c r="J2320" s="53">
        <x:f t="shared" si="423"/>
        <x:v>10</x:v>
      </x:c>
      <x:c r="K2320" s="53">
        <x:f t="shared" si="424"/>
        <x:v>11</x:v>
      </x:c>
      <x:c r="L2320" s="53">
        <x:f t="shared" si="425"/>
        <x:v>24</x:v>
      </x:c>
      <x:c r="M2320" s="54">
        <x:f t="shared" si="426"/>
        <x:v>1310.8753497012622</x:v>
      </x:c>
      <x:c r="N2320" s="54">
        <x:f t="shared" si="427"/>
        <x:v>0.41033010395920982</x:v>
      </x:c>
      <x:c r="O2320" s="55">
        <x:f t="shared" si="428"/>
        <x:v>77040</x:v>
      </x:c>
      <x:c r="P2320" s="55">
        <x:f t="shared" si="429"/>
        <x:v>16720</x:v>
      </x:c>
      <x:c r="Q2320" s="55">
        <x:f t="shared" si="430"/>
        <x:v>35258.252598980245</x:v>
      </x:c>
      <x:c r="R2320" s="55">
        <x:f t="shared" si="431"/>
        <x:v>5061.7474010197548</x:v>
      </x:c>
      <x:c r="S2320" s="1" t="str">
        <x:f t="shared" si="432"/>
        <x:v>YES</x:v>
      </x:c>
      <x:c r="T2320" s="1">
        <x:f t="shared" si="433"/>
        <x:v>5061.7474010197548</x:v>
      </x:c>
    </x:row>
    <x:row r="2321">
      <x:c r="A2321" s="1"/>
      <x:c r="B2321" s="1"/>
      <x:c r="C2321" s="1"/>
      <x:c r="D2321" s="1"/>
      <x:c r="E2321" s="1"/>
      <x:c r="F2321" s="1"/>
      <x:c r="G2321" s="1"/>
      <x:c r="H2321" s="1"/>
      <x:c r="I2321" s="53">
        <x:f t="shared" si="422"/>
        <x:v>3</x:v>
      </x:c>
      <x:c r="J2321" s="53">
        <x:f t="shared" si="423"/>
        <x:v>10</x:v>
      </x:c>
      <x:c r="K2321" s="53">
        <x:f t="shared" si="424"/>
        <x:v>12</x:v>
      </x:c>
      <x:c r="L2321" s="53">
        <x:f t="shared" si="425"/>
        <x:v>25</x:v>
      </x:c>
      <x:c r="M2321" s="54">
        <x:f t="shared" si="426"/>
        <x:v>1370.2028028293266</x:v>
      </x:c>
      <x:c r="N2321" s="54">
        <x:f t="shared" si="427"/>
        <x:v>0.45152972418703236</x:v>
      </x:c>
      <x:c r="O2321" s="55">
        <x:f t="shared" si="428"/>
        <x:v>79740</x:v>
      </x:c>
      <x:c r="P2321" s="55">
        <x:f t="shared" si="429"/>
        <x:v>17600</x:v>
      </x:c>
      <x:c r="Q2321" s="55">
        <x:f t="shared" si="430"/>
        <x:v>36288.243104675814</x:v>
      </x:c>
      <x:c r="R2321" s="55">
        <x:f t="shared" si="431"/>
        <x:v>5851.7568953241862</x:v>
      </x:c>
      <x:c r="S2321" s="1" t="str">
        <x:f t="shared" si="432"/>
        <x:v>YES</x:v>
      </x:c>
      <x:c r="T2321" s="1">
        <x:f t="shared" si="433"/>
        <x:v>5851.7568953241862</x:v>
      </x:c>
    </x:row>
    <x:row r="2322">
      <x:c r="A2322" s="1"/>
      <x:c r="B2322" s="1"/>
      <x:c r="C2322" s="1"/>
      <x:c r="D2322" s="1"/>
      <x:c r="E2322" s="1"/>
      <x:c r="F2322" s="1"/>
      <x:c r="G2322" s="1"/>
      <x:c r="H2322" s="1"/>
      <x:c r="I2322" s="53">
        <x:f t="shared" si="422"/>
        <x:v>3</x:v>
      </x:c>
      <x:c r="J2322" s="53">
        <x:f t="shared" si="423"/>
        <x:v>10</x:v>
      </x:c>
      <x:c r="K2322" s="53">
        <x:f t="shared" si="424"/>
        <x:v>13</x:v>
      </x:c>
      <x:c r="L2322" s="53">
        <x:f t="shared" si="425"/>
        <x:v>26</x:v>
      </x:c>
      <x:c r="M2322" s="54">
        <x:f t="shared" si="426"/>
        <x:v>1430.9247735377107</x:v>
      </x:c>
      <x:c r="N2322" s="54">
        <x:f t="shared" si="427"/>
        <x:v>0.49369775940118799</x:v>
      </x:c>
      <x:c r="O2322" s="55">
        <x:f t="shared" si="428"/>
        <x:v>82440</x:v>
      </x:c>
      <x:c r="P2322" s="55">
        <x:f t="shared" si="429"/>
        <x:v>18480</x:v>
      </x:c>
      <x:c r="Q2322" s="55">
        <x:f t="shared" si="430"/>
        <x:v>37342.443985029699</x:v>
      </x:c>
      <x:c r="R2322" s="55">
        <x:f t="shared" si="431"/>
        <x:v>6617.5560149703015</x:v>
      </x:c>
      <x:c r="S2322" s="1" t="str">
        <x:f t="shared" si="432"/>
        <x:v>YES</x:v>
      </x:c>
      <x:c r="T2322" s="1">
        <x:f t="shared" si="433"/>
        <x:v>6617.5560149703015</x:v>
      </x:c>
    </x:row>
    <x:row r="2323">
      <x:c r="A2323" s="1"/>
      <x:c r="B2323" s="1"/>
      <x:c r="C2323" s="1"/>
      <x:c r="D2323" s="1"/>
      <x:c r="E2323" s="1"/>
      <x:c r="F2323" s="1"/>
      <x:c r="G2323" s="1"/>
      <x:c r="H2323" s="1"/>
      <x:c r="I2323" s="53">
        <x:f t="shared" si="422"/>
        <x:v>3</x:v>
      </x:c>
      <x:c r="J2323" s="53">
        <x:f t="shared" si="423"/>
        <x:v>10</x:v>
      </x:c>
      <x:c r="K2323" s="53">
        <x:f t="shared" si="424"/>
        <x:v>14</x:v>
      </x:c>
      <x:c r="L2323" s="53">
        <x:f t="shared" si="425"/>
        <x:v>27</x:v>
      </x:c>
      <x:c r="M2323" s="54">
        <x:f t="shared" si="426"/>
        <x:v>1493.066854851372</x:v>
      </x:c>
      <x:c r="N2323" s="54">
        <x:f t="shared" si="427"/>
        <x:v>0.53685198253567501</x:v>
      </x:c>
      <x:c r="O2323" s="55">
        <x:f t="shared" si="428"/>
        <x:v>85140</x:v>
      </x:c>
      <x:c r="P2323" s="55">
        <x:f t="shared" si="429"/>
        <x:v>19360</x:v>
      </x:c>
      <x:c r="Q2323" s="55">
        <x:f t="shared" si="430"/>
        <x:v>38421.299563391876</x:v>
      </x:c>
      <x:c r="R2323" s="55">
        <x:f t="shared" si="431"/>
        <x:v>7358.7004366081237</x:v>
      </x:c>
      <x:c r="S2323" s="1" t="str">
        <x:f t="shared" si="432"/>
        <x:v>YES</x:v>
      </x:c>
      <x:c r="T2323" s="1">
        <x:f t="shared" si="433"/>
        <x:v>7358.7004366081237</x:v>
      </x:c>
    </x:row>
    <x:row r="2324">
      <x:c r="A2324" s="1"/>
      <x:c r="B2324" s="1"/>
      <x:c r="C2324" s="1"/>
      <x:c r="D2324" s="1"/>
      <x:c r="E2324" s="1"/>
      <x:c r="F2324" s="1"/>
      <x:c r="G2324" s="1"/>
      <x:c r="H2324" s="1"/>
      <x:c r="I2324" s="53">
        <x:f t="shared" si="422"/>
        <x:v>3</x:v>
      </x:c>
      <x:c r="J2324" s="53">
        <x:f t="shared" si="423"/>
        <x:v>10</x:v>
      </x:c>
      <x:c r="K2324" s="53">
        <x:f t="shared" si="424"/>
        <x:v>15</x:v>
      </x:c>
      <x:c r="L2324" s="53">
        <x:f t="shared" si="425"/>
        <x:v>28</x:v>
      </x:c>
      <x:c r="M2324" s="54">
        <x:f t="shared" si="426"/>
        <x:v>1556.6550617275184</x:v>
      </x:c>
      <x:c r="N2324" s="54">
        <x:f t="shared" si="427"/>
        <x:v>0.5810104595329989</x:v>
      </x:c>
      <x:c r="O2324" s="55">
        <x:f t="shared" si="428"/>
        <x:v>87840</x:v>
      </x:c>
      <x:c r="P2324" s="55">
        <x:f t="shared" si="429"/>
        <x:v>20240</x:v>
      </x:c>
      <x:c r="Q2324" s="55">
        <x:f t="shared" si="430"/>
        <x:v>39525.26148832497</x:v>
      </x:c>
      <x:c r="R2324" s="55">
        <x:f t="shared" si="431"/>
        <x:v>8074.7385116750302</x:v>
      </x:c>
      <x:c r="S2324" s="1" t="str">
        <x:f t="shared" si="432"/>
        <x:v>YES</x:v>
      </x:c>
      <x:c r="T2324" s="1">
        <x:f t="shared" si="433"/>
        <x:v>8074.7385116750302</x:v>
      </x:c>
    </x:row>
    <x:row r="2325">
      <x:c r="A2325" s="1"/>
      <x:c r="B2325" s="1"/>
      <x:c r="C2325" s="1"/>
      <x:c r="D2325" s="1"/>
      <x:c r="E2325" s="1"/>
      <x:c r="F2325" s="1"/>
      <x:c r="G2325" s="1"/>
      <x:c r="H2325" s="1"/>
      <x:c r="I2325" s="53">
        <x:f t="shared" si="422"/>
        <x:v>3</x:v>
      </x:c>
      <x:c r="J2325" s="53">
        <x:f t="shared" si="423"/>
        <x:v>10</x:v>
      </x:c>
      <x:c r="K2325" s="53">
        <x:f t="shared" si="424"/>
        <x:v>16</x:v>
      </x:c>
      <x:c r="L2325" s="53">
        <x:f t="shared" si="425"/>
        <x:v>29</x:v>
      </x:c>
      <x:c r="M2325" s="54">
        <x:f t="shared" si="426"/>
        <x:v>1621.7158376050074</x:v>
      </x:c>
      <x:c r="N2325" s="54">
        <x:f t="shared" si="427"/>
        <x:v>0.62619155389236625</x:v>
      </x:c>
      <x:c r="O2325" s="55">
        <x:f t="shared" si="428"/>
        <x:v>90540</x:v>
      </x:c>
      <x:c r="P2325" s="55">
        <x:f t="shared" si="429"/>
        <x:v>21120</x:v>
      </x:c>
      <x:c r="Q2325" s="55">
        <x:f t="shared" si="430"/>
        <x:v>40654.788847309159</x:v>
      </x:c>
      <x:c r="R2325" s="55">
        <x:f t="shared" si="431"/>
        <x:v>8765.2111526908411</x:v>
      </x:c>
      <x:c r="S2325" s="1" t="str">
        <x:f t="shared" si="432"/>
        <x:v>YES</x:v>
      </x:c>
      <x:c r="T2325" s="1">
        <x:f t="shared" si="433"/>
        <x:v>8765.2111526908411</x:v>
      </x:c>
    </x:row>
    <x:row r="2326">
      <x:c r="A2326" s="1"/>
      <x:c r="B2326" s="1"/>
      <x:c r="C2326" s="1"/>
      <x:c r="D2326" s="1"/>
      <x:c r="E2326" s="1"/>
      <x:c r="F2326" s="1"/>
      <x:c r="G2326" s="1"/>
      <x:c r="H2326" s="1"/>
      <x:c r="I2326" s="53">
        <x:f t="shared" si="422"/>
        <x:v>3</x:v>
      </x:c>
      <x:c r="J2326" s="53">
        <x:f t="shared" si="423"/>
        <x:v>10</x:v>
      </x:c>
      <x:c r="K2326" s="53">
        <x:f t="shared" si="424"/>
        <x:v>17</x:v>
      </x:c>
      <x:c r="L2326" s="53">
        <x:f t="shared" si="425"/>
        <x:v>30</x:v>
      </x:c>
      <x:c r="M2326" s="54">
        <x:f t="shared" si="426"/>
        <x:v>1688.2760610515479</x:v>
      </x:c>
      <x:c r="N2326" s="54">
        <x:f t="shared" si="427"/>
        <x:v>0.67241393128579718</x:v>
      </x:c>
      <x:c r="O2326" s="55">
        <x:f t="shared" si="428"/>
        <x:v>93240</x:v>
      </x:c>
      <x:c r="P2326" s="55">
        <x:f t="shared" si="429"/>
        <x:v>22000</x:v>
      </x:c>
      <x:c r="Q2326" s="55">
        <x:f t="shared" si="430"/>
        <x:v>41810.348282144929</x:v>
      </x:c>
      <x:c r="R2326" s="55">
        <x:f t="shared" si="431"/>
        <x:v>9429.6517178550712</x:v>
      </x:c>
      <x:c r="S2326" s="1" t="str">
        <x:f t="shared" si="432"/>
        <x:v>YES</x:v>
      </x:c>
      <x:c r="T2326" s="1">
        <x:f t="shared" si="433"/>
        <x:v>9429.6517178550712</x:v>
      </x:c>
    </x:row>
    <x:row r="2327">
      <x:c r="A2327" s="1"/>
      <x:c r="B2327" s="1"/>
      <x:c r="C2327" s="1"/>
      <x:c r="D2327" s="1"/>
      <x:c r="E2327" s="1"/>
      <x:c r="F2327" s="1"/>
      <x:c r="G2327" s="1"/>
      <x:c r="H2327" s="1"/>
      <x:c r="I2327" s="53">
        <x:f t="shared" si="422"/>
        <x:v>3</x:v>
      </x:c>
      <x:c r="J2327" s="53">
        <x:f t="shared" si="423"/>
        <x:v>10</x:v>
      </x:c>
      <x:c r="K2327" s="53">
        <x:f t="shared" si="424"/>
        <x:v>18</x:v>
      </x:c>
      <x:c r="L2327" s="53">
        <x:f t="shared" si="425"/>
        <x:v>31</x:v>
      </x:c>
      <x:c r="M2327" s="54">
        <x:f t="shared" si="426"/>
        <x:v>1756.3630525101353</x:v>
      </x:c>
      <x:c r="N2327" s="54">
        <x:f t="shared" si="427"/>
        <x:v>0.71969656424314954</x:v>
      </x:c>
      <x:c r="O2327" s="55">
        <x:f t="shared" si="428"/>
        <x:v>95940</x:v>
      </x:c>
      <x:c r="P2327" s="55">
        <x:f t="shared" si="429"/>
        <x:v>22880</x:v>
      </x:c>
      <x:c r="Q2327" s="55">
        <x:f t="shared" si="430"/>
        <x:v>42992.414106078737</x:v>
      </x:c>
      <x:c r="R2327" s="55">
        <x:f t="shared" si="431"/>
        <x:v>10067.585893921263</x:v>
      </x:c>
      <x:c r="S2327" s="1" t="str">
        <x:f t="shared" si="432"/>
        <x:v>YES</x:v>
      </x:c>
      <x:c r="T2327" s="1">
        <x:f t="shared" si="433"/>
        <x:v>10067.585893921263</x:v>
      </x:c>
    </x:row>
    <x:row r="2328">
      <x:c r="A2328" s="1"/>
      <x:c r="B2328" s="1"/>
      <x:c r="C2328" s="1"/>
      <x:c r="D2328" s="1"/>
      <x:c r="E2328" s="1"/>
      <x:c r="F2328" s="1"/>
      <x:c r="G2328" s="1"/>
      <x:c r="H2328" s="1"/>
      <x:c r="I2328" s="53">
        <x:f t="shared" si="422"/>
        <x:v>3</x:v>
      </x:c>
      <x:c r="J2328" s="53">
        <x:f t="shared" si="423"/>
        <x:v>10</x:v>
      </x:c>
      <x:c r="K2328" s="53">
        <x:f t="shared" si="424"/>
        <x:v>19</x:v>
      </x:c>
      <x:c r="L2328" s="53">
        <x:f t="shared" si="425"/>
        <x:v>32</x:v>
      </x:c>
      <x:c r="M2328" s="54">
        <x:f t="shared" si="426"/>
        <x:v>1826.0045811461569</x:v>
      </x:c>
      <x:c r="N2328" s="54">
        <x:f t="shared" si="427"/>
        <x:v>0.7680587369070534</x:v>
      </x:c>
      <x:c r="O2328" s="55">
        <x:f t="shared" si="428"/>
        <x:v>98640</x:v>
      </x:c>
      <x:c r="P2328" s="55">
        <x:f t="shared" si="429"/>
        <x:v>23760</x:v>
      </x:c>
      <x:c r="Q2328" s="55">
        <x:f t="shared" si="430"/>
        <x:v>44201.468422676335</x:v>
      </x:c>
      <x:c r="R2328" s="55">
        <x:f t="shared" si="431"/>
        <x:v>10678.531577323665</x:v>
      </x:c>
      <x:c r="S2328" s="1" t="str">
        <x:f t="shared" si="432"/>
        <x:v>YES</x:v>
      </x:c>
      <x:c r="T2328" s="1">
        <x:f t="shared" si="433"/>
        <x:v>10678.531577323665</x:v>
      </x:c>
    </x:row>
    <x:row r="2329">
      <x:c r="A2329" s="1"/>
      <x:c r="B2329" s="1"/>
      <x:c r="C2329" s="1"/>
      <x:c r="D2329" s="1"/>
      <x:c r="E2329" s="1"/>
      <x:c r="F2329" s="1"/>
      <x:c r="G2329" s="1"/>
      <x:c r="H2329" s="1"/>
      <x:c r="I2329" s="53">
        <x:f t="shared" si="422"/>
        <x:v>3</x:v>
      </x:c>
      <x:c r="J2329" s="53">
        <x:f t="shared" si="423"/>
        <x:v>10</x:v>
      </x:c>
      <x:c r="K2329" s="53">
        <x:f t="shared" si="424"/>
        <x:v>20</x:v>
      </x:c>
      <x:c r="L2329" s="53">
        <x:f t="shared" si="425"/>
        <x:v>33</x:v>
      </x:c>
      <x:c r="M2329" s="54">
        <x:f t="shared" si="426"/>
        <x:v>1897.2288717966339</x:v>
      </x:c>
      <x:c r="N2329" s="54">
        <x:f t="shared" si="427"/>
        <x:v>0.81752004985877358</x:v>
      </x:c>
      <x:c r="O2329" s="55">
        <x:f t="shared" si="428"/>
        <x:v>101340</x:v>
      </x:c>
      <x:c r="P2329" s="55">
        <x:f t="shared" si="429"/>
        <x:v>24640</x:v>
      </x:c>
      <x:c r="Q2329" s="55">
        <x:f t="shared" si="430"/>
        <x:v>45438.001246469343</x:v>
      </x:c>
      <x:c r="R2329" s="55">
        <x:f t="shared" si="431"/>
        <x:v>11261.998753530657</x:v>
      </x:c>
      <x:c r="S2329" s="1" t="str">
        <x:f t="shared" si="432"/>
        <x:v>YES</x:v>
      </x:c>
      <x:c r="T2329" s="1">
        <x:f t="shared" si="433"/>
        <x:v>11261.998753530657</x:v>
      </x:c>
    </x:row>
    <x:row r="2330">
      <x:c r="A2330" s="1"/>
      <x:c r="B2330" s="1"/>
      <x:c r="C2330" s="1"/>
      <x:c r="D2330" s="1"/>
      <x:c r="E2330" s="1"/>
      <x:c r="F2330" s="1"/>
      <x:c r="G2330" s="1"/>
      <x:c r="H2330" s="1"/>
      <x:c r="I2330" s="53">
        <x:f t="shared" si="422"/>
        <x:v>3</x:v>
      </x:c>
      <x:c r="J2330" s="53">
        <x:f t="shared" si="423"/>
        <x:v>10</x:v>
      </x:c>
      <x:c r="K2330" s="53">
        <x:f t="shared" si="424"/>
        <x:v>21</x:v>
      </x:c>
      <x:c r="L2330" s="53">
        <x:f t="shared" si="425"/>
        <x:v>34</x:v>
      </x:c>
      <x:c r="M2330" s="54">
        <x:f t="shared" si="426"/>
        <x:v>1970.0646120230776</x:v>
      </x:c>
      <x:c r="N2330" s="54">
        <x:f t="shared" si="427"/>
        <x:v>0.86810042501602613</x:v>
      </x:c>
      <x:c r="O2330" s="55">
        <x:f t="shared" si="428"/>
        <x:v>104040</x:v>
      </x:c>
      <x:c r="P2330" s="55">
        <x:f t="shared" si="429"/>
        <x:v>25520</x:v>
      </x:c>
      <x:c r="Q2330" s="55">
        <x:f t="shared" si="430"/>
        <x:v>46702.510625400653</x:v>
      </x:c>
      <x:c r="R2330" s="55">
        <x:f t="shared" si="431"/>
        <x:v>11817.489374599347</x:v>
      </x:c>
      <x:c r="S2330" s="1" t="str">
        <x:f t="shared" si="432"/>
        <x:v>YES</x:v>
      </x:c>
      <x:c r="T2330" s="1">
        <x:f t="shared" si="433"/>
        <x:v>11817.489374599347</x:v>
      </x:c>
    </x:row>
    <x:row r="2331">
      <x:c r="A2331" s="1"/>
      <x:c r="B2331" s="1"/>
      <x:c r="C2331" s="1"/>
      <x:c r="D2331" s="1"/>
      <x:c r="E2331" s="1"/>
      <x:c r="F2331" s="1"/>
      <x:c r="G2331" s="1"/>
      <x:c r="H2331" s="1"/>
      <x:c r="I2331" s="53">
        <x:f t="shared" si="422"/>
        <x:v>3</x:v>
      </x:c>
      <x:c r="J2331" s="53">
        <x:f t="shared" si="423"/>
        <x:v>10</x:v>
      </x:c>
      <x:c r="K2331" s="53">
        <x:f t="shared" si="424"/>
        <x:v>22</x:v>
      </x:c>
      <x:c r="L2331" s="53">
        <x:f t="shared" si="425"/>
        <x:v>35</x:v>
      </x:c>
      <x:c r="M2331" s="54">
        <x:f t="shared" si="426"/>
        <x:v>2044.5409592694739</x:v>
      </x:c>
      <x:c r="N2331" s="54">
        <x:f t="shared" si="427"/>
        <x:v>0.91982011060380131</x:v>
      </x:c>
      <x:c r="O2331" s="55">
        <x:f t="shared" si="428"/>
        <x:v>106740</x:v>
      </x:c>
      <x:c r="P2331" s="55">
        <x:f t="shared" si="429"/>
        <x:v>26400</x:v>
      </x:c>
      <x:c r="Q2331" s="55">
        <x:f t="shared" si="430"/>
        <x:v>47995.502765095036</x:v>
      </x:c>
      <x:c r="R2331" s="55">
        <x:f t="shared" si="431"/>
        <x:v>12344.497234904964</x:v>
      </x:c>
      <x:c r="S2331" s="1" t="str">
        <x:f t="shared" si="432"/>
        <x:v>YES</x:v>
      </x:c>
      <x:c r="T2331" s="1">
        <x:f t="shared" si="433"/>
        <x:v>12344.497234904964</x:v>
      </x:c>
    </x:row>
    <x:row r="2332">
      <x:c r="A2332" s="1"/>
      <x:c r="B2332" s="1"/>
      <x:c r="C2332" s="1"/>
      <x:c r="D2332" s="1"/>
      <x:c r="E2332" s="1"/>
      <x:c r="F2332" s="1"/>
      <x:c r="G2332" s="1"/>
      <x:c r="H2332" s="1"/>
      <x:c r="I2332" s="53">
        <x:f t="shared" si="422"/>
        <x:v>3</x:v>
      </x:c>
      <x:c r="J2332" s="53">
        <x:f t="shared" si="423"/>
        <x:v>10</x:v>
      </x:c>
      <x:c r="K2332" s="53">
        <x:f t="shared" si="424"/>
        <x:v>23</x:v>
      </x:c>
      <x:c r="L2332" s="53">
        <x:f t="shared" si="425"/>
        <x:v>36</x:v>
      </x:c>
      <x:c r="M2332" s="54">
        <x:f t="shared" si="426"/>
        <x:v>2120.6875481269103</x:v>
      </x:c>
      <x:c r="N2332" s="54">
        <x:f t="shared" si="427"/>
        <x:v>0.9726996861992433</x:v>
      </x:c>
      <x:c r="O2332" s="55">
        <x:f t="shared" si="428"/>
        <x:v>109440</x:v>
      </x:c>
      <x:c r="P2332" s="55">
        <x:f t="shared" si="429"/>
        <x:v>27280</x:v>
      </x:c>
      <x:c r="Q2332" s="55">
        <x:f t="shared" si="430"/>
        <x:v>49317.492154981082</x:v>
      </x:c>
      <x:c r="R2332" s="55">
        <x:f t="shared" si="431"/>
        <x:v>12842.507845018918</x:v>
      </x:c>
      <x:c r="S2332" s="1" t="str">
        <x:f t="shared" si="432"/>
        <x:v>YES</x:v>
      </x:c>
      <x:c r="T2332" s="1">
        <x:f t="shared" si="433"/>
        <x:v>12842.507845018918</x:v>
      </x:c>
    </x:row>
    <x:row r="2333">
      <x:c r="A2333" s="1"/>
      <x:c r="B2333" s="1"/>
      <x:c r="C2333" s="1"/>
      <x:c r="D2333" s="1"/>
      <x:c r="E2333" s="1"/>
      <x:c r="F2333" s="1"/>
      <x:c r="G2333" s="1"/>
      <x:c r="H2333" s="1"/>
      <x:c r="I2333" s="53">
        <x:f t="shared" si="422"/>
        <x:v>3</x:v>
      </x:c>
      <x:c r="J2333" s="53">
        <x:f t="shared" si="423"/>
        <x:v>10</x:v>
      </x:c>
      <x:c r="K2333" s="53">
        <x:f t="shared" si="424"/>
        <x:v>24</x:v>
      </x:c>
      <x:c r="L2333" s="53">
        <x:f t="shared" si="425"/>
        <x:v>37</x:v>
      </x:c>
      <x:c r="M2333" s="54">
        <x:f t="shared" si="426"/>
        <x:v>2198.534497706406</x:v>
      </x:c>
      <x:c r="N2333" s="54">
        <x:f t="shared" si="427"/>
        <x:v>1.0267600678516708</x:v>
      </x:c>
      <x:c r="O2333" s="55">
        <x:f t="shared" si="428"/>
        <x:v>112140</x:v>
      </x:c>
      <x:c r="P2333" s="55">
        <x:f t="shared" si="429"/>
        <x:v>28160</x:v>
      </x:c>
      <x:c r="Q2333" s="55">
        <x:f t="shared" si="430"/>
        <x:v>50669.001696291773</x:v>
      </x:c>
      <x:c r="R2333" s="55">
        <x:f t="shared" si="431"/>
        <x:v>13310.998303708227</x:v>
      </x:c>
      <x:c r="S2333" s="1" t="str">
        <x:f t="shared" si="432"/>
        <x:v>YES</x:v>
      </x:c>
      <x:c r="T2333" s="1">
        <x:f t="shared" si="433"/>
        <x:v>13310.998303708227</x:v>
      </x:c>
    </x:row>
    <x:row r="2334">
      <x:c r="A2334" s="1"/>
      <x:c r="B2334" s="1"/>
      <x:c r="C2334" s="1"/>
      <x:c r="D2334" s="1"/>
      <x:c r="E2334" s="1"/>
      <x:c r="F2334" s="1"/>
      <x:c r="G2334" s="1"/>
      <x:c r="H2334" s="1"/>
      <x:c r="I2334" s="53">
        <x:f t="shared" si="422"/>
        <x:v>3</x:v>
      </x:c>
      <x:c r="J2334" s="53">
        <x:f t="shared" si="423"/>
        <x:v>10</x:v>
      </x:c>
      <x:c r="K2334" s="53">
        <x:f t="shared" si="424"/>
        <x:v>25</x:v>
      </x:c>
      <x:c r="L2334" s="53">
        <x:f t="shared" si="425"/>
        <x:v>38</x:v>
      </x:c>
      <x:c r="M2334" s="54">
        <x:f t="shared" si="426"/>
        <x:v>2278.112419121504</x:v>
      </x:c>
      <x:c r="N2334" s="54">
        <x:f t="shared" si="427"/>
        <x:v>1.0820225132788222</x:v>
      </x:c>
      <x:c r="O2334" s="55">
        <x:f t="shared" si="428"/>
        <x:v>114840</x:v>
      </x:c>
      <x:c r="P2334" s="55">
        <x:f t="shared" si="429"/>
        <x:v>29040</x:v>
      </x:c>
      <x:c r="Q2334" s="55">
        <x:f t="shared" si="430"/>
        <x:v>52050.562831970557</x:v>
      </x:c>
      <x:c r="R2334" s="55">
        <x:f t="shared" si="431"/>
        <x:v>13749.437168029443</x:v>
      </x:c>
      <x:c r="S2334" s="1" t="str">
        <x:f t="shared" si="432"/>
        <x:v>YES</x:v>
      </x:c>
      <x:c r="T2334" s="1">
        <x:f t="shared" si="433"/>
        <x:v>13749.437168029443</x:v>
      </x:c>
    </x:row>
    <x:row r="2335">
      <x:c r="A2335" s="1"/>
      <x:c r="B2335" s="1"/>
      <x:c r="C2335" s="1"/>
      <x:c r="D2335" s="1"/>
      <x:c r="E2335" s="1"/>
      <x:c r="F2335" s="1"/>
      <x:c r="G2335" s="1"/>
      <x:c r="H2335" s="1"/>
      <x:c r="I2335" s="53">
        <x:f t="shared" si="422"/>
        <x:v>3</x:v>
      </x:c>
      <x:c r="J2335" s="53">
        <x:f t="shared" si="423"/>
        <x:v>10</x:v>
      </x:c>
      <x:c r="K2335" s="53">
        <x:f t="shared" si="424"/>
        <x:v>26</x:v>
      </x:c>
      <x:c r="L2335" s="53">
        <x:f t="shared" si="425"/>
        <x:v>39</x:v>
      </x:c>
      <x:c r="M2335" s="54">
        <x:f t="shared" si="426"/>
        <x:v>2359.4524230822217</x:v>
      </x:c>
      <x:c r="N2335" s="54">
        <x:f t="shared" si="427"/>
        <x:v>1.1385086271404317</x:v>
      </x:c>
      <x:c r="O2335" s="55">
        <x:f t="shared" si="428"/>
        <x:v>117540</x:v>
      </x:c>
      <x:c r="P2335" s="55">
        <x:f t="shared" si="429"/>
        <x:v>29920</x:v>
      </x:c>
      <x:c r="Q2335" s="55">
        <x:f t="shared" si="430"/>
        <x:v>53462.715678510795</x:v>
      </x:c>
      <x:c r="R2335" s="55">
        <x:f t="shared" si="431"/>
        <x:v>14157.284321489205</x:v>
      </x:c>
      <x:c r="S2335" s="1" t="str">
        <x:f t="shared" si="432"/>
        <x:v>YES</x:v>
      </x:c>
      <x:c r="T2335" s="1">
        <x:f t="shared" si="433"/>
        <x:v>14157.284321489205</x:v>
      </x:c>
    </x:row>
    <x:row r="2336">
      <x:c r="A2336" s="1"/>
      <x:c r="B2336" s="1"/>
      <x:c r="C2336" s="1"/>
      <x:c r="D2336" s="1"/>
      <x:c r="E2336" s="1"/>
      <x:c r="F2336" s="1"/>
      <x:c r="G2336" s="1"/>
      <x:c r="H2336" s="1"/>
      <x:c r="I2336" s="53">
        <x:f t="shared" si="422"/>
        <x:v>3</x:v>
      </x:c>
      <x:c r="J2336" s="53">
        <x:f t="shared" si="423"/>
        <x:v>10</x:v>
      </x:c>
      <x:c r="K2336" s="53">
        <x:f t="shared" si="424"/>
        <x:v>27</x:v>
      </x:c>
      <x:c r="L2336" s="53">
        <x:f t="shared" si="425"/>
        <x:v>40</x:v>
      </x:c>
      <x:c r="M2336" s="54">
        <x:f t="shared" si="426"/>
        <x:v>2442.5861276019782</x:v>
      </x:c>
      <x:c r="N2336" s="54">
        <x:f t="shared" si="427"/>
        <x:v>1.1962403663902625</x:v>
      </x:c>
      <x:c r="O2336" s="55">
        <x:f t="shared" si="428"/>
        <x:v>120240</x:v>
      </x:c>
      <x:c r="P2336" s="55">
        <x:f t="shared" si="429"/>
        <x:v>30800</x:v>
      </x:c>
      <x:c r="Q2336" s="55">
        <x:f t="shared" si="430"/>
        <x:v>54906.009159756562</x:v>
      </x:c>
      <x:c r="R2336" s="55">
        <x:f t="shared" si="431"/>
        <x:v>14533.990840243438</x:v>
      </x:c>
      <x:c r="S2336" s="1" t="str">
        <x:f t="shared" si="432"/>
        <x:v>YES</x:v>
      </x:c>
      <x:c r="T2336" s="1">
        <x:f t="shared" si="433"/>
        <x:v>14533.990840243438</x:v>
      </x:c>
    </x:row>
    <x:row r="2337">
      <x:c r="A2337" s="1"/>
      <x:c r="B2337" s="1"/>
      <x:c r="C2337" s="1"/>
      <x:c r="D2337" s="1"/>
      <x:c r="E2337" s="1"/>
      <x:c r="F2337" s="1"/>
      <x:c r="G2337" s="1"/>
      <x:c r="H2337" s="1"/>
      <x:c r="I2337" s="53">
        <x:f t="shared" si="422"/>
        <x:v>3</x:v>
      </x:c>
      <x:c r="J2337" s="53">
        <x:f t="shared" si="423"/>
        <x:v>10</x:v>
      </x:c>
      <x:c r="K2337" s="53">
        <x:f t="shared" si="424"/>
        <x:v>28</x:v>
      </x:c>
      <x:c r="L2337" s="53">
        <x:f t="shared" si="425"/>
        <x:v>41</x:v>
      </x:c>
      <x:c r="M2337" s="54">
        <x:f t="shared" si="426"/>
        <x:v>2527.545665819132</x:v>
      </x:c>
      <x:c r="N2337" s="54">
        <x:f t="shared" si="427"/>
        <x:v>1.2552400457077306</x:v>
      </x:c>
      <x:c r="O2337" s="55">
        <x:f t="shared" si="428"/>
        <x:v>122940</x:v>
      </x:c>
      <x:c r="P2337" s="55">
        <x:f t="shared" si="429"/>
        <x:v>31680</x:v>
      </x:c>
      <x:c r="Q2337" s="55">
        <x:f t="shared" si="430"/>
        <x:v>56381.001142693261</x:v>
      </x:c>
      <x:c r="R2337" s="55">
        <x:f t="shared" si="431"/>
        <x:v>14878.998857306739</x:v>
      </x:c>
      <x:c r="S2337" s="1" t="str">
        <x:f t="shared" si="432"/>
        <x:v>YES</x:v>
      </x:c>
      <x:c r="T2337" s="1">
        <x:f t="shared" si="433"/>
        <x:v>14878.998857306739</x:v>
      </x:c>
    </x:row>
    <x:row r="2338">
      <x:c r="A2338" s="1"/>
      <x:c r="B2338" s="1"/>
      <x:c r="C2338" s="1"/>
      <x:c r="D2338" s="1"/>
      <x:c r="E2338" s="1"/>
      <x:c r="F2338" s="1"/>
      <x:c r="G2338" s="1"/>
      <x:c r="H2338" s="1"/>
      <x:c r="I2338" s="53">
        <x:f t="shared" si="422"/>
        <x:v>3</x:v>
      </x:c>
      <x:c r="J2338" s="53">
        <x:f t="shared" si="423"/>
        <x:v>10</x:v>
      </x:c>
      <x:c r="K2338" s="53">
        <x:f t="shared" si="424"/>
        <x:v>29</x:v>
      </x:c>
      <x:c r="L2338" s="53">
        <x:f t="shared" si="425"/>
        <x:v>42</x:v>
      </x:c>
      <x:c r="M2338" s="54">
        <x:f t="shared" si="426"/>
        <x:v>2614.3636939347853</x:v>
      </x:c>
      <x:c r="N2338" s="54">
        <x:f t="shared" si="427"/>
        <x:v>1.3155303430102676</x:v>
      </x:c>
      <x:c r="O2338" s="55">
        <x:f t="shared" si="428"/>
        <x:v>125640</x:v>
      </x:c>
      <x:c r="P2338" s="55">
        <x:f t="shared" si="429"/>
        <x:v>32560</x:v>
      </x:c>
      <x:c r="Q2338" s="55">
        <x:f t="shared" si="430"/>
        <x:v>57888.258575256688</x:v>
      </x:c>
      <x:c r="R2338" s="55">
        <x:f t="shared" si="431"/>
        <x:v>15191.741424743312</x:v>
      </x:c>
      <x:c r="S2338" s="1" t="str">
        <x:f t="shared" si="432"/>
        <x:v>YES</x:v>
      </x:c>
      <x:c r="T2338" s="1">
        <x:f t="shared" si="433"/>
        <x:v>15191.741424743312</x:v>
      </x:c>
    </x:row>
    <x:row r="2339">
      <x:c r="A2339" s="1"/>
      <x:c r="B2339" s="1"/>
      <x:c r="C2339" s="1"/>
      <x:c r="D2339" s="1"/>
      <x:c r="E2339" s="1"/>
      <x:c r="F2339" s="1"/>
      <x:c r="G2339" s="1"/>
      <x:c r="H2339" s="1"/>
      <x:c r="I2339" s="53">
        <x:f t="shared" si="422"/>
        <x:v>3</x:v>
      </x:c>
      <x:c r="J2339" s="53">
        <x:f t="shared" si="423"/>
        <x:v>10</x:v>
      </x:c>
      <x:c r="K2339" s="53">
        <x:f t="shared" si="424"/>
        <x:v>30</x:v>
      </x:c>
      <x:c r="L2339" s="53">
        <x:f t="shared" si="425"/>
        <x:v>43</x:v>
      </x:c>
      <x:c r="M2339" s="54">
        <x:f t="shared" si="426"/>
        <x:v>2703.0733992685564</x:v>
      </x:c>
      <x:c r="N2339" s="54">
        <x:f t="shared" si="427"/>
        <x:v>1.3771343050476086</x:v>
      </x:c>
      <x:c r="O2339" s="55">
        <x:f t="shared" si="428"/>
        <x:v>128340</x:v>
      </x:c>
      <x:c r="P2339" s="55">
        <x:f t="shared" si="429"/>
        <x:v>33440</x:v>
      </x:c>
      <x:c r="Q2339" s="55">
        <x:f t="shared" si="430"/>
        <x:v>59428.357626190213</x:v>
      </x:c>
      <x:c r="R2339" s="55">
        <x:f t="shared" si="431"/>
        <x:v>15471.642373809787</x:v>
      </x:c>
      <x:c r="S2339" s="1" t="str">
        <x:f t="shared" si="432"/>
        <x:v>YES</x:v>
      </x:c>
      <x:c r="T2339" s="1">
        <x:f t="shared" si="433"/>
        <x:v>15471.642373809787</x:v>
      </x:c>
    </x:row>
    <x:row r="2340">
      <x:c r="A2340" s="1"/>
      <x:c r="B2340" s="1"/>
      <x:c r="C2340" s="1"/>
      <x:c r="D2340" s="1"/>
      <x:c r="E2340" s="1"/>
      <x:c r="F2340" s="1"/>
      <x:c r="G2340" s="1"/>
      <x:c r="H2340" s="1"/>
      <x:c r="I2340" s="53">
        <x:f t="shared" si="422"/>
        <x:v>3</x:v>
      </x:c>
      <x:c r="J2340" s="53">
        <x:f t="shared" si="423"/>
        <x:v>11</x:v>
      </x:c>
      <x:c r="K2340" s="53">
        <x:f t="shared" si="424"/>
        <x:v>0</x:v>
      </x:c>
      <x:c r="L2340" s="53">
        <x:f t="shared" si="425"/>
        <x:v>14</x:v>
      </x:c>
      <x:c r="M2340" s="54">
        <x:f t="shared" si="426"/>
        <x:v>792.35859707441796</x:v>
      </x:c>
      <x:c r="N2340" s="54">
        <x:f t="shared" si="427"/>
        <x:v>5.0249025746123582E-2</x:v>
      </x:c>
      <x:c r="O2340" s="55">
        <x:f t="shared" si="428"/>
        <x:v>49434</x:v>
      </x:c>
      <x:c r="P2340" s="55">
        <x:f t="shared" si="429"/>
        <x:v>7480</x:v>
      </x:c>
      <x:c r="Q2340" s="55">
        <x:f t="shared" si="430"/>
        <x:v>26256.225643653088</x:v>
      </x:c>
      <x:c r="R2340" s="55">
        <x:f t="shared" si="431"/>
        <x:v>-4302.2256436530879</x:v>
      </x:c>
      <x:c r="S2340" s="1" t="str">
        <x:f t="shared" si="432"/>
        <x:v>YES</x:v>
      </x:c>
      <x:c r="T2340" s="1">
        <x:f t="shared" si="433"/>
        <x:v>-4302.2256436530879</x:v>
      </x:c>
    </x:row>
    <x:row r="2341">
      <x:c r="A2341" s="1"/>
      <x:c r="B2341" s="1"/>
      <x:c r="C2341" s="1"/>
      <x:c r="D2341" s="1"/>
      <x:c r="E2341" s="1"/>
      <x:c r="F2341" s="1"/>
      <x:c r="G2341" s="1"/>
      <x:c r="H2341" s="1"/>
      <x:c r="I2341" s="53">
        <x:f t="shared" si="422"/>
        <x:v>3</x:v>
      </x:c>
      <x:c r="J2341" s="53">
        <x:f t="shared" si="423"/>
        <x:v>11</x:v>
      </x:c>
      <x:c r="K2341" s="53">
        <x:f t="shared" si="424"/>
        <x:v>1</x:v>
      </x:c>
      <x:c r="L2341" s="53">
        <x:f t="shared" si="425"/>
        <x:v>15</x:v>
      </x:c>
      <x:c r="M2341" s="54">
        <x:f t="shared" si="426"/>
        <x:v>837.92109707441796</x:v>
      </x:c>
      <x:c r="N2341" s="54">
        <x:f t="shared" si="427"/>
        <x:v>8.1889650746123588E-2</x:v>
      </x:c>
      <x:c r="O2341" s="55">
        <x:f t="shared" si="428"/>
        <x:v>52134</x:v>
      </x:c>
      <x:c r="P2341" s="55">
        <x:f t="shared" si="429"/>
        <x:v>8360</x:v>
      </x:c>
      <x:c r="Q2341" s="55">
        <x:f t="shared" si="430"/>
        <x:v>27047.241268653088</x:v>
      </x:c>
      <x:c r="R2341" s="55">
        <x:f t="shared" si="431"/>
        <x:v>-3273.2412686530879</x:v>
      </x:c>
      <x:c r="S2341" s="1" t="str">
        <x:f t="shared" si="432"/>
        <x:v>YES</x:v>
      </x:c>
      <x:c r="T2341" s="1">
        <x:f t="shared" si="433"/>
        <x:v>-3273.2412686530879</x:v>
      </x:c>
    </x:row>
    <x:row r="2342">
      <x:c r="A2342" s="1"/>
      <x:c r="B2342" s="1"/>
      <x:c r="C2342" s="1"/>
      <x:c r="D2342" s="1"/>
      <x:c r="E2342" s="1"/>
      <x:c r="F2342" s="1"/>
      <x:c r="G2342" s="1"/>
      <x:c r="H2342" s="1"/>
      <x:c r="I2342" s="53">
        <x:f t="shared" si="422"/>
        <x:v>3</x:v>
      </x:c>
      <x:c r="J2342" s="53">
        <x:f t="shared" si="423"/>
        <x:v>11</x:v>
      </x:c>
      <x:c r="K2342" s="53">
        <x:f t="shared" si="424"/>
        <x:v>2</x:v>
      </x:c>
      <x:c r="L2342" s="53">
        <x:f t="shared" si="425"/>
        <x:v>16</x:v>
      </x:c>
      <x:c r="M2342" s="54">
        <x:f t="shared" si="426"/>
        <x:v>884.62265957441798</x:v>
      </x:c>
      <x:c r="N2342" s="54">
        <x:f t="shared" si="427"/>
        <x:v>0.1143212913711236</x:v>
      </x:c>
      <x:c r="O2342" s="55">
        <x:f t="shared" si="428"/>
        <x:v>54834</x:v>
      </x:c>
      <x:c r="P2342" s="55">
        <x:f t="shared" si="429"/>
        <x:v>9240</x:v>
      </x:c>
      <x:c r="Q2342" s="55">
        <x:f t="shared" si="430"/>
        <x:v>27858.032284278088</x:v>
      </x:c>
      <x:c r="R2342" s="55">
        <x:f t="shared" si="431"/>
        <x:v>-2264.0322842780879</x:v>
      </x:c>
      <x:c r="S2342" s="1" t="str">
        <x:f t="shared" si="432"/>
        <x:v>YES</x:v>
      </x:c>
      <x:c r="T2342" s="1">
        <x:f t="shared" si="433"/>
        <x:v>-2264.0322842780879</x:v>
      </x:c>
    </x:row>
    <x:row r="2343">
      <x:c r="A2343" s="1"/>
      <x:c r="B2343" s="1"/>
      <x:c r="C2343" s="1"/>
      <x:c r="D2343" s="1"/>
      <x:c r="E2343" s="1"/>
      <x:c r="F2343" s="1"/>
      <x:c r="G2343" s="1"/>
      <x:c r="H2343" s="1"/>
      <x:c r="I2343" s="53">
        <x:f t="shared" si="422"/>
        <x:v>3</x:v>
      </x:c>
      <x:c r="J2343" s="53">
        <x:f t="shared" si="423"/>
        <x:v>11</x:v>
      </x:c>
      <x:c r="K2343" s="53">
        <x:f t="shared" si="424"/>
        <x:v>3</x:v>
      </x:c>
      <x:c r="L2343" s="53">
        <x:f t="shared" si="425"/>
        <x:v>17</x:v>
      </x:c>
      <x:c r="M2343" s="54">
        <x:f t="shared" si="426"/>
        <x:v>932.48464199629291</x:v>
      </x:c>
      <x:c r="N2343" s="54">
        <x:f t="shared" si="427"/>
        <x:v>0.1475587791640923</x:v>
      </x:c>
      <x:c r="O2343" s="55">
        <x:f t="shared" si="428"/>
        <x:v>57534</x:v>
      </x:c>
      <x:c r="P2343" s="55">
        <x:f t="shared" si="429"/>
        <x:v>10120</x:v>
      </x:c>
      <x:c r="Q2343" s="55">
        <x:f t="shared" si="430"/>
        <x:v>28688.969479102307</x:v>
      </x:c>
      <x:c r="R2343" s="55">
        <x:f t="shared" si="431"/>
        <x:v>-1274.9694791023067</x:v>
      </x:c>
      <x:c r="S2343" s="1" t="str">
        <x:f t="shared" si="432"/>
        <x:v>YES</x:v>
      </x:c>
      <x:c r="T2343" s="1">
        <x:f t="shared" si="433"/>
        <x:v>-1274.9694791023067</x:v>
      </x:c>
    </x:row>
    <x:row r="2344">
      <x:c r="A2344" s="1"/>
      <x:c r="B2344" s="1"/>
      <x:c r="C2344" s="1"/>
      <x:c r="D2344" s="1"/>
      <x:c r="E2344" s="1"/>
      <x:c r="F2344" s="1"/>
      <x:c r="G2344" s="1"/>
      <x:c r="H2344" s="1"/>
      <x:c r="I2344" s="53">
        <x:f t="shared" si="422"/>
        <x:v>3</x:v>
      </x:c>
      <x:c r="J2344" s="53">
        <x:f t="shared" si="423"/>
        <x:v>11</x:v>
      </x:c>
      <x:c r="K2344" s="53">
        <x:f t="shared" si="424"/>
        <x:v>4</x:v>
      </x:c>
      <x:c r="L2344" s="53">
        <x:f t="shared" si="425"/>
        <x:v>18</x:v>
      </x:c>
      <x:c r="M2344" s="54">
        <x:f t="shared" si="426"/>
        <x:v>981.52875771894924</x:v>
      </x:c>
      <x:c r="N2344" s="54">
        <x:f t="shared" si="427"/>
        <x:v>0.18161719286038142</x:v>
      </x:c>
      <x:c r="O2344" s="55">
        <x:f t="shared" si="428"/>
        <x:v>60234</x:v>
      </x:c>
      <x:c r="P2344" s="55">
        <x:f t="shared" si="429"/>
        <x:v>11000</x:v>
      </x:c>
      <x:c r="Q2344" s="55">
        <x:f t="shared" si="430"/>
        <x:v>29540.429821509533</x:v>
      </x:c>
      <x:c r="R2344" s="55">
        <x:f t="shared" si="431"/>
        <x:v>-306.42982150953321</x:v>
      </x:c>
      <x:c r="S2344" s="1" t="str">
        <x:f t="shared" si="432"/>
        <x:v>YES</x:v>
      </x:c>
      <x:c r="T2344" s="1">
        <x:f t="shared" si="433"/>
        <x:v>-306.42982150953321</x:v>
      </x:c>
    </x:row>
    <x:row r="2345">
      <x:c r="A2345" s="1"/>
      <x:c r="B2345" s="1"/>
      <x:c r="C2345" s="1"/>
      <x:c r="D2345" s="1"/>
      <x:c r="E2345" s="1"/>
      <x:c r="F2345" s="1"/>
      <x:c r="G2345" s="1"/>
      <x:c r="H2345" s="1"/>
      <x:c r="I2345" s="53">
        <x:f t="shared" si="422"/>
        <x:v>3</x:v>
      </x:c>
      <x:c r="J2345" s="53">
        <x:f t="shared" si="423"/>
        <x:v>11</x:v>
      </x:c>
      <x:c r="K2345" s="53">
        <x:f t="shared" si="424"/>
        <x:v>5</x:v>
      </x:c>
      <x:c r="L2345" s="53">
        <x:f t="shared" si="425"/>
        <x:v>19</x:v>
      </x:c>
      <x:c r="M2345" s="54">
        <x:f t="shared" si="426"/>
        <x:v>1031.7770816401528</x:v>
      </x:c>
      <x:c r="N2345" s="54">
        <x:f t="shared" si="427"/>
        <x:v>0.2165118622501061</x:v>
      </x:c>
      <x:c r="O2345" s="55">
        <x:f t="shared" si="428"/>
        <x:v>62934</x:v>
      </x:c>
      <x:c r="P2345" s="55">
        <x:f t="shared" si="429"/>
        <x:v>11880</x:v>
      </x:c>
      <x:c r="Q2345" s="55">
        <x:f t="shared" si="430"/>
        <x:v>30412.796556252651</x:v>
      </x:c>
      <x:c r="R2345" s="55">
        <x:f t="shared" si="431"/>
        <x:v>641.2034437473485</x:v>
      </x:c>
      <x:c r="S2345" s="1" t="str">
        <x:f t="shared" si="432"/>
        <x:v>YES</x:v>
      </x:c>
      <x:c r="T2345" s="1">
        <x:f t="shared" si="433"/>
        <x:v>641.2034437473485</x:v>
      </x:c>
    </x:row>
    <x:row r="2346">
      <x:c r="A2346" s="1"/>
      <x:c r="B2346" s="1"/>
      <x:c r="C2346" s="1"/>
      <x:c r="D2346" s="1"/>
      <x:c r="E2346" s="1"/>
      <x:c r="F2346" s="1"/>
      <x:c r="G2346" s="1"/>
      <x:c r="H2346" s="1"/>
      <x:c r="I2346" s="53">
        <x:f t="shared" si="422"/>
        <x:v>3</x:v>
      </x:c>
      <x:c r="J2346" s="53">
        <x:f t="shared" si="423"/>
        <x:v>11</x:v>
      </x:c>
      <x:c r="K2346" s="53">
        <x:f t="shared" si="424"/>
        <x:v>6</x:v>
      </x:c>
      <x:c r="L2346" s="53">
        <x:f t="shared" si="425"/>
        <x:v>20</x:v>
      </x:c>
      <x:c r="M2346" s="54">
        <x:f t="shared" si="426"/>
        <x:v>1083.2520558217857</x:v>
      </x:c>
      <x:c r="N2346" s="54">
        <x:f t="shared" si="427"/>
        <x:v>0.2522583720984623</x:v>
      </x:c>
      <x:c r="O2346" s="55">
        <x:f t="shared" si="428"/>
        <x:v>65634</x:v>
      </x:c>
      <x:c r="P2346" s="55">
        <x:f t="shared" si="429"/>
        <x:v>12760</x:v>
      </x:c>
      <x:c r="Q2346" s="55">
        <x:f t="shared" si="430"/>
        <x:v>31306.459302461557</x:v>
      </x:c>
      <x:c r="R2346" s="55">
        <x:f t="shared" si="431"/>
        <x:v>1567.5406975384431</x:v>
      </x:c>
      <x:c r="S2346" s="1" t="str">
        <x:f t="shared" si="432"/>
        <x:v>YES</x:v>
      </x:c>
      <x:c r="T2346" s="1">
        <x:f t="shared" si="433"/>
        <x:v>1567.5406975384431</x:v>
      </x:c>
    </x:row>
    <x:row r="2347">
      <x:c r="A2347" s="1"/>
      <x:c r="B2347" s="1"/>
      <x:c r="C2347" s="1"/>
      <x:c r="D2347" s="1"/>
      <x:c r="E2347" s="1"/>
      <x:c r="F2347" s="1"/>
      <x:c r="G2347" s="1"/>
      <x:c r="H2347" s="1"/>
      <x:c r="I2347" s="53">
        <x:f t="shared" si="422"/>
        <x:v>3</x:v>
      </x:c>
      <x:c r="J2347" s="53">
        <x:f t="shared" si="423"/>
        <x:v>11</x:v>
      </x:c>
      <x:c r="K2347" s="53">
        <x:f t="shared" si="424"/>
        <x:v>7</x:v>
      </x:c>
      <x:c r="L2347" s="53">
        <x:f t="shared" si="425"/>
        <x:v>21</x:v>
      </x:c>
      <x:c r="M2347" s="54">
        <x:f t="shared" si="426"/>
        <x:v>1135.9764952197461</x:v>
      </x:c>
      <x:c r="N2347" s="54">
        <x:f t="shared" si="427"/>
        <x:v>0.28887256612482365</x:v>
      </x:c>
      <x:c r="O2347" s="55">
        <x:f t="shared" si="428"/>
        <x:v>68334</x:v>
      </x:c>
      <x:c r="P2347" s="55">
        <x:f t="shared" si="429"/>
        <x:v>13640</x:v>
      </x:c>
      <x:c r="Q2347" s="55">
        <x:f t="shared" si="430"/>
        <x:v>32221.814153120591</x:v>
      </x:c>
      <x:c r="R2347" s="55">
        <x:f t="shared" si="431"/>
        <x:v>2472.1858468794089</x:v>
      </x:c>
      <x:c r="S2347" s="1" t="str">
        <x:f t="shared" si="432"/>
        <x:v>YES</x:v>
      </x:c>
      <x:c r="T2347" s="1">
        <x:f t="shared" si="433"/>
        <x:v>2472.1858468794089</x:v>
      </x:c>
    </x:row>
    <x:row r="2348">
      <x:c r="A2348" s="1"/>
      <x:c r="B2348" s="1"/>
      <x:c r="C2348" s="1"/>
      <x:c r="D2348" s="1"/>
      <x:c r="E2348" s="1"/>
      <x:c r="F2348" s="1"/>
      <x:c r="G2348" s="1"/>
      <x:c r="H2348" s="1"/>
      <x:c r="I2348" s="53">
        <x:f t="shared" si="422"/>
        <x:v>3</x:v>
      </x:c>
      <x:c r="J2348" s="53">
        <x:f t="shared" si="423"/>
        <x:v>11</x:v>
      </x:c>
      <x:c r="K2348" s="53">
        <x:f t="shared" si="424"/>
        <x:v>8</x:v>
      </x:c>
      <x:c r="L2348" s="53">
        <x:f t="shared" si="425"/>
        <x:v>22</x:v>
      </x:c>
      <x:c r="M2348" s="54">
        <x:f t="shared" si="426"/>
        <x:v>1189.9735934997263</x:v>
      </x:c>
      <x:c r="N2348" s="54">
        <x:f t="shared" si="427"/>
        <x:v>0.32637055104147661</x:v>
      </x:c>
      <x:c r="O2348" s="55">
        <x:f t="shared" si="428"/>
        <x:v>71034</x:v>
      </x:c>
      <x:c r="P2348" s="55">
        <x:f t="shared" si="429"/>
        <x:v>14520</x:v>
      </x:c>
      <x:c r="Q2348" s="55">
        <x:f t="shared" si="430"/>
        <x:v>33159.263776036918</x:v>
      </x:c>
      <x:c r="R2348" s="55">
        <x:f t="shared" si="431"/>
        <x:v>3354.736223963082</x:v>
      </x:c>
      <x:c r="S2348" s="1" t="str">
        <x:f t="shared" si="432"/>
        <x:v>YES</x:v>
      </x:c>
      <x:c r="T2348" s="1">
        <x:f t="shared" si="433"/>
        <x:v>3354.736223963082</x:v>
      </x:c>
    </x:row>
    <x:row r="2349">
      <x:c r="A2349" s="1"/>
      <x:c r="B2349" s="1"/>
      <x:c r="C2349" s="1"/>
      <x:c r="D2349" s="1"/>
      <x:c r="E2349" s="1"/>
      <x:c r="F2349" s="1"/>
      <x:c r="G2349" s="1"/>
      <x:c r="H2349" s="1"/>
      <x:c r="I2349" s="53">
        <x:f t="shared" si="422"/>
        <x:v>3</x:v>
      </x:c>
      <x:c r="J2349" s="53">
        <x:f t="shared" si="423"/>
        <x:v>11</x:v>
      </x:c>
      <x:c r="K2349" s="53">
        <x:f t="shared" si="424"/>
        <x:v>9</x:v>
      </x:c>
      <x:c r="L2349" s="53">
        <x:f t="shared" si="425"/>
        <x:v>23</x:v>
      </x:c>
      <x:c r="M2349" s="54">
        <x:f t="shared" si="426"/>
        <x:v>1245.2669289401208</x:v>
      </x:c>
      <x:c r="N2349" s="54">
        <x:f t="shared" si="427"/>
        <x:v>0.36476870065286165</x:v>
      </x:c>
      <x:c r="O2349" s="55">
        <x:f t="shared" si="428"/>
        <x:v>73734</x:v>
      </x:c>
      <x:c r="P2349" s="55">
        <x:f t="shared" si="429"/>
        <x:v>15400</x:v>
      </x:c>
      <x:c r="Q2349" s="55">
        <x:f t="shared" si="430"/>
        <x:v>34119.217516321543</x:v>
      </x:c>
      <x:c r="R2349" s="55">
        <x:f t="shared" si="431"/>
        <x:v>4214.7824836784566</x:v>
      </x:c>
      <x:c r="S2349" s="1" t="str">
        <x:f t="shared" si="432"/>
        <x:v>YES</x:v>
      </x:c>
      <x:c r="T2349" s="1">
        <x:f t="shared" si="433"/>
        <x:v>4214.7824836784566</x:v>
      </x:c>
    </x:row>
    <x:row r="2350">
      <x:c r="A2350" s="1"/>
      <x:c r="B2350" s="1"/>
      <x:c r="C2350" s="1"/>
      <x:c r="D2350" s="1"/>
      <x:c r="E2350" s="1"/>
      <x:c r="F2350" s="1"/>
      <x:c r="G2350" s="1"/>
      <x:c r="H2350" s="1"/>
      <x:c r="I2350" s="53" t="n">
        <x:f t="shared" ref="I2350:I2413" si="434">INT((ROW()-ROW($I$46))/((CARROT_CAP+1)*(MESCLUN_CAP+1)))</x:f>
        <x:v>3</x:v>
      </x:c>
      <x:c r="J2350" s="53" t="n">
        <x:f t="shared" ref="J2350:J2413" si="435">MOD(INT((ROW()-ROW($I$46))/(MESCLUN_CAP+1)),CARROT_CAP+1)</x:f>
        <x:v>11</x:v>
      </x:c>
      <x:c r="K2350" s="53" t="n">
        <x:f t="shared" ref="K2350:K2413" si="436">MOD(ROW()-ROW($I$46),MESCLUN_CAP+1)</x:f>
        <x:v>10</x:v>
      </x:c>
      <x:c r="L2350" s="53" t="n">
        <x:f t="shared" ref="L2350:L2413" si="437">SUM(I2350:K2350)</x:f>
        <x:v>24</x:v>
      </x:c>
      <x:c r="M2350" s="54" t="n">
        <x:f t="shared" ref="M2350:M2413" si="438">I2350*TOMATO_HOURS*WEEKS*(1+TOMATO_DIM)^I2350+J2350*CARROT_HOURS*WEEKS*(1+CARROT_DIM)^J2350+K2350*MESCLUN_HOURS*WEEKS*(1+MESCLUN_DIM)^K2350</x:f>
        <x:v>1301.8804704233335</x:v>
      </x:c>
      <x:c r="N2350" s="54" t="n">
        <x:f t="shared" ref="N2350:N2413" si="439">MAX(M2350-FARMER_HOURS,0)/TEMP_HOURS_PER_WORKER</x:f>
        <x:v>0.40408366001620377</x:v>
      </x:c>
      <x:c r="O2350" s="55" t="n">
        <x:f t="shared" ref="O2350:O2413" si="440">I2350*TOMATO_PRICE+J2350*CARROT_PRICE+K2350*MESCLUN_PRICE</x:f>
        <x:v>76434</x:v>
      </x:c>
      <x:c r="P2350" s="55" t="n">
        <x:f t="shared" ref="P2350:P2413" si="441">I2350*TOMATO_FERTILIZER+J2350*CARROT_FERTILIZER+K2350*MESCLUN_FERTILIZER</x:f>
        <x:v>16280</x:v>
      </x:c>
      <x:c r="Q2350" s="55" t="n">
        <x:f t="shared" ref="Q2350:Q2413" si="442">MIN(M2350,FARMER_HOURS)*FARMER_RATE+MAX(M2350-FARMER_HOURS,0)*TEMP_RATE</x:f>
        <x:v>35102.09150040509</x:v>
      </x:c>
      <x:c r="R2350" s="55" t="n">
        <x:f t="shared" ref="R2350:R2413" si="443">O2350-P2350-Q2350-FIXED_COST</x:f>
        <x:v>5051.908499594909</x:v>
      </x:c>
      <x:c r="S2350" s="1" t="str">
        <x:f t="shared" ref="S2350:S2413" si="444">IF(AND(L2350&lt;=TOTAL_BED_CAP,N2350&lt;=TEMP_WORKER_CAP),"YES","NO")</x:f>
        <x:v>YES</x:v>
      </x:c>
      <x:c r="T2350" s="1" t="n">
        <x:f t="shared" ref="T2350:T2413" si="445">IF(S2350="YES",R2350,-1E+99)</x:f>
        <x:v>5051.908499594909</x:v>
      </x:c>
    </x:row>
    <x:row r="2351">
      <x:c r="A2351" s="1"/>
      <x:c r="B2351" s="1"/>
      <x:c r="C2351" s="1"/>
      <x:c r="D2351" s="1"/>
      <x:c r="E2351" s="1"/>
      <x:c r="F2351" s="1"/>
      <x:c r="G2351" s="1"/>
      <x:c r="H2351" s="1"/>
      <x:c r="I2351" s="53">
        <x:f t="shared" si="434"/>
        <x:v>3</x:v>
      </x:c>
      <x:c r="J2351" s="53">
        <x:f t="shared" si="435"/>
        <x:v>11</x:v>
      </x:c>
      <x:c r="K2351" s="53">
        <x:f t="shared" si="436"/>
        <x:v>11</x:v>
      </x:c>
      <x:c r="L2351" s="53">
        <x:f t="shared" si="437"/>
        <x:v>25</x:v>
      </x:c>
      <x:c r="M2351" s="54">
        <x:f t="shared" si="438"/>
        <x:v>1359.8385835167728</x:v>
      </x:c>
      <x:c r="N2351" s="54">
        <x:f t="shared" si="439"/>
        <x:v>0.44433234966442559</x:v>
      </x:c>
      <x:c r="O2351" s="55">
        <x:f t="shared" si="440"/>
        <x:v>79134</x:v>
      </x:c>
      <x:c r="P2351" s="55">
        <x:f t="shared" si="441"/>
        <x:v>17160</x:v>
      </x:c>
      <x:c r="Q2351" s="55">
        <x:f t="shared" si="442"/>
        <x:v>36108.308741610643</x:v>
      </x:c>
      <x:c r="R2351" s="55">
        <x:f t="shared" si="443"/>
        <x:v>5865.6912583893572</x:v>
      </x:c>
      <x:c r="S2351" s="1" t="str">
        <x:f t="shared" si="444"/>
        <x:v>YES</x:v>
      </x:c>
      <x:c r="T2351" s="1">
        <x:f t="shared" si="445"/>
        <x:v>5865.6912583893572</x:v>
      </x:c>
    </x:row>
    <x:row r="2352">
      <x:c r="A2352" s="1"/>
      <x:c r="B2352" s="1"/>
      <x:c r="C2352" s="1"/>
      <x:c r="D2352" s="1"/>
      <x:c r="E2352" s="1"/>
      <x:c r="F2352" s="1"/>
      <x:c r="G2352" s="1"/>
      <x:c r="H2352" s="1"/>
      <x:c r="I2352" s="53">
        <x:f t="shared" si="434"/>
        <x:v>3</x:v>
      </x:c>
      <x:c r="J2352" s="53">
        <x:f t="shared" si="435"/>
        <x:v>11</x:v>
      </x:c>
      <x:c r="K2352" s="53">
        <x:f t="shared" si="436"/>
        <x:v>12</x:v>
      </x:c>
      <x:c r="L2352" s="53">
        <x:f t="shared" si="437"/>
        <x:v>26</x:v>
      </x:c>
      <x:c r="M2352" s="54">
        <x:f t="shared" si="438"/>
        <x:v>1419.1660366448373</x:v>
      </x:c>
      <x:c r="N2352" s="54">
        <x:f t="shared" si="439"/>
        <x:v>0.48553196989224812</x:v>
      </x:c>
      <x:c r="O2352" s="55">
        <x:f t="shared" si="440"/>
        <x:v>81834</x:v>
      </x:c>
      <x:c r="P2352" s="55">
        <x:f t="shared" si="441"/>
        <x:v>18040</x:v>
      </x:c>
      <x:c r="Q2352" s="55">
        <x:f t="shared" si="442"/>
        <x:v>37138.299247306204</x:v>
      </x:c>
      <x:c r="R2352" s="55">
        <x:f t="shared" si="443"/>
        <x:v>6655.7007526937959</x:v>
      </x:c>
      <x:c r="S2352" s="1" t="str">
        <x:f t="shared" si="444"/>
        <x:v>YES</x:v>
      </x:c>
      <x:c r="T2352" s="1">
        <x:f t="shared" si="445"/>
        <x:v>6655.7007526937959</x:v>
      </x:c>
    </x:row>
    <x:row r="2353">
      <x:c r="A2353" s="1"/>
      <x:c r="B2353" s="1"/>
      <x:c r="C2353" s="1"/>
      <x:c r="D2353" s="1"/>
      <x:c r="E2353" s="1"/>
      <x:c r="F2353" s="1"/>
      <x:c r="G2353" s="1"/>
      <x:c r="H2353" s="1"/>
      <x:c r="I2353" s="53">
        <x:f t="shared" si="434"/>
        <x:v>3</x:v>
      </x:c>
      <x:c r="J2353" s="53">
        <x:f t="shared" si="435"/>
        <x:v>11</x:v>
      </x:c>
      <x:c r="K2353" s="53">
        <x:f t="shared" si="436"/>
        <x:v>13</x:v>
      </x:c>
      <x:c r="L2353" s="53">
        <x:f t="shared" si="437"/>
        <x:v>27</x:v>
      </x:c>
      <x:c r="M2353" s="54">
        <x:f t="shared" si="438"/>
        <x:v>1479.8880073532214</x:v>
      </x:c>
      <x:c r="N2353" s="54">
        <x:f t="shared" si="439"/>
        <x:v>0.52770000510640369</x:v>
      </x:c>
      <x:c r="O2353" s="55">
        <x:f t="shared" si="440"/>
        <x:v>84534</x:v>
      </x:c>
      <x:c r="P2353" s="55">
        <x:f t="shared" si="441"/>
        <x:v>18920</x:v>
      </x:c>
      <x:c r="Q2353" s="55">
        <x:f t="shared" si="442"/>
        <x:v>38192.500127660096</x:v>
      </x:c>
      <x:c r="R2353" s="55">
        <x:f t="shared" si="443"/>
        <x:v>7421.499872339904</x:v>
      </x:c>
      <x:c r="S2353" s="1" t="str">
        <x:f t="shared" si="444"/>
        <x:v>YES</x:v>
      </x:c>
      <x:c r="T2353" s="1">
        <x:f t="shared" si="445"/>
        <x:v>7421.499872339904</x:v>
      </x:c>
    </x:row>
    <x:row r="2354">
      <x:c r="A2354" s="1"/>
      <x:c r="B2354" s="1"/>
      <x:c r="C2354" s="1"/>
      <x:c r="D2354" s="1"/>
      <x:c r="E2354" s="1"/>
      <x:c r="F2354" s="1"/>
      <x:c r="G2354" s="1"/>
      <x:c r="H2354" s="1"/>
      <x:c r="I2354" s="53">
        <x:f t="shared" si="434"/>
        <x:v>3</x:v>
      </x:c>
      <x:c r="J2354" s="53">
        <x:f t="shared" si="435"/>
        <x:v>11</x:v>
      </x:c>
      <x:c r="K2354" s="53">
        <x:f t="shared" si="436"/>
        <x:v>14</x:v>
      </x:c>
      <x:c r="L2354" s="53">
        <x:f t="shared" si="437"/>
        <x:v>28</x:v>
      </x:c>
      <x:c r="M2354" s="54">
        <x:f t="shared" si="438"/>
        <x:v>1542.0300886668826</x:v>
      </x:c>
      <x:c r="N2354" s="54">
        <x:f t="shared" si="439"/>
        <x:v>0.57085422824089072</x:v>
      </x:c>
      <x:c r="O2354" s="55">
        <x:f t="shared" si="440"/>
        <x:v>87234</x:v>
      </x:c>
      <x:c r="P2354" s="55">
        <x:f t="shared" si="441"/>
        <x:v>19800</x:v>
      </x:c>
      <x:c r="Q2354" s="55">
        <x:f t="shared" si="442"/>
        <x:v>39271.355706022267</x:v>
      </x:c>
      <x:c r="R2354" s="55">
        <x:f t="shared" si="443"/>
        <x:v>8162.6442939777335</x:v>
      </x:c>
      <x:c r="S2354" s="1" t="str">
        <x:f t="shared" si="444"/>
        <x:v>YES</x:v>
      </x:c>
      <x:c r="T2354" s="1">
        <x:f t="shared" si="445"/>
        <x:v>8162.6442939777335</x:v>
      </x:c>
    </x:row>
    <x:row r="2355">
      <x:c r="A2355" s="1"/>
      <x:c r="B2355" s="1"/>
      <x:c r="C2355" s="1"/>
      <x:c r="D2355" s="1"/>
      <x:c r="E2355" s="1"/>
      <x:c r="F2355" s="1"/>
      <x:c r="G2355" s="1"/>
      <x:c r="H2355" s="1"/>
      <x:c r="I2355" s="53">
        <x:f t="shared" si="434"/>
        <x:v>3</x:v>
      </x:c>
      <x:c r="J2355" s="53">
        <x:f t="shared" si="435"/>
        <x:v>11</x:v>
      </x:c>
      <x:c r="K2355" s="53">
        <x:f t="shared" si="436"/>
        <x:v>15</x:v>
      </x:c>
      <x:c r="L2355" s="53">
        <x:f t="shared" si="437"/>
        <x:v>29</x:v>
      </x:c>
      <x:c r="M2355" s="54">
        <x:f t="shared" si="438"/>
        <x:v>1605.618295543029</x:v>
      </x:c>
      <x:c r="N2355" s="54">
        <x:f t="shared" si="439"/>
        <x:v>0.61501270523821461</x:v>
      </x:c>
      <x:c r="O2355" s="55">
        <x:f t="shared" si="440"/>
        <x:v>89934</x:v>
      </x:c>
      <x:c r="P2355" s="55">
        <x:f t="shared" si="441"/>
        <x:v>20680</x:v>
      </x:c>
      <x:c r="Q2355" s="55">
        <x:f t="shared" si="442"/>
        <x:v>40375.317630955367</x:v>
      </x:c>
      <x:c r="R2355" s="55">
        <x:f t="shared" si="443"/>
        <x:v>8878.6823690446327</x:v>
      </x:c>
      <x:c r="S2355" s="1" t="str">
        <x:f t="shared" si="444"/>
        <x:v>YES</x:v>
      </x:c>
      <x:c r="T2355" s="1">
        <x:f t="shared" si="445"/>
        <x:v>8878.6823690446327</x:v>
      </x:c>
    </x:row>
    <x:row r="2356">
      <x:c r="A2356" s="1"/>
      <x:c r="B2356" s="1"/>
      <x:c r="C2356" s="1"/>
      <x:c r="D2356" s="1"/>
      <x:c r="E2356" s="1"/>
      <x:c r="F2356" s="1"/>
      <x:c r="G2356" s="1"/>
      <x:c r="H2356" s="1"/>
      <x:c r="I2356" s="53">
        <x:f t="shared" si="434"/>
        <x:v>3</x:v>
      </x:c>
      <x:c r="J2356" s="53">
        <x:f t="shared" si="435"/>
        <x:v>11</x:v>
      </x:c>
      <x:c r="K2356" s="53">
        <x:f t="shared" si="436"/>
        <x:v>16</x:v>
      </x:c>
      <x:c r="L2356" s="53">
        <x:f t="shared" si="437"/>
        <x:v>30</x:v>
      </x:c>
      <x:c r="M2356" s="54">
        <x:f t="shared" si="438"/>
        <x:v>1670.6790714205181</x:v>
      </x:c>
      <x:c r="N2356" s="54">
        <x:f t="shared" si="439"/>
        <x:v>0.66019379959758195</x:v>
      </x:c>
      <x:c r="O2356" s="55">
        <x:f t="shared" si="440"/>
        <x:v>92634</x:v>
      </x:c>
      <x:c r="P2356" s="55">
        <x:f t="shared" si="441"/>
        <x:v>21560</x:v>
      </x:c>
      <x:c r="Q2356" s="55">
        <x:f t="shared" si="442"/>
        <x:v>41504.844989939549</x:v>
      </x:c>
      <x:c r="R2356" s="55">
        <x:f t="shared" si="443"/>
        <x:v>9569.1550100604509</x:v>
      </x:c>
      <x:c r="S2356" s="1" t="str">
        <x:f t="shared" si="444"/>
        <x:v>YES</x:v>
      </x:c>
      <x:c r="T2356" s="1">
        <x:f t="shared" si="445"/>
        <x:v>9569.1550100604509</x:v>
      </x:c>
    </x:row>
    <x:row r="2357">
      <x:c r="A2357" s="1"/>
      <x:c r="B2357" s="1"/>
      <x:c r="C2357" s="1"/>
      <x:c r="D2357" s="1"/>
      <x:c r="E2357" s="1"/>
      <x:c r="F2357" s="1"/>
      <x:c r="G2357" s="1"/>
      <x:c r="H2357" s="1"/>
      <x:c r="I2357" s="53">
        <x:f t="shared" si="434"/>
        <x:v>3</x:v>
      </x:c>
      <x:c r="J2357" s="53">
        <x:f t="shared" si="435"/>
        <x:v>11</x:v>
      </x:c>
      <x:c r="K2357" s="53">
        <x:f t="shared" si="436"/>
        <x:v>17</x:v>
      </x:c>
      <x:c r="L2357" s="53">
        <x:f t="shared" si="437"/>
        <x:v>31</x:v>
      </x:c>
      <x:c r="M2357" s="54">
        <x:f t="shared" si="438"/>
        <x:v>1737.2392948670586</x:v>
      </x:c>
      <x:c r="N2357" s="54">
        <x:f t="shared" si="439"/>
        <x:v>0.70641617699101289</x:v>
      </x:c>
      <x:c r="O2357" s="55">
        <x:f t="shared" si="440"/>
        <x:v>95334</x:v>
      </x:c>
      <x:c r="P2357" s="55">
        <x:f t="shared" si="441"/>
        <x:v>22440</x:v>
      </x:c>
      <x:c r="Q2357" s="55">
        <x:f t="shared" si="442"/>
        <x:v>42660.404424775319</x:v>
      </x:c>
      <x:c r="R2357" s="55">
        <x:f t="shared" si="443"/>
        <x:v>10233.595575224681</x:v>
      </x:c>
      <x:c r="S2357" s="1" t="str">
        <x:f t="shared" si="444"/>
        <x:v>YES</x:v>
      </x:c>
      <x:c r="T2357" s="1">
        <x:f t="shared" si="445"/>
        <x:v>10233.595575224681</x:v>
      </x:c>
    </x:row>
    <x:row r="2358">
      <x:c r="A2358" s="1"/>
      <x:c r="B2358" s="1"/>
      <x:c r="C2358" s="1"/>
      <x:c r="D2358" s="1"/>
      <x:c r="E2358" s="1"/>
      <x:c r="F2358" s="1"/>
      <x:c r="G2358" s="1"/>
      <x:c r="H2358" s="1"/>
      <x:c r="I2358" s="53">
        <x:f t="shared" si="434"/>
        <x:v>3</x:v>
      </x:c>
      <x:c r="J2358" s="53">
        <x:f t="shared" si="435"/>
        <x:v>11</x:v>
      </x:c>
      <x:c r="K2358" s="53">
        <x:f t="shared" si="436"/>
        <x:v>18</x:v>
      </x:c>
      <x:c r="L2358" s="53">
        <x:f t="shared" si="437"/>
        <x:v>32</x:v>
      </x:c>
      <x:c r="M2358" s="54">
        <x:f t="shared" si="438"/>
        <x:v>1805.3262863256459</x:v>
      </x:c>
      <x:c r="N2358" s="54">
        <x:f t="shared" si="439"/>
        <x:v>0.75369880994836524</x:v>
      </x:c>
      <x:c r="O2358" s="55">
        <x:f t="shared" si="440"/>
        <x:v>98034</x:v>
      </x:c>
      <x:c r="P2358" s="55">
        <x:f t="shared" si="441"/>
        <x:v>23320</x:v>
      </x:c>
      <x:c r="Q2358" s="55">
        <x:f t="shared" si="442"/>
        <x:v>43842.470248709127</x:v>
      </x:c>
      <x:c r="R2358" s="55">
        <x:f t="shared" si="443"/>
        <x:v>10871.529751290873</x:v>
      </x:c>
      <x:c r="S2358" s="1" t="str">
        <x:f t="shared" si="444"/>
        <x:v>YES</x:v>
      </x:c>
      <x:c r="T2358" s="1">
        <x:f t="shared" si="445"/>
        <x:v>10871.529751290873</x:v>
      </x:c>
    </x:row>
    <x:row r="2359">
      <x:c r="A2359" s="1"/>
      <x:c r="B2359" s="1"/>
      <x:c r="C2359" s="1"/>
      <x:c r="D2359" s="1"/>
      <x:c r="E2359" s="1"/>
      <x:c r="F2359" s="1"/>
      <x:c r="G2359" s="1"/>
      <x:c r="H2359" s="1"/>
      <x:c r="I2359" s="53">
        <x:f t="shared" si="434"/>
        <x:v>3</x:v>
      </x:c>
      <x:c r="J2359" s="53">
        <x:f t="shared" si="435"/>
        <x:v>11</x:v>
      </x:c>
      <x:c r="K2359" s="53">
        <x:f t="shared" si="436"/>
        <x:v>19</x:v>
      </x:c>
      <x:c r="L2359" s="53">
        <x:f t="shared" si="437"/>
        <x:v>33</x:v>
      </x:c>
      <x:c r="M2359" s="54">
        <x:f t="shared" si="438"/>
        <x:v>1874.9678149616675</x:v>
      </x:c>
      <x:c r="N2359" s="54">
        <x:f t="shared" si="439"/>
        <x:v>0.8020609826122691</x:v>
      </x:c>
      <x:c r="O2359" s="55">
        <x:f t="shared" si="440"/>
        <x:v>100734</x:v>
      </x:c>
      <x:c r="P2359" s="55">
        <x:f t="shared" si="441"/>
        <x:v>24200</x:v>
      </x:c>
      <x:c r="Q2359" s="55">
        <x:f t="shared" si="442"/>
        <x:v>45051.524565306725</x:v>
      </x:c>
      <x:c r="R2359" s="55">
        <x:f t="shared" si="443"/>
        <x:v>11482.475434693275</x:v>
      </x:c>
      <x:c r="S2359" s="1" t="str">
        <x:f t="shared" si="444"/>
        <x:v>YES</x:v>
      </x:c>
      <x:c r="T2359" s="1">
        <x:f t="shared" si="445"/>
        <x:v>11482.475434693275</x:v>
      </x:c>
    </x:row>
    <x:row r="2360">
      <x:c r="A2360" s="1"/>
      <x:c r="B2360" s="1"/>
      <x:c r="C2360" s="1"/>
      <x:c r="D2360" s="1"/>
      <x:c r="E2360" s="1"/>
      <x:c r="F2360" s="1"/>
      <x:c r="G2360" s="1"/>
      <x:c r="H2360" s="1"/>
      <x:c r="I2360" s="53">
        <x:f t="shared" si="434"/>
        <x:v>3</x:v>
      </x:c>
      <x:c r="J2360" s="53">
        <x:f t="shared" si="435"/>
        <x:v>11</x:v>
      </x:c>
      <x:c r="K2360" s="53">
        <x:f t="shared" si="436"/>
        <x:v>20</x:v>
      </x:c>
      <x:c r="L2360" s="53">
        <x:f t="shared" si="437"/>
        <x:v>34</x:v>
      </x:c>
      <x:c r="M2360" s="54">
        <x:f t="shared" si="438"/>
        <x:v>1946.1921056121446</x:v>
      </x:c>
      <x:c r="N2360" s="54">
        <x:f t="shared" si="439"/>
        <x:v>0.85152229556398928</x:v>
      </x:c>
      <x:c r="O2360" s="55">
        <x:f t="shared" si="440"/>
        <x:v>103434</x:v>
      </x:c>
      <x:c r="P2360" s="55">
        <x:f t="shared" si="441"/>
        <x:v>25080</x:v>
      </x:c>
      <x:c r="Q2360" s="55">
        <x:f t="shared" si="442"/>
        <x:v>46288.057389099733</x:v>
      </x:c>
      <x:c r="R2360" s="55">
        <x:f t="shared" si="443"/>
        <x:v>12065.942610900267</x:v>
      </x:c>
      <x:c r="S2360" s="1" t="str">
        <x:f t="shared" si="444"/>
        <x:v>YES</x:v>
      </x:c>
      <x:c r="T2360" s="1">
        <x:f t="shared" si="445"/>
        <x:v>12065.942610900267</x:v>
      </x:c>
    </x:row>
    <x:row r="2361">
      <x:c r="A2361" s="1"/>
      <x:c r="B2361" s="1"/>
      <x:c r="C2361" s="1"/>
      <x:c r="D2361" s="1"/>
      <x:c r="E2361" s="1"/>
      <x:c r="F2361" s="1"/>
      <x:c r="G2361" s="1"/>
      <x:c r="H2361" s="1"/>
      <x:c r="I2361" s="53">
        <x:f t="shared" si="434"/>
        <x:v>3</x:v>
      </x:c>
      <x:c r="J2361" s="53">
        <x:f t="shared" si="435"/>
        <x:v>11</x:v>
      </x:c>
      <x:c r="K2361" s="53">
        <x:f t="shared" si="436"/>
        <x:v>21</x:v>
      </x:c>
      <x:c r="L2361" s="53">
        <x:f t="shared" si="437"/>
        <x:v>35</x:v>
      </x:c>
      <x:c r="M2361" s="54">
        <x:f t="shared" si="438"/>
        <x:v>2019.0278458385883</x:v>
      </x:c>
      <x:c r="N2361" s="54">
        <x:f t="shared" si="439"/>
        <x:v>0.90210267072124184</x:v>
      </x:c>
      <x:c r="O2361" s="55">
        <x:f t="shared" si="440"/>
        <x:v>106134</x:v>
      </x:c>
      <x:c r="P2361" s="55">
        <x:f t="shared" si="441"/>
        <x:v>25960</x:v>
      </x:c>
      <x:c r="Q2361" s="55">
        <x:f t="shared" si="442"/>
        <x:v>47552.566768031043</x:v>
      </x:c>
      <x:c r="R2361" s="55">
        <x:f t="shared" si="443"/>
        <x:v>12621.433231968957</x:v>
      </x:c>
      <x:c r="S2361" s="1" t="str">
        <x:f t="shared" si="444"/>
        <x:v>YES</x:v>
      </x:c>
      <x:c r="T2361" s="1">
        <x:f t="shared" si="445"/>
        <x:v>12621.433231968957</x:v>
      </x:c>
    </x:row>
    <x:row r="2362">
      <x:c r="A2362" s="1"/>
      <x:c r="B2362" s="1"/>
      <x:c r="C2362" s="1"/>
      <x:c r="D2362" s="1"/>
      <x:c r="E2362" s="1"/>
      <x:c r="F2362" s="1"/>
      <x:c r="G2362" s="1"/>
      <x:c r="H2362" s="1"/>
      <x:c r="I2362" s="53">
        <x:f t="shared" si="434"/>
        <x:v>3</x:v>
      </x:c>
      <x:c r="J2362" s="53">
        <x:f t="shared" si="435"/>
        <x:v>11</x:v>
      </x:c>
      <x:c r="K2362" s="53">
        <x:f t="shared" si="436"/>
        <x:v>22</x:v>
      </x:c>
      <x:c r="L2362" s="53">
        <x:f t="shared" si="437"/>
        <x:v>36</x:v>
      </x:c>
      <x:c r="M2362" s="54">
        <x:f t="shared" si="438"/>
        <x:v>2093.5041930849848</x:v>
      </x:c>
      <x:c r="N2362" s="54">
        <x:f t="shared" si="439"/>
        <x:v>0.95382235630901724</x:v>
      </x:c>
      <x:c r="O2362" s="55">
        <x:f t="shared" si="440"/>
        <x:v>108834</x:v>
      </x:c>
      <x:c r="P2362" s="55">
        <x:f t="shared" si="441"/>
        <x:v>26840</x:v>
      </x:c>
      <x:c r="Q2362" s="55">
        <x:f t="shared" si="442"/>
        <x:v>48845.558907725426</x:v>
      </x:c>
      <x:c r="R2362" s="55">
        <x:f t="shared" si="443"/>
        <x:v>13148.441092274574</x:v>
      </x:c>
      <x:c r="S2362" s="1" t="str">
        <x:f t="shared" si="444"/>
        <x:v>YES</x:v>
      </x:c>
      <x:c r="T2362" s="1">
        <x:f t="shared" si="445"/>
        <x:v>13148.441092274574</x:v>
      </x:c>
    </x:row>
    <x:row r="2363">
      <x:c r="A2363" s="1"/>
      <x:c r="B2363" s="1"/>
      <x:c r="C2363" s="1"/>
      <x:c r="D2363" s="1"/>
      <x:c r="E2363" s="1"/>
      <x:c r="F2363" s="1"/>
      <x:c r="G2363" s="1"/>
      <x:c r="H2363" s="1"/>
      <x:c r="I2363" s="53">
        <x:f t="shared" si="434"/>
        <x:v>3</x:v>
      </x:c>
      <x:c r="J2363" s="53">
        <x:f t="shared" si="435"/>
        <x:v>11</x:v>
      </x:c>
      <x:c r="K2363" s="53">
        <x:f t="shared" si="436"/>
        <x:v>23</x:v>
      </x:c>
      <x:c r="L2363" s="53">
        <x:f t="shared" si="437"/>
        <x:v>37</x:v>
      </x:c>
      <x:c r="M2363" s="54">
        <x:f t="shared" si="438"/>
        <x:v>2169.650781942421</x:v>
      </x:c>
      <x:c r="N2363" s="54">
        <x:f t="shared" si="439"/>
        <x:v>1.006701931904459</x:v>
      </x:c>
      <x:c r="O2363" s="55">
        <x:f t="shared" si="440"/>
        <x:v>111534</x:v>
      </x:c>
      <x:c r="P2363" s="55">
        <x:f t="shared" si="441"/>
        <x:v>27720</x:v>
      </x:c>
      <x:c r="Q2363" s="55">
        <x:f t="shared" si="442"/>
        <x:v>50167.548297611473</x:v>
      </x:c>
      <x:c r="R2363" s="55">
        <x:f t="shared" si="443"/>
        <x:v>13646.451702388527</x:v>
      </x:c>
      <x:c r="S2363" s="1" t="str">
        <x:f t="shared" si="444"/>
        <x:v>YES</x:v>
      </x:c>
      <x:c r="T2363" s="1">
        <x:f t="shared" si="445"/>
        <x:v>13646.451702388527</x:v>
      </x:c>
    </x:row>
    <x:row r="2364">
      <x:c r="A2364" s="1"/>
      <x:c r="B2364" s="1"/>
      <x:c r="C2364" s="1"/>
      <x:c r="D2364" s="1"/>
      <x:c r="E2364" s="1"/>
      <x:c r="F2364" s="1"/>
      <x:c r="G2364" s="1"/>
      <x:c r="H2364" s="1"/>
      <x:c r="I2364" s="53">
        <x:f t="shared" si="434"/>
        <x:v>3</x:v>
      </x:c>
      <x:c r="J2364" s="53">
        <x:f t="shared" si="435"/>
        <x:v>11</x:v>
      </x:c>
      <x:c r="K2364" s="53">
        <x:f t="shared" si="436"/>
        <x:v>24</x:v>
      </x:c>
      <x:c r="L2364" s="53">
        <x:f t="shared" si="437"/>
        <x:v>38</x:v>
      </x:c>
      <x:c r="M2364" s="54">
        <x:f t="shared" si="438"/>
        <x:v>2247.4977315219166</x:v>
      </x:c>
      <x:c r="N2364" s="54">
        <x:f t="shared" si="439"/>
        <x:v>1.0607623135568867</x:v>
      </x:c>
      <x:c r="O2364" s="55">
        <x:f t="shared" si="440"/>
        <x:v>114234</x:v>
      </x:c>
      <x:c r="P2364" s="55">
        <x:f t="shared" si="441"/>
        <x:v>28600</x:v>
      </x:c>
      <x:c r="Q2364" s="55">
        <x:f t="shared" si="442"/>
        <x:v>51519.057838922163</x:v>
      </x:c>
      <x:c r="R2364" s="55">
        <x:f t="shared" si="443"/>
        <x:v>14114.942161077837</x:v>
      </x:c>
      <x:c r="S2364" s="1" t="str">
        <x:f t="shared" si="444"/>
        <x:v>YES</x:v>
      </x:c>
      <x:c r="T2364" s="1">
        <x:f t="shared" si="445"/>
        <x:v>14114.942161077837</x:v>
      </x:c>
    </x:row>
    <x:row r="2365">
      <x:c r="A2365" s="1"/>
      <x:c r="B2365" s="1"/>
      <x:c r="C2365" s="1"/>
      <x:c r="D2365" s="1"/>
      <x:c r="E2365" s="1"/>
      <x:c r="F2365" s="1"/>
      <x:c r="G2365" s="1"/>
      <x:c r="H2365" s="1"/>
      <x:c r="I2365" s="53">
        <x:f t="shared" si="434"/>
        <x:v>3</x:v>
      </x:c>
      <x:c r="J2365" s="53">
        <x:f t="shared" si="435"/>
        <x:v>11</x:v>
      </x:c>
      <x:c r="K2365" s="53">
        <x:f t="shared" si="436"/>
        <x:v>25</x:v>
      </x:c>
      <x:c r="L2365" s="53">
        <x:f t="shared" si="437"/>
        <x:v>39</x:v>
      </x:c>
      <x:c r="M2365" s="54">
        <x:f t="shared" si="438"/>
        <x:v>2327.0756529370146</x:v>
      </x:c>
      <x:c r="N2365" s="54">
        <x:f t="shared" si="439"/>
        <x:v>1.116024758984038</x:v>
      </x:c>
      <x:c r="O2365" s="55">
        <x:f t="shared" si="440"/>
        <x:v>116934</x:v>
      </x:c>
      <x:c r="P2365" s="55">
        <x:f t="shared" si="441"/>
        <x:v>29480</x:v>
      </x:c>
      <x:c r="Q2365" s="55">
        <x:f t="shared" si="442"/>
        <x:v>52900.618974600948</x:v>
      </x:c>
      <x:c r="R2365" s="55">
        <x:f t="shared" si="443"/>
        <x:v>14553.381025399052</x:v>
      </x:c>
      <x:c r="S2365" s="1" t="str">
        <x:f t="shared" si="444"/>
        <x:v>YES</x:v>
      </x:c>
      <x:c r="T2365" s="1">
        <x:f t="shared" si="445"/>
        <x:v>14553.381025399052</x:v>
      </x:c>
    </x:row>
    <x:row r="2366">
      <x:c r="A2366" s="1"/>
      <x:c r="B2366" s="1"/>
      <x:c r="C2366" s="1"/>
      <x:c r="D2366" s="1"/>
      <x:c r="E2366" s="1"/>
      <x:c r="F2366" s="1"/>
      <x:c r="G2366" s="1"/>
      <x:c r="H2366" s="1"/>
      <x:c r="I2366" s="53">
        <x:f t="shared" si="434"/>
        <x:v>3</x:v>
      </x:c>
      <x:c r="J2366" s="53">
        <x:f t="shared" si="435"/>
        <x:v>11</x:v>
      </x:c>
      <x:c r="K2366" s="53">
        <x:f t="shared" si="436"/>
        <x:v>26</x:v>
      </x:c>
      <x:c r="L2366" s="53">
        <x:f t="shared" si="437"/>
        <x:v>40</x:v>
      </x:c>
      <x:c r="M2366" s="54">
        <x:f t="shared" si="438"/>
        <x:v>2408.4156568977323</x:v>
      </x:c>
      <x:c r="N2366" s="54">
        <x:f t="shared" si="439"/>
        <x:v>1.1725108728456475</x:v>
      </x:c>
      <x:c r="O2366" s="55">
        <x:f t="shared" si="440"/>
        <x:v>119634</x:v>
      </x:c>
      <x:c r="P2366" s="55">
        <x:f t="shared" si="441"/>
        <x:v>30360</x:v>
      </x:c>
      <x:c r="Q2366" s="55">
        <x:f t="shared" si="442"/>
        <x:v>54312.771821141185</x:v>
      </x:c>
      <x:c r="R2366" s="55">
        <x:f t="shared" si="443"/>
        <x:v>14961.228178858815</x:v>
      </x:c>
      <x:c r="S2366" s="1" t="str">
        <x:f t="shared" si="444"/>
        <x:v>YES</x:v>
      </x:c>
      <x:c r="T2366" s="1">
        <x:f t="shared" si="445"/>
        <x:v>14961.228178858815</x:v>
      </x:c>
    </x:row>
    <x:row r="2367">
      <x:c r="A2367" s="1"/>
      <x:c r="B2367" s="1"/>
      <x:c r="C2367" s="1"/>
      <x:c r="D2367" s="1"/>
      <x:c r="E2367" s="1"/>
      <x:c r="F2367" s="1"/>
      <x:c r="G2367" s="1"/>
      <x:c r="H2367" s="1"/>
      <x:c r="I2367" s="53">
        <x:f t="shared" si="434"/>
        <x:v>3</x:v>
      </x:c>
      <x:c r="J2367" s="53">
        <x:f t="shared" si="435"/>
        <x:v>11</x:v>
      </x:c>
      <x:c r="K2367" s="53">
        <x:f t="shared" si="436"/>
        <x:v>27</x:v>
      </x:c>
      <x:c r="L2367" s="53">
        <x:f t="shared" si="437"/>
        <x:v>41</x:v>
      </x:c>
      <x:c r="M2367" s="54">
        <x:f t="shared" si="438"/>
        <x:v>2491.5493614174889</x:v>
      </x:c>
      <x:c r="N2367" s="54">
        <x:f t="shared" si="439"/>
        <x:v>1.2302426120954784</x:v>
      </x:c>
      <x:c r="O2367" s="55">
        <x:f t="shared" si="440"/>
        <x:v>122334</x:v>
      </x:c>
      <x:c r="P2367" s="55">
        <x:f t="shared" si="441"/>
        <x:v>31240</x:v>
      </x:c>
      <x:c r="Q2367" s="55">
        <x:f t="shared" si="442"/>
        <x:v>55756.06530238696</x:v>
      </x:c>
      <x:c r="R2367" s="55">
        <x:f t="shared" si="443"/>
        <x:v>15337.93469761304</x:v>
      </x:c>
      <x:c r="S2367" s="1" t="str">
        <x:f t="shared" si="444"/>
        <x:v>YES</x:v>
      </x:c>
      <x:c r="T2367" s="1">
        <x:f t="shared" si="445"/>
        <x:v>15337.93469761304</x:v>
      </x:c>
    </x:row>
    <x:row r="2368">
      <x:c r="A2368" s="1"/>
      <x:c r="B2368" s="1"/>
      <x:c r="C2368" s="1"/>
      <x:c r="D2368" s="1"/>
      <x:c r="E2368" s="1"/>
      <x:c r="F2368" s="1"/>
      <x:c r="G2368" s="1"/>
      <x:c r="H2368" s="1"/>
      <x:c r="I2368" s="53">
        <x:f t="shared" si="434"/>
        <x:v>3</x:v>
      </x:c>
      <x:c r="J2368" s="53">
        <x:f t="shared" si="435"/>
        <x:v>11</x:v>
      </x:c>
      <x:c r="K2368" s="53">
        <x:f t="shared" si="436"/>
        <x:v>28</x:v>
      </x:c>
      <x:c r="L2368" s="53">
        <x:f t="shared" si="437"/>
        <x:v>42</x:v>
      </x:c>
      <x:c r="M2368" s="54">
        <x:f t="shared" si="438"/>
        <x:v>2576.5088996346426</x:v>
      </x:c>
      <x:c r="N2368" s="54">
        <x:f t="shared" si="439"/>
        <x:v>1.2892422914129462</x:v>
      </x:c>
      <x:c r="O2368" s="55">
        <x:f t="shared" si="440"/>
        <x:v>125034</x:v>
      </x:c>
      <x:c r="P2368" s="55">
        <x:f t="shared" si="441"/>
        <x:v>32120</x:v>
      </x:c>
      <x:c r="Q2368" s="55">
        <x:f t="shared" si="442"/>
        <x:v>57231.057285323652</x:v>
      </x:c>
      <x:c r="R2368" s="55">
        <x:f t="shared" si="443"/>
        <x:v>15682.942714676348</x:v>
      </x:c>
      <x:c r="S2368" s="1" t="str">
        <x:f t="shared" si="444"/>
        <x:v>YES</x:v>
      </x:c>
      <x:c r="T2368" s="1">
        <x:f t="shared" si="445"/>
        <x:v>15682.942714676348</x:v>
      </x:c>
    </x:row>
    <x:row r="2369">
      <x:c r="A2369" s="1"/>
      <x:c r="B2369" s="1"/>
      <x:c r="C2369" s="1"/>
      <x:c r="D2369" s="1"/>
      <x:c r="E2369" s="1"/>
      <x:c r="F2369" s="1"/>
      <x:c r="G2369" s="1"/>
      <x:c r="H2369" s="1"/>
      <x:c r="I2369" s="53">
        <x:f t="shared" si="434"/>
        <x:v>3</x:v>
      </x:c>
      <x:c r="J2369" s="53">
        <x:f t="shared" si="435"/>
        <x:v>11</x:v>
      </x:c>
      <x:c r="K2369" s="53">
        <x:f t="shared" si="436"/>
        <x:v>29</x:v>
      </x:c>
      <x:c r="L2369" s="53">
        <x:f t="shared" si="437"/>
        <x:v>43</x:v>
      </x:c>
      <x:c r="M2369" s="54">
        <x:f t="shared" si="438"/>
        <x:v>2663.3269277502959</x:v>
      </x:c>
      <x:c r="N2369" s="54">
        <x:f t="shared" si="439"/>
        <x:v>1.3495325887154832</x:v>
      </x:c>
      <x:c r="O2369" s="55">
        <x:f t="shared" si="440"/>
        <x:v>127734</x:v>
      </x:c>
      <x:c r="P2369" s="55">
        <x:f t="shared" si="441"/>
        <x:v>33000</x:v>
      </x:c>
      <x:c r="Q2369" s="55">
        <x:f t="shared" si="442"/>
        <x:v>58738.314717887079</x:v>
      </x:c>
      <x:c r="R2369" s="55">
        <x:f t="shared" si="443"/>
        <x:v>15995.685282112921</x:v>
      </x:c>
      <x:c r="S2369" s="1" t="str">
        <x:f t="shared" si="444"/>
        <x:v>YES</x:v>
      </x:c>
      <x:c r="T2369" s="1">
        <x:f t="shared" si="445"/>
        <x:v>15995.685282112921</x:v>
      </x:c>
    </x:row>
    <x:row r="2370">
      <x:c r="A2370" s="1"/>
      <x:c r="B2370" s="1"/>
      <x:c r="C2370" s="1"/>
      <x:c r="D2370" s="1"/>
      <x:c r="E2370" s="1"/>
      <x:c r="F2370" s="1"/>
      <x:c r="G2370" s="1"/>
      <x:c r="H2370" s="1"/>
      <x:c r="I2370" s="53">
        <x:f t="shared" si="434"/>
        <x:v>3</x:v>
      </x:c>
      <x:c r="J2370" s="53">
        <x:f t="shared" si="435"/>
        <x:v>11</x:v>
      </x:c>
      <x:c r="K2370" s="53">
        <x:f t="shared" si="436"/>
        <x:v>30</x:v>
      </x:c>
      <x:c r="L2370" s="53">
        <x:f t="shared" si="437"/>
        <x:v>44</x:v>
      </x:c>
      <x:c r="M2370" s="54">
        <x:f t="shared" si="438"/>
        <x:v>2752.036633084067</x:v>
      </x:c>
      <x:c r="N2370" s="54">
        <x:f t="shared" si="439"/>
        <x:v>1.4111365507528244</x:v>
      </x:c>
      <x:c r="O2370" s="55">
        <x:f t="shared" si="440"/>
        <x:v>130434</x:v>
      </x:c>
      <x:c r="P2370" s="55">
        <x:f t="shared" si="441"/>
        <x:v>33880</x:v>
      </x:c>
      <x:c r="Q2370" s="55">
        <x:f t="shared" si="442"/>
        <x:v>60278.41376882061</x:v>
      </x:c>
      <x:c r="R2370" s="55">
        <x:f t="shared" si="443"/>
        <x:v>16275.58623117939</x:v>
      </x:c>
      <x:c r="S2370" s="1" t="str">
        <x:f t="shared" si="444"/>
        <x:v>YES</x:v>
      </x:c>
      <x:c r="T2370" s="1">
        <x:f t="shared" si="445"/>
        <x:v>16275.58623117939</x:v>
      </x:c>
    </x:row>
    <x:row r="2371">
      <x:c r="A2371" s="1"/>
      <x:c r="B2371" s="1"/>
      <x:c r="C2371" s="1"/>
      <x:c r="D2371" s="1"/>
      <x:c r="E2371" s="1"/>
      <x:c r="F2371" s="1"/>
      <x:c r="G2371" s="1"/>
      <x:c r="H2371" s="1"/>
      <x:c r="I2371" s="53">
        <x:f t="shared" si="434"/>
        <x:v>3</x:v>
      </x:c>
      <x:c r="J2371" s="53">
        <x:f t="shared" si="435"/>
        <x:v>12</x:v>
      </x:c>
      <x:c r="K2371" s="53">
        <x:f t="shared" si="436"/>
        <x:v>0</x:v>
      </x:c>
      <x:c r="L2371" s="53">
        <x:f t="shared" si="437"/>
        <x:v>15</x:v>
      </x:c>
      <x:c r="M2371" s="54">
        <x:f t="shared" si="438"/>
        <x:v>843.52997672866718</x:v>
      </x:c>
      <x:c r="N2371" s="54">
        <x:f t="shared" si="439"/>
        <x:v>8.5784706061574428E-2</x:v>
      </x:c>
      <x:c r="O2371" s="55">
        <x:f t="shared" si="440"/>
        <x:v>51528</x:v>
      </x:c>
      <x:c r="P2371" s="55">
        <x:f t="shared" si="441"/>
        <x:v>7920</x:v>
      </x:c>
      <x:c r="Q2371" s="55">
        <x:f t="shared" si="442"/>
        <x:v>27144.61765153936</x:v>
      </x:c>
      <x:c r="R2371" s="55">
        <x:f t="shared" si="443"/>
        <x:v>-3536.6176515393599</x:v>
      </x:c>
      <x:c r="S2371" s="1" t="str">
        <x:f t="shared" si="444"/>
        <x:v>YES</x:v>
      </x:c>
      <x:c r="T2371" s="1">
        <x:f t="shared" si="445"/>
        <x:v>-3536.6176515393599</x:v>
      </x:c>
    </x:row>
    <x:row r="2372">
      <x:c r="A2372" s="1"/>
      <x:c r="B2372" s="1"/>
      <x:c r="C2372" s="1"/>
      <x:c r="D2372" s="1"/>
      <x:c r="E2372" s="1"/>
      <x:c r="F2372" s="1"/>
      <x:c r="G2372" s="1"/>
      <x:c r="H2372" s="1"/>
      <x:c r="I2372" s="53">
        <x:f t="shared" si="434"/>
        <x:v>3</x:v>
      </x:c>
      <x:c r="J2372" s="53">
        <x:f t="shared" si="435"/>
        <x:v>12</x:v>
      </x:c>
      <x:c r="K2372" s="53">
        <x:f t="shared" si="436"/>
        <x:v>1</x:v>
      </x:c>
      <x:c r="L2372" s="53">
        <x:f t="shared" si="437"/>
        <x:v>16</x:v>
      </x:c>
      <x:c r="M2372" s="54">
        <x:f t="shared" si="438"/>
        <x:v>889.09247672866718</x:v>
      </x:c>
      <x:c r="N2372" s="54">
        <x:f t="shared" si="439"/>
        <x:v>0.11742533106157443</x:v>
      </x:c>
      <x:c r="O2372" s="55">
        <x:f t="shared" si="440"/>
        <x:v>54228</x:v>
      </x:c>
      <x:c r="P2372" s="55">
        <x:f t="shared" si="441"/>
        <x:v>8800</x:v>
      </x:c>
      <x:c r="Q2372" s="55">
        <x:f t="shared" si="442"/>
        <x:v>27935.63327653936</x:v>
      </x:c>
      <x:c r="R2372" s="55">
        <x:f t="shared" si="443"/>
        <x:v>-2507.6332765393599</x:v>
      </x:c>
      <x:c r="S2372" s="1" t="str">
        <x:f t="shared" si="444"/>
        <x:v>YES</x:v>
      </x:c>
      <x:c r="T2372" s="1">
        <x:f t="shared" si="445"/>
        <x:v>-2507.6332765393599</x:v>
      </x:c>
    </x:row>
    <x:row r="2373">
      <x:c r="A2373" s="1"/>
      <x:c r="B2373" s="1"/>
      <x:c r="C2373" s="1"/>
      <x:c r="D2373" s="1"/>
      <x:c r="E2373" s="1"/>
      <x:c r="F2373" s="1"/>
      <x:c r="G2373" s="1"/>
      <x:c r="H2373" s="1"/>
      <x:c r="I2373" s="53">
        <x:f t="shared" si="434"/>
        <x:v>3</x:v>
      </x:c>
      <x:c r="J2373" s="53">
        <x:f t="shared" si="435"/>
        <x:v>12</x:v>
      </x:c>
      <x:c r="K2373" s="53">
        <x:f t="shared" si="436"/>
        <x:v>2</x:v>
      </x:c>
      <x:c r="L2373" s="53">
        <x:f t="shared" si="437"/>
        <x:v>17</x:v>
      </x:c>
      <x:c r="M2373" s="54">
        <x:f t="shared" si="438"/>
        <x:v>935.7940392286672</x:v>
      </x:c>
      <x:c r="N2373" s="54">
        <x:f t="shared" si="439"/>
        <x:v>0.14985697168657444</x:v>
      </x:c>
      <x:c r="O2373" s="55">
        <x:f t="shared" si="440"/>
        <x:v>56928</x:v>
      </x:c>
      <x:c r="P2373" s="55">
        <x:f t="shared" si="441"/>
        <x:v>9680</x:v>
      </x:c>
      <x:c r="Q2373" s="55">
        <x:f t="shared" si="442"/>
        <x:v>28746.42429216436</x:v>
      </x:c>
      <x:c r="R2373" s="55">
        <x:f t="shared" si="443"/>
        <x:v>-1498.4242921643599</x:v>
      </x:c>
      <x:c r="S2373" s="1" t="str">
        <x:f t="shared" si="444"/>
        <x:v>YES</x:v>
      </x:c>
      <x:c r="T2373" s="1">
        <x:f t="shared" si="445"/>
        <x:v>-1498.4242921643599</x:v>
      </x:c>
    </x:row>
    <x:row r="2374">
      <x:c r="A2374" s="1"/>
      <x:c r="B2374" s="1"/>
      <x:c r="C2374" s="1"/>
      <x:c r="D2374" s="1"/>
      <x:c r="E2374" s="1"/>
      <x:c r="F2374" s="1"/>
      <x:c r="G2374" s="1"/>
      <x:c r="H2374" s="1"/>
      <x:c r="I2374" s="53">
        <x:f t="shared" si="434"/>
        <x:v>3</x:v>
      </x:c>
      <x:c r="J2374" s="53">
        <x:f t="shared" si="435"/>
        <x:v>12</x:v>
      </x:c>
      <x:c r="K2374" s="53">
        <x:f t="shared" si="436"/>
        <x:v>3</x:v>
      </x:c>
      <x:c r="L2374" s="53">
        <x:f t="shared" si="437"/>
        <x:v>18</x:v>
      </x:c>
      <x:c r="M2374" s="54">
        <x:f t="shared" si="438"/>
        <x:v>983.65602165054213</x:v>
      </x:c>
      <x:c r="N2374" s="54">
        <x:f t="shared" si="439"/>
        <x:v>0.18309445947954314</x:v>
      </x:c>
      <x:c r="O2374" s="55">
        <x:f t="shared" si="440"/>
        <x:v>59628</x:v>
      </x:c>
      <x:c r="P2374" s="55">
        <x:f t="shared" si="441"/>
        <x:v>10560</x:v>
      </x:c>
      <x:c r="Q2374" s="55">
        <x:f t="shared" si="442"/>
        <x:v>29577.361486988579</x:v>
      </x:c>
      <x:c r="R2374" s="55">
        <x:f t="shared" si="443"/>
        <x:v>-509.36148698857869</x:v>
      </x:c>
      <x:c r="S2374" s="1" t="str">
        <x:f t="shared" si="444"/>
        <x:v>YES</x:v>
      </x:c>
      <x:c r="T2374" s="1">
        <x:f t="shared" si="445"/>
        <x:v>-509.36148698857869</x:v>
      </x:c>
    </x:row>
    <x:row r="2375">
      <x:c r="A2375" s="1"/>
      <x:c r="B2375" s="1"/>
      <x:c r="C2375" s="1"/>
      <x:c r="D2375" s="1"/>
      <x:c r="E2375" s="1"/>
      <x:c r="F2375" s="1"/>
      <x:c r="G2375" s="1"/>
      <x:c r="H2375" s="1"/>
      <x:c r="I2375" s="53">
        <x:f t="shared" si="434"/>
        <x:v>3</x:v>
      </x:c>
      <x:c r="J2375" s="53">
        <x:f t="shared" si="435"/>
        <x:v>12</x:v>
      </x:c>
      <x:c r="K2375" s="53">
        <x:f t="shared" si="436"/>
        <x:v>4</x:v>
      </x:c>
      <x:c r="L2375" s="53">
        <x:f t="shared" si="437"/>
        <x:v>19</x:v>
      </x:c>
      <x:c r="M2375" s="54">
        <x:f t="shared" si="438"/>
        <x:v>1032.7001373731985</x:v>
      </x:c>
      <x:c r="N2375" s="54">
        <x:f t="shared" si="439"/>
        <x:v>0.21715287317583226</x:v>
      </x:c>
      <x:c r="O2375" s="55">
        <x:f t="shared" si="440"/>
        <x:v>62328</x:v>
      </x:c>
      <x:c r="P2375" s="55">
        <x:f t="shared" si="441"/>
        <x:v>11440</x:v>
      </x:c>
      <x:c r="Q2375" s="55">
        <x:f t="shared" si="442"/>
        <x:v>30428.821829395805</x:v>
      </x:c>
      <x:c r="R2375" s="55">
        <x:f t="shared" si="443"/>
        <x:v>459.17817060419475</x:v>
      </x:c>
      <x:c r="S2375" s="1" t="str">
        <x:f t="shared" si="444"/>
        <x:v>YES</x:v>
      </x:c>
      <x:c r="T2375" s="1">
        <x:f t="shared" si="445"/>
        <x:v>459.17817060419475</x:v>
      </x:c>
    </x:row>
    <x:row r="2376">
      <x:c r="A2376" s="1"/>
      <x:c r="B2376" s="1"/>
      <x:c r="C2376" s="1"/>
      <x:c r="D2376" s="1"/>
      <x:c r="E2376" s="1"/>
      <x:c r="F2376" s="1"/>
      <x:c r="G2376" s="1"/>
      <x:c r="H2376" s="1"/>
      <x:c r="I2376" s="53">
        <x:f t="shared" si="434"/>
        <x:v>3</x:v>
      </x:c>
      <x:c r="J2376" s="53">
        <x:f t="shared" si="435"/>
        <x:v>12</x:v>
      </x:c>
      <x:c r="K2376" s="53">
        <x:f t="shared" si="436"/>
        <x:v>5</x:v>
      </x:c>
      <x:c r="L2376" s="53">
        <x:f t="shared" si="437"/>
        <x:v>20</x:v>
      </x:c>
      <x:c r="M2376" s="54">
        <x:f t="shared" si="438"/>
        <x:v>1082.948461294402</x:v>
      </x:c>
      <x:c r="N2376" s="54">
        <x:f t="shared" si="439"/>
        <x:v>0.25204754256555695</x:v>
      </x:c>
      <x:c r="O2376" s="55">
        <x:f t="shared" si="440"/>
        <x:v>65028</x:v>
      </x:c>
      <x:c r="P2376" s="55">
        <x:f t="shared" si="441"/>
        <x:v>12320</x:v>
      </x:c>
      <x:c r="Q2376" s="55">
        <x:f t="shared" si="442"/>
        <x:v>31301.188564138924</x:v>
      </x:c>
      <x:c r="R2376" s="55">
        <x:f t="shared" si="443"/>
        <x:v>1406.8114358610765</x:v>
      </x:c>
      <x:c r="S2376" s="1" t="str">
        <x:f t="shared" si="444"/>
        <x:v>YES</x:v>
      </x:c>
      <x:c r="T2376" s="1">
        <x:f t="shared" si="445"/>
        <x:v>1406.8114358610765</x:v>
      </x:c>
    </x:row>
    <x:row r="2377">
      <x:c r="A2377" s="1"/>
      <x:c r="B2377" s="1"/>
      <x:c r="C2377" s="1"/>
      <x:c r="D2377" s="1"/>
      <x:c r="E2377" s="1"/>
      <x:c r="F2377" s="1"/>
      <x:c r="G2377" s="1"/>
      <x:c r="H2377" s="1"/>
      <x:c r="I2377" s="53">
        <x:f t="shared" si="434"/>
        <x:v>3</x:v>
      </x:c>
      <x:c r="J2377" s="53">
        <x:f t="shared" si="435"/>
        <x:v>12</x:v>
      </x:c>
      <x:c r="K2377" s="53">
        <x:f t="shared" si="436"/>
        <x:v>6</x:v>
      </x:c>
      <x:c r="L2377" s="53">
        <x:f t="shared" si="437"/>
        <x:v>21</x:v>
      </x:c>
      <x:c r="M2377" s="54">
        <x:f t="shared" si="438"/>
        <x:v>1134.4234354760351</x:v>
      </x:c>
      <x:c r="N2377" s="54">
        <x:f t="shared" si="439"/>
        <x:v>0.28779405241391331</x:v>
      </x:c>
      <x:c r="O2377" s="55">
        <x:f t="shared" si="440"/>
        <x:v>67728</x:v>
      </x:c>
      <x:c r="P2377" s="55">
        <x:f t="shared" si="441"/>
        <x:v>13200</x:v>
      </x:c>
      <x:c r="Q2377" s="55">
        <x:f t="shared" si="442"/>
        <x:v>32194.851310347833</x:v>
      </x:c>
      <x:c r="R2377" s="55">
        <x:f t="shared" si="443"/>
        <x:v>2333.1486896521674</x:v>
      </x:c>
      <x:c r="S2377" s="1" t="str">
        <x:f t="shared" si="444"/>
        <x:v>YES</x:v>
      </x:c>
      <x:c r="T2377" s="1">
        <x:f t="shared" si="445"/>
        <x:v>2333.1486896521674</x:v>
      </x:c>
    </x:row>
    <x:row r="2378">
      <x:c r="A2378" s="1"/>
      <x:c r="B2378" s="1"/>
      <x:c r="C2378" s="1"/>
      <x:c r="D2378" s="1"/>
      <x:c r="E2378" s="1"/>
      <x:c r="F2378" s="1"/>
      <x:c r="G2378" s="1"/>
      <x:c r="H2378" s="1"/>
      <x:c r="I2378" s="53">
        <x:f t="shared" si="434"/>
        <x:v>3</x:v>
      </x:c>
      <x:c r="J2378" s="53">
        <x:f t="shared" si="435"/>
        <x:v>12</x:v>
      </x:c>
      <x:c r="K2378" s="53">
        <x:f t="shared" si="436"/>
        <x:v>7</x:v>
      </x:c>
      <x:c r="L2378" s="53">
        <x:f t="shared" si="437"/>
        <x:v>22</x:v>
      </x:c>
      <x:c r="M2378" s="54">
        <x:f t="shared" si="438"/>
        <x:v>1187.1478748739953</x:v>
      </x:c>
      <x:c r="N2378" s="54">
        <x:f t="shared" si="439"/>
        <x:v>0.32440824644027449</x:v>
      </x:c>
      <x:c r="O2378" s="55">
        <x:f t="shared" si="440"/>
        <x:v>70428</x:v>
      </x:c>
      <x:c r="P2378" s="55">
        <x:f t="shared" si="441"/>
        <x:v>14080</x:v>
      </x:c>
      <x:c r="Q2378" s="55">
        <x:f t="shared" si="442"/>
        <x:v>33110.206161006863</x:v>
      </x:c>
      <x:c r="R2378" s="55">
        <x:f t="shared" si="443"/>
        <x:v>3237.7938389931369</x:v>
      </x:c>
      <x:c r="S2378" s="1" t="str">
        <x:f t="shared" si="444"/>
        <x:v>YES</x:v>
      </x:c>
      <x:c r="T2378" s="1">
        <x:f t="shared" si="445"/>
        <x:v>3237.7938389931369</x:v>
      </x:c>
    </x:row>
    <x:row r="2379">
      <x:c r="A2379" s="1"/>
      <x:c r="B2379" s="1"/>
      <x:c r="C2379" s="1"/>
      <x:c r="D2379" s="1"/>
      <x:c r="E2379" s="1"/>
      <x:c r="F2379" s="1"/>
      <x:c r="G2379" s="1"/>
      <x:c r="H2379" s="1"/>
      <x:c r="I2379" s="53">
        <x:f t="shared" si="434"/>
        <x:v>3</x:v>
      </x:c>
      <x:c r="J2379" s="53">
        <x:f t="shared" si="435"/>
        <x:v>12</x:v>
      </x:c>
      <x:c r="K2379" s="53">
        <x:f t="shared" si="436"/>
        <x:v>8</x:v>
      </x:c>
      <x:c r="L2379" s="53">
        <x:f t="shared" si="437"/>
        <x:v>23</x:v>
      </x:c>
      <x:c r="M2379" s="54">
        <x:f t="shared" si="438"/>
        <x:v>1241.1449731539756</x:v>
      </x:c>
      <x:c r="N2379" s="54">
        <x:f t="shared" si="439"/>
        <x:v>0.36190623135692745</x:v>
      </x:c>
      <x:c r="O2379" s="55">
        <x:f t="shared" si="440"/>
        <x:v>73128</x:v>
      </x:c>
      <x:c r="P2379" s="55">
        <x:f t="shared" si="441"/>
        <x:v>14960</x:v>
      </x:c>
      <x:c r="Q2379" s="55">
        <x:f t="shared" si="442"/>
        <x:v>34047.655783923183</x:v>
      </x:c>
      <x:c r="R2379" s="55">
        <x:f t="shared" si="443"/>
        <x:v>4120.3442160768172</x:v>
      </x:c>
      <x:c r="S2379" s="1" t="str">
        <x:f t="shared" si="444"/>
        <x:v>YES</x:v>
      </x:c>
      <x:c r="T2379" s="1">
        <x:f t="shared" si="445"/>
        <x:v>4120.3442160768172</x:v>
      </x:c>
    </x:row>
    <x:row r="2380">
      <x:c r="A2380" s="1"/>
      <x:c r="B2380" s="1"/>
      <x:c r="C2380" s="1"/>
      <x:c r="D2380" s="1"/>
      <x:c r="E2380" s="1"/>
      <x:c r="F2380" s="1"/>
      <x:c r="G2380" s="1"/>
      <x:c r="H2380" s="1"/>
      <x:c r="I2380" s="53">
        <x:f t="shared" si="434"/>
        <x:v>3</x:v>
      </x:c>
      <x:c r="J2380" s="53">
        <x:f t="shared" si="435"/>
        <x:v>12</x:v>
      </x:c>
      <x:c r="K2380" s="53">
        <x:f t="shared" si="436"/>
        <x:v>9</x:v>
      </x:c>
      <x:c r="L2380" s="53">
        <x:f t="shared" si="437"/>
        <x:v>24</x:v>
      </x:c>
      <x:c r="M2380" s="54">
        <x:f t="shared" si="438"/>
        <x:v>1296.43830859437</x:v>
      </x:c>
      <x:c r="N2380" s="54">
        <x:f t="shared" si="439"/>
        <x:v>0.4003043809683125</x:v>
      </x:c>
      <x:c r="O2380" s="55">
        <x:f t="shared" si="440"/>
        <x:v>75828</x:v>
      </x:c>
      <x:c r="P2380" s="55">
        <x:f t="shared" si="441"/>
        <x:v>15840</x:v>
      </x:c>
      <x:c r="Q2380" s="55">
        <x:f t="shared" si="442"/>
        <x:v>35007.609524207815</x:v>
      </x:c>
      <x:c r="R2380" s="55">
        <x:f t="shared" si="443"/>
        <x:v>4980.3904757921846</x:v>
      </x:c>
      <x:c r="S2380" s="1" t="str">
        <x:f t="shared" si="444"/>
        <x:v>YES</x:v>
      </x:c>
      <x:c r="T2380" s="1">
        <x:f t="shared" si="445"/>
        <x:v>4980.3904757921846</x:v>
      </x:c>
    </x:row>
    <x:row r="2381">
      <x:c r="A2381" s="1"/>
      <x:c r="B2381" s="1"/>
      <x:c r="C2381" s="1"/>
      <x:c r="D2381" s="1"/>
      <x:c r="E2381" s="1"/>
      <x:c r="F2381" s="1"/>
      <x:c r="G2381" s="1"/>
      <x:c r="H2381" s="1"/>
      <x:c r="I2381" s="53">
        <x:f t="shared" si="434"/>
        <x:v>3</x:v>
      </x:c>
      <x:c r="J2381" s="53">
        <x:f t="shared" si="435"/>
        <x:v>12</x:v>
      </x:c>
      <x:c r="K2381" s="53">
        <x:f t="shared" si="436"/>
        <x:v>10</x:v>
      </x:c>
      <x:c r="L2381" s="53">
        <x:f t="shared" si="437"/>
        <x:v>25</x:v>
      </x:c>
      <x:c r="M2381" s="54">
        <x:f t="shared" si="438"/>
        <x:v>1353.0518500775829</x:v>
      </x:c>
      <x:c r="N2381" s="54">
        <x:f t="shared" si="439"/>
        <x:v>0.43961934033165478</x:v>
      </x:c>
      <x:c r="O2381" s="55">
        <x:f t="shared" si="440"/>
        <x:v>78528</x:v>
      </x:c>
      <x:c r="P2381" s="55">
        <x:f t="shared" si="441"/>
        <x:v>16720</x:v>
      </x:c>
      <x:c r="Q2381" s="55">
        <x:f t="shared" si="442"/>
        <x:v>35990.483508291371</x:v>
      </x:c>
      <x:c r="R2381" s="55">
        <x:f t="shared" si="443"/>
        <x:v>5817.5164917086295</x:v>
      </x:c>
      <x:c r="S2381" s="1" t="str">
        <x:f t="shared" si="444"/>
        <x:v>YES</x:v>
      </x:c>
      <x:c r="T2381" s="1">
        <x:f t="shared" si="445"/>
        <x:v>5817.5164917086295</x:v>
      </x:c>
    </x:row>
    <x:row r="2382">
      <x:c r="A2382" s="1"/>
      <x:c r="B2382" s="1"/>
      <x:c r="C2382" s="1"/>
      <x:c r="D2382" s="1"/>
      <x:c r="E2382" s="1"/>
      <x:c r="F2382" s="1"/>
      <x:c r="G2382" s="1"/>
      <x:c r="H2382" s="1"/>
      <x:c r="I2382" s="53">
        <x:f t="shared" si="434"/>
        <x:v>3</x:v>
      </x:c>
      <x:c r="J2382" s="53">
        <x:f t="shared" si="435"/>
        <x:v>12</x:v>
      </x:c>
      <x:c r="K2382" s="53">
        <x:f t="shared" si="436"/>
        <x:v>11</x:v>
      </x:c>
      <x:c r="L2382" s="53">
        <x:f t="shared" si="437"/>
        <x:v>26</x:v>
      </x:c>
      <x:c r="M2382" s="54">
        <x:f t="shared" si="438"/>
        <x:v>1411.0099631710218</x:v>
      </x:c>
      <x:c r="N2382" s="54">
        <x:f t="shared" si="439"/>
        <x:v>0.47986802997987626</x:v>
      </x:c>
      <x:c r="O2382" s="55">
        <x:f t="shared" si="440"/>
        <x:v>81228</x:v>
      </x:c>
      <x:c r="P2382" s="55">
        <x:f t="shared" si="441"/>
        <x:v>17600</x:v>
      </x:c>
      <x:c r="Q2382" s="55">
        <x:f t="shared" si="442"/>
        <x:v>36996.700749496908</x:v>
      </x:c>
      <x:c r="R2382" s="55">
        <x:f t="shared" si="443"/>
        <x:v>6631.2992505030925</x:v>
      </x:c>
      <x:c r="S2382" s="1" t="str">
        <x:f t="shared" si="444"/>
        <x:v>YES</x:v>
      </x:c>
      <x:c r="T2382" s="1">
        <x:f t="shared" si="445"/>
        <x:v>6631.2992505030925</x:v>
      </x:c>
    </x:row>
    <x:row r="2383">
      <x:c r="A2383" s="1"/>
      <x:c r="B2383" s="1"/>
      <x:c r="C2383" s="1"/>
      <x:c r="D2383" s="1"/>
      <x:c r="E2383" s="1"/>
      <x:c r="F2383" s="1"/>
      <x:c r="G2383" s="1"/>
      <x:c r="H2383" s="1"/>
      <x:c r="I2383" s="53">
        <x:f t="shared" si="434"/>
        <x:v>3</x:v>
      </x:c>
      <x:c r="J2383" s="53">
        <x:f t="shared" si="435"/>
        <x:v>12</x:v>
      </x:c>
      <x:c r="K2383" s="53">
        <x:f t="shared" si="436"/>
        <x:v>12</x:v>
      </x:c>
      <x:c r="L2383" s="53">
        <x:f t="shared" si="437"/>
        <x:v>27</x:v>
      </x:c>
      <x:c r="M2383" s="54">
        <x:f t="shared" si="438"/>
        <x:v>1470.3374162990863</x:v>
      </x:c>
      <x:c r="N2383" s="54">
        <x:f t="shared" si="439"/>
        <x:v>0.52106765020769885</x:v>
      </x:c>
      <x:c r="O2383" s="55">
        <x:f t="shared" si="440"/>
        <x:v>83928</x:v>
      </x:c>
      <x:c r="P2383" s="55">
        <x:f t="shared" si="441"/>
        <x:v>18480</x:v>
      </x:c>
      <x:c r="Q2383" s="55">
        <x:f t="shared" si="442"/>
        <x:v>38026.691255192469</x:v>
      </x:c>
      <x:c r="R2383" s="55">
        <x:f t="shared" si="443"/>
        <x:v>7421.3087448075312</x:v>
      </x:c>
      <x:c r="S2383" s="1" t="str">
        <x:f t="shared" si="444"/>
        <x:v>YES</x:v>
      </x:c>
      <x:c r="T2383" s="1">
        <x:f t="shared" si="445"/>
        <x:v>7421.3087448075312</x:v>
      </x:c>
    </x:row>
    <x:row r="2384">
      <x:c r="A2384" s="1"/>
      <x:c r="B2384" s="1"/>
      <x:c r="C2384" s="1"/>
      <x:c r="D2384" s="1"/>
      <x:c r="E2384" s="1"/>
      <x:c r="F2384" s="1"/>
      <x:c r="G2384" s="1"/>
      <x:c r="H2384" s="1"/>
      <x:c r="I2384" s="53">
        <x:f t="shared" si="434"/>
        <x:v>3</x:v>
      </x:c>
      <x:c r="J2384" s="53">
        <x:f t="shared" si="435"/>
        <x:v>12</x:v>
      </x:c>
      <x:c r="K2384" s="53">
        <x:f t="shared" si="436"/>
        <x:v>13</x:v>
      </x:c>
      <x:c r="L2384" s="53">
        <x:f t="shared" si="437"/>
        <x:v>28</x:v>
      </x:c>
      <x:c r="M2384" s="54">
        <x:f t="shared" si="438"/>
        <x:v>1531.0593870074706</x:v>
      </x:c>
      <x:c r="N2384" s="54">
        <x:f t="shared" si="439"/>
        <x:v>0.56323568542185454</x:v>
      </x:c>
      <x:c r="O2384" s="55">
        <x:f t="shared" si="440"/>
        <x:v>86628</x:v>
      </x:c>
      <x:c r="P2384" s="55">
        <x:f t="shared" si="441"/>
        <x:v>19360</x:v>
      </x:c>
      <x:c r="Q2384" s="55">
        <x:f t="shared" si="442"/>
        <x:v>39080.892135546368</x:v>
      </x:c>
      <x:c r="R2384" s="55">
        <x:f t="shared" si="443"/>
        <x:v>8187.1078644536319</x:v>
      </x:c>
      <x:c r="S2384" s="1" t="str">
        <x:f t="shared" si="444"/>
        <x:v>YES</x:v>
      </x:c>
      <x:c r="T2384" s="1">
        <x:f t="shared" si="445"/>
        <x:v>8187.1078644536319</x:v>
      </x:c>
    </x:row>
    <x:row r="2385">
      <x:c r="A2385" s="1"/>
      <x:c r="B2385" s="1"/>
      <x:c r="C2385" s="1"/>
      <x:c r="D2385" s="1"/>
      <x:c r="E2385" s="1"/>
      <x:c r="F2385" s="1"/>
      <x:c r="G2385" s="1"/>
      <x:c r="H2385" s="1"/>
      <x:c r="I2385" s="53">
        <x:f t="shared" si="434"/>
        <x:v>3</x:v>
      </x:c>
      <x:c r="J2385" s="53">
        <x:f t="shared" si="435"/>
        <x:v>12</x:v>
      </x:c>
      <x:c r="K2385" s="53">
        <x:f t="shared" si="436"/>
        <x:v>14</x:v>
      </x:c>
      <x:c r="L2385" s="53">
        <x:f t="shared" si="437"/>
        <x:v>29</x:v>
      </x:c>
      <x:c r="M2385" s="54">
        <x:f t="shared" si="438"/>
        <x:v>1593.2014683211319</x:v>
      </x:c>
      <x:c r="N2385" s="54">
        <x:f t="shared" si="439"/>
        <x:v>0.60638990855634156</x:v>
      </x:c>
      <x:c r="O2385" s="55">
        <x:f t="shared" si="440"/>
        <x:v>89328</x:v>
      </x:c>
      <x:c r="P2385" s="55">
        <x:f t="shared" si="441"/>
        <x:v>20240</x:v>
      </x:c>
      <x:c r="Q2385" s="55">
        <x:f t="shared" si="442"/>
        <x:v>40159.747713908539</x:v>
      </x:c>
      <x:c r="R2385" s="55">
        <x:f t="shared" si="443"/>
        <x:v>8928.2522860914614</x:v>
      </x:c>
      <x:c r="S2385" s="1" t="str">
        <x:f t="shared" si="444"/>
        <x:v>YES</x:v>
      </x:c>
      <x:c r="T2385" s="1">
        <x:f t="shared" si="445"/>
        <x:v>8928.2522860914614</x:v>
      </x:c>
    </x:row>
    <x:row r="2386">
      <x:c r="A2386" s="1"/>
      <x:c r="B2386" s="1"/>
      <x:c r="C2386" s="1"/>
      <x:c r="D2386" s="1"/>
      <x:c r="E2386" s="1"/>
      <x:c r="F2386" s="1"/>
      <x:c r="G2386" s="1"/>
      <x:c r="H2386" s="1"/>
      <x:c r="I2386" s="53">
        <x:f t="shared" si="434"/>
        <x:v>3</x:v>
      </x:c>
      <x:c r="J2386" s="53">
        <x:f t="shared" si="435"/>
        <x:v>12</x:v>
      </x:c>
      <x:c r="K2386" s="53">
        <x:f t="shared" si="436"/>
        <x:v>15</x:v>
      </x:c>
      <x:c r="L2386" s="53">
        <x:f t="shared" si="437"/>
        <x:v>30</x:v>
      </x:c>
      <x:c r="M2386" s="54">
        <x:f t="shared" si="438"/>
        <x:v>1656.7896751972783</x:v>
      </x:c>
      <x:c r="N2386" s="54">
        <x:f t="shared" si="439"/>
        <x:v>0.65054838555366545</x:v>
      </x:c>
      <x:c r="O2386" s="55">
        <x:f t="shared" si="440"/>
        <x:v>92028</x:v>
      </x:c>
      <x:c r="P2386" s="55">
        <x:f t="shared" si="441"/>
        <x:v>21120</x:v>
      </x:c>
      <x:c r="Q2386" s="55">
        <x:f t="shared" si="442"/>
        <x:v>41263.709638841639</x:v>
      </x:c>
      <x:c r="R2386" s="55">
        <x:f t="shared" si="443"/>
        <x:v>9644.2903611583606</x:v>
      </x:c>
      <x:c r="S2386" s="1" t="str">
        <x:f t="shared" si="444"/>
        <x:v>YES</x:v>
      </x:c>
      <x:c r="T2386" s="1">
        <x:f t="shared" si="445"/>
        <x:v>9644.2903611583606</x:v>
      </x:c>
    </x:row>
    <x:row r="2387">
      <x:c r="A2387" s="1"/>
      <x:c r="B2387" s="1"/>
      <x:c r="C2387" s="1"/>
      <x:c r="D2387" s="1"/>
      <x:c r="E2387" s="1"/>
      <x:c r="F2387" s="1"/>
      <x:c r="G2387" s="1"/>
      <x:c r="H2387" s="1"/>
      <x:c r="I2387" s="53">
        <x:f t="shared" si="434"/>
        <x:v>3</x:v>
      </x:c>
      <x:c r="J2387" s="53">
        <x:f t="shared" si="435"/>
        <x:v>12</x:v>
      </x:c>
      <x:c r="K2387" s="53">
        <x:f t="shared" si="436"/>
        <x:v>16</x:v>
      </x:c>
      <x:c r="L2387" s="53">
        <x:f t="shared" si="437"/>
        <x:v>31</x:v>
      </x:c>
      <x:c r="M2387" s="54">
        <x:f t="shared" si="438"/>
        <x:v>1721.8504510747673</x:v>
      </x:c>
      <x:c r="N2387" s="54">
        <x:f t="shared" si="439"/>
        <x:v>0.6957294799130328</x:v>
      </x:c>
      <x:c r="O2387" s="55">
        <x:f t="shared" si="440"/>
        <x:v>94728</x:v>
      </x:c>
      <x:c r="P2387" s="55">
        <x:f t="shared" si="441"/>
        <x:v>22000</x:v>
      </x:c>
      <x:c r="Q2387" s="55">
        <x:f t="shared" si="442"/>
        <x:v>42393.236997825821</x:v>
      </x:c>
      <x:c r="R2387" s="55">
        <x:f t="shared" si="443"/>
        <x:v>10334.763002174179</x:v>
      </x:c>
      <x:c r="S2387" s="1" t="str">
        <x:f t="shared" si="444"/>
        <x:v>YES</x:v>
      </x:c>
      <x:c r="T2387" s="1">
        <x:f t="shared" si="445"/>
        <x:v>10334.763002174179</x:v>
      </x:c>
    </x:row>
    <x:row r="2388">
      <x:c r="A2388" s="1"/>
      <x:c r="B2388" s="1"/>
      <x:c r="C2388" s="1"/>
      <x:c r="D2388" s="1"/>
      <x:c r="E2388" s="1"/>
      <x:c r="F2388" s="1"/>
      <x:c r="G2388" s="1"/>
      <x:c r="H2388" s="1"/>
      <x:c r="I2388" s="53">
        <x:f t="shared" si="434"/>
        <x:v>3</x:v>
      </x:c>
      <x:c r="J2388" s="53">
        <x:f t="shared" si="435"/>
        <x:v>12</x:v>
      </x:c>
      <x:c r="K2388" s="53">
        <x:f t="shared" si="436"/>
        <x:v>17</x:v>
      </x:c>
      <x:c r="L2388" s="53">
        <x:f t="shared" si="437"/>
        <x:v>32</x:v>
      </x:c>
      <x:c r="M2388" s="54">
        <x:f t="shared" si="438"/>
        <x:v>1788.4106745213076</x:v>
      </x:c>
      <x:c r="N2388" s="54">
        <x:f t="shared" si="439"/>
        <x:v>0.74195185730646362</x:v>
      </x:c>
      <x:c r="O2388" s="55">
        <x:f t="shared" si="440"/>
        <x:v>97428</x:v>
      </x:c>
      <x:c r="P2388" s="55">
        <x:f t="shared" si="441"/>
        <x:v>22880</x:v>
      </x:c>
      <x:c r="Q2388" s="55">
        <x:f t="shared" si="442"/>
        <x:v>43548.796432661591</x:v>
      </x:c>
      <x:c r="R2388" s="55">
        <x:f t="shared" si="443"/>
        <x:v>10999.203567338409</x:v>
      </x:c>
      <x:c r="S2388" s="1" t="str">
        <x:f t="shared" si="444"/>
        <x:v>YES</x:v>
      </x:c>
      <x:c r="T2388" s="1">
        <x:f t="shared" si="445"/>
        <x:v>10999.203567338409</x:v>
      </x:c>
    </x:row>
    <x:row r="2389">
      <x:c r="A2389" s="1"/>
      <x:c r="B2389" s="1"/>
      <x:c r="C2389" s="1"/>
      <x:c r="D2389" s="1"/>
      <x:c r="E2389" s="1"/>
      <x:c r="F2389" s="1"/>
      <x:c r="G2389" s="1"/>
      <x:c r="H2389" s="1"/>
      <x:c r="I2389" s="53">
        <x:f t="shared" si="434"/>
        <x:v>3</x:v>
      </x:c>
      <x:c r="J2389" s="53">
        <x:f t="shared" si="435"/>
        <x:v>12</x:v>
      </x:c>
      <x:c r="K2389" s="53">
        <x:f t="shared" si="436"/>
        <x:v>18</x:v>
      </x:c>
      <x:c r="L2389" s="53">
        <x:f t="shared" si="437"/>
        <x:v>33</x:v>
      </x:c>
      <x:c r="M2389" s="54">
        <x:f t="shared" si="438"/>
        <x:v>1856.4976659798949</x:v>
      </x:c>
      <x:c r="N2389" s="54">
        <x:f t="shared" si="439"/>
        <x:v>0.78923449026381587</x:v>
      </x:c>
      <x:c r="O2389" s="55">
        <x:f t="shared" si="440"/>
        <x:v>100128</x:v>
      </x:c>
      <x:c r="P2389" s="55">
        <x:f t="shared" si="441"/>
        <x:v>23760</x:v>
      </x:c>
      <x:c r="Q2389" s="55">
        <x:f t="shared" si="442"/>
        <x:v>44730.862256595399</x:v>
      </x:c>
      <x:c r="R2389" s="55">
        <x:f t="shared" si="443"/>
        <x:v>11637.137743404601</x:v>
      </x:c>
      <x:c r="S2389" s="1" t="str">
        <x:f t="shared" si="444"/>
        <x:v>YES</x:v>
      </x:c>
      <x:c r="T2389" s="1">
        <x:f t="shared" si="445"/>
        <x:v>11637.137743404601</x:v>
      </x:c>
    </x:row>
    <x:row r="2390">
      <x:c r="A2390" s="1"/>
      <x:c r="B2390" s="1"/>
      <x:c r="C2390" s="1"/>
      <x:c r="D2390" s="1"/>
      <x:c r="E2390" s="1"/>
      <x:c r="F2390" s="1"/>
      <x:c r="G2390" s="1"/>
      <x:c r="H2390" s="1"/>
      <x:c r="I2390" s="53">
        <x:f t="shared" si="434"/>
        <x:v>3</x:v>
      </x:c>
      <x:c r="J2390" s="53">
        <x:f t="shared" si="435"/>
        <x:v>12</x:v>
      </x:c>
      <x:c r="K2390" s="53">
        <x:f t="shared" si="436"/>
        <x:v>19</x:v>
      </x:c>
      <x:c r="L2390" s="53">
        <x:f t="shared" si="437"/>
        <x:v>34</x:v>
      </x:c>
      <x:c r="M2390" s="54">
        <x:f t="shared" si="438"/>
        <x:v>1926.1391946159167</x:v>
      </x:c>
      <x:c r="N2390" s="54">
        <x:f t="shared" si="439"/>
        <x:v>0.83759666292771995</x:v>
      </x:c>
      <x:c r="O2390" s="55">
        <x:f t="shared" si="440"/>
        <x:v>102828</x:v>
      </x:c>
      <x:c r="P2390" s="55">
        <x:f t="shared" si="441"/>
        <x:v>24640</x:v>
      </x:c>
      <x:c r="Q2390" s="55">
        <x:f t="shared" si="442"/>
        <x:v>45939.916573192997</x:v>
      </x:c>
      <x:c r="R2390" s="55">
        <x:f t="shared" si="443"/>
        <x:v>12248.083426807003</x:v>
      </x:c>
      <x:c r="S2390" s="1" t="str">
        <x:f t="shared" si="444"/>
        <x:v>YES</x:v>
      </x:c>
      <x:c r="T2390" s="1">
        <x:f t="shared" si="445"/>
        <x:v>12248.083426807003</x:v>
      </x:c>
    </x:row>
    <x:row r="2391">
      <x:c r="A2391" s="1"/>
      <x:c r="B2391" s="1"/>
      <x:c r="C2391" s="1"/>
      <x:c r="D2391" s="1"/>
      <x:c r="E2391" s="1"/>
      <x:c r="F2391" s="1"/>
      <x:c r="G2391" s="1"/>
      <x:c r="H2391" s="1"/>
      <x:c r="I2391" s="53">
        <x:f t="shared" si="434"/>
        <x:v>3</x:v>
      </x:c>
      <x:c r="J2391" s="53">
        <x:f t="shared" si="435"/>
        <x:v>12</x:v>
      </x:c>
      <x:c r="K2391" s="53">
        <x:f t="shared" si="436"/>
        <x:v>20</x:v>
      </x:c>
      <x:c r="L2391" s="53">
        <x:f t="shared" si="437"/>
        <x:v>35</x:v>
      </x:c>
      <x:c r="M2391" s="54">
        <x:f t="shared" si="438"/>
        <x:v>1997.3634852663938</x:v>
      </x:c>
      <x:c r="N2391" s="54">
        <x:f t="shared" si="439"/>
        <x:v>0.88705797587944013</x:v>
      </x:c>
      <x:c r="O2391" s="55">
        <x:f t="shared" si="440"/>
        <x:v>105528</x:v>
      </x:c>
      <x:c r="P2391" s="55">
        <x:f t="shared" si="441"/>
        <x:v>25520</x:v>
      </x:c>
      <x:c r="Q2391" s="55">
        <x:f t="shared" si="442"/>
        <x:v>47176.449396986005</x:v>
      </x:c>
      <x:c r="R2391" s="55">
        <x:f t="shared" si="443"/>
        <x:v>12831.550603013995</x:v>
      </x:c>
      <x:c r="S2391" s="1" t="str">
        <x:f t="shared" si="444"/>
        <x:v>YES</x:v>
      </x:c>
      <x:c r="T2391" s="1">
        <x:f t="shared" si="445"/>
        <x:v>12831.550603013995</x:v>
      </x:c>
    </x:row>
    <x:row r="2392">
      <x:c r="A2392" s="1"/>
      <x:c r="B2392" s="1"/>
      <x:c r="C2392" s="1"/>
      <x:c r="D2392" s="1"/>
      <x:c r="E2392" s="1"/>
      <x:c r="F2392" s="1"/>
      <x:c r="G2392" s="1"/>
      <x:c r="H2392" s="1"/>
      <x:c r="I2392" s="53">
        <x:f t="shared" si="434"/>
        <x:v>3</x:v>
      </x:c>
      <x:c r="J2392" s="53">
        <x:f t="shared" si="435"/>
        <x:v>12</x:v>
      </x:c>
      <x:c r="K2392" s="53">
        <x:f t="shared" si="436"/>
        <x:v>21</x:v>
      </x:c>
      <x:c r="L2392" s="53">
        <x:f t="shared" si="437"/>
        <x:v>36</x:v>
      </x:c>
      <x:c r="M2392" s="54">
        <x:f t="shared" si="438"/>
        <x:v>2070.1992254928373</x:v>
      </x:c>
      <x:c r="N2392" s="54">
        <x:f t="shared" si="439"/>
        <x:v>0.93763835103669257</x:v>
      </x:c>
      <x:c r="O2392" s="55">
        <x:f t="shared" si="440"/>
        <x:v>108228</x:v>
      </x:c>
      <x:c r="P2392" s="55">
        <x:f t="shared" si="441"/>
        <x:v>26400</x:v>
      </x:c>
      <x:c r="Q2392" s="55">
        <x:f t="shared" si="442"/>
        <x:v>48440.958775917316</x:v>
      </x:c>
      <x:c r="R2392" s="55">
        <x:f t="shared" si="443"/>
        <x:v>13387.041224082684</x:v>
      </x:c>
      <x:c r="S2392" s="1" t="str">
        <x:f t="shared" si="444"/>
        <x:v>YES</x:v>
      </x:c>
      <x:c r="T2392" s="1">
        <x:f t="shared" si="445"/>
        <x:v>13387.041224082684</x:v>
      </x:c>
    </x:row>
    <x:row r="2393">
      <x:c r="A2393" s="1"/>
      <x:c r="B2393" s="1"/>
      <x:c r="C2393" s="1"/>
      <x:c r="D2393" s="1"/>
      <x:c r="E2393" s="1"/>
      <x:c r="F2393" s="1"/>
      <x:c r="G2393" s="1"/>
      <x:c r="H2393" s="1"/>
      <x:c r="I2393" s="53">
        <x:f t="shared" si="434"/>
        <x:v>3</x:v>
      </x:c>
      <x:c r="J2393" s="53">
        <x:f t="shared" si="435"/>
        <x:v>12</x:v>
      </x:c>
      <x:c r="K2393" s="53">
        <x:f t="shared" si="436"/>
        <x:v>22</x:v>
      </x:c>
      <x:c r="L2393" s="53">
        <x:f t="shared" si="437"/>
        <x:v>37</x:v>
      </x:c>
      <x:c r="M2393" s="54">
        <x:f t="shared" si="438"/>
        <x:v>2144.6755727392338</x:v>
      </x:c>
      <x:c r="N2393" s="54">
        <x:f t="shared" si="439"/>
        <x:v>0.98935803662446786</x:v>
      </x:c>
      <x:c r="O2393" s="55">
        <x:f t="shared" si="440"/>
        <x:v>110928</x:v>
      </x:c>
      <x:c r="P2393" s="55">
        <x:f t="shared" si="441"/>
        <x:v>27280</x:v>
      </x:c>
      <x:c r="Q2393" s="55">
        <x:f t="shared" si="442"/>
        <x:v>49733.950915611698</x:v>
      </x:c>
      <x:c r="R2393" s="55">
        <x:f t="shared" si="443"/>
        <x:v>13914.049084388302</x:v>
      </x:c>
      <x:c r="S2393" s="1" t="str">
        <x:f t="shared" si="444"/>
        <x:v>YES</x:v>
      </x:c>
      <x:c r="T2393" s="1">
        <x:f t="shared" si="445"/>
        <x:v>13914.049084388302</x:v>
      </x:c>
    </x:row>
    <x:row r="2394">
      <x:c r="A2394" s="1"/>
      <x:c r="B2394" s="1"/>
      <x:c r="C2394" s="1"/>
      <x:c r="D2394" s="1"/>
      <x:c r="E2394" s="1"/>
      <x:c r="F2394" s="1"/>
      <x:c r="G2394" s="1"/>
      <x:c r="H2394" s="1"/>
      <x:c r="I2394" s="53">
        <x:f t="shared" si="434"/>
        <x:v>3</x:v>
      </x:c>
      <x:c r="J2394" s="53">
        <x:f t="shared" si="435"/>
        <x:v>12</x:v>
      </x:c>
      <x:c r="K2394" s="53">
        <x:f t="shared" si="436"/>
        <x:v>23</x:v>
      </x:c>
      <x:c r="L2394" s="53">
        <x:f t="shared" si="437"/>
        <x:v>38</x:v>
      </x:c>
      <x:c r="M2394" s="54">
        <x:f t="shared" si="438"/>
        <x:v>2220.8221615966704</x:v>
      </x:c>
      <x:c r="N2394" s="54">
        <x:f t="shared" si="439"/>
        <x:v>1.04223761221991</x:v>
      </x:c>
      <x:c r="O2394" s="55">
        <x:f t="shared" si="440"/>
        <x:v>113628</x:v>
      </x:c>
      <x:c r="P2394" s="55">
        <x:f t="shared" si="441"/>
        <x:v>28160</x:v>
      </x:c>
      <x:c r="Q2394" s="55">
        <x:f t="shared" si="442"/>
        <x:v>51055.940305497745</x:v>
      </x:c>
      <x:c r="R2394" s="55">
        <x:f t="shared" si="443"/>
        <x:v>14412.059694502255</x:v>
      </x:c>
      <x:c r="S2394" s="1" t="str">
        <x:f t="shared" si="444"/>
        <x:v>YES</x:v>
      </x:c>
      <x:c r="T2394" s="1">
        <x:f t="shared" si="445"/>
        <x:v>14412.059694502255</x:v>
      </x:c>
    </x:row>
    <x:row r="2395">
      <x:c r="A2395" s="1"/>
      <x:c r="B2395" s="1"/>
      <x:c r="C2395" s="1"/>
      <x:c r="D2395" s="1"/>
      <x:c r="E2395" s="1"/>
      <x:c r="F2395" s="1"/>
      <x:c r="G2395" s="1"/>
      <x:c r="H2395" s="1"/>
      <x:c r="I2395" s="53">
        <x:f t="shared" si="434"/>
        <x:v>3</x:v>
      </x:c>
      <x:c r="J2395" s="53">
        <x:f t="shared" si="435"/>
        <x:v>12</x:v>
      </x:c>
      <x:c r="K2395" s="53">
        <x:f t="shared" si="436"/>
        <x:v>24</x:v>
      </x:c>
      <x:c r="L2395" s="53">
        <x:f t="shared" si="437"/>
        <x:v>39</x:v>
      </x:c>
      <x:c r="M2395" s="54">
        <x:f t="shared" si="438"/>
        <x:v>2298.6691111761661</x:v>
      </x:c>
      <x:c r="N2395" s="54">
        <x:f t="shared" si="439"/>
        <x:v>1.0962979938723376</x:v>
      </x:c>
      <x:c r="O2395" s="55">
        <x:f t="shared" si="440"/>
        <x:v>116328</x:v>
      </x:c>
      <x:c r="P2395" s="55">
        <x:f t="shared" si="441"/>
        <x:v>29040</x:v>
      </x:c>
      <x:c r="Q2395" s="55">
        <x:f t="shared" si="442"/>
        <x:v>52407.449846808435</x:v>
      </x:c>
      <x:c r="R2395" s="55">
        <x:f t="shared" si="443"/>
        <x:v>14880.550153191565</x:v>
      </x:c>
      <x:c r="S2395" s="1" t="str">
        <x:f t="shared" si="444"/>
        <x:v>YES</x:v>
      </x:c>
      <x:c r="T2395" s="1">
        <x:f t="shared" si="445"/>
        <x:v>14880.550153191565</x:v>
      </x:c>
    </x:row>
    <x:row r="2396">
      <x:c r="A2396" s="1"/>
      <x:c r="B2396" s="1"/>
      <x:c r="C2396" s="1"/>
      <x:c r="D2396" s="1"/>
      <x:c r="E2396" s="1"/>
      <x:c r="F2396" s="1"/>
      <x:c r="G2396" s="1"/>
      <x:c r="H2396" s="1"/>
      <x:c r="I2396" s="53">
        <x:f t="shared" si="434"/>
        <x:v>3</x:v>
      </x:c>
      <x:c r="J2396" s="53">
        <x:f t="shared" si="435"/>
        <x:v>12</x:v>
      </x:c>
      <x:c r="K2396" s="53">
        <x:f t="shared" si="436"/>
        <x:v>25</x:v>
      </x:c>
      <x:c r="L2396" s="53">
        <x:f t="shared" si="437"/>
        <x:v>40</x:v>
      </x:c>
      <x:c r="M2396" s="54">
        <x:f t="shared" si="438"/>
        <x:v>2378.2470325912636</x:v>
      </x:c>
      <x:c r="N2396" s="54">
        <x:f t="shared" si="439"/>
        <x:v>1.1515604392994887</x:v>
      </x:c>
      <x:c r="O2396" s="55">
        <x:f t="shared" si="440"/>
        <x:v>119028</x:v>
      </x:c>
      <x:c r="P2396" s="55">
        <x:f t="shared" si="441"/>
        <x:v>29920</x:v>
      </x:c>
      <x:c r="Q2396" s="55">
        <x:f t="shared" si="442"/>
        <x:v>53789.01098248722</x:v>
      </x:c>
      <x:c r="R2396" s="55">
        <x:f t="shared" si="443"/>
        <x:v>15318.98901751278</x:v>
      </x:c>
      <x:c r="S2396" s="1" t="str">
        <x:f t="shared" si="444"/>
        <x:v>YES</x:v>
      </x:c>
      <x:c r="T2396" s="1">
        <x:f t="shared" si="445"/>
        <x:v>15318.98901751278</x:v>
      </x:c>
    </x:row>
    <x:row r="2397">
      <x:c r="A2397" s="1"/>
      <x:c r="B2397" s="1"/>
      <x:c r="C2397" s="1"/>
      <x:c r="D2397" s="1"/>
      <x:c r="E2397" s="1"/>
      <x:c r="F2397" s="1"/>
      <x:c r="G2397" s="1"/>
      <x:c r="H2397" s="1"/>
      <x:c r="I2397" s="53">
        <x:f t="shared" si="434"/>
        <x:v>3</x:v>
      </x:c>
      <x:c r="J2397" s="53">
        <x:f t="shared" si="435"/>
        <x:v>12</x:v>
      </x:c>
      <x:c r="K2397" s="53">
        <x:f t="shared" si="436"/>
        <x:v>26</x:v>
      </x:c>
      <x:c r="L2397" s="53">
        <x:f t="shared" si="437"/>
        <x:v>41</x:v>
      </x:c>
      <x:c r="M2397" s="54">
        <x:f t="shared" si="438"/>
        <x:v>2459.5870365519813</x:v>
      </x:c>
      <x:c r="N2397" s="54">
        <x:f t="shared" si="439"/>
        <x:v>1.2080465531610982</x:v>
      </x:c>
      <x:c r="O2397" s="55">
        <x:f t="shared" si="440"/>
        <x:v>121728</x:v>
      </x:c>
      <x:c r="P2397" s="55">
        <x:f t="shared" si="441"/>
        <x:v>30800</x:v>
      </x:c>
      <x:c r="Q2397" s="55">
        <x:f t="shared" si="442"/>
        <x:v>55201.163829027457</x:v>
      </x:c>
      <x:c r="R2397" s="55">
        <x:f t="shared" si="443"/>
        <x:v>15726.836170972543</x:v>
      </x:c>
      <x:c r="S2397" s="1" t="str">
        <x:f t="shared" si="444"/>
        <x:v>YES</x:v>
      </x:c>
      <x:c r="T2397" s="1">
        <x:f t="shared" si="445"/>
        <x:v>15726.836170972543</x:v>
      </x:c>
    </x:row>
    <x:row r="2398">
      <x:c r="A2398" s="1"/>
      <x:c r="B2398" s="1"/>
      <x:c r="C2398" s="1"/>
      <x:c r="D2398" s="1"/>
      <x:c r="E2398" s="1"/>
      <x:c r="F2398" s="1"/>
      <x:c r="G2398" s="1"/>
      <x:c r="H2398" s="1"/>
      <x:c r="I2398" s="53">
        <x:f t="shared" si="434"/>
        <x:v>3</x:v>
      </x:c>
      <x:c r="J2398" s="53">
        <x:f t="shared" si="435"/>
        <x:v>12</x:v>
      </x:c>
      <x:c r="K2398" s="53">
        <x:f t="shared" si="436"/>
        <x:v>27</x:v>
      </x:c>
      <x:c r="L2398" s="53">
        <x:f t="shared" si="437"/>
        <x:v>42</x:v>
      </x:c>
      <x:c r="M2398" s="54">
        <x:f t="shared" si="438"/>
        <x:v>2542.7207410717383</x:v>
      </x:c>
      <x:c r="N2398" s="54">
        <x:f t="shared" si="439"/>
        <x:v>1.2657782924109293</x:v>
      </x:c>
      <x:c r="O2398" s="55">
        <x:f t="shared" si="440"/>
        <x:v>124428</x:v>
      </x:c>
      <x:c r="P2398" s="55">
        <x:f t="shared" si="441"/>
        <x:v>31680</x:v>
      </x:c>
      <x:c r="Q2398" s="55">
        <x:f t="shared" si="442"/>
        <x:v>56644.457310273232</x:v>
      </x:c>
      <x:c r="R2398" s="55">
        <x:f t="shared" si="443"/>
        <x:v>16103.542689726768</x:v>
      </x:c>
      <x:c r="S2398" s="1" t="str">
        <x:f t="shared" si="444"/>
        <x:v>YES</x:v>
      </x:c>
      <x:c r="T2398" s="1">
        <x:f t="shared" si="445"/>
        <x:v>16103.542689726768</x:v>
      </x:c>
    </x:row>
    <x:row r="2399">
      <x:c r="A2399" s="1"/>
      <x:c r="B2399" s="1"/>
      <x:c r="C2399" s="1"/>
      <x:c r="D2399" s="1"/>
      <x:c r="E2399" s="1"/>
      <x:c r="F2399" s="1"/>
      <x:c r="G2399" s="1"/>
      <x:c r="H2399" s="1"/>
      <x:c r="I2399" s="53">
        <x:f t="shared" si="434"/>
        <x:v>3</x:v>
      </x:c>
      <x:c r="J2399" s="53">
        <x:f t="shared" si="435"/>
        <x:v>12</x:v>
      </x:c>
      <x:c r="K2399" s="53">
        <x:f t="shared" si="436"/>
        <x:v>28</x:v>
      </x:c>
      <x:c r="L2399" s="53">
        <x:f t="shared" si="437"/>
        <x:v>43</x:v>
      </x:c>
      <x:c r="M2399" s="54">
        <x:f t="shared" si="438"/>
        <x:v>2627.6802792888921</x:v>
      </x:c>
      <x:c r="N2399" s="54">
        <x:f t="shared" si="439"/>
        <x:v>1.3247779717283972</x:v>
      </x:c>
      <x:c r="O2399" s="55">
        <x:f t="shared" si="440"/>
        <x:v>127128</x:v>
      </x:c>
      <x:c r="P2399" s="55">
        <x:f t="shared" si="441"/>
        <x:v>32560</x:v>
      </x:c>
      <x:c r="Q2399" s="55">
        <x:f t="shared" si="442"/>
        <x:v>58119.449293209931</x:v>
      </x:c>
      <x:c r="R2399" s="55">
        <x:f t="shared" si="443"/>
        <x:v>16448.550706790069</x:v>
      </x:c>
      <x:c r="S2399" s="1" t="str">
        <x:f t="shared" si="444"/>
        <x:v>YES</x:v>
      </x:c>
      <x:c r="T2399" s="1">
        <x:f t="shared" si="445"/>
        <x:v>16448.550706790069</x:v>
      </x:c>
    </x:row>
    <x:row r="2400">
      <x:c r="A2400" s="1"/>
      <x:c r="B2400" s="1"/>
      <x:c r="C2400" s="1"/>
      <x:c r="D2400" s="1"/>
      <x:c r="E2400" s="1"/>
      <x:c r="F2400" s="1"/>
      <x:c r="G2400" s="1"/>
      <x:c r="H2400" s="1"/>
      <x:c r="I2400" s="53">
        <x:f t="shared" si="434"/>
        <x:v>3</x:v>
      </x:c>
      <x:c r="J2400" s="53">
        <x:f t="shared" si="435"/>
        <x:v>12</x:v>
      </x:c>
      <x:c r="K2400" s="53">
        <x:f t="shared" si="436"/>
        <x:v>29</x:v>
      </x:c>
      <x:c r="L2400" s="53">
        <x:f t="shared" si="437"/>
        <x:v>44</x:v>
      </x:c>
      <x:c r="M2400" s="54">
        <x:f t="shared" si="438"/>
        <x:v>2714.4983074045454</x:v>
      </x:c>
      <x:c r="N2400" s="54">
        <x:f t="shared" si="439"/>
        <x:v>1.3850682690309344</x:v>
      </x:c>
      <x:c r="O2400" s="55">
        <x:f t="shared" si="440"/>
        <x:v>129828</x:v>
      </x:c>
      <x:c r="P2400" s="55">
        <x:f t="shared" si="441"/>
        <x:v>33440</x:v>
      </x:c>
      <x:c r="Q2400" s="55">
        <x:f t="shared" si="442"/>
        <x:v>59626.706725773358</x:v>
      </x:c>
      <x:c r="R2400" s="55">
        <x:f t="shared" si="443"/>
        <x:v>16761.293274226642</x:v>
      </x:c>
      <x:c r="S2400" s="1" t="str">
        <x:f t="shared" si="444"/>
        <x:v>YES</x:v>
      </x:c>
      <x:c r="T2400" s="1">
        <x:f t="shared" si="445"/>
        <x:v>16761.293274226642</x:v>
      </x:c>
    </x:row>
    <x:row r="2401">
      <x:c r="A2401" s="1"/>
      <x:c r="B2401" s="1"/>
      <x:c r="C2401" s="1"/>
      <x:c r="D2401" s="1"/>
      <x:c r="E2401" s="1"/>
      <x:c r="F2401" s="1"/>
      <x:c r="G2401" s="1"/>
      <x:c r="H2401" s="1"/>
      <x:c r="I2401" s="53">
        <x:f t="shared" si="434"/>
        <x:v>3</x:v>
      </x:c>
      <x:c r="J2401" s="53">
        <x:f t="shared" si="435"/>
        <x:v>12</x:v>
      </x:c>
      <x:c r="K2401" s="53">
        <x:f t="shared" si="436"/>
        <x:v>30</x:v>
      </x:c>
      <x:c r="L2401" s="53">
        <x:f t="shared" si="437"/>
        <x:v>45</x:v>
      </x:c>
      <x:c r="M2401" s="54">
        <x:f t="shared" si="438"/>
        <x:v>2803.208012738316</x:v>
      </x:c>
      <x:c r="N2401" s="54">
        <x:f t="shared" si="439"/>
        <x:v>1.4466722310682749</x:v>
      </x:c>
      <x:c r="O2401" s="55">
        <x:f t="shared" si="440"/>
        <x:v>132528</x:v>
      </x:c>
      <x:c r="P2401" s="55">
        <x:f t="shared" si="441"/>
        <x:v>34320</x:v>
      </x:c>
      <x:c r="Q2401" s="55">
        <x:f t="shared" si="442"/>
        <x:v>61166.805776706875</x:v>
      </x:c>
      <x:c r="R2401" s="55">
        <x:f t="shared" si="443"/>
        <x:v>17041.194223293125</x:v>
      </x:c>
      <x:c r="S2401" s="1" t="str">
        <x:f t="shared" si="444"/>
        <x:v>YES</x:v>
      </x:c>
      <x:c r="T2401" s="1">
        <x:f t="shared" si="445"/>
        <x:v>17041.194223293125</x:v>
      </x:c>
    </x:row>
    <x:row r="2402">
      <x:c r="A2402" s="1"/>
      <x:c r="B2402" s="1"/>
      <x:c r="C2402" s="1"/>
      <x:c r="D2402" s="1"/>
      <x:c r="E2402" s="1"/>
      <x:c r="F2402" s="1"/>
      <x:c r="G2402" s="1"/>
      <x:c r="H2402" s="1"/>
      <x:c r="I2402" s="53">
        <x:f t="shared" si="434"/>
        <x:v>3</x:v>
      </x:c>
      <x:c r="J2402" s="53">
        <x:f t="shared" si="435"/>
        <x:v>13</x:v>
      </x:c>
      <x:c r="K2402" s="53">
        <x:f t="shared" si="436"/>
        <x:v>0</x:v>
      </x:c>
      <x:c r="L2402" s="53">
        <x:f t="shared" si="437"/>
        <x:v>16</x:v>
      </x:c>
      <x:c r="M2402" s="54">
        <x:f t="shared" si="438"/>
        <x:v>896.98930749245756</x:v>
      </x:c>
      <x:c r="N2402" s="54">
        <x:f t="shared" si="439"/>
        <x:v>0.12290924131420664</x:v>
      </x:c>
      <x:c r="O2402" s="55">
        <x:f t="shared" si="440"/>
        <x:v>53622</x:v>
      </x:c>
      <x:c r="P2402" s="55">
        <x:f t="shared" si="441"/>
        <x:v>8360</x:v>
      </x:c>
      <x:c r="Q2402" s="55">
        <x:f t="shared" si="442"/>
        <x:v>28072.731032855165</x:v>
      </x:c>
      <x:c r="R2402" s="55">
        <x:f t="shared" si="443"/>
        <x:v>-2810.7310328551648</x:v>
      </x:c>
      <x:c r="S2402" s="1" t="str">
        <x:f t="shared" si="444"/>
        <x:v>YES</x:v>
      </x:c>
      <x:c r="T2402" s="1">
        <x:f t="shared" si="445"/>
        <x:v>-2810.7310328551648</x:v>
      </x:c>
    </x:row>
    <x:row r="2403">
      <x:c r="A2403" s="1"/>
      <x:c r="B2403" s="1"/>
      <x:c r="C2403" s="1"/>
      <x:c r="D2403" s="1"/>
      <x:c r="E2403" s="1"/>
      <x:c r="F2403" s="1"/>
      <x:c r="G2403" s="1"/>
      <x:c r="H2403" s="1"/>
      <x:c r="I2403" s="53">
        <x:f t="shared" si="434"/>
        <x:v>3</x:v>
      </x:c>
      <x:c r="J2403" s="53">
        <x:f t="shared" si="435"/>
        <x:v>13</x:v>
      </x:c>
      <x:c r="K2403" s="53">
        <x:f t="shared" si="436"/>
        <x:v>1</x:v>
      </x:c>
      <x:c r="L2403" s="53">
        <x:f t="shared" si="437"/>
        <x:v>17</x:v>
      </x:c>
      <x:c r="M2403" s="54">
        <x:f t="shared" si="438"/>
        <x:v>942.55180749245756</x:v>
      </x:c>
      <x:c r="N2403" s="54">
        <x:f t="shared" si="439"/>
        <x:v>0.15454986631420664</x:v>
      </x:c>
      <x:c r="O2403" s="55">
        <x:f t="shared" si="440"/>
        <x:v>56322</x:v>
      </x:c>
      <x:c r="P2403" s="55">
        <x:f t="shared" si="441"/>
        <x:v>9240</x:v>
      </x:c>
      <x:c r="Q2403" s="55">
        <x:f t="shared" si="442"/>
        <x:v>28863.746657855165</x:v>
      </x:c>
      <x:c r="R2403" s="55">
        <x:f t="shared" si="443"/>
        <x:v>-1781.7466578551648</x:v>
      </x:c>
      <x:c r="S2403" s="1" t="str">
        <x:f t="shared" si="444"/>
        <x:v>YES</x:v>
      </x:c>
      <x:c r="T2403" s="1">
        <x:f t="shared" si="445"/>
        <x:v>-1781.7466578551648</x:v>
      </x:c>
    </x:row>
    <x:row r="2404">
      <x:c r="A2404" s="1"/>
      <x:c r="B2404" s="1"/>
      <x:c r="C2404" s="1"/>
      <x:c r="D2404" s="1"/>
      <x:c r="E2404" s="1"/>
      <x:c r="F2404" s="1"/>
      <x:c r="G2404" s="1"/>
      <x:c r="H2404" s="1"/>
      <x:c r="I2404" s="53">
        <x:f t="shared" si="434"/>
        <x:v>3</x:v>
      </x:c>
      <x:c r="J2404" s="53">
        <x:f t="shared" si="435"/>
        <x:v>13</x:v>
      </x:c>
      <x:c r="K2404" s="53">
        <x:f t="shared" si="436"/>
        <x:v>2</x:v>
      </x:c>
      <x:c r="L2404" s="53">
        <x:f t="shared" si="437"/>
        <x:v>18</x:v>
      </x:c>
      <x:c r="M2404" s="54">
        <x:f t="shared" si="438"/>
        <x:v>989.25336999245758</x:v>
      </x:c>
      <x:c r="N2404" s="54">
        <x:f t="shared" si="439"/>
        <x:v>0.18698150693920665</x:v>
      </x:c>
      <x:c r="O2404" s="55">
        <x:f t="shared" si="440"/>
        <x:v>59022</x:v>
      </x:c>
      <x:c r="P2404" s="55">
        <x:f t="shared" si="441"/>
        <x:v>10120</x:v>
      </x:c>
      <x:c r="Q2404" s="55">
        <x:f t="shared" si="442"/>
        <x:v>29674.537673480168</x:v>
      </x:c>
      <x:c r="R2404" s="55">
        <x:f t="shared" si="443"/>
        <x:v>-772.53767348016845</x:v>
      </x:c>
      <x:c r="S2404" s="1" t="str">
        <x:f t="shared" si="444"/>
        <x:v>YES</x:v>
      </x:c>
      <x:c r="T2404" s="1">
        <x:f t="shared" si="445"/>
        <x:v>-772.53767348016845</x:v>
      </x:c>
    </x:row>
    <x:row r="2405">
      <x:c r="A2405" s="1"/>
      <x:c r="B2405" s="1"/>
      <x:c r="C2405" s="1"/>
      <x:c r="D2405" s="1"/>
      <x:c r="E2405" s="1"/>
      <x:c r="F2405" s="1"/>
      <x:c r="G2405" s="1"/>
      <x:c r="H2405" s="1"/>
      <x:c r="I2405" s="53">
        <x:f t="shared" si="434"/>
        <x:v>3</x:v>
      </x:c>
      <x:c r="J2405" s="53">
        <x:f t="shared" si="435"/>
        <x:v>13</x:v>
      </x:c>
      <x:c r="K2405" s="53">
        <x:f t="shared" si="436"/>
        <x:v>3</x:v>
      </x:c>
      <x:c r="L2405" s="53">
        <x:f t="shared" si="437"/>
        <x:v>19</x:v>
      </x:c>
      <x:c r="M2405" s="54">
        <x:f t="shared" si="438"/>
        <x:v>1037.1153524143326</x:v>
      </x:c>
      <x:c r="N2405" s="54">
        <x:f t="shared" si="439"/>
        <x:v>0.22021899473217543</x:v>
      </x:c>
      <x:c r="O2405" s="55">
        <x:f t="shared" si="440"/>
        <x:v>61722</x:v>
      </x:c>
      <x:c r="P2405" s="55">
        <x:f t="shared" si="441"/>
        <x:v>11000</x:v>
      </x:c>
      <x:c r="Q2405" s="55">
        <x:f t="shared" si="442"/>
        <x:v>30505.474868304387</x:v>
      </x:c>
      <x:c r="R2405" s="55">
        <x:f t="shared" si="443"/>
        <x:v>216.5251316956128</x:v>
      </x:c>
      <x:c r="S2405" s="1" t="str">
        <x:f t="shared" si="444"/>
        <x:v>YES</x:v>
      </x:c>
      <x:c r="T2405" s="1">
        <x:f t="shared" si="445"/>
        <x:v>216.5251316956128</x:v>
      </x:c>
    </x:row>
    <x:row r="2406">
      <x:c r="A2406" s="1"/>
      <x:c r="B2406" s="1"/>
      <x:c r="C2406" s="1"/>
      <x:c r="D2406" s="1"/>
      <x:c r="E2406" s="1"/>
      <x:c r="F2406" s="1"/>
      <x:c r="G2406" s="1"/>
      <x:c r="H2406" s="1"/>
      <x:c r="I2406" s="53">
        <x:f t="shared" si="434"/>
        <x:v>3</x:v>
      </x:c>
      <x:c r="J2406" s="53">
        <x:f t="shared" si="435"/>
        <x:v>13</x:v>
      </x:c>
      <x:c r="K2406" s="53">
        <x:f t="shared" si="436"/>
        <x:v>4</x:v>
      </x:c>
      <x:c r="L2406" s="53">
        <x:f t="shared" si="437"/>
        <x:v>20</x:v>
      </x:c>
      <x:c r="M2406" s="54">
        <x:f t="shared" si="438"/>
        <x:v>1086.1594681369888</x:v>
      </x:c>
      <x:c r="N2406" s="54">
        <x:f t="shared" si="439"/>
        <x:v>0.25427740842846447</x:v>
      </x:c>
      <x:c r="O2406" s="55">
        <x:f t="shared" si="440"/>
        <x:v>64422</x:v>
      </x:c>
      <x:c r="P2406" s="55">
        <x:f t="shared" si="441"/>
        <x:v>11880</x:v>
      </x:c>
      <x:c r="Q2406" s="55">
        <x:f t="shared" si="442"/>
        <x:v>31356.935210711614</x:v>
      </x:c>
      <x:c r="R2406" s="55">
        <x:f t="shared" si="443"/>
        <x:v>1185.0647892883862</x:v>
      </x:c>
      <x:c r="S2406" s="1" t="str">
        <x:f t="shared" si="444"/>
        <x:v>YES</x:v>
      </x:c>
      <x:c r="T2406" s="1">
        <x:f t="shared" si="445"/>
        <x:v>1185.0647892883862</x:v>
      </x:c>
    </x:row>
    <x:row r="2407">
      <x:c r="A2407" s="1"/>
      <x:c r="B2407" s="1"/>
      <x:c r="C2407" s="1"/>
      <x:c r="D2407" s="1"/>
      <x:c r="E2407" s="1"/>
      <x:c r="F2407" s="1"/>
      <x:c r="G2407" s="1"/>
      <x:c r="H2407" s="1"/>
      <x:c r="I2407" s="53">
        <x:f t="shared" si="434"/>
        <x:v>3</x:v>
      </x:c>
      <x:c r="J2407" s="53">
        <x:f t="shared" si="435"/>
        <x:v>13</x:v>
      </x:c>
      <x:c r="K2407" s="53">
        <x:f t="shared" si="436"/>
        <x:v>5</x:v>
      </x:c>
      <x:c r="L2407" s="53">
        <x:f t="shared" si="437"/>
        <x:v>21</x:v>
      </x:c>
      <x:c r="M2407" s="54">
        <x:f t="shared" si="438"/>
        <x:v>1136.4077920581924</x:v>
      </x:c>
      <x:c r="N2407" s="54">
        <x:f t="shared" si="439"/>
        <x:v>0.28917207781818915</x:v>
      </x:c>
      <x:c r="O2407" s="55">
        <x:f t="shared" si="440"/>
        <x:v>67122</x:v>
      </x:c>
      <x:c r="P2407" s="55">
        <x:f t="shared" si="441"/>
        <x:v>12760</x:v>
      </x:c>
      <x:c r="Q2407" s="55">
        <x:f t="shared" si="442"/>
        <x:v>32229.301945454728</x:v>
      </x:c>
      <x:c r="R2407" s="55">
        <x:f t="shared" si="443"/>
        <x:v>2132.6980545452716</x:v>
      </x:c>
      <x:c r="S2407" s="1" t="str">
        <x:f t="shared" si="444"/>
        <x:v>YES</x:v>
      </x:c>
      <x:c r="T2407" s="1">
        <x:f t="shared" si="445"/>
        <x:v>2132.6980545452716</x:v>
      </x:c>
    </x:row>
    <x:row r="2408">
      <x:c r="A2408" s="1"/>
      <x:c r="B2408" s="1"/>
      <x:c r="C2408" s="1"/>
      <x:c r="D2408" s="1"/>
      <x:c r="E2408" s="1"/>
      <x:c r="F2408" s="1"/>
      <x:c r="G2408" s="1"/>
      <x:c r="H2408" s="1"/>
      <x:c r="I2408" s="53">
        <x:f t="shared" si="434"/>
        <x:v>3</x:v>
      </x:c>
      <x:c r="J2408" s="53">
        <x:f t="shared" si="435"/>
        <x:v>13</x:v>
      </x:c>
      <x:c r="K2408" s="53">
        <x:f t="shared" si="436"/>
        <x:v>6</x:v>
      </x:c>
      <x:c r="L2408" s="53">
        <x:f t="shared" si="437"/>
        <x:v>22</x:v>
      </x:c>
      <x:c r="M2408" s="54">
        <x:f t="shared" si="438"/>
        <x:v>1187.8827662398253</x:v>
      </x:c>
      <x:c r="N2408" s="54">
        <x:f t="shared" si="439"/>
        <x:v>0.32491858766654536</x:v>
      </x:c>
      <x:c r="O2408" s="55">
        <x:f t="shared" si="440"/>
        <x:v>69822</x:v>
      </x:c>
      <x:c r="P2408" s="55">
        <x:f t="shared" si="441"/>
        <x:v>13640</x:v>
      </x:c>
      <x:c r="Q2408" s="55">
        <x:f t="shared" si="442"/>
        <x:v>33122.964691663634</x:v>
      </x:c>
      <x:c r="R2408" s="55">
        <x:f t="shared" si="443"/>
        <x:v>3059.0353083363661</x:v>
      </x:c>
      <x:c r="S2408" s="1" t="str">
        <x:f t="shared" si="444"/>
        <x:v>YES</x:v>
      </x:c>
      <x:c r="T2408" s="1">
        <x:f t="shared" si="445"/>
        <x:v>3059.0353083363661</x:v>
      </x:c>
    </x:row>
    <x:row r="2409">
      <x:c r="A2409" s="1"/>
      <x:c r="B2409" s="1"/>
      <x:c r="C2409" s="1"/>
      <x:c r="D2409" s="1"/>
      <x:c r="E2409" s="1"/>
      <x:c r="F2409" s="1"/>
      <x:c r="G2409" s="1"/>
      <x:c r="H2409" s="1"/>
      <x:c r="I2409" s="53">
        <x:f t="shared" si="434"/>
        <x:v>3</x:v>
      </x:c>
      <x:c r="J2409" s="53">
        <x:f t="shared" si="435"/>
        <x:v>13</x:v>
      </x:c>
      <x:c r="K2409" s="53">
        <x:f t="shared" si="436"/>
        <x:v>7</x:v>
      </x:c>
      <x:c r="L2409" s="53">
        <x:f t="shared" si="437"/>
        <x:v>23</x:v>
      </x:c>
      <x:c r="M2409" s="54">
        <x:f t="shared" si="438"/>
        <x:v>1240.6072056377857</x:v>
      </x:c>
      <x:c r="N2409" s="54">
        <x:f t="shared" si="439"/>
        <x:v>0.3615327816929067</x:v>
      </x:c>
      <x:c r="O2409" s="55">
        <x:f t="shared" si="440"/>
        <x:v>72522</x:v>
      </x:c>
      <x:c r="P2409" s="55">
        <x:f t="shared" si="441"/>
        <x:v>14520</x:v>
      </x:c>
      <x:c r="Q2409" s="55">
        <x:f t="shared" si="442"/>
        <x:v>34038.319542322672</x:v>
      </x:c>
      <x:c r="R2409" s="55">
        <x:f t="shared" si="443"/>
        <x:v>3963.6804576773284</x:v>
      </x:c>
      <x:c r="S2409" s="1" t="str">
        <x:f t="shared" si="444"/>
        <x:v>YES</x:v>
      </x:c>
      <x:c r="T2409" s="1">
        <x:f t="shared" si="445"/>
        <x:v>3963.6804576773284</x:v>
      </x:c>
    </x:row>
    <x:row r="2410">
      <x:c r="A2410" s="1"/>
      <x:c r="B2410" s="1"/>
      <x:c r="C2410" s="1"/>
      <x:c r="D2410" s="1"/>
      <x:c r="E2410" s="1"/>
      <x:c r="F2410" s="1"/>
      <x:c r="G2410" s="1"/>
      <x:c r="H2410" s="1"/>
      <x:c r="I2410" s="53">
        <x:f t="shared" si="434"/>
        <x:v>3</x:v>
      </x:c>
      <x:c r="J2410" s="53">
        <x:f t="shared" si="435"/>
        <x:v>13</x:v>
      </x:c>
      <x:c r="K2410" s="53">
        <x:f t="shared" si="436"/>
        <x:v>8</x:v>
      </x:c>
      <x:c r="L2410" s="53">
        <x:f t="shared" si="437"/>
        <x:v>24</x:v>
      </x:c>
      <x:c r="M2410" s="54">
        <x:f t="shared" si="438"/>
        <x:v>1294.6043039177659</x:v>
      </x:c>
      <x:c r="N2410" s="54">
        <x:f t="shared" si="439"/>
        <x:v>0.39903076660955966</x:v>
      </x:c>
      <x:c r="O2410" s="55">
        <x:f t="shared" si="440"/>
        <x:v>75222</x:v>
      </x:c>
      <x:c r="P2410" s="55">
        <x:f t="shared" si="441"/>
        <x:v>15400</x:v>
      </x:c>
      <x:c r="Q2410" s="55">
        <x:f t="shared" si="442"/>
        <x:v>34975.769165238991</x:v>
      </x:c>
      <x:c r="R2410" s="55">
        <x:f t="shared" si="443"/>
        <x:v>4846.2308347610087</x:v>
      </x:c>
      <x:c r="S2410" s="1" t="str">
        <x:f t="shared" si="444"/>
        <x:v>YES</x:v>
      </x:c>
      <x:c r="T2410" s="1">
        <x:f t="shared" si="445"/>
        <x:v>4846.2308347610087</x:v>
      </x:c>
    </x:row>
    <x:row r="2411">
      <x:c r="A2411" s="1"/>
      <x:c r="B2411" s="1"/>
      <x:c r="C2411" s="1"/>
      <x:c r="D2411" s="1"/>
      <x:c r="E2411" s="1"/>
      <x:c r="F2411" s="1"/>
      <x:c r="G2411" s="1"/>
      <x:c r="H2411" s="1"/>
      <x:c r="I2411" s="53">
        <x:f t="shared" si="434"/>
        <x:v>3</x:v>
      </x:c>
      <x:c r="J2411" s="53">
        <x:f t="shared" si="435"/>
        <x:v>13</x:v>
      </x:c>
      <x:c r="K2411" s="53">
        <x:f t="shared" si="436"/>
        <x:v>9</x:v>
      </x:c>
      <x:c r="L2411" s="53">
        <x:f t="shared" si="437"/>
        <x:v>25</x:v>
      </x:c>
      <x:c r="M2411" s="54">
        <x:f t="shared" si="438"/>
        <x:v>1349.8976393581604</x:v>
      </x:c>
      <x:c r="N2411" s="54">
        <x:f t="shared" si="439"/>
        <x:v>0.43742891622094471</x:v>
      </x:c>
      <x:c r="O2411" s="55">
        <x:f t="shared" si="440"/>
        <x:v>77922</x:v>
      </x:c>
      <x:c r="P2411" s="55">
        <x:f t="shared" si="441"/>
        <x:v>16280</x:v>
      </x:c>
      <x:c r="Q2411" s="55">
        <x:f t="shared" si="442"/>
        <x:v>35935.722905523617</x:v>
      </x:c>
      <x:c r="R2411" s="55">
        <x:f t="shared" si="443"/>
        <x:v>5706.2770944763834</x:v>
      </x:c>
      <x:c r="S2411" s="1" t="str">
        <x:f t="shared" si="444"/>
        <x:v>YES</x:v>
      </x:c>
      <x:c r="T2411" s="1">
        <x:f t="shared" si="445"/>
        <x:v>5706.2770944763834</x:v>
      </x:c>
    </x:row>
    <x:row r="2412">
      <x:c r="A2412" s="1"/>
      <x:c r="B2412" s="1"/>
      <x:c r="C2412" s="1"/>
      <x:c r="D2412" s="1"/>
      <x:c r="E2412" s="1"/>
      <x:c r="F2412" s="1"/>
      <x:c r="G2412" s="1"/>
      <x:c r="H2412" s="1"/>
      <x:c r="I2412" s="53">
        <x:f t="shared" si="434"/>
        <x:v>3</x:v>
      </x:c>
      <x:c r="J2412" s="53">
        <x:f t="shared" si="435"/>
        <x:v>13</x:v>
      </x:c>
      <x:c r="K2412" s="53">
        <x:f t="shared" si="436"/>
        <x:v>10</x:v>
      </x:c>
      <x:c r="L2412" s="53">
        <x:f t="shared" si="437"/>
        <x:v>26</x:v>
      </x:c>
      <x:c r="M2412" s="54">
        <x:f t="shared" si="438"/>
        <x:v>1406.5111808413733</x:v>
      </x:c>
      <x:c r="N2412" s="54">
        <x:f t="shared" si="439"/>
        <x:v>0.47674387558428699</x:v>
      </x:c>
      <x:c r="O2412" s="55">
        <x:f t="shared" si="440"/>
        <x:v>80622</x:v>
      </x:c>
      <x:c r="P2412" s="55">
        <x:f t="shared" si="441"/>
        <x:v>17160</x:v>
      </x:c>
      <x:c r="Q2412" s="55">
        <x:f t="shared" si="442"/>
        <x:v>36918.596889607172</x:v>
      </x:c>
      <x:c r="R2412" s="55">
        <x:f t="shared" si="443"/>
        <x:v>6543.4031103928282</x:v>
      </x:c>
      <x:c r="S2412" s="1" t="str">
        <x:f t="shared" si="444"/>
        <x:v>YES</x:v>
      </x:c>
      <x:c r="T2412" s="1">
        <x:f t="shared" si="445"/>
        <x:v>6543.4031103928282</x:v>
      </x:c>
    </x:row>
    <x:row r="2413">
      <x:c r="A2413" s="1"/>
      <x:c r="B2413" s="1"/>
      <x:c r="C2413" s="1"/>
      <x:c r="D2413" s="1"/>
      <x:c r="E2413" s="1"/>
      <x:c r="F2413" s="1"/>
      <x:c r="G2413" s="1"/>
      <x:c r="H2413" s="1"/>
      <x:c r="I2413" s="53">
        <x:f t="shared" si="434"/>
        <x:v>3</x:v>
      </x:c>
      <x:c r="J2413" s="53">
        <x:f t="shared" si="435"/>
        <x:v>13</x:v>
      </x:c>
      <x:c r="K2413" s="53">
        <x:f t="shared" si="436"/>
        <x:v>11</x:v>
      </x:c>
      <x:c r="L2413" s="53">
        <x:f t="shared" si="437"/>
        <x:v>27</x:v>
      </x:c>
      <x:c r="M2413" s="54">
        <x:f t="shared" si="438"/>
        <x:v>1464.4692939348124</x:v>
      </x:c>
      <x:c r="N2413" s="54">
        <x:f t="shared" si="439"/>
        <x:v>0.51699256523250858</x:v>
      </x:c>
      <x:c r="O2413" s="55">
        <x:f t="shared" si="440"/>
        <x:v>83322</x:v>
      </x:c>
      <x:c r="P2413" s="55">
        <x:f t="shared" si="441"/>
        <x:v>18040</x:v>
      </x:c>
      <x:c r="Q2413" s="55">
        <x:f t="shared" si="442"/>
        <x:v>37924.814130812716</x:v>
      </x:c>
      <x:c r="R2413" s="55">
        <x:f t="shared" si="443"/>
        <x:v>7357.185869187284</x:v>
      </x:c>
      <x:c r="S2413" s="1" t="str">
        <x:f t="shared" si="444"/>
        <x:v>YES</x:v>
      </x:c>
      <x:c r="T2413" s="1">
        <x:f t="shared" si="445"/>
        <x:v>7357.185869187284</x:v>
      </x:c>
    </x:row>
    <x:row r="2414">
      <x:c r="A2414" s="1"/>
      <x:c r="B2414" s="1"/>
      <x:c r="C2414" s="1"/>
      <x:c r="D2414" s="1"/>
      <x:c r="E2414" s="1"/>
      <x:c r="F2414" s="1"/>
      <x:c r="G2414" s="1"/>
      <x:c r="H2414" s="1"/>
      <x:c r="I2414" s="53" t="n">
        <x:f t="shared" ref="I2414:I2477" si="446">INT((ROW()-ROW($I$46))/((CARROT_CAP+1)*(MESCLUN_CAP+1)))</x:f>
        <x:v>3</x:v>
      </x:c>
      <x:c r="J2414" s="53" t="n">
        <x:f t="shared" ref="J2414:J2477" si="447">MOD(INT((ROW()-ROW($I$46))/(MESCLUN_CAP+1)),CARROT_CAP+1)</x:f>
        <x:v>13</x:v>
      </x:c>
      <x:c r="K2414" s="53" t="n">
        <x:f t="shared" ref="K2414:K2477" si="448">MOD(ROW()-ROW($I$46),MESCLUN_CAP+1)</x:f>
        <x:v>12</x:v>
      </x:c>
      <x:c r="L2414" s="53" t="n">
        <x:f t="shared" ref="L2414:L2477" si="449">SUM(I2414:K2414)</x:f>
        <x:v>28</x:v>
      </x:c>
      <x:c r="M2414" s="54" t="n">
        <x:f t="shared" ref="M2414:M2477" si="450">I2414*TOMATO_HOURS*WEEKS*(1+TOMATO_DIM)^I2414+J2414*CARROT_HOURS*WEEKS*(1+CARROT_DIM)^J2414+K2414*MESCLUN_HOURS*WEEKS*(1+MESCLUN_DIM)^K2414</x:f>
        <x:v>1523.7967470628762</x:v>
      </x:c>
      <x:c r="N2414" s="54" t="n">
        <x:f t="shared" ref="N2414:N2477" si="451">MAX(M2414-FARMER_HOURS,0)/TEMP_HOURS_PER_WORKER</x:f>
        <x:v>0.5581921854603307</x:v>
      </x:c>
      <x:c r="O2414" s="55" t="n">
        <x:f t="shared" ref="O2414:O2477" si="452">I2414*TOMATO_PRICE+J2414*CARROT_PRICE+K2414*MESCLUN_PRICE</x:f>
        <x:v>86022</x:v>
      </x:c>
      <x:c r="P2414" s="55" t="n">
        <x:f t="shared" ref="P2414:P2477" si="453">I2414*TOMATO_FERTILIZER+J2414*CARROT_FERTILIZER+K2414*MESCLUN_FERTILIZER</x:f>
        <x:v>18920</x:v>
      </x:c>
      <x:c r="Q2414" s="55" t="n">
        <x:f t="shared" ref="Q2414:Q2477" si="454">MIN(M2414,FARMER_HOURS)*FARMER_RATE+MAX(M2414-FARMER_HOURS,0)*TEMP_RATE</x:f>
        <x:v>38954.80463650827</x:v>
      </x:c>
      <x:c r="R2414" s="55" t="n">
        <x:f t="shared" ref="R2414:R2477" si="455">O2414-P2414-Q2414-FIXED_COST</x:f>
        <x:v>8147.19536349173</x:v>
      </x:c>
      <x:c r="S2414" s="1" t="str">
        <x:f t="shared" ref="S2414:S2477" si="456">IF(AND(L2414&lt;=TOTAL_BED_CAP,N2414&lt;=TEMP_WORKER_CAP),"YES","NO")</x:f>
        <x:v>YES</x:v>
      </x:c>
      <x:c r="T2414" s="1" t="n">
        <x:f t="shared" ref="T2414:T2477" si="457">IF(S2414="YES",R2414,-1E+99)</x:f>
        <x:v>8147.19536349173</x:v>
      </x:c>
    </x:row>
    <x:row r="2415">
      <x:c r="A2415" s="1"/>
      <x:c r="B2415" s="1"/>
      <x:c r="C2415" s="1"/>
      <x:c r="D2415" s="1"/>
      <x:c r="E2415" s="1"/>
      <x:c r="F2415" s="1"/>
      <x:c r="G2415" s="1"/>
      <x:c r="H2415" s="1"/>
      <x:c r="I2415" s="53">
        <x:f t="shared" si="446"/>
        <x:v>3</x:v>
      </x:c>
      <x:c r="J2415" s="53">
        <x:f t="shared" si="447"/>
        <x:v>13</x:v>
      </x:c>
      <x:c r="K2415" s="53">
        <x:f t="shared" si="448"/>
        <x:v>13</x:v>
      </x:c>
      <x:c r="L2415" s="53">
        <x:f t="shared" si="449"/>
        <x:v>29</x:v>
      </x:c>
      <x:c r="M2415" s="54">
        <x:f t="shared" si="450"/>
        <x:v>1584.518717771261</x:v>
      </x:c>
      <x:c r="N2415" s="54">
        <x:f t="shared" si="451"/>
        <x:v>0.6003602206744868</x:v>
      </x:c>
      <x:c r="O2415" s="55">
        <x:f t="shared" si="452"/>
        <x:v>88722</x:v>
      </x:c>
      <x:c r="P2415" s="55">
        <x:f t="shared" si="453"/>
        <x:v>19800</x:v>
      </x:c>
      <x:c r="Q2415" s="55">
        <x:f t="shared" si="454"/>
        <x:v>40009.005516862169</x:v>
      </x:c>
      <x:c r="R2415" s="55">
        <x:f t="shared" si="455"/>
        <x:v>8912.9944831378307</x:v>
      </x:c>
      <x:c r="S2415" s="1" t="str">
        <x:f t="shared" si="456"/>
        <x:v>YES</x:v>
      </x:c>
      <x:c r="T2415" s="1">
        <x:f t="shared" si="457"/>
        <x:v>8912.9944831378307</x:v>
      </x:c>
    </x:row>
    <x:row r="2416">
      <x:c r="A2416" s="1"/>
      <x:c r="B2416" s="1"/>
      <x:c r="C2416" s="1"/>
      <x:c r="D2416" s="1"/>
      <x:c r="E2416" s="1"/>
      <x:c r="F2416" s="1"/>
      <x:c r="G2416" s="1"/>
      <x:c r="H2416" s="1"/>
      <x:c r="I2416" s="53">
        <x:f t="shared" si="446"/>
        <x:v>3</x:v>
      </x:c>
      <x:c r="J2416" s="53">
        <x:f t="shared" si="447"/>
        <x:v>13</x:v>
      </x:c>
      <x:c r="K2416" s="53">
        <x:f t="shared" si="448"/>
        <x:v>14</x:v>
      </x:c>
      <x:c r="L2416" s="53">
        <x:f t="shared" si="449"/>
        <x:v>30</x:v>
      </x:c>
      <x:c r="M2416" s="54">
        <x:f t="shared" si="450"/>
        <x:v>1646.6607990849222</x:v>
      </x:c>
      <x:c r="N2416" s="54">
        <x:f t="shared" si="451"/>
        <x:v>0.64351444380897382</x:v>
      </x:c>
      <x:c r="O2416" s="55">
        <x:f t="shared" si="452"/>
        <x:v>91422</x:v>
      </x:c>
      <x:c r="P2416" s="55">
        <x:f t="shared" si="453"/>
        <x:v>20680</x:v>
      </x:c>
      <x:c r="Q2416" s="55">
        <x:f t="shared" si="454"/>
        <x:v>41087.861095224347</x:v>
      </x:c>
      <x:c r="R2416" s="55">
        <x:f t="shared" si="455"/>
        <x:v>9654.1389047756529</x:v>
      </x:c>
      <x:c r="S2416" s="1" t="str">
        <x:f t="shared" si="456"/>
        <x:v>YES</x:v>
      </x:c>
      <x:c r="T2416" s="1">
        <x:f t="shared" si="457"/>
        <x:v>9654.1389047756529</x:v>
      </x:c>
    </x:row>
    <x:row r="2417">
      <x:c r="A2417" s="1"/>
      <x:c r="B2417" s="1"/>
      <x:c r="C2417" s="1"/>
      <x:c r="D2417" s="1"/>
      <x:c r="E2417" s="1"/>
      <x:c r="F2417" s="1"/>
      <x:c r="G2417" s="1"/>
      <x:c r="H2417" s="1"/>
      <x:c r="I2417" s="53">
        <x:f t="shared" si="446"/>
        <x:v>3</x:v>
      </x:c>
      <x:c r="J2417" s="53">
        <x:f t="shared" si="447"/>
        <x:v>13</x:v>
      </x:c>
      <x:c r="K2417" s="53">
        <x:f t="shared" si="448"/>
        <x:v>15</x:v>
      </x:c>
      <x:c r="L2417" s="53">
        <x:f t="shared" si="449"/>
        <x:v>31</x:v>
      </x:c>
      <x:c r="M2417" s="54">
        <x:f t="shared" si="450"/>
        <x:v>1710.2490059610686</x:v>
      </x:c>
      <x:c r="N2417" s="54">
        <x:f t="shared" si="451"/>
        <x:v>0.68767292080629772</x:v>
      </x:c>
      <x:c r="O2417" s="55">
        <x:f t="shared" si="452"/>
        <x:v>94122</x:v>
      </x:c>
      <x:c r="P2417" s="55">
        <x:f t="shared" si="453"/>
        <x:v>21560</x:v>
      </x:c>
      <x:c r="Q2417" s="55">
        <x:f t="shared" si="454"/>
        <x:v>42191.823020157441</x:v>
      </x:c>
      <x:c r="R2417" s="55">
        <x:f t="shared" si="455"/>
        <x:v>10370.176979842559</x:v>
      </x:c>
      <x:c r="S2417" s="1" t="str">
        <x:f t="shared" si="456"/>
        <x:v>YES</x:v>
      </x:c>
      <x:c r="T2417" s="1">
        <x:f t="shared" si="457"/>
        <x:v>10370.176979842559</x:v>
      </x:c>
    </x:row>
    <x:row r="2418">
      <x:c r="A2418" s="1"/>
      <x:c r="B2418" s="1"/>
      <x:c r="C2418" s="1"/>
      <x:c r="D2418" s="1"/>
      <x:c r="E2418" s="1"/>
      <x:c r="F2418" s="1"/>
      <x:c r="G2418" s="1"/>
      <x:c r="H2418" s="1"/>
      <x:c r="I2418" s="53">
        <x:f t="shared" si="446"/>
        <x:v>3</x:v>
      </x:c>
      <x:c r="J2418" s="53">
        <x:f t="shared" si="447"/>
        <x:v>13</x:v>
      </x:c>
      <x:c r="K2418" s="53">
        <x:f t="shared" si="448"/>
        <x:v>16</x:v>
      </x:c>
      <x:c r="L2418" s="53">
        <x:f t="shared" si="449"/>
        <x:v>32</x:v>
      </x:c>
      <x:c r="M2418" s="54">
        <x:f t="shared" si="450"/>
        <x:v>1775.3097818385577</x:v>
      </x:c>
      <x:c r="N2418" s="54">
        <x:f t="shared" si="451"/>
        <x:v>0.73285401516566506</x:v>
      </x:c>
      <x:c r="O2418" s="55">
        <x:f t="shared" si="452"/>
        <x:v>96822</x:v>
      </x:c>
      <x:c r="P2418" s="55">
        <x:f t="shared" si="453"/>
        <x:v>22440</x:v>
      </x:c>
      <x:c r="Q2418" s="55">
        <x:f t="shared" si="454"/>
        <x:v>43321.35037914163</x:v>
      </x:c>
      <x:c r="R2418" s="55">
        <x:f t="shared" si="455"/>
        <x:v>11060.64962085837</x:v>
      </x:c>
      <x:c r="S2418" s="1" t="str">
        <x:f t="shared" si="456"/>
        <x:v>YES</x:v>
      </x:c>
      <x:c r="T2418" s="1">
        <x:f t="shared" si="457"/>
        <x:v>11060.64962085837</x:v>
      </x:c>
    </x:row>
    <x:row r="2419">
      <x:c r="A2419" s="1"/>
      <x:c r="B2419" s="1"/>
      <x:c r="C2419" s="1"/>
      <x:c r="D2419" s="1"/>
      <x:c r="E2419" s="1"/>
      <x:c r="F2419" s="1"/>
      <x:c r="G2419" s="1"/>
      <x:c r="H2419" s="1"/>
      <x:c r="I2419" s="53">
        <x:f t="shared" si="446"/>
        <x:v>3</x:v>
      </x:c>
      <x:c r="J2419" s="53">
        <x:f t="shared" si="447"/>
        <x:v>13</x:v>
      </x:c>
      <x:c r="K2419" s="53">
        <x:f t="shared" si="448"/>
        <x:v>17</x:v>
      </x:c>
      <x:c r="L2419" s="53">
        <x:f t="shared" si="449"/>
        <x:v>33</x:v>
      </x:c>
      <x:c r="M2419" s="54">
        <x:f t="shared" si="450"/>
        <x:v>1841.8700052850982</x:v>
      </x:c>
      <x:c r="N2419" s="54">
        <x:f t="shared" si="451"/>
        <x:v>0.779076392559096</x:v>
      </x:c>
      <x:c r="O2419" s="55">
        <x:f t="shared" si="452"/>
        <x:v>99522</x:v>
      </x:c>
      <x:c r="P2419" s="55">
        <x:f t="shared" si="453"/>
        <x:v>23320</x:v>
      </x:c>
      <x:c r="Q2419" s="55">
        <x:f t="shared" si="454"/>
        <x:v>44476.9098139774</x:v>
      </x:c>
      <x:c r="R2419" s="55">
        <x:f t="shared" si="455"/>
        <x:v>11725.0901860226</x:v>
      </x:c>
      <x:c r="S2419" s="1" t="str">
        <x:f t="shared" si="456"/>
        <x:v>YES</x:v>
      </x:c>
      <x:c r="T2419" s="1">
        <x:f t="shared" si="457"/>
        <x:v>11725.0901860226</x:v>
      </x:c>
    </x:row>
    <x:row r="2420">
      <x:c r="A2420" s="1"/>
      <x:c r="B2420" s="1"/>
      <x:c r="C2420" s="1"/>
      <x:c r="D2420" s="1"/>
      <x:c r="E2420" s="1"/>
      <x:c r="F2420" s="1"/>
      <x:c r="G2420" s="1"/>
      <x:c r="H2420" s="1"/>
      <x:c r="I2420" s="53">
        <x:f t="shared" si="446"/>
        <x:v>3</x:v>
      </x:c>
      <x:c r="J2420" s="53">
        <x:f t="shared" si="447"/>
        <x:v>13</x:v>
      </x:c>
      <x:c r="K2420" s="53">
        <x:f t="shared" si="448"/>
        <x:v>18</x:v>
      </x:c>
      <x:c r="L2420" s="53">
        <x:f t="shared" si="449"/>
        <x:v>34</x:v>
      </x:c>
      <x:c r="M2420" s="54">
        <x:f t="shared" si="450"/>
        <x:v>1909.9569967436855</x:v>
      </x:c>
      <x:c r="N2420" s="54">
        <x:f t="shared" si="451"/>
        <x:v>0.82635902551644824</x:v>
      </x:c>
      <x:c r="O2420" s="55">
        <x:f t="shared" si="452"/>
        <x:v>102222</x:v>
      </x:c>
      <x:c r="P2420" s="55">
        <x:f t="shared" si="453"/>
        <x:v>24200</x:v>
      </x:c>
      <x:c r="Q2420" s="55">
        <x:f t="shared" si="454"/>
        <x:v>45658.975637911208</x:v>
      </x:c>
      <x:c r="R2420" s="55">
        <x:f t="shared" si="455"/>
        <x:v>12363.024362088792</x:v>
      </x:c>
      <x:c r="S2420" s="1" t="str">
        <x:f t="shared" si="456"/>
        <x:v>YES</x:v>
      </x:c>
      <x:c r="T2420" s="1">
        <x:f t="shared" si="457"/>
        <x:v>12363.024362088792</x:v>
      </x:c>
    </x:row>
    <x:row r="2421">
      <x:c r="A2421" s="1"/>
      <x:c r="B2421" s="1"/>
      <x:c r="C2421" s="1"/>
      <x:c r="D2421" s="1"/>
      <x:c r="E2421" s="1"/>
      <x:c r="F2421" s="1"/>
      <x:c r="G2421" s="1"/>
      <x:c r="H2421" s="1"/>
      <x:c r="I2421" s="53">
        <x:f t="shared" si="446"/>
        <x:v>3</x:v>
      </x:c>
      <x:c r="J2421" s="53">
        <x:f t="shared" si="447"/>
        <x:v>13</x:v>
      </x:c>
      <x:c r="K2421" s="53">
        <x:f t="shared" si="448"/>
        <x:v>19</x:v>
      </x:c>
      <x:c r="L2421" s="53">
        <x:f t="shared" si="449"/>
        <x:v>35</x:v>
      </x:c>
      <x:c r="M2421" s="54">
        <x:f t="shared" si="450"/>
        <x:v>1979.5985253797071</x:v>
      </x:c>
      <x:c r="N2421" s="54">
        <x:f t="shared" si="451"/>
        <x:v>0.8747211981803521</x:v>
      </x:c>
      <x:c r="O2421" s="55">
        <x:f t="shared" si="452"/>
        <x:v>104922</x:v>
      </x:c>
      <x:c r="P2421" s="55">
        <x:f t="shared" si="453"/>
        <x:v>25080</x:v>
      </x:c>
      <x:c r="Q2421" s="55">
        <x:f t="shared" si="454"/>
        <x:v>46868.029954508806</x:v>
      </x:c>
      <x:c r="R2421" s="55">
        <x:f t="shared" si="455"/>
        <x:v>12973.970045491194</x:v>
      </x:c>
      <x:c r="S2421" s="1" t="str">
        <x:f t="shared" si="456"/>
        <x:v>YES</x:v>
      </x:c>
      <x:c r="T2421" s="1">
        <x:f t="shared" si="457"/>
        <x:v>12973.970045491194</x:v>
      </x:c>
    </x:row>
    <x:row r="2422">
      <x:c r="A2422" s="1"/>
      <x:c r="B2422" s="1"/>
      <x:c r="C2422" s="1"/>
      <x:c r="D2422" s="1"/>
      <x:c r="E2422" s="1"/>
      <x:c r="F2422" s="1"/>
      <x:c r="G2422" s="1"/>
      <x:c r="H2422" s="1"/>
      <x:c r="I2422" s="53">
        <x:f t="shared" si="446"/>
        <x:v>3</x:v>
      </x:c>
      <x:c r="J2422" s="53">
        <x:f t="shared" si="447"/>
        <x:v>13</x:v>
      </x:c>
      <x:c r="K2422" s="53">
        <x:f t="shared" si="448"/>
        <x:v>20</x:v>
      </x:c>
      <x:c r="L2422" s="53">
        <x:f t="shared" si="449"/>
        <x:v>36</x:v>
      </x:c>
      <x:c r="M2422" s="54">
        <x:f t="shared" si="450"/>
        <x:v>2050.8228160301842</x:v>
      </x:c>
      <x:c r="N2422" s="54">
        <x:f t="shared" si="451"/>
        <x:v>0.92418251113207239</x:v>
      </x:c>
      <x:c r="O2422" s="55">
        <x:f t="shared" si="452"/>
        <x:v>107622</x:v>
      </x:c>
      <x:c r="P2422" s="55">
        <x:f t="shared" si="453"/>
        <x:v>25960</x:v>
      </x:c>
      <x:c r="Q2422" s="55">
        <x:f t="shared" si="454"/>
        <x:v>48104.562778301814</x:v>
      </x:c>
      <x:c r="R2422" s="55">
        <x:f t="shared" si="455"/>
        <x:v>13557.437221698186</x:v>
      </x:c>
      <x:c r="S2422" s="1" t="str">
        <x:f t="shared" si="456"/>
        <x:v>YES</x:v>
      </x:c>
      <x:c r="T2422" s="1">
        <x:f t="shared" si="457"/>
        <x:v>13557.437221698186</x:v>
      </x:c>
    </x:row>
    <x:row r="2423">
      <x:c r="A2423" s="1"/>
      <x:c r="B2423" s="1"/>
      <x:c r="C2423" s="1"/>
      <x:c r="D2423" s="1"/>
      <x:c r="E2423" s="1"/>
      <x:c r="F2423" s="1"/>
      <x:c r="G2423" s="1"/>
      <x:c r="H2423" s="1"/>
      <x:c r="I2423" s="53">
        <x:f t="shared" si="446"/>
        <x:v>3</x:v>
      </x:c>
      <x:c r="J2423" s="53">
        <x:f t="shared" si="447"/>
        <x:v>13</x:v>
      </x:c>
      <x:c r="K2423" s="53">
        <x:f t="shared" si="448"/>
        <x:v>21</x:v>
      </x:c>
      <x:c r="L2423" s="53">
        <x:f t="shared" si="449"/>
        <x:v>37</x:v>
      </x:c>
      <x:c r="M2423" s="54">
        <x:f t="shared" si="450"/>
        <x:v>2123.6585562566279</x:v>
      </x:c>
      <x:c r="N2423" s="54">
        <x:f t="shared" si="451"/>
        <x:v>0.97476288628932495</x:v>
      </x:c>
      <x:c r="O2423" s="55">
        <x:f t="shared" si="452"/>
        <x:v>110322</x:v>
      </x:c>
      <x:c r="P2423" s="55">
        <x:f t="shared" si="453"/>
        <x:v>26840</x:v>
      </x:c>
      <x:c r="Q2423" s="55">
        <x:f t="shared" si="454"/>
        <x:v>49369.072157233124</x:v>
      </x:c>
      <x:c r="R2423" s="55">
        <x:f t="shared" si="455"/>
        <x:v>14112.927842766876</x:v>
      </x:c>
      <x:c r="S2423" s="1" t="str">
        <x:f t="shared" si="456"/>
        <x:v>YES</x:v>
      </x:c>
      <x:c r="T2423" s="1">
        <x:f t="shared" si="457"/>
        <x:v>14112.927842766876</x:v>
      </x:c>
    </x:row>
    <x:row r="2424">
      <x:c r="A2424" s="1"/>
      <x:c r="B2424" s="1"/>
      <x:c r="C2424" s="1"/>
      <x:c r="D2424" s="1"/>
      <x:c r="E2424" s="1"/>
      <x:c r="F2424" s="1"/>
      <x:c r="G2424" s="1"/>
      <x:c r="H2424" s="1"/>
      <x:c r="I2424" s="53">
        <x:f t="shared" si="446"/>
        <x:v>3</x:v>
      </x:c>
      <x:c r="J2424" s="53">
        <x:f t="shared" si="447"/>
        <x:v>13</x:v>
      </x:c>
      <x:c r="K2424" s="53">
        <x:f t="shared" si="448"/>
        <x:v>22</x:v>
      </x:c>
      <x:c r="L2424" s="53">
        <x:f t="shared" si="449"/>
        <x:v>38</x:v>
      </x:c>
      <x:c r="M2424" s="54">
        <x:f t="shared" si="450"/>
        <x:v>2198.1349035030244</x:v>
      </x:c>
      <x:c r="N2424" s="54">
        <x:f t="shared" si="451"/>
        <x:v>1.0264825718771002</x:v>
      </x:c>
      <x:c r="O2424" s="55">
        <x:f t="shared" si="452"/>
        <x:v>113022</x:v>
      </x:c>
      <x:c r="P2424" s="55">
        <x:f t="shared" si="453"/>
        <x:v>27720</x:v>
      </x:c>
      <x:c r="Q2424" s="55">
        <x:f t="shared" si="454"/>
        <x:v>50662.064296927507</x:v>
      </x:c>
      <x:c r="R2424" s="55">
        <x:f t="shared" si="455"/>
        <x:v>14639.935703072493</x:v>
      </x:c>
      <x:c r="S2424" s="1" t="str">
        <x:f t="shared" si="456"/>
        <x:v>YES</x:v>
      </x:c>
      <x:c r="T2424" s="1">
        <x:f t="shared" si="457"/>
        <x:v>14639.935703072493</x:v>
      </x:c>
    </x:row>
    <x:row r="2425">
      <x:c r="A2425" s="1"/>
      <x:c r="B2425" s="1"/>
      <x:c r="C2425" s="1"/>
      <x:c r="D2425" s="1"/>
      <x:c r="E2425" s="1"/>
      <x:c r="F2425" s="1"/>
      <x:c r="G2425" s="1"/>
      <x:c r="H2425" s="1"/>
      <x:c r="I2425" s="53">
        <x:f t="shared" si="446"/>
        <x:v>3</x:v>
      </x:c>
      <x:c r="J2425" s="53">
        <x:f t="shared" si="447"/>
        <x:v>13</x:v>
      </x:c>
      <x:c r="K2425" s="53">
        <x:f t="shared" si="448"/>
        <x:v>23</x:v>
      </x:c>
      <x:c r="L2425" s="53">
        <x:f t="shared" si="449"/>
        <x:v>39</x:v>
      </x:c>
      <x:c r="M2425" s="54">
        <x:f t="shared" si="450"/>
        <x:v>2274.2814923604606</x:v>
      </x:c>
      <x:c r="N2425" s="54">
        <x:f t="shared" si="451"/>
        <x:v>1.0793621474725421</x:v>
      </x:c>
      <x:c r="O2425" s="55">
        <x:f t="shared" si="452"/>
        <x:v>115722</x:v>
      </x:c>
      <x:c r="P2425" s="55">
        <x:f t="shared" si="453"/>
        <x:v>28600</x:v>
      </x:c>
      <x:c r="Q2425" s="55">
        <x:f t="shared" si="454"/>
        <x:v>51984.053686813553</x:v>
      </x:c>
      <x:c r="R2425" s="55">
        <x:f t="shared" si="455"/>
        <x:v>15137.946313186447</x:v>
      </x:c>
      <x:c r="S2425" s="1" t="str">
        <x:f t="shared" si="456"/>
        <x:v>YES</x:v>
      </x:c>
      <x:c r="T2425" s="1">
        <x:f t="shared" si="457"/>
        <x:v>15137.946313186447</x:v>
      </x:c>
    </x:row>
    <x:row r="2426">
      <x:c r="A2426" s="1"/>
      <x:c r="B2426" s="1"/>
      <x:c r="C2426" s="1"/>
      <x:c r="D2426" s="1"/>
      <x:c r="E2426" s="1"/>
      <x:c r="F2426" s="1"/>
      <x:c r="G2426" s="1"/>
      <x:c r="H2426" s="1"/>
      <x:c r="I2426" s="53">
        <x:f t="shared" si="446"/>
        <x:v>3</x:v>
      </x:c>
      <x:c r="J2426" s="53">
        <x:f t="shared" si="447"/>
        <x:v>13</x:v>
      </x:c>
      <x:c r="K2426" s="53">
        <x:f t="shared" si="448"/>
        <x:v>24</x:v>
      </x:c>
      <x:c r="L2426" s="53">
        <x:f t="shared" si="449"/>
        <x:v>40</x:v>
      </x:c>
      <x:c r="M2426" s="54">
        <x:f t="shared" si="450"/>
        <x:v>2352.1284419399562</x:v>
      </x:c>
      <x:c r="N2426" s="54">
        <x:f t="shared" si="451"/>
        <x:v>1.1334225291249695</x:v>
      </x:c>
      <x:c r="O2426" s="55">
        <x:f t="shared" si="452"/>
        <x:v>118422</x:v>
      </x:c>
      <x:c r="P2426" s="55">
        <x:f t="shared" si="453"/>
        <x:v>29480</x:v>
      </x:c>
      <x:c r="Q2426" s="55">
        <x:f t="shared" si="454"/>
        <x:v>53335.563228124243</x:v>
      </x:c>
      <x:c r="R2426" s="55">
        <x:f t="shared" si="455"/>
        <x:v>15606.436771875757</x:v>
      </x:c>
      <x:c r="S2426" s="1" t="str">
        <x:f t="shared" si="456"/>
        <x:v>YES</x:v>
      </x:c>
      <x:c r="T2426" s="1">
        <x:f t="shared" si="457"/>
        <x:v>15606.436771875757</x:v>
      </x:c>
    </x:row>
    <x:row r="2427">
      <x:c r="A2427" s="1"/>
      <x:c r="B2427" s="1"/>
      <x:c r="C2427" s="1"/>
      <x:c r="D2427" s="1"/>
      <x:c r="E2427" s="1"/>
      <x:c r="F2427" s="1"/>
      <x:c r="G2427" s="1"/>
      <x:c r="H2427" s="1"/>
      <x:c r="I2427" s="53">
        <x:f t="shared" si="446"/>
        <x:v>3</x:v>
      </x:c>
      <x:c r="J2427" s="53">
        <x:f t="shared" si="447"/>
        <x:v>13</x:v>
      </x:c>
      <x:c r="K2427" s="53">
        <x:f t="shared" si="448"/>
        <x:v>25</x:v>
      </x:c>
      <x:c r="L2427" s="53">
        <x:f t="shared" si="449"/>
        <x:v>41</x:v>
      </x:c>
      <x:c r="M2427" s="54">
        <x:f t="shared" si="450"/>
        <x:v>2431.7063633550542</x:v>
      </x:c>
      <x:c r="N2427" s="54">
        <x:f t="shared" si="451"/>
        <x:v>1.1886849745521211</x:v>
      </x:c>
      <x:c r="O2427" s="55">
        <x:f t="shared" si="452"/>
        <x:v>121122</x:v>
      </x:c>
      <x:c r="P2427" s="55">
        <x:f t="shared" si="453"/>
        <x:v>30360</x:v>
      </x:c>
      <x:c r="Q2427" s="55">
        <x:f t="shared" si="454"/>
        <x:v>54717.124363803028</x:v>
      </x:c>
      <x:c r="R2427" s="55">
        <x:f t="shared" si="455"/>
        <x:v>16044.875636196972</x:v>
      </x:c>
      <x:c r="S2427" s="1" t="str">
        <x:f t="shared" si="456"/>
        <x:v>YES</x:v>
      </x:c>
      <x:c r="T2427" s="1">
        <x:f t="shared" si="457"/>
        <x:v>16044.875636196972</x:v>
      </x:c>
    </x:row>
    <x:row r="2428">
      <x:c r="A2428" s="1"/>
      <x:c r="B2428" s="1"/>
      <x:c r="C2428" s="1"/>
      <x:c r="D2428" s="1"/>
      <x:c r="E2428" s="1"/>
      <x:c r="F2428" s="1"/>
      <x:c r="G2428" s="1"/>
      <x:c r="H2428" s="1"/>
      <x:c r="I2428" s="53">
        <x:f t="shared" si="446"/>
        <x:v>3</x:v>
      </x:c>
      <x:c r="J2428" s="53">
        <x:f t="shared" si="447"/>
        <x:v>13</x:v>
      </x:c>
      <x:c r="K2428" s="53">
        <x:f t="shared" si="448"/>
        <x:v>26</x:v>
      </x:c>
      <x:c r="L2428" s="53">
        <x:f t="shared" si="449"/>
        <x:v>42</x:v>
      </x:c>
      <x:c r="M2428" s="54">
        <x:f t="shared" si="450"/>
        <x:v>2513.0463673157719</x:v>
      </x:c>
      <x:c r="N2428" s="54">
        <x:f t="shared" si="451"/>
        <x:v>1.2451710884137306</x:v>
      </x:c>
      <x:c r="O2428" s="55">
        <x:f t="shared" si="452"/>
        <x:v>123822</x:v>
      </x:c>
      <x:c r="P2428" s="55">
        <x:f t="shared" si="453"/>
        <x:v>31240</x:v>
      </x:c>
      <x:c r="Q2428" s="55">
        <x:f t="shared" si="454"/>
        <x:v>56129.277210343265</x:v>
      </x:c>
      <x:c r="R2428" s="55">
        <x:f t="shared" si="455"/>
        <x:v>16452.722789656735</x:v>
      </x:c>
      <x:c r="S2428" s="1" t="str">
        <x:f t="shared" si="456"/>
        <x:v>YES</x:v>
      </x:c>
      <x:c r="T2428" s="1">
        <x:f t="shared" si="457"/>
        <x:v>16452.722789656735</x:v>
      </x:c>
    </x:row>
    <x:row r="2429">
      <x:c r="A2429" s="1"/>
      <x:c r="B2429" s="1"/>
      <x:c r="C2429" s="1"/>
      <x:c r="D2429" s="1"/>
      <x:c r="E2429" s="1"/>
      <x:c r="F2429" s="1"/>
      <x:c r="G2429" s="1"/>
      <x:c r="H2429" s="1"/>
      <x:c r="I2429" s="53">
        <x:f t="shared" si="446"/>
        <x:v>3</x:v>
      </x:c>
      <x:c r="J2429" s="53">
        <x:f t="shared" si="447"/>
        <x:v>13</x:v>
      </x:c>
      <x:c r="K2429" s="53">
        <x:f t="shared" si="448"/>
        <x:v>27</x:v>
      </x:c>
      <x:c r="L2429" s="53">
        <x:f t="shared" si="449"/>
        <x:v>43</x:v>
      </x:c>
      <x:c r="M2429" s="54">
        <x:f t="shared" si="450"/>
        <x:v>2596.1800718355285</x:v>
      </x:c>
      <x:c r="N2429" s="54">
        <x:f t="shared" si="451"/>
        <x:v>1.3029028276635615</x:v>
      </x:c>
      <x:c r="O2429" s="55">
        <x:f t="shared" si="452"/>
        <x:v>126522</x:v>
      </x:c>
      <x:c r="P2429" s="55">
        <x:f t="shared" si="453"/>
        <x:v>32120</x:v>
      </x:c>
      <x:c r="Q2429" s="55">
        <x:f t="shared" si="454"/>
        <x:v>57572.570691589033</x:v>
      </x:c>
      <x:c r="R2429" s="55">
        <x:f t="shared" si="455"/>
        <x:v>16829.429308410967</x:v>
      </x:c>
      <x:c r="S2429" s="1" t="str">
        <x:f t="shared" si="456"/>
        <x:v>YES</x:v>
      </x:c>
      <x:c r="T2429" s="1">
        <x:f t="shared" si="457"/>
        <x:v>16829.429308410967</x:v>
      </x:c>
    </x:row>
    <x:row r="2430">
      <x:c r="A2430" s="1"/>
      <x:c r="B2430" s="1"/>
      <x:c r="C2430" s="1"/>
      <x:c r="D2430" s="1"/>
      <x:c r="E2430" s="1"/>
      <x:c r="F2430" s="1"/>
      <x:c r="G2430" s="1"/>
      <x:c r="H2430" s="1"/>
      <x:c r="I2430" s="53">
        <x:f t="shared" si="446"/>
        <x:v>3</x:v>
      </x:c>
      <x:c r="J2430" s="53">
        <x:f t="shared" si="447"/>
        <x:v>13</x:v>
      </x:c>
      <x:c r="K2430" s="53">
        <x:f t="shared" si="448"/>
        <x:v>28</x:v>
      </x:c>
      <x:c r="L2430" s="53">
        <x:f t="shared" si="449"/>
        <x:v>44</x:v>
      </x:c>
      <x:c r="M2430" s="54">
        <x:f t="shared" si="450"/>
        <x:v>2681.1396100526822</x:v>
      </x:c>
      <x:c r="N2430" s="54">
        <x:f t="shared" si="451"/>
        <x:v>1.3619025069810293</x:v>
      </x:c>
      <x:c r="O2430" s="55">
        <x:f t="shared" si="452"/>
        <x:v>129222</x:v>
      </x:c>
      <x:c r="P2430" s="55">
        <x:f t="shared" si="453"/>
        <x:v>33000</x:v>
      </x:c>
      <x:c r="Q2430" s="55">
        <x:f t="shared" si="454"/>
        <x:v>59047.562674525732</x:v>
      </x:c>
      <x:c r="R2430" s="55">
        <x:f t="shared" si="455"/>
        <x:v>17174.437325474268</x:v>
      </x:c>
      <x:c r="S2430" s="1" t="str">
        <x:f t="shared" si="456"/>
        <x:v>YES</x:v>
      </x:c>
      <x:c r="T2430" s="1">
        <x:f t="shared" si="457"/>
        <x:v>17174.437325474268</x:v>
      </x:c>
    </x:row>
    <x:row r="2431">
      <x:c r="A2431" s="1"/>
      <x:c r="B2431" s="1"/>
      <x:c r="C2431" s="1"/>
      <x:c r="D2431" s="1"/>
      <x:c r="E2431" s="1"/>
      <x:c r="F2431" s="1"/>
      <x:c r="G2431" s="1"/>
      <x:c r="H2431" s="1"/>
      <x:c r="I2431" s="53">
        <x:f t="shared" si="446"/>
        <x:v>3</x:v>
      </x:c>
      <x:c r="J2431" s="53">
        <x:f t="shared" si="447"/>
        <x:v>13</x:v>
      </x:c>
      <x:c r="K2431" s="53">
        <x:f t="shared" si="448"/>
        <x:v>29</x:v>
      </x:c>
      <x:c r="L2431" s="53">
        <x:f t="shared" si="449"/>
        <x:v>45</x:v>
      </x:c>
      <x:c r="M2431" s="54">
        <x:f t="shared" si="450"/>
        <x:v>2767.9576381683355</x:v>
      </x:c>
      <x:c r="N2431" s="54">
        <x:f t="shared" si="451"/>
        <x:v>1.4221928042835663</x:v>
      </x:c>
      <x:c r="O2431" s="55">
        <x:f t="shared" si="452"/>
        <x:v>131922</x:v>
      </x:c>
      <x:c r="P2431" s="55">
        <x:f t="shared" si="453"/>
        <x:v>33880</x:v>
      </x:c>
      <x:c r="Q2431" s="55">
        <x:f t="shared" si="454"/>
        <x:v>60554.820107089159</x:v>
      </x:c>
      <x:c r="R2431" s="55">
        <x:f t="shared" si="455"/>
        <x:v>17487.179892910841</x:v>
      </x:c>
      <x:c r="S2431" s="1" t="str">
        <x:f t="shared" si="456"/>
        <x:v>YES</x:v>
      </x:c>
      <x:c r="T2431" s="1">
        <x:f t="shared" si="457"/>
        <x:v>17487.179892910841</x:v>
      </x:c>
    </x:row>
    <x:row r="2432">
      <x:c r="A2432" s="1"/>
      <x:c r="B2432" s="1"/>
      <x:c r="C2432" s="1"/>
      <x:c r="D2432" s="1"/>
      <x:c r="E2432" s="1"/>
      <x:c r="F2432" s="1"/>
      <x:c r="G2432" s="1"/>
      <x:c r="H2432" s="1"/>
      <x:c r="I2432" s="53">
        <x:f t="shared" si="446"/>
        <x:v>3</x:v>
      </x:c>
      <x:c r="J2432" s="53">
        <x:f t="shared" si="447"/>
        <x:v>13</x:v>
      </x:c>
      <x:c r="K2432" s="53">
        <x:f t="shared" si="448"/>
        <x:v>30</x:v>
      </x:c>
      <x:c r="L2432" s="53">
        <x:f t="shared" si="449"/>
        <x:v>46</x:v>
      </x:c>
      <x:c r="M2432" s="54">
        <x:f t="shared" si="450"/>
        <x:v>2856.6673435021066</x:v>
      </x:c>
      <x:c r="N2432" s="54">
        <x:f t="shared" si="451"/>
        <x:v>1.4837967663209073</x:v>
      </x:c>
      <x:c r="O2432" s="55">
        <x:f t="shared" si="452"/>
        <x:v>134622</x:v>
      </x:c>
      <x:c r="P2432" s="55">
        <x:f t="shared" si="453"/>
        <x:v>34760</x:v>
      </x:c>
      <x:c r="Q2432" s="55">
        <x:f t="shared" si="454"/>
        <x:v>62094.919158022683</x:v>
      </x:c>
      <x:c r="R2432" s="55">
        <x:f t="shared" si="455"/>
        <x:v>17767.080841977317</x:v>
      </x:c>
      <x:c r="S2432" s="1" t="str">
        <x:f t="shared" si="456"/>
        <x:v>YES</x:v>
      </x:c>
      <x:c r="T2432" s="1">
        <x:f t="shared" si="457"/>
        <x:v>17767.080841977317</x:v>
      </x:c>
    </x:row>
    <x:row r="2433">
      <x:c r="A2433" s="1"/>
      <x:c r="B2433" s="1"/>
      <x:c r="C2433" s="1"/>
      <x:c r="D2433" s="1"/>
      <x:c r="E2433" s="1"/>
      <x:c r="F2433" s="1"/>
      <x:c r="G2433" s="1"/>
      <x:c r="H2433" s="1"/>
      <x:c r="I2433" s="53">
        <x:f t="shared" si="446"/>
        <x:v>3</x:v>
      </x:c>
      <x:c r="J2433" s="53">
        <x:f t="shared" si="447"/>
        <x:v>14</x:v>
      </x:c>
      <x:c r="K2433" s="53">
        <x:f t="shared" si="448"/>
        <x:v>0</x:v>
      </x:c>
      <x:c r="L2433" s="53">
        <x:f t="shared" si="449"/>
        <x:v>17</x:v>
      </x:c>
      <x:c r="M2433" s="54">
        <x:f t="shared" si="450"/>
        <x:v>952.81900480898196</x:v>
      </x:c>
      <x:c r="N2433" s="54">
        <x:f t="shared" si="451"/>
        <x:v>0.16167986445068191</x:v>
      </x:c>
      <x:c r="O2433" s="55">
        <x:f t="shared" si="452"/>
        <x:v>55716</x:v>
      </x:c>
      <x:c r="P2433" s="55">
        <x:f t="shared" si="453"/>
        <x:v>8800</x:v>
      </x:c>
      <x:c r="Q2433" s="55">
        <x:f t="shared" si="454"/>
        <x:v>29041.996611267048</x:v>
      </x:c>
      <x:c r="R2433" s="55">
        <x:f t="shared" si="455"/>
        <x:v>-2125.9966112670481</x:v>
      </x:c>
      <x:c r="S2433" s="1" t="str">
        <x:f t="shared" si="456"/>
        <x:v>YES</x:v>
      </x:c>
      <x:c r="T2433" s="1">
        <x:f t="shared" si="457"/>
        <x:v>-2125.9966112670481</x:v>
      </x:c>
    </x:row>
    <x:row r="2434">
      <x:c r="A2434" s="1"/>
      <x:c r="B2434" s="1"/>
      <x:c r="C2434" s="1"/>
      <x:c r="D2434" s="1"/>
      <x:c r="E2434" s="1"/>
      <x:c r="F2434" s="1"/>
      <x:c r="G2434" s="1"/>
      <x:c r="H2434" s="1"/>
      <x:c r="I2434" s="53">
        <x:f t="shared" si="446"/>
        <x:v>3</x:v>
      </x:c>
      <x:c r="J2434" s="53">
        <x:f t="shared" si="447"/>
        <x:v>14</x:v>
      </x:c>
      <x:c r="K2434" s="53">
        <x:f t="shared" si="448"/>
        <x:v>1</x:v>
      </x:c>
      <x:c r="L2434" s="53">
        <x:f t="shared" si="449"/>
        <x:v>18</x:v>
      </x:c>
      <x:c r="M2434" s="54">
        <x:f t="shared" si="450"/>
        <x:v>998.38150480898196</x:v>
      </x:c>
      <x:c r="N2434" s="54">
        <x:f t="shared" si="451"/>
        <x:v>0.19332048945068192</x:v>
      </x:c>
      <x:c r="O2434" s="55">
        <x:f t="shared" si="452"/>
        <x:v>58416</x:v>
      </x:c>
      <x:c r="P2434" s="55">
        <x:f t="shared" si="453"/>
        <x:v>9680</x:v>
      </x:c>
      <x:c r="Q2434" s="55">
        <x:f t="shared" si="454"/>
        <x:v>29833.012236267048</x:v>
      </x:c>
      <x:c r="R2434" s="55">
        <x:f t="shared" si="455"/>
        <x:v>-1097.0122362670481</x:v>
      </x:c>
      <x:c r="S2434" s="1" t="str">
        <x:f t="shared" si="456"/>
        <x:v>YES</x:v>
      </x:c>
      <x:c r="T2434" s="1">
        <x:f t="shared" si="457"/>
        <x:v>-1097.0122362670481</x:v>
      </x:c>
    </x:row>
    <x:row r="2435">
      <x:c r="A2435" s="1"/>
      <x:c r="B2435" s="1"/>
      <x:c r="C2435" s="1"/>
      <x:c r="D2435" s="1"/>
      <x:c r="E2435" s="1"/>
      <x:c r="F2435" s="1"/>
      <x:c r="G2435" s="1"/>
      <x:c r="H2435" s="1"/>
      <x:c r="I2435" s="53">
        <x:f t="shared" si="446"/>
        <x:v>3</x:v>
      </x:c>
      <x:c r="J2435" s="53">
        <x:f t="shared" si="447"/>
        <x:v>14</x:v>
      </x:c>
      <x:c r="K2435" s="53">
        <x:f t="shared" si="448"/>
        <x:v>2</x:v>
      </x:c>
      <x:c r="L2435" s="53">
        <x:f t="shared" si="449"/>
        <x:v>19</x:v>
      </x:c>
      <x:c r="M2435" s="54">
        <x:f t="shared" si="450"/>
        <x:v>1045.083067308982</x:v>
      </x:c>
      <x:c r="N2435" s="54">
        <x:f t="shared" si="451"/>
        <x:v>0.22575213007568193</x:v>
      </x:c>
      <x:c r="O2435" s="55">
        <x:f t="shared" si="452"/>
        <x:v>61116</x:v>
      </x:c>
      <x:c r="P2435" s="55">
        <x:f t="shared" si="453"/>
        <x:v>10560</x:v>
      </x:c>
      <x:c r="Q2435" s="55">
        <x:f t="shared" si="454"/>
        <x:v>30643.803251892048</x:v>
      </x:c>
      <x:c r="R2435" s="55">
        <x:f t="shared" si="455"/>
        <x:v>-87.803251892048138</x:v>
      </x:c>
      <x:c r="S2435" s="1" t="str">
        <x:f t="shared" si="456"/>
        <x:v>YES</x:v>
      </x:c>
      <x:c r="T2435" s="1">
        <x:f t="shared" si="457"/>
        <x:v>-87.803251892048138</x:v>
      </x:c>
    </x:row>
    <x:row r="2436">
      <x:c r="A2436" s="1"/>
      <x:c r="B2436" s="1"/>
      <x:c r="C2436" s="1"/>
      <x:c r="D2436" s="1"/>
      <x:c r="E2436" s="1"/>
      <x:c r="F2436" s="1"/>
      <x:c r="G2436" s="1"/>
      <x:c r="H2436" s="1"/>
      <x:c r="I2436" s="53">
        <x:f t="shared" si="446"/>
        <x:v>3</x:v>
      </x:c>
      <x:c r="J2436" s="53">
        <x:f t="shared" si="447"/>
        <x:v>14</x:v>
      </x:c>
      <x:c r="K2436" s="53">
        <x:f t="shared" si="448"/>
        <x:v>3</x:v>
      </x:c>
      <x:c r="L2436" s="53">
        <x:f t="shared" si="449"/>
        <x:v>20</x:v>
      </x:c>
      <x:c r="M2436" s="54">
        <x:f t="shared" si="450"/>
        <x:v>1092.9450497308569</x:v>
      </x:c>
      <x:c r="N2436" s="54">
        <x:f t="shared" si="451"/>
        <x:v>0.25898961786865066</x:v>
      </x:c>
      <x:c r="O2436" s="55">
        <x:f t="shared" si="452"/>
        <x:v>63816</x:v>
      </x:c>
      <x:c r="P2436" s="55">
        <x:f t="shared" si="453"/>
        <x:v>11440</x:v>
      </x:c>
      <x:c r="Q2436" s="55">
        <x:f t="shared" si="454"/>
        <x:v>31474.740446716267</x:v>
      </x:c>
      <x:c r="R2436" s="55">
        <x:f t="shared" si="455"/>
        <x:v>901.25955328373311</x:v>
      </x:c>
      <x:c r="S2436" s="1" t="str">
        <x:f t="shared" si="456"/>
        <x:v>YES</x:v>
      </x:c>
      <x:c r="T2436" s="1">
        <x:f t="shared" si="457"/>
        <x:v>901.25955328373311</x:v>
      </x:c>
    </x:row>
    <x:row r="2437">
      <x:c r="A2437" s="1"/>
      <x:c r="B2437" s="1"/>
      <x:c r="C2437" s="1"/>
      <x:c r="D2437" s="1"/>
      <x:c r="E2437" s="1"/>
      <x:c r="F2437" s="1"/>
      <x:c r="G2437" s="1"/>
      <x:c r="H2437" s="1"/>
      <x:c r="I2437" s="53">
        <x:f t="shared" si="446"/>
        <x:v>3</x:v>
      </x:c>
      <x:c r="J2437" s="53">
        <x:f t="shared" si="447"/>
        <x:v>14</x:v>
      </x:c>
      <x:c r="K2437" s="53">
        <x:f t="shared" si="448"/>
        <x:v>4</x:v>
      </x:c>
      <x:c r="L2437" s="53">
        <x:f t="shared" si="449"/>
        <x:v>21</x:v>
      </x:c>
      <x:c r="M2437" s="54">
        <x:f t="shared" si="450"/>
        <x:v>1141.9891654535131</x:v>
      </x:c>
      <x:c r="N2437" s="54">
        <x:f t="shared" si="451"/>
        <x:v>0.29304803156493969</x:v>
      </x:c>
      <x:c r="O2437" s="55">
        <x:f t="shared" si="452"/>
        <x:v>66516</x:v>
      </x:c>
      <x:c r="P2437" s="55">
        <x:f t="shared" si="453"/>
        <x:v>12320</x:v>
      </x:c>
      <x:c r="Q2437" s="55">
        <x:f t="shared" si="454"/>
        <x:v>32326.20078912349</x:v>
      </x:c>
      <x:c r="R2437" s="55">
        <x:f t="shared" si="455"/>
        <x:v>1869.7992108765102</x:v>
      </x:c>
      <x:c r="S2437" s="1" t="str">
        <x:f t="shared" si="456"/>
        <x:v>YES</x:v>
      </x:c>
      <x:c r="T2437" s="1">
        <x:f t="shared" si="457"/>
        <x:v>1869.7992108765102</x:v>
      </x:c>
    </x:row>
    <x:row r="2438">
      <x:c r="A2438" s="1"/>
      <x:c r="B2438" s="1"/>
      <x:c r="C2438" s="1"/>
      <x:c r="D2438" s="1"/>
      <x:c r="E2438" s="1"/>
      <x:c r="F2438" s="1"/>
      <x:c r="G2438" s="1"/>
      <x:c r="H2438" s="1"/>
      <x:c r="I2438" s="53">
        <x:f t="shared" si="446"/>
        <x:v>3</x:v>
      </x:c>
      <x:c r="J2438" s="53">
        <x:f t="shared" si="447"/>
        <x:v>14</x:v>
      </x:c>
      <x:c r="K2438" s="53">
        <x:f t="shared" si="448"/>
        <x:v>5</x:v>
      </x:c>
      <x:c r="L2438" s="53">
        <x:f t="shared" si="449"/>
        <x:v>22</x:v>
      </x:c>
      <x:c r="M2438" s="54">
        <x:f t="shared" si="450"/>
        <x:v>1192.2374893747167</x:v>
      </x:c>
      <x:c r="N2438" s="54">
        <x:f t="shared" si="451"/>
        <x:v>0.32794270095466438</x:v>
      </x:c>
      <x:c r="O2438" s="55">
        <x:f t="shared" si="452"/>
        <x:v>69216</x:v>
      </x:c>
      <x:c r="P2438" s="55">
        <x:f t="shared" si="453"/>
        <x:v>13200</x:v>
      </x:c>
      <x:c r="Q2438" s="55">
        <x:f t="shared" si="454"/>
        <x:v>33198.567523866608</x:v>
      </x:c>
      <x:c r="R2438" s="55">
        <x:f t="shared" si="455"/>
        <x:v>2817.4324761333919</x:v>
      </x:c>
      <x:c r="S2438" s="1" t="str">
        <x:f t="shared" si="456"/>
        <x:v>YES</x:v>
      </x:c>
      <x:c r="T2438" s="1">
        <x:f t="shared" si="457"/>
        <x:v>2817.4324761333919</x:v>
      </x:c>
    </x:row>
    <x:row r="2439">
      <x:c r="A2439" s="1"/>
      <x:c r="B2439" s="1"/>
      <x:c r="C2439" s="1"/>
      <x:c r="D2439" s="1"/>
      <x:c r="E2439" s="1"/>
      <x:c r="F2439" s="1"/>
      <x:c r="G2439" s="1"/>
      <x:c r="H2439" s="1"/>
      <x:c r="I2439" s="53">
        <x:f t="shared" si="446"/>
        <x:v>3</x:v>
      </x:c>
      <x:c r="J2439" s="53">
        <x:f t="shared" si="447"/>
        <x:v>14</x:v>
      </x:c>
      <x:c r="K2439" s="53">
        <x:f t="shared" si="448"/>
        <x:v>6</x:v>
      </x:c>
      <x:c r="L2439" s="53">
        <x:f t="shared" si="449"/>
        <x:v>23</x:v>
      </x:c>
      <x:c r="M2439" s="54">
        <x:f t="shared" si="450"/>
        <x:v>1243.7124635563498</x:v>
      </x:c>
      <x:c r="N2439" s="54">
        <x:f t="shared" si="451"/>
        <x:v>0.36368921080302069</x:v>
      </x:c>
      <x:c r="O2439" s="55">
        <x:f t="shared" si="452"/>
        <x:v>71916</x:v>
      </x:c>
      <x:c r="P2439" s="55">
        <x:f t="shared" si="453"/>
        <x:v>14080</x:v>
      </x:c>
      <x:c r="Q2439" s="55">
        <x:f t="shared" si="454"/>
        <x:v>34092.230270075517</x:v>
      </x:c>
      <x:c r="R2439" s="55">
        <x:f t="shared" si="455"/>
        <x:v>3743.7697299244828</x:v>
      </x:c>
      <x:c r="S2439" s="1" t="str">
        <x:f t="shared" si="456"/>
        <x:v>YES</x:v>
      </x:c>
      <x:c r="T2439" s="1">
        <x:f t="shared" si="457"/>
        <x:v>3743.7697299244828</x:v>
      </x:c>
    </x:row>
    <x:row r="2440">
      <x:c r="A2440" s="1"/>
      <x:c r="B2440" s="1"/>
      <x:c r="C2440" s="1"/>
      <x:c r="D2440" s="1"/>
      <x:c r="E2440" s="1"/>
      <x:c r="F2440" s="1"/>
      <x:c r="G2440" s="1"/>
      <x:c r="H2440" s="1"/>
      <x:c r="I2440" s="53">
        <x:f t="shared" si="446"/>
        <x:v>3</x:v>
      </x:c>
      <x:c r="J2440" s="53">
        <x:f t="shared" si="447"/>
        <x:v>14</x:v>
      </x:c>
      <x:c r="K2440" s="53">
        <x:f t="shared" si="448"/>
        <x:v>7</x:v>
      </x:c>
      <x:c r="L2440" s="53">
        <x:f t="shared" si="449"/>
        <x:v>24</x:v>
      </x:c>
      <x:c r="M2440" s="54">
        <x:f t="shared" si="450"/>
        <x:v>1296.4369029543102</x:v>
      </x:c>
      <x:c r="N2440" s="54">
        <x:f t="shared" si="451"/>
        <x:v>0.40030340482938209</x:v>
      </x:c>
      <x:c r="O2440" s="55">
        <x:f t="shared" si="452"/>
        <x:v>74616</x:v>
      </x:c>
      <x:c r="P2440" s="55">
        <x:f t="shared" si="453"/>
        <x:v>14960</x:v>
      </x:c>
      <x:c r="Q2440" s="55">
        <x:f t="shared" si="454"/>
        <x:v>35007.585120734555</x:v>
      </x:c>
      <x:c r="R2440" s="55">
        <x:f t="shared" si="455"/>
        <x:v>4648.4148792654451</x:v>
      </x:c>
      <x:c r="S2440" s="1" t="str">
        <x:f t="shared" si="456"/>
        <x:v>YES</x:v>
      </x:c>
      <x:c r="T2440" s="1">
        <x:f t="shared" si="457"/>
        <x:v>4648.4148792654451</x:v>
      </x:c>
    </x:row>
    <x:row r="2441">
      <x:c r="A2441" s="1"/>
      <x:c r="B2441" s="1"/>
      <x:c r="C2441" s="1"/>
      <x:c r="D2441" s="1"/>
      <x:c r="E2441" s="1"/>
      <x:c r="F2441" s="1"/>
      <x:c r="G2441" s="1"/>
      <x:c r="H2441" s="1"/>
      <x:c r="I2441" s="53">
        <x:f t="shared" si="446"/>
        <x:v>3</x:v>
      </x:c>
      <x:c r="J2441" s="53">
        <x:f t="shared" si="447"/>
        <x:v>14</x:v>
      </x:c>
      <x:c r="K2441" s="53">
        <x:f t="shared" si="448"/>
        <x:v>8</x:v>
      </x:c>
      <x:c r="L2441" s="53">
        <x:f t="shared" si="449"/>
        <x:v>25</x:v>
      </x:c>
      <x:c r="M2441" s="54">
        <x:f t="shared" si="450"/>
        <x:v>1350.4340012342905</x:v>
      </x:c>
      <x:c r="N2441" s="54">
        <x:f t="shared" si="451"/>
        <x:v>0.43780138974603505</x:v>
      </x:c>
      <x:c r="O2441" s="55">
        <x:f t="shared" si="452"/>
        <x:v>77316</x:v>
      </x:c>
      <x:c r="P2441" s="55">
        <x:f t="shared" si="453"/>
        <x:v>15840</x:v>
      </x:c>
      <x:c r="Q2441" s="55">
        <x:f t="shared" si="454"/>
        <x:v>35945.034743650875</x:v>
      </x:c>
      <x:c r="R2441" s="55">
        <x:f t="shared" si="455"/>
        <x:v>5530.9652563491254</x:v>
      </x:c>
      <x:c r="S2441" s="1" t="str">
        <x:f t="shared" si="456"/>
        <x:v>YES</x:v>
      </x:c>
      <x:c r="T2441" s="1">
        <x:f t="shared" si="457"/>
        <x:v>5530.9652563491254</x:v>
      </x:c>
    </x:row>
    <x:row r="2442">
      <x:c r="A2442" s="1"/>
      <x:c r="B2442" s="1"/>
      <x:c r="C2442" s="1"/>
      <x:c r="D2442" s="1"/>
      <x:c r="E2442" s="1"/>
      <x:c r="F2442" s="1"/>
      <x:c r="G2442" s="1"/>
      <x:c r="H2442" s="1"/>
      <x:c r="I2442" s="53">
        <x:f t="shared" si="446"/>
        <x:v>3</x:v>
      </x:c>
      <x:c r="J2442" s="53">
        <x:f t="shared" si="447"/>
        <x:v>14</x:v>
      </x:c>
      <x:c r="K2442" s="53">
        <x:f t="shared" si="448"/>
        <x:v>9</x:v>
      </x:c>
      <x:c r="L2442" s="53">
        <x:f t="shared" si="449"/>
        <x:v>26</x:v>
      </x:c>
      <x:c r="M2442" s="54">
        <x:f t="shared" si="450"/>
        <x:v>1405.7273366746849</x:v>
      </x:c>
      <x:c r="N2442" s="54">
        <x:f t="shared" si="451"/>
        <x:v>0.4761995393574201</x:v>
      </x:c>
      <x:c r="O2442" s="55">
        <x:f t="shared" si="452"/>
        <x:v>80016</x:v>
      </x:c>
      <x:c r="P2442" s="55">
        <x:f t="shared" si="453"/>
        <x:v>16720</x:v>
      </x:c>
      <x:c r="Q2442" s="55">
        <x:f t="shared" si="454"/>
        <x:v>36904.9884839355</x:v>
      </x:c>
      <x:c r="R2442" s="55">
        <x:f t="shared" si="455"/>
        <x:v>6391.0115160645</x:v>
      </x:c>
      <x:c r="S2442" s="1" t="str">
        <x:f t="shared" si="456"/>
        <x:v>YES</x:v>
      </x:c>
      <x:c r="T2442" s="1">
        <x:f t="shared" si="457"/>
        <x:v>6391.0115160645</x:v>
      </x:c>
    </x:row>
    <x:row r="2443">
      <x:c r="A2443" s="1"/>
      <x:c r="B2443" s="1"/>
      <x:c r="C2443" s="1"/>
      <x:c r="D2443" s="1"/>
      <x:c r="E2443" s="1"/>
      <x:c r="F2443" s="1"/>
      <x:c r="G2443" s="1"/>
      <x:c r="H2443" s="1"/>
      <x:c r="I2443" s="53">
        <x:f t="shared" si="446"/>
        <x:v>3</x:v>
      </x:c>
      <x:c r="J2443" s="53">
        <x:f t="shared" si="447"/>
        <x:v>14</x:v>
      </x:c>
      <x:c r="K2443" s="53">
        <x:f t="shared" si="448"/>
        <x:v>10</x:v>
      </x:c>
      <x:c r="L2443" s="53">
        <x:f t="shared" si="449"/>
        <x:v>27</x:v>
      </x:c>
      <x:c r="M2443" s="54">
        <x:f t="shared" si="450"/>
        <x:v>1462.3408781578978</x:v>
      </x:c>
      <x:c r="N2443" s="54">
        <x:f t="shared" si="451"/>
        <x:v>0.51551449872076238</x:v>
      </x:c>
      <x:c r="O2443" s="55">
        <x:f t="shared" si="452"/>
        <x:v>82716</x:v>
      </x:c>
      <x:c r="P2443" s="55">
        <x:f t="shared" si="453"/>
        <x:v>17600</x:v>
      </x:c>
      <x:c r="Q2443" s="55">
        <x:f t="shared" si="454"/>
        <x:v>37887.862468019055</x:v>
      </x:c>
      <x:c r="R2443" s="55">
        <x:f t="shared" si="455"/>
        <x:v>7228.1375319809449</x:v>
      </x:c>
      <x:c r="S2443" s="1" t="str">
        <x:f t="shared" si="456"/>
        <x:v>YES</x:v>
      </x:c>
      <x:c r="T2443" s="1">
        <x:f t="shared" si="457"/>
        <x:v>7228.1375319809449</x:v>
      </x:c>
    </x:row>
    <x:row r="2444">
      <x:c r="A2444" s="1"/>
      <x:c r="B2444" s="1"/>
      <x:c r="C2444" s="1"/>
      <x:c r="D2444" s="1"/>
      <x:c r="E2444" s="1"/>
      <x:c r="F2444" s="1"/>
      <x:c r="G2444" s="1"/>
      <x:c r="H2444" s="1"/>
      <x:c r="I2444" s="53">
        <x:f t="shared" si="446"/>
        <x:v>3</x:v>
      </x:c>
      <x:c r="J2444" s="53">
        <x:f t="shared" si="447"/>
        <x:v>14</x:v>
      </x:c>
      <x:c r="K2444" s="53">
        <x:f t="shared" si="448"/>
        <x:v>11</x:v>
      </x:c>
      <x:c r="L2444" s="53">
        <x:f t="shared" si="449"/>
        <x:v>28</x:v>
      </x:c>
      <x:c r="M2444" s="54">
        <x:f t="shared" si="450"/>
        <x:v>1520.2989912513367</x:v>
      </x:c>
      <x:c r="N2444" s="54">
        <x:f t="shared" si="451"/>
        <x:v>0.55576318836898386</x:v>
      </x:c>
      <x:c r="O2444" s="55">
        <x:f t="shared" si="452"/>
        <x:v>85416</x:v>
      </x:c>
      <x:c r="P2444" s="55">
        <x:f t="shared" si="453"/>
        <x:v>18480</x:v>
      </x:c>
      <x:c r="Q2444" s="55">
        <x:f t="shared" si="454"/>
        <x:v>38894.079709224592</x:v>
      </x:c>
      <x:c r="R2444" s="55">
        <x:f t="shared" si="455"/>
        <x:v>8041.9202907754079</x:v>
      </x:c>
      <x:c r="S2444" s="1" t="str">
        <x:f t="shared" si="456"/>
        <x:v>YES</x:v>
      </x:c>
      <x:c r="T2444" s="1">
        <x:f t="shared" si="457"/>
        <x:v>8041.9202907754079</x:v>
      </x:c>
    </x:row>
    <x:row r="2445">
      <x:c r="A2445" s="1"/>
      <x:c r="B2445" s="1"/>
      <x:c r="C2445" s="1"/>
      <x:c r="D2445" s="1"/>
      <x:c r="E2445" s="1"/>
      <x:c r="F2445" s="1"/>
      <x:c r="G2445" s="1"/>
      <x:c r="H2445" s="1"/>
      <x:c r="I2445" s="53">
        <x:f t="shared" si="446"/>
        <x:v>3</x:v>
      </x:c>
      <x:c r="J2445" s="53">
        <x:f t="shared" si="447"/>
        <x:v>14</x:v>
      </x:c>
      <x:c r="K2445" s="53">
        <x:f t="shared" si="448"/>
        <x:v>12</x:v>
      </x:c>
      <x:c r="L2445" s="53">
        <x:f t="shared" si="449"/>
        <x:v>29</x:v>
      </x:c>
      <x:c r="M2445" s="54">
        <x:f t="shared" si="450"/>
        <x:v>1579.6264443794012</x:v>
      </x:c>
      <x:c r="N2445" s="54">
        <x:f t="shared" si="451"/>
        <x:v>0.59696280859680639</x:v>
      </x:c>
      <x:c r="O2445" s="55">
        <x:f t="shared" si="452"/>
        <x:v>88116</x:v>
      </x:c>
      <x:c r="P2445" s="55">
        <x:f t="shared" si="453"/>
        <x:v>19360</x:v>
      </x:c>
      <x:c r="Q2445" s="55">
        <x:f t="shared" si="454"/>
        <x:v>39924.070214920161</x:v>
      </x:c>
      <x:c r="R2445" s="55">
        <x:f t="shared" si="455"/>
        <x:v>8831.9297850798393</x:v>
      </x:c>
      <x:c r="S2445" s="1" t="str">
        <x:f t="shared" si="456"/>
        <x:v>YES</x:v>
      </x:c>
      <x:c r="T2445" s="1">
        <x:f t="shared" si="457"/>
        <x:v>8831.9297850798393</x:v>
      </x:c>
    </x:row>
    <x:row r="2446">
      <x:c r="A2446" s="1"/>
      <x:c r="B2446" s="1"/>
      <x:c r="C2446" s="1"/>
      <x:c r="D2446" s="1"/>
      <x:c r="E2446" s="1"/>
      <x:c r="F2446" s="1"/>
      <x:c r="G2446" s="1"/>
      <x:c r="H2446" s="1"/>
      <x:c r="I2446" s="53">
        <x:f t="shared" si="446"/>
        <x:v>3</x:v>
      </x:c>
      <x:c r="J2446" s="53">
        <x:f t="shared" si="447"/>
        <x:v>14</x:v>
      </x:c>
      <x:c r="K2446" s="53">
        <x:f t="shared" si="448"/>
        <x:v>13</x:v>
      </x:c>
      <x:c r="L2446" s="53">
        <x:f t="shared" si="449"/>
        <x:v>30</x:v>
      </x:c>
      <x:c r="M2446" s="54">
        <x:f t="shared" si="450"/>
        <x:v>1640.3484150877853</x:v>
      </x:c>
      <x:c r="N2446" s="54">
        <x:f t="shared" si="451"/>
        <x:v>0.63913084381096197</x:v>
      </x:c>
      <x:c r="O2446" s="55">
        <x:f t="shared" si="452"/>
        <x:v>90816</x:v>
      </x:c>
      <x:c r="P2446" s="55">
        <x:f t="shared" si="453"/>
        <x:v>20240</x:v>
      </x:c>
      <x:c r="Q2446" s="55">
        <x:f t="shared" si="454"/>
        <x:v>40978.271095274045</x:v>
      </x:c>
      <x:c r="R2446" s="55">
        <x:f t="shared" si="455"/>
        <x:v>9597.7289047259546</x:v>
      </x:c>
      <x:c r="S2446" s="1" t="str">
        <x:f t="shared" si="456"/>
        <x:v>YES</x:v>
      </x:c>
      <x:c r="T2446" s="1">
        <x:f t="shared" si="457"/>
        <x:v>9597.7289047259546</x:v>
      </x:c>
    </x:row>
    <x:row r="2447">
      <x:c r="A2447" s="1"/>
      <x:c r="B2447" s="1"/>
      <x:c r="C2447" s="1"/>
      <x:c r="D2447" s="1"/>
      <x:c r="E2447" s="1"/>
      <x:c r="F2447" s="1"/>
      <x:c r="G2447" s="1"/>
      <x:c r="H2447" s="1"/>
      <x:c r="I2447" s="53">
        <x:f t="shared" si="446"/>
        <x:v>3</x:v>
      </x:c>
      <x:c r="J2447" s="53">
        <x:f t="shared" si="447"/>
        <x:v>14</x:v>
      </x:c>
      <x:c r="K2447" s="53">
        <x:f t="shared" si="448"/>
        <x:v>14</x:v>
      </x:c>
      <x:c r="L2447" s="53">
        <x:f t="shared" si="449"/>
        <x:v>31</x:v>
      </x:c>
      <x:c r="M2447" s="54">
        <x:f t="shared" si="450"/>
        <x:v>1702.4904964014468</x:v>
      </x:c>
      <x:c r="N2447" s="54">
        <x:f t="shared" si="451"/>
        <x:v>0.6822850669454491</x:v>
      </x:c>
      <x:c r="O2447" s="55">
        <x:f t="shared" si="452"/>
        <x:v>93516</x:v>
      </x:c>
      <x:c r="P2447" s="55">
        <x:f t="shared" si="453"/>
        <x:v>21120</x:v>
      </x:c>
      <x:c r="Q2447" s="55">
        <x:f t="shared" si="454"/>
        <x:v>42057.12667363623</x:v>
      </x:c>
      <x:c r="R2447" s="55">
        <x:f t="shared" si="455"/>
        <x:v>10338.87332636377</x:v>
      </x:c>
      <x:c r="S2447" s="1" t="str">
        <x:f t="shared" si="456"/>
        <x:v>YES</x:v>
      </x:c>
      <x:c r="T2447" s="1">
        <x:f t="shared" si="457"/>
        <x:v>10338.87332636377</x:v>
      </x:c>
    </x:row>
    <x:row r="2448">
      <x:c r="A2448" s="1"/>
      <x:c r="B2448" s="1"/>
      <x:c r="C2448" s="1"/>
      <x:c r="D2448" s="1"/>
      <x:c r="E2448" s="1"/>
      <x:c r="F2448" s="1"/>
      <x:c r="G2448" s="1"/>
      <x:c r="H2448" s="1"/>
      <x:c r="I2448" s="53">
        <x:f t="shared" si="446"/>
        <x:v>3</x:v>
      </x:c>
      <x:c r="J2448" s="53">
        <x:f t="shared" si="447"/>
        <x:v>14</x:v>
      </x:c>
      <x:c r="K2448" s="53">
        <x:f t="shared" si="448"/>
        <x:v>15</x:v>
      </x:c>
      <x:c r="L2448" s="53">
        <x:f t="shared" si="449"/>
        <x:v>32</x:v>
      </x:c>
      <x:c r="M2448" s="54">
        <x:f t="shared" si="450"/>
        <x:v>1766.0787032775929</x:v>
      </x:c>
      <x:c r="N2448" s="54">
        <x:f t="shared" si="451"/>
        <x:v>0.72644354394277288</x:v>
      </x:c>
      <x:c r="O2448" s="55">
        <x:f t="shared" si="452"/>
        <x:v>96216</x:v>
      </x:c>
      <x:c r="P2448" s="55">
        <x:f t="shared" si="453"/>
        <x:v>22000</x:v>
      </x:c>
      <x:c r="Q2448" s="55">
        <x:f t="shared" si="454"/>
        <x:v>43161.088598569317</x:v>
      </x:c>
      <x:c r="R2448" s="55">
        <x:f t="shared" si="455"/>
        <x:v>11054.911401430683</x:v>
      </x:c>
      <x:c r="S2448" s="1" t="str">
        <x:f t="shared" si="456"/>
        <x:v>YES</x:v>
      </x:c>
      <x:c r="T2448" s="1">
        <x:f t="shared" si="457"/>
        <x:v>11054.911401430683</x:v>
      </x:c>
    </x:row>
    <x:row r="2449">
      <x:c r="A2449" s="1"/>
      <x:c r="B2449" s="1"/>
      <x:c r="C2449" s="1"/>
      <x:c r="D2449" s="1"/>
      <x:c r="E2449" s="1"/>
      <x:c r="F2449" s="1"/>
      <x:c r="G2449" s="1"/>
      <x:c r="H2449" s="1"/>
      <x:c r="I2449" s="53">
        <x:f t="shared" si="446"/>
        <x:v>3</x:v>
      </x:c>
      <x:c r="J2449" s="53">
        <x:f t="shared" si="447"/>
        <x:v>14</x:v>
      </x:c>
      <x:c r="K2449" s="53">
        <x:f t="shared" si="448"/>
        <x:v>16</x:v>
      </x:c>
      <x:c r="L2449" s="53">
        <x:f t="shared" si="449"/>
        <x:v>33</x:v>
      </x:c>
      <x:c r="M2449" s="54">
        <x:f t="shared" si="450"/>
        <x:v>1831.139479155082</x:v>
      </x:c>
      <x:c r="N2449" s="54">
        <x:f t="shared" si="451"/>
        <x:v>0.77162463830214023</x:v>
      </x:c>
      <x:c r="O2449" s="55">
        <x:f t="shared" si="452"/>
        <x:v>98916</x:v>
      </x:c>
      <x:c r="P2449" s="55">
        <x:f t="shared" si="453"/>
        <x:v>22880</x:v>
      </x:c>
      <x:c r="Q2449" s="55">
        <x:f t="shared" si="454"/>
        <x:v>44290.615957553506</x:v>
      </x:c>
      <x:c r="R2449" s="55">
        <x:f t="shared" si="455"/>
        <x:v>11745.384042446494</x:v>
      </x:c>
      <x:c r="S2449" s="1" t="str">
        <x:f t="shared" si="456"/>
        <x:v>YES</x:v>
      </x:c>
      <x:c r="T2449" s="1">
        <x:f t="shared" si="457"/>
        <x:v>11745.384042446494</x:v>
      </x:c>
    </x:row>
    <x:row r="2450">
      <x:c r="A2450" s="1"/>
      <x:c r="B2450" s="1"/>
      <x:c r="C2450" s="1"/>
      <x:c r="D2450" s="1"/>
      <x:c r="E2450" s="1"/>
      <x:c r="F2450" s="1"/>
      <x:c r="G2450" s="1"/>
      <x:c r="H2450" s="1"/>
      <x:c r="I2450" s="53">
        <x:f t="shared" si="446"/>
        <x:v>3</x:v>
      </x:c>
      <x:c r="J2450" s="53">
        <x:f t="shared" si="447"/>
        <x:v>14</x:v>
      </x:c>
      <x:c r="K2450" s="53">
        <x:f t="shared" si="448"/>
        <x:v>17</x:v>
      </x:c>
      <x:c r="L2450" s="53">
        <x:f t="shared" si="449"/>
        <x:v>34</x:v>
      </x:c>
      <x:c r="M2450" s="54">
        <x:f t="shared" si="450"/>
        <x:v>1897.6997026016224</x:v>
      </x:c>
      <x:c r="N2450" s="54">
        <x:f t="shared" si="451"/>
        <x:v>0.81784701569557117</x:v>
      </x:c>
      <x:c r="O2450" s="55">
        <x:f t="shared" si="452"/>
        <x:v>101616</x:v>
      </x:c>
      <x:c r="P2450" s="55">
        <x:f t="shared" si="453"/>
        <x:v>23760</x:v>
      </x:c>
      <x:c r="Q2450" s="55">
        <x:f t="shared" si="454"/>
        <x:v>45446.175392389283</x:v>
      </x:c>
      <x:c r="R2450" s="55">
        <x:f t="shared" si="455"/>
        <x:v>12409.824607610717</x:v>
      </x:c>
      <x:c r="S2450" s="1" t="str">
        <x:f t="shared" si="456"/>
        <x:v>YES</x:v>
      </x:c>
      <x:c r="T2450" s="1">
        <x:f t="shared" si="457"/>
        <x:v>12409.824607610717</x:v>
      </x:c>
    </x:row>
    <x:row r="2451">
      <x:c r="A2451" s="1"/>
      <x:c r="B2451" s="1"/>
      <x:c r="C2451" s="1"/>
      <x:c r="D2451" s="1"/>
      <x:c r="E2451" s="1"/>
      <x:c r="F2451" s="1"/>
      <x:c r="G2451" s="1"/>
      <x:c r="H2451" s="1"/>
      <x:c r="I2451" s="53">
        <x:f t="shared" si="446"/>
        <x:v>3</x:v>
      </x:c>
      <x:c r="J2451" s="53">
        <x:f t="shared" si="447"/>
        <x:v>14</x:v>
      </x:c>
      <x:c r="K2451" s="53">
        <x:f t="shared" si="448"/>
        <x:v>18</x:v>
      </x:c>
      <x:c r="L2451" s="53">
        <x:f t="shared" si="449"/>
        <x:v>35</x:v>
      </x:c>
      <x:c r="M2451" s="54">
        <x:f t="shared" si="450"/>
        <x:v>1965.7866940602098</x:v>
      </x:c>
      <x:c r="N2451" s="54">
        <x:f t="shared" si="451"/>
        <x:v>0.86512964865292352</x:v>
      </x:c>
      <x:c r="O2451" s="55">
        <x:f t="shared" si="452"/>
        <x:v>104316</x:v>
      </x:c>
      <x:c r="P2451" s="55">
        <x:f t="shared" si="453"/>
        <x:v>24640</x:v>
      </x:c>
      <x:c r="Q2451" s="55">
        <x:f t="shared" si="454"/>
        <x:v>46628.241216323091</x:v>
      </x:c>
      <x:c r="R2451" s="55">
        <x:f t="shared" si="455"/>
        <x:v>13047.758783676909</x:v>
      </x:c>
      <x:c r="S2451" s="1" t="str">
        <x:f t="shared" si="456"/>
        <x:v>YES</x:v>
      </x:c>
      <x:c r="T2451" s="1">
        <x:f t="shared" si="457"/>
        <x:v>13047.758783676909</x:v>
      </x:c>
    </x:row>
    <x:row r="2452">
      <x:c r="A2452" s="1"/>
      <x:c r="B2452" s="1"/>
      <x:c r="C2452" s="1"/>
      <x:c r="D2452" s="1"/>
      <x:c r="E2452" s="1"/>
      <x:c r="F2452" s="1"/>
      <x:c r="G2452" s="1"/>
      <x:c r="H2452" s="1"/>
      <x:c r="I2452" s="53">
        <x:f t="shared" si="446"/>
        <x:v>3</x:v>
      </x:c>
      <x:c r="J2452" s="53">
        <x:f t="shared" si="447"/>
        <x:v>14</x:v>
      </x:c>
      <x:c r="K2452" s="53">
        <x:f t="shared" si="448"/>
        <x:v>19</x:v>
      </x:c>
      <x:c r="L2452" s="53">
        <x:f t="shared" si="449"/>
        <x:v>36</x:v>
      </x:c>
      <x:c r="M2452" s="54">
        <x:f t="shared" si="450"/>
        <x:v>2035.4282226962314</x:v>
      </x:c>
      <x:c r="N2452" s="54">
        <x:f t="shared" si="451"/>
        <x:v>0.91349182131682738</x:v>
      </x:c>
      <x:c r="O2452" s="55">
        <x:f t="shared" si="452"/>
        <x:v>107016</x:v>
      </x:c>
      <x:c r="P2452" s="55">
        <x:f t="shared" si="453"/>
        <x:v>25520</x:v>
      </x:c>
      <x:c r="Q2452" s="55">
        <x:f t="shared" si="454"/>
        <x:v>47837.295532920682</x:v>
      </x:c>
      <x:c r="R2452" s="55">
        <x:f t="shared" si="455"/>
        <x:v>13658.704467079318</x:v>
      </x:c>
      <x:c r="S2452" s="1" t="str">
        <x:f t="shared" si="456"/>
        <x:v>YES</x:v>
      </x:c>
      <x:c r="T2452" s="1">
        <x:f t="shared" si="457"/>
        <x:v>13658.704467079318</x:v>
      </x:c>
    </x:row>
    <x:row r="2453">
      <x:c r="A2453" s="1"/>
      <x:c r="B2453" s="1"/>
      <x:c r="C2453" s="1"/>
      <x:c r="D2453" s="1"/>
      <x:c r="E2453" s="1"/>
      <x:c r="F2453" s="1"/>
      <x:c r="G2453" s="1"/>
      <x:c r="H2453" s="1"/>
      <x:c r="I2453" s="53">
        <x:f t="shared" si="446"/>
        <x:v>3</x:v>
      </x:c>
      <x:c r="J2453" s="53">
        <x:f t="shared" si="447"/>
        <x:v>14</x:v>
      </x:c>
      <x:c r="K2453" s="53">
        <x:f t="shared" si="448"/>
        <x:v>20</x:v>
      </x:c>
      <x:c r="L2453" s="53">
        <x:f t="shared" si="449"/>
        <x:v>37</x:v>
      </x:c>
      <x:c r="M2453" s="54">
        <x:f t="shared" si="450"/>
        <x:v>2106.6525133467085</x:v>
      </x:c>
      <x:c r="N2453" s="54">
        <x:f t="shared" si="451"/>
        <x:v>0.96295313426854756</x:v>
      </x:c>
      <x:c r="O2453" s="55">
        <x:f t="shared" si="452"/>
        <x:v>109716</x:v>
      </x:c>
      <x:c r="P2453" s="55">
        <x:f t="shared" si="453"/>
        <x:v>26400</x:v>
      </x:c>
      <x:c r="Q2453" s="55">
        <x:f t="shared" si="454"/>
        <x:v>49073.82835671369</x:v>
      </x:c>
      <x:c r="R2453" s="55">
        <x:f t="shared" si="455"/>
        <x:v>14242.17164328631</x:v>
      </x:c>
      <x:c r="S2453" s="1" t="str">
        <x:f t="shared" si="456"/>
        <x:v>YES</x:v>
      </x:c>
      <x:c r="T2453" s="1">
        <x:f t="shared" si="457"/>
        <x:v>14242.17164328631</x:v>
      </x:c>
    </x:row>
    <x:row r="2454">
      <x:c r="A2454" s="1"/>
      <x:c r="B2454" s="1"/>
      <x:c r="C2454" s="1"/>
      <x:c r="D2454" s="1"/>
      <x:c r="E2454" s="1"/>
      <x:c r="F2454" s="1"/>
      <x:c r="G2454" s="1"/>
      <x:c r="H2454" s="1"/>
      <x:c r="I2454" s="53">
        <x:f t="shared" si="446"/>
        <x:v>3</x:v>
      </x:c>
      <x:c r="J2454" s="53">
        <x:f t="shared" si="447"/>
        <x:v>14</x:v>
      </x:c>
      <x:c r="K2454" s="53">
        <x:f t="shared" si="448"/>
        <x:v>21</x:v>
      </x:c>
      <x:c r="L2454" s="53">
        <x:f t="shared" si="449"/>
        <x:v>38</x:v>
      </x:c>
      <x:c r="M2454" s="54">
        <x:f t="shared" si="450"/>
        <x:v>2179.4882535731522</x:v>
      </x:c>
      <x:c r="N2454" s="54">
        <x:f t="shared" si="451"/>
        <x:v>1.0135335094258002</x:v>
      </x:c>
      <x:c r="O2454" s="55">
        <x:f t="shared" si="452"/>
        <x:v>112416</x:v>
      </x:c>
      <x:c r="P2454" s="55">
        <x:f t="shared" si="453"/>
        <x:v>27280</x:v>
      </x:c>
      <x:c r="Q2454" s="55">
        <x:f t="shared" si="454"/>
        <x:v>50338.337735645007</x:v>
      </x:c>
      <x:c r="R2454" s="55">
        <x:f t="shared" si="455"/>
        <x:v>14797.662264354993</x:v>
      </x:c>
      <x:c r="S2454" s="1" t="str">
        <x:f t="shared" si="456"/>
        <x:v>YES</x:v>
      </x:c>
      <x:c r="T2454" s="1">
        <x:f t="shared" si="457"/>
        <x:v>14797.662264354993</x:v>
      </x:c>
    </x:row>
    <x:row r="2455">
      <x:c r="A2455" s="1"/>
      <x:c r="B2455" s="1"/>
      <x:c r="C2455" s="1"/>
      <x:c r="D2455" s="1"/>
      <x:c r="E2455" s="1"/>
      <x:c r="F2455" s="1"/>
      <x:c r="G2455" s="1"/>
      <x:c r="H2455" s="1"/>
      <x:c r="I2455" s="53">
        <x:f t="shared" si="446"/>
        <x:v>3</x:v>
      </x:c>
      <x:c r="J2455" s="53">
        <x:f t="shared" si="447"/>
        <x:v>14</x:v>
      </x:c>
      <x:c r="K2455" s="53">
        <x:f t="shared" si="448"/>
        <x:v>22</x:v>
      </x:c>
      <x:c r="L2455" s="53">
        <x:f t="shared" si="449"/>
        <x:v>39</x:v>
      </x:c>
      <x:c r="M2455" s="54">
        <x:f t="shared" si="450"/>
        <x:v>2253.9646008195487</x:v>
      </x:c>
      <x:c r="N2455" s="54">
        <x:f t="shared" si="451"/>
        <x:v>1.0652531950135755</x:v>
      </x:c>
      <x:c r="O2455" s="55">
        <x:f t="shared" si="452"/>
        <x:v>115116</x:v>
      </x:c>
      <x:c r="P2455" s="55">
        <x:f t="shared" si="453"/>
        <x:v>28160</x:v>
      </x:c>
      <x:c r="Q2455" s="55">
        <x:f t="shared" si="454"/>
        <x:v>51631.32987533939</x:v>
      </x:c>
      <x:c r="R2455" s="55">
        <x:f t="shared" si="455"/>
        <x:v>15324.67012466061</x:v>
      </x:c>
      <x:c r="S2455" s="1" t="str">
        <x:f t="shared" si="456"/>
        <x:v>YES</x:v>
      </x:c>
      <x:c r="T2455" s="1">
        <x:f t="shared" si="457"/>
        <x:v>15324.67012466061</x:v>
      </x:c>
    </x:row>
    <x:row r="2456">
      <x:c r="A2456" s="1"/>
      <x:c r="B2456" s="1"/>
      <x:c r="C2456" s="1"/>
      <x:c r="D2456" s="1"/>
      <x:c r="E2456" s="1"/>
      <x:c r="F2456" s="1"/>
      <x:c r="G2456" s="1"/>
      <x:c r="H2456" s="1"/>
      <x:c r="I2456" s="53">
        <x:f t="shared" si="446"/>
        <x:v>3</x:v>
      </x:c>
      <x:c r="J2456" s="53">
        <x:f t="shared" si="447"/>
        <x:v>14</x:v>
      </x:c>
      <x:c r="K2456" s="53">
        <x:f t="shared" si="448"/>
        <x:v>23</x:v>
      </x:c>
      <x:c r="L2456" s="53">
        <x:f t="shared" si="449"/>
        <x:v>40</x:v>
      </x:c>
      <x:c r="M2456" s="54">
        <x:f t="shared" si="450"/>
        <x:v>2330.1111896769848</x:v>
      </x:c>
      <x:c r="N2456" s="54">
        <x:f t="shared" si="451"/>
        <x:v>1.1181327706090172</x:v>
      </x:c>
      <x:c r="O2456" s="55">
        <x:f t="shared" si="452"/>
        <x:v>117816</x:v>
      </x:c>
      <x:c r="P2456" s="55">
        <x:f t="shared" si="453"/>
        <x:v>29040</x:v>
      </x:c>
      <x:c r="Q2456" s="55">
        <x:f t="shared" si="454"/>
        <x:v>52953.319265225429</x:v>
      </x:c>
      <x:c r="R2456" s="55">
        <x:f t="shared" si="455"/>
        <x:v>15822.680734774571</x:v>
      </x:c>
      <x:c r="S2456" s="1" t="str">
        <x:f t="shared" si="456"/>
        <x:v>YES</x:v>
      </x:c>
      <x:c r="T2456" s="1">
        <x:f t="shared" si="457"/>
        <x:v>15822.680734774571</x:v>
      </x:c>
    </x:row>
    <x:row r="2457">
      <x:c r="A2457" s="1"/>
      <x:c r="B2457" s="1"/>
      <x:c r="C2457" s="1"/>
      <x:c r="D2457" s="1"/>
      <x:c r="E2457" s="1"/>
      <x:c r="F2457" s="1"/>
      <x:c r="G2457" s="1"/>
      <x:c r="H2457" s="1"/>
      <x:c r="I2457" s="53">
        <x:f t="shared" si="446"/>
        <x:v>3</x:v>
      </x:c>
      <x:c r="J2457" s="53">
        <x:f t="shared" si="447"/>
        <x:v>14</x:v>
      </x:c>
      <x:c r="K2457" s="53">
        <x:f t="shared" si="448"/>
        <x:v>24</x:v>
      </x:c>
      <x:c r="L2457" s="53">
        <x:f t="shared" si="449"/>
        <x:v>41</x:v>
      </x:c>
      <x:c r="M2457" s="54">
        <x:f t="shared" si="450"/>
        <x:v>2407.958139256481</x:v>
      </x:c>
      <x:c r="N2457" s="54">
        <x:f t="shared" si="451"/>
        <x:v>1.172193152261445</x:v>
      </x:c>
      <x:c r="O2457" s="55">
        <x:f t="shared" si="452"/>
        <x:v>120516</x:v>
      </x:c>
      <x:c r="P2457" s="55">
        <x:f t="shared" si="453"/>
        <x:v>29920</x:v>
      </x:c>
      <x:c r="Q2457" s="55">
        <x:f t="shared" si="454"/>
        <x:v>54304.828806536127</x:v>
      </x:c>
      <x:c r="R2457" s="55">
        <x:f t="shared" si="455"/>
        <x:v>16291.171193463873</x:v>
      </x:c>
      <x:c r="S2457" s="1" t="str">
        <x:f t="shared" si="456"/>
        <x:v>YES</x:v>
      </x:c>
      <x:c r="T2457" s="1">
        <x:f t="shared" si="457"/>
        <x:v>16291.171193463873</x:v>
      </x:c>
    </x:row>
    <x:row r="2458">
      <x:c r="A2458" s="1"/>
      <x:c r="B2458" s="1"/>
      <x:c r="C2458" s="1"/>
      <x:c r="D2458" s="1"/>
      <x:c r="E2458" s="1"/>
      <x:c r="F2458" s="1"/>
      <x:c r="G2458" s="1"/>
      <x:c r="H2458" s="1"/>
      <x:c r="I2458" s="53">
        <x:f t="shared" si="446"/>
        <x:v>3</x:v>
      </x:c>
      <x:c r="J2458" s="53">
        <x:f t="shared" si="447"/>
        <x:v>14</x:v>
      </x:c>
      <x:c r="K2458" s="53">
        <x:f t="shared" si="448"/>
        <x:v>25</x:v>
      </x:c>
      <x:c r="L2458" s="53">
        <x:f t="shared" si="449"/>
        <x:v>42</x:v>
      </x:c>
      <x:c r="M2458" s="54">
        <x:f t="shared" si="450"/>
        <x:v>2487.5360606715785</x:v>
      </x:c>
      <x:c r="N2458" s="54">
        <x:f t="shared" si="451"/>
        <x:v>1.2274555976885961</x:v>
      </x:c>
      <x:c r="O2458" s="55">
        <x:f t="shared" si="452"/>
        <x:v>123216</x:v>
      </x:c>
      <x:c r="P2458" s="55">
        <x:f t="shared" si="453"/>
        <x:v>30800</x:v>
      </x:c>
      <x:c r="Q2458" s="55">
        <x:f t="shared" si="454"/>
        <x:v>55686.389942214904</x:v>
      </x:c>
      <x:c r="R2458" s="55">
        <x:f t="shared" si="455"/>
        <x:v>16729.610057785096</x:v>
      </x:c>
      <x:c r="S2458" s="1" t="str">
        <x:f t="shared" si="456"/>
        <x:v>YES</x:v>
      </x:c>
      <x:c r="T2458" s="1">
        <x:f t="shared" si="457"/>
        <x:v>16729.610057785096</x:v>
      </x:c>
    </x:row>
    <x:row r="2459">
      <x:c r="A2459" s="1"/>
      <x:c r="B2459" s="1"/>
      <x:c r="C2459" s="1"/>
      <x:c r="D2459" s="1"/>
      <x:c r="E2459" s="1"/>
      <x:c r="F2459" s="1"/>
      <x:c r="G2459" s="1"/>
      <x:c r="H2459" s="1"/>
      <x:c r="I2459" s="53">
        <x:f t="shared" si="446"/>
        <x:v>3</x:v>
      </x:c>
      <x:c r="J2459" s="53">
        <x:f t="shared" si="447"/>
        <x:v>14</x:v>
      </x:c>
      <x:c r="K2459" s="53">
        <x:f t="shared" si="448"/>
        <x:v>26</x:v>
      </x:c>
      <x:c r="L2459" s="53">
        <x:f t="shared" si="449"/>
        <x:v>43</x:v>
      </x:c>
      <x:c r="M2459" s="54">
        <x:f t="shared" si="450"/>
        <x:v>2568.8760646322962</x:v>
      </x:c>
      <x:c r="N2459" s="54">
        <x:f t="shared" si="451"/>
        <x:v>1.2839417115502056</x:v>
      </x:c>
      <x:c r="O2459" s="55">
        <x:f t="shared" si="452"/>
        <x:v>125916</x:v>
      </x:c>
      <x:c r="P2459" s="55">
        <x:f t="shared" si="453"/>
        <x:v>31680</x:v>
      </x:c>
      <x:c r="Q2459" s="55">
        <x:f t="shared" si="454"/>
        <x:v>57098.542788755141</x:v>
      </x:c>
      <x:c r="R2459" s="55">
        <x:f t="shared" si="455"/>
        <x:v>17137.457211244859</x:v>
      </x:c>
      <x:c r="S2459" s="1" t="str">
        <x:f t="shared" si="456"/>
        <x:v>YES</x:v>
      </x:c>
      <x:c r="T2459" s="1">
        <x:f t="shared" si="457"/>
        <x:v>17137.457211244859</x:v>
      </x:c>
    </x:row>
    <x:row r="2460">
      <x:c r="A2460" s="1"/>
      <x:c r="B2460" s="1"/>
      <x:c r="C2460" s="1"/>
      <x:c r="D2460" s="1"/>
      <x:c r="E2460" s="1"/>
      <x:c r="F2460" s="1"/>
      <x:c r="G2460" s="1"/>
      <x:c r="H2460" s="1"/>
      <x:c r="I2460" s="53">
        <x:f t="shared" si="446"/>
        <x:v>3</x:v>
      </x:c>
      <x:c r="J2460" s="53">
        <x:f t="shared" si="447"/>
        <x:v>14</x:v>
      </x:c>
      <x:c r="K2460" s="53">
        <x:f t="shared" si="448"/>
        <x:v>27</x:v>
      </x:c>
      <x:c r="L2460" s="53">
        <x:f t="shared" si="449"/>
        <x:v>44</x:v>
      </x:c>
      <x:c r="M2460" s="54">
        <x:f t="shared" si="450"/>
        <x:v>2652.0097691520527</x:v>
      </x:c>
      <x:c r="N2460" s="54">
        <x:f t="shared" si="451"/>
        <x:v>1.3416734508000365</x:v>
      </x:c>
      <x:c r="O2460" s="55">
        <x:f t="shared" si="452"/>
        <x:v>128616</x:v>
      </x:c>
      <x:c r="P2460" s="55">
        <x:f t="shared" si="453"/>
        <x:v>32560</x:v>
      </x:c>
      <x:c r="Q2460" s="55">
        <x:f t="shared" si="454"/>
        <x:v>58541.836270000917</x:v>
      </x:c>
      <x:c r="R2460" s="55">
        <x:f t="shared" si="455"/>
        <x:v>17514.163729999083</x:v>
      </x:c>
      <x:c r="S2460" s="1" t="str">
        <x:f t="shared" si="456"/>
        <x:v>YES</x:v>
      </x:c>
      <x:c r="T2460" s="1">
        <x:f t="shared" si="457"/>
        <x:v>17514.163729999083</x:v>
      </x:c>
    </x:row>
    <x:row r="2461">
      <x:c r="A2461" s="1"/>
      <x:c r="B2461" s="1"/>
      <x:c r="C2461" s="1"/>
      <x:c r="D2461" s="1"/>
      <x:c r="E2461" s="1"/>
      <x:c r="F2461" s="1"/>
      <x:c r="G2461" s="1"/>
      <x:c r="H2461" s="1"/>
      <x:c r="I2461" s="53">
        <x:f t="shared" si="446"/>
        <x:v>3</x:v>
      </x:c>
      <x:c r="J2461" s="53">
        <x:f t="shared" si="447"/>
        <x:v>14</x:v>
      </x:c>
      <x:c r="K2461" s="53">
        <x:f t="shared" si="448"/>
        <x:v>28</x:v>
      </x:c>
      <x:c r="L2461" s="53">
        <x:f t="shared" si="449"/>
        <x:v>45</x:v>
      </x:c>
      <x:c r="M2461" s="54">
        <x:f t="shared" si="450"/>
        <x:v>2736.9693073692065</x:v>
      </x:c>
      <x:c r="N2461" s="54">
        <x:f t="shared" si="451"/>
        <x:v>1.4006731301175046</x:v>
      </x:c>
      <x:c r="O2461" s="55">
        <x:f t="shared" si="452"/>
        <x:v>131316</x:v>
      </x:c>
      <x:c r="P2461" s="55">
        <x:f t="shared" si="453"/>
        <x:v>33440</x:v>
      </x:c>
      <x:c r="Q2461" s="55">
        <x:f t="shared" si="454"/>
        <x:v>60016.828252937608</x:v>
      </x:c>
      <x:c r="R2461" s="55">
        <x:f t="shared" si="455"/>
        <x:v>17859.171747062392</x:v>
      </x:c>
      <x:c r="S2461" s="1" t="str">
        <x:f t="shared" si="456"/>
        <x:v>YES</x:v>
      </x:c>
      <x:c r="T2461" s="1">
        <x:f t="shared" si="457"/>
        <x:v>17859.171747062392</x:v>
      </x:c>
    </x:row>
    <x:row r="2462">
      <x:c r="A2462" s="1"/>
      <x:c r="B2462" s="1"/>
      <x:c r="C2462" s="1"/>
      <x:c r="D2462" s="1"/>
      <x:c r="E2462" s="1"/>
      <x:c r="F2462" s="1"/>
      <x:c r="G2462" s="1"/>
      <x:c r="H2462" s="1"/>
      <x:c r="I2462" s="53">
        <x:f t="shared" si="446"/>
        <x:v>3</x:v>
      </x:c>
      <x:c r="J2462" s="53">
        <x:f t="shared" si="447"/>
        <x:v>14</x:v>
      </x:c>
      <x:c r="K2462" s="53">
        <x:f t="shared" si="448"/>
        <x:v>29</x:v>
      </x:c>
      <x:c r="L2462" s="53">
        <x:f t="shared" si="449"/>
        <x:v>46</x:v>
      </x:c>
      <x:c r="M2462" s="54">
        <x:f t="shared" si="450"/>
        <x:v>2823.7873354848603</x:v>
      </x:c>
      <x:c r="N2462" s="54">
        <x:f t="shared" si="451"/>
        <x:v>1.4609634274200418</x:v>
      </x:c>
      <x:c r="O2462" s="55">
        <x:f t="shared" si="452"/>
        <x:v>134016</x:v>
      </x:c>
      <x:c r="P2462" s="55">
        <x:f t="shared" si="453"/>
        <x:v>34320</x:v>
      </x:c>
      <x:c r="Q2462" s="55">
        <x:f t="shared" si="454"/>
        <x:v>61524.085685501042</x:v>
      </x:c>
      <x:c r="R2462" s="55">
        <x:f t="shared" si="455"/>
        <x:v>18171.914314498958</x:v>
      </x:c>
      <x:c r="S2462" s="1" t="str">
        <x:f t="shared" si="456"/>
        <x:v>YES</x:v>
      </x:c>
      <x:c r="T2462" s="1">
        <x:f t="shared" si="457"/>
        <x:v>18171.914314498958</x:v>
      </x:c>
    </x:row>
    <x:row r="2463">
      <x:c r="A2463" s="1"/>
      <x:c r="B2463" s="1"/>
      <x:c r="C2463" s="1"/>
      <x:c r="D2463" s="1"/>
      <x:c r="E2463" s="1"/>
      <x:c r="F2463" s="1"/>
      <x:c r="G2463" s="1"/>
      <x:c r="H2463" s="1"/>
      <x:c r="I2463" s="53">
        <x:f t="shared" si="446"/>
        <x:v>3</x:v>
      </x:c>
      <x:c r="J2463" s="53">
        <x:f t="shared" si="447"/>
        <x:v>14</x:v>
      </x:c>
      <x:c r="K2463" s="53">
        <x:f t="shared" si="448"/>
        <x:v>30</x:v>
      </x:c>
      <x:c r="L2463" s="53">
        <x:f t="shared" si="449"/>
        <x:v>47</x:v>
      </x:c>
      <x:c r="M2463" s="54">
        <x:f t="shared" si="450"/>
        <x:v>2912.4970408186309</x:v>
      </x:c>
      <x:c r="N2463" s="54">
        <x:f t="shared" si="451"/>
        <x:v>1.5225673894573826</x:v>
      </x:c>
      <x:c r="O2463" s="55">
        <x:f t="shared" si="452"/>
        <x:v>136716</x:v>
      </x:c>
      <x:c r="P2463" s="55">
        <x:f t="shared" si="453"/>
        <x:v>35200</x:v>
      </x:c>
      <x:c r="Q2463" s="55">
        <x:f t="shared" si="454"/>
        <x:v>63064.184736434567</x:v>
      </x:c>
      <x:c r="R2463" s="55">
        <x:f t="shared" si="455"/>
        <x:v>18451.815263565433</x:v>
      </x:c>
      <x:c r="S2463" s="1" t="str">
        <x:f t="shared" si="456"/>
        <x:v>YES</x:v>
      </x:c>
      <x:c r="T2463" s="1">
        <x:f t="shared" si="457"/>
        <x:v>18451.815263565433</x:v>
      </x:c>
    </x:row>
    <x:row r="2464">
      <x:c r="A2464" s="1"/>
      <x:c r="B2464" s="1"/>
      <x:c r="C2464" s="1"/>
      <x:c r="D2464" s="1"/>
      <x:c r="E2464" s="1"/>
      <x:c r="F2464" s="1"/>
      <x:c r="G2464" s="1"/>
      <x:c r="H2464" s="1"/>
      <x:c r="I2464" s="53">
        <x:f t="shared" si="446"/>
        <x:v>3</x:v>
      </x:c>
      <x:c r="J2464" s="53">
        <x:f t="shared" si="447"/>
        <x:v>15</x:v>
      </x:c>
      <x:c r="K2464" s="53">
        <x:f t="shared" si="448"/>
        <x:v>0</x:v>
      </x:c>
      <x:c r="L2464" s="53">
        <x:f t="shared" si="449"/>
        <x:v>18</x:v>
      </x:c>
      <x:c r="M2464" s="54">
        <x:f t="shared" si="450"/>
        <x:v>1011.1041749241498</x:v>
      </x:c>
      <x:c r="N2464" s="54">
        <x:f t="shared" si="451"/>
        <x:v>0.20215567703065956</x:v>
      </x:c>
      <x:c r="O2464" s="55">
        <x:f t="shared" si="452"/>
        <x:v>57810</x:v>
      </x:c>
      <x:c r="P2464" s="55">
        <x:f t="shared" si="453"/>
        <x:v>9240</x:v>
      </x:c>
      <x:c r="Q2464" s="55">
        <x:f t="shared" si="454"/>
        <x:v>30053.891925766489</x:v>
      </x:c>
      <x:c r="R2464" s="55">
        <x:f t="shared" si="455"/>
        <x:v>-1483.8919257664893</x:v>
      </x:c>
      <x:c r="S2464" s="1" t="str">
        <x:f t="shared" si="456"/>
        <x:v>YES</x:v>
      </x:c>
      <x:c r="T2464" s="1">
        <x:f t="shared" si="457"/>
        <x:v>-1483.8919257664893</x:v>
      </x:c>
    </x:row>
    <x:row r="2465">
      <x:c r="A2465" s="1"/>
      <x:c r="B2465" s="1"/>
      <x:c r="C2465" s="1"/>
      <x:c r="D2465" s="1"/>
      <x:c r="E2465" s="1"/>
      <x:c r="F2465" s="1"/>
      <x:c r="G2465" s="1"/>
      <x:c r="H2465" s="1"/>
      <x:c r="I2465" s="53">
        <x:f t="shared" si="446"/>
        <x:v>3</x:v>
      </x:c>
      <x:c r="J2465" s="53">
        <x:f t="shared" si="447"/>
        <x:v>15</x:v>
      </x:c>
      <x:c r="K2465" s="53">
        <x:f t="shared" si="448"/>
        <x:v>1</x:v>
      </x:c>
      <x:c r="L2465" s="53">
        <x:f t="shared" si="449"/>
        <x:v>19</x:v>
      </x:c>
      <x:c r="M2465" s="54">
        <x:f t="shared" si="450"/>
        <x:v>1056.6666749241499</x:v>
      </x:c>
      <x:c r="N2465" s="54">
        <x:f t="shared" si="451"/>
        <x:v>0.23379630203065965</x:v>
      </x:c>
      <x:c r="O2465" s="55">
        <x:f t="shared" si="452"/>
        <x:v>60510</x:v>
      </x:c>
      <x:c r="P2465" s="55">
        <x:f t="shared" si="453"/>
        <x:v>10120</x:v>
      </x:c>
      <x:c r="Q2465" s="55">
        <x:f t="shared" si="454"/>
        <x:v>30844.907550766489</x:v>
      </x:c>
      <x:c r="R2465" s="55">
        <x:f t="shared" si="455"/>
        <x:v>-454.90755076648929</x:v>
      </x:c>
      <x:c r="S2465" s="1" t="str">
        <x:f t="shared" si="456"/>
        <x:v>YES</x:v>
      </x:c>
      <x:c r="T2465" s="1">
        <x:f t="shared" si="457"/>
        <x:v>-454.90755076648929</x:v>
      </x:c>
    </x:row>
    <x:row r="2466">
      <x:c r="A2466" s="1"/>
      <x:c r="B2466" s="1"/>
      <x:c r="C2466" s="1"/>
      <x:c r="D2466" s="1"/>
      <x:c r="E2466" s="1"/>
      <x:c r="F2466" s="1"/>
      <x:c r="G2466" s="1"/>
      <x:c r="H2466" s="1"/>
      <x:c r="I2466" s="53">
        <x:f t="shared" si="446"/>
        <x:v>3</x:v>
      </x:c>
      <x:c r="J2466" s="53">
        <x:f t="shared" si="447"/>
        <x:v>15</x:v>
      </x:c>
      <x:c r="K2466" s="53">
        <x:f t="shared" si="448"/>
        <x:v>2</x:v>
      </x:c>
      <x:c r="L2466" s="53">
        <x:f t="shared" si="449"/>
        <x:v>20</x:v>
      </x:c>
      <x:c r="M2466" s="54">
        <x:f t="shared" si="450"/>
        <x:v>1103.3682374241498</x:v>
      </x:c>
      <x:c r="N2466" s="54">
        <x:f t="shared" si="451"/>
        <x:v>0.26622794265565958</x:v>
      </x:c>
      <x:c r="O2466" s="55">
        <x:f t="shared" si="452"/>
        <x:v>63210</x:v>
      </x:c>
      <x:c r="P2466" s="55">
        <x:f t="shared" si="453"/>
        <x:v>11000</x:v>
      </x:c>
      <x:c r="Q2466" s="55">
        <x:f t="shared" si="454"/>
        <x:v>31655.698566391489</x:v>
      </x:c>
      <x:c r="R2466" s="55">
        <x:f t="shared" si="455"/>
        <x:v>554.30143360851071</x:v>
      </x:c>
      <x:c r="S2466" s="1" t="str">
        <x:f t="shared" si="456"/>
        <x:v>YES</x:v>
      </x:c>
      <x:c r="T2466" s="1">
        <x:f t="shared" si="457"/>
        <x:v>554.30143360851071</x:v>
      </x:c>
    </x:row>
    <x:row r="2467">
      <x:c r="A2467" s="1"/>
      <x:c r="B2467" s="1"/>
      <x:c r="C2467" s="1"/>
      <x:c r="D2467" s="1"/>
      <x:c r="E2467" s="1"/>
      <x:c r="F2467" s="1"/>
      <x:c r="G2467" s="1"/>
      <x:c r="H2467" s="1"/>
      <x:c r="I2467" s="53">
        <x:f t="shared" si="446"/>
        <x:v>3</x:v>
      </x:c>
      <x:c r="J2467" s="53">
        <x:f t="shared" si="447"/>
        <x:v>15</x:v>
      </x:c>
      <x:c r="K2467" s="53">
        <x:f t="shared" si="448"/>
        <x:v>3</x:v>
      </x:c>
      <x:c r="L2467" s="53">
        <x:f t="shared" si="449"/>
        <x:v>21</x:v>
      </x:c>
      <x:c r="M2467" s="54">
        <x:f t="shared" si="450"/>
        <x:v>1151.2302198460247</x:v>
      </x:c>
      <x:c r="N2467" s="54">
        <x:f t="shared" si="451"/>
        <x:v>0.29946543044862828</x:v>
      </x:c>
      <x:c r="O2467" s="55">
        <x:f t="shared" si="452"/>
        <x:v>65910</x:v>
      </x:c>
      <x:c r="P2467" s="55">
        <x:f t="shared" si="453"/>
        <x:v>11880</x:v>
      </x:c>
      <x:c r="Q2467" s="55">
        <x:f t="shared" si="454"/>
        <x:v>32486.635761215708</x:v>
      </x:c>
      <x:c r="R2467" s="55">
        <x:f t="shared" si="455"/>
        <x:v>1543.364238784292</x:v>
      </x:c>
      <x:c r="S2467" s="1" t="str">
        <x:f t="shared" si="456"/>
        <x:v>YES</x:v>
      </x:c>
      <x:c r="T2467" s="1">
        <x:f t="shared" si="457"/>
        <x:v>1543.364238784292</x:v>
      </x:c>
    </x:row>
    <x:row r="2468">
      <x:c r="A2468" s="1"/>
      <x:c r="B2468" s="1"/>
      <x:c r="C2468" s="1"/>
      <x:c r="D2468" s="1"/>
      <x:c r="E2468" s="1"/>
      <x:c r="F2468" s="1"/>
      <x:c r="G2468" s="1"/>
      <x:c r="H2468" s="1"/>
      <x:c r="I2468" s="53">
        <x:f t="shared" si="446"/>
        <x:v>3</x:v>
      </x:c>
      <x:c r="J2468" s="53">
        <x:f t="shared" si="447"/>
        <x:v>15</x:v>
      </x:c>
      <x:c r="K2468" s="53">
        <x:f t="shared" si="448"/>
        <x:v>4</x:v>
      </x:c>
      <x:c r="L2468" s="53">
        <x:f t="shared" si="449"/>
        <x:v>22</x:v>
      </x:c>
      <x:c r="M2468" s="54">
        <x:f t="shared" si="450"/>
        <x:v>1200.274335568681</x:v>
      </x:c>
      <x:c r="N2468" s="54">
        <x:f t="shared" si="451"/>
        <x:v>0.33352384414491731</x:v>
      </x:c>
      <x:c r="O2468" s="55">
        <x:f t="shared" si="452"/>
        <x:v>68610</x:v>
      </x:c>
      <x:c r="P2468" s="55">
        <x:f t="shared" si="453"/>
        <x:v>12760</x:v>
      </x:c>
      <x:c r="Q2468" s="55">
        <x:f t="shared" si="454"/>
        <x:v>33338.096103622935</x:v>
      </x:c>
      <x:c r="R2468" s="55">
        <x:f t="shared" si="455"/>
        <x:v>2511.9038963770654</x:v>
      </x:c>
      <x:c r="S2468" s="1" t="str">
        <x:f t="shared" si="456"/>
        <x:v>YES</x:v>
      </x:c>
      <x:c r="T2468" s="1">
        <x:f t="shared" si="457"/>
        <x:v>2511.9038963770654</x:v>
      </x:c>
    </x:row>
    <x:row r="2469">
      <x:c r="A2469" s="1"/>
      <x:c r="B2469" s="1"/>
      <x:c r="C2469" s="1"/>
      <x:c r="D2469" s="1"/>
      <x:c r="E2469" s="1"/>
      <x:c r="F2469" s="1"/>
      <x:c r="G2469" s="1"/>
      <x:c r="H2469" s="1"/>
      <x:c r="I2469" s="53">
        <x:f t="shared" si="446"/>
        <x:v>3</x:v>
      </x:c>
      <x:c r="J2469" s="53">
        <x:f t="shared" si="447"/>
        <x:v>15</x:v>
      </x:c>
      <x:c r="K2469" s="53">
        <x:f t="shared" si="448"/>
        <x:v>5</x:v>
      </x:c>
      <x:c r="L2469" s="53">
        <x:f t="shared" si="449"/>
        <x:v>23</x:v>
      </x:c>
      <x:c r="M2469" s="54">
        <x:f t="shared" si="450"/>
        <x:v>1250.5226594898845</x:v>
      </x:c>
      <x:c r="N2469" s="54">
        <x:f t="shared" si="451"/>
        <x:v>0.368418513534642</x:v>
      </x:c>
      <x:c r="O2469" s="55">
        <x:f t="shared" si="452"/>
        <x:v>71310</x:v>
      </x:c>
      <x:c r="P2469" s="55">
        <x:f t="shared" si="453"/>
        <x:v>13640</x:v>
      </x:c>
      <x:c r="Q2469" s="55">
        <x:f t="shared" si="454"/>
        <x:v>34210.462838366053</x:v>
      </x:c>
      <x:c r="R2469" s="55">
        <x:f t="shared" si="455"/>
        <x:v>3459.5371616339471</x:v>
      </x:c>
      <x:c r="S2469" s="1" t="str">
        <x:f t="shared" si="456"/>
        <x:v>YES</x:v>
      </x:c>
      <x:c r="T2469" s="1">
        <x:f t="shared" si="457"/>
        <x:v>3459.5371616339471</x:v>
      </x:c>
    </x:row>
    <x:row r="2470">
      <x:c r="A2470" s="1"/>
      <x:c r="B2470" s="1"/>
      <x:c r="C2470" s="1"/>
      <x:c r="D2470" s="1"/>
      <x:c r="E2470" s="1"/>
      <x:c r="F2470" s="1"/>
      <x:c r="G2470" s="1"/>
      <x:c r="H2470" s="1"/>
      <x:c r="I2470" s="53">
        <x:f t="shared" si="446"/>
        <x:v>3</x:v>
      </x:c>
      <x:c r="J2470" s="53">
        <x:f t="shared" si="447"/>
        <x:v>15</x:v>
      </x:c>
      <x:c r="K2470" s="53">
        <x:f t="shared" si="448"/>
        <x:v>6</x:v>
      </x:c>
      <x:c r="L2470" s="53">
        <x:f t="shared" si="449"/>
        <x:v>24</x:v>
      </x:c>
      <x:c r="M2470" s="54">
        <x:f t="shared" si="450"/>
        <x:v>1301.9976336715176</x:v>
      </x:c>
      <x:c r="N2470" s="54">
        <x:f t="shared" si="451"/>
        <x:v>0.40416502338299837</x:v>
      </x:c>
      <x:c r="O2470" s="55">
        <x:f t="shared" si="452"/>
        <x:v>74010</x:v>
      </x:c>
      <x:c r="P2470" s="55">
        <x:f t="shared" si="453"/>
        <x:v>14520</x:v>
      </x:c>
      <x:c r="Q2470" s="55">
        <x:f t="shared" si="454"/>
        <x:v>35104.125584574955</x:v>
      </x:c>
      <x:c r="R2470" s="55">
        <x:f t="shared" si="455"/>
        <x:v>4385.8744154250453</x:v>
      </x:c>
      <x:c r="S2470" s="1" t="str">
        <x:f t="shared" si="456"/>
        <x:v>YES</x:v>
      </x:c>
      <x:c r="T2470" s="1">
        <x:f t="shared" si="457"/>
        <x:v>4385.8744154250453</x:v>
      </x:c>
    </x:row>
    <x:row r="2471">
      <x:c r="A2471" s="1"/>
      <x:c r="B2471" s="1"/>
      <x:c r="C2471" s="1"/>
      <x:c r="D2471" s="1"/>
      <x:c r="E2471" s="1"/>
      <x:c r="F2471" s="1"/>
      <x:c r="G2471" s="1"/>
      <x:c r="H2471" s="1"/>
      <x:c r="I2471" s="53">
        <x:f t="shared" si="446"/>
        <x:v>3</x:v>
      </x:c>
      <x:c r="J2471" s="53">
        <x:f t="shared" si="447"/>
        <x:v>15</x:v>
      </x:c>
      <x:c r="K2471" s="53">
        <x:f t="shared" si="448"/>
        <x:v>7</x:v>
      </x:c>
      <x:c r="L2471" s="53">
        <x:f t="shared" si="449"/>
        <x:v>25</x:v>
      </x:c>
      <x:c r="M2471" s="54">
        <x:f t="shared" si="450"/>
        <x:v>1354.722073069478</x:v>
      </x:c>
      <x:c r="N2471" s="54">
        <x:f t="shared" si="451"/>
        <x:v>0.44077921740935977</x:v>
      </x:c>
      <x:c r="O2471" s="55">
        <x:f t="shared" si="452"/>
        <x:v>76710</x:v>
      </x:c>
      <x:c r="P2471" s="55">
        <x:f t="shared" si="453"/>
        <x:v>15400</x:v>
      </x:c>
      <x:c r="Q2471" s="55">
        <x:f t="shared" si="454"/>
        <x:v>36019.480435233992</x:v>
      </x:c>
      <x:c r="R2471" s="55">
        <x:f t="shared" si="455"/>
        <x:v>5290.5195647660075</x:v>
      </x:c>
      <x:c r="S2471" s="1" t="str">
        <x:f t="shared" si="456"/>
        <x:v>YES</x:v>
      </x:c>
      <x:c r="T2471" s="1">
        <x:f t="shared" si="457"/>
        <x:v>5290.5195647660075</x:v>
      </x:c>
    </x:row>
    <x:row r="2472">
      <x:c r="A2472" s="1"/>
      <x:c r="B2472" s="1"/>
      <x:c r="C2472" s="1"/>
      <x:c r="D2472" s="1"/>
      <x:c r="E2472" s="1"/>
      <x:c r="F2472" s="1"/>
      <x:c r="G2472" s="1"/>
      <x:c r="H2472" s="1"/>
      <x:c r="I2472" s="53">
        <x:f t="shared" si="446"/>
        <x:v>3</x:v>
      </x:c>
      <x:c r="J2472" s="53">
        <x:f t="shared" si="447"/>
        <x:v>15</x:v>
      </x:c>
      <x:c r="K2472" s="53">
        <x:f t="shared" si="448"/>
        <x:v>8</x:v>
      </x:c>
      <x:c r="L2472" s="53">
        <x:f t="shared" si="449"/>
        <x:v>26</x:v>
      </x:c>
      <x:c r="M2472" s="54">
        <x:f t="shared" si="450"/>
        <x:v>1408.7191713494581</x:v>
      </x:c>
      <x:c r="N2472" s="54">
        <x:f t="shared" si="451"/>
        <x:v>0.47827720232601256</x:v>
      </x:c>
      <x:c r="O2472" s="55">
        <x:f t="shared" si="452"/>
        <x:v>79410</x:v>
      </x:c>
      <x:c r="P2472" s="55">
        <x:f t="shared" si="453"/>
        <x:v>16280</x:v>
      </x:c>
      <x:c r="Q2472" s="55">
        <x:f t="shared" si="454"/>
        <x:v>36956.930058150312</x:v>
      </x:c>
      <x:c r="R2472" s="55">
        <x:f t="shared" si="455"/>
        <x:v>6173.0699418496879</x:v>
      </x:c>
      <x:c r="S2472" s="1" t="str">
        <x:f t="shared" si="456"/>
        <x:v>YES</x:v>
      </x:c>
      <x:c r="T2472" s="1">
        <x:f t="shared" si="457"/>
        <x:v>6173.0699418496879</x:v>
      </x:c>
    </x:row>
    <x:row r="2473">
      <x:c r="A2473" s="1"/>
      <x:c r="B2473" s="1"/>
      <x:c r="C2473" s="1"/>
      <x:c r="D2473" s="1"/>
      <x:c r="E2473" s="1"/>
      <x:c r="F2473" s="1"/>
      <x:c r="G2473" s="1"/>
      <x:c r="H2473" s="1"/>
      <x:c r="I2473" s="53">
        <x:f t="shared" si="446"/>
        <x:v>3</x:v>
      </x:c>
      <x:c r="J2473" s="53">
        <x:f t="shared" si="447"/>
        <x:v>15</x:v>
      </x:c>
      <x:c r="K2473" s="53">
        <x:f t="shared" si="448"/>
        <x:v>9</x:v>
      </x:c>
      <x:c r="L2473" s="53">
        <x:f t="shared" si="449"/>
        <x:v>27</x:v>
      </x:c>
      <x:c r="M2473" s="54">
        <x:f t="shared" si="450"/>
        <x:v>1464.0125067898525</x:v>
      </x:c>
      <x:c r="N2473" s="54">
        <x:f t="shared" si="451"/>
        <x:v>0.51667535193739755</x:v>
      </x:c>
      <x:c r="O2473" s="55">
        <x:f t="shared" si="452"/>
        <x:v>82110</x:v>
      </x:c>
      <x:c r="P2473" s="55">
        <x:f t="shared" si="453"/>
        <x:v>17160</x:v>
      </x:c>
      <x:c r="Q2473" s="55">
        <x:f t="shared" si="454"/>
        <x:v>37916.883798434937</x:v>
      </x:c>
      <x:c r="R2473" s="55">
        <x:f t="shared" si="455"/>
        <x:v>7033.1162015650625</x:v>
      </x:c>
      <x:c r="S2473" s="1" t="str">
        <x:f t="shared" si="456"/>
        <x:v>YES</x:v>
      </x:c>
      <x:c r="T2473" s="1">
        <x:f t="shared" si="457"/>
        <x:v>7033.1162015650625</x:v>
      </x:c>
    </x:row>
    <x:row r="2474">
      <x:c r="A2474" s="1"/>
      <x:c r="B2474" s="1"/>
      <x:c r="C2474" s="1"/>
      <x:c r="D2474" s="1"/>
      <x:c r="E2474" s="1"/>
      <x:c r="F2474" s="1"/>
      <x:c r="G2474" s="1"/>
      <x:c r="H2474" s="1"/>
      <x:c r="I2474" s="53">
        <x:f t="shared" si="446"/>
        <x:v>3</x:v>
      </x:c>
      <x:c r="J2474" s="53">
        <x:f t="shared" si="447"/>
        <x:v>15</x:v>
      </x:c>
      <x:c r="K2474" s="53">
        <x:f t="shared" si="448"/>
        <x:v>10</x:v>
      </x:c>
      <x:c r="L2474" s="53">
        <x:f t="shared" si="449"/>
        <x:v>28</x:v>
      </x:c>
      <x:c r="M2474" s="54">
        <x:f t="shared" si="450"/>
        <x:v>1520.6260482730654</x:v>
      </x:c>
      <x:c r="N2474" s="54">
        <x:f t="shared" si="451"/>
        <x:v>0.55599031130073984</x:v>
      </x:c>
      <x:c r="O2474" s="55">
        <x:f t="shared" si="452"/>
        <x:v>84810</x:v>
      </x:c>
      <x:c r="P2474" s="55">
        <x:f t="shared" si="453"/>
        <x:v>18040</x:v>
      </x:c>
      <x:c r="Q2474" s="55">
        <x:f t="shared" si="454"/>
        <x:v>38899.7577825185</x:v>
      </x:c>
      <x:c r="R2474" s="55">
        <x:f t="shared" si="455"/>
        <x:v>7870.2422174815001</x:v>
      </x:c>
      <x:c r="S2474" s="1" t="str">
        <x:f t="shared" si="456"/>
        <x:v>YES</x:v>
      </x:c>
      <x:c r="T2474" s="1">
        <x:f t="shared" si="457"/>
        <x:v>7870.2422174815001</x:v>
      </x:c>
    </x:row>
    <x:row r="2475">
      <x:c r="A2475" s="1"/>
      <x:c r="B2475" s="1"/>
      <x:c r="C2475" s="1"/>
      <x:c r="D2475" s="1"/>
      <x:c r="E2475" s="1"/>
      <x:c r="F2475" s="1"/>
      <x:c r="G2475" s="1"/>
      <x:c r="H2475" s="1"/>
      <x:c r="I2475" s="53">
        <x:f t="shared" si="446"/>
        <x:v>3</x:v>
      </x:c>
      <x:c r="J2475" s="53">
        <x:f t="shared" si="447"/>
        <x:v>15</x:v>
      </x:c>
      <x:c r="K2475" s="53">
        <x:f t="shared" si="448"/>
        <x:v>11</x:v>
      </x:c>
      <x:c r="L2475" s="53">
        <x:f t="shared" si="449"/>
        <x:v>29</x:v>
      </x:c>
      <x:c r="M2475" s="54">
        <x:f t="shared" si="450"/>
        <x:v>1578.5841613665045</x:v>
      </x:c>
      <x:c r="N2475" s="54">
        <x:f t="shared" si="451"/>
        <x:v>0.59623900094896143</x:v>
      </x:c>
      <x:c r="O2475" s="55">
        <x:f t="shared" si="452"/>
        <x:v>87510</x:v>
      </x:c>
      <x:c r="P2475" s="55">
        <x:f t="shared" si="453"/>
        <x:v>18920</x:v>
      </x:c>
      <x:c r="Q2475" s="55">
        <x:f t="shared" si="454"/>
        <x:v>39905.975023724037</x:v>
      </x:c>
      <x:c r="R2475" s="55">
        <x:f t="shared" si="455"/>
        <x:v>8684.0249762759631</x:v>
      </x:c>
      <x:c r="S2475" s="1" t="str">
        <x:f t="shared" si="456"/>
        <x:v>YES</x:v>
      </x:c>
      <x:c r="T2475" s="1">
        <x:f t="shared" si="457"/>
        <x:v>8684.0249762759631</x:v>
      </x:c>
    </x:row>
    <x:row r="2476">
      <x:c r="A2476" s="1"/>
      <x:c r="B2476" s="1"/>
      <x:c r="C2476" s="1"/>
      <x:c r="D2476" s="1"/>
      <x:c r="E2476" s="1"/>
      <x:c r="F2476" s="1"/>
      <x:c r="G2476" s="1"/>
      <x:c r="H2476" s="1"/>
      <x:c r="I2476" s="53">
        <x:f t="shared" si="446"/>
        <x:v>3</x:v>
      </x:c>
      <x:c r="J2476" s="53">
        <x:f t="shared" si="447"/>
        <x:v>15</x:v>
      </x:c>
      <x:c r="K2476" s="53">
        <x:f t="shared" si="448"/>
        <x:v>12</x:v>
      </x:c>
      <x:c r="L2476" s="53">
        <x:f t="shared" si="449"/>
        <x:v>30</x:v>
      </x:c>
      <x:c r="M2476" s="54">
        <x:f t="shared" si="450"/>
        <x:v>1637.911614494569</x:v>
      </x:c>
      <x:c r="N2476" s="54">
        <x:f t="shared" si="451"/>
        <x:v>0.63743862117678407</x:v>
      </x:c>
      <x:c r="O2476" s="55">
        <x:f t="shared" si="452"/>
        <x:v>90210</x:v>
      </x:c>
      <x:c r="P2476" s="55">
        <x:f t="shared" si="453"/>
        <x:v>19800</x:v>
      </x:c>
      <x:c r="Q2476" s="55">
        <x:f t="shared" si="454"/>
        <x:v>40935.965529419598</x:v>
      </x:c>
      <x:c r="R2476" s="55">
        <x:f t="shared" si="455"/>
        <x:v>9474.0344705804018</x:v>
      </x:c>
      <x:c r="S2476" s="1" t="str">
        <x:f t="shared" si="456"/>
        <x:v>YES</x:v>
      </x:c>
      <x:c r="T2476" s="1">
        <x:f t="shared" si="457"/>
        <x:v>9474.0344705804018</x:v>
      </x:c>
    </x:row>
    <x:row r="2477">
      <x:c r="A2477" s="1"/>
      <x:c r="B2477" s="1"/>
      <x:c r="C2477" s="1"/>
      <x:c r="D2477" s="1"/>
      <x:c r="E2477" s="1"/>
      <x:c r="F2477" s="1"/>
      <x:c r="G2477" s="1"/>
      <x:c r="H2477" s="1"/>
      <x:c r="I2477" s="53">
        <x:f t="shared" si="446"/>
        <x:v>3</x:v>
      </x:c>
      <x:c r="J2477" s="53">
        <x:f t="shared" si="447"/>
        <x:v>15</x:v>
      </x:c>
      <x:c r="K2477" s="53">
        <x:f t="shared" si="448"/>
        <x:v>13</x:v>
      </x:c>
      <x:c r="L2477" s="53">
        <x:f t="shared" si="449"/>
        <x:v>31</x:v>
      </x:c>
      <x:c r="M2477" s="54">
        <x:f t="shared" si="450"/>
        <x:v>1698.6335852029533</x:v>
      </x:c>
      <x:c r="N2477" s="54">
        <x:f t="shared" si="451"/>
        <x:v>0.67960665639093976</x:v>
      </x:c>
      <x:c r="O2477" s="55">
        <x:f t="shared" si="452"/>
        <x:v>92910</x:v>
      </x:c>
      <x:c r="P2477" s="55">
        <x:f t="shared" si="453"/>
        <x:v>20680</x:v>
      </x:c>
      <x:c r="Q2477" s="55">
        <x:f t="shared" si="454"/>
        <x:v>41990.16640977349</x:v>
      </x:c>
      <x:c r="R2477" s="55">
        <x:f t="shared" si="455"/>
        <x:v>10239.83359022651</x:v>
      </x:c>
      <x:c r="S2477" s="1" t="str">
        <x:f t="shared" si="456"/>
        <x:v>YES</x:v>
      </x:c>
      <x:c r="T2477" s="1">
        <x:f t="shared" si="457"/>
        <x:v>10239.83359022651</x:v>
      </x:c>
    </x:row>
    <x:row r="2478">
      <x:c r="A2478" s="1"/>
      <x:c r="B2478" s="1"/>
      <x:c r="C2478" s="1"/>
      <x:c r="D2478" s="1"/>
      <x:c r="E2478" s="1"/>
      <x:c r="F2478" s="1"/>
      <x:c r="G2478" s="1"/>
      <x:c r="H2478" s="1"/>
      <x:c r="I2478" s="53" t="n">
        <x:f t="shared" ref="I2478:I2541" si="458">INT((ROW()-ROW($I$46))/((CARROT_CAP+1)*(MESCLUN_CAP+1)))</x:f>
        <x:v>3</x:v>
      </x:c>
      <x:c r="J2478" s="53" t="n">
        <x:f t="shared" ref="J2478:J2541" si="459">MOD(INT((ROW()-ROW($I$46))/(MESCLUN_CAP+1)),CARROT_CAP+1)</x:f>
        <x:v>15</x:v>
      </x:c>
      <x:c r="K2478" s="53" t="n">
        <x:f t="shared" ref="K2478:K2541" si="460">MOD(ROW()-ROW($I$46),MESCLUN_CAP+1)</x:f>
        <x:v>14</x:v>
      </x:c>
      <x:c r="L2478" s="53" t="n">
        <x:f t="shared" ref="L2478:L2541" si="461">SUM(I2478:K2478)</x:f>
        <x:v>32</x:v>
      </x:c>
      <x:c r="M2478" s="54" t="n">
        <x:f t="shared" ref="M2478:M2541" si="462">I2478*TOMATO_HOURS*WEEKS*(1+TOMATO_DIM)^I2478+J2478*CARROT_HOURS*WEEKS*(1+CARROT_DIM)^J2478+K2478*MESCLUN_HOURS*WEEKS*(1+MESCLUN_DIM)^K2478</x:f>
        <x:v>1760.775666516614</x:v>
      </x:c>
      <x:c r="N2478" s="54" t="n">
        <x:f t="shared" ref="N2478:N2541" si="463">MAX(M2478-FARMER_HOURS,0)/TEMP_HOURS_PER_WORKER</x:f>
        <x:v>0.7227608795254263</x:v>
      </x:c>
      <x:c r="O2478" s="55" t="n">
        <x:f t="shared" ref="O2478:O2541" si="464">I2478*TOMATO_PRICE+J2478*CARROT_PRICE+K2478*MESCLUN_PRICE</x:f>
        <x:v>95610</x:v>
      </x:c>
      <x:c r="P2478" s="55" t="n">
        <x:f t="shared" ref="P2478:P2541" si="465">I2478*TOMATO_FERTILIZER+J2478*CARROT_FERTILIZER+K2478*MESCLUN_FERTILIZER</x:f>
        <x:v>21560</x:v>
      </x:c>
      <x:c r="Q2478" s="55" t="n">
        <x:f t="shared" ref="Q2478:Q2541" si="466">MIN(M2478,FARMER_HOURS)*FARMER_RATE+MAX(M2478-FARMER_HOURS,0)*TEMP_RATE</x:f>
        <x:v>43069.02198813566</x:v>
      </x:c>
      <x:c r="R2478" s="55" t="n">
        <x:f t="shared" ref="R2478:R2541" si="467">O2478-P2478-Q2478-FIXED_COST</x:f>
        <x:v>10980.97801186434</x:v>
      </x:c>
      <x:c r="S2478" s="1" t="str">
        <x:f t="shared" ref="S2478:S2541" si="468">IF(AND(L2478&lt;=TOTAL_BED_CAP,N2478&lt;=TEMP_WORKER_CAP),"YES","NO")</x:f>
        <x:v>YES</x:v>
      </x:c>
      <x:c r="T2478" s="1" t="n">
        <x:f t="shared" ref="T2478:T2541" si="469">IF(S2478="YES",R2478,-1E+99)</x:f>
        <x:v>10980.97801186434</x:v>
      </x:c>
    </x:row>
    <x:row r="2479">
      <x:c r="A2479" s="1"/>
      <x:c r="B2479" s="1"/>
      <x:c r="C2479" s="1"/>
      <x:c r="D2479" s="1"/>
      <x:c r="E2479" s="1"/>
      <x:c r="F2479" s="1"/>
      <x:c r="G2479" s="1"/>
      <x:c r="H2479" s="1"/>
      <x:c r="I2479" s="53">
        <x:f t="shared" si="458"/>
        <x:v>3</x:v>
      </x:c>
      <x:c r="J2479" s="53">
        <x:f t="shared" si="459"/>
        <x:v>15</x:v>
      </x:c>
      <x:c r="K2479" s="53">
        <x:f t="shared" si="460"/>
        <x:v>15</x:v>
      </x:c>
      <x:c r="L2479" s="53">
        <x:f t="shared" si="461"/>
        <x:v>33</x:v>
      </x:c>
      <x:c r="M2479" s="54">
        <x:f t="shared" si="462"/>
        <x:v>1824.363873392761</x:v>
      </x:c>
      <x:c r="N2479" s="54">
        <x:f t="shared" si="463"/>
        <x:v>0.76691935652275067</x:v>
      </x:c>
      <x:c r="O2479" s="55">
        <x:f t="shared" si="464"/>
        <x:v>98310</x:v>
      </x:c>
      <x:c r="P2479" s="55">
        <x:f t="shared" si="465"/>
        <x:v>22440</x:v>
      </x:c>
      <x:c r="Q2479" s="55">
        <x:f t="shared" si="466"/>
        <x:v>44172.983913068761</x:v>
      </x:c>
      <x:c r="R2479" s="55">
        <x:f t="shared" si="467"/>
        <x:v>11697.016086931239</x:v>
      </x:c>
      <x:c r="S2479" s="1" t="str">
        <x:f t="shared" si="468"/>
        <x:v>YES</x:v>
      </x:c>
      <x:c r="T2479" s="1">
        <x:f t="shared" si="469"/>
        <x:v>11697.016086931239</x:v>
      </x:c>
    </x:row>
    <x:row r="2480">
      <x:c r="A2480" s="1"/>
      <x:c r="B2480" s="1"/>
      <x:c r="C2480" s="1"/>
      <x:c r="D2480" s="1"/>
      <x:c r="E2480" s="1"/>
      <x:c r="F2480" s="1"/>
      <x:c r="G2480" s="1"/>
      <x:c r="H2480" s="1"/>
      <x:c r="I2480" s="53">
        <x:f t="shared" si="458"/>
        <x:v>3</x:v>
      </x:c>
      <x:c r="J2480" s="53">
        <x:f t="shared" si="459"/>
        <x:v>15</x:v>
      </x:c>
      <x:c r="K2480" s="53">
        <x:f t="shared" si="460"/>
        <x:v>16</x:v>
      </x:c>
      <x:c r="L2480" s="53">
        <x:f t="shared" si="461"/>
        <x:v>34</x:v>
      </x:c>
      <x:c r="M2480" s="54">
        <x:f t="shared" si="462"/>
        <x:v>1889.42464927025</x:v>
      </x:c>
      <x:c r="N2480" s="54">
        <x:f t="shared" si="463"/>
        <x:v>0.81210045088211813</x:v>
      </x:c>
      <x:c r="O2480" s="55">
        <x:f t="shared" si="464"/>
        <x:v>101010</x:v>
      </x:c>
      <x:c r="P2480" s="55">
        <x:f t="shared" si="465"/>
        <x:v>23320</x:v>
      </x:c>
      <x:c r="Q2480" s="55">
        <x:f t="shared" si="466"/>
        <x:v>45302.511272052951</x:v>
      </x:c>
      <x:c r="R2480" s="55">
        <x:f t="shared" si="467"/>
        <x:v>12387.488727947049</x:v>
      </x:c>
      <x:c r="S2480" s="1" t="str">
        <x:f t="shared" si="468"/>
        <x:v>YES</x:v>
      </x:c>
      <x:c r="T2480" s="1">
        <x:f t="shared" si="469"/>
        <x:v>12387.488727947049</x:v>
      </x:c>
    </x:row>
    <x:row r="2481">
      <x:c r="A2481" s="1"/>
      <x:c r="B2481" s="1"/>
      <x:c r="C2481" s="1"/>
      <x:c r="D2481" s="1"/>
      <x:c r="E2481" s="1"/>
      <x:c r="F2481" s="1"/>
      <x:c r="G2481" s="1"/>
      <x:c r="H2481" s="1"/>
      <x:c r="I2481" s="53">
        <x:f t="shared" si="458"/>
        <x:v>3</x:v>
      </x:c>
      <x:c r="J2481" s="53">
        <x:f t="shared" si="459"/>
        <x:v>15</x:v>
      </x:c>
      <x:c r="K2481" s="53">
        <x:f t="shared" si="460"/>
        <x:v>17</x:v>
      </x:c>
      <x:c r="L2481" s="53">
        <x:f t="shared" si="461"/>
        <x:v>35</x:v>
      </x:c>
      <x:c r="M2481" s="54">
        <x:f t="shared" si="462"/>
        <x:v>1955.9848727167903</x:v>
      </x:c>
      <x:c r="N2481" s="54">
        <x:f t="shared" si="463"/>
        <x:v>0.85832282827554884</x:v>
      </x:c>
      <x:c r="O2481" s="55">
        <x:f t="shared" si="464"/>
        <x:v>103710</x:v>
      </x:c>
      <x:c r="P2481" s="55">
        <x:f t="shared" si="465"/>
        <x:v>24200</x:v>
      </x:c>
      <x:c r="Q2481" s="55">
        <x:f t="shared" si="466"/>
        <x:v>46458.07070688872</x:v>
      </x:c>
      <x:c r="R2481" s="55">
        <x:f t="shared" si="467"/>
        <x:v>13051.92929311128</x:v>
      </x:c>
      <x:c r="S2481" s="1" t="str">
        <x:f t="shared" si="468"/>
        <x:v>YES</x:v>
      </x:c>
      <x:c r="T2481" s="1">
        <x:f t="shared" si="469"/>
        <x:v>13051.92929311128</x:v>
      </x:c>
    </x:row>
    <x:row r="2482">
      <x:c r="A2482" s="1"/>
      <x:c r="B2482" s="1"/>
      <x:c r="C2482" s="1"/>
      <x:c r="D2482" s="1"/>
      <x:c r="E2482" s="1"/>
      <x:c r="F2482" s="1"/>
      <x:c r="G2482" s="1"/>
      <x:c r="H2482" s="1"/>
      <x:c r="I2482" s="53">
        <x:f t="shared" si="458"/>
        <x:v>3</x:v>
      </x:c>
      <x:c r="J2482" s="53">
        <x:f t="shared" si="459"/>
        <x:v>15</x:v>
      </x:c>
      <x:c r="K2482" s="53">
        <x:f t="shared" si="460"/>
        <x:v>18</x:v>
      </x:c>
      <x:c r="L2482" s="53">
        <x:f t="shared" si="461"/>
        <x:v>36</x:v>
      </x:c>
      <x:c r="M2482" s="54">
        <x:f t="shared" si="462"/>
        <x:v>2024.0718641753776</x:v>
      </x:c>
      <x:c r="N2482" s="54">
        <x:f t="shared" si="463"/>
        <x:v>0.90560546123290109</x:v>
      </x:c>
      <x:c r="O2482" s="55">
        <x:f t="shared" si="464"/>
        <x:v>106410</x:v>
      </x:c>
      <x:c r="P2482" s="55">
        <x:f t="shared" si="465"/>
        <x:v>25080</x:v>
      </x:c>
      <x:c r="Q2482" s="55">
        <x:f t="shared" si="466"/>
        <x:v>47640.136530822529</x:v>
      </x:c>
      <x:c r="R2482" s="55">
        <x:f t="shared" si="467"/>
        <x:v>13689.863469177471</x:v>
      </x:c>
      <x:c r="S2482" s="1" t="str">
        <x:f t="shared" si="468"/>
        <x:v>YES</x:v>
      </x:c>
      <x:c r="T2482" s="1">
        <x:f t="shared" si="469"/>
        <x:v>13689.863469177471</x:v>
      </x:c>
    </x:row>
    <x:row r="2483">
      <x:c r="A2483" s="1"/>
      <x:c r="B2483" s="1"/>
      <x:c r="C2483" s="1"/>
      <x:c r="D2483" s="1"/>
      <x:c r="E2483" s="1"/>
      <x:c r="F2483" s="1"/>
      <x:c r="G2483" s="1"/>
      <x:c r="H2483" s="1"/>
      <x:c r="I2483" s="53">
        <x:f t="shared" si="458"/>
        <x:v>3</x:v>
      </x:c>
      <x:c r="J2483" s="53">
        <x:f t="shared" si="459"/>
        <x:v>15</x:v>
      </x:c>
      <x:c r="K2483" s="53">
        <x:f t="shared" si="460"/>
        <x:v>19</x:v>
      </x:c>
      <x:c r="L2483" s="53">
        <x:f t="shared" si="461"/>
        <x:v>37</x:v>
      </x:c>
      <x:c r="M2483" s="54">
        <x:f t="shared" si="462"/>
        <x:v>2093.7133928113994</x:v>
      </x:c>
      <x:c r="N2483" s="54">
        <x:f t="shared" si="463"/>
        <x:v>0.95396763389680517</x:v>
      </x:c>
      <x:c r="O2483" s="55">
        <x:f t="shared" si="464"/>
        <x:v>109110</x:v>
      </x:c>
      <x:c r="P2483" s="55">
        <x:f t="shared" si="465"/>
        <x:v>25960</x:v>
      </x:c>
      <x:c r="Q2483" s="55">
        <x:f t="shared" si="466"/>
        <x:v>48849.190847420134</x:v>
      </x:c>
      <x:c r="R2483" s="55">
        <x:f t="shared" si="467"/>
        <x:v>14300.809152579866</x:v>
      </x:c>
      <x:c r="S2483" s="1" t="str">
        <x:f t="shared" si="468"/>
        <x:v>YES</x:v>
      </x:c>
      <x:c r="T2483" s="1">
        <x:f t="shared" si="469"/>
        <x:v>14300.809152579866</x:v>
      </x:c>
    </x:row>
    <x:row r="2484">
      <x:c r="A2484" s="1"/>
      <x:c r="B2484" s="1"/>
      <x:c r="C2484" s="1"/>
      <x:c r="D2484" s="1"/>
      <x:c r="E2484" s="1"/>
      <x:c r="F2484" s="1"/>
      <x:c r="G2484" s="1"/>
      <x:c r="H2484" s="1"/>
      <x:c r="I2484" s="53">
        <x:f t="shared" si="458"/>
        <x:v>3</x:v>
      </x:c>
      <x:c r="J2484" s="53">
        <x:f t="shared" si="459"/>
        <x:v>15</x:v>
      </x:c>
      <x:c r="K2484" s="53">
        <x:f t="shared" si="460"/>
        <x:v>20</x:v>
      </x:c>
      <x:c r="L2484" s="53">
        <x:f t="shared" si="461"/>
        <x:v>38</x:v>
      </x:c>
      <x:c r="M2484" s="54">
        <x:f t="shared" si="462"/>
        <x:v>2164.9376834618765</x:v>
      </x:c>
      <x:c r="N2484" s="54">
        <x:f t="shared" si="463"/>
        <x:v>1.0034289468485253</x:v>
      </x:c>
      <x:c r="O2484" s="55">
        <x:f t="shared" si="464"/>
        <x:v>111810</x:v>
      </x:c>
      <x:c r="P2484" s="55">
        <x:f t="shared" si="465"/>
        <x:v>26840</x:v>
      </x:c>
      <x:c r="Q2484" s="55">
        <x:f t="shared" si="466"/>
        <x:v>50085.723671213134</x:v>
      </x:c>
      <x:c r="R2484" s="55">
        <x:f t="shared" si="467"/>
        <x:v>14884.276328786866</x:v>
      </x:c>
      <x:c r="S2484" s="1" t="str">
        <x:f t="shared" si="468"/>
        <x:v>YES</x:v>
      </x:c>
      <x:c r="T2484" s="1">
        <x:f t="shared" si="469"/>
        <x:v>14884.276328786866</x:v>
      </x:c>
    </x:row>
    <x:row r="2485">
      <x:c r="A2485" s="1"/>
      <x:c r="B2485" s="1"/>
      <x:c r="C2485" s="1"/>
      <x:c r="D2485" s="1"/>
      <x:c r="E2485" s="1"/>
      <x:c r="F2485" s="1"/>
      <x:c r="G2485" s="1"/>
      <x:c r="H2485" s="1"/>
      <x:c r="I2485" s="53">
        <x:f t="shared" si="458"/>
        <x:v>3</x:v>
      </x:c>
      <x:c r="J2485" s="53">
        <x:f t="shared" si="459"/>
        <x:v>15</x:v>
      </x:c>
      <x:c r="K2485" s="53">
        <x:f t="shared" si="460"/>
        <x:v>21</x:v>
      </x:c>
      <x:c r="L2485" s="53">
        <x:f t="shared" si="461"/>
        <x:v>39</x:v>
      </x:c>
      <x:c r="M2485" s="54">
        <x:f t="shared" si="462"/>
        <x:v>2237.7734236883202</x:v>
      </x:c>
      <x:c r="N2485" s="54">
        <x:f t="shared" si="463"/>
        <x:v>1.054009322005778</x:v>
      </x:c>
      <x:c r="O2485" s="55">
        <x:f t="shared" si="464"/>
        <x:v>114510</x:v>
      </x:c>
      <x:c r="P2485" s="55">
        <x:f t="shared" si="465"/>
        <x:v>27720</x:v>
      </x:c>
      <x:c r="Q2485" s="55">
        <x:f t="shared" si="466"/>
        <x:v>51350.233050144452</x:v>
      </x:c>
      <x:c r="R2485" s="55">
        <x:f t="shared" si="467"/>
        <x:v>15439.766949855548</x:v>
      </x:c>
      <x:c r="S2485" s="1" t="str">
        <x:f t="shared" si="468"/>
        <x:v>YES</x:v>
      </x:c>
      <x:c r="T2485" s="1">
        <x:f t="shared" si="469"/>
        <x:v>15439.766949855548</x:v>
      </x:c>
    </x:row>
    <x:row r="2486">
      <x:c r="A2486" s="1"/>
      <x:c r="B2486" s="1"/>
      <x:c r="C2486" s="1"/>
      <x:c r="D2486" s="1"/>
      <x:c r="E2486" s="1"/>
      <x:c r="F2486" s="1"/>
      <x:c r="G2486" s="1"/>
      <x:c r="H2486" s="1"/>
      <x:c r="I2486" s="53">
        <x:f t="shared" si="458"/>
        <x:v>3</x:v>
      </x:c>
      <x:c r="J2486" s="53">
        <x:f t="shared" si="459"/>
        <x:v>15</x:v>
      </x:c>
      <x:c r="K2486" s="53">
        <x:f t="shared" si="460"/>
        <x:v>22</x:v>
      </x:c>
      <x:c r="L2486" s="53">
        <x:f t="shared" si="461"/>
        <x:v>40</x:v>
      </x:c>
      <x:c r="M2486" s="54">
        <x:f t="shared" si="462"/>
        <x:v>2312.2497709347163</x:v>
      </x:c>
      <x:c r="N2486" s="54">
        <x:f t="shared" si="463"/>
        <x:v>1.1057290075935529</x:v>
      </x:c>
      <x:c r="O2486" s="55">
        <x:f t="shared" si="464"/>
        <x:v>117210</x:v>
      </x:c>
      <x:c r="P2486" s="55">
        <x:f t="shared" si="465"/>
        <x:v>28600</x:v>
      </x:c>
      <x:c r="Q2486" s="55">
        <x:f t="shared" si="466"/>
        <x:v>52643.22518983882</x:v>
      </x:c>
      <x:c r="R2486" s="55">
        <x:f t="shared" si="467"/>
        <x:v>15966.77481016118</x:v>
      </x:c>
      <x:c r="S2486" s="1" t="str">
        <x:f t="shared" si="468"/>
        <x:v>YES</x:v>
      </x:c>
      <x:c r="T2486" s="1">
        <x:f t="shared" si="469"/>
        <x:v>15966.77481016118</x:v>
      </x:c>
    </x:row>
    <x:row r="2487">
      <x:c r="A2487" s="1"/>
      <x:c r="B2487" s="1"/>
      <x:c r="C2487" s="1"/>
      <x:c r="D2487" s="1"/>
      <x:c r="E2487" s="1"/>
      <x:c r="F2487" s="1"/>
      <x:c r="G2487" s="1"/>
      <x:c r="H2487" s="1"/>
      <x:c r="I2487" s="53">
        <x:f t="shared" si="458"/>
        <x:v>3</x:v>
      </x:c>
      <x:c r="J2487" s="53">
        <x:f t="shared" si="459"/>
        <x:v>15</x:v>
      </x:c>
      <x:c r="K2487" s="53">
        <x:f t="shared" si="460"/>
        <x:v>23</x:v>
      </x:c>
      <x:c r="L2487" s="53">
        <x:f t="shared" si="461"/>
        <x:v>41</x:v>
      </x:c>
      <x:c r="M2487" s="54">
        <x:f t="shared" si="462"/>
        <x:v>2388.3963597921529</x:v>
      </x:c>
      <x:c r="N2487" s="54">
        <x:f t="shared" si="463"/>
        <x:v>1.1586085831889952</x:v>
      </x:c>
      <x:c r="O2487" s="55">
        <x:f t="shared" si="464"/>
        <x:v>119910</x:v>
      </x:c>
      <x:c r="P2487" s="55">
        <x:f t="shared" si="465"/>
        <x:v>29480</x:v>
      </x:c>
      <x:c r="Q2487" s="55">
        <x:f t="shared" si="466"/>
        <x:v>53965.214579724881</x:v>
      </x:c>
      <x:c r="R2487" s="55">
        <x:f t="shared" si="467"/>
        <x:v>16464.785420275119</x:v>
      </x:c>
      <x:c r="S2487" s="1" t="str">
        <x:f t="shared" si="468"/>
        <x:v>YES</x:v>
      </x:c>
      <x:c r="T2487" s="1">
        <x:f t="shared" si="469"/>
        <x:v>16464.785420275119</x:v>
      </x:c>
    </x:row>
    <x:row r="2488">
      <x:c r="A2488" s="1"/>
      <x:c r="B2488" s="1"/>
      <x:c r="C2488" s="1"/>
      <x:c r="D2488" s="1"/>
      <x:c r="E2488" s="1"/>
      <x:c r="F2488" s="1"/>
      <x:c r="G2488" s="1"/>
      <x:c r="H2488" s="1"/>
      <x:c r="I2488" s="53">
        <x:f t="shared" si="458"/>
        <x:v>3</x:v>
      </x:c>
      <x:c r="J2488" s="53">
        <x:f t="shared" si="459"/>
        <x:v>15</x:v>
      </x:c>
      <x:c r="K2488" s="53">
        <x:f t="shared" si="460"/>
        <x:v>24</x:v>
      </x:c>
      <x:c r="L2488" s="53">
        <x:f t="shared" si="461"/>
        <x:v>42</x:v>
      </x:c>
      <x:c r="M2488" s="54">
        <x:f t="shared" si="462"/>
        <x:v>2466.2433093716486</x:v>
      </x:c>
      <x:c r="N2488" s="54">
        <x:f t="shared" si="463"/>
        <x:v>1.2126689648414226</x:v>
      </x:c>
      <x:c r="O2488" s="55">
        <x:f t="shared" si="464"/>
        <x:v>122610</x:v>
      </x:c>
      <x:c r="P2488" s="55">
        <x:f t="shared" si="465"/>
        <x:v>30360</x:v>
      </x:c>
      <x:c r="Q2488" s="55">
        <x:f t="shared" si="466"/>
        <x:v>55316.724121035564</x:v>
      </x:c>
      <x:c r="R2488" s="55">
        <x:f t="shared" si="467"/>
        <x:v>16933.275878964436</x:v>
      </x:c>
      <x:c r="S2488" s="1" t="str">
        <x:f t="shared" si="468"/>
        <x:v>YES</x:v>
      </x:c>
      <x:c r="T2488" s="1">
        <x:f t="shared" si="469"/>
        <x:v>16933.275878964436</x:v>
      </x:c>
    </x:row>
    <x:row r="2489">
      <x:c r="A2489" s="1"/>
      <x:c r="B2489" s="1"/>
      <x:c r="C2489" s="1"/>
      <x:c r="D2489" s="1"/>
      <x:c r="E2489" s="1"/>
      <x:c r="F2489" s="1"/>
      <x:c r="G2489" s="1"/>
      <x:c r="H2489" s="1"/>
      <x:c r="I2489" s="53">
        <x:f t="shared" si="458"/>
        <x:v>3</x:v>
      </x:c>
      <x:c r="J2489" s="53">
        <x:f t="shared" si="459"/>
        <x:v>15</x:v>
      </x:c>
      <x:c r="K2489" s="53">
        <x:f t="shared" si="460"/>
        <x:v>25</x:v>
      </x:c>
      <x:c r="L2489" s="53">
        <x:f t="shared" si="461"/>
        <x:v>43</x:v>
      </x:c>
      <x:c r="M2489" s="54">
        <x:f t="shared" si="462"/>
        <x:v>2545.8212307867461</x:v>
      </x:c>
      <x:c r="N2489" s="54">
        <x:f t="shared" si="463"/>
        <x:v>1.2679314102685737</x:v>
      </x:c>
      <x:c r="O2489" s="55">
        <x:f t="shared" si="464"/>
        <x:v>125310</x:v>
      </x:c>
      <x:c r="P2489" s="55">
        <x:f t="shared" si="465"/>
        <x:v>31240</x:v>
      </x:c>
      <x:c r="Q2489" s="55">
        <x:f t="shared" si="466"/>
        <x:v>56698.285256714342</x:v>
      </x:c>
      <x:c r="R2489" s="55">
        <x:f t="shared" si="467"/>
        <x:v>17371.714743285658</x:v>
      </x:c>
      <x:c r="S2489" s="1" t="str">
        <x:f t="shared" si="468"/>
        <x:v>YES</x:v>
      </x:c>
      <x:c r="T2489" s="1">
        <x:f t="shared" si="469"/>
        <x:v>17371.714743285658</x:v>
      </x:c>
    </x:row>
    <x:row r="2490">
      <x:c r="A2490" s="1"/>
      <x:c r="B2490" s="1"/>
      <x:c r="C2490" s="1"/>
      <x:c r="D2490" s="1"/>
      <x:c r="E2490" s="1"/>
      <x:c r="F2490" s="1"/>
      <x:c r="G2490" s="1"/>
      <x:c r="H2490" s="1"/>
      <x:c r="I2490" s="53">
        <x:f t="shared" si="458"/>
        <x:v>3</x:v>
      </x:c>
      <x:c r="J2490" s="53">
        <x:f t="shared" si="459"/>
        <x:v>15</x:v>
      </x:c>
      <x:c r="K2490" s="53">
        <x:f t="shared" si="460"/>
        <x:v>26</x:v>
      </x:c>
      <x:c r="L2490" s="53">
        <x:f t="shared" si="461"/>
        <x:v>44</x:v>
      </x:c>
      <x:c r="M2490" s="54">
        <x:f t="shared" si="462"/>
        <x:v>2627.1612347474643</x:v>
      </x:c>
      <x:c r="N2490" s="54">
        <x:f t="shared" si="463"/>
        <x:v>1.3244175241301834</x:v>
      </x:c>
      <x:c r="O2490" s="55">
        <x:f t="shared" si="464"/>
        <x:v>128010</x:v>
      </x:c>
      <x:c r="P2490" s="55">
        <x:f t="shared" si="465"/>
        <x:v>32120</x:v>
      </x:c>
      <x:c r="Q2490" s="55">
        <x:f t="shared" si="466"/>
        <x:v>58110.438103254586</x:v>
      </x:c>
      <x:c r="R2490" s="55">
        <x:f t="shared" si="467"/>
        <x:v>17779.561896745414</x:v>
      </x:c>
      <x:c r="S2490" s="1" t="str">
        <x:f t="shared" si="468"/>
        <x:v>YES</x:v>
      </x:c>
      <x:c r="T2490" s="1">
        <x:f t="shared" si="469"/>
        <x:v>17779.561896745414</x:v>
      </x:c>
    </x:row>
    <x:row r="2491">
      <x:c r="A2491" s="1"/>
      <x:c r="B2491" s="1"/>
      <x:c r="C2491" s="1"/>
      <x:c r="D2491" s="1"/>
      <x:c r="E2491" s="1"/>
      <x:c r="F2491" s="1"/>
      <x:c r="G2491" s="1"/>
      <x:c r="H2491" s="1"/>
      <x:c r="I2491" s="53">
        <x:f t="shared" si="458"/>
        <x:v>3</x:v>
      </x:c>
      <x:c r="J2491" s="53">
        <x:f t="shared" si="459"/>
        <x:v>15</x:v>
      </x:c>
      <x:c r="K2491" s="53">
        <x:f t="shared" si="460"/>
        <x:v>27</x:v>
      </x:c>
      <x:c r="L2491" s="53">
        <x:f t="shared" si="461"/>
        <x:v>45</x:v>
      </x:c>
      <x:c r="M2491" s="54">
        <x:f t="shared" si="462"/>
        <x:v>2710.2949392672208</x:v>
      </x:c>
      <x:c r="N2491" s="54">
        <x:f t="shared" si="463"/>
        <x:v>1.3821492633800145</x:v>
      </x:c>
      <x:c r="O2491" s="55">
        <x:f t="shared" si="464"/>
        <x:v>130710</x:v>
      </x:c>
      <x:c r="P2491" s="55">
        <x:f t="shared" si="465"/>
        <x:v>33000</x:v>
      </x:c>
      <x:c r="Q2491" s="55">
        <x:f t="shared" si="466"/>
        <x:v>59553.731584500361</x:v>
      </x:c>
      <x:c r="R2491" s="55">
        <x:f t="shared" si="467"/>
        <x:v>18156.268415499639</x:v>
      </x:c>
      <x:c r="S2491" s="1" t="str">
        <x:f t="shared" si="468"/>
        <x:v>YES</x:v>
      </x:c>
      <x:c r="T2491" s="1">
        <x:f t="shared" si="469"/>
        <x:v>18156.268415499639</x:v>
      </x:c>
    </x:row>
    <x:row r="2492">
      <x:c r="A2492" s="1"/>
      <x:c r="B2492" s="1"/>
      <x:c r="C2492" s="1"/>
      <x:c r="D2492" s="1"/>
      <x:c r="E2492" s="1"/>
      <x:c r="F2492" s="1"/>
      <x:c r="G2492" s="1"/>
      <x:c r="H2492" s="1"/>
      <x:c r="I2492" s="53">
        <x:f t="shared" si="458"/>
        <x:v>3</x:v>
      </x:c>
      <x:c r="J2492" s="53">
        <x:f t="shared" si="459"/>
        <x:v>15</x:v>
      </x:c>
      <x:c r="K2492" s="53">
        <x:f t="shared" si="460"/>
        <x:v>28</x:v>
      </x:c>
      <x:c r="L2492" s="53">
        <x:f t="shared" si="461"/>
        <x:v>46</x:v>
      </x:c>
      <x:c r="M2492" s="54">
        <x:f t="shared" si="462"/>
        <x:v>2795.2544774843745</x:v>
      </x:c>
      <x:c r="N2492" s="54">
        <x:f t="shared" si="463"/>
        <x:v>1.4411489426974824</x:v>
      </x:c>
      <x:c r="O2492" s="55">
        <x:f t="shared" si="464"/>
        <x:v>133410</x:v>
      </x:c>
      <x:c r="P2492" s="55">
        <x:f t="shared" si="465"/>
        <x:v>33880</x:v>
      </x:c>
      <x:c r="Q2492" s="55">
        <x:f t="shared" si="466"/>
        <x:v>61028.72356743706</x:v>
      </x:c>
      <x:c r="R2492" s="55">
        <x:f t="shared" si="467"/>
        <x:v>18501.27643256294</x:v>
      </x:c>
      <x:c r="S2492" s="1" t="str">
        <x:f t="shared" si="468"/>
        <x:v>YES</x:v>
      </x:c>
      <x:c r="T2492" s="1">
        <x:f t="shared" si="469"/>
        <x:v>18501.27643256294</x:v>
      </x:c>
    </x:row>
    <x:row r="2493">
      <x:c r="A2493" s="1"/>
      <x:c r="B2493" s="1"/>
      <x:c r="C2493" s="1"/>
      <x:c r="D2493" s="1"/>
      <x:c r="E2493" s="1"/>
      <x:c r="F2493" s="1"/>
      <x:c r="G2493" s="1"/>
      <x:c r="H2493" s="1"/>
      <x:c r="I2493" s="53">
        <x:f t="shared" si="458"/>
        <x:v>3</x:v>
      </x:c>
      <x:c r="J2493" s="53">
        <x:f t="shared" si="459"/>
        <x:v>15</x:v>
      </x:c>
      <x:c r="K2493" s="53">
        <x:f t="shared" si="460"/>
        <x:v>29</x:v>
      </x:c>
      <x:c r="L2493" s="53">
        <x:f t="shared" si="461"/>
        <x:v>47</x:v>
      </x:c>
      <x:c r="M2493" s="54">
        <x:f t="shared" si="462"/>
        <x:v>2882.0725056000279</x:v>
      </x:c>
      <x:c r="N2493" s="54">
        <x:f t="shared" si="463"/>
        <x:v>1.5014392400000194</x:v>
      </x:c>
      <x:c r="O2493" s="55">
        <x:f t="shared" si="464"/>
        <x:v>136110</x:v>
      </x:c>
      <x:c r="P2493" s="55">
        <x:f t="shared" si="465"/>
        <x:v>34760</x:v>
      </x:c>
      <x:c r="Q2493" s="55">
        <x:f t="shared" si="466"/>
        <x:v>62535.98100000048</x:v>
      </x:c>
      <x:c r="R2493" s="55">
        <x:f t="shared" si="467"/>
        <x:v>18814.01899999952</x:v>
      </x:c>
      <x:c r="S2493" s="1" t="str">
        <x:f t="shared" si="468"/>
        <x:v>YES</x:v>
      </x:c>
      <x:c r="T2493" s="1">
        <x:f t="shared" si="469"/>
        <x:v>18814.01899999952</x:v>
      </x:c>
    </x:row>
    <x:row r="2494">
      <x:c r="A2494" s="1"/>
      <x:c r="B2494" s="1"/>
      <x:c r="C2494" s="1"/>
      <x:c r="D2494" s="1"/>
      <x:c r="E2494" s="1"/>
      <x:c r="F2494" s="1"/>
      <x:c r="G2494" s="1"/>
      <x:c r="H2494" s="1"/>
      <x:c r="I2494" s="53">
        <x:f t="shared" si="458"/>
        <x:v>3</x:v>
      </x:c>
      <x:c r="J2494" s="53">
        <x:f t="shared" si="459"/>
        <x:v>15</x:v>
      </x:c>
      <x:c r="K2494" s="53">
        <x:f t="shared" si="460"/>
        <x:v>30</x:v>
      </x:c>
      <x:c r="L2494" s="53">
        <x:f t="shared" si="461"/>
        <x:v>48</x:v>
      </x:c>
      <x:c r="M2494" s="54">
        <x:f t="shared" si="462"/>
        <x:v>2970.7822109337985</x:v>
      </x:c>
      <x:c r="N2494" s="54">
        <x:f t="shared" si="463"/>
        <x:v>1.5630432020373601</x:v>
      </x:c>
      <x:c r="O2494" s="55">
        <x:f t="shared" si="464"/>
        <x:v>138810</x:v>
      </x:c>
      <x:c r="P2494" s="55">
        <x:f t="shared" si="465"/>
        <x:v>35640</x:v>
      </x:c>
      <x:c r="Q2494" s="55">
        <x:f t="shared" si="466"/>
        <x:v>64076.080050934004</x:v>
      </x:c>
      <x:c r="R2494" s="55">
        <x:f t="shared" si="467"/>
        <x:v>19093.919949065996</x:v>
      </x:c>
      <x:c r="S2494" s="1" t="str">
        <x:f t="shared" si="468"/>
        <x:v>YES</x:v>
      </x:c>
      <x:c r="T2494" s="1">
        <x:f t="shared" si="469"/>
        <x:v>19093.919949065996</x:v>
      </x:c>
    </x:row>
    <x:row r="2495">
      <x:c r="A2495" s="1"/>
      <x:c r="B2495" s="1"/>
      <x:c r="C2495" s="1"/>
      <x:c r="D2495" s="1"/>
      <x:c r="E2495" s="1"/>
      <x:c r="F2495" s="1"/>
      <x:c r="G2495" s="1"/>
      <x:c r="H2495" s="1"/>
      <x:c r="I2495" s="53">
        <x:f t="shared" si="458"/>
        <x:v>3</x:v>
      </x:c>
      <x:c r="J2495" s="53">
        <x:f t="shared" si="459"/>
        <x:v>16</x:v>
      </x:c>
      <x:c r="K2495" s="53">
        <x:f t="shared" si="460"/>
        <x:v>0</x:v>
      </x:c>
      <x:c r="L2495" s="53">
        <x:f t="shared" si="461"/>
        <x:v>19</x:v>
      </x:c>
      <x:c r="M2495" s="54">
        <x:f t="shared" si="462"/>
        <x:v>1071.9326979170705</x:v>
      </x:c>
      <x:c r="N2495" s="54">
        <x:f t="shared" si="463"/>
        <x:v>0.24439770688685453</x:v>
      </x:c>
      <x:c r="O2495" s="55">
        <x:f t="shared" si="464"/>
        <x:v>59904</x:v>
      </x:c>
      <x:c r="P2495" s="55">
        <x:f t="shared" si="465"/>
        <x:v>9680</x:v>
      </x:c>
      <x:c r="Q2495" s="55">
        <x:f t="shared" si="466"/>
        <x:v>31109.942672171364</x:v>
      </x:c>
      <x:c r="R2495" s="55">
        <x:f t="shared" si="467"/>
        <x:v>-885.94267217136439</x:v>
      </x:c>
      <x:c r="S2495" s="1" t="str">
        <x:f t="shared" si="468"/>
        <x:v>YES</x:v>
      </x:c>
      <x:c r="T2495" s="1">
        <x:f t="shared" si="469"/>
        <x:v>-885.94267217136439</x:v>
      </x:c>
    </x:row>
    <x:row r="2496">
      <x:c r="A2496" s="1"/>
      <x:c r="B2496" s="1"/>
      <x:c r="C2496" s="1"/>
      <x:c r="D2496" s="1"/>
      <x:c r="E2496" s="1"/>
      <x:c r="F2496" s="1"/>
      <x:c r="G2496" s="1"/>
      <x:c r="H2496" s="1"/>
      <x:c r="I2496" s="53">
        <x:f t="shared" si="458"/>
        <x:v>3</x:v>
      </x:c>
      <x:c r="J2496" s="53">
        <x:f t="shared" si="459"/>
        <x:v>16</x:v>
      </x:c>
      <x:c r="K2496" s="53">
        <x:f t="shared" si="460"/>
        <x:v>1</x:v>
      </x:c>
      <x:c r="L2496" s="53">
        <x:f t="shared" si="461"/>
        <x:v>20</x:v>
      </x:c>
      <x:c r="M2496" s="54">
        <x:f t="shared" si="462"/>
        <x:v>1117.4951979170705</x:v>
      </x:c>
      <x:c r="N2496" s="54">
        <x:f t="shared" si="463"/>
        <x:v>0.27603833188685456</x:v>
      </x:c>
      <x:c r="O2496" s="55">
        <x:f t="shared" si="464"/>
        <x:v>62604</x:v>
      </x:c>
      <x:c r="P2496" s="55">
        <x:f t="shared" si="465"/>
        <x:v>10560</x:v>
      </x:c>
      <x:c r="Q2496" s="55">
        <x:f t="shared" si="466"/>
        <x:v>31900.958297171364</x:v>
      </x:c>
      <x:c r="R2496" s="55">
        <x:f t="shared" si="467"/>
        <x:v>143.04170282863561</x:v>
      </x:c>
      <x:c r="S2496" s="1" t="str">
        <x:f t="shared" si="468"/>
        <x:v>YES</x:v>
      </x:c>
      <x:c r="T2496" s="1">
        <x:f t="shared" si="469"/>
        <x:v>143.04170282863561</x:v>
      </x:c>
    </x:row>
    <x:row r="2497">
      <x:c r="A2497" s="1"/>
      <x:c r="B2497" s="1"/>
      <x:c r="C2497" s="1"/>
      <x:c r="D2497" s="1"/>
      <x:c r="E2497" s="1"/>
      <x:c r="F2497" s="1"/>
      <x:c r="G2497" s="1"/>
      <x:c r="H2497" s="1"/>
      <x:c r="I2497" s="53">
        <x:f t="shared" si="458"/>
        <x:v>3</x:v>
      </x:c>
      <x:c r="J2497" s="53">
        <x:f t="shared" si="459"/>
        <x:v>16</x:v>
      </x:c>
      <x:c r="K2497" s="53">
        <x:f t="shared" si="460"/>
        <x:v>2</x:v>
      </x:c>
      <x:c r="L2497" s="53">
        <x:f t="shared" si="461"/>
        <x:v>21</x:v>
      </x:c>
      <x:c r="M2497" s="54">
        <x:f t="shared" si="462"/>
        <x:v>1164.1967604170704</x:v>
      </x:c>
      <x:c r="N2497" s="54">
        <x:f t="shared" si="463"/>
        <x:v>0.30846997251185448</x:v>
      </x:c>
      <x:c r="O2497" s="55">
        <x:f t="shared" si="464"/>
        <x:v>65304</x:v>
      </x:c>
      <x:c r="P2497" s="55">
        <x:f t="shared" si="465"/>
        <x:v>11440</x:v>
      </x:c>
      <x:c r="Q2497" s="55">
        <x:f t="shared" si="466"/>
        <x:v>32711.749312796361</x:v>
      </x:c>
      <x:c r="R2497" s="55">
        <x:f t="shared" si="467"/>
        <x:v>1152.2506872036392</x:v>
      </x:c>
      <x:c r="S2497" s="1" t="str">
        <x:f t="shared" si="468"/>
        <x:v>YES</x:v>
      </x:c>
      <x:c r="T2497" s="1">
        <x:f t="shared" si="469"/>
        <x:v>1152.2506872036392</x:v>
      </x:c>
    </x:row>
    <x:row r="2498">
      <x:c r="A2498" s="1"/>
      <x:c r="B2498" s="1"/>
      <x:c r="C2498" s="1"/>
      <x:c r="D2498" s="1"/>
      <x:c r="E2498" s="1"/>
      <x:c r="F2498" s="1"/>
      <x:c r="G2498" s="1"/>
      <x:c r="H2498" s="1"/>
      <x:c r="I2498" s="53">
        <x:f t="shared" si="458"/>
        <x:v>3</x:v>
      </x:c>
      <x:c r="J2498" s="53">
        <x:f t="shared" si="459"/>
        <x:v>16</x:v>
      </x:c>
      <x:c r="K2498" s="53">
        <x:f t="shared" si="460"/>
        <x:v>3</x:v>
      </x:c>
      <x:c r="L2498" s="53">
        <x:f t="shared" si="461"/>
        <x:v>22</x:v>
      </x:c>
      <x:c r="M2498" s="54">
        <x:f t="shared" si="462"/>
        <x:v>1212.0587428389456</x:v>
      </x:c>
      <x:c r="N2498" s="54">
        <x:f t="shared" si="463"/>
        <x:v>0.34170746030482335</x:v>
      </x:c>
      <x:c r="O2498" s="55">
        <x:f t="shared" si="464"/>
        <x:v>68004</x:v>
      </x:c>
      <x:c r="P2498" s="55">
        <x:f t="shared" si="465"/>
        <x:v>12320</x:v>
      </x:c>
      <x:c r="Q2498" s="55">
        <x:f t="shared" si="466"/>
        <x:v>33542.686507620587</x:v>
      </x:c>
      <x:c r="R2498" s="55">
        <x:f t="shared" si="467"/>
        <x:v>2141.3134923794132</x:v>
      </x:c>
      <x:c r="S2498" s="1" t="str">
        <x:f t="shared" si="468"/>
        <x:v>YES</x:v>
      </x:c>
      <x:c r="T2498" s="1">
        <x:f t="shared" si="469"/>
        <x:v>2141.3134923794132</x:v>
      </x:c>
    </x:row>
    <x:row r="2499">
      <x:c r="A2499" s="1"/>
      <x:c r="B2499" s="1"/>
      <x:c r="C2499" s="1"/>
      <x:c r="D2499" s="1"/>
      <x:c r="E2499" s="1"/>
      <x:c r="F2499" s="1"/>
      <x:c r="G2499" s="1"/>
      <x:c r="H2499" s="1"/>
      <x:c r="I2499" s="53">
        <x:f t="shared" si="458"/>
        <x:v>3</x:v>
      </x:c>
      <x:c r="J2499" s="53">
        <x:f t="shared" si="459"/>
        <x:v>16</x:v>
      </x:c>
      <x:c r="K2499" s="53">
        <x:f t="shared" si="460"/>
        <x:v>4</x:v>
      </x:c>
      <x:c r="L2499" s="53">
        <x:f t="shared" si="461"/>
        <x:v>23</x:v>
      </x:c>
      <x:c r="M2499" s="54">
        <x:f t="shared" si="462"/>
        <x:v>1261.1028585616018</x:v>
      </x:c>
      <x:c r="N2499" s="54">
        <x:f t="shared" si="463"/>
        <x:v>0.37576587400111239</x:v>
      </x:c>
      <x:c r="O2499" s="55">
        <x:f t="shared" si="464"/>
        <x:v>70704</x:v>
      </x:c>
      <x:c r="P2499" s="55">
        <x:f t="shared" si="465"/>
        <x:v>13200</x:v>
      </x:c>
      <x:c r="Q2499" s="55">
        <x:f t="shared" si="466"/>
        <x:v>34394.146850027813</x:v>
      </x:c>
      <x:c r="R2499" s="55">
        <x:f t="shared" si="467"/>
        <x:v>3109.8531499721867</x:v>
      </x:c>
      <x:c r="S2499" s="1" t="str">
        <x:f t="shared" si="468"/>
        <x:v>YES</x:v>
      </x:c>
      <x:c r="T2499" s="1">
        <x:f t="shared" si="469"/>
        <x:v>3109.8531499721867</x:v>
      </x:c>
    </x:row>
    <x:row r="2500">
      <x:c r="A2500" s="1"/>
      <x:c r="B2500" s="1"/>
      <x:c r="C2500" s="1"/>
      <x:c r="D2500" s="1"/>
      <x:c r="E2500" s="1"/>
      <x:c r="F2500" s="1"/>
      <x:c r="G2500" s="1"/>
      <x:c r="H2500" s="1"/>
      <x:c r="I2500" s="53">
        <x:f t="shared" si="458"/>
        <x:v>3</x:v>
      </x:c>
      <x:c r="J2500" s="53">
        <x:f t="shared" si="459"/>
        <x:v>16</x:v>
      </x:c>
      <x:c r="K2500" s="53">
        <x:f t="shared" si="460"/>
        <x:v>5</x:v>
      </x:c>
      <x:c r="L2500" s="53">
        <x:f t="shared" si="461"/>
        <x:v>24</x:v>
      </x:c>
      <x:c r="M2500" s="54">
        <x:f t="shared" si="462"/>
        <x:v>1311.3511824828054</x:v>
      </x:c>
      <x:c r="N2500" s="54">
        <x:f t="shared" si="463"/>
        <x:v>0.41066054339083707</x:v>
      </x:c>
      <x:c r="O2500" s="55">
        <x:f t="shared" si="464"/>
        <x:v>73404</x:v>
      </x:c>
      <x:c r="P2500" s="55">
        <x:f t="shared" si="465"/>
        <x:v>14080</x:v>
      </x:c>
      <x:c r="Q2500" s="55">
        <x:f t="shared" si="466"/>
        <x:v>35266.513584770924</x:v>
      </x:c>
      <x:c r="R2500" s="55">
        <x:f t="shared" si="467"/>
        <x:v>4057.4864152290756</x:v>
      </x:c>
      <x:c r="S2500" s="1" t="str">
        <x:f t="shared" si="468"/>
        <x:v>YES</x:v>
      </x:c>
      <x:c r="T2500" s="1">
        <x:f t="shared" si="469"/>
        <x:v>4057.4864152290756</x:v>
      </x:c>
    </x:row>
    <x:row r="2501">
      <x:c r="A2501" s="1"/>
      <x:c r="B2501" s="1"/>
      <x:c r="C2501" s="1"/>
      <x:c r="D2501" s="1"/>
      <x:c r="E2501" s="1"/>
      <x:c r="F2501" s="1"/>
      <x:c r="G2501" s="1"/>
      <x:c r="H2501" s="1"/>
      <x:c r="I2501" s="53">
        <x:f t="shared" si="458"/>
        <x:v>3</x:v>
      </x:c>
      <x:c r="J2501" s="53">
        <x:f t="shared" si="459"/>
        <x:v>16</x:v>
      </x:c>
      <x:c r="K2501" s="53">
        <x:f t="shared" si="460"/>
        <x:v>6</x:v>
      </x:c>
      <x:c r="L2501" s="53">
        <x:f t="shared" si="461"/>
        <x:v>25</x:v>
      </x:c>
      <x:c r="M2501" s="54">
        <x:f t="shared" si="462"/>
        <x:v>1362.8261566644383</x:v>
      </x:c>
      <x:c r="N2501" s="54">
        <x:f t="shared" si="463"/>
        <x:v>0.44640705323919322</x:v>
      </x:c>
      <x:c r="O2501" s="55">
        <x:f t="shared" si="464"/>
        <x:v>76104</x:v>
      </x:c>
      <x:c r="P2501" s="55">
        <x:f t="shared" si="465"/>
        <x:v>14960</x:v>
      </x:c>
      <x:c r="Q2501" s="55">
        <x:f t="shared" si="466"/>
        <x:v>36160.176330979826</x:v>
      </x:c>
      <x:c r="R2501" s="55">
        <x:f t="shared" si="467"/>
        <x:v>4983.8236690201738</x:v>
      </x:c>
      <x:c r="S2501" s="1" t="str">
        <x:f t="shared" si="468"/>
        <x:v>YES</x:v>
      </x:c>
      <x:c r="T2501" s="1">
        <x:f t="shared" si="469"/>
        <x:v>4983.8236690201738</x:v>
      </x:c>
    </x:row>
    <x:row r="2502">
      <x:c r="A2502" s="1"/>
      <x:c r="B2502" s="1"/>
      <x:c r="C2502" s="1"/>
      <x:c r="D2502" s="1"/>
      <x:c r="E2502" s="1"/>
      <x:c r="F2502" s="1"/>
      <x:c r="G2502" s="1"/>
      <x:c r="H2502" s="1"/>
      <x:c r="I2502" s="53">
        <x:f t="shared" si="458"/>
        <x:v>3</x:v>
      </x:c>
      <x:c r="J2502" s="53">
        <x:f t="shared" si="459"/>
        <x:v>16</x:v>
      </x:c>
      <x:c r="K2502" s="53">
        <x:f t="shared" si="460"/>
        <x:v>7</x:v>
      </x:c>
      <x:c r="L2502" s="53">
        <x:f t="shared" si="461"/>
        <x:v>26</x:v>
      </x:c>
      <x:c r="M2502" s="54">
        <x:f t="shared" si="462"/>
        <x:v>1415.5505960623987</x:v>
      </x:c>
      <x:c r="N2502" s="54">
        <x:f t="shared" si="463"/>
        <x:v>0.48302124726555462</x:v>
      </x:c>
      <x:c r="O2502" s="55">
        <x:f t="shared" si="464"/>
        <x:v>78804</x:v>
      </x:c>
      <x:c r="P2502" s="55">
        <x:f t="shared" si="465"/>
        <x:v>15840</x:v>
      </x:c>
      <x:c r="Q2502" s="55">
        <x:f t="shared" si="466"/>
        <x:v>37075.531181638864</x:v>
      </x:c>
      <x:c r="R2502" s="55">
        <x:f t="shared" si="467"/>
        <x:v>5888.4688183611361</x:v>
      </x:c>
      <x:c r="S2502" s="1" t="str">
        <x:f t="shared" si="468"/>
        <x:v>YES</x:v>
      </x:c>
      <x:c r="T2502" s="1">
        <x:f t="shared" si="469"/>
        <x:v>5888.4688183611361</x:v>
      </x:c>
    </x:row>
    <x:row r="2503">
      <x:c r="A2503" s="1"/>
      <x:c r="B2503" s="1"/>
      <x:c r="C2503" s="1"/>
      <x:c r="D2503" s="1"/>
      <x:c r="E2503" s="1"/>
      <x:c r="F2503" s="1"/>
      <x:c r="G2503" s="1"/>
      <x:c r="H2503" s="1"/>
      <x:c r="I2503" s="53">
        <x:f t="shared" si="458"/>
        <x:v>3</x:v>
      </x:c>
      <x:c r="J2503" s="53">
        <x:f t="shared" si="459"/>
        <x:v>16</x:v>
      </x:c>
      <x:c r="K2503" s="53">
        <x:f t="shared" si="460"/>
        <x:v>8</x:v>
      </x:c>
      <x:c r="L2503" s="53">
        <x:f t="shared" si="461"/>
        <x:v>27</x:v>
      </x:c>
      <x:c r="M2503" s="54">
        <x:f t="shared" si="462"/>
        <x:v>1469.5476943423789</x:v>
      </x:c>
      <x:c r="N2503" s="54">
        <x:f t="shared" si="463"/>
        <x:v>0.52051923218220764</x:v>
      </x:c>
      <x:c r="O2503" s="55">
        <x:f t="shared" si="464"/>
        <x:v>81504</x:v>
      </x:c>
      <x:c r="P2503" s="55">
        <x:f t="shared" si="465"/>
        <x:v>16720</x:v>
      </x:c>
      <x:c r="Q2503" s="55">
        <x:f t="shared" si="466"/>
        <x:v>38012.980804555191</x:v>
      </x:c>
      <x:c r="R2503" s="55">
        <x:f t="shared" si="467"/>
        <x:v>6771.0191954448092</x:v>
      </x:c>
      <x:c r="S2503" s="1" t="str">
        <x:f t="shared" si="468"/>
        <x:v>YES</x:v>
      </x:c>
      <x:c r="T2503" s="1">
        <x:f t="shared" si="469"/>
        <x:v>6771.0191954448092</x:v>
      </x:c>
    </x:row>
    <x:row r="2504">
      <x:c r="A2504" s="1"/>
      <x:c r="B2504" s="1"/>
      <x:c r="C2504" s="1"/>
      <x:c r="D2504" s="1"/>
      <x:c r="E2504" s="1"/>
      <x:c r="F2504" s="1"/>
      <x:c r="G2504" s="1"/>
      <x:c r="H2504" s="1"/>
      <x:c r="I2504" s="53">
        <x:f t="shared" si="458"/>
        <x:v>3</x:v>
      </x:c>
      <x:c r="J2504" s="53">
        <x:f t="shared" si="459"/>
        <x:v>16</x:v>
      </x:c>
      <x:c r="K2504" s="53">
        <x:f t="shared" si="460"/>
        <x:v>9</x:v>
      </x:c>
      <x:c r="L2504" s="53">
        <x:f t="shared" si="461"/>
        <x:v>28</x:v>
      </x:c>
      <x:c r="M2504" s="54">
        <x:f t="shared" si="462"/>
        <x:v>1524.8410297827734</x:v>
      </x:c>
      <x:c r="N2504" s="54">
        <x:f t="shared" si="463"/>
        <x:v>0.55891738179359263</x:v>
      </x:c>
      <x:c r="O2504" s="55">
        <x:f t="shared" si="464"/>
        <x:v>84204</x:v>
      </x:c>
      <x:c r="P2504" s="55">
        <x:f t="shared" si="465"/>
        <x:v>17600</x:v>
      </x:c>
      <x:c r="Q2504" s="55">
        <x:f t="shared" si="466"/>
        <x:v>38972.934544839816</x:v>
      </x:c>
      <x:c r="R2504" s="55">
        <x:f t="shared" si="467"/>
        <x:v>7631.0654551601838</x:v>
      </x:c>
      <x:c r="S2504" s="1" t="str">
        <x:f t="shared" si="468"/>
        <x:v>YES</x:v>
      </x:c>
      <x:c r="T2504" s="1">
        <x:f t="shared" si="469"/>
        <x:v>7631.0654551601838</x:v>
      </x:c>
    </x:row>
    <x:row r="2505">
      <x:c r="A2505" s="1"/>
      <x:c r="B2505" s="1"/>
      <x:c r="C2505" s="1"/>
      <x:c r="D2505" s="1"/>
      <x:c r="E2505" s="1"/>
      <x:c r="F2505" s="1"/>
      <x:c r="G2505" s="1"/>
      <x:c r="H2505" s="1"/>
      <x:c r="I2505" s="53">
        <x:f t="shared" si="458"/>
        <x:v>3</x:v>
      </x:c>
      <x:c r="J2505" s="53">
        <x:f t="shared" si="459"/>
        <x:v>16</x:v>
      </x:c>
      <x:c r="K2505" s="53">
        <x:f t="shared" si="460"/>
        <x:v>10</x:v>
      </x:c>
      <x:c r="L2505" s="53">
        <x:f t="shared" si="461"/>
        <x:v>29</x:v>
      </x:c>
      <x:c r="M2505" s="54">
        <x:f t="shared" si="462"/>
        <x:v>1581.4545712659863</x:v>
      </x:c>
      <x:c r="N2505" s="54">
        <x:f t="shared" si="463"/>
        <x:v>0.59823234115693491</x:v>
      </x:c>
      <x:c r="O2505" s="55">
        <x:f t="shared" si="464"/>
        <x:v>86904</x:v>
      </x:c>
      <x:c r="P2505" s="55">
        <x:f t="shared" si="465"/>
        <x:v>18480</x:v>
      </x:c>
      <x:c r="Q2505" s="55">
        <x:f t="shared" si="466"/>
        <x:v>39955.808528923371</x:v>
      </x:c>
      <x:c r="R2505" s="55">
        <x:f t="shared" si="467"/>
        <x:v>8468.1914710766287</x:v>
      </x:c>
      <x:c r="S2505" s="1" t="str">
        <x:f t="shared" si="468"/>
        <x:v>YES</x:v>
      </x:c>
      <x:c r="T2505" s="1">
        <x:f t="shared" si="469"/>
        <x:v>8468.1914710766287</x:v>
      </x:c>
    </x:row>
    <x:row r="2506">
      <x:c r="A2506" s="1"/>
      <x:c r="B2506" s="1"/>
      <x:c r="C2506" s="1"/>
      <x:c r="D2506" s="1"/>
      <x:c r="E2506" s="1"/>
      <x:c r="F2506" s="1"/>
      <x:c r="G2506" s="1"/>
      <x:c r="H2506" s="1"/>
      <x:c r="I2506" s="53">
        <x:f t="shared" si="458"/>
        <x:v>3</x:v>
      </x:c>
      <x:c r="J2506" s="53">
        <x:f t="shared" si="459"/>
        <x:v>16</x:v>
      </x:c>
      <x:c r="K2506" s="53">
        <x:f t="shared" si="460"/>
        <x:v>11</x:v>
      </x:c>
      <x:c r="L2506" s="53">
        <x:f t="shared" si="461"/>
        <x:v>30</x:v>
      </x:c>
      <x:c r="M2506" s="54">
        <x:f t="shared" si="462"/>
        <x:v>1639.4126843594254</x:v>
      </x:c>
      <x:c r="N2506" s="54">
        <x:f t="shared" si="463"/>
        <x:v>0.6384810308051565</x:v>
      </x:c>
      <x:c r="O2506" s="55">
        <x:f t="shared" si="464"/>
        <x:v>89604</x:v>
      </x:c>
      <x:c r="P2506" s="55">
        <x:f t="shared" si="465"/>
        <x:v>19360</x:v>
      </x:c>
      <x:c r="Q2506" s="55">
        <x:f t="shared" si="466"/>
        <x:v>40962.025770128908</x:v>
      </x:c>
      <x:c r="R2506" s="55">
        <x:f t="shared" si="467"/>
        <x:v>9281.9742298710917</x:v>
      </x:c>
      <x:c r="S2506" s="1" t="str">
        <x:f t="shared" si="468"/>
        <x:v>YES</x:v>
      </x:c>
      <x:c r="T2506" s="1">
        <x:f t="shared" si="469"/>
        <x:v>9281.9742298710917</x:v>
      </x:c>
    </x:row>
    <x:row r="2507">
      <x:c r="A2507" s="1"/>
      <x:c r="B2507" s="1"/>
      <x:c r="C2507" s="1"/>
      <x:c r="D2507" s="1"/>
      <x:c r="E2507" s="1"/>
      <x:c r="F2507" s="1"/>
      <x:c r="G2507" s="1"/>
      <x:c r="H2507" s="1"/>
      <x:c r="I2507" s="53">
        <x:f t="shared" si="458"/>
        <x:v>3</x:v>
      </x:c>
      <x:c r="J2507" s="53">
        <x:f t="shared" si="459"/>
        <x:v>16</x:v>
      </x:c>
      <x:c r="K2507" s="53">
        <x:f t="shared" si="460"/>
        <x:v>12</x:v>
      </x:c>
      <x:c r="L2507" s="53">
        <x:f t="shared" si="461"/>
        <x:v>31</x:v>
      </x:c>
      <x:c r="M2507" s="54">
        <x:f t="shared" si="462"/>
        <x:v>1698.7401374874898</x:v>
      </x:c>
      <x:c r="N2507" s="54">
        <x:f t="shared" si="463"/>
        <x:v>0.67968065103297903</x:v>
      </x:c>
      <x:c r="O2507" s="55">
        <x:f t="shared" si="464"/>
        <x:v>92304</x:v>
      </x:c>
      <x:c r="P2507" s="55">
        <x:f t="shared" si="465"/>
        <x:v>20240</x:v>
      </x:c>
      <x:c r="Q2507" s="55">
        <x:f t="shared" si="466"/>
        <x:v>41992.016275824477</x:v>
      </x:c>
      <x:c r="R2507" s="55">
        <x:f t="shared" si="467"/>
        <x:v>10071.983724175523</x:v>
      </x:c>
      <x:c r="S2507" s="1" t="str">
        <x:f t="shared" si="468"/>
        <x:v>YES</x:v>
      </x:c>
      <x:c r="T2507" s="1">
        <x:f t="shared" si="469"/>
        <x:v>10071.983724175523</x:v>
      </x:c>
    </x:row>
    <x:row r="2508">
      <x:c r="A2508" s="1"/>
      <x:c r="B2508" s="1"/>
      <x:c r="C2508" s="1"/>
      <x:c r="D2508" s="1"/>
      <x:c r="E2508" s="1"/>
      <x:c r="F2508" s="1"/>
      <x:c r="G2508" s="1"/>
      <x:c r="H2508" s="1"/>
      <x:c r="I2508" s="53">
        <x:f t="shared" si="458"/>
        <x:v>3</x:v>
      </x:c>
      <x:c r="J2508" s="53">
        <x:f t="shared" si="459"/>
        <x:v>16</x:v>
      </x:c>
      <x:c r="K2508" s="53">
        <x:f t="shared" si="460"/>
        <x:v>13</x:v>
      </x:c>
      <x:c r="L2508" s="53">
        <x:f t="shared" si="461"/>
        <x:v>32</x:v>
      </x:c>
      <x:c r="M2508" s="54">
        <x:f t="shared" si="462"/>
        <x:v>1759.462108195874</x:v>
      </x:c>
      <x:c r="N2508" s="54">
        <x:f t="shared" si="463"/>
        <x:v>0.72184868624713472</x:v>
      </x:c>
      <x:c r="O2508" s="55">
        <x:f t="shared" si="464"/>
        <x:v>95004</x:v>
      </x:c>
      <x:c r="P2508" s="55">
        <x:f t="shared" si="465"/>
        <x:v>21120</x:v>
      </x:c>
      <x:c r="Q2508" s="55">
        <x:f t="shared" si="466"/>
        <x:v>43046.217156178362</x:v>
      </x:c>
      <x:c r="R2508" s="55">
        <x:f t="shared" si="467"/>
        <x:v>10837.782843821638</x:v>
      </x:c>
      <x:c r="S2508" s="1" t="str">
        <x:f t="shared" si="468"/>
        <x:v>YES</x:v>
      </x:c>
      <x:c r="T2508" s="1">
        <x:f t="shared" si="469"/>
        <x:v>10837.782843821638</x:v>
      </x:c>
    </x:row>
    <x:row r="2509">
      <x:c r="A2509" s="1"/>
      <x:c r="B2509" s="1"/>
      <x:c r="C2509" s="1"/>
      <x:c r="D2509" s="1"/>
      <x:c r="E2509" s="1"/>
      <x:c r="F2509" s="1"/>
      <x:c r="G2509" s="1"/>
      <x:c r="H2509" s="1"/>
      <x:c r="I2509" s="53">
        <x:f t="shared" si="458"/>
        <x:v>3</x:v>
      </x:c>
      <x:c r="J2509" s="53">
        <x:f t="shared" si="459"/>
        <x:v>16</x:v>
      </x:c>
      <x:c r="K2509" s="53">
        <x:f t="shared" si="460"/>
        <x:v>14</x:v>
      </x:c>
      <x:c r="L2509" s="53">
        <x:f t="shared" si="461"/>
        <x:v>33</x:v>
      </x:c>
      <x:c r="M2509" s="54">
        <x:f t="shared" si="462"/>
        <x:v>1821.6041895095352</x:v>
      </x:c>
      <x:c r="N2509" s="54">
        <x:f t="shared" si="463"/>
        <x:v>0.76500290938162163</x:v>
      </x:c>
      <x:c r="O2509" s="55">
        <x:f t="shared" si="464"/>
        <x:v>97704</x:v>
      </x:c>
      <x:c r="P2509" s="55">
        <x:f t="shared" si="465"/>
        <x:v>22000</x:v>
      </x:c>
      <x:c r="Q2509" s="55">
        <x:f t="shared" si="466"/>
        <x:v>44125.072734540547</x:v>
      </x:c>
      <x:c r="R2509" s="55">
        <x:f t="shared" si="467"/>
        <x:v>11578.927265459453</x:v>
      </x:c>
      <x:c r="S2509" s="1" t="str">
        <x:f t="shared" si="468"/>
        <x:v>YES</x:v>
      </x:c>
      <x:c r="T2509" s="1">
        <x:f t="shared" si="469"/>
        <x:v>11578.927265459453</x:v>
      </x:c>
    </x:row>
    <x:row r="2510">
      <x:c r="A2510" s="1"/>
      <x:c r="B2510" s="1"/>
      <x:c r="C2510" s="1"/>
      <x:c r="D2510" s="1"/>
      <x:c r="E2510" s="1"/>
      <x:c r="F2510" s="1"/>
      <x:c r="G2510" s="1"/>
      <x:c r="H2510" s="1"/>
      <x:c r="I2510" s="53">
        <x:f t="shared" si="458"/>
        <x:v>3</x:v>
      </x:c>
      <x:c r="J2510" s="53">
        <x:f t="shared" si="459"/>
        <x:v>16</x:v>
      </x:c>
      <x:c r="K2510" s="53">
        <x:f t="shared" si="460"/>
        <x:v>15</x:v>
      </x:c>
      <x:c r="L2510" s="53">
        <x:f t="shared" si="461"/>
        <x:v>34</x:v>
      </x:c>
      <x:c r="M2510" s="54">
        <x:f t="shared" si="462"/>
        <x:v>1885.1923963856816</x:v>
      </x:c>
      <x:c r="N2510" s="54">
        <x:f t="shared" si="463"/>
        <x:v>0.80916138637894552</x:v>
      </x:c>
      <x:c r="O2510" s="55">
        <x:f t="shared" si="464"/>
        <x:v>100404</x:v>
      </x:c>
      <x:c r="P2510" s="55">
        <x:f t="shared" si="465"/>
        <x:v>22880</x:v>
      </x:c>
      <x:c r="Q2510" s="55">
        <x:f t="shared" si="466"/>
        <x:v>45229.03465947364</x:v>
      </x:c>
      <x:c r="R2510" s="55">
        <x:f t="shared" si="467"/>
        <x:v>12294.96534052636</x:v>
      </x:c>
      <x:c r="S2510" s="1" t="str">
        <x:f t="shared" si="468"/>
        <x:v>YES</x:v>
      </x:c>
      <x:c r="T2510" s="1">
        <x:f t="shared" si="469"/>
        <x:v>12294.96534052636</x:v>
      </x:c>
    </x:row>
    <x:row r="2511">
      <x:c r="A2511" s="1"/>
      <x:c r="B2511" s="1"/>
      <x:c r="C2511" s="1"/>
      <x:c r="D2511" s="1"/>
      <x:c r="E2511" s="1"/>
      <x:c r="F2511" s="1"/>
      <x:c r="G2511" s="1"/>
      <x:c r="H2511" s="1"/>
      <x:c r="I2511" s="53">
        <x:f t="shared" si="458"/>
        <x:v>3</x:v>
      </x:c>
      <x:c r="J2511" s="53">
        <x:f t="shared" si="459"/>
        <x:v>16</x:v>
      </x:c>
      <x:c r="K2511" s="53">
        <x:f t="shared" si="460"/>
        <x:v>16</x:v>
      </x:c>
      <x:c r="L2511" s="53">
        <x:f t="shared" si="461"/>
        <x:v>35</x:v>
      </x:c>
      <x:c r="M2511" s="54">
        <x:f t="shared" si="462"/>
        <x:v>1950.2531722631707</x:v>
      </x:c>
      <x:c r="N2511" s="54">
        <x:f t="shared" si="463"/>
        <x:v>0.85434248073831298</x:v>
      </x:c>
      <x:c r="O2511" s="55">
        <x:f t="shared" si="464"/>
        <x:v>103104</x:v>
      </x:c>
      <x:c r="P2511" s="55">
        <x:f t="shared" si="465"/>
        <x:v>23760</x:v>
      </x:c>
      <x:c r="Q2511" s="55">
        <x:f t="shared" si="466"/>
        <x:v>46358.562018457822</x:v>
      </x:c>
      <x:c r="R2511" s="55">
        <x:f t="shared" si="467"/>
        <x:v>12985.437981542178</x:v>
      </x:c>
      <x:c r="S2511" s="1" t="str">
        <x:f t="shared" si="468"/>
        <x:v>YES</x:v>
      </x:c>
      <x:c r="T2511" s="1">
        <x:f t="shared" si="469"/>
        <x:v>12985.437981542178</x:v>
      </x:c>
    </x:row>
    <x:row r="2512">
      <x:c r="A2512" s="1"/>
      <x:c r="B2512" s="1"/>
      <x:c r="C2512" s="1"/>
      <x:c r="D2512" s="1"/>
      <x:c r="E2512" s="1"/>
      <x:c r="F2512" s="1"/>
      <x:c r="G2512" s="1"/>
      <x:c r="H2512" s="1"/>
      <x:c r="I2512" s="53">
        <x:f t="shared" si="458"/>
        <x:v>3</x:v>
      </x:c>
      <x:c r="J2512" s="53">
        <x:f t="shared" si="459"/>
        <x:v>16</x:v>
      </x:c>
      <x:c r="K2512" s="53">
        <x:f t="shared" si="460"/>
        <x:v>17</x:v>
      </x:c>
      <x:c r="L2512" s="53">
        <x:f t="shared" si="461"/>
        <x:v>36</x:v>
      </x:c>
      <x:c r="M2512" s="54">
        <x:f t="shared" si="462"/>
        <x:v>2016.8133957097111</x:v>
      </x:c>
      <x:c r="N2512" s="54">
        <x:f t="shared" si="463"/>
        <x:v>0.90056485813174381</x:v>
      </x:c>
      <x:c r="O2512" s="55">
        <x:f t="shared" si="464"/>
        <x:v>105804</x:v>
      </x:c>
      <x:c r="P2512" s="55">
        <x:f t="shared" si="465"/>
        <x:v>24640</x:v>
      </x:c>
      <x:c r="Q2512" s="55">
        <x:f t="shared" si="466"/>
        <x:v>47514.121453293599</x:v>
      </x:c>
      <x:c r="R2512" s="55">
        <x:f t="shared" si="467"/>
        <x:v>13649.878546706401</x:v>
      </x:c>
      <x:c r="S2512" s="1" t="str">
        <x:f t="shared" si="468"/>
        <x:v>YES</x:v>
      </x:c>
      <x:c r="T2512" s="1">
        <x:f t="shared" si="469"/>
        <x:v>13649.878546706401</x:v>
      </x:c>
    </x:row>
    <x:row r="2513">
      <x:c r="A2513" s="1"/>
      <x:c r="B2513" s="1"/>
      <x:c r="C2513" s="1"/>
      <x:c r="D2513" s="1"/>
      <x:c r="E2513" s="1"/>
      <x:c r="F2513" s="1"/>
      <x:c r="G2513" s="1"/>
      <x:c r="H2513" s="1"/>
      <x:c r="I2513" s="53">
        <x:f t="shared" si="458"/>
        <x:v>3</x:v>
      </x:c>
      <x:c r="J2513" s="53">
        <x:f t="shared" si="459"/>
        <x:v>16</x:v>
      </x:c>
      <x:c r="K2513" s="53">
        <x:f t="shared" si="460"/>
        <x:v>18</x:v>
      </x:c>
      <x:c r="L2513" s="53">
        <x:f t="shared" si="461"/>
        <x:v>37</x:v>
      </x:c>
      <x:c r="M2513" s="54">
        <x:f t="shared" si="462"/>
        <x:v>2084.9003871682985</x:v>
      </x:c>
      <x:c r="N2513" s="54">
        <x:f t="shared" si="463"/>
        <x:v>0.94784749108909616</x:v>
      </x:c>
      <x:c r="O2513" s="55">
        <x:f t="shared" si="464"/>
        <x:v>108504</x:v>
      </x:c>
      <x:c r="P2513" s="55">
        <x:f t="shared" si="465"/>
        <x:v>25520</x:v>
      </x:c>
      <x:c r="Q2513" s="55">
        <x:f t="shared" si="466"/>
        <x:v>48696.187277227407</x:v>
      </x:c>
      <x:c r="R2513" s="55">
        <x:f t="shared" si="467"/>
        <x:v>14287.812722772593</x:v>
      </x:c>
      <x:c r="S2513" s="1" t="str">
        <x:f t="shared" si="468"/>
        <x:v>YES</x:v>
      </x:c>
      <x:c r="T2513" s="1">
        <x:f t="shared" si="469"/>
        <x:v>14287.812722772593</x:v>
      </x:c>
    </x:row>
    <x:row r="2514">
      <x:c r="A2514" s="1"/>
      <x:c r="B2514" s="1"/>
      <x:c r="C2514" s="1"/>
      <x:c r="D2514" s="1"/>
      <x:c r="E2514" s="1"/>
      <x:c r="F2514" s="1"/>
      <x:c r="G2514" s="1"/>
      <x:c r="H2514" s="1"/>
      <x:c r="I2514" s="53">
        <x:f t="shared" si="458"/>
        <x:v>3</x:v>
      </x:c>
      <x:c r="J2514" s="53">
        <x:f t="shared" si="459"/>
        <x:v>16</x:v>
      </x:c>
      <x:c r="K2514" s="53">
        <x:f t="shared" si="460"/>
        <x:v>19</x:v>
      </x:c>
      <x:c r="L2514" s="53">
        <x:f t="shared" si="461"/>
        <x:v>38</x:v>
      </x:c>
      <x:c r="M2514" s="54">
        <x:f t="shared" si="462"/>
        <x:v>2154.5419158043201</x:v>
      </x:c>
      <x:c r="N2514" s="54">
        <x:f t="shared" si="463"/>
        <x:v>0.99620966375300002</x:v>
      </x:c>
      <x:c r="O2514" s="55">
        <x:f t="shared" si="464"/>
        <x:v>111204</x:v>
      </x:c>
      <x:c r="P2514" s="55">
        <x:f t="shared" si="465"/>
        <x:v>26400</x:v>
      </x:c>
      <x:c r="Q2514" s="55">
        <x:f t="shared" si="466"/>
        <x:v>49905.241593825005</x:v>
      </x:c>
      <x:c r="R2514" s="55">
        <x:f t="shared" si="467"/>
        <x:v>14898.758406174995</x:v>
      </x:c>
      <x:c r="S2514" s="1" t="str">
        <x:f t="shared" si="468"/>
        <x:v>YES</x:v>
      </x:c>
      <x:c r="T2514" s="1">
        <x:f t="shared" si="469"/>
        <x:v>14898.758406174995</x:v>
      </x:c>
    </x:row>
    <x:row r="2515">
      <x:c r="A2515" s="1"/>
      <x:c r="B2515" s="1"/>
      <x:c r="C2515" s="1"/>
      <x:c r="D2515" s="1"/>
      <x:c r="E2515" s="1"/>
      <x:c r="F2515" s="1"/>
      <x:c r="G2515" s="1"/>
      <x:c r="H2515" s="1"/>
      <x:c r="I2515" s="53">
        <x:f t="shared" si="458"/>
        <x:v>3</x:v>
      </x:c>
      <x:c r="J2515" s="53">
        <x:f t="shared" si="459"/>
        <x:v>16</x:v>
      </x:c>
      <x:c r="K2515" s="53">
        <x:f t="shared" si="460"/>
        <x:v>20</x:v>
      </x:c>
      <x:c r="L2515" s="53">
        <x:f t="shared" si="461"/>
        <x:v>39</x:v>
      </x:c>
      <x:c r="M2515" s="54">
        <x:f t="shared" si="462"/>
        <x:v>2225.7662064547972</x:v>
      </x:c>
      <x:c r="N2515" s="54">
        <x:f t="shared" si="463"/>
        <x:v>1.0456709767047203</x:v>
      </x:c>
      <x:c r="O2515" s="55">
        <x:f t="shared" si="464"/>
        <x:v>113904</x:v>
      </x:c>
      <x:c r="P2515" s="55">
        <x:f t="shared" si="465"/>
        <x:v>27280</x:v>
      </x:c>
      <x:c r="Q2515" s="55">
        <x:f t="shared" si="466"/>
        <x:v>51141.774417618006</x:v>
      </x:c>
      <x:c r="R2515" s="55">
        <x:f t="shared" si="467"/>
        <x:v>15482.225582381994</x:v>
      </x:c>
      <x:c r="S2515" s="1" t="str">
        <x:f t="shared" si="468"/>
        <x:v>YES</x:v>
      </x:c>
      <x:c r="T2515" s="1">
        <x:f t="shared" si="469"/>
        <x:v>15482.225582381994</x:v>
      </x:c>
    </x:row>
    <x:row r="2516">
      <x:c r="A2516" s="1"/>
      <x:c r="B2516" s="1"/>
      <x:c r="C2516" s="1"/>
      <x:c r="D2516" s="1"/>
      <x:c r="E2516" s="1"/>
      <x:c r="F2516" s="1"/>
      <x:c r="G2516" s="1"/>
      <x:c r="H2516" s="1"/>
      <x:c r="I2516" s="53">
        <x:f t="shared" si="458"/>
        <x:v>3</x:v>
      </x:c>
      <x:c r="J2516" s="53">
        <x:f t="shared" si="459"/>
        <x:v>16</x:v>
      </x:c>
      <x:c r="K2516" s="53">
        <x:f t="shared" si="460"/>
        <x:v>21</x:v>
      </x:c>
      <x:c r="L2516" s="53">
        <x:f t="shared" si="461"/>
        <x:v>40</x:v>
      </x:c>
      <x:c r="M2516" s="54">
        <x:f t="shared" si="462"/>
        <x:v>2298.6019466812409</x:v>
      </x:c>
      <x:c r="N2516" s="54">
        <x:f t="shared" si="463"/>
        <x:v>1.0962513518619728</x:v>
      </x:c>
      <x:c r="O2516" s="55">
        <x:f t="shared" si="464"/>
        <x:v>116604</x:v>
      </x:c>
      <x:c r="P2516" s="55">
        <x:f t="shared" si="465"/>
        <x:v>28160</x:v>
      </x:c>
      <x:c r="Q2516" s="55">
        <x:f t="shared" si="466"/>
        <x:v>52406.283796549324</x:v>
      </x:c>
      <x:c r="R2516" s="55">
        <x:f t="shared" si="467"/>
        <x:v>16037.716203450676</x:v>
      </x:c>
      <x:c r="S2516" s="1" t="str">
        <x:f t="shared" si="468"/>
        <x:v>YES</x:v>
      </x:c>
      <x:c r="T2516" s="1">
        <x:f t="shared" si="469"/>
        <x:v>16037.716203450676</x:v>
      </x:c>
    </x:row>
    <x:row r="2517">
      <x:c r="A2517" s="1"/>
      <x:c r="B2517" s="1"/>
      <x:c r="C2517" s="1"/>
      <x:c r="D2517" s="1"/>
      <x:c r="E2517" s="1"/>
      <x:c r="F2517" s="1"/>
      <x:c r="G2517" s="1"/>
      <x:c r="H2517" s="1"/>
      <x:c r="I2517" s="53">
        <x:f t="shared" si="458"/>
        <x:v>3</x:v>
      </x:c>
      <x:c r="J2517" s="53">
        <x:f t="shared" si="459"/>
        <x:v>16</x:v>
      </x:c>
      <x:c r="K2517" s="53">
        <x:f t="shared" si="460"/>
        <x:v>22</x:v>
      </x:c>
      <x:c r="L2517" s="53">
        <x:f t="shared" si="461"/>
        <x:v>41</x:v>
      </x:c>
      <x:c r="M2517" s="54">
        <x:f t="shared" si="462"/>
        <x:v>2373.0782939276369</x:v>
      </x:c>
      <x:c r="N2517" s="54">
        <x:f t="shared" si="463"/>
        <x:v>1.1479710374497478</x:v>
      </x:c>
      <x:c r="O2517" s="55">
        <x:f t="shared" si="464"/>
        <x:v>119304</x:v>
      </x:c>
      <x:c r="P2517" s="55">
        <x:f t="shared" si="465"/>
        <x:v>29040</x:v>
      </x:c>
      <x:c r="Q2517" s="55">
        <x:f t="shared" si="466"/>
        <x:v>53699.275936243692</x:v>
      </x:c>
      <x:c r="R2517" s="55">
        <x:f t="shared" si="467"/>
        <x:v>16564.724063756308</x:v>
      </x:c>
      <x:c r="S2517" s="1" t="str">
        <x:f t="shared" si="468"/>
        <x:v>YES</x:v>
      </x:c>
      <x:c r="T2517" s="1">
        <x:f t="shared" si="469"/>
        <x:v>16564.724063756308</x:v>
      </x:c>
    </x:row>
    <x:row r="2518">
      <x:c r="A2518" s="1"/>
      <x:c r="B2518" s="1"/>
      <x:c r="C2518" s="1"/>
      <x:c r="D2518" s="1"/>
      <x:c r="E2518" s="1"/>
      <x:c r="F2518" s="1"/>
      <x:c r="G2518" s="1"/>
      <x:c r="H2518" s="1"/>
      <x:c r="I2518" s="53">
        <x:f t="shared" si="458"/>
        <x:v>3</x:v>
      </x:c>
      <x:c r="J2518" s="53">
        <x:f t="shared" si="459"/>
        <x:v>16</x:v>
      </x:c>
      <x:c r="K2518" s="53">
        <x:f t="shared" si="460"/>
        <x:v>23</x:v>
      </x:c>
      <x:c r="L2518" s="53">
        <x:f t="shared" si="461"/>
        <x:v>42</x:v>
      </x:c>
      <x:c r="M2518" s="54">
        <x:f t="shared" si="462"/>
        <x:v>2449.2248827850735</x:v>
      </x:c>
      <x:c r="N2518" s="54">
        <x:f t="shared" si="463"/>
        <x:v>1.2008506130451899</x:v>
      </x:c>
      <x:c r="O2518" s="55">
        <x:f t="shared" si="464"/>
        <x:v>122004</x:v>
      </x:c>
      <x:c r="P2518" s="55">
        <x:f t="shared" si="465"/>
        <x:v>29920</x:v>
      </x:c>
      <x:c r="Q2518" s="55">
        <x:f t="shared" si="466"/>
        <x:v>55021.265326129753</x:v>
      </x:c>
      <x:c r="R2518" s="55">
        <x:f t="shared" si="467"/>
        <x:v>17062.734673870247</x:v>
      </x:c>
      <x:c r="S2518" s="1" t="str">
        <x:f t="shared" si="468"/>
        <x:v>YES</x:v>
      </x:c>
      <x:c r="T2518" s="1">
        <x:f t="shared" si="469"/>
        <x:v>17062.734673870247</x:v>
      </x:c>
    </x:row>
    <x:row r="2519">
      <x:c r="A2519" s="1"/>
      <x:c r="B2519" s="1"/>
      <x:c r="C2519" s="1"/>
      <x:c r="D2519" s="1"/>
      <x:c r="E2519" s="1"/>
      <x:c r="F2519" s="1"/>
      <x:c r="G2519" s="1"/>
      <x:c r="H2519" s="1"/>
      <x:c r="I2519" s="53">
        <x:f t="shared" si="458"/>
        <x:v>3</x:v>
      </x:c>
      <x:c r="J2519" s="53">
        <x:f t="shared" si="459"/>
        <x:v>16</x:v>
      </x:c>
      <x:c r="K2519" s="53">
        <x:f t="shared" si="460"/>
        <x:v>24</x:v>
      </x:c>
      <x:c r="L2519" s="53">
        <x:f t="shared" si="461"/>
        <x:v>43</x:v>
      </x:c>
      <x:c r="M2519" s="54">
        <x:f t="shared" si="462"/>
        <x:v>2527.0718323645697</x:v>
      </x:c>
      <x:c r="N2519" s="54">
        <x:f t="shared" si="463"/>
        <x:v>1.2549109946976178</x:v>
      </x:c>
      <x:c r="O2519" s="55">
        <x:f t="shared" si="464"/>
        <x:v>124704</x:v>
      </x:c>
      <x:c r="P2519" s="55">
        <x:f t="shared" si="465"/>
        <x:v>30800</x:v>
      </x:c>
      <x:c r="Q2519" s="55">
        <x:f t="shared" si="466"/>
        <x:v>56372.774867440443</x:v>
      </x:c>
      <x:c r="R2519" s="55">
        <x:f t="shared" si="467"/>
        <x:v>17531.225132559557</x:v>
      </x:c>
      <x:c r="S2519" s="1" t="str">
        <x:f t="shared" si="468"/>
        <x:v>YES</x:v>
      </x:c>
      <x:c r="T2519" s="1">
        <x:f t="shared" si="469"/>
        <x:v>17531.225132559557</x:v>
      </x:c>
    </x:row>
    <x:row r="2520">
      <x:c r="A2520" s="1"/>
      <x:c r="B2520" s="1"/>
      <x:c r="C2520" s="1"/>
      <x:c r="D2520" s="1"/>
      <x:c r="E2520" s="1"/>
      <x:c r="F2520" s="1"/>
      <x:c r="G2520" s="1"/>
      <x:c r="H2520" s="1"/>
      <x:c r="I2520" s="53">
        <x:f t="shared" si="458"/>
        <x:v>3</x:v>
      </x:c>
      <x:c r="J2520" s="53">
        <x:f t="shared" si="459"/>
        <x:v>16</x:v>
      </x:c>
      <x:c r="K2520" s="53">
        <x:f t="shared" si="460"/>
        <x:v>25</x:v>
      </x:c>
      <x:c r="L2520" s="53">
        <x:f t="shared" si="461"/>
        <x:v>44</x:v>
      </x:c>
      <x:c r="M2520" s="54">
        <x:f t="shared" si="462"/>
        <x:v>2606.6497537796668</x:v>
      </x:c>
      <x:c r="N2520" s="54">
        <x:f t="shared" si="463"/>
        <x:v>1.3101734401247687</x:v>
      </x:c>
      <x:c r="O2520" s="55">
        <x:f t="shared" si="464"/>
        <x:v>127404</x:v>
      </x:c>
      <x:c r="P2520" s="55">
        <x:f t="shared" si="465"/>
        <x:v>31680</x:v>
      </x:c>
      <x:c r="Q2520" s="55">
        <x:f t="shared" si="466"/>
        <x:v>57754.336003119213</x:v>
      </x:c>
      <x:c r="R2520" s="55">
        <x:f t="shared" si="467"/>
        <x:v>17969.663996880787</x:v>
      </x:c>
      <x:c r="S2520" s="1" t="str">
        <x:f t="shared" si="468"/>
        <x:v>YES</x:v>
      </x:c>
      <x:c r="T2520" s="1">
        <x:f t="shared" si="469"/>
        <x:v>17969.663996880787</x:v>
      </x:c>
    </x:row>
    <x:row r="2521">
      <x:c r="A2521" s="1"/>
      <x:c r="B2521" s="1"/>
      <x:c r="C2521" s="1"/>
      <x:c r="D2521" s="1"/>
      <x:c r="E2521" s="1"/>
      <x:c r="F2521" s="1"/>
      <x:c r="G2521" s="1"/>
      <x:c r="H2521" s="1"/>
      <x:c r="I2521" s="53">
        <x:f t="shared" si="458"/>
        <x:v>3</x:v>
      </x:c>
      <x:c r="J2521" s="53">
        <x:f t="shared" si="459"/>
        <x:v>16</x:v>
      </x:c>
      <x:c r="K2521" s="53">
        <x:f t="shared" si="460"/>
        <x:v>26</x:v>
      </x:c>
      <x:c r="L2521" s="53">
        <x:f t="shared" si="461"/>
        <x:v>45</x:v>
      </x:c>
      <x:c r="M2521" s="54">
        <x:f t="shared" si="462"/>
        <x:v>2687.9897577403849</x:v>
      </x:c>
      <x:c r="N2521" s="54">
        <x:f t="shared" si="463"/>
        <x:v>1.3666595539863784</x:v>
      </x:c>
      <x:c r="O2521" s="55">
        <x:f t="shared" si="464"/>
        <x:v>130104</x:v>
      </x:c>
      <x:c r="P2521" s="55">
        <x:f t="shared" si="465"/>
        <x:v>32560</x:v>
      </x:c>
      <x:c r="Q2521" s="55">
        <x:f t="shared" si="466"/>
        <x:v>59166.488849659458</x:v>
      </x:c>
      <x:c r="R2521" s="55">
        <x:f t="shared" si="467"/>
        <x:v>18377.511150340542</x:v>
      </x:c>
      <x:c r="S2521" s="1" t="str">
        <x:f t="shared" si="468"/>
        <x:v>YES</x:v>
      </x:c>
      <x:c r="T2521" s="1">
        <x:f t="shared" si="469"/>
        <x:v>18377.511150340542</x:v>
      </x:c>
    </x:row>
    <x:row r="2522">
      <x:c r="A2522" s="1"/>
      <x:c r="B2522" s="1"/>
      <x:c r="C2522" s="1"/>
      <x:c r="D2522" s="1"/>
      <x:c r="E2522" s="1"/>
      <x:c r="F2522" s="1"/>
      <x:c r="G2522" s="1"/>
      <x:c r="H2522" s="1"/>
      <x:c r="I2522" s="53">
        <x:f t="shared" si="458"/>
        <x:v>3</x:v>
      </x:c>
      <x:c r="J2522" s="53">
        <x:f t="shared" si="459"/>
        <x:v>16</x:v>
      </x:c>
      <x:c r="K2522" s="53">
        <x:f t="shared" si="460"/>
        <x:v>27</x:v>
      </x:c>
      <x:c r="L2522" s="53">
        <x:f t="shared" si="461"/>
        <x:v>46</x:v>
      </x:c>
      <x:c r="M2522" s="54">
        <x:f t="shared" si="462"/>
        <x:v>2771.1234622601414</x:v>
      </x:c>
      <x:c r="N2522" s="54">
        <x:f t="shared" si="463"/>
        <x:v>1.4243912932362093</x:v>
      </x:c>
      <x:c r="O2522" s="55">
        <x:f t="shared" si="464"/>
        <x:v>132804</x:v>
      </x:c>
      <x:c r="P2522" s="55">
        <x:f t="shared" si="465"/>
        <x:v>33440</x:v>
      </x:c>
      <x:c r="Q2522" s="55">
        <x:f t="shared" si="466"/>
        <x:v>60609.782330905233</x:v>
      </x:c>
      <x:c r="R2522" s="55">
        <x:f t="shared" si="467"/>
        <x:v>18754.217669094767</x:v>
      </x:c>
      <x:c r="S2522" s="1" t="str">
        <x:f t="shared" si="468"/>
        <x:v>YES</x:v>
      </x:c>
      <x:c r="T2522" s="1">
        <x:f t="shared" si="469"/>
        <x:v>18754.217669094767</x:v>
      </x:c>
    </x:row>
    <x:row r="2523">
      <x:c r="A2523" s="1"/>
      <x:c r="B2523" s="1"/>
      <x:c r="C2523" s="1"/>
      <x:c r="D2523" s="1"/>
      <x:c r="E2523" s="1"/>
      <x:c r="F2523" s="1"/>
      <x:c r="G2523" s="1"/>
      <x:c r="H2523" s="1"/>
      <x:c r="I2523" s="53">
        <x:f t="shared" si="458"/>
        <x:v>3</x:v>
      </x:c>
      <x:c r="J2523" s="53">
        <x:f t="shared" si="459"/>
        <x:v>16</x:v>
      </x:c>
      <x:c r="K2523" s="53">
        <x:f t="shared" si="460"/>
        <x:v>28</x:v>
      </x:c>
      <x:c r="L2523" s="53">
        <x:f t="shared" si="461"/>
        <x:v>47</x:v>
      </x:c>
      <x:c r="M2523" s="54">
        <x:f t="shared" si="462"/>
        <x:v>2856.0830004772952</x:v>
      </x:c>
      <x:c r="N2523" s="54">
        <x:f t="shared" si="463"/>
        <x:v>1.4833909725536771</x:v>
      </x:c>
      <x:c r="O2523" s="55">
        <x:f t="shared" si="464"/>
        <x:v>135504</x:v>
      </x:c>
      <x:c r="P2523" s="55">
        <x:f t="shared" si="465"/>
        <x:v>34320</x:v>
      </x:c>
      <x:c r="Q2523" s="55">
        <x:f t="shared" si="466"/>
        <x:v>62084.774313841932</x:v>
      </x:c>
      <x:c r="R2523" s="55">
        <x:f t="shared" si="467"/>
        <x:v>19099.225686158068</x:v>
      </x:c>
      <x:c r="S2523" s="1" t="str">
        <x:f t="shared" si="468"/>
        <x:v>YES</x:v>
      </x:c>
      <x:c r="T2523" s="1">
        <x:f t="shared" si="469"/>
        <x:v>19099.225686158068</x:v>
      </x:c>
    </x:row>
    <x:row r="2524">
      <x:c r="A2524" s="1"/>
      <x:c r="B2524" s="1"/>
      <x:c r="C2524" s="1"/>
      <x:c r="D2524" s="1"/>
      <x:c r="E2524" s="1"/>
      <x:c r="F2524" s="1"/>
      <x:c r="G2524" s="1"/>
      <x:c r="H2524" s="1"/>
      <x:c r="I2524" s="53">
        <x:f t="shared" si="458"/>
        <x:v>3</x:v>
      </x:c>
      <x:c r="J2524" s="53">
        <x:f t="shared" si="459"/>
        <x:v>16</x:v>
      </x:c>
      <x:c r="K2524" s="53">
        <x:f t="shared" si="460"/>
        <x:v>29</x:v>
      </x:c>
      <x:c r="L2524" s="53">
        <x:f t="shared" si="461"/>
        <x:v>48</x:v>
      </x:c>
      <x:c r="M2524" s="54">
        <x:f t="shared" si="462"/>
        <x:v>2942.9010285929489</x:v>
      </x:c>
      <x:c r="N2524" s="54">
        <x:f t="shared" si="463"/>
        <x:v>1.5436812698562146</x:v>
      </x:c>
      <x:c r="O2524" s="55">
        <x:f t="shared" si="464"/>
        <x:v>138204</x:v>
      </x:c>
      <x:c r="P2524" s="55">
        <x:f t="shared" si="465"/>
        <x:v>35200</x:v>
      </x:c>
      <x:c r="Q2524" s="55">
        <x:f t="shared" si="466"/>
        <x:v>63592.031746405366</x:v>
      </x:c>
      <x:c r="R2524" s="55">
        <x:f t="shared" si="467"/>
        <x:v>19411.968253594634</x:v>
      </x:c>
      <x:c r="S2524" s="1" t="str">
        <x:f t="shared" si="468"/>
        <x:v>YES</x:v>
      </x:c>
      <x:c r="T2524" s="1">
        <x:f t="shared" si="469"/>
        <x:v>19411.968253594634</x:v>
      </x:c>
    </x:row>
    <x:row r="2525">
      <x:c r="A2525" s="1"/>
      <x:c r="B2525" s="1"/>
      <x:c r="C2525" s="1"/>
      <x:c r="D2525" s="1"/>
      <x:c r="E2525" s="1"/>
      <x:c r="F2525" s="1"/>
      <x:c r="G2525" s="1"/>
      <x:c r="H2525" s="1"/>
      <x:c r="I2525" s="53">
        <x:f t="shared" si="458"/>
        <x:v>3</x:v>
      </x:c>
      <x:c r="J2525" s="53">
        <x:f t="shared" si="459"/>
        <x:v>16</x:v>
      </x:c>
      <x:c r="K2525" s="53">
        <x:f t="shared" si="460"/>
        <x:v>30</x:v>
      </x:c>
      <x:c r="L2525" s="53">
        <x:f t="shared" si="461"/>
        <x:v>49</x:v>
      </x:c>
      <x:c r="M2525" s="54">
        <x:f t="shared" si="462"/>
        <x:v>3031.6107339267191</x:v>
      </x:c>
      <x:c r="N2525" s="54">
        <x:f t="shared" si="463"/>
        <x:v>1.6052852318935549</x:v>
      </x:c>
      <x:c r="O2525" s="55">
        <x:f t="shared" si="464"/>
        <x:v>140904</x:v>
      </x:c>
      <x:c r="P2525" s="55">
        <x:f t="shared" si="465"/>
        <x:v>36080</x:v>
      </x:c>
      <x:c r="Q2525" s="55">
        <x:f t="shared" si="466"/>
        <x:v>65132.130797338876</x:v>
      </x:c>
      <x:c r="R2525" s="55">
        <x:f t="shared" si="467"/>
        <x:v>19691.869202661124</x:v>
      </x:c>
      <x:c r="S2525" s="1" t="str">
        <x:f t="shared" si="468"/>
        <x:v>YES</x:v>
      </x:c>
      <x:c r="T2525" s="1">
        <x:f t="shared" si="469"/>
        <x:v>19691.869202661124</x:v>
      </x:c>
    </x:row>
    <x:row r="2526">
      <x:c r="A2526" s="1"/>
      <x:c r="B2526" s="1"/>
      <x:c r="C2526" s="1"/>
      <x:c r="D2526" s="1"/>
      <x:c r="E2526" s="1"/>
      <x:c r="F2526" s="1"/>
      <x:c r="G2526" s="1"/>
      <x:c r="H2526" s="1"/>
      <x:c r="I2526" s="53">
        <x:f t="shared" si="458"/>
        <x:v>3</x:v>
      </x:c>
      <x:c r="J2526" s="53">
        <x:f t="shared" si="459"/>
        <x:v>17</x:v>
      </x:c>
      <x:c r="K2526" s="53">
        <x:f t="shared" si="460"/>
        <x:v>0</x:v>
      </x:c>
      <x:c r="L2526" s="53">
        <x:f t="shared" si="461"/>
        <x:v>20</x:v>
      </x:c>
      <x:c r="M2526" s="54">
        <x:f t="shared" si="462"/>
        <x:v>1135.3953132003094</x:v>
      </x:c>
      <x:c r="N2526" s="54">
        <x:f t="shared" si="463"/>
        <x:v>0.28846896750021483</x:v>
      </x:c>
      <x:c r="O2526" s="55">
        <x:f t="shared" si="464"/>
        <x:v>61998</x:v>
      </x:c>
      <x:c r="P2526" s="55">
        <x:f t="shared" si="465"/>
        <x:v>10120</x:v>
      </x:c>
      <x:c r="Q2526" s="55">
        <x:f t="shared" si="466"/>
        <x:v>32211.72418750537</x:v>
      </x:c>
      <x:c r="R2526" s="55">
        <x:f t="shared" si="467"/>
        <x:v>-333.72418750536963</x:v>
      </x:c>
      <x:c r="S2526" s="1" t="str">
        <x:f t="shared" si="468"/>
        <x:v>YES</x:v>
      </x:c>
      <x:c r="T2526" s="1">
        <x:f t="shared" si="469"/>
        <x:v>-333.72418750536963</x:v>
      </x:c>
    </x:row>
    <x:row r="2527">
      <x:c r="A2527" s="1"/>
      <x:c r="B2527" s="1"/>
      <x:c r="C2527" s="1"/>
      <x:c r="D2527" s="1"/>
      <x:c r="E2527" s="1"/>
      <x:c r="F2527" s="1"/>
      <x:c r="G2527" s="1"/>
      <x:c r="H2527" s="1"/>
      <x:c r="I2527" s="53">
        <x:f t="shared" si="458"/>
        <x:v>3</x:v>
      </x:c>
      <x:c r="J2527" s="53">
        <x:f t="shared" si="459"/>
        <x:v>17</x:v>
      </x:c>
      <x:c r="K2527" s="53">
        <x:f t="shared" si="460"/>
        <x:v>1</x:v>
      </x:c>
      <x:c r="L2527" s="53">
        <x:f t="shared" si="461"/>
        <x:v>21</x:v>
      </x:c>
      <x:c r="M2527" s="54">
        <x:f t="shared" si="462"/>
        <x:v>1180.9578132003094</x:v>
      </x:c>
      <x:c r="N2527" s="54">
        <x:f t="shared" si="463"/>
        <x:v>0.32010959250021487</x:v>
      </x:c>
      <x:c r="O2527" s="55">
        <x:f t="shared" si="464"/>
        <x:v>64698</x:v>
      </x:c>
      <x:c r="P2527" s="55">
        <x:f t="shared" si="465"/>
        <x:v>11000</x:v>
      </x:c>
      <x:c r="Q2527" s="55">
        <x:f t="shared" si="466"/>
        <x:v>33002.739812505373</x:v>
      </x:c>
      <x:c r="R2527" s="55">
        <x:f t="shared" si="467"/>
        <x:v>695.26018749462673</x:v>
      </x:c>
      <x:c r="S2527" s="1" t="str">
        <x:f t="shared" si="468"/>
        <x:v>YES</x:v>
      </x:c>
      <x:c r="T2527" s="1">
        <x:f t="shared" si="469"/>
        <x:v>695.26018749462673</x:v>
      </x:c>
    </x:row>
    <x:row r="2528">
      <x:c r="A2528" s="1"/>
      <x:c r="B2528" s="1"/>
      <x:c r="C2528" s="1"/>
      <x:c r="D2528" s="1"/>
      <x:c r="E2528" s="1"/>
      <x:c r="F2528" s="1"/>
      <x:c r="G2528" s="1"/>
      <x:c r="H2528" s="1"/>
      <x:c r="I2528" s="53">
        <x:f t="shared" si="458"/>
        <x:v>3</x:v>
      </x:c>
      <x:c r="J2528" s="53">
        <x:f t="shared" si="459"/>
        <x:v>17</x:v>
      </x:c>
      <x:c r="K2528" s="53">
        <x:f t="shared" si="460"/>
        <x:v>2</x:v>
      </x:c>
      <x:c r="L2528" s="53">
        <x:f t="shared" si="461"/>
        <x:v>22</x:v>
      </x:c>
      <x:c r="M2528" s="54">
        <x:f t="shared" si="462"/>
        <x:v>1227.6593757003093</x:v>
      </x:c>
      <x:c r="N2528" s="54">
        <x:f t="shared" si="463"/>
        <x:v>0.35254123312521479</x:v>
      </x:c>
      <x:c r="O2528" s="55">
        <x:f t="shared" si="464"/>
        <x:v>67398</x:v>
      </x:c>
      <x:c r="P2528" s="55">
        <x:f t="shared" si="465"/>
        <x:v>11880</x:v>
      </x:c>
      <x:c r="Q2528" s="55">
        <x:f t="shared" si="466"/>
        <x:v>33813.530828130373</x:v>
      </x:c>
      <x:c r="R2528" s="55">
        <x:f t="shared" si="467"/>
        <x:v>1704.4691718696267</x:v>
      </x:c>
      <x:c r="S2528" s="1" t="str">
        <x:f t="shared" si="468"/>
        <x:v>YES</x:v>
      </x:c>
      <x:c r="T2528" s="1">
        <x:f t="shared" si="469"/>
        <x:v>1704.4691718696267</x:v>
      </x:c>
    </x:row>
    <x:row r="2529">
      <x:c r="A2529" s="1"/>
      <x:c r="B2529" s="1"/>
      <x:c r="C2529" s="1"/>
      <x:c r="D2529" s="1"/>
      <x:c r="E2529" s="1"/>
      <x:c r="F2529" s="1"/>
      <x:c r="G2529" s="1"/>
      <x:c r="H2529" s="1"/>
      <x:c r="I2529" s="53">
        <x:f t="shared" si="458"/>
        <x:v>3</x:v>
      </x:c>
      <x:c r="J2529" s="53">
        <x:f t="shared" si="459"/>
        <x:v>17</x:v>
      </x:c>
      <x:c r="K2529" s="53">
        <x:f t="shared" si="460"/>
        <x:v>3</x:v>
      </x:c>
      <x:c r="L2529" s="53">
        <x:f t="shared" si="461"/>
        <x:v>23</x:v>
      </x:c>
      <x:c r="M2529" s="54">
        <x:f t="shared" si="462"/>
        <x:v>1275.5213581221844</x:v>
      </x:c>
      <x:c r="N2529" s="54">
        <x:f t="shared" si="463"/>
        <x:v>0.38577872091818366</x:v>
      </x:c>
      <x:c r="O2529" s="55">
        <x:f t="shared" si="464"/>
        <x:v>70098</x:v>
      </x:c>
      <x:c r="P2529" s="55">
        <x:f t="shared" si="465"/>
        <x:v>12760</x:v>
      </x:c>
      <x:c r="Q2529" s="55">
        <x:f t="shared" si="466"/>
        <x:v>34644.468022954592</x:v>
      </x:c>
      <x:c r="R2529" s="55">
        <x:f t="shared" si="467"/>
        <x:v>2693.531977045408</x:v>
      </x:c>
      <x:c r="S2529" s="1" t="str">
        <x:f t="shared" si="468"/>
        <x:v>YES</x:v>
      </x:c>
      <x:c r="T2529" s="1">
        <x:f t="shared" si="469"/>
        <x:v>2693.531977045408</x:v>
      </x:c>
    </x:row>
    <x:row r="2530">
      <x:c r="A2530" s="1"/>
      <x:c r="B2530" s="1"/>
      <x:c r="C2530" s="1"/>
      <x:c r="D2530" s="1"/>
      <x:c r="E2530" s="1"/>
      <x:c r="F2530" s="1"/>
      <x:c r="G2530" s="1"/>
      <x:c r="H2530" s="1"/>
      <x:c r="I2530" s="53">
        <x:f t="shared" si="458"/>
        <x:v>3</x:v>
      </x:c>
      <x:c r="J2530" s="53">
        <x:f t="shared" si="459"/>
        <x:v>17</x:v>
      </x:c>
      <x:c r="K2530" s="53">
        <x:f t="shared" si="460"/>
        <x:v>4</x:v>
      </x:c>
      <x:c r="L2530" s="53">
        <x:f t="shared" si="461"/>
        <x:v>24</x:v>
      </x:c>
      <x:c r="M2530" s="54">
        <x:f t="shared" si="462"/>
        <x:v>1324.5654738448407</x:v>
      </x:c>
      <x:c r="N2530" s="54">
        <x:f t="shared" si="463"/>
        <x:v>0.4198371346144727</x:v>
      </x:c>
      <x:c r="O2530" s="55">
        <x:f t="shared" si="464"/>
        <x:v>72798</x:v>
      </x:c>
      <x:c r="P2530" s="55">
        <x:f t="shared" si="465"/>
        <x:v>13640</x:v>
      </x:c>
      <x:c r="Q2530" s="55">
        <x:f t="shared" si="466"/>
        <x:v>35495.928365361819</x:v>
      </x:c>
      <x:c r="R2530" s="55">
        <x:f t="shared" si="467"/>
        <x:v>3662.0716346381814</x:v>
      </x:c>
      <x:c r="S2530" s="1" t="str">
        <x:f t="shared" si="468"/>
        <x:v>YES</x:v>
      </x:c>
      <x:c r="T2530" s="1">
        <x:f t="shared" si="469"/>
        <x:v>3662.0716346381814</x:v>
      </x:c>
    </x:row>
    <x:row r="2531">
      <x:c r="A2531" s="1"/>
      <x:c r="B2531" s="1"/>
      <x:c r="C2531" s="1"/>
      <x:c r="D2531" s="1"/>
      <x:c r="E2531" s="1"/>
      <x:c r="F2531" s="1"/>
      <x:c r="G2531" s="1"/>
      <x:c r="H2531" s="1"/>
      <x:c r="I2531" s="53">
        <x:f t="shared" si="458"/>
        <x:v>3</x:v>
      </x:c>
      <x:c r="J2531" s="53">
        <x:f t="shared" si="459"/>
        <x:v>17</x:v>
      </x:c>
      <x:c r="K2531" s="53">
        <x:f t="shared" si="460"/>
        <x:v>5</x:v>
      </x:c>
      <x:c r="L2531" s="53">
        <x:f t="shared" si="461"/>
        <x:v>25</x:v>
      </x:c>
      <x:c r="M2531" s="54">
        <x:f t="shared" si="462"/>
        <x:v>1374.8137977660442</x:v>
      </x:c>
      <x:c r="N2531" s="54">
        <x:f t="shared" si="463"/>
        <x:v>0.45473180400419738</x:v>
      </x:c>
      <x:c r="O2531" s="55">
        <x:f t="shared" si="464"/>
        <x:v>75498</x:v>
      </x:c>
      <x:c r="P2531" s="55">
        <x:f t="shared" si="465"/>
        <x:v>14520</x:v>
      </x:c>
      <x:c r="Q2531" s="55">
        <x:f t="shared" si="466"/>
        <x:v>36368.295100104937</x:v>
      </x:c>
      <x:c r="R2531" s="55">
        <x:f t="shared" si="467"/>
        <x:v>4609.7048998950631</x:v>
      </x:c>
      <x:c r="S2531" s="1" t="str">
        <x:f t="shared" si="468"/>
        <x:v>YES</x:v>
      </x:c>
      <x:c r="T2531" s="1">
        <x:f t="shared" si="469"/>
        <x:v>4609.7048998950631</x:v>
      </x:c>
    </x:row>
    <x:row r="2532">
      <x:c r="A2532" s="1"/>
      <x:c r="B2532" s="1"/>
      <x:c r="C2532" s="1"/>
      <x:c r="D2532" s="1"/>
      <x:c r="E2532" s="1"/>
      <x:c r="F2532" s="1"/>
      <x:c r="G2532" s="1"/>
      <x:c r="H2532" s="1"/>
      <x:c r="I2532" s="53">
        <x:f t="shared" si="458"/>
        <x:v>3</x:v>
      </x:c>
      <x:c r="J2532" s="53">
        <x:f t="shared" si="459"/>
        <x:v>17</x:v>
      </x:c>
      <x:c r="K2532" s="53">
        <x:f t="shared" si="460"/>
        <x:v>6</x:v>
      </x:c>
      <x:c r="L2532" s="53">
        <x:f t="shared" si="461"/>
        <x:v>26</x:v>
      </x:c>
      <x:c r="M2532" s="54">
        <x:f t="shared" si="462"/>
        <x:v>1426.2887719476771</x:v>
      </x:c>
      <x:c r="N2532" s="54">
        <x:f t="shared" si="463"/>
        <x:v>0.49047831385255353</x:v>
      </x:c>
      <x:c r="O2532" s="55">
        <x:f t="shared" si="464"/>
        <x:v>78198</x:v>
      </x:c>
      <x:c r="P2532" s="55">
        <x:f t="shared" si="465"/>
        <x:v>15400</x:v>
      </x:c>
      <x:c r="Q2532" s="55">
        <x:f t="shared" si="466"/>
        <x:v>37261.957846313839</x:v>
      </x:c>
      <x:c r="R2532" s="55">
        <x:f t="shared" si="467"/>
        <x:v>5536.0421536861613</x:v>
      </x:c>
      <x:c r="S2532" s="1" t="str">
        <x:f t="shared" si="468"/>
        <x:v>YES</x:v>
      </x:c>
      <x:c r="T2532" s="1">
        <x:f t="shared" si="469"/>
        <x:v>5536.0421536861613</x:v>
      </x:c>
    </x:row>
    <x:row r="2533">
      <x:c r="A2533" s="1"/>
      <x:c r="B2533" s="1"/>
      <x:c r="C2533" s="1"/>
      <x:c r="D2533" s="1"/>
      <x:c r="E2533" s="1"/>
      <x:c r="F2533" s="1"/>
      <x:c r="G2533" s="1"/>
      <x:c r="H2533" s="1"/>
      <x:c r="I2533" s="53">
        <x:f t="shared" si="458"/>
        <x:v>3</x:v>
      </x:c>
      <x:c r="J2533" s="53">
        <x:f t="shared" si="459"/>
        <x:v>17</x:v>
      </x:c>
      <x:c r="K2533" s="53">
        <x:f t="shared" si="460"/>
        <x:v>7</x:v>
      </x:c>
      <x:c r="L2533" s="53">
        <x:f t="shared" si="461"/>
        <x:v>27</x:v>
      </x:c>
      <x:c r="M2533" s="54">
        <x:f t="shared" si="462"/>
        <x:v>1479.0132113456375</x:v>
      </x:c>
      <x:c r="N2533" s="54">
        <x:f t="shared" si="463"/>
        <x:v>0.52709250787891493</x:v>
      </x:c>
      <x:c r="O2533" s="55">
        <x:f t="shared" si="464"/>
        <x:v>80898</x:v>
      </x:c>
      <x:c r="P2533" s="55">
        <x:f t="shared" si="465"/>
        <x:v>16280</x:v>
      </x:c>
      <x:c r="Q2533" s="55">
        <x:f t="shared" si="466"/>
        <x:v>38177.312696972876</x:v>
      </x:c>
      <x:c r="R2533" s="55">
        <x:f t="shared" si="467"/>
        <x:v>6440.6873030271236</x:v>
      </x:c>
      <x:c r="S2533" s="1" t="str">
        <x:f t="shared" si="468"/>
        <x:v>YES</x:v>
      </x:c>
      <x:c r="T2533" s="1">
        <x:f t="shared" si="469"/>
        <x:v>6440.6873030271236</x:v>
      </x:c>
    </x:row>
    <x:row r="2534">
      <x:c r="A2534" s="1"/>
      <x:c r="B2534" s="1"/>
      <x:c r="C2534" s="1"/>
      <x:c r="D2534" s="1"/>
      <x:c r="E2534" s="1"/>
      <x:c r="F2534" s="1"/>
      <x:c r="G2534" s="1"/>
      <x:c r="H2534" s="1"/>
      <x:c r="I2534" s="53">
        <x:f t="shared" si="458"/>
        <x:v>3</x:v>
      </x:c>
      <x:c r="J2534" s="53">
        <x:f t="shared" si="459"/>
        <x:v>17</x:v>
      </x:c>
      <x:c r="K2534" s="53">
        <x:f t="shared" si="460"/>
        <x:v>8</x:v>
      </x:c>
      <x:c r="L2534" s="53">
        <x:f t="shared" si="461"/>
        <x:v>28</x:v>
      </x:c>
      <x:c r="M2534" s="54">
        <x:f t="shared" si="462"/>
        <x:v>1533.0103096256178</x:v>
      </x:c>
      <x:c r="N2534" s="54">
        <x:f t="shared" si="463"/>
        <x:v>0.56459049279556794</x:v>
      </x:c>
      <x:c r="O2534" s="55">
        <x:f t="shared" si="464"/>
        <x:v>83598</x:v>
      </x:c>
      <x:c r="P2534" s="55">
        <x:f t="shared" si="465"/>
        <x:v>17160</x:v>
      </x:c>
      <x:c r="Q2534" s="55">
        <x:f t="shared" si="466"/>
        <x:v>39114.762319889196</x:v>
      </x:c>
      <x:c r="R2534" s="55">
        <x:f t="shared" si="467"/>
        <x:v>7323.2376801108039</x:v>
      </x:c>
      <x:c r="S2534" s="1" t="str">
        <x:f t="shared" si="468"/>
        <x:v>YES</x:v>
      </x:c>
      <x:c r="T2534" s="1">
        <x:f t="shared" si="469"/>
        <x:v>7323.2376801108039</x:v>
      </x:c>
    </x:row>
    <x:row r="2535">
      <x:c r="A2535" s="1"/>
      <x:c r="B2535" s="1"/>
      <x:c r="C2535" s="1"/>
      <x:c r="D2535" s="1"/>
      <x:c r="E2535" s="1"/>
      <x:c r="F2535" s="1"/>
      <x:c r="G2535" s="1"/>
      <x:c r="H2535" s="1"/>
      <x:c r="I2535" s="53">
        <x:f t="shared" si="458"/>
        <x:v>3</x:v>
      </x:c>
      <x:c r="J2535" s="53">
        <x:f t="shared" si="459"/>
        <x:v>17</x:v>
      </x:c>
      <x:c r="K2535" s="53">
        <x:f t="shared" si="460"/>
        <x:v>9</x:v>
      </x:c>
      <x:c r="L2535" s="53">
        <x:f t="shared" si="461"/>
        <x:v>29</x:v>
      </x:c>
      <x:c r="M2535" s="54">
        <x:f t="shared" si="462"/>
        <x:v>1588.3036450660122</x:v>
      </x:c>
      <x:c r="N2535" s="54">
        <x:f t="shared" si="463"/>
        <x:v>0.60298864240695293</x:v>
      </x:c>
      <x:c r="O2535" s="55">
        <x:f t="shared" si="464"/>
        <x:v>86298</x:v>
      </x:c>
      <x:c r="P2535" s="55">
        <x:f t="shared" si="465"/>
        <x:v>18040</x:v>
      </x:c>
      <x:c r="Q2535" s="55">
        <x:f t="shared" si="466"/>
        <x:v>40074.716060173821</x:v>
      </x:c>
      <x:c r="R2535" s="55">
        <x:f t="shared" si="467"/>
        <x:v>8183.2839398261785</x:v>
      </x:c>
      <x:c r="S2535" s="1" t="str">
        <x:f t="shared" si="468"/>
        <x:v>YES</x:v>
      </x:c>
      <x:c r="T2535" s="1">
        <x:f t="shared" si="469"/>
        <x:v>8183.2839398261785</x:v>
      </x:c>
    </x:row>
    <x:row r="2536">
      <x:c r="A2536" s="1"/>
      <x:c r="B2536" s="1"/>
      <x:c r="C2536" s="1"/>
      <x:c r="D2536" s="1"/>
      <x:c r="E2536" s="1"/>
      <x:c r="F2536" s="1"/>
      <x:c r="G2536" s="1"/>
      <x:c r="H2536" s="1"/>
      <x:c r="I2536" s="53">
        <x:f t="shared" si="458"/>
        <x:v>3</x:v>
      </x:c>
      <x:c r="J2536" s="53">
        <x:f t="shared" si="459"/>
        <x:v>17</x:v>
      </x:c>
      <x:c r="K2536" s="53">
        <x:f t="shared" si="460"/>
        <x:v>10</x:v>
      </x:c>
      <x:c r="L2536" s="53">
        <x:f t="shared" si="461"/>
        <x:v>30</x:v>
      </x:c>
      <x:c r="M2536" s="54">
        <x:f t="shared" si="462"/>
        <x:v>1644.9171865492251</x:v>
      </x:c>
      <x:c r="N2536" s="54">
        <x:f t="shared" si="463"/>
        <x:v>0.64230360177029522</x:v>
      </x:c>
      <x:c r="O2536" s="55">
        <x:f t="shared" si="464"/>
        <x:v>88998</x:v>
      </x:c>
      <x:c r="P2536" s="55">
        <x:f t="shared" si="465"/>
        <x:v>18920</x:v>
      </x:c>
      <x:c r="Q2536" s="55">
        <x:f t="shared" si="466"/>
        <x:v>41057.590044257377</x:v>
      </x:c>
      <x:c r="R2536" s="55">
        <x:f t="shared" si="467"/>
        <x:v>9020.4099557426234</x:v>
      </x:c>
      <x:c r="S2536" s="1" t="str">
        <x:f t="shared" si="468"/>
        <x:v>YES</x:v>
      </x:c>
      <x:c r="T2536" s="1">
        <x:f t="shared" si="469"/>
        <x:v>9020.4099557426234</x:v>
      </x:c>
    </x:row>
    <x:row r="2537">
      <x:c r="A2537" s="1"/>
      <x:c r="B2537" s="1"/>
      <x:c r="C2537" s="1"/>
      <x:c r="D2537" s="1"/>
      <x:c r="E2537" s="1"/>
      <x:c r="F2537" s="1"/>
      <x:c r="G2537" s="1"/>
      <x:c r="H2537" s="1"/>
      <x:c r="I2537" s="53">
        <x:f t="shared" si="458"/>
        <x:v>3</x:v>
      </x:c>
      <x:c r="J2537" s="53">
        <x:f t="shared" si="459"/>
        <x:v>17</x:v>
      </x:c>
      <x:c r="K2537" s="53">
        <x:f t="shared" si="460"/>
        <x:v>11</x:v>
      </x:c>
      <x:c r="L2537" s="53">
        <x:f t="shared" si="461"/>
        <x:v>31</x:v>
      </x:c>
      <x:c r="M2537" s="54">
        <x:f t="shared" si="462"/>
        <x:v>1702.8752996426642</x:v>
      </x:c>
      <x:c r="N2537" s="54">
        <x:f t="shared" si="463"/>
        <x:v>0.68255229141851681</x:v>
      </x:c>
      <x:c r="O2537" s="55">
        <x:f t="shared" si="464"/>
        <x:v>91698</x:v>
      </x:c>
      <x:c r="P2537" s="55">
        <x:f t="shared" si="465"/>
        <x:v>19800</x:v>
      </x:c>
      <x:c r="Q2537" s="55">
        <x:f t="shared" si="466"/>
        <x:v>42063.807285462921</x:v>
      </x:c>
      <x:c r="R2537" s="55">
        <x:f t="shared" si="467"/>
        <x:v>9834.1927145370792</x:v>
      </x:c>
      <x:c r="S2537" s="1" t="str">
        <x:f t="shared" si="468"/>
        <x:v>YES</x:v>
      </x:c>
      <x:c r="T2537" s="1">
        <x:f t="shared" si="469"/>
        <x:v>9834.1927145370792</x:v>
      </x:c>
    </x:row>
    <x:row r="2538">
      <x:c r="A2538" s="1"/>
      <x:c r="B2538" s="1"/>
      <x:c r="C2538" s="1"/>
      <x:c r="D2538" s="1"/>
      <x:c r="E2538" s="1"/>
      <x:c r="F2538" s="1"/>
      <x:c r="G2538" s="1"/>
      <x:c r="H2538" s="1"/>
      <x:c r="I2538" s="53">
        <x:f t="shared" si="458"/>
        <x:v>3</x:v>
      </x:c>
      <x:c r="J2538" s="53">
        <x:f t="shared" si="459"/>
        <x:v>17</x:v>
      </x:c>
      <x:c r="K2538" s="53">
        <x:f t="shared" si="460"/>
        <x:v>12</x:v>
      </x:c>
      <x:c r="L2538" s="53">
        <x:f t="shared" si="461"/>
        <x:v>32</x:v>
      </x:c>
      <x:c r="M2538" s="54">
        <x:f t="shared" si="462"/>
        <x:v>1762.2027527707287</x:v>
      </x:c>
      <x:c r="N2538" s="54">
        <x:f t="shared" si="463"/>
        <x:v>0.72375191164633934</x:v>
      </x:c>
      <x:c r="O2538" s="55">
        <x:f t="shared" si="464"/>
        <x:v>94398</x:v>
      </x:c>
      <x:c r="P2538" s="55">
        <x:f t="shared" si="465"/>
        <x:v>20680</x:v>
      </x:c>
      <x:c r="Q2538" s="55">
        <x:f t="shared" si="466"/>
        <x:v>43093.797791158482</x:v>
      </x:c>
      <x:c r="R2538" s="55">
        <x:f t="shared" si="467"/>
        <x:v>10624.202208841518</x:v>
      </x:c>
      <x:c r="S2538" s="1" t="str">
        <x:f t="shared" si="468"/>
        <x:v>YES</x:v>
      </x:c>
      <x:c r="T2538" s="1">
        <x:f t="shared" si="469"/>
        <x:v>10624.202208841518</x:v>
      </x:c>
    </x:row>
    <x:row r="2539">
      <x:c r="A2539" s="1"/>
      <x:c r="B2539" s="1"/>
      <x:c r="C2539" s="1"/>
      <x:c r="D2539" s="1"/>
      <x:c r="E2539" s="1"/>
      <x:c r="F2539" s="1"/>
      <x:c r="G2539" s="1"/>
      <x:c r="H2539" s="1"/>
      <x:c r="I2539" s="53">
        <x:f t="shared" si="458"/>
        <x:v>3</x:v>
      </x:c>
      <x:c r="J2539" s="53">
        <x:f t="shared" si="459"/>
        <x:v>17</x:v>
      </x:c>
      <x:c r="K2539" s="53">
        <x:f t="shared" si="460"/>
        <x:v>13</x:v>
      </x:c>
      <x:c r="L2539" s="53">
        <x:f t="shared" si="461"/>
        <x:v>33</x:v>
      </x:c>
      <x:c r="M2539" s="54">
        <x:f t="shared" si="462"/>
        <x:v>1822.9247234791128</x:v>
      </x:c>
      <x:c r="N2539" s="54">
        <x:f t="shared" si="463"/>
        <x:v>0.76591994686049503</x:v>
      </x:c>
      <x:c r="O2539" s="55">
        <x:f t="shared" si="464"/>
        <x:v>97098</x:v>
      </x:c>
      <x:c r="P2539" s="55">
        <x:f t="shared" si="465"/>
        <x:v>21560</x:v>
      </x:c>
      <x:c r="Q2539" s="55">
        <x:f t="shared" si="466"/>
        <x:v>44147.998671512374</x:v>
      </x:c>
      <x:c r="R2539" s="55">
        <x:f t="shared" si="467"/>
        <x:v>11390.001328487626</x:v>
      </x:c>
      <x:c r="S2539" s="1" t="str">
        <x:f t="shared" si="468"/>
        <x:v>YES</x:v>
      </x:c>
      <x:c r="T2539" s="1">
        <x:f t="shared" si="469"/>
        <x:v>11390.001328487626</x:v>
      </x:c>
    </x:row>
    <x:row r="2540">
      <x:c r="A2540" s="1"/>
      <x:c r="B2540" s="1"/>
      <x:c r="C2540" s="1"/>
      <x:c r="D2540" s="1"/>
      <x:c r="E2540" s="1"/>
      <x:c r="F2540" s="1"/>
      <x:c r="G2540" s="1"/>
      <x:c r="H2540" s="1"/>
      <x:c r="I2540" s="53">
        <x:f t="shared" si="458"/>
        <x:v>3</x:v>
      </x:c>
      <x:c r="J2540" s="53">
        <x:f t="shared" si="459"/>
        <x:v>17</x:v>
      </x:c>
      <x:c r="K2540" s="53">
        <x:f t="shared" si="460"/>
        <x:v>14</x:v>
      </x:c>
      <x:c r="L2540" s="53">
        <x:f t="shared" si="461"/>
        <x:v>34</x:v>
      </x:c>
      <x:c r="M2540" s="54">
        <x:f t="shared" si="462"/>
        <x:v>1885.0668047927741</x:v>
      </x:c>
      <x:c r="N2540" s="54">
        <x:f t="shared" si="463"/>
        <x:v>0.80907416999498194</x:v>
      </x:c>
      <x:c r="O2540" s="55">
        <x:f t="shared" si="464"/>
        <x:v>99798</x:v>
      </x:c>
      <x:c r="P2540" s="55">
        <x:f t="shared" si="465"/>
        <x:v>22440</x:v>
      </x:c>
      <x:c r="Q2540" s="55">
        <x:f t="shared" si="466"/>
        <x:v>45226.854249874552</x:v>
      </x:c>
      <x:c r="R2540" s="55">
        <x:f t="shared" si="467"/>
        <x:v>12131.145750125448</x:v>
      </x:c>
      <x:c r="S2540" s="1" t="str">
        <x:f t="shared" si="468"/>
        <x:v>YES</x:v>
      </x:c>
      <x:c r="T2540" s="1">
        <x:f t="shared" si="469"/>
        <x:v>12131.145750125448</x:v>
      </x:c>
    </x:row>
    <x:row r="2541">
      <x:c r="A2541" s="1"/>
      <x:c r="B2541" s="1"/>
      <x:c r="C2541" s="1"/>
      <x:c r="D2541" s="1"/>
      <x:c r="E2541" s="1"/>
      <x:c r="F2541" s="1"/>
      <x:c r="G2541" s="1"/>
      <x:c r="H2541" s="1"/>
      <x:c r="I2541" s="53">
        <x:f t="shared" si="458"/>
        <x:v>3</x:v>
      </x:c>
      <x:c r="J2541" s="53">
        <x:f t="shared" si="459"/>
        <x:v>17</x:v>
      </x:c>
      <x:c r="K2541" s="53">
        <x:f t="shared" si="460"/>
        <x:v>15</x:v>
      </x:c>
      <x:c r="L2541" s="53">
        <x:f t="shared" si="461"/>
        <x:v>35</x:v>
      </x:c>
      <x:c r="M2541" s="54">
        <x:f t="shared" si="462"/>
        <x:v>1948.6550116689205</x:v>
      </x:c>
      <x:c r="N2541" s="54">
        <x:f t="shared" si="463"/>
        <x:v>0.85323264699230583</x:v>
      </x:c>
      <x:c r="O2541" s="55">
        <x:f t="shared" si="464"/>
        <x:v>102498</x:v>
      </x:c>
      <x:c r="P2541" s="55">
        <x:f t="shared" si="465"/>
        <x:v>23320</x:v>
      </x:c>
      <x:c r="Q2541" s="55">
        <x:f t="shared" si="466"/>
        <x:v>46330.816174807645</x:v>
      </x:c>
      <x:c r="R2541" s="55">
        <x:f t="shared" si="467"/>
        <x:v>12847.183825192355</x:v>
      </x:c>
      <x:c r="S2541" s="1" t="str">
        <x:f t="shared" si="468"/>
        <x:v>YES</x:v>
      </x:c>
      <x:c r="T2541" s="1">
        <x:f t="shared" si="469"/>
        <x:v>12847.183825192355</x:v>
      </x:c>
    </x:row>
    <x:row r="2542">
      <x:c r="A2542" s="1"/>
      <x:c r="B2542" s="1"/>
      <x:c r="C2542" s="1"/>
      <x:c r="D2542" s="1"/>
      <x:c r="E2542" s="1"/>
      <x:c r="F2542" s="1"/>
      <x:c r="G2542" s="1"/>
      <x:c r="H2542" s="1"/>
      <x:c r="I2542" s="53" t="n">
        <x:f t="shared" ref="I2542:I2605" si="470">INT((ROW()-ROW($I$46))/((CARROT_CAP+1)*(MESCLUN_CAP+1)))</x:f>
        <x:v>3</x:v>
      </x:c>
      <x:c r="J2542" s="53" t="n">
        <x:f t="shared" ref="J2542:J2605" si="471">MOD(INT((ROW()-ROW($I$46))/(MESCLUN_CAP+1)),CARROT_CAP+1)</x:f>
        <x:v>17</x:v>
      </x:c>
      <x:c r="K2542" s="53" t="n">
        <x:f t="shared" ref="K2542:K2605" si="472">MOD(ROW()-ROW($I$46),MESCLUN_CAP+1)</x:f>
        <x:v>16</x:v>
      </x:c>
      <x:c r="L2542" s="53" t="n">
        <x:f t="shared" ref="L2542:L2605" si="473">SUM(I2542:K2542)</x:f>
        <x:v>36</x:v>
      </x:c>
      <x:c r="M2542" s="54" t="n">
        <x:f t="shared" ref="M2542:M2605" si="474">I2542*TOMATO_HOURS*WEEKS*(1+TOMATO_DIM)^I2542+J2542*CARROT_HOURS*WEEKS*(1+CARROT_DIM)^J2542+K2542*MESCLUN_HOURS*WEEKS*(1+MESCLUN_DIM)^K2542</x:f>
        <x:v>2013.7157875464086</x:v>
      </x:c>
      <x:c r="N2542" s="54" t="n">
        <x:f t="shared" ref="N2542:N2605" si="475">MAX(M2542-FARMER_HOURS,0)/TEMP_HOURS_PER_WORKER</x:f>
        <x:v>0.8984137413516726</x:v>
      </x:c>
      <x:c r="O2542" s="55" t="n">
        <x:f t="shared" ref="O2542:O2605" si="476">I2542*TOMATO_PRICE+J2542*CARROT_PRICE+K2542*MESCLUN_PRICE</x:f>
        <x:v>105198</x:v>
      </x:c>
      <x:c r="P2542" s="55" t="n">
        <x:f t="shared" ref="P2542:P2605" si="477">I2542*TOMATO_FERTILIZER+J2542*CARROT_FERTILIZER+K2542*MESCLUN_FERTILIZER</x:f>
        <x:v>24200</x:v>
      </x:c>
      <x:c r="Q2542" s="55" t="n">
        <x:f t="shared" ref="Q2542:Q2605" si="478">MIN(M2542,FARMER_HOURS)*FARMER_RATE+MAX(M2542-FARMER_HOURS,0)*TEMP_RATE</x:f>
        <x:v>47460.34353379182</x:v>
      </x:c>
      <x:c r="R2542" s="55" t="n">
        <x:f t="shared" ref="R2542:R2605" si="479">O2542-P2542-Q2542-FIXED_COST</x:f>
        <x:v>13537.65646620818</x:v>
      </x:c>
      <x:c r="S2542" s="1" t="str">
        <x:f t="shared" ref="S2542:S2605" si="480">IF(AND(L2542&lt;=TOTAL_BED_CAP,N2542&lt;=TEMP_WORKER_CAP),"YES","NO")</x:f>
        <x:v>YES</x:v>
      </x:c>
      <x:c r="T2542" s="1" t="n">
        <x:f t="shared" ref="T2542:T2605" si="481">IF(S2542="YES",R2542,-1E+99)</x:f>
        <x:v>13537.65646620818</x:v>
      </x:c>
    </x:row>
    <x:row r="2543">
      <x:c r="A2543" s="1"/>
      <x:c r="B2543" s="1"/>
      <x:c r="C2543" s="1"/>
      <x:c r="D2543" s="1"/>
      <x:c r="E2543" s="1"/>
      <x:c r="F2543" s="1"/>
      <x:c r="G2543" s="1"/>
      <x:c r="H2543" s="1"/>
      <x:c r="I2543" s="53">
        <x:f t="shared" si="470"/>
        <x:v>3</x:v>
      </x:c>
      <x:c r="J2543" s="53">
        <x:f t="shared" si="471"/>
        <x:v>17</x:v>
      </x:c>
      <x:c r="K2543" s="53">
        <x:f t="shared" si="472"/>
        <x:v>17</x:v>
      </x:c>
      <x:c r="L2543" s="53">
        <x:f t="shared" si="473"/>
        <x:v>37</x:v>
      </x:c>
      <x:c r="M2543" s="54">
        <x:f t="shared" si="474"/>
        <x:v>2080.27601099295</x:v>
      </x:c>
      <x:c r="N2543" s="54">
        <x:f t="shared" si="475"/>
        <x:v>0.94463611874510411</x:v>
      </x:c>
      <x:c r="O2543" s="55">
        <x:f t="shared" si="476"/>
        <x:v>107898</x:v>
      </x:c>
      <x:c r="P2543" s="55">
        <x:f t="shared" si="477"/>
        <x:v>25080</x:v>
      </x:c>
      <x:c r="Q2543" s="55">
        <x:f t="shared" si="478"/>
        <x:v>48615.902968627604</x:v>
      </x:c>
      <x:c r="R2543" s="55">
        <x:f t="shared" si="479"/>
        <x:v>14202.097031372396</x:v>
      </x:c>
      <x:c r="S2543" s="1" t="str">
        <x:f t="shared" si="480"/>
        <x:v>YES</x:v>
      </x:c>
      <x:c r="T2543" s="1">
        <x:f t="shared" si="481"/>
        <x:v>14202.097031372396</x:v>
      </x:c>
    </x:row>
    <x:row r="2544">
      <x:c r="A2544" s="1"/>
      <x:c r="B2544" s="1"/>
      <x:c r="C2544" s="1"/>
      <x:c r="D2544" s="1"/>
      <x:c r="E2544" s="1"/>
      <x:c r="F2544" s="1"/>
      <x:c r="G2544" s="1"/>
      <x:c r="H2544" s="1"/>
      <x:c r="I2544" s="53">
        <x:f t="shared" si="470"/>
        <x:v>3</x:v>
      </x:c>
      <x:c r="J2544" s="53">
        <x:f t="shared" si="471"/>
        <x:v>17</x:v>
      </x:c>
      <x:c r="K2544" s="53">
        <x:f t="shared" si="472"/>
        <x:v>18</x:v>
      </x:c>
      <x:c r="L2544" s="53">
        <x:f t="shared" si="473"/>
        <x:v>38</x:v>
      </x:c>
      <x:c r="M2544" s="54">
        <x:f t="shared" si="474"/>
        <x:v>2148.3630024515373</x:v>
      </x:c>
      <x:c r="N2544" s="54">
        <x:f t="shared" si="475"/>
        <x:v>0.99191875170245647</x:v>
      </x:c>
      <x:c r="O2544" s="55">
        <x:f t="shared" si="476"/>
        <x:v>110598</x:v>
      </x:c>
      <x:c r="P2544" s="55">
        <x:f t="shared" si="477"/>
        <x:v>25960</x:v>
      </x:c>
      <x:c r="Q2544" s="55">
        <x:f t="shared" si="478"/>
        <x:v>49797.968792561413</x:v>
      </x:c>
      <x:c r="R2544" s="55">
        <x:f t="shared" si="479"/>
        <x:v>14840.031207438587</x:v>
      </x:c>
      <x:c r="S2544" s="1" t="str">
        <x:f t="shared" si="480"/>
        <x:v>YES</x:v>
      </x:c>
      <x:c r="T2544" s="1">
        <x:f t="shared" si="481"/>
        <x:v>14840.031207438587</x:v>
      </x:c>
    </x:row>
    <x:row r="2545">
      <x:c r="A2545" s="1"/>
      <x:c r="B2545" s="1"/>
      <x:c r="C2545" s="1"/>
      <x:c r="D2545" s="1"/>
      <x:c r="E2545" s="1"/>
      <x:c r="F2545" s="1"/>
      <x:c r="G2545" s="1"/>
      <x:c r="H2545" s="1"/>
      <x:c r="I2545" s="53">
        <x:f t="shared" si="470"/>
        <x:v>3</x:v>
      </x:c>
      <x:c r="J2545" s="53">
        <x:f t="shared" si="471"/>
        <x:v>17</x:v>
      </x:c>
      <x:c r="K2545" s="53">
        <x:f t="shared" si="472"/>
        <x:v>19</x:v>
      </x:c>
      <x:c r="L2545" s="53">
        <x:f t="shared" si="473"/>
        <x:v>39</x:v>
      </x:c>
      <x:c r="M2545" s="54">
        <x:f t="shared" si="474"/>
        <x:v>2218.0045310875589</x:v>
      </x:c>
      <x:c r="N2545" s="54">
        <x:f t="shared" si="475"/>
        <x:v>1.0402809243663604</x:v>
      </x:c>
      <x:c r="O2545" s="55">
        <x:f t="shared" si="476"/>
        <x:v>113298</x:v>
      </x:c>
      <x:c r="P2545" s="55">
        <x:f t="shared" si="477"/>
        <x:v>26840</x:v>
      </x:c>
      <x:c r="Q2545" s="55">
        <x:f t="shared" si="478"/>
        <x:v>51007.02310915901</x:v>
      </x:c>
      <x:c r="R2545" s="55">
        <x:f t="shared" si="479"/>
        <x:v>15450.97689084099</x:v>
      </x:c>
      <x:c r="S2545" s="1" t="str">
        <x:f t="shared" si="480"/>
        <x:v>YES</x:v>
      </x:c>
      <x:c r="T2545" s="1">
        <x:f t="shared" si="481"/>
        <x:v>15450.97689084099</x:v>
      </x:c>
    </x:row>
    <x:row r="2546">
      <x:c r="A2546" s="1"/>
      <x:c r="B2546" s="1"/>
      <x:c r="C2546" s="1"/>
      <x:c r="D2546" s="1"/>
      <x:c r="E2546" s="1"/>
      <x:c r="F2546" s="1"/>
      <x:c r="G2546" s="1"/>
      <x:c r="H2546" s="1"/>
      <x:c r="I2546" s="53">
        <x:f t="shared" si="470"/>
        <x:v>3</x:v>
      </x:c>
      <x:c r="J2546" s="53">
        <x:f t="shared" si="471"/>
        <x:v>17</x:v>
      </x:c>
      <x:c r="K2546" s="53">
        <x:f t="shared" si="472"/>
        <x:v>20</x:v>
      </x:c>
      <x:c r="L2546" s="53">
        <x:f t="shared" si="473"/>
        <x:v>40</x:v>
      </x:c>
      <x:c r="M2546" s="54">
        <x:f t="shared" si="474"/>
        <x:v>2289.228821738036</x:v>
      </x:c>
      <x:c r="N2546" s="54">
        <x:f t="shared" si="475"/>
        <x:v>1.0897422373180805</x:v>
      </x:c>
      <x:c r="O2546" s="55">
        <x:f t="shared" si="476"/>
        <x:v>115998</x:v>
      </x:c>
      <x:c r="P2546" s="55">
        <x:f t="shared" si="477"/>
        <x:v>27720</x:v>
      </x:c>
      <x:c r="Q2546" s="55">
        <x:f t="shared" si="478"/>
        <x:v>52243.555932952018</x:v>
      </x:c>
      <x:c r="R2546" s="55">
        <x:f t="shared" si="479"/>
        <x:v>16034.444067047982</x:v>
      </x:c>
      <x:c r="S2546" s="1" t="str">
        <x:f t="shared" si="480"/>
        <x:v>YES</x:v>
      </x:c>
      <x:c r="T2546" s="1">
        <x:f t="shared" si="481"/>
        <x:v>16034.444067047982</x:v>
      </x:c>
    </x:row>
    <x:row r="2547">
      <x:c r="A2547" s="1"/>
      <x:c r="B2547" s="1"/>
      <x:c r="C2547" s="1"/>
      <x:c r="D2547" s="1"/>
      <x:c r="E2547" s="1"/>
      <x:c r="F2547" s="1"/>
      <x:c r="G2547" s="1"/>
      <x:c r="H2547" s="1"/>
      <x:c r="I2547" s="53">
        <x:f t="shared" si="470"/>
        <x:v>3</x:v>
      </x:c>
      <x:c r="J2547" s="53">
        <x:f t="shared" si="471"/>
        <x:v>17</x:v>
      </x:c>
      <x:c r="K2547" s="53">
        <x:f t="shared" si="472"/>
        <x:v>21</x:v>
      </x:c>
      <x:c r="L2547" s="53">
        <x:f t="shared" si="473"/>
        <x:v>41</x:v>
      </x:c>
      <x:c r="M2547" s="54">
        <x:f t="shared" si="474"/>
        <x:v>2362.0645619644797</x:v>
      </x:c>
      <x:c r="N2547" s="54">
        <x:f t="shared" si="475"/>
        <x:v>1.1403226124753332</x:v>
      </x:c>
      <x:c r="O2547" s="55">
        <x:f t="shared" si="476"/>
        <x:v>118698</x:v>
      </x:c>
      <x:c r="P2547" s="55">
        <x:f t="shared" si="477"/>
        <x:v>28600</x:v>
      </x:c>
      <x:c r="Q2547" s="55">
        <x:f t="shared" si="478"/>
        <x:v>53508.065311883329</x:v>
      </x:c>
      <x:c r="R2547" s="55">
        <x:f t="shared" si="479"/>
        <x:v>16589.934688116671</x:v>
      </x:c>
      <x:c r="S2547" s="1" t="str">
        <x:f t="shared" si="480"/>
        <x:v>YES</x:v>
      </x:c>
      <x:c r="T2547" s="1">
        <x:f t="shared" si="481"/>
        <x:v>16589.934688116671</x:v>
      </x:c>
    </x:row>
    <x:row r="2548">
      <x:c r="A2548" s="1"/>
      <x:c r="B2548" s="1"/>
      <x:c r="C2548" s="1"/>
      <x:c r="D2548" s="1"/>
      <x:c r="E2548" s="1"/>
      <x:c r="F2548" s="1"/>
      <x:c r="G2548" s="1"/>
      <x:c r="H2548" s="1"/>
      <x:c r="I2548" s="53">
        <x:f t="shared" si="470"/>
        <x:v>3</x:v>
      </x:c>
      <x:c r="J2548" s="53">
        <x:f t="shared" si="471"/>
        <x:v>17</x:v>
      </x:c>
      <x:c r="K2548" s="53">
        <x:f t="shared" si="472"/>
        <x:v>22</x:v>
      </x:c>
      <x:c r="L2548" s="53">
        <x:f t="shared" si="473"/>
        <x:v>42</x:v>
      </x:c>
      <x:c r="M2548" s="54">
        <x:f t="shared" si="474"/>
        <x:v>2436.5409092108757</x:v>
      </x:c>
      <x:c r="N2548" s="54">
        <x:f t="shared" si="475"/>
        <x:v>1.1920422980631082</x:v>
      </x:c>
      <x:c r="O2548" s="55">
        <x:f t="shared" si="476"/>
        <x:v>121398</x:v>
      </x:c>
      <x:c r="P2548" s="55">
        <x:f t="shared" si="477"/>
        <x:v>29480</x:v>
      </x:c>
      <x:c r="Q2548" s="55">
        <x:f t="shared" si="478"/>
        <x:v>54801.057451577704</x:v>
      </x:c>
      <x:c r="R2548" s="55">
        <x:f t="shared" si="479"/>
        <x:v>17116.942548422296</x:v>
      </x:c>
      <x:c r="S2548" s="1" t="str">
        <x:f t="shared" si="480"/>
        <x:v>YES</x:v>
      </x:c>
      <x:c r="T2548" s="1">
        <x:f t="shared" si="481"/>
        <x:v>17116.942548422296</x:v>
      </x:c>
    </x:row>
    <x:row r="2549">
      <x:c r="A2549" s="1"/>
      <x:c r="B2549" s="1"/>
      <x:c r="C2549" s="1"/>
      <x:c r="D2549" s="1"/>
      <x:c r="E2549" s="1"/>
      <x:c r="F2549" s="1"/>
      <x:c r="G2549" s="1"/>
      <x:c r="H2549" s="1"/>
      <x:c r="I2549" s="53">
        <x:f t="shared" si="470"/>
        <x:v>3</x:v>
      </x:c>
      <x:c r="J2549" s="53">
        <x:f t="shared" si="471"/>
        <x:v>17</x:v>
      </x:c>
      <x:c r="K2549" s="53">
        <x:f t="shared" si="472"/>
        <x:v>23</x:v>
      </x:c>
      <x:c r="L2549" s="53">
        <x:f t="shared" si="473"/>
        <x:v>43</x:v>
      </x:c>
      <x:c r="M2549" s="54">
        <x:f t="shared" si="474"/>
        <x:v>2512.6874980683124</x:v>
      </x:c>
      <x:c r="N2549" s="54">
        <x:f t="shared" si="475"/>
        <x:v>1.2449218736585503</x:v>
      </x:c>
      <x:c r="O2549" s="55">
        <x:f t="shared" si="476"/>
        <x:v>124098</x:v>
      </x:c>
      <x:c r="P2549" s="55">
        <x:f t="shared" si="477"/>
        <x:v>30360</x:v>
      </x:c>
      <x:c r="Q2549" s="55">
        <x:f t="shared" si="478"/>
        <x:v>56123.046841463758</x:v>
      </x:c>
      <x:c r="R2549" s="55">
        <x:f t="shared" si="479"/>
        <x:v>17614.953158536242</x:v>
      </x:c>
      <x:c r="S2549" s="1" t="str">
        <x:f t="shared" si="480"/>
        <x:v>YES</x:v>
      </x:c>
      <x:c r="T2549" s="1">
        <x:f t="shared" si="481"/>
        <x:v>17614.953158536242</x:v>
      </x:c>
    </x:row>
    <x:row r="2550">
      <x:c r="A2550" s="1"/>
      <x:c r="B2550" s="1"/>
      <x:c r="C2550" s="1"/>
      <x:c r="D2550" s="1"/>
      <x:c r="E2550" s="1"/>
      <x:c r="F2550" s="1"/>
      <x:c r="G2550" s="1"/>
      <x:c r="H2550" s="1"/>
      <x:c r="I2550" s="53">
        <x:f t="shared" si="470"/>
        <x:v>3</x:v>
      </x:c>
      <x:c r="J2550" s="53">
        <x:f t="shared" si="471"/>
        <x:v>17</x:v>
      </x:c>
      <x:c r="K2550" s="53">
        <x:f t="shared" si="472"/>
        <x:v>24</x:v>
      </x:c>
      <x:c r="L2550" s="53">
        <x:f t="shared" si="473"/>
        <x:v>44</x:v>
      </x:c>
      <x:c r="M2550" s="54">
        <x:f t="shared" si="474"/>
        <x:v>2590.5344476478085</x:v>
      </x:c>
      <x:c r="N2550" s="54">
        <x:f t="shared" si="475"/>
        <x:v>1.2989822553109782</x:v>
      </x:c>
      <x:c r="O2550" s="55">
        <x:f t="shared" si="476"/>
        <x:v>126798</x:v>
      </x:c>
      <x:c r="P2550" s="55">
        <x:f t="shared" si="477"/>
        <x:v>31240</x:v>
      </x:c>
      <x:c r="Q2550" s="55">
        <x:f t="shared" si="478"/>
        <x:v>57474.556382774448</x:v>
      </x:c>
      <x:c r="R2550" s="55">
        <x:f t="shared" si="479"/>
        <x:v>18083.443617225552</x:v>
      </x:c>
      <x:c r="S2550" s="1" t="str">
        <x:f t="shared" si="480"/>
        <x:v>YES</x:v>
      </x:c>
      <x:c r="T2550" s="1">
        <x:f t="shared" si="481"/>
        <x:v>18083.443617225552</x:v>
      </x:c>
    </x:row>
    <x:row r="2551">
      <x:c r="A2551" s="1"/>
      <x:c r="B2551" s="1"/>
      <x:c r="C2551" s="1"/>
      <x:c r="D2551" s="1"/>
      <x:c r="E2551" s="1"/>
      <x:c r="F2551" s="1"/>
      <x:c r="G2551" s="1"/>
      <x:c r="H2551" s="1"/>
      <x:c r="I2551" s="53">
        <x:f t="shared" si="470"/>
        <x:v>3</x:v>
      </x:c>
      <x:c r="J2551" s="53">
        <x:f t="shared" si="471"/>
        <x:v>17</x:v>
      </x:c>
      <x:c r="K2551" s="53">
        <x:f t="shared" si="472"/>
        <x:v>25</x:v>
      </x:c>
      <x:c r="L2551" s="53">
        <x:f t="shared" si="473"/>
        <x:v>45</x:v>
      </x:c>
      <x:c r="M2551" s="54">
        <x:f t="shared" si="474"/>
        <x:v>2670.1123690629056</x:v>
      </x:c>
      <x:c r="N2551" s="54">
        <x:f t="shared" si="475"/>
        <x:v>1.3542447007381289</x:v>
      </x:c>
      <x:c r="O2551" s="55">
        <x:f t="shared" si="476"/>
        <x:v>129498</x:v>
      </x:c>
      <x:c r="P2551" s="55">
        <x:f t="shared" si="477"/>
        <x:v>32120</x:v>
      </x:c>
      <x:c r="Q2551" s="55">
        <x:f t="shared" si="478"/>
        <x:v>58856.117518453219</x:v>
      </x:c>
      <x:c r="R2551" s="55">
        <x:f t="shared" si="479"/>
        <x:v>18521.882481546781</x:v>
      </x:c>
      <x:c r="S2551" s="1" t="str">
        <x:f t="shared" si="480"/>
        <x:v>YES</x:v>
      </x:c>
      <x:c r="T2551" s="1">
        <x:f t="shared" si="481"/>
        <x:v>18521.882481546781</x:v>
      </x:c>
    </x:row>
    <x:row r="2552">
      <x:c r="A2552" s="1"/>
      <x:c r="B2552" s="1"/>
      <x:c r="C2552" s="1"/>
      <x:c r="D2552" s="1"/>
      <x:c r="E2552" s="1"/>
      <x:c r="F2552" s="1"/>
      <x:c r="G2552" s="1"/>
      <x:c r="H2552" s="1"/>
      <x:c r="I2552" s="53">
        <x:f t="shared" si="470"/>
        <x:v>3</x:v>
      </x:c>
      <x:c r="J2552" s="53">
        <x:f t="shared" si="471"/>
        <x:v>17</x:v>
      </x:c>
      <x:c r="K2552" s="53">
        <x:f t="shared" si="472"/>
        <x:v>26</x:v>
      </x:c>
      <x:c r="L2552" s="53">
        <x:f t="shared" si="473"/>
        <x:v>46</x:v>
      </x:c>
      <x:c r="M2552" s="54">
        <x:f t="shared" si="474"/>
        <x:v>2751.4523730236237</x:v>
      </x:c>
      <x:c r="N2552" s="54">
        <x:f t="shared" si="475"/>
        <x:v>1.4107308145997388</x:v>
      </x:c>
      <x:c r="O2552" s="55">
        <x:f t="shared" si="476"/>
        <x:v>132198</x:v>
      </x:c>
      <x:c r="P2552" s="55">
        <x:f t="shared" si="477"/>
        <x:v>33000</x:v>
      </x:c>
      <x:c r="Q2552" s="55">
        <x:f t="shared" si="478"/>
        <x:v>60268.27036499347</x:v>
      </x:c>
      <x:c r="R2552" s="55">
        <x:f t="shared" si="479"/>
        <x:v>18929.72963500653</x:v>
      </x:c>
      <x:c r="S2552" s="1" t="str">
        <x:f t="shared" si="480"/>
        <x:v>YES</x:v>
      </x:c>
      <x:c r="T2552" s="1">
        <x:f t="shared" si="481"/>
        <x:v>18929.72963500653</x:v>
      </x:c>
    </x:row>
    <x:row r="2553">
      <x:c r="A2553" s="1"/>
      <x:c r="B2553" s="1"/>
      <x:c r="C2553" s="1"/>
      <x:c r="D2553" s="1"/>
      <x:c r="E2553" s="1"/>
      <x:c r="F2553" s="1"/>
      <x:c r="G2553" s="1"/>
      <x:c r="H2553" s="1"/>
      <x:c r="I2553" s="53">
        <x:f t="shared" si="470"/>
        <x:v>3</x:v>
      </x:c>
      <x:c r="J2553" s="53">
        <x:f t="shared" si="471"/>
        <x:v>17</x:v>
      </x:c>
      <x:c r="K2553" s="53">
        <x:f t="shared" si="472"/>
        <x:v>27</x:v>
      </x:c>
      <x:c r="L2553" s="53">
        <x:f t="shared" si="473"/>
        <x:v>47</x:v>
      </x:c>
      <x:c r="M2553" s="54">
        <x:f t="shared" si="474"/>
        <x:v>2834.5860775433803</x:v>
      </x:c>
      <x:c r="N2553" s="54">
        <x:f t="shared" si="475"/>
        <x:v>1.4684625538495697</x:v>
      </x:c>
      <x:c r="O2553" s="55">
        <x:f t="shared" si="476"/>
        <x:v>134898</x:v>
      </x:c>
      <x:c r="P2553" s="55">
        <x:f t="shared" si="477"/>
        <x:v>33880</x:v>
      </x:c>
      <x:c r="Q2553" s="55">
        <x:f t="shared" si="478"/>
        <x:v>61711.563846239238</x:v>
      </x:c>
      <x:c r="R2553" s="55">
        <x:f t="shared" si="479"/>
        <x:v>19306.436153760762</x:v>
      </x:c>
      <x:c r="S2553" s="1" t="str">
        <x:f t="shared" si="480"/>
        <x:v>YES</x:v>
      </x:c>
      <x:c r="T2553" s="1">
        <x:f t="shared" si="481"/>
        <x:v>19306.436153760762</x:v>
      </x:c>
    </x:row>
    <x:row r="2554">
      <x:c r="A2554" s="1"/>
      <x:c r="B2554" s="1"/>
      <x:c r="C2554" s="1"/>
      <x:c r="D2554" s="1"/>
      <x:c r="E2554" s="1"/>
      <x:c r="F2554" s="1"/>
      <x:c r="G2554" s="1"/>
      <x:c r="H2554" s="1"/>
      <x:c r="I2554" s="53">
        <x:f t="shared" si="470"/>
        <x:v>3</x:v>
      </x:c>
      <x:c r="J2554" s="53">
        <x:f t="shared" si="471"/>
        <x:v>17</x:v>
      </x:c>
      <x:c r="K2554" s="53">
        <x:f t="shared" si="472"/>
        <x:v>28</x:v>
      </x:c>
      <x:c r="L2554" s="53">
        <x:f t="shared" si="473"/>
        <x:v>48</x:v>
      </x:c>
      <x:c r="M2554" s="54">
        <x:f t="shared" si="474"/>
        <x:v>2919.545615760534</x:v>
      </x:c>
      <x:c r="N2554" s="54">
        <x:f t="shared" si="475"/>
        <x:v>1.5274622331670376</x:v>
      </x:c>
      <x:c r="O2554" s="55">
        <x:f t="shared" si="476"/>
        <x:v>137598</x:v>
      </x:c>
      <x:c r="P2554" s="55">
        <x:f t="shared" si="477"/>
        <x:v>34760</x:v>
      </x:c>
      <x:c r="Q2554" s="55">
        <x:f t="shared" si="478"/>
        <x:v>63186.555829175937</x:v>
      </x:c>
      <x:c r="R2554" s="55">
        <x:f t="shared" si="479"/>
        <x:v>19651.444170824063</x:v>
      </x:c>
      <x:c r="S2554" s="1" t="str">
        <x:f t="shared" si="480"/>
        <x:v>YES</x:v>
      </x:c>
      <x:c r="T2554" s="1">
        <x:f t="shared" si="481"/>
        <x:v>19651.444170824063</x:v>
      </x:c>
    </x:row>
    <x:row r="2555">
      <x:c r="A2555" s="1"/>
      <x:c r="B2555" s="1"/>
      <x:c r="C2555" s="1"/>
      <x:c r="D2555" s="1"/>
      <x:c r="E2555" s="1"/>
      <x:c r="F2555" s="1"/>
      <x:c r="G2555" s="1"/>
      <x:c r="H2555" s="1"/>
      <x:c r="I2555" s="53">
        <x:f t="shared" si="470"/>
        <x:v>3</x:v>
      </x:c>
      <x:c r="J2555" s="53">
        <x:f t="shared" si="471"/>
        <x:v>17</x:v>
      </x:c>
      <x:c r="K2555" s="53">
        <x:f t="shared" si="472"/>
        <x:v>29</x:v>
      </x:c>
      <x:c r="L2555" s="53">
        <x:f t="shared" si="473"/>
        <x:v>49</x:v>
      </x:c>
      <x:c r="M2555" s="54">
        <x:f t="shared" si="474"/>
        <x:v>3006.3636438761878</x:v>
      </x:c>
      <x:c r="N2555" s="54">
        <x:f t="shared" si="475"/>
        <x:v>1.5877525304695748</x:v>
      </x:c>
      <x:c r="O2555" s="55">
        <x:f t="shared" si="476"/>
        <x:v>140298</x:v>
      </x:c>
      <x:c r="P2555" s="55">
        <x:f t="shared" si="477"/>
        <x:v>35640</x:v>
      </x:c>
      <x:c r="Q2555" s="55">
        <x:f t="shared" si="478"/>
        <x:v>64693.813261739371</x:v>
      </x:c>
      <x:c r="R2555" s="55">
        <x:f t="shared" si="479"/>
        <x:v>19964.186738260629</x:v>
      </x:c>
      <x:c r="S2555" s="1" t="str">
        <x:f t="shared" si="480"/>
        <x:v>YES</x:v>
      </x:c>
      <x:c r="T2555" s="1">
        <x:f t="shared" si="481"/>
        <x:v>19964.186738260629</x:v>
      </x:c>
    </x:row>
    <x:row r="2556">
      <x:c r="A2556" s="1"/>
      <x:c r="B2556" s="1"/>
      <x:c r="C2556" s="1"/>
      <x:c r="D2556" s="1"/>
      <x:c r="E2556" s="1"/>
      <x:c r="F2556" s="1"/>
      <x:c r="G2556" s="1"/>
      <x:c r="H2556" s="1"/>
      <x:c r="I2556" s="53">
        <x:f t="shared" si="470"/>
        <x:v>3</x:v>
      </x:c>
      <x:c r="J2556" s="53">
        <x:f t="shared" si="471"/>
        <x:v>17</x:v>
      </x:c>
      <x:c r="K2556" s="53">
        <x:f t="shared" si="472"/>
        <x:v>30</x:v>
      </x:c>
      <x:c r="L2556" s="53">
        <x:f t="shared" si="473"/>
        <x:v>50</x:v>
      </x:c>
      <x:c r="M2556" s="54">
        <x:f t="shared" si="474"/>
        <x:v>3095.073349209958</x:v>
      </x:c>
      <x:c r="N2556" s="54">
        <x:f t="shared" si="475"/>
        <x:v>1.6493564925069153</x:v>
      </x:c>
      <x:c r="O2556" s="55">
        <x:f t="shared" si="476"/>
        <x:v>142998</x:v>
      </x:c>
      <x:c r="P2556" s="55">
        <x:f t="shared" si="477"/>
        <x:v>36520</x:v>
      </x:c>
      <x:c r="Q2556" s="55">
        <x:f t="shared" si="478"/>
        <x:v>66233.912312672881</x:v>
      </x:c>
      <x:c r="R2556" s="55">
        <x:f t="shared" si="479"/>
        <x:v>20244.087687327119</x:v>
      </x:c>
      <x:c r="S2556" s="1" t="str">
        <x:f t="shared" si="480"/>
        <x:v>YES</x:v>
      </x:c>
      <x:c r="T2556" s="1">
        <x:f t="shared" si="481"/>
        <x:v>20244.087687327119</x:v>
      </x:c>
    </x:row>
    <x:row r="2557">
      <x:c r="A2557" s="1"/>
      <x:c r="B2557" s="1"/>
      <x:c r="C2557" s="1"/>
      <x:c r="D2557" s="1"/>
      <x:c r="E2557" s="1"/>
      <x:c r="F2557" s="1"/>
      <x:c r="G2557" s="1"/>
      <x:c r="H2557" s="1"/>
      <x:c r="I2557" s="53">
        <x:f t="shared" si="470"/>
        <x:v>3</x:v>
      </x:c>
      <x:c r="J2557" s="53">
        <x:f t="shared" si="471"/>
        <x:v>18</x:v>
      </x:c>
      <x:c r="K2557" s="53">
        <x:f t="shared" si="472"/>
        <x:v>0</x:v>
      </x:c>
      <x:c r="L2557" s="53">
        <x:f t="shared" si="473"/>
        <x:v>21</x:v>
      </x:c>
      <x:c r="M2557" s="54">
        <x:f t="shared" si="474"/>
        <x:v>1201.5857075615122</x:v>
      </x:c>
      <x:c r="N2557" s="54">
        <x:f t="shared" si="475"/>
        <x:v>0.33443451913993905</x:v>
      </x:c>
      <x:c r="O2557" s="55">
        <x:f t="shared" si="476"/>
        <x:v>64092</x:v>
      </x:c>
      <x:c r="P2557" s="55">
        <x:f t="shared" si="477"/>
        <x:v>10560</x:v>
      </x:c>
      <x:c r="Q2557" s="55">
        <x:f t="shared" si="478"/>
        <x:v>33360.862978498473</x:v>
      </x:c>
      <x:c r="R2557" s="55">
        <x:f t="shared" si="479"/>
        <x:v>171.13702150152676</x:v>
      </x:c>
      <x:c r="S2557" s="1" t="str">
        <x:f t="shared" si="480"/>
        <x:v>YES</x:v>
      </x:c>
      <x:c r="T2557" s="1">
        <x:f t="shared" si="481"/>
        <x:v>171.13702150152676</x:v>
      </x:c>
    </x:row>
    <x:row r="2558">
      <x:c r="A2558" s="1"/>
      <x:c r="B2558" s="1"/>
      <x:c r="C2558" s="1"/>
      <x:c r="D2558" s="1"/>
      <x:c r="E2558" s="1"/>
      <x:c r="F2558" s="1"/>
      <x:c r="G2558" s="1"/>
      <x:c r="H2558" s="1"/>
      <x:c r="I2558" s="53">
        <x:f t="shared" si="470"/>
        <x:v>3</x:v>
      </x:c>
      <x:c r="J2558" s="53">
        <x:f t="shared" si="471"/>
        <x:v>18</x:v>
      </x:c>
      <x:c r="K2558" s="53">
        <x:f t="shared" si="472"/>
        <x:v>1</x:v>
      </x:c>
      <x:c r="L2558" s="53">
        <x:f t="shared" si="473"/>
        <x:v>22</x:v>
      </x:c>
      <x:c r="M2558" s="54">
        <x:f t="shared" si="474"/>
        <x:v>1247.1482075615122</x:v>
      </x:c>
      <x:c r="N2558" s="54">
        <x:f t="shared" si="475"/>
        <x:v>0.36607514413993902</x:v>
      </x:c>
      <x:c r="O2558" s="55">
        <x:f t="shared" si="476"/>
        <x:v>66792</x:v>
      </x:c>
      <x:c r="P2558" s="55">
        <x:f t="shared" si="477"/>
        <x:v>11440</x:v>
      </x:c>
      <x:c r="Q2558" s="55">
        <x:f t="shared" si="478"/>
        <x:v>34151.878603498473</x:v>
      </x:c>
      <x:c r="R2558" s="55">
        <x:f t="shared" si="479"/>
        <x:v>1200.1213965015268</x:v>
      </x:c>
      <x:c r="S2558" s="1" t="str">
        <x:f t="shared" si="480"/>
        <x:v>YES</x:v>
      </x:c>
      <x:c r="T2558" s="1">
        <x:f t="shared" si="481"/>
        <x:v>1200.1213965015268</x:v>
      </x:c>
    </x:row>
    <x:row r="2559">
      <x:c r="A2559" s="1"/>
      <x:c r="B2559" s="1"/>
      <x:c r="C2559" s="1"/>
      <x:c r="D2559" s="1"/>
      <x:c r="E2559" s="1"/>
      <x:c r="F2559" s="1"/>
      <x:c r="G2559" s="1"/>
      <x:c r="H2559" s="1"/>
      <x:c r="I2559" s="53">
        <x:f t="shared" si="470"/>
        <x:v>3</x:v>
      </x:c>
      <x:c r="J2559" s="53">
        <x:f t="shared" si="471"/>
        <x:v>18</x:v>
      </x:c>
      <x:c r="K2559" s="53">
        <x:f t="shared" si="472"/>
        <x:v>2</x:v>
      </x:c>
      <x:c r="L2559" s="53">
        <x:f t="shared" si="473"/>
        <x:v>23</x:v>
      </x:c>
      <x:c r="M2559" s="54">
        <x:f t="shared" si="474"/>
        <x:v>1293.8497700615121</x:v>
      </x:c>
      <x:c r="N2559" s="54">
        <x:f t="shared" si="475"/>
        <x:v>0.39850678476493895</x:v>
      </x:c>
      <x:c r="O2559" s="55">
        <x:f t="shared" si="476"/>
        <x:v>69492</x:v>
      </x:c>
      <x:c r="P2559" s="55">
        <x:f t="shared" si="477"/>
        <x:v>12320</x:v>
      </x:c>
      <x:c r="Q2559" s="55">
        <x:f t="shared" si="478"/>
        <x:v>34962.669619123473</x:v>
      </x:c>
      <x:c r="R2559" s="55">
        <x:f t="shared" si="479"/>
        <x:v>2209.3303808765268</x:v>
      </x:c>
      <x:c r="S2559" s="1" t="str">
        <x:f t="shared" si="480"/>
        <x:v>YES</x:v>
      </x:c>
      <x:c r="T2559" s="1">
        <x:f t="shared" si="481"/>
        <x:v>2209.3303808765268</x:v>
      </x:c>
    </x:row>
    <x:row r="2560">
      <x:c r="A2560" s="1"/>
      <x:c r="B2560" s="1"/>
      <x:c r="C2560" s="1"/>
      <x:c r="D2560" s="1"/>
      <x:c r="E2560" s="1"/>
      <x:c r="F2560" s="1"/>
      <x:c r="G2560" s="1"/>
      <x:c r="H2560" s="1"/>
      <x:c r="I2560" s="53">
        <x:f t="shared" si="470"/>
        <x:v>3</x:v>
      </x:c>
      <x:c r="J2560" s="53">
        <x:f t="shared" si="471"/>
        <x:v>18</x:v>
      </x:c>
      <x:c r="K2560" s="53">
        <x:f t="shared" si="472"/>
        <x:v>3</x:v>
      </x:c>
      <x:c r="L2560" s="53">
        <x:f t="shared" si="473"/>
        <x:v>24</x:v>
      </x:c>
      <x:c r="M2560" s="54">
        <x:f t="shared" si="474"/>
        <x:v>1341.7117524833873</x:v>
      </x:c>
      <x:c r="N2560" s="54">
        <x:f t="shared" si="475"/>
        <x:v>0.43174427255790782</x:v>
      </x:c>
      <x:c r="O2560" s="55">
        <x:f t="shared" si="476"/>
        <x:v>72192</x:v>
      </x:c>
      <x:c r="P2560" s="55">
        <x:f t="shared" si="477"/>
        <x:v>13200</x:v>
      </x:c>
      <x:c r="Q2560" s="55">
        <x:f t="shared" si="478"/>
        <x:v>35793.606813947699</x:v>
      </x:c>
      <x:c r="R2560" s="55">
        <x:f t="shared" si="479"/>
        <x:v>3198.3931860523007</x:v>
      </x:c>
      <x:c r="S2560" s="1" t="str">
        <x:f t="shared" si="480"/>
        <x:v>YES</x:v>
      </x:c>
      <x:c r="T2560" s="1">
        <x:f t="shared" si="481"/>
        <x:v>3198.3931860523007</x:v>
      </x:c>
    </x:row>
    <x:row r="2561">
      <x:c r="A2561" s="1"/>
      <x:c r="B2561" s="1"/>
      <x:c r="C2561" s="1"/>
      <x:c r="D2561" s="1"/>
      <x:c r="E2561" s="1"/>
      <x:c r="F2561" s="1"/>
      <x:c r="G2561" s="1"/>
      <x:c r="H2561" s="1"/>
      <x:c r="I2561" s="53">
        <x:f t="shared" si="470"/>
        <x:v>3</x:v>
      </x:c>
      <x:c r="J2561" s="53">
        <x:f t="shared" si="471"/>
        <x:v>18</x:v>
      </x:c>
      <x:c r="K2561" s="53">
        <x:f t="shared" si="472"/>
        <x:v>4</x:v>
      </x:c>
      <x:c r="L2561" s="53">
        <x:f t="shared" si="473"/>
        <x:v>25</x:v>
      </x:c>
      <x:c r="M2561" s="54">
        <x:f t="shared" si="474"/>
        <x:v>1390.7558682060435</x:v>
      </x:c>
      <x:c r="N2561" s="54">
        <x:f t="shared" si="475"/>
        <x:v>0.46580268625419685</x:v>
      </x:c>
      <x:c r="O2561" s="55">
        <x:f t="shared" si="476"/>
        <x:v>74892</x:v>
      </x:c>
      <x:c r="P2561" s="55">
        <x:f t="shared" si="477"/>
        <x:v>14080</x:v>
      </x:c>
      <x:c r="Q2561" s="55">
        <x:f t="shared" si="478"/>
        <x:v>36645.067156354926</x:v>
      </x:c>
      <x:c r="R2561" s="55">
        <x:f t="shared" si="479"/>
        <x:v>4166.9328436450742</x:v>
      </x:c>
      <x:c r="S2561" s="1" t="str">
        <x:f t="shared" si="480"/>
        <x:v>YES</x:v>
      </x:c>
      <x:c r="T2561" s="1">
        <x:f t="shared" si="481"/>
        <x:v>4166.9328436450742</x:v>
      </x:c>
    </x:row>
    <x:row r="2562">
      <x:c r="A2562" s="1"/>
      <x:c r="B2562" s="1"/>
      <x:c r="C2562" s="1"/>
      <x:c r="D2562" s="1"/>
      <x:c r="E2562" s="1"/>
      <x:c r="F2562" s="1"/>
      <x:c r="G2562" s="1"/>
      <x:c r="H2562" s="1"/>
      <x:c r="I2562" s="53">
        <x:f t="shared" si="470"/>
        <x:v>3</x:v>
      </x:c>
      <x:c r="J2562" s="53">
        <x:f t="shared" si="471"/>
        <x:v>18</x:v>
      </x:c>
      <x:c r="K2562" s="53">
        <x:f t="shared" si="472"/>
        <x:v>5</x:v>
      </x:c>
      <x:c r="L2562" s="53">
        <x:f t="shared" si="473"/>
        <x:v>26</x:v>
      </x:c>
      <x:c r="M2562" s="54">
        <x:f t="shared" si="474"/>
        <x:v>1441.0041921272471</x:v>
      </x:c>
      <x:c r="N2562" s="54">
        <x:f t="shared" si="475"/>
        <x:v>0.50069735564392159</x:v>
      </x:c>
      <x:c r="O2562" s="55">
        <x:f t="shared" si="476"/>
        <x:v>77592</x:v>
      </x:c>
      <x:c r="P2562" s="55">
        <x:f t="shared" si="477"/>
        <x:v>14960</x:v>
      </x:c>
      <x:c r="Q2562" s="55">
        <x:f t="shared" si="478"/>
        <x:v>37517.433891098037</x:v>
      </x:c>
      <x:c r="R2562" s="55">
        <x:f t="shared" si="479"/>
        <x:v>5114.5661089019632</x:v>
      </x:c>
      <x:c r="S2562" s="1" t="str">
        <x:f t="shared" si="480"/>
        <x:v>YES</x:v>
      </x:c>
      <x:c r="T2562" s="1">
        <x:f t="shared" si="481"/>
        <x:v>5114.5661089019632</x:v>
      </x:c>
    </x:row>
    <x:row r="2563">
      <x:c r="A2563" s="1"/>
      <x:c r="B2563" s="1"/>
      <x:c r="C2563" s="1"/>
      <x:c r="D2563" s="1"/>
      <x:c r="E2563" s="1"/>
      <x:c r="F2563" s="1"/>
      <x:c r="G2563" s="1"/>
      <x:c r="H2563" s="1"/>
      <x:c r="I2563" s="53">
        <x:f t="shared" si="470"/>
        <x:v>3</x:v>
      </x:c>
      <x:c r="J2563" s="53">
        <x:f t="shared" si="471"/>
        <x:v>18</x:v>
      </x:c>
      <x:c r="K2563" s="53">
        <x:f t="shared" si="472"/>
        <x:v>6</x:v>
      </x:c>
      <x:c r="L2563" s="53">
        <x:f t="shared" si="473"/>
        <x:v>27</x:v>
      </x:c>
      <x:c r="M2563" s="54">
        <x:f t="shared" si="474"/>
        <x:v>1492.4791663088799</x:v>
      </x:c>
      <x:c r="N2563" s="54">
        <x:f t="shared" si="475"/>
        <x:v>0.53644386549227774</x:v>
      </x:c>
      <x:c r="O2563" s="55">
        <x:f t="shared" si="476"/>
        <x:v>80292</x:v>
      </x:c>
      <x:c r="P2563" s="55">
        <x:f t="shared" si="477"/>
        <x:v>15840</x:v>
      </x:c>
      <x:c r="Q2563" s="55">
        <x:f t="shared" si="478"/>
        <x:v>38411.096637306939</x:v>
      </x:c>
      <x:c r="R2563" s="55">
        <x:f t="shared" si="479"/>
        <x:v>6040.9033626930614</x:v>
      </x:c>
      <x:c r="S2563" s="1" t="str">
        <x:f t="shared" si="480"/>
        <x:v>YES</x:v>
      </x:c>
      <x:c r="T2563" s="1">
        <x:f t="shared" si="481"/>
        <x:v>6040.9033626930614</x:v>
      </x:c>
    </x:row>
    <x:row r="2564">
      <x:c r="A2564" s="1"/>
      <x:c r="B2564" s="1"/>
      <x:c r="C2564" s="1"/>
      <x:c r="D2564" s="1"/>
      <x:c r="E2564" s="1"/>
      <x:c r="F2564" s="1"/>
      <x:c r="G2564" s="1"/>
      <x:c r="H2564" s="1"/>
      <x:c r="I2564" s="53">
        <x:f t="shared" si="470"/>
        <x:v>3</x:v>
      </x:c>
      <x:c r="J2564" s="53">
        <x:f t="shared" si="471"/>
        <x:v>18</x:v>
      </x:c>
      <x:c r="K2564" s="53">
        <x:f t="shared" si="472"/>
        <x:v>7</x:v>
      </x:c>
      <x:c r="L2564" s="53">
        <x:f t="shared" si="473"/>
        <x:v>28</x:v>
      </x:c>
      <x:c r="M2564" s="54">
        <x:f t="shared" si="474"/>
        <x:v>1545.2036057068403</x:v>
      </x:c>
      <x:c r="N2564" s="54">
        <x:f t="shared" si="475"/>
        <x:v>0.57305805951863908</x:v>
      </x:c>
      <x:c r="O2564" s="55">
        <x:f t="shared" si="476"/>
        <x:v>82992</x:v>
      </x:c>
      <x:c r="P2564" s="55">
        <x:f t="shared" si="477"/>
        <x:v>16720</x:v>
      </x:c>
      <x:c r="Q2564" s="55">
        <x:f t="shared" si="478"/>
        <x:v>39326.451487965976</x:v>
      </x:c>
      <x:c r="R2564" s="55">
        <x:f t="shared" si="479"/>
        <x:v>6945.5485120340236</x:v>
      </x:c>
      <x:c r="S2564" s="1" t="str">
        <x:f t="shared" si="480"/>
        <x:v>YES</x:v>
      </x:c>
      <x:c r="T2564" s="1">
        <x:f t="shared" si="481"/>
        <x:v>6945.5485120340236</x:v>
      </x:c>
    </x:row>
    <x:row r="2565">
      <x:c r="A2565" s="1"/>
      <x:c r="B2565" s="1"/>
      <x:c r="C2565" s="1"/>
      <x:c r="D2565" s="1"/>
      <x:c r="E2565" s="1"/>
      <x:c r="F2565" s="1"/>
      <x:c r="G2565" s="1"/>
      <x:c r="H2565" s="1"/>
      <x:c r="I2565" s="53">
        <x:f t="shared" si="470"/>
        <x:v>3</x:v>
      </x:c>
      <x:c r="J2565" s="53">
        <x:f t="shared" si="471"/>
        <x:v>18</x:v>
      </x:c>
      <x:c r="K2565" s="53">
        <x:f t="shared" si="472"/>
        <x:v>8</x:v>
      </x:c>
      <x:c r="L2565" s="53">
        <x:f t="shared" si="473"/>
        <x:v>29</x:v>
      </x:c>
      <x:c r="M2565" s="54">
        <x:f t="shared" si="474"/>
        <x:v>1599.2007039868206</x:v>
      </x:c>
      <x:c r="N2565" s="54">
        <x:f t="shared" si="475"/>
        <x:v>0.6105560444352921</x:v>
      </x:c>
      <x:c r="O2565" s="55">
        <x:f t="shared" si="476"/>
        <x:v>85692</x:v>
      </x:c>
      <x:c r="P2565" s="55">
        <x:f t="shared" si="477"/>
        <x:v>17600</x:v>
      </x:c>
      <x:c r="Q2565" s="55">
        <x:f t="shared" si="478"/>
        <x:v>40263.901110882303</x:v>
      </x:c>
      <x:c r="R2565" s="55">
        <x:f t="shared" si="479"/>
        <x:v>7828.0988891176967</x:v>
      </x:c>
      <x:c r="S2565" s="1" t="str">
        <x:f t="shared" si="480"/>
        <x:v>YES</x:v>
      </x:c>
      <x:c r="T2565" s="1">
        <x:f t="shared" si="481"/>
        <x:v>7828.0988891176967</x:v>
      </x:c>
    </x:row>
    <x:row r="2566">
      <x:c r="A2566" s="1"/>
      <x:c r="B2566" s="1"/>
      <x:c r="C2566" s="1"/>
      <x:c r="D2566" s="1"/>
      <x:c r="E2566" s="1"/>
      <x:c r="F2566" s="1"/>
      <x:c r="G2566" s="1"/>
      <x:c r="H2566" s="1"/>
      <x:c r="I2566" s="53">
        <x:f t="shared" si="470"/>
        <x:v>3</x:v>
      </x:c>
      <x:c r="J2566" s="53">
        <x:f t="shared" si="471"/>
        <x:v>18</x:v>
      </x:c>
      <x:c r="K2566" s="53">
        <x:f t="shared" si="472"/>
        <x:v>9</x:v>
      </x:c>
      <x:c r="L2566" s="53">
        <x:f t="shared" si="473"/>
        <x:v>30</x:v>
      </x:c>
      <x:c r="M2566" s="54">
        <x:f t="shared" si="474"/>
        <x:v>1654.4940394272151</x:v>
      </x:c>
      <x:c r="N2566" s="54">
        <x:f t="shared" si="475"/>
        <x:v>0.64895419404667709</x:v>
      </x:c>
      <x:c r="O2566" s="55">
        <x:f t="shared" si="476"/>
        <x:v>88392</x:v>
      </x:c>
      <x:c r="P2566" s="55">
        <x:f t="shared" si="477"/>
        <x:v>18480</x:v>
      </x:c>
      <x:c r="Q2566" s="55">
        <x:f t="shared" si="478"/>
        <x:v>41223.854851166929</x:v>
      </x:c>
      <x:c r="R2566" s="55">
        <x:f t="shared" si="479"/>
        <x:v>8688.1451488330713</x:v>
      </x:c>
      <x:c r="S2566" s="1" t="str">
        <x:f t="shared" si="480"/>
        <x:v>YES</x:v>
      </x:c>
      <x:c r="T2566" s="1">
        <x:f t="shared" si="481"/>
        <x:v>8688.1451488330713</x:v>
      </x:c>
    </x:row>
    <x:row r="2567">
      <x:c r="A2567" s="1"/>
      <x:c r="B2567" s="1"/>
      <x:c r="C2567" s="1"/>
      <x:c r="D2567" s="1"/>
      <x:c r="E2567" s="1"/>
      <x:c r="F2567" s="1"/>
      <x:c r="G2567" s="1"/>
      <x:c r="H2567" s="1"/>
      <x:c r="I2567" s="53">
        <x:f t="shared" si="470"/>
        <x:v>3</x:v>
      </x:c>
      <x:c r="J2567" s="53">
        <x:f t="shared" si="471"/>
        <x:v>18</x:v>
      </x:c>
      <x:c r="K2567" s="53">
        <x:f t="shared" si="472"/>
        <x:v>10</x:v>
      </x:c>
      <x:c r="L2567" s="53">
        <x:f t="shared" si="473"/>
        <x:v>31</x:v>
      </x:c>
      <x:c r="M2567" s="54">
        <x:f t="shared" si="474"/>
        <x:v>1711.1075809104279</x:v>
      </x:c>
      <x:c r="N2567" s="54">
        <x:f t="shared" si="475"/>
        <x:v>0.68826915341001937</x:v>
      </x:c>
      <x:c r="O2567" s="55">
        <x:f t="shared" si="476"/>
        <x:v>91092</x:v>
      </x:c>
      <x:c r="P2567" s="55">
        <x:f t="shared" si="477"/>
        <x:v>19360</x:v>
      </x:c>
      <x:c r="Q2567" s="55">
        <x:f t="shared" si="478"/>
        <x:v>42206.728835250484</x:v>
      </x:c>
      <x:c r="R2567" s="55">
        <x:f t="shared" si="479"/>
        <x:v>9525.2711647495162</x:v>
      </x:c>
      <x:c r="S2567" s="1" t="str">
        <x:f t="shared" si="480"/>
        <x:v>YES</x:v>
      </x:c>
      <x:c r="T2567" s="1">
        <x:f t="shared" si="481"/>
        <x:v>9525.2711647495162</x:v>
      </x:c>
    </x:row>
    <x:row r="2568">
      <x:c r="A2568" s="1"/>
      <x:c r="B2568" s="1"/>
      <x:c r="C2568" s="1"/>
      <x:c r="D2568" s="1"/>
      <x:c r="E2568" s="1"/>
      <x:c r="F2568" s="1"/>
      <x:c r="G2568" s="1"/>
      <x:c r="H2568" s="1"/>
      <x:c r="I2568" s="53">
        <x:f t="shared" si="470"/>
        <x:v>3</x:v>
      </x:c>
      <x:c r="J2568" s="53">
        <x:f t="shared" si="471"/>
        <x:v>18</x:v>
      </x:c>
      <x:c r="K2568" s="53">
        <x:f t="shared" si="472"/>
        <x:v>11</x:v>
      </x:c>
      <x:c r="L2568" s="53">
        <x:f t="shared" si="473"/>
        <x:v>32</x:v>
      </x:c>
      <x:c r="M2568" s="54">
        <x:f t="shared" si="474"/>
        <x:v>1769.0656940038671</x:v>
      </x:c>
      <x:c r="N2568" s="54">
        <x:f t="shared" si="475"/>
        <x:v>0.72851784305824097</x:v>
      </x:c>
      <x:c r="O2568" s="55">
        <x:f t="shared" si="476"/>
        <x:v>93792</x:v>
      </x:c>
      <x:c r="P2568" s="55">
        <x:f t="shared" si="477"/>
        <x:v>20240</x:v>
      </x:c>
      <x:c r="Q2568" s="55">
        <x:f t="shared" si="478"/>
        <x:v>43212.946076456021</x:v>
      </x:c>
      <x:c r="R2568" s="55">
        <x:f t="shared" si="479"/>
        <x:v>10339.053923543979</x:v>
      </x:c>
      <x:c r="S2568" s="1" t="str">
        <x:f t="shared" si="480"/>
        <x:v>YES</x:v>
      </x:c>
      <x:c r="T2568" s="1">
        <x:f t="shared" si="481"/>
        <x:v>10339.053923543979</x:v>
      </x:c>
    </x:row>
    <x:row r="2569">
      <x:c r="A2569" s="1"/>
      <x:c r="B2569" s="1"/>
      <x:c r="C2569" s="1"/>
      <x:c r="D2569" s="1"/>
      <x:c r="E2569" s="1"/>
      <x:c r="F2569" s="1"/>
      <x:c r="G2569" s="1"/>
      <x:c r="H2569" s="1"/>
      <x:c r="I2569" s="53">
        <x:f t="shared" si="470"/>
        <x:v>3</x:v>
      </x:c>
      <x:c r="J2569" s="53">
        <x:f t="shared" si="471"/>
        <x:v>18</x:v>
      </x:c>
      <x:c r="K2569" s="53">
        <x:f t="shared" si="472"/>
        <x:v>12</x:v>
      </x:c>
      <x:c r="L2569" s="53">
        <x:f t="shared" si="473"/>
        <x:v>33</x:v>
      </x:c>
      <x:c r="M2569" s="54">
        <x:f t="shared" si="474"/>
        <x:v>1828.3931471319315</x:v>
      </x:c>
      <x:c r="N2569" s="54">
        <x:f t="shared" si="475"/>
        <x:v>0.76971746328606361</x:v>
      </x:c>
      <x:c r="O2569" s="55">
        <x:f t="shared" si="476"/>
        <x:v>96492</x:v>
      </x:c>
      <x:c r="P2569" s="55">
        <x:f t="shared" si="477"/>
        <x:v>21120</x:v>
      </x:c>
      <x:c r="Q2569" s="55">
        <x:f t="shared" si="478"/>
        <x:v>44242.936582151589</x:v>
      </x:c>
      <x:c r="R2569" s="55">
        <x:f t="shared" si="479"/>
        <x:v>11129.063417848411</x:v>
      </x:c>
      <x:c r="S2569" s="1" t="str">
        <x:f t="shared" si="480"/>
        <x:v>YES</x:v>
      </x:c>
      <x:c r="T2569" s="1">
        <x:f t="shared" si="481"/>
        <x:v>11129.063417848411</x:v>
      </x:c>
    </x:row>
    <x:row r="2570">
      <x:c r="A2570" s="1"/>
      <x:c r="B2570" s="1"/>
      <x:c r="C2570" s="1"/>
      <x:c r="D2570" s="1"/>
      <x:c r="E2570" s="1"/>
      <x:c r="F2570" s="1"/>
      <x:c r="G2570" s="1"/>
      <x:c r="H2570" s="1"/>
      <x:c r="I2570" s="53">
        <x:f t="shared" si="470"/>
        <x:v>3</x:v>
      </x:c>
      <x:c r="J2570" s="53">
        <x:f t="shared" si="471"/>
        <x:v>18</x:v>
      </x:c>
      <x:c r="K2570" s="53">
        <x:f t="shared" si="472"/>
        <x:v>13</x:v>
      </x:c>
      <x:c r="L2570" s="53">
        <x:f t="shared" si="473"/>
        <x:v>34</x:v>
      </x:c>
      <x:c r="M2570" s="54">
        <x:f t="shared" si="474"/>
        <x:v>1889.1151178403156</x:v>
      </x:c>
      <x:c r="N2570" s="54">
        <x:f t="shared" si="475"/>
        <x:v>0.81188549850021918</x:v>
      </x:c>
      <x:c r="O2570" s="55">
        <x:f t="shared" si="476"/>
        <x:v>99192</x:v>
      </x:c>
      <x:c r="P2570" s="55">
        <x:f t="shared" si="477"/>
        <x:v>22000</x:v>
      </x:c>
      <x:c r="Q2570" s="55">
        <x:f t="shared" si="478"/>
        <x:v>45297.137462505474</x:v>
      </x:c>
      <x:c r="R2570" s="55">
        <x:f t="shared" si="479"/>
        <x:v>11894.862537494526</x:v>
      </x:c>
      <x:c r="S2570" s="1" t="str">
        <x:f t="shared" si="480"/>
        <x:v>YES</x:v>
      </x:c>
      <x:c r="T2570" s="1">
        <x:f t="shared" si="481"/>
        <x:v>11894.862537494526</x:v>
      </x:c>
    </x:row>
    <x:row r="2571">
      <x:c r="A2571" s="1"/>
      <x:c r="B2571" s="1"/>
      <x:c r="C2571" s="1"/>
      <x:c r="D2571" s="1"/>
      <x:c r="E2571" s="1"/>
      <x:c r="F2571" s="1"/>
      <x:c r="G2571" s="1"/>
      <x:c r="H2571" s="1"/>
      <x:c r="I2571" s="53">
        <x:f t="shared" si="470"/>
        <x:v>3</x:v>
      </x:c>
      <x:c r="J2571" s="53">
        <x:f t="shared" si="471"/>
        <x:v>18</x:v>
      </x:c>
      <x:c r="K2571" s="53">
        <x:f t="shared" si="472"/>
        <x:v>14</x:v>
      </x:c>
      <x:c r="L2571" s="53">
        <x:f t="shared" si="473"/>
        <x:v>35</x:v>
      </x:c>
      <x:c r="M2571" s="54">
        <x:f t="shared" si="474"/>
        <x:v>1951.2571991539769</x:v>
      </x:c>
      <x:c r="N2571" s="54">
        <x:f t="shared" si="475"/>
        <x:v>0.85503972163470621</x:v>
      </x:c>
      <x:c r="O2571" s="55">
        <x:f t="shared" si="476"/>
        <x:v>101892</x:v>
      </x:c>
      <x:c r="P2571" s="55">
        <x:f t="shared" si="477"/>
        <x:v>22880</x:v>
      </x:c>
      <x:c r="Q2571" s="55">
        <x:f t="shared" si="478"/>
        <x:v>46375.993040867659</x:v>
      </x:c>
      <x:c r="R2571" s="55">
        <x:f t="shared" si="479"/>
        <x:v>12636.006959132341</x:v>
      </x:c>
      <x:c r="S2571" s="1" t="str">
        <x:f t="shared" si="480"/>
        <x:v>YES</x:v>
      </x:c>
      <x:c r="T2571" s="1">
        <x:f t="shared" si="481"/>
        <x:v>12636.006959132341</x:v>
      </x:c>
    </x:row>
    <x:row r="2572">
      <x:c r="A2572" s="1"/>
      <x:c r="B2572" s="1"/>
      <x:c r="C2572" s="1"/>
      <x:c r="D2572" s="1"/>
      <x:c r="E2572" s="1"/>
      <x:c r="F2572" s="1"/>
      <x:c r="G2572" s="1"/>
      <x:c r="H2572" s="1"/>
      <x:c r="I2572" s="53">
        <x:f t="shared" si="470"/>
        <x:v>3</x:v>
      </x:c>
      <x:c r="J2572" s="53">
        <x:f t="shared" si="471"/>
        <x:v>18</x:v>
      </x:c>
      <x:c r="K2572" s="53">
        <x:f t="shared" si="472"/>
        <x:v>15</x:v>
      </x:c>
      <x:c r="L2572" s="53">
        <x:f t="shared" si="473"/>
        <x:v>36</x:v>
      </x:c>
      <x:c r="M2572" s="54">
        <x:f t="shared" si="474"/>
        <x:v>2014.8454060301233</x:v>
      </x:c>
      <x:c r="N2572" s="54">
        <x:f t="shared" si="475"/>
        <x:v>0.8991981986320301</x:v>
      </x:c>
      <x:c r="O2572" s="55">
        <x:f t="shared" si="476"/>
        <x:v>104592</x:v>
      </x:c>
      <x:c r="P2572" s="55">
        <x:f t="shared" si="477"/>
        <x:v>23760</x:v>
      </x:c>
      <x:c r="Q2572" s="55">
        <x:f t="shared" si="478"/>
        <x:v>47479.954965800753</x:v>
      </x:c>
      <x:c r="R2572" s="55">
        <x:f t="shared" si="479"/>
        <x:v>13352.045034199247</x:v>
      </x:c>
      <x:c r="S2572" s="1" t="str">
        <x:f t="shared" si="480"/>
        <x:v>YES</x:v>
      </x:c>
      <x:c r="T2572" s="1">
        <x:f t="shared" si="481"/>
        <x:v>13352.045034199247</x:v>
      </x:c>
    </x:row>
    <x:row r="2573">
      <x:c r="A2573" s="1"/>
      <x:c r="B2573" s="1"/>
      <x:c r="C2573" s="1"/>
      <x:c r="D2573" s="1"/>
      <x:c r="E2573" s="1"/>
      <x:c r="F2573" s="1"/>
      <x:c r="G2573" s="1"/>
      <x:c r="H2573" s="1"/>
      <x:c r="I2573" s="53">
        <x:f t="shared" si="470"/>
        <x:v>3</x:v>
      </x:c>
      <x:c r="J2573" s="53">
        <x:f t="shared" si="471"/>
        <x:v>18</x:v>
      </x:c>
      <x:c r="K2573" s="53">
        <x:f t="shared" si="472"/>
        <x:v>16</x:v>
      </x:c>
      <x:c r="L2573" s="53">
        <x:f t="shared" si="473"/>
        <x:v>37</x:v>
      </x:c>
      <x:c r="M2573" s="54">
        <x:f t="shared" si="474"/>
        <x:v>2079.9061819076123</x:v>
      </x:c>
      <x:c r="N2573" s="54">
        <x:f t="shared" si="475"/>
        <x:v>0.94437929299139745</x:v>
      </x:c>
      <x:c r="O2573" s="55">
        <x:f t="shared" si="476"/>
        <x:v>107292</x:v>
      </x:c>
      <x:c r="P2573" s="55">
        <x:f t="shared" si="477"/>
        <x:v>24640</x:v>
      </x:c>
      <x:c r="Q2573" s="55">
        <x:f t="shared" si="478"/>
        <x:v>48609.482324784934</x:v>
      </x:c>
      <x:c r="R2573" s="55">
        <x:f t="shared" si="479"/>
        <x:v>14042.517675215066</x:v>
      </x:c>
      <x:c r="S2573" s="1" t="str">
        <x:f t="shared" si="480"/>
        <x:v>YES</x:v>
      </x:c>
      <x:c r="T2573" s="1">
        <x:f t="shared" si="481"/>
        <x:v>14042.517675215066</x:v>
      </x:c>
    </x:row>
    <x:row r="2574">
      <x:c r="A2574" s="1"/>
      <x:c r="B2574" s="1"/>
      <x:c r="C2574" s="1"/>
      <x:c r="D2574" s="1"/>
      <x:c r="E2574" s="1"/>
      <x:c r="F2574" s="1"/>
      <x:c r="G2574" s="1"/>
      <x:c r="H2574" s="1"/>
      <x:c r="I2574" s="53">
        <x:f t="shared" si="470"/>
        <x:v>3</x:v>
      </x:c>
      <x:c r="J2574" s="53">
        <x:f t="shared" si="471"/>
        <x:v>18</x:v>
      </x:c>
      <x:c r="K2574" s="53">
        <x:f t="shared" si="472"/>
        <x:v>17</x:v>
      </x:c>
      <x:c r="L2574" s="53">
        <x:f t="shared" si="473"/>
        <x:v>38</x:v>
      </x:c>
      <x:c r="M2574" s="54">
        <x:f t="shared" si="474"/>
        <x:v>2146.4664053541528</x:v>
      </x:c>
      <x:c r="N2574" s="54">
        <x:f t="shared" si="475"/>
        <x:v>0.99060167038482838</x:v>
      </x:c>
      <x:c r="O2574" s="55">
        <x:f t="shared" si="476"/>
        <x:v>109992</x:v>
      </x:c>
      <x:c r="P2574" s="55">
        <x:f t="shared" si="477"/>
        <x:v>25520</x:v>
      </x:c>
      <x:c r="Q2574" s="55">
        <x:f t="shared" si="478"/>
        <x:v>49765.041759620712</x:v>
      </x:c>
      <x:c r="R2574" s="55">
        <x:f t="shared" si="479"/>
        <x:v>14706.958240379288</x:v>
      </x:c>
      <x:c r="S2574" s="1" t="str">
        <x:f t="shared" si="480"/>
        <x:v>YES</x:v>
      </x:c>
      <x:c r="T2574" s="1">
        <x:f t="shared" si="481"/>
        <x:v>14706.958240379288</x:v>
      </x:c>
    </x:row>
    <x:row r="2575">
      <x:c r="A2575" s="1"/>
      <x:c r="B2575" s="1"/>
      <x:c r="C2575" s="1"/>
      <x:c r="D2575" s="1"/>
      <x:c r="E2575" s="1"/>
      <x:c r="F2575" s="1"/>
      <x:c r="G2575" s="1"/>
      <x:c r="H2575" s="1"/>
      <x:c r="I2575" s="53">
        <x:f t="shared" si="470"/>
        <x:v>3</x:v>
      </x:c>
      <x:c r="J2575" s="53">
        <x:f t="shared" si="471"/>
        <x:v>18</x:v>
      </x:c>
      <x:c r="K2575" s="53">
        <x:f t="shared" si="472"/>
        <x:v>18</x:v>
      </x:c>
      <x:c r="L2575" s="53">
        <x:f t="shared" si="473"/>
        <x:v>39</x:v>
      </x:c>
      <x:c r="M2575" s="54">
        <x:f t="shared" si="474"/>
        <x:v>2214.5533968127402</x:v>
      </x:c>
      <x:c r="N2575" s="54">
        <x:f t="shared" si="475"/>
        <x:v>1.0378843033421807</x:v>
      </x:c>
      <x:c r="O2575" s="55">
        <x:f t="shared" si="476"/>
        <x:v>112692</x:v>
      </x:c>
      <x:c r="P2575" s="55">
        <x:f t="shared" si="477"/>
        <x:v>26400</x:v>
      </x:c>
      <x:c r="Q2575" s="55">
        <x:f t="shared" si="478"/>
        <x:v>50947.10758355452</x:v>
      </x:c>
      <x:c r="R2575" s="55">
        <x:f t="shared" si="479"/>
        <x:v>15344.89241644548</x:v>
      </x:c>
      <x:c r="S2575" s="1" t="str">
        <x:f t="shared" si="480"/>
        <x:v>YES</x:v>
      </x:c>
      <x:c r="T2575" s="1">
        <x:f t="shared" si="481"/>
        <x:v>15344.89241644548</x:v>
      </x:c>
    </x:row>
    <x:row r="2576">
      <x:c r="A2576" s="1"/>
      <x:c r="B2576" s="1"/>
      <x:c r="C2576" s="1"/>
      <x:c r="D2576" s="1"/>
      <x:c r="E2576" s="1"/>
      <x:c r="F2576" s="1"/>
      <x:c r="G2576" s="1"/>
      <x:c r="H2576" s="1"/>
      <x:c r="I2576" s="53">
        <x:f t="shared" si="470"/>
        <x:v>3</x:v>
      </x:c>
      <x:c r="J2576" s="53">
        <x:f t="shared" si="471"/>
        <x:v>18</x:v>
      </x:c>
      <x:c r="K2576" s="53">
        <x:f t="shared" si="472"/>
        <x:v>19</x:v>
      </x:c>
      <x:c r="L2576" s="53">
        <x:f t="shared" si="473"/>
        <x:v>40</x:v>
      </x:c>
      <x:c r="M2576" s="54">
        <x:f t="shared" si="474"/>
        <x:v>2284.1949254487618</x:v>
      </x:c>
      <x:c r="N2576" s="54">
        <x:f t="shared" si="475"/>
        <x:v>1.0862464760060846</x:v>
      </x:c>
      <x:c r="O2576" s="55">
        <x:f t="shared" si="476"/>
        <x:v>115392</x:v>
      </x:c>
      <x:c r="P2576" s="55">
        <x:f t="shared" si="477"/>
        <x:v>27280</x:v>
      </x:c>
      <x:c r="Q2576" s="55">
        <x:f t="shared" si="478"/>
        <x:v>52156.161900152118</x:v>
      </x:c>
      <x:c r="R2576" s="55">
        <x:f t="shared" si="479"/>
        <x:v>15955.838099847882</x:v>
      </x:c>
      <x:c r="S2576" s="1" t="str">
        <x:f t="shared" si="480"/>
        <x:v>YES</x:v>
      </x:c>
      <x:c r="T2576" s="1">
        <x:f t="shared" si="481"/>
        <x:v>15955.838099847882</x:v>
      </x:c>
    </x:row>
    <x:row r="2577">
      <x:c r="A2577" s="1"/>
      <x:c r="B2577" s="1"/>
      <x:c r="C2577" s="1"/>
      <x:c r="D2577" s="1"/>
      <x:c r="E2577" s="1"/>
      <x:c r="F2577" s="1"/>
      <x:c r="G2577" s="1"/>
      <x:c r="H2577" s="1"/>
      <x:c r="I2577" s="53">
        <x:f t="shared" si="470"/>
        <x:v>3</x:v>
      </x:c>
      <x:c r="J2577" s="53">
        <x:f t="shared" si="471"/>
        <x:v>18</x:v>
      </x:c>
      <x:c r="K2577" s="53">
        <x:f t="shared" si="472"/>
        <x:v>20</x:v>
      </x:c>
      <x:c r="L2577" s="53">
        <x:f t="shared" si="473"/>
        <x:v>41</x:v>
      </x:c>
      <x:c r="M2577" s="54">
        <x:f t="shared" si="474"/>
        <x:v>2355.4192160992388</x:v>
      </x:c>
      <x:c r="N2577" s="54">
        <x:f t="shared" si="475"/>
        <x:v>1.1357077889578047</x:v>
      </x:c>
      <x:c r="O2577" s="55">
        <x:f t="shared" si="476"/>
        <x:v>118092</x:v>
      </x:c>
      <x:c r="P2577" s="55">
        <x:f t="shared" si="477"/>
        <x:v>28160</x:v>
      </x:c>
      <x:c r="Q2577" s="55">
        <x:f t="shared" si="478"/>
        <x:v>53392.694723945118</x:v>
      </x:c>
      <x:c r="R2577" s="55">
        <x:f t="shared" si="479"/>
        <x:v>16539.305276054882</x:v>
      </x:c>
      <x:c r="S2577" s="1" t="str">
        <x:f t="shared" si="480"/>
        <x:v>YES</x:v>
      </x:c>
      <x:c r="T2577" s="1">
        <x:f t="shared" si="481"/>
        <x:v>16539.305276054882</x:v>
      </x:c>
    </x:row>
    <x:row r="2578">
      <x:c r="A2578" s="1"/>
      <x:c r="B2578" s="1"/>
      <x:c r="C2578" s="1"/>
      <x:c r="D2578" s="1"/>
      <x:c r="E2578" s="1"/>
      <x:c r="F2578" s="1"/>
      <x:c r="G2578" s="1"/>
      <x:c r="H2578" s="1"/>
      <x:c r="I2578" s="53">
        <x:f t="shared" si="470"/>
        <x:v>3</x:v>
      </x:c>
      <x:c r="J2578" s="53">
        <x:f t="shared" si="471"/>
        <x:v>18</x:v>
      </x:c>
      <x:c r="K2578" s="53">
        <x:f t="shared" si="472"/>
        <x:v>21</x:v>
      </x:c>
      <x:c r="L2578" s="53">
        <x:f t="shared" si="473"/>
        <x:v>42</x:v>
      </x:c>
      <x:c r="M2578" s="54">
        <x:f t="shared" si="474"/>
        <x:v>2428.2549563256825</x:v>
      </x:c>
      <x:c r="N2578" s="54">
        <x:f t="shared" si="475"/>
        <x:v>1.1862881641150573</x:v>
      </x:c>
      <x:c r="O2578" s="55">
        <x:f t="shared" si="476"/>
        <x:v>120792</x:v>
      </x:c>
      <x:c r="P2578" s="55">
        <x:f t="shared" si="477"/>
        <x:v>29040</x:v>
      </x:c>
      <x:c r="Q2578" s="55">
        <x:f t="shared" si="478"/>
        <x:v>54657.204102876436</x:v>
      </x:c>
      <x:c r="R2578" s="55">
        <x:f t="shared" si="479"/>
        <x:v>17094.795897123564</x:v>
      </x:c>
      <x:c r="S2578" s="1" t="str">
        <x:f t="shared" si="480"/>
        <x:v>YES</x:v>
      </x:c>
      <x:c r="T2578" s="1">
        <x:f t="shared" si="481"/>
        <x:v>17094.795897123564</x:v>
      </x:c>
    </x:row>
    <x:row r="2579">
      <x:c r="A2579" s="1"/>
      <x:c r="B2579" s="1"/>
      <x:c r="C2579" s="1"/>
      <x:c r="D2579" s="1"/>
      <x:c r="E2579" s="1"/>
      <x:c r="F2579" s="1"/>
      <x:c r="G2579" s="1"/>
      <x:c r="H2579" s="1"/>
      <x:c r="I2579" s="53">
        <x:f t="shared" si="470"/>
        <x:v>3</x:v>
      </x:c>
      <x:c r="J2579" s="53">
        <x:f t="shared" si="471"/>
        <x:v>18</x:v>
      </x:c>
      <x:c r="K2579" s="53">
        <x:f t="shared" si="472"/>
        <x:v>22</x:v>
      </x:c>
      <x:c r="L2579" s="53">
        <x:f t="shared" si="473"/>
        <x:v>43</x:v>
      </x:c>
      <x:c r="M2579" s="54">
        <x:f t="shared" si="474"/>
        <x:v>2502.731303572079</x:v>
      </x:c>
      <x:c r="N2579" s="54">
        <x:f t="shared" si="475"/>
        <x:v>1.2380078497028326</x:v>
      </x:c>
      <x:c r="O2579" s="55">
        <x:f t="shared" si="476"/>
        <x:v>123492</x:v>
      </x:c>
      <x:c r="P2579" s="55">
        <x:f t="shared" si="477"/>
        <x:v>29920</x:v>
      </x:c>
      <x:c r="Q2579" s="55">
        <x:f t="shared" si="478"/>
        <x:v>55950.196242570819</x:v>
      </x:c>
      <x:c r="R2579" s="55">
        <x:f t="shared" si="479"/>
        <x:v>17621.803757429181</x:v>
      </x:c>
      <x:c r="S2579" s="1" t="str">
        <x:f t="shared" si="480"/>
        <x:v>YES</x:v>
      </x:c>
      <x:c r="T2579" s="1">
        <x:f t="shared" si="481"/>
        <x:v>17621.803757429181</x:v>
      </x:c>
    </x:row>
    <x:row r="2580">
      <x:c r="A2580" s="1"/>
      <x:c r="B2580" s="1"/>
      <x:c r="C2580" s="1"/>
      <x:c r="D2580" s="1"/>
      <x:c r="E2580" s="1"/>
      <x:c r="F2580" s="1"/>
      <x:c r="G2580" s="1"/>
      <x:c r="H2580" s="1"/>
      <x:c r="I2580" s="53">
        <x:f t="shared" si="470"/>
        <x:v>3</x:v>
      </x:c>
      <x:c r="J2580" s="53">
        <x:f t="shared" si="471"/>
        <x:v>18</x:v>
      </x:c>
      <x:c r="K2580" s="53">
        <x:f t="shared" si="472"/>
        <x:v>23</x:v>
      </x:c>
      <x:c r="L2580" s="53">
        <x:f t="shared" si="473"/>
        <x:v>44</x:v>
      </x:c>
      <x:c r="M2580" s="54">
        <x:f t="shared" si="474"/>
        <x:v>2578.8778924295152</x:v>
      </x:c>
      <x:c r="N2580" s="54">
        <x:f t="shared" si="475"/>
        <x:v>1.2908874252982745</x:v>
      </x:c>
      <x:c r="O2580" s="55">
        <x:f t="shared" si="476"/>
        <x:v>126192</x:v>
      </x:c>
      <x:c r="P2580" s="55">
        <x:f t="shared" si="477"/>
        <x:v>30800</x:v>
      </x:c>
      <x:c r="Q2580" s="55">
        <x:f t="shared" si="478"/>
        <x:v>57272.185632456865</x:v>
      </x:c>
      <x:c r="R2580" s="55">
        <x:f t="shared" si="479"/>
        <x:v>18119.814367543135</x:v>
      </x:c>
      <x:c r="S2580" s="1" t="str">
        <x:f t="shared" si="480"/>
        <x:v>YES</x:v>
      </x:c>
      <x:c r="T2580" s="1">
        <x:f t="shared" si="481"/>
        <x:v>18119.814367543135</x:v>
      </x:c>
    </x:row>
    <x:row r="2581">
      <x:c r="A2581" s="1"/>
      <x:c r="B2581" s="1"/>
      <x:c r="C2581" s="1"/>
      <x:c r="D2581" s="1"/>
      <x:c r="E2581" s="1"/>
      <x:c r="F2581" s="1"/>
      <x:c r="G2581" s="1"/>
      <x:c r="H2581" s="1"/>
      <x:c r="I2581" s="53">
        <x:f t="shared" si="470"/>
        <x:v>3</x:v>
      </x:c>
      <x:c r="J2581" s="53">
        <x:f t="shared" si="471"/>
        <x:v>18</x:v>
      </x:c>
      <x:c r="K2581" s="53">
        <x:f t="shared" si="472"/>
        <x:v>24</x:v>
      </x:c>
      <x:c r="L2581" s="53">
        <x:f t="shared" si="473"/>
        <x:v>45</x:v>
      </x:c>
      <x:c r="M2581" s="54">
        <x:f t="shared" si="474"/>
        <x:v>2656.7248420090109</x:v>
      </x:c>
      <x:c r="N2581" s="54">
        <x:f t="shared" si="475"/>
        <x:v>1.3449478069507019</x:v>
      </x:c>
      <x:c r="O2581" s="55">
        <x:f t="shared" si="476"/>
        <x:v>128892</x:v>
      </x:c>
      <x:c r="P2581" s="55">
        <x:f t="shared" si="477"/>
        <x:v>31680</x:v>
      </x:c>
      <x:c r="Q2581" s="55">
        <x:f t="shared" si="478"/>
        <x:v>58623.695173767548</x:v>
      </x:c>
      <x:c r="R2581" s="55">
        <x:f t="shared" si="479"/>
        <x:v>18588.304826232452</x:v>
      </x:c>
      <x:c r="S2581" s="1" t="str">
        <x:f t="shared" si="480"/>
        <x:v>YES</x:v>
      </x:c>
      <x:c r="T2581" s="1">
        <x:f t="shared" si="481"/>
        <x:v>18588.304826232452</x:v>
      </x:c>
    </x:row>
    <x:row r="2582">
      <x:c r="A2582" s="1"/>
      <x:c r="B2582" s="1"/>
      <x:c r="C2582" s="1"/>
      <x:c r="D2582" s="1"/>
      <x:c r="E2582" s="1"/>
      <x:c r="F2582" s="1"/>
      <x:c r="G2582" s="1"/>
      <x:c r="H2582" s="1"/>
      <x:c r="I2582" s="53">
        <x:f t="shared" si="470"/>
        <x:v>3</x:v>
      </x:c>
      <x:c r="J2582" s="53">
        <x:f t="shared" si="471"/>
        <x:v>18</x:v>
      </x:c>
      <x:c r="K2582" s="53">
        <x:f t="shared" si="472"/>
        <x:v>25</x:v>
      </x:c>
      <x:c r="L2582" s="53">
        <x:f t="shared" si="473"/>
        <x:v>46</x:v>
      </x:c>
      <x:c r="M2582" s="54">
        <x:f t="shared" si="474"/>
        <x:v>2736.3027634241089</x:v>
      </x:c>
      <x:c r="N2582" s="54">
        <x:f t="shared" si="475"/>
        <x:v>1.4002102523778535</x:v>
      </x:c>
      <x:c r="O2582" s="55">
        <x:f t="shared" si="476"/>
        <x:v>131592</x:v>
      </x:c>
      <x:c r="P2582" s="55">
        <x:f t="shared" si="477"/>
        <x:v>32560</x:v>
      </x:c>
      <x:c r="Q2582" s="55">
        <x:f t="shared" si="478"/>
        <x:v>60005.256309446333</x:v>
      </x:c>
      <x:c r="R2582" s="55">
        <x:f t="shared" si="479"/>
        <x:v>19026.743690553667</x:v>
      </x:c>
      <x:c r="S2582" s="1" t="str">
        <x:f t="shared" si="480"/>
        <x:v>YES</x:v>
      </x:c>
      <x:c r="T2582" s="1">
        <x:f t="shared" si="481"/>
        <x:v>19026.743690553667</x:v>
      </x:c>
    </x:row>
    <x:row r="2583">
      <x:c r="A2583" s="1"/>
      <x:c r="B2583" s="1"/>
      <x:c r="C2583" s="1"/>
      <x:c r="D2583" s="1"/>
      <x:c r="E2583" s="1"/>
      <x:c r="F2583" s="1"/>
      <x:c r="G2583" s="1"/>
      <x:c r="H2583" s="1"/>
      <x:c r="I2583" s="53">
        <x:f t="shared" si="470"/>
        <x:v>3</x:v>
      </x:c>
      <x:c r="J2583" s="53">
        <x:f t="shared" si="471"/>
        <x:v>18</x:v>
      </x:c>
      <x:c r="K2583" s="53">
        <x:f t="shared" si="472"/>
        <x:v>26</x:v>
      </x:c>
      <x:c r="L2583" s="53">
        <x:f t="shared" si="473"/>
        <x:v>47</x:v>
      </x:c>
      <x:c r="M2583" s="54">
        <x:f t="shared" si="474"/>
        <x:v>2817.6427673848266</x:v>
      </x:c>
      <x:c r="N2583" s="54">
        <x:f t="shared" si="475"/>
        <x:v>1.456696366239463</x:v>
      </x:c>
      <x:c r="O2583" s="55">
        <x:f t="shared" si="476"/>
        <x:v>134292</x:v>
      </x:c>
      <x:c r="P2583" s="55">
        <x:f t="shared" si="477"/>
        <x:v>33440</x:v>
      </x:c>
      <x:c r="Q2583" s="55">
        <x:f t="shared" si="478"/>
        <x:v>61417.40915598657</x:v>
      </x:c>
      <x:c r="R2583" s="55">
        <x:f t="shared" si="479"/>
        <x:v>19434.59084401343</x:v>
      </x:c>
      <x:c r="S2583" s="1" t="str">
        <x:f t="shared" si="480"/>
        <x:v>YES</x:v>
      </x:c>
      <x:c r="T2583" s="1">
        <x:f t="shared" si="481"/>
        <x:v>19434.59084401343</x:v>
      </x:c>
    </x:row>
    <x:row r="2584">
      <x:c r="A2584" s="1"/>
      <x:c r="B2584" s="1"/>
      <x:c r="C2584" s="1"/>
      <x:c r="D2584" s="1"/>
      <x:c r="E2584" s="1"/>
      <x:c r="F2584" s="1"/>
      <x:c r="G2584" s="1"/>
      <x:c r="H2584" s="1"/>
      <x:c r="I2584" s="53">
        <x:f t="shared" si="470"/>
        <x:v>3</x:v>
      </x:c>
      <x:c r="J2584" s="53">
        <x:f t="shared" si="471"/>
        <x:v>18</x:v>
      </x:c>
      <x:c r="K2584" s="53">
        <x:f t="shared" si="472"/>
        <x:v>27</x:v>
      </x:c>
      <x:c r="L2584" s="53">
        <x:f t="shared" si="473"/>
        <x:v>48</x:v>
      </x:c>
      <x:c r="M2584" s="54">
        <x:f t="shared" si="474"/>
        <x:v>2900.7764719045831</x:v>
      </x:c>
      <x:c r="N2584" s="54">
        <x:f t="shared" si="475"/>
        <x:v>1.5144281054892939</x:v>
      </x:c>
      <x:c r="O2584" s="55">
        <x:f t="shared" si="476"/>
        <x:v>136992</x:v>
      </x:c>
      <x:c r="P2584" s="55">
        <x:f t="shared" si="477"/>
        <x:v>34320</x:v>
      </x:c>
      <x:c r="Q2584" s="55">
        <x:f t="shared" si="478"/>
        <x:v>62860.702637232345</x:v>
      </x:c>
      <x:c r="R2584" s="55">
        <x:f t="shared" si="479"/>
        <x:v>19811.297362767655</x:v>
      </x:c>
      <x:c r="S2584" s="1" t="str">
        <x:f t="shared" si="480"/>
        <x:v>YES</x:v>
      </x:c>
      <x:c r="T2584" s="1">
        <x:f t="shared" si="481"/>
        <x:v>19811.297362767655</x:v>
      </x:c>
    </x:row>
    <x:row r="2585">
      <x:c r="A2585" s="1"/>
      <x:c r="B2585" s="1"/>
      <x:c r="C2585" s="1"/>
      <x:c r="D2585" s="1"/>
      <x:c r="E2585" s="1"/>
      <x:c r="F2585" s="1"/>
      <x:c r="G2585" s="1"/>
      <x:c r="H2585" s="1"/>
      <x:c r="I2585" s="53">
        <x:f t="shared" si="470"/>
        <x:v>3</x:v>
      </x:c>
      <x:c r="J2585" s="53">
        <x:f t="shared" si="471"/>
        <x:v>18</x:v>
      </x:c>
      <x:c r="K2585" s="53">
        <x:f t="shared" si="472"/>
        <x:v>28</x:v>
      </x:c>
      <x:c r="L2585" s="53">
        <x:f t="shared" si="473"/>
        <x:v>49</x:v>
      </x:c>
      <x:c r="M2585" s="54">
        <x:f t="shared" si="474"/>
        <x:v>2985.7360101217369</x:v>
      </x:c>
      <x:c r="N2585" s="54">
        <x:f t="shared" si="475"/>
        <x:v>1.5734277848067617</x:v>
      </x:c>
      <x:c r="O2585" s="55">
        <x:f t="shared" si="476"/>
        <x:v>139692</x:v>
      </x:c>
      <x:c r="P2585" s="55">
        <x:f t="shared" si="477"/>
        <x:v>35200</x:v>
      </x:c>
      <x:c r="Q2585" s="55">
        <x:f t="shared" si="478"/>
        <x:v>64335.694620169044</x:v>
      </x:c>
      <x:c r="R2585" s="55">
        <x:f t="shared" si="479"/>
        <x:v>20156.305379830956</x:v>
      </x:c>
      <x:c r="S2585" s="1" t="str">
        <x:f t="shared" si="480"/>
        <x:v>YES</x:v>
      </x:c>
      <x:c r="T2585" s="1">
        <x:f t="shared" si="481"/>
        <x:v>20156.305379830956</x:v>
      </x:c>
    </x:row>
    <x:row r="2586">
      <x:c r="A2586" s="1"/>
      <x:c r="B2586" s="1"/>
      <x:c r="C2586" s="1"/>
      <x:c r="D2586" s="1"/>
      <x:c r="E2586" s="1"/>
      <x:c r="F2586" s="1"/>
      <x:c r="G2586" s="1"/>
      <x:c r="H2586" s="1"/>
      <x:c r="I2586" s="53">
        <x:f t="shared" si="470"/>
        <x:v>3</x:v>
      </x:c>
      <x:c r="J2586" s="53">
        <x:f t="shared" si="471"/>
        <x:v>18</x:v>
      </x:c>
      <x:c r="K2586" s="53">
        <x:f t="shared" si="472"/>
        <x:v>29</x:v>
      </x:c>
      <x:c r="L2586" s="53">
        <x:f t="shared" si="473"/>
        <x:v>50</x:v>
      </x:c>
      <x:c r="M2586" s="54">
        <x:f t="shared" si="474"/>
        <x:v>3072.5540382373902</x:v>
      </x:c>
      <x:c r="N2586" s="54">
        <x:f t="shared" si="475"/>
        <x:v>1.6337180821092987</x:v>
      </x:c>
      <x:c r="O2586" s="55">
        <x:f t="shared" si="476"/>
        <x:v>142392</x:v>
      </x:c>
      <x:c r="P2586" s="55">
        <x:f t="shared" si="477"/>
        <x:v>36080</x:v>
      </x:c>
      <x:c r="Q2586" s="55">
        <x:f t="shared" si="478"/>
        <x:v>65842.952052732464</x:v>
      </x:c>
      <x:c r="R2586" s="55">
        <x:f t="shared" si="479"/>
        <x:v>20469.047947267536</x:v>
      </x:c>
      <x:c r="S2586" s="1" t="str">
        <x:f t="shared" si="480"/>
        <x:v>YES</x:v>
      </x:c>
      <x:c r="T2586" s="1">
        <x:f t="shared" si="481"/>
        <x:v>20469.047947267536</x:v>
      </x:c>
    </x:row>
    <x:row r="2587">
      <x:c r="A2587" s="1"/>
      <x:c r="B2587" s="1"/>
      <x:c r="C2587" s="1"/>
      <x:c r="D2587" s="1"/>
      <x:c r="E2587" s="1"/>
      <x:c r="F2587" s="1"/>
      <x:c r="G2587" s="1"/>
      <x:c r="H2587" s="1"/>
      <x:c r="I2587" s="53">
        <x:f t="shared" si="470"/>
        <x:v>3</x:v>
      </x:c>
      <x:c r="J2587" s="53">
        <x:f t="shared" si="471"/>
        <x:v>18</x:v>
      </x:c>
      <x:c r="K2587" s="53">
        <x:f t="shared" si="472"/>
        <x:v>30</x:v>
      </x:c>
      <x:c r="L2587" s="53">
        <x:f t="shared" si="473"/>
        <x:v>51</x:v>
      </x:c>
      <x:c r="M2587" s="54">
        <x:f t="shared" si="474"/>
        <x:v>3161.2637435711613</x:v>
      </x:c>
      <x:c r="N2587" s="54">
        <x:f t="shared" si="475"/>
        <x:v>1.6953220441466397</x:v>
      </x:c>
      <x:c r="O2587" s="55">
        <x:f t="shared" si="476"/>
        <x:v>145092</x:v>
      </x:c>
      <x:c r="P2587" s="55">
        <x:f t="shared" si="477"/>
        <x:v>36960</x:v>
      </x:c>
      <x:c r="Q2587" s="55">
        <x:f t="shared" si="478"/>
        <x:v>67383.051103665988</x:v>
      </x:c>
      <x:c r="R2587" s="55">
        <x:f t="shared" si="479"/>
        <x:v>20748.948896334012</x:v>
      </x:c>
      <x:c r="S2587" s="1" t="str">
        <x:f t="shared" si="480"/>
        <x:v>YES</x:v>
      </x:c>
      <x:c r="T2587" s="1">
        <x:f t="shared" si="481"/>
        <x:v>20748.948896334012</x:v>
      </x:c>
    </x:row>
    <x:row r="2588">
      <x:c r="A2588" s="1"/>
      <x:c r="B2588" s="1"/>
      <x:c r="C2588" s="1"/>
      <x:c r="D2588" s="1"/>
      <x:c r="E2588" s="1"/>
      <x:c r="F2588" s="1"/>
      <x:c r="G2588" s="1"/>
      <x:c r="H2588" s="1"/>
      <x:c r="I2588" s="53">
        <x:f t="shared" si="470"/>
        <x:v>3</x:v>
      </x:c>
      <x:c r="J2588" s="53">
        <x:f t="shared" si="471"/>
        <x:v>19</x:v>
      </x:c>
      <x:c r="K2588" s="53">
        <x:f t="shared" si="472"/>
        <x:v>0</x:v>
      </x:c>
      <x:c r="L2588" s="53">
        <x:f t="shared" si="473"/>
        <x:v>22</x:v>
      </x:c>
      <x:c r="M2588" s="54">
        <x:f t="shared" si="474"/>
        <x:v>1270.6006058200251</x:v>
      </x:c>
      <x:c r="N2588" s="54">
        <x:f t="shared" si="475"/>
        <x:v>0.38236153181946186</x:v>
      </x:c>
      <x:c r="O2588" s="55">
        <x:f t="shared" si="476"/>
        <x:v>66186</x:v>
      </x:c>
      <x:c r="P2588" s="55">
        <x:f t="shared" si="477"/>
        <x:v>11000</x:v>
      </x:c>
      <x:c r="Q2588" s="55">
        <x:f t="shared" si="478"/>
        <x:v>34559.038295486549</x:v>
      </x:c>
      <x:c r="R2588" s="55">
        <x:f t="shared" si="479"/>
        <x:v>626.96170451345097</x:v>
      </x:c>
      <x:c r="S2588" s="1" t="str">
        <x:f t="shared" si="480"/>
        <x:v>YES</x:v>
      </x:c>
      <x:c r="T2588" s="1">
        <x:f t="shared" si="481"/>
        <x:v>626.96170451345097</x:v>
      </x:c>
    </x:row>
    <x:row r="2589">
      <x:c r="A2589" s="1"/>
      <x:c r="B2589" s="1"/>
      <x:c r="C2589" s="1"/>
      <x:c r="D2589" s="1"/>
      <x:c r="E2589" s="1"/>
      <x:c r="F2589" s="1"/>
      <x:c r="G2589" s="1"/>
      <x:c r="H2589" s="1"/>
      <x:c r="I2589" s="53">
        <x:f t="shared" si="470"/>
        <x:v>3</x:v>
      </x:c>
      <x:c r="J2589" s="53">
        <x:f t="shared" si="471"/>
        <x:v>19</x:v>
      </x:c>
      <x:c r="K2589" s="53">
        <x:f t="shared" si="472"/>
        <x:v>1</x:v>
      </x:c>
      <x:c r="L2589" s="53">
        <x:f t="shared" si="473"/>
        <x:v>23</x:v>
      </x:c>
      <x:c r="M2589" s="54">
        <x:f t="shared" si="474"/>
        <x:v>1316.1631058200251</x:v>
      </x:c>
      <x:c r="N2589" s="54">
        <x:f t="shared" si="475"/>
        <x:v>0.41400215681946184</x:v>
      </x:c>
      <x:c r="O2589" s="55">
        <x:f t="shared" si="476"/>
        <x:v>68886</x:v>
      </x:c>
      <x:c r="P2589" s="55">
        <x:f t="shared" si="477"/>
        <x:v>11880</x:v>
      </x:c>
      <x:c r="Q2589" s="55">
        <x:f t="shared" si="478"/>
        <x:v>35350.053920486549</x:v>
      </x:c>
      <x:c r="R2589" s="55">
        <x:f t="shared" si="479"/>
        <x:v>1655.946079513451</x:v>
      </x:c>
      <x:c r="S2589" s="1" t="str">
        <x:f t="shared" si="480"/>
        <x:v>YES</x:v>
      </x:c>
      <x:c r="T2589" s="1">
        <x:f t="shared" si="481"/>
        <x:v>1655.946079513451</x:v>
      </x:c>
    </x:row>
    <x:row r="2590">
      <x:c r="A2590" s="1"/>
      <x:c r="B2590" s="1"/>
      <x:c r="C2590" s="1"/>
      <x:c r="D2590" s="1"/>
      <x:c r="E2590" s="1"/>
      <x:c r="F2590" s="1"/>
      <x:c r="G2590" s="1"/>
      <x:c r="H2590" s="1"/>
      <x:c r="I2590" s="53">
        <x:f t="shared" si="470"/>
        <x:v>3</x:v>
      </x:c>
      <x:c r="J2590" s="53">
        <x:f t="shared" si="471"/>
        <x:v>19</x:v>
      </x:c>
      <x:c r="K2590" s="53">
        <x:f t="shared" si="472"/>
        <x:v>2</x:v>
      </x:c>
      <x:c r="L2590" s="53">
        <x:f t="shared" si="473"/>
        <x:v>24</x:v>
      </x:c>
      <x:c r="M2590" s="54">
        <x:f t="shared" si="474"/>
        <x:v>1362.864668320025</x:v>
      </x:c>
      <x:c r="N2590" s="54">
        <x:f t="shared" si="475"/>
        <x:v>0.44643379744446177</x:v>
      </x:c>
      <x:c r="O2590" s="55">
        <x:f t="shared" si="476"/>
        <x:v>71586</x:v>
      </x:c>
      <x:c r="P2590" s="55">
        <x:f t="shared" si="477"/>
        <x:v>12760</x:v>
      </x:c>
      <x:c r="Q2590" s="55">
        <x:f t="shared" si="478"/>
        <x:v>36160.844936111542</x:v>
      </x:c>
      <x:c r="R2590" s="55">
        <x:f t="shared" si="479"/>
        <x:v>2665.1550638884582</x:v>
      </x:c>
      <x:c r="S2590" s="1" t="str">
        <x:f t="shared" si="480"/>
        <x:v>YES</x:v>
      </x:c>
      <x:c r="T2590" s="1">
        <x:f t="shared" si="481"/>
        <x:v>2665.1550638884582</x:v>
      </x:c>
    </x:row>
    <x:row r="2591">
      <x:c r="A2591" s="1"/>
      <x:c r="B2591" s="1"/>
      <x:c r="C2591" s="1"/>
      <x:c r="D2591" s="1"/>
      <x:c r="E2591" s="1"/>
      <x:c r="F2591" s="1"/>
      <x:c r="G2591" s="1"/>
      <x:c r="H2591" s="1"/>
      <x:c r="I2591" s="53">
        <x:f t="shared" si="470"/>
        <x:v>3</x:v>
      </x:c>
      <x:c r="J2591" s="53">
        <x:f t="shared" si="471"/>
        <x:v>19</x:v>
      </x:c>
      <x:c r="K2591" s="53">
        <x:f t="shared" si="472"/>
        <x:v>3</x:v>
      </x:c>
      <x:c r="L2591" s="53">
        <x:f t="shared" si="473"/>
        <x:v>25</x:v>
      </x:c>
      <x:c r="M2591" s="54">
        <x:f t="shared" si="474"/>
        <x:v>1410.7266507419001</x:v>
      </x:c>
      <x:c r="N2591" s="54">
        <x:f t="shared" si="475"/>
        <x:v>0.47967128523743063</x:v>
      </x:c>
      <x:c r="O2591" s="55">
        <x:f t="shared" si="476"/>
        <x:v>74286</x:v>
      </x:c>
      <x:c r="P2591" s="55">
        <x:f t="shared" si="477"/>
        <x:v>13640</x:v>
      </x:c>
      <x:c r="Q2591" s="55">
        <x:f t="shared" si="478"/>
        <x:v>36991.782130935768</x:v>
      </x:c>
      <x:c r="R2591" s="55">
        <x:f t="shared" si="479"/>
        <x:v>3654.2178690642322</x:v>
      </x:c>
      <x:c r="S2591" s="1" t="str">
        <x:f t="shared" si="480"/>
        <x:v>YES</x:v>
      </x:c>
      <x:c r="T2591" s="1">
        <x:f t="shared" si="481"/>
        <x:v>3654.2178690642322</x:v>
      </x:c>
    </x:row>
    <x:row r="2592">
      <x:c r="A2592" s="1"/>
      <x:c r="B2592" s="1"/>
      <x:c r="C2592" s="1"/>
      <x:c r="D2592" s="1"/>
      <x:c r="E2592" s="1"/>
      <x:c r="F2592" s="1"/>
      <x:c r="G2592" s="1"/>
      <x:c r="H2592" s="1"/>
      <x:c r="I2592" s="53">
        <x:f t="shared" si="470"/>
        <x:v>3</x:v>
      </x:c>
      <x:c r="J2592" s="53">
        <x:f t="shared" si="471"/>
        <x:v>19</x:v>
      </x:c>
      <x:c r="K2592" s="53">
        <x:f t="shared" si="472"/>
        <x:v>4</x:v>
      </x:c>
      <x:c r="L2592" s="53">
        <x:f t="shared" si="473"/>
        <x:v>26</x:v>
      </x:c>
      <x:c r="M2592" s="54">
        <x:f t="shared" si="474"/>
        <x:v>1459.7707664645563</x:v>
      </x:c>
      <x:c r="N2592" s="54">
        <x:f t="shared" si="475"/>
        <x:v>0.51372969893371967</x:v>
      </x:c>
      <x:c r="O2592" s="55">
        <x:f t="shared" si="476"/>
        <x:v>76986</x:v>
      </x:c>
      <x:c r="P2592" s="55">
        <x:f t="shared" si="477"/>
        <x:v>14520</x:v>
      </x:c>
      <x:c r="Q2592" s="55">
        <x:f t="shared" si="478"/>
        <x:v>37843.242473342994</x:v>
      </x:c>
      <x:c r="R2592" s="55">
        <x:f t="shared" si="479"/>
        <x:v>4622.7575266570057</x:v>
      </x:c>
      <x:c r="S2592" s="1" t="str">
        <x:f t="shared" si="480"/>
        <x:v>YES</x:v>
      </x:c>
      <x:c r="T2592" s="1">
        <x:f t="shared" si="481"/>
        <x:v>4622.7575266570057</x:v>
      </x:c>
    </x:row>
    <x:row r="2593">
      <x:c r="A2593" s="1"/>
      <x:c r="B2593" s="1"/>
      <x:c r="C2593" s="1"/>
      <x:c r="D2593" s="1"/>
      <x:c r="E2593" s="1"/>
      <x:c r="F2593" s="1"/>
      <x:c r="G2593" s="1"/>
      <x:c r="H2593" s="1"/>
      <x:c r="I2593" s="53">
        <x:f t="shared" si="470"/>
        <x:v>3</x:v>
      </x:c>
      <x:c r="J2593" s="53">
        <x:f t="shared" si="471"/>
        <x:v>19</x:v>
      </x:c>
      <x:c r="K2593" s="53">
        <x:f t="shared" si="472"/>
        <x:v>5</x:v>
      </x:c>
      <x:c r="L2593" s="53">
        <x:f t="shared" si="473"/>
        <x:v>27</x:v>
      </x:c>
      <x:c r="M2593" s="54">
        <x:f t="shared" si="474"/>
        <x:v>1510.0190903857599</x:v>
      </x:c>
      <x:c r="N2593" s="54">
        <x:f t="shared" si="475"/>
        <x:v>0.54862436832344441</x:v>
      </x:c>
      <x:c r="O2593" s="55">
        <x:f t="shared" si="476"/>
        <x:v>79686</x:v>
      </x:c>
      <x:c r="P2593" s="55">
        <x:f t="shared" si="477"/>
        <x:v>15400</x:v>
      </x:c>
      <x:c r="Q2593" s="55">
        <x:f t="shared" si="478"/>
        <x:v>38715.609208086113</x:v>
      </x:c>
      <x:c r="R2593" s="55">
        <x:f t="shared" si="479"/>
        <x:v>5570.3907919138874</x:v>
      </x:c>
      <x:c r="S2593" s="1" t="str">
        <x:f t="shared" si="480"/>
        <x:v>YES</x:v>
      </x:c>
      <x:c r="T2593" s="1">
        <x:f t="shared" si="481"/>
        <x:v>5570.3907919138874</x:v>
      </x:c>
    </x:row>
    <x:row r="2594">
      <x:c r="A2594" s="1"/>
      <x:c r="B2594" s="1"/>
      <x:c r="C2594" s="1"/>
      <x:c r="D2594" s="1"/>
      <x:c r="E2594" s="1"/>
      <x:c r="F2594" s="1"/>
      <x:c r="G2594" s="1"/>
      <x:c r="H2594" s="1"/>
      <x:c r="I2594" s="53">
        <x:f t="shared" si="470"/>
        <x:v>3</x:v>
      </x:c>
      <x:c r="J2594" s="53">
        <x:f t="shared" si="471"/>
        <x:v>19</x:v>
      </x:c>
      <x:c r="K2594" s="53">
        <x:f t="shared" si="472"/>
        <x:v>6</x:v>
      </x:c>
      <x:c r="L2594" s="53">
        <x:f t="shared" si="473"/>
        <x:v>28</x:v>
      </x:c>
      <x:c r="M2594" s="54">
        <x:f t="shared" si="474"/>
        <x:v>1561.4940645673928</x:v>
      </x:c>
      <x:c r="N2594" s="54">
        <x:f t="shared" si="475"/>
        <x:v>0.58437087817180056</x:v>
      </x:c>
      <x:c r="O2594" s="55">
        <x:f t="shared" si="476"/>
        <x:v>82386</x:v>
      </x:c>
      <x:c r="P2594" s="55">
        <x:f t="shared" si="477"/>
        <x:v>16280</x:v>
      </x:c>
      <x:c r="Q2594" s="55">
        <x:f t="shared" si="478"/>
        <x:v>39609.271954295014</x:v>
      </x:c>
      <x:c r="R2594" s="55">
        <x:f t="shared" si="479"/>
        <x:v>6496.7280457049856</x:v>
      </x:c>
      <x:c r="S2594" s="1" t="str">
        <x:f t="shared" si="480"/>
        <x:v>YES</x:v>
      </x:c>
      <x:c r="T2594" s="1">
        <x:f t="shared" si="481"/>
        <x:v>6496.7280457049856</x:v>
      </x:c>
    </x:row>
    <x:row r="2595">
      <x:c r="A2595" s="1"/>
      <x:c r="B2595" s="1"/>
      <x:c r="C2595" s="1"/>
      <x:c r="D2595" s="1"/>
      <x:c r="E2595" s="1"/>
      <x:c r="F2595" s="1"/>
      <x:c r="G2595" s="1"/>
      <x:c r="H2595" s="1"/>
      <x:c r="I2595" s="53">
        <x:f t="shared" si="470"/>
        <x:v>3</x:v>
      </x:c>
      <x:c r="J2595" s="53">
        <x:f t="shared" si="471"/>
        <x:v>19</x:v>
      </x:c>
      <x:c r="K2595" s="53">
        <x:f t="shared" si="472"/>
        <x:v>7</x:v>
      </x:c>
      <x:c r="L2595" s="53">
        <x:f t="shared" si="473"/>
        <x:v>29</x:v>
      </x:c>
      <x:c r="M2595" s="54">
        <x:f t="shared" si="474"/>
        <x:v>1614.2185039653532</x:v>
      </x:c>
      <x:c r="N2595" s="54">
        <x:f t="shared" si="475"/>
        <x:v>0.6209850721981619</x:v>
      </x:c>
      <x:c r="O2595" s="55">
        <x:f t="shared" si="476"/>
        <x:v>85086</x:v>
      </x:c>
      <x:c r="P2595" s="55">
        <x:f t="shared" si="477"/>
        <x:v>17160</x:v>
      </x:c>
      <x:c r="Q2595" s="55">
        <x:f t="shared" si="478"/>
        <x:v>40524.626804954052</x:v>
      </x:c>
      <x:c r="R2595" s="55">
        <x:f t="shared" si="479"/>
        <x:v>7401.3731950459478</x:v>
      </x:c>
      <x:c r="S2595" s="1" t="str">
        <x:f t="shared" si="480"/>
        <x:v>YES</x:v>
      </x:c>
      <x:c r="T2595" s="1">
        <x:f t="shared" si="481"/>
        <x:v>7401.3731950459478</x:v>
      </x:c>
    </x:row>
    <x:row r="2596">
      <x:c r="A2596" s="1"/>
      <x:c r="B2596" s="1"/>
      <x:c r="C2596" s="1"/>
      <x:c r="D2596" s="1"/>
      <x:c r="E2596" s="1"/>
      <x:c r="F2596" s="1"/>
      <x:c r="G2596" s="1"/>
      <x:c r="H2596" s="1"/>
      <x:c r="I2596" s="53">
        <x:f t="shared" si="470"/>
        <x:v>3</x:v>
      </x:c>
      <x:c r="J2596" s="53">
        <x:f t="shared" si="471"/>
        <x:v>19</x:v>
      </x:c>
      <x:c r="K2596" s="53">
        <x:f t="shared" si="472"/>
        <x:v>8</x:v>
      </x:c>
      <x:c r="L2596" s="53">
        <x:f t="shared" si="473"/>
        <x:v>30</x:v>
      </x:c>
      <x:c r="M2596" s="54">
        <x:f t="shared" si="474"/>
        <x:v>1668.2156022453335</x:v>
      </x:c>
      <x:c r="N2596" s="54">
        <x:f t="shared" si="475"/>
        <x:v>0.65848305711481492</x:v>
      </x:c>
      <x:c r="O2596" s="55">
        <x:f t="shared" si="476"/>
        <x:v>87786</x:v>
      </x:c>
      <x:c r="P2596" s="55">
        <x:f t="shared" si="477"/>
        <x:v>18040</x:v>
      </x:c>
      <x:c r="Q2596" s="55">
        <x:f t="shared" si="478"/>
        <x:v>41462.076427870372</x:v>
      </x:c>
      <x:c r="R2596" s="55">
        <x:f t="shared" si="479"/>
        <x:v>8283.9235721296282</x:v>
      </x:c>
      <x:c r="S2596" s="1" t="str">
        <x:f t="shared" si="480"/>
        <x:v>YES</x:v>
      </x:c>
      <x:c r="T2596" s="1">
        <x:f t="shared" si="481"/>
        <x:v>8283.9235721296282</x:v>
      </x:c>
    </x:row>
    <x:row r="2597">
      <x:c r="A2597" s="1"/>
      <x:c r="B2597" s="1"/>
      <x:c r="C2597" s="1"/>
      <x:c r="D2597" s="1"/>
      <x:c r="E2597" s="1"/>
      <x:c r="F2597" s="1"/>
      <x:c r="G2597" s="1"/>
      <x:c r="H2597" s="1"/>
      <x:c r="I2597" s="53">
        <x:f t="shared" si="470"/>
        <x:v>3</x:v>
      </x:c>
      <x:c r="J2597" s="53">
        <x:f t="shared" si="471"/>
        <x:v>19</x:v>
      </x:c>
      <x:c r="K2597" s="53">
        <x:f t="shared" si="472"/>
        <x:v>9</x:v>
      </x:c>
      <x:c r="L2597" s="53">
        <x:f t="shared" si="473"/>
        <x:v>31</x:v>
      </x:c>
      <x:c r="M2597" s="54">
        <x:f t="shared" si="474"/>
        <x:v>1723.5089376857279</x:v>
      </x:c>
      <x:c r="N2597" s="54">
        <x:f t="shared" si="475"/>
        <x:v>0.69688120672619991</x:v>
      </x:c>
      <x:c r="O2597" s="55">
        <x:f t="shared" si="476"/>
        <x:v>90486</x:v>
      </x:c>
      <x:c r="P2597" s="55">
        <x:f t="shared" si="477"/>
        <x:v>18920</x:v>
      </x:c>
      <x:c r="Q2597" s="55">
        <x:f t="shared" si="478"/>
        <x:v>42422.030168154997</x:v>
      </x:c>
      <x:c r="R2597" s="55">
        <x:f t="shared" si="479"/>
        <x:v>9143.9698318450028</x:v>
      </x:c>
      <x:c r="S2597" s="1" t="str">
        <x:f t="shared" si="480"/>
        <x:v>YES</x:v>
      </x:c>
      <x:c r="T2597" s="1">
        <x:f t="shared" si="481"/>
        <x:v>9143.9698318450028</x:v>
      </x:c>
    </x:row>
    <x:row r="2598">
      <x:c r="A2598" s="1"/>
      <x:c r="B2598" s="1"/>
      <x:c r="C2598" s="1"/>
      <x:c r="D2598" s="1"/>
      <x:c r="E2598" s="1"/>
      <x:c r="F2598" s="1"/>
      <x:c r="G2598" s="1"/>
      <x:c r="H2598" s="1"/>
      <x:c r="I2598" s="53">
        <x:f t="shared" si="470"/>
        <x:v>3</x:v>
      </x:c>
      <x:c r="J2598" s="53">
        <x:f t="shared" si="471"/>
        <x:v>19</x:v>
      </x:c>
      <x:c r="K2598" s="53">
        <x:f t="shared" si="472"/>
        <x:v>10</x:v>
      </x:c>
      <x:c r="L2598" s="53">
        <x:f t="shared" si="473"/>
        <x:v>32</x:v>
      </x:c>
      <x:c r="M2598" s="54">
        <x:f t="shared" si="474"/>
        <x:v>1780.1224791689408</x:v>
      </x:c>
      <x:c r="N2598" s="54">
        <x:f t="shared" si="475"/>
        <x:v>0.73619616608954219</x:v>
      </x:c>
      <x:c r="O2598" s="55">
        <x:f t="shared" si="476"/>
        <x:v>93186</x:v>
      </x:c>
      <x:c r="P2598" s="55">
        <x:f t="shared" si="477"/>
        <x:v>19800</x:v>
      </x:c>
      <x:c r="Q2598" s="55">
        <x:f t="shared" si="478"/>
        <x:v>43404.904152238552</x:v>
      </x:c>
      <x:c r="R2598" s="55">
        <x:f t="shared" si="479"/>
        <x:v>9981.0958477614477</x:v>
      </x:c>
      <x:c r="S2598" s="1" t="str">
        <x:f t="shared" si="480"/>
        <x:v>YES</x:v>
      </x:c>
      <x:c r="T2598" s="1">
        <x:f t="shared" si="481"/>
        <x:v>9981.0958477614477</x:v>
      </x:c>
    </x:row>
    <x:row r="2599">
      <x:c r="A2599" s="1"/>
      <x:c r="B2599" s="1"/>
      <x:c r="C2599" s="1"/>
      <x:c r="D2599" s="1"/>
      <x:c r="E2599" s="1"/>
      <x:c r="F2599" s="1"/>
      <x:c r="G2599" s="1"/>
      <x:c r="H2599" s="1"/>
      <x:c r="I2599" s="53">
        <x:f t="shared" si="470"/>
        <x:v>3</x:v>
      </x:c>
      <x:c r="J2599" s="53">
        <x:f t="shared" si="471"/>
        <x:v>19</x:v>
      </x:c>
      <x:c r="K2599" s="53">
        <x:f t="shared" si="472"/>
        <x:v>11</x:v>
      </x:c>
      <x:c r="L2599" s="53">
        <x:f t="shared" si="473"/>
        <x:v>33</x:v>
      </x:c>
      <x:c r="M2599" s="54">
        <x:f t="shared" si="474"/>
        <x:v>1838.0805922623799</x:v>
      </x:c>
      <x:c r="N2599" s="54">
        <x:f t="shared" si="475"/>
        <x:v>0.77644485573776378</x:v>
      </x:c>
      <x:c r="O2599" s="55">
        <x:f t="shared" si="476"/>
        <x:v>95886</x:v>
      </x:c>
      <x:c r="P2599" s="55">
        <x:f t="shared" si="477"/>
        <x:v>20680</x:v>
      </x:c>
      <x:c r="Q2599" s="55">
        <x:f t="shared" si="478"/>
        <x:v>44411.121393444097</x:v>
      </x:c>
      <x:c r="R2599" s="55">
        <x:f t="shared" si="479"/>
        <x:v>10794.878606555903</x:v>
      </x:c>
      <x:c r="S2599" s="1" t="str">
        <x:f t="shared" si="480"/>
        <x:v>YES</x:v>
      </x:c>
      <x:c r="T2599" s="1">
        <x:f t="shared" si="481"/>
        <x:v>10794.878606555903</x:v>
      </x:c>
    </x:row>
    <x:row r="2600">
      <x:c r="A2600" s="1"/>
      <x:c r="B2600" s="1"/>
      <x:c r="C2600" s="1"/>
      <x:c r="D2600" s="1"/>
      <x:c r="E2600" s="1"/>
      <x:c r="F2600" s="1"/>
      <x:c r="G2600" s="1"/>
      <x:c r="H2600" s="1"/>
      <x:c r="I2600" s="53">
        <x:f t="shared" si="470"/>
        <x:v>3</x:v>
      </x:c>
      <x:c r="J2600" s="53">
        <x:f t="shared" si="471"/>
        <x:v>19</x:v>
      </x:c>
      <x:c r="K2600" s="53">
        <x:f t="shared" si="472"/>
        <x:v>12</x:v>
      </x:c>
      <x:c r="L2600" s="53">
        <x:f t="shared" si="473"/>
        <x:v>34</x:v>
      </x:c>
      <x:c r="M2600" s="54">
        <x:f t="shared" si="474"/>
        <x:v>1897.4080453904444</x:v>
      </x:c>
      <x:c r="N2600" s="54">
        <x:f t="shared" si="475"/>
        <x:v>0.81764447596558643</x:v>
      </x:c>
      <x:c r="O2600" s="55">
        <x:f t="shared" si="476"/>
        <x:v>98586</x:v>
      </x:c>
      <x:c r="P2600" s="55">
        <x:f t="shared" si="477"/>
        <x:v>21560</x:v>
      </x:c>
      <x:c r="Q2600" s="55">
        <x:f t="shared" si="478"/>
        <x:v>45441.111899139658</x:v>
      </x:c>
      <x:c r="R2600" s="55">
        <x:f t="shared" si="479"/>
        <x:v>11584.888100860342</x:v>
      </x:c>
      <x:c r="S2600" s="1" t="str">
        <x:f t="shared" si="480"/>
        <x:v>YES</x:v>
      </x:c>
      <x:c r="T2600" s="1">
        <x:f t="shared" si="481"/>
        <x:v>11584.888100860342</x:v>
      </x:c>
    </x:row>
    <x:row r="2601">
      <x:c r="A2601" s="1"/>
      <x:c r="B2601" s="1"/>
      <x:c r="C2601" s="1"/>
      <x:c r="D2601" s="1"/>
      <x:c r="E2601" s="1"/>
      <x:c r="F2601" s="1"/>
      <x:c r="G2601" s="1"/>
      <x:c r="H2601" s="1"/>
      <x:c r="I2601" s="53">
        <x:f t="shared" si="470"/>
        <x:v>3</x:v>
      </x:c>
      <x:c r="J2601" s="53">
        <x:f t="shared" si="471"/>
        <x:v>19</x:v>
      </x:c>
      <x:c r="K2601" s="53">
        <x:f t="shared" si="472"/>
        <x:v>13</x:v>
      </x:c>
      <x:c r="L2601" s="53">
        <x:f t="shared" si="473"/>
        <x:v>35</x:v>
      </x:c>
      <x:c r="M2601" s="54">
        <x:f t="shared" si="474"/>
        <x:v>1958.1300160988285</x:v>
      </x:c>
      <x:c r="N2601" s="54">
        <x:f t="shared" si="475"/>
        <x:v>0.859812511179742</x:v>
      </x:c>
      <x:c r="O2601" s="55">
        <x:f t="shared" si="476"/>
        <x:v>101286</x:v>
      </x:c>
      <x:c r="P2601" s="55">
        <x:f t="shared" si="477"/>
        <x:v>22440</x:v>
      </x:c>
      <x:c r="Q2601" s="55">
        <x:f t="shared" si="478"/>
        <x:v>46495.31277949355</x:v>
      </x:c>
      <x:c r="R2601" s="55">
        <x:f t="shared" si="479"/>
        <x:v>12350.68722050645</x:v>
      </x:c>
      <x:c r="S2601" s="1" t="str">
        <x:f t="shared" si="480"/>
        <x:v>YES</x:v>
      </x:c>
      <x:c r="T2601" s="1">
        <x:f t="shared" si="481"/>
        <x:v>12350.68722050645</x:v>
      </x:c>
    </x:row>
    <x:row r="2602">
      <x:c r="A2602" s="1"/>
      <x:c r="B2602" s="1"/>
      <x:c r="C2602" s="1"/>
      <x:c r="D2602" s="1"/>
      <x:c r="E2602" s="1"/>
      <x:c r="F2602" s="1"/>
      <x:c r="G2602" s="1"/>
      <x:c r="H2602" s="1"/>
      <x:c r="I2602" s="53">
        <x:f t="shared" si="470"/>
        <x:v>3</x:v>
      </x:c>
      <x:c r="J2602" s="53">
        <x:f t="shared" si="471"/>
        <x:v>19</x:v>
      </x:c>
      <x:c r="K2602" s="53">
        <x:f t="shared" si="472"/>
        <x:v>14</x:v>
      </x:c>
      <x:c r="L2602" s="53">
        <x:f t="shared" si="473"/>
        <x:v>36</x:v>
      </x:c>
      <x:c r="M2602" s="54">
        <x:f t="shared" si="474"/>
        <x:v>2020.2720974124898</x:v>
      </x:c>
      <x:c r="N2602" s="54">
        <x:f t="shared" si="475"/>
        <x:v>0.90296673431422902</x:v>
      </x:c>
      <x:c r="O2602" s="55">
        <x:f t="shared" si="476"/>
        <x:v>103986</x:v>
      </x:c>
      <x:c r="P2602" s="55">
        <x:f t="shared" si="477"/>
        <x:v>23320</x:v>
      </x:c>
      <x:c r="Q2602" s="55">
        <x:f t="shared" si="478"/>
        <x:v>47574.168357855728</x:v>
      </x:c>
      <x:c r="R2602" s="55">
        <x:f t="shared" si="479"/>
        <x:v>13091.831642144272</x:v>
      </x:c>
      <x:c r="S2602" s="1" t="str">
        <x:f t="shared" si="480"/>
        <x:v>YES</x:v>
      </x:c>
      <x:c r="T2602" s="1">
        <x:f t="shared" si="481"/>
        <x:v>13091.831642144272</x:v>
      </x:c>
    </x:row>
    <x:row r="2603">
      <x:c r="A2603" s="1"/>
      <x:c r="B2603" s="1"/>
      <x:c r="C2603" s="1"/>
      <x:c r="D2603" s="1"/>
      <x:c r="E2603" s="1"/>
      <x:c r="F2603" s="1"/>
      <x:c r="G2603" s="1"/>
      <x:c r="H2603" s="1"/>
      <x:c r="I2603" s="53">
        <x:f t="shared" si="470"/>
        <x:v>3</x:v>
      </x:c>
      <x:c r="J2603" s="53">
        <x:f t="shared" si="471"/>
        <x:v>19</x:v>
      </x:c>
      <x:c r="K2603" s="53">
        <x:f t="shared" si="472"/>
        <x:v>15</x:v>
      </x:c>
      <x:c r="L2603" s="53">
        <x:f t="shared" si="473"/>
        <x:v>37</x:v>
      </x:c>
      <x:c r="M2603" s="54">
        <x:f t="shared" si="474"/>
        <x:v>2083.8603042886361</x:v>
      </x:c>
      <x:c r="N2603" s="54">
        <x:f t="shared" si="475"/>
        <x:v>0.94712521131155292</x:v>
      </x:c>
      <x:c r="O2603" s="55">
        <x:f t="shared" si="476"/>
        <x:v>106686</x:v>
      </x:c>
      <x:c r="P2603" s="55">
        <x:f t="shared" si="477"/>
        <x:v>24200</x:v>
      </x:c>
      <x:c r="Q2603" s="55">
        <x:f t="shared" si="478"/>
        <x:v>48678.130282788821</x:v>
      </x:c>
      <x:c r="R2603" s="55">
        <x:f t="shared" si="479"/>
        <x:v>13807.869717211179</x:v>
      </x:c>
      <x:c r="S2603" s="1" t="str">
        <x:f t="shared" si="480"/>
        <x:v>YES</x:v>
      </x:c>
      <x:c r="T2603" s="1">
        <x:f t="shared" si="481"/>
        <x:v>13807.869717211179</x:v>
      </x:c>
    </x:row>
    <x:row r="2604">
      <x:c r="A2604" s="1"/>
      <x:c r="B2604" s="1"/>
      <x:c r="C2604" s="1"/>
      <x:c r="D2604" s="1"/>
      <x:c r="E2604" s="1"/>
      <x:c r="F2604" s="1"/>
      <x:c r="G2604" s="1"/>
      <x:c r="H2604" s="1"/>
      <x:c r="I2604" s="53">
        <x:f t="shared" si="470"/>
        <x:v>3</x:v>
      </x:c>
      <x:c r="J2604" s="53">
        <x:f t="shared" si="471"/>
        <x:v>19</x:v>
      </x:c>
      <x:c r="K2604" s="53">
        <x:f t="shared" si="472"/>
        <x:v>16</x:v>
      </x:c>
      <x:c r="L2604" s="53">
        <x:f t="shared" si="473"/>
        <x:v>38</x:v>
      </x:c>
      <x:c r="M2604" s="54">
        <x:f t="shared" si="474"/>
        <x:v>2148.9210801661252</x:v>
      </x:c>
      <x:c r="N2604" s="54">
        <x:f t="shared" si="475"/>
        <x:v>0.99230630567092026</x:v>
      </x:c>
      <x:c r="O2604" s="55">
        <x:f t="shared" si="476"/>
        <x:v>109386</x:v>
      </x:c>
      <x:c r="P2604" s="55">
        <x:f t="shared" si="477"/>
        <x:v>25080</x:v>
      </x:c>
      <x:c r="Q2604" s="55">
        <x:f t="shared" si="478"/>
        <x:v>49807.65764177301</x:v>
      </x:c>
      <x:c r="R2604" s="55">
        <x:f t="shared" si="479"/>
        <x:v>14498.34235822699</x:v>
      </x:c>
      <x:c r="S2604" s="1" t="str">
        <x:f t="shared" si="480"/>
        <x:v>YES</x:v>
      </x:c>
      <x:c r="T2604" s="1">
        <x:f t="shared" si="481"/>
        <x:v>14498.34235822699</x:v>
      </x:c>
    </x:row>
    <x:row r="2605">
      <x:c r="A2605" s="1"/>
      <x:c r="B2605" s="1"/>
      <x:c r="C2605" s="1"/>
      <x:c r="D2605" s="1"/>
      <x:c r="E2605" s="1"/>
      <x:c r="F2605" s="1"/>
      <x:c r="G2605" s="1"/>
      <x:c r="H2605" s="1"/>
      <x:c r="I2605" s="53">
        <x:f t="shared" si="470"/>
        <x:v>3</x:v>
      </x:c>
      <x:c r="J2605" s="53">
        <x:f t="shared" si="471"/>
        <x:v>19</x:v>
      </x:c>
      <x:c r="K2605" s="53">
        <x:f t="shared" si="472"/>
        <x:v>17</x:v>
      </x:c>
      <x:c r="L2605" s="53">
        <x:f t="shared" si="473"/>
        <x:v>39</x:v>
      </x:c>
      <x:c r="M2605" s="54">
        <x:f t="shared" si="474"/>
        <x:v>2215.4813036126657</x:v>
      </x:c>
      <x:c r="N2605" s="54">
        <x:f t="shared" si="475"/>
        <x:v>1.0385286830643512</x:v>
      </x:c>
      <x:c r="O2605" s="55">
        <x:f t="shared" si="476"/>
        <x:v>112086</x:v>
      </x:c>
      <x:c r="P2605" s="55">
        <x:f t="shared" si="477"/>
        <x:v>25960</x:v>
      </x:c>
      <x:c r="Q2605" s="55">
        <x:f t="shared" si="478"/>
        <x:v>50963.21707660878</x:v>
      </x:c>
      <x:c r="R2605" s="55">
        <x:f t="shared" si="479"/>
        <x:v>15162.78292339122</x:v>
      </x:c>
      <x:c r="S2605" s="1" t="str">
        <x:f t="shared" si="480"/>
        <x:v>YES</x:v>
      </x:c>
      <x:c r="T2605" s="1">
        <x:f t="shared" si="481"/>
        <x:v>15162.78292339122</x:v>
      </x:c>
    </x:row>
    <x:row r="2606">
      <x:c r="A2606" s="1"/>
      <x:c r="B2606" s="1"/>
      <x:c r="C2606" s="1"/>
      <x:c r="D2606" s="1"/>
      <x:c r="E2606" s="1"/>
      <x:c r="F2606" s="1"/>
      <x:c r="G2606" s="1"/>
      <x:c r="H2606" s="1"/>
      <x:c r="I2606" s="53" t="n">
        <x:f t="shared" ref="I2606:I2669" si="482">INT((ROW()-ROW($I$46))/((CARROT_CAP+1)*(MESCLUN_CAP+1)))</x:f>
        <x:v>3</x:v>
      </x:c>
      <x:c r="J2606" s="53" t="n">
        <x:f t="shared" ref="J2606:J2669" si="483">MOD(INT((ROW()-ROW($I$46))/(MESCLUN_CAP+1)),CARROT_CAP+1)</x:f>
        <x:v>19</x:v>
      </x:c>
      <x:c r="K2606" s="53" t="n">
        <x:f t="shared" ref="K2606:K2669" si="484">MOD(ROW()-ROW($I$46),MESCLUN_CAP+1)</x:f>
        <x:v>18</x:v>
      </x:c>
      <x:c r="L2606" s="53" t="n">
        <x:f t="shared" ref="L2606:L2669" si="485">SUM(I2606:K2606)</x:f>
        <x:v>40</x:v>
      </x:c>
      <x:c r="M2606" s="54" t="n">
        <x:f t="shared" ref="M2606:M2669" si="486">I2606*TOMATO_HOURS*WEEKS*(1+TOMATO_DIM)^I2606+J2606*CARROT_HOURS*WEEKS*(1+CARROT_DIM)^J2606+K2606*MESCLUN_HOURS*WEEKS*(1+MESCLUN_DIM)^K2606</x:f>
        <x:v>2283.568295071251</x:v>
      </x:c>
      <x:c r="N2606" s="54" t="n">
        <x:f t="shared" ref="N2606:N2669" si="487">MAX(M2606-FARMER_HOURS,0)/TEMP_HOURS_PER_WORKER</x:f>
        <x:v>1.0858113160217022</x:v>
      </x:c>
      <x:c r="O2606" s="55" t="n">
        <x:f t="shared" ref="O2606:O2669" si="488">I2606*TOMATO_PRICE+J2606*CARROT_PRICE+K2606*MESCLUN_PRICE</x:f>
        <x:v>114786</x:v>
      </x:c>
      <x:c r="P2606" s="55" t="n">
        <x:f t="shared" ref="P2606:P2669" si="489">I2606*TOMATO_FERTILIZER+J2606*CARROT_FERTILIZER+K2606*MESCLUN_FERTILIZER</x:f>
        <x:v>26840</x:v>
      </x:c>
      <x:c r="Q2606" s="55" t="n">
        <x:f t="shared" ref="Q2606:Q2669" si="490">MIN(M2606,FARMER_HOURS)*FARMER_RATE+MAX(M2606-FARMER_HOURS,0)*TEMP_RATE</x:f>
        <x:v>52145.28290054256</x:v>
      </x:c>
      <x:c r="R2606" s="55" t="n">
        <x:f t="shared" ref="R2606:R2669" si="491">O2606-P2606-Q2606-FIXED_COST</x:f>
        <x:v>15800.71709945744</x:v>
      </x:c>
      <x:c r="S2606" s="1" t="str">
        <x:f t="shared" ref="S2606:S2669" si="492">IF(AND(L2606&lt;=TOTAL_BED_CAP,N2606&lt;=TEMP_WORKER_CAP),"YES","NO")</x:f>
        <x:v>YES</x:v>
      </x:c>
      <x:c r="T2606" s="1" t="n">
        <x:f t="shared" ref="T2606:T2669" si="493">IF(S2606="YES",R2606,-1E+99)</x:f>
        <x:v>15800.71709945744</x:v>
      </x:c>
    </x:row>
    <x:row r="2607">
      <x:c r="A2607" s="1"/>
      <x:c r="B2607" s="1"/>
      <x:c r="C2607" s="1"/>
      <x:c r="D2607" s="1"/>
      <x:c r="E2607" s="1"/>
      <x:c r="F2607" s="1"/>
      <x:c r="G2607" s="1"/>
      <x:c r="H2607" s="1"/>
      <x:c r="I2607" s="53">
        <x:f t="shared" si="482"/>
        <x:v>3</x:v>
      </x:c>
      <x:c r="J2607" s="53">
        <x:f t="shared" si="483"/>
        <x:v>19</x:v>
      </x:c>
      <x:c r="K2607" s="53">
        <x:f t="shared" si="484"/>
        <x:v>19</x:v>
      </x:c>
      <x:c r="L2607" s="53">
        <x:f t="shared" si="485"/>
        <x:v>41</x:v>
      </x:c>
      <x:c r="M2607" s="54">
        <x:f t="shared" si="486"/>
        <x:v>2353.2098237072746</x:v>
      </x:c>
      <x:c r="N2607" s="54">
        <x:f t="shared" si="487"/>
        <x:v>1.1341734886856074</x:v>
      </x:c>
      <x:c r="O2607" s="55">
        <x:f t="shared" si="488"/>
        <x:v>117486</x:v>
      </x:c>
      <x:c r="P2607" s="55">
        <x:f t="shared" si="489"/>
        <x:v>27720</x:v>
      </x:c>
      <x:c r="Q2607" s="55">
        <x:f t="shared" si="490"/>
        <x:v>53354.337217140186</x:v>
      </x:c>
      <x:c r="R2607" s="55">
        <x:f t="shared" si="491"/>
        <x:v>16411.662782859814</x:v>
      </x:c>
      <x:c r="S2607" s="1" t="str">
        <x:f t="shared" si="492"/>
        <x:v>YES</x:v>
      </x:c>
      <x:c r="T2607" s="1">
        <x:f t="shared" si="493"/>
        <x:v>16411.662782859814</x:v>
      </x:c>
    </x:row>
    <x:row r="2608">
      <x:c r="A2608" s="1"/>
      <x:c r="B2608" s="1"/>
      <x:c r="C2608" s="1"/>
      <x:c r="D2608" s="1"/>
      <x:c r="E2608" s="1"/>
      <x:c r="F2608" s="1"/>
      <x:c r="G2608" s="1"/>
      <x:c r="H2608" s="1"/>
      <x:c r="I2608" s="53">
        <x:f t="shared" si="482"/>
        <x:v>3</x:v>
      </x:c>
      <x:c r="J2608" s="53">
        <x:f t="shared" si="483"/>
        <x:v>19</x:v>
      </x:c>
      <x:c r="K2608" s="53">
        <x:f t="shared" si="484"/>
        <x:v>20</x:v>
      </x:c>
      <x:c r="L2608" s="53">
        <x:f t="shared" si="485"/>
        <x:v>42</x:v>
      </x:c>
      <x:c r="M2608" s="54">
        <x:f t="shared" si="486"/>
        <x:v>2424.4341143577517</x:v>
      </x:c>
      <x:c r="N2608" s="54">
        <x:f t="shared" si="487"/>
        <x:v>1.1836348016373275</x:v>
      </x:c>
      <x:c r="O2608" s="55">
        <x:f t="shared" si="488"/>
        <x:v>120186</x:v>
      </x:c>
      <x:c r="P2608" s="55">
        <x:f t="shared" si="489"/>
        <x:v>28600</x:v>
      </x:c>
      <x:c r="Q2608" s="55">
        <x:f t="shared" si="490"/>
        <x:v>54590.870040933187</x:v>
      </x:c>
      <x:c r="R2608" s="55">
        <x:f t="shared" si="491"/>
        <x:v>16995.129959066813</x:v>
      </x:c>
      <x:c r="S2608" s="1" t="str">
        <x:f t="shared" si="492"/>
        <x:v>YES</x:v>
      </x:c>
      <x:c r="T2608" s="1">
        <x:f t="shared" si="493"/>
        <x:v>16995.129959066813</x:v>
      </x:c>
    </x:row>
    <x:row r="2609">
      <x:c r="A2609" s="1"/>
      <x:c r="B2609" s="1"/>
      <x:c r="C2609" s="1"/>
      <x:c r="D2609" s="1"/>
      <x:c r="E2609" s="1"/>
      <x:c r="F2609" s="1"/>
      <x:c r="G2609" s="1"/>
      <x:c r="H2609" s="1"/>
      <x:c r="I2609" s="53">
        <x:f t="shared" si="482"/>
        <x:v>3</x:v>
      </x:c>
      <x:c r="J2609" s="53">
        <x:f t="shared" si="483"/>
        <x:v>19</x:v>
      </x:c>
      <x:c r="K2609" s="53">
        <x:f t="shared" si="484"/>
        <x:v>21</x:v>
      </x:c>
      <x:c r="L2609" s="53">
        <x:f t="shared" si="485"/>
        <x:v>43</x:v>
      </x:c>
      <x:c r="M2609" s="54">
        <x:f t="shared" si="486"/>
        <x:v>2497.2698545841954</x:v>
      </x:c>
      <x:c r="N2609" s="54">
        <x:f t="shared" si="487"/>
        <x:v>1.2342151767945801</x:v>
      </x:c>
      <x:c r="O2609" s="55">
        <x:f t="shared" si="488"/>
        <x:v>122886</x:v>
      </x:c>
      <x:c r="P2609" s="55">
        <x:f t="shared" si="489"/>
        <x:v>29480</x:v>
      </x:c>
      <x:c r="Q2609" s="55">
        <x:f t="shared" si="490"/>
        <x:v>55855.379419864505</x:v>
      </x:c>
      <x:c r="R2609" s="55">
        <x:f t="shared" si="491"/>
        <x:v>17550.620580135495</x:v>
      </x:c>
      <x:c r="S2609" s="1" t="str">
        <x:f t="shared" si="492"/>
        <x:v>YES</x:v>
      </x:c>
      <x:c r="T2609" s="1">
        <x:f t="shared" si="493"/>
        <x:v>17550.620580135495</x:v>
      </x:c>
    </x:row>
    <x:row r="2610">
      <x:c r="A2610" s="1"/>
      <x:c r="B2610" s="1"/>
      <x:c r="C2610" s="1"/>
      <x:c r="D2610" s="1"/>
      <x:c r="E2610" s="1"/>
      <x:c r="F2610" s="1"/>
      <x:c r="G2610" s="1"/>
      <x:c r="H2610" s="1"/>
      <x:c r="I2610" s="53">
        <x:f t="shared" si="482"/>
        <x:v>3</x:v>
      </x:c>
      <x:c r="J2610" s="53">
        <x:f t="shared" si="483"/>
        <x:v>19</x:v>
      </x:c>
      <x:c r="K2610" s="53">
        <x:f t="shared" si="484"/>
        <x:v>22</x:v>
      </x:c>
      <x:c r="L2610" s="53">
        <x:f t="shared" si="485"/>
        <x:v>44</x:v>
      </x:c>
      <x:c r="M2610" s="54">
        <x:f t="shared" si="486"/>
        <x:v>2571.7462018305914</x:v>
      </x:c>
      <x:c r="N2610" s="54">
        <x:f t="shared" si="487"/>
        <x:v>1.2859348623823552</x:v>
      </x:c>
      <x:c r="O2610" s="55">
        <x:f t="shared" si="488"/>
        <x:v>125586</x:v>
      </x:c>
      <x:c r="P2610" s="55">
        <x:f t="shared" si="489"/>
        <x:v>30360</x:v>
      </x:c>
      <x:c r="Q2610" s="55">
        <x:f t="shared" si="490"/>
        <x:v>57148.371559558873</x:v>
      </x:c>
      <x:c r="R2610" s="55">
        <x:f t="shared" si="491"/>
        <x:v>18077.628440441127</x:v>
      </x:c>
      <x:c r="S2610" s="1" t="str">
        <x:f t="shared" si="492"/>
        <x:v>YES</x:v>
      </x:c>
      <x:c r="T2610" s="1">
        <x:f t="shared" si="493"/>
        <x:v>18077.628440441127</x:v>
      </x:c>
    </x:row>
    <x:row r="2611">
      <x:c r="A2611" s="1"/>
      <x:c r="B2611" s="1"/>
      <x:c r="C2611" s="1"/>
      <x:c r="D2611" s="1"/>
      <x:c r="E2611" s="1"/>
      <x:c r="F2611" s="1"/>
      <x:c r="G2611" s="1"/>
      <x:c r="H2611" s="1"/>
      <x:c r="I2611" s="53">
        <x:f t="shared" si="482"/>
        <x:v>3</x:v>
      </x:c>
      <x:c r="J2611" s="53">
        <x:f t="shared" si="483"/>
        <x:v>19</x:v>
      </x:c>
      <x:c r="K2611" s="53">
        <x:f t="shared" si="484"/>
        <x:v>23</x:v>
      </x:c>
      <x:c r="L2611" s="53">
        <x:f t="shared" si="485"/>
        <x:v>45</x:v>
      </x:c>
      <x:c r="M2611" s="54">
        <x:f t="shared" si="486"/>
        <x:v>2647.8927906880281</x:v>
      </x:c>
      <x:c r="N2611" s="54">
        <x:f t="shared" si="487"/>
        <x:v>1.3388144379777973</x:v>
      </x:c>
      <x:c r="O2611" s="55">
        <x:f t="shared" si="488"/>
        <x:v>128286</x:v>
      </x:c>
      <x:c r="P2611" s="55">
        <x:f t="shared" si="489"/>
        <x:v>31240</x:v>
      </x:c>
      <x:c r="Q2611" s="55">
        <x:f t="shared" si="490"/>
        <x:v>58470.360949444934</x:v>
      </x:c>
      <x:c r="R2611" s="55">
        <x:f t="shared" si="491"/>
        <x:v>18575.639050555066</x:v>
      </x:c>
      <x:c r="S2611" s="1" t="str">
        <x:f t="shared" si="492"/>
        <x:v>YES</x:v>
      </x:c>
      <x:c r="T2611" s="1">
        <x:f t="shared" si="493"/>
        <x:v>18575.639050555066</x:v>
      </x:c>
    </x:row>
    <x:row r="2612">
      <x:c r="A2612" s="1"/>
      <x:c r="B2612" s="1"/>
      <x:c r="C2612" s="1"/>
      <x:c r="D2612" s="1"/>
      <x:c r="E2612" s="1"/>
      <x:c r="F2612" s="1"/>
      <x:c r="G2612" s="1"/>
      <x:c r="H2612" s="1"/>
      <x:c r="I2612" s="53">
        <x:f t="shared" si="482"/>
        <x:v>3</x:v>
      </x:c>
      <x:c r="J2612" s="53">
        <x:f t="shared" si="483"/>
        <x:v>19</x:v>
      </x:c>
      <x:c r="K2612" s="53">
        <x:f t="shared" si="484"/>
        <x:v>24</x:v>
      </x:c>
      <x:c r="L2612" s="53">
        <x:f t="shared" si="485"/>
        <x:v>46</x:v>
      </x:c>
      <x:c r="M2612" s="54">
        <x:f t="shared" si="486"/>
        <x:v>2725.7397402675242</x:v>
      </x:c>
      <x:c r="N2612" s="54">
        <x:f t="shared" si="487"/>
        <x:v>1.3928748196302252</x:v>
      </x:c>
      <x:c r="O2612" s="55">
        <x:f t="shared" si="488"/>
        <x:v>130986</x:v>
      </x:c>
      <x:c r="P2612" s="55">
        <x:f t="shared" si="489"/>
        <x:v>32120</x:v>
      </x:c>
      <x:c r="Q2612" s="55">
        <x:f t="shared" si="490"/>
        <x:v>59821.870490755631</x:v>
      </x:c>
      <x:c r="R2612" s="55">
        <x:f t="shared" si="491"/>
        <x:v>19044.129509244369</x:v>
      </x:c>
      <x:c r="S2612" s="1" t="str">
        <x:f t="shared" si="492"/>
        <x:v>YES</x:v>
      </x:c>
      <x:c r="T2612" s="1">
        <x:f t="shared" si="493"/>
        <x:v>19044.129509244369</x:v>
      </x:c>
    </x:row>
    <x:row r="2613">
      <x:c r="A2613" s="1"/>
      <x:c r="B2613" s="1"/>
      <x:c r="C2613" s="1"/>
      <x:c r="D2613" s="1"/>
      <x:c r="E2613" s="1"/>
      <x:c r="F2613" s="1"/>
      <x:c r="G2613" s="1"/>
      <x:c r="H2613" s="1"/>
      <x:c r="I2613" s="53">
        <x:f t="shared" si="482"/>
        <x:v>3</x:v>
      </x:c>
      <x:c r="J2613" s="53">
        <x:f t="shared" si="483"/>
        <x:v>19</x:v>
      </x:c>
      <x:c r="K2613" s="53">
        <x:f t="shared" si="484"/>
        <x:v>25</x:v>
      </x:c>
      <x:c r="L2613" s="53">
        <x:f t="shared" si="485"/>
        <x:v>47</x:v>
      </x:c>
      <x:c r="M2613" s="54">
        <x:f t="shared" si="486"/>
        <x:v>2805.3176616826213</x:v>
      </x:c>
      <x:c r="N2613" s="54">
        <x:f t="shared" si="487"/>
        <x:v>1.4481372650573758</x:v>
      </x:c>
      <x:c r="O2613" s="55">
        <x:f t="shared" si="488"/>
        <x:v>133686</x:v>
      </x:c>
      <x:c r="P2613" s="55">
        <x:f t="shared" si="489"/>
        <x:v>33000</x:v>
      </x:c>
      <x:c r="Q2613" s="55">
        <x:f t="shared" si="490"/>
        <x:v>61203.431626434394</x:v>
      </x:c>
      <x:c r="R2613" s="55">
        <x:f t="shared" si="491"/>
        <x:v>19482.568373565606</x:v>
      </x:c>
      <x:c r="S2613" s="1" t="str">
        <x:f t="shared" si="492"/>
        <x:v>YES</x:v>
      </x:c>
      <x:c r="T2613" s="1">
        <x:f t="shared" si="493"/>
        <x:v>19482.568373565606</x:v>
      </x:c>
    </x:row>
    <x:row r="2614">
      <x:c r="A2614" s="1"/>
      <x:c r="B2614" s="1"/>
      <x:c r="C2614" s="1"/>
      <x:c r="D2614" s="1"/>
      <x:c r="E2614" s="1"/>
      <x:c r="F2614" s="1"/>
      <x:c r="G2614" s="1"/>
      <x:c r="H2614" s="1"/>
      <x:c r="I2614" s="53">
        <x:f t="shared" si="482"/>
        <x:v>3</x:v>
      </x:c>
      <x:c r="J2614" s="53">
        <x:f t="shared" si="483"/>
        <x:v>19</x:v>
      </x:c>
      <x:c r="K2614" s="53">
        <x:f t="shared" si="484"/>
        <x:v>26</x:v>
      </x:c>
      <x:c r="L2614" s="53">
        <x:f t="shared" si="485"/>
        <x:v>48</x:v>
      </x:c>
      <x:c r="M2614" s="54">
        <x:f t="shared" si="486"/>
        <x:v>2886.6576656433394</x:v>
      </x:c>
      <x:c r="N2614" s="54">
        <x:f t="shared" si="487"/>
        <x:v>1.5046233789189858</x:v>
      </x:c>
      <x:c r="O2614" s="55">
        <x:f t="shared" si="488"/>
        <x:v>136386</x:v>
      </x:c>
      <x:c r="P2614" s="55">
        <x:f t="shared" si="489"/>
        <x:v>33880</x:v>
      </x:c>
      <x:c r="Q2614" s="55">
        <x:f t="shared" si="490"/>
        <x:v>62615.584472974639</x:v>
      </x:c>
      <x:c r="R2614" s="55">
        <x:f t="shared" si="491"/>
        <x:v>19890.415527025361</x:v>
      </x:c>
      <x:c r="S2614" s="1" t="str">
        <x:f t="shared" si="492"/>
        <x:v>YES</x:v>
      </x:c>
      <x:c r="T2614" s="1">
        <x:f t="shared" si="493"/>
        <x:v>19890.415527025361</x:v>
      </x:c>
    </x:row>
    <x:row r="2615">
      <x:c r="A2615" s="1"/>
      <x:c r="B2615" s="1"/>
      <x:c r="C2615" s="1"/>
      <x:c r="D2615" s="1"/>
      <x:c r="E2615" s="1"/>
      <x:c r="F2615" s="1"/>
      <x:c r="G2615" s="1"/>
      <x:c r="H2615" s="1"/>
      <x:c r="I2615" s="53">
        <x:f t="shared" si="482"/>
        <x:v>3</x:v>
      </x:c>
      <x:c r="J2615" s="53">
        <x:f t="shared" si="483"/>
        <x:v>19</x:v>
      </x:c>
      <x:c r="K2615" s="53">
        <x:f t="shared" si="484"/>
        <x:v>27</x:v>
      </x:c>
      <x:c r="L2615" s="53">
        <x:f t="shared" si="485"/>
        <x:v>49</x:v>
      </x:c>
      <x:c r="M2615" s="54">
        <x:f t="shared" si="486"/>
        <x:v>2969.791370163096</x:v>
      </x:c>
      <x:c r="N2615" s="54">
        <x:f t="shared" si="487"/>
        <x:v>1.5623551181688167</x:v>
      </x:c>
      <x:c r="O2615" s="55">
        <x:f t="shared" si="488"/>
        <x:v>139086</x:v>
      </x:c>
      <x:c r="P2615" s="55">
        <x:f t="shared" si="489"/>
        <x:v>34760</x:v>
      </x:c>
      <x:c r="Q2615" s="55">
        <x:f t="shared" si="490"/>
        <x:v>64058.877954220414</x:v>
      </x:c>
      <x:c r="R2615" s="55">
        <x:f t="shared" si="491"/>
        <x:v>20267.122045779586</x:v>
      </x:c>
      <x:c r="S2615" s="1" t="str">
        <x:f t="shared" si="492"/>
        <x:v>YES</x:v>
      </x:c>
      <x:c r="T2615" s="1">
        <x:f t="shared" si="493"/>
        <x:v>20267.122045779586</x:v>
      </x:c>
    </x:row>
    <x:row r="2616">
      <x:c r="A2616" s="1"/>
      <x:c r="B2616" s="1"/>
      <x:c r="C2616" s="1"/>
      <x:c r="D2616" s="1"/>
      <x:c r="E2616" s="1"/>
      <x:c r="F2616" s="1"/>
      <x:c r="G2616" s="1"/>
      <x:c r="H2616" s="1"/>
      <x:c r="I2616" s="53">
        <x:f t="shared" si="482"/>
        <x:v>3</x:v>
      </x:c>
      <x:c r="J2616" s="53">
        <x:f t="shared" si="483"/>
        <x:v>19</x:v>
      </x:c>
      <x:c r="K2616" s="53">
        <x:f t="shared" si="484"/>
        <x:v>28</x:v>
      </x:c>
      <x:c r="L2616" s="53">
        <x:f t="shared" si="485"/>
        <x:v>50</x:v>
      </x:c>
      <x:c r="M2616" s="54">
        <x:f t="shared" si="486"/>
        <x:v>3054.7509083802497</x:v>
      </x:c>
      <x:c r="N2616" s="54">
        <x:f t="shared" si="487"/>
        <x:v>1.6213547974862845</x:v>
      </x:c>
      <x:c r="O2616" s="55">
        <x:f t="shared" si="488"/>
        <x:v>141786</x:v>
      </x:c>
      <x:c r="P2616" s="55">
        <x:f t="shared" si="489"/>
        <x:v>35640</x:v>
      </x:c>
      <x:c r="Q2616" s="55">
        <x:f t="shared" si="490"/>
        <x:v>65533.869937157113</x:v>
      </x:c>
      <x:c r="R2616" s="55">
        <x:f t="shared" si="491"/>
        <x:v>20612.130062842887</x:v>
      </x:c>
      <x:c r="S2616" s="1" t="str">
        <x:f t="shared" si="492"/>
        <x:v>YES</x:v>
      </x:c>
      <x:c r="T2616" s="1">
        <x:f t="shared" si="493"/>
        <x:v>20612.130062842887</x:v>
      </x:c>
    </x:row>
    <x:row r="2617">
      <x:c r="A2617" s="1"/>
      <x:c r="B2617" s="1"/>
      <x:c r="C2617" s="1"/>
      <x:c r="D2617" s="1"/>
      <x:c r="E2617" s="1"/>
      <x:c r="F2617" s="1"/>
      <x:c r="G2617" s="1"/>
      <x:c r="H2617" s="1"/>
      <x:c r="I2617" s="53">
        <x:f t="shared" si="482"/>
        <x:v>3</x:v>
      </x:c>
      <x:c r="J2617" s="53">
        <x:f t="shared" si="483"/>
        <x:v>19</x:v>
      </x:c>
      <x:c r="K2617" s="53">
        <x:f t="shared" si="484"/>
        <x:v>29</x:v>
      </x:c>
      <x:c r="L2617" s="53">
        <x:f t="shared" si="485"/>
        <x:v>51</x:v>
      </x:c>
      <x:c r="M2617" s="54">
        <x:f t="shared" si="486"/>
        <x:v>3141.5689364959035</x:v>
      </x:c>
      <x:c r="N2617" s="54">
        <x:f t="shared" si="487"/>
        <x:v>1.681645094788822</x:v>
      </x:c>
      <x:c r="O2617" s="55">
        <x:f t="shared" si="488"/>
        <x:v>144486</x:v>
      </x:c>
      <x:c r="P2617" s="55">
        <x:f t="shared" si="489"/>
        <x:v>36520</x:v>
      </x:c>
      <x:c r="Q2617" s="55">
        <x:f t="shared" si="490"/>
        <x:v>67041.127369720547</x:v>
      </x:c>
      <x:c r="R2617" s="55">
        <x:f t="shared" si="491"/>
        <x:v>20924.872630279453</x:v>
      </x:c>
      <x:c r="S2617" s="1" t="str">
        <x:f t="shared" si="492"/>
        <x:v>YES</x:v>
      </x:c>
      <x:c r="T2617" s="1">
        <x:f t="shared" si="493"/>
        <x:v>20924.872630279453</x:v>
      </x:c>
    </x:row>
    <x:row r="2618">
      <x:c r="A2618" s="1"/>
      <x:c r="B2618" s="1"/>
      <x:c r="C2618" s="1"/>
      <x:c r="D2618" s="1"/>
      <x:c r="E2618" s="1"/>
      <x:c r="F2618" s="1"/>
      <x:c r="G2618" s="1"/>
      <x:c r="H2618" s="1"/>
      <x:c r="I2618" s="53">
        <x:f t="shared" si="482"/>
        <x:v>3</x:v>
      </x:c>
      <x:c r="J2618" s="53">
        <x:f t="shared" si="483"/>
        <x:v>19</x:v>
      </x:c>
      <x:c r="K2618" s="53">
        <x:f t="shared" si="484"/>
        <x:v>30</x:v>
      </x:c>
      <x:c r="L2618" s="53">
        <x:f t="shared" si="485"/>
        <x:v>52</x:v>
      </x:c>
      <x:c r="M2618" s="54">
        <x:f t="shared" si="486"/>
        <x:v>3230.2786418296737</x:v>
      </x:c>
      <x:c r="N2618" s="54">
        <x:f t="shared" si="487"/>
        <x:v>1.7432490568261623</x:v>
      </x:c>
      <x:c r="O2618" s="55">
        <x:f t="shared" si="488"/>
        <x:v>147186</x:v>
      </x:c>
      <x:c r="P2618" s="55">
        <x:f t="shared" si="489"/>
        <x:v>37400</x:v>
      </x:c>
      <x:c r="Q2618" s="55">
        <x:f t="shared" si="490"/>
        <x:v>68581.226420654057</x:v>
      </x:c>
      <x:c r="R2618" s="55">
        <x:f t="shared" si="491"/>
        <x:v>21204.773579345943</x:v>
      </x:c>
      <x:c r="S2618" s="1" t="str">
        <x:f t="shared" si="492"/>
        <x:v>YES</x:v>
      </x:c>
      <x:c r="T2618" s="1">
        <x:f t="shared" si="493"/>
        <x:v>21204.773579345943</x:v>
      </x:c>
    </x:row>
    <x:row r="2619">
      <x:c r="A2619" s="1"/>
      <x:c r="B2619" s="1"/>
      <x:c r="C2619" s="1"/>
      <x:c r="D2619" s="1"/>
      <x:c r="E2619" s="1"/>
      <x:c r="F2619" s="1"/>
      <x:c r="G2619" s="1"/>
      <x:c r="H2619" s="1"/>
      <x:c r="I2619" s="53">
        <x:f t="shared" si="482"/>
        <x:v>3</x:v>
      </x:c>
      <x:c r="J2619" s="53">
        <x:f t="shared" si="483"/>
        <x:v>20</x:v>
      </x:c>
      <x:c r="K2619" s="53">
        <x:f t="shared" si="484"/>
        <x:v>0</x:v>
      </x:c>
      <x:c r="L2619" s="53">
        <x:f t="shared" si="485"/>
        <x:v>23</x:v>
      </x:c>
      <x:c r="M2619" s="54">
        <x:f t="shared" si="486"/>
        <x:v>1342.5398641742374</x:v>
      </x:c>
      <x:c r="N2619" s="54">
        <x:f t="shared" si="487"/>
        <x:v>0.4323193501209982</x:v>
      </x:c>
      <x:c r="O2619" s="55">
        <x:f t="shared" si="488"/>
        <x:v>68280</x:v>
      </x:c>
      <x:c r="P2619" s="55">
        <x:f t="shared" si="489"/>
        <x:v>11440</x:v>
      </x:c>
      <x:c r="Q2619" s="55">
        <x:f t="shared" si="490"/>
        <x:v>35807.983753024957</x:v>
      </x:c>
      <x:c r="R2619" s="55">
        <x:f t="shared" si="491"/>
        <x:v>1032.016246975043</x:v>
      </x:c>
      <x:c r="S2619" s="1" t="str">
        <x:f t="shared" si="492"/>
        <x:v>YES</x:v>
      </x:c>
      <x:c r="T2619" s="1">
        <x:f t="shared" si="493"/>
        <x:v>1032.016246975043</x:v>
      </x:c>
    </x:row>
    <x:row r="2620">
      <x:c r="A2620" s="1"/>
      <x:c r="B2620" s="1"/>
      <x:c r="C2620" s="1"/>
      <x:c r="D2620" s="1"/>
      <x:c r="E2620" s="1"/>
      <x:c r="F2620" s="1"/>
      <x:c r="G2620" s="1"/>
      <x:c r="H2620" s="1"/>
      <x:c r="I2620" s="53">
        <x:f t="shared" si="482"/>
        <x:v>3</x:v>
      </x:c>
      <x:c r="J2620" s="53">
        <x:f t="shared" si="483"/>
        <x:v>20</x:v>
      </x:c>
      <x:c r="K2620" s="53">
        <x:f t="shared" si="484"/>
        <x:v>1</x:v>
      </x:c>
      <x:c r="L2620" s="53">
        <x:f t="shared" si="485"/>
        <x:v>24</x:v>
      </x:c>
      <x:c r="M2620" s="54">
        <x:f t="shared" si="486"/>
        <x:v>1388.1023641742374</x:v>
      </x:c>
      <x:c r="N2620" s="54">
        <x:f t="shared" si="487"/>
        <x:v>0.46395997512099824</x:v>
      </x:c>
      <x:c r="O2620" s="55">
        <x:f t="shared" si="488"/>
        <x:v>70980</x:v>
      </x:c>
      <x:c r="P2620" s="55">
        <x:f t="shared" si="489"/>
        <x:v>12320</x:v>
      </x:c>
      <x:c r="Q2620" s="55">
        <x:f t="shared" si="490"/>
        <x:v>36598.999378024957</x:v>
      </x:c>
      <x:c r="R2620" s="55">
        <x:f t="shared" si="491"/>
        <x:v>2061.000621975043</x:v>
      </x:c>
      <x:c r="S2620" s="1" t="str">
        <x:f t="shared" si="492"/>
        <x:v>YES</x:v>
      </x:c>
      <x:c r="T2620" s="1">
        <x:f t="shared" si="493"/>
        <x:v>2061.000621975043</x:v>
      </x:c>
    </x:row>
    <x:row r="2621">
      <x:c r="A2621" s="1"/>
      <x:c r="B2621" s="1"/>
      <x:c r="C2621" s="1"/>
      <x:c r="D2621" s="1"/>
      <x:c r="E2621" s="1"/>
      <x:c r="F2621" s="1"/>
      <x:c r="G2621" s="1"/>
      <x:c r="H2621" s="1"/>
      <x:c r="I2621" s="53">
        <x:f t="shared" si="482"/>
        <x:v>3</x:v>
      </x:c>
      <x:c r="J2621" s="53">
        <x:f t="shared" si="483"/>
        <x:v>20</x:v>
      </x:c>
      <x:c r="K2621" s="53">
        <x:f t="shared" si="484"/>
        <x:v>2</x:v>
      </x:c>
      <x:c r="L2621" s="53">
        <x:f t="shared" si="485"/>
        <x:v>25</x:v>
      </x:c>
      <x:c r="M2621" s="54">
        <x:f t="shared" si="486"/>
        <x:v>1434.8039266742373</x:v>
      </x:c>
      <x:c r="N2621" s="54">
        <x:f t="shared" si="487"/>
        <x:v>0.49639161574599816</x:v>
      </x:c>
      <x:c r="O2621" s="55">
        <x:f t="shared" si="488"/>
        <x:v>73680</x:v>
      </x:c>
      <x:c r="P2621" s="55">
        <x:f t="shared" si="489"/>
        <x:v>13200</x:v>
      </x:c>
      <x:c r="Q2621" s="55">
        <x:f t="shared" si="490"/>
        <x:v>37409.79039364995</x:v>
      </x:c>
      <x:c r="R2621" s="55">
        <x:f t="shared" si="491"/>
        <x:v>3070.2096063500503</x:v>
      </x:c>
      <x:c r="S2621" s="1" t="str">
        <x:f t="shared" si="492"/>
        <x:v>YES</x:v>
      </x:c>
      <x:c r="T2621" s="1">
        <x:f t="shared" si="493"/>
        <x:v>3070.2096063500503</x:v>
      </x:c>
    </x:row>
    <x:row r="2622">
      <x:c r="A2622" s="1"/>
      <x:c r="B2622" s="1"/>
      <x:c r="C2622" s="1"/>
      <x:c r="D2622" s="1"/>
      <x:c r="E2622" s="1"/>
      <x:c r="F2622" s="1"/>
      <x:c r="G2622" s="1"/>
      <x:c r="H2622" s="1"/>
      <x:c r="I2622" s="53">
        <x:f t="shared" si="482"/>
        <x:v>3</x:v>
      </x:c>
      <x:c r="J2622" s="53">
        <x:f t="shared" si="483"/>
        <x:v>20</x:v>
      </x:c>
      <x:c r="K2622" s="53">
        <x:f t="shared" si="484"/>
        <x:v>3</x:v>
      </x:c>
      <x:c r="L2622" s="53">
        <x:f t="shared" si="485"/>
        <x:v>26</x:v>
      </x:c>
      <x:c r="M2622" s="54">
        <x:f t="shared" si="486"/>
        <x:v>1482.6659090961125</x:v>
      </x:c>
      <x:c r="N2622" s="54">
        <x:f t="shared" si="487"/>
        <x:v>0.52962910353896697</x:v>
      </x:c>
      <x:c r="O2622" s="55">
        <x:f t="shared" si="488"/>
        <x:v>76380</x:v>
      </x:c>
      <x:c r="P2622" s="55">
        <x:f t="shared" si="489"/>
        <x:v>14080</x:v>
      </x:c>
      <x:c r="Q2622" s="55">
        <x:f t="shared" si="490"/>
        <x:v>38240.727588474176</x:v>
      </x:c>
      <x:c r="R2622" s="55">
        <x:f t="shared" si="491"/>
        <x:v>4059.2724115258243</x:v>
      </x:c>
      <x:c r="S2622" s="1" t="str">
        <x:f t="shared" si="492"/>
        <x:v>YES</x:v>
      </x:c>
      <x:c r="T2622" s="1">
        <x:f t="shared" si="493"/>
        <x:v>4059.2724115258243</x:v>
      </x:c>
    </x:row>
    <x:row r="2623">
      <x:c r="A2623" s="1"/>
      <x:c r="B2623" s="1"/>
      <x:c r="C2623" s="1"/>
      <x:c r="D2623" s="1"/>
      <x:c r="E2623" s="1"/>
      <x:c r="F2623" s="1"/>
      <x:c r="G2623" s="1"/>
      <x:c r="H2623" s="1"/>
      <x:c r="I2623" s="53">
        <x:f t="shared" si="482"/>
        <x:v>3</x:v>
      </x:c>
      <x:c r="J2623" s="53">
        <x:f t="shared" si="483"/>
        <x:v>20</x:v>
      </x:c>
      <x:c r="K2623" s="53">
        <x:f t="shared" si="484"/>
        <x:v>4</x:v>
      </x:c>
      <x:c r="L2623" s="53">
        <x:f t="shared" si="485"/>
        <x:v>27</x:v>
      </x:c>
      <x:c r="M2623" s="54">
        <x:f t="shared" si="486"/>
        <x:v>1531.7100248187687</x:v>
      </x:c>
      <x:c r="N2623" s="54">
        <x:f t="shared" si="487"/>
        <x:v>0.56368751723525601</x:v>
      </x:c>
      <x:c r="O2623" s="55">
        <x:f t="shared" si="488"/>
        <x:v>79080</x:v>
      </x:c>
      <x:c r="P2623" s="55">
        <x:f t="shared" si="489"/>
        <x:v>14960</x:v>
      </x:c>
      <x:c r="Q2623" s="55">
        <x:f t="shared" si="490"/>
        <x:v>39092.187930881402</x:v>
      </x:c>
      <x:c r="R2623" s="55">
        <x:f t="shared" si="491"/>
        <x:v>5027.8120691185977</x:v>
      </x:c>
      <x:c r="S2623" s="1" t="str">
        <x:f t="shared" si="492"/>
        <x:v>YES</x:v>
      </x:c>
      <x:c r="T2623" s="1">
        <x:f t="shared" si="493"/>
        <x:v>5027.8120691185977</x:v>
      </x:c>
    </x:row>
    <x:row r="2624">
      <x:c r="A2624" s="1"/>
      <x:c r="B2624" s="1"/>
      <x:c r="C2624" s="1"/>
      <x:c r="D2624" s="1"/>
      <x:c r="E2624" s="1"/>
      <x:c r="F2624" s="1"/>
      <x:c r="G2624" s="1"/>
      <x:c r="H2624" s="1"/>
      <x:c r="I2624" s="53">
        <x:f t="shared" si="482"/>
        <x:v>3</x:v>
      </x:c>
      <x:c r="J2624" s="53">
        <x:f t="shared" si="483"/>
        <x:v>20</x:v>
      </x:c>
      <x:c r="K2624" s="53">
        <x:f t="shared" si="484"/>
        <x:v>5</x:v>
      </x:c>
      <x:c r="L2624" s="53">
        <x:f t="shared" si="485"/>
        <x:v>28</x:v>
      </x:c>
      <x:c r="M2624" s="54">
        <x:f t="shared" si="486"/>
        <x:v>1581.9583487399723</x:v>
      </x:c>
      <x:c r="N2624" s="54">
        <x:f t="shared" si="487"/>
        <x:v>0.59858218662498075</x:v>
      </x:c>
      <x:c r="O2624" s="55">
        <x:f t="shared" si="488"/>
        <x:v>81780</x:v>
      </x:c>
      <x:c r="P2624" s="55">
        <x:f t="shared" si="489"/>
        <x:v>15840</x:v>
      </x:c>
      <x:c r="Q2624" s="55">
        <x:f t="shared" si="490"/>
        <x:v>39964.554665624521</x:v>
      </x:c>
      <x:c r="R2624" s="55">
        <x:f t="shared" si="491"/>
        <x:v>5975.4453343754794</x:v>
      </x:c>
      <x:c r="S2624" s="1" t="str">
        <x:f t="shared" si="492"/>
        <x:v>YES</x:v>
      </x:c>
      <x:c r="T2624" s="1">
        <x:f t="shared" si="493"/>
        <x:v>5975.4453343754794</x:v>
      </x:c>
    </x:row>
    <x:row r="2625">
      <x:c r="A2625" s="1"/>
      <x:c r="B2625" s="1"/>
      <x:c r="C2625" s="1"/>
      <x:c r="D2625" s="1"/>
      <x:c r="E2625" s="1"/>
      <x:c r="F2625" s="1"/>
      <x:c r="G2625" s="1"/>
      <x:c r="H2625" s="1"/>
      <x:c r="I2625" s="53">
        <x:f t="shared" si="482"/>
        <x:v>3</x:v>
      </x:c>
      <x:c r="J2625" s="53">
        <x:f t="shared" si="483"/>
        <x:v>20</x:v>
      </x:c>
      <x:c r="K2625" s="53">
        <x:f t="shared" si="484"/>
        <x:v>6</x:v>
      </x:c>
      <x:c r="L2625" s="53">
        <x:f t="shared" si="485"/>
        <x:v>29</x:v>
      </x:c>
      <x:c r="M2625" s="54">
        <x:f t="shared" si="486"/>
        <x:v>1633.4333229216054</x:v>
      </x:c>
      <x:c r="N2625" s="54">
        <x:f t="shared" si="487"/>
        <x:v>0.63432869647333712</x:v>
      </x:c>
      <x:c r="O2625" s="55">
        <x:f t="shared" si="488"/>
        <x:v>84480</x:v>
      </x:c>
      <x:c r="P2625" s="55">
        <x:f t="shared" si="489"/>
        <x:v>16720</x:v>
      </x:c>
      <x:c r="Q2625" s="55">
        <x:f t="shared" si="490"/>
        <x:v>40858.217411833422</x:v>
      </x:c>
      <x:c r="R2625" s="55">
        <x:f t="shared" si="491"/>
        <x:v>6901.7825881665776</x:v>
      </x:c>
      <x:c r="S2625" s="1" t="str">
        <x:f t="shared" si="492"/>
        <x:v>YES</x:v>
      </x:c>
      <x:c r="T2625" s="1">
        <x:f t="shared" si="493"/>
        <x:v>6901.7825881665776</x:v>
      </x:c>
    </x:row>
    <x:row r="2626">
      <x:c r="A2626" s="1"/>
      <x:c r="B2626" s="1"/>
      <x:c r="C2626" s="1"/>
      <x:c r="D2626" s="1"/>
      <x:c r="E2626" s="1"/>
      <x:c r="F2626" s="1"/>
      <x:c r="G2626" s="1"/>
      <x:c r="H2626" s="1"/>
      <x:c r="I2626" s="53">
        <x:f t="shared" si="482"/>
        <x:v>3</x:v>
      </x:c>
      <x:c r="J2626" s="53">
        <x:f t="shared" si="483"/>
        <x:v>20</x:v>
      </x:c>
      <x:c r="K2626" s="53">
        <x:f t="shared" si="484"/>
        <x:v>7</x:v>
      </x:c>
      <x:c r="L2626" s="53">
        <x:f t="shared" si="485"/>
        <x:v>30</x:v>
      </x:c>
      <x:c r="M2626" s="54">
        <x:f t="shared" si="486"/>
        <x:v>1686.1577623195656</x:v>
      </x:c>
      <x:c r="N2626" s="54">
        <x:f t="shared" si="487"/>
        <x:v>0.67094289049969835</x:v>
      </x:c>
      <x:c r="O2626" s="55">
        <x:f t="shared" si="488"/>
        <x:v>87180</x:v>
      </x:c>
      <x:c r="P2626" s="55">
        <x:f t="shared" si="489"/>
        <x:v>17600</x:v>
      </x:c>
      <x:c r="Q2626" s="55">
        <x:f t="shared" si="490"/>
        <x:v>41773.572262492453</x:v>
      </x:c>
      <x:c r="R2626" s="55">
        <x:f t="shared" si="491"/>
        <x:v>7806.4277375075471</x:v>
      </x:c>
      <x:c r="S2626" s="1" t="str">
        <x:f t="shared" si="492"/>
        <x:v>YES</x:v>
      </x:c>
      <x:c r="T2626" s="1">
        <x:f t="shared" si="493"/>
        <x:v>7806.4277375075471</x:v>
      </x:c>
    </x:row>
    <x:row r="2627">
      <x:c r="A2627" s="1"/>
      <x:c r="B2627" s="1"/>
      <x:c r="C2627" s="1"/>
      <x:c r="D2627" s="1"/>
      <x:c r="E2627" s="1"/>
      <x:c r="F2627" s="1"/>
      <x:c r="G2627" s="1"/>
      <x:c r="H2627" s="1"/>
      <x:c r="I2627" s="53">
        <x:f t="shared" si="482"/>
        <x:v>3</x:v>
      </x:c>
      <x:c r="J2627" s="53">
        <x:f t="shared" si="483"/>
        <x:v>20</x:v>
      </x:c>
      <x:c r="K2627" s="53">
        <x:f t="shared" si="484"/>
        <x:v>8</x:v>
      </x:c>
      <x:c r="L2627" s="53">
        <x:f t="shared" si="485"/>
        <x:v>31</x:v>
      </x:c>
      <x:c r="M2627" s="54">
        <x:f t="shared" si="486"/>
        <x:v>1740.1548605995458</x:v>
      </x:c>
      <x:c r="N2627" s="54">
        <x:f t="shared" si="487"/>
        <x:v>0.70844087541635126</x:v>
      </x:c>
      <x:c r="O2627" s="55">
        <x:f t="shared" si="488"/>
        <x:v>89880</x:v>
      </x:c>
      <x:c r="P2627" s="55">
        <x:f t="shared" si="489"/>
        <x:v>18480</x:v>
      </x:c>
      <x:c r="Q2627" s="55">
        <x:f t="shared" si="490"/>
        <x:v>42711.02188540878</x:v>
      </x:c>
      <x:c r="R2627" s="55">
        <x:f t="shared" si="491"/>
        <x:v>8688.9781145912202</x:v>
      </x:c>
      <x:c r="S2627" s="1" t="str">
        <x:f t="shared" si="492"/>
        <x:v>YES</x:v>
      </x:c>
      <x:c r="T2627" s="1">
        <x:f t="shared" si="493"/>
        <x:v>8688.9781145912202</x:v>
      </x:c>
    </x:row>
    <x:row r="2628">
      <x:c r="A2628" s="1"/>
      <x:c r="B2628" s="1"/>
      <x:c r="C2628" s="1"/>
      <x:c r="D2628" s="1"/>
      <x:c r="E2628" s="1"/>
      <x:c r="F2628" s="1"/>
      <x:c r="G2628" s="1"/>
      <x:c r="H2628" s="1"/>
      <x:c r="I2628" s="53">
        <x:f t="shared" si="482"/>
        <x:v>3</x:v>
      </x:c>
      <x:c r="J2628" s="53">
        <x:f t="shared" si="483"/>
        <x:v>20</x:v>
      </x:c>
      <x:c r="K2628" s="53">
        <x:f t="shared" si="484"/>
        <x:v>9</x:v>
      </x:c>
      <x:c r="L2628" s="53">
        <x:f t="shared" si="485"/>
        <x:v>32</x:v>
      </x:c>
      <x:c r="M2628" s="54">
        <x:f t="shared" si="486"/>
        <x:v>1795.4481960399403</x:v>
      </x:c>
      <x:c r="N2628" s="54">
        <x:f t="shared" si="487"/>
        <x:v>0.74683902502773636</x:v>
      </x:c>
      <x:c r="O2628" s="55">
        <x:f t="shared" si="488"/>
        <x:v>92580</x:v>
      </x:c>
      <x:c r="P2628" s="55">
        <x:f t="shared" si="489"/>
        <x:v>19360</x:v>
      </x:c>
      <x:c r="Q2628" s="55">
        <x:f t="shared" si="490"/>
        <x:v>43670.975625693405</x:v>
      </x:c>
      <x:c r="R2628" s="55">
        <x:f t="shared" si="491"/>
        <x:v>9549.0243743065948</x:v>
      </x:c>
      <x:c r="S2628" s="1" t="str">
        <x:f t="shared" si="492"/>
        <x:v>YES</x:v>
      </x:c>
      <x:c r="T2628" s="1">
        <x:f t="shared" si="493"/>
        <x:v>9549.0243743065948</x:v>
      </x:c>
    </x:row>
    <x:row r="2629">
      <x:c r="A2629" s="1"/>
      <x:c r="B2629" s="1"/>
      <x:c r="C2629" s="1"/>
      <x:c r="D2629" s="1"/>
      <x:c r="E2629" s="1"/>
      <x:c r="F2629" s="1"/>
      <x:c r="G2629" s="1"/>
      <x:c r="H2629" s="1"/>
      <x:c r="I2629" s="53">
        <x:f t="shared" si="482"/>
        <x:v>3</x:v>
      </x:c>
      <x:c r="J2629" s="53">
        <x:f t="shared" si="483"/>
        <x:v>20</x:v>
      </x:c>
      <x:c r="K2629" s="53">
        <x:f t="shared" si="484"/>
        <x:v>10</x:v>
      </x:c>
      <x:c r="L2629" s="53">
        <x:f t="shared" si="485"/>
        <x:v>33</x:v>
      </x:c>
      <x:c r="M2629" s="54">
        <x:f t="shared" si="486"/>
        <x:v>1852.0617375231532</x:v>
      </x:c>
      <x:c r="N2629" s="54">
        <x:f t="shared" si="487"/>
        <x:v>0.78615398439107864</x:v>
      </x:c>
      <x:c r="O2629" s="55">
        <x:f t="shared" si="488"/>
        <x:v>95280</x:v>
      </x:c>
      <x:c r="P2629" s="55">
        <x:f t="shared" si="489"/>
        <x:v>20240</x:v>
      </x:c>
      <x:c r="Q2629" s="55">
        <x:f t="shared" si="490"/>
        <x:v>44653.849609776968</x:v>
      </x:c>
      <x:c r="R2629" s="55">
        <x:f t="shared" si="491"/>
        <x:v>10386.150390223032</x:v>
      </x:c>
      <x:c r="S2629" s="1" t="str">
        <x:f t="shared" si="492"/>
        <x:v>YES</x:v>
      </x:c>
      <x:c r="T2629" s="1">
        <x:f t="shared" si="493"/>
        <x:v>10386.150390223032</x:v>
      </x:c>
    </x:row>
    <x:row r="2630">
      <x:c r="A2630" s="1"/>
      <x:c r="B2630" s="1"/>
      <x:c r="C2630" s="1"/>
      <x:c r="D2630" s="1"/>
      <x:c r="E2630" s="1"/>
      <x:c r="F2630" s="1"/>
      <x:c r="G2630" s="1"/>
      <x:c r="H2630" s="1"/>
      <x:c r="I2630" s="53">
        <x:f t="shared" si="482"/>
        <x:v>3</x:v>
      </x:c>
      <x:c r="J2630" s="53">
        <x:f t="shared" si="483"/>
        <x:v>20</x:v>
      </x:c>
      <x:c r="K2630" s="53">
        <x:f t="shared" si="484"/>
        <x:v>11</x:v>
      </x:c>
      <x:c r="L2630" s="53">
        <x:f t="shared" si="485"/>
        <x:v>34</x:v>
      </x:c>
      <x:c r="M2630" s="54">
        <x:f t="shared" si="486"/>
        <x:v>1910.0198506165921</x:v>
      </x:c>
      <x:c r="N2630" s="54">
        <x:f t="shared" si="487"/>
        <x:v>0.82640267403930001</x:v>
      </x:c>
      <x:c r="O2630" s="55">
        <x:f t="shared" si="488"/>
        <x:v>97980</x:v>
      </x:c>
      <x:c r="P2630" s="55">
        <x:f t="shared" si="489"/>
        <x:v>21120</x:v>
      </x:c>
      <x:c r="Q2630" s="55">
        <x:f t="shared" si="490"/>
        <x:v>45660.066850982505</x:v>
      </x:c>
      <x:c r="R2630" s="55">
        <x:f t="shared" si="491"/>
        <x:v>11199.933149017495</x:v>
      </x:c>
      <x:c r="S2630" s="1" t="str">
        <x:f t="shared" si="492"/>
        <x:v>YES</x:v>
      </x:c>
      <x:c r="T2630" s="1">
        <x:f t="shared" si="493"/>
        <x:v>11199.933149017495</x:v>
      </x:c>
    </x:row>
    <x:row r="2631">
      <x:c r="A2631" s="1"/>
      <x:c r="B2631" s="1"/>
      <x:c r="C2631" s="1"/>
      <x:c r="D2631" s="1"/>
      <x:c r="E2631" s="1"/>
      <x:c r="F2631" s="1"/>
      <x:c r="G2631" s="1"/>
      <x:c r="H2631" s="1"/>
      <x:c r="I2631" s="53">
        <x:f t="shared" si="482"/>
        <x:v>3</x:v>
      </x:c>
      <x:c r="J2631" s="53">
        <x:f t="shared" si="483"/>
        <x:v>20</x:v>
      </x:c>
      <x:c r="K2631" s="53">
        <x:f t="shared" si="484"/>
        <x:v>12</x:v>
      </x:c>
      <x:c r="L2631" s="53">
        <x:f t="shared" si="485"/>
        <x:v>35</x:v>
      </x:c>
      <x:c r="M2631" s="54">
        <x:f t="shared" si="486"/>
        <x:v>1969.3473037446565</x:v>
      </x:c>
      <x:c r="N2631" s="54">
        <x:f t="shared" si="487"/>
        <x:v>0.86760229426712254</x:v>
      </x:c>
      <x:c r="O2631" s="55">
        <x:f t="shared" si="488"/>
        <x:v>100680</x:v>
      </x:c>
      <x:c r="P2631" s="55">
        <x:f t="shared" si="489"/>
        <x:v>22000</x:v>
      </x:c>
      <x:c r="Q2631" s="55">
        <x:f t="shared" si="490"/>
        <x:v>46690.057356678066</x:v>
      </x:c>
      <x:c r="R2631" s="55">
        <x:f t="shared" si="491"/>
        <x:v>11989.942643321934</x:v>
      </x:c>
      <x:c r="S2631" s="1" t="str">
        <x:f t="shared" si="492"/>
        <x:v>YES</x:v>
      </x:c>
      <x:c r="T2631" s="1">
        <x:f t="shared" si="493"/>
        <x:v>11989.942643321934</x:v>
      </x:c>
    </x:row>
    <x:row r="2632">
      <x:c r="A2632" s="1"/>
      <x:c r="B2632" s="1"/>
      <x:c r="C2632" s="1"/>
      <x:c r="D2632" s="1"/>
      <x:c r="E2632" s="1"/>
      <x:c r="F2632" s="1"/>
      <x:c r="G2632" s="1"/>
      <x:c r="H2632" s="1"/>
      <x:c r="I2632" s="53">
        <x:f t="shared" si="482"/>
        <x:v>3</x:v>
      </x:c>
      <x:c r="J2632" s="53">
        <x:f t="shared" si="483"/>
        <x:v>20</x:v>
      </x:c>
      <x:c r="K2632" s="53">
        <x:f t="shared" si="484"/>
        <x:v>13</x:v>
      </x:c>
      <x:c r="L2632" s="53">
        <x:f t="shared" si="485"/>
        <x:v>36</x:v>
      </x:c>
      <x:c r="M2632" s="54">
        <x:f t="shared" si="486"/>
        <x:v>2030.0692744530409</x:v>
      </x:c>
      <x:c r="N2632" s="54">
        <x:f t="shared" si="487"/>
        <x:v>0.90977032948127834</x:v>
      </x:c>
      <x:c r="O2632" s="55">
        <x:f t="shared" si="488"/>
        <x:v>103380</x:v>
      </x:c>
      <x:c r="P2632" s="55">
        <x:f t="shared" si="489"/>
        <x:v>22880</x:v>
      </x:c>
      <x:c r="Q2632" s="55">
        <x:f t="shared" si="490"/>
        <x:v>47744.258237031958</x:v>
      </x:c>
      <x:c r="R2632" s="55">
        <x:f t="shared" si="491"/>
        <x:v>12755.741762968042</x:v>
      </x:c>
      <x:c r="S2632" s="1" t="str">
        <x:f t="shared" si="492"/>
        <x:v>YES</x:v>
      </x:c>
      <x:c r="T2632" s="1">
        <x:f t="shared" si="493"/>
        <x:v>12755.741762968042</x:v>
      </x:c>
    </x:row>
    <x:row r="2633">
      <x:c r="A2633" s="1"/>
      <x:c r="B2633" s="1"/>
      <x:c r="C2633" s="1"/>
      <x:c r="D2633" s="1"/>
      <x:c r="E2633" s="1"/>
      <x:c r="F2633" s="1"/>
      <x:c r="G2633" s="1"/>
      <x:c r="H2633" s="1"/>
      <x:c r="I2633" s="53">
        <x:f t="shared" si="482"/>
        <x:v>3</x:v>
      </x:c>
      <x:c r="J2633" s="53">
        <x:f t="shared" si="483"/>
        <x:v>20</x:v>
      </x:c>
      <x:c r="K2633" s="53">
        <x:f t="shared" si="484"/>
        <x:v>14</x:v>
      </x:c>
      <x:c r="L2633" s="53">
        <x:f t="shared" si="485"/>
        <x:v>37</x:v>
      </x:c>
      <x:c r="M2633" s="54">
        <x:f t="shared" si="486"/>
        <x:v>2092.2113557667021</x:v>
      </x:c>
      <x:c r="N2633" s="54">
        <x:f t="shared" si="487"/>
        <x:v>0.95292455261576536</x:v>
      </x:c>
      <x:c r="O2633" s="55">
        <x:f t="shared" si="488"/>
        <x:v>106080</x:v>
      </x:c>
      <x:c r="P2633" s="55">
        <x:f t="shared" si="489"/>
        <x:v>23760</x:v>
      </x:c>
      <x:c r="Q2633" s="55">
        <x:f t="shared" si="490"/>
        <x:v>48823.113815394128</x:v>
      </x:c>
      <x:c r="R2633" s="55">
        <x:f t="shared" si="491"/>
        <x:v>13496.886184605872</x:v>
      </x:c>
      <x:c r="S2633" s="1" t="str">
        <x:f t="shared" si="492"/>
        <x:v>YES</x:v>
      </x:c>
      <x:c r="T2633" s="1">
        <x:f t="shared" si="493"/>
        <x:v>13496.886184605872</x:v>
      </x:c>
    </x:row>
    <x:row r="2634">
      <x:c r="A2634" s="1"/>
      <x:c r="B2634" s="1"/>
      <x:c r="C2634" s="1"/>
      <x:c r="D2634" s="1"/>
      <x:c r="E2634" s="1"/>
      <x:c r="F2634" s="1"/>
      <x:c r="G2634" s="1"/>
      <x:c r="H2634" s="1"/>
      <x:c r="I2634" s="53">
        <x:f t="shared" si="482"/>
        <x:v>3</x:v>
      </x:c>
      <x:c r="J2634" s="53">
        <x:f t="shared" si="483"/>
        <x:v>20</x:v>
      </x:c>
      <x:c r="K2634" s="53">
        <x:f t="shared" si="484"/>
        <x:v>15</x:v>
      </x:c>
      <x:c r="L2634" s="53">
        <x:f t="shared" si="485"/>
        <x:v>38</x:v>
      </x:c>
      <x:c r="M2634" s="54">
        <x:f t="shared" si="486"/>
        <x:v>2155.7995626428483</x:v>
      </x:c>
      <x:c r="N2634" s="54">
        <x:f t="shared" si="487"/>
        <x:v>0.99708302961308903</x:v>
      </x:c>
      <x:c r="O2634" s="55">
        <x:f t="shared" si="488"/>
        <x:v>108780</x:v>
      </x:c>
      <x:c r="P2634" s="55">
        <x:f t="shared" si="489"/>
        <x:v>24640</x:v>
      </x:c>
      <x:c r="Q2634" s="55">
        <x:f t="shared" si="490"/>
        <x:v>49927.075740327229</x:v>
      </x:c>
      <x:c r="R2634" s="55">
        <x:f t="shared" si="491"/>
        <x:v>14212.924259672771</x:v>
      </x:c>
      <x:c r="S2634" s="1" t="str">
        <x:f t="shared" si="492"/>
        <x:v>YES</x:v>
      </x:c>
      <x:c r="T2634" s="1">
        <x:f t="shared" si="493"/>
        <x:v>14212.924259672771</x:v>
      </x:c>
    </x:row>
    <x:row r="2635">
      <x:c r="A2635" s="1"/>
      <x:c r="B2635" s="1"/>
      <x:c r="C2635" s="1"/>
      <x:c r="D2635" s="1"/>
      <x:c r="E2635" s="1"/>
      <x:c r="F2635" s="1"/>
      <x:c r="G2635" s="1"/>
      <x:c r="H2635" s="1"/>
      <x:c r="I2635" s="53">
        <x:f t="shared" si="482"/>
        <x:v>3</x:v>
      </x:c>
      <x:c r="J2635" s="53">
        <x:f t="shared" si="483"/>
        <x:v>20</x:v>
      </x:c>
      <x:c r="K2635" s="53">
        <x:f t="shared" si="484"/>
        <x:v>16</x:v>
      </x:c>
      <x:c r="L2635" s="53">
        <x:f t="shared" si="485"/>
        <x:v>39</x:v>
      </x:c>
      <x:c r="M2635" s="54">
        <x:f t="shared" si="486"/>
        <x:v>2220.8603385203378</x:v>
      </x:c>
      <x:c r="N2635" s="54">
        <x:f t="shared" si="487"/>
        <x:v>1.0422641239724568</x:v>
      </x:c>
      <x:c r="O2635" s="55">
        <x:f t="shared" si="488"/>
        <x:v>111480</x:v>
      </x:c>
      <x:c r="P2635" s="55">
        <x:f t="shared" si="489"/>
        <x:v>25520</x:v>
      </x:c>
      <x:c r="Q2635" s="55">
        <x:f t="shared" si="490"/>
        <x:v>51056.603099311418</x:v>
      </x:c>
      <x:c r="R2635" s="55">
        <x:f t="shared" si="491"/>
        <x:v>14903.396900688582</x:v>
      </x:c>
      <x:c r="S2635" s="1" t="str">
        <x:f t="shared" si="492"/>
        <x:v>YES</x:v>
      </x:c>
      <x:c r="T2635" s="1">
        <x:f t="shared" si="493"/>
        <x:v>14903.396900688582</x:v>
      </x:c>
    </x:row>
    <x:row r="2636">
      <x:c r="A2636" s="1"/>
      <x:c r="B2636" s="1"/>
      <x:c r="C2636" s="1"/>
      <x:c r="D2636" s="1"/>
      <x:c r="E2636" s="1"/>
      <x:c r="F2636" s="1"/>
      <x:c r="G2636" s="1"/>
      <x:c r="H2636" s="1"/>
      <x:c r="I2636" s="53">
        <x:f t="shared" si="482"/>
        <x:v>3</x:v>
      </x:c>
      <x:c r="J2636" s="53">
        <x:f t="shared" si="483"/>
        <x:v>20</x:v>
      </x:c>
      <x:c r="K2636" s="53">
        <x:f t="shared" si="484"/>
        <x:v>17</x:v>
      </x:c>
      <x:c r="L2636" s="53">
        <x:f t="shared" si="485"/>
        <x:v>40</x:v>
      </x:c>
      <x:c r="M2636" s="54">
        <x:f t="shared" si="486"/>
        <x:v>2287.4205619668778</x:v>
      </x:c>
      <x:c r="N2636" s="54">
        <x:f t="shared" si="487"/>
        <x:v>1.0884865013658873</x:v>
      </x:c>
      <x:c r="O2636" s="55">
        <x:f t="shared" si="488"/>
        <x:v>114180</x:v>
      </x:c>
      <x:c r="P2636" s="55">
        <x:f t="shared" si="489"/>
        <x:v>26400</x:v>
      </x:c>
      <x:c r="Q2636" s="55">
        <x:f t="shared" si="490"/>
        <x:v>52212.162534147181</x:v>
      </x:c>
      <x:c r="R2636" s="55">
        <x:f t="shared" si="491"/>
        <x:v>15567.837465852819</x:v>
      </x:c>
      <x:c r="S2636" s="1" t="str">
        <x:f t="shared" si="492"/>
        <x:v>YES</x:v>
      </x:c>
      <x:c r="T2636" s="1">
        <x:f t="shared" si="493"/>
        <x:v>15567.837465852819</x:v>
      </x:c>
    </x:row>
    <x:row r="2637">
      <x:c r="A2637" s="1"/>
      <x:c r="B2637" s="1"/>
      <x:c r="C2637" s="1"/>
      <x:c r="D2637" s="1"/>
      <x:c r="E2637" s="1"/>
      <x:c r="F2637" s="1"/>
      <x:c r="G2637" s="1"/>
      <x:c r="H2637" s="1"/>
      <x:c r="I2637" s="53">
        <x:f t="shared" si="482"/>
        <x:v>3</x:v>
      </x:c>
      <x:c r="J2637" s="53">
        <x:f t="shared" si="483"/>
        <x:v>20</x:v>
      </x:c>
      <x:c r="K2637" s="53">
        <x:f t="shared" si="484"/>
        <x:v>18</x:v>
      </x:c>
      <x:c r="L2637" s="53">
        <x:f t="shared" si="485"/>
        <x:v>41</x:v>
      </x:c>
      <x:c r="M2637" s="54">
        <x:f t="shared" si="486"/>
        <x:v>2355.5075534254652</x:v>
      </x:c>
      <x:c r="N2637" s="54">
        <x:f t="shared" si="487"/>
        <x:v>1.1357691343232397</x:v>
      </x:c>
      <x:c r="O2637" s="55">
        <x:f t="shared" si="488"/>
        <x:v>116880</x:v>
      </x:c>
      <x:c r="P2637" s="55">
        <x:f t="shared" si="489"/>
        <x:v>27280</x:v>
      </x:c>
      <x:c r="Q2637" s="55">
        <x:f t="shared" si="490"/>
        <x:v>53394.228358080989</x:v>
      </x:c>
      <x:c r="R2637" s="55">
        <x:f t="shared" si="491"/>
        <x:v>16205.771641919011</x:v>
      </x:c>
      <x:c r="S2637" s="1" t="str">
        <x:f t="shared" si="492"/>
        <x:v>YES</x:v>
      </x:c>
      <x:c r="T2637" s="1">
        <x:f t="shared" si="493"/>
        <x:v>16205.771641919011</x:v>
      </x:c>
    </x:row>
    <x:row r="2638">
      <x:c r="A2638" s="1"/>
      <x:c r="B2638" s="1"/>
      <x:c r="C2638" s="1"/>
      <x:c r="D2638" s="1"/>
      <x:c r="E2638" s="1"/>
      <x:c r="F2638" s="1"/>
      <x:c r="G2638" s="1"/>
      <x:c r="H2638" s="1"/>
      <x:c r="I2638" s="53">
        <x:f t="shared" si="482"/>
        <x:v>3</x:v>
      </x:c>
      <x:c r="J2638" s="53">
        <x:f t="shared" si="483"/>
        <x:v>20</x:v>
      </x:c>
      <x:c r="K2638" s="53">
        <x:f t="shared" si="484"/>
        <x:v>19</x:v>
      </x:c>
      <x:c r="L2638" s="53">
        <x:f t="shared" si="485"/>
        <x:v>42</x:v>
      </x:c>
      <x:c r="M2638" s="54">
        <x:f t="shared" si="486"/>
        <x:v>2425.1490820614872</x:v>
      </x:c>
      <x:c r="N2638" s="54">
        <x:f t="shared" si="487"/>
        <x:v>1.184131306987144</x:v>
      </x:c>
      <x:c r="O2638" s="55">
        <x:f t="shared" si="488"/>
        <x:v>119580</x:v>
      </x:c>
      <x:c r="P2638" s="55">
        <x:f t="shared" si="489"/>
        <x:v>28160</x:v>
      </x:c>
      <x:c r="Q2638" s="55">
        <x:f t="shared" si="490"/>
        <x:v>54603.282674678601</x:v>
      </x:c>
      <x:c r="R2638" s="55">
        <x:f t="shared" si="491"/>
        <x:v>16816.717325321399</x:v>
      </x:c>
      <x:c r="S2638" s="1" t="str">
        <x:f t="shared" si="492"/>
        <x:v>YES</x:v>
      </x:c>
      <x:c r="T2638" s="1">
        <x:f t="shared" si="493"/>
        <x:v>16816.717325321399</x:v>
      </x:c>
    </x:row>
    <x:row r="2639">
      <x:c r="A2639" s="1"/>
      <x:c r="B2639" s="1"/>
      <x:c r="C2639" s="1"/>
      <x:c r="D2639" s="1"/>
      <x:c r="E2639" s="1"/>
      <x:c r="F2639" s="1"/>
      <x:c r="G2639" s="1"/>
      <x:c r="H2639" s="1"/>
      <x:c r="I2639" s="53">
        <x:f t="shared" si="482"/>
        <x:v>3</x:v>
      </x:c>
      <x:c r="J2639" s="53">
        <x:f t="shared" si="483"/>
        <x:v>20</x:v>
      </x:c>
      <x:c r="K2639" s="53">
        <x:f t="shared" si="484"/>
        <x:v>20</x:v>
      </x:c>
      <x:c r="L2639" s="53">
        <x:f t="shared" si="485"/>
        <x:v>43</x:v>
      </x:c>
      <x:c r="M2639" s="54">
        <x:f t="shared" si="486"/>
        <x:v>2496.3733727119643</x:v>
      </x:c>
      <x:c r="N2639" s="54">
        <x:f t="shared" si="487"/>
        <x:v>1.233592619938864</x:v>
      </x:c>
      <x:c r="O2639" s="55">
        <x:f t="shared" si="488"/>
        <x:v>122280</x:v>
      </x:c>
      <x:c r="P2639" s="55">
        <x:f t="shared" si="489"/>
        <x:v>29040</x:v>
      </x:c>
      <x:c r="Q2639" s="55">
        <x:f t="shared" si="490"/>
        <x:v>55839.815498471602</x:v>
      </x:c>
      <x:c r="R2639" s="55">
        <x:f t="shared" si="491"/>
        <x:v>17400.184501528398</x:v>
      </x:c>
      <x:c r="S2639" s="1" t="str">
        <x:f t="shared" si="492"/>
        <x:v>YES</x:v>
      </x:c>
      <x:c r="T2639" s="1">
        <x:f t="shared" si="493"/>
        <x:v>17400.184501528398</x:v>
      </x:c>
    </x:row>
    <x:row r="2640">
      <x:c r="A2640" s="1"/>
      <x:c r="B2640" s="1"/>
      <x:c r="C2640" s="1"/>
      <x:c r="D2640" s="1"/>
      <x:c r="E2640" s="1"/>
      <x:c r="F2640" s="1"/>
      <x:c r="G2640" s="1"/>
      <x:c r="H2640" s="1"/>
      <x:c r="I2640" s="53">
        <x:f t="shared" si="482"/>
        <x:v>3</x:v>
      </x:c>
      <x:c r="J2640" s="53">
        <x:f t="shared" si="483"/>
        <x:v>20</x:v>
      </x:c>
      <x:c r="K2640" s="53">
        <x:f t="shared" si="484"/>
        <x:v>21</x:v>
      </x:c>
      <x:c r="L2640" s="53">
        <x:f t="shared" si="485"/>
        <x:v>44</x:v>
      </x:c>
      <x:c r="M2640" s="54">
        <x:f t="shared" si="486"/>
        <x:v>2569.209112938408</x:v>
      </x:c>
      <x:c r="N2640" s="54">
        <x:f t="shared" si="487"/>
        <x:v>1.2841729950961167</x:v>
      </x:c>
      <x:c r="O2640" s="55">
        <x:f t="shared" si="488"/>
        <x:v>124980</x:v>
      </x:c>
      <x:c r="P2640" s="55">
        <x:f t="shared" si="489"/>
        <x:v>29920</x:v>
      </x:c>
      <x:c r="Q2640" s="55">
        <x:f t="shared" si="490"/>
        <x:v>57104.32487740292</x:v>
      </x:c>
      <x:c r="R2640" s="55">
        <x:f t="shared" si="491"/>
        <x:v>17955.67512259708</x:v>
      </x:c>
      <x:c r="S2640" s="1" t="str">
        <x:f t="shared" si="492"/>
        <x:v>YES</x:v>
      </x:c>
      <x:c r="T2640" s="1">
        <x:f t="shared" si="493"/>
        <x:v>17955.67512259708</x:v>
      </x:c>
    </x:row>
    <x:row r="2641">
      <x:c r="A2641" s="1"/>
      <x:c r="B2641" s="1"/>
      <x:c r="C2641" s="1"/>
      <x:c r="D2641" s="1"/>
      <x:c r="E2641" s="1"/>
      <x:c r="F2641" s="1"/>
      <x:c r="G2641" s="1"/>
      <x:c r="H2641" s="1"/>
      <x:c r="I2641" s="53">
        <x:f t="shared" si="482"/>
        <x:v>3</x:v>
      </x:c>
      <x:c r="J2641" s="53">
        <x:f t="shared" si="483"/>
        <x:v>20</x:v>
      </x:c>
      <x:c r="K2641" s="53">
        <x:f t="shared" si="484"/>
        <x:v>22</x:v>
      </x:c>
      <x:c r="L2641" s="53">
        <x:f t="shared" si="485"/>
        <x:v>45</x:v>
      </x:c>
      <x:c r="M2641" s="54">
        <x:f t="shared" si="486"/>
        <x:v>2643.685460184804</x:v>
      </x:c>
      <x:c r="N2641" s="54">
        <x:f t="shared" si="487"/>
        <x:v>1.3358926806838918</x:v>
      </x:c>
      <x:c r="O2641" s="55">
        <x:f t="shared" si="488"/>
        <x:v>127680</x:v>
      </x:c>
      <x:c r="P2641" s="55">
        <x:f t="shared" si="489"/>
        <x:v>30800</x:v>
      </x:c>
      <x:c r="Q2641" s="55">
        <x:f t="shared" si="490"/>
        <x:v>58397.317017097288</x:v>
      </x:c>
      <x:c r="R2641" s="55">
        <x:f t="shared" si="491"/>
        <x:v>18482.682982902712</x:v>
      </x:c>
      <x:c r="S2641" s="1" t="str">
        <x:f t="shared" si="492"/>
        <x:v>YES</x:v>
      </x:c>
      <x:c r="T2641" s="1">
        <x:f t="shared" si="493"/>
        <x:v>18482.682982902712</x:v>
      </x:c>
    </x:row>
    <x:row r="2642">
      <x:c r="A2642" s="1"/>
      <x:c r="B2642" s="1"/>
      <x:c r="C2642" s="1"/>
      <x:c r="D2642" s="1"/>
      <x:c r="E2642" s="1"/>
      <x:c r="F2642" s="1"/>
      <x:c r="G2642" s="1"/>
      <x:c r="H2642" s="1"/>
      <x:c r="I2642" s="53">
        <x:f t="shared" si="482"/>
        <x:v>3</x:v>
      </x:c>
      <x:c r="J2642" s="53">
        <x:f t="shared" si="483"/>
        <x:v>20</x:v>
      </x:c>
      <x:c r="K2642" s="53">
        <x:f t="shared" si="484"/>
        <x:v>23</x:v>
      </x:c>
      <x:c r="L2642" s="53">
        <x:f t="shared" si="485"/>
        <x:v>46</x:v>
      </x:c>
      <x:c r="M2642" s="54">
        <x:f t="shared" si="486"/>
        <x:v>2719.8320490422402</x:v>
      </x:c>
      <x:c r="N2642" s="54">
        <x:f t="shared" si="487"/>
        <x:v>1.3887722562793334</x:v>
      </x:c>
      <x:c r="O2642" s="55">
        <x:f t="shared" si="488"/>
        <x:v>130380</x:v>
      </x:c>
      <x:c r="P2642" s="55">
        <x:f t="shared" si="489"/>
        <x:v>31680</x:v>
      </x:c>
      <x:c r="Q2642" s="55">
        <x:f t="shared" si="490"/>
        <x:v>59719.306406983334</x:v>
      </x:c>
      <x:c r="R2642" s="55">
        <x:f t="shared" si="491"/>
        <x:v>18980.693593016666</x:v>
      </x:c>
      <x:c r="S2642" s="1" t="str">
        <x:f t="shared" si="492"/>
        <x:v>YES</x:v>
      </x:c>
      <x:c r="T2642" s="1">
        <x:f t="shared" si="493"/>
        <x:v>18980.693593016666</x:v>
      </x:c>
    </x:row>
    <x:row r="2643">
      <x:c r="A2643" s="1"/>
      <x:c r="B2643" s="1"/>
      <x:c r="C2643" s="1"/>
      <x:c r="D2643" s="1"/>
      <x:c r="E2643" s="1"/>
      <x:c r="F2643" s="1"/>
      <x:c r="G2643" s="1"/>
      <x:c r="H2643" s="1"/>
      <x:c r="I2643" s="53">
        <x:f t="shared" si="482"/>
        <x:v>3</x:v>
      </x:c>
      <x:c r="J2643" s="53">
        <x:f t="shared" si="483"/>
        <x:v>20</x:v>
      </x:c>
      <x:c r="K2643" s="53">
        <x:f t="shared" si="484"/>
        <x:v>24</x:v>
      </x:c>
      <x:c r="L2643" s="53">
        <x:f t="shared" si="485"/>
        <x:v>47</x:v>
      </x:c>
      <x:c r="M2643" s="54">
        <x:f t="shared" si="486"/>
        <x:v>2797.6789986217364</x:v>
      </x:c>
      <x:c r="N2643" s="54">
        <x:f t="shared" si="487"/>
        <x:v>1.4428326379317613</x:v>
      </x:c>
      <x:c r="O2643" s="55">
        <x:f t="shared" si="488"/>
        <x:v>133080</x:v>
      </x:c>
      <x:c r="P2643" s="55">
        <x:f t="shared" si="489"/>
        <x:v>32560</x:v>
      </x:c>
      <x:c r="Q2643" s="55">
        <x:f t="shared" si="490"/>
        <x:v>61070.815948294032</x:v>
      </x:c>
      <x:c r="R2643" s="55">
        <x:f t="shared" si="491"/>
        <x:v>19449.184051705968</x:v>
      </x:c>
      <x:c r="S2643" s="1" t="str">
        <x:f t="shared" si="492"/>
        <x:v>YES</x:v>
      </x:c>
      <x:c r="T2643" s="1">
        <x:f t="shared" si="493"/>
        <x:v>19449.184051705968</x:v>
      </x:c>
    </x:row>
    <x:row r="2644">
      <x:c r="A2644" s="1"/>
      <x:c r="B2644" s="1"/>
      <x:c r="C2644" s="1"/>
      <x:c r="D2644" s="1"/>
      <x:c r="E2644" s="1"/>
      <x:c r="F2644" s="1"/>
      <x:c r="G2644" s="1"/>
      <x:c r="H2644" s="1"/>
      <x:c r="I2644" s="53">
        <x:f t="shared" si="482"/>
        <x:v>3</x:v>
      </x:c>
      <x:c r="J2644" s="53">
        <x:f t="shared" si="483"/>
        <x:v>20</x:v>
      </x:c>
      <x:c r="K2644" s="53">
        <x:f t="shared" si="484"/>
        <x:v>25</x:v>
      </x:c>
      <x:c r="L2644" s="53">
        <x:f t="shared" si="485"/>
        <x:v>48</x:v>
      </x:c>
      <x:c r="M2644" s="54">
        <x:f t="shared" si="486"/>
        <x:v>2877.2569200368339</x:v>
      </x:c>
      <x:c r="N2644" s="54">
        <x:f t="shared" si="487"/>
        <x:v>1.4980950833589124</x:v>
      </x:c>
      <x:c r="O2644" s="55">
        <x:f t="shared" si="488"/>
        <x:v>135780</x:v>
      </x:c>
      <x:c r="P2644" s="55">
        <x:f t="shared" si="489"/>
        <x:v>33440</x:v>
      </x:c>
      <x:c r="Q2644" s="55">
        <x:f t="shared" si="490"/>
        <x:v>62452.377083972809</x:v>
      </x:c>
      <x:c r="R2644" s="55">
        <x:f t="shared" si="491"/>
        <x:v>19887.622916027191</x:v>
      </x:c>
      <x:c r="S2644" s="1" t="str">
        <x:f t="shared" si="492"/>
        <x:v>YES</x:v>
      </x:c>
      <x:c r="T2644" s="1">
        <x:f t="shared" si="493"/>
        <x:v>19887.622916027191</x:v>
      </x:c>
    </x:row>
    <x:row r="2645">
      <x:c r="A2645" s="1"/>
      <x:c r="B2645" s="1"/>
      <x:c r="C2645" s="1"/>
      <x:c r="D2645" s="1"/>
      <x:c r="E2645" s="1"/>
      <x:c r="F2645" s="1"/>
      <x:c r="G2645" s="1"/>
      <x:c r="H2645" s="1"/>
      <x:c r="I2645" s="53">
        <x:f t="shared" si="482"/>
        <x:v>3</x:v>
      </x:c>
      <x:c r="J2645" s="53">
        <x:f t="shared" si="483"/>
        <x:v>20</x:v>
      </x:c>
      <x:c r="K2645" s="53">
        <x:f t="shared" si="484"/>
        <x:v>26</x:v>
      </x:c>
      <x:c r="L2645" s="53">
        <x:f t="shared" si="485"/>
        <x:v>49</x:v>
      </x:c>
      <x:c r="M2645" s="54">
        <x:f t="shared" si="486"/>
        <x:v>2958.596923997552</x:v>
      </x:c>
      <x:c r="N2645" s="54">
        <x:f t="shared" si="487"/>
        <x:v>1.5545811972205223</x:v>
      </x:c>
      <x:c r="O2645" s="55">
        <x:f t="shared" si="488"/>
        <x:v>138480</x:v>
      </x:c>
      <x:c r="P2645" s="55">
        <x:f t="shared" si="489"/>
        <x:v>34320</x:v>
      </x:c>
      <x:c r="Q2645" s="55">
        <x:f t="shared" si="490"/>
        <x:v>63864.529930513054</x:v>
      </x:c>
      <x:c r="R2645" s="55">
        <x:f t="shared" si="491"/>
        <x:v>20295.470069486946</x:v>
      </x:c>
      <x:c r="S2645" s="1" t="str">
        <x:f t="shared" si="492"/>
        <x:v>YES</x:v>
      </x:c>
      <x:c r="T2645" s="1">
        <x:f t="shared" si="493"/>
        <x:v>20295.470069486946</x:v>
      </x:c>
    </x:row>
    <x:row r="2646">
      <x:c r="A2646" s="1"/>
      <x:c r="B2646" s="1"/>
      <x:c r="C2646" s="1"/>
      <x:c r="D2646" s="1"/>
      <x:c r="E2646" s="1"/>
      <x:c r="F2646" s="1"/>
      <x:c r="G2646" s="1"/>
      <x:c r="H2646" s="1"/>
      <x:c r="I2646" s="53">
        <x:f t="shared" si="482"/>
        <x:v>3</x:v>
      </x:c>
      <x:c r="J2646" s="53">
        <x:f t="shared" si="483"/>
        <x:v>20</x:v>
      </x:c>
      <x:c r="K2646" s="53">
        <x:f t="shared" si="484"/>
        <x:v>27</x:v>
      </x:c>
      <x:c r="L2646" s="53">
        <x:f t="shared" si="485"/>
        <x:v>50</x:v>
      </x:c>
      <x:c r="M2646" s="54">
        <x:f t="shared" si="486"/>
        <x:v>3041.7306285173081</x:v>
      </x:c>
      <x:c r="N2646" s="54">
        <x:f t="shared" si="487"/>
        <x:v>1.6123129364703528</x:v>
      </x:c>
      <x:c r="O2646" s="55">
        <x:f t="shared" si="488"/>
        <x:v>141180</x:v>
      </x:c>
      <x:c r="P2646" s="55">
        <x:f t="shared" si="489"/>
        <x:v>35200</x:v>
      </x:c>
      <x:c r="Q2646" s="55">
        <x:f t="shared" si="490"/>
        <x:v>65307.823411758822</x:v>
      </x:c>
      <x:c r="R2646" s="55">
        <x:f t="shared" si="491"/>
        <x:v>20672.176588241178</x:v>
      </x:c>
      <x:c r="S2646" s="1" t="str">
        <x:f t="shared" si="492"/>
        <x:v>YES</x:v>
      </x:c>
      <x:c r="T2646" s="1">
        <x:f t="shared" si="493"/>
        <x:v>20672.176588241178</x:v>
      </x:c>
    </x:row>
    <x:row r="2647">
      <x:c r="A2647" s="1"/>
      <x:c r="B2647" s="1"/>
      <x:c r="C2647" s="1"/>
      <x:c r="D2647" s="1"/>
      <x:c r="E2647" s="1"/>
      <x:c r="F2647" s="1"/>
      <x:c r="G2647" s="1"/>
      <x:c r="H2647" s="1"/>
      <x:c r="I2647" s="53">
        <x:f t="shared" si="482"/>
        <x:v>3</x:v>
      </x:c>
      <x:c r="J2647" s="53">
        <x:f t="shared" si="483"/>
        <x:v>20</x:v>
      </x:c>
      <x:c r="K2647" s="53">
        <x:f t="shared" si="484"/>
        <x:v>28</x:v>
      </x:c>
      <x:c r="L2647" s="53">
        <x:f t="shared" si="485"/>
        <x:v>51</x:v>
      </x:c>
      <x:c r="M2647" s="54">
        <x:f t="shared" si="486"/>
        <x:v>3126.6901667344619</x:v>
      </x:c>
      <x:c r="N2647" s="54">
        <x:f t="shared" si="487"/>
        <x:v>1.6713126157878206</x:v>
      </x:c>
      <x:c r="O2647" s="55">
        <x:f t="shared" si="488"/>
        <x:v>143880</x:v>
      </x:c>
      <x:c r="P2647" s="55">
        <x:f t="shared" si="489"/>
        <x:v>36080</x:v>
      </x:c>
      <x:c r="Q2647" s="55">
        <x:f t="shared" si="490"/>
        <x:v>66782.815394695528</x:v>
      </x:c>
      <x:c r="R2647" s="55">
        <x:f t="shared" si="491"/>
        <x:v>21017.184605304472</x:v>
      </x:c>
      <x:c r="S2647" s="1" t="str">
        <x:f t="shared" si="492"/>
        <x:v>YES</x:v>
      </x:c>
      <x:c r="T2647" s="1">
        <x:f t="shared" si="493"/>
        <x:v>21017.184605304472</x:v>
      </x:c>
    </x:row>
    <x:row r="2648">
      <x:c r="A2648" s="1"/>
      <x:c r="B2648" s="1"/>
      <x:c r="C2648" s="1"/>
      <x:c r="D2648" s="1"/>
      <x:c r="E2648" s="1"/>
      <x:c r="F2648" s="1"/>
      <x:c r="G2648" s="1"/>
      <x:c r="H2648" s="1"/>
      <x:c r="I2648" s="53">
        <x:f t="shared" si="482"/>
        <x:v>3</x:v>
      </x:c>
      <x:c r="J2648" s="53">
        <x:f t="shared" si="483"/>
        <x:v>20</x:v>
      </x:c>
      <x:c r="K2648" s="53">
        <x:f t="shared" si="484"/>
        <x:v>29</x:v>
      </x:c>
      <x:c r="L2648" s="53">
        <x:f t="shared" si="485"/>
        <x:v>52</x:v>
      </x:c>
      <x:c r="M2648" s="54">
        <x:f t="shared" si="486"/>
        <x:v>3213.5081948501156</x:v>
      </x:c>
      <x:c r="N2648" s="54">
        <x:f t="shared" si="487"/>
        <x:v>1.7316029130903581</x:v>
      </x:c>
      <x:c r="O2648" s="55">
        <x:f t="shared" si="488"/>
        <x:v>146580</x:v>
      </x:c>
      <x:c r="P2648" s="55">
        <x:f t="shared" si="489"/>
        <x:v>36960</x:v>
      </x:c>
      <x:c r="Q2648" s="55">
        <x:f t="shared" si="490"/>
        <x:v>68290.072827258948</x:v>
      </x:c>
      <x:c r="R2648" s="55">
        <x:f t="shared" si="491"/>
        <x:v>21329.927172741052</x:v>
      </x:c>
      <x:c r="S2648" s="1" t="str">
        <x:f t="shared" si="492"/>
        <x:v>YES</x:v>
      </x:c>
      <x:c r="T2648" s="1">
        <x:f t="shared" si="493"/>
        <x:v>21329.927172741052</x:v>
      </x:c>
    </x:row>
    <x:row r="2649">
      <x:c r="A2649" s="1"/>
      <x:c r="B2649" s="1"/>
      <x:c r="C2649" s="1"/>
      <x:c r="D2649" s="1"/>
      <x:c r="E2649" s="1"/>
      <x:c r="F2649" s="1"/>
      <x:c r="G2649" s="1"/>
      <x:c r="H2649" s="1"/>
      <x:c r="I2649" s="53">
        <x:f t="shared" si="482"/>
        <x:v>3</x:v>
      </x:c>
      <x:c r="J2649" s="53">
        <x:f t="shared" si="483"/>
        <x:v>20</x:v>
      </x:c>
      <x:c r="K2649" s="53">
        <x:f t="shared" si="484"/>
        <x:v>30</x:v>
      </x:c>
      <x:c r="L2649" s="53">
        <x:f t="shared" si="485"/>
        <x:v>53</x:v>
      </x:c>
      <x:c r="M2649" s="54">
        <x:f t="shared" si="486"/>
        <x:v>3302.2179001838863</x:v>
      </x:c>
      <x:c r="N2649" s="54">
        <x:f t="shared" si="487"/>
        <x:v>1.7932068751276988</x:v>
      </x:c>
      <x:c r="O2649" s="55">
        <x:f t="shared" si="488"/>
        <x:v>149280</x:v>
      </x:c>
      <x:c r="P2649" s="55">
        <x:f t="shared" si="489"/>
        <x:v>37840</x:v>
      </x:c>
      <x:c r="Q2649" s="55">
        <x:f t="shared" si="490"/>
        <x:v>69830.171878192472</x:v>
      </x:c>
      <x:c r="R2649" s="55">
        <x:f t="shared" si="491"/>
        <x:v>21609.828121807528</x:v>
      </x:c>
      <x:c r="S2649" s="1" t="str">
        <x:f t="shared" si="492"/>
        <x:v>YES</x:v>
      </x:c>
      <x:c r="T2649" s="1">
        <x:f t="shared" si="493"/>
        <x:v>21609.828121807528</x:v>
      </x:c>
    </x:row>
    <x:row r="2650">
      <x:c r="A2650" s="1"/>
      <x:c r="B2650" s="1"/>
      <x:c r="C2650" s="1"/>
      <x:c r="D2650" s="1"/>
      <x:c r="E2650" s="1"/>
      <x:c r="F2650" s="1"/>
      <x:c r="G2650" s="1"/>
      <x:c r="H2650" s="1"/>
      <x:c r="I2650" s="53">
        <x:f t="shared" si="482"/>
        <x:v>4</x:v>
      </x:c>
      <x:c r="J2650" s="53">
        <x:f t="shared" si="483"/>
        <x:v>0</x:v>
      </x:c>
      <x:c r="K2650" s="53">
        <x:f t="shared" si="484"/>
        <x:v>0</x:v>
      </x:c>
      <x:c r="L2650" s="53">
        <x:f t="shared" si="485"/>
        <x:v>4</x:v>
      </x:c>
      <x:c r="M2650" s="54">
        <x:f t="shared" si="486"/>
        <x:v>527.07600000000014</x:v>
      </x:c>
      <x:c r="N2650" s="54">
        <x:f t="shared" si="487"/>
        <x:v>0</x:v>
      </x:c>
      <x:c r="O2650" s="55">
        <x:f t="shared" si="488"/>
        <x:v>35200</x:v>
      </x:c>
      <x:c r="P2650" s="55">
        <x:f t="shared" si="489"/>
        <x:v>3520</x:v>
      </x:c>
      <x:c r="Q2650" s="55">
        <x:f t="shared" si="490"/>
        <x:v>18301.250000000004</x:v>
      </x:c>
      <x:c r="R2650" s="55">
        <x:f t="shared" si="491"/>
        <x:v>-6621.2500000000036</x:v>
      </x:c>
      <x:c r="S2650" s="1" t="str">
        <x:f t="shared" si="492"/>
        <x:v>YES</x:v>
      </x:c>
      <x:c r="T2650" s="1">
        <x:f t="shared" si="493"/>
        <x:v>-6621.2500000000036</x:v>
      </x:c>
    </x:row>
    <x:row r="2651">
      <x:c r="A2651" s="1"/>
      <x:c r="B2651" s="1"/>
      <x:c r="C2651" s="1"/>
      <x:c r="D2651" s="1"/>
      <x:c r="E2651" s="1"/>
      <x:c r="F2651" s="1"/>
      <x:c r="G2651" s="1"/>
      <x:c r="H2651" s="1"/>
      <x:c r="I2651" s="53">
        <x:f t="shared" si="482"/>
        <x:v>4</x:v>
      </x:c>
      <x:c r="J2651" s="53">
        <x:f t="shared" si="483"/>
        <x:v>0</x:v>
      </x:c>
      <x:c r="K2651" s="53">
        <x:f t="shared" si="484"/>
        <x:v>1</x:v>
      </x:c>
      <x:c r="L2651" s="53">
        <x:f t="shared" si="485"/>
        <x:v>5</x:v>
      </x:c>
      <x:c r="M2651" s="54">
        <x:f t="shared" si="486"/>
        <x:v>572.63850000000014</x:v>
      </x:c>
      <x:c r="N2651" s="54">
        <x:f t="shared" si="487"/>
        <x:v>0</x:v>
      </x:c>
      <x:c r="O2651" s="55">
        <x:f t="shared" si="488"/>
        <x:v>37900</x:v>
      </x:c>
      <x:c r="P2651" s="55">
        <x:f t="shared" si="489"/>
        <x:v>4400</x:v>
      </x:c>
      <x:c r="Q2651" s="55">
        <x:f t="shared" si="490"/>
        <x:v>19883.281250000004</x:v>
      </x:c>
      <x:c r="R2651" s="55">
        <x:f t="shared" si="491"/>
        <x:v>-6383.2812500000036</x:v>
      </x:c>
      <x:c r="S2651" s="1" t="str">
        <x:f t="shared" si="492"/>
        <x:v>YES</x:v>
      </x:c>
      <x:c r="T2651" s="1">
        <x:f t="shared" si="493"/>
        <x:v>-6383.2812500000036</x:v>
      </x:c>
    </x:row>
    <x:row r="2652">
      <x:c r="A2652" s="1"/>
      <x:c r="B2652" s="1"/>
      <x:c r="C2652" s="1"/>
      <x:c r="D2652" s="1"/>
      <x:c r="E2652" s="1"/>
      <x:c r="F2652" s="1"/>
      <x:c r="G2652" s="1"/>
      <x:c r="H2652" s="1"/>
      <x:c r="I2652" s="53">
        <x:f t="shared" si="482"/>
        <x:v>4</x:v>
      </x:c>
      <x:c r="J2652" s="53">
        <x:f t="shared" si="483"/>
        <x:v>0</x:v>
      </x:c>
      <x:c r="K2652" s="53">
        <x:f t="shared" si="484"/>
        <x:v>2</x:v>
      </x:c>
      <x:c r="L2652" s="53">
        <x:f t="shared" si="485"/>
        <x:v>6</x:v>
      </x:c>
      <x:c r="M2652" s="54">
        <x:f t="shared" si="486"/>
        <x:v>619.34006250000016</x:v>
      </x:c>
      <x:c r="N2652" s="54">
        <x:f t="shared" si="487"/>
        <x:v>0</x:v>
      </x:c>
      <x:c r="O2652" s="55">
        <x:f t="shared" si="488"/>
        <x:v>40600</x:v>
      </x:c>
      <x:c r="P2652" s="55">
        <x:f t="shared" si="489"/>
        <x:v>5280</x:v>
      </x:c>
      <x:c r="Q2652" s="55">
        <x:f t="shared" si="490"/>
        <x:v>21504.863281250004</x:v>
      </x:c>
      <x:c r="R2652" s="55">
        <x:f t="shared" si="491"/>
        <x:v>-6184.8632812500036</x:v>
      </x:c>
      <x:c r="S2652" s="1" t="str">
        <x:f t="shared" si="492"/>
        <x:v>YES</x:v>
      </x:c>
      <x:c r="T2652" s="1">
        <x:f t="shared" si="493"/>
        <x:v>-6184.8632812500036</x:v>
      </x:c>
    </x:row>
    <x:row r="2653">
      <x:c r="A2653" s="1"/>
      <x:c r="B2653" s="1"/>
      <x:c r="C2653" s="1"/>
      <x:c r="D2653" s="1"/>
      <x:c r="E2653" s="1"/>
      <x:c r="F2653" s="1"/>
      <x:c r="G2653" s="1"/>
      <x:c r="H2653" s="1"/>
      <x:c r="I2653" s="53">
        <x:f t="shared" si="482"/>
        <x:v>4</x:v>
      </x:c>
      <x:c r="J2653" s="53">
        <x:f t="shared" si="483"/>
        <x:v>0</x:v>
      </x:c>
      <x:c r="K2653" s="53">
        <x:f t="shared" si="484"/>
        <x:v>3</x:v>
      </x:c>
      <x:c r="L2653" s="53">
        <x:f t="shared" si="485"/>
        <x:v>7</x:v>
      </x:c>
      <x:c r="M2653" s="54">
        <x:f t="shared" si="486"/>
        <x:v>667.20204492187509</x:v>
      </x:c>
      <x:c r="N2653" s="54">
        <x:f t="shared" si="487"/>
        <x:v>0</x:v>
      </x:c>
      <x:c r="O2653" s="55">
        <x:f t="shared" si="488"/>
        <x:v>43300</x:v>
      </x:c>
      <x:c r="P2653" s="55">
        <x:f t="shared" si="489"/>
        <x:v>6160</x:v>
      </x:c>
      <x:c r="Q2653" s="55">
        <x:f t="shared" si="490"/>
        <x:v>23166.737670898441</x:v>
      </x:c>
      <x:c r="R2653" s="55">
        <x:f t="shared" si="491"/>
        <x:v>-6026.7376708984411</x:v>
      </x:c>
      <x:c r="S2653" s="1" t="str">
        <x:f t="shared" si="492"/>
        <x:v>YES</x:v>
      </x:c>
      <x:c r="T2653" s="1">
        <x:f t="shared" si="493"/>
        <x:v>-6026.7376708984411</x:v>
      </x:c>
    </x:row>
    <x:row r="2654">
      <x:c r="A2654" s="1"/>
      <x:c r="B2654" s="1"/>
      <x:c r="C2654" s="1"/>
      <x:c r="D2654" s="1"/>
      <x:c r="E2654" s="1"/>
      <x:c r="F2654" s="1"/>
      <x:c r="G2654" s="1"/>
      <x:c r="H2654" s="1"/>
      <x:c r="I2654" s="53">
        <x:f t="shared" si="482"/>
        <x:v>4</x:v>
      </x:c>
      <x:c r="J2654" s="53">
        <x:f t="shared" si="483"/>
        <x:v>0</x:v>
      </x:c>
      <x:c r="K2654" s="53">
        <x:f t="shared" si="484"/>
        <x:v>4</x:v>
      </x:c>
      <x:c r="L2654" s="53">
        <x:f t="shared" si="485"/>
        <x:v>8</x:v>
      </x:c>
      <x:c r="M2654" s="54">
        <x:f t="shared" si="486"/>
        <x:v>716.24616064453141</x:v>
      </x:c>
      <x:c r="N2654" s="54">
        <x:f t="shared" si="487"/>
        <x:v>0</x:v>
      </x:c>
      <x:c r="O2654" s="55">
        <x:f t="shared" si="488"/>
        <x:v>46000</x:v>
      </x:c>
      <x:c r="P2654" s="55">
        <x:f t="shared" si="489"/>
        <x:v>7040</x:v>
      </x:c>
      <x:c r="Q2654" s="55">
        <x:f t="shared" si="490"/>
        <x:v>24869.658355712894</x:v>
      </x:c>
      <x:c r="R2654" s="55">
        <x:f t="shared" si="491"/>
        <x:v>-5909.6583557128943</x:v>
      </x:c>
      <x:c r="S2654" s="1" t="str">
        <x:f t="shared" si="492"/>
        <x:v>YES</x:v>
      </x:c>
      <x:c r="T2654" s="1">
        <x:f t="shared" si="493"/>
        <x:v>-5909.6583557128943</x:v>
      </x:c>
    </x:row>
    <x:row r="2655">
      <x:c r="A2655" s="1"/>
      <x:c r="B2655" s="1"/>
      <x:c r="C2655" s="1"/>
      <x:c r="D2655" s="1"/>
      <x:c r="E2655" s="1"/>
      <x:c r="F2655" s="1"/>
      <x:c r="G2655" s="1"/>
      <x:c r="H2655" s="1"/>
      <x:c r="I2655" s="53">
        <x:f t="shared" si="482"/>
        <x:v>4</x:v>
      </x:c>
      <x:c r="J2655" s="53">
        <x:f t="shared" si="483"/>
        <x:v>0</x:v>
      </x:c>
      <x:c r="K2655" s="53">
        <x:f t="shared" si="484"/>
        <x:v>5</x:v>
      </x:c>
      <x:c r="L2655" s="53">
        <x:f t="shared" si="485"/>
        <x:v>9</x:v>
      </x:c>
      <x:c r="M2655" s="54">
        <x:f t="shared" si="486"/>
        <x:v>766.49448456573498</x:v>
      </x:c>
      <x:c r="N2655" s="54">
        <x:f t="shared" si="487"/>
        <x:v>3.2287836503982627E-2</x:v>
      </x:c>
      <x:c r="O2655" s="55">
        <x:f t="shared" si="488"/>
        <x:v>48700</x:v>
      </x:c>
      <x:c r="P2655" s="55">
        <x:f t="shared" si="489"/>
        <x:v>7920</x:v>
      </x:c>
      <x:c r="Q2655" s="55">
        <x:f t="shared" si="490"/>
        <x:v>25807.195912599567</x:v>
      </x:c>
      <x:c r="R2655" s="55">
        <x:f t="shared" si="491"/>
        <x:v>-5027.1959125995672</x:v>
      </x:c>
      <x:c r="S2655" s="1" t="str">
        <x:f t="shared" si="492"/>
        <x:v>YES</x:v>
      </x:c>
      <x:c r="T2655" s="1">
        <x:f t="shared" si="493"/>
        <x:v>-5027.1959125995672</x:v>
      </x:c>
    </x:row>
    <x:row r="2656">
      <x:c r="A2656" s="1"/>
      <x:c r="B2656" s="1"/>
      <x:c r="C2656" s="1"/>
      <x:c r="D2656" s="1"/>
      <x:c r="E2656" s="1"/>
      <x:c r="F2656" s="1"/>
      <x:c r="G2656" s="1"/>
      <x:c r="H2656" s="1"/>
      <x:c r="I2656" s="53">
        <x:f t="shared" si="482"/>
        <x:v>4</x:v>
      </x:c>
      <x:c r="J2656" s="53">
        <x:f t="shared" si="483"/>
        <x:v>0</x:v>
      </x:c>
      <x:c r="K2656" s="53">
        <x:f t="shared" si="484"/>
        <x:v>6</x:v>
      </x:c>
      <x:c r="L2656" s="53">
        <x:f t="shared" si="485"/>
        <x:v>10</x:v>
      </x:c>
      <x:c r="M2656" s="54">
        <x:f t="shared" si="486"/>
        <x:v>817.96945874736798</x:v>
      </x:c>
      <x:c r="N2656" s="54">
        <x:f t="shared" si="487"/>
        <x:v>6.8034346352338876E-2</x:v>
      </x:c>
      <x:c r="O2656" s="55">
        <x:f t="shared" si="488"/>
        <x:v>51400</x:v>
      </x:c>
      <x:c r="P2656" s="55">
        <x:f t="shared" si="489"/>
        <x:v>8800</x:v>
      </x:c>
      <x:c r="Q2656" s="55">
        <x:f t="shared" si="490"/>
        <x:v>26700.858658808473</x:v>
      </x:c>
      <x:c r="R2656" s="55">
        <x:f t="shared" si="491"/>
        <x:v>-4100.8586588084727</x:v>
      </x:c>
      <x:c r="S2656" s="1" t="str">
        <x:f t="shared" si="492"/>
        <x:v>YES</x:v>
      </x:c>
      <x:c r="T2656" s="1">
        <x:f t="shared" si="493"/>
        <x:v>-4100.8586588084727</x:v>
      </x:c>
    </x:row>
    <x:row r="2657">
      <x:c r="A2657" s="1"/>
      <x:c r="B2657" s="1"/>
      <x:c r="C2657" s="1"/>
      <x:c r="D2657" s="1"/>
      <x:c r="E2657" s="1"/>
      <x:c r="F2657" s="1"/>
      <x:c r="G2657" s="1"/>
      <x:c r="H2657" s="1"/>
      <x:c r="I2657" s="53">
        <x:f t="shared" si="482"/>
        <x:v>4</x:v>
      </x:c>
      <x:c r="J2657" s="53">
        <x:f t="shared" si="483"/>
        <x:v>0</x:v>
      </x:c>
      <x:c r="K2657" s="53">
        <x:f t="shared" si="484"/>
        <x:v>7</x:v>
      </x:c>
      <x:c r="L2657" s="53">
        <x:f t="shared" si="485"/>
        <x:v>11</x:v>
      </x:c>
      <x:c r="M2657" s="54">
        <x:f t="shared" si="486"/>
        <x:v>870.69389814532838</x:v>
      </x:c>
      <x:c r="N2657" s="54">
        <x:f t="shared" si="487"/>
        <x:v>0.10464854037870026</x:v>
      </x:c>
      <x:c r="O2657" s="55">
        <x:f t="shared" si="488"/>
        <x:v>54100</x:v>
      </x:c>
      <x:c r="P2657" s="55">
        <x:f t="shared" si="489"/>
        <x:v>9680</x:v>
      </x:c>
      <x:c r="Q2657" s="55">
        <x:f t="shared" si="490"/>
        <x:v>27616.213509467507</x:v>
      </x:c>
      <x:c r="R2657" s="55">
        <x:f t="shared" si="491"/>
        <x:v>-3196.2135094675068</x:v>
      </x:c>
      <x:c r="S2657" s="1" t="str">
        <x:f t="shared" si="492"/>
        <x:v>YES</x:v>
      </x:c>
      <x:c r="T2657" s="1">
        <x:f t="shared" si="493"/>
        <x:v>-3196.2135094675068</x:v>
      </x:c>
    </x:row>
    <x:row r="2658">
      <x:c r="A2658" s="1"/>
      <x:c r="B2658" s="1"/>
      <x:c r="C2658" s="1"/>
      <x:c r="D2658" s="1"/>
      <x:c r="E2658" s="1"/>
      <x:c r="F2658" s="1"/>
      <x:c r="G2658" s="1"/>
      <x:c r="H2658" s="1"/>
      <x:c r="I2658" s="53">
        <x:f t="shared" si="482"/>
        <x:v>4</x:v>
      </x:c>
      <x:c r="J2658" s="53">
        <x:f t="shared" si="483"/>
        <x:v>0</x:v>
      </x:c>
      <x:c r="K2658" s="53">
        <x:f t="shared" si="484"/>
        <x:v>8</x:v>
      </x:c>
      <x:c r="L2658" s="53">
        <x:f t="shared" si="485"/>
        <x:v>12</x:v>
      </x:c>
      <x:c r="M2658" s="54">
        <x:f t="shared" si="486"/>
        <x:v>924.69099642530853</x:v>
      </x:c>
      <x:c r="N2658" s="54">
        <x:f t="shared" si="487"/>
        <x:v>0.14214652529535315</x:v>
      </x:c>
      <x:c r="O2658" s="55">
        <x:f t="shared" si="488"/>
        <x:v>56800</x:v>
      </x:c>
      <x:c r="P2658" s="55">
        <x:f t="shared" si="489"/>
        <x:v>10560</x:v>
      </x:c>
      <x:c r="Q2658" s="55">
        <x:f t="shared" si="490"/>
        <x:v>28553.66313238383</x:v>
      </x:c>
      <x:c r="R2658" s="55">
        <x:f t="shared" si="491"/>
        <x:v>-2313.6631323838301</x:v>
      </x:c>
      <x:c r="S2658" s="1" t="str">
        <x:f t="shared" si="492"/>
        <x:v>YES</x:v>
      </x:c>
      <x:c r="T2658" s="1">
        <x:f t="shared" si="493"/>
        <x:v>-2313.6631323838301</x:v>
      </x:c>
    </x:row>
    <x:row r="2659">
      <x:c r="A2659" s="1"/>
      <x:c r="B2659" s="1"/>
      <x:c r="C2659" s="1"/>
      <x:c r="D2659" s="1"/>
      <x:c r="E2659" s="1"/>
      <x:c r="F2659" s="1"/>
      <x:c r="G2659" s="1"/>
      <x:c r="H2659" s="1"/>
      <x:c r="I2659" s="53">
        <x:f t="shared" si="482"/>
        <x:v>4</x:v>
      </x:c>
      <x:c r="J2659" s="53">
        <x:f t="shared" si="483"/>
        <x:v>0</x:v>
      </x:c>
      <x:c r="K2659" s="53">
        <x:f t="shared" si="484"/>
        <x:v>9</x:v>
      </x:c>
      <x:c r="L2659" s="53">
        <x:f t="shared" si="485"/>
        <x:v>13</x:v>
      </x:c>
      <x:c r="M2659" s="54">
        <x:f t="shared" si="486"/>
        <x:v>979.98433186570298</x:v>
      </x:c>
      <x:c r="N2659" s="54">
        <x:f t="shared" si="487"/>
        <x:v>0.18054467490673817</x:v>
      </x:c>
      <x:c r="O2659" s="55">
        <x:f t="shared" si="488"/>
        <x:v>59500</x:v>
      </x:c>
      <x:c r="P2659" s="55">
        <x:f t="shared" si="489"/>
        <x:v>11440</x:v>
      </x:c>
      <x:c r="Q2659" s="55">
        <x:f t="shared" si="490"/>
        <x:v>29513.616872668455</x:v>
      </x:c>
      <x:c r="R2659" s="55">
        <x:f t="shared" si="491"/>
        <x:v>-1453.6168726684555</x:v>
      </x:c>
      <x:c r="S2659" s="1" t="str">
        <x:f t="shared" si="492"/>
        <x:v>YES</x:v>
      </x:c>
      <x:c r="T2659" s="1">
        <x:f t="shared" si="493"/>
        <x:v>-1453.6168726684555</x:v>
      </x:c>
    </x:row>
    <x:row r="2660">
      <x:c r="A2660" s="1"/>
      <x:c r="B2660" s="1"/>
      <x:c r="C2660" s="1"/>
      <x:c r="D2660" s="1"/>
      <x:c r="E2660" s="1"/>
      <x:c r="F2660" s="1"/>
      <x:c r="G2660" s="1"/>
      <x:c r="H2660" s="1"/>
      <x:c r="I2660" s="53">
        <x:f t="shared" si="482"/>
        <x:v>4</x:v>
      </x:c>
      <x:c r="J2660" s="53">
        <x:f t="shared" si="483"/>
        <x:v>0</x:v>
      </x:c>
      <x:c r="K2660" s="53">
        <x:f t="shared" si="484"/>
        <x:v>10</x:v>
      </x:c>
      <x:c r="L2660" s="53">
        <x:f t="shared" si="485"/>
        <x:v>14</x:v>
      </x:c>
      <x:c r="M2660" s="54">
        <x:f t="shared" si="486"/>
        <x:v>1036.597873348916</x:v>
      </x:c>
      <x:c r="N2660" s="54">
        <x:f t="shared" si="487"/>
        <x:v>0.21985963427008054</x:v>
      </x:c>
      <x:c r="O2660" s="55">
        <x:f t="shared" si="488"/>
        <x:v>62200</x:v>
      </x:c>
      <x:c r="P2660" s="55">
        <x:f t="shared" si="489"/>
        <x:v>12320</x:v>
      </x:c>
      <x:c r="Q2660" s="55">
        <x:f t="shared" si="490"/>
        <x:v>30496.490856752014</x:v>
      </x:c>
      <x:c r="R2660" s="55">
        <x:f t="shared" si="491"/>
        <x:v>-616.49085675201422</x:v>
      </x:c>
      <x:c r="S2660" s="1" t="str">
        <x:f t="shared" si="492"/>
        <x:v>YES</x:v>
      </x:c>
      <x:c r="T2660" s="1">
        <x:f t="shared" si="493"/>
        <x:v>-616.49085675201422</x:v>
      </x:c>
    </x:row>
    <x:row r="2661">
      <x:c r="A2661" s="1"/>
      <x:c r="B2661" s="1"/>
      <x:c r="C2661" s="1"/>
      <x:c r="D2661" s="1"/>
      <x:c r="E2661" s="1"/>
      <x:c r="F2661" s="1"/>
      <x:c r="G2661" s="1"/>
      <x:c r="H2661" s="1"/>
      <x:c r="I2661" s="53">
        <x:f t="shared" si="482"/>
        <x:v>4</x:v>
      </x:c>
      <x:c r="J2661" s="53">
        <x:f t="shared" si="483"/>
        <x:v>0</x:v>
      </x:c>
      <x:c r="K2661" s="53">
        <x:f t="shared" si="484"/>
        <x:v>11</x:v>
      </x:c>
      <x:c r="L2661" s="53">
        <x:f t="shared" si="485"/>
        <x:v>15</x:v>
      </x:c>
      <x:c r="M2661" s="54">
        <x:f t="shared" si="486"/>
        <x:v>1094.5559864423549</x:v>
      </x:c>
      <x:c r="N2661" s="54">
        <x:f t="shared" si="487"/>
        <x:v>0.26010832391830202</x:v>
      </x:c>
      <x:c r="O2661" s="55">
        <x:f t="shared" si="488"/>
        <x:v>64900</x:v>
      </x:c>
      <x:c r="P2661" s="55">
        <x:f t="shared" si="489"/>
        <x:v>13200</x:v>
      </x:c>
      <x:c r="Q2661" s="55">
        <x:f t="shared" si="490"/>
        <x:v>31502.708097957548</x:v>
      </x:c>
      <x:c r="R2661" s="55">
        <x:f t="shared" si="491"/>
        <x:v>197.29190204245242</x:v>
      </x:c>
      <x:c r="S2661" s="1" t="str">
        <x:f t="shared" si="492"/>
        <x:v>YES</x:v>
      </x:c>
      <x:c r="T2661" s="1">
        <x:f t="shared" si="493"/>
        <x:v>197.29190204245242</x:v>
      </x:c>
    </x:row>
    <x:row r="2662">
      <x:c r="A2662" s="1"/>
      <x:c r="B2662" s="1"/>
      <x:c r="C2662" s="1"/>
      <x:c r="D2662" s="1"/>
      <x:c r="E2662" s="1"/>
      <x:c r="F2662" s="1"/>
      <x:c r="G2662" s="1"/>
      <x:c r="H2662" s="1"/>
      <x:c r="I2662" s="53">
        <x:f t="shared" si="482"/>
        <x:v>4</x:v>
      </x:c>
      <x:c r="J2662" s="53">
        <x:f t="shared" si="483"/>
        <x:v>0</x:v>
      </x:c>
      <x:c r="K2662" s="53">
        <x:f t="shared" si="484"/>
        <x:v>12</x:v>
      </x:c>
      <x:c r="L2662" s="53">
        <x:f t="shared" si="485"/>
        <x:v>16</x:v>
      </x:c>
      <x:c r="M2662" s="54">
        <x:f t="shared" si="486"/>
        <x:v>1153.8834395704193</x:v>
      </x:c>
      <x:c r="N2662" s="54">
        <x:f t="shared" si="487"/>
        <x:v>0.30130794414612455</x:v>
      </x:c>
      <x:c r="O2662" s="55">
        <x:f t="shared" si="488"/>
        <x:v>67600</x:v>
      </x:c>
      <x:c r="P2662" s="55">
        <x:f t="shared" si="489"/>
        <x:v>14080</x:v>
      </x:c>
      <x:c r="Q2662" s="55">
        <x:f t="shared" si="490"/>
        <x:v>32532.698603653113</x:v>
      </x:c>
      <x:c r="R2662" s="55">
        <x:f t="shared" si="491"/>
        <x:v>987.30139634688749</x:v>
      </x:c>
      <x:c r="S2662" s="1" t="str">
        <x:f t="shared" si="492"/>
        <x:v>YES</x:v>
      </x:c>
      <x:c r="T2662" s="1">
        <x:f t="shared" si="493"/>
        <x:v>987.30139634688749</x:v>
      </x:c>
    </x:row>
    <x:row r="2663">
      <x:c r="A2663" s="1"/>
      <x:c r="B2663" s="1"/>
      <x:c r="C2663" s="1"/>
      <x:c r="D2663" s="1"/>
      <x:c r="E2663" s="1"/>
      <x:c r="F2663" s="1"/>
      <x:c r="G2663" s="1"/>
      <x:c r="H2663" s="1"/>
      <x:c r="I2663" s="53">
        <x:f t="shared" si="482"/>
        <x:v>4</x:v>
      </x:c>
      <x:c r="J2663" s="53">
        <x:f t="shared" si="483"/>
        <x:v>0</x:v>
      </x:c>
      <x:c r="K2663" s="53">
        <x:f t="shared" si="484"/>
        <x:v>13</x:v>
      </x:c>
      <x:c r="L2663" s="53">
        <x:f t="shared" si="485"/>
        <x:v>17</x:v>
      </x:c>
      <x:c r="M2663" s="54">
        <x:f t="shared" si="486"/>
        <x:v>1214.6054102788034</x:v>
      </x:c>
      <x:c r="N2663" s="54">
        <x:f t="shared" si="487"/>
        <x:v>0.34347597936028018</x:v>
      </x:c>
      <x:c r="O2663" s="55">
        <x:f t="shared" si="488"/>
        <x:v>70300</x:v>
      </x:c>
      <x:c r="P2663" s="55">
        <x:f t="shared" si="489"/>
        <x:v>14960</x:v>
      </x:c>
      <x:c r="Q2663" s="55">
        <x:f t="shared" si="490"/>
        <x:v>33586.899484007008</x:v>
      </x:c>
      <x:c r="R2663" s="55">
        <x:f t="shared" si="491"/>
        <x:v>1753.1005159929919</x:v>
      </x:c>
      <x:c r="S2663" s="1" t="str">
        <x:f t="shared" si="492"/>
        <x:v>YES</x:v>
      </x:c>
      <x:c r="T2663" s="1">
        <x:f t="shared" si="493"/>
        <x:v>1753.1005159929919</x:v>
      </x:c>
    </x:row>
    <x:row r="2664">
      <x:c r="A2664" s="1"/>
      <x:c r="B2664" s="1"/>
      <x:c r="C2664" s="1"/>
      <x:c r="D2664" s="1"/>
      <x:c r="E2664" s="1"/>
      <x:c r="F2664" s="1"/>
      <x:c r="G2664" s="1"/>
      <x:c r="H2664" s="1"/>
      <x:c r="I2664" s="53">
        <x:f t="shared" si="482"/>
        <x:v>4</x:v>
      </x:c>
      <x:c r="J2664" s="53">
        <x:f t="shared" si="483"/>
        <x:v>0</x:v>
      </x:c>
      <x:c r="K2664" s="53">
        <x:f t="shared" si="484"/>
        <x:v>14</x:v>
      </x:c>
      <x:c r="L2664" s="53">
        <x:f t="shared" si="485"/>
        <x:v>18</x:v>
      </x:c>
      <x:c r="M2664" s="54">
        <x:f t="shared" si="486"/>
        <x:v>1276.7474915924649</x:v>
      </x:c>
      <x:c r="N2664" s="54">
        <x:f t="shared" si="487"/>
        <x:v>0.38663020249476732</x:v>
      </x:c>
      <x:c r="O2664" s="55">
        <x:f t="shared" si="488"/>
        <x:v>73000</x:v>
      </x:c>
      <x:c r="P2664" s="55">
        <x:f t="shared" si="489"/>
        <x:v>15840</x:v>
      </x:c>
      <x:c r="Q2664" s="55">
        <x:f t="shared" si="490"/>
        <x:v>34665.755062369179</x:v>
      </x:c>
      <x:c r="R2664" s="55">
        <x:f t="shared" si="491"/>
        <x:v>2494.2449376308214</x:v>
      </x:c>
      <x:c r="S2664" s="1" t="str">
        <x:f t="shared" si="492"/>
        <x:v>YES</x:v>
      </x:c>
      <x:c r="T2664" s="1">
        <x:f t="shared" si="493"/>
        <x:v>2494.2449376308214</x:v>
      </x:c>
    </x:row>
    <x:row r="2665">
      <x:c r="A2665" s="1"/>
      <x:c r="B2665" s="1"/>
      <x:c r="C2665" s="1"/>
      <x:c r="D2665" s="1"/>
      <x:c r="E2665" s="1"/>
      <x:c r="F2665" s="1"/>
      <x:c r="G2665" s="1"/>
      <x:c r="H2665" s="1"/>
      <x:c r="I2665" s="53">
        <x:f t="shared" si="482"/>
        <x:v>4</x:v>
      </x:c>
      <x:c r="J2665" s="53">
        <x:f t="shared" si="483"/>
        <x:v>0</x:v>
      </x:c>
      <x:c r="K2665" s="53">
        <x:f t="shared" si="484"/>
        <x:v>15</x:v>
      </x:c>
      <x:c r="L2665" s="53">
        <x:f t="shared" si="485"/>
        <x:v>19</x:v>
      </x:c>
      <x:c r="M2665" s="54">
        <x:f t="shared" si="486"/>
        <x:v>1340.3356984686111</x:v>
      </x:c>
      <x:c r="N2665" s="54">
        <x:f t="shared" si="487"/>
        <x:v>0.43078867949209104</x:v>
      </x:c>
      <x:c r="O2665" s="55">
        <x:f t="shared" si="488"/>
        <x:v>75700</x:v>
      </x:c>
      <x:c r="P2665" s="55">
        <x:f t="shared" si="489"/>
        <x:v>16720</x:v>
      </x:c>
      <x:c r="Q2665" s="55">
        <x:f t="shared" si="490"/>
        <x:v>35769.716987302279</x:v>
      </x:c>
      <x:c r="R2665" s="55">
        <x:f t="shared" si="491"/>
        <x:v>3210.2830126977206</x:v>
      </x:c>
      <x:c r="S2665" s="1" t="str">
        <x:f t="shared" si="492"/>
        <x:v>YES</x:v>
      </x:c>
      <x:c r="T2665" s="1">
        <x:f t="shared" si="493"/>
        <x:v>3210.2830126977206</x:v>
      </x:c>
    </x:row>
    <x:row r="2666">
      <x:c r="A2666" s="1"/>
      <x:c r="B2666" s="1"/>
      <x:c r="C2666" s="1"/>
      <x:c r="D2666" s="1"/>
      <x:c r="E2666" s="1"/>
      <x:c r="F2666" s="1"/>
      <x:c r="G2666" s="1"/>
      <x:c r="H2666" s="1"/>
      <x:c r="I2666" s="53">
        <x:f t="shared" si="482"/>
        <x:v>4</x:v>
      </x:c>
      <x:c r="J2666" s="53">
        <x:f t="shared" si="483"/>
        <x:v>0</x:v>
      </x:c>
      <x:c r="K2666" s="53">
        <x:f t="shared" si="484"/>
        <x:v>16</x:v>
      </x:c>
      <x:c r="L2666" s="53">
        <x:f t="shared" si="485"/>
        <x:v>20</x:v>
      </x:c>
      <x:c r="M2666" s="54">
        <x:f t="shared" si="486"/>
        <x:v>1405.3964743461001</x:v>
      </x:c>
      <x:c r="N2666" s="54">
        <x:f t="shared" si="487"/>
        <x:v>0.47596977385145844</x:v>
      </x:c>
      <x:c r="O2666" s="55">
        <x:f t="shared" si="488"/>
        <x:v>78400</x:v>
      </x:c>
      <x:c r="P2666" s="55">
        <x:f t="shared" si="489"/>
        <x:v>17600</x:v>
      </x:c>
      <x:c r="Q2666" s="55">
        <x:f t="shared" si="490"/>
        <x:v>36899.244346286461</x:v>
      </x:c>
      <x:c r="R2666" s="55">
        <x:f t="shared" si="491"/>
        <x:v>3900.7556537135388</x:v>
      </x:c>
      <x:c r="S2666" s="1" t="str">
        <x:f t="shared" si="492"/>
        <x:v>YES</x:v>
      </x:c>
      <x:c r="T2666" s="1">
        <x:f t="shared" si="493"/>
        <x:v>3900.7556537135388</x:v>
      </x:c>
    </x:row>
    <x:row r="2667">
      <x:c r="A2667" s="1"/>
      <x:c r="B2667" s="1"/>
      <x:c r="C2667" s="1"/>
      <x:c r="D2667" s="1"/>
      <x:c r="E2667" s="1"/>
      <x:c r="F2667" s="1"/>
      <x:c r="G2667" s="1"/>
      <x:c r="H2667" s="1"/>
      <x:c r="I2667" s="53">
        <x:f t="shared" si="482"/>
        <x:v>4</x:v>
      </x:c>
      <x:c r="J2667" s="53">
        <x:f t="shared" si="483"/>
        <x:v>0</x:v>
      </x:c>
      <x:c r="K2667" s="53">
        <x:f t="shared" si="484"/>
        <x:v>17</x:v>
      </x:c>
      <x:c r="L2667" s="53">
        <x:f t="shared" si="485"/>
        <x:v>21</x:v>
      </x:c>
      <x:c r="M2667" s="54">
        <x:f t="shared" si="486"/>
        <x:v>1471.9566977926406</x:v>
      </x:c>
      <x:c r="N2667" s="54">
        <x:f t="shared" si="487"/>
        <x:v>0.52219215124488927</x:v>
      </x:c>
      <x:c r="O2667" s="55">
        <x:f t="shared" si="488"/>
        <x:v>81100</x:v>
      </x:c>
      <x:c r="P2667" s="55">
        <x:f t="shared" si="489"/>
        <x:v>18480</x:v>
      </x:c>
      <x:c r="Q2667" s="55">
        <x:f t="shared" si="490"/>
        <x:v>38054.803781122231</x:v>
      </x:c>
      <x:c r="R2667" s="55">
        <x:f t="shared" si="491"/>
        <x:v>4565.1962188777688</x:v>
      </x:c>
      <x:c r="S2667" s="1" t="str">
        <x:f t="shared" si="492"/>
        <x:v>YES</x:v>
      </x:c>
      <x:c r="T2667" s="1">
        <x:f t="shared" si="493"/>
        <x:v>4565.1962188777688</x:v>
      </x:c>
    </x:row>
    <x:row r="2668">
      <x:c r="A2668" s="1"/>
      <x:c r="B2668" s="1"/>
      <x:c r="C2668" s="1"/>
      <x:c r="D2668" s="1"/>
      <x:c r="E2668" s="1"/>
      <x:c r="F2668" s="1"/>
      <x:c r="G2668" s="1"/>
      <x:c r="H2668" s="1"/>
      <x:c r="I2668" s="53">
        <x:f t="shared" si="482"/>
        <x:v>4</x:v>
      </x:c>
      <x:c r="J2668" s="53">
        <x:f t="shared" si="483"/>
        <x:v>0</x:v>
      </x:c>
      <x:c r="K2668" s="53">
        <x:f t="shared" si="484"/>
        <x:v>18</x:v>
      </x:c>
      <x:c r="L2668" s="53">
        <x:f t="shared" si="485"/>
        <x:v>22</x:v>
      </x:c>
      <x:c r="M2668" s="54">
        <x:f t="shared" si="486"/>
        <x:v>1540.043689251228</x:v>
      </x:c>
      <x:c r="N2668" s="54">
        <x:f t="shared" si="487"/>
        <x:v>0.56947478420224162</x:v>
      </x:c>
      <x:c r="O2668" s="55">
        <x:f t="shared" si="488"/>
        <x:v>83800</x:v>
      </x:c>
      <x:c r="P2668" s="55">
        <x:f t="shared" si="489"/>
        <x:v>19360</x:v>
      </x:c>
      <x:c r="Q2668" s="55">
        <x:f t="shared" si="490"/>
        <x:v>39236.869605056039</x:v>
      </x:c>
      <x:c r="R2668" s="55">
        <x:f t="shared" si="491"/>
        <x:v>5203.1303949439607</x:v>
      </x:c>
      <x:c r="S2668" s="1" t="str">
        <x:f t="shared" si="492"/>
        <x:v>YES</x:v>
      </x:c>
      <x:c r="T2668" s="1">
        <x:f t="shared" si="493"/>
        <x:v>5203.1303949439607</x:v>
      </x:c>
    </x:row>
    <x:row r="2669">
      <x:c r="A2669" s="1"/>
      <x:c r="B2669" s="1"/>
      <x:c r="C2669" s="1"/>
      <x:c r="D2669" s="1"/>
      <x:c r="E2669" s="1"/>
      <x:c r="F2669" s="1"/>
      <x:c r="G2669" s="1"/>
      <x:c r="H2669" s="1"/>
      <x:c r="I2669" s="53">
        <x:f t="shared" si="482"/>
        <x:v>4</x:v>
      </x:c>
      <x:c r="J2669" s="53">
        <x:f t="shared" si="483"/>
        <x:v>0</x:v>
      </x:c>
      <x:c r="K2669" s="53">
        <x:f t="shared" si="484"/>
        <x:v>19</x:v>
      </x:c>
      <x:c r="L2669" s="53">
        <x:f t="shared" si="485"/>
        <x:v>23</x:v>
      </x:c>
      <x:c r="M2669" s="54">
        <x:f t="shared" si="486"/>
        <x:v>1609.6852178872496</x:v>
      </x:c>
      <x:c r="N2669" s="54">
        <x:f t="shared" si="487"/>
        <x:v>0.61783695686614548</x:v>
      </x:c>
      <x:c r="O2669" s="55">
        <x:f t="shared" si="488"/>
        <x:v>86500</x:v>
      </x:c>
      <x:c r="P2669" s="55">
        <x:f t="shared" si="489"/>
        <x:v>20240</x:v>
      </x:c>
      <x:c r="Q2669" s="55">
        <x:f t="shared" si="490"/>
        <x:v>40445.923921653637</x:v>
      </x:c>
      <x:c r="R2669" s="55">
        <x:f t="shared" si="491"/>
        <x:v>5814.0760783463629</x:v>
      </x:c>
      <x:c r="S2669" s="1" t="str">
        <x:f t="shared" si="492"/>
        <x:v>YES</x:v>
      </x:c>
      <x:c r="T2669" s="1">
        <x:f t="shared" si="493"/>
        <x:v>5814.0760783463629</x:v>
      </x:c>
    </x:row>
    <x:row r="2670">
      <x:c r="A2670" s="1"/>
      <x:c r="B2670" s="1"/>
      <x:c r="C2670" s="1"/>
      <x:c r="D2670" s="1"/>
      <x:c r="E2670" s="1"/>
      <x:c r="F2670" s="1"/>
      <x:c r="G2670" s="1"/>
      <x:c r="H2670" s="1"/>
      <x:c r="I2670" s="53" t="n">
        <x:f t="shared" ref="I2670:I2733" si="494">INT((ROW()-ROW($I$46))/((CARROT_CAP+1)*(MESCLUN_CAP+1)))</x:f>
        <x:v>4</x:v>
      </x:c>
      <x:c r="J2670" s="53" t="n">
        <x:f t="shared" ref="J2670:J2733" si="495">MOD(INT((ROW()-ROW($I$46))/(MESCLUN_CAP+1)),CARROT_CAP+1)</x:f>
        <x:v>0</x:v>
      </x:c>
      <x:c r="K2670" s="53" t="n">
        <x:f t="shared" ref="K2670:K2733" si="496">MOD(ROW()-ROW($I$46),MESCLUN_CAP+1)</x:f>
        <x:v>20</x:v>
      </x:c>
      <x:c r="L2670" s="53" t="n">
        <x:f t="shared" ref="L2670:L2733" si="497">SUM(I2670:K2670)</x:f>
        <x:v>24</x:v>
      </x:c>
      <x:c r="M2670" s="54" t="n">
        <x:f t="shared" ref="M2670:M2733" si="498">I2670*TOMATO_HOURS*WEEKS*(1+TOMATO_DIM)^I2670+J2670*CARROT_HOURS*WEEKS*(1+CARROT_DIM)^J2670+K2670*MESCLUN_HOURS*WEEKS*(1+MESCLUN_DIM)^K2670</x:f>
        <x:v>1680.9095085377262</x:v>
      </x:c>
      <x:c r="N2670" s="54" t="n">
        <x:f t="shared" ref="N2670:N2733" si="499">MAX(M2670-FARMER_HOURS,0)/TEMP_HOURS_PER_WORKER</x:f>
        <x:v>0.6672982698178654</x:v>
      </x:c>
      <x:c r="O2670" s="55" t="n">
        <x:f t="shared" ref="O2670:O2733" si="500">I2670*TOMATO_PRICE+J2670*CARROT_PRICE+K2670*MESCLUN_PRICE</x:f>
        <x:v>89200</x:v>
      </x:c>
      <x:c r="P2670" s="55" t="n">
        <x:f t="shared" ref="P2670:P2733" si="501">I2670*TOMATO_FERTILIZER+J2670*CARROT_FERTILIZER+K2670*MESCLUN_FERTILIZER</x:f>
        <x:v>21120</x:v>
      </x:c>
      <x:c r="Q2670" s="55" t="n">
        <x:f t="shared" ref="Q2670:Q2733" si="502">MIN(M2670,FARMER_HOURS)*FARMER_RATE+MAX(M2670-FARMER_HOURS,0)*TEMP_RATE</x:f>
        <x:v>41682.45674544663</x:v>
      </x:c>
      <x:c r="R2670" s="55" t="n">
        <x:f t="shared" ref="R2670:R2733" si="503">O2670-P2670-Q2670-FIXED_COST</x:f>
        <x:v>6397.5432545533695</x:v>
      </x:c>
      <x:c r="S2670" s="1" t="str">
        <x:f t="shared" ref="S2670:S2733" si="504">IF(AND(L2670&lt;=TOTAL_BED_CAP,N2670&lt;=TEMP_WORKER_CAP),"YES","NO")</x:f>
        <x:v>YES</x:v>
      </x:c>
      <x:c r="T2670" s="1" t="n">
        <x:f t="shared" ref="T2670:T2733" si="505">IF(S2670="YES",R2670,-1E+99)</x:f>
        <x:v>6397.5432545533695</x:v>
      </x:c>
    </x:row>
    <x:row r="2671">
      <x:c r="A2671" s="1"/>
      <x:c r="B2671" s="1"/>
      <x:c r="C2671" s="1"/>
      <x:c r="D2671" s="1"/>
      <x:c r="E2671" s="1"/>
      <x:c r="F2671" s="1"/>
      <x:c r="G2671" s="1"/>
      <x:c r="H2671" s="1"/>
      <x:c r="I2671" s="53">
        <x:f t="shared" si="494"/>
        <x:v>4</x:v>
      </x:c>
      <x:c r="J2671" s="53">
        <x:f t="shared" si="495"/>
        <x:v>0</x:v>
      </x:c>
      <x:c r="K2671" s="53">
        <x:f t="shared" si="496"/>
        <x:v>21</x:v>
      </x:c>
      <x:c r="L2671" s="53">
        <x:f t="shared" si="497"/>
        <x:v>25</x:v>
      </x:c>
      <x:c r="M2671" s="54">
        <x:f t="shared" si="498"/>
        <x:v>1753.7452487641704</x:v>
      </x:c>
      <x:c r="N2671" s="54">
        <x:f t="shared" si="499"/>
        <x:v>0.71787864497511833</x:v>
      </x:c>
      <x:c r="O2671" s="55">
        <x:f t="shared" si="500"/>
        <x:v>91900</x:v>
      </x:c>
      <x:c r="P2671" s="55">
        <x:f t="shared" si="501"/>
        <x:v>22000</x:v>
      </x:c>
      <x:c r="Q2671" s="55">
        <x:f t="shared" si="502"/>
        <x:v>42946.966124377956</x:v>
      </x:c>
      <x:c r="R2671" s="55">
        <x:f t="shared" si="503"/>
        <x:v>6953.0338756220444</x:v>
      </x:c>
      <x:c r="S2671" s="1" t="str">
        <x:f t="shared" si="504"/>
        <x:v>YES</x:v>
      </x:c>
      <x:c r="T2671" s="1">
        <x:f t="shared" si="505"/>
        <x:v>6953.0338756220444</x:v>
      </x:c>
    </x:row>
    <x:row r="2672">
      <x:c r="A2672" s="1"/>
      <x:c r="B2672" s="1"/>
      <x:c r="C2672" s="1"/>
      <x:c r="D2672" s="1"/>
      <x:c r="E2672" s="1"/>
      <x:c r="F2672" s="1"/>
      <x:c r="G2672" s="1"/>
      <x:c r="H2672" s="1"/>
      <x:c r="I2672" s="53">
        <x:f t="shared" si="494"/>
        <x:v>4</x:v>
      </x:c>
      <x:c r="J2672" s="53">
        <x:f t="shared" si="495"/>
        <x:v>0</x:v>
      </x:c>
      <x:c r="K2672" s="53">
        <x:f t="shared" si="496"/>
        <x:v>22</x:v>
      </x:c>
      <x:c r="L2672" s="53">
        <x:f t="shared" si="497"/>
        <x:v>26</x:v>
      </x:c>
      <x:c r="M2672" s="54">
        <x:f t="shared" si="498"/>
        <x:v>1828.2215960105668</x:v>
      </x:c>
      <x:c r="N2672" s="54">
        <x:f t="shared" si="499"/>
        <x:v>0.76959833056289362</x:v>
      </x:c>
      <x:c r="O2672" s="55">
        <x:f t="shared" si="500"/>
        <x:v>94600</x:v>
      </x:c>
      <x:c r="P2672" s="55">
        <x:f t="shared" si="501"/>
        <x:v>22880</x:v>
      </x:c>
      <x:c r="Q2672" s="55">
        <x:f t="shared" si="502"/>
        <x:v>44239.958264072338</x:v>
      </x:c>
      <x:c r="R2672" s="55">
        <x:f t="shared" si="503"/>
        <x:v>7480.0417359276616</x:v>
      </x:c>
      <x:c r="S2672" s="1" t="str">
        <x:f t="shared" si="504"/>
        <x:v>YES</x:v>
      </x:c>
      <x:c r="T2672" s="1">
        <x:f t="shared" si="505"/>
        <x:v>7480.0417359276616</x:v>
      </x:c>
    </x:row>
    <x:row r="2673">
      <x:c r="A2673" s="1"/>
      <x:c r="B2673" s="1"/>
      <x:c r="C2673" s="1"/>
      <x:c r="D2673" s="1"/>
      <x:c r="E2673" s="1"/>
      <x:c r="F2673" s="1"/>
      <x:c r="G2673" s="1"/>
      <x:c r="H2673" s="1"/>
      <x:c r="I2673" s="53">
        <x:f t="shared" si="494"/>
        <x:v>4</x:v>
      </x:c>
      <x:c r="J2673" s="53">
        <x:f t="shared" si="495"/>
        <x:v>0</x:v>
      </x:c>
      <x:c r="K2673" s="53">
        <x:f t="shared" si="496"/>
        <x:v>23</x:v>
      </x:c>
      <x:c r="L2673" s="53">
        <x:f t="shared" si="497"/>
        <x:v>27</x:v>
      </x:c>
      <x:c r="M2673" s="54">
        <x:f t="shared" si="498"/>
        <x:v>1904.368184868003</x:v>
      </x:c>
      <x:c r="N2673" s="54">
        <x:f t="shared" si="499"/>
        <x:v>0.82247790615833538</x:v>
      </x:c>
      <x:c r="O2673" s="55">
        <x:f t="shared" si="500"/>
        <x:v>97300</x:v>
      </x:c>
      <x:c r="P2673" s="55">
        <x:f t="shared" si="501"/>
        <x:v>23760</x:v>
      </x:c>
      <x:c r="Q2673" s="55">
        <x:f t="shared" si="502"/>
        <x:v>45561.947653958385</x:v>
      </x:c>
      <x:c r="R2673" s="55">
        <x:f t="shared" si="503"/>
        <x:v>7978.0523460416152</x:v>
      </x:c>
      <x:c r="S2673" s="1" t="str">
        <x:f t="shared" si="504"/>
        <x:v>YES</x:v>
      </x:c>
      <x:c r="T2673" s="1">
        <x:f t="shared" si="505"/>
        <x:v>7978.0523460416152</x:v>
      </x:c>
    </x:row>
    <x:row r="2674">
      <x:c r="A2674" s="1"/>
      <x:c r="B2674" s="1"/>
      <x:c r="C2674" s="1"/>
      <x:c r="D2674" s="1"/>
      <x:c r="E2674" s="1"/>
      <x:c r="F2674" s="1"/>
      <x:c r="G2674" s="1"/>
      <x:c r="H2674" s="1"/>
      <x:c r="I2674" s="53">
        <x:f t="shared" si="494"/>
        <x:v>4</x:v>
      </x:c>
      <x:c r="J2674" s="53">
        <x:f t="shared" si="495"/>
        <x:v>0</x:v>
      </x:c>
      <x:c r="K2674" s="53">
        <x:f t="shared" si="496"/>
        <x:v>24</x:v>
      </x:c>
      <x:c r="L2674" s="53">
        <x:f t="shared" si="497"/>
        <x:v>28</x:v>
      </x:c>
      <x:c r="M2674" s="54">
        <x:f t="shared" si="498"/>
        <x:v>1982.2151344474992</x:v>
      </x:c>
      <x:c r="N2674" s="54">
        <x:f t="shared" si="499"/>
        <x:v>0.87653828781076326</x:v>
      </x:c>
      <x:c r="O2674" s="55">
        <x:f t="shared" si="500"/>
        <x:v>100000</x:v>
      </x:c>
      <x:c r="P2674" s="55">
        <x:f t="shared" si="501"/>
        <x:v>24640</x:v>
      </x:c>
      <x:c r="Q2674" s="55">
        <x:f t="shared" si="502"/>
        <x:v>46913.457195269082</x:v>
      </x:c>
      <x:c r="R2674" s="55">
        <x:f t="shared" si="503"/>
        <x:v>8446.5428047309179</x:v>
      </x:c>
      <x:c r="S2674" s="1" t="str">
        <x:f t="shared" si="504"/>
        <x:v>YES</x:v>
      </x:c>
      <x:c r="T2674" s="1">
        <x:f t="shared" si="505"/>
        <x:v>8446.5428047309179</x:v>
      </x:c>
    </x:row>
    <x:row r="2675">
      <x:c r="A2675" s="1"/>
      <x:c r="B2675" s="1"/>
      <x:c r="C2675" s="1"/>
      <x:c r="D2675" s="1"/>
      <x:c r="E2675" s="1"/>
      <x:c r="F2675" s="1"/>
      <x:c r="G2675" s="1"/>
      <x:c r="H2675" s="1"/>
      <x:c r="I2675" s="53">
        <x:f t="shared" si="494"/>
        <x:v>4</x:v>
      </x:c>
      <x:c r="J2675" s="53">
        <x:f t="shared" si="495"/>
        <x:v>0</x:v>
      </x:c>
      <x:c r="K2675" s="53">
        <x:f t="shared" si="496"/>
        <x:v>25</x:v>
      </x:c>
      <x:c r="L2675" s="53">
        <x:f t="shared" si="497"/>
        <x:v>29</x:v>
      </x:c>
      <x:c r="M2675" s="54">
        <x:f t="shared" si="498"/>
        <x:v>2061.7930558625967</x:v>
      </x:c>
      <x:c r="N2675" s="54">
        <x:f t="shared" si="499"/>
        <x:v>0.93180073323791435</x:v>
      </x:c>
      <x:c r="O2675" s="55">
        <x:f t="shared" si="500"/>
        <x:v>102700</x:v>
      </x:c>
      <x:c r="P2675" s="55">
        <x:f t="shared" si="501"/>
        <x:v>25520</x:v>
      </x:c>
      <x:c r="Q2675" s="55">
        <x:f t="shared" si="502"/>
        <x:v>48295.01833094786</x:v>
      </x:c>
      <x:c r="R2675" s="55">
        <x:f t="shared" si="503"/>
        <x:v>8884.9816690521402</x:v>
      </x:c>
      <x:c r="S2675" s="1" t="str">
        <x:f t="shared" si="504"/>
        <x:v>YES</x:v>
      </x:c>
      <x:c r="T2675" s="1">
        <x:f t="shared" si="505"/>
        <x:v>8884.9816690521402</x:v>
      </x:c>
    </x:row>
    <x:row r="2676">
      <x:c r="A2676" s="1"/>
      <x:c r="B2676" s="1"/>
      <x:c r="C2676" s="1"/>
      <x:c r="D2676" s="1"/>
      <x:c r="E2676" s="1"/>
      <x:c r="F2676" s="1"/>
      <x:c r="G2676" s="1"/>
      <x:c r="H2676" s="1"/>
      <x:c r="I2676" s="53">
        <x:f t="shared" si="494"/>
        <x:v>4</x:v>
      </x:c>
      <x:c r="J2676" s="53">
        <x:f t="shared" si="495"/>
        <x:v>0</x:v>
      </x:c>
      <x:c r="K2676" s="53">
        <x:f t="shared" si="496"/>
        <x:v>26</x:v>
      </x:c>
      <x:c r="L2676" s="53">
        <x:f t="shared" si="497"/>
        <x:v>30</x:v>
      </x:c>
      <x:c r="M2676" s="54">
        <x:f t="shared" si="498"/>
        <x:v>2143.1330598233144</x:v>
      </x:c>
      <x:c r="N2676" s="54">
        <x:f t="shared" si="499"/>
        <x:v>0.98828684709952386</x:v>
      </x:c>
      <x:c r="O2676" s="55">
        <x:f t="shared" si="500"/>
        <x:v>105400</x:v>
      </x:c>
      <x:c r="P2676" s="55">
        <x:f t="shared" si="501"/>
        <x:v>26400</x:v>
      </x:c>
      <x:c r="Q2676" s="55">
        <x:f t="shared" si="502"/>
        <x:v>49707.171177488097</x:v>
      </x:c>
      <x:c r="R2676" s="55">
        <x:f t="shared" si="503"/>
        <x:v>9292.8288225119031</x:v>
      </x:c>
      <x:c r="S2676" s="1" t="str">
        <x:f t="shared" si="504"/>
        <x:v>YES</x:v>
      </x:c>
      <x:c r="T2676" s="1">
        <x:f t="shared" si="505"/>
        <x:v>9292.8288225119031</x:v>
      </x:c>
    </x:row>
    <x:row r="2677">
      <x:c r="A2677" s="1"/>
      <x:c r="B2677" s="1"/>
      <x:c r="C2677" s="1"/>
      <x:c r="D2677" s="1"/>
      <x:c r="E2677" s="1"/>
      <x:c r="F2677" s="1"/>
      <x:c r="G2677" s="1"/>
      <x:c r="H2677" s="1"/>
      <x:c r="I2677" s="53">
        <x:f t="shared" si="494"/>
        <x:v>4</x:v>
      </x:c>
      <x:c r="J2677" s="53">
        <x:f t="shared" si="495"/>
        <x:v>0</x:v>
      </x:c>
      <x:c r="K2677" s="53">
        <x:f t="shared" si="496"/>
        <x:v>27</x:v>
      </x:c>
      <x:c r="L2677" s="53">
        <x:f t="shared" si="497"/>
        <x:v>31</x:v>
      </x:c>
      <x:c r="M2677" s="54">
        <x:f t="shared" si="498"/>
        <x:v>2226.2667643430709</x:v>
      </x:c>
      <x:c r="N2677" s="54">
        <x:f t="shared" si="499"/>
        <x:v>1.0460185863493547</x:v>
      </x:c>
      <x:c r="O2677" s="55">
        <x:f t="shared" si="500"/>
        <x:v>108100</x:v>
      </x:c>
      <x:c r="P2677" s="55">
        <x:f t="shared" si="501"/>
        <x:v>27280</x:v>
      </x:c>
      <x:c r="Q2677" s="55">
        <x:f t="shared" si="502"/>
        <x:v>51150.464658733865</x:v>
      </x:c>
      <x:c r="R2677" s="55">
        <x:f t="shared" si="503"/>
        <x:v>9669.5353412661352</x:v>
      </x:c>
      <x:c r="S2677" s="1" t="str">
        <x:f t="shared" si="504"/>
        <x:v>YES</x:v>
      </x:c>
      <x:c r="T2677" s="1">
        <x:f t="shared" si="505"/>
        <x:v>9669.5353412661352</x:v>
      </x:c>
    </x:row>
    <x:row r="2678">
      <x:c r="A2678" s="1"/>
      <x:c r="B2678" s="1"/>
      <x:c r="C2678" s="1"/>
      <x:c r="D2678" s="1"/>
      <x:c r="E2678" s="1"/>
      <x:c r="F2678" s="1"/>
      <x:c r="G2678" s="1"/>
      <x:c r="H2678" s="1"/>
      <x:c r="I2678" s="53">
        <x:f t="shared" si="494"/>
        <x:v>4</x:v>
      </x:c>
      <x:c r="J2678" s="53">
        <x:f t="shared" si="495"/>
        <x:v>0</x:v>
      </x:c>
      <x:c r="K2678" s="53">
        <x:f t="shared" si="496"/>
        <x:v>28</x:v>
      </x:c>
      <x:c r="L2678" s="53">
        <x:f t="shared" si="497"/>
        <x:v>32</x:v>
      </x:c>
      <x:c r="M2678" s="54">
        <x:f t="shared" si="498"/>
        <x:v>2311.2263025602247</x:v>
      </x:c>
      <x:c r="N2678" s="54">
        <x:f t="shared" si="499"/>
        <x:v>1.1050182656668226</x:v>
      </x:c>
      <x:c r="O2678" s="55">
        <x:f t="shared" si="500"/>
        <x:v>110800</x:v>
      </x:c>
      <x:c r="P2678" s="55">
        <x:f t="shared" si="501"/>
        <x:v>28160</x:v>
      </x:c>
      <x:c r="Q2678" s="55">
        <x:f t="shared" si="502"/>
        <x:v>52625.456641670564</x:v>
      </x:c>
      <x:c r="R2678" s="55">
        <x:f t="shared" si="503"/>
        <x:v>10014.543358329436</x:v>
      </x:c>
      <x:c r="S2678" s="1" t="str">
        <x:f t="shared" si="504"/>
        <x:v>YES</x:v>
      </x:c>
      <x:c r="T2678" s="1">
        <x:f t="shared" si="505"/>
        <x:v>10014.543358329436</x:v>
      </x:c>
    </x:row>
    <x:row r="2679">
      <x:c r="A2679" s="1"/>
      <x:c r="B2679" s="1"/>
      <x:c r="C2679" s="1"/>
      <x:c r="D2679" s="1"/>
      <x:c r="E2679" s="1"/>
      <x:c r="F2679" s="1"/>
      <x:c r="G2679" s="1"/>
      <x:c r="H2679" s="1"/>
      <x:c r="I2679" s="53">
        <x:f t="shared" si="494"/>
        <x:v>4</x:v>
      </x:c>
      <x:c r="J2679" s="53">
        <x:f t="shared" si="495"/>
        <x:v>0</x:v>
      </x:c>
      <x:c r="K2679" s="53">
        <x:f t="shared" si="496"/>
        <x:v>29</x:v>
      </x:c>
      <x:c r="L2679" s="53">
        <x:f t="shared" si="497"/>
        <x:v>33</x:v>
      </x:c>
      <x:c r="M2679" s="54">
        <x:f t="shared" si="498"/>
        <x:v>2398.0443306758784</x:v>
      </x:c>
      <x:c r="N2679" s="54">
        <x:f t="shared" si="499"/>
        <x:v>1.16530856296936</x:v>
      </x:c>
      <x:c r="O2679" s="55">
        <x:f t="shared" si="500"/>
        <x:v>113500</x:v>
      </x:c>
      <x:c r="P2679" s="55">
        <x:f t="shared" si="501"/>
        <x:v>29040</x:v>
      </x:c>
      <x:c r="Q2679" s="55">
        <x:f t="shared" si="502"/>
        <x:v>54132.714074233998</x:v>
      </x:c>
      <x:c r="R2679" s="55">
        <x:f t="shared" si="503"/>
        <x:v>10327.285925766002</x:v>
      </x:c>
      <x:c r="S2679" s="1" t="str">
        <x:f t="shared" si="504"/>
        <x:v>YES</x:v>
      </x:c>
      <x:c r="T2679" s="1">
        <x:f t="shared" si="505"/>
        <x:v>10327.285925766002</x:v>
      </x:c>
    </x:row>
    <x:row r="2680">
      <x:c r="A2680" s="1"/>
      <x:c r="B2680" s="1"/>
      <x:c r="C2680" s="1"/>
      <x:c r="D2680" s="1"/>
      <x:c r="E2680" s="1"/>
      <x:c r="F2680" s="1"/>
      <x:c r="G2680" s="1"/>
      <x:c r="H2680" s="1"/>
      <x:c r="I2680" s="53">
        <x:f t="shared" si="494"/>
        <x:v>4</x:v>
      </x:c>
      <x:c r="J2680" s="53">
        <x:f t="shared" si="495"/>
        <x:v>0</x:v>
      </x:c>
      <x:c r="K2680" s="53">
        <x:f t="shared" si="496"/>
        <x:v>30</x:v>
      </x:c>
      <x:c r="L2680" s="53">
        <x:f t="shared" si="497"/>
        <x:v>34</x:v>
      </x:c>
      <x:c r="M2680" s="54">
        <x:f t="shared" si="498"/>
        <x:v>2486.7540360096491</x:v>
      </x:c>
      <x:c r="N2680" s="54">
        <x:f t="shared" si="499"/>
        <x:v>1.2269125250067008</x:v>
      </x:c>
      <x:c r="O2680" s="55">
        <x:f t="shared" si="500"/>
        <x:v>116200</x:v>
      </x:c>
      <x:c r="P2680" s="55">
        <x:f t="shared" si="501"/>
        <x:v>29920</x:v>
      </x:c>
      <x:c r="Q2680" s="55">
        <x:f t="shared" si="502"/>
        <x:v>55672.813125167522</x:v>
      </x:c>
      <x:c r="R2680" s="55">
        <x:f t="shared" si="503"/>
        <x:v>10607.186874832478</x:v>
      </x:c>
      <x:c r="S2680" s="1" t="str">
        <x:f t="shared" si="504"/>
        <x:v>YES</x:v>
      </x:c>
      <x:c r="T2680" s="1">
        <x:f t="shared" si="505"/>
        <x:v>10607.186874832478</x:v>
      </x:c>
    </x:row>
    <x:row r="2681">
      <x:c r="A2681" s="1"/>
      <x:c r="B2681" s="1"/>
      <x:c r="C2681" s="1"/>
      <x:c r="D2681" s="1"/>
      <x:c r="E2681" s="1"/>
      <x:c r="F2681" s="1"/>
      <x:c r="G2681" s="1"/>
      <x:c r="H2681" s="1"/>
      <x:c r="I2681" s="53">
        <x:f t="shared" si="494"/>
        <x:v>4</x:v>
      </x:c>
      <x:c r="J2681" s="53">
        <x:f t="shared" si="495"/>
        <x:v>1</x:v>
      </x:c>
      <x:c r="K2681" s="53">
        <x:f t="shared" si="496"/>
        <x:v>0</x:v>
      </x:c>
      <x:c r="L2681" s="53">
        <x:f t="shared" si="497"/>
        <x:v>5</x:v>
      </x:c>
      <x:c r="M2681" s="54">
        <x:f t="shared" si="498"/>
        <x:v>557.82600000000014</x:v>
      </x:c>
      <x:c r="N2681" s="54">
        <x:f t="shared" si="499"/>
        <x:v>0</x:v>
      </x:c>
      <x:c r="O2681" s="55">
        <x:f t="shared" si="500"/>
        <x:v>37294</x:v>
      </x:c>
      <x:c r="P2681" s="55">
        <x:f t="shared" si="501"/>
        <x:v>3960</x:v>
      </x:c>
      <x:c r="Q2681" s="55">
        <x:f t="shared" si="502"/>
        <x:v>19368.958333333339</x:v>
      </x:c>
      <x:c r="R2681" s="55">
        <x:f t="shared" si="503"/>
        <x:v>-6034.9583333333394</x:v>
      </x:c>
      <x:c r="S2681" s="1" t="str">
        <x:f t="shared" si="504"/>
        <x:v>YES</x:v>
      </x:c>
      <x:c r="T2681" s="1">
        <x:f t="shared" si="505"/>
        <x:v>-6034.9583333333394</x:v>
      </x:c>
    </x:row>
    <x:row r="2682">
      <x:c r="A2682" s="1"/>
      <x:c r="B2682" s="1"/>
      <x:c r="C2682" s="1"/>
      <x:c r="D2682" s="1"/>
      <x:c r="E2682" s="1"/>
      <x:c r="F2682" s="1"/>
      <x:c r="G2682" s="1"/>
      <x:c r="H2682" s="1"/>
      <x:c r="I2682" s="53">
        <x:f t="shared" si="494"/>
        <x:v>4</x:v>
      </x:c>
      <x:c r="J2682" s="53">
        <x:f t="shared" si="495"/>
        <x:v>1</x:v>
      </x:c>
      <x:c r="K2682" s="53">
        <x:f t="shared" si="496"/>
        <x:v>1</x:v>
      </x:c>
      <x:c r="L2682" s="53">
        <x:f t="shared" si="497"/>
        <x:v>6</x:v>
      </x:c>
      <x:c r="M2682" s="54">
        <x:f t="shared" si="498"/>
        <x:v>603.38850000000014</x:v>
      </x:c>
      <x:c r="N2682" s="54">
        <x:f t="shared" si="499"/>
        <x:v>0</x:v>
      </x:c>
      <x:c r="O2682" s="55">
        <x:f t="shared" si="500"/>
        <x:v>39994</x:v>
      </x:c>
      <x:c r="P2682" s="55">
        <x:f t="shared" si="501"/>
        <x:v>4840</x:v>
      </x:c>
      <x:c r="Q2682" s="55">
        <x:f t="shared" si="502"/>
        <x:v>20950.989583333336</x:v>
      </x:c>
      <x:c r="R2682" s="55">
        <x:f t="shared" si="503"/>
        <x:v>-5796.9895833333358</x:v>
      </x:c>
      <x:c r="S2682" s="1" t="str">
        <x:f t="shared" si="504"/>
        <x:v>YES</x:v>
      </x:c>
      <x:c r="T2682" s="1">
        <x:f t="shared" si="505"/>
        <x:v>-5796.9895833333358</x:v>
      </x:c>
    </x:row>
    <x:row r="2683">
      <x:c r="A2683" s="1"/>
      <x:c r="B2683" s="1"/>
      <x:c r="C2683" s="1"/>
      <x:c r="D2683" s="1"/>
      <x:c r="E2683" s="1"/>
      <x:c r="F2683" s="1"/>
      <x:c r="G2683" s="1"/>
      <x:c r="H2683" s="1"/>
      <x:c r="I2683" s="53">
        <x:f t="shared" si="494"/>
        <x:v>4</x:v>
      </x:c>
      <x:c r="J2683" s="53">
        <x:f t="shared" si="495"/>
        <x:v>1</x:v>
      </x:c>
      <x:c r="K2683" s="53">
        <x:f t="shared" si="496"/>
        <x:v>2</x:v>
      </x:c>
      <x:c r="L2683" s="53">
        <x:f t="shared" si="497"/>
        <x:v>7</x:v>
      </x:c>
      <x:c r="M2683" s="54">
        <x:f t="shared" si="498"/>
        <x:v>650.09006250000016</x:v>
      </x:c>
      <x:c r="N2683" s="54">
        <x:f t="shared" si="499"/>
        <x:v>0</x:v>
      </x:c>
      <x:c r="O2683" s="55">
        <x:f t="shared" si="500"/>
        <x:v>42694</x:v>
      </x:c>
      <x:c r="P2683" s="55">
        <x:f t="shared" si="501"/>
        <x:v>5720</x:v>
      </x:c>
      <x:c r="Q2683" s="55">
        <x:f t="shared" si="502"/>
        <x:v>22572.571614583339</x:v>
      </x:c>
      <x:c r="R2683" s="55">
        <x:f t="shared" si="503"/>
        <x:v>-5598.5716145833394</x:v>
      </x:c>
      <x:c r="S2683" s="1" t="str">
        <x:f t="shared" si="504"/>
        <x:v>YES</x:v>
      </x:c>
      <x:c r="T2683" s="1">
        <x:f t="shared" si="505"/>
        <x:v>-5598.5716145833394</x:v>
      </x:c>
    </x:row>
    <x:row r="2684">
      <x:c r="A2684" s="1"/>
      <x:c r="B2684" s="1"/>
      <x:c r="C2684" s="1"/>
      <x:c r="D2684" s="1"/>
      <x:c r="E2684" s="1"/>
      <x:c r="F2684" s="1"/>
      <x:c r="G2684" s="1"/>
      <x:c r="H2684" s="1"/>
      <x:c r="I2684" s="53">
        <x:f t="shared" si="494"/>
        <x:v>4</x:v>
      </x:c>
      <x:c r="J2684" s="53">
        <x:f t="shared" si="495"/>
        <x:v>1</x:v>
      </x:c>
      <x:c r="K2684" s="53">
        <x:f t="shared" si="496"/>
        <x:v>3</x:v>
      </x:c>
      <x:c r="L2684" s="53">
        <x:f t="shared" si="497"/>
        <x:v>8</x:v>
      </x:c>
      <x:c r="M2684" s="54">
        <x:f t="shared" si="498"/>
        <x:v>697.95204492187509</x:v>
      </x:c>
      <x:c r="N2684" s="54">
        <x:f t="shared" si="499"/>
        <x:v>0</x:v>
      </x:c>
      <x:c r="O2684" s="55">
        <x:f t="shared" si="500"/>
        <x:v>45394</x:v>
      </x:c>
      <x:c r="P2684" s="55">
        <x:f t="shared" si="501"/>
        <x:v>6600</x:v>
      </x:c>
      <x:c r="Q2684" s="55">
        <x:f t="shared" si="502"/>
        <x:v>24234.446004231773</x:v>
      </x:c>
      <x:c r="R2684" s="55">
        <x:f t="shared" si="503"/>
        <x:v>-5440.4460042317733</x:v>
      </x:c>
      <x:c r="S2684" s="1" t="str">
        <x:f t="shared" si="504"/>
        <x:v>YES</x:v>
      </x:c>
      <x:c r="T2684" s="1">
        <x:f t="shared" si="505"/>
        <x:v>-5440.4460042317733</x:v>
      </x:c>
    </x:row>
    <x:row r="2685">
      <x:c r="A2685" s="1"/>
      <x:c r="B2685" s="1"/>
      <x:c r="C2685" s="1"/>
      <x:c r="D2685" s="1"/>
      <x:c r="E2685" s="1"/>
      <x:c r="F2685" s="1"/>
      <x:c r="G2685" s="1"/>
      <x:c r="H2685" s="1"/>
      <x:c r="I2685" s="53">
        <x:f t="shared" si="494"/>
        <x:v>4</x:v>
      </x:c>
      <x:c r="J2685" s="53">
        <x:f t="shared" si="495"/>
        <x:v>1</x:v>
      </x:c>
      <x:c r="K2685" s="53">
        <x:f t="shared" si="496"/>
        <x:v>4</x:v>
      </x:c>
      <x:c r="L2685" s="53">
        <x:f t="shared" si="497"/>
        <x:v>9</x:v>
      </x:c>
      <x:c r="M2685" s="54">
        <x:f t="shared" si="498"/>
        <x:v>746.99616064453141</x:v>
      </x:c>
      <x:c r="N2685" s="54">
        <x:f t="shared" si="499"/>
        <x:v>1.8747333780924594E-2</x:v>
      </x:c>
      <x:c r="O2685" s="55">
        <x:f t="shared" si="500"/>
        <x:v>48094</x:v>
      </x:c>
      <x:c r="P2685" s="55">
        <x:f t="shared" si="501"/>
        <x:v>7480</x:v>
      </x:c>
      <x:c r="Q2685" s="55">
        <x:f t="shared" si="502"/>
        <x:v>25468.683344523113</x:v>
      </x:c>
      <x:c r="R2685" s="55">
        <x:f t="shared" si="503"/>
        <x:v>-4854.6833445231132</x:v>
      </x:c>
      <x:c r="S2685" s="1" t="str">
        <x:f t="shared" si="504"/>
        <x:v>YES</x:v>
      </x:c>
      <x:c r="T2685" s="1">
        <x:f t="shared" si="505"/>
        <x:v>-4854.6833445231132</x:v>
      </x:c>
    </x:row>
    <x:row r="2686">
      <x:c r="A2686" s="1"/>
      <x:c r="B2686" s="1"/>
      <x:c r="C2686" s="1"/>
      <x:c r="D2686" s="1"/>
      <x:c r="E2686" s="1"/>
      <x:c r="F2686" s="1"/>
      <x:c r="G2686" s="1"/>
      <x:c r="H2686" s="1"/>
      <x:c r="I2686" s="53">
        <x:f t="shared" si="494"/>
        <x:v>4</x:v>
      </x:c>
      <x:c r="J2686" s="53">
        <x:f t="shared" si="495"/>
        <x:v>1</x:v>
      </x:c>
      <x:c r="K2686" s="53">
        <x:f t="shared" si="496"/>
        <x:v>5</x:v>
      </x:c>
      <x:c r="L2686" s="53">
        <x:f t="shared" si="497"/>
        <x:v>10</x:v>
      </x:c>
      <x:c r="M2686" s="54">
        <x:f t="shared" si="498"/>
        <x:v>797.24448456573498</x:v>
      </x:c>
      <x:c r="N2686" s="54">
        <x:f t="shared" si="499"/>
        <x:v>5.3642003170649294E-2</x:v>
      </x:c>
      <x:c r="O2686" s="55">
        <x:f t="shared" si="500"/>
        <x:v>50794</x:v>
      </x:c>
      <x:c r="P2686" s="55">
        <x:f t="shared" si="501"/>
        <x:v>8360</x:v>
      </x:c>
      <x:c r="Q2686" s="55">
        <x:f t="shared" si="502"/>
        <x:v>26341.050079266231</x:v>
      </x:c>
      <x:c r="R2686" s="55">
        <x:f t="shared" si="503"/>
        <x:v>-3907.0500792662315</x:v>
      </x:c>
      <x:c r="S2686" s="1" t="str">
        <x:f t="shared" si="504"/>
        <x:v>YES</x:v>
      </x:c>
      <x:c r="T2686" s="1">
        <x:f t="shared" si="505"/>
        <x:v>-3907.0500792662315</x:v>
      </x:c>
    </x:row>
    <x:row r="2687">
      <x:c r="A2687" s="1"/>
      <x:c r="B2687" s="1"/>
      <x:c r="C2687" s="1"/>
      <x:c r="D2687" s="1"/>
      <x:c r="E2687" s="1"/>
      <x:c r="F2687" s="1"/>
      <x:c r="G2687" s="1"/>
      <x:c r="H2687" s="1"/>
      <x:c r="I2687" s="53">
        <x:f t="shared" si="494"/>
        <x:v>4</x:v>
      </x:c>
      <x:c r="J2687" s="53">
        <x:f t="shared" si="495"/>
        <x:v>1</x:v>
      </x:c>
      <x:c r="K2687" s="53">
        <x:f t="shared" si="496"/>
        <x:v>6</x:v>
      </x:c>
      <x:c r="L2687" s="53">
        <x:f t="shared" si="497"/>
        <x:v>11</x:v>
      </x:c>
      <x:c r="M2687" s="54">
        <x:f t="shared" si="498"/>
        <x:v>848.71945874736798</x:v>
      </x:c>
      <x:c r="N2687" s="54">
        <x:f t="shared" si="499"/>
        <x:v>8.9388513019005536E-2</x:v>
      </x:c>
      <x:c r="O2687" s="55">
        <x:f t="shared" si="500"/>
        <x:v>53494</x:v>
      </x:c>
      <x:c r="P2687" s="55">
        <x:f t="shared" si="501"/>
        <x:v>9240</x:v>
      </x:c>
      <x:c r="Q2687" s="55">
        <x:f t="shared" si="502"/>
        <x:v>27234.712825475137</x:v>
      </x:c>
      <x:c r="R2687" s="55">
        <x:f t="shared" si="503"/>
        <x:v>-2980.7128254751369</x:v>
      </x:c>
      <x:c r="S2687" s="1" t="str">
        <x:f t="shared" si="504"/>
        <x:v>YES</x:v>
      </x:c>
      <x:c r="T2687" s="1">
        <x:f t="shared" si="505"/>
        <x:v>-2980.7128254751369</x:v>
      </x:c>
    </x:row>
    <x:row r="2688">
      <x:c r="A2688" s="1"/>
      <x:c r="B2688" s="1"/>
      <x:c r="C2688" s="1"/>
      <x:c r="D2688" s="1"/>
      <x:c r="E2688" s="1"/>
      <x:c r="F2688" s="1"/>
      <x:c r="G2688" s="1"/>
      <x:c r="H2688" s="1"/>
      <x:c r="I2688" s="53">
        <x:f t="shared" si="494"/>
        <x:v>4</x:v>
      </x:c>
      <x:c r="J2688" s="53">
        <x:f t="shared" si="495"/>
        <x:v>1</x:v>
      </x:c>
      <x:c r="K2688" s="53">
        <x:f t="shared" si="496"/>
        <x:v>7</x:v>
      </x:c>
      <x:c r="L2688" s="53">
        <x:f t="shared" si="497"/>
        <x:v>12</x:v>
      </x:c>
      <x:c r="M2688" s="54">
        <x:f t="shared" si="498"/>
        <x:v>901.44389814532838</x:v>
      </x:c>
      <x:c r="N2688" s="54">
        <x:f t="shared" si="499"/>
        <x:v>0.12600270704536692</x:v>
      </x:c>
      <x:c r="O2688" s="55">
        <x:f t="shared" si="500"/>
        <x:v>56194</x:v>
      </x:c>
      <x:c r="P2688" s="55">
        <x:f t="shared" si="501"/>
        <x:v>10120</x:v>
      </x:c>
      <x:c r="Q2688" s="55">
        <x:f t="shared" si="502"/>
        <x:v>28150.067676134175</x:v>
      </x:c>
      <x:c r="R2688" s="55">
        <x:f t="shared" si="503"/>
        <x:v>-2076.0676761341747</x:v>
      </x:c>
      <x:c r="S2688" s="1" t="str">
        <x:f t="shared" si="504"/>
        <x:v>YES</x:v>
      </x:c>
      <x:c r="T2688" s="1">
        <x:f t="shared" si="505"/>
        <x:v>-2076.0676761341747</x:v>
      </x:c>
    </x:row>
    <x:row r="2689">
      <x:c r="A2689" s="1"/>
      <x:c r="B2689" s="1"/>
      <x:c r="C2689" s="1"/>
      <x:c r="D2689" s="1"/>
      <x:c r="E2689" s="1"/>
      <x:c r="F2689" s="1"/>
      <x:c r="G2689" s="1"/>
      <x:c r="H2689" s="1"/>
      <x:c r="I2689" s="53">
        <x:f t="shared" si="494"/>
        <x:v>4</x:v>
      </x:c>
      <x:c r="J2689" s="53">
        <x:f t="shared" si="495"/>
        <x:v>1</x:v>
      </x:c>
      <x:c r="K2689" s="53">
        <x:f t="shared" si="496"/>
        <x:v>8</x:v>
      </x:c>
      <x:c r="L2689" s="53">
        <x:f t="shared" si="497"/>
        <x:v>13</x:v>
      </x:c>
      <x:c r="M2689" s="54">
        <x:f t="shared" si="498"/>
        <x:v>955.44099642530853</x:v>
      </x:c>
      <x:c r="N2689" s="54">
        <x:f t="shared" si="499"/>
        <x:v>0.1635006919620198</x:v>
      </x:c>
      <x:c r="O2689" s="55">
        <x:f t="shared" si="500"/>
        <x:v>58894</x:v>
      </x:c>
      <x:c r="P2689" s="55">
        <x:f t="shared" si="501"/>
        <x:v>11000</x:v>
      </x:c>
      <x:c r="Q2689" s="55">
        <x:f t="shared" si="502"/>
        <x:v>29087.517299050494</x:v>
      </x:c>
      <x:c r="R2689" s="55">
        <x:f t="shared" si="503"/>
        <x:v>-1193.5172990504943</x:v>
      </x:c>
      <x:c r="S2689" s="1" t="str">
        <x:f t="shared" si="504"/>
        <x:v>YES</x:v>
      </x:c>
      <x:c r="T2689" s="1">
        <x:f t="shared" si="505"/>
        <x:v>-1193.5172990504943</x:v>
      </x:c>
    </x:row>
    <x:row r="2690">
      <x:c r="A2690" s="1"/>
      <x:c r="B2690" s="1"/>
      <x:c r="C2690" s="1"/>
      <x:c r="D2690" s="1"/>
      <x:c r="E2690" s="1"/>
      <x:c r="F2690" s="1"/>
      <x:c r="G2690" s="1"/>
      <x:c r="H2690" s="1"/>
      <x:c r="I2690" s="53">
        <x:f t="shared" si="494"/>
        <x:v>4</x:v>
      </x:c>
      <x:c r="J2690" s="53">
        <x:f t="shared" si="495"/>
        <x:v>1</x:v>
      </x:c>
      <x:c r="K2690" s="53">
        <x:f t="shared" si="496"/>
        <x:v>9</x:v>
      </x:c>
      <x:c r="L2690" s="53">
        <x:f t="shared" si="497"/>
        <x:v>14</x:v>
      </x:c>
      <x:c r="M2690" s="54">
        <x:f t="shared" si="498"/>
        <x:v>1010.734331865703</x:v>
      </x:c>
      <x:c r="N2690" s="54">
        <x:f t="shared" si="499"/>
        <x:v>0.20189884157340485</x:v>
      </x:c>
      <x:c r="O2690" s="55">
        <x:f t="shared" si="500"/>
        <x:v>61594</x:v>
      </x:c>
      <x:c r="P2690" s="55">
        <x:f t="shared" si="501"/>
        <x:v>11880</x:v>
      </x:c>
      <x:c r="Q2690" s="55">
        <x:f t="shared" si="502"/>
        <x:v>30047.47103933512</x:v>
      </x:c>
      <x:c r="R2690" s="55">
        <x:f t="shared" si="503"/>
        <x:v>-333.47103933511971</x:v>
      </x:c>
      <x:c r="S2690" s="1" t="str">
        <x:f t="shared" si="504"/>
        <x:v>YES</x:v>
      </x:c>
      <x:c r="T2690" s="1">
        <x:f t="shared" si="505"/>
        <x:v>-333.47103933511971</x:v>
      </x:c>
    </x:row>
    <x:row r="2691">
      <x:c r="A2691" s="1"/>
      <x:c r="B2691" s="1"/>
      <x:c r="C2691" s="1"/>
      <x:c r="D2691" s="1"/>
      <x:c r="E2691" s="1"/>
      <x:c r="F2691" s="1"/>
      <x:c r="G2691" s="1"/>
      <x:c r="H2691" s="1"/>
      <x:c r="I2691" s="53">
        <x:f t="shared" si="494"/>
        <x:v>4</x:v>
      </x:c>
      <x:c r="J2691" s="53">
        <x:f t="shared" si="495"/>
        <x:v>1</x:v>
      </x:c>
      <x:c r="K2691" s="53">
        <x:f t="shared" si="496"/>
        <x:v>10</x:v>
      </x:c>
      <x:c r="L2691" s="53">
        <x:f t="shared" si="497"/>
        <x:v>15</x:v>
      </x:c>
      <x:c r="M2691" s="54">
        <x:f t="shared" si="498"/>
        <x:v>1067.347873348916</x:v>
      </x:c>
      <x:c r="N2691" s="54">
        <x:f t="shared" si="499"/>
        <x:v>0.24121380093674721</x:v>
      </x:c>
      <x:c r="O2691" s="55">
        <x:f t="shared" si="500"/>
        <x:v>64294</x:v>
      </x:c>
      <x:c r="P2691" s="55">
        <x:f t="shared" si="501"/>
        <x:v>12760</x:v>
      </x:c>
      <x:c r="Q2691" s="55">
        <x:f t="shared" si="502"/>
        <x:v>31030.345023418682</x:v>
      </x:c>
      <x:c r="R2691" s="55">
        <x:f t="shared" si="503"/>
        <x:v>503.6549765813179</x:v>
      </x:c>
      <x:c r="S2691" s="1" t="str">
        <x:f t="shared" si="504"/>
        <x:v>YES</x:v>
      </x:c>
      <x:c r="T2691" s="1">
        <x:f t="shared" si="505"/>
        <x:v>503.6549765813179</x:v>
      </x:c>
    </x:row>
    <x:row r="2692">
      <x:c r="A2692" s="1"/>
      <x:c r="B2692" s="1"/>
      <x:c r="C2692" s="1"/>
      <x:c r="D2692" s="1"/>
      <x:c r="E2692" s="1"/>
      <x:c r="F2692" s="1"/>
      <x:c r="G2692" s="1"/>
      <x:c r="H2692" s="1"/>
      <x:c r="I2692" s="53">
        <x:f t="shared" si="494"/>
        <x:v>4</x:v>
      </x:c>
      <x:c r="J2692" s="53">
        <x:f t="shared" si="495"/>
        <x:v>1</x:v>
      </x:c>
      <x:c r="K2692" s="53">
        <x:f t="shared" si="496"/>
        <x:v>11</x:v>
      </x:c>
      <x:c r="L2692" s="53">
        <x:f t="shared" si="497"/>
        <x:v>16</x:v>
      </x:c>
      <x:c r="M2692" s="54">
        <x:f t="shared" si="498"/>
        <x:v>1125.3059864423549</x:v>
      </x:c>
      <x:c r="N2692" s="54">
        <x:f t="shared" si="499"/>
        <x:v>0.28146249058496864</x:v>
      </x:c>
      <x:c r="O2692" s="55">
        <x:f t="shared" si="500"/>
        <x:v>66994</x:v>
      </x:c>
      <x:c r="P2692" s="55">
        <x:f t="shared" si="501"/>
        <x:v>13640</x:v>
      </x:c>
      <x:c r="Q2692" s="55">
        <x:f t="shared" si="502"/>
        <x:v>32036.562264624215</x:v>
      </x:c>
      <x:c r="R2692" s="55">
        <x:f t="shared" si="503"/>
        <x:v>1317.4377353757845</x:v>
      </x:c>
      <x:c r="S2692" s="1" t="str">
        <x:f t="shared" si="504"/>
        <x:v>YES</x:v>
      </x:c>
      <x:c r="T2692" s="1">
        <x:f t="shared" si="505"/>
        <x:v>1317.4377353757845</x:v>
      </x:c>
    </x:row>
    <x:row r="2693">
      <x:c r="A2693" s="1"/>
      <x:c r="B2693" s="1"/>
      <x:c r="C2693" s="1"/>
      <x:c r="D2693" s="1"/>
      <x:c r="E2693" s="1"/>
      <x:c r="F2693" s="1"/>
      <x:c r="G2693" s="1"/>
      <x:c r="H2693" s="1"/>
      <x:c r="I2693" s="53">
        <x:f t="shared" si="494"/>
        <x:v>4</x:v>
      </x:c>
      <x:c r="J2693" s="53">
        <x:f t="shared" si="495"/>
        <x:v>1</x:v>
      </x:c>
      <x:c r="K2693" s="53">
        <x:f t="shared" si="496"/>
        <x:v>12</x:v>
      </x:c>
      <x:c r="L2693" s="53">
        <x:f t="shared" si="497"/>
        <x:v>17</x:v>
      </x:c>
      <x:c r="M2693" s="54">
        <x:f t="shared" si="498"/>
        <x:v>1184.6334395704193</x:v>
      </x:c>
      <x:c r="N2693" s="54">
        <x:f t="shared" si="499"/>
        <x:v>0.32266211081279123</x:v>
      </x:c>
      <x:c r="O2693" s="55">
        <x:f t="shared" si="500"/>
        <x:v>69694</x:v>
      </x:c>
      <x:c r="P2693" s="55">
        <x:f t="shared" si="501"/>
        <x:v>14520</x:v>
      </x:c>
      <x:c r="Q2693" s="55">
        <x:f t="shared" si="502"/>
        <x:v>33066.55277031978</x:v>
      </x:c>
      <x:c r="R2693" s="55">
        <x:f t="shared" si="503"/>
        <x:v>2107.4472296802196</x:v>
      </x:c>
      <x:c r="S2693" s="1" t="str">
        <x:f t="shared" si="504"/>
        <x:v>YES</x:v>
      </x:c>
      <x:c r="T2693" s="1">
        <x:f t="shared" si="505"/>
        <x:v>2107.4472296802196</x:v>
      </x:c>
    </x:row>
    <x:row r="2694">
      <x:c r="A2694" s="1"/>
      <x:c r="B2694" s="1"/>
      <x:c r="C2694" s="1"/>
      <x:c r="D2694" s="1"/>
      <x:c r="E2694" s="1"/>
      <x:c r="F2694" s="1"/>
      <x:c r="G2694" s="1"/>
      <x:c r="H2694" s="1"/>
      <x:c r="I2694" s="53">
        <x:f t="shared" si="494"/>
        <x:v>4</x:v>
      </x:c>
      <x:c r="J2694" s="53">
        <x:f t="shared" si="495"/>
        <x:v>1</x:v>
      </x:c>
      <x:c r="K2694" s="53">
        <x:f t="shared" si="496"/>
        <x:v>13</x:v>
      </x:c>
      <x:c r="L2694" s="53">
        <x:f t="shared" si="497"/>
        <x:v>18</x:v>
      </x:c>
      <x:c r="M2694" s="54">
        <x:f t="shared" si="498"/>
        <x:v>1245.3554102788034</x:v>
      </x:c>
      <x:c r="N2694" s="54">
        <x:f t="shared" si="499"/>
        <x:v>0.36483014602694686</x:v>
      </x:c>
      <x:c r="O2694" s="55">
        <x:f t="shared" si="500"/>
        <x:v>72394</x:v>
      </x:c>
      <x:c r="P2694" s="55">
        <x:f t="shared" si="501"/>
        <x:v>15400</x:v>
      </x:c>
      <x:c r="Q2694" s="55">
        <x:f t="shared" si="502"/>
        <x:v>34120.753650673672</x:v>
      </x:c>
      <x:c r="R2694" s="55">
        <x:f t="shared" si="503"/>
        <x:v>2873.2463493263276</x:v>
      </x:c>
      <x:c r="S2694" s="1" t="str">
        <x:f t="shared" si="504"/>
        <x:v>YES</x:v>
      </x:c>
      <x:c r="T2694" s="1">
        <x:f t="shared" si="505"/>
        <x:v>2873.2463493263276</x:v>
      </x:c>
    </x:row>
    <x:row r="2695">
      <x:c r="A2695" s="1"/>
      <x:c r="B2695" s="1"/>
      <x:c r="C2695" s="1"/>
      <x:c r="D2695" s="1"/>
      <x:c r="E2695" s="1"/>
      <x:c r="F2695" s="1"/>
      <x:c r="G2695" s="1"/>
      <x:c r="H2695" s="1"/>
      <x:c r="I2695" s="53">
        <x:f t="shared" si="494"/>
        <x:v>4</x:v>
      </x:c>
      <x:c r="J2695" s="53">
        <x:f t="shared" si="495"/>
        <x:v>1</x:v>
      </x:c>
      <x:c r="K2695" s="53">
        <x:f t="shared" si="496"/>
        <x:v>14</x:v>
      </x:c>
      <x:c r="L2695" s="53">
        <x:f t="shared" si="497"/>
        <x:v>19</x:v>
      </x:c>
      <x:c r="M2695" s="54">
        <x:f t="shared" si="498"/>
        <x:v>1307.4974915924649</x:v>
      </x:c>
      <x:c r="N2695" s="54">
        <x:f t="shared" si="499"/>
        <x:v>0.40798436916143399</x:v>
      </x:c>
      <x:c r="O2695" s="55">
        <x:f t="shared" si="500"/>
        <x:v>75094</x:v>
      </x:c>
      <x:c r="P2695" s="55">
        <x:f t="shared" si="501"/>
        <x:v>16280</x:v>
      </x:c>
      <x:c r="Q2695" s="55">
        <x:f t="shared" si="502"/>
        <x:v>35199.60922903585</x:v>
      </x:c>
      <x:c r="R2695" s="55">
        <x:f t="shared" si="503"/>
        <x:v>3614.3907709641499</x:v>
      </x:c>
      <x:c r="S2695" s="1" t="str">
        <x:f t="shared" si="504"/>
        <x:v>YES</x:v>
      </x:c>
      <x:c r="T2695" s="1">
        <x:f t="shared" si="505"/>
        <x:v>3614.3907709641499</x:v>
      </x:c>
    </x:row>
    <x:row r="2696">
      <x:c r="A2696" s="1"/>
      <x:c r="B2696" s="1"/>
      <x:c r="C2696" s="1"/>
      <x:c r="D2696" s="1"/>
      <x:c r="E2696" s="1"/>
      <x:c r="F2696" s="1"/>
      <x:c r="G2696" s="1"/>
      <x:c r="H2696" s="1"/>
      <x:c r="I2696" s="53">
        <x:f t="shared" si="494"/>
        <x:v>4</x:v>
      </x:c>
      <x:c r="J2696" s="53">
        <x:f t="shared" si="495"/>
        <x:v>1</x:v>
      </x:c>
      <x:c r="K2696" s="53">
        <x:f t="shared" si="496"/>
        <x:v>15</x:v>
      </x:c>
      <x:c r="L2696" s="53">
        <x:f t="shared" si="497"/>
        <x:v>20</x:v>
      </x:c>
      <x:c r="M2696" s="54">
        <x:f t="shared" si="498"/>
        <x:v>1371.0856984686111</x:v>
      </x:c>
      <x:c r="N2696" s="54">
        <x:f t="shared" si="499"/>
        <x:v>0.45214284615875772</x:v>
      </x:c>
      <x:c r="O2696" s="55">
        <x:f t="shared" si="500"/>
        <x:v>77794</x:v>
      </x:c>
      <x:c r="P2696" s="55">
        <x:f t="shared" si="501"/>
        <x:v>17160</x:v>
      </x:c>
      <x:c r="Q2696" s="55">
        <x:f t="shared" si="502"/>
        <x:v>36303.571153968944</x:v>
      </x:c>
      <x:c r="R2696" s="55">
        <x:f t="shared" si="503"/>
        <x:v>4330.4288460310563</x:v>
      </x:c>
      <x:c r="S2696" s="1" t="str">
        <x:f t="shared" si="504"/>
        <x:v>YES</x:v>
      </x:c>
      <x:c r="T2696" s="1">
        <x:f t="shared" si="505"/>
        <x:v>4330.4288460310563</x:v>
      </x:c>
    </x:row>
    <x:row r="2697">
      <x:c r="A2697" s="1"/>
      <x:c r="B2697" s="1"/>
      <x:c r="C2697" s="1"/>
      <x:c r="D2697" s="1"/>
      <x:c r="E2697" s="1"/>
      <x:c r="F2697" s="1"/>
      <x:c r="G2697" s="1"/>
      <x:c r="H2697" s="1"/>
      <x:c r="I2697" s="53">
        <x:f t="shared" si="494"/>
        <x:v>4</x:v>
      </x:c>
      <x:c r="J2697" s="53">
        <x:f t="shared" si="495"/>
        <x:v>1</x:v>
      </x:c>
      <x:c r="K2697" s="53">
        <x:f t="shared" si="496"/>
        <x:v>16</x:v>
      </x:c>
      <x:c r="L2697" s="53">
        <x:f t="shared" si="497"/>
        <x:v>21</x:v>
      </x:c>
      <x:c r="M2697" s="54">
        <x:f t="shared" si="498"/>
        <x:v>1436.1464743461001</x:v>
      </x:c>
      <x:c r="N2697" s="54">
        <x:f t="shared" si="499"/>
        <x:v>0.49732394051812512</x:v>
      </x:c>
      <x:c r="O2697" s="55">
        <x:f t="shared" si="500"/>
        <x:v>80494</x:v>
      </x:c>
      <x:c r="P2697" s="55">
        <x:f t="shared" si="501"/>
        <x:v>18040</x:v>
      </x:c>
      <x:c r="Q2697" s="55">
        <x:f t="shared" si="502"/>
        <x:v>37433.098512953125</x:v>
      </x:c>
      <x:c r="R2697" s="55">
        <x:f t="shared" si="503"/>
        <x:v>5020.9014870468745</x:v>
      </x:c>
      <x:c r="S2697" s="1" t="str">
        <x:f t="shared" si="504"/>
        <x:v>YES</x:v>
      </x:c>
      <x:c r="T2697" s="1">
        <x:f t="shared" si="505"/>
        <x:v>5020.9014870468745</x:v>
      </x:c>
    </x:row>
    <x:row r="2698">
      <x:c r="A2698" s="1"/>
      <x:c r="B2698" s="1"/>
      <x:c r="C2698" s="1"/>
      <x:c r="D2698" s="1"/>
      <x:c r="E2698" s="1"/>
      <x:c r="F2698" s="1"/>
      <x:c r="G2698" s="1"/>
      <x:c r="H2698" s="1"/>
      <x:c r="I2698" s="53">
        <x:f t="shared" si="494"/>
        <x:v>4</x:v>
      </x:c>
      <x:c r="J2698" s="53">
        <x:f t="shared" si="495"/>
        <x:v>1</x:v>
      </x:c>
      <x:c r="K2698" s="53">
        <x:f t="shared" si="496"/>
        <x:v>17</x:v>
      </x:c>
      <x:c r="L2698" s="53">
        <x:f t="shared" si="497"/>
        <x:v>22</x:v>
      </x:c>
      <x:c r="M2698" s="54">
        <x:f t="shared" si="498"/>
        <x:v>1502.7066977926406</x:v>
      </x:c>
      <x:c r="N2698" s="54">
        <x:f t="shared" si="499"/>
        <x:v>0.54354631791155594</x:v>
      </x:c>
      <x:c r="O2698" s="55">
        <x:f t="shared" si="500"/>
        <x:v>83194</x:v>
      </x:c>
      <x:c r="P2698" s="55">
        <x:f t="shared" si="501"/>
        <x:v>18920</x:v>
      </x:c>
      <x:c r="Q2698" s="55">
        <x:f t="shared" si="502"/>
        <x:v>38588.657947788903</x:v>
      </x:c>
      <x:c r="R2698" s="55">
        <x:f t="shared" si="503"/>
        <x:v>5685.3420522110973</x:v>
      </x:c>
      <x:c r="S2698" s="1" t="str">
        <x:f t="shared" si="504"/>
        <x:v>YES</x:v>
      </x:c>
      <x:c r="T2698" s="1">
        <x:f t="shared" si="505"/>
        <x:v>5685.3420522110973</x:v>
      </x:c>
    </x:row>
    <x:row r="2699">
      <x:c r="A2699" s="1"/>
      <x:c r="B2699" s="1"/>
      <x:c r="C2699" s="1"/>
      <x:c r="D2699" s="1"/>
      <x:c r="E2699" s="1"/>
      <x:c r="F2699" s="1"/>
      <x:c r="G2699" s="1"/>
      <x:c r="H2699" s="1"/>
      <x:c r="I2699" s="53">
        <x:f t="shared" si="494"/>
        <x:v>4</x:v>
      </x:c>
      <x:c r="J2699" s="53">
        <x:f t="shared" si="495"/>
        <x:v>1</x:v>
      </x:c>
      <x:c r="K2699" s="53">
        <x:f t="shared" si="496"/>
        <x:v>18</x:v>
      </x:c>
      <x:c r="L2699" s="53">
        <x:f t="shared" si="497"/>
        <x:v>23</x:v>
      </x:c>
      <x:c r="M2699" s="54">
        <x:f t="shared" si="498"/>
        <x:v>1570.793689251228</x:v>
      </x:c>
      <x:c r="N2699" s="54">
        <x:f t="shared" si="499"/>
        <x:v>0.5908289508689083</x:v>
      </x:c>
      <x:c r="O2699" s="55">
        <x:f t="shared" si="500"/>
        <x:v>85894</x:v>
      </x:c>
      <x:c r="P2699" s="55">
        <x:f t="shared" si="501"/>
        <x:v>19800</x:v>
      </x:c>
      <x:c r="Q2699" s="55">
        <x:f t="shared" si="502"/>
        <x:v>39770.723771722711</x:v>
      </x:c>
      <x:c r="R2699" s="55">
        <x:f t="shared" si="503"/>
        <x:v>6323.2762282772892</x:v>
      </x:c>
      <x:c r="S2699" s="1" t="str">
        <x:f t="shared" si="504"/>
        <x:v>YES</x:v>
      </x:c>
      <x:c r="T2699" s="1">
        <x:f t="shared" si="505"/>
        <x:v>6323.2762282772892</x:v>
      </x:c>
    </x:row>
    <x:row r="2700">
      <x:c r="A2700" s="1"/>
      <x:c r="B2700" s="1"/>
      <x:c r="C2700" s="1"/>
      <x:c r="D2700" s="1"/>
      <x:c r="E2700" s="1"/>
      <x:c r="F2700" s="1"/>
      <x:c r="G2700" s="1"/>
      <x:c r="H2700" s="1"/>
      <x:c r="I2700" s="53">
        <x:f t="shared" si="494"/>
        <x:v>4</x:v>
      </x:c>
      <x:c r="J2700" s="53">
        <x:f t="shared" si="495"/>
        <x:v>1</x:v>
      </x:c>
      <x:c r="K2700" s="53">
        <x:f t="shared" si="496"/>
        <x:v>19</x:v>
      </x:c>
      <x:c r="L2700" s="53">
        <x:f t="shared" si="497"/>
        <x:v>24</x:v>
      </x:c>
      <x:c r="M2700" s="54">
        <x:f t="shared" si="498"/>
        <x:v>1640.4352178872496</x:v>
      </x:c>
      <x:c r="N2700" s="54">
        <x:f t="shared" si="499"/>
        <x:v>0.63919112353281216</x:v>
      </x:c>
      <x:c r="O2700" s="55">
        <x:f t="shared" si="500"/>
        <x:v>88594</x:v>
      </x:c>
      <x:c r="P2700" s="55">
        <x:f t="shared" si="501"/>
        <x:v>20680</x:v>
      </x:c>
      <x:c r="Q2700" s="55">
        <x:f t="shared" si="502"/>
        <x:v>40979.778088320309</x:v>
      </x:c>
      <x:c r="R2700" s="55">
        <x:f t="shared" si="503"/>
        <x:v>6934.2219116796914</x:v>
      </x:c>
      <x:c r="S2700" s="1" t="str">
        <x:f t="shared" si="504"/>
        <x:v>YES</x:v>
      </x:c>
      <x:c r="T2700" s="1">
        <x:f t="shared" si="505"/>
        <x:v>6934.2219116796914</x:v>
      </x:c>
    </x:row>
    <x:row r="2701">
      <x:c r="A2701" s="1"/>
      <x:c r="B2701" s="1"/>
      <x:c r="C2701" s="1"/>
      <x:c r="D2701" s="1"/>
      <x:c r="E2701" s="1"/>
      <x:c r="F2701" s="1"/>
      <x:c r="G2701" s="1"/>
      <x:c r="H2701" s="1"/>
      <x:c r="I2701" s="53">
        <x:f t="shared" si="494"/>
        <x:v>4</x:v>
      </x:c>
      <x:c r="J2701" s="53">
        <x:f t="shared" si="495"/>
        <x:v>1</x:v>
      </x:c>
      <x:c r="K2701" s="53">
        <x:f t="shared" si="496"/>
        <x:v>20</x:v>
      </x:c>
      <x:c r="L2701" s="53">
        <x:f t="shared" si="497"/>
        <x:v>25</x:v>
      </x:c>
      <x:c r="M2701" s="54">
        <x:f t="shared" si="498"/>
        <x:v>1711.6595085377267</x:v>
      </x:c>
      <x:c r="N2701" s="54">
        <x:f t="shared" si="499"/>
        <x:v>0.68865243648453245</x:v>
      </x:c>
      <x:c r="O2701" s="55">
        <x:f t="shared" si="500"/>
        <x:v>91294</x:v>
      </x:c>
      <x:c r="P2701" s="55">
        <x:f t="shared" si="501"/>
        <x:v>21560</x:v>
      </x:c>
      <x:c r="Q2701" s="55">
        <x:f t="shared" si="502"/>
        <x:v>42216.310912113309</x:v>
      </x:c>
      <x:c r="R2701" s="55">
        <x:f t="shared" si="503"/>
        <x:v>7517.6890878866907</x:v>
      </x:c>
      <x:c r="S2701" s="1" t="str">
        <x:f t="shared" si="504"/>
        <x:v>YES</x:v>
      </x:c>
      <x:c r="T2701" s="1">
        <x:f t="shared" si="505"/>
        <x:v>7517.6890878866907</x:v>
      </x:c>
    </x:row>
    <x:row r="2702">
      <x:c r="A2702" s="1"/>
      <x:c r="B2702" s="1"/>
      <x:c r="C2702" s="1"/>
      <x:c r="D2702" s="1"/>
      <x:c r="E2702" s="1"/>
      <x:c r="F2702" s="1"/>
      <x:c r="G2702" s="1"/>
      <x:c r="H2702" s="1"/>
      <x:c r="I2702" s="53">
        <x:f t="shared" si="494"/>
        <x:v>4</x:v>
      </x:c>
      <x:c r="J2702" s="53">
        <x:f t="shared" si="495"/>
        <x:v>1</x:v>
      </x:c>
      <x:c r="K2702" s="53">
        <x:f t="shared" si="496"/>
        <x:v>21</x:v>
      </x:c>
      <x:c r="L2702" s="53">
        <x:f t="shared" si="497"/>
        <x:v>26</x:v>
      </x:c>
      <x:c r="M2702" s="54">
        <x:f t="shared" si="498"/>
        <x:v>1784.4952487641704</x:v>
      </x:c>
      <x:c r="N2702" s="54">
        <x:f t="shared" si="499"/>
        <x:v>0.739232811641785</x:v>
      </x:c>
      <x:c r="O2702" s="55">
        <x:f t="shared" si="500"/>
        <x:v>93994</x:v>
      </x:c>
      <x:c r="P2702" s="55">
        <x:f t="shared" si="501"/>
        <x:v>22440</x:v>
      </x:c>
      <x:c r="Q2702" s="55">
        <x:f t="shared" si="502"/>
        <x:v>43480.820291044627</x:v>
      </x:c>
      <x:c r="R2702" s="55">
        <x:f t="shared" si="503"/>
        <x:v>8073.1797089553729</x:v>
      </x:c>
      <x:c r="S2702" s="1" t="str">
        <x:f t="shared" si="504"/>
        <x:v>YES</x:v>
      </x:c>
      <x:c r="T2702" s="1">
        <x:f t="shared" si="505"/>
        <x:v>8073.1797089553729</x:v>
      </x:c>
    </x:row>
    <x:row r="2703">
      <x:c r="A2703" s="1"/>
      <x:c r="B2703" s="1"/>
      <x:c r="C2703" s="1"/>
      <x:c r="D2703" s="1"/>
      <x:c r="E2703" s="1"/>
      <x:c r="F2703" s="1"/>
      <x:c r="G2703" s="1"/>
      <x:c r="H2703" s="1"/>
      <x:c r="I2703" s="53">
        <x:f t="shared" si="494"/>
        <x:v>4</x:v>
      </x:c>
      <x:c r="J2703" s="53">
        <x:f t="shared" si="495"/>
        <x:v>1</x:v>
      </x:c>
      <x:c r="K2703" s="53">
        <x:f t="shared" si="496"/>
        <x:v>22</x:v>
      </x:c>
      <x:c r="L2703" s="53">
        <x:f t="shared" si="497"/>
        <x:v>27</x:v>
      </x:c>
      <x:c r="M2703" s="54">
        <x:f t="shared" si="498"/>
        <x:v>1858.9715960105668</x:v>
      </x:c>
      <x:c r="N2703" s="54">
        <x:f t="shared" si="499"/>
        <x:v>0.79095249722956029</x:v>
      </x:c>
      <x:c r="O2703" s="55">
        <x:f t="shared" si="500"/>
        <x:v>96694</x:v>
      </x:c>
      <x:c r="P2703" s="55">
        <x:f t="shared" si="501"/>
        <x:v>23320</x:v>
      </x:c>
      <x:c r="Q2703" s="55">
        <x:f t="shared" si="502"/>
        <x:v>44773.81243073901</x:v>
      </x:c>
      <x:c r="R2703" s="55">
        <x:f t="shared" si="503"/>
        <x:v>8600.1875692609901</x:v>
      </x:c>
      <x:c r="S2703" s="1" t="str">
        <x:f t="shared" si="504"/>
        <x:v>YES</x:v>
      </x:c>
      <x:c r="T2703" s="1">
        <x:f t="shared" si="505"/>
        <x:v>8600.1875692609901</x:v>
      </x:c>
    </x:row>
    <x:row r="2704">
      <x:c r="A2704" s="1"/>
      <x:c r="B2704" s="1"/>
      <x:c r="C2704" s="1"/>
      <x:c r="D2704" s="1"/>
      <x:c r="E2704" s="1"/>
      <x:c r="F2704" s="1"/>
      <x:c r="G2704" s="1"/>
      <x:c r="H2704" s="1"/>
      <x:c r="I2704" s="53">
        <x:f t="shared" si="494"/>
        <x:v>4</x:v>
      </x:c>
      <x:c r="J2704" s="53">
        <x:f t="shared" si="495"/>
        <x:v>1</x:v>
      </x:c>
      <x:c r="K2704" s="53">
        <x:f t="shared" si="496"/>
        <x:v>23</x:v>
      </x:c>
      <x:c r="L2704" s="53">
        <x:f t="shared" si="497"/>
        <x:v>28</x:v>
      </x:c>
      <x:c r="M2704" s="54">
        <x:f t="shared" si="498"/>
        <x:v>1935.118184868003</x:v>
      </x:c>
      <x:c r="N2704" s="54">
        <x:f t="shared" si="499"/>
        <x:v>0.84383207282500206</x:v>
      </x:c>
      <x:c r="O2704" s="55">
        <x:f t="shared" si="500"/>
        <x:v>99394</x:v>
      </x:c>
      <x:c r="P2704" s="55">
        <x:f t="shared" si="501"/>
        <x:v>24200</x:v>
      </x:c>
      <x:c r="Q2704" s="55">
        <x:f t="shared" si="502"/>
        <x:v>46095.801820625056</x:v>
      </x:c>
      <x:c r="R2704" s="55">
        <x:f t="shared" si="503"/>
        <x:v>9098.1981793749437</x:v>
      </x:c>
      <x:c r="S2704" s="1" t="str">
        <x:f t="shared" si="504"/>
        <x:v>YES</x:v>
      </x:c>
      <x:c r="T2704" s="1">
        <x:f t="shared" si="505"/>
        <x:v>9098.1981793749437</x:v>
      </x:c>
    </x:row>
    <x:row r="2705">
      <x:c r="A2705" s="1"/>
      <x:c r="B2705" s="1"/>
      <x:c r="C2705" s="1"/>
      <x:c r="D2705" s="1"/>
      <x:c r="E2705" s="1"/>
      <x:c r="F2705" s="1"/>
      <x:c r="G2705" s="1"/>
      <x:c r="H2705" s="1"/>
      <x:c r="I2705" s="53">
        <x:f t="shared" si="494"/>
        <x:v>4</x:v>
      </x:c>
      <x:c r="J2705" s="53">
        <x:f t="shared" si="495"/>
        <x:v>1</x:v>
      </x:c>
      <x:c r="K2705" s="53">
        <x:f t="shared" si="496"/>
        <x:v>24</x:v>
      </x:c>
      <x:c r="L2705" s="53">
        <x:f t="shared" si="497"/>
        <x:v>29</x:v>
      </x:c>
      <x:c r="M2705" s="54">
        <x:f t="shared" si="498"/>
        <x:v>2012.9651344474992</x:v>
      </x:c>
      <x:c r="N2705" s="54">
        <x:f t="shared" si="499"/>
        <x:v>0.89789245447742994</x:v>
      </x:c>
      <x:c r="O2705" s="55">
        <x:f t="shared" si="500"/>
        <x:v>102094</x:v>
      </x:c>
      <x:c r="P2705" s="55">
        <x:f t="shared" si="501"/>
        <x:v>25080</x:v>
      </x:c>
      <x:c r="Q2705" s="55">
        <x:f t="shared" si="502"/>
        <x:v>47447.311361935746</x:v>
      </x:c>
      <x:c r="R2705" s="55">
        <x:f t="shared" si="503"/>
        <x:v>9566.6886380642536</x:v>
      </x:c>
      <x:c r="S2705" s="1" t="str">
        <x:f t="shared" si="504"/>
        <x:v>YES</x:v>
      </x:c>
      <x:c r="T2705" s="1">
        <x:f t="shared" si="505"/>
        <x:v>9566.6886380642536</x:v>
      </x:c>
    </x:row>
    <x:row r="2706">
      <x:c r="A2706" s="1"/>
      <x:c r="B2706" s="1"/>
      <x:c r="C2706" s="1"/>
      <x:c r="D2706" s="1"/>
      <x:c r="E2706" s="1"/>
      <x:c r="F2706" s="1"/>
      <x:c r="G2706" s="1"/>
      <x:c r="H2706" s="1"/>
      <x:c r="I2706" s="53">
        <x:f t="shared" si="494"/>
        <x:v>4</x:v>
      </x:c>
      <x:c r="J2706" s="53">
        <x:f t="shared" si="495"/>
        <x:v>1</x:v>
      </x:c>
      <x:c r="K2706" s="53">
        <x:f t="shared" si="496"/>
        <x:v>25</x:v>
      </x:c>
      <x:c r="L2706" s="53">
        <x:f t="shared" si="497"/>
        <x:v>30</x:v>
      </x:c>
      <x:c r="M2706" s="54">
        <x:f t="shared" si="498"/>
        <x:v>2092.5430558625967</x:v>
      </x:c>
      <x:c r="N2706" s="54">
        <x:f t="shared" si="499"/>
        <x:v>0.95315489990458102</x:v>
      </x:c>
      <x:c r="O2706" s="55">
        <x:f t="shared" si="500"/>
        <x:v>104794</x:v>
      </x:c>
      <x:c r="P2706" s="55">
        <x:f t="shared" si="501"/>
        <x:v>25960</x:v>
      </x:c>
      <x:c r="Q2706" s="55">
        <x:f t="shared" si="502"/>
        <x:v>48828.872497614524</x:v>
      </x:c>
      <x:c r="R2706" s="55">
        <x:f t="shared" si="503"/>
        <x:v>10005.127502385476</x:v>
      </x:c>
      <x:c r="S2706" s="1" t="str">
        <x:f t="shared" si="504"/>
        <x:v>YES</x:v>
      </x:c>
      <x:c r="T2706" s="1">
        <x:f t="shared" si="505"/>
        <x:v>10005.127502385476</x:v>
      </x:c>
    </x:row>
    <x:row r="2707">
      <x:c r="A2707" s="1"/>
      <x:c r="B2707" s="1"/>
      <x:c r="C2707" s="1"/>
      <x:c r="D2707" s="1"/>
      <x:c r="E2707" s="1"/>
      <x:c r="F2707" s="1"/>
      <x:c r="G2707" s="1"/>
      <x:c r="H2707" s="1"/>
      <x:c r="I2707" s="53">
        <x:f t="shared" si="494"/>
        <x:v>4</x:v>
      </x:c>
      <x:c r="J2707" s="53">
        <x:f t="shared" si="495"/>
        <x:v>1</x:v>
      </x:c>
      <x:c r="K2707" s="53">
        <x:f t="shared" si="496"/>
        <x:v>26</x:v>
      </x:c>
      <x:c r="L2707" s="53">
        <x:f t="shared" si="497"/>
        <x:v>31</x:v>
      </x:c>
      <x:c r="M2707" s="54">
        <x:f t="shared" si="498"/>
        <x:v>2173.8830598233144</x:v>
      </x:c>
      <x:c r="N2707" s="54">
        <x:f t="shared" si="499"/>
        <x:v>1.0096410137661906</x:v>
      </x:c>
      <x:c r="O2707" s="55">
        <x:f t="shared" si="500"/>
        <x:v>107494</x:v>
      </x:c>
      <x:c r="P2707" s="55">
        <x:f t="shared" si="501"/>
        <x:v>26840</x:v>
      </x:c>
      <x:c r="Q2707" s="55">
        <x:f t="shared" si="502"/>
        <x:v>50241.025344154768</x:v>
      </x:c>
      <x:c r="R2707" s="55">
        <x:f t="shared" si="503"/>
        <x:v>10412.974655845232</x:v>
      </x:c>
      <x:c r="S2707" s="1" t="str">
        <x:f t="shared" si="504"/>
        <x:v>YES</x:v>
      </x:c>
      <x:c r="T2707" s="1">
        <x:f t="shared" si="505"/>
        <x:v>10412.974655845232</x:v>
      </x:c>
    </x:row>
    <x:row r="2708">
      <x:c r="A2708" s="1"/>
      <x:c r="B2708" s="1"/>
      <x:c r="C2708" s="1"/>
      <x:c r="D2708" s="1"/>
      <x:c r="E2708" s="1"/>
      <x:c r="F2708" s="1"/>
      <x:c r="G2708" s="1"/>
      <x:c r="H2708" s="1"/>
      <x:c r="I2708" s="53">
        <x:f t="shared" si="494"/>
        <x:v>4</x:v>
      </x:c>
      <x:c r="J2708" s="53">
        <x:f t="shared" si="495"/>
        <x:v>1</x:v>
      </x:c>
      <x:c r="K2708" s="53">
        <x:f t="shared" si="496"/>
        <x:v>27</x:v>
      </x:c>
      <x:c r="L2708" s="53">
        <x:f t="shared" si="497"/>
        <x:v>32</x:v>
      </x:c>
      <x:c r="M2708" s="54">
        <x:f t="shared" si="498"/>
        <x:v>2257.0167643430709</x:v>
      </x:c>
      <x:c r="N2708" s="54">
        <x:f t="shared" si="499"/>
        <x:v>1.0673727530160215</x:v>
      </x:c>
      <x:c r="O2708" s="55">
        <x:f t="shared" si="500"/>
        <x:v>110194</x:v>
      </x:c>
      <x:c r="P2708" s="55">
        <x:f t="shared" si="501"/>
        <x:v>27720</x:v>
      </x:c>
      <x:c r="Q2708" s="55">
        <x:f t="shared" si="502"/>
        <x:v>51684.318825400536</x:v>
      </x:c>
      <x:c r="R2708" s="55">
        <x:f t="shared" si="503"/>
        <x:v>10789.681174599464</x:v>
      </x:c>
      <x:c r="S2708" s="1" t="str">
        <x:f t="shared" si="504"/>
        <x:v>YES</x:v>
      </x:c>
      <x:c r="T2708" s="1">
        <x:f t="shared" si="505"/>
        <x:v>10789.681174599464</x:v>
      </x:c>
    </x:row>
    <x:row r="2709">
      <x:c r="A2709" s="1"/>
      <x:c r="B2709" s="1"/>
      <x:c r="C2709" s="1"/>
      <x:c r="D2709" s="1"/>
      <x:c r="E2709" s="1"/>
      <x:c r="F2709" s="1"/>
      <x:c r="G2709" s="1"/>
      <x:c r="H2709" s="1"/>
      <x:c r="I2709" s="53">
        <x:f t="shared" si="494"/>
        <x:v>4</x:v>
      </x:c>
      <x:c r="J2709" s="53">
        <x:f t="shared" si="495"/>
        <x:v>1</x:v>
      </x:c>
      <x:c r="K2709" s="53">
        <x:f t="shared" si="496"/>
        <x:v>28</x:v>
      </x:c>
      <x:c r="L2709" s="53">
        <x:f t="shared" si="497"/>
        <x:v>33</x:v>
      </x:c>
      <x:c r="M2709" s="54">
        <x:f t="shared" si="498"/>
        <x:v>2341.9763025602247</x:v>
      </x:c>
      <x:c r="N2709" s="54">
        <x:f t="shared" si="499"/>
        <x:v>1.1263724323334894</x:v>
      </x:c>
      <x:c r="O2709" s="55">
        <x:f t="shared" si="500"/>
        <x:v>112894</x:v>
      </x:c>
      <x:c r="P2709" s="55">
        <x:f t="shared" si="501"/>
        <x:v>28600</x:v>
      </x:c>
      <x:c r="Q2709" s="55">
        <x:f t="shared" si="502"/>
        <x:v>53159.310808337235</x:v>
      </x:c>
      <x:c r="R2709" s="55">
        <x:f t="shared" si="503"/>
        <x:v>11134.689191662765</x:v>
      </x:c>
      <x:c r="S2709" s="1" t="str">
        <x:f t="shared" si="504"/>
        <x:v>YES</x:v>
      </x:c>
      <x:c r="T2709" s="1">
        <x:f t="shared" si="505"/>
        <x:v>11134.689191662765</x:v>
      </x:c>
    </x:row>
    <x:row r="2710">
      <x:c r="A2710" s="1"/>
      <x:c r="B2710" s="1"/>
      <x:c r="C2710" s="1"/>
      <x:c r="D2710" s="1"/>
      <x:c r="E2710" s="1"/>
      <x:c r="F2710" s="1"/>
      <x:c r="G2710" s="1"/>
      <x:c r="H2710" s="1"/>
      <x:c r="I2710" s="53">
        <x:f t="shared" si="494"/>
        <x:v>4</x:v>
      </x:c>
      <x:c r="J2710" s="53">
        <x:f t="shared" si="495"/>
        <x:v>1</x:v>
      </x:c>
      <x:c r="K2710" s="53">
        <x:f t="shared" si="496"/>
        <x:v>29</x:v>
      </x:c>
      <x:c r="L2710" s="53">
        <x:f t="shared" si="497"/>
        <x:v>34</x:v>
      </x:c>
      <x:c r="M2710" s="54">
        <x:f t="shared" si="498"/>
        <x:v>2428.7943306758784</x:v>
      </x:c>
      <x:c r="N2710" s="54">
        <x:f t="shared" si="499"/>
        <x:v>1.1866627296360266</x:v>
      </x:c>
      <x:c r="O2710" s="55">
        <x:f t="shared" si="500"/>
        <x:v>115594</x:v>
      </x:c>
      <x:c r="P2710" s="55">
        <x:f t="shared" si="501"/>
        <x:v>29480</x:v>
      </x:c>
      <x:c r="Q2710" s="55">
        <x:f t="shared" si="502"/>
        <x:v>54666.568240900669</x:v>
      </x:c>
      <x:c r="R2710" s="55">
        <x:f t="shared" si="503"/>
        <x:v>11447.431759099331</x:v>
      </x:c>
      <x:c r="S2710" s="1" t="str">
        <x:f t="shared" si="504"/>
        <x:v>YES</x:v>
      </x:c>
      <x:c r="T2710" s="1">
        <x:f t="shared" si="505"/>
        <x:v>11447.431759099331</x:v>
      </x:c>
    </x:row>
    <x:row r="2711">
      <x:c r="A2711" s="1"/>
      <x:c r="B2711" s="1"/>
      <x:c r="C2711" s="1"/>
      <x:c r="D2711" s="1"/>
      <x:c r="E2711" s="1"/>
      <x:c r="F2711" s="1"/>
      <x:c r="G2711" s="1"/>
      <x:c r="H2711" s="1"/>
      <x:c r="I2711" s="53">
        <x:f t="shared" si="494"/>
        <x:v>4</x:v>
      </x:c>
      <x:c r="J2711" s="53">
        <x:f t="shared" si="495"/>
        <x:v>1</x:v>
      </x:c>
      <x:c r="K2711" s="53">
        <x:f t="shared" si="496"/>
        <x:v>30</x:v>
      </x:c>
      <x:c r="L2711" s="53">
        <x:f t="shared" si="497"/>
        <x:v>35</x:v>
      </x:c>
      <x:c r="M2711" s="54">
        <x:f t="shared" si="498"/>
        <x:v>2517.5040360096491</x:v>
      </x:c>
      <x:c r="N2711" s="54">
        <x:f t="shared" si="499"/>
        <x:v>1.2482666916733673</x:v>
      </x:c>
      <x:c r="O2711" s="55">
        <x:f t="shared" si="500"/>
        <x:v>118294</x:v>
      </x:c>
      <x:c r="P2711" s="55">
        <x:f t="shared" si="501"/>
        <x:v>30360</x:v>
      </x:c>
      <x:c r="Q2711" s="55">
        <x:f t="shared" si="502"/>
        <x:v>56206.667291834186</x:v>
      </x:c>
      <x:c r="R2711" s="55">
        <x:f t="shared" si="503"/>
        <x:v>11727.332708165814</x:v>
      </x:c>
      <x:c r="S2711" s="1" t="str">
        <x:f t="shared" si="504"/>
        <x:v>YES</x:v>
      </x:c>
      <x:c r="T2711" s="1">
        <x:f t="shared" si="505"/>
        <x:v>11727.332708165814</x:v>
      </x:c>
    </x:row>
    <x:row r="2712">
      <x:c r="A2712" s="1"/>
      <x:c r="B2712" s="1"/>
      <x:c r="C2712" s="1"/>
      <x:c r="D2712" s="1"/>
      <x:c r="E2712" s="1"/>
      <x:c r="F2712" s="1"/>
      <x:c r="G2712" s="1"/>
      <x:c r="H2712" s="1"/>
      <x:c r="I2712" s="53">
        <x:f t="shared" si="494"/>
        <x:v>4</x:v>
      </x:c>
      <x:c r="J2712" s="53">
        <x:f t="shared" si="495"/>
        <x:v>2</x:v>
      </x:c>
      <x:c r="K2712" s="53">
        <x:f t="shared" si="496"/>
        <x:v>0</x:v>
      </x:c>
      <x:c r="L2712" s="53">
        <x:f t="shared" si="497"/>
        <x:v>6</x:v>
      </x:c>
      <x:c r="M2712" s="54">
        <x:f t="shared" si="498"/>
        <x:v>590.11350000000016</x:v>
      </x:c>
      <x:c r="N2712" s="54">
        <x:f t="shared" si="499"/>
        <x:v>0</x:v>
      </x:c>
      <x:c r="O2712" s="55">
        <x:f t="shared" si="500"/>
        <x:v>39388</x:v>
      </x:c>
      <x:c r="P2712" s="55">
        <x:f t="shared" si="501"/>
        <x:v>4400</x:v>
      </x:c>
      <x:c r="Q2712" s="55">
        <x:f t="shared" si="502"/>
        <x:v>20490.052083333339</x:v>
      </x:c>
      <x:c r="R2712" s="55">
        <x:f t="shared" si="503"/>
        <x:v>-5502.0520833333394</x:v>
      </x:c>
      <x:c r="S2712" s="1" t="str">
        <x:f t="shared" si="504"/>
        <x:v>YES</x:v>
      </x:c>
      <x:c r="T2712" s="1">
        <x:f t="shared" si="505"/>
        <x:v>-5502.0520833333394</x:v>
      </x:c>
    </x:row>
    <x:row r="2713">
      <x:c r="A2713" s="1"/>
      <x:c r="B2713" s="1"/>
      <x:c r="C2713" s="1"/>
      <x:c r="D2713" s="1"/>
      <x:c r="E2713" s="1"/>
      <x:c r="F2713" s="1"/>
      <x:c r="G2713" s="1"/>
      <x:c r="H2713" s="1"/>
      <x:c r="I2713" s="53">
        <x:f t="shared" si="494"/>
        <x:v>4</x:v>
      </x:c>
      <x:c r="J2713" s="53">
        <x:f t="shared" si="495"/>
        <x:v>2</x:v>
      </x:c>
      <x:c r="K2713" s="53">
        <x:f t="shared" si="496"/>
        <x:v>1</x:v>
      </x:c>
      <x:c r="L2713" s="53">
        <x:f t="shared" si="497"/>
        <x:v>7</x:v>
      </x:c>
      <x:c r="M2713" s="54">
        <x:f t="shared" si="498"/>
        <x:v>635.67600000000016</x:v>
      </x:c>
      <x:c r="N2713" s="54">
        <x:f t="shared" si="499"/>
        <x:v>0</x:v>
      </x:c>
      <x:c r="O2713" s="55">
        <x:f t="shared" si="500"/>
        <x:v>42088</x:v>
      </x:c>
      <x:c r="P2713" s="55">
        <x:f t="shared" si="501"/>
        <x:v>5280</x:v>
      </x:c>
      <x:c r="Q2713" s="55">
        <x:f t="shared" si="502"/>
        <x:v>22072.083333333339</x:v>
      </x:c>
      <x:c r="R2713" s="55">
        <x:f t="shared" si="503"/>
        <x:v>-5264.0833333333394</x:v>
      </x:c>
      <x:c r="S2713" s="1" t="str">
        <x:f t="shared" si="504"/>
        <x:v>YES</x:v>
      </x:c>
      <x:c r="T2713" s="1">
        <x:f t="shared" si="505"/>
        <x:v>-5264.0833333333394</x:v>
      </x:c>
    </x:row>
    <x:row r="2714">
      <x:c r="A2714" s="1"/>
      <x:c r="B2714" s="1"/>
      <x:c r="C2714" s="1"/>
      <x:c r="D2714" s="1"/>
      <x:c r="E2714" s="1"/>
      <x:c r="F2714" s="1"/>
      <x:c r="G2714" s="1"/>
      <x:c r="H2714" s="1"/>
      <x:c r="I2714" s="53">
        <x:f t="shared" si="494"/>
        <x:v>4</x:v>
      </x:c>
      <x:c r="J2714" s="53">
        <x:f t="shared" si="495"/>
        <x:v>2</x:v>
      </x:c>
      <x:c r="K2714" s="53">
        <x:f t="shared" si="496"/>
        <x:v>2</x:v>
      </x:c>
      <x:c r="L2714" s="53">
        <x:f t="shared" si="497"/>
        <x:v>8</x:v>
      </x:c>
      <x:c r="M2714" s="54">
        <x:f t="shared" si="498"/>
        <x:v>682.37756250000018</x:v>
      </x:c>
      <x:c r="N2714" s="54">
        <x:f t="shared" si="499"/>
        <x:v>0</x:v>
      </x:c>
      <x:c r="O2714" s="55">
        <x:f t="shared" si="500"/>
        <x:v>44788</x:v>
      </x:c>
      <x:c r="P2714" s="55">
        <x:f t="shared" si="501"/>
        <x:v>6160</x:v>
      </x:c>
      <x:c r="Q2714" s="55">
        <x:f t="shared" si="502"/>
        <x:v>23693.665364583339</x:v>
      </x:c>
      <x:c r="R2714" s="55">
        <x:f t="shared" si="503"/>
        <x:v>-5065.6653645833394</x:v>
      </x:c>
      <x:c r="S2714" s="1" t="str">
        <x:f t="shared" si="504"/>
        <x:v>YES</x:v>
      </x:c>
      <x:c r="T2714" s="1">
        <x:f t="shared" si="505"/>
        <x:v>-5065.6653645833394</x:v>
      </x:c>
    </x:row>
    <x:row r="2715">
      <x:c r="A2715" s="1"/>
      <x:c r="B2715" s="1"/>
      <x:c r="C2715" s="1"/>
      <x:c r="D2715" s="1"/>
      <x:c r="E2715" s="1"/>
      <x:c r="F2715" s="1"/>
      <x:c r="G2715" s="1"/>
      <x:c r="H2715" s="1"/>
      <x:c r="I2715" s="53">
        <x:f t="shared" si="494"/>
        <x:v>4</x:v>
      </x:c>
      <x:c r="J2715" s="53">
        <x:f t="shared" si="495"/>
        <x:v>2</x:v>
      </x:c>
      <x:c r="K2715" s="53">
        <x:f t="shared" si="496"/>
        <x:v>3</x:v>
      </x:c>
      <x:c r="L2715" s="53">
        <x:f t="shared" si="497"/>
        <x:v>9</x:v>
      </x:c>
      <x:c r="M2715" s="54">
        <x:f t="shared" si="498"/>
        <x:v>730.23954492187511</x:v>
      </x:c>
      <x:c r="N2715" s="54">
        <x:f t="shared" si="499"/>
        <x:v>7.1107950846354918E-3</x:v>
      </x:c>
      <x:c r="O2715" s="55">
        <x:f t="shared" si="500"/>
        <x:v>47488</x:v>
      </x:c>
      <x:c r="P2715" s="55">
        <x:f t="shared" si="501"/>
        <x:v>7040</x:v>
      </x:c>
      <x:c r="Q2715" s="55">
        <x:f t="shared" si="502"/>
        <x:v>25177.769877115887</x:v>
      </x:c>
      <x:c r="R2715" s="55">
        <x:f t="shared" si="503"/>
        <x:v>-4729.7698771158866</x:v>
      </x:c>
      <x:c r="S2715" s="1" t="str">
        <x:f t="shared" si="504"/>
        <x:v>YES</x:v>
      </x:c>
      <x:c r="T2715" s="1">
        <x:f t="shared" si="505"/>
        <x:v>-4729.7698771158866</x:v>
      </x:c>
    </x:row>
    <x:row r="2716">
      <x:c r="A2716" s="1"/>
      <x:c r="B2716" s="1"/>
      <x:c r="C2716" s="1"/>
      <x:c r="D2716" s="1"/>
      <x:c r="E2716" s="1"/>
      <x:c r="F2716" s="1"/>
      <x:c r="G2716" s="1"/>
      <x:c r="H2716" s="1"/>
      <x:c r="I2716" s="53">
        <x:f t="shared" si="494"/>
        <x:v>4</x:v>
      </x:c>
      <x:c r="J2716" s="53">
        <x:f t="shared" si="495"/>
        <x:v>2</x:v>
      </x:c>
      <x:c r="K2716" s="53">
        <x:f t="shared" si="496"/>
        <x:v>4</x:v>
      </x:c>
      <x:c r="L2716" s="53">
        <x:f t="shared" si="497"/>
        <x:v>10</x:v>
      </x:c>
      <x:c r="M2716" s="54">
        <x:f t="shared" si="498"/>
        <x:v>779.28366064453144</x:v>
      </x:c>
      <x:c r="N2716" s="54">
        <x:f t="shared" si="499"/>
        <x:v>4.1169208780924609E-2</x:v>
      </x:c>
      <x:c r="O2716" s="55">
        <x:f t="shared" si="500"/>
        <x:v>50188</x:v>
      </x:c>
      <x:c r="P2716" s="55">
        <x:f t="shared" si="501"/>
        <x:v>7920</x:v>
      </x:c>
      <x:c r="Q2716" s="55">
        <x:f t="shared" si="502"/>
        <x:v>26029.230219523117</x:v>
      </x:c>
      <x:c r="R2716" s="55">
        <x:f t="shared" si="503"/>
        <x:v>-3761.2302195231168</x:v>
      </x:c>
      <x:c r="S2716" s="1" t="str">
        <x:f t="shared" si="504"/>
        <x:v>YES</x:v>
      </x:c>
      <x:c r="T2716" s="1">
        <x:f t="shared" si="505"/>
        <x:v>-3761.2302195231168</x:v>
      </x:c>
    </x:row>
    <x:row r="2717">
      <x:c r="A2717" s="1"/>
      <x:c r="B2717" s="1"/>
      <x:c r="C2717" s="1"/>
      <x:c r="D2717" s="1"/>
      <x:c r="E2717" s="1"/>
      <x:c r="F2717" s="1"/>
      <x:c r="G2717" s="1"/>
      <x:c r="H2717" s="1"/>
      <x:c r="I2717" s="53">
        <x:f t="shared" si="494"/>
        <x:v>4</x:v>
      </x:c>
      <x:c r="J2717" s="53">
        <x:f t="shared" si="495"/>
        <x:v>2</x:v>
      </x:c>
      <x:c r="K2717" s="53">
        <x:f t="shared" si="496"/>
        <x:v>5</x:v>
      </x:c>
      <x:c r="L2717" s="53">
        <x:f t="shared" si="497"/>
        <x:v>11</x:v>
      </x:c>
      <x:c r="M2717" s="54">
        <x:f t="shared" si="498"/>
        <x:v>829.531984565735</x:v>
      </x:c>
      <x:c r="N2717" s="54">
        <x:f t="shared" si="499"/>
        <x:v>7.6063878170649302E-2</x:v>
      </x:c>
      <x:c r="O2717" s="55">
        <x:f t="shared" si="500"/>
        <x:v>52888</x:v>
      </x:c>
      <x:c r="P2717" s="55">
        <x:f t="shared" si="501"/>
        <x:v>8800</x:v>
      </x:c>
      <x:c r="Q2717" s="55">
        <x:f t="shared" si="502"/>
        <x:v>26901.596954266231</x:v>
      </x:c>
      <x:c r="R2717" s="55">
        <x:f t="shared" si="503"/>
        <x:v>-2813.5969542662315</x:v>
      </x:c>
      <x:c r="S2717" s="1" t="str">
        <x:f t="shared" si="504"/>
        <x:v>YES</x:v>
      </x:c>
      <x:c r="T2717" s="1">
        <x:f t="shared" si="505"/>
        <x:v>-2813.5969542662315</x:v>
      </x:c>
    </x:row>
    <x:row r="2718">
      <x:c r="A2718" s="1"/>
      <x:c r="B2718" s="1"/>
      <x:c r="C2718" s="1"/>
      <x:c r="D2718" s="1"/>
      <x:c r="E2718" s="1"/>
      <x:c r="F2718" s="1"/>
      <x:c r="G2718" s="1"/>
      <x:c r="H2718" s="1"/>
      <x:c r="I2718" s="53">
        <x:f t="shared" si="494"/>
        <x:v>4</x:v>
      </x:c>
      <x:c r="J2718" s="53">
        <x:f t="shared" si="495"/>
        <x:v>2</x:v>
      </x:c>
      <x:c r="K2718" s="53">
        <x:f t="shared" si="496"/>
        <x:v>6</x:v>
      </x:c>
      <x:c r="L2718" s="53">
        <x:f t="shared" si="497"/>
        <x:v>12</x:v>
      </x:c>
      <x:c r="M2718" s="54">
        <x:f t="shared" si="498"/>
        <x:v>881.006958747368</x:v>
      </x:c>
      <x:c r="N2718" s="54">
        <x:f t="shared" si="499"/>
        <x:v>0.11181038801900556</x:v>
      </x:c>
      <x:c r="O2718" s="55">
        <x:f t="shared" si="500"/>
        <x:v>55588</x:v>
      </x:c>
      <x:c r="P2718" s="55">
        <x:f t="shared" si="501"/>
        <x:v>9680</x:v>
      </x:c>
      <x:c r="Q2718" s="55">
        <x:f t="shared" si="502"/>
        <x:v>27795.259700475137</x:v>
      </x:c>
      <x:c r="R2718" s="55">
        <x:f t="shared" si="503"/>
        <x:v>-1887.2597004751369</x:v>
      </x:c>
      <x:c r="S2718" s="1" t="str">
        <x:f t="shared" si="504"/>
        <x:v>YES</x:v>
      </x:c>
      <x:c r="T2718" s="1">
        <x:f t="shared" si="505"/>
        <x:v>-1887.2597004751369</x:v>
      </x:c>
    </x:row>
    <x:row r="2719">
      <x:c r="A2719" s="1"/>
      <x:c r="B2719" s="1"/>
      <x:c r="C2719" s="1"/>
      <x:c r="D2719" s="1"/>
      <x:c r="E2719" s="1"/>
      <x:c r="F2719" s="1"/>
      <x:c r="G2719" s="1"/>
      <x:c r="H2719" s="1"/>
      <x:c r="I2719" s="53">
        <x:f t="shared" si="494"/>
        <x:v>4</x:v>
      </x:c>
      <x:c r="J2719" s="53">
        <x:f t="shared" si="495"/>
        <x:v>2</x:v>
      </x:c>
      <x:c r="K2719" s="53">
        <x:f t="shared" si="496"/>
        <x:v>7</x:v>
      </x:c>
      <x:c r="L2719" s="53">
        <x:f t="shared" si="497"/>
        <x:v>13</x:v>
      </x:c>
      <x:c r="M2719" s="54">
        <x:f t="shared" si="498"/>
        <x:v>933.73139814532828</x:v>
      </x:c>
      <x:c r="N2719" s="54">
        <x:f t="shared" si="499"/>
        <x:v>0.14842458204536688</x:v>
      </x:c>
      <x:c r="O2719" s="55">
        <x:f t="shared" si="500"/>
        <x:v>58288</x:v>
      </x:c>
      <x:c r="P2719" s="55">
        <x:f t="shared" si="501"/>
        <x:v>10560</x:v>
      </x:c>
      <x:c r="Q2719" s="55">
        <x:f t="shared" si="502"/>
        <x:v>28710.614551134171</x:v>
      </x:c>
      <x:c r="R2719" s="55">
        <x:f t="shared" si="503"/>
        <x:v>-982.61455113417105</x:v>
      </x:c>
      <x:c r="S2719" s="1" t="str">
        <x:f t="shared" si="504"/>
        <x:v>YES</x:v>
      </x:c>
      <x:c r="T2719" s="1">
        <x:f t="shared" si="505"/>
        <x:v>-982.61455113417105</x:v>
      </x:c>
    </x:row>
    <x:row r="2720">
      <x:c r="A2720" s="1"/>
      <x:c r="B2720" s="1"/>
      <x:c r="C2720" s="1"/>
      <x:c r="D2720" s="1"/>
      <x:c r="E2720" s="1"/>
      <x:c r="F2720" s="1"/>
      <x:c r="G2720" s="1"/>
      <x:c r="H2720" s="1"/>
      <x:c r="I2720" s="53">
        <x:f t="shared" si="494"/>
        <x:v>4</x:v>
      </x:c>
      <x:c r="J2720" s="53">
        <x:f t="shared" si="495"/>
        <x:v>2</x:v>
      </x:c>
      <x:c r="K2720" s="53">
        <x:f t="shared" si="496"/>
        <x:v>8</x:v>
      </x:c>
      <x:c r="L2720" s="53">
        <x:f t="shared" si="497"/>
        <x:v>14</x:v>
      </x:c>
      <x:c r="M2720" s="54">
        <x:f t="shared" si="498"/>
        <x:v>987.72849642530855</x:v>
      </x:c>
      <x:c r="N2720" s="54">
        <x:f t="shared" si="499"/>
        <x:v>0.18592256696201984</x:v>
      </x:c>
      <x:c r="O2720" s="55">
        <x:f t="shared" si="500"/>
        <x:v>60988</x:v>
      </x:c>
      <x:c r="P2720" s="55">
        <x:f t="shared" si="501"/>
        <x:v>11440</x:v>
      </x:c>
      <x:c r="Q2720" s="55">
        <x:f t="shared" si="502"/>
        <x:v>29648.064174050494</x:v>
      </x:c>
      <x:c r="R2720" s="55">
        <x:f t="shared" si="503"/>
        <x:v>-100.06417405049433</x:v>
      </x:c>
      <x:c r="S2720" s="1" t="str">
        <x:f t="shared" si="504"/>
        <x:v>YES</x:v>
      </x:c>
      <x:c r="T2720" s="1">
        <x:f t="shared" si="505"/>
        <x:v>-100.06417405049433</x:v>
      </x:c>
    </x:row>
    <x:row r="2721">
      <x:c r="A2721" s="1"/>
      <x:c r="B2721" s="1"/>
      <x:c r="C2721" s="1"/>
      <x:c r="D2721" s="1"/>
      <x:c r="E2721" s="1"/>
      <x:c r="F2721" s="1"/>
      <x:c r="G2721" s="1"/>
      <x:c r="H2721" s="1"/>
      <x:c r="I2721" s="53">
        <x:f t="shared" si="494"/>
        <x:v>4</x:v>
      </x:c>
      <x:c r="J2721" s="53">
        <x:f t="shared" si="495"/>
        <x:v>2</x:v>
      </x:c>
      <x:c r="K2721" s="53">
        <x:f t="shared" si="496"/>
        <x:v>9</x:v>
      </x:c>
      <x:c r="L2721" s="53">
        <x:f t="shared" si="497"/>
        <x:v>15</x:v>
      </x:c>
      <x:c r="M2721" s="54">
        <x:f t="shared" si="498"/>
        <x:v>1043.021831865703</x:v>
      </x:c>
      <x:c r="N2721" s="54">
        <x:f t="shared" si="499"/>
        <x:v>0.22432071657340485</x:v>
      </x:c>
      <x:c r="O2721" s="55">
        <x:f t="shared" si="500"/>
        <x:v>63688</x:v>
      </x:c>
      <x:c r="P2721" s="55">
        <x:f t="shared" si="501"/>
        <x:v>12320</x:v>
      </x:c>
      <x:c r="Q2721" s="55">
        <x:f t="shared" si="502"/>
        <x:v>30608.01791433512</x:v>
      </x:c>
      <x:c r="R2721" s="55">
        <x:f t="shared" si="503"/>
        <x:v>759.98208566488029</x:v>
      </x:c>
      <x:c r="S2721" s="1" t="str">
        <x:f t="shared" si="504"/>
        <x:v>YES</x:v>
      </x:c>
      <x:c r="T2721" s="1">
        <x:f t="shared" si="505"/>
        <x:v>759.98208566488029</x:v>
      </x:c>
    </x:row>
    <x:row r="2722">
      <x:c r="A2722" s="1"/>
      <x:c r="B2722" s="1"/>
      <x:c r="C2722" s="1"/>
      <x:c r="D2722" s="1"/>
      <x:c r="E2722" s="1"/>
      <x:c r="F2722" s="1"/>
      <x:c r="G2722" s="1"/>
      <x:c r="H2722" s="1"/>
      <x:c r="I2722" s="53">
        <x:f t="shared" si="494"/>
        <x:v>4</x:v>
      </x:c>
      <x:c r="J2722" s="53">
        <x:f t="shared" si="495"/>
        <x:v>2</x:v>
      </x:c>
      <x:c r="K2722" s="53">
        <x:f t="shared" si="496"/>
        <x:v>10</x:v>
      </x:c>
      <x:c r="L2722" s="53">
        <x:f t="shared" si="497"/>
        <x:v>16</x:v>
      </x:c>
      <x:c r="M2722" s="54">
        <x:f t="shared" si="498"/>
        <x:v>1099.6353733489159</x:v>
      </x:c>
      <x:c r="N2722" s="54">
        <x:f t="shared" si="499"/>
        <x:v>0.26363567593674714</x:v>
      </x:c>
      <x:c r="O2722" s="55">
        <x:f t="shared" si="500"/>
        <x:v>66388</x:v>
      </x:c>
      <x:c r="P2722" s="55">
        <x:f t="shared" si="501"/>
        <x:v>13200</x:v>
      </x:c>
      <x:c r="Q2722" s="55">
        <x:f t="shared" si="502"/>
        <x:v>31590.891898418678</x:v>
      </x:c>
      <x:c r="R2722" s="55">
        <x:f t="shared" si="503"/>
        <x:v>1597.1081015813215</x:v>
      </x:c>
      <x:c r="S2722" s="1" t="str">
        <x:f t="shared" si="504"/>
        <x:v>YES</x:v>
      </x:c>
      <x:c r="T2722" s="1">
        <x:f t="shared" si="505"/>
        <x:v>1597.1081015813215</x:v>
      </x:c>
    </x:row>
    <x:row r="2723">
      <x:c r="A2723" s="1"/>
      <x:c r="B2723" s="1"/>
      <x:c r="C2723" s="1"/>
      <x:c r="D2723" s="1"/>
      <x:c r="E2723" s="1"/>
      <x:c r="F2723" s="1"/>
      <x:c r="G2723" s="1"/>
      <x:c r="H2723" s="1"/>
      <x:c r="I2723" s="53">
        <x:f t="shared" si="494"/>
        <x:v>4</x:v>
      </x:c>
      <x:c r="J2723" s="53">
        <x:f t="shared" si="495"/>
        <x:v>2</x:v>
      </x:c>
      <x:c r="K2723" s="53">
        <x:f t="shared" si="496"/>
        <x:v>11</x:v>
      </x:c>
      <x:c r="L2723" s="53">
        <x:f t="shared" si="497"/>
        <x:v>17</x:v>
      </x:c>
      <x:c r="M2723" s="54">
        <x:f t="shared" si="498"/>
        <x:v>1157.5934864423548</x:v>
      </x:c>
      <x:c r="N2723" s="54">
        <x:f t="shared" si="499"/>
        <x:v>0.30388436558496862</x:v>
      </x:c>
      <x:c r="O2723" s="55">
        <x:f t="shared" si="500"/>
        <x:v>69088</x:v>
      </x:c>
      <x:c r="P2723" s="55">
        <x:f t="shared" si="501"/>
        <x:v>14080</x:v>
      </x:c>
      <x:c r="Q2723" s="55">
        <x:f t="shared" si="502"/>
        <x:v>32597.109139624215</x:v>
      </x:c>
      <x:c r="R2723" s="55">
        <x:f t="shared" si="503"/>
        <x:v>2410.8908603757845</x:v>
      </x:c>
      <x:c r="S2723" s="1" t="str">
        <x:f t="shared" si="504"/>
        <x:v>YES</x:v>
      </x:c>
      <x:c r="T2723" s="1">
        <x:f t="shared" si="505"/>
        <x:v>2410.8908603757845</x:v>
      </x:c>
    </x:row>
    <x:row r="2724">
      <x:c r="A2724" s="1"/>
      <x:c r="B2724" s="1"/>
      <x:c r="C2724" s="1"/>
      <x:c r="D2724" s="1"/>
      <x:c r="E2724" s="1"/>
      <x:c r="F2724" s="1"/>
      <x:c r="G2724" s="1"/>
      <x:c r="H2724" s="1"/>
      <x:c r="I2724" s="53">
        <x:f t="shared" si="494"/>
        <x:v>4</x:v>
      </x:c>
      <x:c r="J2724" s="53">
        <x:f t="shared" si="495"/>
        <x:v>2</x:v>
      </x:c>
      <x:c r="K2724" s="53">
        <x:f t="shared" si="496"/>
        <x:v>12</x:v>
      </x:c>
      <x:c r="L2724" s="53">
        <x:f t="shared" si="497"/>
        <x:v>18</x:v>
      </x:c>
      <x:c r="M2724" s="54">
        <x:f t="shared" si="498"/>
        <x:v>1216.9209395704193</x:v>
      </x:c>
      <x:c r="N2724" s="54">
        <x:f t="shared" si="499"/>
        <x:v>0.34508398581279115</x:v>
      </x:c>
      <x:c r="O2724" s="55">
        <x:f t="shared" si="500"/>
        <x:v>71788</x:v>
      </x:c>
      <x:c r="P2724" s="55">
        <x:f t="shared" si="501"/>
        <x:v>14960</x:v>
      </x:c>
      <x:c r="Q2724" s="55">
        <x:f t="shared" si="502"/>
        <x:v>33627.09964531978</x:v>
      </x:c>
      <x:c r="R2724" s="55">
        <x:f t="shared" si="503"/>
        <x:v>3200.9003546802196</x:v>
      </x:c>
      <x:c r="S2724" s="1" t="str">
        <x:f t="shared" si="504"/>
        <x:v>YES</x:v>
      </x:c>
      <x:c r="T2724" s="1">
        <x:f t="shared" si="505"/>
        <x:v>3200.9003546802196</x:v>
      </x:c>
    </x:row>
    <x:row r="2725">
      <x:c r="A2725" s="1"/>
      <x:c r="B2725" s="1"/>
      <x:c r="C2725" s="1"/>
      <x:c r="D2725" s="1"/>
      <x:c r="E2725" s="1"/>
      <x:c r="F2725" s="1"/>
      <x:c r="G2725" s="1"/>
      <x:c r="H2725" s="1"/>
      <x:c r="I2725" s="53">
        <x:f t="shared" si="494"/>
        <x:v>4</x:v>
      </x:c>
      <x:c r="J2725" s="53">
        <x:f t="shared" si="495"/>
        <x:v>2</x:v>
      </x:c>
      <x:c r="K2725" s="53">
        <x:f t="shared" si="496"/>
        <x:v>13</x:v>
      </x:c>
      <x:c r="L2725" s="53">
        <x:f t="shared" si="497"/>
        <x:v>19</x:v>
      </x:c>
      <x:c r="M2725" s="54">
        <x:f t="shared" si="498"/>
        <x:v>1277.6429102788036</x:v>
      </x:c>
      <x:c r="N2725" s="54">
        <x:f t="shared" si="499"/>
        <x:v>0.38725202102694695</x:v>
      </x:c>
      <x:c r="O2725" s="55">
        <x:f t="shared" si="500"/>
        <x:v>74488</x:v>
      </x:c>
      <x:c r="P2725" s="55">
        <x:f t="shared" si="501"/>
        <x:v>15840</x:v>
      </x:c>
      <x:c r="Q2725" s="55">
        <x:f t="shared" si="502"/>
        <x:v>34681.300525673672</x:v>
      </x:c>
      <x:c r="R2725" s="55">
        <x:f t="shared" si="503"/>
        <x:v>3966.6994743263276</x:v>
      </x:c>
      <x:c r="S2725" s="1" t="str">
        <x:f t="shared" si="504"/>
        <x:v>YES</x:v>
      </x:c>
      <x:c r="T2725" s="1">
        <x:f t="shared" si="505"/>
        <x:v>3966.6994743263276</x:v>
      </x:c>
    </x:row>
    <x:row r="2726">
      <x:c r="A2726" s="1"/>
      <x:c r="B2726" s="1"/>
      <x:c r="C2726" s="1"/>
      <x:c r="D2726" s="1"/>
      <x:c r="E2726" s="1"/>
      <x:c r="F2726" s="1"/>
      <x:c r="G2726" s="1"/>
      <x:c r="H2726" s="1"/>
      <x:c r="I2726" s="53">
        <x:f t="shared" si="494"/>
        <x:v>4</x:v>
      </x:c>
      <x:c r="J2726" s="53">
        <x:f t="shared" si="495"/>
        <x:v>2</x:v>
      </x:c>
      <x:c r="K2726" s="53">
        <x:f t="shared" si="496"/>
        <x:v>14</x:v>
      </x:c>
      <x:c r="L2726" s="53">
        <x:f t="shared" si="497"/>
        <x:v>20</x:v>
      </x:c>
      <x:c r="M2726" s="54">
        <x:f t="shared" si="498"/>
        <x:v>1339.7849915924648</x:v>
      </x:c>
      <x:c r="N2726" s="54">
        <x:f t="shared" si="499"/>
        <x:v>0.43040624416143392</x:v>
      </x:c>
      <x:c r="O2726" s="55">
        <x:f t="shared" si="500"/>
        <x:v>77188</x:v>
      </x:c>
      <x:c r="P2726" s="55">
        <x:f t="shared" si="501"/>
        <x:v>16720</x:v>
      </x:c>
      <x:c r="Q2726" s="55">
        <x:f t="shared" si="502"/>
        <x:v>35760.15610403585</x:v>
      </x:c>
      <x:c r="R2726" s="55">
        <x:f t="shared" si="503"/>
        <x:v>4707.8438959641499</x:v>
      </x:c>
      <x:c r="S2726" s="1" t="str">
        <x:f t="shared" si="504"/>
        <x:v>YES</x:v>
      </x:c>
      <x:c r="T2726" s="1">
        <x:f t="shared" si="505"/>
        <x:v>4707.8438959641499</x:v>
      </x:c>
    </x:row>
    <x:row r="2727">
      <x:c r="A2727" s="1"/>
      <x:c r="B2727" s="1"/>
      <x:c r="C2727" s="1"/>
      <x:c r="D2727" s="1"/>
      <x:c r="E2727" s="1"/>
      <x:c r="F2727" s="1"/>
      <x:c r="G2727" s="1"/>
      <x:c r="H2727" s="1"/>
      <x:c r="I2727" s="53">
        <x:f t="shared" si="494"/>
        <x:v>4</x:v>
      </x:c>
      <x:c r="J2727" s="53">
        <x:f t="shared" si="495"/>
        <x:v>2</x:v>
      </x:c>
      <x:c r="K2727" s="53">
        <x:f t="shared" si="496"/>
        <x:v>15</x:v>
      </x:c>
      <x:c r="L2727" s="53">
        <x:f t="shared" si="497"/>
        <x:v>21</x:v>
      </x:c>
      <x:c r="M2727" s="54">
        <x:f t="shared" si="498"/>
        <x:v>1403.3731984686112</x:v>
      </x:c>
      <x:c r="N2727" s="54">
        <x:f t="shared" si="499"/>
        <x:v>0.47456472115875781</x:v>
      </x:c>
      <x:c r="O2727" s="55">
        <x:f t="shared" si="500"/>
        <x:v>79888</x:v>
      </x:c>
      <x:c r="P2727" s="55">
        <x:f t="shared" si="501"/>
        <x:v>17600</x:v>
      </x:c>
      <x:c r="Q2727" s="55">
        <x:f t="shared" si="502"/>
        <x:v>36864.118028968944</x:v>
      </x:c>
      <x:c r="R2727" s="55">
        <x:f t="shared" si="503"/>
        <x:v>5423.8819710310563</x:v>
      </x:c>
      <x:c r="S2727" s="1" t="str">
        <x:f t="shared" si="504"/>
        <x:v>YES</x:v>
      </x:c>
      <x:c r="T2727" s="1">
        <x:f t="shared" si="505"/>
        <x:v>5423.8819710310563</x:v>
      </x:c>
    </x:row>
    <x:row r="2728">
      <x:c r="A2728" s="1"/>
      <x:c r="B2728" s="1"/>
      <x:c r="C2728" s="1"/>
      <x:c r="D2728" s="1"/>
      <x:c r="E2728" s="1"/>
      <x:c r="F2728" s="1"/>
      <x:c r="G2728" s="1"/>
      <x:c r="H2728" s="1"/>
      <x:c r="I2728" s="53">
        <x:f t="shared" si="494"/>
        <x:v>4</x:v>
      </x:c>
      <x:c r="J2728" s="53">
        <x:f t="shared" si="495"/>
        <x:v>2</x:v>
      </x:c>
      <x:c r="K2728" s="53">
        <x:f t="shared" si="496"/>
        <x:v>16</x:v>
      </x:c>
      <x:c r="L2728" s="53">
        <x:f t="shared" si="497"/>
        <x:v>22</x:v>
      </x:c>
      <x:c r="M2728" s="54">
        <x:f t="shared" si="498"/>
        <x:v>1468.4339743461003</x:v>
      </x:c>
      <x:c r="N2728" s="54">
        <x:f t="shared" si="499"/>
        <x:v>0.51974581551812515</x:v>
      </x:c>
      <x:c r="O2728" s="55">
        <x:f t="shared" si="500"/>
        <x:v>82588</x:v>
      </x:c>
      <x:c r="P2728" s="55">
        <x:f t="shared" si="501"/>
        <x:v>18480</x:v>
      </x:c>
      <x:c r="Q2728" s="55">
        <x:f t="shared" si="502"/>
        <x:v>37993.645387953133</x:v>
      </x:c>
      <x:c r="R2728" s="55">
        <x:f t="shared" si="503"/>
        <x:v>6114.3546120468673</x:v>
      </x:c>
      <x:c r="S2728" s="1" t="str">
        <x:f t="shared" si="504"/>
        <x:v>YES</x:v>
      </x:c>
      <x:c r="T2728" s="1">
        <x:f t="shared" si="505"/>
        <x:v>6114.3546120468673</x:v>
      </x:c>
    </x:row>
    <x:row r="2729">
      <x:c r="A2729" s="1"/>
      <x:c r="B2729" s="1"/>
      <x:c r="C2729" s="1"/>
      <x:c r="D2729" s="1"/>
      <x:c r="E2729" s="1"/>
      <x:c r="F2729" s="1"/>
      <x:c r="G2729" s="1"/>
      <x:c r="H2729" s="1"/>
      <x:c r="I2729" s="53">
        <x:f t="shared" si="494"/>
        <x:v>4</x:v>
      </x:c>
      <x:c r="J2729" s="53">
        <x:f t="shared" si="495"/>
        <x:v>2</x:v>
      </x:c>
      <x:c r="K2729" s="53">
        <x:f t="shared" si="496"/>
        <x:v>17</x:v>
      </x:c>
      <x:c r="L2729" s="53">
        <x:f t="shared" si="497"/>
        <x:v>23</x:v>
      </x:c>
      <x:c r="M2729" s="54">
        <x:f t="shared" si="498"/>
        <x:v>1534.9941977926405</x:v>
      </x:c>
      <x:c r="N2729" s="54">
        <x:f t="shared" si="499"/>
        <x:v>0.56596819291155598</x:v>
      </x:c>
      <x:c r="O2729" s="55">
        <x:f t="shared" si="500"/>
        <x:v>85288</x:v>
      </x:c>
      <x:c r="P2729" s="55">
        <x:f t="shared" si="501"/>
        <x:v>19360</x:v>
      </x:c>
      <x:c r="Q2729" s="55">
        <x:f t="shared" si="502"/>
        <x:v>39149.204822788895</x:v>
      </x:c>
      <x:c r="R2729" s="55">
        <x:f t="shared" si="503"/>
        <x:v>6778.7951772111046</x:v>
      </x:c>
      <x:c r="S2729" s="1" t="str">
        <x:f t="shared" si="504"/>
        <x:v>YES</x:v>
      </x:c>
      <x:c r="T2729" s="1">
        <x:f t="shared" si="505"/>
        <x:v>6778.7951772111046</x:v>
      </x:c>
    </x:row>
    <x:row r="2730">
      <x:c r="A2730" s="1"/>
      <x:c r="B2730" s="1"/>
      <x:c r="C2730" s="1"/>
      <x:c r="D2730" s="1"/>
      <x:c r="E2730" s="1"/>
      <x:c r="F2730" s="1"/>
      <x:c r="G2730" s="1"/>
      <x:c r="H2730" s="1"/>
      <x:c r="I2730" s="53">
        <x:f t="shared" si="494"/>
        <x:v>4</x:v>
      </x:c>
      <x:c r="J2730" s="53">
        <x:f t="shared" si="495"/>
        <x:v>2</x:v>
      </x:c>
      <x:c r="K2730" s="53">
        <x:f t="shared" si="496"/>
        <x:v>18</x:v>
      </x:c>
      <x:c r="L2730" s="53">
        <x:f t="shared" si="497"/>
        <x:v>24</x:v>
      </x:c>
      <x:c r="M2730" s="54">
        <x:f t="shared" si="498"/>
        <x:v>1603.0811892512279</x:v>
      </x:c>
      <x:c r="N2730" s="54">
        <x:f t="shared" si="499"/>
        <x:v>0.61325082586890822</x:v>
      </x:c>
      <x:c r="O2730" s="55">
        <x:f t="shared" si="500"/>
        <x:v>87988</x:v>
      </x:c>
      <x:c r="P2730" s="55">
        <x:f t="shared" si="501"/>
        <x:v>20240</x:v>
      </x:c>
      <x:c r="Q2730" s="55">
        <x:f t="shared" si="502"/>
        <x:v>40331.270646722704</x:v>
      </x:c>
      <x:c r="R2730" s="55">
        <x:f t="shared" si="503"/>
        <x:v>7416.7293532772965</x:v>
      </x:c>
      <x:c r="S2730" s="1" t="str">
        <x:f t="shared" si="504"/>
        <x:v>YES</x:v>
      </x:c>
      <x:c r="T2730" s="1">
        <x:f t="shared" si="505"/>
        <x:v>7416.7293532772965</x:v>
      </x:c>
    </x:row>
    <x:row r="2731">
      <x:c r="A2731" s="1"/>
      <x:c r="B2731" s="1"/>
      <x:c r="C2731" s="1"/>
      <x:c r="D2731" s="1"/>
      <x:c r="E2731" s="1"/>
      <x:c r="F2731" s="1"/>
      <x:c r="G2731" s="1"/>
      <x:c r="H2731" s="1"/>
      <x:c r="I2731" s="53">
        <x:f t="shared" si="494"/>
        <x:v>4</x:v>
      </x:c>
      <x:c r="J2731" s="53">
        <x:f t="shared" si="495"/>
        <x:v>2</x:v>
      </x:c>
      <x:c r="K2731" s="53">
        <x:f t="shared" si="496"/>
        <x:v>19</x:v>
      </x:c>
      <x:c r="L2731" s="53">
        <x:f t="shared" si="497"/>
        <x:v>25</x:v>
      </x:c>
      <x:c r="M2731" s="54">
        <x:f t="shared" si="498"/>
        <x:v>1672.7227178872497</x:v>
      </x:c>
      <x:c r="N2731" s="54">
        <x:f t="shared" si="499"/>
        <x:v>0.6616129985328123</x:v>
      </x:c>
      <x:c r="O2731" s="55">
        <x:f t="shared" si="500"/>
        <x:v>90688</x:v>
      </x:c>
      <x:c r="P2731" s="55">
        <x:f t="shared" si="501"/>
        <x:v>21120</x:v>
      </x:c>
      <x:c r="Q2731" s="55">
        <x:f t="shared" si="502"/>
        <x:v>41540.324963320309</x:v>
      </x:c>
      <x:c r="R2731" s="55">
        <x:f t="shared" si="503"/>
        <x:v>8027.6750366796914</x:v>
      </x:c>
      <x:c r="S2731" s="1" t="str">
        <x:f t="shared" si="504"/>
        <x:v>YES</x:v>
      </x:c>
      <x:c r="T2731" s="1">
        <x:f t="shared" si="505"/>
        <x:v>8027.6750366796914</x:v>
      </x:c>
    </x:row>
    <x:row r="2732">
      <x:c r="A2732" s="1"/>
      <x:c r="B2732" s="1"/>
      <x:c r="C2732" s="1"/>
      <x:c r="D2732" s="1"/>
      <x:c r="E2732" s="1"/>
      <x:c r="F2732" s="1"/>
      <x:c r="G2732" s="1"/>
      <x:c r="H2732" s="1"/>
      <x:c r="I2732" s="53">
        <x:f t="shared" si="494"/>
        <x:v>4</x:v>
      </x:c>
      <x:c r="J2732" s="53">
        <x:f t="shared" si="495"/>
        <x:v>2</x:v>
      </x:c>
      <x:c r="K2732" s="53">
        <x:f t="shared" si="496"/>
        <x:v>20</x:v>
      </x:c>
      <x:c r="L2732" s="53">
        <x:f t="shared" si="497"/>
        <x:v>26</x:v>
      </x:c>
      <x:c r="M2732" s="54">
        <x:f t="shared" si="498"/>
        <x:v>1743.9470085377268</x:v>
      </x:c>
      <x:c r="N2732" s="54">
        <x:f t="shared" si="499"/>
        <x:v>0.71107431148453248</x:v>
      </x:c>
      <x:c r="O2732" s="55">
        <x:f t="shared" si="500"/>
        <x:v>93388</x:v>
      </x:c>
      <x:c r="P2732" s="55">
        <x:f t="shared" si="501"/>
        <x:v>22000</x:v>
      </x:c>
      <x:c r="Q2732" s="55">
        <x:f t="shared" si="502"/>
        <x:v>42776.857787113317</x:v>
      </x:c>
      <x:c r="R2732" s="55">
        <x:f t="shared" si="503"/>
        <x:v>8611.1422128866834</x:v>
      </x:c>
      <x:c r="S2732" s="1" t="str">
        <x:f t="shared" si="504"/>
        <x:v>YES</x:v>
      </x:c>
      <x:c r="T2732" s="1">
        <x:f t="shared" si="505"/>
        <x:v>8611.1422128866834</x:v>
      </x:c>
    </x:row>
    <x:row r="2733">
      <x:c r="A2733" s="1"/>
      <x:c r="B2733" s="1"/>
      <x:c r="C2733" s="1"/>
      <x:c r="D2733" s="1"/>
      <x:c r="E2733" s="1"/>
      <x:c r="F2733" s="1"/>
      <x:c r="G2733" s="1"/>
      <x:c r="H2733" s="1"/>
      <x:c r="I2733" s="53">
        <x:f t="shared" si="494"/>
        <x:v>4</x:v>
      </x:c>
      <x:c r="J2733" s="53">
        <x:f t="shared" si="495"/>
        <x:v>2</x:v>
      </x:c>
      <x:c r="K2733" s="53">
        <x:f t="shared" si="496"/>
        <x:v>21</x:v>
      </x:c>
      <x:c r="L2733" s="53">
        <x:f t="shared" si="497"/>
        <x:v>27</x:v>
      </x:c>
      <x:c r="M2733" s="54">
        <x:f t="shared" si="498"/>
        <x:v>1816.7827487641705</x:v>
      </x:c>
      <x:c r="N2733" s="54">
        <x:f t="shared" si="499"/>
        <x:v>0.76165468664178504</x:v>
      </x:c>
      <x:c r="O2733" s="55">
        <x:f t="shared" si="500"/>
        <x:v>96088</x:v>
      </x:c>
      <x:c r="P2733" s="55">
        <x:f t="shared" si="501"/>
        <x:v>22880</x:v>
      </x:c>
      <x:c r="Q2733" s="55">
        <x:f t="shared" si="502"/>
        <x:v>44041.367166044627</x:v>
      </x:c>
      <x:c r="R2733" s="55">
        <x:f t="shared" si="503"/>
        <x:v>9166.6328339553729</x:v>
      </x:c>
      <x:c r="S2733" s="1" t="str">
        <x:f t="shared" si="504"/>
        <x:v>YES</x:v>
      </x:c>
      <x:c r="T2733" s="1">
        <x:f t="shared" si="505"/>
        <x:v>9166.6328339553729</x:v>
      </x:c>
    </x:row>
    <x:row r="2734">
      <x:c r="A2734" s="1"/>
      <x:c r="B2734" s="1"/>
      <x:c r="C2734" s="1"/>
      <x:c r="D2734" s="1"/>
      <x:c r="E2734" s="1"/>
      <x:c r="F2734" s="1"/>
      <x:c r="G2734" s="1"/>
      <x:c r="H2734" s="1"/>
      <x:c r="I2734" s="53" t="n">
        <x:f t="shared" ref="I2734:I2797" si="506">INT((ROW()-ROW($I$46))/((CARROT_CAP+1)*(MESCLUN_CAP+1)))</x:f>
        <x:v>4</x:v>
      </x:c>
      <x:c r="J2734" s="53" t="n">
        <x:f t="shared" ref="J2734:J2797" si="507">MOD(INT((ROW()-ROW($I$46))/(MESCLUN_CAP+1)),CARROT_CAP+1)</x:f>
        <x:v>2</x:v>
      </x:c>
      <x:c r="K2734" s="53" t="n">
        <x:f t="shared" ref="K2734:K2797" si="508">MOD(ROW()-ROW($I$46),MESCLUN_CAP+1)</x:f>
        <x:v>22</x:v>
      </x:c>
      <x:c r="L2734" s="53" t="n">
        <x:f t="shared" ref="L2734:L2797" si="509">SUM(I2734:K2734)</x:f>
        <x:v>28</x:v>
      </x:c>
      <x:c r="M2734" s="54" t="n">
        <x:f t="shared" ref="M2734:M2797" si="510">I2734*TOMATO_HOURS*WEEKS*(1+TOMATO_DIM)^I2734+J2734*CARROT_HOURS*WEEKS*(1+CARROT_DIM)^J2734+K2734*MESCLUN_HOURS*WEEKS*(1+MESCLUN_DIM)^K2734</x:f>
        <x:v>1891.259096010566</x:v>
      </x:c>
      <x:c r="N2734" s="54" t="n">
        <x:f t="shared" ref="N2734:N2797" si="511">MAX(M2734-FARMER_HOURS,0)/TEMP_HOURS_PER_WORKER</x:f>
        <x:v>0.8133743722295598</x:v>
      </x:c>
      <x:c r="O2734" s="55" t="n">
        <x:f t="shared" ref="O2734:O2797" si="512">I2734*TOMATO_PRICE+J2734*CARROT_PRICE+K2734*MESCLUN_PRICE</x:f>
        <x:v>98788</x:v>
      </x:c>
      <x:c r="P2734" s="55" t="n">
        <x:f t="shared" ref="P2734:P2797" si="513">I2734*TOMATO_FERTILIZER+J2734*CARROT_FERTILIZER+K2734*MESCLUN_FERTILIZER</x:f>
        <x:v>23760</x:v>
      </x:c>
      <x:c r="Q2734" s="55" t="n">
        <x:f t="shared" ref="Q2734:Q2797" si="514">MIN(M2734,FARMER_HOURS)*FARMER_RATE+MAX(M2734-FARMER_HOURS,0)*TEMP_RATE</x:f>
        <x:v>45334.359305738995</x:v>
      </x:c>
      <x:c r="R2734" s="55" t="n">
        <x:f t="shared" ref="R2734:R2797" si="515">O2734-P2734-Q2734-FIXED_COST</x:f>
        <x:v>9693.640694261005</x:v>
      </x:c>
      <x:c r="S2734" s="1" t="str">
        <x:f t="shared" ref="S2734:S2797" si="516">IF(AND(L2734&lt;=TOTAL_BED_CAP,N2734&lt;=TEMP_WORKER_CAP),"YES","NO")</x:f>
        <x:v>YES</x:v>
      </x:c>
      <x:c r="T2734" s="1" t="n">
        <x:f t="shared" ref="T2734:T2797" si="517">IF(S2734="YES",R2734,-1E+99)</x:f>
        <x:v>9693.640694261005</x:v>
      </x:c>
    </x:row>
    <x:row r="2735">
      <x:c r="A2735" s="1"/>
      <x:c r="B2735" s="1"/>
      <x:c r="C2735" s="1"/>
      <x:c r="D2735" s="1"/>
      <x:c r="E2735" s="1"/>
      <x:c r="F2735" s="1"/>
      <x:c r="G2735" s="1"/>
      <x:c r="H2735" s="1"/>
      <x:c r="I2735" s="53">
        <x:f t="shared" si="506"/>
        <x:v>4</x:v>
      </x:c>
      <x:c r="J2735" s="53">
        <x:f t="shared" si="507"/>
        <x:v>2</x:v>
      </x:c>
      <x:c r="K2735" s="53">
        <x:f t="shared" si="508"/>
        <x:v>23</x:v>
      </x:c>
      <x:c r="L2735" s="53">
        <x:f t="shared" si="509"/>
        <x:v>29</x:v>
      </x:c>
      <x:c r="M2735" s="54">
        <x:f t="shared" si="510"/>
        <x:v>1967.4056848680032</x:v>
      </x:c>
      <x:c r="N2735" s="54">
        <x:f t="shared" si="511"/>
        <x:v>0.8662539478250022</x:v>
      </x:c>
      <x:c r="O2735" s="55">
        <x:f t="shared" si="512"/>
        <x:v>101488</x:v>
      </x:c>
      <x:c r="P2735" s="55">
        <x:f t="shared" si="513"/>
        <x:v>24640</x:v>
      </x:c>
      <x:c r="Q2735" s="55">
        <x:f t="shared" si="514"/>
        <x:v>46656.348695625056</x:v>
      </x:c>
      <x:c r="R2735" s="55">
        <x:f t="shared" si="515"/>
        <x:v>10191.651304374944</x:v>
      </x:c>
      <x:c r="S2735" s="1" t="str">
        <x:f t="shared" si="516"/>
        <x:v>YES</x:v>
      </x:c>
      <x:c r="T2735" s="1">
        <x:f t="shared" si="517"/>
        <x:v>10191.651304374944</x:v>
      </x:c>
    </x:row>
    <x:row r="2736">
      <x:c r="A2736" s="1"/>
      <x:c r="B2736" s="1"/>
      <x:c r="C2736" s="1"/>
      <x:c r="D2736" s="1"/>
      <x:c r="E2736" s="1"/>
      <x:c r="F2736" s="1"/>
      <x:c r="G2736" s="1"/>
      <x:c r="H2736" s="1"/>
      <x:c r="I2736" s="53">
        <x:f t="shared" si="506"/>
        <x:v>4</x:v>
      </x:c>
      <x:c r="J2736" s="53">
        <x:f t="shared" si="507"/>
        <x:v>2</x:v>
      </x:c>
      <x:c r="K2736" s="53">
        <x:f t="shared" si="508"/>
        <x:v>24</x:v>
      </x:c>
      <x:c r="L2736" s="53">
        <x:f t="shared" si="509"/>
        <x:v>30</x:v>
      </x:c>
      <x:c r="M2736" s="54">
        <x:f t="shared" si="510"/>
        <x:v>2045.2526344474991</x:v>
      </x:c>
      <x:c r="N2736" s="54">
        <x:f t="shared" si="511"/>
        <x:v>0.92031432947742986</x:v>
      </x:c>
      <x:c r="O2736" s="55">
        <x:f t="shared" si="512"/>
        <x:v>104188</x:v>
      </x:c>
      <x:c r="P2736" s="55">
        <x:f t="shared" si="513"/>
        <x:v>25520</x:v>
      </x:c>
      <x:c r="Q2736" s="55">
        <x:f t="shared" si="514"/>
        <x:v>48007.858236935746</x:v>
      </x:c>
      <x:c r="R2736" s="55">
        <x:f t="shared" si="515"/>
        <x:v>10660.141763064254</x:v>
      </x:c>
      <x:c r="S2736" s="1" t="str">
        <x:f t="shared" si="516"/>
        <x:v>YES</x:v>
      </x:c>
      <x:c r="T2736" s="1">
        <x:f t="shared" si="517"/>
        <x:v>10660.141763064254</x:v>
      </x:c>
    </x:row>
    <x:row r="2737">
      <x:c r="A2737" s="1"/>
      <x:c r="B2737" s="1"/>
      <x:c r="C2737" s="1"/>
      <x:c r="D2737" s="1"/>
      <x:c r="E2737" s="1"/>
      <x:c r="F2737" s="1"/>
      <x:c r="G2737" s="1"/>
      <x:c r="H2737" s="1"/>
      <x:c r="I2737" s="53">
        <x:f t="shared" si="506"/>
        <x:v>4</x:v>
      </x:c>
      <x:c r="J2737" s="53">
        <x:f t="shared" si="507"/>
        <x:v>2</x:v>
      </x:c>
      <x:c r="K2737" s="53">
        <x:f t="shared" si="508"/>
        <x:v>25</x:v>
      </x:c>
      <x:c r="L2737" s="53">
        <x:f t="shared" si="509"/>
        <x:v>31</x:v>
      </x:c>
      <x:c r="M2737" s="54">
        <x:f t="shared" si="510"/>
        <x:v>2124.8305558625966</x:v>
      </x:c>
      <x:c r="N2737" s="54">
        <x:f t="shared" si="511"/>
        <x:v>0.97557677490458095</x:v>
      </x:c>
      <x:c r="O2737" s="55">
        <x:f t="shared" si="512"/>
        <x:v>106888</x:v>
      </x:c>
      <x:c r="P2737" s="55">
        <x:f t="shared" si="513"/>
        <x:v>26400</x:v>
      </x:c>
      <x:c r="Q2737" s="55">
        <x:f t="shared" si="514"/>
        <x:v>49389.419372614524</x:v>
      </x:c>
      <x:c r="R2737" s="55">
        <x:f t="shared" si="515"/>
        <x:v>11098.580627385476</x:v>
      </x:c>
      <x:c r="S2737" s="1" t="str">
        <x:f t="shared" si="516"/>
        <x:v>YES</x:v>
      </x:c>
      <x:c r="T2737" s="1">
        <x:f t="shared" si="517"/>
        <x:v>11098.580627385476</x:v>
      </x:c>
    </x:row>
    <x:row r="2738">
      <x:c r="A2738" s="1"/>
      <x:c r="B2738" s="1"/>
      <x:c r="C2738" s="1"/>
      <x:c r="D2738" s="1"/>
      <x:c r="E2738" s="1"/>
      <x:c r="F2738" s="1"/>
      <x:c r="G2738" s="1"/>
      <x:c r="H2738" s="1"/>
      <x:c r="I2738" s="53">
        <x:f t="shared" si="506"/>
        <x:v>4</x:v>
      </x:c>
      <x:c r="J2738" s="53">
        <x:f t="shared" si="507"/>
        <x:v>2</x:v>
      </x:c>
      <x:c r="K2738" s="53">
        <x:f t="shared" si="508"/>
        <x:v>26</x:v>
      </x:c>
      <x:c r="L2738" s="53">
        <x:f t="shared" si="509"/>
        <x:v>32</x:v>
      </x:c>
      <x:c r="M2738" s="54">
        <x:f t="shared" si="510"/>
        <x:v>2206.1705598233148</x:v>
      </x:c>
      <x:c r="N2738" s="54">
        <x:f t="shared" si="511"/>
        <x:v>1.0320628887661909</x:v>
      </x:c>
      <x:c r="O2738" s="55">
        <x:f t="shared" si="512"/>
        <x:v>109588</x:v>
      </x:c>
      <x:c r="P2738" s="55">
        <x:f t="shared" si="513"/>
        <x:v>27280</x:v>
      </x:c>
      <x:c r="Q2738" s="55">
        <x:f t="shared" si="514"/>
        <x:v>50801.572219154768</x:v>
      </x:c>
      <x:c r="R2738" s="55">
        <x:f t="shared" si="515"/>
        <x:v>11506.427780845232</x:v>
      </x:c>
      <x:c r="S2738" s="1" t="str">
        <x:f t="shared" si="516"/>
        <x:v>YES</x:v>
      </x:c>
      <x:c r="T2738" s="1">
        <x:f t="shared" si="517"/>
        <x:v>11506.427780845232</x:v>
      </x:c>
    </x:row>
    <x:row r="2739">
      <x:c r="A2739" s="1"/>
      <x:c r="B2739" s="1"/>
      <x:c r="C2739" s="1"/>
      <x:c r="D2739" s="1"/>
      <x:c r="E2739" s="1"/>
      <x:c r="F2739" s="1"/>
      <x:c r="G2739" s="1"/>
      <x:c r="H2739" s="1"/>
      <x:c r="I2739" s="53">
        <x:f t="shared" si="506"/>
        <x:v>4</x:v>
      </x:c>
      <x:c r="J2739" s="53">
        <x:f t="shared" si="507"/>
        <x:v>2</x:v>
      </x:c>
      <x:c r="K2739" s="53">
        <x:f t="shared" si="508"/>
        <x:v>27</x:v>
      </x:c>
      <x:c r="L2739" s="53">
        <x:f t="shared" si="509"/>
        <x:v>33</x:v>
      </x:c>
      <x:c r="M2739" s="54">
        <x:f t="shared" si="510"/>
        <x:v>2289.3042643430708</x:v>
      </x:c>
      <x:c r="N2739" s="54">
        <x:f t="shared" si="511"/>
        <x:v>1.0897946280160213</x:v>
      </x:c>
      <x:c r="O2739" s="55">
        <x:f t="shared" si="512"/>
        <x:v>112288</x:v>
      </x:c>
      <x:c r="P2739" s="55">
        <x:f t="shared" si="513"/>
        <x:v>28160</x:v>
      </x:c>
      <x:c r="Q2739" s="55">
        <x:f t="shared" si="514"/>
        <x:v>52244.865700400536</x:v>
      </x:c>
      <x:c r="R2739" s="55">
        <x:f t="shared" si="515"/>
        <x:v>11883.134299599464</x:v>
      </x:c>
      <x:c r="S2739" s="1" t="str">
        <x:f t="shared" si="516"/>
        <x:v>YES</x:v>
      </x:c>
      <x:c r="T2739" s="1">
        <x:f t="shared" si="517"/>
        <x:v>11883.134299599464</x:v>
      </x:c>
    </x:row>
    <x:row r="2740">
      <x:c r="A2740" s="1"/>
      <x:c r="B2740" s="1"/>
      <x:c r="C2740" s="1"/>
      <x:c r="D2740" s="1"/>
      <x:c r="E2740" s="1"/>
      <x:c r="F2740" s="1"/>
      <x:c r="G2740" s="1"/>
      <x:c r="H2740" s="1"/>
      <x:c r="I2740" s="53">
        <x:f t="shared" si="506"/>
        <x:v>4</x:v>
      </x:c>
      <x:c r="J2740" s="53">
        <x:f t="shared" si="507"/>
        <x:v>2</x:v>
      </x:c>
      <x:c r="K2740" s="53">
        <x:f t="shared" si="508"/>
        <x:v>28</x:v>
      </x:c>
      <x:c r="L2740" s="53">
        <x:f t="shared" si="509"/>
        <x:v>34</x:v>
      </x:c>
      <x:c r="M2740" s="54">
        <x:f t="shared" si="510"/>
        <x:v>2374.2638025602246</x:v>
      </x:c>
      <x:c r="N2740" s="54">
        <x:f t="shared" si="511"/>
        <x:v>1.1487943073334892</x:v>
      </x:c>
      <x:c r="O2740" s="55">
        <x:f t="shared" si="512"/>
        <x:v>114988</x:v>
      </x:c>
      <x:c r="P2740" s="55">
        <x:f t="shared" si="513"/>
        <x:v>29040</x:v>
      </x:c>
      <x:c r="Q2740" s="55">
        <x:f t="shared" si="514"/>
        <x:v>53719.857683337235</x:v>
      </x:c>
      <x:c r="R2740" s="55">
        <x:f t="shared" si="515"/>
        <x:v>12228.142316662765</x:v>
      </x:c>
      <x:c r="S2740" s="1" t="str">
        <x:f t="shared" si="516"/>
        <x:v>YES</x:v>
      </x:c>
      <x:c r="T2740" s="1">
        <x:f t="shared" si="517"/>
        <x:v>12228.142316662765</x:v>
      </x:c>
    </x:row>
    <x:row r="2741">
      <x:c r="A2741" s="1"/>
      <x:c r="B2741" s="1"/>
      <x:c r="C2741" s="1"/>
      <x:c r="D2741" s="1"/>
      <x:c r="E2741" s="1"/>
      <x:c r="F2741" s="1"/>
      <x:c r="G2741" s="1"/>
      <x:c r="H2741" s="1"/>
      <x:c r="I2741" s="53">
        <x:f t="shared" si="506"/>
        <x:v>4</x:v>
      </x:c>
      <x:c r="J2741" s="53">
        <x:f t="shared" si="507"/>
        <x:v>2</x:v>
      </x:c>
      <x:c r="K2741" s="53">
        <x:f t="shared" si="508"/>
        <x:v>29</x:v>
      </x:c>
      <x:c r="L2741" s="53">
        <x:f t="shared" si="509"/>
        <x:v>35</x:v>
      </x:c>
      <x:c r="M2741" s="54">
        <x:f t="shared" si="510"/>
        <x:v>2461.0818306758783</x:v>
      </x:c>
      <x:c r="N2741" s="54">
        <x:f t="shared" si="511"/>
        <x:v>1.2090846046360266</x:v>
      </x:c>
      <x:c r="O2741" s="55">
        <x:f t="shared" si="512"/>
        <x:v>117688</x:v>
      </x:c>
      <x:c r="P2741" s="55">
        <x:f t="shared" si="513"/>
        <x:v>29920</x:v>
      </x:c>
      <x:c r="Q2741" s="55">
        <x:f t="shared" si="514"/>
        <x:v>55227.115115900669</x:v>
      </x:c>
      <x:c r="R2741" s="55">
        <x:f t="shared" si="515"/>
        <x:v>12540.884884099331</x:v>
      </x:c>
      <x:c r="S2741" s="1" t="str">
        <x:f t="shared" si="516"/>
        <x:v>YES</x:v>
      </x:c>
      <x:c r="T2741" s="1">
        <x:f t="shared" si="517"/>
        <x:v>12540.884884099331</x:v>
      </x:c>
    </x:row>
    <x:row r="2742">
      <x:c r="A2742" s="1"/>
      <x:c r="B2742" s="1"/>
      <x:c r="C2742" s="1"/>
      <x:c r="D2742" s="1"/>
      <x:c r="E2742" s="1"/>
      <x:c r="F2742" s="1"/>
      <x:c r="G2742" s="1"/>
      <x:c r="H2742" s="1"/>
      <x:c r="I2742" s="53">
        <x:f t="shared" si="506"/>
        <x:v>4</x:v>
      </x:c>
      <x:c r="J2742" s="53">
        <x:f t="shared" si="507"/>
        <x:v>2</x:v>
      </x:c>
      <x:c r="K2742" s="53">
        <x:f t="shared" si="508"/>
        <x:v>30</x:v>
      </x:c>
      <x:c r="L2742" s="53">
        <x:f t="shared" si="509"/>
        <x:v>36</x:v>
      </x:c>
      <x:c r="M2742" s="54">
        <x:f t="shared" si="510"/>
        <x:v>2549.791536009649</x:v>
      </x:c>
      <x:c r="N2742" s="54">
        <x:f t="shared" si="511"/>
        <x:v>1.2706885666733674</x:v>
      </x:c>
      <x:c r="O2742" s="55">
        <x:f t="shared" si="512"/>
        <x:v>120388</x:v>
      </x:c>
      <x:c r="P2742" s="55">
        <x:f t="shared" si="513"/>
        <x:v>30800</x:v>
      </x:c>
      <x:c r="Q2742" s="55">
        <x:f t="shared" si="514"/>
        <x:v>56767.214166834179</x:v>
      </x:c>
      <x:c r="R2742" s="55">
        <x:f t="shared" si="515"/>
        <x:v>12820.785833165821</x:v>
      </x:c>
      <x:c r="S2742" s="1" t="str">
        <x:f t="shared" si="516"/>
        <x:v>YES</x:v>
      </x:c>
      <x:c r="T2742" s="1">
        <x:f t="shared" si="517"/>
        <x:v>12820.785833165821</x:v>
      </x:c>
    </x:row>
    <x:row r="2743">
      <x:c r="A2743" s="1"/>
      <x:c r="B2743" s="1"/>
      <x:c r="C2743" s="1"/>
      <x:c r="D2743" s="1"/>
      <x:c r="E2743" s="1"/>
      <x:c r="F2743" s="1"/>
      <x:c r="G2743" s="1"/>
      <x:c r="H2743" s="1"/>
      <x:c r="I2743" s="53">
        <x:f t="shared" si="506"/>
        <x:v>4</x:v>
      </x:c>
      <x:c r="J2743" s="53">
        <x:f t="shared" si="507"/>
        <x:v>3</x:v>
      </x:c>
      <x:c r="K2743" s="53">
        <x:f t="shared" si="508"/>
        <x:v>0</x:v>
      </x:c>
      <x:c r="L2743" s="53">
        <x:f t="shared" si="509"/>
        <x:v>7</x:v>
      </x:c>
      <x:c r="M2743" s="54">
        <x:f t="shared" si="510"/>
        <x:v>623.99615625000013</x:v>
      </x:c>
      <x:c r="N2743" s="54">
        <x:f t="shared" si="511"/>
        <x:v>0</x:v>
      </x:c>
      <x:c r="O2743" s="55">
        <x:f t="shared" si="512"/>
        <x:v>41482</x:v>
      </x:c>
      <x:c r="P2743" s="55">
        <x:f t="shared" si="513"/>
        <x:v>4840</x:v>
      </x:c>
      <x:c r="Q2743" s="55">
        <x:f t="shared" si="514"/>
        <x:v>21666.533203125004</x:v>
      </x:c>
      <x:c r="R2743" s="55">
        <x:f t="shared" si="515"/>
        <x:v>-5024.5332031250036</x:v>
      </x:c>
      <x:c r="S2743" s="1" t="str">
        <x:f t="shared" si="516"/>
        <x:v>YES</x:v>
      </x:c>
      <x:c r="T2743" s="1">
        <x:f t="shared" si="517"/>
        <x:v>-5024.5332031250036</x:v>
      </x:c>
    </x:row>
    <x:row r="2744">
      <x:c r="A2744" s="1"/>
      <x:c r="B2744" s="1"/>
      <x:c r="C2744" s="1"/>
      <x:c r="D2744" s="1"/>
      <x:c r="E2744" s="1"/>
      <x:c r="F2744" s="1"/>
      <x:c r="G2744" s="1"/>
      <x:c r="H2744" s="1"/>
      <x:c r="I2744" s="53">
        <x:f t="shared" si="506"/>
        <x:v>4</x:v>
      </x:c>
      <x:c r="J2744" s="53">
        <x:f t="shared" si="507"/>
        <x:v>3</x:v>
      </x:c>
      <x:c r="K2744" s="53">
        <x:f t="shared" si="508"/>
        <x:v>1</x:v>
      </x:c>
      <x:c r="L2744" s="53">
        <x:f t="shared" si="509"/>
        <x:v>8</x:v>
      </x:c>
      <x:c r="M2744" s="54">
        <x:f t="shared" si="510"/>
        <x:v>669.55865625000013</x:v>
      </x:c>
      <x:c r="N2744" s="54">
        <x:f t="shared" si="511"/>
        <x:v>0</x:v>
      </x:c>
      <x:c r="O2744" s="55">
        <x:f t="shared" si="512"/>
        <x:v>44182</x:v>
      </x:c>
      <x:c r="P2744" s="55">
        <x:f t="shared" si="513"/>
        <x:v>5720</x:v>
      </x:c>
      <x:c r="Q2744" s="55">
        <x:f t="shared" si="514"/>
        <x:v>23248.564453125004</x:v>
      </x:c>
      <x:c r="R2744" s="55">
        <x:f t="shared" si="515"/>
        <x:v>-4786.5644531250036</x:v>
      </x:c>
      <x:c r="S2744" s="1" t="str">
        <x:f t="shared" si="516"/>
        <x:v>YES</x:v>
      </x:c>
      <x:c r="T2744" s="1">
        <x:f t="shared" si="517"/>
        <x:v>-4786.5644531250036</x:v>
      </x:c>
    </x:row>
    <x:row r="2745">
      <x:c r="A2745" s="1"/>
      <x:c r="B2745" s="1"/>
      <x:c r="C2745" s="1"/>
      <x:c r="D2745" s="1"/>
      <x:c r="E2745" s="1"/>
      <x:c r="F2745" s="1"/>
      <x:c r="G2745" s="1"/>
      <x:c r="H2745" s="1"/>
      <x:c r="I2745" s="53">
        <x:f t="shared" si="506"/>
        <x:v>4</x:v>
      </x:c>
      <x:c r="J2745" s="53">
        <x:f t="shared" si="507"/>
        <x:v>3</x:v>
      </x:c>
      <x:c r="K2745" s="53">
        <x:f t="shared" si="508"/>
        <x:v>2</x:v>
      </x:c>
      <x:c r="L2745" s="53">
        <x:f t="shared" si="509"/>
        <x:v>9</x:v>
      </x:c>
      <x:c r="M2745" s="54">
        <x:f t="shared" si="510"/>
        <x:v>716.26021875000015</x:v>
      </x:c>
      <x:c r="N2745" s="54">
        <x:f t="shared" si="511"/>
        <x:v>0</x:v>
      </x:c>
      <x:c r="O2745" s="55">
        <x:f t="shared" si="512"/>
        <x:v>46882</x:v>
      </x:c>
      <x:c r="P2745" s="55">
        <x:f t="shared" si="513"/>
        <x:v>6600</x:v>
      </x:c>
      <x:c r="Q2745" s="55">
        <x:f t="shared" si="514"/>
        <x:v>24870.146484375004</x:v>
      </x:c>
      <x:c r="R2745" s="55">
        <x:f t="shared" si="515"/>
        <x:v>-4588.1464843750036</x:v>
      </x:c>
      <x:c r="S2745" s="1" t="str">
        <x:f t="shared" si="516"/>
        <x:v>YES</x:v>
      </x:c>
      <x:c r="T2745" s="1">
        <x:f t="shared" si="517"/>
        <x:v>-4588.1464843750036</x:v>
      </x:c>
    </x:row>
    <x:row r="2746">
      <x:c r="A2746" s="1"/>
      <x:c r="B2746" s="1"/>
      <x:c r="C2746" s="1"/>
      <x:c r="D2746" s="1"/>
      <x:c r="E2746" s="1"/>
      <x:c r="F2746" s="1"/>
      <x:c r="G2746" s="1"/>
      <x:c r="H2746" s="1"/>
      <x:c r="I2746" s="53">
        <x:f t="shared" si="506"/>
        <x:v>4</x:v>
      </x:c>
      <x:c r="J2746" s="53">
        <x:f t="shared" si="507"/>
        <x:v>3</x:v>
      </x:c>
      <x:c r="K2746" s="53">
        <x:f t="shared" si="508"/>
        <x:v>3</x:v>
      </x:c>
      <x:c r="L2746" s="53">
        <x:f t="shared" si="509"/>
        <x:v>10</x:v>
      </x:c>
      <x:c r="M2746" s="54">
        <x:f t="shared" si="510"/>
        <x:v>764.12220117187508</x:v>
      </x:c>
      <x:c r="N2746" s="54">
        <x:f t="shared" si="511"/>
        <x:v>3.0640417480468803E-2</x:v>
      </x:c>
      <x:c r="O2746" s="55">
        <x:f t="shared" si="512"/>
        <x:v>49582</x:v>
      </x:c>
      <x:c r="P2746" s="55">
        <x:f t="shared" si="513"/>
        <x:v>7480</x:v>
      </x:c>
      <x:c r="Q2746" s="55">
        <x:f t="shared" si="514"/>
        <x:v>25766.010437011719</x:v>
      </x:c>
      <x:c r="R2746" s="55">
        <x:f t="shared" si="515"/>
        <x:v>-3664.0104370117188</x:v>
      </x:c>
      <x:c r="S2746" s="1" t="str">
        <x:f t="shared" si="516"/>
        <x:v>YES</x:v>
      </x:c>
      <x:c r="T2746" s="1">
        <x:f t="shared" si="517"/>
        <x:v>-3664.0104370117188</x:v>
      </x:c>
    </x:row>
    <x:row r="2747">
      <x:c r="A2747" s="1"/>
      <x:c r="B2747" s="1"/>
      <x:c r="C2747" s="1"/>
      <x:c r="D2747" s="1"/>
      <x:c r="E2747" s="1"/>
      <x:c r="F2747" s="1"/>
      <x:c r="G2747" s="1"/>
      <x:c r="H2747" s="1"/>
      <x:c r="I2747" s="53">
        <x:f t="shared" si="506"/>
        <x:v>4</x:v>
      </x:c>
      <x:c r="J2747" s="53">
        <x:f t="shared" si="507"/>
        <x:v>3</x:v>
      </x:c>
      <x:c r="K2747" s="53">
        <x:f t="shared" si="508"/>
        <x:v>4</x:v>
      </x:c>
      <x:c r="L2747" s="53">
        <x:f t="shared" si="509"/>
        <x:v>11</x:v>
      </x:c>
      <x:c r="M2747" s="54">
        <x:f t="shared" si="510"/>
        <x:v>813.16631689453141</x:v>
      </x:c>
      <x:c r="N2747" s="54">
        <x:f t="shared" si="511"/>
        <x:v>6.4698831176757926E-2</x:v>
      </x:c>
      <x:c r="O2747" s="55">
        <x:f t="shared" si="512"/>
        <x:v>52282</x:v>
      </x:c>
      <x:c r="P2747" s="55">
        <x:f t="shared" si="513"/>
        <x:v>8360</x:v>
      </x:c>
      <x:c r="Q2747" s="55">
        <x:f t="shared" si="514"/>
        <x:v>26617.470779418949</x:v>
      </x:c>
      <x:c r="R2747" s="55">
        <x:f t="shared" si="515"/>
        <x:v>-2695.470779418949</x:v>
      </x:c>
      <x:c r="S2747" s="1" t="str">
        <x:f t="shared" si="516"/>
        <x:v>YES</x:v>
      </x:c>
      <x:c r="T2747" s="1">
        <x:f t="shared" si="517"/>
        <x:v>-2695.470779418949</x:v>
      </x:c>
    </x:row>
    <x:row r="2748">
      <x:c r="A2748" s="1"/>
      <x:c r="B2748" s="1"/>
      <x:c r="C2748" s="1"/>
      <x:c r="D2748" s="1"/>
      <x:c r="E2748" s="1"/>
      <x:c r="F2748" s="1"/>
      <x:c r="G2748" s="1"/>
      <x:c r="H2748" s="1"/>
      <x:c r="I2748" s="53">
        <x:f t="shared" si="506"/>
        <x:v>4</x:v>
      </x:c>
      <x:c r="J2748" s="53">
        <x:f t="shared" si="507"/>
        <x:v>3</x:v>
      </x:c>
      <x:c r="K2748" s="53">
        <x:f t="shared" si="508"/>
        <x:v>5</x:v>
      </x:c>
      <x:c r="L2748" s="53">
        <x:f t="shared" si="509"/>
        <x:v>12</x:v>
      </x:c>
      <x:c r="M2748" s="54">
        <x:f t="shared" si="510"/>
        <x:v>863.41464081573497</x:v>
      </x:c>
      <x:c r="N2748" s="54">
        <x:f t="shared" si="511"/>
        <x:v>9.9593500566482612E-2</x:v>
      </x:c>
      <x:c r="O2748" s="55">
        <x:f t="shared" si="512"/>
        <x:v>54982</x:v>
      </x:c>
      <x:c r="P2748" s="55">
        <x:f t="shared" si="513"/>
        <x:v>9240</x:v>
      </x:c>
      <x:c r="Q2748" s="55">
        <x:f t="shared" si="514"/>
        <x:v>27489.837514162064</x:v>
      </x:c>
      <x:c r="R2748" s="55">
        <x:f t="shared" si="515"/>
        <x:v>-1747.8375141620636</x:v>
      </x:c>
      <x:c r="S2748" s="1" t="str">
        <x:f t="shared" si="516"/>
        <x:v>YES</x:v>
      </x:c>
      <x:c r="T2748" s="1">
        <x:f t="shared" si="517"/>
        <x:v>-1747.8375141620636</x:v>
      </x:c>
    </x:row>
    <x:row r="2749">
      <x:c r="A2749" s="1"/>
      <x:c r="B2749" s="1"/>
      <x:c r="C2749" s="1"/>
      <x:c r="D2749" s="1"/>
      <x:c r="E2749" s="1"/>
      <x:c r="F2749" s="1"/>
      <x:c r="G2749" s="1"/>
      <x:c r="H2749" s="1"/>
      <x:c r="I2749" s="53">
        <x:f t="shared" si="506"/>
        <x:v>4</x:v>
      </x:c>
      <x:c r="J2749" s="53">
        <x:f t="shared" si="507"/>
        <x:v>3</x:v>
      </x:c>
      <x:c r="K2749" s="53">
        <x:f t="shared" si="508"/>
        <x:v>6</x:v>
      </x:c>
      <x:c r="L2749" s="53">
        <x:f t="shared" si="509"/>
        <x:v>13</x:v>
      </x:c>
      <x:c r="M2749" s="54">
        <x:f t="shared" si="510"/>
        <x:v>914.88961499736797</x:v>
      </x:c>
      <x:c r="N2749" s="54">
        <x:f t="shared" si="511"/>
        <x:v>0.13534001041483887</x:v>
      </x:c>
      <x:c r="O2749" s="55">
        <x:f t="shared" si="512"/>
        <x:v>57682</x:v>
      </x:c>
      <x:c r="P2749" s="55">
        <x:f t="shared" si="513"/>
        <x:v>10120</x:v>
      </x:c>
      <x:c r="Q2749" s="55">
        <x:f t="shared" si="514"/>
        <x:v>28383.500260370973</x:v>
      </x:c>
      <x:c r="R2749" s="55">
        <x:f t="shared" si="515"/>
        <x:v>-821.50026037097268</x:v>
      </x:c>
      <x:c r="S2749" s="1" t="str">
        <x:f t="shared" si="516"/>
        <x:v>YES</x:v>
      </x:c>
      <x:c r="T2749" s="1">
        <x:f t="shared" si="517"/>
        <x:v>-821.50026037097268</x:v>
      </x:c>
    </x:row>
    <x:row r="2750">
      <x:c r="A2750" s="1"/>
      <x:c r="B2750" s="1"/>
      <x:c r="C2750" s="1"/>
      <x:c r="D2750" s="1"/>
      <x:c r="E2750" s="1"/>
      <x:c r="F2750" s="1"/>
      <x:c r="G2750" s="1"/>
      <x:c r="H2750" s="1"/>
      <x:c r="I2750" s="53">
        <x:f t="shared" si="506"/>
        <x:v>4</x:v>
      </x:c>
      <x:c r="J2750" s="53">
        <x:f t="shared" si="507"/>
        <x:v>3</x:v>
      </x:c>
      <x:c r="K2750" s="53">
        <x:f t="shared" si="508"/>
        <x:v>7</x:v>
      </x:c>
      <x:c r="L2750" s="53">
        <x:f t="shared" si="509"/>
        <x:v>14</x:v>
      </x:c>
      <x:c r="M2750" s="54">
        <x:f t="shared" si="510"/>
        <x:v>967.61405439532837</x:v>
      </x:c>
      <x:c r="N2750" s="54">
        <x:f t="shared" si="511"/>
        <x:v>0.17195420444120024</x:v>
      </x:c>
      <x:c r="O2750" s="55">
        <x:f t="shared" si="512"/>
        <x:v>60382</x:v>
      </x:c>
      <x:c r="P2750" s="55">
        <x:f t="shared" si="513"/>
        <x:v>11000</x:v>
      </x:c>
      <x:c r="Q2750" s="55">
        <x:f t="shared" si="514"/>
        <x:v>29298.855111030007</x:v>
      </x:c>
      <x:c r="R2750" s="55">
        <x:f t="shared" si="515"/>
        <x:v>83.14488896999319</x:v>
      </x:c>
      <x:c r="S2750" s="1" t="str">
        <x:f t="shared" si="516"/>
        <x:v>YES</x:v>
      </x:c>
      <x:c r="T2750" s="1">
        <x:f t="shared" si="517"/>
        <x:v>83.14488896999319</x:v>
      </x:c>
    </x:row>
    <x:row r="2751">
      <x:c r="A2751" s="1"/>
      <x:c r="B2751" s="1"/>
      <x:c r="C2751" s="1"/>
      <x:c r="D2751" s="1"/>
      <x:c r="E2751" s="1"/>
      <x:c r="F2751" s="1"/>
      <x:c r="G2751" s="1"/>
      <x:c r="H2751" s="1"/>
      <x:c r="I2751" s="53">
        <x:f t="shared" si="506"/>
        <x:v>4</x:v>
      </x:c>
      <x:c r="J2751" s="53">
        <x:f t="shared" si="507"/>
        <x:v>3</x:v>
      </x:c>
      <x:c r="K2751" s="53">
        <x:f t="shared" si="508"/>
        <x:v>8</x:v>
      </x:c>
      <x:c r="L2751" s="53">
        <x:f t="shared" si="509"/>
        <x:v>15</x:v>
      </x:c>
      <x:c r="M2751" s="54">
        <x:f t="shared" si="510"/>
        <x:v>1021.6111526753085</x:v>
      </x:c>
      <x:c r="N2751" s="54">
        <x:f t="shared" si="511"/>
        <x:v>0.20945218935785315</x:v>
      </x:c>
      <x:c r="O2751" s="55">
        <x:f t="shared" si="512"/>
        <x:v>63082</x:v>
      </x:c>
      <x:c r="P2751" s="55">
        <x:f t="shared" si="513"/>
        <x:v>11880</x:v>
      </x:c>
      <x:c r="Q2751" s="55">
        <x:f t="shared" si="514"/>
        <x:v>30236.30473394633</x:v>
      </x:c>
      <x:c r="R2751" s="55">
        <x:f t="shared" si="515"/>
        <x:v>965.69526605366991</x:v>
      </x:c>
      <x:c r="S2751" s="1" t="str">
        <x:f t="shared" si="516"/>
        <x:v>YES</x:v>
      </x:c>
      <x:c r="T2751" s="1">
        <x:f t="shared" si="517"/>
        <x:v>965.69526605366991</x:v>
      </x:c>
    </x:row>
    <x:row r="2752">
      <x:c r="A2752" s="1"/>
      <x:c r="B2752" s="1"/>
      <x:c r="C2752" s="1"/>
      <x:c r="D2752" s="1"/>
      <x:c r="E2752" s="1"/>
      <x:c r="F2752" s="1"/>
      <x:c r="G2752" s="1"/>
      <x:c r="H2752" s="1"/>
      <x:c r="I2752" s="53">
        <x:f t="shared" si="506"/>
        <x:v>4</x:v>
      </x:c>
      <x:c r="J2752" s="53">
        <x:f t="shared" si="507"/>
        <x:v>3</x:v>
      </x:c>
      <x:c r="K2752" s="53">
        <x:f t="shared" si="508"/>
        <x:v>9</x:v>
      </x:c>
      <x:c r="L2752" s="53">
        <x:f t="shared" si="509"/>
        <x:v>16</x:v>
      </x:c>
      <x:c r="M2752" s="54">
        <x:f t="shared" si="510"/>
        <x:v>1076.9044881157029</x:v>
      </x:c>
      <x:c r="N2752" s="54">
        <x:f t="shared" si="511"/>
        <x:v>0.24785033896923811</x:v>
      </x:c>
      <x:c r="O2752" s="55">
        <x:f t="shared" si="512"/>
        <x:v>65782</x:v>
      </x:c>
      <x:c r="P2752" s="55">
        <x:f t="shared" si="513"/>
        <x:v>12760</x:v>
      </x:c>
      <x:c r="Q2752" s="55">
        <x:f t="shared" si="514"/>
        <x:v>31196.258474230952</x:v>
      </x:c>
      <x:c r="R2752" s="55">
        <x:f t="shared" si="515"/>
        <x:v>1825.7415257690482</x:v>
      </x:c>
      <x:c r="S2752" s="1" t="str">
        <x:f t="shared" si="516"/>
        <x:v>YES</x:v>
      </x:c>
      <x:c r="T2752" s="1">
        <x:f t="shared" si="517"/>
        <x:v>1825.7415257690482</x:v>
      </x:c>
    </x:row>
    <x:row r="2753">
      <x:c r="A2753" s="1"/>
      <x:c r="B2753" s="1"/>
      <x:c r="C2753" s="1"/>
      <x:c r="D2753" s="1"/>
      <x:c r="E2753" s="1"/>
      <x:c r="F2753" s="1"/>
      <x:c r="G2753" s="1"/>
      <x:c r="H2753" s="1"/>
      <x:c r="I2753" s="53">
        <x:f t="shared" si="506"/>
        <x:v>4</x:v>
      </x:c>
      <x:c r="J2753" s="53">
        <x:f t="shared" si="507"/>
        <x:v>3</x:v>
      </x:c>
      <x:c r="K2753" s="53">
        <x:f t="shared" si="508"/>
        <x:v>10</x:v>
      </x:c>
      <x:c r="L2753" s="53">
        <x:f t="shared" si="509"/>
        <x:v>17</x:v>
      </x:c>
      <x:c r="M2753" s="54">
        <x:f t="shared" si="510"/>
        <x:v>1133.5180295989157</x:v>
      </x:c>
      <x:c r="N2753" s="54">
        <x:f t="shared" si="511"/>
        <x:v>0.28716529833258037</x:v>
      </x:c>
      <x:c r="O2753" s="55">
        <x:f t="shared" si="512"/>
        <x:v>68482</x:v>
      </x:c>
      <x:c r="P2753" s="55">
        <x:f t="shared" si="513"/>
        <x:v>13640</x:v>
      </x:c>
      <x:c r="Q2753" s="55">
        <x:f t="shared" si="514"/>
        <x:v>32179.132458314511</x:v>
      </x:c>
      <x:c r="R2753" s="55">
        <x:f t="shared" si="515"/>
        <x:v>2662.8675416854894</x:v>
      </x:c>
      <x:c r="S2753" s="1" t="str">
        <x:f t="shared" si="516"/>
        <x:v>YES</x:v>
      </x:c>
      <x:c r="T2753" s="1">
        <x:f t="shared" si="517"/>
        <x:v>2662.8675416854894</x:v>
      </x:c>
    </x:row>
    <x:row r="2754">
      <x:c r="A2754" s="1"/>
      <x:c r="B2754" s="1"/>
      <x:c r="C2754" s="1"/>
      <x:c r="D2754" s="1"/>
      <x:c r="E2754" s="1"/>
      <x:c r="F2754" s="1"/>
      <x:c r="G2754" s="1"/>
      <x:c r="H2754" s="1"/>
      <x:c r="I2754" s="53">
        <x:f t="shared" si="506"/>
        <x:v>4</x:v>
      </x:c>
      <x:c r="J2754" s="53">
        <x:f t="shared" si="507"/>
        <x:v>3</x:v>
      </x:c>
      <x:c r="K2754" s="53">
        <x:f t="shared" si="508"/>
        <x:v>11</x:v>
      </x:c>
      <x:c r="L2754" s="53">
        <x:f t="shared" si="509"/>
        <x:v>18</x:v>
      </x:c>
      <x:c r="M2754" s="54">
        <x:f t="shared" si="510"/>
        <x:v>1191.4761426923549</x:v>
      </x:c>
      <x:c r="N2754" s="54">
        <x:f t="shared" si="511"/>
        <x:v>0.32741398798080201</x:v>
      </x:c>
      <x:c r="O2754" s="55">
        <x:f t="shared" si="512"/>
        <x:v>71182</x:v>
      </x:c>
      <x:c r="P2754" s="55">
        <x:f t="shared" si="513"/>
        <x:v>14520</x:v>
      </x:c>
      <x:c r="Q2754" s="55">
        <x:f t="shared" si="514"/>
        <x:v>33185.349699520048</x:v>
      </x:c>
      <x:c r="R2754" s="55">
        <x:f t="shared" si="515"/>
        <x:v>3476.6503004799524</x:v>
      </x:c>
      <x:c r="S2754" s="1" t="str">
        <x:f t="shared" si="516"/>
        <x:v>YES</x:v>
      </x:c>
      <x:c r="T2754" s="1">
        <x:f t="shared" si="517"/>
        <x:v>3476.6503004799524</x:v>
      </x:c>
    </x:row>
    <x:row r="2755">
      <x:c r="A2755" s="1"/>
      <x:c r="B2755" s="1"/>
      <x:c r="C2755" s="1"/>
      <x:c r="D2755" s="1"/>
      <x:c r="E2755" s="1"/>
      <x:c r="F2755" s="1"/>
      <x:c r="G2755" s="1"/>
      <x:c r="H2755" s="1"/>
      <x:c r="I2755" s="53">
        <x:f t="shared" si="506"/>
        <x:v>4</x:v>
      </x:c>
      <x:c r="J2755" s="53">
        <x:f t="shared" si="507"/>
        <x:v>3</x:v>
      </x:c>
      <x:c r="K2755" s="53">
        <x:f t="shared" si="508"/>
        <x:v>12</x:v>
      </x:c>
      <x:c r="L2755" s="53">
        <x:f t="shared" si="509"/>
        <x:v>19</x:v>
      </x:c>
      <x:c r="M2755" s="54">
        <x:f t="shared" si="510"/>
        <x:v>1250.8035958204193</x:v>
      </x:c>
      <x:c r="N2755" s="54">
        <x:f t="shared" si="511"/>
        <x:v>0.36861360820862454</x:v>
      </x:c>
      <x:c r="O2755" s="55">
        <x:f t="shared" si="512"/>
        <x:v>73882</x:v>
      </x:c>
      <x:c r="P2755" s="55">
        <x:f t="shared" si="513"/>
        <x:v>15400</x:v>
      </x:c>
      <x:c r="Q2755" s="55">
        <x:f t="shared" si="514"/>
        <x:v>34215.340205215616</x:v>
      </x:c>
      <x:c r="R2755" s="55">
        <x:f t="shared" si="515"/>
        <x:v>4266.6597947843838</x:v>
      </x:c>
      <x:c r="S2755" s="1" t="str">
        <x:f t="shared" si="516"/>
        <x:v>YES</x:v>
      </x:c>
      <x:c r="T2755" s="1">
        <x:f t="shared" si="517"/>
        <x:v>4266.6597947843838</x:v>
      </x:c>
    </x:row>
    <x:row r="2756">
      <x:c r="A2756" s="1"/>
      <x:c r="B2756" s="1"/>
      <x:c r="C2756" s="1"/>
      <x:c r="D2756" s="1"/>
      <x:c r="E2756" s="1"/>
      <x:c r="F2756" s="1"/>
      <x:c r="G2756" s="1"/>
      <x:c r="H2756" s="1"/>
      <x:c r="I2756" s="53">
        <x:f t="shared" si="506"/>
        <x:v>4</x:v>
      </x:c>
      <x:c r="J2756" s="53">
        <x:f t="shared" si="507"/>
        <x:v>3</x:v>
      </x:c>
      <x:c r="K2756" s="53">
        <x:f t="shared" si="508"/>
        <x:v>13</x:v>
      </x:c>
      <x:c r="L2756" s="53">
        <x:f t="shared" si="509"/>
        <x:v>20</x:v>
      </x:c>
      <x:c r="M2756" s="54">
        <x:f t="shared" si="510"/>
        <x:v>1311.5255665288037</x:v>
      </x:c>
      <x:c r="N2756" s="54">
        <x:f t="shared" si="511"/>
        <x:v>0.41078164342278034</x:v>
      </x:c>
      <x:c r="O2756" s="55">
        <x:f t="shared" si="512"/>
        <x:v>76582</x:v>
      </x:c>
      <x:c r="P2756" s="55">
        <x:f t="shared" si="513"/>
        <x:v>16280</x:v>
      </x:c>
      <x:c r="Q2756" s="55">
        <x:f t="shared" si="514"/>
        <x:v>35269.541085569508</x:v>
      </x:c>
      <x:c r="R2756" s="55">
        <x:f t="shared" si="515"/>
        <x:v>5032.4589144304919</x:v>
      </x:c>
      <x:c r="S2756" s="1" t="str">
        <x:f t="shared" si="516"/>
        <x:v>YES</x:v>
      </x:c>
      <x:c r="T2756" s="1">
        <x:f t="shared" si="517"/>
        <x:v>5032.4589144304919</x:v>
      </x:c>
    </x:row>
    <x:row r="2757">
      <x:c r="A2757" s="1"/>
      <x:c r="B2757" s="1"/>
      <x:c r="C2757" s="1"/>
      <x:c r="D2757" s="1"/>
      <x:c r="E2757" s="1"/>
      <x:c r="F2757" s="1"/>
      <x:c r="G2757" s="1"/>
      <x:c r="H2757" s="1"/>
      <x:c r="I2757" s="53">
        <x:f t="shared" si="506"/>
        <x:v>4</x:v>
      </x:c>
      <x:c r="J2757" s="53">
        <x:f t="shared" si="507"/>
        <x:v>3</x:v>
      </x:c>
      <x:c r="K2757" s="53">
        <x:f t="shared" si="508"/>
        <x:v>14</x:v>
      </x:c>
      <x:c r="L2757" s="53">
        <x:f t="shared" si="509"/>
        <x:v>21</x:v>
      </x:c>
      <x:c r="M2757" s="54">
        <x:f t="shared" si="510"/>
        <x:v>1373.6676478424647</x:v>
      </x:c>
      <x:c r="N2757" s="54">
        <x:f t="shared" si="511"/>
        <x:v>0.45393586655726714</x:v>
      </x:c>
      <x:c r="O2757" s="55">
        <x:f t="shared" si="512"/>
        <x:v>79282</x:v>
      </x:c>
      <x:c r="P2757" s="55">
        <x:f t="shared" si="513"/>
        <x:v>17160</x:v>
      </x:c>
      <x:c r="Q2757" s="55">
        <x:f t="shared" si="514"/>
        <x:v>36348.396663931679</x:v>
      </x:c>
      <x:c r="R2757" s="55">
        <x:f t="shared" si="515"/>
        <x:v>5773.6033360683214</x:v>
      </x:c>
      <x:c r="S2757" s="1" t="str">
        <x:f t="shared" si="516"/>
        <x:v>YES</x:v>
      </x:c>
      <x:c r="T2757" s="1">
        <x:f t="shared" si="517"/>
        <x:v>5773.6033360683214</x:v>
      </x:c>
    </x:row>
    <x:row r="2758">
      <x:c r="A2758" s="1"/>
      <x:c r="B2758" s="1"/>
      <x:c r="C2758" s="1"/>
      <x:c r="D2758" s="1"/>
      <x:c r="E2758" s="1"/>
      <x:c r="F2758" s="1"/>
      <x:c r="G2758" s="1"/>
      <x:c r="H2758" s="1"/>
      <x:c r="I2758" s="53">
        <x:f t="shared" si="506"/>
        <x:v>4</x:v>
      </x:c>
      <x:c r="J2758" s="53">
        <x:f t="shared" si="507"/>
        <x:v>3</x:v>
      </x:c>
      <x:c r="K2758" s="53">
        <x:f t="shared" si="508"/>
        <x:v>15</x:v>
      </x:c>
      <x:c r="L2758" s="53">
        <x:f t="shared" si="509"/>
        <x:v>22</x:v>
      </x:c>
      <x:c r="M2758" s="54">
        <x:f t="shared" si="510"/>
        <x:v>1437.2558547186113</x:v>
      </x:c>
      <x:c r="N2758" s="54">
        <x:f t="shared" si="511"/>
        <x:v>0.4980943435545912</x:v>
      </x:c>
      <x:c r="O2758" s="55">
        <x:f t="shared" si="512"/>
        <x:v>81982</x:v>
      </x:c>
      <x:c r="P2758" s="55">
        <x:f t="shared" si="513"/>
        <x:v>18040</x:v>
      </x:c>
      <x:c r="Q2758" s="55">
        <x:f t="shared" si="514"/>
        <x:v>37452.358588864779</x:v>
      </x:c>
      <x:c r="R2758" s="55">
        <x:f t="shared" si="515"/>
        <x:v>6489.6414111352206</x:v>
      </x:c>
      <x:c r="S2758" s="1" t="str">
        <x:f t="shared" si="516"/>
        <x:v>YES</x:v>
      </x:c>
      <x:c r="T2758" s="1">
        <x:f t="shared" si="517"/>
        <x:v>6489.6414111352206</x:v>
      </x:c>
    </x:row>
    <x:row r="2759">
      <x:c r="A2759" s="1"/>
      <x:c r="B2759" s="1"/>
      <x:c r="C2759" s="1"/>
      <x:c r="D2759" s="1"/>
      <x:c r="E2759" s="1"/>
      <x:c r="F2759" s="1"/>
      <x:c r="G2759" s="1"/>
      <x:c r="H2759" s="1"/>
      <x:c r="I2759" s="53">
        <x:f t="shared" si="506"/>
        <x:v>4</x:v>
      </x:c>
      <x:c r="J2759" s="53">
        <x:f t="shared" si="507"/>
        <x:v>3</x:v>
      </x:c>
      <x:c r="K2759" s="53">
        <x:f t="shared" si="508"/>
        <x:v>16</x:v>
      </x:c>
      <x:c r="L2759" s="53">
        <x:f t="shared" si="509"/>
        <x:v>23</x:v>
      </x:c>
      <x:c r="M2759" s="54">
        <x:f t="shared" si="510"/>
        <x:v>1502.3166305961004</x:v>
      </x:c>
      <x:c r="N2759" s="54">
        <x:f t="shared" si="511"/>
        <x:v>0.5432754379139586</x:v>
      </x:c>
      <x:c r="O2759" s="55">
        <x:f t="shared" si="512"/>
        <x:v>84682</x:v>
      </x:c>
      <x:c r="P2759" s="55">
        <x:f t="shared" si="513"/>
        <x:v>18920</x:v>
      </x:c>
      <x:c r="Q2759" s="55">
        <x:f t="shared" si="514"/>
        <x:v>38581.885947848961</x:v>
      </x:c>
      <x:c r="R2759" s="55">
        <x:f t="shared" si="515"/>
        <x:v>7180.1140521510388</x:v>
      </x:c>
      <x:c r="S2759" s="1" t="str">
        <x:f t="shared" si="516"/>
        <x:v>YES</x:v>
      </x:c>
      <x:c r="T2759" s="1">
        <x:f t="shared" si="517"/>
        <x:v>7180.1140521510388</x:v>
      </x:c>
    </x:row>
    <x:row r="2760">
      <x:c r="A2760" s="1"/>
      <x:c r="B2760" s="1"/>
      <x:c r="C2760" s="1"/>
      <x:c r="D2760" s="1"/>
      <x:c r="E2760" s="1"/>
      <x:c r="F2760" s="1"/>
      <x:c r="G2760" s="1"/>
      <x:c r="H2760" s="1"/>
      <x:c r="I2760" s="53">
        <x:f t="shared" si="506"/>
        <x:v>4</x:v>
      </x:c>
      <x:c r="J2760" s="53">
        <x:f t="shared" si="507"/>
        <x:v>3</x:v>
      </x:c>
      <x:c r="K2760" s="53">
        <x:f t="shared" si="508"/>
        <x:v>17</x:v>
      </x:c>
      <x:c r="L2760" s="53">
        <x:f t="shared" si="509"/>
        <x:v>24</x:v>
      </x:c>
      <x:c r="M2760" s="54">
        <x:f t="shared" si="510"/>
        <x:v>1568.8768540426406</x:v>
      </x:c>
      <x:c r="N2760" s="54">
        <x:f t="shared" si="511"/>
        <x:v>0.58949781530738932</x:v>
      </x:c>
      <x:c r="O2760" s="55">
        <x:f t="shared" si="512"/>
        <x:v>87382</x:v>
      </x:c>
      <x:c r="P2760" s="55">
        <x:f t="shared" si="513"/>
        <x:v>19800</x:v>
      </x:c>
      <x:c r="Q2760" s="55">
        <x:f t="shared" si="514"/>
        <x:v>39737.445382684731</x:v>
      </x:c>
      <x:c r="R2760" s="55">
        <x:f t="shared" si="515"/>
        <x:v>7844.5546173152688</x:v>
      </x:c>
      <x:c r="S2760" s="1" t="str">
        <x:f t="shared" si="516"/>
        <x:v>YES</x:v>
      </x:c>
      <x:c r="T2760" s="1">
        <x:f t="shared" si="517"/>
        <x:v>7844.5546173152688</x:v>
      </x:c>
    </x:row>
    <x:row r="2761">
      <x:c r="A2761" s="1"/>
      <x:c r="B2761" s="1"/>
      <x:c r="C2761" s="1"/>
      <x:c r="D2761" s="1"/>
      <x:c r="E2761" s="1"/>
      <x:c r="F2761" s="1"/>
      <x:c r="G2761" s="1"/>
      <x:c r="H2761" s="1"/>
      <x:c r="I2761" s="53">
        <x:f t="shared" si="506"/>
        <x:v>4</x:v>
      </x:c>
      <x:c r="J2761" s="53">
        <x:f t="shared" si="507"/>
        <x:v>3</x:v>
      </x:c>
      <x:c r="K2761" s="53">
        <x:f t="shared" si="508"/>
        <x:v>18</x:v>
      </x:c>
      <x:c r="L2761" s="53">
        <x:f t="shared" si="509"/>
        <x:v>25</x:v>
      </x:c>
      <x:c r="M2761" s="54">
        <x:f t="shared" si="510"/>
        <x:v>1636.963845501228</x:v>
      </x:c>
      <x:c r="N2761" s="54">
        <x:f t="shared" si="511"/>
        <x:v>0.63678044826474167</x:v>
      </x:c>
      <x:c r="O2761" s="55">
        <x:f t="shared" si="512"/>
        <x:v>90082</x:v>
      </x:c>
      <x:c r="P2761" s="55">
        <x:f t="shared" si="513"/>
        <x:v>20680</x:v>
      </x:c>
      <x:c r="Q2761" s="55">
        <x:f t="shared" si="514"/>
        <x:v>40919.511206618539</x:v>
      </x:c>
      <x:c r="R2761" s="55">
        <x:f t="shared" si="515"/>
        <x:v>8482.4887933814607</x:v>
      </x:c>
      <x:c r="S2761" s="1" t="str">
        <x:f t="shared" si="516"/>
        <x:v>YES</x:v>
      </x:c>
      <x:c r="T2761" s="1">
        <x:f t="shared" si="517"/>
        <x:v>8482.4887933814607</x:v>
      </x:c>
    </x:row>
    <x:row r="2762">
      <x:c r="A2762" s="1"/>
      <x:c r="B2762" s="1"/>
      <x:c r="C2762" s="1"/>
      <x:c r="D2762" s="1"/>
      <x:c r="E2762" s="1"/>
      <x:c r="F2762" s="1"/>
      <x:c r="G2762" s="1"/>
      <x:c r="H2762" s="1"/>
      <x:c r="I2762" s="53">
        <x:f t="shared" si="506"/>
        <x:v>4</x:v>
      </x:c>
      <x:c r="J2762" s="53">
        <x:f t="shared" si="507"/>
        <x:v>3</x:v>
      </x:c>
      <x:c r="K2762" s="53">
        <x:f t="shared" si="508"/>
        <x:v>19</x:v>
      </x:c>
      <x:c r="L2762" s="53">
        <x:f t="shared" si="509"/>
        <x:v>26</x:v>
      </x:c>
      <x:c r="M2762" s="54">
        <x:f t="shared" si="510"/>
        <x:v>1706.6053741372498</x:v>
      </x:c>
      <x:c r="N2762" s="54">
        <x:f t="shared" si="511"/>
        <x:v>0.68514262092864564</x:v>
      </x:c>
      <x:c r="O2762" s="55">
        <x:f t="shared" si="512"/>
        <x:v>92782</x:v>
      </x:c>
      <x:c r="P2762" s="55">
        <x:f t="shared" si="513"/>
        <x:v>21560</x:v>
      </x:c>
      <x:c r="Q2762" s="55">
        <x:f t="shared" si="514"/>
        <x:v>42128.565523216137</x:v>
      </x:c>
      <x:c r="R2762" s="55">
        <x:f t="shared" si="515"/>
        <x:v>9093.4344767838629</x:v>
      </x:c>
      <x:c r="S2762" s="1" t="str">
        <x:f t="shared" si="516"/>
        <x:v>YES</x:v>
      </x:c>
      <x:c r="T2762" s="1">
        <x:f t="shared" si="517"/>
        <x:v>9093.4344767838629</x:v>
      </x:c>
    </x:row>
    <x:row r="2763">
      <x:c r="A2763" s="1"/>
      <x:c r="B2763" s="1"/>
      <x:c r="C2763" s="1"/>
      <x:c r="D2763" s="1"/>
      <x:c r="E2763" s="1"/>
      <x:c r="F2763" s="1"/>
      <x:c r="G2763" s="1"/>
      <x:c r="H2763" s="1"/>
      <x:c r="I2763" s="53">
        <x:f t="shared" si="506"/>
        <x:v>4</x:v>
      </x:c>
      <x:c r="J2763" s="53">
        <x:f t="shared" si="507"/>
        <x:v>3</x:v>
      </x:c>
      <x:c r="K2763" s="53">
        <x:f t="shared" si="508"/>
        <x:v>20</x:v>
      </x:c>
      <x:c r="L2763" s="53">
        <x:f t="shared" si="509"/>
        <x:v>27</x:v>
      </x:c>
      <x:c r="M2763" s="54">
        <x:f t="shared" si="510"/>
        <x:v>1777.8296647877269</x:v>
      </x:c>
      <x:c r="N2763" s="54">
        <x:f t="shared" si="511"/>
        <x:v>0.73460393388036593</x:v>
      </x:c>
      <x:c r="O2763" s="55">
        <x:f t="shared" si="512"/>
        <x:v>95482</x:v>
      </x:c>
      <x:c r="P2763" s="55">
        <x:f t="shared" si="513"/>
        <x:v>22440</x:v>
      </x:c>
      <x:c r="Q2763" s="55">
        <x:f t="shared" si="514"/>
        <x:v>43365.098347009145</x:v>
      </x:c>
      <x:c r="R2763" s="55">
        <x:f t="shared" si="515"/>
        <x:v>9676.9016529908549</x:v>
      </x:c>
      <x:c r="S2763" s="1" t="str">
        <x:f t="shared" si="516"/>
        <x:v>YES</x:v>
      </x:c>
      <x:c r="T2763" s="1">
        <x:f t="shared" si="517"/>
        <x:v>9676.9016529908549</x:v>
      </x:c>
    </x:row>
    <x:row r="2764">
      <x:c r="A2764" s="1"/>
      <x:c r="B2764" s="1"/>
      <x:c r="C2764" s="1"/>
      <x:c r="D2764" s="1"/>
      <x:c r="E2764" s="1"/>
      <x:c r="F2764" s="1"/>
      <x:c r="G2764" s="1"/>
      <x:c r="H2764" s="1"/>
      <x:c r="I2764" s="53">
        <x:f t="shared" si="506"/>
        <x:v>4</x:v>
      </x:c>
      <x:c r="J2764" s="53">
        <x:f t="shared" si="507"/>
        <x:v>3</x:v>
      </x:c>
      <x:c r="K2764" s="53">
        <x:f t="shared" si="508"/>
        <x:v>21</x:v>
      </x:c>
      <x:c r="L2764" s="53">
        <x:f t="shared" si="509"/>
        <x:v>28</x:v>
      </x:c>
      <x:c r="M2764" s="54">
        <x:f t="shared" si="510"/>
        <x:v>1850.6654050141706</x:v>
      </x:c>
      <x:c r="N2764" s="54">
        <x:f t="shared" si="511"/>
        <x:v>0.78518430903761849</x:v>
      </x:c>
      <x:c r="O2764" s="55">
        <x:f t="shared" si="512"/>
        <x:v>98182</x:v>
      </x:c>
      <x:c r="P2764" s="55">
        <x:f t="shared" si="513"/>
        <x:v>23320</x:v>
      </x:c>
      <x:c r="Q2764" s="55">
        <x:f t="shared" si="514"/>
        <x:v>44629.607725940456</x:v>
      </x:c>
      <x:c r="R2764" s="55">
        <x:f t="shared" si="515"/>
        <x:v>10232.392274059544</x:v>
      </x:c>
      <x:c r="S2764" s="1" t="str">
        <x:f t="shared" si="516"/>
        <x:v>YES</x:v>
      </x:c>
      <x:c r="T2764" s="1">
        <x:f t="shared" si="517"/>
        <x:v>10232.392274059544</x:v>
      </x:c>
    </x:row>
    <x:row r="2765">
      <x:c r="A2765" s="1"/>
      <x:c r="B2765" s="1"/>
      <x:c r="C2765" s="1"/>
      <x:c r="D2765" s="1"/>
      <x:c r="E2765" s="1"/>
      <x:c r="F2765" s="1"/>
      <x:c r="G2765" s="1"/>
      <x:c r="H2765" s="1"/>
      <x:c r="I2765" s="53">
        <x:f t="shared" si="506"/>
        <x:v>4</x:v>
      </x:c>
      <x:c r="J2765" s="53">
        <x:f t="shared" si="507"/>
        <x:v>3</x:v>
      </x:c>
      <x:c r="K2765" s="53">
        <x:f t="shared" si="508"/>
        <x:v>22</x:v>
      </x:c>
      <x:c r="L2765" s="53">
        <x:f t="shared" si="509"/>
        <x:v>29</x:v>
      </x:c>
      <x:c r="M2765" s="54">
        <x:f t="shared" si="510"/>
        <x:v>1925.1417522605666</x:v>
      </x:c>
      <x:c r="N2765" s="54">
        <x:f t="shared" si="511"/>
        <x:v>0.83690399462539344</x:v>
      </x:c>
      <x:c r="O2765" s="55">
        <x:f t="shared" si="512"/>
        <x:v>100882</x:v>
      </x:c>
      <x:c r="P2765" s="55">
        <x:f t="shared" si="513"/>
        <x:v>24200</x:v>
      </x:c>
      <x:c r="Q2765" s="55">
        <x:f t="shared" si="514"/>
        <x:v>45922.599865634838</x:v>
      </x:c>
      <x:c r="R2765" s="55">
        <x:f t="shared" si="515"/>
        <x:v>10759.400134365162</x:v>
      </x:c>
      <x:c r="S2765" s="1" t="str">
        <x:f t="shared" si="516"/>
        <x:v>YES</x:v>
      </x:c>
      <x:c r="T2765" s="1">
        <x:f t="shared" si="517"/>
        <x:v>10759.400134365162</x:v>
      </x:c>
    </x:row>
    <x:row r="2766">
      <x:c r="A2766" s="1"/>
      <x:c r="B2766" s="1"/>
      <x:c r="C2766" s="1"/>
      <x:c r="D2766" s="1"/>
      <x:c r="E2766" s="1"/>
      <x:c r="F2766" s="1"/>
      <x:c r="G2766" s="1"/>
      <x:c r="H2766" s="1"/>
      <x:c r="I2766" s="53">
        <x:f t="shared" si="506"/>
        <x:v>4</x:v>
      </x:c>
      <x:c r="J2766" s="53">
        <x:f t="shared" si="507"/>
        <x:v>3</x:v>
      </x:c>
      <x:c r="K2766" s="53">
        <x:f t="shared" si="508"/>
        <x:v>23</x:v>
      </x:c>
      <x:c r="L2766" s="53">
        <x:f t="shared" si="509"/>
        <x:v>30</x:v>
      </x:c>
      <x:c r="M2766" s="54">
        <x:f t="shared" si="510"/>
        <x:v>2001.2883411180032</x:v>
      </x:c>
      <x:c r="N2766" s="54">
        <x:f t="shared" si="511"/>
        <x:v>0.88978357022083554</x:v>
      </x:c>
      <x:c r="O2766" s="55">
        <x:f t="shared" si="512"/>
        <x:v>103582</x:v>
      </x:c>
      <x:c r="P2766" s="55">
        <x:f t="shared" si="513"/>
        <x:v>25080</x:v>
      </x:c>
      <x:c r="Q2766" s="55">
        <x:f t="shared" si="514"/>
        <x:v>47244.589255520885</x:v>
      </x:c>
      <x:c r="R2766" s="55">
        <x:f t="shared" si="515"/>
        <x:v>11257.410744479115</x:v>
      </x:c>
      <x:c r="S2766" s="1" t="str">
        <x:f t="shared" si="516"/>
        <x:v>YES</x:v>
      </x:c>
      <x:c r="T2766" s="1">
        <x:f t="shared" si="517"/>
        <x:v>11257.410744479115</x:v>
      </x:c>
    </x:row>
    <x:row r="2767">
      <x:c r="A2767" s="1"/>
      <x:c r="B2767" s="1"/>
      <x:c r="C2767" s="1"/>
      <x:c r="D2767" s="1"/>
      <x:c r="E2767" s="1"/>
      <x:c r="F2767" s="1"/>
      <x:c r="G2767" s="1"/>
      <x:c r="H2767" s="1"/>
      <x:c r="I2767" s="53">
        <x:f t="shared" si="506"/>
        <x:v>4</x:v>
      </x:c>
      <x:c r="J2767" s="53">
        <x:f t="shared" si="507"/>
        <x:v>3</x:v>
      </x:c>
      <x:c r="K2767" s="53">
        <x:f t="shared" si="508"/>
        <x:v>24</x:v>
      </x:c>
      <x:c r="L2767" s="53">
        <x:f t="shared" si="509"/>
        <x:v>31</x:v>
      </x:c>
      <x:c r="M2767" s="54">
        <x:f t="shared" si="510"/>
        <x:v>2079.1352906974989</x:v>
      </x:c>
      <x:c r="N2767" s="54">
        <x:f t="shared" si="511"/>
        <x:v>0.9438439518732632</x:v>
      </x:c>
      <x:c r="O2767" s="55">
        <x:f t="shared" si="512"/>
        <x:v>106282</x:v>
      </x:c>
      <x:c r="P2767" s="55">
        <x:f t="shared" si="513"/>
        <x:v>25960</x:v>
      </x:c>
      <x:c r="Q2767" s="55">
        <x:f t="shared" si="514"/>
        <x:v>48596.098796831575</x:v>
      </x:c>
      <x:c r="R2767" s="55">
        <x:f t="shared" si="515"/>
        <x:v>11725.901203168425</x:v>
      </x:c>
      <x:c r="S2767" s="1" t="str">
        <x:f t="shared" si="516"/>
        <x:v>YES</x:v>
      </x:c>
      <x:c r="T2767" s="1">
        <x:f t="shared" si="517"/>
        <x:v>11725.901203168425</x:v>
      </x:c>
    </x:row>
    <x:row r="2768">
      <x:c r="A2768" s="1"/>
      <x:c r="B2768" s="1"/>
      <x:c r="C2768" s="1"/>
      <x:c r="D2768" s="1"/>
      <x:c r="E2768" s="1"/>
      <x:c r="F2768" s="1"/>
      <x:c r="G2768" s="1"/>
      <x:c r="H2768" s="1"/>
      <x:c r="I2768" s="53">
        <x:f t="shared" si="506"/>
        <x:v>4</x:v>
      </x:c>
      <x:c r="J2768" s="53">
        <x:f t="shared" si="507"/>
        <x:v>3</x:v>
      </x:c>
      <x:c r="K2768" s="53">
        <x:f t="shared" si="508"/>
        <x:v>25</x:v>
      </x:c>
      <x:c r="L2768" s="53">
        <x:f t="shared" si="509"/>
        <x:v>32</x:v>
      </x:c>
      <x:c r="M2768" s="54">
        <x:f t="shared" si="510"/>
        <x:v>2158.7132121125965</x:v>
      </x:c>
      <x:c r="N2768" s="54">
        <x:f t="shared" si="511"/>
        <x:v>0.99910639730041417</x:v>
      </x:c>
      <x:c r="O2768" s="55">
        <x:f t="shared" si="512"/>
        <x:v>108982</x:v>
      </x:c>
      <x:c r="P2768" s="55">
        <x:f t="shared" si="513"/>
        <x:v>26840</x:v>
      </x:c>
      <x:c r="Q2768" s="55">
        <x:f t="shared" si="514"/>
        <x:v>49977.65993251036</x:v>
      </x:c>
      <x:c r="R2768" s="55">
        <x:f t="shared" si="515"/>
        <x:v>12164.34006748964</x:v>
      </x:c>
      <x:c r="S2768" s="1" t="str">
        <x:f t="shared" si="516"/>
        <x:v>YES</x:v>
      </x:c>
      <x:c r="T2768" s="1">
        <x:f t="shared" si="517"/>
        <x:v>12164.34006748964</x:v>
      </x:c>
    </x:row>
    <x:row r="2769">
      <x:c r="A2769" s="1"/>
      <x:c r="B2769" s="1"/>
      <x:c r="C2769" s="1"/>
      <x:c r="D2769" s="1"/>
      <x:c r="E2769" s="1"/>
      <x:c r="F2769" s="1"/>
      <x:c r="G2769" s="1"/>
      <x:c r="H2769" s="1"/>
      <x:c r="I2769" s="53">
        <x:f t="shared" si="506"/>
        <x:v>4</x:v>
      </x:c>
      <x:c r="J2769" s="53">
        <x:f t="shared" si="507"/>
        <x:v>3</x:v>
      </x:c>
      <x:c r="K2769" s="53">
        <x:f t="shared" si="508"/>
        <x:v>26</x:v>
      </x:c>
      <x:c r="L2769" s="53">
        <x:f t="shared" si="509"/>
        <x:v>33</x:v>
      </x:c>
      <x:c r="M2769" s="54">
        <x:f t="shared" si="510"/>
        <x:v>2240.0532160733146</x:v>
      </x:c>
      <x:c r="N2769" s="54">
        <x:f t="shared" si="511"/>
        <x:v>1.0555925111620241</x:v>
      </x:c>
      <x:c r="O2769" s="55">
        <x:f t="shared" si="512"/>
        <x:v>111682</x:v>
      </x:c>
      <x:c r="P2769" s="55">
        <x:f t="shared" si="513"/>
        <x:v>27720</x:v>
      </x:c>
      <x:c r="Q2769" s="55">
        <x:f t="shared" si="514"/>
        <x:v>51389.812779050597</x:v>
      </x:c>
      <x:c r="R2769" s="55">
        <x:f t="shared" si="515"/>
        <x:v>12572.187220949403</x:v>
      </x:c>
      <x:c r="S2769" s="1" t="str">
        <x:f t="shared" si="516"/>
        <x:v>YES</x:v>
      </x:c>
      <x:c r="T2769" s="1">
        <x:f t="shared" si="517"/>
        <x:v>12572.187220949403</x:v>
      </x:c>
    </x:row>
    <x:row r="2770">
      <x:c r="A2770" s="1"/>
      <x:c r="B2770" s="1"/>
      <x:c r="C2770" s="1"/>
      <x:c r="D2770" s="1"/>
      <x:c r="E2770" s="1"/>
      <x:c r="F2770" s="1"/>
      <x:c r="G2770" s="1"/>
      <x:c r="H2770" s="1"/>
      <x:c r="I2770" s="53">
        <x:f t="shared" si="506"/>
        <x:v>4</x:v>
      </x:c>
      <x:c r="J2770" s="53">
        <x:f t="shared" si="507"/>
        <x:v>3</x:v>
      </x:c>
      <x:c r="K2770" s="53">
        <x:f t="shared" si="508"/>
        <x:v>27</x:v>
      </x:c>
      <x:c r="L2770" s="53">
        <x:f t="shared" si="509"/>
        <x:v>34</x:v>
      </x:c>
      <x:c r="M2770" s="54">
        <x:f t="shared" si="510"/>
        <x:v>2323.1869205930711</x:v>
      </x:c>
      <x:c r="N2770" s="54">
        <x:f t="shared" si="511"/>
        <x:v>1.113324250411855</x:v>
      </x:c>
      <x:c r="O2770" s="55">
        <x:f t="shared" si="512"/>
        <x:v>114382</x:v>
      </x:c>
      <x:c r="P2770" s="55">
        <x:f t="shared" si="513"/>
        <x:v>28600</x:v>
      </x:c>
      <x:c r="Q2770" s="55">
        <x:f t="shared" si="514"/>
        <x:v>52833.106260296372</x:v>
      </x:c>
      <x:c r="R2770" s="55">
        <x:f t="shared" si="515"/>
        <x:v>12948.893739703628</x:v>
      </x:c>
      <x:c r="S2770" s="1" t="str">
        <x:f t="shared" si="516"/>
        <x:v>YES</x:v>
      </x:c>
      <x:c r="T2770" s="1">
        <x:f t="shared" si="517"/>
        <x:v>12948.893739703628</x:v>
      </x:c>
    </x:row>
    <x:row r="2771">
      <x:c r="A2771" s="1"/>
      <x:c r="B2771" s="1"/>
      <x:c r="C2771" s="1"/>
      <x:c r="D2771" s="1"/>
      <x:c r="E2771" s="1"/>
      <x:c r="F2771" s="1"/>
      <x:c r="G2771" s="1"/>
      <x:c r="H2771" s="1"/>
      <x:c r="I2771" s="53">
        <x:f t="shared" si="506"/>
        <x:v>4</x:v>
      </x:c>
      <x:c r="J2771" s="53">
        <x:f t="shared" si="507"/>
        <x:v>3</x:v>
      </x:c>
      <x:c r="K2771" s="53">
        <x:f t="shared" si="508"/>
        <x:v>28</x:v>
      </x:c>
      <x:c r="L2771" s="53">
        <x:f t="shared" si="509"/>
        <x:v>35</x:v>
      </x:c>
      <x:c r="M2771" s="54">
        <x:f t="shared" si="510"/>
        <x:v>2408.1464588102249</x:v>
      </x:c>
      <x:c r="N2771" s="54">
        <x:f t="shared" si="511"/>
        <x:v>1.1723239297293229</x:v>
      </x:c>
      <x:c r="O2771" s="55">
        <x:f t="shared" si="512"/>
        <x:v>117082</x:v>
      </x:c>
      <x:c r="P2771" s="55">
        <x:f t="shared" si="513"/>
        <x:v>29480</x:v>
      </x:c>
      <x:c r="Q2771" s="55">
        <x:f t="shared" si="514"/>
        <x:v>54308.098243233071</x:v>
      </x:c>
      <x:c r="R2771" s="55">
        <x:f t="shared" si="515"/>
        <x:v>13293.901756766929</x:v>
      </x:c>
      <x:c r="S2771" s="1" t="str">
        <x:f t="shared" si="516"/>
        <x:v>YES</x:v>
      </x:c>
      <x:c r="T2771" s="1">
        <x:f t="shared" si="517"/>
        <x:v>13293.901756766929</x:v>
      </x:c>
    </x:row>
    <x:row r="2772">
      <x:c r="A2772" s="1"/>
      <x:c r="B2772" s="1"/>
      <x:c r="C2772" s="1"/>
      <x:c r="D2772" s="1"/>
      <x:c r="E2772" s="1"/>
      <x:c r="F2772" s="1"/>
      <x:c r="G2772" s="1"/>
      <x:c r="H2772" s="1"/>
      <x:c r="I2772" s="53">
        <x:f t="shared" si="506"/>
        <x:v>4</x:v>
      </x:c>
      <x:c r="J2772" s="53">
        <x:f t="shared" si="507"/>
        <x:v>3</x:v>
      </x:c>
      <x:c r="K2772" s="53">
        <x:f t="shared" si="508"/>
        <x:v>29</x:v>
      </x:c>
      <x:c r="L2772" s="53">
        <x:f t="shared" si="509"/>
        <x:v>36</x:v>
      </x:c>
      <x:c r="M2772" s="54">
        <x:f t="shared" si="510"/>
        <x:v>2494.9644869258782</x:v>
      </x:c>
      <x:c r="N2772" s="54">
        <x:f t="shared" si="511"/>
        <x:v>1.2326142270318599</x:v>
      </x:c>
      <x:c r="O2772" s="55">
        <x:f t="shared" si="512"/>
        <x:v>119782</x:v>
      </x:c>
      <x:c r="P2772" s="55">
        <x:f t="shared" si="513"/>
        <x:v>30360</x:v>
      </x:c>
      <x:c r="Q2772" s="55">
        <x:f t="shared" si="514"/>
        <x:v>55815.355675796498</x:v>
      </x:c>
      <x:c r="R2772" s="55">
        <x:f t="shared" si="515"/>
        <x:v>13606.644324203502</x:v>
      </x:c>
      <x:c r="S2772" s="1" t="str">
        <x:f t="shared" si="516"/>
        <x:v>YES</x:v>
      </x:c>
      <x:c r="T2772" s="1">
        <x:f t="shared" si="517"/>
        <x:v>13606.644324203502</x:v>
      </x:c>
    </x:row>
    <x:row r="2773">
      <x:c r="A2773" s="1"/>
      <x:c r="B2773" s="1"/>
      <x:c r="C2773" s="1"/>
      <x:c r="D2773" s="1"/>
      <x:c r="E2773" s="1"/>
      <x:c r="F2773" s="1"/>
      <x:c r="G2773" s="1"/>
      <x:c r="H2773" s="1"/>
      <x:c r="I2773" s="53">
        <x:f t="shared" si="506"/>
        <x:v>4</x:v>
      </x:c>
      <x:c r="J2773" s="53">
        <x:f t="shared" si="507"/>
        <x:v>3</x:v>
      </x:c>
      <x:c r="K2773" s="53">
        <x:f t="shared" si="508"/>
        <x:v>30</x:v>
      </x:c>
      <x:c r="L2773" s="53">
        <x:f t="shared" si="509"/>
        <x:v>37</x:v>
      </x:c>
      <x:c r="M2773" s="54">
        <x:f t="shared" si="510"/>
        <x:v>2583.6741922596489</x:v>
      </x:c>
      <x:c r="N2773" s="54">
        <x:f t="shared" si="511"/>
        <x:v>1.2942181890692006</x:v>
      </x:c>
      <x:c r="O2773" s="55">
        <x:f t="shared" si="512"/>
        <x:v>122482</x:v>
      </x:c>
      <x:c r="P2773" s="55">
        <x:f t="shared" si="513"/>
        <x:v>31240</x:v>
      </x:c>
      <x:c r="Q2773" s="55">
        <x:f t="shared" si="514"/>
        <x:v>57355.454726730015</x:v>
      </x:c>
      <x:c r="R2773" s="55">
        <x:f t="shared" si="515"/>
        <x:v>13886.545273269985</x:v>
      </x:c>
      <x:c r="S2773" s="1" t="str">
        <x:f t="shared" si="516"/>
        <x:v>YES</x:v>
      </x:c>
      <x:c r="T2773" s="1">
        <x:f t="shared" si="517"/>
        <x:v>13886.545273269985</x:v>
      </x:c>
    </x:row>
    <x:row r="2774">
      <x:c r="A2774" s="1"/>
      <x:c r="B2774" s="1"/>
      <x:c r="C2774" s="1"/>
      <x:c r="D2774" s="1"/>
      <x:c r="E2774" s="1"/>
      <x:c r="F2774" s="1"/>
      <x:c r="G2774" s="1"/>
      <x:c r="H2774" s="1"/>
      <x:c r="I2774" s="53">
        <x:f t="shared" si="506"/>
        <x:v>4</x:v>
      </x:c>
      <x:c r="J2774" s="53">
        <x:f t="shared" si="507"/>
        <x:v>4</x:v>
      </x:c>
      <x:c r="K2774" s="53">
        <x:f t="shared" si="508"/>
        <x:v>0</x:v>
      </x:c>
      <x:c r="L2774" s="53">
        <x:f t="shared" si="509"/>
        <x:v>8</x:v>
      </x:c>
      <x:c r="M2774" s="54">
        <x:f t="shared" si="510"/>
        <x:v>659.53354687500007</x:v>
      </x:c>
      <x:c r="N2774" s="54">
        <x:f t="shared" si="511"/>
        <x:v>0</x:v>
      </x:c>
      <x:c r="O2774" s="55">
        <x:f t="shared" si="512"/>
        <x:v>43576</x:v>
      </x:c>
      <x:c r="P2774" s="55">
        <x:f t="shared" si="513"/>
        <x:v>5280</x:v>
      </x:c>
      <x:c r="Q2774" s="55">
        <x:f t="shared" si="514"/>
        <x:v>22900.470377604168</x:v>
      </x:c>
      <x:c r="R2774" s="55">
        <x:f t="shared" si="515"/>
        <x:v>-4604.4703776041679</x:v>
      </x:c>
      <x:c r="S2774" s="1" t="str">
        <x:f t="shared" si="516"/>
        <x:v>YES</x:v>
      </x:c>
      <x:c r="T2774" s="1">
        <x:f t="shared" si="517"/>
        <x:v>-4604.4703776041679</x:v>
      </x:c>
    </x:row>
    <x:row r="2775">
      <x:c r="A2775" s="1"/>
      <x:c r="B2775" s="1"/>
      <x:c r="C2775" s="1"/>
      <x:c r="D2775" s="1"/>
      <x:c r="E2775" s="1"/>
      <x:c r="F2775" s="1"/>
      <x:c r="G2775" s="1"/>
      <x:c r="H2775" s="1"/>
      <x:c r="I2775" s="53">
        <x:f t="shared" si="506"/>
        <x:v>4</x:v>
      </x:c>
      <x:c r="J2775" s="53">
        <x:f t="shared" si="507"/>
        <x:v>4</x:v>
      </x:c>
      <x:c r="K2775" s="53">
        <x:f t="shared" si="508"/>
        <x:v>1</x:v>
      </x:c>
      <x:c r="L2775" s="53">
        <x:f t="shared" si="509"/>
        <x:v>9</x:v>
      </x:c>
      <x:c r="M2775" s="54">
        <x:f t="shared" si="510"/>
        <x:v>705.09604687500007</x:v>
      </x:c>
      <x:c r="N2775" s="54">
        <x:f t="shared" si="511"/>
        <x:v>0</x:v>
      </x:c>
      <x:c r="O2775" s="55">
        <x:f t="shared" si="512"/>
        <x:v>46276</x:v>
      </x:c>
      <x:c r="P2775" s="55">
        <x:f t="shared" si="513"/>
        <x:v>6160</x:v>
      </x:c>
      <x:c r="Q2775" s="55">
        <x:f t="shared" si="514"/>
        <x:v>24482.501627604168</x:v>
      </x:c>
      <x:c r="R2775" s="55">
        <x:f t="shared" si="515"/>
        <x:v>-4366.5016276041679</x:v>
      </x:c>
      <x:c r="S2775" s="1" t="str">
        <x:f t="shared" si="516"/>
        <x:v>YES</x:v>
      </x:c>
      <x:c r="T2775" s="1">
        <x:f t="shared" si="517"/>
        <x:v>-4366.5016276041679</x:v>
      </x:c>
    </x:row>
    <x:row r="2776">
      <x:c r="A2776" s="1"/>
      <x:c r="B2776" s="1"/>
      <x:c r="C2776" s="1"/>
      <x:c r="D2776" s="1"/>
      <x:c r="E2776" s="1"/>
      <x:c r="F2776" s="1"/>
      <x:c r="G2776" s="1"/>
      <x:c r="H2776" s="1"/>
      <x:c r="I2776" s="53">
        <x:f t="shared" si="506"/>
        <x:v>4</x:v>
      </x:c>
      <x:c r="J2776" s="53">
        <x:f t="shared" si="507"/>
        <x:v>4</x:v>
      </x:c>
      <x:c r="K2776" s="53">
        <x:f t="shared" si="508"/>
        <x:v>2</x:v>
      </x:c>
      <x:c r="L2776" s="53">
        <x:f t="shared" si="509"/>
        <x:v>10</x:v>
      </x:c>
      <x:c r="M2776" s="54">
        <x:f t="shared" si="510"/>
        <x:v>751.79760937500009</x:v>
      </x:c>
      <x:c r="N2776" s="54">
        <x:f t="shared" si="511"/>
        <x:v>2.2081673177083396E-2</x:v>
      </x:c>
      <x:c r="O2776" s="55">
        <x:f t="shared" si="512"/>
        <x:v>48976</x:v>
      </x:c>
      <x:c r="P2776" s="55">
        <x:f t="shared" si="513"/>
        <x:v>7040</x:v>
      </x:c>
      <x:c r="Q2776" s="55">
        <x:f t="shared" si="514"/>
        <x:v>25552.041829427086</x:v>
      </x:c>
      <x:c r="R2776" s="55">
        <x:f t="shared" si="515"/>
        <x:v>-3616.0418294270858</x:v>
      </x:c>
      <x:c r="S2776" s="1" t="str">
        <x:f t="shared" si="516"/>
        <x:v>YES</x:v>
      </x:c>
      <x:c r="T2776" s="1">
        <x:f t="shared" si="517"/>
        <x:v>-3616.0418294270858</x:v>
      </x:c>
    </x:row>
    <x:row r="2777">
      <x:c r="A2777" s="1"/>
      <x:c r="B2777" s="1"/>
      <x:c r="C2777" s="1"/>
      <x:c r="D2777" s="1"/>
      <x:c r="E2777" s="1"/>
      <x:c r="F2777" s="1"/>
      <x:c r="G2777" s="1"/>
      <x:c r="H2777" s="1"/>
      <x:c r="I2777" s="53">
        <x:f t="shared" si="506"/>
        <x:v>4</x:v>
      </x:c>
      <x:c r="J2777" s="53">
        <x:f t="shared" si="507"/>
        <x:v>4</x:v>
      </x:c>
      <x:c r="K2777" s="53">
        <x:f t="shared" si="508"/>
        <x:v>3</x:v>
      </x:c>
      <x:c r="L2777" s="53">
        <x:f t="shared" si="509"/>
        <x:v>11</x:v>
      </x:c>
      <x:c r="M2777" s="54">
        <x:f t="shared" si="510"/>
        <x:v>799.65959179687502</x:v>
      </x:c>
      <x:c r="N2777" s="54">
        <x:f t="shared" si="511"/>
        <x:v>5.53191609700521E-2</x:v>
      </x:c>
      <x:c r="O2777" s="55">
        <x:f t="shared" si="512"/>
        <x:v>51676</x:v>
      </x:c>
      <x:c r="P2777" s="55">
        <x:f t="shared" si="513"/>
        <x:v>7920</x:v>
      </x:c>
      <x:c r="Q2777" s="55">
        <x:f t="shared" si="514"/>
        <x:v>26382.979024251301</x:v>
      </x:c>
      <x:c r="R2777" s="55">
        <x:f t="shared" si="515"/>
        <x:v>-2626.9790242513009</x:v>
      </x:c>
      <x:c r="S2777" s="1" t="str">
        <x:f t="shared" si="516"/>
        <x:v>YES</x:v>
      </x:c>
      <x:c r="T2777" s="1">
        <x:f t="shared" si="517"/>
        <x:v>-2626.9790242513009</x:v>
      </x:c>
    </x:row>
    <x:row r="2778">
      <x:c r="A2778" s="1"/>
      <x:c r="B2778" s="1"/>
      <x:c r="C2778" s="1"/>
      <x:c r="D2778" s="1"/>
      <x:c r="E2778" s="1"/>
      <x:c r="F2778" s="1"/>
      <x:c r="G2778" s="1"/>
      <x:c r="H2778" s="1"/>
      <x:c r="I2778" s="53">
        <x:f t="shared" si="506"/>
        <x:v>4</x:v>
      </x:c>
      <x:c r="J2778" s="53">
        <x:f t="shared" si="507"/>
        <x:v>4</x:v>
      </x:c>
      <x:c r="K2778" s="53">
        <x:f t="shared" si="508"/>
        <x:v>4</x:v>
      </x:c>
      <x:c r="L2778" s="53">
        <x:f t="shared" si="509"/>
        <x:v>12</x:v>
      </x:c>
      <x:c r="M2778" s="54">
        <x:f t="shared" si="510"/>
        <x:v>848.70370751953135</x:v>
      </x:c>
      <x:c r="N2778" s="54">
        <x:f t="shared" si="511"/>
        <x:v>8.937757466634122E-2</x:v>
      </x:c>
      <x:c r="O2778" s="55">
        <x:f t="shared" si="512"/>
        <x:v>54376</x:v>
      </x:c>
      <x:c r="P2778" s="55">
        <x:f t="shared" si="513"/>
        <x:v>8800</x:v>
      </x:c>
      <x:c r="Q2778" s="55">
        <x:f t="shared" si="514"/>
        <x:v>27234.439366658531</x:v>
      </x:c>
      <x:c r="R2778" s="55">
        <x:f t="shared" si="515"/>
        <x:v>-1658.4393666585311</x:v>
      </x:c>
      <x:c r="S2778" s="1" t="str">
        <x:f t="shared" si="516"/>
        <x:v>YES</x:v>
      </x:c>
      <x:c r="T2778" s="1">
        <x:f t="shared" si="517"/>
        <x:v>-1658.4393666585311</x:v>
      </x:c>
    </x:row>
    <x:row r="2779">
      <x:c r="A2779" s="1"/>
      <x:c r="B2779" s="1"/>
      <x:c r="C2779" s="1"/>
      <x:c r="D2779" s="1"/>
      <x:c r="E2779" s="1"/>
      <x:c r="F2779" s="1"/>
      <x:c r="G2779" s="1"/>
      <x:c r="H2779" s="1"/>
      <x:c r="I2779" s="53">
        <x:f t="shared" si="506"/>
        <x:v>4</x:v>
      </x:c>
      <x:c r="J2779" s="53">
        <x:f t="shared" si="507"/>
        <x:v>4</x:v>
      </x:c>
      <x:c r="K2779" s="53">
        <x:f t="shared" si="508"/>
        <x:v>5</x:v>
      </x:c>
      <x:c r="L2779" s="53">
        <x:f t="shared" si="509"/>
        <x:v>13</x:v>
      </x:c>
      <x:c r="M2779" s="54">
        <x:f t="shared" si="510"/>
        <x:v>898.95203144073491</x:v>
      </x:c>
      <x:c r="N2779" s="54">
        <x:f t="shared" si="511"/>
        <x:v>0.12427224405606591</x:v>
      </x:c>
      <x:c r="O2779" s="55">
        <x:f t="shared" si="512"/>
        <x:v>57076</x:v>
      </x:c>
      <x:c r="P2779" s="55">
        <x:f t="shared" si="513"/>
        <x:v>9680</x:v>
      </x:c>
      <x:c r="Q2779" s="55">
        <x:f t="shared" si="514"/>
        <x:v>28106.806101401649</x:v>
      </x:c>
      <x:c r="R2779" s="55">
        <x:f t="shared" si="515"/>
        <x:v>-710.80610140164936</x:v>
      </x:c>
      <x:c r="S2779" s="1" t="str">
        <x:f t="shared" si="516"/>
        <x:v>YES</x:v>
      </x:c>
      <x:c r="T2779" s="1">
        <x:f t="shared" si="517"/>
        <x:v>-710.80610140164936</x:v>
      </x:c>
    </x:row>
    <x:row r="2780">
      <x:c r="A2780" s="1"/>
      <x:c r="B2780" s="1"/>
      <x:c r="C2780" s="1"/>
      <x:c r="D2780" s="1"/>
      <x:c r="E2780" s="1"/>
      <x:c r="F2780" s="1"/>
      <x:c r="G2780" s="1"/>
      <x:c r="H2780" s="1"/>
      <x:c r="I2780" s="53">
        <x:f t="shared" si="506"/>
        <x:v>4</x:v>
      </x:c>
      <x:c r="J2780" s="53">
        <x:f t="shared" si="507"/>
        <x:v>4</x:v>
      </x:c>
      <x:c r="K2780" s="53">
        <x:f t="shared" si="508"/>
        <x:v>6</x:v>
      </x:c>
      <x:c r="L2780" s="53">
        <x:f t="shared" si="509"/>
        <x:v>14</x:v>
      </x:c>
      <x:c r="M2780" s="54">
        <x:f t="shared" si="510"/>
        <x:v>950.42700562236791</x:v>
      </x:c>
      <x:c r="N2780" s="54">
        <x:f t="shared" si="511"/>
        <x:v>0.16001875390442216</x:v>
      </x:c>
      <x:c r="O2780" s="55">
        <x:f t="shared" si="512"/>
        <x:v>59776</x:v>
      </x:c>
      <x:c r="P2780" s="55">
        <x:f t="shared" si="513"/>
        <x:v>10560</x:v>
      </x:c>
      <x:c r="Q2780" s="55">
        <x:f t="shared" si="514"/>
        <x:v>29000.468847610555</x:v>
      </x:c>
      <x:c r="R2780" s="55">
        <x:f t="shared" si="515"/>
        <x:v>215.5311523894452</x:v>
      </x:c>
      <x:c r="S2780" s="1" t="str">
        <x:f t="shared" si="516"/>
        <x:v>YES</x:v>
      </x:c>
      <x:c r="T2780" s="1">
        <x:f t="shared" si="517"/>
        <x:v>215.5311523894452</x:v>
      </x:c>
    </x:row>
    <x:row r="2781">
      <x:c r="A2781" s="1"/>
      <x:c r="B2781" s="1"/>
      <x:c r="C2781" s="1"/>
      <x:c r="D2781" s="1"/>
      <x:c r="E2781" s="1"/>
      <x:c r="F2781" s="1"/>
      <x:c r="G2781" s="1"/>
      <x:c r="H2781" s="1"/>
      <x:c r="I2781" s="53">
        <x:f t="shared" si="506"/>
        <x:v>4</x:v>
      </x:c>
      <x:c r="J2781" s="53">
        <x:f t="shared" si="507"/>
        <x:v>4</x:v>
      </x:c>
      <x:c r="K2781" s="53">
        <x:f t="shared" si="508"/>
        <x:v>7</x:v>
      </x:c>
      <x:c r="L2781" s="53">
        <x:f t="shared" si="509"/>
        <x:v>15</x:v>
      </x:c>
      <x:c r="M2781" s="54">
        <x:f t="shared" si="510"/>
        <x:v>1003.1514450203283</x:v>
      </x:c>
      <x:c r="N2781" s="54">
        <x:f t="shared" si="511"/>
        <x:v>0.19663294793078354</x:v>
      </x:c>
      <x:c r="O2781" s="55">
        <x:f t="shared" si="512"/>
        <x:v>62476</x:v>
      </x:c>
      <x:c r="P2781" s="55">
        <x:f t="shared" si="513"/>
        <x:v>11440</x:v>
      </x:c>
      <x:c r="Q2781" s="55">
        <x:f t="shared" si="514"/>
        <x:v>29915.823698269589</x:v>
      </x:c>
      <x:c r="R2781" s="55">
        <x:f t="shared" si="515"/>
        <x:v>1120.1763017304111</x:v>
      </x:c>
      <x:c r="S2781" s="1" t="str">
        <x:f t="shared" si="516"/>
        <x:v>YES</x:v>
      </x:c>
      <x:c r="T2781" s="1">
        <x:f t="shared" si="517"/>
        <x:v>1120.1763017304111</x:v>
      </x:c>
    </x:row>
    <x:row r="2782">
      <x:c r="A2782" s="1"/>
      <x:c r="B2782" s="1"/>
      <x:c r="C2782" s="1"/>
      <x:c r="D2782" s="1"/>
      <x:c r="E2782" s="1"/>
      <x:c r="F2782" s="1"/>
      <x:c r="G2782" s="1"/>
      <x:c r="H2782" s="1"/>
      <x:c r="I2782" s="53">
        <x:f t="shared" si="506"/>
        <x:v>4</x:v>
      </x:c>
      <x:c r="J2782" s="53">
        <x:f t="shared" si="507"/>
        <x:v>4</x:v>
      </x:c>
      <x:c r="K2782" s="53">
        <x:f t="shared" si="508"/>
        <x:v>8</x:v>
      </x:c>
      <x:c r="L2782" s="53">
        <x:f t="shared" si="509"/>
        <x:v>16</x:v>
      </x:c>
      <x:c r="M2782" s="54">
        <x:f t="shared" si="510"/>
        <x:v>1057.1485433003086</x:v>
      </x:c>
      <x:c r="N2782" s="54">
        <x:f t="shared" si="511"/>
        <x:v>0.23413093284743652</x:v>
      </x:c>
      <x:c r="O2782" s="55">
        <x:f t="shared" si="512"/>
        <x:v>65176</x:v>
      </x:c>
      <x:c r="P2782" s="55">
        <x:f t="shared" si="513"/>
        <x:v>12320</x:v>
      </x:c>
      <x:c r="Q2782" s="55">
        <x:f t="shared" si="514"/>
        <x:v>30853.273321185912</x:v>
      </x:c>
      <x:c r="R2782" s="55">
        <x:f t="shared" si="515"/>
        <x:v>2002.7266788140878</x:v>
      </x:c>
      <x:c r="S2782" s="1" t="str">
        <x:f t="shared" si="516"/>
        <x:v>YES</x:v>
      </x:c>
      <x:c r="T2782" s="1">
        <x:f t="shared" si="517"/>
        <x:v>2002.7266788140878</x:v>
      </x:c>
    </x:row>
    <x:row r="2783">
      <x:c r="A2783" s="1"/>
      <x:c r="B2783" s="1"/>
      <x:c r="C2783" s="1"/>
      <x:c r="D2783" s="1"/>
      <x:c r="E2783" s="1"/>
      <x:c r="F2783" s="1"/>
      <x:c r="G2783" s="1"/>
      <x:c r="H2783" s="1"/>
      <x:c r="I2783" s="53">
        <x:f t="shared" si="506"/>
        <x:v>4</x:v>
      </x:c>
      <x:c r="J2783" s="53">
        <x:f t="shared" si="507"/>
        <x:v>4</x:v>
      </x:c>
      <x:c r="K2783" s="53">
        <x:f t="shared" si="508"/>
        <x:v>9</x:v>
      </x:c>
      <x:c r="L2783" s="53">
        <x:f t="shared" si="509"/>
        <x:v>17</x:v>
      </x:c>
      <x:c r="M2783" s="54">
        <x:f t="shared" si="510"/>
        <x:v>1112.441878740703</x:v>
      </x:c>
      <x:c r="N2783" s="54">
        <x:f t="shared" si="511"/>
        <x:v>0.27252908245882157</x:v>
      </x:c>
      <x:c r="O2783" s="55">
        <x:f t="shared" si="512"/>
        <x:v>67876</x:v>
      </x:c>
      <x:c r="P2783" s="55">
        <x:f t="shared" si="513"/>
        <x:v>13200</x:v>
      </x:c>
      <x:c r="Q2783" s="55">
        <x:f t="shared" si="514"/>
        <x:v>31813.227061470538</x:v>
      </x:c>
      <x:c r="R2783" s="55">
        <x:f t="shared" si="515"/>
        <x:v>2862.7729385294624</x:v>
      </x:c>
      <x:c r="S2783" s="1" t="str">
        <x:f t="shared" si="516"/>
        <x:v>YES</x:v>
      </x:c>
      <x:c r="T2783" s="1">
        <x:f t="shared" si="517"/>
        <x:v>2862.7729385294624</x:v>
      </x:c>
    </x:row>
    <x:row r="2784">
      <x:c r="A2784" s="1"/>
      <x:c r="B2784" s="1"/>
      <x:c r="C2784" s="1"/>
      <x:c r="D2784" s="1"/>
      <x:c r="E2784" s="1"/>
      <x:c r="F2784" s="1"/>
      <x:c r="G2784" s="1"/>
      <x:c r="H2784" s="1"/>
      <x:c r="I2784" s="53">
        <x:f t="shared" si="506"/>
        <x:v>4</x:v>
      </x:c>
      <x:c r="J2784" s="53">
        <x:f t="shared" si="507"/>
        <x:v>4</x:v>
      </x:c>
      <x:c r="K2784" s="53">
        <x:f t="shared" si="508"/>
        <x:v>10</x:v>
      </x:c>
      <x:c r="L2784" s="53">
        <x:f t="shared" si="509"/>
        <x:v>18</x:v>
      </x:c>
      <x:c r="M2784" s="54">
        <x:f t="shared" si="510"/>
        <x:v>1169.0554202239159</x:v>
      </x:c>
      <x:c r="N2784" s="54">
        <x:f t="shared" si="511"/>
        <x:v>0.31184404182216385</x:v>
      </x:c>
      <x:c r="O2784" s="55">
        <x:f t="shared" si="512"/>
        <x:v>70576</x:v>
      </x:c>
      <x:c r="P2784" s="55">
        <x:f t="shared" si="513"/>
        <x:v>14080</x:v>
      </x:c>
      <x:c r="Q2784" s="55">
        <x:f t="shared" si="514"/>
        <x:v>32796.101045554096</x:v>
      </x:c>
      <x:c r="R2784" s="55">
        <x:f t="shared" si="515"/>
        <x:v>3699.8989544459037</x:v>
      </x:c>
      <x:c r="S2784" s="1" t="str">
        <x:f t="shared" si="516"/>
        <x:v>YES</x:v>
      </x:c>
      <x:c r="T2784" s="1">
        <x:f t="shared" si="517"/>
        <x:v>3699.8989544459037</x:v>
      </x:c>
    </x:row>
    <x:row r="2785">
      <x:c r="A2785" s="1"/>
      <x:c r="B2785" s="1"/>
      <x:c r="C2785" s="1"/>
      <x:c r="D2785" s="1"/>
      <x:c r="E2785" s="1"/>
      <x:c r="F2785" s="1"/>
      <x:c r="G2785" s="1"/>
      <x:c r="H2785" s="1"/>
      <x:c r="I2785" s="53">
        <x:f t="shared" si="506"/>
        <x:v>4</x:v>
      </x:c>
      <x:c r="J2785" s="53">
        <x:f t="shared" si="507"/>
        <x:v>4</x:v>
      </x:c>
      <x:c r="K2785" s="53">
        <x:f t="shared" si="508"/>
        <x:v>11</x:v>
      </x:c>
      <x:c r="L2785" s="53">
        <x:f t="shared" si="509"/>
        <x:v>19</x:v>
      </x:c>
      <x:c r="M2785" s="54">
        <x:f t="shared" si="510"/>
        <x:v>1227.0135333173548</x:v>
      </x:c>
      <x:c r="N2785" s="54">
        <x:f t="shared" si="511"/>
        <x:v>0.35209273147038528</x:v>
      </x:c>
      <x:c r="O2785" s="55">
        <x:f t="shared" si="512"/>
        <x:v>73276</x:v>
      </x:c>
      <x:c r="P2785" s="55">
        <x:f t="shared" si="513"/>
        <x:v>14960</x:v>
      </x:c>
      <x:c r="Q2785" s="55">
        <x:f t="shared" si="514"/>
        <x:v>33802.318286759633</x:v>
      </x:c>
      <x:c r="R2785" s="55">
        <x:f t="shared" si="515"/>
        <x:v>4513.6817132403667</x:v>
      </x:c>
      <x:c r="S2785" s="1" t="str">
        <x:f t="shared" si="516"/>
        <x:v>YES</x:v>
      </x:c>
      <x:c r="T2785" s="1">
        <x:f t="shared" si="517"/>
        <x:v>4513.6817132403667</x:v>
      </x:c>
    </x:row>
    <x:row r="2786">
      <x:c r="A2786" s="1"/>
      <x:c r="B2786" s="1"/>
      <x:c r="C2786" s="1"/>
      <x:c r="D2786" s="1"/>
      <x:c r="E2786" s="1"/>
      <x:c r="F2786" s="1"/>
      <x:c r="G2786" s="1"/>
      <x:c r="H2786" s="1"/>
      <x:c r="I2786" s="53">
        <x:f t="shared" si="506"/>
        <x:v>4</x:v>
      </x:c>
      <x:c r="J2786" s="53">
        <x:f t="shared" si="507"/>
        <x:v>4</x:v>
      </x:c>
      <x:c r="K2786" s="53">
        <x:f t="shared" si="508"/>
        <x:v>12</x:v>
      </x:c>
      <x:c r="L2786" s="53">
        <x:f t="shared" si="509"/>
        <x:v>20</x:v>
      </x:c>
      <x:c r="M2786" s="54">
        <x:f t="shared" si="510"/>
        <x:v>1286.3409864454193</x:v>
      </x:c>
      <x:c r="N2786" s="54">
        <x:f t="shared" si="511"/>
        <x:v>0.39329235169820781</x:v>
      </x:c>
      <x:c r="O2786" s="55">
        <x:f t="shared" si="512"/>
        <x:v>75976</x:v>
      </x:c>
      <x:c r="P2786" s="55">
        <x:f t="shared" si="513"/>
        <x:v>15840</x:v>
      </x:c>
      <x:c r="Q2786" s="55">
        <x:f t="shared" si="514"/>
        <x:v>34832.308792455195</x:v>
      </x:c>
      <x:c r="R2786" s="55">
        <x:f t="shared" si="515"/>
        <x:v>5303.6912075448054</x:v>
      </x:c>
      <x:c r="S2786" s="1" t="str">
        <x:f t="shared" si="516"/>
        <x:v>YES</x:v>
      </x:c>
      <x:c r="T2786" s="1">
        <x:f t="shared" si="517"/>
        <x:v>5303.6912075448054</x:v>
      </x:c>
    </x:row>
    <x:row r="2787">
      <x:c r="A2787" s="1"/>
      <x:c r="B2787" s="1"/>
      <x:c r="C2787" s="1"/>
      <x:c r="D2787" s="1"/>
      <x:c r="E2787" s="1"/>
      <x:c r="F2787" s="1"/>
      <x:c r="G2787" s="1"/>
      <x:c r="H2787" s="1"/>
      <x:c r="I2787" s="53">
        <x:f t="shared" si="506"/>
        <x:v>4</x:v>
      </x:c>
      <x:c r="J2787" s="53">
        <x:f t="shared" si="507"/>
        <x:v>4</x:v>
      </x:c>
      <x:c r="K2787" s="53">
        <x:f t="shared" si="508"/>
        <x:v>13</x:v>
      </x:c>
      <x:c r="L2787" s="53">
        <x:f t="shared" si="509"/>
        <x:v>21</x:v>
      </x:c>
      <x:c r="M2787" s="54">
        <x:f t="shared" si="510"/>
        <x:v>1347.0629571538034</x:v>
      </x:c>
      <x:c r="N2787" s="54">
        <x:f t="shared" si="511"/>
        <x:v>0.43546038691236344</x:v>
      </x:c>
      <x:c r="O2787" s="55">
        <x:f t="shared" si="512"/>
        <x:v>78676</x:v>
      </x:c>
      <x:c r="P2787" s="55">
        <x:f t="shared" si="513"/>
        <x:v>16720</x:v>
      </x:c>
      <x:c r="Q2787" s="55">
        <x:f t="shared" si="514"/>
        <x:v>35886.509672809087</x:v>
      </x:c>
      <x:c r="R2787" s="55">
        <x:f t="shared" si="515"/>
        <x:v>6069.4903271909134</x:v>
      </x:c>
      <x:c r="S2787" s="1" t="str">
        <x:f t="shared" si="516"/>
        <x:v>YES</x:v>
      </x:c>
      <x:c r="T2787" s="1">
        <x:f t="shared" si="517"/>
        <x:v>6069.4903271909134</x:v>
      </x:c>
    </x:row>
    <x:row r="2788">
      <x:c r="A2788" s="1"/>
      <x:c r="B2788" s="1"/>
      <x:c r="C2788" s="1"/>
      <x:c r="D2788" s="1"/>
      <x:c r="E2788" s="1"/>
      <x:c r="F2788" s="1"/>
      <x:c r="G2788" s="1"/>
      <x:c r="H2788" s="1"/>
      <x:c r="I2788" s="53">
        <x:f t="shared" si="506"/>
        <x:v>4</x:v>
      </x:c>
      <x:c r="J2788" s="53">
        <x:f t="shared" si="507"/>
        <x:v>4</x:v>
      </x:c>
      <x:c r="K2788" s="53">
        <x:f t="shared" si="508"/>
        <x:v>14</x:v>
      </x:c>
      <x:c r="L2788" s="53">
        <x:f t="shared" si="509"/>
        <x:v>22</x:v>
      </x:c>
      <x:c r="M2788" s="54">
        <x:f t="shared" si="510"/>
        <x:v>1409.2050384674649</x:v>
      </x:c>
      <x:c r="N2788" s="54">
        <x:f t="shared" si="511"/>
        <x:v>0.47861461004685063</x:v>
      </x:c>
      <x:c r="O2788" s="55">
        <x:f t="shared" si="512"/>
        <x:v>81376</x:v>
      </x:c>
      <x:c r="P2788" s="55">
        <x:f t="shared" si="513"/>
        <x:v>17600</x:v>
      </x:c>
      <x:c r="Q2788" s="55">
        <x:f t="shared" si="514"/>
        <x:v>36965.365251171264</x:v>
      </x:c>
      <x:c r="R2788" s="55">
        <x:f t="shared" si="515"/>
        <x:v>6810.6347488287356</x:v>
      </x:c>
      <x:c r="S2788" s="1" t="str">
        <x:f t="shared" si="516"/>
        <x:v>YES</x:v>
      </x:c>
      <x:c r="T2788" s="1">
        <x:f t="shared" si="517"/>
        <x:v>6810.6347488287356</x:v>
      </x:c>
    </x:row>
    <x:row r="2789">
      <x:c r="A2789" s="1"/>
      <x:c r="B2789" s="1"/>
      <x:c r="C2789" s="1"/>
      <x:c r="D2789" s="1"/>
      <x:c r="E2789" s="1"/>
      <x:c r="F2789" s="1"/>
      <x:c r="G2789" s="1"/>
      <x:c r="H2789" s="1"/>
      <x:c r="I2789" s="53">
        <x:f t="shared" si="506"/>
        <x:v>4</x:v>
      </x:c>
      <x:c r="J2789" s="53">
        <x:f t="shared" si="507"/>
        <x:v>4</x:v>
      </x:c>
      <x:c r="K2789" s="53">
        <x:f t="shared" si="508"/>
        <x:v>15</x:v>
      </x:c>
      <x:c r="L2789" s="53">
        <x:f t="shared" si="509"/>
        <x:v>23</x:v>
      </x:c>
      <x:c r="M2789" s="54">
        <x:f t="shared" si="510"/>
        <x:v>1472.793245343611</x:v>
      </x:c>
      <x:c r="N2789" s="54">
        <x:f t="shared" si="511"/>
        <x:v>0.52277308704417436</x:v>
      </x:c>
      <x:c r="O2789" s="55">
        <x:f t="shared" si="512"/>
        <x:v>84076</x:v>
      </x:c>
      <x:c r="P2789" s="55">
        <x:f t="shared" si="513"/>
        <x:v>18480</x:v>
      </x:c>
      <x:c r="Q2789" s="55">
        <x:f t="shared" si="514"/>
        <x:v>38069.327176104358</x:v>
      </x:c>
      <x:c r="R2789" s="55">
        <x:f t="shared" si="515"/>
        <x:v>7526.6728238956421</x:v>
      </x:c>
      <x:c r="S2789" s="1" t="str">
        <x:f t="shared" si="516"/>
        <x:v>YES</x:v>
      </x:c>
      <x:c r="T2789" s="1">
        <x:f t="shared" si="517"/>
        <x:v>7526.6728238956421</x:v>
      </x:c>
    </x:row>
    <x:row r="2790">
      <x:c r="A2790" s="1"/>
      <x:c r="B2790" s="1"/>
      <x:c r="C2790" s="1"/>
      <x:c r="D2790" s="1"/>
      <x:c r="E2790" s="1"/>
      <x:c r="F2790" s="1"/>
      <x:c r="G2790" s="1"/>
      <x:c r="H2790" s="1"/>
      <x:c r="I2790" s="53">
        <x:f t="shared" si="506"/>
        <x:v>4</x:v>
      </x:c>
      <x:c r="J2790" s="53">
        <x:f t="shared" si="507"/>
        <x:v>4</x:v>
      </x:c>
      <x:c r="K2790" s="53">
        <x:f t="shared" si="508"/>
        <x:v>16</x:v>
      </x:c>
      <x:c r="L2790" s="53">
        <x:f t="shared" si="509"/>
        <x:v>24</x:v>
      </x:c>
      <x:c r="M2790" s="54">
        <x:f t="shared" si="510"/>
        <x:v>1537.8540212211001</x:v>
      </x:c>
      <x:c r="N2790" s="54">
        <x:f t="shared" si="511"/>
        <x:v>0.5679541814035417</x:v>
      </x:c>
      <x:c r="O2790" s="55">
        <x:f t="shared" si="512"/>
        <x:v>86776</x:v>
      </x:c>
      <x:c r="P2790" s="55">
        <x:f t="shared" si="513"/>
        <x:v>19360</x:v>
      </x:c>
      <x:c r="Q2790" s="55">
        <x:f t="shared" si="514"/>
        <x:v>39198.85453508854</x:v>
      </x:c>
      <x:c r="R2790" s="55">
        <x:f t="shared" si="515"/>
        <x:v>8217.1454649114603</x:v>
      </x:c>
      <x:c r="S2790" s="1" t="str">
        <x:f t="shared" si="516"/>
        <x:v>YES</x:v>
      </x:c>
      <x:c r="T2790" s="1">
        <x:f t="shared" si="517"/>
        <x:v>8217.1454649114603</x:v>
      </x:c>
    </x:row>
    <x:row r="2791">
      <x:c r="A2791" s="1"/>
      <x:c r="B2791" s="1"/>
      <x:c r="C2791" s="1"/>
      <x:c r="D2791" s="1"/>
      <x:c r="E2791" s="1"/>
      <x:c r="F2791" s="1"/>
      <x:c r="G2791" s="1"/>
      <x:c r="H2791" s="1"/>
      <x:c r="I2791" s="53">
        <x:f t="shared" si="506"/>
        <x:v>4</x:v>
      </x:c>
      <x:c r="J2791" s="53">
        <x:f t="shared" si="507"/>
        <x:v>4</x:v>
      </x:c>
      <x:c r="K2791" s="53">
        <x:f t="shared" si="508"/>
        <x:v>17</x:v>
      </x:c>
      <x:c r="L2791" s="53">
        <x:f t="shared" si="509"/>
        <x:v>25</x:v>
      </x:c>
      <x:c r="M2791" s="54">
        <x:f t="shared" si="510"/>
        <x:v>1604.4142446676406</x:v>
      </x:c>
      <x:c r="N2791" s="54">
        <x:f t="shared" si="511"/>
        <x:v>0.61417655879697264</x:v>
      </x:c>
      <x:c r="O2791" s="55">
        <x:f t="shared" si="512"/>
        <x:v>89476</x:v>
      </x:c>
      <x:c r="P2791" s="55">
        <x:f t="shared" si="513"/>
        <x:v>20240</x:v>
      </x:c>
      <x:c r="Q2791" s="55">
        <x:f t="shared" si="514"/>
        <x:v>40354.413969924317</x:v>
      </x:c>
      <x:c r="R2791" s="55">
        <x:f t="shared" si="515"/>
        <x:v>8881.5860300756831</x:v>
      </x:c>
      <x:c r="S2791" s="1" t="str">
        <x:f t="shared" si="516"/>
        <x:v>YES</x:v>
      </x:c>
      <x:c r="T2791" s="1">
        <x:f t="shared" si="517"/>
        <x:v>8881.5860300756831</x:v>
      </x:c>
    </x:row>
    <x:row r="2792">
      <x:c r="A2792" s="1"/>
      <x:c r="B2792" s="1"/>
      <x:c r="C2792" s="1"/>
      <x:c r="D2792" s="1"/>
      <x:c r="E2792" s="1"/>
      <x:c r="F2792" s="1"/>
      <x:c r="G2792" s="1"/>
      <x:c r="H2792" s="1"/>
      <x:c r="I2792" s="53">
        <x:f t="shared" si="506"/>
        <x:v>4</x:v>
      </x:c>
      <x:c r="J2792" s="53">
        <x:f t="shared" si="507"/>
        <x:v>4</x:v>
      </x:c>
      <x:c r="K2792" s="53">
        <x:f t="shared" si="508"/>
        <x:v>18</x:v>
      </x:c>
      <x:c r="L2792" s="53">
        <x:f t="shared" si="509"/>
        <x:v>26</x:v>
      </x:c>
      <x:c r="M2792" s="54">
        <x:f t="shared" si="510"/>
        <x:v>1672.5012361262279</x:v>
      </x:c>
      <x:c r="N2792" s="54">
        <x:f t="shared" si="511"/>
        <x:v>0.66145919175432499</x:v>
      </x:c>
      <x:c r="O2792" s="55">
        <x:f t="shared" si="512"/>
        <x:v>92176</x:v>
      </x:c>
      <x:c r="P2792" s="55">
        <x:f t="shared" si="513"/>
        <x:v>21120</x:v>
      </x:c>
      <x:c r="Q2792" s="55">
        <x:f t="shared" si="514"/>
        <x:v>41536.479793858125</x:v>
      </x:c>
      <x:c r="R2792" s="55">
        <x:f t="shared" si="515"/>
        <x:v>9519.520206141875</x:v>
      </x:c>
      <x:c r="S2792" s="1" t="str">
        <x:f t="shared" si="516"/>
        <x:v>YES</x:v>
      </x:c>
      <x:c r="T2792" s="1">
        <x:f t="shared" si="517"/>
        <x:v>9519.520206141875</x:v>
      </x:c>
    </x:row>
    <x:row r="2793">
      <x:c r="A2793" s="1"/>
      <x:c r="B2793" s="1"/>
      <x:c r="C2793" s="1"/>
      <x:c r="D2793" s="1"/>
      <x:c r="E2793" s="1"/>
      <x:c r="F2793" s="1"/>
      <x:c r="G2793" s="1"/>
      <x:c r="H2793" s="1"/>
      <x:c r="I2793" s="53">
        <x:f t="shared" si="506"/>
        <x:v>4</x:v>
      </x:c>
      <x:c r="J2793" s="53">
        <x:f t="shared" si="507"/>
        <x:v>4</x:v>
      </x:c>
      <x:c r="K2793" s="53">
        <x:f t="shared" si="508"/>
        <x:v>19</x:v>
      </x:c>
      <x:c r="L2793" s="53">
        <x:f t="shared" si="509"/>
        <x:v>27</x:v>
      </x:c>
      <x:c r="M2793" s="54">
        <x:f t="shared" si="510"/>
        <x:v>1742.1427647622495</x:v>
      </x:c>
      <x:c r="N2793" s="54">
        <x:f t="shared" si="511"/>
        <x:v>0.70982136441822885</x:v>
      </x:c>
      <x:c r="O2793" s="55">
        <x:f t="shared" si="512"/>
        <x:v>94876</x:v>
      </x:c>
      <x:c r="P2793" s="55">
        <x:f t="shared" si="513"/>
        <x:v>22000</x:v>
      </x:c>
      <x:c r="Q2793" s="55">
        <x:f t="shared" si="514"/>
        <x:v>42745.534110455716</x:v>
      </x:c>
      <x:c r="R2793" s="55">
        <x:f t="shared" si="515"/>
        <x:v>10130.465889544284</x:v>
      </x:c>
      <x:c r="S2793" s="1" t="str">
        <x:f t="shared" si="516"/>
        <x:v>YES</x:v>
      </x:c>
      <x:c r="T2793" s="1">
        <x:f t="shared" si="517"/>
        <x:v>10130.465889544284</x:v>
      </x:c>
    </x:row>
    <x:row r="2794">
      <x:c r="A2794" s="1"/>
      <x:c r="B2794" s="1"/>
      <x:c r="C2794" s="1"/>
      <x:c r="D2794" s="1"/>
      <x:c r="E2794" s="1"/>
      <x:c r="F2794" s="1"/>
      <x:c r="G2794" s="1"/>
      <x:c r="H2794" s="1"/>
      <x:c r="I2794" s="53">
        <x:f t="shared" si="506"/>
        <x:v>4</x:v>
      </x:c>
      <x:c r="J2794" s="53">
        <x:f t="shared" si="507"/>
        <x:v>4</x:v>
      </x:c>
      <x:c r="K2794" s="53">
        <x:f t="shared" si="508"/>
        <x:v>20</x:v>
      </x:c>
      <x:c r="L2794" s="53">
        <x:f t="shared" si="509"/>
        <x:v>28</x:v>
      </x:c>
      <x:c r="M2794" s="54">
        <x:f t="shared" si="510"/>
        <x:v>1813.3670554127266</x:v>
      </x:c>
      <x:c r="N2794" s="54">
        <x:f t="shared" si="511"/>
        <x:v>0.75928267736994903</x:v>
      </x:c>
      <x:c r="O2794" s="55">
        <x:f t="shared" si="512"/>
        <x:v>97576</x:v>
      </x:c>
      <x:c r="P2794" s="55">
        <x:f t="shared" si="513"/>
        <x:v>22880</x:v>
      </x:c>
      <x:c r="Q2794" s="55">
        <x:f t="shared" si="514"/>
        <x:v>43982.066934248724</x:v>
      </x:c>
      <x:c r="R2794" s="55">
        <x:f t="shared" si="515"/>
        <x:v>10713.933065751276</x:v>
      </x:c>
      <x:c r="S2794" s="1" t="str">
        <x:f t="shared" si="516"/>
        <x:v>YES</x:v>
      </x:c>
      <x:c r="T2794" s="1">
        <x:f t="shared" si="517"/>
        <x:v>10713.933065751276</x:v>
      </x:c>
    </x:row>
    <x:row r="2795">
      <x:c r="A2795" s="1"/>
      <x:c r="B2795" s="1"/>
      <x:c r="C2795" s="1"/>
      <x:c r="D2795" s="1"/>
      <x:c r="E2795" s="1"/>
      <x:c r="F2795" s="1"/>
      <x:c r="G2795" s="1"/>
      <x:c r="H2795" s="1"/>
      <x:c r="I2795" s="53">
        <x:f t="shared" si="506"/>
        <x:v>4</x:v>
      </x:c>
      <x:c r="J2795" s="53">
        <x:f t="shared" si="507"/>
        <x:v>4</x:v>
      </x:c>
      <x:c r="K2795" s="53">
        <x:f t="shared" si="508"/>
        <x:v>21</x:v>
      </x:c>
      <x:c r="L2795" s="53">
        <x:f t="shared" si="509"/>
        <x:v>29</x:v>
      </x:c>
      <x:c r="M2795" s="54">
        <x:f t="shared" si="510"/>
        <x:v>1886.2027956391703</x:v>
      </x:c>
      <x:c r="N2795" s="54">
        <x:f t="shared" si="511"/>
        <x:v>0.80986305252720159</x:v>
      </x:c>
      <x:c r="O2795" s="55">
        <x:f t="shared" si="512"/>
        <x:v>100276</x:v>
      </x:c>
      <x:c r="P2795" s="55">
        <x:f t="shared" si="513"/>
        <x:v>23760</x:v>
      </x:c>
      <x:c r="Q2795" s="55">
        <x:f t="shared" si="514"/>
        <x:v>45246.576313180034</x:v>
      </x:c>
      <x:c r="R2795" s="55">
        <x:f t="shared" si="515"/>
        <x:v>11269.423686819966</x:v>
      </x:c>
      <x:c r="S2795" s="1" t="str">
        <x:f t="shared" si="516"/>
        <x:v>YES</x:v>
      </x:c>
      <x:c r="T2795" s="1">
        <x:f t="shared" si="517"/>
        <x:v>11269.423686819966</x:v>
      </x:c>
    </x:row>
    <x:row r="2796">
      <x:c r="A2796" s="1"/>
      <x:c r="B2796" s="1"/>
      <x:c r="C2796" s="1"/>
      <x:c r="D2796" s="1"/>
      <x:c r="E2796" s="1"/>
      <x:c r="F2796" s="1"/>
      <x:c r="G2796" s="1"/>
      <x:c r="H2796" s="1"/>
      <x:c r="I2796" s="53">
        <x:f t="shared" si="506"/>
        <x:v>4</x:v>
      </x:c>
      <x:c r="J2796" s="53">
        <x:f t="shared" si="507"/>
        <x:v>4</x:v>
      </x:c>
      <x:c r="K2796" s="53">
        <x:f t="shared" si="508"/>
        <x:v>22</x:v>
      </x:c>
      <x:c r="L2796" s="53">
        <x:f t="shared" si="509"/>
        <x:v>30</x:v>
      </x:c>
      <x:c r="M2796" s="54">
        <x:f t="shared" si="510"/>
        <x:v>1960.6791428855668</x:v>
      </x:c>
      <x:c r="N2796" s="54">
        <x:f t="shared" si="511"/>
        <x:v>0.86158273811497688</x:v>
      </x:c>
      <x:c r="O2796" s="55">
        <x:f t="shared" si="512"/>
        <x:v>102976</x:v>
      </x:c>
      <x:c r="P2796" s="55">
        <x:f t="shared" si="513"/>
        <x:v>24640</x:v>
      </x:c>
      <x:c r="Q2796" s="55">
        <x:f t="shared" si="514"/>
        <x:v>46539.568452874424</x:v>
      </x:c>
      <x:c r="R2796" s="55">
        <x:f t="shared" si="515"/>
        <x:v>11796.431547125576</x:v>
      </x:c>
      <x:c r="S2796" s="1" t="str">
        <x:f t="shared" si="516"/>
        <x:v>YES</x:v>
      </x:c>
      <x:c r="T2796" s="1">
        <x:f t="shared" si="517"/>
        <x:v>11796.431547125576</x:v>
      </x:c>
    </x:row>
    <x:row r="2797">
      <x:c r="A2797" s="1"/>
      <x:c r="B2797" s="1"/>
      <x:c r="C2797" s="1"/>
      <x:c r="D2797" s="1"/>
      <x:c r="E2797" s="1"/>
      <x:c r="F2797" s="1"/>
      <x:c r="G2797" s="1"/>
      <x:c r="H2797" s="1"/>
      <x:c r="I2797" s="53">
        <x:f t="shared" si="506"/>
        <x:v>4</x:v>
      </x:c>
      <x:c r="J2797" s="53">
        <x:f t="shared" si="507"/>
        <x:v>4</x:v>
      </x:c>
      <x:c r="K2797" s="53">
        <x:f t="shared" si="508"/>
        <x:v>23</x:v>
      </x:c>
      <x:c r="L2797" s="53">
        <x:f t="shared" si="509"/>
        <x:v>31</x:v>
      </x:c>
      <x:c r="M2797" s="54">
        <x:f t="shared" si="510"/>
        <x:v>2036.825731743003</x:v>
      </x:c>
      <x:c r="N2797" s="54">
        <x:f t="shared" si="511"/>
        <x:v>0.91446231371041875</x:v>
      </x:c>
      <x:c r="O2797" s="55">
        <x:f t="shared" si="512"/>
        <x:v>105676</x:v>
      </x:c>
      <x:c r="P2797" s="55">
        <x:f t="shared" si="513"/>
        <x:v>25520</x:v>
      </x:c>
      <x:c r="Q2797" s="55">
        <x:f t="shared" si="514"/>
        <x:v>47861.557842760463</x:v>
      </x:c>
      <x:c r="R2797" s="55">
        <x:f t="shared" si="515"/>
        <x:v>12294.442157239537</x:v>
      </x:c>
      <x:c r="S2797" s="1" t="str">
        <x:f t="shared" si="516"/>
        <x:v>YES</x:v>
      </x:c>
      <x:c r="T2797" s="1">
        <x:f t="shared" si="517"/>
        <x:v>12294.442157239537</x:v>
      </x:c>
    </x:row>
    <x:row r="2798">
      <x:c r="A2798" s="1"/>
      <x:c r="B2798" s="1"/>
      <x:c r="C2798" s="1"/>
      <x:c r="D2798" s="1"/>
      <x:c r="E2798" s="1"/>
      <x:c r="F2798" s="1"/>
      <x:c r="G2798" s="1"/>
      <x:c r="H2798" s="1"/>
      <x:c r="I2798" s="53" t="n">
        <x:f t="shared" ref="I2798:I2861" si="518">INT((ROW()-ROW($I$46))/((CARROT_CAP+1)*(MESCLUN_CAP+1)))</x:f>
        <x:v>4</x:v>
      </x:c>
      <x:c r="J2798" s="53" t="n">
        <x:f t="shared" ref="J2798:J2861" si="519">MOD(INT((ROW()-ROW($I$46))/(MESCLUN_CAP+1)),CARROT_CAP+1)</x:f>
        <x:v>4</x:v>
      </x:c>
      <x:c r="K2798" s="53" t="n">
        <x:f t="shared" ref="K2798:K2861" si="520">MOD(ROW()-ROW($I$46),MESCLUN_CAP+1)</x:f>
        <x:v>24</x:v>
      </x:c>
      <x:c r="L2798" s="53" t="n">
        <x:f t="shared" ref="L2798:L2861" si="521">SUM(I2798:K2798)</x:f>
        <x:v>32</x:v>
      </x:c>
      <x:c r="M2798" s="54" t="n">
        <x:f t="shared" ref="M2798:M2861" si="522">I2798*TOMATO_HOURS*WEEKS*(1+TOMATO_DIM)^I2798+J2798*CARROT_HOURS*WEEKS*(1+CARROT_DIM)^J2798+K2798*MESCLUN_HOURS*WEEKS*(1+MESCLUN_DIM)^K2798</x:f>
        <x:v>2114.672681322498</x:v>
      </x:c>
      <x:c r="N2798" s="54" t="n">
        <x:f t="shared" ref="N2798:N2861" si="523">MAX(M2798-FARMER_HOURS,0)/TEMP_HOURS_PER_WORKER</x:f>
        <x:v>0.968522695362846</x:v>
      </x:c>
      <x:c r="O2798" s="55" t="n">
        <x:f t="shared" ref="O2798:O2861" si="524">I2798*TOMATO_PRICE+J2798*CARROT_PRICE+K2798*MESCLUN_PRICE</x:f>
        <x:v>108376</x:v>
      </x:c>
      <x:c r="P2798" s="55" t="n">
        <x:f t="shared" ref="P2798:P2861" si="525">I2798*TOMATO_FERTILIZER+J2798*CARROT_FERTILIZER+K2798*MESCLUN_FERTILIZER</x:f>
        <x:v>26400</x:v>
      </x:c>
      <x:c r="Q2798" s="55" t="n">
        <x:f t="shared" ref="Q2798:Q2861" si="526">MIN(M2798,FARMER_HOURS)*FARMER_RATE+MAX(M2798-FARMER_HOURS,0)*TEMP_RATE</x:f>
        <x:v>49213.06738407115</x:v>
      </x:c>
      <x:c r="R2798" s="55" t="n">
        <x:f t="shared" ref="R2798:R2861" si="527">O2798-P2798-Q2798-FIXED_COST</x:f>
        <x:v>12762.932615928847</x:v>
      </x:c>
      <x:c r="S2798" s="1" t="str">
        <x:f t="shared" ref="S2798:S2861" si="528">IF(AND(L2798&lt;=TOTAL_BED_CAP,N2798&lt;=TEMP_WORKER_CAP),"YES","NO")</x:f>
        <x:v>YES</x:v>
      </x:c>
      <x:c r="T2798" s="1" t="n">
        <x:f t="shared" ref="T2798:T2861" si="529">IF(S2798="YES",R2798,-1E+99)</x:f>
        <x:v>12762.932615928847</x:v>
      </x:c>
    </x:row>
    <x:row r="2799">
      <x:c r="A2799" s="1"/>
      <x:c r="B2799" s="1"/>
      <x:c r="C2799" s="1"/>
      <x:c r="D2799" s="1"/>
      <x:c r="E2799" s="1"/>
      <x:c r="F2799" s="1"/>
      <x:c r="G2799" s="1"/>
      <x:c r="H2799" s="1"/>
      <x:c r="I2799" s="53">
        <x:f t="shared" si="518"/>
        <x:v>4</x:v>
      </x:c>
      <x:c r="J2799" s="53">
        <x:f t="shared" si="519"/>
        <x:v>4</x:v>
      </x:c>
      <x:c r="K2799" s="53">
        <x:f t="shared" si="520"/>
        <x:v>25</x:v>
      </x:c>
      <x:c r="L2799" s="53">
        <x:f t="shared" si="521"/>
        <x:v>33</x:v>
      </x:c>
      <x:c r="M2799" s="54">
        <x:f t="shared" si="522"/>
        <x:v>2194.2506027375966</x:v>
      </x:c>
      <x:c r="N2799" s="54">
        <x:f t="shared" si="523"/>
        <x:v>1.0237851407899976</x:v>
      </x:c>
      <x:c r="O2799" s="55">
        <x:f t="shared" si="524"/>
        <x:v>111076</x:v>
      </x:c>
      <x:c r="P2799" s="55">
        <x:f t="shared" si="525"/>
        <x:v>27280</x:v>
      </x:c>
      <x:c r="Q2799" s="55">
        <x:f t="shared" si="526"/>
        <x:v>50594.628519749938</x:v>
      </x:c>
      <x:c r="R2799" s="55">
        <x:f t="shared" si="527"/>
        <x:v>13201.371480250062</x:v>
      </x:c>
      <x:c r="S2799" s="1" t="str">
        <x:f t="shared" si="528"/>
        <x:v>YES</x:v>
      </x:c>
      <x:c r="T2799" s="1">
        <x:f t="shared" si="529"/>
        <x:v>13201.371480250062</x:v>
      </x:c>
    </x:row>
    <x:row r="2800">
      <x:c r="A2800" s="1"/>
      <x:c r="B2800" s="1"/>
      <x:c r="C2800" s="1"/>
      <x:c r="D2800" s="1"/>
      <x:c r="E2800" s="1"/>
      <x:c r="F2800" s="1"/>
      <x:c r="G2800" s="1"/>
      <x:c r="H2800" s="1"/>
      <x:c r="I2800" s="53">
        <x:f t="shared" si="518"/>
        <x:v>4</x:v>
      </x:c>
      <x:c r="J2800" s="53">
        <x:f t="shared" si="519"/>
        <x:v>4</x:v>
      </x:c>
      <x:c r="K2800" s="53">
        <x:f t="shared" si="520"/>
        <x:v>26</x:v>
      </x:c>
      <x:c r="L2800" s="53">
        <x:f t="shared" si="521"/>
        <x:v>34</x:v>
      </x:c>
      <x:c r="M2800" s="54">
        <x:f t="shared" si="522"/>
        <x:v>2275.5906066983143</x:v>
      </x:c>
      <x:c r="N2800" s="54">
        <x:f t="shared" si="523"/>
        <x:v>1.0802712546516071</x:v>
      </x:c>
      <x:c r="O2800" s="55">
        <x:f t="shared" si="524"/>
        <x:v>113776</x:v>
      </x:c>
      <x:c r="P2800" s="55">
        <x:f t="shared" si="525"/>
        <x:v>28160</x:v>
      </x:c>
      <x:c r="Q2800" s="55">
        <x:f t="shared" si="526"/>
        <x:v>52006.781366290175</x:v>
      </x:c>
      <x:c r="R2800" s="55">
        <x:f t="shared" si="527"/>
        <x:v>13609.218633709825</x:v>
      </x:c>
      <x:c r="S2800" s="1" t="str">
        <x:f t="shared" si="528"/>
        <x:v>YES</x:v>
      </x:c>
      <x:c r="T2800" s="1">
        <x:f t="shared" si="529"/>
        <x:v>13609.218633709825</x:v>
      </x:c>
    </x:row>
    <x:row r="2801">
      <x:c r="A2801" s="1"/>
      <x:c r="B2801" s="1"/>
      <x:c r="C2801" s="1"/>
      <x:c r="D2801" s="1"/>
      <x:c r="E2801" s="1"/>
      <x:c r="F2801" s="1"/>
      <x:c r="G2801" s="1"/>
      <x:c r="H2801" s="1"/>
      <x:c r="I2801" s="53">
        <x:f t="shared" si="518"/>
        <x:v>4</x:v>
      </x:c>
      <x:c r="J2801" s="53">
        <x:f t="shared" si="519"/>
        <x:v>4</x:v>
      </x:c>
      <x:c r="K2801" s="53">
        <x:f t="shared" si="520"/>
        <x:v>27</x:v>
      </x:c>
      <x:c r="L2801" s="53">
        <x:f t="shared" si="521"/>
        <x:v>35</x:v>
      </x:c>
      <x:c r="M2801" s="54">
        <x:f t="shared" si="522"/>
        <x:v>2358.7243112180709</x:v>
      </x:c>
      <x:c r="N2801" s="54">
        <x:f t="shared" si="523"/>
        <x:v>1.138002993901438</x:v>
      </x:c>
      <x:c r="O2801" s="55">
        <x:f t="shared" si="524"/>
        <x:v>116476</x:v>
      </x:c>
      <x:c r="P2801" s="55">
        <x:f t="shared" si="525"/>
        <x:v>29040</x:v>
      </x:c>
      <x:c r="Q2801" s="55">
        <x:f t="shared" si="526"/>
        <x:v>53450.074847535951</x:v>
      </x:c>
      <x:c r="R2801" s="55">
        <x:f t="shared" si="527"/>
        <x:v>13985.925152464049</x:v>
      </x:c>
      <x:c r="S2801" s="1" t="str">
        <x:f t="shared" si="528"/>
        <x:v>YES</x:v>
      </x:c>
      <x:c r="T2801" s="1">
        <x:f t="shared" si="529"/>
        <x:v>13985.925152464049</x:v>
      </x:c>
    </x:row>
    <x:row r="2802">
      <x:c r="A2802" s="1"/>
      <x:c r="B2802" s="1"/>
      <x:c r="C2802" s="1"/>
      <x:c r="D2802" s="1"/>
      <x:c r="E2802" s="1"/>
      <x:c r="F2802" s="1"/>
      <x:c r="G2802" s="1"/>
      <x:c r="H2802" s="1"/>
      <x:c r="I2802" s="53">
        <x:f t="shared" si="518"/>
        <x:v>4</x:v>
      </x:c>
      <x:c r="J2802" s="53">
        <x:f t="shared" si="519"/>
        <x:v>4</x:v>
      </x:c>
      <x:c r="K2802" s="53">
        <x:f t="shared" si="520"/>
        <x:v>28</x:v>
      </x:c>
      <x:c r="L2802" s="53">
        <x:f t="shared" si="521"/>
        <x:v>36</x:v>
      </x:c>
      <x:c r="M2802" s="54">
        <x:f t="shared" si="522"/>
        <x:v>2443.6838494352246</x:v>
      </x:c>
      <x:c r="N2802" s="54">
        <x:f t="shared" si="523"/>
        <x:v>1.1970026732189061</x:v>
      </x:c>
      <x:c r="O2802" s="55">
        <x:f t="shared" si="524"/>
        <x:v>119176</x:v>
      </x:c>
      <x:c r="P2802" s="55">
        <x:f t="shared" si="525"/>
        <x:v>29920</x:v>
      </x:c>
      <x:c r="Q2802" s="55">
        <x:f t="shared" si="526"/>
        <x:v>54925.06683047265</x:v>
      </x:c>
      <x:c r="R2802" s="55">
        <x:f t="shared" si="527"/>
        <x:v>14330.93316952735</x:v>
      </x:c>
      <x:c r="S2802" s="1" t="str">
        <x:f t="shared" si="528"/>
        <x:v>YES</x:v>
      </x:c>
      <x:c r="T2802" s="1">
        <x:f t="shared" si="529"/>
        <x:v>14330.93316952735</x:v>
      </x:c>
    </x:row>
    <x:row r="2803">
      <x:c r="A2803" s="1"/>
      <x:c r="B2803" s="1"/>
      <x:c r="C2803" s="1"/>
      <x:c r="D2803" s="1"/>
      <x:c r="E2803" s="1"/>
      <x:c r="F2803" s="1"/>
      <x:c r="G2803" s="1"/>
      <x:c r="H2803" s="1"/>
      <x:c r="I2803" s="53">
        <x:f t="shared" si="518"/>
        <x:v>4</x:v>
      </x:c>
      <x:c r="J2803" s="53">
        <x:f t="shared" si="519"/>
        <x:v>4</x:v>
      </x:c>
      <x:c r="K2803" s="53">
        <x:f t="shared" si="520"/>
        <x:v>29</x:v>
      </x:c>
      <x:c r="L2803" s="53">
        <x:f t="shared" si="521"/>
        <x:v>37</x:v>
      </x:c>
      <x:c r="M2803" s="54">
        <x:f t="shared" si="522"/>
        <x:v>2530.5018775508784</x:v>
      </x:c>
      <x:c r="N2803" s="54">
        <x:f t="shared" si="523"/>
        <x:v>1.2572929705214433</x:v>
      </x:c>
      <x:c r="O2803" s="55">
        <x:f t="shared" si="524"/>
        <x:v>121876</x:v>
      </x:c>
      <x:c r="P2803" s="55">
        <x:f t="shared" si="525"/>
        <x:v>30800</x:v>
      </x:c>
      <x:c r="Q2803" s="55">
        <x:f t="shared" si="526"/>
        <x:v>56432.324263036084</x:v>
      </x:c>
      <x:c r="R2803" s="55">
        <x:f t="shared" si="527"/>
        <x:v>14643.675736963916</x:v>
      </x:c>
      <x:c r="S2803" s="1" t="str">
        <x:f t="shared" si="528"/>
        <x:v>YES</x:v>
      </x:c>
      <x:c r="T2803" s="1">
        <x:f t="shared" si="529"/>
        <x:v>14643.675736963916</x:v>
      </x:c>
    </x:row>
    <x:row r="2804">
      <x:c r="A2804" s="1"/>
      <x:c r="B2804" s="1"/>
      <x:c r="C2804" s="1"/>
      <x:c r="D2804" s="1"/>
      <x:c r="E2804" s="1"/>
      <x:c r="F2804" s="1"/>
      <x:c r="G2804" s="1"/>
      <x:c r="H2804" s="1"/>
      <x:c r="I2804" s="53">
        <x:f t="shared" si="518"/>
        <x:v>4</x:v>
      </x:c>
      <x:c r="J2804" s="53">
        <x:f t="shared" si="519"/>
        <x:v>4</x:v>
      </x:c>
      <x:c r="K2804" s="53">
        <x:f t="shared" si="520"/>
        <x:v>30</x:v>
      </x:c>
      <x:c r="L2804" s="53">
        <x:f t="shared" si="521"/>
        <x:v>38</x:v>
      </x:c>
      <x:c r="M2804" s="54">
        <x:f t="shared" si="522"/>
        <x:v>2619.211582884649</x:v>
      </x:c>
      <x:c r="N2804" s="54">
        <x:f t="shared" si="523"/>
        <x:v>1.318896932558784</x:v>
      </x:c>
      <x:c r="O2804" s="55">
        <x:f t="shared" si="524"/>
        <x:v>124576</x:v>
      </x:c>
      <x:c r="P2804" s="55">
        <x:f t="shared" si="525"/>
        <x:v>31680</x:v>
      </x:c>
      <x:c r="Q2804" s="55">
        <x:f t="shared" si="526"/>
        <x:v>57972.423313969601</x:v>
      </x:c>
      <x:c r="R2804" s="55">
        <x:f t="shared" si="527"/>
        <x:v>14923.576686030399</x:v>
      </x:c>
      <x:c r="S2804" s="1" t="str">
        <x:f t="shared" si="528"/>
        <x:v>YES</x:v>
      </x:c>
      <x:c r="T2804" s="1">
        <x:f t="shared" si="529"/>
        <x:v>14923.576686030399</x:v>
      </x:c>
    </x:row>
    <x:row r="2805">
      <x:c r="A2805" s="1"/>
      <x:c r="B2805" s="1"/>
      <x:c r="C2805" s="1"/>
      <x:c r="D2805" s="1"/>
      <x:c r="E2805" s="1"/>
      <x:c r="F2805" s="1"/>
      <x:c r="G2805" s="1"/>
      <x:c r="H2805" s="1"/>
      <x:c r="I2805" s="53">
        <x:f t="shared" si="518"/>
        <x:v>4</x:v>
      </x:c>
      <x:c r="J2805" s="53">
        <x:f t="shared" si="519"/>
        <x:v>5</x:v>
      </x:c>
      <x:c r="K2805" s="53">
        <x:f t="shared" si="520"/>
        <x:v>0</x:v>
      </x:c>
      <x:c r="L2805" s="53">
        <x:f t="shared" si="521"/>
        <x:v>9</x:v>
      </x:c>
      <x:c r="M2805" s="54">
        <x:f t="shared" si="522"/>
        <x:v>696.78723193359383</x:v>
      </x:c>
      <x:c r="N2805" s="54">
        <x:f t="shared" si="523"/>
        <x:v>0</x:v>
      </x:c>
      <x:c r="O2805" s="55">
        <x:f t="shared" si="524"/>
        <x:v>45670</x:v>
      </x:c>
      <x:c r="P2805" s="55">
        <x:f t="shared" si="525"/>
        <x:v>5720</x:v>
      </x:c>
      <x:c r="Q2805" s="55">
        <x:f t="shared" si="526"/>
        <x:v>24194.00110880534</x:v>
      </x:c>
      <x:c r="R2805" s="55">
        <x:f t="shared" si="527"/>
        <x:v>-4244.0011088053398</x:v>
      </x:c>
      <x:c r="S2805" s="1" t="str">
        <x:f t="shared" si="528"/>
        <x:v>YES</x:v>
      </x:c>
      <x:c r="T2805" s="1">
        <x:f t="shared" si="529"/>
        <x:v>-4244.0011088053398</x:v>
      </x:c>
    </x:row>
    <x:row r="2806">
      <x:c r="A2806" s="1"/>
      <x:c r="B2806" s="1"/>
      <x:c r="C2806" s="1"/>
      <x:c r="D2806" s="1"/>
      <x:c r="E2806" s="1"/>
      <x:c r="F2806" s="1"/>
      <x:c r="G2806" s="1"/>
      <x:c r="H2806" s="1"/>
      <x:c r="I2806" s="53">
        <x:f t="shared" si="518"/>
        <x:v>4</x:v>
      </x:c>
      <x:c r="J2806" s="53">
        <x:f t="shared" si="519"/>
        <x:v>5</x:v>
      </x:c>
      <x:c r="K2806" s="53">
        <x:f t="shared" si="520"/>
        <x:v>1</x:v>
      </x:c>
      <x:c r="L2806" s="53">
        <x:f t="shared" si="521"/>
        <x:v>10</x:v>
      </x:c>
      <x:c r="M2806" s="54">
        <x:f t="shared" si="522"/>
        <x:v>742.34973193359383</x:v>
      </x:c>
      <x:c r="N2806" s="54">
        <x:f t="shared" si="523"/>
        <x:v>1.5520647176106826E-2</x:v>
      </x:c>
      <x:c r="O2806" s="55">
        <x:f t="shared" si="524"/>
        <x:v>48370</x:v>
      </x:c>
      <x:c r="P2806" s="55">
        <x:f t="shared" si="525"/>
        <x:v>6600</x:v>
      </x:c>
      <x:c r="Q2806" s="55">
        <x:f t="shared" si="526"/>
        <x:v>25388.016179402672</x:v>
      </x:c>
      <x:c r="R2806" s="55">
        <x:f t="shared" si="527"/>
        <x:v>-3618.0161794026717</x:v>
      </x:c>
      <x:c r="S2806" s="1" t="str">
        <x:f t="shared" si="528"/>
        <x:v>YES</x:v>
      </x:c>
      <x:c r="T2806" s="1">
        <x:f t="shared" si="529"/>
        <x:v>-3618.0161794026717</x:v>
      </x:c>
    </x:row>
    <x:row r="2807">
      <x:c r="A2807" s="1"/>
      <x:c r="B2807" s="1"/>
      <x:c r="C2807" s="1"/>
      <x:c r="D2807" s="1"/>
      <x:c r="E2807" s="1"/>
      <x:c r="F2807" s="1"/>
      <x:c r="G2807" s="1"/>
      <x:c r="H2807" s="1"/>
      <x:c r="I2807" s="53">
        <x:f t="shared" si="518"/>
        <x:v>4</x:v>
      </x:c>
      <x:c r="J2807" s="53">
        <x:f t="shared" si="519"/>
        <x:v>5</x:v>
      </x:c>
      <x:c r="K2807" s="53">
        <x:f t="shared" si="520"/>
        <x:v>2</x:v>
      </x:c>
      <x:c r="L2807" s="53">
        <x:f t="shared" si="521"/>
        <x:v>11</x:v>
      </x:c>
      <x:c r="M2807" s="54">
        <x:f t="shared" si="522"/>
        <x:v>789.05129443359385</x:v>
      </x:c>
      <x:c r="N2807" s="54">
        <x:f t="shared" si="523"/>
        <x:v>4.7952287801106844E-2</x:v>
      </x:c>
      <x:c r="O2807" s="55">
        <x:f t="shared" si="524"/>
        <x:v>51070</x:v>
      </x:c>
      <x:c r="P2807" s="55">
        <x:f t="shared" si="525"/>
        <x:v>7480</x:v>
      </x:c>
      <x:c r="Q2807" s="55">
        <x:f t="shared" si="526"/>
        <x:v>26198.807195027672</x:v>
      </x:c>
      <x:c r="R2807" s="55">
        <x:f t="shared" si="527"/>
        <x:v>-2608.8071950276717</x:v>
      </x:c>
      <x:c r="S2807" s="1" t="str">
        <x:f t="shared" si="528"/>
        <x:v>YES</x:v>
      </x:c>
      <x:c r="T2807" s="1">
        <x:f t="shared" si="529"/>
        <x:v>-2608.8071950276717</x:v>
      </x:c>
    </x:row>
    <x:row r="2808">
      <x:c r="A2808" s="1"/>
      <x:c r="B2808" s="1"/>
      <x:c r="C2808" s="1"/>
      <x:c r="D2808" s="1"/>
      <x:c r="E2808" s="1"/>
      <x:c r="F2808" s="1"/>
      <x:c r="G2808" s="1"/>
      <x:c r="H2808" s="1"/>
      <x:c r="I2808" s="53">
        <x:f t="shared" si="518"/>
        <x:v>4</x:v>
      </x:c>
      <x:c r="J2808" s="53">
        <x:f t="shared" si="519"/>
        <x:v>5</x:v>
      </x:c>
      <x:c r="K2808" s="53">
        <x:f t="shared" si="520"/>
        <x:v>3</x:v>
      </x:c>
      <x:c r="L2808" s="53">
        <x:f t="shared" si="521"/>
        <x:v>12</x:v>
      </x:c>
      <x:c r="M2808" s="54">
        <x:f t="shared" si="522"/>
        <x:v>836.91327685546878</x:v>
      </x:c>
      <x:c r="N2808" s="54">
        <x:f t="shared" si="523"/>
        <x:v>8.1189775594075544E-2</x:v>
      </x:c>
      <x:c r="O2808" s="55">
        <x:f t="shared" si="524"/>
        <x:v>53770</x:v>
      </x:c>
      <x:c r="P2808" s="55">
        <x:f t="shared" si="525"/>
        <x:v>8360</x:v>
      </x:c>
      <x:c r="Q2808" s="55">
        <x:f t="shared" si="526"/>
        <x:v>27029.744389851887</x:v>
      </x:c>
      <x:c r="R2808" s="55">
        <x:f t="shared" si="527"/>
        <x:v>-1619.7443898518868</x:v>
      </x:c>
      <x:c r="S2808" s="1" t="str">
        <x:f t="shared" si="528"/>
        <x:v>YES</x:v>
      </x:c>
      <x:c r="T2808" s="1">
        <x:f t="shared" si="529"/>
        <x:v>-1619.7443898518868</x:v>
      </x:c>
    </x:row>
    <x:row r="2809">
      <x:c r="A2809" s="1"/>
      <x:c r="B2809" s="1"/>
      <x:c r="C2809" s="1"/>
      <x:c r="D2809" s="1"/>
      <x:c r="E2809" s="1"/>
      <x:c r="F2809" s="1"/>
      <x:c r="G2809" s="1"/>
      <x:c r="H2809" s="1"/>
      <x:c r="I2809" s="53">
        <x:f t="shared" si="518"/>
        <x:v>4</x:v>
      </x:c>
      <x:c r="J2809" s="53">
        <x:f t="shared" si="519"/>
        <x:v>5</x:v>
      </x:c>
      <x:c r="K2809" s="53">
        <x:f t="shared" si="520"/>
        <x:v>4</x:v>
      </x:c>
      <x:c r="L2809" s="53">
        <x:f t="shared" si="521"/>
        <x:v>13</x:v>
      </x:c>
      <x:c r="M2809" s="54">
        <x:f t="shared" si="522"/>
        <x:v>885.95739257812511</x:v>
      </x:c>
      <x:c r="N2809" s="54">
        <x:f t="shared" si="523"/>
        <x:v>0.11524818929036466</x:v>
      </x:c>
      <x:c r="O2809" s="55">
        <x:f t="shared" si="524"/>
        <x:v>56470</x:v>
      </x:c>
      <x:c r="P2809" s="55">
        <x:f t="shared" si="525"/>
        <x:v>9240</x:v>
      </x:c>
      <x:c r="Q2809" s="55">
        <x:f t="shared" si="526"/>
        <x:v>27881.204732259117</x:v>
      </x:c>
      <x:c r="R2809" s="55">
        <x:f t="shared" si="527"/>
        <x:v>-651.20473225911701</x:v>
      </x:c>
      <x:c r="S2809" s="1" t="str">
        <x:f t="shared" si="528"/>
        <x:v>YES</x:v>
      </x:c>
      <x:c r="T2809" s="1">
        <x:f t="shared" si="529"/>
        <x:v>-651.20473225911701</x:v>
      </x:c>
    </x:row>
    <x:row r="2810">
      <x:c r="A2810" s="1"/>
      <x:c r="B2810" s="1"/>
      <x:c r="C2810" s="1"/>
      <x:c r="D2810" s="1"/>
      <x:c r="E2810" s="1"/>
      <x:c r="F2810" s="1"/>
      <x:c r="G2810" s="1"/>
      <x:c r="H2810" s="1"/>
      <x:c r="I2810" s="53">
        <x:f t="shared" si="518"/>
        <x:v>4</x:v>
      </x:c>
      <x:c r="J2810" s="53">
        <x:f t="shared" si="519"/>
        <x:v>5</x:v>
      </x:c>
      <x:c r="K2810" s="53">
        <x:f t="shared" si="520"/>
        <x:v>5</x:v>
      </x:c>
      <x:c r="L2810" s="53">
        <x:f t="shared" si="521"/>
        <x:v>14</x:v>
      </x:c>
      <x:c r="M2810" s="54">
        <x:f t="shared" si="522"/>
        <x:v>936.20571649932867</x:v>
      </x:c>
      <x:c r="N2810" s="54">
        <x:f t="shared" si="523"/>
        <x:v>0.15014285868008936</x:v>
      </x:c>
      <x:c r="O2810" s="55">
        <x:f t="shared" si="524"/>
        <x:v>59170</x:v>
      </x:c>
      <x:c r="P2810" s="55">
        <x:f t="shared" si="525"/>
        <x:v>10120</x:v>
      </x:c>
      <x:c r="Q2810" s="55">
        <x:f t="shared" si="526"/>
        <x:v>28753.571467002235</x:v>
      </x:c>
      <x:c r="R2810" s="55">
        <x:f t="shared" si="527"/>
        <x:v>296.42853299776471</x:v>
      </x:c>
      <x:c r="S2810" s="1" t="str">
        <x:f t="shared" si="528"/>
        <x:v>YES</x:v>
      </x:c>
      <x:c r="T2810" s="1">
        <x:f t="shared" si="529"/>
        <x:v>296.42853299776471</x:v>
      </x:c>
    </x:row>
    <x:row r="2811">
      <x:c r="A2811" s="1"/>
      <x:c r="B2811" s="1"/>
      <x:c r="C2811" s="1"/>
      <x:c r="D2811" s="1"/>
      <x:c r="E2811" s="1"/>
      <x:c r="F2811" s="1"/>
      <x:c r="G2811" s="1"/>
      <x:c r="H2811" s="1"/>
      <x:c r="I2811" s="53">
        <x:f t="shared" si="518"/>
        <x:v>4</x:v>
      </x:c>
      <x:c r="J2811" s="53">
        <x:f t="shared" si="519"/>
        <x:v>5</x:v>
      </x:c>
      <x:c r="K2811" s="53">
        <x:f t="shared" si="520"/>
        <x:v>6</x:v>
      </x:c>
      <x:c r="L2811" s="53">
        <x:f t="shared" si="521"/>
        <x:v>15</x:v>
      </x:c>
      <x:c r="M2811" s="54">
        <x:f t="shared" si="522"/>
        <x:v>987.68069068096167</x:v>
      </x:c>
      <x:c r="N2811" s="54">
        <x:f t="shared" si="523"/>
        <x:v>0.18588936852844562</x:v>
      </x:c>
      <x:c r="O2811" s="55">
        <x:f t="shared" si="524"/>
        <x:v>61870</x:v>
      </x:c>
      <x:c r="P2811" s="55">
        <x:f t="shared" si="525"/>
        <x:v>11000</x:v>
      </x:c>
      <x:c r="Q2811" s="55">
        <x:f t="shared" si="526"/>
        <x:v>29647.234213211141</x:v>
      </x:c>
      <x:c r="R2811" s="55">
        <x:f t="shared" si="527"/>
        <x:v>1222.7657867888593</x:v>
      </x:c>
      <x:c r="S2811" s="1" t="str">
        <x:f t="shared" si="528"/>
        <x:v>YES</x:v>
      </x:c>
      <x:c r="T2811" s="1">
        <x:f t="shared" si="529"/>
        <x:v>1222.7657867888593</x:v>
      </x:c>
    </x:row>
    <x:row r="2812">
      <x:c r="A2812" s="1"/>
      <x:c r="B2812" s="1"/>
      <x:c r="C2812" s="1"/>
      <x:c r="D2812" s="1"/>
      <x:c r="E2812" s="1"/>
      <x:c r="F2812" s="1"/>
      <x:c r="G2812" s="1"/>
      <x:c r="H2812" s="1"/>
      <x:c r="I2812" s="53">
        <x:f t="shared" si="518"/>
        <x:v>4</x:v>
      </x:c>
      <x:c r="J2812" s="53">
        <x:f t="shared" si="519"/>
        <x:v>5</x:v>
      </x:c>
      <x:c r="K2812" s="53">
        <x:f t="shared" si="520"/>
        <x:v>7</x:v>
      </x:c>
      <x:c r="L2812" s="53">
        <x:f t="shared" si="521"/>
        <x:v>16</x:v>
      </x:c>
      <x:c r="M2812" s="54">
        <x:f t="shared" si="522"/>
        <x:v>1040.405130078922</x:v>
      </x:c>
      <x:c r="N2812" s="54">
        <x:f t="shared" si="523"/>
        <x:v>0.22250356255480691</x:v>
      </x:c>
      <x:c r="O2812" s="55">
        <x:f t="shared" si="524"/>
        <x:v>64570</x:v>
      </x:c>
      <x:c r="P2812" s="55">
        <x:f t="shared" si="525"/>
        <x:v>11880</x:v>
      </x:c>
      <x:c r="Q2812" s="55">
        <x:f t="shared" si="526"/>
        <x:v>30562.589063870175</x:v>
      </x:c>
      <x:c r="R2812" s="55">
        <x:f t="shared" si="527"/>
        <x:v>2127.4109361298251</x:v>
      </x:c>
      <x:c r="S2812" s="1" t="str">
        <x:f t="shared" si="528"/>
        <x:v>YES</x:v>
      </x:c>
      <x:c r="T2812" s="1">
        <x:f t="shared" si="529"/>
        <x:v>2127.4109361298251</x:v>
      </x:c>
    </x:row>
    <x:row r="2813">
      <x:c r="A2813" s="1"/>
      <x:c r="B2813" s="1"/>
      <x:c r="C2813" s="1"/>
      <x:c r="D2813" s="1"/>
      <x:c r="E2813" s="1"/>
      <x:c r="F2813" s="1"/>
      <x:c r="G2813" s="1"/>
      <x:c r="H2813" s="1"/>
      <x:c r="I2813" s="53">
        <x:f t="shared" si="518"/>
        <x:v>4</x:v>
      </x:c>
      <x:c r="J2813" s="53">
        <x:f t="shared" si="519"/>
        <x:v>5</x:v>
      </x:c>
      <x:c r="K2813" s="53">
        <x:f t="shared" si="520"/>
        <x:v>8</x:v>
      </x:c>
      <x:c r="L2813" s="53">
        <x:f t="shared" si="521"/>
        <x:v>17</x:v>
      </x:c>
      <x:c r="M2813" s="54">
        <x:f t="shared" si="522"/>
        <x:v>1094.4022283589022</x:v>
      </x:c>
      <x:c r="N2813" s="54">
        <x:f t="shared" si="523"/>
        <x:v>0.26000154747145987</x:v>
      </x:c>
      <x:c r="O2813" s="55">
        <x:f t="shared" si="524"/>
        <x:v>67270</x:v>
      </x:c>
      <x:c r="P2813" s="55">
        <x:f t="shared" si="525"/>
        <x:v>12760</x:v>
      </x:c>
      <x:c r="Q2813" s="55">
        <x:f t="shared" si="526"/>
        <x:v>31500.038686786495</x:v>
      </x:c>
      <x:c r="R2813" s="55">
        <x:f t="shared" si="527"/>
        <x:v>3009.9613132135055</x:v>
      </x:c>
      <x:c r="S2813" s="1" t="str">
        <x:f t="shared" si="528"/>
        <x:v>YES</x:v>
      </x:c>
      <x:c r="T2813" s="1">
        <x:f t="shared" si="529"/>
        <x:v>3009.9613132135055</x:v>
      </x:c>
    </x:row>
    <x:row r="2814">
      <x:c r="A2814" s="1"/>
      <x:c r="B2814" s="1"/>
      <x:c r="C2814" s="1"/>
      <x:c r="D2814" s="1"/>
      <x:c r="E2814" s="1"/>
      <x:c r="F2814" s="1"/>
      <x:c r="G2814" s="1"/>
      <x:c r="H2814" s="1"/>
      <x:c r="I2814" s="53">
        <x:f t="shared" si="518"/>
        <x:v>4</x:v>
      </x:c>
      <x:c r="J2814" s="53">
        <x:f t="shared" si="519"/>
        <x:v>5</x:v>
      </x:c>
      <x:c r="K2814" s="53">
        <x:f t="shared" si="520"/>
        <x:v>9</x:v>
      </x:c>
      <x:c r="L2814" s="53">
        <x:f t="shared" si="521"/>
        <x:v>18</x:v>
      </x:c>
      <x:c r="M2814" s="54">
        <x:f t="shared" si="522"/>
        <x:v>1149.6955637992967</x:v>
      </x:c>
      <x:c r="N2814" s="54">
        <x:f t="shared" si="523"/>
        <x:v>0.29839969708284492</x:v>
      </x:c>
      <x:c r="O2814" s="55">
        <x:f t="shared" si="524"/>
        <x:v>69970</x:v>
      </x:c>
      <x:c r="P2814" s="55">
        <x:f t="shared" si="525"/>
        <x:v>13640</x:v>
      </x:c>
      <x:c r="Q2814" s="55">
        <x:f t="shared" si="526"/>
        <x:v>32459.992427071124</x:v>
      </x:c>
      <x:c r="R2814" s="55">
        <x:f t="shared" si="527"/>
        <x:v>3870.0075729288765</x:v>
      </x:c>
      <x:c r="S2814" s="1" t="str">
        <x:f t="shared" si="528"/>
        <x:v>YES</x:v>
      </x:c>
      <x:c r="T2814" s="1">
        <x:f t="shared" si="529"/>
        <x:v>3870.0075729288765</x:v>
      </x:c>
    </x:row>
    <x:row r="2815">
      <x:c r="A2815" s="1"/>
      <x:c r="B2815" s="1"/>
      <x:c r="C2815" s="1"/>
      <x:c r="D2815" s="1"/>
      <x:c r="E2815" s="1"/>
      <x:c r="F2815" s="1"/>
      <x:c r="G2815" s="1"/>
      <x:c r="H2815" s="1"/>
      <x:c r="I2815" s="53">
        <x:f t="shared" si="518"/>
        <x:v>4</x:v>
      </x:c>
      <x:c r="J2815" s="53">
        <x:f t="shared" si="519"/>
        <x:v>5</x:v>
      </x:c>
      <x:c r="K2815" s="53">
        <x:f t="shared" si="520"/>
        <x:v>10</x:v>
      </x:c>
      <x:c r="L2815" s="53">
        <x:f t="shared" si="521"/>
        <x:v>19</x:v>
      </x:c>
      <x:c r="M2815" s="54">
        <x:f t="shared" si="522"/>
        <x:v>1206.3091052825096</x:v>
      </x:c>
      <x:c r="N2815" s="54">
        <x:f t="shared" si="523"/>
        <x:v>0.3377146564461872</x:v>
      </x:c>
      <x:c r="O2815" s="55">
        <x:f t="shared" si="524"/>
        <x:v>72670</x:v>
      </x:c>
      <x:c r="P2815" s="55">
        <x:f t="shared" si="525"/>
        <x:v>14520</x:v>
      </x:c>
      <x:c r="Q2815" s="55">
        <x:f t="shared" si="526"/>
        <x:v>33442.866411154682</x:v>
      </x:c>
      <x:c r="R2815" s="55">
        <x:f t="shared" si="527"/>
        <x:v>4707.1335888453177</x:v>
      </x:c>
      <x:c r="S2815" s="1" t="str">
        <x:f t="shared" si="528"/>
        <x:v>YES</x:v>
      </x:c>
      <x:c r="T2815" s="1">
        <x:f t="shared" si="529"/>
        <x:v>4707.1335888453177</x:v>
      </x:c>
    </x:row>
    <x:row r="2816">
      <x:c r="A2816" s="1"/>
      <x:c r="B2816" s="1"/>
      <x:c r="C2816" s="1"/>
      <x:c r="D2816" s="1"/>
      <x:c r="E2816" s="1"/>
      <x:c r="F2816" s="1"/>
      <x:c r="G2816" s="1"/>
      <x:c r="H2816" s="1"/>
      <x:c r="I2816" s="53">
        <x:f t="shared" si="518"/>
        <x:v>4</x:v>
      </x:c>
      <x:c r="J2816" s="53">
        <x:f t="shared" si="519"/>
        <x:v>5</x:v>
      </x:c>
      <x:c r="K2816" s="53">
        <x:f t="shared" si="520"/>
        <x:v>11</x:v>
      </x:c>
      <x:c r="L2816" s="53">
        <x:f t="shared" si="521"/>
        <x:v>20</x:v>
      </x:c>
      <x:c r="M2816" s="54">
        <x:f t="shared" si="522"/>
        <x:v>1264.2672183759487</x:v>
      </x:c>
      <x:c r="N2816" s="54">
        <x:f t="shared" si="523"/>
        <x:v>0.37796334609440879</x:v>
      </x:c>
      <x:c r="O2816" s="55">
        <x:f t="shared" si="524"/>
        <x:v>75370</x:v>
      </x:c>
      <x:c r="P2816" s="55">
        <x:f t="shared" si="525"/>
        <x:v>15400</x:v>
      </x:c>
      <x:c r="Q2816" s="55">
        <x:f t="shared" si="526"/>
        <x:v>34449.083652360219</x:v>
      </x:c>
      <x:c r="R2816" s="55">
        <x:f t="shared" si="527"/>
        <x:v>5520.9163476397807</x:v>
      </x:c>
      <x:c r="S2816" s="1" t="str">
        <x:f t="shared" si="528"/>
        <x:v>YES</x:v>
      </x:c>
      <x:c r="T2816" s="1">
        <x:f t="shared" si="529"/>
        <x:v>5520.9163476397807</x:v>
      </x:c>
    </x:row>
    <x:row r="2817">
      <x:c r="A2817" s="1"/>
      <x:c r="B2817" s="1"/>
      <x:c r="C2817" s="1"/>
      <x:c r="D2817" s="1"/>
      <x:c r="E2817" s="1"/>
      <x:c r="F2817" s="1"/>
      <x:c r="G2817" s="1"/>
      <x:c r="H2817" s="1"/>
      <x:c r="I2817" s="53">
        <x:f t="shared" si="518"/>
        <x:v>4</x:v>
      </x:c>
      <x:c r="J2817" s="53">
        <x:f t="shared" si="519"/>
        <x:v>5</x:v>
      </x:c>
      <x:c r="K2817" s="53">
        <x:f t="shared" si="520"/>
        <x:v>12</x:v>
      </x:c>
      <x:c r="L2817" s="53">
        <x:f t="shared" si="521"/>
        <x:v>21</x:v>
      </x:c>
      <x:c r="M2817" s="54">
        <x:f t="shared" si="522"/>
        <x:v>1323.5946715040131</x:v>
      </x:c>
      <x:c r="N2817" s="54">
        <x:f t="shared" si="523"/>
        <x:v>0.41916296632223138</x:v>
      </x:c>
      <x:c r="O2817" s="55">
        <x:f t="shared" si="524"/>
        <x:v>78070</x:v>
      </x:c>
      <x:c r="P2817" s="55">
        <x:f t="shared" si="525"/>
        <x:v>16280</x:v>
      </x:c>
      <x:c r="Q2817" s="55">
        <x:f t="shared" si="526"/>
        <x:v>35479.074158055781</x:v>
      </x:c>
      <x:c r="R2817" s="55">
        <x:f t="shared" si="527"/>
        <x:v>6310.9258419442194</x:v>
      </x:c>
      <x:c r="S2817" s="1" t="str">
        <x:f t="shared" si="528"/>
        <x:v>YES</x:v>
      </x:c>
      <x:c r="T2817" s="1">
        <x:f t="shared" si="529"/>
        <x:v>6310.9258419442194</x:v>
      </x:c>
    </x:row>
    <x:row r="2818">
      <x:c r="A2818" s="1"/>
      <x:c r="B2818" s="1"/>
      <x:c r="C2818" s="1"/>
      <x:c r="D2818" s="1"/>
      <x:c r="E2818" s="1"/>
      <x:c r="F2818" s="1"/>
      <x:c r="G2818" s="1"/>
      <x:c r="H2818" s="1"/>
      <x:c r="I2818" s="53">
        <x:f t="shared" si="518"/>
        <x:v>4</x:v>
      </x:c>
      <x:c r="J2818" s="53">
        <x:f t="shared" si="519"/>
        <x:v>5</x:v>
      </x:c>
      <x:c r="K2818" s="53">
        <x:f t="shared" si="520"/>
        <x:v>13</x:v>
      </x:c>
      <x:c r="L2818" s="53">
        <x:f t="shared" si="521"/>
        <x:v>22</x:v>
      </x:c>
      <x:c r="M2818" s="54">
        <x:f t="shared" si="522"/>
        <x:v>1384.3166422123973</x:v>
      </x:c>
      <x:c r="N2818" s="54">
        <x:f t="shared" si="523"/>
        <x:v>0.46133100153638701</x:v>
      </x:c>
      <x:c r="O2818" s="55">
        <x:f t="shared" si="524"/>
        <x:v>80770</x:v>
      </x:c>
      <x:c r="P2818" s="55">
        <x:f t="shared" si="525"/>
        <x:v>17160</x:v>
      </x:c>
      <x:c r="Q2818" s="55">
        <x:f t="shared" si="526"/>
        <x:v>36533.275038409673</x:v>
      </x:c>
      <x:c r="R2818" s="55">
        <x:f t="shared" si="527"/>
        <x:v>7076.7249615903274</x:v>
      </x:c>
      <x:c r="S2818" s="1" t="str">
        <x:f t="shared" si="528"/>
        <x:v>YES</x:v>
      </x:c>
      <x:c r="T2818" s="1">
        <x:f t="shared" si="529"/>
        <x:v>7076.7249615903274</x:v>
      </x:c>
    </x:row>
    <x:row r="2819">
      <x:c r="A2819" s="1"/>
      <x:c r="B2819" s="1"/>
      <x:c r="C2819" s="1"/>
      <x:c r="D2819" s="1"/>
      <x:c r="E2819" s="1"/>
      <x:c r="F2819" s="1"/>
      <x:c r="G2819" s="1"/>
      <x:c r="H2819" s="1"/>
      <x:c r="I2819" s="53">
        <x:f t="shared" si="518"/>
        <x:v>4</x:v>
      </x:c>
      <x:c r="J2819" s="53">
        <x:f t="shared" si="519"/>
        <x:v>5</x:v>
      </x:c>
      <x:c r="K2819" s="53">
        <x:f t="shared" si="520"/>
        <x:v>14</x:v>
      </x:c>
      <x:c r="L2819" s="53">
        <x:f t="shared" si="521"/>
        <x:v>23</x:v>
      </x:c>
      <x:c r="M2819" s="54">
        <x:f t="shared" si="522"/>
        <x:v>1446.4587235260585</x:v>
      </x:c>
      <x:c r="N2819" s="54">
        <x:f t="shared" si="523"/>
        <x:v>0.50448522467087398</x:v>
      </x:c>
      <x:c r="O2819" s="55">
        <x:f t="shared" si="524"/>
        <x:v>83470</x:v>
      </x:c>
      <x:c r="P2819" s="55">
        <x:f t="shared" si="525"/>
        <x:v>18040</x:v>
      </x:c>
      <x:c r="Q2819" s="55">
        <x:f t="shared" si="526"/>
        <x:v>37612.13061677185</x:v>
      </x:c>
      <x:c r="R2819" s="55">
        <x:f t="shared" si="527"/>
        <x:v>7817.8693832281497</x:v>
      </x:c>
      <x:c r="S2819" s="1" t="str">
        <x:f t="shared" si="528"/>
        <x:v>YES</x:v>
      </x:c>
      <x:c r="T2819" s="1">
        <x:f t="shared" si="529"/>
        <x:v>7817.8693832281497</x:v>
      </x:c>
    </x:row>
    <x:row r="2820">
      <x:c r="A2820" s="1"/>
      <x:c r="B2820" s="1"/>
      <x:c r="C2820" s="1"/>
      <x:c r="D2820" s="1"/>
      <x:c r="E2820" s="1"/>
      <x:c r="F2820" s="1"/>
      <x:c r="G2820" s="1"/>
      <x:c r="H2820" s="1"/>
      <x:c r="I2820" s="53">
        <x:f t="shared" si="518"/>
        <x:v>4</x:v>
      </x:c>
      <x:c r="J2820" s="53">
        <x:f t="shared" si="519"/>
        <x:v>5</x:v>
      </x:c>
      <x:c r="K2820" s="53">
        <x:f t="shared" si="520"/>
        <x:v>15</x:v>
      </x:c>
      <x:c r="L2820" s="53">
        <x:f t="shared" si="521"/>
        <x:v>24</x:v>
      </x:c>
      <x:c r="M2820" s="54">
        <x:f t="shared" si="522"/>
        <x:v>1510.0469304022049</x:v>
      </x:c>
      <x:c r="N2820" s="54">
        <x:f t="shared" si="523"/>
        <x:v>0.54864370166819787</x:v>
      </x:c>
      <x:c r="O2820" s="55">
        <x:f t="shared" si="524"/>
        <x:v>86170</x:v>
      </x:c>
      <x:c r="P2820" s="55">
        <x:f t="shared" si="525"/>
        <x:v>18920</x:v>
      </x:c>
      <x:c r="Q2820" s="55">
        <x:f t="shared" si="526"/>
        <x:v>38716.092541704944</x:v>
      </x:c>
      <x:c r="R2820" s="55">
        <x:f t="shared" si="527"/>
        <x:v>8533.9074582950561</x:v>
      </x:c>
      <x:c r="S2820" s="1" t="str">
        <x:f t="shared" si="528"/>
        <x:v>YES</x:v>
      </x:c>
      <x:c r="T2820" s="1">
        <x:f t="shared" si="529"/>
        <x:v>8533.9074582950561</x:v>
      </x:c>
    </x:row>
    <x:row r="2821">
      <x:c r="A2821" s="1"/>
      <x:c r="B2821" s="1"/>
      <x:c r="C2821" s="1"/>
      <x:c r="D2821" s="1"/>
      <x:c r="E2821" s="1"/>
      <x:c r="F2821" s="1"/>
      <x:c r="G2821" s="1"/>
      <x:c r="H2821" s="1"/>
      <x:c r="I2821" s="53">
        <x:f t="shared" si="518"/>
        <x:v>4</x:v>
      </x:c>
      <x:c r="J2821" s="53">
        <x:f t="shared" si="519"/>
        <x:v>5</x:v>
      </x:c>
      <x:c r="K2821" s="53">
        <x:f t="shared" si="520"/>
        <x:v>16</x:v>
      </x:c>
      <x:c r="L2821" s="53">
        <x:f t="shared" si="521"/>
        <x:v>25</x:v>
      </x:c>
      <x:c r="M2821" s="54">
        <x:f t="shared" si="522"/>
        <x:v>1575.107706279694</x:v>
      </x:c>
      <x:c r="N2821" s="54">
        <x:f t="shared" si="523"/>
        <x:v>0.59382479602756522</x:v>
      </x:c>
      <x:c r="O2821" s="55">
        <x:f t="shared" si="524"/>
        <x:v>88870</x:v>
      </x:c>
      <x:c r="P2821" s="55">
        <x:f t="shared" si="525"/>
        <x:v>19800</x:v>
      </x:c>
      <x:c r="Q2821" s="55">
        <x:f t="shared" si="526"/>
        <x:v>39845.619900689133</x:v>
      </x:c>
      <x:c r="R2821" s="55">
        <x:f t="shared" si="527"/>
        <x:v>9224.3800993108671</x:v>
      </x:c>
      <x:c r="S2821" s="1" t="str">
        <x:f t="shared" si="528"/>
        <x:v>YES</x:v>
      </x:c>
      <x:c r="T2821" s="1">
        <x:f t="shared" si="529"/>
        <x:v>9224.3800993108671</x:v>
      </x:c>
    </x:row>
    <x:row r="2822">
      <x:c r="A2822" s="1"/>
      <x:c r="B2822" s="1"/>
      <x:c r="C2822" s="1"/>
      <x:c r="D2822" s="1"/>
      <x:c r="E2822" s="1"/>
      <x:c r="F2822" s="1"/>
      <x:c r="G2822" s="1"/>
      <x:c r="H2822" s="1"/>
      <x:c r="I2822" s="53">
        <x:f t="shared" si="518"/>
        <x:v>4</x:v>
      </x:c>
      <x:c r="J2822" s="53">
        <x:f t="shared" si="519"/>
        <x:v>5</x:v>
      </x:c>
      <x:c r="K2822" s="53">
        <x:f t="shared" si="520"/>
        <x:v>17</x:v>
      </x:c>
      <x:c r="L2822" s="53">
        <x:f t="shared" si="521"/>
        <x:v>26</x:v>
      </x:c>
      <x:c r="M2822" s="54">
        <x:f t="shared" si="522"/>
        <x:v>1641.6679297262344</x:v>
      </x:c>
      <x:c r="N2822" s="54">
        <x:f t="shared" si="523"/>
        <x:v>0.64004717342099615</x:v>
      </x:c>
      <x:c r="O2822" s="55">
        <x:f t="shared" si="524"/>
        <x:v>91570</x:v>
      </x:c>
      <x:c r="P2822" s="55">
        <x:f t="shared" si="525"/>
        <x:v>20680</x:v>
      </x:c>
      <x:c r="Q2822" s="55">
        <x:f t="shared" si="526"/>
        <x:v>41001.179335524903</x:v>
      </x:c>
      <x:c r="R2822" s="55">
        <x:f t="shared" si="527"/>
        <x:v>9888.8206644750971</x:v>
      </x:c>
      <x:c r="S2822" s="1" t="str">
        <x:f t="shared" si="528"/>
        <x:v>YES</x:v>
      </x:c>
      <x:c r="T2822" s="1">
        <x:f t="shared" si="529"/>
        <x:v>9888.8206644750971</x:v>
      </x:c>
    </x:row>
    <x:row r="2823">
      <x:c r="A2823" s="1"/>
      <x:c r="B2823" s="1"/>
      <x:c r="C2823" s="1"/>
      <x:c r="D2823" s="1"/>
      <x:c r="E2823" s="1"/>
      <x:c r="F2823" s="1"/>
      <x:c r="G2823" s="1"/>
      <x:c r="H2823" s="1"/>
      <x:c r="I2823" s="53">
        <x:f t="shared" si="518"/>
        <x:v>4</x:v>
      </x:c>
      <x:c r="J2823" s="53">
        <x:f t="shared" si="519"/>
        <x:v>5</x:v>
      </x:c>
      <x:c r="K2823" s="53">
        <x:f t="shared" si="520"/>
        <x:v>18</x:v>
      </x:c>
      <x:c r="L2823" s="53">
        <x:f t="shared" si="521"/>
        <x:v>27</x:v>
      </x:c>
      <x:c r="M2823" s="54">
        <x:f t="shared" si="522"/>
        <x:v>1709.7549211848218</x:v>
      </x:c>
      <x:c r="N2823" s="54">
        <x:f t="shared" si="523"/>
        <x:v>0.68732980637834851</x:v>
      </x:c>
      <x:c r="O2823" s="55">
        <x:f t="shared" si="524"/>
        <x:v>94270</x:v>
      </x:c>
      <x:c r="P2823" s="55">
        <x:f t="shared" si="525"/>
        <x:v>21560</x:v>
      </x:c>
      <x:c r="Q2823" s="55">
        <x:f t="shared" si="526"/>
        <x:v>42183.245159458711</x:v>
      </x:c>
      <x:c r="R2823" s="55">
        <x:f t="shared" si="527"/>
        <x:v>10526.754840541289</x:v>
      </x:c>
      <x:c r="S2823" s="1" t="str">
        <x:f t="shared" si="528"/>
        <x:v>YES</x:v>
      </x:c>
      <x:c r="T2823" s="1">
        <x:f t="shared" si="529"/>
        <x:v>10526.754840541289</x:v>
      </x:c>
    </x:row>
    <x:row r="2824">
      <x:c r="A2824" s="1"/>
      <x:c r="B2824" s="1"/>
      <x:c r="C2824" s="1"/>
      <x:c r="D2824" s="1"/>
      <x:c r="E2824" s="1"/>
      <x:c r="F2824" s="1"/>
      <x:c r="G2824" s="1"/>
      <x:c r="H2824" s="1"/>
      <x:c r="I2824" s="53">
        <x:f t="shared" si="518"/>
        <x:v>4</x:v>
      </x:c>
      <x:c r="J2824" s="53">
        <x:f t="shared" si="519"/>
        <x:v>5</x:v>
      </x:c>
      <x:c r="K2824" s="53">
        <x:f t="shared" si="520"/>
        <x:v>19</x:v>
      </x:c>
      <x:c r="L2824" s="53">
        <x:f t="shared" si="521"/>
        <x:v>28</x:v>
      </x:c>
      <x:c r="M2824" s="54">
        <x:f t="shared" si="522"/>
        <x:v>1779.3964498208434</x:v>
      </x:c>
      <x:c r="N2824" s="54">
        <x:f t="shared" si="523"/>
        <x:v>0.73569197904225236</x:v>
      </x:c>
      <x:c r="O2824" s="55">
        <x:f t="shared" si="524"/>
        <x:v>96970</x:v>
      </x:c>
      <x:c r="P2824" s="55">
        <x:f t="shared" si="525"/>
        <x:v>22440</x:v>
      </x:c>
      <x:c r="Q2824" s="55">
        <x:f t="shared" si="526"/>
        <x:v>43392.299476056309</x:v>
      </x:c>
      <x:c r="R2824" s="55">
        <x:f t="shared" si="527"/>
        <x:v>11137.700523943691</x:v>
      </x:c>
      <x:c r="S2824" s="1" t="str">
        <x:f t="shared" si="528"/>
        <x:v>YES</x:v>
      </x:c>
      <x:c r="T2824" s="1">
        <x:f t="shared" si="529"/>
        <x:v>11137.700523943691</x:v>
      </x:c>
    </x:row>
    <x:row r="2825">
      <x:c r="A2825" s="1"/>
      <x:c r="B2825" s="1"/>
      <x:c r="C2825" s="1"/>
      <x:c r="D2825" s="1"/>
      <x:c r="E2825" s="1"/>
      <x:c r="F2825" s="1"/>
      <x:c r="G2825" s="1"/>
      <x:c r="H2825" s="1"/>
      <x:c r="I2825" s="53">
        <x:f t="shared" si="518"/>
        <x:v>4</x:v>
      </x:c>
      <x:c r="J2825" s="53">
        <x:f t="shared" si="519"/>
        <x:v>5</x:v>
      </x:c>
      <x:c r="K2825" s="53">
        <x:f t="shared" si="520"/>
        <x:v>20</x:v>
      </x:c>
      <x:c r="L2825" s="53">
        <x:f t="shared" si="521"/>
        <x:v>29</x:v>
      </x:c>
      <x:c r="M2825" s="54">
        <x:f t="shared" si="522"/>
        <x:v>1850.6207404713205</x:v>
      </x:c>
      <x:c r="N2825" s="54">
        <x:f t="shared" si="523"/>
        <x:v>0.78515329199397255</x:v>
      </x:c>
      <x:c r="O2825" s="55">
        <x:f t="shared" si="524"/>
        <x:v>99670</x:v>
      </x:c>
      <x:c r="P2825" s="55">
        <x:f t="shared" si="525"/>
        <x:v>23320</x:v>
      </x:c>
      <x:c r="Q2825" s="55">
        <x:f t="shared" si="526"/>
        <x:v>44628.832299849309</x:v>
      </x:c>
      <x:c r="R2825" s="55">
        <x:f t="shared" si="527"/>
        <x:v>11721.167700150691</x:v>
      </x:c>
      <x:c r="S2825" s="1" t="str">
        <x:f t="shared" si="528"/>
        <x:v>YES</x:v>
      </x:c>
      <x:c r="T2825" s="1">
        <x:f t="shared" si="529"/>
        <x:v>11721.167700150691</x:v>
      </x:c>
    </x:row>
    <x:row r="2826">
      <x:c r="A2826" s="1"/>
      <x:c r="B2826" s="1"/>
      <x:c r="C2826" s="1"/>
      <x:c r="D2826" s="1"/>
      <x:c r="E2826" s="1"/>
      <x:c r="F2826" s="1"/>
      <x:c r="G2826" s="1"/>
      <x:c r="H2826" s="1"/>
      <x:c r="I2826" s="53">
        <x:f t="shared" si="518"/>
        <x:v>4</x:v>
      </x:c>
      <x:c r="J2826" s="53">
        <x:f t="shared" si="519"/>
        <x:v>5</x:v>
      </x:c>
      <x:c r="K2826" s="53">
        <x:f t="shared" si="520"/>
        <x:v>21</x:v>
      </x:c>
      <x:c r="L2826" s="53">
        <x:f t="shared" si="521"/>
        <x:v>30</x:v>
      </x:c>
      <x:c r="M2826" s="54">
        <x:f t="shared" si="522"/>
        <x:v>1923.4564806977642</x:v>
      </x:c>
      <x:c r="N2826" s="54">
        <x:f t="shared" si="523"/>
        <x:v>0.8357336671512251</x:v>
      </x:c>
      <x:c r="O2826" s="55">
        <x:f t="shared" si="524"/>
        <x:v>102370</x:v>
      </x:c>
      <x:c r="P2826" s="55">
        <x:f t="shared" si="525"/>
        <x:v>24200</x:v>
      </x:c>
      <x:c r="Q2826" s="55">
        <x:f t="shared" si="526"/>
        <x:v>45893.341678780627</x:v>
      </x:c>
      <x:c r="R2826" s="55">
        <x:f t="shared" si="527"/>
        <x:v>12276.658321219373</x:v>
      </x:c>
      <x:c r="S2826" s="1" t="str">
        <x:f t="shared" si="528"/>
        <x:v>YES</x:v>
      </x:c>
      <x:c r="T2826" s="1">
        <x:f t="shared" si="529"/>
        <x:v>12276.658321219373</x:v>
      </x:c>
    </x:row>
    <x:row r="2827">
      <x:c r="A2827" s="1"/>
      <x:c r="B2827" s="1"/>
      <x:c r="C2827" s="1"/>
      <x:c r="D2827" s="1"/>
      <x:c r="E2827" s="1"/>
      <x:c r="F2827" s="1"/>
      <x:c r="G2827" s="1"/>
      <x:c r="H2827" s="1"/>
      <x:c r="I2827" s="53">
        <x:f t="shared" si="518"/>
        <x:v>4</x:v>
      </x:c>
      <x:c r="J2827" s="53">
        <x:f t="shared" si="519"/>
        <x:v>5</x:v>
      </x:c>
      <x:c r="K2827" s="53">
        <x:f t="shared" si="520"/>
        <x:v>22</x:v>
      </x:c>
      <x:c r="L2827" s="53">
        <x:f t="shared" si="521"/>
        <x:v>31</x:v>
      </x:c>
      <x:c r="M2827" s="54">
        <x:f t="shared" si="522"/>
        <x:v>1997.9328279441604</x:v>
      </x:c>
      <x:c r="N2827" s="54">
        <x:f t="shared" si="523"/>
        <x:v>0.88745335273900028</x:v>
      </x:c>
      <x:c r="O2827" s="55">
        <x:f t="shared" si="524"/>
        <x:v>105070</x:v>
      </x:c>
      <x:c r="P2827" s="55">
        <x:f t="shared" si="525"/>
        <x:v>25080</x:v>
      </x:c>
      <x:c r="Q2827" s="55">
        <x:f t="shared" si="526"/>
        <x:v>47186.333818475003</x:v>
      </x:c>
      <x:c r="R2827" s="55">
        <x:f t="shared" si="527"/>
        <x:v>12803.666181524997</x:v>
      </x:c>
      <x:c r="S2827" s="1" t="str">
        <x:f t="shared" si="528"/>
        <x:v>YES</x:v>
      </x:c>
      <x:c r="T2827" s="1">
        <x:f t="shared" si="529"/>
        <x:v>12803.666181524997</x:v>
      </x:c>
    </x:row>
    <x:row r="2828">
      <x:c r="A2828" s="1"/>
      <x:c r="B2828" s="1"/>
      <x:c r="C2828" s="1"/>
      <x:c r="D2828" s="1"/>
      <x:c r="E2828" s="1"/>
      <x:c r="F2828" s="1"/>
      <x:c r="G2828" s="1"/>
      <x:c r="H2828" s="1"/>
      <x:c r="I2828" s="53">
        <x:f t="shared" si="518"/>
        <x:v>4</x:v>
      </x:c>
      <x:c r="J2828" s="53">
        <x:f t="shared" si="519"/>
        <x:v>5</x:v>
      </x:c>
      <x:c r="K2828" s="53">
        <x:f t="shared" si="520"/>
        <x:v>23</x:v>
      </x:c>
      <x:c r="L2828" s="53">
        <x:f t="shared" si="521"/>
        <x:v>32</x:v>
      </x:c>
      <x:c r="M2828" s="54">
        <x:f t="shared" si="522"/>
        <x:v>2074.0794168015968</x:v>
      </x:c>
      <x:c r="N2828" s="54">
        <x:f t="shared" si="523"/>
        <x:v>0.94033292833444226</x:v>
      </x:c>
      <x:c r="O2828" s="55">
        <x:f t="shared" si="524"/>
        <x:v>107770</x:v>
      </x:c>
      <x:c r="P2828" s="55">
        <x:f t="shared" si="525"/>
        <x:v>25960</x:v>
      </x:c>
      <x:c r="Q2828" s="55">
        <x:f t="shared" si="526"/>
        <x:v>48508.323208361056</x:v>
      </x:c>
      <x:c r="R2828" s="55">
        <x:f t="shared" si="527"/>
        <x:v>13301.676791638944</x:v>
      </x:c>
      <x:c r="S2828" s="1" t="str">
        <x:f t="shared" si="528"/>
        <x:v>YES</x:v>
      </x:c>
      <x:c r="T2828" s="1">
        <x:f t="shared" si="529"/>
        <x:v>13301.676791638944</x:v>
      </x:c>
    </x:row>
    <x:row r="2829">
      <x:c r="A2829" s="1"/>
      <x:c r="B2829" s="1"/>
      <x:c r="C2829" s="1"/>
      <x:c r="D2829" s="1"/>
      <x:c r="E2829" s="1"/>
      <x:c r="F2829" s="1"/>
      <x:c r="G2829" s="1"/>
      <x:c r="H2829" s="1"/>
      <x:c r="I2829" s="53">
        <x:f t="shared" si="518"/>
        <x:v>4</x:v>
      </x:c>
      <x:c r="J2829" s="53">
        <x:f t="shared" si="519"/>
        <x:v>5</x:v>
      </x:c>
      <x:c r="K2829" s="53">
        <x:f t="shared" si="520"/>
        <x:v>24</x:v>
      </x:c>
      <x:c r="L2829" s="53">
        <x:f t="shared" si="521"/>
        <x:v>33</x:v>
      </x:c>
      <x:c r="M2829" s="54">
        <x:f t="shared" si="522"/>
        <x:v>2151.9263663810925</x:v>
      </x:c>
      <x:c r="N2829" s="54">
        <x:f t="shared" si="523"/>
        <x:v>0.99439330998686981</x:v>
      </x:c>
      <x:c r="O2829" s="55">
        <x:f t="shared" si="524"/>
        <x:v>110470</x:v>
      </x:c>
      <x:c r="P2829" s="55">
        <x:f t="shared" si="525"/>
        <x:v>26840</x:v>
      </x:c>
      <x:c r="Q2829" s="55">
        <x:f t="shared" si="526"/>
        <x:v>49859.832749671739</x:v>
      </x:c>
      <x:c r="R2829" s="55">
        <x:f t="shared" si="527"/>
        <x:v>13770.167250328261</x:v>
      </x:c>
      <x:c r="S2829" s="1" t="str">
        <x:f t="shared" si="528"/>
        <x:v>YES</x:v>
      </x:c>
      <x:c r="T2829" s="1">
        <x:f t="shared" si="529"/>
        <x:v>13770.167250328261</x:v>
      </x:c>
    </x:row>
    <x:row r="2830">
      <x:c r="A2830" s="1"/>
      <x:c r="B2830" s="1"/>
      <x:c r="C2830" s="1"/>
      <x:c r="D2830" s="1"/>
      <x:c r="E2830" s="1"/>
      <x:c r="F2830" s="1"/>
      <x:c r="G2830" s="1"/>
      <x:c r="H2830" s="1"/>
      <x:c r="I2830" s="53">
        <x:f t="shared" si="518"/>
        <x:v>4</x:v>
      </x:c>
      <x:c r="J2830" s="53">
        <x:f t="shared" si="519"/>
        <x:v>5</x:v>
      </x:c>
      <x:c r="K2830" s="53">
        <x:f t="shared" si="520"/>
        <x:v>25</x:v>
      </x:c>
      <x:c r="L2830" s="53">
        <x:f t="shared" si="521"/>
        <x:v>34</x:v>
      </x:c>
      <x:c r="M2830" s="54">
        <x:f t="shared" si="522"/>
        <x:v>2231.5042877961905</x:v>
      </x:c>
      <x:c r="N2830" s="54">
        <x:f t="shared" si="523"/>
        <x:v>1.0496557554140211</x:v>
      </x:c>
      <x:c r="O2830" s="55">
        <x:f t="shared" si="524"/>
        <x:v>113170</x:v>
      </x:c>
      <x:c r="P2830" s="55">
        <x:f t="shared" si="525"/>
        <x:v>27720</x:v>
      </x:c>
      <x:c r="Q2830" s="55">
        <x:f t="shared" si="526"/>
        <x:v>51241.393885350524</x:v>
      </x:c>
      <x:c r="R2830" s="55">
        <x:f t="shared" si="527"/>
        <x:v>14208.606114649476</x:v>
      </x:c>
      <x:c r="S2830" s="1" t="str">
        <x:f t="shared" si="528"/>
        <x:v>YES</x:v>
      </x:c>
      <x:c r="T2830" s="1">
        <x:f t="shared" si="529"/>
        <x:v>14208.606114649476</x:v>
      </x:c>
    </x:row>
    <x:row r="2831">
      <x:c r="A2831" s="1"/>
      <x:c r="B2831" s="1"/>
      <x:c r="C2831" s="1"/>
      <x:c r="D2831" s="1"/>
      <x:c r="E2831" s="1"/>
      <x:c r="F2831" s="1"/>
      <x:c r="G2831" s="1"/>
      <x:c r="H2831" s="1"/>
      <x:c r="I2831" s="53">
        <x:f t="shared" si="518"/>
        <x:v>4</x:v>
      </x:c>
      <x:c r="J2831" s="53">
        <x:f t="shared" si="519"/>
        <x:v>5</x:v>
      </x:c>
      <x:c r="K2831" s="53">
        <x:f t="shared" si="520"/>
        <x:v>26</x:v>
      </x:c>
      <x:c r="L2831" s="53">
        <x:f t="shared" si="521"/>
        <x:v>35</x:v>
      </x:c>
      <x:c r="M2831" s="54">
        <x:f t="shared" si="522"/>
        <x:v>2312.8442917569082</x:v>
      </x:c>
      <x:c r="N2831" s="54">
        <x:f t="shared" si="523"/>
        <x:v>1.1061418692756306</x:v>
      </x:c>
      <x:c r="O2831" s="55">
        <x:f t="shared" si="524"/>
        <x:v>115870</x:v>
      </x:c>
      <x:c r="P2831" s="55">
        <x:f t="shared" si="525"/>
        <x:v>28600</x:v>
      </x:c>
      <x:c r="Q2831" s="55">
        <x:f t="shared" si="526"/>
        <x:v>52653.546731890769</x:v>
      </x:c>
      <x:c r="R2831" s="55">
        <x:f t="shared" si="527"/>
        <x:v>14616.453268109231</x:v>
      </x:c>
      <x:c r="S2831" s="1" t="str">
        <x:f t="shared" si="528"/>
        <x:v>YES</x:v>
      </x:c>
      <x:c r="T2831" s="1">
        <x:f t="shared" si="529"/>
        <x:v>14616.453268109231</x:v>
      </x:c>
    </x:row>
    <x:row r="2832">
      <x:c r="A2832" s="1"/>
      <x:c r="B2832" s="1"/>
      <x:c r="C2832" s="1"/>
      <x:c r="D2832" s="1"/>
      <x:c r="E2832" s="1"/>
      <x:c r="F2832" s="1"/>
      <x:c r="G2832" s="1"/>
      <x:c r="H2832" s="1"/>
      <x:c r="I2832" s="53">
        <x:f t="shared" si="518"/>
        <x:v>4</x:v>
      </x:c>
      <x:c r="J2832" s="53">
        <x:f t="shared" si="519"/>
        <x:v>5</x:v>
      </x:c>
      <x:c r="K2832" s="53">
        <x:f t="shared" si="520"/>
        <x:v>27</x:v>
      </x:c>
      <x:c r="L2832" s="53">
        <x:f t="shared" si="521"/>
        <x:v>36</x:v>
      </x:c>
      <x:c r="M2832" s="54">
        <x:f t="shared" si="522"/>
        <x:v>2395.9779962766647</x:v>
      </x:c>
      <x:c r="N2832" s="54">
        <x:f t="shared" si="523"/>
        <x:v>1.1638736085254615</x:v>
      </x:c>
      <x:c r="O2832" s="55">
        <x:f t="shared" si="524"/>
        <x:v>118570</x:v>
      </x:c>
      <x:c r="P2832" s="55">
        <x:f t="shared" si="525"/>
        <x:v>29480</x:v>
      </x:c>
      <x:c r="Q2832" s="55">
        <x:f t="shared" si="526"/>
        <x:v>54096.840213136544</x:v>
      </x:c>
      <x:c r="R2832" s="55">
        <x:f t="shared" si="527"/>
        <x:v>14993.159786863456</x:v>
      </x:c>
      <x:c r="S2832" s="1" t="str">
        <x:f t="shared" si="528"/>
        <x:v>YES</x:v>
      </x:c>
      <x:c r="T2832" s="1">
        <x:f t="shared" si="529"/>
        <x:v>14993.159786863456</x:v>
      </x:c>
    </x:row>
    <x:row r="2833">
      <x:c r="A2833" s="1"/>
      <x:c r="B2833" s="1"/>
      <x:c r="C2833" s="1"/>
      <x:c r="D2833" s="1"/>
      <x:c r="E2833" s="1"/>
      <x:c r="F2833" s="1"/>
      <x:c r="G2833" s="1"/>
      <x:c r="H2833" s="1"/>
      <x:c r="I2833" s="53">
        <x:f t="shared" si="518"/>
        <x:v>4</x:v>
      </x:c>
      <x:c r="J2833" s="53">
        <x:f t="shared" si="519"/>
        <x:v>5</x:v>
      </x:c>
      <x:c r="K2833" s="53">
        <x:f t="shared" si="520"/>
        <x:v>28</x:v>
      </x:c>
      <x:c r="L2833" s="53">
        <x:f t="shared" si="521"/>
        <x:v>37</x:v>
      </x:c>
      <x:c r="M2833" s="54">
        <x:f t="shared" si="522"/>
        <x:v>2480.9375344938185</x:v>
      </x:c>
      <x:c r="N2833" s="54">
        <x:f t="shared" si="523"/>
        <x:v>1.2228732878429296</x:v>
      </x:c>
      <x:c r="O2833" s="55">
        <x:f t="shared" si="524"/>
        <x:v>121270</x:v>
      </x:c>
      <x:c r="P2833" s="55">
        <x:f t="shared" si="525"/>
        <x:v>30360</x:v>
      </x:c>
      <x:c r="Q2833" s="55">
        <x:f t="shared" si="526"/>
        <x:v>55571.832196073236</x:v>
      </x:c>
      <x:c r="R2833" s="55">
        <x:f t="shared" si="527"/>
        <x:v>15338.167803926764</x:v>
      </x:c>
      <x:c r="S2833" s="1" t="str">
        <x:f t="shared" si="528"/>
        <x:v>YES</x:v>
      </x:c>
      <x:c r="T2833" s="1">
        <x:f t="shared" si="529"/>
        <x:v>15338.167803926764</x:v>
      </x:c>
    </x:row>
    <x:row r="2834">
      <x:c r="A2834" s="1"/>
      <x:c r="B2834" s="1"/>
      <x:c r="C2834" s="1"/>
      <x:c r="D2834" s="1"/>
      <x:c r="E2834" s="1"/>
      <x:c r="F2834" s="1"/>
      <x:c r="G2834" s="1"/>
      <x:c r="H2834" s="1"/>
      <x:c r="I2834" s="53">
        <x:f t="shared" si="518"/>
        <x:v>4</x:v>
      </x:c>
      <x:c r="J2834" s="53">
        <x:f t="shared" si="519"/>
        <x:v>5</x:v>
      </x:c>
      <x:c r="K2834" s="53">
        <x:f t="shared" si="520"/>
        <x:v>29</x:v>
      </x:c>
      <x:c r="L2834" s="53">
        <x:f t="shared" si="521"/>
        <x:v>38</x:v>
      </x:c>
      <x:c r="M2834" s="54">
        <x:f t="shared" si="522"/>
        <x:v>2567.7555626094718</x:v>
      </x:c>
      <x:c r="N2834" s="54">
        <x:f t="shared" si="523"/>
        <x:v>1.2831635851454666</x:v>
      </x:c>
      <x:c r="O2834" s="55">
        <x:f t="shared" si="524"/>
        <x:v>123970</x:v>
      </x:c>
      <x:c r="P2834" s="55">
        <x:f t="shared" si="525"/>
        <x:v>31240</x:v>
      </x:c>
      <x:c r="Q2834" s="55">
        <x:f t="shared" si="526"/>
        <x:v>57079.089628636662</x:v>
      </x:c>
      <x:c r="R2834" s="55">
        <x:f t="shared" si="527"/>
        <x:v>15650.910371363338</x:v>
      </x:c>
      <x:c r="S2834" s="1" t="str">
        <x:f t="shared" si="528"/>
        <x:v>YES</x:v>
      </x:c>
      <x:c r="T2834" s="1">
        <x:f t="shared" si="529"/>
        <x:v>15650.910371363338</x:v>
      </x:c>
    </x:row>
    <x:row r="2835">
      <x:c r="A2835" s="1"/>
      <x:c r="B2835" s="1"/>
      <x:c r="C2835" s="1"/>
      <x:c r="D2835" s="1"/>
      <x:c r="E2835" s="1"/>
      <x:c r="F2835" s="1"/>
      <x:c r="G2835" s="1"/>
      <x:c r="H2835" s="1"/>
      <x:c r="I2835" s="53">
        <x:f t="shared" si="518"/>
        <x:v>4</x:v>
      </x:c>
      <x:c r="J2835" s="53">
        <x:f t="shared" si="519"/>
        <x:v>5</x:v>
      </x:c>
      <x:c r="K2835" s="53">
        <x:f t="shared" si="520"/>
        <x:v>30</x:v>
      </x:c>
      <x:c r="L2835" s="53">
        <x:f t="shared" si="521"/>
        <x:v>39</x:v>
      </x:c>
      <x:c r="M2835" s="54">
        <x:f t="shared" si="522"/>
        <x:v>2656.4652679432429</x:v>
      </x:c>
      <x:c r="N2835" s="54">
        <x:f t="shared" si="523"/>
        <x:v>1.3447675471828076</x:v>
      </x:c>
      <x:c r="O2835" s="55">
        <x:f t="shared" si="524"/>
        <x:v>126670</x:v>
      </x:c>
      <x:c r="P2835" s="55">
        <x:f t="shared" si="525"/>
        <x:v>32120</x:v>
      </x:c>
      <x:c r="Q2835" s="55">
        <x:f t="shared" si="526"/>
        <x:v>58619.188679570187</x:v>
      </x:c>
      <x:c r="R2835" s="55">
        <x:f t="shared" si="527"/>
        <x:v>15930.811320429813</x:v>
      </x:c>
      <x:c r="S2835" s="1" t="str">
        <x:f t="shared" si="528"/>
        <x:v>YES</x:v>
      </x:c>
      <x:c r="T2835" s="1">
        <x:f t="shared" si="529"/>
        <x:v>15930.811320429813</x:v>
      </x:c>
    </x:row>
    <x:row r="2836">
      <x:c r="A2836" s="1"/>
      <x:c r="B2836" s="1"/>
      <x:c r="C2836" s="1"/>
      <x:c r="D2836" s="1"/>
      <x:c r="E2836" s="1"/>
      <x:c r="F2836" s="1"/>
      <x:c r="G2836" s="1"/>
      <x:c r="H2836" s="1"/>
      <x:c r="I2836" s="53">
        <x:f t="shared" si="518"/>
        <x:v>4</x:v>
      </x:c>
      <x:c r="J2836" s="53">
        <x:f t="shared" si="519"/>
        <x:v>6</x:v>
      </x:c>
      <x:c r="K2836" s="53">
        <x:f t="shared" si="520"/>
        <x:v>0</x:v>
      </x:c>
      <x:c r="L2836" s="53">
        <x:f t="shared" si="521"/>
        <x:v>10</x:v>
      </x:c>
      <x:c r="M2836" s="54">
        <x:f t="shared" si="522"/>
        <x:v>735.82081527832042</x:v>
      </x:c>
      <x:c r="N2836" s="54">
        <x:f t="shared" si="523"/>
        <x:v>1.0986677276611406E-2</x:v>
      </x:c>
      <x:c r="O2836" s="55">
        <x:f t="shared" si="524"/>
        <x:v>47764</x:v>
      </x:c>
      <x:c r="P2836" s="55">
        <x:f t="shared" si="525"/>
        <x:v>6160</x:v>
      </x:c>
      <x:c r="Q2836" s="55">
        <x:f t="shared" si="526"/>
        <x:v>25274.666931915286</x:v>
      </x:c>
      <x:c r="R2836" s="55">
        <x:f t="shared" si="527"/>
        <x:v>-3670.6669319152861</x:v>
      </x:c>
      <x:c r="S2836" s="1" t="str">
        <x:f t="shared" si="528"/>
        <x:v>YES</x:v>
      </x:c>
      <x:c r="T2836" s="1">
        <x:f t="shared" si="529"/>
        <x:v>-3670.6669319152861</x:v>
      </x:c>
    </x:row>
    <x:row r="2837">
      <x:c r="A2837" s="1"/>
      <x:c r="B2837" s="1"/>
      <x:c r="C2837" s="1"/>
      <x:c r="D2837" s="1"/>
      <x:c r="E2837" s="1"/>
      <x:c r="F2837" s="1"/>
      <x:c r="G2837" s="1"/>
      <x:c r="H2837" s="1"/>
      <x:c r="I2837" s="53">
        <x:f t="shared" si="518"/>
        <x:v>4</x:v>
      </x:c>
      <x:c r="J2837" s="53">
        <x:f t="shared" si="519"/>
        <x:v>6</x:v>
      </x:c>
      <x:c r="K2837" s="53">
        <x:f t="shared" si="520"/>
        <x:v>1</x:v>
      </x:c>
      <x:c r="L2837" s="53">
        <x:f t="shared" si="521"/>
        <x:v>11</x:v>
      </x:c>
      <x:c r="M2837" s="54">
        <x:f t="shared" si="522"/>
        <x:v>781.38331527832042</x:v>
      </x:c>
      <x:c r="N2837" s="54">
        <x:f t="shared" si="523"/>
        <x:v>4.2627302276611406E-2</x:v>
      </x:c>
      <x:c r="O2837" s="55">
        <x:f t="shared" si="524"/>
        <x:v>50464</x:v>
      </x:c>
      <x:c r="P2837" s="55">
        <x:f t="shared" si="525"/>
        <x:v>7040</x:v>
      </x:c>
      <x:c r="Q2837" s="55">
        <x:f t="shared" si="526"/>
        <x:v>26065.682556915286</x:v>
      </x:c>
      <x:c r="R2837" s="55">
        <x:f t="shared" si="527"/>
        <x:v>-2641.6825569152861</x:v>
      </x:c>
      <x:c r="S2837" s="1" t="str">
        <x:f t="shared" si="528"/>
        <x:v>YES</x:v>
      </x:c>
      <x:c r="T2837" s="1">
        <x:f t="shared" si="529"/>
        <x:v>-2641.6825569152861</x:v>
      </x:c>
    </x:row>
    <x:row r="2838">
      <x:c r="A2838" s="1"/>
      <x:c r="B2838" s="1"/>
      <x:c r="C2838" s="1"/>
      <x:c r="D2838" s="1"/>
      <x:c r="E2838" s="1"/>
      <x:c r="F2838" s="1"/>
      <x:c r="G2838" s="1"/>
      <x:c r="H2838" s="1"/>
      <x:c r="I2838" s="53">
        <x:f t="shared" si="518"/>
        <x:v>4</x:v>
      </x:c>
      <x:c r="J2838" s="53">
        <x:f t="shared" si="519"/>
        <x:v>6</x:v>
      </x:c>
      <x:c r="K2838" s="53">
        <x:f t="shared" si="520"/>
        <x:v>2</x:v>
      </x:c>
      <x:c r="L2838" s="53">
        <x:f t="shared" si="521"/>
        <x:v>12</x:v>
      </x:c>
      <x:c r="M2838" s="54">
        <x:f t="shared" si="522"/>
        <x:v>828.08487777832045</x:v>
      </x:c>
      <x:c r="N2838" s="54">
        <x:f t="shared" si="523"/>
        <x:v>7.5058942901611428E-2</x:v>
      </x:c>
      <x:c r="O2838" s="55">
        <x:f t="shared" si="524"/>
        <x:v>53164</x:v>
      </x:c>
      <x:c r="P2838" s="55">
        <x:f t="shared" si="525"/>
        <x:v>7920</x:v>
      </x:c>
      <x:c r="Q2838" s="55">
        <x:f t="shared" si="526"/>
        <x:v>26876.473572540286</x:v>
      </x:c>
      <x:c r="R2838" s="55">
        <x:f t="shared" si="527"/>
        <x:v>-1632.4735725402861</x:v>
      </x:c>
      <x:c r="S2838" s="1" t="str">
        <x:f t="shared" si="528"/>
        <x:v>YES</x:v>
      </x:c>
      <x:c r="T2838" s="1">
        <x:f t="shared" si="529"/>
        <x:v>-1632.4735725402861</x:v>
      </x:c>
    </x:row>
    <x:row r="2839">
      <x:c r="A2839" s="1"/>
      <x:c r="B2839" s="1"/>
      <x:c r="C2839" s="1"/>
      <x:c r="D2839" s="1"/>
      <x:c r="E2839" s="1"/>
      <x:c r="F2839" s="1"/>
      <x:c r="G2839" s="1"/>
      <x:c r="H2839" s="1"/>
      <x:c r="I2839" s="53">
        <x:f t="shared" si="518"/>
        <x:v>4</x:v>
      </x:c>
      <x:c r="J2839" s="53">
        <x:f t="shared" si="519"/>
        <x:v>6</x:v>
      </x:c>
      <x:c r="K2839" s="53">
        <x:f t="shared" si="520"/>
        <x:v>3</x:v>
      </x:c>
      <x:c r="L2839" s="53">
        <x:f t="shared" si="521"/>
        <x:v>13</x:v>
      </x:c>
      <x:c r="M2839" s="54">
        <x:f t="shared" si="522"/>
        <x:v>875.94686020019537</x:v>
      </x:c>
      <x:c r="N2839" s="54">
        <x:f t="shared" si="523"/>
        <x:v>0.10829643069458011</x:v>
      </x:c>
      <x:c r="O2839" s="55">
        <x:f t="shared" si="524"/>
        <x:v>55864</x:v>
      </x:c>
      <x:c r="P2839" s="55">
        <x:f t="shared" si="525"/>
        <x:v>8800</x:v>
      </x:c>
      <x:c r="Q2839" s="55">
        <x:f t="shared" si="526"/>
        <x:v>27707.410767364505</x:v>
      </x:c>
      <x:c r="R2839" s="55">
        <x:f t="shared" si="527"/>
        <x:v>-643.41076736450486</x:v>
      </x:c>
      <x:c r="S2839" s="1" t="str">
        <x:f t="shared" si="528"/>
        <x:v>YES</x:v>
      </x:c>
      <x:c r="T2839" s="1">
        <x:f t="shared" si="529"/>
        <x:v>-643.41076736450486</x:v>
      </x:c>
    </x:row>
    <x:row r="2840">
      <x:c r="A2840" s="1"/>
      <x:c r="B2840" s="1"/>
      <x:c r="C2840" s="1"/>
      <x:c r="D2840" s="1"/>
      <x:c r="E2840" s="1"/>
      <x:c r="F2840" s="1"/>
      <x:c r="G2840" s="1"/>
      <x:c r="H2840" s="1"/>
      <x:c r="I2840" s="53">
        <x:f t="shared" si="518"/>
        <x:v>4</x:v>
      </x:c>
      <x:c r="J2840" s="53">
        <x:f t="shared" si="519"/>
        <x:v>6</x:v>
      </x:c>
      <x:c r="K2840" s="53">
        <x:f t="shared" si="520"/>
        <x:v>4</x:v>
      </x:c>
      <x:c r="L2840" s="53">
        <x:f t="shared" si="521"/>
        <x:v>14</x:v>
      </x:c>
      <x:c r="M2840" s="54">
        <x:f t="shared" si="522"/>
        <x:v>924.9909759228517</x:v>
      </x:c>
      <x:c r="N2840" s="54">
        <x:f t="shared" si="523"/>
        <x:v>0.14235484439086923</x:v>
      </x:c>
      <x:c r="O2840" s="55">
        <x:f t="shared" si="524"/>
        <x:v>58564</x:v>
      </x:c>
      <x:c r="P2840" s="55">
        <x:f t="shared" si="525"/>
        <x:v>9680</x:v>
      </x:c>
      <x:c r="Q2840" s="55">
        <x:f t="shared" si="526"/>
        <x:v>28558.871109771731</x:v>
      </x:c>
      <x:c r="R2840" s="55">
        <x:f t="shared" si="527"/>
        <x:v>325.12889022826857</x:v>
      </x:c>
      <x:c r="S2840" s="1" t="str">
        <x:f t="shared" si="528"/>
        <x:v>YES</x:v>
      </x:c>
      <x:c r="T2840" s="1">
        <x:f t="shared" si="529"/>
        <x:v>325.12889022826857</x:v>
      </x:c>
    </x:row>
    <x:row r="2841">
      <x:c r="A2841" s="1"/>
      <x:c r="B2841" s="1"/>
      <x:c r="C2841" s="1"/>
      <x:c r="D2841" s="1"/>
      <x:c r="E2841" s="1"/>
      <x:c r="F2841" s="1"/>
      <x:c r="G2841" s="1"/>
      <x:c r="H2841" s="1"/>
      <x:c r="I2841" s="53">
        <x:f t="shared" si="518"/>
        <x:v>4</x:v>
      </x:c>
      <x:c r="J2841" s="53">
        <x:f t="shared" si="519"/>
        <x:v>6</x:v>
      </x:c>
      <x:c r="K2841" s="53">
        <x:f t="shared" si="520"/>
        <x:v>5</x:v>
      </x:c>
      <x:c r="L2841" s="53">
        <x:f t="shared" si="521"/>
        <x:v>15</x:v>
      </x:c>
      <x:c r="M2841" s="54">
        <x:f t="shared" si="522"/>
        <x:v>975.23929984405527</x:v>
      </x:c>
      <x:c r="N2841" s="54">
        <x:f t="shared" si="523"/>
        <x:v>0.17724951378059395</x:v>
      </x:c>
      <x:c r="O2841" s="55">
        <x:f t="shared" si="524"/>
        <x:v>61264</x:v>
      </x:c>
      <x:c r="P2841" s="55">
        <x:f t="shared" si="525"/>
        <x:v>10560</x:v>
      </x:c>
      <x:c r="Q2841" s="55">
        <x:f t="shared" si="526"/>
        <x:v>29431.23784451485</x:v>
      </x:c>
      <x:c r="R2841" s="55">
        <x:f t="shared" si="527"/>
        <x:v>1272.7621554851503</x:v>
      </x:c>
      <x:c r="S2841" s="1" t="str">
        <x:f t="shared" si="528"/>
        <x:v>YES</x:v>
      </x:c>
      <x:c r="T2841" s="1">
        <x:f t="shared" si="529"/>
        <x:v>1272.7621554851503</x:v>
      </x:c>
    </x:row>
    <x:row r="2842">
      <x:c r="A2842" s="1"/>
      <x:c r="B2842" s="1"/>
      <x:c r="C2842" s="1"/>
      <x:c r="D2842" s="1"/>
      <x:c r="E2842" s="1"/>
      <x:c r="F2842" s="1"/>
      <x:c r="G2842" s="1"/>
      <x:c r="H2842" s="1"/>
      <x:c r="I2842" s="53">
        <x:f t="shared" si="518"/>
        <x:v>4</x:v>
      </x:c>
      <x:c r="J2842" s="53">
        <x:f t="shared" si="519"/>
        <x:v>6</x:v>
      </x:c>
      <x:c r="K2842" s="53">
        <x:f t="shared" si="520"/>
        <x:v>6</x:v>
      </x:c>
      <x:c r="L2842" s="53">
        <x:f t="shared" si="521"/>
        <x:v>16</x:v>
      </x:c>
      <x:c r="M2842" s="54">
        <x:f t="shared" si="522"/>
        <x:v>1026.7142740256882</x:v>
      </x:c>
      <x:c r="N2842" s="54">
        <x:f t="shared" si="523"/>
        <x:v>0.21299602362895012</x:v>
      </x:c>
      <x:c r="O2842" s="55">
        <x:f t="shared" si="524"/>
        <x:v>63964</x:v>
      </x:c>
      <x:c r="P2842" s="55">
        <x:f t="shared" si="525"/>
        <x:v>11440</x:v>
      </x:c>
      <x:c r="Q2842" s="55">
        <x:f t="shared" si="526"/>
        <x:v>30324.900590723752</x:v>
      </x:c>
      <x:c r="R2842" s="55">
        <x:f t="shared" si="527"/>
        <x:v>2199.0994092762485</x:v>
      </x:c>
      <x:c r="S2842" s="1" t="str">
        <x:f t="shared" si="528"/>
        <x:v>YES</x:v>
      </x:c>
      <x:c r="T2842" s="1">
        <x:f t="shared" si="529"/>
        <x:v>2199.0994092762485</x:v>
      </x:c>
    </x:row>
    <x:row r="2843">
      <x:c r="A2843" s="1"/>
      <x:c r="B2843" s="1"/>
      <x:c r="C2843" s="1"/>
      <x:c r="D2843" s="1"/>
      <x:c r="E2843" s="1"/>
      <x:c r="F2843" s="1"/>
      <x:c r="G2843" s="1"/>
      <x:c r="H2843" s="1"/>
      <x:c r="I2843" s="53">
        <x:f t="shared" si="518"/>
        <x:v>4</x:v>
      </x:c>
      <x:c r="J2843" s="53">
        <x:f t="shared" si="519"/>
        <x:v>6</x:v>
      </x:c>
      <x:c r="K2843" s="53">
        <x:f t="shared" si="520"/>
        <x:v>7</x:v>
      </x:c>
      <x:c r="L2843" s="53">
        <x:f t="shared" si="521"/>
        <x:v>17</x:v>
      </x:c>
      <x:c r="M2843" s="54">
        <x:f t="shared" si="522"/>
        <x:v>1079.4387134236486</x:v>
      </x:c>
      <x:c r="N2843" s="54">
        <x:f t="shared" si="523"/>
        <x:v>0.24961021765531149</x:v>
      </x:c>
      <x:c r="O2843" s="55">
        <x:f t="shared" si="524"/>
        <x:v>66664</x:v>
      </x:c>
      <x:c r="P2843" s="55">
        <x:f t="shared" si="525"/>
        <x:v>12320</x:v>
      </x:c>
      <x:c r="Q2843" s="55">
        <x:f t="shared" si="526"/>
        <x:v>31240.255441382789</x:v>
      </x:c>
      <x:c r="R2843" s="55">
        <x:f t="shared" si="527"/>
        <x:v>3103.7445586172107</x:v>
      </x:c>
      <x:c r="S2843" s="1" t="str">
        <x:f t="shared" si="528"/>
        <x:v>YES</x:v>
      </x:c>
      <x:c r="T2843" s="1">
        <x:f t="shared" si="529"/>
        <x:v>3103.7445586172107</x:v>
      </x:c>
    </x:row>
    <x:row r="2844">
      <x:c r="A2844" s="1"/>
      <x:c r="B2844" s="1"/>
      <x:c r="C2844" s="1"/>
      <x:c r="D2844" s="1"/>
      <x:c r="E2844" s="1"/>
      <x:c r="F2844" s="1"/>
      <x:c r="G2844" s="1"/>
      <x:c r="H2844" s="1"/>
      <x:c r="I2844" s="53">
        <x:f t="shared" si="518"/>
        <x:v>4</x:v>
      </x:c>
      <x:c r="J2844" s="53">
        <x:f t="shared" si="519"/>
        <x:v>6</x:v>
      </x:c>
      <x:c r="K2844" s="53">
        <x:f t="shared" si="520"/>
        <x:v>8</x:v>
      </x:c>
      <x:c r="L2844" s="53">
        <x:f t="shared" si="521"/>
        <x:v>18</x:v>
      </x:c>
      <x:c r="M2844" s="54">
        <x:f t="shared" si="522"/>
        <x:v>1133.4358117036288</x:v>
      </x:c>
      <x:c r="N2844" s="54">
        <x:f t="shared" si="523"/>
        <x:v>0.28710820257196445</x:v>
      </x:c>
      <x:c r="O2844" s="55">
        <x:f t="shared" si="524"/>
        <x:v>69364</x:v>
      </x:c>
      <x:c r="P2844" s="55">
        <x:f t="shared" si="525"/>
        <x:v>13200</x:v>
      </x:c>
      <x:c r="Q2844" s="55">
        <x:f t="shared" si="526"/>
        <x:v>32177.705064299113</x:v>
      </x:c>
      <x:c r="R2844" s="55">
        <x:f t="shared" si="527"/>
        <x:v>3986.2949357008874</x:v>
      </x:c>
      <x:c r="S2844" s="1" t="str">
        <x:f t="shared" si="528"/>
        <x:v>YES</x:v>
      </x:c>
      <x:c r="T2844" s="1">
        <x:f t="shared" si="529"/>
        <x:v>3986.2949357008874</x:v>
      </x:c>
    </x:row>
    <x:row r="2845">
      <x:c r="A2845" s="1"/>
      <x:c r="B2845" s="1"/>
      <x:c r="C2845" s="1"/>
      <x:c r="D2845" s="1"/>
      <x:c r="E2845" s="1"/>
      <x:c r="F2845" s="1"/>
      <x:c r="G2845" s="1"/>
      <x:c r="H2845" s="1"/>
      <x:c r="I2845" s="53">
        <x:f t="shared" si="518"/>
        <x:v>4</x:v>
      </x:c>
      <x:c r="J2845" s="53">
        <x:f t="shared" si="519"/>
        <x:v>6</x:v>
      </x:c>
      <x:c r="K2845" s="53">
        <x:f t="shared" si="520"/>
        <x:v>9</x:v>
      </x:c>
      <x:c r="L2845" s="53">
        <x:f t="shared" si="521"/>
        <x:v>19</x:v>
      </x:c>
      <x:c r="M2845" s="54">
        <x:f t="shared" si="522"/>
        <x:v>1188.7291471440233</x:v>
      </x:c>
      <x:c r="N2845" s="54">
        <x:f t="shared" si="523"/>
        <x:v>0.3255063521833495</x:v>
      </x:c>
      <x:c r="O2845" s="55">
        <x:f t="shared" si="524"/>
        <x:v>72064</x:v>
      </x:c>
      <x:c r="P2845" s="55">
        <x:f t="shared" si="525"/>
        <x:v>14080</x:v>
      </x:c>
      <x:c r="Q2845" s="55">
        <x:f t="shared" si="526"/>
        <x:v>33137.658804583734</x:v>
      </x:c>
      <x:c r="R2845" s="55">
        <x:f t="shared" si="527"/>
        <x:v>4846.3411954162657</x:v>
      </x:c>
      <x:c r="S2845" s="1" t="str">
        <x:f t="shared" si="528"/>
        <x:v>YES</x:v>
      </x:c>
      <x:c r="T2845" s="1">
        <x:f t="shared" si="529"/>
        <x:v>4846.3411954162657</x:v>
      </x:c>
    </x:row>
    <x:row r="2846">
      <x:c r="A2846" s="1"/>
      <x:c r="B2846" s="1"/>
      <x:c r="C2846" s="1"/>
      <x:c r="D2846" s="1"/>
      <x:c r="E2846" s="1"/>
      <x:c r="F2846" s="1"/>
      <x:c r="G2846" s="1"/>
      <x:c r="H2846" s="1"/>
      <x:c r="I2846" s="53">
        <x:f t="shared" si="518"/>
        <x:v>4</x:v>
      </x:c>
      <x:c r="J2846" s="53">
        <x:f t="shared" si="519"/>
        <x:v>6</x:v>
      </x:c>
      <x:c r="K2846" s="53">
        <x:f t="shared" si="520"/>
        <x:v>10</x:v>
      </x:c>
      <x:c r="L2846" s="53">
        <x:f t="shared" si="521"/>
        <x:v>20</x:v>
      </x:c>
      <x:c r="M2846" s="54">
        <x:f t="shared" si="522"/>
        <x:v>1245.3426886272362</x:v>
      </x:c>
      <x:c r="N2846" s="54">
        <x:f t="shared" si="523"/>
        <x:v>0.36482131154669178</x:v>
      </x:c>
      <x:c r="O2846" s="55">
        <x:f t="shared" si="524"/>
        <x:v>74764</x:v>
      </x:c>
      <x:c r="P2846" s="55">
        <x:f t="shared" si="525"/>
        <x:v>14960</x:v>
      </x:c>
      <x:c r="Q2846" s="55">
        <x:f t="shared" si="526"/>
        <x:v>34120.532788667297</x:v>
      </x:c>
      <x:c r="R2846" s="55">
        <x:f t="shared" si="527"/>
        <x:v>5683.4672113327033</x:v>
      </x:c>
      <x:c r="S2846" s="1" t="str">
        <x:f t="shared" si="528"/>
        <x:v>YES</x:v>
      </x:c>
      <x:c r="T2846" s="1">
        <x:f t="shared" si="529"/>
        <x:v>5683.4672113327033</x:v>
      </x:c>
    </x:row>
    <x:row r="2847">
      <x:c r="A2847" s="1"/>
      <x:c r="B2847" s="1"/>
      <x:c r="C2847" s="1"/>
      <x:c r="D2847" s="1"/>
      <x:c r="E2847" s="1"/>
      <x:c r="F2847" s="1"/>
      <x:c r="G2847" s="1"/>
      <x:c r="H2847" s="1"/>
      <x:c r="I2847" s="53">
        <x:f t="shared" si="518"/>
        <x:v>4</x:v>
      </x:c>
      <x:c r="J2847" s="53">
        <x:f t="shared" si="519"/>
        <x:v>6</x:v>
      </x:c>
      <x:c r="K2847" s="53">
        <x:f t="shared" si="520"/>
        <x:v>11</x:v>
      </x:c>
      <x:c r="L2847" s="53">
        <x:f t="shared" si="521"/>
        <x:v>21</x:v>
      </x:c>
      <x:c r="M2847" s="54">
        <x:f t="shared" si="522"/>
        <x:v>1303.3008017206753</x:v>
      </x:c>
      <x:c r="N2847" s="54">
        <x:f t="shared" si="523"/>
        <x:v>0.40507000119491338</x:v>
      </x:c>
      <x:c r="O2847" s="55">
        <x:f t="shared" si="524"/>
        <x:v>77464</x:v>
      </x:c>
      <x:c r="P2847" s="55">
        <x:f t="shared" si="525"/>
        <x:v>15840</x:v>
      </x:c>
      <x:c r="Q2847" s="55">
        <x:f t="shared" si="526"/>
        <x:v>35126.750029872834</x:v>
      </x:c>
      <x:c r="R2847" s="55">
        <x:f t="shared" si="527"/>
        <x:v>6497.2499701271663</x:v>
      </x:c>
      <x:c r="S2847" s="1" t="str">
        <x:f t="shared" si="528"/>
        <x:v>YES</x:v>
      </x:c>
      <x:c r="T2847" s="1">
        <x:f t="shared" si="529"/>
        <x:v>6497.2499701271663</x:v>
      </x:c>
    </x:row>
    <x:row r="2848">
      <x:c r="A2848" s="1"/>
      <x:c r="B2848" s="1"/>
      <x:c r="C2848" s="1"/>
      <x:c r="D2848" s="1"/>
      <x:c r="E2848" s="1"/>
      <x:c r="F2848" s="1"/>
      <x:c r="G2848" s="1"/>
      <x:c r="H2848" s="1"/>
      <x:c r="I2848" s="53">
        <x:f t="shared" si="518"/>
        <x:v>4</x:v>
      </x:c>
      <x:c r="J2848" s="53">
        <x:f t="shared" si="519"/>
        <x:v>6</x:v>
      </x:c>
      <x:c r="K2848" s="53">
        <x:f t="shared" si="520"/>
        <x:v>12</x:v>
      </x:c>
      <x:c r="L2848" s="53">
        <x:f t="shared" si="521"/>
        <x:v>22</x:v>
      </x:c>
      <x:c r="M2848" s="54">
        <x:f t="shared" si="522"/>
        <x:v>1362.6282548487397</x:v>
      </x:c>
      <x:c r="N2848" s="54">
        <x:f t="shared" si="523"/>
        <x:v>0.44626962142273591</x:v>
      </x:c>
      <x:c r="O2848" s="55">
        <x:f t="shared" si="524"/>
        <x:v>80164</x:v>
      </x:c>
      <x:c r="P2848" s="55">
        <x:f t="shared" si="525"/>
        <x:v>16720</x:v>
      </x:c>
      <x:c r="Q2848" s="55">
        <x:f t="shared" si="526"/>
        <x:v>36156.740535568402</x:v>
      </x:c>
      <x:c r="R2848" s="55">
        <x:f t="shared" si="527"/>
        <x:v>7287.2594644315977</x:v>
      </x:c>
      <x:c r="S2848" s="1" t="str">
        <x:f t="shared" si="528"/>
        <x:v>YES</x:v>
      </x:c>
      <x:c r="T2848" s="1">
        <x:f t="shared" si="529"/>
        <x:v>7287.2594644315977</x:v>
      </x:c>
    </x:row>
    <x:row r="2849">
      <x:c r="A2849" s="1"/>
      <x:c r="B2849" s="1"/>
      <x:c r="C2849" s="1"/>
      <x:c r="D2849" s="1"/>
      <x:c r="E2849" s="1"/>
      <x:c r="F2849" s="1"/>
      <x:c r="G2849" s="1"/>
      <x:c r="H2849" s="1"/>
      <x:c r="I2849" s="53">
        <x:f t="shared" si="518"/>
        <x:v>4</x:v>
      </x:c>
      <x:c r="J2849" s="53">
        <x:f t="shared" si="519"/>
        <x:v>6</x:v>
      </x:c>
      <x:c r="K2849" s="53">
        <x:f t="shared" si="520"/>
        <x:v>13</x:v>
      </x:c>
      <x:c r="L2849" s="53">
        <x:f t="shared" si="521"/>
        <x:v>23</x:v>
      </x:c>
      <x:c r="M2849" s="54">
        <x:f t="shared" si="522"/>
        <x:v>1423.3502255571238</x:v>
      </x:c>
      <x:c r="N2849" s="54">
        <x:f t="shared" si="523"/>
        <x:v>0.48843765663689154</x:v>
      </x:c>
      <x:c r="O2849" s="55">
        <x:f t="shared" si="524"/>
        <x:v>82864</x:v>
      </x:c>
      <x:c r="P2849" s="55">
        <x:f t="shared" si="525"/>
        <x:v>17600</x:v>
      </x:c>
      <x:c r="Q2849" s="55">
        <x:f t="shared" si="526"/>
        <x:v>37210.941415922287</x:v>
      </x:c>
      <x:c r="R2849" s="55">
        <x:f t="shared" si="527"/>
        <x:v>8053.058584077713</x:v>
      </x:c>
      <x:c r="S2849" s="1" t="str">
        <x:f t="shared" si="528"/>
        <x:v>YES</x:v>
      </x:c>
      <x:c r="T2849" s="1">
        <x:f t="shared" si="529"/>
        <x:v>8053.058584077713</x:v>
      </x:c>
    </x:row>
    <x:row r="2850">
      <x:c r="A2850" s="1"/>
      <x:c r="B2850" s="1"/>
      <x:c r="C2850" s="1"/>
      <x:c r="D2850" s="1"/>
      <x:c r="E2850" s="1"/>
      <x:c r="F2850" s="1"/>
      <x:c r="G2850" s="1"/>
      <x:c r="H2850" s="1"/>
      <x:c r="I2850" s="53">
        <x:f t="shared" si="518"/>
        <x:v>4</x:v>
      </x:c>
      <x:c r="J2850" s="53">
        <x:f t="shared" si="519"/>
        <x:v>6</x:v>
      </x:c>
      <x:c r="K2850" s="53">
        <x:f t="shared" si="520"/>
        <x:v>14</x:v>
      </x:c>
      <x:c r="L2850" s="53">
        <x:f t="shared" si="521"/>
        <x:v>24</x:v>
      </x:c>
      <x:c r="M2850" s="54">
        <x:f t="shared" si="522"/>
        <x:v>1485.4923068707851</x:v>
      </x:c>
      <x:c r="N2850" s="54">
        <x:f t="shared" si="523"/>
        <x:v>0.53159187977137856</x:v>
      </x:c>
      <x:c r="O2850" s="55">
        <x:f t="shared" si="524"/>
        <x:v>85564</x:v>
      </x:c>
      <x:c r="P2850" s="55">
        <x:f t="shared" si="525"/>
        <x:v>18480</x:v>
      </x:c>
      <x:c r="Q2850" s="55">
        <x:f t="shared" si="526"/>
        <x:v>38289.796994284465</x:v>
      </x:c>
      <x:c r="R2850" s="55">
        <x:f t="shared" si="527"/>
        <x:v>8794.2030057155353</x:v>
      </x:c>
      <x:c r="S2850" s="1" t="str">
        <x:f t="shared" si="528"/>
        <x:v>YES</x:v>
      </x:c>
      <x:c r="T2850" s="1">
        <x:f t="shared" si="529"/>
        <x:v>8794.2030057155353</x:v>
      </x:c>
    </x:row>
    <x:row r="2851">
      <x:c r="A2851" s="1"/>
      <x:c r="B2851" s="1"/>
      <x:c r="C2851" s="1"/>
      <x:c r="D2851" s="1"/>
      <x:c r="E2851" s="1"/>
      <x:c r="F2851" s="1"/>
      <x:c r="G2851" s="1"/>
      <x:c r="H2851" s="1"/>
      <x:c r="I2851" s="53">
        <x:f t="shared" si="518"/>
        <x:v>4</x:v>
      </x:c>
      <x:c r="J2851" s="53">
        <x:f t="shared" si="519"/>
        <x:v>6</x:v>
      </x:c>
      <x:c r="K2851" s="53">
        <x:f t="shared" si="520"/>
        <x:v>15</x:v>
      </x:c>
      <x:c r="L2851" s="53">
        <x:f t="shared" si="521"/>
        <x:v>25</x:v>
      </x:c>
      <x:c r="M2851" s="54">
        <x:f t="shared" si="522"/>
        <x:v>1549.0805137469315</x:v>
      </x:c>
      <x:c r="N2851" s="54">
        <x:f t="shared" si="523"/>
        <x:v>0.57575035676870245</x:v>
      </x:c>
      <x:c r="O2851" s="55">
        <x:f t="shared" si="524"/>
        <x:v>88264</x:v>
      </x:c>
      <x:c r="P2851" s="55">
        <x:f t="shared" si="525"/>
        <x:v>19360</x:v>
      </x:c>
      <x:c r="Q2851" s="55">
        <x:f t="shared" si="526"/>
        <x:v>39393.758919217558</x:v>
      </x:c>
      <x:c r="R2851" s="55">
        <x:f t="shared" si="527"/>
        <x:v>9510.2410807824417</x:v>
      </x:c>
      <x:c r="S2851" s="1" t="str">
        <x:f t="shared" si="528"/>
        <x:v>YES</x:v>
      </x:c>
      <x:c r="T2851" s="1">
        <x:f t="shared" si="529"/>
        <x:v>9510.2410807824417</x:v>
      </x:c>
    </x:row>
    <x:row r="2852">
      <x:c r="A2852" s="1"/>
      <x:c r="B2852" s="1"/>
      <x:c r="C2852" s="1"/>
      <x:c r="D2852" s="1"/>
      <x:c r="E2852" s="1"/>
      <x:c r="F2852" s="1"/>
      <x:c r="G2852" s="1"/>
      <x:c r="H2852" s="1"/>
      <x:c r="I2852" s="53">
        <x:f t="shared" si="518"/>
        <x:v>4</x:v>
      </x:c>
      <x:c r="J2852" s="53">
        <x:f t="shared" si="519"/>
        <x:v>6</x:v>
      </x:c>
      <x:c r="K2852" s="53">
        <x:f t="shared" si="520"/>
        <x:v>16</x:v>
      </x:c>
      <x:c r="L2852" s="53">
        <x:f t="shared" si="521"/>
        <x:v>26</x:v>
      </x:c>
      <x:c r="M2852" s="54">
        <x:f t="shared" si="522"/>
        <x:v>1614.1412896244206</x:v>
      </x:c>
      <x:c r="N2852" s="54">
        <x:f t="shared" si="523"/>
        <x:v>0.6209314511280698</x:v>
      </x:c>
      <x:c r="O2852" s="55">
        <x:f t="shared" si="524"/>
        <x:v>90964</x:v>
      </x:c>
      <x:c r="P2852" s="55">
        <x:f t="shared" si="525"/>
        <x:v>20240</x:v>
      </x:c>
      <x:c r="Q2852" s="55">
        <x:f t="shared" si="526"/>
        <x:v>40523.286278201747</x:v>
      </x:c>
      <x:c r="R2852" s="55">
        <x:f t="shared" si="527"/>
        <x:v>10200.713721798253</x:v>
      </x:c>
      <x:c r="S2852" s="1" t="str">
        <x:f t="shared" si="528"/>
        <x:v>YES</x:v>
      </x:c>
      <x:c r="T2852" s="1">
        <x:f t="shared" si="529"/>
        <x:v>10200.713721798253</x:v>
      </x:c>
    </x:row>
    <x:row r="2853">
      <x:c r="A2853" s="1"/>
      <x:c r="B2853" s="1"/>
      <x:c r="C2853" s="1"/>
      <x:c r="D2853" s="1"/>
      <x:c r="E2853" s="1"/>
      <x:c r="F2853" s="1"/>
      <x:c r="G2853" s="1"/>
      <x:c r="H2853" s="1"/>
      <x:c r="I2853" s="53">
        <x:f t="shared" si="518"/>
        <x:v>4</x:v>
      </x:c>
      <x:c r="J2853" s="53">
        <x:f t="shared" si="519"/>
        <x:v>6</x:v>
      </x:c>
      <x:c r="K2853" s="53">
        <x:f t="shared" si="520"/>
        <x:v>17</x:v>
      </x:c>
      <x:c r="L2853" s="53">
        <x:f t="shared" si="521"/>
        <x:v>27</x:v>
      </x:c>
      <x:c r="M2853" s="54">
        <x:f t="shared" si="522"/>
        <x:v>1680.701513070961</x:v>
      </x:c>
      <x:c r="N2853" s="54">
        <x:f t="shared" si="523"/>
        <x:v>0.66715382852150074</x:v>
      </x:c>
      <x:c r="O2853" s="55">
        <x:f t="shared" si="524"/>
        <x:v>93664</x:v>
      </x:c>
      <x:c r="P2853" s="55">
        <x:f t="shared" si="525"/>
        <x:v>21120</x:v>
      </x:c>
      <x:c r="Q2853" s="55">
        <x:f t="shared" si="526"/>
        <x:v>41678.845713037517</x:v>
      </x:c>
      <x:c r="R2853" s="55">
        <x:f t="shared" si="527"/>
        <x:v>10865.154286962483</x:v>
      </x:c>
      <x:c r="S2853" s="1" t="str">
        <x:f t="shared" si="528"/>
        <x:v>YES</x:v>
      </x:c>
      <x:c r="T2853" s="1">
        <x:f t="shared" si="529"/>
        <x:v>10865.154286962483</x:v>
      </x:c>
    </x:row>
    <x:row r="2854">
      <x:c r="A2854" s="1"/>
      <x:c r="B2854" s="1"/>
      <x:c r="C2854" s="1"/>
      <x:c r="D2854" s="1"/>
      <x:c r="E2854" s="1"/>
      <x:c r="F2854" s="1"/>
      <x:c r="G2854" s="1"/>
      <x:c r="H2854" s="1"/>
      <x:c r="I2854" s="53">
        <x:f t="shared" si="518"/>
        <x:v>4</x:v>
      </x:c>
      <x:c r="J2854" s="53">
        <x:f t="shared" si="519"/>
        <x:v>6</x:v>
      </x:c>
      <x:c r="K2854" s="53">
        <x:f t="shared" si="520"/>
        <x:v>18</x:v>
      </x:c>
      <x:c r="L2854" s="53">
        <x:f t="shared" si="521"/>
        <x:v>28</x:v>
      </x:c>
      <x:c r="M2854" s="54">
        <x:f t="shared" si="522"/>
        <x:v>1748.7885045295484</x:v>
      </x:c>
      <x:c r="N2854" s="54">
        <x:f t="shared" si="523"/>
        <x:v>0.71443646147885309</x:v>
      </x:c>
      <x:c r="O2854" s="55">
        <x:f t="shared" si="524"/>
        <x:v>96364</x:v>
      </x:c>
      <x:c r="P2854" s="55">
        <x:f t="shared" si="525"/>
        <x:v>22000</x:v>
      </x:c>
      <x:c r="Q2854" s="55">
        <x:f t="shared" si="526"/>
        <x:v>42860.911536971325</x:v>
      </x:c>
      <x:c r="R2854" s="55">
        <x:f t="shared" si="527"/>
        <x:v>11503.088463028675</x:v>
      </x:c>
      <x:c r="S2854" s="1" t="str">
        <x:f t="shared" si="528"/>
        <x:v>YES</x:v>
      </x:c>
      <x:c r="T2854" s="1">
        <x:f t="shared" si="529"/>
        <x:v>11503.088463028675</x:v>
      </x:c>
    </x:row>
    <x:row r="2855">
      <x:c r="A2855" s="1"/>
      <x:c r="B2855" s="1"/>
      <x:c r="C2855" s="1"/>
      <x:c r="D2855" s="1"/>
      <x:c r="E2855" s="1"/>
      <x:c r="F2855" s="1"/>
      <x:c r="G2855" s="1"/>
      <x:c r="H2855" s="1"/>
      <x:c r="I2855" s="53">
        <x:f t="shared" si="518"/>
        <x:v>4</x:v>
      </x:c>
      <x:c r="J2855" s="53">
        <x:f t="shared" si="519"/>
        <x:v>6</x:v>
      </x:c>
      <x:c r="K2855" s="53">
        <x:f t="shared" si="520"/>
        <x:v>19</x:v>
      </x:c>
      <x:c r="L2855" s="53">
        <x:f t="shared" si="521"/>
        <x:v>29</x:v>
      </x:c>
      <x:c r="M2855" s="54">
        <x:f t="shared" si="522"/>
        <x:v>1818.43003316557</x:v>
      </x:c>
      <x:c r="N2855" s="54">
        <x:f t="shared" si="523"/>
        <x:v>0.76279863414275695</x:v>
      </x:c>
      <x:c r="O2855" s="55">
        <x:f t="shared" si="524"/>
        <x:v>99064</x:v>
      </x:c>
      <x:c r="P2855" s="55">
        <x:f t="shared" si="525"/>
        <x:v>22880</x:v>
      </x:c>
      <x:c r="Q2855" s="55">
        <x:f t="shared" si="526"/>
        <x:v>44069.965853568923</x:v>
      </x:c>
      <x:c r="R2855" s="55">
        <x:f t="shared" si="527"/>
        <x:v>12114.034146431077</x:v>
      </x:c>
      <x:c r="S2855" s="1" t="str">
        <x:f t="shared" si="528"/>
        <x:v>YES</x:v>
      </x:c>
      <x:c r="T2855" s="1">
        <x:f t="shared" si="529"/>
        <x:v>12114.034146431077</x:v>
      </x:c>
    </x:row>
    <x:row r="2856">
      <x:c r="A2856" s="1"/>
      <x:c r="B2856" s="1"/>
      <x:c r="C2856" s="1"/>
      <x:c r="D2856" s="1"/>
      <x:c r="E2856" s="1"/>
      <x:c r="F2856" s="1"/>
      <x:c r="G2856" s="1"/>
      <x:c r="H2856" s="1"/>
      <x:c r="I2856" s="53">
        <x:f t="shared" si="518"/>
        <x:v>4</x:v>
      </x:c>
      <x:c r="J2856" s="53">
        <x:f t="shared" si="519"/>
        <x:v>6</x:v>
      </x:c>
      <x:c r="K2856" s="53">
        <x:f t="shared" si="520"/>
        <x:v>20</x:v>
      </x:c>
      <x:c r="L2856" s="53">
        <x:f t="shared" si="521"/>
        <x:v>30</x:v>
      </x:c>
      <x:c r="M2856" s="54">
        <x:f t="shared" si="522"/>
        <x:v>1889.6543238160471</x:v>
      </x:c>
      <x:c r="N2856" s="54">
        <x:f t="shared" si="523"/>
        <x:v>0.81225994709447713</x:v>
      </x:c>
      <x:c r="O2856" s="55">
        <x:f t="shared" si="524"/>
        <x:v>101764</x:v>
      </x:c>
      <x:c r="P2856" s="55">
        <x:f t="shared" si="525"/>
        <x:v>23760</x:v>
      </x:c>
      <x:c r="Q2856" s="55">
        <x:f t="shared" si="526"/>
        <x:v>45306.498677361931</x:v>
      </x:c>
      <x:c r="R2856" s="55">
        <x:f t="shared" si="527"/>
        <x:v>12697.501322638069</x:v>
      </x:c>
      <x:c r="S2856" s="1" t="str">
        <x:f t="shared" si="528"/>
        <x:v>YES</x:v>
      </x:c>
      <x:c r="T2856" s="1">
        <x:f t="shared" si="529"/>
        <x:v>12697.501322638069</x:v>
      </x:c>
    </x:row>
    <x:row r="2857">
      <x:c r="A2857" s="1"/>
      <x:c r="B2857" s="1"/>
      <x:c r="C2857" s="1"/>
      <x:c r="D2857" s="1"/>
      <x:c r="E2857" s="1"/>
      <x:c r="F2857" s="1"/>
      <x:c r="G2857" s="1"/>
      <x:c r="H2857" s="1"/>
      <x:c r="I2857" s="53">
        <x:f t="shared" si="518"/>
        <x:v>4</x:v>
      </x:c>
      <x:c r="J2857" s="53">
        <x:f t="shared" si="519"/>
        <x:v>6</x:v>
      </x:c>
      <x:c r="K2857" s="53">
        <x:f t="shared" si="520"/>
        <x:v>21</x:v>
      </x:c>
      <x:c r="L2857" s="53">
        <x:f t="shared" si="521"/>
        <x:v>31</x:v>
      </x:c>
      <x:c r="M2857" s="54">
        <x:f t="shared" si="522"/>
        <x:v>1962.4900640424908</x:v>
      </x:c>
      <x:c r="N2857" s="54">
        <x:f t="shared" si="523"/>
        <x:v>0.86284032225172969</x:v>
      </x:c>
      <x:c r="O2857" s="55">
        <x:f t="shared" si="524"/>
        <x:v>104464</x:v>
      </x:c>
      <x:c r="P2857" s="55">
        <x:f t="shared" si="525"/>
        <x:v>24640</x:v>
      </x:c>
      <x:c r="Q2857" s="55">
        <x:f t="shared" si="526"/>
        <x:v>46571.008056293242</x:v>
      </x:c>
      <x:c r="R2857" s="55">
        <x:f t="shared" si="527"/>
        <x:v>13252.991943706758</x:v>
      </x:c>
      <x:c r="S2857" s="1" t="str">
        <x:f t="shared" si="528"/>
        <x:v>YES</x:v>
      </x:c>
      <x:c r="T2857" s="1">
        <x:f t="shared" si="529"/>
        <x:v>13252.991943706758</x:v>
      </x:c>
    </x:row>
    <x:row r="2858">
      <x:c r="A2858" s="1"/>
      <x:c r="B2858" s="1"/>
      <x:c r="C2858" s="1"/>
      <x:c r="D2858" s="1"/>
      <x:c r="E2858" s="1"/>
      <x:c r="F2858" s="1"/>
      <x:c r="G2858" s="1"/>
      <x:c r="H2858" s="1"/>
      <x:c r="I2858" s="53">
        <x:f t="shared" si="518"/>
        <x:v>4</x:v>
      </x:c>
      <x:c r="J2858" s="53">
        <x:f t="shared" si="519"/>
        <x:v>6</x:v>
      </x:c>
      <x:c r="K2858" s="53">
        <x:f t="shared" si="520"/>
        <x:v>22</x:v>
      </x:c>
      <x:c r="L2858" s="53">
        <x:f t="shared" si="521"/>
        <x:v>32</x:v>
      </x:c>
      <x:c r="M2858" s="54">
        <x:f t="shared" si="522"/>
        <x:v>2036.966411288887</x:v>
      </x:c>
      <x:c r="N2858" s="54">
        <x:f t="shared" si="523"/>
        <x:v>0.91456000783950486</x:v>
      </x:c>
      <x:c r="O2858" s="55">
        <x:f t="shared" si="524"/>
        <x:v>107164</x:v>
      </x:c>
      <x:c r="P2858" s="55">
        <x:f t="shared" si="525"/>
        <x:v>25520</x:v>
      </x:c>
      <x:c r="Q2858" s="55">
        <x:f t="shared" si="526"/>
        <x:v>47864.000195987624</x:v>
      </x:c>
      <x:c r="R2858" s="55">
        <x:f t="shared" si="527"/>
        <x:v>13779.999804012376</x:v>
      </x:c>
      <x:c r="S2858" s="1" t="str">
        <x:f t="shared" si="528"/>
        <x:v>YES</x:v>
      </x:c>
      <x:c r="T2858" s="1">
        <x:f t="shared" si="529"/>
        <x:v>13779.999804012376</x:v>
      </x:c>
    </x:row>
    <x:row r="2859">
      <x:c r="A2859" s="1"/>
      <x:c r="B2859" s="1"/>
      <x:c r="C2859" s="1"/>
      <x:c r="D2859" s="1"/>
      <x:c r="E2859" s="1"/>
      <x:c r="F2859" s="1"/>
      <x:c r="G2859" s="1"/>
      <x:c r="H2859" s="1"/>
      <x:c r="I2859" s="53">
        <x:f t="shared" si="518"/>
        <x:v>4</x:v>
      </x:c>
      <x:c r="J2859" s="53">
        <x:f t="shared" si="519"/>
        <x:v>6</x:v>
      </x:c>
      <x:c r="K2859" s="53">
        <x:f t="shared" si="520"/>
        <x:v>23</x:v>
      </x:c>
      <x:c r="L2859" s="53">
        <x:f t="shared" si="521"/>
        <x:v>33</x:v>
      </x:c>
      <x:c r="M2859" s="54">
        <x:f t="shared" si="522"/>
        <x:v>2113.1130001463234</x:v>
      </x:c>
      <x:c r="N2859" s="54">
        <x:f t="shared" si="523"/>
        <x:v>0.96743958343494685</x:v>
      </x:c>
      <x:c r="O2859" s="55">
        <x:f t="shared" si="524"/>
        <x:v>109864</x:v>
      </x:c>
      <x:c r="P2859" s="55">
        <x:f t="shared" si="525"/>
        <x:v>26400</x:v>
      </x:c>
      <x:c r="Q2859" s="55">
        <x:f t="shared" si="526"/>
        <x:v>49185.989585873671</x:v>
      </x:c>
      <x:c r="R2859" s="55">
        <x:f t="shared" si="527"/>
        <x:v>14278.010414126329</x:v>
      </x:c>
      <x:c r="S2859" s="1" t="str">
        <x:f t="shared" si="528"/>
        <x:v>YES</x:v>
      </x:c>
      <x:c r="T2859" s="1">
        <x:f t="shared" si="529"/>
        <x:v>14278.010414126329</x:v>
      </x:c>
    </x:row>
    <x:row r="2860">
      <x:c r="A2860" s="1"/>
      <x:c r="B2860" s="1"/>
      <x:c r="C2860" s="1"/>
      <x:c r="D2860" s="1"/>
      <x:c r="E2860" s="1"/>
      <x:c r="F2860" s="1"/>
      <x:c r="G2860" s="1"/>
      <x:c r="H2860" s="1"/>
      <x:c r="I2860" s="53">
        <x:f t="shared" si="518"/>
        <x:v>4</x:v>
      </x:c>
      <x:c r="J2860" s="53">
        <x:f t="shared" si="519"/>
        <x:v>6</x:v>
      </x:c>
      <x:c r="K2860" s="53">
        <x:f t="shared" si="520"/>
        <x:v>24</x:v>
      </x:c>
      <x:c r="L2860" s="53">
        <x:f t="shared" si="521"/>
        <x:v>34</x:v>
      </x:c>
      <x:c r="M2860" s="54">
        <x:f t="shared" si="522"/>
        <x:v>2190.9599497258196</x:v>
      </x:c>
      <x:c r="N2860" s="54">
        <x:f t="shared" si="523"/>
        <x:v>1.0214999650873746</x:v>
      </x:c>
      <x:c r="O2860" s="55">
        <x:f t="shared" si="524"/>
        <x:v>112564</x:v>
      </x:c>
      <x:c r="P2860" s="55">
        <x:f t="shared" si="525"/>
        <x:v>27280</x:v>
      </x:c>
      <x:c r="Q2860" s="55">
        <x:f t="shared" si="526"/>
        <x:v>50537.499127184368</x:v>
      </x:c>
      <x:c r="R2860" s="55">
        <x:f t="shared" si="527"/>
        <x:v>14746.500872815632</x:v>
      </x:c>
      <x:c r="S2860" s="1" t="str">
        <x:f t="shared" si="528"/>
        <x:v>YES</x:v>
      </x:c>
      <x:c r="T2860" s="1">
        <x:f t="shared" si="529"/>
        <x:v>14746.500872815632</x:v>
      </x:c>
    </x:row>
    <x:row r="2861">
      <x:c r="A2861" s="1"/>
      <x:c r="B2861" s="1"/>
      <x:c r="C2861" s="1"/>
      <x:c r="D2861" s="1"/>
      <x:c r="E2861" s="1"/>
      <x:c r="F2861" s="1"/>
      <x:c r="G2861" s="1"/>
      <x:c r="H2861" s="1"/>
      <x:c r="I2861" s="53">
        <x:f t="shared" si="518"/>
        <x:v>4</x:v>
      </x:c>
      <x:c r="J2861" s="53">
        <x:f t="shared" si="519"/>
        <x:v>6</x:v>
      </x:c>
      <x:c r="K2861" s="53">
        <x:f t="shared" si="520"/>
        <x:v>25</x:v>
      </x:c>
      <x:c r="L2861" s="53">
        <x:f t="shared" si="521"/>
        <x:v>35</x:v>
      </x:c>
      <x:c r="M2861" s="54">
        <x:f t="shared" si="522"/>
        <x:v>2270.5378711409166</x:v>
      </x:c>
      <x:c r="N2861" s="54">
        <x:f t="shared" si="523"/>
        <x:v>1.0767624105145255</x:v>
      </x:c>
      <x:c r="O2861" s="55">
        <x:f t="shared" si="524"/>
        <x:v>115264</x:v>
      </x:c>
      <x:c r="P2861" s="55">
        <x:f t="shared" si="525"/>
        <x:v>28160</x:v>
      </x:c>
      <x:c r="Q2861" s="55">
        <x:f t="shared" si="526"/>
        <x:v>51919.060262863131</x:v>
      </x:c>
      <x:c r="R2861" s="55">
        <x:f t="shared" si="527"/>
        <x:v>15184.939737136869</x:v>
      </x:c>
      <x:c r="S2861" s="1" t="str">
        <x:f t="shared" si="528"/>
        <x:v>YES</x:v>
      </x:c>
      <x:c r="T2861" s="1">
        <x:f t="shared" si="529"/>
        <x:v>15184.939737136869</x:v>
      </x:c>
    </x:row>
    <x:row r="2862">
      <x:c r="A2862" s="1"/>
      <x:c r="B2862" s="1"/>
      <x:c r="C2862" s="1"/>
      <x:c r="D2862" s="1"/>
      <x:c r="E2862" s="1"/>
      <x:c r="F2862" s="1"/>
      <x:c r="G2862" s="1"/>
      <x:c r="H2862" s="1"/>
      <x:c r="I2862" s="53" t="n">
        <x:f t="shared" ref="I2862:I2925" si="530">INT((ROW()-ROW($I$46))/((CARROT_CAP+1)*(MESCLUN_CAP+1)))</x:f>
        <x:v>4</x:v>
      </x:c>
      <x:c r="J2862" s="53" t="n">
        <x:f t="shared" ref="J2862:J2925" si="531">MOD(INT((ROW()-ROW($I$46))/(MESCLUN_CAP+1)),CARROT_CAP+1)</x:f>
        <x:v>6</x:v>
      </x:c>
      <x:c r="K2862" s="53" t="n">
        <x:f t="shared" ref="K2862:K2925" si="532">MOD(ROW()-ROW($I$46),MESCLUN_CAP+1)</x:f>
        <x:v>26</x:v>
      </x:c>
      <x:c r="L2862" s="53" t="n">
        <x:f t="shared" ref="L2862:L2925" si="533">SUM(I2862:K2862)</x:f>
        <x:v>36</x:v>
      </x:c>
      <x:c r="M2862" s="54" t="n">
        <x:f t="shared" ref="M2862:M2925" si="534">I2862*TOMATO_HOURS*WEEKS*(1+TOMATO_DIM)^I2862+J2862*CARROT_HOURS*WEEKS*(1+CARROT_DIM)^J2862+K2862*MESCLUN_HOURS*WEEKS*(1+MESCLUN_DIM)^K2862</x:f>
        <x:v>2351.877875101633</x:v>
      </x:c>
      <x:c r="N2862" s="54" t="n">
        <x:f t="shared" ref="N2862:N2925" si="535">MAX(M2862-FARMER_HOURS,0)/TEMP_HOURS_PER_WORKER</x:f>
        <x:v>1.133248524376134</x:v>
      </x:c>
      <x:c r="O2862" s="55" t="n">
        <x:f t="shared" ref="O2862:O2925" si="536">I2862*TOMATO_PRICE+J2862*CARROT_PRICE+K2862*MESCLUN_PRICE</x:f>
        <x:v>117964</x:v>
      </x:c>
      <x:c r="P2862" s="55" t="n">
        <x:f t="shared" ref="P2862:P2925" si="537">I2862*TOMATO_FERTILIZER+J2862*CARROT_FERTILIZER+K2862*MESCLUN_FERTILIZER</x:f>
        <x:v>29040</x:v>
      </x:c>
      <x:c r="Q2862" s="55" t="n">
        <x:f t="shared" ref="Q2862:Q2925" si="538">MIN(M2862,FARMER_HOURS)*FARMER_RATE+MAX(M2862-FARMER_HOURS,0)*TEMP_RATE</x:f>
        <x:v>53331.213109403354</x:v>
      </x:c>
      <x:c r="R2862" s="55" t="n">
        <x:f t="shared" ref="R2862:R2925" si="539">O2862-P2862-Q2862-FIXED_COST</x:f>
        <x:v>15592.786890596646</x:v>
      </x:c>
      <x:c r="S2862" s="1" t="str">
        <x:f t="shared" ref="S2862:S2925" si="540">IF(AND(L2862&lt;=TOTAL_BED_CAP,N2862&lt;=TEMP_WORKER_CAP),"YES","NO")</x:f>
        <x:v>YES</x:v>
      </x:c>
      <x:c r="T2862" s="1" t="n">
        <x:f t="shared" ref="T2862:T2925" si="541">IF(S2862="YES",R2862,-1E+99)</x:f>
        <x:v>15592.786890596646</x:v>
      </x:c>
    </x:row>
    <x:row r="2863">
      <x:c r="A2863" s="1"/>
      <x:c r="B2863" s="1"/>
      <x:c r="C2863" s="1"/>
      <x:c r="D2863" s="1"/>
      <x:c r="E2863" s="1"/>
      <x:c r="F2863" s="1"/>
      <x:c r="G2863" s="1"/>
      <x:c r="H2863" s="1"/>
      <x:c r="I2863" s="53">
        <x:f t="shared" si="530"/>
        <x:v>4</x:v>
      </x:c>
      <x:c r="J2863" s="53">
        <x:f t="shared" si="531"/>
        <x:v>6</x:v>
      </x:c>
      <x:c r="K2863" s="53">
        <x:f t="shared" si="532"/>
        <x:v>27</x:v>
      </x:c>
      <x:c r="L2863" s="53">
        <x:f t="shared" si="533"/>
        <x:v>37</x:v>
      </x:c>
      <x:c r="M2863" s="54">
        <x:f t="shared" si="534"/>
        <x:v>2435.0115796213913</x:v>
      </x:c>
      <x:c r="N2863" s="54">
        <x:f t="shared" si="535"/>
        <x:v>1.1909802636259661</x:v>
      </x:c>
      <x:c r="O2863" s="55">
        <x:f t="shared" si="536"/>
        <x:v>120664</x:v>
      </x:c>
      <x:c r="P2863" s="55">
        <x:f t="shared" si="537"/>
        <x:v>29920</x:v>
      </x:c>
      <x:c r="Q2863" s="55">
        <x:f t="shared" si="538"/>
        <x:v>54774.506590649151</x:v>
      </x:c>
      <x:c r="R2863" s="55">
        <x:f t="shared" si="539"/>
        <x:v>15969.493409350849</x:v>
      </x:c>
      <x:c r="S2863" s="1" t="str">
        <x:f t="shared" si="540"/>
        <x:v>YES</x:v>
      </x:c>
      <x:c r="T2863" s="1">
        <x:f t="shared" si="541"/>
        <x:v>15969.493409350849</x:v>
      </x:c>
    </x:row>
    <x:row r="2864">
      <x:c r="A2864" s="1"/>
      <x:c r="B2864" s="1"/>
      <x:c r="C2864" s="1"/>
      <x:c r="D2864" s="1"/>
      <x:c r="E2864" s="1"/>
      <x:c r="F2864" s="1"/>
      <x:c r="G2864" s="1"/>
      <x:c r="H2864" s="1"/>
      <x:c r="I2864" s="53">
        <x:f t="shared" si="530"/>
        <x:v>4</x:v>
      </x:c>
      <x:c r="J2864" s="53">
        <x:f t="shared" si="531"/>
        <x:v>6</x:v>
      </x:c>
      <x:c r="K2864" s="53">
        <x:f t="shared" si="532"/>
        <x:v>28</x:v>
      </x:c>
      <x:c r="L2864" s="53">
        <x:f t="shared" si="533"/>
        <x:v>38</x:v>
      </x:c>
      <x:c r="M2864" s="54">
        <x:f t="shared" si="534"/>
        <x:v>2519.9711178385451</x:v>
      </x:c>
      <x:c r="N2864" s="54">
        <x:f t="shared" si="535"/>
        <x:v>1.2499799429434342</x:v>
      </x:c>
      <x:c r="O2864" s="55">
        <x:f t="shared" si="536"/>
        <x:v>123364</x:v>
      </x:c>
      <x:c r="P2864" s="55">
        <x:f t="shared" si="537"/>
        <x:v>30800</x:v>
      </x:c>
      <x:c r="Q2864" s="55">
        <x:f t="shared" si="538"/>
        <x:v>56249.49857358585</x:v>
      </x:c>
      <x:c r="R2864" s="55">
        <x:f t="shared" si="539"/>
        <x:v>16314.50142641415</x:v>
      </x:c>
      <x:c r="S2864" s="1" t="str">
        <x:f t="shared" si="540"/>
        <x:v>YES</x:v>
      </x:c>
      <x:c r="T2864" s="1">
        <x:f t="shared" si="541"/>
        <x:v>16314.50142641415</x:v>
      </x:c>
    </x:row>
    <x:row r="2865">
      <x:c r="A2865" s="1"/>
      <x:c r="B2865" s="1"/>
      <x:c r="C2865" s="1"/>
      <x:c r="D2865" s="1"/>
      <x:c r="E2865" s="1"/>
      <x:c r="F2865" s="1"/>
      <x:c r="G2865" s="1"/>
      <x:c r="H2865" s="1"/>
      <x:c r="I2865" s="53">
        <x:f t="shared" si="530"/>
        <x:v>4</x:v>
      </x:c>
      <x:c r="J2865" s="53">
        <x:f t="shared" si="531"/>
        <x:v>6</x:v>
      </x:c>
      <x:c r="K2865" s="53">
        <x:f t="shared" si="532"/>
        <x:v>29</x:v>
      </x:c>
      <x:c r="L2865" s="53">
        <x:f t="shared" si="533"/>
        <x:v>39</x:v>
      </x:c>
      <x:c r="M2865" s="54">
        <x:f t="shared" si="534"/>
        <x:v>2606.7891459541988</x:v>
      </x:c>
      <x:c r="N2865" s="54">
        <x:f t="shared" si="535"/>
        <x:v>1.3102702402459714</x:v>
      </x:c>
      <x:c r="O2865" s="55">
        <x:f t="shared" si="536"/>
        <x:v>126064</x:v>
      </x:c>
      <x:c r="P2865" s="55">
        <x:f t="shared" si="537"/>
        <x:v>31680</x:v>
      </x:c>
      <x:c r="Q2865" s="55">
        <x:f t="shared" si="538"/>
        <x:v>57756.756006149284</x:v>
      </x:c>
      <x:c r="R2865" s="55">
        <x:f t="shared" si="539"/>
        <x:v>16627.243993850716</x:v>
      </x:c>
      <x:c r="S2865" s="1" t="str">
        <x:f t="shared" si="540"/>
        <x:v>YES</x:v>
      </x:c>
      <x:c r="T2865" s="1">
        <x:f t="shared" si="541"/>
        <x:v>16627.243993850716</x:v>
      </x:c>
    </x:row>
    <x:row r="2866">
      <x:c r="A2866" s="1"/>
      <x:c r="B2866" s="1"/>
      <x:c r="C2866" s="1"/>
      <x:c r="D2866" s="1"/>
      <x:c r="E2866" s="1"/>
      <x:c r="F2866" s="1"/>
      <x:c r="G2866" s="1"/>
      <x:c r="H2866" s="1"/>
      <x:c r="I2866" s="53">
        <x:f t="shared" si="530"/>
        <x:v>4</x:v>
      </x:c>
      <x:c r="J2866" s="53">
        <x:f t="shared" si="531"/>
        <x:v>6</x:v>
      </x:c>
      <x:c r="K2866" s="53">
        <x:f t="shared" si="532"/>
        <x:v>30</x:v>
      </x:c>
      <x:c r="L2866" s="53">
        <x:f t="shared" si="533"/>
        <x:v>40</x:v>
      </x:c>
      <x:c r="M2866" s="54">
        <x:f t="shared" si="534"/>
        <x:v>2695.498851287969</x:v>
      </x:c>
      <x:c r="N2866" s="54">
        <x:f t="shared" si="535"/>
        <x:v>1.3718742022833119</x:v>
      </x:c>
      <x:c r="O2866" s="55">
        <x:f t="shared" si="536"/>
        <x:v>128764</x:v>
      </x:c>
      <x:c r="P2866" s="55">
        <x:f t="shared" si="537"/>
        <x:v>32560</x:v>
      </x:c>
      <x:c r="Q2866" s="55">
        <x:f t="shared" si="538"/>
        <x:v>59296.855057082794</x:v>
      </x:c>
      <x:c r="R2866" s="55">
        <x:f t="shared" si="539"/>
        <x:v>16907.144942917206</x:v>
      </x:c>
      <x:c r="S2866" s="1" t="str">
        <x:f t="shared" si="540"/>
        <x:v>YES</x:v>
      </x:c>
      <x:c r="T2866" s="1">
        <x:f t="shared" si="541"/>
        <x:v>16907.144942917206</x:v>
      </x:c>
    </x:row>
    <x:row r="2867">
      <x:c r="A2867" s="1"/>
      <x:c r="B2867" s="1"/>
      <x:c r="C2867" s="1"/>
      <x:c r="D2867" s="1"/>
      <x:c r="E2867" s="1"/>
      <x:c r="F2867" s="1"/>
      <x:c r="G2867" s="1"/>
      <x:c r="H2867" s="1"/>
      <x:c r="I2867" s="53">
        <x:f t="shared" si="530"/>
        <x:v>4</x:v>
      </x:c>
      <x:c r="J2867" s="53">
        <x:f t="shared" si="531"/>
        <x:v>7</x:v>
      </x:c>
      <x:c r="K2867" s="53">
        <x:f t="shared" si="532"/>
        <x:v>0</x:v>
      </x:c>
      <x:c r="L2867" s="53">
        <x:f t="shared" si="533"/>
        <x:v>11</x:v>
      </x:c>
      <x:c r="M2867" s="54">
        <x:f t="shared" si="534"/>
        <x:v>776.70000827032482</x:v>
      </x:c>
      <x:c r="N2867" s="54">
        <x:f t="shared" si="535"/>
        <x:v>3.9375005743281122E-2</x:v>
      </x:c>
      <x:c r="O2867" s="55">
        <x:f t="shared" si="536"/>
        <x:v>49858</x:v>
      </x:c>
      <x:c r="P2867" s="55">
        <x:f t="shared" si="537"/>
        <x:v>6600</x:v>
      </x:c>
      <x:c r="Q2867" s="55">
        <x:f t="shared" si="538"/>
        <x:v>25984.375143582027</x:v>
      </x:c>
      <x:c r="R2867" s="55">
        <x:f t="shared" si="539"/>
        <x:v>-2726.3751435820268</x:v>
      </x:c>
      <x:c r="S2867" s="1" t="str">
        <x:f t="shared" si="540"/>
        <x:v>YES</x:v>
      </x:c>
      <x:c r="T2867" s="1">
        <x:f t="shared" si="541"/>
        <x:v>-2726.3751435820268</x:v>
      </x:c>
    </x:row>
    <x:row r="2868">
      <x:c r="A2868" s="1"/>
      <x:c r="B2868" s="1"/>
      <x:c r="C2868" s="1"/>
      <x:c r="D2868" s="1"/>
      <x:c r="E2868" s="1"/>
      <x:c r="F2868" s="1"/>
      <x:c r="G2868" s="1"/>
      <x:c r="H2868" s="1"/>
      <x:c r="I2868" s="53">
        <x:f t="shared" si="530"/>
        <x:v>4</x:v>
      </x:c>
      <x:c r="J2868" s="53">
        <x:f t="shared" si="531"/>
        <x:v>7</x:v>
      </x:c>
      <x:c r="K2868" s="53">
        <x:f t="shared" si="532"/>
        <x:v>1</x:v>
      </x:c>
      <x:c r="L2868" s="53">
        <x:f t="shared" si="533"/>
        <x:v>12</x:v>
      </x:c>
      <x:c r="M2868" s="54">
        <x:f t="shared" si="534"/>
        <x:v>822.26250827032482</x:v>
      </x:c>
      <x:c r="N2868" s="54">
        <x:f t="shared" si="535"/>
        <x:v>7.1015630743281127E-2</x:v>
      </x:c>
      <x:c r="O2868" s="55">
        <x:f t="shared" si="536"/>
        <x:v>52558</x:v>
      </x:c>
      <x:c r="P2868" s="55">
        <x:f t="shared" si="537"/>
        <x:v>7480</x:v>
      </x:c>
      <x:c r="Q2868" s="55">
        <x:f t="shared" si="538"/>
        <x:v>26775.390768582027</x:v>
      </x:c>
      <x:c r="R2868" s="55">
        <x:f t="shared" si="539"/>
        <x:v>-1697.3907685820268</x:v>
      </x:c>
      <x:c r="S2868" s="1" t="str">
        <x:f t="shared" si="540"/>
        <x:v>YES</x:v>
      </x:c>
      <x:c r="T2868" s="1">
        <x:f t="shared" si="541"/>
        <x:v>-1697.3907685820268</x:v>
      </x:c>
    </x:row>
    <x:row r="2869">
      <x:c r="A2869" s="1"/>
      <x:c r="B2869" s="1"/>
      <x:c r="C2869" s="1"/>
      <x:c r="D2869" s="1"/>
      <x:c r="E2869" s="1"/>
      <x:c r="F2869" s="1"/>
      <x:c r="G2869" s="1"/>
      <x:c r="H2869" s="1"/>
      <x:c r="I2869" s="53">
        <x:f t="shared" si="530"/>
        <x:v>4</x:v>
      </x:c>
      <x:c r="J2869" s="53">
        <x:f t="shared" si="531"/>
        <x:v>7</x:v>
      </x:c>
      <x:c r="K2869" s="53">
        <x:f t="shared" si="532"/>
        <x:v>2</x:v>
      </x:c>
      <x:c r="L2869" s="53">
        <x:f t="shared" si="533"/>
        <x:v>13</x:v>
      </x:c>
      <x:c r="M2869" s="54">
        <x:f t="shared" si="534"/>
        <x:v>868.96407077032484</x:v>
      </x:c>
      <x:c r="N2869" s="54">
        <x:f t="shared" si="535"/>
        <x:v>0.10344727136828114</x:v>
      </x:c>
      <x:c r="O2869" s="55">
        <x:f t="shared" si="536"/>
        <x:v>55258</x:v>
      </x:c>
      <x:c r="P2869" s="55">
        <x:f t="shared" si="537"/>
        <x:v>8360</x:v>
      </x:c>
      <x:c r="Q2869" s="55">
        <x:f t="shared" si="538"/>
        <x:v>27586.181784207027</x:v>
      </x:c>
      <x:c r="R2869" s="55">
        <x:f t="shared" si="539"/>
        <x:v>-688.18178420702679</x:v>
      </x:c>
      <x:c r="S2869" s="1" t="str">
        <x:f t="shared" si="540"/>
        <x:v>YES</x:v>
      </x:c>
      <x:c r="T2869" s="1">
        <x:f t="shared" si="541"/>
        <x:v>-688.18178420702679</x:v>
      </x:c>
    </x:row>
    <x:row r="2870">
      <x:c r="A2870" s="1"/>
      <x:c r="B2870" s="1"/>
      <x:c r="C2870" s="1"/>
      <x:c r="D2870" s="1"/>
      <x:c r="E2870" s="1"/>
      <x:c r="F2870" s="1"/>
      <x:c r="G2870" s="1"/>
      <x:c r="H2870" s="1"/>
      <x:c r="I2870" s="53">
        <x:f t="shared" si="530"/>
        <x:v>4</x:v>
      </x:c>
      <x:c r="J2870" s="53">
        <x:f t="shared" si="531"/>
        <x:v>7</x:v>
      </x:c>
      <x:c r="K2870" s="53">
        <x:f t="shared" si="532"/>
        <x:v>3</x:v>
      </x:c>
      <x:c r="L2870" s="53">
        <x:f t="shared" si="533"/>
        <x:v>14</x:v>
      </x:c>
      <x:c r="M2870" s="54">
        <x:f t="shared" si="534"/>
        <x:v>916.82605319219977</x:v>
      </x:c>
      <x:c r="N2870" s="54">
        <x:f t="shared" si="535"/>
        <x:v>0.13668475916124984</x:v>
      </x:c>
      <x:c r="O2870" s="55">
        <x:f t="shared" si="536"/>
        <x:v>57958</x:v>
      </x:c>
      <x:c r="P2870" s="55">
        <x:f t="shared" si="537"/>
        <x:v>9240</x:v>
      </x:c>
      <x:c r="Q2870" s="55">
        <x:f t="shared" si="538"/>
        <x:v>28417.118979031246</x:v>
      </x:c>
      <x:c r="R2870" s="55">
        <x:f t="shared" si="539"/>
        <x:v>300.88102096875446</x:v>
      </x:c>
      <x:c r="S2870" s="1" t="str">
        <x:f t="shared" si="540"/>
        <x:v>YES</x:v>
      </x:c>
      <x:c r="T2870" s="1">
        <x:f t="shared" si="541"/>
        <x:v>300.88102096875446</x:v>
      </x:c>
    </x:row>
    <x:row r="2871">
      <x:c r="A2871" s="1"/>
      <x:c r="B2871" s="1"/>
      <x:c r="C2871" s="1"/>
      <x:c r="D2871" s="1"/>
      <x:c r="E2871" s="1"/>
      <x:c r="F2871" s="1"/>
      <x:c r="G2871" s="1"/>
      <x:c r="H2871" s="1"/>
      <x:c r="I2871" s="53">
        <x:f t="shared" si="530"/>
        <x:v>4</x:v>
      </x:c>
      <x:c r="J2871" s="53">
        <x:f t="shared" si="531"/>
        <x:v>7</x:v>
      </x:c>
      <x:c r="K2871" s="53">
        <x:f t="shared" si="532"/>
        <x:v>4</x:v>
      </x:c>
      <x:c r="L2871" s="53">
        <x:f t="shared" si="533"/>
        <x:v>15</x:v>
      </x:c>
      <x:c r="M2871" s="54">
        <x:f t="shared" si="534"/>
        <x:v>965.87016891485609</x:v>
      </x:c>
      <x:c r="N2871" s="54">
        <x:f t="shared" si="535"/>
        <x:v>0.17074317285753896</x:v>
      </x:c>
      <x:c r="O2871" s="55">
        <x:f t="shared" si="536"/>
        <x:v>60658</x:v>
      </x:c>
      <x:c r="P2871" s="55">
        <x:f t="shared" si="537"/>
        <x:v>10120</x:v>
      </x:c>
      <x:c r="Q2871" s="55">
        <x:f t="shared" si="538"/>
        <x:v>29268.579321438476</x:v>
      </x:c>
      <x:c r="R2871" s="55">
        <x:f t="shared" si="539"/>
        <x:v>1269.4206785615243</x:v>
      </x:c>
      <x:c r="S2871" s="1" t="str">
        <x:f t="shared" si="540"/>
        <x:v>YES</x:v>
      </x:c>
      <x:c r="T2871" s="1">
        <x:f t="shared" si="541"/>
        <x:v>1269.4206785615243</x:v>
      </x:c>
    </x:row>
    <x:row r="2872">
      <x:c r="A2872" s="1"/>
      <x:c r="B2872" s="1"/>
      <x:c r="C2872" s="1"/>
      <x:c r="D2872" s="1"/>
      <x:c r="E2872" s="1"/>
      <x:c r="F2872" s="1"/>
      <x:c r="G2872" s="1"/>
      <x:c r="H2872" s="1"/>
      <x:c r="I2872" s="53">
        <x:f t="shared" si="530"/>
        <x:v>4</x:v>
      </x:c>
      <x:c r="J2872" s="53">
        <x:f t="shared" si="531"/>
        <x:v>7</x:v>
      </x:c>
      <x:c r="K2872" s="53">
        <x:f t="shared" si="532"/>
        <x:v>5</x:v>
      </x:c>
      <x:c r="L2872" s="53">
        <x:f t="shared" si="533"/>
        <x:v>16</x:v>
      </x:c>
      <x:c r="M2872" s="54">
        <x:f t="shared" si="534"/>
        <x:v>1016.1184928360597</x:v>
      </x:c>
      <x:c r="N2872" s="54">
        <x:f t="shared" si="535"/>
        <x:v>0.20563784224726364</x:v>
      </x:c>
      <x:c r="O2872" s="55">
        <x:f t="shared" si="536"/>
        <x:v>63358</x:v>
      </x:c>
      <x:c r="P2872" s="55">
        <x:f t="shared" si="537"/>
        <x:v>11000</x:v>
      </x:c>
      <x:c r="Q2872" s="55">
        <x:f t="shared" si="538"/>
        <x:v>30140.94605618159</x:v>
      </x:c>
      <x:c r="R2872" s="55">
        <x:f t="shared" si="539"/>
        <x:v>2217.0539438184096</x:v>
      </x:c>
      <x:c r="S2872" s="1" t="str">
        <x:f t="shared" si="540"/>
        <x:v>YES</x:v>
      </x:c>
      <x:c r="T2872" s="1">
        <x:f t="shared" si="541"/>
        <x:v>2217.0539438184096</x:v>
      </x:c>
    </x:row>
    <x:row r="2873">
      <x:c r="A2873" s="1"/>
      <x:c r="B2873" s="1"/>
      <x:c r="C2873" s="1"/>
      <x:c r="D2873" s="1"/>
      <x:c r="E2873" s="1"/>
      <x:c r="F2873" s="1"/>
      <x:c r="G2873" s="1"/>
      <x:c r="H2873" s="1"/>
      <x:c r="I2873" s="53">
        <x:f t="shared" si="530"/>
        <x:v>4</x:v>
      </x:c>
      <x:c r="J2873" s="53">
        <x:f t="shared" si="531"/>
        <x:v>7</x:v>
      </x:c>
      <x:c r="K2873" s="53">
        <x:f t="shared" si="532"/>
        <x:v>6</x:v>
      </x:c>
      <x:c r="L2873" s="53">
        <x:f t="shared" si="533"/>
        <x:v>17</x:v>
      </x:c>
      <x:c r="M2873" s="54">
        <x:f t="shared" si="534"/>
        <x:v>1067.5934670176925</x:v>
      </x:c>
      <x:c r="N2873" s="54">
        <x:f t="shared" si="535"/>
        <x:v>0.24138435209561981</x:v>
      </x:c>
      <x:c r="O2873" s="55">
        <x:f t="shared" si="536"/>
        <x:v>66058</x:v>
      </x:c>
      <x:c r="P2873" s="55">
        <x:f t="shared" si="537"/>
        <x:v>11880</x:v>
      </x:c>
      <x:c r="Q2873" s="55">
        <x:f t="shared" si="538"/>
        <x:v>31034.608802390496</x:v>
      </x:c>
      <x:c r="R2873" s="55">
        <x:f t="shared" si="539"/>
        <x:v>3143.3911976095042</x:v>
      </x:c>
      <x:c r="S2873" s="1" t="str">
        <x:f t="shared" si="540"/>
        <x:v>YES</x:v>
      </x:c>
      <x:c r="T2873" s="1">
        <x:f t="shared" si="541"/>
        <x:v>3143.3911976095042</x:v>
      </x:c>
    </x:row>
    <x:row r="2874">
      <x:c r="A2874" s="1"/>
      <x:c r="B2874" s="1"/>
      <x:c r="C2874" s="1"/>
      <x:c r="D2874" s="1"/>
      <x:c r="E2874" s="1"/>
      <x:c r="F2874" s="1"/>
      <x:c r="G2874" s="1"/>
      <x:c r="H2874" s="1"/>
      <x:c r="I2874" s="53">
        <x:f t="shared" si="530"/>
        <x:v>4</x:v>
      </x:c>
      <x:c r="J2874" s="53">
        <x:f t="shared" si="531"/>
        <x:v>7</x:v>
      </x:c>
      <x:c r="K2874" s="53">
        <x:f t="shared" si="532"/>
        <x:v>7</x:v>
      </x:c>
      <x:c r="L2874" s="53">
        <x:f t="shared" si="533"/>
        <x:v>18</x:v>
      </x:c>
      <x:c r="M2874" s="54">
        <x:f t="shared" si="534"/>
        <x:v>1120.3179064156529</x:v>
      </x:c>
      <x:c r="N2874" s="54">
        <x:f t="shared" si="535"/>
        <x:v>0.27799854612198122</x:v>
      </x:c>
      <x:c r="O2874" s="55">
        <x:f t="shared" si="536"/>
        <x:v>68758</x:v>
      </x:c>
      <x:c r="P2874" s="55">
        <x:f t="shared" si="537"/>
        <x:v>12760</x:v>
      </x:c>
      <x:c r="Q2874" s="55">
        <x:f t="shared" si="538"/>
        <x:v>31949.96365304953</x:v>
      </x:c>
      <x:c r="R2874" s="55">
        <x:f t="shared" si="539"/>
        <x:v>4048.03634695047</x:v>
      </x:c>
      <x:c r="S2874" s="1" t="str">
        <x:f t="shared" si="540"/>
        <x:v>YES</x:v>
      </x:c>
      <x:c r="T2874" s="1">
        <x:f t="shared" si="541"/>
        <x:v>4048.03634695047</x:v>
      </x:c>
    </x:row>
    <x:row r="2875">
      <x:c r="A2875" s="1"/>
      <x:c r="B2875" s="1"/>
      <x:c r="C2875" s="1"/>
      <x:c r="D2875" s="1"/>
      <x:c r="E2875" s="1"/>
      <x:c r="F2875" s="1"/>
      <x:c r="G2875" s="1"/>
      <x:c r="H2875" s="1"/>
      <x:c r="I2875" s="53">
        <x:f t="shared" si="530"/>
        <x:v>4</x:v>
      </x:c>
      <x:c r="J2875" s="53">
        <x:f t="shared" si="531"/>
        <x:v>7</x:v>
      </x:c>
      <x:c r="K2875" s="53">
        <x:f t="shared" si="532"/>
        <x:v>8</x:v>
      </x:c>
      <x:c r="L2875" s="53">
        <x:f t="shared" si="533"/>
        <x:v>19</x:v>
      </x:c>
      <x:c r="M2875" s="54">
        <x:f t="shared" si="534"/>
        <x:v>1174.3150046956332</x:v>
      </x:c>
      <x:c r="N2875" s="54">
        <x:f t="shared" si="535"/>
        <x:v>0.31549653103863418</x:v>
      </x:c>
      <x:c r="O2875" s="55">
        <x:f t="shared" si="536"/>
        <x:v>71458</x:v>
      </x:c>
      <x:c r="P2875" s="55">
        <x:f t="shared" si="537"/>
        <x:v>13640</x:v>
      </x:c>
      <x:c r="Q2875" s="55">
        <x:f t="shared" si="538"/>
        <x:v>32887.413275965853</x:v>
      </x:c>
      <x:c r="R2875" s="55">
        <x:f t="shared" si="539"/>
        <x:v>4930.5867240341468</x:v>
      </x:c>
      <x:c r="S2875" s="1" t="str">
        <x:f t="shared" si="540"/>
        <x:v>YES</x:v>
      </x:c>
      <x:c r="T2875" s="1">
        <x:f t="shared" si="541"/>
        <x:v>4930.5867240341468</x:v>
      </x:c>
    </x:row>
    <x:row r="2876">
      <x:c r="A2876" s="1"/>
      <x:c r="B2876" s="1"/>
      <x:c r="C2876" s="1"/>
      <x:c r="D2876" s="1"/>
      <x:c r="E2876" s="1"/>
      <x:c r="F2876" s="1"/>
      <x:c r="G2876" s="1"/>
      <x:c r="H2876" s="1"/>
      <x:c r="I2876" s="53">
        <x:f t="shared" si="530"/>
        <x:v>4</x:v>
      </x:c>
      <x:c r="J2876" s="53">
        <x:f t="shared" si="531"/>
        <x:v>7</x:v>
      </x:c>
      <x:c r="K2876" s="53">
        <x:f t="shared" si="532"/>
        <x:v>9</x:v>
      </x:c>
      <x:c r="L2876" s="53">
        <x:f t="shared" si="533"/>
        <x:v>20</x:v>
      </x:c>
      <x:c r="M2876" s="54">
        <x:f t="shared" si="534"/>
        <x:v>1229.6083401360277</x:v>
      </x:c>
      <x:c r="N2876" s="54">
        <x:f t="shared" si="535"/>
        <x:v>0.35389468065001922</x:v>
      </x:c>
      <x:c r="O2876" s="55">
        <x:f t="shared" si="536"/>
        <x:v>74158</x:v>
      </x:c>
      <x:c r="P2876" s="55">
        <x:f t="shared" si="537"/>
        <x:v>14520</x:v>
      </x:c>
      <x:c r="Q2876" s="55">
        <x:f t="shared" si="538"/>
        <x:v>33847.367016250479</x:v>
      </x:c>
      <x:c r="R2876" s="55">
        <x:f t="shared" si="539"/>
        <x:v>5790.6329837495214</x:v>
      </x:c>
      <x:c r="S2876" s="1" t="str">
        <x:f t="shared" si="540"/>
        <x:v>YES</x:v>
      </x:c>
      <x:c r="T2876" s="1">
        <x:f t="shared" si="541"/>
        <x:v>5790.6329837495214</x:v>
      </x:c>
    </x:row>
    <x:row r="2877">
      <x:c r="A2877" s="1"/>
      <x:c r="B2877" s="1"/>
      <x:c r="C2877" s="1"/>
      <x:c r="D2877" s="1"/>
      <x:c r="E2877" s="1"/>
      <x:c r="F2877" s="1"/>
      <x:c r="G2877" s="1"/>
      <x:c r="H2877" s="1"/>
      <x:c r="I2877" s="53">
        <x:f t="shared" si="530"/>
        <x:v>4</x:v>
      </x:c>
      <x:c r="J2877" s="53">
        <x:f t="shared" si="531"/>
        <x:v>7</x:v>
      </x:c>
      <x:c r="K2877" s="53">
        <x:f t="shared" si="532"/>
        <x:v>10</x:v>
      </x:c>
      <x:c r="L2877" s="53">
        <x:f t="shared" si="533"/>
        <x:v>21</x:v>
      </x:c>
      <x:c r="M2877" s="54">
        <x:f t="shared" si="534"/>
        <x:v>1286.2218816192405</x:v>
      </x:c>
      <x:c r="N2877" s="54">
        <x:f t="shared" si="535"/>
        <x:v>0.39320964001336151</x:v>
      </x:c>
      <x:c r="O2877" s="55">
        <x:f t="shared" si="536"/>
        <x:v>76858</x:v>
      </x:c>
      <x:c r="P2877" s="55">
        <x:f t="shared" si="537"/>
        <x:v>15400</x:v>
      </x:c>
      <x:c r="Q2877" s="55">
        <x:f t="shared" si="538"/>
        <x:v>34830.241000334034</x:v>
      </x:c>
      <x:c r="R2877" s="55">
        <x:f t="shared" si="539"/>
        <x:v>6627.7589996659663</x:v>
      </x:c>
      <x:c r="S2877" s="1" t="str">
        <x:f t="shared" si="540"/>
        <x:v>YES</x:v>
      </x:c>
      <x:c r="T2877" s="1">
        <x:f t="shared" si="541"/>
        <x:v>6627.7589996659663</x:v>
      </x:c>
    </x:row>
    <x:row r="2878">
      <x:c r="A2878" s="1"/>
      <x:c r="B2878" s="1"/>
      <x:c r="C2878" s="1"/>
      <x:c r="D2878" s="1"/>
      <x:c r="E2878" s="1"/>
      <x:c r="F2878" s="1"/>
      <x:c r="G2878" s="1"/>
      <x:c r="H2878" s="1"/>
      <x:c r="I2878" s="53">
        <x:f t="shared" si="530"/>
        <x:v>4</x:v>
      </x:c>
      <x:c r="J2878" s="53">
        <x:f t="shared" si="531"/>
        <x:v>7</x:v>
      </x:c>
      <x:c r="K2878" s="53">
        <x:f t="shared" si="532"/>
        <x:v>11</x:v>
      </x:c>
      <x:c r="L2878" s="53">
        <x:f t="shared" si="533"/>
        <x:v>22</x:v>
      </x:c>
      <x:c r="M2878" s="54">
        <x:f t="shared" si="534"/>
        <x:v>1344.1799947126797</x:v>
      </x:c>
      <x:c r="N2878" s="54">
        <x:f t="shared" si="535"/>
        <x:v>0.4334583296615831</x:v>
      </x:c>
      <x:c r="O2878" s="55">
        <x:f t="shared" si="536"/>
        <x:v>79558</x:v>
      </x:c>
      <x:c r="P2878" s="55">
        <x:f t="shared" si="537"/>
        <x:v>16280</x:v>
      </x:c>
      <x:c r="Q2878" s="55">
        <x:f t="shared" si="538"/>
        <x:v>35836.458241539578</x:v>
      </x:c>
      <x:c r="R2878" s="55">
        <x:f t="shared" si="539"/>
        <x:v>7441.541758460422</x:v>
      </x:c>
      <x:c r="S2878" s="1" t="str">
        <x:f t="shared" si="540"/>
        <x:v>YES</x:v>
      </x:c>
      <x:c r="T2878" s="1">
        <x:f t="shared" si="541"/>
        <x:v>7441.541758460422</x:v>
      </x:c>
    </x:row>
    <x:row r="2879">
      <x:c r="A2879" s="1"/>
      <x:c r="B2879" s="1"/>
      <x:c r="C2879" s="1"/>
      <x:c r="D2879" s="1"/>
      <x:c r="E2879" s="1"/>
      <x:c r="F2879" s="1"/>
      <x:c r="G2879" s="1"/>
      <x:c r="H2879" s="1"/>
      <x:c r="I2879" s="53">
        <x:f t="shared" si="530"/>
        <x:v>4</x:v>
      </x:c>
      <x:c r="J2879" s="53">
        <x:f t="shared" si="531"/>
        <x:v>7</x:v>
      </x:c>
      <x:c r="K2879" s="53">
        <x:f t="shared" si="532"/>
        <x:v>12</x:v>
      </x:c>
      <x:c r="L2879" s="53">
        <x:f t="shared" si="533"/>
        <x:v>23</x:v>
      </x:c>
      <x:c r="M2879" s="54">
        <x:f t="shared" si="534"/>
        <x:v>1403.5074478407441</x:v>
      </x:c>
      <x:c r="N2879" s="54">
        <x:f t="shared" si="535"/>
        <x:v>0.47465794988940563</x:v>
      </x:c>
      <x:c r="O2879" s="55">
        <x:f t="shared" si="536"/>
        <x:v>82258</x:v>
      </x:c>
      <x:c r="P2879" s="55">
        <x:f t="shared" si="537"/>
        <x:v>17160</x:v>
      </x:c>
      <x:c r="Q2879" s="55">
        <x:f t="shared" si="538"/>
        <x:v>36866.448747235139</x:v>
      </x:c>
      <x:c r="R2879" s="55">
        <x:f t="shared" si="539"/>
        <x:v>8231.5512527648607</x:v>
      </x:c>
      <x:c r="S2879" s="1" t="str">
        <x:f t="shared" si="540"/>
        <x:v>YES</x:v>
      </x:c>
      <x:c r="T2879" s="1">
        <x:f t="shared" si="541"/>
        <x:v>8231.5512527648607</x:v>
      </x:c>
    </x:row>
    <x:row r="2880">
      <x:c r="A2880" s="1"/>
      <x:c r="B2880" s="1"/>
      <x:c r="C2880" s="1"/>
      <x:c r="D2880" s="1"/>
      <x:c r="E2880" s="1"/>
      <x:c r="F2880" s="1"/>
      <x:c r="G2880" s="1"/>
      <x:c r="H2880" s="1"/>
      <x:c r="I2880" s="53">
        <x:f t="shared" si="530"/>
        <x:v>4</x:v>
      </x:c>
      <x:c r="J2880" s="53">
        <x:f t="shared" si="531"/>
        <x:v>7</x:v>
      </x:c>
      <x:c r="K2880" s="53">
        <x:f t="shared" si="532"/>
        <x:v>13</x:v>
      </x:c>
      <x:c r="L2880" s="53">
        <x:f t="shared" si="533"/>
        <x:v>24</x:v>
      </x:c>
      <x:c r="M2880" s="54">
        <x:f t="shared" si="534"/>
        <x:v>1464.2294185491282</x:v>
      </x:c>
      <x:c r="N2880" s="54">
        <x:f t="shared" si="535"/>
        <x:v>0.51682598510356126</x:v>
      </x:c>
      <x:c r="O2880" s="55">
        <x:f t="shared" si="536"/>
        <x:v>84958</x:v>
      </x:c>
      <x:c r="P2880" s="55">
        <x:f t="shared" si="537"/>
        <x:v>18040</x:v>
      </x:c>
      <x:c r="Q2880" s="55">
        <x:f t="shared" si="538"/>
        <x:v>37920.649627589031</x:v>
      </x:c>
      <x:c r="R2880" s="55">
        <x:f t="shared" si="539"/>
        <x:v>8997.3503724109687</x:v>
      </x:c>
      <x:c r="S2880" s="1" t="str">
        <x:f t="shared" si="540"/>
        <x:v>YES</x:v>
      </x:c>
      <x:c r="T2880" s="1">
        <x:f t="shared" si="541"/>
        <x:v>8997.3503724109687</x:v>
      </x:c>
    </x:row>
    <x:row r="2881">
      <x:c r="A2881" s="1"/>
      <x:c r="B2881" s="1"/>
      <x:c r="C2881" s="1"/>
      <x:c r="D2881" s="1"/>
      <x:c r="E2881" s="1"/>
      <x:c r="F2881" s="1"/>
      <x:c r="G2881" s="1"/>
      <x:c r="H2881" s="1"/>
      <x:c r="I2881" s="53">
        <x:f t="shared" si="530"/>
        <x:v>4</x:v>
      </x:c>
      <x:c r="J2881" s="53">
        <x:f t="shared" si="531"/>
        <x:v>7</x:v>
      </x:c>
      <x:c r="K2881" s="53">
        <x:f t="shared" si="532"/>
        <x:v>14</x:v>
      </x:c>
      <x:c r="L2881" s="53">
        <x:f t="shared" si="533"/>
        <x:v>25</x:v>
      </x:c>
      <x:c r="M2881" s="54">
        <x:f t="shared" si="534"/>
        <x:v>1526.3714998627895</x:v>
      </x:c>
      <x:c r="N2881" s="54">
        <x:f t="shared" si="535"/>
        <x:v>0.55998020823804828</x:v>
      </x:c>
      <x:c r="O2881" s="55">
        <x:f t="shared" si="536"/>
        <x:v>87658</x:v>
      </x:c>
      <x:c r="P2881" s="55">
        <x:f t="shared" si="537"/>
        <x:v>18920</x:v>
      </x:c>
      <x:c r="Q2881" s="55">
        <x:f t="shared" si="538"/>
        <x:v>38999.505205951209</x:v>
      </x:c>
      <x:c r="R2881" s="55">
        <x:f t="shared" si="539"/>
        <x:v>9738.4947940487909</x:v>
      </x:c>
      <x:c r="S2881" s="1" t="str">
        <x:f t="shared" si="540"/>
        <x:v>YES</x:v>
      </x:c>
      <x:c r="T2881" s="1">
        <x:f t="shared" si="541"/>
        <x:v>9738.4947940487909</x:v>
      </x:c>
    </x:row>
    <x:row r="2882">
      <x:c r="A2882" s="1"/>
      <x:c r="B2882" s="1"/>
      <x:c r="C2882" s="1"/>
      <x:c r="D2882" s="1"/>
      <x:c r="E2882" s="1"/>
      <x:c r="F2882" s="1"/>
      <x:c r="G2882" s="1"/>
      <x:c r="H2882" s="1"/>
      <x:c r="I2882" s="53">
        <x:f t="shared" si="530"/>
        <x:v>4</x:v>
      </x:c>
      <x:c r="J2882" s="53">
        <x:f t="shared" si="531"/>
        <x:v>7</x:v>
      </x:c>
      <x:c r="K2882" s="53">
        <x:f t="shared" si="532"/>
        <x:v>15</x:v>
      </x:c>
      <x:c r="L2882" s="53">
        <x:f t="shared" si="533"/>
        <x:v>26</x:v>
      </x:c>
      <x:c r="M2882" s="54">
        <x:f t="shared" si="534"/>
        <x:v>1589.9597067389359</x:v>
      </x:c>
      <x:c r="N2882" s="54">
        <x:f t="shared" si="535"/>
        <x:v>0.60413868523537217</x:v>
      </x:c>
      <x:c r="O2882" s="55">
        <x:f t="shared" si="536"/>
        <x:v>90358</x:v>
      </x:c>
      <x:c r="P2882" s="55">
        <x:f t="shared" si="537"/>
        <x:v>19800</x:v>
      </x:c>
      <x:c r="Q2882" s="55">
        <x:f t="shared" si="538"/>
        <x:v>40103.467130884303</x:v>
      </x:c>
      <x:c r="R2882" s="55">
        <x:f t="shared" si="539"/>
        <x:v>10454.532869115697</x:v>
      </x:c>
      <x:c r="S2882" s="1" t="str">
        <x:f t="shared" si="540"/>
        <x:v>YES</x:v>
      </x:c>
      <x:c r="T2882" s="1">
        <x:f t="shared" si="541"/>
        <x:v>10454.532869115697</x:v>
      </x:c>
    </x:row>
    <x:row r="2883">
      <x:c r="A2883" s="1"/>
      <x:c r="B2883" s="1"/>
      <x:c r="C2883" s="1"/>
      <x:c r="D2883" s="1"/>
      <x:c r="E2883" s="1"/>
      <x:c r="F2883" s="1"/>
      <x:c r="G2883" s="1"/>
      <x:c r="H2883" s="1"/>
      <x:c r="I2883" s="53">
        <x:f t="shared" si="530"/>
        <x:v>4</x:v>
      </x:c>
      <x:c r="J2883" s="53">
        <x:f t="shared" si="531"/>
        <x:v>7</x:v>
      </x:c>
      <x:c r="K2883" s="53">
        <x:f t="shared" si="532"/>
        <x:v>16</x:v>
      </x:c>
      <x:c r="L2883" s="53">
        <x:f t="shared" si="533"/>
        <x:v>27</x:v>
      </x:c>
      <x:c r="M2883" s="54">
        <x:f t="shared" si="534"/>
        <x:v>1655.0204826164249</x:v>
      </x:c>
      <x:c r="N2883" s="54">
        <x:f t="shared" si="535"/>
        <x:v>0.64931977959473952</x:v>
      </x:c>
      <x:c r="O2883" s="55">
        <x:f t="shared" si="536"/>
        <x:v>93058</x:v>
      </x:c>
      <x:c r="P2883" s="55">
        <x:f t="shared" si="537"/>
        <x:v>20680</x:v>
      </x:c>
      <x:c r="Q2883" s="55">
        <x:f t="shared" si="538"/>
        <x:v>41232.994489868492</x:v>
      </x:c>
      <x:c r="R2883" s="55">
        <x:f t="shared" si="539"/>
        <x:v>11145.005510131508</x:v>
      </x:c>
      <x:c r="S2883" s="1" t="str">
        <x:f t="shared" si="540"/>
        <x:v>YES</x:v>
      </x:c>
      <x:c r="T2883" s="1">
        <x:f t="shared" si="541"/>
        <x:v>11145.005510131508</x:v>
      </x:c>
    </x:row>
    <x:row r="2884">
      <x:c r="A2884" s="1"/>
      <x:c r="B2884" s="1"/>
      <x:c r="C2884" s="1"/>
      <x:c r="D2884" s="1"/>
      <x:c r="E2884" s="1"/>
      <x:c r="F2884" s="1"/>
      <x:c r="G2884" s="1"/>
      <x:c r="H2884" s="1"/>
      <x:c r="I2884" s="53">
        <x:f t="shared" si="530"/>
        <x:v>4</x:v>
      </x:c>
      <x:c r="J2884" s="53">
        <x:f t="shared" si="531"/>
        <x:v>7</x:v>
      </x:c>
      <x:c r="K2884" s="53">
        <x:f t="shared" si="532"/>
        <x:v>17</x:v>
      </x:c>
      <x:c r="L2884" s="53">
        <x:f t="shared" si="533"/>
        <x:v>28</x:v>
      </x:c>
      <x:c r="M2884" s="54">
        <x:f t="shared" si="534"/>
        <x:v>1721.5807060629654</x:v>
      </x:c>
      <x:c r="N2884" s="54">
        <x:f t="shared" si="535"/>
        <x:v>0.69554215698817046</x:v>
      </x:c>
      <x:c r="O2884" s="55">
        <x:f t="shared" si="536"/>
        <x:v>95758</x:v>
      </x:c>
      <x:c r="P2884" s="55">
        <x:f t="shared" si="537"/>
        <x:v>21560</x:v>
      </x:c>
      <x:c r="Q2884" s="55">
        <x:f t="shared" si="538"/>
        <x:v>42388.553924704262</x:v>
      </x:c>
      <x:c r="R2884" s="55">
        <x:f t="shared" si="539"/>
        <x:v>11809.446075295738</x:v>
      </x:c>
      <x:c r="S2884" s="1" t="str">
        <x:f t="shared" si="540"/>
        <x:v>YES</x:v>
      </x:c>
      <x:c r="T2884" s="1">
        <x:f t="shared" si="541"/>
        <x:v>11809.446075295738</x:v>
      </x:c>
    </x:row>
    <x:row r="2885">
      <x:c r="A2885" s="1"/>
      <x:c r="B2885" s="1"/>
      <x:c r="C2885" s="1"/>
      <x:c r="D2885" s="1"/>
      <x:c r="E2885" s="1"/>
      <x:c r="F2885" s="1"/>
      <x:c r="G2885" s="1"/>
      <x:c r="H2885" s="1"/>
      <x:c r="I2885" s="53">
        <x:f t="shared" si="530"/>
        <x:v>4</x:v>
      </x:c>
      <x:c r="J2885" s="53">
        <x:f t="shared" si="531"/>
        <x:v>7</x:v>
      </x:c>
      <x:c r="K2885" s="53">
        <x:f t="shared" si="532"/>
        <x:v>18</x:v>
      </x:c>
      <x:c r="L2885" s="53">
        <x:f t="shared" si="533"/>
        <x:v>29</x:v>
      </x:c>
      <x:c r="M2885" s="54">
        <x:f t="shared" si="534"/>
        <x:v>1789.6676975215528</x:v>
      </x:c>
      <x:c r="N2885" s="54">
        <x:f t="shared" si="535"/>
        <x:v>0.74282478994552281</x:v>
      </x:c>
      <x:c r="O2885" s="55">
        <x:f t="shared" si="536"/>
        <x:v>98458</x:v>
      </x:c>
      <x:c r="P2885" s="55">
        <x:f t="shared" si="537"/>
        <x:v>22440</x:v>
      </x:c>
      <x:c r="Q2885" s="55">
        <x:f t="shared" si="538"/>
        <x:v>43570.61974863807</x:v>
      </x:c>
      <x:c r="R2885" s="55">
        <x:f t="shared" si="539"/>
        <x:v>12447.38025136193</x:v>
      </x:c>
      <x:c r="S2885" s="1" t="str">
        <x:f t="shared" si="540"/>
        <x:v>YES</x:v>
      </x:c>
      <x:c r="T2885" s="1">
        <x:f t="shared" si="541"/>
        <x:v>12447.38025136193</x:v>
      </x:c>
    </x:row>
    <x:row r="2886">
      <x:c r="A2886" s="1"/>
      <x:c r="B2886" s="1"/>
      <x:c r="C2886" s="1"/>
      <x:c r="D2886" s="1"/>
      <x:c r="E2886" s="1"/>
      <x:c r="F2886" s="1"/>
      <x:c r="G2886" s="1"/>
      <x:c r="H2886" s="1"/>
      <x:c r="I2886" s="53">
        <x:f t="shared" si="530"/>
        <x:v>4</x:v>
      </x:c>
      <x:c r="J2886" s="53">
        <x:f t="shared" si="531"/>
        <x:v>7</x:v>
      </x:c>
      <x:c r="K2886" s="53">
        <x:f t="shared" si="532"/>
        <x:v>19</x:v>
      </x:c>
      <x:c r="L2886" s="53">
        <x:f t="shared" si="533"/>
        <x:v>30</x:v>
      </x:c>
      <x:c r="M2886" s="54">
        <x:f t="shared" si="534"/>
        <x:v>1859.3092261575744</x:v>
      </x:c>
      <x:c r="N2886" s="54">
        <x:f t="shared" si="535"/>
        <x:v>0.79118696260942667</x:v>
      </x:c>
      <x:c r="O2886" s="55">
        <x:f t="shared" si="536"/>
        <x:v>101158</x:v>
      </x:c>
      <x:c r="P2886" s="55">
        <x:f t="shared" si="537"/>
        <x:v>23320</x:v>
      </x:c>
      <x:c r="Q2886" s="55">
        <x:f t="shared" si="538"/>
        <x:v>44779.674065235668</x:v>
      </x:c>
      <x:c r="R2886" s="55">
        <x:f t="shared" si="539"/>
        <x:v>13058.325934764332</x:v>
      </x:c>
      <x:c r="S2886" s="1" t="str">
        <x:f t="shared" si="540"/>
        <x:v>YES</x:v>
      </x:c>
      <x:c r="T2886" s="1">
        <x:f t="shared" si="541"/>
        <x:v>13058.325934764332</x:v>
      </x:c>
    </x:row>
    <x:row r="2887">
      <x:c r="A2887" s="1"/>
      <x:c r="B2887" s="1"/>
      <x:c r="C2887" s="1"/>
      <x:c r="D2887" s="1"/>
      <x:c r="E2887" s="1"/>
      <x:c r="F2887" s="1"/>
      <x:c r="G2887" s="1"/>
      <x:c r="H2887" s="1"/>
      <x:c r="I2887" s="53">
        <x:f t="shared" si="530"/>
        <x:v>4</x:v>
      </x:c>
      <x:c r="J2887" s="53">
        <x:f t="shared" si="531"/>
        <x:v>7</x:v>
      </x:c>
      <x:c r="K2887" s="53">
        <x:f t="shared" si="532"/>
        <x:v>20</x:v>
      </x:c>
      <x:c r="L2887" s="53">
        <x:f t="shared" si="533"/>
        <x:v>31</x:v>
      </x:c>
      <x:c r="M2887" s="54">
        <x:f t="shared" si="534"/>
        <x:v>1930.5335168080514</x:v>
      </x:c>
      <x:c r="N2887" s="54">
        <x:f t="shared" si="535"/>
        <x:v>0.84064827556114685</x:v>
      </x:c>
      <x:c r="O2887" s="55">
        <x:f t="shared" si="536"/>
        <x:v>103858</x:v>
      </x:c>
      <x:c r="P2887" s="55">
        <x:f t="shared" si="537"/>
        <x:v>24200</x:v>
      </x:c>
      <x:c r="Q2887" s="55">
        <x:f t="shared" si="538"/>
        <x:v>46016.206889028676</x:v>
      </x:c>
      <x:c r="R2887" s="55">
        <x:f t="shared" si="539"/>
        <x:v>13641.793110971324</x:v>
      </x:c>
      <x:c r="S2887" s="1" t="str">
        <x:f t="shared" si="540"/>
        <x:v>YES</x:v>
      </x:c>
      <x:c r="T2887" s="1">
        <x:f t="shared" si="541"/>
        <x:v>13641.793110971324</x:v>
      </x:c>
    </x:row>
    <x:row r="2888">
      <x:c r="A2888" s="1"/>
      <x:c r="B2888" s="1"/>
      <x:c r="C2888" s="1"/>
      <x:c r="D2888" s="1"/>
      <x:c r="E2888" s="1"/>
      <x:c r="F2888" s="1"/>
      <x:c r="G2888" s="1"/>
      <x:c r="H2888" s="1"/>
      <x:c r="I2888" s="53">
        <x:f t="shared" si="530"/>
        <x:v>4</x:v>
      </x:c>
      <x:c r="J2888" s="53">
        <x:f t="shared" si="531"/>
        <x:v>7</x:v>
      </x:c>
      <x:c r="K2888" s="53">
        <x:f t="shared" si="532"/>
        <x:v>21</x:v>
      </x:c>
      <x:c r="L2888" s="53">
        <x:f t="shared" si="533"/>
        <x:v>32</x:v>
      </x:c>
      <x:c r="M2888" s="54">
        <x:f t="shared" si="534"/>
        <x:v>2003.3692570344951</x:v>
      </x:c>
      <x:c r="N2888" s="54">
        <x:f t="shared" si="535"/>
        <x:v>0.89122865071839941</x:v>
      </x:c>
      <x:c r="O2888" s="55">
        <x:f t="shared" si="536"/>
        <x:v>106558</x:v>
      </x:c>
      <x:c r="P2888" s="55">
        <x:f t="shared" si="537"/>
        <x:v>25080</x:v>
      </x:c>
      <x:c r="Q2888" s="55">
        <x:f t="shared" si="538"/>
        <x:v>47280.716267959986</x:v>
      </x:c>
      <x:c r="R2888" s="55">
        <x:f t="shared" si="539"/>
        <x:v>14197.283732040014</x:v>
      </x:c>
      <x:c r="S2888" s="1" t="str">
        <x:f t="shared" si="540"/>
        <x:v>YES</x:v>
      </x:c>
      <x:c r="T2888" s="1">
        <x:f t="shared" si="541"/>
        <x:v>14197.283732040014</x:v>
      </x:c>
    </x:row>
    <x:row r="2889">
      <x:c r="A2889" s="1"/>
      <x:c r="B2889" s="1"/>
      <x:c r="C2889" s="1"/>
      <x:c r="D2889" s="1"/>
      <x:c r="E2889" s="1"/>
      <x:c r="F2889" s="1"/>
      <x:c r="G2889" s="1"/>
      <x:c r="H2889" s="1"/>
      <x:c r="I2889" s="53">
        <x:f t="shared" si="530"/>
        <x:v>4</x:v>
      </x:c>
      <x:c r="J2889" s="53">
        <x:f t="shared" si="531"/>
        <x:v>7</x:v>
      </x:c>
      <x:c r="K2889" s="53">
        <x:f t="shared" si="532"/>
        <x:v>22</x:v>
      </x:c>
      <x:c r="L2889" s="53">
        <x:f t="shared" si="533"/>
        <x:v>33</x:v>
      </x:c>
      <x:c r="M2889" s="54">
        <x:f t="shared" si="534"/>
        <x:v>2077.8456042808912</x:v>
      </x:c>
      <x:c r="N2889" s="54">
        <x:f t="shared" si="535"/>
        <x:v>0.94294833630617447</x:v>
      </x:c>
      <x:c r="O2889" s="55">
        <x:f t="shared" si="536"/>
        <x:v>109258</x:v>
      </x:c>
      <x:c r="P2889" s="55">
        <x:f t="shared" si="537"/>
        <x:v>25960</x:v>
      </x:c>
      <x:c r="Q2889" s="55">
        <x:f t="shared" si="538"/>
        <x:v>48573.708407654362</x:v>
      </x:c>
      <x:c r="R2889" s="55">
        <x:f t="shared" si="539"/>
        <x:v>14724.291592345638</x:v>
      </x:c>
      <x:c r="S2889" s="1" t="str">
        <x:f t="shared" si="540"/>
        <x:v>YES</x:v>
      </x:c>
      <x:c r="T2889" s="1">
        <x:f t="shared" si="541"/>
        <x:v>14724.291592345638</x:v>
      </x:c>
    </x:row>
    <x:row r="2890">
      <x:c r="A2890" s="1"/>
      <x:c r="B2890" s="1"/>
      <x:c r="C2890" s="1"/>
      <x:c r="D2890" s="1"/>
      <x:c r="E2890" s="1"/>
      <x:c r="F2890" s="1"/>
      <x:c r="G2890" s="1"/>
      <x:c r="H2890" s="1"/>
      <x:c r="I2890" s="53">
        <x:f t="shared" si="530"/>
        <x:v>4</x:v>
      </x:c>
      <x:c r="J2890" s="53">
        <x:f t="shared" si="531"/>
        <x:v>7</x:v>
      </x:c>
      <x:c r="K2890" s="53">
        <x:f t="shared" si="532"/>
        <x:v>23</x:v>
      </x:c>
      <x:c r="L2890" s="53">
        <x:f t="shared" si="533"/>
        <x:v>34</x:v>
      </x:c>
      <x:c r="M2890" s="54">
        <x:f t="shared" si="534"/>
        <x:v>2153.9921931383278</x:v>
      </x:c>
      <x:c r="N2890" s="54">
        <x:f t="shared" si="535"/>
        <x:v>0.99582791190161657</x:v>
      </x:c>
      <x:c r="O2890" s="55">
        <x:f t="shared" si="536"/>
        <x:v>111958</x:v>
      </x:c>
      <x:c r="P2890" s="55">
        <x:f t="shared" si="537"/>
        <x:v>26840</x:v>
      </x:c>
      <x:c r="Q2890" s="55">
        <x:f t="shared" si="538"/>
        <x:v>49895.697797540415</x:v>
      </x:c>
      <x:c r="R2890" s="55">
        <x:f t="shared" si="539"/>
        <x:v>15222.302202459585</x:v>
      </x:c>
      <x:c r="S2890" s="1" t="str">
        <x:f t="shared" si="540"/>
        <x:v>YES</x:v>
      </x:c>
      <x:c r="T2890" s="1">
        <x:f t="shared" si="541"/>
        <x:v>15222.302202459585</x:v>
      </x:c>
    </x:row>
    <x:row r="2891">
      <x:c r="A2891" s="1"/>
      <x:c r="B2891" s="1"/>
      <x:c r="C2891" s="1"/>
      <x:c r="D2891" s="1"/>
      <x:c r="E2891" s="1"/>
      <x:c r="F2891" s="1"/>
      <x:c r="G2891" s="1"/>
      <x:c r="H2891" s="1"/>
      <x:c r="I2891" s="53">
        <x:f t="shared" si="530"/>
        <x:v>4</x:v>
      </x:c>
      <x:c r="J2891" s="53">
        <x:f t="shared" si="531"/>
        <x:v>7</x:v>
      </x:c>
      <x:c r="K2891" s="53">
        <x:f t="shared" si="532"/>
        <x:v>24</x:v>
      </x:c>
      <x:c r="L2891" s="53">
        <x:f t="shared" si="533"/>
        <x:v>35</x:v>
      </x:c>
      <x:c r="M2891" s="54">
        <x:f t="shared" si="534"/>
        <x:v>2231.839142717824</x:v>
      </x:c>
      <x:c r="N2891" s="54">
        <x:f t="shared" si="535"/>
        <x:v>1.0498882935540443</x:v>
      </x:c>
      <x:c r="O2891" s="55">
        <x:f t="shared" si="536"/>
        <x:v>114658</x:v>
      </x:c>
      <x:c r="P2891" s="55">
        <x:f t="shared" si="537"/>
        <x:v>27720</x:v>
      </x:c>
      <x:c r="Q2891" s="55">
        <x:f t="shared" si="538"/>
        <x:v>51247.207338851105</x:v>
      </x:c>
      <x:c r="R2891" s="55">
        <x:f t="shared" si="539"/>
        <x:v>15690.792661148895</x:v>
      </x:c>
      <x:c r="S2891" s="1" t="str">
        <x:f t="shared" si="540"/>
        <x:v>YES</x:v>
      </x:c>
      <x:c r="T2891" s="1">
        <x:f t="shared" si="541"/>
        <x:v>15690.792661148895</x:v>
      </x:c>
    </x:row>
    <x:row r="2892">
      <x:c r="A2892" s="1"/>
      <x:c r="B2892" s="1"/>
      <x:c r="C2892" s="1"/>
      <x:c r="D2892" s="1"/>
      <x:c r="E2892" s="1"/>
      <x:c r="F2892" s="1"/>
      <x:c r="G2892" s="1"/>
      <x:c r="H2892" s="1"/>
      <x:c r="I2892" s="53">
        <x:f t="shared" si="530"/>
        <x:v>4</x:v>
      </x:c>
      <x:c r="J2892" s="53">
        <x:f t="shared" si="531"/>
        <x:v>7</x:v>
      </x:c>
      <x:c r="K2892" s="53">
        <x:f t="shared" si="532"/>
        <x:v>25</x:v>
      </x:c>
      <x:c r="L2892" s="53">
        <x:f t="shared" si="533"/>
        <x:v>36</x:v>
      </x:c>
      <x:c r="M2892" s="54">
        <x:f t="shared" si="534"/>
        <x:v>2311.417064132921</x:v>
      </x:c>
      <x:c r="N2892" s="54">
        <x:f t="shared" si="535"/>
        <x:v>1.1051507389811952</x:v>
      </x:c>
      <x:c r="O2892" s="55">
        <x:f t="shared" si="536"/>
        <x:v>117358</x:v>
      </x:c>
      <x:c r="P2892" s="55">
        <x:f t="shared" si="537"/>
        <x:v>28600</x:v>
      </x:c>
      <x:c r="Q2892" s="55">
        <x:f t="shared" si="538"/>
        <x:v>52628.768474529876</x:v>
      </x:c>
      <x:c r="R2892" s="55">
        <x:f t="shared" si="539"/>
        <x:v>16129.231525470124</x:v>
      </x:c>
      <x:c r="S2892" s="1" t="str">
        <x:f t="shared" si="540"/>
        <x:v>YES</x:v>
      </x:c>
      <x:c r="T2892" s="1">
        <x:f t="shared" si="541"/>
        <x:v>16129.231525470124</x:v>
      </x:c>
    </x:row>
    <x:row r="2893">
      <x:c r="A2893" s="1"/>
      <x:c r="B2893" s="1"/>
      <x:c r="C2893" s="1"/>
      <x:c r="D2893" s="1"/>
      <x:c r="E2893" s="1"/>
      <x:c r="F2893" s="1"/>
      <x:c r="G2893" s="1"/>
      <x:c r="H2893" s="1"/>
      <x:c r="I2893" s="53">
        <x:f t="shared" si="530"/>
        <x:v>4</x:v>
      </x:c>
      <x:c r="J2893" s="53">
        <x:f t="shared" si="531"/>
        <x:v>7</x:v>
      </x:c>
      <x:c r="K2893" s="53">
        <x:f t="shared" si="532"/>
        <x:v>26</x:v>
      </x:c>
      <x:c r="L2893" s="53">
        <x:f t="shared" si="533"/>
        <x:v>37</x:v>
      </x:c>
      <x:c r="M2893" s="54">
        <x:f t="shared" si="534"/>
        <x:v>2392.7570680936392</x:v>
      </x:c>
      <x:c r="N2893" s="54">
        <x:f t="shared" si="535"/>
        <x:v>1.1616368528428049</x:v>
      </x:c>
      <x:c r="O2893" s="55">
        <x:f t="shared" si="536"/>
        <x:v>120058</x:v>
      </x:c>
      <x:c r="P2893" s="55">
        <x:f t="shared" si="537"/>
        <x:v>29480</x:v>
      </x:c>
      <x:c r="Q2893" s="55">
        <x:f t="shared" si="538"/>
        <x:v>54040.921321070127</x:v>
      </x:c>
      <x:c r="R2893" s="55">
        <x:f t="shared" si="539"/>
        <x:v>16537.078678929873</x:v>
      </x:c>
      <x:c r="S2893" s="1" t="str">
        <x:f t="shared" si="540"/>
        <x:v>YES</x:v>
      </x:c>
      <x:c r="T2893" s="1">
        <x:f t="shared" si="541"/>
        <x:v>16537.078678929873</x:v>
      </x:c>
    </x:row>
    <x:row r="2894">
      <x:c r="A2894" s="1"/>
      <x:c r="B2894" s="1"/>
      <x:c r="C2894" s="1"/>
      <x:c r="D2894" s="1"/>
      <x:c r="E2894" s="1"/>
      <x:c r="F2894" s="1"/>
      <x:c r="G2894" s="1"/>
      <x:c r="H2894" s="1"/>
      <x:c r="I2894" s="53">
        <x:f t="shared" si="530"/>
        <x:v>4</x:v>
      </x:c>
      <x:c r="J2894" s="53">
        <x:f t="shared" si="531"/>
        <x:v>7</x:v>
      </x:c>
      <x:c r="K2894" s="53">
        <x:f t="shared" si="532"/>
        <x:v>27</x:v>
      </x:c>
      <x:c r="L2894" s="53">
        <x:f t="shared" si="533"/>
        <x:v>38</x:v>
      </x:c>
      <x:c r="M2894" s="54">
        <x:f t="shared" si="534"/>
        <x:v>2475.8907726133957</x:v>
      </x:c>
      <x:c r="N2894" s="54">
        <x:f t="shared" si="535"/>
        <x:v>1.2193685920926358</x:v>
      </x:c>
      <x:c r="O2894" s="55">
        <x:f t="shared" si="536"/>
        <x:v>122758</x:v>
      </x:c>
      <x:c r="P2894" s="55">
        <x:f t="shared" si="537"/>
        <x:v>30360</x:v>
      </x:c>
      <x:c r="Q2894" s="55">
        <x:f t="shared" si="538"/>
        <x:v>55484.214802315895</x:v>
      </x:c>
      <x:c r="R2894" s="55">
        <x:f t="shared" si="539"/>
        <x:v>16913.785197684105</x:v>
      </x:c>
      <x:c r="S2894" s="1" t="str">
        <x:f t="shared" si="540"/>
        <x:v>YES</x:v>
      </x:c>
      <x:c r="T2894" s="1">
        <x:f t="shared" si="541"/>
        <x:v>16913.785197684105</x:v>
      </x:c>
    </x:row>
    <x:row r="2895">
      <x:c r="A2895" s="1"/>
      <x:c r="B2895" s="1"/>
      <x:c r="C2895" s="1"/>
      <x:c r="D2895" s="1"/>
      <x:c r="E2895" s="1"/>
      <x:c r="F2895" s="1"/>
      <x:c r="G2895" s="1"/>
      <x:c r="H2895" s="1"/>
      <x:c r="I2895" s="53">
        <x:f t="shared" si="530"/>
        <x:v>4</x:v>
      </x:c>
      <x:c r="J2895" s="53">
        <x:f t="shared" si="531"/>
        <x:v>7</x:v>
      </x:c>
      <x:c r="K2895" s="53">
        <x:f t="shared" si="532"/>
        <x:v>28</x:v>
      </x:c>
      <x:c r="L2895" s="53">
        <x:f t="shared" si="533"/>
        <x:v>39</x:v>
      </x:c>
      <x:c r="M2895" s="54">
        <x:f t="shared" si="534"/>
        <x:v>2560.8503108305495</x:v>
      </x:c>
      <x:c r="N2895" s="54">
        <x:f t="shared" si="535"/>
        <x:v>1.2783682714101039</x:v>
      </x:c>
      <x:c r="O2895" s="55">
        <x:f t="shared" si="536"/>
        <x:v>125458</x:v>
      </x:c>
      <x:c r="P2895" s="55">
        <x:f t="shared" si="537"/>
        <x:v>31240</x:v>
      </x:c>
      <x:c r="Q2895" s="55">
        <x:f t="shared" si="538"/>
        <x:v>56959.206785252594</x:v>
      </x:c>
      <x:c r="R2895" s="55">
        <x:f t="shared" si="539"/>
        <x:v>17258.793214747406</x:v>
      </x:c>
      <x:c r="S2895" s="1" t="str">
        <x:f t="shared" si="540"/>
        <x:v>YES</x:v>
      </x:c>
      <x:c r="T2895" s="1">
        <x:f t="shared" si="541"/>
        <x:v>17258.793214747406</x:v>
      </x:c>
    </x:row>
    <x:row r="2896">
      <x:c r="A2896" s="1"/>
      <x:c r="B2896" s="1"/>
      <x:c r="C2896" s="1"/>
      <x:c r="D2896" s="1"/>
      <x:c r="E2896" s="1"/>
      <x:c r="F2896" s="1"/>
      <x:c r="G2896" s="1"/>
      <x:c r="H2896" s="1"/>
      <x:c r="I2896" s="53">
        <x:f t="shared" si="530"/>
        <x:v>4</x:v>
      </x:c>
      <x:c r="J2896" s="53">
        <x:f t="shared" si="531"/>
        <x:v>7</x:v>
      </x:c>
      <x:c r="K2896" s="53">
        <x:f t="shared" si="532"/>
        <x:v>29</x:v>
      </x:c>
      <x:c r="L2896" s="53">
        <x:f t="shared" si="533"/>
        <x:v>40</x:v>
      </x:c>
      <x:c r="M2896" s="54">
        <x:f t="shared" si="534"/>
        <x:v>2647.6683389462032</x:v>
      </x:c>
      <x:c r="N2896" s="54">
        <x:f t="shared" si="535"/>
        <x:v>1.3386585687126411</x:v>
      </x:c>
      <x:c r="O2896" s="55">
        <x:f t="shared" si="536"/>
        <x:v>128158</x:v>
      </x:c>
      <x:c r="P2896" s="55">
        <x:f t="shared" si="537"/>
        <x:v>32120</x:v>
      </x:c>
      <x:c r="Q2896" s="55">
        <x:f t="shared" si="538"/>
        <x:v>58466.464217816028</x:v>
      </x:c>
      <x:c r="R2896" s="55">
        <x:f t="shared" si="539"/>
        <x:v>17571.535782183972</x:v>
      </x:c>
      <x:c r="S2896" s="1" t="str">
        <x:f t="shared" si="540"/>
        <x:v>YES</x:v>
      </x:c>
      <x:c r="T2896" s="1">
        <x:f t="shared" si="541"/>
        <x:v>17571.535782183972</x:v>
      </x:c>
    </x:row>
    <x:row r="2897">
      <x:c r="A2897" s="1"/>
      <x:c r="B2897" s="1"/>
      <x:c r="C2897" s="1"/>
      <x:c r="D2897" s="1"/>
      <x:c r="E2897" s="1"/>
      <x:c r="F2897" s="1"/>
      <x:c r="G2897" s="1"/>
      <x:c r="H2897" s="1"/>
      <x:c r="I2897" s="53">
        <x:f t="shared" si="530"/>
        <x:v>4</x:v>
      </x:c>
      <x:c r="J2897" s="53">
        <x:f t="shared" si="531"/>
        <x:v>7</x:v>
      </x:c>
      <x:c r="K2897" s="53">
        <x:f t="shared" si="532"/>
        <x:v>30</x:v>
      </x:c>
      <x:c r="L2897" s="53">
        <x:f t="shared" si="533"/>
        <x:v>41</x:v>
      </x:c>
      <x:c r="M2897" s="54">
        <x:f t="shared" si="534"/>
        <x:v>2736.3780442799734</x:v>
      </x:c>
      <x:c r="N2897" s="54">
        <x:f t="shared" si="535"/>
        <x:v>1.4002625307499816</x:v>
      </x:c>
      <x:c r="O2897" s="55">
        <x:f t="shared" si="536"/>
        <x:v>130858</x:v>
      </x:c>
      <x:c r="P2897" s="55">
        <x:f t="shared" si="537"/>
        <x:v>33000</x:v>
      </x:c>
      <x:c r="Q2897" s="55">
        <x:f t="shared" si="538"/>
        <x:v>60006.563268749538</x:v>
      </x:c>
      <x:c r="R2897" s="55">
        <x:f t="shared" si="539"/>
        <x:v>17851.436731250462</x:v>
      </x:c>
      <x:c r="S2897" s="1" t="str">
        <x:f t="shared" si="540"/>
        <x:v>YES</x:v>
      </x:c>
      <x:c r="T2897" s="1">
        <x:f t="shared" si="541"/>
        <x:v>17851.436731250462</x:v>
      </x:c>
    </x:row>
    <x:row r="2898">
      <x:c r="A2898" s="1"/>
      <x:c r="B2898" s="1"/>
      <x:c r="C2898" s="1"/>
      <x:c r="D2898" s="1"/>
      <x:c r="E2898" s="1"/>
      <x:c r="F2898" s="1"/>
      <x:c r="G2898" s="1"/>
      <x:c r="H2898" s="1"/>
      <x:c r="I2898" s="53">
        <x:f t="shared" si="530"/>
        <x:v>4</x:v>
      </x:c>
      <x:c r="J2898" s="53">
        <x:f t="shared" si="531"/>
        <x:v>8</x:v>
      </x:c>
      <x:c r="K2898" s="53">
        <x:f t="shared" si="532"/>
        <x:v>0</x:v>
      </x:c>
      <x:c r="L2898" s="53">
        <x:f t="shared" si="533"/>
        <x:v>12</x:v>
      </x:c>
      <x:c r="M2898" s="54">
        <x:f t="shared" si="534"/>
        <x:v>819.49269540238038</x:v>
      </x:c>
      <x:c r="N2898" s="54">
        <x:f t="shared" si="535"/>
        <x:v>6.909214958498637E-2</x:v>
      </x:c>
      <x:c r="O2898" s="55">
        <x:f t="shared" si="536"/>
        <x:v>51952</x:v>
      </x:c>
      <x:c r="P2898" s="55">
        <x:f t="shared" si="537"/>
        <x:v>7040</x:v>
      </x:c>
      <x:c r="Q2898" s="55">
        <x:f t="shared" si="538"/>
        <x:v>26727.303739624658</x:v>
      </x:c>
      <x:c r="R2898" s="55">
        <x:f t="shared" si="539"/>
        <x:v>-1815.3037396246582</x:v>
      </x:c>
      <x:c r="S2898" s="1" t="str">
        <x:f t="shared" si="540"/>
        <x:v>YES</x:v>
      </x:c>
      <x:c r="T2898" s="1">
        <x:f t="shared" si="541"/>
        <x:v>-1815.3037396246582</x:v>
      </x:c>
    </x:row>
    <x:row r="2899">
      <x:c r="A2899" s="1"/>
      <x:c r="B2899" s="1"/>
      <x:c r="C2899" s="1"/>
      <x:c r="D2899" s="1"/>
      <x:c r="E2899" s="1"/>
      <x:c r="F2899" s="1"/>
      <x:c r="G2899" s="1"/>
      <x:c r="H2899" s="1"/>
      <x:c r="I2899" s="53">
        <x:f t="shared" si="530"/>
        <x:v>4</x:v>
      </x:c>
      <x:c r="J2899" s="53">
        <x:f t="shared" si="531"/>
        <x:v>8</x:v>
      </x:c>
      <x:c r="K2899" s="53">
        <x:f t="shared" si="532"/>
        <x:v>1</x:v>
      </x:c>
      <x:c r="L2899" s="53">
        <x:f t="shared" si="533"/>
        <x:v>13</x:v>
      </x:c>
      <x:c r="M2899" s="54">
        <x:f t="shared" si="534"/>
        <x:v>865.05519540238038</x:v>
      </x:c>
      <x:c r="N2899" s="54">
        <x:f t="shared" si="535"/>
        <x:v>0.10073277458498638</x:v>
      </x:c>
      <x:c r="O2899" s="55">
        <x:f t="shared" si="536"/>
        <x:v>54652</x:v>
      </x:c>
      <x:c r="P2899" s="55">
        <x:f t="shared" si="537"/>
        <x:v>7920</x:v>
      </x:c>
      <x:c r="Q2899" s="55">
        <x:f t="shared" si="538"/>
        <x:v>27518.319364624658</x:v>
      </x:c>
      <x:c r="R2899" s="55">
        <x:f t="shared" si="539"/>
        <x:v>-786.31936462465819</x:v>
      </x:c>
      <x:c r="S2899" s="1" t="str">
        <x:f t="shared" si="540"/>
        <x:v>YES</x:v>
      </x:c>
      <x:c r="T2899" s="1">
        <x:f t="shared" si="541"/>
        <x:v>-786.31936462465819</x:v>
      </x:c>
    </x:row>
    <x:row r="2900">
      <x:c r="A2900" s="1"/>
      <x:c r="B2900" s="1"/>
      <x:c r="C2900" s="1"/>
      <x:c r="D2900" s="1"/>
      <x:c r="E2900" s="1"/>
      <x:c r="F2900" s="1"/>
      <x:c r="G2900" s="1"/>
      <x:c r="H2900" s="1"/>
      <x:c r="I2900" s="53">
        <x:f t="shared" si="530"/>
        <x:v>4</x:v>
      </x:c>
      <x:c r="J2900" s="53">
        <x:f t="shared" si="531"/>
        <x:v>8</x:v>
      </x:c>
      <x:c r="K2900" s="53">
        <x:f t="shared" si="532"/>
        <x:v>2</x:v>
      </x:c>
      <x:c r="L2900" s="53">
        <x:f t="shared" si="533"/>
        <x:v>14</x:v>
      </x:c>
      <x:c r="M2900" s="54">
        <x:f t="shared" si="534"/>
        <x:v>911.7567579023804</x:v>
      </x:c>
      <x:c r="N2900" s="54">
        <x:f t="shared" si="535"/>
        <x:v>0.1331644152099864</x:v>
      </x:c>
      <x:c r="O2900" s="55">
        <x:f t="shared" si="536"/>
        <x:v>57352</x:v>
      </x:c>
      <x:c r="P2900" s="55">
        <x:f t="shared" si="537"/>
        <x:v>8800</x:v>
      </x:c>
      <x:c r="Q2900" s="55">
        <x:f t="shared" si="538"/>
        <x:v>28329.110380249658</x:v>
      </x:c>
      <x:c r="R2900" s="55">
        <x:f t="shared" si="539"/>
        <x:v>222.88961975034181</x:v>
      </x:c>
      <x:c r="S2900" s="1" t="str">
        <x:f t="shared" si="540"/>
        <x:v>YES</x:v>
      </x:c>
      <x:c r="T2900" s="1">
        <x:f t="shared" si="541"/>
        <x:v>222.88961975034181</x:v>
      </x:c>
    </x:row>
    <x:row r="2901">
      <x:c r="A2901" s="1"/>
      <x:c r="B2901" s="1"/>
      <x:c r="C2901" s="1"/>
      <x:c r="D2901" s="1"/>
      <x:c r="E2901" s="1"/>
      <x:c r="F2901" s="1"/>
      <x:c r="G2901" s="1"/>
      <x:c r="H2901" s="1"/>
      <x:c r="I2901" s="53">
        <x:f t="shared" si="530"/>
        <x:v>4</x:v>
      </x:c>
      <x:c r="J2901" s="53">
        <x:f t="shared" si="531"/>
        <x:v>8</x:v>
      </x:c>
      <x:c r="K2901" s="53">
        <x:f t="shared" si="532"/>
        <x:v>3</x:v>
      </x:c>
      <x:c r="L2901" s="53">
        <x:f t="shared" si="533"/>
        <x:v>15</x:v>
      </x:c>
      <x:c r="M2901" s="54">
        <x:f t="shared" si="534"/>
        <x:v>959.61874032425533</x:v>
      </x:c>
      <x:c r="N2901" s="54">
        <x:f t="shared" si="535"/>
        <x:v>0.1664019030029551</x:v>
      </x:c>
      <x:c r="O2901" s="55">
        <x:f t="shared" si="536"/>
        <x:v>60052</x:v>
      </x:c>
      <x:c r="P2901" s="55">
        <x:f t="shared" si="537"/>
        <x:v>9680</x:v>
      </x:c>
      <x:c r="Q2901" s="55">
        <x:f t="shared" si="538"/>
        <x:v>29160.047575073877</x:v>
      </x:c>
      <x:c r="R2901" s="55">
        <x:f t="shared" si="539"/>
        <x:v>1211.9524249261231</x:v>
      </x:c>
      <x:c r="S2901" s="1" t="str">
        <x:f t="shared" si="540"/>
        <x:v>YES</x:v>
      </x:c>
      <x:c r="T2901" s="1">
        <x:f t="shared" si="541"/>
        <x:v>1211.9524249261231</x:v>
      </x:c>
    </x:row>
    <x:row r="2902">
      <x:c r="A2902" s="1"/>
      <x:c r="B2902" s="1"/>
      <x:c r="C2902" s="1"/>
      <x:c r="D2902" s="1"/>
      <x:c r="E2902" s="1"/>
      <x:c r="F2902" s="1"/>
      <x:c r="G2902" s="1"/>
      <x:c r="H2902" s="1"/>
      <x:c r="I2902" s="53">
        <x:f t="shared" si="530"/>
        <x:v>4</x:v>
      </x:c>
      <x:c r="J2902" s="53">
        <x:f t="shared" si="531"/>
        <x:v>8</x:v>
      </x:c>
      <x:c r="K2902" s="53">
        <x:f t="shared" si="532"/>
        <x:v>4</x:v>
      </x:c>
      <x:c r="L2902" s="53">
        <x:f t="shared" si="533"/>
        <x:v>16</x:v>
      </x:c>
      <x:c r="M2902" s="54">
        <x:f t="shared" si="534"/>
        <x:v>1008.6628560469117</x:v>
      </x:c>
      <x:c r="N2902" s="54">
        <x:f t="shared" si="535"/>
        <x:v>0.20046031669924422</x:v>
      </x:c>
      <x:c r="O2902" s="55">
        <x:f t="shared" si="536"/>
        <x:v>62752</x:v>
      </x:c>
      <x:c r="P2902" s="55">
        <x:f t="shared" si="537"/>
        <x:v>10560</x:v>
      </x:c>
      <x:c r="Q2902" s="55">
        <x:f t="shared" si="538"/>
        <x:v>30011.507917481104</x:v>
      </x:c>
      <x:c r="R2902" s="55">
        <x:f t="shared" si="539"/>
        <x:v>2180.4920825188965</x:v>
      </x:c>
      <x:c r="S2902" s="1" t="str">
        <x:f t="shared" si="540"/>
        <x:v>YES</x:v>
      </x:c>
      <x:c r="T2902" s="1">
        <x:f t="shared" si="541"/>
        <x:v>2180.4920825188965</x:v>
      </x:c>
    </x:row>
    <x:row r="2903">
      <x:c r="A2903" s="1"/>
      <x:c r="B2903" s="1"/>
      <x:c r="C2903" s="1"/>
      <x:c r="D2903" s="1"/>
      <x:c r="E2903" s="1"/>
      <x:c r="F2903" s="1"/>
      <x:c r="G2903" s="1"/>
      <x:c r="H2903" s="1"/>
      <x:c r="I2903" s="53">
        <x:f t="shared" si="530"/>
        <x:v>4</x:v>
      </x:c>
      <x:c r="J2903" s="53">
        <x:f t="shared" si="531"/>
        <x:v>8</x:v>
      </x:c>
      <x:c r="K2903" s="53">
        <x:f t="shared" si="532"/>
        <x:v>5</x:v>
      </x:c>
      <x:c r="L2903" s="53">
        <x:f t="shared" si="533"/>
        <x:v>17</x:v>
      </x:c>
      <x:c r="M2903" s="54">
        <x:f t="shared" si="534"/>
        <x:v>1058.9111799681152</x:v>
      </x:c>
      <x:c r="N2903" s="54">
        <x:f t="shared" si="535"/>
        <x:v>0.2353549860889689</x:v>
      </x:c>
      <x:c r="O2903" s="55">
        <x:f t="shared" si="536"/>
        <x:v>65452</x:v>
      </x:c>
      <x:c r="P2903" s="55">
        <x:f t="shared" si="537"/>
        <x:v>11440</x:v>
      </x:c>
      <x:c r="Q2903" s="55">
        <x:f t="shared" si="538"/>
        <x:v>30883.874652224222</x:v>
      </x:c>
      <x:c r="R2903" s="55">
        <x:f t="shared" si="539"/>
        <x:v>3128.1253477757782</x:v>
      </x:c>
      <x:c r="S2903" s="1" t="str">
        <x:f t="shared" si="540"/>
        <x:v>YES</x:v>
      </x:c>
      <x:c r="T2903" s="1">
        <x:f t="shared" si="541"/>
        <x:v>3128.1253477757782</x:v>
      </x:c>
    </x:row>
    <x:row r="2904">
      <x:c r="A2904" s="1"/>
      <x:c r="B2904" s="1"/>
      <x:c r="C2904" s="1"/>
      <x:c r="D2904" s="1"/>
      <x:c r="E2904" s="1"/>
      <x:c r="F2904" s="1"/>
      <x:c r="G2904" s="1"/>
      <x:c r="H2904" s="1"/>
      <x:c r="I2904" s="53">
        <x:f t="shared" si="530"/>
        <x:v>4</x:v>
      </x:c>
      <x:c r="J2904" s="53">
        <x:f t="shared" si="531"/>
        <x:v>8</x:v>
      </x:c>
      <x:c r="K2904" s="53">
        <x:f t="shared" si="532"/>
        <x:v>6</x:v>
      </x:c>
      <x:c r="L2904" s="53">
        <x:f t="shared" si="533"/>
        <x:v>18</x:v>
      </x:c>
      <x:c r="M2904" s="54">
        <x:f t="shared" si="534"/>
        <x:v>1110.3861541497481</x:v>
      </x:c>
      <x:c r="N2904" s="54">
        <x:f t="shared" si="535"/>
        <x:v>0.27110149593732508</x:v>
      </x:c>
      <x:c r="O2904" s="55">
        <x:f t="shared" si="536"/>
        <x:v>68152</x:v>
      </x:c>
      <x:c r="P2904" s="55">
        <x:f t="shared" si="537"/>
        <x:v>12320</x:v>
      </x:c>
      <x:c r="Q2904" s="55">
        <x:f t="shared" si="538"/>
        <x:v>31777.537398433127</x:v>
      </x:c>
      <x:c r="R2904" s="55">
        <x:f t="shared" si="539"/>
        <x:v>4054.4626015668728</x:v>
      </x:c>
      <x:c r="S2904" s="1" t="str">
        <x:f t="shared" si="540"/>
        <x:v>YES</x:v>
      </x:c>
      <x:c r="T2904" s="1">
        <x:f t="shared" si="541"/>
        <x:v>4054.4626015668728</x:v>
      </x:c>
    </x:row>
    <x:row r="2905">
      <x:c r="A2905" s="1"/>
      <x:c r="B2905" s="1"/>
      <x:c r="C2905" s="1"/>
      <x:c r="D2905" s="1"/>
      <x:c r="E2905" s="1"/>
      <x:c r="F2905" s="1"/>
      <x:c r="G2905" s="1"/>
      <x:c r="H2905" s="1"/>
      <x:c r="I2905" s="53">
        <x:f t="shared" si="530"/>
        <x:v>4</x:v>
      </x:c>
      <x:c r="J2905" s="53">
        <x:f t="shared" si="531"/>
        <x:v>8</x:v>
      </x:c>
      <x:c r="K2905" s="53">
        <x:f t="shared" si="532"/>
        <x:v>7</x:v>
      </x:c>
      <x:c r="L2905" s="53">
        <x:f t="shared" si="533"/>
        <x:v>19</x:v>
      </x:c>
      <x:c r="M2905" s="54">
        <x:f t="shared" si="534"/>
        <x:v>1163.1105935477085</x:v>
      </x:c>
      <x:c r="N2905" s="54">
        <x:f t="shared" si="535"/>
        <x:v>0.30771568996368648</x:v>
      </x:c>
      <x:c r="O2905" s="55">
        <x:f t="shared" si="536"/>
        <x:v>70852</x:v>
      </x:c>
      <x:c r="P2905" s="55">
        <x:f t="shared" si="537"/>
        <x:v>13200</x:v>
      </x:c>
      <x:c r="Q2905" s="55">
        <x:f t="shared" si="538"/>
        <x:v>32692.892249092161</x:v>
      </x:c>
      <x:c r="R2905" s="55">
        <x:f t="shared" si="539"/>
        <x:v>4959.1077509078386</x:v>
      </x:c>
      <x:c r="S2905" s="1" t="str">
        <x:f t="shared" si="540"/>
        <x:v>YES</x:v>
      </x:c>
      <x:c r="T2905" s="1">
        <x:f t="shared" si="541"/>
        <x:v>4959.1077509078386</x:v>
      </x:c>
    </x:row>
    <x:row r="2906">
      <x:c r="A2906" s="1"/>
      <x:c r="B2906" s="1"/>
      <x:c r="C2906" s="1"/>
      <x:c r="D2906" s="1"/>
      <x:c r="E2906" s="1"/>
      <x:c r="F2906" s="1"/>
      <x:c r="G2906" s="1"/>
      <x:c r="H2906" s="1"/>
      <x:c r="I2906" s="53">
        <x:f t="shared" si="530"/>
        <x:v>4</x:v>
      </x:c>
      <x:c r="J2906" s="53">
        <x:f t="shared" si="531"/>
        <x:v>8</x:v>
      </x:c>
      <x:c r="K2906" s="53">
        <x:f t="shared" si="532"/>
        <x:v>8</x:v>
      </x:c>
      <x:c r="L2906" s="53">
        <x:f t="shared" si="533"/>
        <x:v>20</x:v>
      </x:c>
      <x:c r="M2906" s="54">
        <x:f t="shared" si="534"/>
        <x:v>1217.1076918276888</x:v>
      </x:c>
      <x:c r="N2906" s="54">
        <x:f t="shared" si="535"/>
        <x:v>0.34521367488033944</x:v>
      </x:c>
      <x:c r="O2906" s="55">
        <x:f t="shared" si="536"/>
        <x:v>73552</x:v>
      </x:c>
      <x:c r="P2906" s="55">
        <x:f t="shared" si="537"/>
        <x:v>14080</x:v>
      </x:c>
      <x:c r="Q2906" s="55">
        <x:f t="shared" si="538"/>
        <x:v>33630.341872008488</x:v>
      </x:c>
      <x:c r="R2906" s="55">
        <x:f t="shared" si="539"/>
        <x:v>5841.6581279915117</x:v>
      </x:c>
      <x:c r="S2906" s="1" t="str">
        <x:f t="shared" si="540"/>
        <x:v>YES</x:v>
      </x:c>
      <x:c r="T2906" s="1">
        <x:f t="shared" si="541"/>
        <x:v>5841.6581279915117</x:v>
      </x:c>
    </x:row>
    <x:row r="2907">
      <x:c r="A2907" s="1"/>
      <x:c r="B2907" s="1"/>
      <x:c r="C2907" s="1"/>
      <x:c r="D2907" s="1"/>
      <x:c r="E2907" s="1"/>
      <x:c r="F2907" s="1"/>
      <x:c r="G2907" s="1"/>
      <x:c r="H2907" s="1"/>
      <x:c r="I2907" s="53">
        <x:f t="shared" si="530"/>
        <x:v>4</x:v>
      </x:c>
      <x:c r="J2907" s="53">
        <x:f t="shared" si="531"/>
        <x:v>8</x:v>
      </x:c>
      <x:c r="K2907" s="53">
        <x:f t="shared" si="532"/>
        <x:v>9</x:v>
      </x:c>
      <x:c r="L2907" s="53">
        <x:f t="shared" si="533"/>
        <x:v>21</x:v>
      </x:c>
      <x:c r="M2907" s="54">
        <x:f t="shared" si="534"/>
        <x:v>1272.4010272680832</x:v>
      </x:c>
      <x:c r="N2907" s="54">
        <x:f t="shared" si="535"/>
        <x:v>0.38361182449172448</x:v>
      </x:c>
      <x:c r="O2907" s="55">
        <x:f t="shared" si="536"/>
        <x:v>76252</x:v>
      </x:c>
      <x:c r="P2907" s="55">
        <x:f t="shared" si="537"/>
        <x:v>14960</x:v>
      </x:c>
      <x:c r="Q2907" s="55">
        <x:f t="shared" si="538"/>
        <x:v>34590.295612293114</x:v>
      </x:c>
      <x:c r="R2907" s="55">
        <x:f t="shared" si="539"/>
        <x:v>6701.7043877068863</x:v>
      </x:c>
      <x:c r="S2907" s="1" t="str">
        <x:f t="shared" si="540"/>
        <x:v>YES</x:v>
      </x:c>
      <x:c r="T2907" s="1">
        <x:f t="shared" si="541"/>
        <x:v>6701.7043877068863</x:v>
      </x:c>
    </x:row>
    <x:row r="2908">
      <x:c r="A2908" s="1"/>
      <x:c r="B2908" s="1"/>
      <x:c r="C2908" s="1"/>
      <x:c r="D2908" s="1"/>
      <x:c r="E2908" s="1"/>
      <x:c r="F2908" s="1"/>
      <x:c r="G2908" s="1"/>
      <x:c r="H2908" s="1"/>
      <x:c r="I2908" s="53">
        <x:f t="shared" si="530"/>
        <x:v>4</x:v>
      </x:c>
      <x:c r="J2908" s="53">
        <x:f t="shared" si="531"/>
        <x:v>8</x:v>
      </x:c>
      <x:c r="K2908" s="53">
        <x:f t="shared" si="532"/>
        <x:v>10</x:v>
      </x:c>
      <x:c r="L2908" s="53">
        <x:f t="shared" si="533"/>
        <x:v>22</x:v>
      </x:c>
      <x:c r="M2908" s="54">
        <x:f t="shared" si="534"/>
        <x:v>1329.0145687512961</x:v>
      </x:c>
      <x:c r="N2908" s="54">
        <x:f t="shared" si="535"/>
        <x:v>0.42292678385506677</x:v>
      </x:c>
      <x:c r="O2908" s="55">
        <x:f t="shared" si="536"/>
        <x:v>78952</x:v>
      </x:c>
      <x:c r="P2908" s="55">
        <x:f t="shared" si="537"/>
        <x:v>15840</x:v>
      </x:c>
      <x:c r="Q2908" s="55">
        <x:f t="shared" si="538"/>
        <x:v>35573.169596376669</x:v>
      </x:c>
      <x:c r="R2908" s="55">
        <x:f t="shared" si="539"/>
        <x:v>7538.8304036233312</x:v>
      </x:c>
      <x:c r="S2908" s="1" t="str">
        <x:f t="shared" si="540"/>
        <x:v>YES</x:v>
      </x:c>
      <x:c r="T2908" s="1">
        <x:f t="shared" si="541"/>
        <x:v>7538.8304036233312</x:v>
      </x:c>
    </x:row>
    <x:row r="2909">
      <x:c r="A2909" s="1"/>
      <x:c r="B2909" s="1"/>
      <x:c r="C2909" s="1"/>
      <x:c r="D2909" s="1"/>
      <x:c r="E2909" s="1"/>
      <x:c r="F2909" s="1"/>
      <x:c r="G2909" s="1"/>
      <x:c r="H2909" s="1"/>
      <x:c r="I2909" s="53">
        <x:f t="shared" si="530"/>
        <x:v>4</x:v>
      </x:c>
      <x:c r="J2909" s="53">
        <x:f t="shared" si="531"/>
        <x:v>8</x:v>
      </x:c>
      <x:c r="K2909" s="53">
        <x:f t="shared" si="532"/>
        <x:v>11</x:v>
      </x:c>
      <x:c r="L2909" s="53">
        <x:f t="shared" si="533"/>
        <x:v>23</x:v>
      </x:c>
      <x:c r="M2909" s="54">
        <x:f t="shared" si="534"/>
        <x:v>1386.9726818447352</x:v>
      </x:c>
      <x:c r="N2909" s="54">
        <x:f t="shared" si="535"/>
        <x:v>0.46317547350328836</x:v>
      </x:c>
      <x:c r="O2909" s="55">
        <x:f t="shared" si="536"/>
        <x:v>81652</x:v>
      </x:c>
      <x:c r="P2909" s="55">
        <x:f t="shared" si="537"/>
        <x:v>16720</x:v>
      </x:c>
      <x:c r="Q2909" s="55">
        <x:f t="shared" si="538"/>
        <x:v>36579.386837582206</x:v>
      </x:c>
      <x:c r="R2909" s="55">
        <x:f t="shared" si="539"/>
        <x:v>8352.6131624177942</x:v>
      </x:c>
      <x:c r="S2909" s="1" t="str">
        <x:f t="shared" si="540"/>
        <x:v>YES</x:v>
      </x:c>
      <x:c r="T2909" s="1">
        <x:f t="shared" si="541"/>
        <x:v>8352.6131624177942</x:v>
      </x:c>
    </x:row>
    <x:row r="2910">
      <x:c r="A2910" s="1"/>
      <x:c r="B2910" s="1"/>
      <x:c r="C2910" s="1"/>
      <x:c r="D2910" s="1"/>
      <x:c r="E2910" s="1"/>
      <x:c r="F2910" s="1"/>
      <x:c r="G2910" s="1"/>
      <x:c r="H2910" s="1"/>
      <x:c r="I2910" s="53">
        <x:f t="shared" si="530"/>
        <x:v>4</x:v>
      </x:c>
      <x:c r="J2910" s="53">
        <x:f t="shared" si="531"/>
        <x:v>8</x:v>
      </x:c>
      <x:c r="K2910" s="53">
        <x:f t="shared" si="532"/>
        <x:v>12</x:v>
      </x:c>
      <x:c r="L2910" s="53">
        <x:f t="shared" si="533"/>
        <x:v>24</x:v>
      </x:c>
      <x:c r="M2910" s="54">
        <x:f t="shared" si="534"/>
        <x:v>1446.3001349727997</x:v>
      </x:c>
      <x:c r="N2910" s="54">
        <x:f t="shared" si="535"/>
        <x:v>0.50437509373111089</x:v>
      </x:c>
      <x:c r="O2910" s="55">
        <x:f t="shared" si="536"/>
        <x:v>84352</x:v>
      </x:c>
      <x:c r="P2910" s="55">
        <x:f t="shared" si="537"/>
        <x:v>17600</x:v>
      </x:c>
      <x:c r="Q2910" s="55">
        <x:f t="shared" si="538"/>
        <x:v>37609.377343277774</x:v>
      </x:c>
      <x:c r="R2910" s="55">
        <x:f t="shared" si="539"/>
        <x:v>9142.6226567222257</x:v>
      </x:c>
      <x:c r="S2910" s="1" t="str">
        <x:f t="shared" si="540"/>
        <x:v>YES</x:v>
      </x:c>
      <x:c r="T2910" s="1">
        <x:f t="shared" si="541"/>
        <x:v>9142.6226567222257</x:v>
      </x:c>
    </x:row>
    <x:row r="2911">
      <x:c r="A2911" s="1"/>
      <x:c r="B2911" s="1"/>
      <x:c r="C2911" s="1"/>
      <x:c r="D2911" s="1"/>
      <x:c r="E2911" s="1"/>
      <x:c r="F2911" s="1"/>
      <x:c r="G2911" s="1"/>
      <x:c r="H2911" s="1"/>
      <x:c r="I2911" s="53">
        <x:f t="shared" si="530"/>
        <x:v>4</x:v>
      </x:c>
      <x:c r="J2911" s="53">
        <x:f t="shared" si="531"/>
        <x:v>8</x:v>
      </x:c>
      <x:c r="K2911" s="53">
        <x:f t="shared" si="532"/>
        <x:v>13</x:v>
      </x:c>
      <x:c r="L2911" s="53">
        <x:f t="shared" si="533"/>
        <x:v>25</x:v>
      </x:c>
      <x:c r="M2911" s="54">
        <x:f t="shared" si="534"/>
        <x:v>1507.0221056811838</x:v>
      </x:c>
      <x:c r="N2911" s="54">
        <x:f t="shared" si="535"/>
        <x:v>0.54654312894526658</x:v>
      </x:c>
      <x:c r="O2911" s="55">
        <x:f t="shared" si="536"/>
        <x:v>87052</x:v>
      </x:c>
      <x:c r="P2911" s="55">
        <x:f t="shared" si="537"/>
        <x:v>18480</x:v>
      </x:c>
      <x:c r="Q2911" s="55">
        <x:f t="shared" si="538"/>
        <x:v>38663.578223631659</x:v>
      </x:c>
      <x:c r="R2911" s="55">
        <x:f t="shared" si="539"/>
        <x:v>9908.4217763683409</x:v>
      </x:c>
      <x:c r="S2911" s="1" t="str">
        <x:f t="shared" si="540"/>
        <x:v>YES</x:v>
      </x:c>
      <x:c r="T2911" s="1">
        <x:f t="shared" si="541"/>
        <x:v>9908.4217763683409</x:v>
      </x:c>
    </x:row>
    <x:row r="2912">
      <x:c r="A2912" s="1"/>
      <x:c r="B2912" s="1"/>
      <x:c r="C2912" s="1"/>
      <x:c r="D2912" s="1"/>
      <x:c r="E2912" s="1"/>
      <x:c r="F2912" s="1"/>
      <x:c r="G2912" s="1"/>
      <x:c r="H2912" s="1"/>
      <x:c r="I2912" s="53">
        <x:f t="shared" si="530"/>
        <x:v>4</x:v>
      </x:c>
      <x:c r="J2912" s="53">
        <x:f t="shared" si="531"/>
        <x:v>8</x:v>
      </x:c>
      <x:c r="K2912" s="53">
        <x:f t="shared" si="532"/>
        <x:v>14</x:v>
      </x:c>
      <x:c r="L2912" s="53">
        <x:f t="shared" si="533"/>
        <x:v>26</x:v>
      </x:c>
      <x:c r="M2912" s="54">
        <x:f t="shared" si="534"/>
        <x:v>1569.1641869948451</x:v>
      </x:c>
      <x:c r="N2912" s="54">
        <x:f t="shared" si="535"/>
        <x:v>0.58969735207975349</x:v>
      </x:c>
      <x:c r="O2912" s="55">
        <x:f t="shared" si="536"/>
        <x:v>89752</x:v>
      </x:c>
      <x:c r="P2912" s="55">
        <x:f t="shared" si="537"/>
        <x:v>19360</x:v>
      </x:c>
      <x:c r="Q2912" s="55">
        <x:f t="shared" si="538"/>
        <x:v>39742.433801993837</x:v>
      </x:c>
      <x:c r="R2912" s="55">
        <x:f t="shared" si="539"/>
        <x:v>10649.566198006163</x:v>
      </x:c>
      <x:c r="S2912" s="1" t="str">
        <x:f t="shared" si="540"/>
        <x:v>YES</x:v>
      </x:c>
      <x:c r="T2912" s="1">
        <x:f t="shared" si="541"/>
        <x:v>10649.566198006163</x:v>
      </x:c>
    </x:row>
    <x:row r="2913">
      <x:c r="A2913" s="1"/>
      <x:c r="B2913" s="1"/>
      <x:c r="C2913" s="1"/>
      <x:c r="D2913" s="1"/>
      <x:c r="E2913" s="1"/>
      <x:c r="F2913" s="1"/>
      <x:c r="G2913" s="1"/>
      <x:c r="H2913" s="1"/>
      <x:c r="I2913" s="53">
        <x:f t="shared" si="530"/>
        <x:v>4</x:v>
      </x:c>
      <x:c r="J2913" s="53">
        <x:f t="shared" si="531"/>
        <x:v>8</x:v>
      </x:c>
      <x:c r="K2913" s="53">
        <x:f t="shared" si="532"/>
        <x:v>15</x:v>
      </x:c>
      <x:c r="L2913" s="53">
        <x:f t="shared" si="533"/>
        <x:v>27</x:v>
      </x:c>
      <x:c r="M2913" s="54">
        <x:f t="shared" si="534"/>
        <x:v>1632.7523938709915</x:v>
      </x:c>
      <x:c r="N2913" s="54">
        <x:f t="shared" si="535"/>
        <x:v>0.63385582907707738</x:v>
      </x:c>
      <x:c r="O2913" s="55">
        <x:f t="shared" si="536"/>
        <x:v>92452</x:v>
      </x:c>
      <x:c r="P2913" s="55">
        <x:f t="shared" si="537"/>
        <x:v>20240</x:v>
      </x:c>
      <x:c r="Q2913" s="55">
        <x:f t="shared" si="538"/>
        <x:v>40846.39572692693</x:v>
      </x:c>
      <x:c r="R2913" s="55">
        <x:f t="shared" si="539"/>
        <x:v>11365.60427307307</x:v>
      </x:c>
      <x:c r="S2913" s="1" t="str">
        <x:f t="shared" si="540"/>
        <x:v>YES</x:v>
      </x:c>
      <x:c r="T2913" s="1">
        <x:f t="shared" si="541"/>
        <x:v>11365.60427307307</x:v>
      </x:c>
    </x:row>
    <x:row r="2914">
      <x:c r="A2914" s="1"/>
      <x:c r="B2914" s="1"/>
      <x:c r="C2914" s="1"/>
      <x:c r="D2914" s="1"/>
      <x:c r="E2914" s="1"/>
      <x:c r="F2914" s="1"/>
      <x:c r="G2914" s="1"/>
      <x:c r="H2914" s="1"/>
      <x:c r="I2914" s="53">
        <x:f t="shared" si="530"/>
        <x:v>4</x:v>
      </x:c>
      <x:c r="J2914" s="53">
        <x:f t="shared" si="531"/>
        <x:v>8</x:v>
      </x:c>
      <x:c r="K2914" s="53">
        <x:f t="shared" si="532"/>
        <x:v>16</x:v>
      </x:c>
      <x:c r="L2914" s="53">
        <x:f t="shared" si="533"/>
        <x:v>28</x:v>
      </x:c>
      <x:c r="M2914" s="54">
        <x:f t="shared" si="534"/>
        <x:v>1697.8131697484805</x:v>
      </x:c>
      <x:c r="N2914" s="54">
        <x:f t="shared" si="535"/>
        <x:v>0.67903692343644484</x:v>
      </x:c>
      <x:c r="O2914" s="55">
        <x:f t="shared" si="536"/>
        <x:v>95152</x:v>
      </x:c>
      <x:c r="P2914" s="55">
        <x:f t="shared" si="537"/>
        <x:v>21120</x:v>
      </x:c>
      <x:c r="Q2914" s="55">
        <x:f t="shared" si="538"/>
        <x:v>41975.923085911119</x:v>
      </x:c>
      <x:c r="R2914" s="55">
        <x:f t="shared" si="539"/>
        <x:v>12056.076914088881</x:v>
      </x:c>
      <x:c r="S2914" s="1" t="str">
        <x:f t="shared" si="540"/>
        <x:v>YES</x:v>
      </x:c>
      <x:c r="T2914" s="1">
        <x:f t="shared" si="541"/>
        <x:v>12056.076914088881</x:v>
      </x:c>
    </x:row>
    <x:row r="2915">
      <x:c r="A2915" s="1"/>
      <x:c r="B2915" s="1"/>
      <x:c r="C2915" s="1"/>
      <x:c r="D2915" s="1"/>
      <x:c r="E2915" s="1"/>
      <x:c r="F2915" s="1"/>
      <x:c r="G2915" s="1"/>
      <x:c r="H2915" s="1"/>
      <x:c r="I2915" s="53">
        <x:f t="shared" si="530"/>
        <x:v>4</x:v>
      </x:c>
      <x:c r="J2915" s="53">
        <x:f t="shared" si="531"/>
        <x:v>8</x:v>
      </x:c>
      <x:c r="K2915" s="53">
        <x:f t="shared" si="532"/>
        <x:v>17</x:v>
      </x:c>
      <x:c r="L2915" s="53">
        <x:f t="shared" si="533"/>
        <x:v>29</x:v>
      </x:c>
      <x:c r="M2915" s="54">
        <x:f t="shared" si="534"/>
        <x:v>1764.373393195021</x:v>
      </x:c>
      <x:c r="N2915" s="54">
        <x:f t="shared" si="535"/>
        <x:v>0.72525930082987566</x:v>
      </x:c>
      <x:c r="O2915" s="55">
        <x:f t="shared" si="536"/>
        <x:v>97852</x:v>
      </x:c>
      <x:c r="P2915" s="55">
        <x:f t="shared" si="537"/>
        <x:v>22000</x:v>
      </x:c>
      <x:c r="Q2915" s="55">
        <x:f t="shared" si="538"/>
        <x:v>43131.482520746897</x:v>
      </x:c>
      <x:c r="R2915" s="55">
        <x:f t="shared" si="539"/>
        <x:v>12720.517479253103</x:v>
      </x:c>
      <x:c r="S2915" s="1" t="str">
        <x:f t="shared" si="540"/>
        <x:v>YES</x:v>
      </x:c>
      <x:c r="T2915" s="1">
        <x:f t="shared" si="541"/>
        <x:v>12720.517479253103</x:v>
      </x:c>
    </x:row>
    <x:row r="2916">
      <x:c r="A2916" s="1"/>
      <x:c r="B2916" s="1"/>
      <x:c r="C2916" s="1"/>
      <x:c r="D2916" s="1"/>
      <x:c r="E2916" s="1"/>
      <x:c r="F2916" s="1"/>
      <x:c r="G2916" s="1"/>
      <x:c r="H2916" s="1"/>
      <x:c r="I2916" s="53">
        <x:f t="shared" si="530"/>
        <x:v>4</x:v>
      </x:c>
      <x:c r="J2916" s="53">
        <x:f t="shared" si="531"/>
        <x:v>8</x:v>
      </x:c>
      <x:c r="K2916" s="53">
        <x:f t="shared" si="532"/>
        <x:v>18</x:v>
      </x:c>
      <x:c r="L2916" s="53">
        <x:f t="shared" si="533"/>
        <x:v>30</x:v>
      </x:c>
      <x:c r="M2916" s="54">
        <x:f t="shared" si="534"/>
        <x:v>1832.4603846536083</x:v>
      </x:c>
      <x:c r="N2916" s="54">
        <x:f t="shared" si="535"/>
        <x:v>0.77254193378722802</x:v>
      </x:c>
      <x:c r="O2916" s="55">
        <x:f t="shared" si="536"/>
        <x:v>100552</x:v>
      </x:c>
      <x:c r="P2916" s="55">
        <x:f t="shared" si="537"/>
        <x:v>22880</x:v>
      </x:c>
      <x:c r="Q2916" s="55">
        <x:f t="shared" si="538"/>
        <x:v>44313.548344680705</x:v>
      </x:c>
      <x:c r="R2916" s="55">
        <x:f t="shared" si="539"/>
        <x:v>13358.451655319295</x:v>
      </x:c>
      <x:c r="S2916" s="1" t="str">
        <x:f t="shared" si="540"/>
        <x:v>YES</x:v>
      </x:c>
      <x:c r="T2916" s="1">
        <x:f t="shared" si="541"/>
        <x:v>13358.451655319295</x:v>
      </x:c>
    </x:row>
    <x:row r="2917">
      <x:c r="A2917" s="1"/>
      <x:c r="B2917" s="1"/>
      <x:c r="C2917" s="1"/>
      <x:c r="D2917" s="1"/>
      <x:c r="E2917" s="1"/>
      <x:c r="F2917" s="1"/>
      <x:c r="G2917" s="1"/>
      <x:c r="H2917" s="1"/>
      <x:c r="I2917" s="53">
        <x:f t="shared" si="530"/>
        <x:v>4</x:v>
      </x:c>
      <x:c r="J2917" s="53">
        <x:f t="shared" si="531"/>
        <x:v>8</x:v>
      </x:c>
      <x:c r="K2917" s="53">
        <x:f t="shared" si="532"/>
        <x:v>19</x:v>
      </x:c>
      <x:c r="L2917" s="53">
        <x:f t="shared" si="533"/>
        <x:v>31</x:v>
      </x:c>
      <x:c r="M2917" s="54">
        <x:f t="shared" si="534"/>
        <x:v>1902.1019132896299</x:v>
      </x:c>
      <x:c r="N2917" s="54">
        <x:f t="shared" si="535"/>
        <x:v>0.82090410645113188</x:v>
      </x:c>
      <x:c r="O2917" s="55">
        <x:f t="shared" si="536"/>
        <x:v>103252</x:v>
      </x:c>
      <x:c r="P2917" s="55">
        <x:f t="shared" si="537"/>
        <x:v>23760</x:v>
      </x:c>
      <x:c r="Q2917" s="55">
        <x:f t="shared" si="538"/>
        <x:v>45522.602661278295</x:v>
      </x:c>
      <x:c r="R2917" s="55">
        <x:f t="shared" si="539"/>
        <x:v>13969.397338721705</x:v>
      </x:c>
      <x:c r="S2917" s="1" t="str">
        <x:f t="shared" si="540"/>
        <x:v>YES</x:v>
      </x:c>
      <x:c r="T2917" s="1">
        <x:f t="shared" si="541"/>
        <x:v>13969.397338721705</x:v>
      </x:c>
    </x:row>
    <x:row r="2918">
      <x:c r="A2918" s="1"/>
      <x:c r="B2918" s="1"/>
      <x:c r="C2918" s="1"/>
      <x:c r="D2918" s="1"/>
      <x:c r="E2918" s="1"/>
      <x:c r="F2918" s="1"/>
      <x:c r="G2918" s="1"/>
      <x:c r="H2918" s="1"/>
      <x:c r="I2918" s="53">
        <x:f t="shared" si="530"/>
        <x:v>4</x:v>
      </x:c>
      <x:c r="J2918" s="53">
        <x:f t="shared" si="531"/>
        <x:v>8</x:v>
      </x:c>
      <x:c r="K2918" s="53">
        <x:f t="shared" si="532"/>
        <x:v>20</x:v>
      </x:c>
      <x:c r="L2918" s="53">
        <x:f t="shared" si="533"/>
        <x:v>32</x:v>
      </x:c>
      <x:c r="M2918" s="54">
        <x:f t="shared" si="534"/>
        <x:v>1973.326203940107</x:v>
      </x:c>
      <x:c r="N2918" s="54">
        <x:f t="shared" si="535"/>
        <x:v>0.87036541940285206</x:v>
      </x:c>
      <x:c r="O2918" s="55">
        <x:f t="shared" si="536"/>
        <x:v>105952</x:v>
      </x:c>
      <x:c r="P2918" s="55">
        <x:f t="shared" si="537"/>
        <x:v>24640</x:v>
      </x:c>
      <x:c r="Q2918" s="55">
        <x:f t="shared" si="538"/>
        <x:v>46759.135485071303</x:v>
      </x:c>
      <x:c r="R2918" s="55">
        <x:f t="shared" si="539"/>
        <x:v>14552.864514928697</x:v>
      </x:c>
      <x:c r="S2918" s="1" t="str">
        <x:f t="shared" si="540"/>
        <x:v>YES</x:v>
      </x:c>
      <x:c r="T2918" s="1">
        <x:f t="shared" si="541"/>
        <x:v>14552.864514928697</x:v>
      </x:c>
    </x:row>
    <x:row r="2919">
      <x:c r="A2919" s="1"/>
      <x:c r="B2919" s="1"/>
      <x:c r="C2919" s="1"/>
      <x:c r="D2919" s="1"/>
      <x:c r="E2919" s="1"/>
      <x:c r="F2919" s="1"/>
      <x:c r="G2919" s="1"/>
      <x:c r="H2919" s="1"/>
      <x:c r="I2919" s="53">
        <x:f t="shared" si="530"/>
        <x:v>4</x:v>
      </x:c>
      <x:c r="J2919" s="53">
        <x:f t="shared" si="531"/>
        <x:v>8</x:v>
      </x:c>
      <x:c r="K2919" s="53">
        <x:f t="shared" si="532"/>
        <x:v>21</x:v>
      </x:c>
      <x:c r="L2919" s="53">
        <x:f t="shared" si="533"/>
        <x:v>33</x:v>
      </x:c>
      <x:c r="M2919" s="54">
        <x:f t="shared" si="534"/>
        <x:v>2046.1619441665507</x:v>
      </x:c>
      <x:c r="N2919" s="54">
        <x:f t="shared" si="535"/>
        <x:v>0.92094579456010461</x:v>
      </x:c>
      <x:c r="O2919" s="55">
        <x:f t="shared" si="536"/>
        <x:v>108652</x:v>
      </x:c>
      <x:c r="P2919" s="55">
        <x:f t="shared" si="537"/>
        <x:v>25520</x:v>
      </x:c>
      <x:c r="Q2919" s="55">
        <x:f t="shared" si="538"/>
        <x:v>48023.644864002621</x:v>
      </x:c>
      <x:c r="R2919" s="55">
        <x:f t="shared" si="539"/>
        <x:v>15108.355135997379</x:v>
      </x:c>
      <x:c r="S2919" s="1" t="str">
        <x:f t="shared" si="540"/>
        <x:v>YES</x:v>
      </x:c>
      <x:c r="T2919" s="1">
        <x:f t="shared" si="541"/>
        <x:v>15108.355135997379</x:v>
      </x:c>
    </x:row>
    <x:row r="2920">
      <x:c r="A2920" s="1"/>
      <x:c r="B2920" s="1"/>
      <x:c r="C2920" s="1"/>
      <x:c r="D2920" s="1"/>
      <x:c r="E2920" s="1"/>
      <x:c r="F2920" s="1"/>
      <x:c r="G2920" s="1"/>
      <x:c r="H2920" s="1"/>
      <x:c r="I2920" s="53">
        <x:f t="shared" si="530"/>
        <x:v>4</x:v>
      </x:c>
      <x:c r="J2920" s="53">
        <x:f t="shared" si="531"/>
        <x:v>8</x:v>
      </x:c>
      <x:c r="K2920" s="53">
        <x:f t="shared" si="532"/>
        <x:v>22</x:v>
      </x:c>
      <x:c r="L2920" s="53">
        <x:f t="shared" si="533"/>
        <x:v>34</x:v>
      </x:c>
      <x:c r="M2920" s="54">
        <x:f t="shared" si="534"/>
        <x:v>2120.6382914129472</x:v>
      </x:c>
      <x:c r="N2920" s="54">
        <x:f t="shared" si="535"/>
        <x:v>0.97266548014788001</x:v>
      </x:c>
      <x:c r="O2920" s="55">
        <x:f t="shared" si="536"/>
        <x:v>111352</x:v>
      </x:c>
      <x:c r="P2920" s="55">
        <x:f t="shared" si="537"/>
        <x:v>26400</x:v>
      </x:c>
      <x:c r="Q2920" s="55">
        <x:f t="shared" si="538"/>
        <x:v>49316.637003697004</x:v>
      </x:c>
      <x:c r="R2920" s="55">
        <x:f t="shared" si="539"/>
        <x:v>15635.362996302996</x:v>
      </x:c>
      <x:c r="S2920" s="1" t="str">
        <x:f t="shared" si="540"/>
        <x:v>YES</x:v>
      </x:c>
      <x:c r="T2920" s="1">
        <x:f t="shared" si="541"/>
        <x:v>15635.362996302996</x:v>
      </x:c>
    </x:row>
    <x:row r="2921">
      <x:c r="A2921" s="1"/>
      <x:c r="B2921" s="1"/>
      <x:c r="C2921" s="1"/>
      <x:c r="D2921" s="1"/>
      <x:c r="E2921" s="1"/>
      <x:c r="F2921" s="1"/>
      <x:c r="G2921" s="1"/>
      <x:c r="H2921" s="1"/>
      <x:c r="I2921" s="53">
        <x:f t="shared" si="530"/>
        <x:v>4</x:v>
      </x:c>
      <x:c r="J2921" s="53">
        <x:f t="shared" si="531"/>
        <x:v>8</x:v>
      </x:c>
      <x:c r="K2921" s="53">
        <x:f t="shared" si="532"/>
        <x:v>23</x:v>
      </x:c>
      <x:c r="L2921" s="53">
        <x:f t="shared" si="533"/>
        <x:v>35</x:v>
      </x:c>
      <x:c r="M2921" s="54">
        <x:f t="shared" si="534"/>
        <x:v>2196.7848802703834</x:v>
      </x:c>
      <x:c r="N2921" s="54">
        <x:f t="shared" si="535"/>
        <x:v>1.0255450557433219</x:v>
      </x:c>
      <x:c r="O2921" s="55">
        <x:f t="shared" si="536"/>
        <x:v>114052</x:v>
      </x:c>
      <x:c r="P2921" s="55">
        <x:f t="shared" si="537"/>
        <x:v>27280</x:v>
      </x:c>
      <x:c r="Q2921" s="55">
        <x:f t="shared" si="538"/>
        <x:v>50638.626393583043</x:v>
      </x:c>
      <x:c r="R2921" s="55">
        <x:f t="shared" si="539"/>
        <x:v>16133.373606416957</x:v>
      </x:c>
      <x:c r="S2921" s="1" t="str">
        <x:f t="shared" si="540"/>
        <x:v>YES</x:v>
      </x:c>
      <x:c r="T2921" s="1">
        <x:f t="shared" si="541"/>
        <x:v>16133.373606416957</x:v>
      </x:c>
    </x:row>
    <x:row r="2922">
      <x:c r="A2922" s="1"/>
      <x:c r="B2922" s="1"/>
      <x:c r="C2922" s="1"/>
      <x:c r="D2922" s="1"/>
      <x:c r="E2922" s="1"/>
      <x:c r="F2922" s="1"/>
      <x:c r="G2922" s="1"/>
      <x:c r="H2922" s="1"/>
      <x:c r="I2922" s="53">
        <x:f t="shared" si="530"/>
        <x:v>4</x:v>
      </x:c>
      <x:c r="J2922" s="53">
        <x:f t="shared" si="531"/>
        <x:v>8</x:v>
      </x:c>
      <x:c r="K2922" s="53">
        <x:f t="shared" si="532"/>
        <x:v>24</x:v>
      </x:c>
      <x:c r="L2922" s="53">
        <x:f t="shared" si="533"/>
        <x:v>36</x:v>
      </x:c>
      <x:c r="M2922" s="54">
        <x:f t="shared" si="534"/>
        <x:v>2274.6318298498791</x:v>
      </x:c>
      <x:c r="N2922" s="54">
        <x:f t="shared" si="535"/>
        <x:v>1.0796054373957493</x:v>
      </x:c>
      <x:c r="O2922" s="55">
        <x:f t="shared" si="536"/>
        <x:v>116752</x:v>
      </x:c>
      <x:c r="P2922" s="55">
        <x:f t="shared" si="537"/>
        <x:v>28160</x:v>
      </x:c>
      <x:c r="Q2922" s="55">
        <x:f t="shared" si="538"/>
        <x:v>51990.135934893733</x:v>
      </x:c>
      <x:c r="R2922" s="55">
        <x:f t="shared" si="539"/>
        <x:v>16601.864065106267</x:v>
      </x:c>
      <x:c r="S2922" s="1" t="str">
        <x:f t="shared" si="540"/>
        <x:v>YES</x:v>
      </x:c>
      <x:c r="T2922" s="1">
        <x:f t="shared" si="541"/>
        <x:v>16601.864065106267</x:v>
      </x:c>
    </x:row>
    <x:row r="2923">
      <x:c r="A2923" s="1"/>
      <x:c r="B2923" s="1"/>
      <x:c r="C2923" s="1"/>
      <x:c r="D2923" s="1"/>
      <x:c r="E2923" s="1"/>
      <x:c r="F2923" s="1"/>
      <x:c r="G2923" s="1"/>
      <x:c r="H2923" s="1"/>
      <x:c r="I2923" s="53">
        <x:f t="shared" si="530"/>
        <x:v>4</x:v>
      </x:c>
      <x:c r="J2923" s="53">
        <x:f t="shared" si="531"/>
        <x:v>8</x:v>
      </x:c>
      <x:c r="K2923" s="53">
        <x:f t="shared" si="532"/>
        <x:v>25</x:v>
      </x:c>
      <x:c r="L2923" s="53">
        <x:f t="shared" si="533"/>
        <x:v>37</x:v>
      </x:c>
      <x:c r="M2923" s="54">
        <x:f t="shared" si="534"/>
        <x:v>2354.2097512649771</x:v>
      </x:c>
      <x:c r="N2923" s="54">
        <x:f t="shared" si="535"/>
        <x:v>1.1348678828229006</x:v>
      </x:c>
      <x:c r="O2923" s="55">
        <x:f t="shared" si="536"/>
        <x:v>119452</x:v>
      </x:c>
      <x:c r="P2923" s="55">
        <x:f t="shared" si="537"/>
        <x:v>29040</x:v>
      </x:c>
      <x:c r="Q2923" s="55">
        <x:f t="shared" si="538"/>
        <x:v>53371.697070572518</x:v>
      </x:c>
      <x:c r="R2923" s="55">
        <x:f t="shared" si="539"/>
        <x:v>17040.302929427482</x:v>
      </x:c>
      <x:c r="S2923" s="1" t="str">
        <x:f t="shared" si="540"/>
        <x:v>YES</x:v>
      </x:c>
      <x:c r="T2923" s="1">
        <x:f t="shared" si="541"/>
        <x:v>17040.302929427482</x:v>
      </x:c>
    </x:row>
    <x:row r="2924">
      <x:c r="A2924" s="1"/>
      <x:c r="B2924" s="1"/>
      <x:c r="C2924" s="1"/>
      <x:c r="D2924" s="1"/>
      <x:c r="E2924" s="1"/>
      <x:c r="F2924" s="1"/>
      <x:c r="G2924" s="1"/>
      <x:c r="H2924" s="1"/>
      <x:c r="I2924" s="53">
        <x:f t="shared" si="530"/>
        <x:v>4</x:v>
      </x:c>
      <x:c r="J2924" s="53">
        <x:f t="shared" si="531"/>
        <x:v>8</x:v>
      </x:c>
      <x:c r="K2924" s="53">
        <x:f t="shared" si="532"/>
        <x:v>26</x:v>
      </x:c>
      <x:c r="L2924" s="53">
        <x:f t="shared" si="533"/>
        <x:v>38</x:v>
      </x:c>
      <x:c r="M2924" s="54">
        <x:f t="shared" si="534"/>
        <x:v>2435.5497552256948</x:v>
      </x:c>
      <x:c r="N2924" s="54">
        <x:f t="shared" si="535"/>
        <x:v>1.1913539966845101</x:v>
      </x:c>
      <x:c r="O2924" s="55">
        <x:f t="shared" si="536"/>
        <x:v>122152</x:v>
      </x:c>
      <x:c r="P2924" s="55">
        <x:f t="shared" si="537"/>
        <x:v>29920</x:v>
      </x:c>
      <x:c r="Q2924" s="55">
        <x:f t="shared" si="538"/>
        <x:v>54783.849917112755</x:v>
      </x:c>
      <x:c r="R2924" s="55">
        <x:f t="shared" si="539"/>
        <x:v>17448.150082887245</x:v>
      </x:c>
      <x:c r="S2924" s="1" t="str">
        <x:f t="shared" si="540"/>
        <x:v>YES</x:v>
      </x:c>
      <x:c r="T2924" s="1">
        <x:f t="shared" si="541"/>
        <x:v>17448.150082887245</x:v>
      </x:c>
    </x:row>
    <x:row r="2925">
      <x:c r="A2925" s="1"/>
      <x:c r="B2925" s="1"/>
      <x:c r="C2925" s="1"/>
      <x:c r="D2925" s="1"/>
      <x:c r="E2925" s="1"/>
      <x:c r="F2925" s="1"/>
      <x:c r="G2925" s="1"/>
      <x:c r="H2925" s="1"/>
      <x:c r="I2925" s="53">
        <x:f t="shared" si="530"/>
        <x:v>4</x:v>
      </x:c>
      <x:c r="J2925" s="53">
        <x:f t="shared" si="531"/>
        <x:v>8</x:v>
      </x:c>
      <x:c r="K2925" s="53">
        <x:f t="shared" si="532"/>
        <x:v>27</x:v>
      </x:c>
      <x:c r="L2925" s="53">
        <x:f t="shared" si="533"/>
        <x:v>39</x:v>
      </x:c>
      <x:c r="M2925" s="54">
        <x:f t="shared" si="534"/>
        <x:v>2518.6834597454513</x:v>
      </x:c>
      <x:c r="N2925" s="54">
        <x:f t="shared" si="535"/>
        <x:v>1.2490857359343412</x:v>
      </x:c>
      <x:c r="O2925" s="55">
        <x:f t="shared" si="536"/>
        <x:v>124852</x:v>
      </x:c>
      <x:c r="P2925" s="55">
        <x:f t="shared" si="537"/>
        <x:v>30800</x:v>
      </x:c>
      <x:c r="Q2925" s="55">
        <x:f t="shared" si="538"/>
        <x:v>56227.14339835853</x:v>
      </x:c>
      <x:c r="R2925" s="55">
        <x:f t="shared" si="539"/>
        <x:v>17824.85660164147</x:v>
      </x:c>
      <x:c r="S2925" s="1" t="str">
        <x:f t="shared" si="540"/>
        <x:v>YES</x:v>
      </x:c>
      <x:c r="T2925" s="1">
        <x:f t="shared" si="541"/>
        <x:v>17824.85660164147</x:v>
      </x:c>
    </x:row>
    <x:row r="2926">
      <x:c r="A2926" s="1"/>
      <x:c r="B2926" s="1"/>
      <x:c r="C2926" s="1"/>
      <x:c r="D2926" s="1"/>
      <x:c r="E2926" s="1"/>
      <x:c r="F2926" s="1"/>
      <x:c r="G2926" s="1"/>
      <x:c r="H2926" s="1"/>
      <x:c r="I2926" s="53" t="n">
        <x:f t="shared" ref="I2926:I2989" si="542">INT((ROW()-ROW($I$46))/((CARROT_CAP+1)*(MESCLUN_CAP+1)))</x:f>
        <x:v>4</x:v>
      </x:c>
      <x:c r="J2926" s="53" t="n">
        <x:f t="shared" ref="J2926:J2989" si="543">MOD(INT((ROW()-ROW($I$46))/(MESCLUN_CAP+1)),CARROT_CAP+1)</x:f>
        <x:v>8</x:v>
      </x:c>
      <x:c r="K2926" s="53" t="n">
        <x:f t="shared" ref="K2926:K2989" si="544">MOD(ROW()-ROW($I$46),MESCLUN_CAP+1)</x:f>
        <x:v>28</x:v>
      </x:c>
      <x:c r="L2926" s="53" t="n">
        <x:f t="shared" ref="L2926:L2989" si="545">SUM(I2926:K2926)</x:f>
        <x:v>40</x:v>
      </x:c>
      <x:c r="M2926" s="54" t="n">
        <x:f t="shared" ref="M2926:M2989" si="546">I2926*TOMATO_HOURS*WEEKS*(1+TOMATO_DIM)^I2926+J2926*CARROT_HOURS*WEEKS*(1+CARROT_DIM)^J2926+K2926*MESCLUN_HOURS*WEEKS*(1+MESCLUN_DIM)^K2926</x:f>
        <x:v>2603.6429979626037</x:v>
      </x:c>
      <x:c r="N2926" s="54" t="n">
        <x:f t="shared" ref="N2926:N2989" si="547">MAX(M2926-FARMER_HOURS,0)/TEMP_HOURS_PER_WORKER</x:f>
        <x:v>1.308085415251808</x:v>
      </x:c>
      <x:c r="O2926" s="55" t="n">
        <x:f t="shared" ref="O2926:O2989" si="548">I2926*TOMATO_PRICE+J2926*CARROT_PRICE+K2926*MESCLUN_PRICE</x:f>
        <x:v>127552</x:v>
      </x:c>
      <x:c r="P2926" s="55" t="n">
        <x:f t="shared" ref="P2926:P2989" si="549">I2926*TOMATO_FERTILIZER+J2926*CARROT_FERTILIZER+K2926*MESCLUN_FERTILIZER</x:f>
        <x:v>31680</x:v>
      </x:c>
      <x:c r="Q2926" s="55" t="n">
        <x:f t="shared" ref="Q2926:Q2989" si="550">MIN(M2926,FARMER_HOURS)*FARMER_RATE+MAX(M2926-FARMER_HOURS,0)*TEMP_RATE</x:f>
        <x:v>57702.1353812952</x:v>
      </x:c>
      <x:c r="R2926" s="55" t="n">
        <x:f t="shared" ref="R2926:R2989" si="551">O2926-P2926-Q2926-FIXED_COST</x:f>
        <x:v>18169.8646187048</x:v>
      </x:c>
      <x:c r="S2926" s="1" t="str">
        <x:f t="shared" ref="S2926:S2989" si="552">IF(AND(L2926&lt;=TOTAL_BED_CAP,N2926&lt;=TEMP_WORKER_CAP),"YES","NO")</x:f>
        <x:v>YES</x:v>
      </x:c>
      <x:c r="T2926" s="1" t="n">
        <x:f t="shared" ref="T2926:T2989" si="553">IF(S2926="YES",R2926,-1E+99)</x:f>
        <x:v>18169.8646187048</x:v>
      </x:c>
    </x:row>
    <x:row r="2927">
      <x:c r="A2927" s="1"/>
      <x:c r="B2927" s="1"/>
      <x:c r="C2927" s="1"/>
      <x:c r="D2927" s="1"/>
      <x:c r="E2927" s="1"/>
      <x:c r="F2927" s="1"/>
      <x:c r="G2927" s="1"/>
      <x:c r="H2927" s="1"/>
      <x:c r="I2927" s="53">
        <x:f t="shared" si="542"/>
        <x:v>4</x:v>
      </x:c>
      <x:c r="J2927" s="53">
        <x:f t="shared" si="543"/>
        <x:v>8</x:v>
      </x:c>
      <x:c r="K2927" s="53">
        <x:f t="shared" si="544"/>
        <x:v>29</x:v>
      </x:c>
      <x:c r="L2927" s="53">
        <x:f t="shared" si="545"/>
        <x:v>41</x:v>
      </x:c>
      <x:c r="M2927" s="54">
        <x:f t="shared" si="546"/>
        <x:v>2690.4610260782583</x:v>
      </x:c>
      <x:c r="N2927" s="54">
        <x:f t="shared" si="547"/>
        <x:v>1.3683757125543461</x:v>
      </x:c>
      <x:c r="O2927" s="55">
        <x:f t="shared" si="548"/>
        <x:v>130252</x:v>
      </x:c>
      <x:c r="P2927" s="55">
        <x:f t="shared" si="549"/>
        <x:v>32560</x:v>
      </x:c>
      <x:c r="Q2927" s="55">
        <x:f t="shared" si="550"/>
        <x:v>59209.392813858649</x:v>
      </x:c>
      <x:c r="R2927" s="55">
        <x:f t="shared" si="551"/>
        <x:v>18482.607186141351</x:v>
      </x:c>
      <x:c r="S2927" s="1" t="str">
        <x:f t="shared" si="552"/>
        <x:v>YES</x:v>
      </x:c>
      <x:c r="T2927" s="1">
        <x:f t="shared" si="553"/>
        <x:v>18482.607186141351</x:v>
      </x:c>
    </x:row>
    <x:row r="2928">
      <x:c r="A2928" s="1"/>
      <x:c r="B2928" s="1"/>
      <x:c r="C2928" s="1"/>
      <x:c r="D2928" s="1"/>
      <x:c r="E2928" s="1"/>
      <x:c r="F2928" s="1"/>
      <x:c r="G2928" s="1"/>
      <x:c r="H2928" s="1"/>
      <x:c r="I2928" s="53">
        <x:f t="shared" si="542"/>
        <x:v>4</x:v>
      </x:c>
      <x:c r="J2928" s="53">
        <x:f t="shared" si="543"/>
        <x:v>8</x:v>
      </x:c>
      <x:c r="K2928" s="53">
        <x:f t="shared" si="544"/>
        <x:v>30</x:v>
      </x:c>
      <x:c r="L2928" s="53">
        <x:f t="shared" si="545"/>
        <x:v>42</x:v>
      </x:c>
      <x:c r="M2928" s="54">
        <x:f t="shared" si="546"/>
        <x:v>2779.1707314120295</x:v>
      </x:c>
      <x:c r="N2928" s="54">
        <x:f t="shared" si="547"/>
        <x:v>1.4299796745916871</x:v>
      </x:c>
      <x:c r="O2928" s="55">
        <x:f t="shared" si="548"/>
        <x:v>132952</x:v>
      </x:c>
      <x:c r="P2928" s="55">
        <x:f t="shared" si="549"/>
        <x:v>33440</x:v>
      </x:c>
      <x:c r="Q2928" s="55">
        <x:f t="shared" si="550"/>
        <x:v>60749.49186479218</x:v>
      </x:c>
      <x:c r="R2928" s="55">
        <x:f t="shared" si="551"/>
        <x:v>18762.50813520782</x:v>
      </x:c>
      <x:c r="S2928" s="1" t="str">
        <x:f t="shared" si="552"/>
        <x:v>YES</x:v>
      </x:c>
      <x:c r="T2928" s="1">
        <x:f t="shared" si="553"/>
        <x:v>18762.50813520782</x:v>
      </x:c>
    </x:row>
    <x:row r="2929">
      <x:c r="A2929" s="1"/>
      <x:c r="B2929" s="1"/>
      <x:c r="C2929" s="1"/>
      <x:c r="D2929" s="1"/>
      <x:c r="E2929" s="1"/>
      <x:c r="F2929" s="1"/>
      <x:c r="G2929" s="1"/>
      <x:c r="H2929" s="1"/>
      <x:c r="I2929" s="53">
        <x:f t="shared" si="542"/>
        <x:v>4</x:v>
      </x:c>
      <x:c r="J2929" s="53">
        <x:f t="shared" si="543"/>
        <x:v>9</x:v>
      </x:c>
      <x:c r="K2929" s="53">
        <x:f t="shared" si="544"/>
        <x:v>0</x:v>
      </x:c>
      <x:c r="L2929" s="53">
        <x:f t="shared" si="545"/>
        <x:v>13</x:v>
      </x:c>
      <x:c r="M2929" s="54">
        <x:f t="shared" si="546"/>
        <x:v>864.26900188586978</x:v>
      </x:c>
      <x:c r="N2929" s="54">
        <x:f t="shared" si="547"/>
        <x:v>0.10018680686518736</x:v>
      </x:c>
      <x:c r="O2929" s="55">
        <x:f t="shared" si="548"/>
        <x:v>54046</x:v>
      </x:c>
      <x:c r="P2929" s="55">
        <x:f t="shared" si="549"/>
        <x:v>7480</x:v>
      </x:c>
      <x:c r="Q2929" s="55">
        <x:f t="shared" si="550"/>
        <x:v>27504.670171629685</x:v>
      </x:c>
      <x:c r="R2929" s="55">
        <x:f t="shared" si="551"/>
        <x:v>-938.67017162968477</x:v>
      </x:c>
      <x:c r="S2929" s="1" t="str">
        <x:f t="shared" si="552"/>
        <x:v>YES</x:v>
      </x:c>
      <x:c r="T2929" s="1">
        <x:f t="shared" si="553"/>
        <x:v>-938.67017162968477</x:v>
      </x:c>
    </x:row>
    <x:row r="2930">
      <x:c r="A2930" s="1"/>
      <x:c r="B2930" s="1"/>
      <x:c r="C2930" s="1"/>
      <x:c r="D2930" s="1"/>
      <x:c r="E2930" s="1"/>
      <x:c r="F2930" s="1"/>
      <x:c r="G2930" s="1"/>
      <x:c r="H2930" s="1"/>
      <x:c r="I2930" s="53">
        <x:f t="shared" si="542"/>
        <x:v>4</x:v>
      </x:c>
      <x:c r="J2930" s="53">
        <x:f t="shared" si="543"/>
        <x:v>9</x:v>
      </x:c>
      <x:c r="K2930" s="53">
        <x:f t="shared" si="544"/>
        <x:v>1</x:v>
      </x:c>
      <x:c r="L2930" s="53">
        <x:f t="shared" si="545"/>
        <x:v>14</x:v>
      </x:c>
      <x:c r="M2930" s="54">
        <x:f t="shared" si="546"/>
        <x:v>909.83150188586978</x:v>
      </x:c>
      <x:c r="N2930" s="54">
        <x:f t="shared" si="547"/>
        <x:v>0.13182743186518736</x:v>
      </x:c>
      <x:c r="O2930" s="55">
        <x:f t="shared" si="548"/>
        <x:v>56746</x:v>
      </x:c>
      <x:c r="P2930" s="55">
        <x:f t="shared" si="549"/>
        <x:v>8360</x:v>
      </x:c>
      <x:c r="Q2930" s="55">
        <x:f t="shared" si="550"/>
        <x:v>28295.685796629685</x:v>
      </x:c>
      <x:c r="R2930" s="55">
        <x:f t="shared" si="551"/>
        <x:v>90.314203370315226</x:v>
      </x:c>
      <x:c r="S2930" s="1" t="str">
        <x:f t="shared" si="552"/>
        <x:v>YES</x:v>
      </x:c>
      <x:c r="T2930" s="1">
        <x:f t="shared" si="553"/>
        <x:v>90.314203370315226</x:v>
      </x:c>
    </x:row>
    <x:row r="2931">
      <x:c r="A2931" s="1"/>
      <x:c r="B2931" s="1"/>
      <x:c r="C2931" s="1"/>
      <x:c r="D2931" s="1"/>
      <x:c r="E2931" s="1"/>
      <x:c r="F2931" s="1"/>
      <x:c r="G2931" s="1"/>
      <x:c r="H2931" s="1"/>
      <x:c r="I2931" s="53">
        <x:f t="shared" si="542"/>
        <x:v>4</x:v>
      </x:c>
      <x:c r="J2931" s="53">
        <x:f t="shared" si="543"/>
        <x:v>9</x:v>
      </x:c>
      <x:c r="K2931" s="53">
        <x:f t="shared" si="544"/>
        <x:v>2</x:v>
      </x:c>
      <x:c r="L2931" s="53">
        <x:f t="shared" si="545"/>
        <x:v>15</x:v>
      </x:c>
      <x:c r="M2931" s="54">
        <x:f t="shared" si="546"/>
        <x:v>956.53306438586981</x:v>
      </x:c>
      <x:c r="N2931" s="54">
        <x:f t="shared" si="547"/>
        <x:v>0.16425907249018737</x:v>
      </x:c>
      <x:c r="O2931" s="55">
        <x:f t="shared" si="548"/>
        <x:v>59446</x:v>
      </x:c>
      <x:c r="P2931" s="55">
        <x:f t="shared" si="549"/>
        <x:v>9240</x:v>
      </x:c>
      <x:c r="Q2931" s="55">
        <x:f t="shared" si="550"/>
        <x:v>29106.476812254685</x:v>
      </x:c>
      <x:c r="R2931" s="55">
        <x:f t="shared" si="551"/>
        <x:v>1099.5231877453152</x:v>
      </x:c>
      <x:c r="S2931" s="1" t="str">
        <x:f t="shared" si="552"/>
        <x:v>YES</x:v>
      </x:c>
      <x:c r="T2931" s="1">
        <x:f t="shared" si="553"/>
        <x:v>1099.5231877453152</x:v>
      </x:c>
    </x:row>
    <x:row r="2932">
      <x:c r="A2932" s="1"/>
      <x:c r="B2932" s="1"/>
      <x:c r="C2932" s="1"/>
      <x:c r="D2932" s="1"/>
      <x:c r="E2932" s="1"/>
      <x:c r="F2932" s="1"/>
      <x:c r="G2932" s="1"/>
      <x:c r="H2932" s="1"/>
      <x:c r="I2932" s="53">
        <x:f t="shared" si="542"/>
        <x:v>4</x:v>
      </x:c>
      <x:c r="J2932" s="53">
        <x:f t="shared" si="543"/>
        <x:v>9</x:v>
      </x:c>
      <x:c r="K2932" s="53">
        <x:f t="shared" si="544"/>
        <x:v>3</x:v>
      </x:c>
      <x:c r="L2932" s="53">
        <x:f t="shared" si="545"/>
        <x:v>16</x:v>
      </x:c>
      <x:c r="M2932" s="54">
        <x:f t="shared" si="546"/>
        <x:v>1004.3950468077447</x:v>
      </x:c>
      <x:c r="N2932" s="54">
        <x:f t="shared" si="547"/>
        <x:v>0.19749656028315607</x:v>
      </x:c>
      <x:c r="O2932" s="55">
        <x:f t="shared" si="548"/>
        <x:v>62146</x:v>
      </x:c>
      <x:c r="P2932" s="55">
        <x:f t="shared" si="549"/>
        <x:v>10120</x:v>
      </x:c>
      <x:c r="Q2932" s="55">
        <x:f t="shared" si="550"/>
        <x:v>29937.4140070789</x:v>
      </x:c>
      <x:c r="R2932" s="55">
        <x:f t="shared" si="551"/>
        <x:v>2088.5859929211001</x:v>
      </x:c>
      <x:c r="S2932" s="1" t="str">
        <x:f t="shared" si="552"/>
        <x:v>YES</x:v>
      </x:c>
      <x:c r="T2932" s="1">
        <x:f t="shared" si="553"/>
        <x:v>2088.5859929211001</x:v>
      </x:c>
    </x:row>
    <x:row r="2933">
      <x:c r="A2933" s="1"/>
      <x:c r="B2933" s="1"/>
      <x:c r="C2933" s="1"/>
      <x:c r="D2933" s="1"/>
      <x:c r="E2933" s="1"/>
      <x:c r="F2933" s="1"/>
      <x:c r="G2933" s="1"/>
      <x:c r="H2933" s="1"/>
      <x:c r="I2933" s="53">
        <x:f t="shared" si="542"/>
        <x:v>4</x:v>
      </x:c>
      <x:c r="J2933" s="53">
        <x:f t="shared" si="543"/>
        <x:v>9</x:v>
      </x:c>
      <x:c r="K2933" s="53">
        <x:f t="shared" si="544"/>
        <x:v>4</x:v>
      </x:c>
      <x:c r="L2933" s="53">
        <x:f t="shared" si="545"/>
        <x:v>17</x:v>
      </x:c>
      <x:c r="M2933" s="54">
        <x:f t="shared" si="546"/>
        <x:v>1053.4391625304011</x:v>
      </x:c>
      <x:c r="N2933" s="54">
        <x:f t="shared" si="547"/>
        <x:v>0.23155497397944519</x:v>
      </x:c>
      <x:c r="O2933" s="55">
        <x:f t="shared" si="548"/>
        <x:v>64846</x:v>
      </x:c>
      <x:c r="P2933" s="55">
        <x:f t="shared" si="549"/>
        <x:v>11000</x:v>
      </x:c>
      <x:c r="Q2933" s="55">
        <x:f t="shared" si="550"/>
        <x:v>30788.87434948613</x:v>
      </x:c>
      <x:c r="R2933" s="55">
        <x:f t="shared" si="551"/>
        <x:v>3057.1256505138699</x:v>
      </x:c>
      <x:c r="S2933" s="1" t="str">
        <x:f t="shared" si="552"/>
        <x:v>YES</x:v>
      </x:c>
      <x:c r="T2933" s="1">
        <x:f t="shared" si="553"/>
        <x:v>3057.1256505138699</x:v>
      </x:c>
    </x:row>
    <x:row r="2934">
      <x:c r="A2934" s="1"/>
      <x:c r="B2934" s="1"/>
      <x:c r="C2934" s="1"/>
      <x:c r="D2934" s="1"/>
      <x:c r="E2934" s="1"/>
      <x:c r="F2934" s="1"/>
      <x:c r="G2934" s="1"/>
      <x:c r="H2934" s="1"/>
      <x:c r="I2934" s="53">
        <x:f t="shared" si="542"/>
        <x:v>4</x:v>
      </x:c>
      <x:c r="J2934" s="53">
        <x:f t="shared" si="543"/>
        <x:v>9</x:v>
      </x:c>
      <x:c r="K2934" s="53">
        <x:f t="shared" si="544"/>
        <x:v>5</x:v>
      </x:c>
      <x:c r="L2934" s="53">
        <x:f t="shared" si="545"/>
        <x:v>18</x:v>
      </x:c>
      <x:c r="M2934" s="54">
        <x:f t="shared" si="546"/>
        <x:v>1103.6874864516046</x:v>
      </x:c>
      <x:c r="N2934" s="54">
        <x:f t="shared" si="547"/>
        <x:v>0.26644964336916988</x:v>
      </x:c>
      <x:c r="O2934" s="55">
        <x:f t="shared" si="548"/>
        <x:v>67546</x:v>
      </x:c>
      <x:c r="P2934" s="55">
        <x:f t="shared" si="549"/>
        <x:v>11880</x:v>
      </x:c>
      <x:c r="Q2934" s="55">
        <x:f t="shared" si="550"/>
        <x:v>31661.241084229245</x:v>
      </x:c>
      <x:c r="R2934" s="55">
        <x:f t="shared" si="551"/>
        <x:v>4004.7589157707553</x:v>
      </x:c>
      <x:c r="S2934" s="1" t="str">
        <x:f t="shared" si="552"/>
        <x:v>YES</x:v>
      </x:c>
      <x:c r="T2934" s="1">
        <x:f t="shared" si="553"/>
        <x:v>4004.7589157707553</x:v>
      </x:c>
    </x:row>
    <x:row r="2935">
      <x:c r="A2935" s="1"/>
      <x:c r="B2935" s="1"/>
      <x:c r="C2935" s="1"/>
      <x:c r="D2935" s="1"/>
      <x:c r="E2935" s="1"/>
      <x:c r="F2935" s="1"/>
      <x:c r="G2935" s="1"/>
      <x:c r="H2935" s="1"/>
      <x:c r="I2935" s="53">
        <x:f t="shared" si="542"/>
        <x:v>4</x:v>
      </x:c>
      <x:c r="J2935" s="53">
        <x:f t="shared" si="543"/>
        <x:v>9</x:v>
      </x:c>
      <x:c r="K2935" s="53">
        <x:f t="shared" si="544"/>
        <x:v>6</x:v>
      </x:c>
      <x:c r="L2935" s="53">
        <x:f t="shared" si="545"/>
        <x:v>19</x:v>
      </x:c>
      <x:c r="M2935" s="54">
        <x:f t="shared" si="546"/>
        <x:v>1155.1624606332375</x:v>
      </x:c>
      <x:c r="N2935" s="54">
        <x:f t="shared" si="547"/>
        <x:v>0.30219615321752608</x:v>
      </x:c>
      <x:c r="O2935" s="55">
        <x:f t="shared" si="548"/>
        <x:v>70246</x:v>
      </x:c>
      <x:c r="P2935" s="55">
        <x:f t="shared" si="549"/>
        <x:v>12760</x:v>
      </x:c>
      <x:c r="Q2935" s="55">
        <x:f t="shared" si="550"/>
        <x:v>32554.90383043815</x:v>
      </x:c>
      <x:c r="R2935" s="55">
        <x:f t="shared" si="551"/>
        <x:v>4931.0961695618498</x:v>
      </x:c>
      <x:c r="S2935" s="1" t="str">
        <x:f t="shared" si="552"/>
        <x:v>YES</x:v>
      </x:c>
      <x:c r="T2935" s="1">
        <x:f t="shared" si="553"/>
        <x:v>4931.0961695618498</x:v>
      </x:c>
    </x:row>
    <x:row r="2936">
      <x:c r="A2936" s="1"/>
      <x:c r="B2936" s="1"/>
      <x:c r="C2936" s="1"/>
      <x:c r="D2936" s="1"/>
      <x:c r="E2936" s="1"/>
      <x:c r="F2936" s="1"/>
      <x:c r="G2936" s="1"/>
      <x:c r="H2936" s="1"/>
      <x:c r="I2936" s="53">
        <x:f t="shared" si="542"/>
        <x:v>4</x:v>
      </x:c>
      <x:c r="J2936" s="53">
        <x:f t="shared" si="543"/>
        <x:v>9</x:v>
      </x:c>
      <x:c r="K2936" s="53">
        <x:f t="shared" si="544"/>
        <x:v>7</x:v>
      </x:c>
      <x:c r="L2936" s="53">
        <x:f t="shared" si="545"/>
        <x:v>20</x:v>
      </x:c>
      <x:c r="M2936" s="54">
        <x:f t="shared" si="546"/>
        <x:v>1207.8869000311979</x:v>
      </x:c>
      <x:c r="N2936" s="54">
        <x:f t="shared" si="547"/>
        <x:v>0.33881034724388742</x:v>
      </x:c>
      <x:c r="O2936" s="55">
        <x:f t="shared" si="548"/>
        <x:v>72946</x:v>
      </x:c>
      <x:c r="P2936" s="55">
        <x:f t="shared" si="549"/>
        <x:v>13640</x:v>
      </x:c>
      <x:c r="Q2936" s="55">
        <x:f t="shared" si="550"/>
        <x:v>33470.258681097184</x:v>
      </x:c>
      <x:c r="R2936" s="55">
        <x:f t="shared" si="551"/>
        <x:v>5835.7413189028157</x:v>
      </x:c>
      <x:c r="S2936" s="1" t="str">
        <x:f t="shared" si="552"/>
        <x:v>YES</x:v>
      </x:c>
      <x:c r="T2936" s="1">
        <x:f t="shared" si="553"/>
        <x:v>5835.7413189028157</x:v>
      </x:c>
    </x:row>
    <x:row r="2937">
      <x:c r="A2937" s="1"/>
      <x:c r="B2937" s="1"/>
      <x:c r="C2937" s="1"/>
      <x:c r="D2937" s="1"/>
      <x:c r="E2937" s="1"/>
      <x:c r="F2937" s="1"/>
      <x:c r="G2937" s="1"/>
      <x:c r="H2937" s="1"/>
      <x:c r="I2937" s="53">
        <x:f t="shared" si="542"/>
        <x:v>4</x:v>
      </x:c>
      <x:c r="J2937" s="53">
        <x:f t="shared" si="543"/>
        <x:v>9</x:v>
      </x:c>
      <x:c r="K2937" s="53">
        <x:f t="shared" si="544"/>
        <x:v>8</x:v>
      </x:c>
      <x:c r="L2937" s="53">
        <x:f t="shared" si="545"/>
        <x:v>21</x:v>
      </x:c>
      <x:c r="M2937" s="54">
        <x:f t="shared" si="546"/>
        <x:v>1261.8839983111782</x:v>
      </x:c>
      <x:c r="N2937" s="54">
        <x:f t="shared" si="547"/>
        <x:v>0.37630833216054038</x:v>
      </x:c>
      <x:c r="O2937" s="55">
        <x:f t="shared" si="548"/>
        <x:v>75646</x:v>
      </x:c>
      <x:c r="P2937" s="55">
        <x:f t="shared" si="549"/>
        <x:v>14520</x:v>
      </x:c>
      <x:c r="Q2937" s="55">
        <x:f t="shared" si="550"/>
        <x:v>34407.708304013511</x:v>
      </x:c>
      <x:c r="R2937" s="55">
        <x:f t="shared" si="551"/>
        <x:v>6718.2916959864888</x:v>
      </x:c>
      <x:c r="S2937" s="1" t="str">
        <x:f t="shared" si="552"/>
        <x:v>YES</x:v>
      </x:c>
      <x:c r="T2937" s="1">
        <x:f t="shared" si="553"/>
        <x:v>6718.2916959864888</x:v>
      </x:c>
    </x:row>
    <x:row r="2938">
      <x:c r="A2938" s="1"/>
      <x:c r="B2938" s="1"/>
      <x:c r="C2938" s="1"/>
      <x:c r="D2938" s="1"/>
      <x:c r="E2938" s="1"/>
      <x:c r="F2938" s="1"/>
      <x:c r="G2938" s="1"/>
      <x:c r="H2938" s="1"/>
      <x:c r="I2938" s="53">
        <x:f t="shared" si="542"/>
        <x:v>4</x:v>
      </x:c>
      <x:c r="J2938" s="53">
        <x:f t="shared" si="543"/>
        <x:v>9</x:v>
      </x:c>
      <x:c r="K2938" s="53">
        <x:f t="shared" si="544"/>
        <x:v>9</x:v>
      </x:c>
      <x:c r="L2938" s="53">
        <x:f t="shared" si="545"/>
        <x:v>22</x:v>
      </x:c>
      <x:c r="M2938" s="54">
        <x:f t="shared" si="546"/>
        <x:v>1317.1773337515726</x:v>
      </x:c>
      <x:c r="N2938" s="54">
        <x:f t="shared" si="547"/>
        <x:v>0.41470648177192543</x:v>
      </x:c>
      <x:c r="O2938" s="55">
        <x:f t="shared" si="548"/>
        <x:v>78346</x:v>
      </x:c>
      <x:c r="P2938" s="55">
        <x:f t="shared" si="549"/>
        <x:v>15400</x:v>
      </x:c>
      <x:c r="Q2938" s="55">
        <x:f t="shared" si="550"/>
        <x:v>35367.662044298137</x:v>
      </x:c>
      <x:c r="R2938" s="55">
        <x:f t="shared" si="551"/>
        <x:v>7578.3379557018634</x:v>
      </x:c>
      <x:c r="S2938" s="1" t="str">
        <x:f t="shared" si="552"/>
        <x:v>YES</x:v>
      </x:c>
      <x:c r="T2938" s="1">
        <x:f t="shared" si="553"/>
        <x:v>7578.3379557018634</x:v>
      </x:c>
    </x:row>
    <x:row r="2939">
      <x:c r="A2939" s="1"/>
      <x:c r="B2939" s="1"/>
      <x:c r="C2939" s="1"/>
      <x:c r="D2939" s="1"/>
      <x:c r="E2939" s="1"/>
      <x:c r="F2939" s="1"/>
      <x:c r="G2939" s="1"/>
      <x:c r="H2939" s="1"/>
      <x:c r="I2939" s="53">
        <x:f t="shared" si="542"/>
        <x:v>4</x:v>
      </x:c>
      <x:c r="J2939" s="53">
        <x:f t="shared" si="543"/>
        <x:v>9</x:v>
      </x:c>
      <x:c r="K2939" s="53">
        <x:f t="shared" si="544"/>
        <x:v>10</x:v>
      </x:c>
      <x:c r="L2939" s="53">
        <x:f t="shared" si="545"/>
        <x:v>23</x:v>
      </x:c>
      <x:c r="M2939" s="54">
        <x:f t="shared" si="546"/>
        <x:v>1373.7908752347855</x:v>
      </x:c>
      <x:c r="N2939" s="54">
        <x:f t="shared" si="547"/>
        <x:v>0.45402144113526771</x:v>
      </x:c>
      <x:c r="O2939" s="55">
        <x:f t="shared" si="548"/>
        <x:v>81046</x:v>
      </x:c>
      <x:c r="P2939" s="55">
        <x:f t="shared" si="549"/>
        <x:v>16280</x:v>
      </x:c>
      <x:c r="Q2939" s="55">
        <x:f t="shared" si="550"/>
        <x:v>36350.536028381692</x:v>
      </x:c>
      <x:c r="R2939" s="55">
        <x:f t="shared" si="551"/>
        <x:v>8415.4639716183083</x:v>
      </x:c>
      <x:c r="S2939" s="1" t="str">
        <x:f t="shared" si="552"/>
        <x:v>YES</x:v>
      </x:c>
      <x:c r="T2939" s="1">
        <x:f t="shared" si="553"/>
        <x:v>8415.4639716183083</x:v>
      </x:c>
    </x:row>
    <x:row r="2940">
      <x:c r="A2940" s="1"/>
      <x:c r="B2940" s="1"/>
      <x:c r="C2940" s="1"/>
      <x:c r="D2940" s="1"/>
      <x:c r="E2940" s="1"/>
      <x:c r="F2940" s="1"/>
      <x:c r="G2940" s="1"/>
      <x:c r="H2940" s="1"/>
      <x:c r="I2940" s="53">
        <x:f t="shared" si="542"/>
        <x:v>4</x:v>
      </x:c>
      <x:c r="J2940" s="53">
        <x:f t="shared" si="543"/>
        <x:v>9</x:v>
      </x:c>
      <x:c r="K2940" s="53">
        <x:f t="shared" si="544"/>
        <x:v>11</x:v>
      </x:c>
      <x:c r="L2940" s="53">
        <x:f t="shared" si="545"/>
        <x:v>24</x:v>
      </x:c>
      <x:c r="M2940" s="54">
        <x:f t="shared" si="546"/>
        <x:v>1431.7489883282246</x:v>
      </x:c>
      <x:c r="N2940" s="54">
        <x:f t="shared" si="547"/>
        <x:v>0.49427013078348936</x:v>
      </x:c>
      <x:c r="O2940" s="55">
        <x:f t="shared" si="548"/>
        <x:v>83746</x:v>
      </x:c>
      <x:c r="P2940" s="55">
        <x:f t="shared" si="549"/>
        <x:v>17160</x:v>
      </x:c>
      <x:c r="Q2940" s="55">
        <x:f t="shared" si="550"/>
        <x:v>37356.753269587236</x:v>
      </x:c>
      <x:c r="R2940" s="55">
        <x:f t="shared" si="551"/>
        <x:v>9229.246730412764</x:v>
      </x:c>
      <x:c r="S2940" s="1" t="str">
        <x:f t="shared" si="552"/>
        <x:v>YES</x:v>
      </x:c>
      <x:c r="T2940" s="1">
        <x:f t="shared" si="553"/>
        <x:v>9229.246730412764</x:v>
      </x:c>
    </x:row>
    <x:row r="2941">
      <x:c r="A2941" s="1"/>
      <x:c r="B2941" s="1"/>
      <x:c r="C2941" s="1"/>
      <x:c r="D2941" s="1"/>
      <x:c r="E2941" s="1"/>
      <x:c r="F2941" s="1"/>
      <x:c r="G2941" s="1"/>
      <x:c r="H2941" s="1"/>
      <x:c r="I2941" s="53">
        <x:f t="shared" si="542"/>
        <x:v>4</x:v>
      </x:c>
      <x:c r="J2941" s="53">
        <x:f t="shared" si="543"/>
        <x:v>9</x:v>
      </x:c>
      <x:c r="K2941" s="53">
        <x:f t="shared" si="544"/>
        <x:v>12</x:v>
      </x:c>
      <x:c r="L2941" s="53">
        <x:f t="shared" si="545"/>
        <x:v>25</x:v>
      </x:c>
      <x:c r="M2941" s="54">
        <x:f t="shared" si="546"/>
        <x:v>1491.0764414562891</x:v>
      </x:c>
      <x:c r="N2941" s="54">
        <x:f t="shared" si="547"/>
        <x:v>0.53546975101131189</x:v>
      </x:c>
      <x:c r="O2941" s="55">
        <x:f t="shared" si="548"/>
        <x:v>86446</x:v>
      </x:c>
      <x:c r="P2941" s="55">
        <x:f t="shared" si="549"/>
        <x:v>18040</x:v>
      </x:c>
      <x:c r="Q2941" s="55">
        <x:f t="shared" si="550"/>
        <x:v>38386.743775282797</x:v>
      </x:c>
      <x:c r="R2941" s="55">
        <x:f t="shared" si="551"/>
        <x:v>10019.256224717203</x:v>
      </x:c>
      <x:c r="S2941" s="1" t="str">
        <x:f t="shared" si="552"/>
        <x:v>YES</x:v>
      </x:c>
      <x:c r="T2941" s="1">
        <x:f t="shared" si="553"/>
        <x:v>10019.256224717203</x:v>
      </x:c>
    </x:row>
    <x:row r="2942">
      <x:c r="A2942" s="1"/>
      <x:c r="B2942" s="1"/>
      <x:c r="C2942" s="1"/>
      <x:c r="D2942" s="1"/>
      <x:c r="E2942" s="1"/>
      <x:c r="F2942" s="1"/>
      <x:c r="G2942" s="1"/>
      <x:c r="H2942" s="1"/>
      <x:c r="I2942" s="53">
        <x:f t="shared" si="542"/>
        <x:v>4</x:v>
      </x:c>
      <x:c r="J2942" s="53">
        <x:f t="shared" si="543"/>
        <x:v>9</x:v>
      </x:c>
      <x:c r="K2942" s="53">
        <x:f t="shared" si="544"/>
        <x:v>13</x:v>
      </x:c>
      <x:c r="L2942" s="53">
        <x:f t="shared" si="545"/>
        <x:v>26</x:v>
      </x:c>
      <x:c r="M2942" s="54">
        <x:f t="shared" si="546"/>
        <x:v>1551.7984121646732</x:v>
      </x:c>
      <x:c r="N2942" s="54">
        <x:f t="shared" si="547"/>
        <x:v>0.57763778622546746</x:v>
      </x:c>
      <x:c r="O2942" s="55">
        <x:f t="shared" si="548"/>
        <x:v>89146</x:v>
      </x:c>
      <x:c r="P2942" s="55">
        <x:f t="shared" si="549"/>
        <x:v>18920</x:v>
      </x:c>
      <x:c r="Q2942" s="55">
        <x:f t="shared" si="550"/>
        <x:v>39440.944655636689</x:v>
      </x:c>
      <x:c r="R2942" s="55">
        <x:f t="shared" si="551"/>
        <x:v>10785.055344363311</x:v>
      </x:c>
      <x:c r="S2942" s="1" t="str">
        <x:f t="shared" si="552"/>
        <x:v>YES</x:v>
      </x:c>
      <x:c r="T2942" s="1">
        <x:f t="shared" si="553"/>
        <x:v>10785.055344363311</x:v>
      </x:c>
    </x:row>
    <x:row r="2943">
      <x:c r="A2943" s="1"/>
      <x:c r="B2943" s="1"/>
      <x:c r="C2943" s="1"/>
      <x:c r="D2943" s="1"/>
      <x:c r="E2943" s="1"/>
      <x:c r="F2943" s="1"/>
      <x:c r="G2943" s="1"/>
      <x:c r="H2943" s="1"/>
      <x:c r="I2943" s="53">
        <x:f t="shared" si="542"/>
        <x:v>4</x:v>
      </x:c>
      <x:c r="J2943" s="53">
        <x:f t="shared" si="543"/>
        <x:v>9</x:v>
      </x:c>
      <x:c r="K2943" s="53">
        <x:f t="shared" si="544"/>
        <x:v>14</x:v>
      </x:c>
      <x:c r="L2943" s="53">
        <x:f t="shared" si="545"/>
        <x:v>27</x:v>
      </x:c>
      <x:c r="M2943" s="54">
        <x:f t="shared" si="546"/>
        <x:v>1613.9404934783345</x:v>
      </x:c>
      <x:c r="N2943" s="54">
        <x:f t="shared" si="547"/>
        <x:v>0.62079200935995449</x:v>
      </x:c>
      <x:c r="O2943" s="55">
        <x:f t="shared" si="548"/>
        <x:v>91846</x:v>
      </x:c>
      <x:c r="P2943" s="55">
        <x:f t="shared" si="549"/>
        <x:v>19800</x:v>
      </x:c>
      <x:c r="Q2943" s="55">
        <x:f t="shared" si="550"/>
        <x:v>40519.80023399886</x:v>
      </x:c>
      <x:c r="R2943" s="55">
        <x:f t="shared" si="551"/>
        <x:v>11526.19976600114</x:v>
      </x:c>
      <x:c r="S2943" s="1" t="str">
        <x:f t="shared" si="552"/>
        <x:v>YES</x:v>
      </x:c>
      <x:c r="T2943" s="1">
        <x:f t="shared" si="553"/>
        <x:v>11526.19976600114</x:v>
      </x:c>
    </x:row>
    <x:row r="2944">
      <x:c r="A2944" s="1"/>
      <x:c r="B2944" s="1"/>
      <x:c r="C2944" s="1"/>
      <x:c r="D2944" s="1"/>
      <x:c r="E2944" s="1"/>
      <x:c r="F2944" s="1"/>
      <x:c r="G2944" s="1"/>
      <x:c r="H2944" s="1"/>
      <x:c r="I2944" s="53">
        <x:f t="shared" si="542"/>
        <x:v>4</x:v>
      </x:c>
      <x:c r="J2944" s="53">
        <x:f t="shared" si="543"/>
        <x:v>9</x:v>
      </x:c>
      <x:c r="K2944" s="53">
        <x:f t="shared" si="544"/>
        <x:v>15</x:v>
      </x:c>
      <x:c r="L2944" s="53">
        <x:f t="shared" si="545"/>
        <x:v>28</x:v>
      </x:c>
      <x:c r="M2944" s="54">
        <x:f t="shared" si="546"/>
        <x:v>1677.5287003544809</x:v>
      </x:c>
      <x:c r="N2944" s="54">
        <x:f t="shared" si="547"/>
        <x:v>0.66495048635727838</x:v>
      </x:c>
      <x:c r="O2944" s="55">
        <x:f t="shared" si="548"/>
        <x:v>94546</x:v>
      </x:c>
      <x:c r="P2944" s="55">
        <x:f t="shared" si="549"/>
        <x:v>20680</x:v>
      </x:c>
      <x:c r="Q2944" s="55">
        <x:f t="shared" si="550"/>
        <x:v>41623.762158931961</x:v>
      </x:c>
      <x:c r="R2944" s="55">
        <x:f t="shared" si="551"/>
        <x:v>12242.237841068039</x:v>
      </x:c>
      <x:c r="S2944" s="1" t="str">
        <x:f t="shared" si="552"/>
        <x:v>YES</x:v>
      </x:c>
      <x:c r="T2944" s="1">
        <x:f t="shared" si="553"/>
        <x:v>12242.237841068039</x:v>
      </x:c>
    </x:row>
    <x:row r="2945">
      <x:c r="A2945" s="1"/>
      <x:c r="B2945" s="1"/>
      <x:c r="C2945" s="1"/>
      <x:c r="D2945" s="1"/>
      <x:c r="E2945" s="1"/>
      <x:c r="F2945" s="1"/>
      <x:c r="G2945" s="1"/>
      <x:c r="H2945" s="1"/>
      <x:c r="I2945" s="53">
        <x:f t="shared" si="542"/>
        <x:v>4</x:v>
      </x:c>
      <x:c r="J2945" s="53">
        <x:f t="shared" si="543"/>
        <x:v>9</x:v>
      </x:c>
      <x:c r="K2945" s="53">
        <x:f t="shared" si="544"/>
        <x:v>16</x:v>
      </x:c>
      <x:c r="L2945" s="53">
        <x:f t="shared" si="545"/>
        <x:v>29</x:v>
      </x:c>
      <x:c r="M2945" s="54">
        <x:f t="shared" si="546"/>
        <x:v>1742.5894762319699</x:v>
      </x:c>
      <x:c r="N2945" s="54">
        <x:f t="shared" si="547"/>
        <x:v>0.71013158071664573</x:v>
      </x:c>
      <x:c r="O2945" s="55">
        <x:f t="shared" si="548"/>
        <x:v>97246</x:v>
      </x:c>
      <x:c r="P2945" s="55">
        <x:f t="shared" si="549"/>
        <x:v>21560</x:v>
      </x:c>
      <x:c r="Q2945" s="55">
        <x:f t="shared" si="550"/>
        <x:v>42753.289517916142</x:v>
      </x:c>
      <x:c r="R2945" s="55">
        <x:f t="shared" si="551"/>
        <x:v>12932.710482083858</x:v>
      </x:c>
      <x:c r="S2945" s="1" t="str">
        <x:f t="shared" si="552"/>
        <x:v>YES</x:v>
      </x:c>
      <x:c r="T2945" s="1">
        <x:f t="shared" si="553"/>
        <x:v>12932.710482083858</x:v>
      </x:c>
    </x:row>
    <x:row r="2946">
      <x:c r="A2946" s="1"/>
      <x:c r="B2946" s="1"/>
      <x:c r="C2946" s="1"/>
      <x:c r="D2946" s="1"/>
      <x:c r="E2946" s="1"/>
      <x:c r="F2946" s="1"/>
      <x:c r="G2946" s="1"/>
      <x:c r="H2946" s="1"/>
      <x:c r="I2946" s="53">
        <x:f t="shared" si="542"/>
        <x:v>4</x:v>
      </x:c>
      <x:c r="J2946" s="53">
        <x:f t="shared" si="543"/>
        <x:v>9</x:v>
      </x:c>
      <x:c r="K2946" s="53">
        <x:f t="shared" si="544"/>
        <x:v>17</x:v>
      </x:c>
      <x:c r="L2946" s="53">
        <x:f t="shared" si="545"/>
        <x:v>30</x:v>
      </x:c>
      <x:c r="M2946" s="54">
        <x:f t="shared" si="546"/>
        <x:v>1809.1496996785104</x:v>
      </x:c>
      <x:c r="N2946" s="54">
        <x:f t="shared" si="547"/>
        <x:v>0.75635395811007666</x:v>
      </x:c>
      <x:c r="O2946" s="55">
        <x:f t="shared" si="548"/>
        <x:v>99946</x:v>
      </x:c>
      <x:c r="P2946" s="55">
        <x:f t="shared" si="549"/>
        <x:v>22440</x:v>
      </x:c>
      <x:c r="Q2946" s="55">
        <x:f t="shared" si="550"/>
        <x:v>43908.848952751912</x:v>
      </x:c>
      <x:c r="R2946" s="55">
        <x:f t="shared" si="551"/>
        <x:v>13597.151047248088</x:v>
      </x:c>
      <x:c r="S2946" s="1" t="str">
        <x:f t="shared" si="552"/>
        <x:v>YES</x:v>
      </x:c>
      <x:c r="T2946" s="1">
        <x:f t="shared" si="553"/>
        <x:v>13597.151047248088</x:v>
      </x:c>
    </x:row>
    <x:row r="2947">
      <x:c r="A2947" s="1"/>
      <x:c r="B2947" s="1"/>
      <x:c r="C2947" s="1"/>
      <x:c r="D2947" s="1"/>
      <x:c r="E2947" s="1"/>
      <x:c r="F2947" s="1"/>
      <x:c r="G2947" s="1"/>
      <x:c r="H2947" s="1"/>
      <x:c r="I2947" s="53">
        <x:f t="shared" si="542"/>
        <x:v>4</x:v>
      </x:c>
      <x:c r="J2947" s="53">
        <x:f t="shared" si="543"/>
        <x:v>9</x:v>
      </x:c>
      <x:c r="K2947" s="53">
        <x:f t="shared" si="544"/>
        <x:v>18</x:v>
      </x:c>
      <x:c r="L2947" s="53">
        <x:f t="shared" si="545"/>
        <x:v>31</x:v>
      </x:c>
      <x:c r="M2947" s="54">
        <x:f t="shared" si="546"/>
        <x:v>1877.2366911370978</x:v>
      </x:c>
      <x:c r="N2947" s="54">
        <x:f t="shared" si="547"/>
        <x:v>0.80363659106742902</x:v>
      </x:c>
      <x:c r="O2947" s="55">
        <x:f t="shared" si="548"/>
        <x:v>102646</x:v>
      </x:c>
      <x:c r="P2947" s="55">
        <x:f t="shared" si="549"/>
        <x:v>23320</x:v>
      </x:c>
      <x:c r="Q2947" s="55">
        <x:f t="shared" si="550"/>
        <x:v>45090.91477668572</x:v>
      </x:c>
      <x:c r="R2947" s="55">
        <x:f t="shared" si="551"/>
        <x:v>14235.08522331428</x:v>
      </x:c>
      <x:c r="S2947" s="1" t="str">
        <x:f t="shared" si="552"/>
        <x:v>YES</x:v>
      </x:c>
      <x:c r="T2947" s="1">
        <x:f t="shared" si="553"/>
        <x:v>14235.08522331428</x:v>
      </x:c>
    </x:row>
    <x:row r="2948">
      <x:c r="A2948" s="1"/>
      <x:c r="B2948" s="1"/>
      <x:c r="C2948" s="1"/>
      <x:c r="D2948" s="1"/>
      <x:c r="E2948" s="1"/>
      <x:c r="F2948" s="1"/>
      <x:c r="G2948" s="1"/>
      <x:c r="H2948" s="1"/>
      <x:c r="I2948" s="53">
        <x:f t="shared" si="542"/>
        <x:v>4</x:v>
      </x:c>
      <x:c r="J2948" s="53">
        <x:f t="shared" si="543"/>
        <x:v>9</x:v>
      </x:c>
      <x:c r="K2948" s="53">
        <x:f t="shared" si="544"/>
        <x:v>19</x:v>
      </x:c>
      <x:c r="L2948" s="53">
        <x:f t="shared" si="545"/>
        <x:v>32</x:v>
      </x:c>
      <x:c r="M2948" s="54">
        <x:f t="shared" si="546"/>
        <x:v>1946.8782197731193</x:v>
      </x:c>
      <x:c r="N2948" s="54">
        <x:f t="shared" si="547"/>
        <x:v>0.85199876373133288</x:v>
      </x:c>
      <x:c r="O2948" s="55">
        <x:f t="shared" si="548"/>
        <x:v>105346</x:v>
      </x:c>
      <x:c r="P2948" s="55">
        <x:f t="shared" si="549"/>
        <x:v>24200</x:v>
      </x:c>
      <x:c r="Q2948" s="55">
        <x:f t="shared" si="550"/>
        <x:v>46299.969093283318</x:v>
      </x:c>
      <x:c r="R2948" s="55">
        <x:f t="shared" si="551"/>
        <x:v>14846.030906716682</x:v>
      </x:c>
      <x:c r="S2948" s="1" t="str">
        <x:f t="shared" si="552"/>
        <x:v>YES</x:v>
      </x:c>
      <x:c r="T2948" s="1">
        <x:f t="shared" si="553"/>
        <x:v>14846.030906716682</x:v>
      </x:c>
    </x:row>
    <x:row r="2949">
      <x:c r="A2949" s="1"/>
      <x:c r="B2949" s="1"/>
      <x:c r="C2949" s="1"/>
      <x:c r="D2949" s="1"/>
      <x:c r="E2949" s="1"/>
      <x:c r="F2949" s="1"/>
      <x:c r="G2949" s="1"/>
      <x:c r="H2949" s="1"/>
      <x:c r="I2949" s="53">
        <x:f t="shared" si="542"/>
        <x:v>4</x:v>
      </x:c>
      <x:c r="J2949" s="53">
        <x:f t="shared" si="543"/>
        <x:v>9</x:v>
      </x:c>
      <x:c r="K2949" s="53">
        <x:f t="shared" si="544"/>
        <x:v>20</x:v>
      </x:c>
      <x:c r="L2949" s="53">
        <x:f t="shared" si="545"/>
        <x:v>33</x:v>
      </x:c>
      <x:c r="M2949" s="54">
        <x:f t="shared" si="546"/>
        <x:v>2018.1025104235964</x:v>
      </x:c>
      <x:c r="N2949" s="54">
        <x:f t="shared" si="547"/>
        <x:v>0.90146007668305306</x:v>
      </x:c>
      <x:c r="O2949" s="55">
        <x:f t="shared" si="548"/>
        <x:v>108046</x:v>
      </x:c>
      <x:c r="P2949" s="55">
        <x:f t="shared" si="549"/>
        <x:v>25080</x:v>
      </x:c>
      <x:c r="Q2949" s="55">
        <x:f t="shared" si="550"/>
        <x:v>47536.501917076326</x:v>
      </x:c>
      <x:c r="R2949" s="55">
        <x:f t="shared" si="551"/>
        <x:v>15429.498082923674</x:v>
      </x:c>
      <x:c r="S2949" s="1" t="str">
        <x:f t="shared" si="552"/>
        <x:v>YES</x:v>
      </x:c>
      <x:c r="T2949" s="1">
        <x:f t="shared" si="553"/>
        <x:v>15429.498082923674</x:v>
      </x:c>
    </x:row>
    <x:row r="2950">
      <x:c r="A2950" s="1"/>
      <x:c r="B2950" s="1"/>
      <x:c r="C2950" s="1"/>
      <x:c r="D2950" s="1"/>
      <x:c r="E2950" s="1"/>
      <x:c r="F2950" s="1"/>
      <x:c r="G2950" s="1"/>
      <x:c r="H2950" s="1"/>
      <x:c r="I2950" s="53">
        <x:f t="shared" si="542"/>
        <x:v>4</x:v>
      </x:c>
      <x:c r="J2950" s="53">
        <x:f t="shared" si="543"/>
        <x:v>9</x:v>
      </x:c>
      <x:c r="K2950" s="53">
        <x:f t="shared" si="544"/>
        <x:v>21</x:v>
      </x:c>
      <x:c r="L2950" s="53">
        <x:f t="shared" si="545"/>
        <x:v>34</x:v>
      </x:c>
      <x:c r="M2950" s="54">
        <x:f t="shared" si="546"/>
        <x:v>2090.9382506500401</x:v>
      </x:c>
      <x:c r="N2950" s="54">
        <x:f t="shared" si="547"/>
        <x:v>0.95204045184030561</x:v>
      </x:c>
      <x:c r="O2950" s="55">
        <x:f t="shared" si="548"/>
        <x:v>110746</x:v>
      </x:c>
      <x:c r="P2950" s="55">
        <x:f t="shared" si="549"/>
        <x:v>25960</x:v>
      </x:c>
      <x:c r="Q2950" s="55">
        <x:f t="shared" si="550"/>
        <x:v>48801.011296007637</x:v>
      </x:c>
      <x:c r="R2950" s="55">
        <x:f t="shared" si="551"/>
        <x:v>15984.988703992363</x:v>
      </x:c>
      <x:c r="S2950" s="1" t="str">
        <x:f t="shared" si="552"/>
        <x:v>YES</x:v>
      </x:c>
      <x:c r="T2950" s="1">
        <x:f t="shared" si="553"/>
        <x:v>15984.988703992363</x:v>
      </x:c>
    </x:row>
    <x:row r="2951">
      <x:c r="A2951" s="1"/>
      <x:c r="B2951" s="1"/>
      <x:c r="C2951" s="1"/>
      <x:c r="D2951" s="1"/>
      <x:c r="E2951" s="1"/>
      <x:c r="F2951" s="1"/>
      <x:c r="G2951" s="1"/>
      <x:c r="H2951" s="1"/>
      <x:c r="I2951" s="53">
        <x:f t="shared" si="542"/>
        <x:v>4</x:v>
      </x:c>
      <x:c r="J2951" s="53">
        <x:f t="shared" si="543"/>
        <x:v>9</x:v>
      </x:c>
      <x:c r="K2951" s="53">
        <x:f t="shared" si="544"/>
        <x:v>22</x:v>
      </x:c>
      <x:c r="L2951" s="53">
        <x:f t="shared" si="545"/>
        <x:v>35</x:v>
      </x:c>
      <x:c r="M2951" s="54">
        <x:f t="shared" si="546"/>
        <x:v>2165.4145978964361</x:v>
      </x:c>
      <x:c r="N2951" s="54">
        <x:f t="shared" si="547"/>
        <x:v>1.0037601374280807</x:v>
      </x:c>
      <x:c r="O2951" s="55">
        <x:f t="shared" si="548"/>
        <x:v>113446</x:v>
      </x:c>
      <x:c r="P2951" s="55">
        <x:f t="shared" si="549"/>
        <x:v>26840</x:v>
      </x:c>
      <x:c r="Q2951" s="55">
        <x:f t="shared" si="550"/>
        <x:v>50094.003435702019</x:v>
      </x:c>
      <x:c r="R2951" s="55">
        <x:f t="shared" si="551"/>
        <x:v>16511.996564297981</x:v>
      </x:c>
      <x:c r="S2951" s="1" t="str">
        <x:f t="shared" si="552"/>
        <x:v>YES</x:v>
      </x:c>
      <x:c r="T2951" s="1">
        <x:f t="shared" si="553"/>
        <x:v>16511.996564297981</x:v>
      </x:c>
    </x:row>
    <x:row r="2952">
      <x:c r="A2952" s="1"/>
      <x:c r="B2952" s="1"/>
      <x:c r="C2952" s="1"/>
      <x:c r="D2952" s="1"/>
      <x:c r="E2952" s="1"/>
      <x:c r="F2952" s="1"/>
      <x:c r="G2952" s="1"/>
      <x:c r="H2952" s="1"/>
      <x:c r="I2952" s="53">
        <x:f t="shared" si="542"/>
        <x:v>4</x:v>
      </x:c>
      <x:c r="J2952" s="53">
        <x:f t="shared" si="543"/>
        <x:v>9</x:v>
      </x:c>
      <x:c r="K2952" s="53">
        <x:f t="shared" si="544"/>
        <x:v>23</x:v>
      </x:c>
      <x:c r="L2952" s="53">
        <x:f t="shared" si="545"/>
        <x:v>36</x:v>
      </x:c>
      <x:c r="M2952" s="54">
        <x:f t="shared" si="546"/>
        <x:v>2241.5611867538728</x:v>
      </x:c>
      <x:c r="N2952" s="54">
        <x:f t="shared" si="547"/>
        <x:v>1.0566397130235228</x:v>
      </x:c>
      <x:c r="O2952" s="55">
        <x:f t="shared" si="548"/>
        <x:v>116146</x:v>
      </x:c>
      <x:c r="P2952" s="55">
        <x:f t="shared" si="549"/>
        <x:v>27720</x:v>
      </x:c>
      <x:c r="Q2952" s="55">
        <x:f t="shared" si="550"/>
        <x:v>51415.992825588066</x:v>
      </x:c>
      <x:c r="R2952" s="55">
        <x:f t="shared" si="551"/>
        <x:v>17010.007174411934</x:v>
      </x:c>
      <x:c r="S2952" s="1" t="str">
        <x:f t="shared" si="552"/>
        <x:v>YES</x:v>
      </x:c>
      <x:c r="T2952" s="1">
        <x:f t="shared" si="553"/>
        <x:v>17010.007174411934</x:v>
      </x:c>
    </x:row>
    <x:row r="2953">
      <x:c r="A2953" s="1"/>
      <x:c r="B2953" s="1"/>
      <x:c r="C2953" s="1"/>
      <x:c r="D2953" s="1"/>
      <x:c r="E2953" s="1"/>
      <x:c r="F2953" s="1"/>
      <x:c r="G2953" s="1"/>
      <x:c r="H2953" s="1"/>
      <x:c r="I2953" s="53">
        <x:f t="shared" si="542"/>
        <x:v>4</x:v>
      </x:c>
      <x:c r="J2953" s="53">
        <x:f t="shared" si="543"/>
        <x:v>9</x:v>
      </x:c>
      <x:c r="K2953" s="53">
        <x:f t="shared" si="544"/>
        <x:v>24</x:v>
      </x:c>
      <x:c r="L2953" s="53">
        <x:f t="shared" si="545"/>
        <x:v>37</x:v>
      </x:c>
      <x:c r="M2953" s="54">
        <x:f t="shared" si="546"/>
        <x:v>2319.4081363333689</x:v>
      </x:c>
      <x:c r="N2953" s="54">
        <x:f t="shared" si="547"/>
        <x:v>1.1107000946759507</x:v>
      </x:c>
      <x:c r="O2953" s="55">
        <x:f t="shared" si="548"/>
        <x:v>118846</x:v>
      </x:c>
      <x:c r="P2953" s="55">
        <x:f t="shared" si="549"/>
        <x:v>28600</x:v>
      </x:c>
      <x:c r="Q2953" s="55">
        <x:f t="shared" si="550"/>
        <x:v>52767.502366898771</x:v>
      </x:c>
      <x:c r="R2953" s="55">
        <x:f t="shared" si="551"/>
        <x:v>17478.497633101229</x:v>
      </x:c>
      <x:c r="S2953" s="1" t="str">
        <x:f t="shared" si="552"/>
        <x:v>YES</x:v>
      </x:c>
      <x:c r="T2953" s="1">
        <x:f t="shared" si="553"/>
        <x:v>17478.497633101229</x:v>
      </x:c>
    </x:row>
    <x:row r="2954">
      <x:c r="A2954" s="1"/>
      <x:c r="B2954" s="1"/>
      <x:c r="C2954" s="1"/>
      <x:c r="D2954" s="1"/>
      <x:c r="E2954" s="1"/>
      <x:c r="F2954" s="1"/>
      <x:c r="G2954" s="1"/>
      <x:c r="H2954" s="1"/>
      <x:c r="I2954" s="53">
        <x:f t="shared" si="542"/>
        <x:v>4</x:v>
      </x:c>
      <x:c r="J2954" s="53">
        <x:f t="shared" si="543"/>
        <x:v>9</x:v>
      </x:c>
      <x:c r="K2954" s="53">
        <x:f t="shared" si="544"/>
        <x:v>25</x:v>
      </x:c>
      <x:c r="L2954" s="53">
        <x:f t="shared" si="545"/>
        <x:v>38</x:v>
      </x:c>
      <x:c r="M2954" s="54">
        <x:f t="shared" si="546"/>
        <x:v>2398.986057748466</x:v>
      </x:c>
      <x:c r="N2954" s="54">
        <x:f t="shared" si="547"/>
        <x:v>1.1659625401031013</x:v>
      </x:c>
      <x:c r="O2954" s="55">
        <x:f t="shared" si="548"/>
        <x:v>121546</x:v>
      </x:c>
      <x:c r="P2954" s="55">
        <x:f t="shared" si="549"/>
        <x:v>29480</x:v>
      </x:c>
      <x:c r="Q2954" s="55">
        <x:f t="shared" si="550"/>
        <x:v>54149.063502577534</x:v>
      </x:c>
      <x:c r="R2954" s="55">
        <x:f t="shared" si="551"/>
        <x:v>17916.936497422466</x:v>
      </x:c>
      <x:c r="S2954" s="1" t="str">
        <x:f t="shared" si="552"/>
        <x:v>YES</x:v>
      </x:c>
      <x:c r="T2954" s="1">
        <x:f t="shared" si="553"/>
        <x:v>17916.936497422466</x:v>
      </x:c>
    </x:row>
    <x:row r="2955">
      <x:c r="A2955" s="1"/>
      <x:c r="B2955" s="1"/>
      <x:c r="C2955" s="1"/>
      <x:c r="D2955" s="1"/>
      <x:c r="E2955" s="1"/>
      <x:c r="F2955" s="1"/>
      <x:c r="G2955" s="1"/>
      <x:c r="H2955" s="1"/>
      <x:c r="I2955" s="53">
        <x:f t="shared" si="542"/>
        <x:v>4</x:v>
      </x:c>
      <x:c r="J2955" s="53">
        <x:f t="shared" si="543"/>
        <x:v>9</x:v>
      </x:c>
      <x:c r="K2955" s="53">
        <x:f t="shared" si="544"/>
        <x:v>26</x:v>
      </x:c>
      <x:c r="L2955" s="53">
        <x:f t="shared" si="545"/>
        <x:v>39</x:v>
      </x:c>
      <x:c r="M2955" s="54">
        <x:f t="shared" si="546"/>
        <x:v>2480.3260617091842</x:v>
      </x:c>
      <x:c r="N2955" s="54">
        <x:f t="shared" si="547"/>
        <x:v>1.2224486539647113</x:v>
      </x:c>
      <x:c r="O2955" s="55">
        <x:f t="shared" si="548"/>
        <x:v>124246</x:v>
      </x:c>
      <x:c r="P2955" s="55">
        <x:f t="shared" si="549"/>
        <x:v>30360</x:v>
      </x:c>
      <x:c r="Q2955" s="55">
        <x:f t="shared" si="550"/>
        <x:v>55561.216349117778</x:v>
      </x:c>
      <x:c r="R2955" s="55">
        <x:f t="shared" si="551"/>
        <x:v>18324.783650882222</x:v>
      </x:c>
      <x:c r="S2955" s="1" t="str">
        <x:f t="shared" si="552"/>
        <x:v>YES</x:v>
      </x:c>
      <x:c r="T2955" s="1">
        <x:f t="shared" si="553"/>
        <x:v>18324.783650882222</x:v>
      </x:c>
    </x:row>
    <x:row r="2956">
      <x:c r="A2956" s="1"/>
      <x:c r="B2956" s="1"/>
      <x:c r="C2956" s="1"/>
      <x:c r="D2956" s="1"/>
      <x:c r="E2956" s="1"/>
      <x:c r="F2956" s="1"/>
      <x:c r="G2956" s="1"/>
      <x:c r="H2956" s="1"/>
      <x:c r="I2956" s="53">
        <x:f t="shared" si="542"/>
        <x:v>4</x:v>
      </x:c>
      <x:c r="J2956" s="53">
        <x:f t="shared" si="543"/>
        <x:v>9</x:v>
      </x:c>
      <x:c r="K2956" s="53">
        <x:f t="shared" si="544"/>
        <x:v>27</x:v>
      </x:c>
      <x:c r="L2956" s="53">
        <x:f t="shared" si="545"/>
        <x:v>40</x:v>
      </x:c>
      <x:c r="M2956" s="54">
        <x:f t="shared" si="546"/>
        <x:v>2563.4597662289407</x:v>
      </x:c>
      <x:c r="N2956" s="54">
        <x:f t="shared" si="547"/>
        <x:v>1.2801803932145421</x:v>
      </x:c>
      <x:c r="O2956" s="55">
        <x:f t="shared" si="548"/>
        <x:v>126946</x:v>
      </x:c>
      <x:c r="P2956" s="55">
        <x:f t="shared" si="549"/>
        <x:v>31240</x:v>
      </x:c>
      <x:c r="Q2956" s="55">
        <x:f t="shared" si="550"/>
        <x:v>57004.509830363553</x:v>
      </x:c>
      <x:c r="R2956" s="55">
        <x:f t="shared" si="551"/>
        <x:v>18701.490169636447</x:v>
      </x:c>
      <x:c r="S2956" s="1" t="str">
        <x:f t="shared" si="552"/>
        <x:v>YES</x:v>
      </x:c>
      <x:c r="T2956" s="1">
        <x:f t="shared" si="553"/>
        <x:v>18701.490169636447</x:v>
      </x:c>
    </x:row>
    <x:row r="2957">
      <x:c r="A2957" s="1"/>
      <x:c r="B2957" s="1"/>
      <x:c r="C2957" s="1"/>
      <x:c r="D2957" s="1"/>
      <x:c r="E2957" s="1"/>
      <x:c r="F2957" s="1"/>
      <x:c r="G2957" s="1"/>
      <x:c r="H2957" s="1"/>
      <x:c r="I2957" s="53">
        <x:f t="shared" si="542"/>
        <x:v>4</x:v>
      </x:c>
      <x:c r="J2957" s="53">
        <x:f t="shared" si="543"/>
        <x:v>9</x:v>
      </x:c>
      <x:c r="K2957" s="53">
        <x:f t="shared" si="544"/>
        <x:v>28</x:v>
      </x:c>
      <x:c r="L2957" s="53">
        <x:f t="shared" si="545"/>
        <x:v>41</x:v>
      </x:c>
      <x:c r="M2957" s="54">
        <x:f t="shared" si="546"/>
        <x:v>2648.4193044460944</x:v>
      </x:c>
      <x:c r="N2957" s="54">
        <x:f t="shared" si="547"/>
        <x:v>1.33918007253201</x:v>
      </x:c>
      <x:c r="O2957" s="55">
        <x:f t="shared" si="548"/>
        <x:v>129646</x:v>
      </x:c>
      <x:c r="P2957" s="55">
        <x:f t="shared" si="549"/>
        <x:v>32120</x:v>
      </x:c>
      <x:c r="Q2957" s="55">
        <x:f t="shared" si="550"/>
        <x:v>58479.501813300252</x:v>
      </x:c>
      <x:c r="R2957" s="55">
        <x:f t="shared" si="551"/>
        <x:v>19046.498186699748</x:v>
      </x:c>
      <x:c r="S2957" s="1" t="str">
        <x:f t="shared" si="552"/>
        <x:v>YES</x:v>
      </x:c>
      <x:c r="T2957" s="1">
        <x:f t="shared" si="553"/>
        <x:v>19046.498186699748</x:v>
      </x:c>
    </x:row>
    <x:row r="2958">
      <x:c r="A2958" s="1"/>
      <x:c r="B2958" s="1"/>
      <x:c r="C2958" s="1"/>
      <x:c r="D2958" s="1"/>
      <x:c r="E2958" s="1"/>
      <x:c r="F2958" s="1"/>
      <x:c r="G2958" s="1"/>
      <x:c r="H2958" s="1"/>
      <x:c r="I2958" s="53">
        <x:f t="shared" si="542"/>
        <x:v>4</x:v>
      </x:c>
      <x:c r="J2958" s="53">
        <x:f t="shared" si="543"/>
        <x:v>9</x:v>
      </x:c>
      <x:c r="K2958" s="53">
        <x:f t="shared" si="544"/>
        <x:v>29</x:v>
      </x:c>
      <x:c r="L2958" s="53">
        <x:f t="shared" si="545"/>
        <x:v>42</x:v>
      </x:c>
      <x:c r="M2958" s="54">
        <x:f t="shared" si="546"/>
        <x:v>2735.2373325617482</x:v>
      </x:c>
      <x:c r="N2958" s="54">
        <x:f t="shared" si="547"/>
        <x:v>1.3994703698345474</x:v>
      </x:c>
      <x:c r="O2958" s="55">
        <x:f t="shared" si="548"/>
        <x:v>132346</x:v>
      </x:c>
      <x:c r="P2958" s="55">
        <x:f t="shared" si="549"/>
        <x:v>33000</x:v>
      </x:c>
      <x:c r="Q2958" s="55">
        <x:f t="shared" si="550"/>
        <x:v>59986.759245863686</x:v>
      </x:c>
      <x:c r="R2958" s="55">
        <x:f t="shared" si="551"/>
        <x:v>19359.240754136314</x:v>
      </x:c>
      <x:c r="S2958" s="1" t="str">
        <x:f t="shared" si="552"/>
        <x:v>YES</x:v>
      </x:c>
      <x:c r="T2958" s="1">
        <x:f t="shared" si="553"/>
        <x:v>19359.240754136314</x:v>
      </x:c>
    </x:row>
    <x:row r="2959">
      <x:c r="A2959" s="1"/>
      <x:c r="B2959" s="1"/>
      <x:c r="C2959" s="1"/>
      <x:c r="D2959" s="1"/>
      <x:c r="E2959" s="1"/>
      <x:c r="F2959" s="1"/>
      <x:c r="G2959" s="1"/>
      <x:c r="H2959" s="1"/>
      <x:c r="I2959" s="53">
        <x:f t="shared" si="542"/>
        <x:v>4</x:v>
      </x:c>
      <x:c r="J2959" s="53">
        <x:f t="shared" si="543"/>
        <x:v>9</x:v>
      </x:c>
      <x:c r="K2959" s="53">
        <x:f t="shared" si="544"/>
        <x:v>30</x:v>
      </x:c>
      <x:c r="L2959" s="53">
        <x:f t="shared" si="545"/>
        <x:v>43</x:v>
      </x:c>
      <x:c r="M2959" s="54">
        <x:f t="shared" si="546"/>
        <x:v>2823.9470378955184</x:v>
      </x:c>
      <x:c r="N2959" s="54">
        <x:f t="shared" si="547"/>
        <x:v>1.4610743318718877</x:v>
      </x:c>
      <x:c r="O2959" s="55">
        <x:f t="shared" si="548"/>
        <x:v>135046</x:v>
      </x:c>
      <x:c r="P2959" s="55">
        <x:f t="shared" si="549"/>
        <x:v>33880</x:v>
      </x:c>
      <x:c r="Q2959" s="55">
        <x:f t="shared" si="550"/>
        <x:v>61526.858296797196</x:v>
      </x:c>
      <x:c r="R2959" s="55">
        <x:f t="shared" si="551"/>
        <x:v>19639.141703202804</x:v>
      </x:c>
      <x:c r="S2959" s="1" t="str">
        <x:f t="shared" si="552"/>
        <x:v>YES</x:v>
      </x:c>
      <x:c r="T2959" s="1">
        <x:f t="shared" si="553"/>
        <x:v>19639.141703202804</x:v>
      </x:c>
    </x:row>
    <x:row r="2960">
      <x:c r="A2960" s="1"/>
      <x:c r="B2960" s="1"/>
      <x:c r="C2960" s="1"/>
      <x:c r="D2960" s="1"/>
      <x:c r="E2960" s="1"/>
      <x:c r="F2960" s="1"/>
      <x:c r="G2960" s="1"/>
      <x:c r="H2960" s="1"/>
      <x:c r="I2960" s="53">
        <x:f t="shared" si="542"/>
        <x:v>4</x:v>
      </x:c>
      <x:c r="J2960" s="53">
        <x:f t="shared" si="543"/>
        <x:v>10</x:v>
      </x:c>
      <x:c r="K2960" s="53">
        <x:f t="shared" si="544"/>
        <x:v>0</x:v>
      </x:c>
      <x:c r="L2960" s="53">
        <x:f t="shared" si="545"/>
        <x:v>14</x:v>
      </x:c>
      <x:c r="M2960" s="54">
        <x:f t="shared" si="546"/>
        <x:v>911.10136325890721</x:v>
      </x:c>
      <x:c r="N2960" s="54">
        <x:f t="shared" si="547"/>
        <x:v>0.13270928004090779</x:v>
      </x:c>
      <x:c r="O2960" s="55">
        <x:f t="shared" si="548"/>
        <x:v>56140</x:v>
      </x:c>
      <x:c r="P2960" s="55">
        <x:f t="shared" si="549"/>
        <x:v>7920</x:v>
      </x:c>
      <x:c r="Q2960" s="55">
        <x:f t="shared" si="550"/>
        <x:v>28317.732001022694</x:v>
      </x:c>
      <x:c r="R2960" s="55">
        <x:f t="shared" si="551"/>
        <x:v>-97.732001022694021</x:v>
      </x:c>
      <x:c r="S2960" s="1" t="str">
        <x:f t="shared" si="552"/>
        <x:v>YES</x:v>
      </x:c>
      <x:c r="T2960" s="1">
        <x:f t="shared" si="553"/>
        <x:v>-97.732001022694021</x:v>
      </x:c>
    </x:row>
    <x:row r="2961">
      <x:c r="A2961" s="1"/>
      <x:c r="B2961" s="1"/>
      <x:c r="C2961" s="1"/>
      <x:c r="D2961" s="1"/>
      <x:c r="E2961" s="1"/>
      <x:c r="F2961" s="1"/>
      <x:c r="G2961" s="1"/>
      <x:c r="H2961" s="1"/>
      <x:c r="I2961" s="53">
        <x:f t="shared" si="542"/>
        <x:v>4</x:v>
      </x:c>
      <x:c r="J2961" s="53">
        <x:f t="shared" si="543"/>
        <x:v>10</x:v>
      </x:c>
      <x:c r="K2961" s="53">
        <x:f t="shared" si="544"/>
        <x:v>1</x:v>
      </x:c>
      <x:c r="L2961" s="53">
        <x:f t="shared" si="545"/>
        <x:v>15</x:v>
      </x:c>
      <x:c r="M2961" s="54">
        <x:f t="shared" si="546"/>
        <x:v>956.66386325890721</x:v>
      </x:c>
      <x:c r="N2961" s="54">
        <x:f t="shared" si="547"/>
        <x:v>0.1643499050409078</x:v>
      </x:c>
      <x:c r="O2961" s="55">
        <x:f t="shared" si="548"/>
        <x:v>58840</x:v>
      </x:c>
      <x:c r="P2961" s="55">
        <x:f t="shared" si="549"/>
        <x:v>8800</x:v>
      </x:c>
      <x:c r="Q2961" s="55">
        <x:f t="shared" si="550"/>
        <x:v>29108.747626022694</x:v>
      </x:c>
      <x:c r="R2961" s="55">
        <x:f t="shared" si="551"/>
        <x:v>931.25237397730598</x:v>
      </x:c>
      <x:c r="S2961" s="1" t="str">
        <x:f t="shared" si="552"/>
        <x:v>YES</x:v>
      </x:c>
      <x:c r="T2961" s="1">
        <x:f t="shared" si="553"/>
        <x:v>931.25237397730598</x:v>
      </x:c>
    </x:row>
    <x:row r="2962">
      <x:c r="A2962" s="1"/>
      <x:c r="B2962" s="1"/>
      <x:c r="C2962" s="1"/>
      <x:c r="D2962" s="1"/>
      <x:c r="E2962" s="1"/>
      <x:c r="F2962" s="1"/>
      <x:c r="G2962" s="1"/>
      <x:c r="H2962" s="1"/>
      <x:c r="I2962" s="53">
        <x:f t="shared" si="542"/>
        <x:v>4</x:v>
      </x:c>
      <x:c r="J2962" s="53">
        <x:f t="shared" si="543"/>
        <x:v>10</x:v>
      </x:c>
      <x:c r="K2962" s="53">
        <x:f t="shared" si="544"/>
        <x:v>2</x:v>
      </x:c>
      <x:c r="L2962" s="53">
        <x:f t="shared" si="545"/>
        <x:v>16</x:v>
      </x:c>
      <x:c r="M2962" s="54">
        <x:f t="shared" si="546"/>
        <x:v>1003.3654257589072</x:v>
      </x:c>
      <x:c r="N2962" s="54">
        <x:f t="shared" si="547"/>
        <x:v>0.1967815456659078</x:v>
      </x:c>
      <x:c r="O2962" s="55">
        <x:f t="shared" si="548"/>
        <x:v>61540</x:v>
      </x:c>
      <x:c r="P2962" s="55">
        <x:f t="shared" si="549"/>
        <x:v>9680</x:v>
      </x:c>
      <x:c r="Q2962" s="55">
        <x:f t="shared" si="550"/>
        <x:v>29919.538641647694</x:v>
      </x:c>
      <x:c r="R2962" s="55">
        <x:f t="shared" si="551"/>
        <x:v>1940.461358352306</x:v>
      </x:c>
      <x:c r="S2962" s="1" t="str">
        <x:f t="shared" si="552"/>
        <x:v>YES</x:v>
      </x:c>
      <x:c r="T2962" s="1">
        <x:f t="shared" si="553"/>
        <x:v>1940.461358352306</x:v>
      </x:c>
    </x:row>
    <x:row r="2963">
      <x:c r="A2963" s="1"/>
      <x:c r="B2963" s="1"/>
      <x:c r="C2963" s="1"/>
      <x:c r="D2963" s="1"/>
      <x:c r="E2963" s="1"/>
      <x:c r="F2963" s="1"/>
      <x:c r="G2963" s="1"/>
      <x:c r="H2963" s="1"/>
      <x:c r="I2963" s="53">
        <x:f t="shared" si="542"/>
        <x:v>4</x:v>
      </x:c>
      <x:c r="J2963" s="53">
        <x:f t="shared" si="543"/>
        <x:v>10</x:v>
      </x:c>
      <x:c r="K2963" s="53">
        <x:f t="shared" si="544"/>
        <x:v>3</x:v>
      </x:c>
      <x:c r="L2963" s="53">
        <x:f t="shared" si="545"/>
        <x:v>17</x:v>
      </x:c>
      <x:c r="M2963" s="54">
        <x:f t="shared" si="546"/>
        <x:v>1051.2274081807823</x:v>
      </x:c>
      <x:c r="N2963" s="54">
        <x:f t="shared" si="547"/>
        <x:v>0.23001903345887659</x:v>
      </x:c>
      <x:c r="O2963" s="55">
        <x:f t="shared" si="548"/>
        <x:v>64240</x:v>
      </x:c>
      <x:c r="P2963" s="55">
        <x:f t="shared" si="549"/>
        <x:v>10560</x:v>
      </x:c>
      <x:c r="Q2963" s="55">
        <x:f t="shared" si="550"/>
        <x:v>30750.475836471916</x:v>
      </x:c>
      <x:c r="R2963" s="55">
        <x:f t="shared" si="551"/>
        <x:v>2929.5241635280836</x:v>
      </x:c>
      <x:c r="S2963" s="1" t="str">
        <x:f t="shared" si="552"/>
        <x:v>YES</x:v>
      </x:c>
      <x:c r="T2963" s="1">
        <x:f t="shared" si="553"/>
        <x:v>2929.5241635280836</x:v>
      </x:c>
    </x:row>
    <x:row r="2964">
      <x:c r="A2964" s="1"/>
      <x:c r="B2964" s="1"/>
      <x:c r="C2964" s="1"/>
      <x:c r="D2964" s="1"/>
      <x:c r="E2964" s="1"/>
      <x:c r="F2964" s="1"/>
      <x:c r="G2964" s="1"/>
      <x:c r="H2964" s="1"/>
      <x:c r="I2964" s="53">
        <x:f t="shared" si="542"/>
        <x:v>4</x:v>
      </x:c>
      <x:c r="J2964" s="53">
        <x:f t="shared" si="543"/>
        <x:v>10</x:v>
      </x:c>
      <x:c r="K2964" s="53">
        <x:f t="shared" si="544"/>
        <x:v>4</x:v>
      </x:c>
      <x:c r="L2964" s="53">
        <x:f t="shared" si="545"/>
        <x:v>18</x:v>
      </x:c>
      <x:c r="M2964" s="54">
        <x:f t="shared" si="546"/>
        <x:v>1100.2715239034385</x:v>
      </x:c>
      <x:c r="N2964" s="54">
        <x:f t="shared" si="547"/>
        <x:v>0.26407744715516562</x:v>
      </x:c>
      <x:c r="O2964" s="55">
        <x:f t="shared" si="548"/>
        <x:v>66940</x:v>
      </x:c>
      <x:c r="P2964" s="55">
        <x:f t="shared" si="549"/>
        <x:v>11440</x:v>
      </x:c>
      <x:c r="Q2964" s="55">
        <x:f t="shared" si="550"/>
        <x:v>31601.936178879139</x:v>
      </x:c>
      <x:c r="R2964" s="55">
        <x:f t="shared" si="551"/>
        <x:v>3898.0638211208607</x:v>
      </x:c>
      <x:c r="S2964" s="1" t="str">
        <x:f t="shared" si="552"/>
        <x:v>YES</x:v>
      </x:c>
      <x:c r="T2964" s="1">
        <x:f t="shared" si="553"/>
        <x:v>3898.0638211208607</x:v>
      </x:c>
    </x:row>
    <x:row r="2965">
      <x:c r="A2965" s="1"/>
      <x:c r="B2965" s="1"/>
      <x:c r="C2965" s="1"/>
      <x:c r="D2965" s="1"/>
      <x:c r="E2965" s="1"/>
      <x:c r="F2965" s="1"/>
      <x:c r="G2965" s="1"/>
      <x:c r="H2965" s="1"/>
      <x:c r="I2965" s="53">
        <x:f t="shared" si="542"/>
        <x:v>4</x:v>
      </x:c>
      <x:c r="J2965" s="53">
        <x:f t="shared" si="543"/>
        <x:v>10</x:v>
      </x:c>
      <x:c r="K2965" s="53">
        <x:f t="shared" si="544"/>
        <x:v>5</x:v>
      </x:c>
      <x:c r="L2965" s="53">
        <x:f t="shared" si="545"/>
        <x:v>19</x:v>
      </x:c>
      <x:c r="M2965" s="54">
        <x:f t="shared" si="546"/>
        <x:v>1150.5198478246421</x:v>
      </x:c>
      <x:c r="N2965" s="54">
        <x:f t="shared" si="547"/>
        <x:v>0.29897211654489031</x:v>
      </x:c>
      <x:c r="O2965" s="55">
        <x:f t="shared" si="548"/>
        <x:v>69640</x:v>
      </x:c>
      <x:c r="P2965" s="55">
        <x:f t="shared" si="549"/>
        <x:v>12320</x:v>
      </x:c>
      <x:c r="Q2965" s="55">
        <x:f t="shared" si="550"/>
        <x:v>32474.302913622258</x:v>
      </x:c>
      <x:c r="R2965" s="55">
        <x:f t="shared" si="551"/>
        <x:v>4845.6970863777424</x:v>
      </x:c>
      <x:c r="S2965" s="1" t="str">
        <x:f t="shared" si="552"/>
        <x:v>YES</x:v>
      </x:c>
      <x:c r="T2965" s="1">
        <x:f t="shared" si="553"/>
        <x:v>4845.6970863777424</x:v>
      </x:c>
    </x:row>
    <x:row r="2966">
      <x:c r="A2966" s="1"/>
      <x:c r="B2966" s="1"/>
      <x:c r="C2966" s="1"/>
      <x:c r="D2966" s="1"/>
      <x:c r="E2966" s="1"/>
      <x:c r="F2966" s="1"/>
      <x:c r="G2966" s="1"/>
      <x:c r="H2966" s="1"/>
      <x:c r="I2966" s="53">
        <x:f t="shared" si="542"/>
        <x:v>4</x:v>
      </x:c>
      <x:c r="J2966" s="53">
        <x:f t="shared" si="543"/>
        <x:v>10</x:v>
      </x:c>
      <x:c r="K2966" s="53">
        <x:f t="shared" si="544"/>
        <x:v>6</x:v>
      </x:c>
      <x:c r="L2966" s="53">
        <x:f t="shared" si="545"/>
        <x:v>20</x:v>
      </x:c>
      <x:c r="M2966" s="54">
        <x:f t="shared" si="546"/>
        <x:v>1201.9948220062752</x:v>
      </x:c>
      <x:c r="N2966" s="54">
        <x:f t="shared" si="547"/>
        <x:v>0.33471862639324662</x:v>
      </x:c>
      <x:c r="O2966" s="55">
        <x:f t="shared" si="548"/>
        <x:v>72340</x:v>
      </x:c>
      <x:c r="P2966" s="55">
        <x:f t="shared" si="549"/>
        <x:v>13200</x:v>
      </x:c>
      <x:c r="Q2966" s="55">
        <x:f t="shared" si="550"/>
        <x:v>33367.96565983117</x:v>
      </x:c>
      <x:c r="R2966" s="55">
        <x:f t="shared" si="551"/>
        <x:v>5772.0343401688297</x:v>
      </x:c>
      <x:c r="S2966" s="1" t="str">
        <x:f t="shared" si="552"/>
        <x:v>YES</x:v>
      </x:c>
      <x:c r="T2966" s="1">
        <x:f t="shared" si="553"/>
        <x:v>5772.0343401688297</x:v>
      </x:c>
    </x:row>
    <x:row r="2967">
      <x:c r="A2967" s="1"/>
      <x:c r="B2967" s="1"/>
      <x:c r="C2967" s="1"/>
      <x:c r="D2967" s="1"/>
      <x:c r="E2967" s="1"/>
      <x:c r="F2967" s="1"/>
      <x:c r="G2967" s="1"/>
      <x:c r="H2967" s="1"/>
      <x:c r="I2967" s="53">
        <x:f t="shared" si="542"/>
        <x:v>4</x:v>
      </x:c>
      <x:c r="J2967" s="53">
        <x:f t="shared" si="543"/>
        <x:v>10</x:v>
      </x:c>
      <x:c r="K2967" s="53">
        <x:f t="shared" si="544"/>
        <x:v>7</x:v>
      </x:c>
      <x:c r="L2967" s="53">
        <x:f t="shared" si="545"/>
        <x:v>21</x:v>
      </x:c>
      <x:c r="M2967" s="54">
        <x:f t="shared" si="546"/>
        <x:v>1254.7192614042353</x:v>
      </x:c>
      <x:c r="N2967" s="54">
        <x:f t="shared" si="547"/>
        <x:v>0.37133282041960786</x:v>
      </x:c>
      <x:c r="O2967" s="55">
        <x:f t="shared" si="548"/>
        <x:v>75040</x:v>
      </x:c>
      <x:c r="P2967" s="55">
        <x:f t="shared" si="549"/>
        <x:v>14080</x:v>
      </x:c>
      <x:c r="Q2967" s="55">
        <x:f t="shared" si="550"/>
        <x:v>34283.320510490201</x:v>
      </x:c>
      <x:c r="R2967" s="55">
        <x:f t="shared" si="551"/>
        <x:v>6676.6794895097992</x:v>
      </x:c>
      <x:c r="S2967" s="1" t="str">
        <x:f t="shared" si="552"/>
        <x:v>YES</x:v>
      </x:c>
      <x:c r="T2967" s="1">
        <x:f t="shared" si="553"/>
        <x:v>6676.6794895097992</x:v>
      </x:c>
    </x:row>
    <x:row r="2968">
      <x:c r="A2968" s="1"/>
      <x:c r="B2968" s="1"/>
      <x:c r="C2968" s="1"/>
      <x:c r="D2968" s="1"/>
      <x:c r="E2968" s="1"/>
      <x:c r="F2968" s="1"/>
      <x:c r="G2968" s="1"/>
      <x:c r="H2968" s="1"/>
      <x:c r="I2968" s="53">
        <x:f t="shared" si="542"/>
        <x:v>4</x:v>
      </x:c>
      <x:c r="J2968" s="53">
        <x:f t="shared" si="543"/>
        <x:v>10</x:v>
      </x:c>
      <x:c r="K2968" s="53">
        <x:f t="shared" si="544"/>
        <x:v>8</x:v>
      </x:c>
      <x:c r="L2968" s="53">
        <x:f t="shared" si="545"/>
        <x:v>22</x:v>
      </x:c>
      <x:c r="M2968" s="54">
        <x:f t="shared" si="546"/>
        <x:v>1308.7163596842156</x:v>
      </x:c>
      <x:c r="N2968" s="54">
        <x:f t="shared" si="547"/>
        <x:v>0.40883080533626082</x:v>
      </x:c>
      <x:c r="O2968" s="55">
        <x:f t="shared" si="548"/>
        <x:v>77740</x:v>
      </x:c>
      <x:c r="P2968" s="55">
        <x:f t="shared" si="549"/>
        <x:v>14960</x:v>
      </x:c>
      <x:c r="Q2968" s="55">
        <x:f t="shared" si="550"/>
        <x:v>35220.77013340652</x:v>
      </x:c>
      <x:c r="R2968" s="55">
        <x:f t="shared" si="551"/>
        <x:v>7559.2298665934795</x:v>
      </x:c>
      <x:c r="S2968" s="1" t="str">
        <x:f t="shared" si="552"/>
        <x:v>YES</x:v>
      </x:c>
      <x:c r="T2968" s="1">
        <x:f t="shared" si="553"/>
        <x:v>7559.2298665934795</x:v>
      </x:c>
    </x:row>
    <x:row r="2969">
      <x:c r="A2969" s="1"/>
      <x:c r="B2969" s="1"/>
      <x:c r="C2969" s="1"/>
      <x:c r="D2969" s="1"/>
      <x:c r="E2969" s="1"/>
      <x:c r="F2969" s="1"/>
      <x:c r="G2969" s="1"/>
      <x:c r="H2969" s="1"/>
      <x:c r="I2969" s="53">
        <x:f t="shared" si="542"/>
        <x:v>4</x:v>
      </x:c>
      <x:c r="J2969" s="53">
        <x:f t="shared" si="543"/>
        <x:v>10</x:v>
      </x:c>
      <x:c r="K2969" s="53">
        <x:f t="shared" si="544"/>
        <x:v>9</x:v>
      </x:c>
      <x:c r="L2969" s="53">
        <x:f t="shared" si="545"/>
        <x:v>23</x:v>
      </x:c>
      <x:c r="M2969" s="54">
        <x:f t="shared" si="546"/>
        <x:v>1364.0096951246101</x:v>
      </x:c>
      <x:c r="N2969" s="54">
        <x:f t="shared" si="547"/>
        <x:v>0.44722895494764586</x:v>
      </x:c>
      <x:c r="O2969" s="55">
        <x:f t="shared" si="548"/>
        <x:v>80440</x:v>
      </x:c>
      <x:c r="P2969" s="55">
        <x:f t="shared" si="549"/>
        <x:v>15840</x:v>
      </x:c>
      <x:c r="Q2969" s="55">
        <x:f t="shared" si="550"/>
        <x:v>36180.723873691146</x:v>
      </x:c>
      <x:c r="R2969" s="55">
        <x:f t="shared" si="551"/>
        <x:v>8419.2761263088541</x:v>
      </x:c>
      <x:c r="S2969" s="1" t="str">
        <x:f t="shared" si="552"/>
        <x:v>YES</x:v>
      </x:c>
      <x:c r="T2969" s="1">
        <x:f t="shared" si="553"/>
        <x:v>8419.2761263088541</x:v>
      </x:c>
    </x:row>
    <x:row r="2970">
      <x:c r="A2970" s="1"/>
      <x:c r="B2970" s="1"/>
      <x:c r="C2970" s="1"/>
      <x:c r="D2970" s="1"/>
      <x:c r="E2970" s="1"/>
      <x:c r="F2970" s="1"/>
      <x:c r="G2970" s="1"/>
      <x:c r="H2970" s="1"/>
      <x:c r="I2970" s="53">
        <x:f t="shared" si="542"/>
        <x:v>4</x:v>
      </x:c>
      <x:c r="J2970" s="53">
        <x:f t="shared" si="543"/>
        <x:v>10</x:v>
      </x:c>
      <x:c r="K2970" s="53">
        <x:f t="shared" si="544"/>
        <x:v>10</x:v>
      </x:c>
      <x:c r="L2970" s="53">
        <x:f t="shared" si="545"/>
        <x:v>24</x:v>
      </x:c>
      <x:c r="M2970" s="54">
        <x:f t="shared" si="546"/>
        <x:v>1420.6232366078229</x:v>
      </x:c>
      <x:c r="N2970" s="54">
        <x:f t="shared" si="547"/>
        <x:v>0.48654391431098815</x:v>
      </x:c>
      <x:c r="O2970" s="55">
        <x:f t="shared" si="548"/>
        <x:v>83140</x:v>
      </x:c>
      <x:c r="P2970" s="55">
        <x:f t="shared" si="549"/>
        <x:v>16720</x:v>
      </x:c>
      <x:c r="Q2970" s="55">
        <x:f t="shared" si="550"/>
        <x:v>37163.597857774701</x:v>
      </x:c>
      <x:c r="R2970" s="55">
        <x:f t="shared" si="551"/>
        <x:v>9256.402142225299</x:v>
      </x:c>
      <x:c r="S2970" s="1" t="str">
        <x:f t="shared" si="552"/>
        <x:v>YES</x:v>
      </x:c>
      <x:c r="T2970" s="1">
        <x:f t="shared" si="553"/>
        <x:v>9256.402142225299</x:v>
      </x:c>
    </x:row>
    <x:row r="2971">
      <x:c r="A2971" s="1"/>
      <x:c r="B2971" s="1"/>
      <x:c r="C2971" s="1"/>
      <x:c r="D2971" s="1"/>
      <x:c r="E2971" s="1"/>
      <x:c r="F2971" s="1"/>
      <x:c r="G2971" s="1"/>
      <x:c r="H2971" s="1"/>
      <x:c r="I2971" s="53">
        <x:f t="shared" si="542"/>
        <x:v>4</x:v>
      </x:c>
      <x:c r="J2971" s="53">
        <x:f t="shared" si="543"/>
        <x:v>10</x:v>
      </x:c>
      <x:c r="K2971" s="53">
        <x:f t="shared" si="544"/>
        <x:v>11</x:v>
      </x:c>
      <x:c r="L2971" s="53">
        <x:f t="shared" si="545"/>
        <x:v>25</x:v>
      </x:c>
      <x:c r="M2971" s="54">
        <x:f t="shared" si="546"/>
        <x:v>1478.5813497012618</x:v>
      </x:c>
      <x:c r="N2971" s="54">
        <x:f t="shared" si="547"/>
        <x:v>0.52679260395920957</x:v>
      </x:c>
      <x:c r="O2971" s="55">
        <x:f t="shared" si="548"/>
        <x:v>85840</x:v>
      </x:c>
      <x:c r="P2971" s="55">
        <x:f t="shared" si="549"/>
        <x:v>17600</x:v>
      </x:c>
      <x:c r="Q2971" s="55">
        <x:f t="shared" si="550"/>
        <x:v>38169.815098980238</x:v>
      </x:c>
      <x:c r="R2971" s="55">
        <x:f t="shared" si="551"/>
        <x:v>10070.184901019762</x:v>
      </x:c>
      <x:c r="S2971" s="1" t="str">
        <x:f t="shared" si="552"/>
        <x:v>YES</x:v>
      </x:c>
      <x:c r="T2971" s="1">
        <x:f t="shared" si="553"/>
        <x:v>10070.184901019762</x:v>
      </x:c>
    </x:row>
    <x:row r="2972">
      <x:c r="A2972" s="1"/>
      <x:c r="B2972" s="1"/>
      <x:c r="C2972" s="1"/>
      <x:c r="D2972" s="1"/>
      <x:c r="E2972" s="1"/>
      <x:c r="F2972" s="1"/>
      <x:c r="G2972" s="1"/>
      <x:c r="H2972" s="1"/>
      <x:c r="I2972" s="53">
        <x:f t="shared" si="542"/>
        <x:v>4</x:v>
      </x:c>
      <x:c r="J2972" s="53">
        <x:f t="shared" si="543"/>
        <x:v>10</x:v>
      </x:c>
      <x:c r="K2972" s="53">
        <x:f t="shared" si="544"/>
        <x:v>12</x:v>
      </x:c>
      <x:c r="L2972" s="53">
        <x:f t="shared" si="545"/>
        <x:v>26</x:v>
      </x:c>
      <x:c r="M2972" s="54">
        <x:f t="shared" si="546"/>
        <x:v>1537.9088028293263</x:v>
      </x:c>
      <x:c r="N2972" s="54">
        <x:f t="shared" si="547"/>
        <x:v>0.5679922241870321</x:v>
      </x:c>
      <x:c r="O2972" s="55">
        <x:f t="shared" si="548"/>
        <x:v>88540</x:v>
      </x:c>
      <x:c r="P2972" s="55">
        <x:f t="shared" si="549"/>
        <x:v>18480</x:v>
      </x:c>
      <x:c r="Q2972" s="55">
        <x:f t="shared" si="550"/>
        <x:v>39199.805604675799</x:v>
      </x:c>
      <x:c r="R2972" s="55">
        <x:f t="shared" si="551"/>
        <x:v>10860.194395324201</x:v>
      </x:c>
      <x:c r="S2972" s="1" t="str">
        <x:f t="shared" si="552"/>
        <x:v>YES</x:v>
      </x:c>
      <x:c r="T2972" s="1">
        <x:f t="shared" si="553"/>
        <x:v>10860.194395324201</x:v>
      </x:c>
    </x:row>
    <x:row r="2973">
      <x:c r="A2973" s="1"/>
      <x:c r="B2973" s="1"/>
      <x:c r="C2973" s="1"/>
      <x:c r="D2973" s="1"/>
      <x:c r="E2973" s="1"/>
      <x:c r="F2973" s="1"/>
      <x:c r="G2973" s="1"/>
      <x:c r="H2973" s="1"/>
      <x:c r="I2973" s="53">
        <x:f t="shared" si="542"/>
        <x:v>4</x:v>
      </x:c>
      <x:c r="J2973" s="53">
        <x:f t="shared" si="543"/>
        <x:v>10</x:v>
      </x:c>
      <x:c r="K2973" s="53">
        <x:f t="shared" si="544"/>
        <x:v>13</x:v>
      </x:c>
      <x:c r="L2973" s="53">
        <x:f t="shared" si="545"/>
        <x:v>27</x:v>
      </x:c>
      <x:c r="M2973" s="54">
        <x:f t="shared" si="546"/>
        <x:v>1598.6307735377106</x:v>
      </x:c>
      <x:c r="N2973" s="54">
        <x:f t="shared" si="547"/>
        <x:v>0.6101602594011879</x:v>
      </x:c>
      <x:c r="O2973" s="55">
        <x:f t="shared" si="548"/>
        <x:v>91240</x:v>
      </x:c>
      <x:c r="P2973" s="55">
        <x:f t="shared" si="549"/>
        <x:v>19360</x:v>
      </x:c>
      <x:c r="Q2973" s="55">
        <x:f t="shared" si="550"/>
        <x:v>40254.006485029699</x:v>
      </x:c>
      <x:c r="R2973" s="55">
        <x:f t="shared" si="551"/>
        <x:v>11625.993514970301</x:v>
      </x:c>
      <x:c r="S2973" s="1" t="str">
        <x:f t="shared" si="552"/>
        <x:v>YES</x:v>
      </x:c>
      <x:c r="T2973" s="1">
        <x:f t="shared" si="553"/>
        <x:v>11625.993514970301</x:v>
      </x:c>
    </x:row>
    <x:row r="2974">
      <x:c r="A2974" s="1"/>
      <x:c r="B2974" s="1"/>
      <x:c r="C2974" s="1"/>
      <x:c r="D2974" s="1"/>
      <x:c r="E2974" s="1"/>
      <x:c r="F2974" s="1"/>
      <x:c r="G2974" s="1"/>
      <x:c r="H2974" s="1"/>
      <x:c r="I2974" s="53">
        <x:f t="shared" si="542"/>
        <x:v>4</x:v>
      </x:c>
      <x:c r="J2974" s="53">
        <x:f t="shared" si="543"/>
        <x:v>10</x:v>
      </x:c>
      <x:c r="K2974" s="53">
        <x:f t="shared" si="544"/>
        <x:v>14</x:v>
      </x:c>
      <x:c r="L2974" s="53">
        <x:f t="shared" si="545"/>
        <x:v>28</x:v>
      </x:c>
      <x:c r="M2974" s="54">
        <x:f t="shared" si="546"/>
        <x:v>1660.7728548513719</x:v>
      </x:c>
      <x:c r="N2974" s="54">
        <x:f t="shared" si="547"/>
        <x:v>0.65331448253567492</x:v>
      </x:c>
      <x:c r="O2974" s="55">
        <x:f t="shared" si="548"/>
        <x:v>93940</x:v>
      </x:c>
      <x:c r="P2974" s="55">
        <x:f t="shared" si="549"/>
        <x:v>20240</x:v>
      </x:c>
      <x:c r="Q2974" s="55">
        <x:f t="shared" si="550"/>
        <x:v>41332.862063391876</x:v>
      </x:c>
      <x:c r="R2974" s="55">
        <x:f t="shared" si="551"/>
        <x:v>12367.137936608124</x:v>
      </x:c>
      <x:c r="S2974" s="1" t="str">
        <x:f t="shared" si="552"/>
        <x:v>YES</x:v>
      </x:c>
      <x:c r="T2974" s="1">
        <x:f t="shared" si="553"/>
        <x:v>12367.137936608124</x:v>
      </x:c>
    </x:row>
    <x:row r="2975">
      <x:c r="A2975" s="1"/>
      <x:c r="B2975" s="1"/>
      <x:c r="C2975" s="1"/>
      <x:c r="D2975" s="1"/>
      <x:c r="E2975" s="1"/>
      <x:c r="F2975" s="1"/>
      <x:c r="G2975" s="1"/>
      <x:c r="H2975" s="1"/>
      <x:c r="I2975" s="53">
        <x:f t="shared" si="542"/>
        <x:v>4</x:v>
      </x:c>
      <x:c r="J2975" s="53">
        <x:f t="shared" si="543"/>
        <x:v>10</x:v>
      </x:c>
      <x:c r="K2975" s="53">
        <x:f t="shared" si="544"/>
        <x:v>15</x:v>
      </x:c>
      <x:c r="L2975" s="53">
        <x:f t="shared" si="545"/>
        <x:v>29</x:v>
      </x:c>
      <x:c r="M2975" s="54">
        <x:f t="shared" si="546"/>
        <x:v>1724.3610617275183</x:v>
      </x:c>
      <x:c r="N2975" s="54">
        <x:f t="shared" si="547"/>
        <x:v>0.69747295953299882</x:v>
      </x:c>
      <x:c r="O2975" s="55">
        <x:f t="shared" si="548"/>
        <x:v>96640</x:v>
      </x:c>
      <x:c r="P2975" s="55">
        <x:f t="shared" si="549"/>
        <x:v>21120</x:v>
      </x:c>
      <x:c r="Q2975" s="55">
        <x:f t="shared" si="550"/>
        <x:v>42436.82398832497</x:v>
      </x:c>
      <x:c r="R2975" s="55">
        <x:f t="shared" si="551"/>
        <x:v>13083.17601167503</x:v>
      </x:c>
      <x:c r="S2975" s="1" t="str">
        <x:f t="shared" si="552"/>
        <x:v>YES</x:v>
      </x:c>
      <x:c r="T2975" s="1">
        <x:f t="shared" si="553"/>
        <x:v>13083.17601167503</x:v>
      </x:c>
    </x:row>
    <x:row r="2976">
      <x:c r="A2976" s="1"/>
      <x:c r="B2976" s="1"/>
      <x:c r="C2976" s="1"/>
      <x:c r="D2976" s="1"/>
      <x:c r="E2976" s="1"/>
      <x:c r="F2976" s="1"/>
      <x:c r="G2976" s="1"/>
      <x:c r="H2976" s="1"/>
      <x:c r="I2976" s="53">
        <x:f t="shared" si="542"/>
        <x:v>4</x:v>
      </x:c>
      <x:c r="J2976" s="53">
        <x:f t="shared" si="543"/>
        <x:v>10</x:v>
      </x:c>
      <x:c r="K2976" s="53">
        <x:f t="shared" si="544"/>
        <x:v>16</x:v>
      </x:c>
      <x:c r="L2976" s="53">
        <x:f t="shared" si="545"/>
        <x:v>30</x:v>
      </x:c>
      <x:c r="M2976" s="54">
        <x:f t="shared" si="546"/>
        <x:v>1789.4218376050073</x:v>
      </x:c>
      <x:c r="N2976" s="54">
        <x:f t="shared" si="547"/>
        <x:v>0.74265405389236616</x:v>
      </x:c>
      <x:c r="O2976" s="55">
        <x:f t="shared" si="548"/>
        <x:v>99340</x:v>
      </x:c>
      <x:c r="P2976" s="55">
        <x:f t="shared" si="549"/>
        <x:v>22000</x:v>
      </x:c>
      <x:c r="Q2976" s="55">
        <x:f t="shared" si="550"/>
        <x:v>43566.351347309159</x:v>
      </x:c>
      <x:c r="R2976" s="55">
        <x:f t="shared" si="551"/>
        <x:v>13773.648652690841</x:v>
      </x:c>
      <x:c r="S2976" s="1" t="str">
        <x:f t="shared" si="552"/>
        <x:v>YES</x:v>
      </x:c>
      <x:c r="T2976" s="1">
        <x:f t="shared" si="553"/>
        <x:v>13773.648652690841</x:v>
      </x:c>
    </x:row>
    <x:row r="2977">
      <x:c r="A2977" s="1"/>
      <x:c r="B2977" s="1"/>
      <x:c r="C2977" s="1"/>
      <x:c r="D2977" s="1"/>
      <x:c r="E2977" s="1"/>
      <x:c r="F2977" s="1"/>
      <x:c r="G2977" s="1"/>
      <x:c r="H2977" s="1"/>
      <x:c r="I2977" s="53">
        <x:f t="shared" si="542"/>
        <x:v>4</x:v>
      </x:c>
      <x:c r="J2977" s="53">
        <x:f t="shared" si="543"/>
        <x:v>10</x:v>
      </x:c>
      <x:c r="K2977" s="53">
        <x:f t="shared" si="544"/>
        <x:v>17</x:v>
      </x:c>
      <x:c r="L2977" s="53">
        <x:f t="shared" si="545"/>
        <x:v>31</x:v>
      </x:c>
      <x:c r="M2977" s="54">
        <x:f t="shared" si="546"/>
        <x:v>1855.9820610515476</x:v>
      </x:c>
      <x:c r="N2977" s="54">
        <x:f t="shared" si="547"/>
        <x:v>0.78887643128579699</x:v>
      </x:c>
      <x:c r="O2977" s="55">
        <x:f t="shared" si="548"/>
        <x:v>102040</x:v>
      </x:c>
      <x:c r="P2977" s="55">
        <x:f t="shared" si="549"/>
        <x:v>22880</x:v>
      </x:c>
      <x:c r="Q2977" s="55">
        <x:f t="shared" si="550"/>
        <x:v>44721.910782144922</x:v>
      </x:c>
      <x:c r="R2977" s="55">
        <x:f t="shared" si="551"/>
        <x:v>14438.089217855078</x:v>
      </x:c>
      <x:c r="S2977" s="1" t="str">
        <x:f t="shared" si="552"/>
        <x:v>YES</x:v>
      </x:c>
      <x:c r="T2977" s="1">
        <x:f t="shared" si="553"/>
        <x:v>14438.089217855078</x:v>
      </x:c>
    </x:row>
    <x:row r="2978">
      <x:c r="A2978" s="1"/>
      <x:c r="B2978" s="1"/>
      <x:c r="C2978" s="1"/>
      <x:c r="D2978" s="1"/>
      <x:c r="E2978" s="1"/>
      <x:c r="F2978" s="1"/>
      <x:c r="G2978" s="1"/>
      <x:c r="H2978" s="1"/>
      <x:c r="I2978" s="53">
        <x:f t="shared" si="542"/>
        <x:v>4</x:v>
      </x:c>
      <x:c r="J2978" s="53">
        <x:f t="shared" si="543"/>
        <x:v>10</x:v>
      </x:c>
      <x:c r="K2978" s="53">
        <x:f t="shared" si="544"/>
        <x:v>18</x:v>
      </x:c>
      <x:c r="L2978" s="53">
        <x:f t="shared" si="545"/>
        <x:v>32</x:v>
      </x:c>
      <x:c r="M2978" s="54">
        <x:f t="shared" si="546"/>
        <x:v>1924.069052510135</x:v>
      </x:c>
      <x:c r="N2978" s="54">
        <x:f t="shared" si="547"/>
        <x:v>0.83615906424314923</x:v>
      </x:c>
      <x:c r="O2978" s="55">
        <x:f t="shared" si="548"/>
        <x:v>104740</x:v>
      </x:c>
      <x:c r="P2978" s="55">
        <x:f t="shared" si="549"/>
        <x:v>23760</x:v>
      </x:c>
      <x:c r="Q2978" s="55">
        <x:f t="shared" si="550"/>
        <x:v>45903.97660607873</x:v>
      </x:c>
      <x:c r="R2978" s="55">
        <x:f t="shared" si="551"/>
        <x:v>15076.02339392127</x:v>
      </x:c>
      <x:c r="S2978" s="1" t="str">
        <x:f t="shared" si="552"/>
        <x:v>YES</x:v>
      </x:c>
      <x:c r="T2978" s="1">
        <x:f t="shared" si="553"/>
        <x:v>15076.02339392127</x:v>
      </x:c>
    </x:row>
    <x:row r="2979">
      <x:c r="A2979" s="1"/>
      <x:c r="B2979" s="1"/>
      <x:c r="C2979" s="1"/>
      <x:c r="D2979" s="1"/>
      <x:c r="E2979" s="1"/>
      <x:c r="F2979" s="1"/>
      <x:c r="G2979" s="1"/>
      <x:c r="H2979" s="1"/>
      <x:c r="I2979" s="53">
        <x:f t="shared" si="542"/>
        <x:v>4</x:v>
      </x:c>
      <x:c r="J2979" s="53">
        <x:f t="shared" si="543"/>
        <x:v>10</x:v>
      </x:c>
      <x:c r="K2979" s="53">
        <x:f t="shared" si="544"/>
        <x:v>19</x:v>
      </x:c>
      <x:c r="L2979" s="53">
        <x:f t="shared" si="545"/>
        <x:v>33</x:v>
      </x:c>
      <x:c r="M2979" s="54">
        <x:f t="shared" si="546"/>
        <x:v>1993.7105811461568</x:v>
      </x:c>
      <x:c r="N2979" s="54">
        <x:f t="shared" si="547"/>
        <x:v>0.88452123690705331</x:v>
      </x:c>
      <x:c r="O2979" s="55">
        <x:f t="shared" si="548"/>
        <x:v>107440</x:v>
      </x:c>
      <x:c r="P2979" s="55">
        <x:f t="shared" si="549"/>
        <x:v>24640</x:v>
      </x:c>
      <x:c r="Q2979" s="55">
        <x:f t="shared" si="550"/>
        <x:v>47113.030922676335</x:v>
      </x:c>
      <x:c r="R2979" s="55">
        <x:f t="shared" si="551"/>
        <x:v>15686.969077323665</x:v>
      </x:c>
      <x:c r="S2979" s="1" t="str">
        <x:f t="shared" si="552"/>
        <x:v>YES</x:v>
      </x:c>
      <x:c r="T2979" s="1">
        <x:f t="shared" si="553"/>
        <x:v>15686.969077323665</x:v>
      </x:c>
    </x:row>
    <x:row r="2980">
      <x:c r="A2980" s="1"/>
      <x:c r="B2980" s="1"/>
      <x:c r="C2980" s="1"/>
      <x:c r="D2980" s="1"/>
      <x:c r="E2980" s="1"/>
      <x:c r="F2980" s="1"/>
      <x:c r="G2980" s="1"/>
      <x:c r="H2980" s="1"/>
      <x:c r="I2980" s="53">
        <x:f t="shared" si="542"/>
        <x:v>4</x:v>
      </x:c>
      <x:c r="J2980" s="53">
        <x:f t="shared" si="543"/>
        <x:v>10</x:v>
      </x:c>
      <x:c r="K2980" s="53">
        <x:f t="shared" si="544"/>
        <x:v>20</x:v>
      </x:c>
      <x:c r="L2980" s="53">
        <x:f t="shared" si="545"/>
        <x:v>34</x:v>
      </x:c>
      <x:c r="M2980" s="54">
        <x:f t="shared" si="546"/>
        <x:v>2064.9348717966341</x:v>
      </x:c>
      <x:c r="N2980" s="54">
        <x:f t="shared" si="547"/>
        <x:v>0.93398254985877371</x:v>
      </x:c>
      <x:c r="O2980" s="55">
        <x:f t="shared" si="548"/>
        <x:v>110140</x:v>
      </x:c>
      <x:c r="P2980" s="55">
        <x:f t="shared" si="549"/>
        <x:v>25520</x:v>
      </x:c>
      <x:c r="Q2980" s="55">
        <x:f t="shared" si="550"/>
        <x:v>48349.563746469343</x:v>
      </x:c>
      <x:c r="R2980" s="55">
        <x:f t="shared" si="551"/>
        <x:v>16270.436253530657</x:v>
      </x:c>
      <x:c r="S2980" s="1" t="str">
        <x:f t="shared" si="552"/>
        <x:v>YES</x:v>
      </x:c>
      <x:c r="T2980" s="1">
        <x:f t="shared" si="553"/>
        <x:v>16270.436253530657</x:v>
      </x:c>
    </x:row>
    <x:row r="2981">
      <x:c r="A2981" s="1"/>
      <x:c r="B2981" s="1"/>
      <x:c r="C2981" s="1"/>
      <x:c r="D2981" s="1"/>
      <x:c r="E2981" s="1"/>
      <x:c r="F2981" s="1"/>
      <x:c r="G2981" s="1"/>
      <x:c r="H2981" s="1"/>
      <x:c r="I2981" s="53">
        <x:f t="shared" si="542"/>
        <x:v>4</x:v>
      </x:c>
      <x:c r="J2981" s="53">
        <x:f t="shared" si="543"/>
        <x:v>10</x:v>
      </x:c>
      <x:c r="K2981" s="53">
        <x:f t="shared" si="544"/>
        <x:v>21</x:v>
      </x:c>
      <x:c r="L2981" s="53">
        <x:f t="shared" si="545"/>
        <x:v>35</x:v>
      </x:c>
      <x:c r="M2981" s="54">
        <x:f t="shared" si="546"/>
        <x:v>2137.7706120230778</x:v>
      </x:c>
      <x:c r="N2981" s="54">
        <x:f t="shared" si="547"/>
        <x:v>0.98456292501602627</x:v>
      </x:c>
      <x:c r="O2981" s="55">
        <x:f t="shared" si="548"/>
        <x:v>112840</x:v>
      </x:c>
      <x:c r="P2981" s="55">
        <x:f t="shared" si="549"/>
        <x:v>26400</x:v>
      </x:c>
      <x:c r="Q2981" s="55">
        <x:f t="shared" si="550"/>
        <x:v>49614.073125400653</x:v>
      </x:c>
      <x:c r="R2981" s="55">
        <x:f t="shared" si="551"/>
        <x:v>16825.926874599347</x:v>
      </x:c>
      <x:c r="S2981" s="1" t="str">
        <x:f t="shared" si="552"/>
        <x:v>YES</x:v>
      </x:c>
      <x:c r="T2981" s="1">
        <x:f t="shared" si="553"/>
        <x:v>16825.926874599347</x:v>
      </x:c>
    </x:row>
    <x:row r="2982">
      <x:c r="A2982" s="1"/>
      <x:c r="B2982" s="1"/>
      <x:c r="C2982" s="1"/>
      <x:c r="D2982" s="1"/>
      <x:c r="E2982" s="1"/>
      <x:c r="F2982" s="1"/>
      <x:c r="G2982" s="1"/>
      <x:c r="H2982" s="1"/>
      <x:c r="I2982" s="53">
        <x:f t="shared" si="542"/>
        <x:v>4</x:v>
      </x:c>
      <x:c r="J2982" s="53">
        <x:f t="shared" si="543"/>
        <x:v>10</x:v>
      </x:c>
      <x:c r="K2982" s="53">
        <x:f t="shared" si="544"/>
        <x:v>22</x:v>
      </x:c>
      <x:c r="L2982" s="53">
        <x:f t="shared" si="545"/>
        <x:v>36</x:v>
      </x:c>
      <x:c r="M2982" s="54">
        <x:f t="shared" si="546"/>
        <x:v>2212.2469592694738</x:v>
      </x:c>
      <x:c r="N2982" s="54">
        <x:f t="shared" si="547"/>
        <x:v>1.0362826106038012</x:v>
      </x:c>
      <x:c r="O2982" s="55">
        <x:f t="shared" si="548"/>
        <x:v>115540</x:v>
      </x:c>
      <x:c r="P2982" s="55">
        <x:f t="shared" si="549"/>
        <x:v>27280</x:v>
      </x:c>
      <x:c r="Q2982" s="55">
        <x:f t="shared" si="550"/>
        <x:v>50907.065265095029</x:v>
      </x:c>
      <x:c r="R2982" s="55">
        <x:f t="shared" si="551"/>
        <x:v>17352.934734904971</x:v>
      </x:c>
      <x:c r="S2982" s="1" t="str">
        <x:f t="shared" si="552"/>
        <x:v>YES</x:v>
      </x:c>
      <x:c r="T2982" s="1">
        <x:f t="shared" si="553"/>
        <x:v>17352.934734904971</x:v>
      </x:c>
    </x:row>
    <x:row r="2983">
      <x:c r="A2983" s="1"/>
      <x:c r="B2983" s="1"/>
      <x:c r="C2983" s="1"/>
      <x:c r="D2983" s="1"/>
      <x:c r="E2983" s="1"/>
      <x:c r="F2983" s="1"/>
      <x:c r="G2983" s="1"/>
      <x:c r="H2983" s="1"/>
      <x:c r="I2983" s="53">
        <x:f t="shared" si="542"/>
        <x:v>4</x:v>
      </x:c>
      <x:c r="J2983" s="53">
        <x:f t="shared" si="543"/>
        <x:v>10</x:v>
      </x:c>
      <x:c r="K2983" s="53">
        <x:f t="shared" si="544"/>
        <x:v>23</x:v>
      </x:c>
      <x:c r="L2983" s="53">
        <x:f t="shared" si="545"/>
        <x:v>37</x:v>
      </x:c>
      <x:c r="M2983" s="54">
        <x:f t="shared" si="546"/>
        <x:v>2288.39354812691</x:v>
      </x:c>
      <x:c r="N2983" s="54">
        <x:f t="shared" si="547"/>
        <x:v>1.0891621861992431</x:v>
      </x:c>
      <x:c r="O2983" s="55">
        <x:f t="shared" si="548"/>
        <x:v>118240</x:v>
      </x:c>
      <x:c r="P2983" s="55">
        <x:f t="shared" si="549"/>
        <x:v>28160</x:v>
      </x:c>
      <x:c r="Q2983" s="55">
        <x:f t="shared" si="550"/>
        <x:v>52229.054654981075</x:v>
      </x:c>
      <x:c r="R2983" s="55">
        <x:f t="shared" si="551"/>
        <x:v>17850.945345018925</x:v>
      </x:c>
      <x:c r="S2983" s="1" t="str">
        <x:f t="shared" si="552"/>
        <x:v>YES</x:v>
      </x:c>
      <x:c r="T2983" s="1">
        <x:f t="shared" si="553"/>
        <x:v>17850.945345018925</x:v>
      </x:c>
    </x:row>
    <x:row r="2984">
      <x:c r="A2984" s="1"/>
      <x:c r="B2984" s="1"/>
      <x:c r="C2984" s="1"/>
      <x:c r="D2984" s="1"/>
      <x:c r="E2984" s="1"/>
      <x:c r="F2984" s="1"/>
      <x:c r="G2984" s="1"/>
      <x:c r="H2984" s="1"/>
      <x:c r="I2984" s="53">
        <x:f t="shared" si="542"/>
        <x:v>4</x:v>
      </x:c>
      <x:c r="J2984" s="53">
        <x:f t="shared" si="543"/>
        <x:v>10</x:v>
      </x:c>
      <x:c r="K2984" s="53">
        <x:f t="shared" si="544"/>
        <x:v>24</x:v>
      </x:c>
      <x:c r="L2984" s="53">
        <x:f t="shared" si="545"/>
        <x:v>38</x:v>
      </x:c>
      <x:c r="M2984" s="54">
        <x:f t="shared" si="546"/>
        <x:v>2366.2404977064061</x:v>
      </x:c>
      <x:c r="N2984" s="54">
        <x:f t="shared" si="547"/>
        <x:v>1.143222567851671</x:v>
      </x:c>
      <x:c r="O2984" s="55">
        <x:f t="shared" si="548"/>
        <x:v>120940</x:v>
      </x:c>
      <x:c r="P2984" s="55">
        <x:f t="shared" si="549"/>
        <x:v>29040</x:v>
      </x:c>
      <x:c r="Q2984" s="55">
        <x:f t="shared" si="550"/>
        <x:v>53580.564196291773</x:v>
      </x:c>
      <x:c r="R2984" s="55">
        <x:f t="shared" si="551"/>
        <x:v>18319.435803708227</x:v>
      </x:c>
      <x:c r="S2984" s="1" t="str">
        <x:f t="shared" si="552"/>
        <x:v>YES</x:v>
      </x:c>
      <x:c r="T2984" s="1">
        <x:f t="shared" si="553"/>
        <x:v>18319.435803708227</x:v>
      </x:c>
    </x:row>
    <x:row r="2985">
      <x:c r="A2985" s="1"/>
      <x:c r="B2985" s="1"/>
      <x:c r="C2985" s="1"/>
      <x:c r="D2985" s="1"/>
      <x:c r="E2985" s="1"/>
      <x:c r="F2985" s="1"/>
      <x:c r="G2985" s="1"/>
      <x:c r="H2985" s="1"/>
      <x:c r="I2985" s="53">
        <x:f t="shared" si="542"/>
        <x:v>4</x:v>
      </x:c>
      <x:c r="J2985" s="53">
        <x:f t="shared" si="543"/>
        <x:v>10</x:v>
      </x:c>
      <x:c r="K2985" s="53">
        <x:f t="shared" si="544"/>
        <x:v>25</x:v>
      </x:c>
      <x:c r="L2985" s="53">
        <x:f t="shared" si="545"/>
        <x:v>39</x:v>
      </x:c>
      <x:c r="M2985" s="54">
        <x:f t="shared" si="546"/>
        <x:v>2445.8184191215037</x:v>
      </x:c>
      <x:c r="N2985" s="54">
        <x:f t="shared" si="547"/>
        <x:v>1.1984850132788221</x:v>
      </x:c>
      <x:c r="O2985" s="55">
        <x:f t="shared" si="548"/>
        <x:v>123640</x:v>
      </x:c>
      <x:c r="P2985" s="55">
        <x:f t="shared" si="549"/>
        <x:v>29920</x:v>
      </x:c>
      <x:c r="Q2985" s="55">
        <x:f t="shared" si="550"/>
        <x:v>54962.12533197055</x:v>
      </x:c>
      <x:c r="R2985" s="55">
        <x:f t="shared" si="551"/>
        <x:v>18757.87466802945</x:v>
      </x:c>
      <x:c r="S2985" s="1" t="str">
        <x:f t="shared" si="552"/>
        <x:v>YES</x:v>
      </x:c>
      <x:c r="T2985" s="1">
        <x:f t="shared" si="553"/>
        <x:v>18757.87466802945</x:v>
      </x:c>
    </x:row>
    <x:row r="2986">
      <x:c r="A2986" s="1"/>
      <x:c r="B2986" s="1"/>
      <x:c r="C2986" s="1"/>
      <x:c r="D2986" s="1"/>
      <x:c r="E2986" s="1"/>
      <x:c r="F2986" s="1"/>
      <x:c r="G2986" s="1"/>
      <x:c r="H2986" s="1"/>
      <x:c r="I2986" s="53">
        <x:f t="shared" si="542"/>
        <x:v>4</x:v>
      </x:c>
      <x:c r="J2986" s="53">
        <x:f t="shared" si="543"/>
        <x:v>10</x:v>
      </x:c>
      <x:c r="K2986" s="53">
        <x:f t="shared" si="544"/>
        <x:v>26</x:v>
      </x:c>
      <x:c r="L2986" s="53">
        <x:f t="shared" si="545"/>
        <x:v>40</x:v>
      </x:c>
      <x:c r="M2986" s="54">
        <x:f t="shared" si="546"/>
        <x:v>2527.1584230822218</x:v>
      </x:c>
      <x:c r="N2986" s="54">
        <x:f t="shared" si="547"/>
        <x:v>1.2549711271404318</x:v>
      </x:c>
      <x:c r="O2986" s="55">
        <x:f t="shared" si="548"/>
        <x:v>126340</x:v>
      </x:c>
      <x:c r="P2986" s="55">
        <x:f t="shared" si="549"/>
        <x:v>30800</x:v>
      </x:c>
      <x:c r="Q2986" s="55">
        <x:f t="shared" si="550"/>
        <x:v>56374.278178510795</x:v>
      </x:c>
      <x:c r="R2986" s="55">
        <x:f t="shared" si="551"/>
        <x:v>19165.721821489205</x:v>
      </x:c>
      <x:c r="S2986" s="1" t="str">
        <x:f t="shared" si="552"/>
        <x:v>YES</x:v>
      </x:c>
      <x:c r="T2986" s="1">
        <x:f t="shared" si="553"/>
        <x:v>19165.721821489205</x:v>
      </x:c>
    </x:row>
    <x:row r="2987">
      <x:c r="A2987" s="1"/>
      <x:c r="B2987" s="1"/>
      <x:c r="C2987" s="1"/>
      <x:c r="D2987" s="1"/>
      <x:c r="E2987" s="1"/>
      <x:c r="F2987" s="1"/>
      <x:c r="G2987" s="1"/>
      <x:c r="H2987" s="1"/>
      <x:c r="I2987" s="53">
        <x:f t="shared" si="542"/>
        <x:v>4</x:v>
      </x:c>
      <x:c r="J2987" s="53">
        <x:f t="shared" si="543"/>
        <x:v>10</x:v>
      </x:c>
      <x:c r="K2987" s="53">
        <x:f t="shared" si="544"/>
        <x:v>27</x:v>
      </x:c>
      <x:c r="L2987" s="53">
        <x:f t="shared" si="545"/>
        <x:v>41</x:v>
      </x:c>
      <x:c r="M2987" s="54">
        <x:f t="shared" si="546"/>
        <x:v>2610.2921276019779</x:v>
      </x:c>
      <x:c r="N2987" s="54">
        <x:f t="shared" si="547"/>
        <x:v>1.3127028663902625</x:v>
      </x:c>
      <x:c r="O2987" s="55">
        <x:f t="shared" si="548"/>
        <x:v>129040</x:v>
      </x:c>
      <x:c r="P2987" s="55">
        <x:f t="shared" si="549"/>
        <x:v>31680</x:v>
      </x:c>
      <x:c r="Q2987" s="55">
        <x:f t="shared" si="550"/>
        <x:v>57817.571659756562</x:v>
      </x:c>
      <x:c r="R2987" s="55">
        <x:f t="shared" si="551"/>
        <x:v>19542.428340243438</x:v>
      </x:c>
      <x:c r="S2987" s="1" t="str">
        <x:f t="shared" si="552"/>
        <x:v>YES</x:v>
      </x:c>
      <x:c r="T2987" s="1">
        <x:f t="shared" si="553"/>
        <x:v>19542.428340243438</x:v>
      </x:c>
    </x:row>
    <x:row r="2988">
      <x:c r="A2988" s="1"/>
      <x:c r="B2988" s="1"/>
      <x:c r="C2988" s="1"/>
      <x:c r="D2988" s="1"/>
      <x:c r="E2988" s="1"/>
      <x:c r="F2988" s="1"/>
      <x:c r="G2988" s="1"/>
      <x:c r="H2988" s="1"/>
      <x:c r="I2988" s="53">
        <x:f t="shared" si="542"/>
        <x:v>4</x:v>
      </x:c>
      <x:c r="J2988" s="53">
        <x:f t="shared" si="543"/>
        <x:v>10</x:v>
      </x:c>
      <x:c r="K2988" s="53">
        <x:f t="shared" si="544"/>
        <x:v>28</x:v>
      </x:c>
      <x:c r="L2988" s="53">
        <x:f t="shared" si="545"/>
        <x:v>42</x:v>
      </x:c>
      <x:c r="M2988" s="54">
        <x:f t="shared" si="546"/>
        <x:v>2695.2516658191316</x:v>
      </x:c>
      <x:c r="N2988" s="54">
        <x:f t="shared" si="547"/>
        <x:v>1.3717025457077303</x:v>
      </x:c>
      <x:c r="O2988" s="55">
        <x:f t="shared" si="548"/>
        <x:v>131740</x:v>
      </x:c>
      <x:c r="P2988" s="55">
        <x:f t="shared" si="549"/>
        <x:v>32560</x:v>
      </x:c>
      <x:c r="Q2988" s="55">
        <x:f t="shared" si="550"/>
        <x:v>59292.563642693254</x:v>
      </x:c>
      <x:c r="R2988" s="55">
        <x:f t="shared" si="551"/>
        <x:v>19887.436357306746</x:v>
      </x:c>
      <x:c r="S2988" s="1" t="str">
        <x:f t="shared" si="552"/>
        <x:v>YES</x:v>
      </x:c>
      <x:c r="T2988" s="1">
        <x:f t="shared" si="553"/>
        <x:v>19887.436357306746</x:v>
      </x:c>
    </x:row>
    <x:row r="2989">
      <x:c r="A2989" s="1"/>
      <x:c r="B2989" s="1"/>
      <x:c r="C2989" s="1"/>
      <x:c r="D2989" s="1"/>
      <x:c r="E2989" s="1"/>
      <x:c r="F2989" s="1"/>
      <x:c r="G2989" s="1"/>
      <x:c r="H2989" s="1"/>
      <x:c r="I2989" s="53">
        <x:f t="shared" si="542"/>
        <x:v>4</x:v>
      </x:c>
      <x:c r="J2989" s="53">
        <x:f t="shared" si="543"/>
        <x:v>10</x:v>
      </x:c>
      <x:c r="K2989" s="53">
        <x:f t="shared" si="544"/>
        <x:v>29</x:v>
      </x:c>
      <x:c r="L2989" s="53">
        <x:f t="shared" si="545"/>
        <x:v>43</x:v>
      </x:c>
      <x:c r="M2989" s="54">
        <x:f t="shared" si="546"/>
        <x:v>2782.0696939347854</x:v>
      </x:c>
      <x:c r="N2989" s="54">
        <x:f t="shared" si="547"/>
        <x:v>1.4319928430102675</x:v>
      </x:c>
      <x:c r="O2989" s="55">
        <x:f t="shared" si="548"/>
        <x:v>134440</x:v>
      </x:c>
      <x:c r="P2989" s="55">
        <x:f t="shared" si="549"/>
        <x:v>33440</x:v>
      </x:c>
      <x:c r="Q2989" s="55">
        <x:f t="shared" si="550"/>
        <x:v>60799.821075256688</x:v>
      </x:c>
      <x:c r="R2989" s="55">
        <x:f t="shared" si="551"/>
        <x:v>20200.178924743312</x:v>
      </x:c>
      <x:c r="S2989" s="1" t="str">
        <x:f t="shared" si="552"/>
        <x:v>YES</x:v>
      </x:c>
      <x:c r="T2989" s="1">
        <x:f t="shared" si="553"/>
        <x:v>20200.178924743312</x:v>
      </x:c>
    </x:row>
    <x:row r="2990">
      <x:c r="A2990" s="1"/>
      <x:c r="B2990" s="1"/>
      <x:c r="C2990" s="1"/>
      <x:c r="D2990" s="1"/>
      <x:c r="E2990" s="1"/>
      <x:c r="F2990" s="1"/>
      <x:c r="G2990" s="1"/>
      <x:c r="H2990" s="1"/>
      <x:c r="I2990" s="53" t="n">
        <x:f t="shared" ref="I2990:I3053" si="554">INT((ROW()-ROW($I$46))/((CARROT_CAP+1)*(MESCLUN_CAP+1)))</x:f>
        <x:v>4</x:v>
      </x:c>
      <x:c r="J2990" s="53" t="n">
        <x:f t="shared" ref="J2990:J3053" si="555">MOD(INT((ROW()-ROW($I$46))/(MESCLUN_CAP+1)),CARROT_CAP+1)</x:f>
        <x:v>10</x:v>
      </x:c>
      <x:c r="K2990" s="53" t="n">
        <x:f t="shared" ref="K2990:K3053" si="556">MOD(ROW()-ROW($I$46),MESCLUN_CAP+1)</x:f>
        <x:v>30</x:v>
      </x:c>
      <x:c r="L2990" s="53" t="n">
        <x:f t="shared" ref="L2990:L3053" si="557">SUM(I2990:K2990)</x:f>
        <x:v>44</x:v>
      </x:c>
      <x:c r="M2990" s="54" t="n">
        <x:f t="shared" ref="M2990:M3053" si="558">I2990*TOMATO_HOURS*WEEKS*(1+TOMATO_DIM)^I2990+J2990*CARROT_HOURS*WEEKS*(1+CARROT_DIM)^J2990+K2990*MESCLUN_HOURS*WEEKS*(1+MESCLUN_DIM)^K2990</x:f>
        <x:v>2870.779399268554</x:v>
      </x:c>
      <x:c r="N2990" s="54" t="n">
        <x:f t="shared" ref="N2990:N3053" si="559">MAX(M2990-FARMER_HOURS,0)/TEMP_HOURS_PER_WORKER</x:f>
        <x:v>1.4935968050476067</x:v>
      </x:c>
      <x:c r="O2990" s="55" t="n">
        <x:f t="shared" ref="O2990:O3053" si="560">I2990*TOMATO_PRICE+J2990*CARROT_PRICE+K2990*MESCLUN_PRICE</x:f>
        <x:v>137140</x:v>
      </x:c>
      <x:c r="P2990" s="55" t="n">
        <x:f t="shared" ref="P2990:P3053" si="561">I2990*TOMATO_FERTILIZER+J2990*CARROT_FERTILIZER+K2990*MESCLUN_FERTILIZER</x:f>
        <x:v>34320</x:v>
      </x:c>
      <x:c r="Q2990" s="55" t="n">
        <x:f t="shared" ref="Q2990:Q3053" si="562">MIN(M2990,FARMER_HOURS)*FARMER_RATE+MAX(M2990-FARMER_HOURS,0)*TEMP_RATE</x:f>
        <x:v>62339.92012619017</x:v>
      </x:c>
      <x:c r="R2990" s="55" t="n">
        <x:f t="shared" ref="R2990:R3053" si="563">O2990-P2990-Q2990-FIXED_COST</x:f>
        <x:v>20480.07987380983</x:v>
      </x:c>
      <x:c r="S2990" s="1" t="str">
        <x:f t="shared" ref="S2990:S3053" si="564">IF(AND(L2990&lt;=TOTAL_BED_CAP,N2990&lt;=TEMP_WORKER_CAP),"YES","NO")</x:f>
        <x:v>YES</x:v>
      </x:c>
      <x:c r="T2990" s="1" t="n">
        <x:f t="shared" ref="T2990:T3053" si="565">IF(S2990="YES",R2990,-1E+99)</x:f>
        <x:v>20480.07987380983</x:v>
      </x:c>
    </x:row>
    <x:row r="2991">
      <x:c r="A2991" s="1"/>
      <x:c r="B2991" s="1"/>
      <x:c r="C2991" s="1"/>
      <x:c r="D2991" s="1"/>
      <x:c r="E2991" s="1"/>
      <x:c r="F2991" s="1"/>
      <x:c r="G2991" s="1"/>
      <x:c r="H2991" s="1"/>
      <x:c r="I2991" s="53">
        <x:f t="shared" si="554"/>
        <x:v>4</x:v>
      </x:c>
      <x:c r="J2991" s="53">
        <x:f t="shared" si="555"/>
        <x:v>11</x:v>
      </x:c>
      <x:c r="K2991" s="53">
        <x:f t="shared" si="556"/>
        <x:v>0</x:v>
      </x:c>
      <x:c r="L2991" s="53">
        <x:f t="shared" si="557"/>
        <x:v>15</x:v>
      </x:c>
      <x:c r="M2991" s="54">
        <x:f t="shared" si="558"/>
        <x:v>960.06459707441797</x:v>
      </x:c>
      <x:c r="N2991" s="54">
        <x:f t="shared" si="559"/>
        <x:v>0.16671152574612361</x:v>
      </x:c>
      <x:c r="O2991" s="55">
        <x:f t="shared" si="560"/>
        <x:v>58234</x:v>
      </x:c>
      <x:c r="P2991" s="55">
        <x:f t="shared" si="561"/>
        <x:v>8360</x:v>
      </x:c>
      <x:c r="Q2991" s="55">
        <x:f t="shared" si="562"/>
        <x:v>29167.788143653088</x:v>
      </x:c>
      <x:c r="R2991" s="55">
        <x:f t="shared" si="563"/>
        <x:v>706.2118563469121</x:v>
      </x:c>
      <x:c r="S2991" s="1" t="str">
        <x:f t="shared" si="564"/>
        <x:v>YES</x:v>
      </x:c>
      <x:c r="T2991" s="1">
        <x:f t="shared" si="565"/>
        <x:v>706.2118563469121</x:v>
      </x:c>
    </x:row>
    <x:row r="2992">
      <x:c r="A2992" s="1"/>
      <x:c r="B2992" s="1"/>
      <x:c r="C2992" s="1"/>
      <x:c r="D2992" s="1"/>
      <x:c r="E2992" s="1"/>
      <x:c r="F2992" s="1"/>
      <x:c r="G2992" s="1"/>
      <x:c r="H2992" s="1"/>
      <x:c r="I2992" s="53">
        <x:f t="shared" si="554"/>
        <x:v>4</x:v>
      </x:c>
      <x:c r="J2992" s="53">
        <x:f t="shared" si="555"/>
        <x:v>11</x:v>
      </x:c>
      <x:c r="K2992" s="53">
        <x:f t="shared" si="556"/>
        <x:v>1</x:v>
      </x:c>
      <x:c r="L2992" s="53">
        <x:f t="shared" si="557"/>
        <x:v>16</x:v>
      </x:c>
      <x:c r="M2992" s="54">
        <x:f t="shared" si="558"/>
        <x:v>1005.627097074418</x:v>
      </x:c>
      <x:c r="N2992" s="54">
        <x:f t="shared" si="559"/>
        <x:v>0.19835215074612358</x:v>
      </x:c>
      <x:c r="O2992" s="55">
        <x:f t="shared" si="560"/>
        <x:v>60934</x:v>
      </x:c>
      <x:c r="P2992" s="55">
        <x:f t="shared" si="561"/>
        <x:v>9240</x:v>
      </x:c>
      <x:c r="Q2992" s="55">
        <x:f t="shared" si="562"/>
        <x:v>29958.803768653088</x:v>
      </x:c>
      <x:c r="R2992" s="55">
        <x:f t="shared" si="563"/>
        <x:v>1735.1962313469121</x:v>
      </x:c>
      <x:c r="S2992" s="1" t="str">
        <x:f t="shared" si="564"/>
        <x:v>YES</x:v>
      </x:c>
      <x:c r="T2992" s="1">
        <x:f t="shared" si="565"/>
        <x:v>1735.1962313469121</x:v>
      </x:c>
    </x:row>
    <x:row r="2993">
      <x:c r="A2993" s="1"/>
      <x:c r="B2993" s="1"/>
      <x:c r="C2993" s="1"/>
      <x:c r="D2993" s="1"/>
      <x:c r="E2993" s="1"/>
      <x:c r="F2993" s="1"/>
      <x:c r="G2993" s="1"/>
      <x:c r="H2993" s="1"/>
      <x:c r="I2993" s="53">
        <x:f t="shared" si="554"/>
        <x:v>4</x:v>
      </x:c>
      <x:c r="J2993" s="53">
        <x:f t="shared" si="555"/>
        <x:v>11</x:v>
      </x:c>
      <x:c r="K2993" s="53">
        <x:f t="shared" si="556"/>
        <x:v>2</x:v>
      </x:c>
      <x:c r="L2993" s="53">
        <x:f t="shared" si="557"/>
        <x:v>17</x:v>
      </x:c>
      <x:c r="M2993" s="54">
        <x:f t="shared" si="558"/>
        <x:v>1052.328659574418</x:v>
      </x:c>
      <x:c r="N2993" s="54">
        <x:f t="shared" si="559"/>
        <x:v>0.23078379137112362</x:v>
      </x:c>
      <x:c r="O2993" s="55">
        <x:f t="shared" si="560"/>
        <x:v>63634</x:v>
      </x:c>
      <x:c r="P2993" s="55">
        <x:f t="shared" si="561"/>
        <x:v>10120</x:v>
      </x:c>
      <x:c r="Q2993" s="55">
        <x:f t="shared" si="562"/>
        <x:v>30769.594784278088</x:v>
      </x:c>
      <x:c r="R2993" s="55">
        <x:f t="shared" si="563"/>
        <x:v>2744.4052157219121</x:v>
      </x:c>
      <x:c r="S2993" s="1" t="str">
        <x:f t="shared" si="564"/>
        <x:v>YES</x:v>
      </x:c>
      <x:c r="T2993" s="1">
        <x:f t="shared" si="565"/>
        <x:v>2744.4052157219121</x:v>
      </x:c>
    </x:row>
    <x:row r="2994">
      <x:c r="A2994" s="1"/>
      <x:c r="B2994" s="1"/>
      <x:c r="C2994" s="1"/>
      <x:c r="D2994" s="1"/>
      <x:c r="E2994" s="1"/>
      <x:c r="F2994" s="1"/>
      <x:c r="G2994" s="1"/>
      <x:c r="H2994" s="1"/>
      <x:c r="I2994" s="53">
        <x:f t="shared" si="554"/>
        <x:v>4</x:v>
      </x:c>
      <x:c r="J2994" s="53">
        <x:f t="shared" si="555"/>
        <x:v>11</x:v>
      </x:c>
      <x:c r="K2994" s="53">
        <x:f t="shared" si="556"/>
        <x:v>3</x:v>
      </x:c>
      <x:c r="L2994" s="53">
        <x:f t="shared" si="557"/>
        <x:v>18</x:v>
      </x:c>
      <x:c r="M2994" s="54">
        <x:f t="shared" si="558"/>
        <x:v>1100.1906419962929</x:v>
      </x:c>
      <x:c r="N2994" s="54">
        <x:f t="shared" si="559"/>
        <x:v>0.26402127916409229</x:v>
      </x:c>
      <x:c r="O2994" s="55">
        <x:f t="shared" si="560"/>
        <x:v>66334</x:v>
      </x:c>
      <x:c r="P2994" s="55">
        <x:f t="shared" si="561"/>
        <x:v>11000</x:v>
      </x:c>
      <x:c r="Q2994" s="55">
        <x:f t="shared" si="562"/>
        <x:v>31600.531979102307</x:v>
      </x:c>
      <x:c r="R2994" s="55">
        <x:f t="shared" si="563"/>
        <x:v>3733.4680208976933</x:v>
      </x:c>
      <x:c r="S2994" s="1" t="str">
        <x:f t="shared" si="564"/>
        <x:v>YES</x:v>
      </x:c>
      <x:c r="T2994" s="1">
        <x:f t="shared" si="565"/>
        <x:v>3733.4680208976933</x:v>
      </x:c>
    </x:row>
    <x:row r="2995">
      <x:c r="A2995" s="1"/>
      <x:c r="B2995" s="1"/>
      <x:c r="C2995" s="1"/>
      <x:c r="D2995" s="1"/>
      <x:c r="E2995" s="1"/>
      <x:c r="F2995" s="1"/>
      <x:c r="G2995" s="1"/>
      <x:c r="H2995" s="1"/>
      <x:c r="I2995" s="53">
        <x:f t="shared" si="554"/>
        <x:v>4</x:v>
      </x:c>
      <x:c r="J2995" s="53">
        <x:f t="shared" si="555"/>
        <x:v>11</x:v>
      </x:c>
      <x:c r="K2995" s="53">
        <x:f t="shared" si="556"/>
        <x:v>4</x:v>
      </x:c>
      <x:c r="L2995" s="53">
        <x:f t="shared" si="557"/>
        <x:v>19</x:v>
      </x:c>
      <x:c r="M2995" s="54">
        <x:f t="shared" si="558"/>
        <x:v>1149.2347577189491</x:v>
      </x:c>
      <x:c r="N2995" s="54">
        <x:f t="shared" si="559"/>
        <x:v>0.29807969286038133</x:v>
      </x:c>
      <x:c r="O2995" s="55">
        <x:f t="shared" si="560"/>
        <x:v>69034</x:v>
      </x:c>
      <x:c r="P2995" s="55">
        <x:f t="shared" si="561"/>
        <x:v>11880</x:v>
      </x:c>
      <x:c r="Q2995" s="55">
        <x:f t="shared" si="562"/>
        <x:v>32451.992321509533</x:v>
      </x:c>
      <x:c r="R2995" s="55">
        <x:f t="shared" si="563"/>
        <x:v>4702.0076784904668</x:v>
      </x:c>
      <x:c r="S2995" s="1" t="str">
        <x:f t="shared" si="564"/>
        <x:v>YES</x:v>
      </x:c>
      <x:c r="T2995" s="1">
        <x:f t="shared" si="565"/>
        <x:v>4702.0076784904668</x:v>
      </x:c>
    </x:row>
    <x:row r="2996">
      <x:c r="A2996" s="1"/>
      <x:c r="B2996" s="1"/>
      <x:c r="C2996" s="1"/>
      <x:c r="D2996" s="1"/>
      <x:c r="E2996" s="1"/>
      <x:c r="F2996" s="1"/>
      <x:c r="G2996" s="1"/>
      <x:c r="H2996" s="1"/>
      <x:c r="I2996" s="53">
        <x:f t="shared" si="554"/>
        <x:v>4</x:v>
      </x:c>
      <x:c r="J2996" s="53">
        <x:f t="shared" si="555"/>
        <x:v>11</x:v>
      </x:c>
      <x:c r="K2996" s="53">
        <x:f t="shared" si="556"/>
        <x:v>5</x:v>
      </x:c>
      <x:c r="L2996" s="53">
        <x:f t="shared" si="557"/>
        <x:v>20</x:v>
      </x:c>
      <x:c r="M2996" s="54">
        <x:f t="shared" si="558"/>
        <x:v>1199.4830816401527</x:v>
      </x:c>
      <x:c r="N2996" s="54">
        <x:f t="shared" si="559"/>
        <x:v>0.33297436225010607</x:v>
      </x:c>
      <x:c r="O2996" s="55">
        <x:f t="shared" si="560"/>
        <x:v>71734</x:v>
      </x:c>
      <x:c r="P2996" s="55">
        <x:f t="shared" si="561"/>
        <x:v>12760</x:v>
      </x:c>
      <x:c r="Q2996" s="55">
        <x:f t="shared" si="562"/>
        <x:v>33324.359056252651</x:v>
      </x:c>
      <x:c r="R2996" s="55">
        <x:f t="shared" si="563"/>
        <x:v>5649.6409437473485</x:v>
      </x:c>
      <x:c r="S2996" s="1" t="str">
        <x:f t="shared" si="564"/>
        <x:v>YES</x:v>
      </x:c>
      <x:c r="T2996" s="1">
        <x:f t="shared" si="565"/>
        <x:v>5649.6409437473485</x:v>
      </x:c>
    </x:row>
    <x:row r="2997">
      <x:c r="A2997" s="1"/>
      <x:c r="B2997" s="1"/>
      <x:c r="C2997" s="1"/>
      <x:c r="D2997" s="1"/>
      <x:c r="E2997" s="1"/>
      <x:c r="F2997" s="1"/>
      <x:c r="G2997" s="1"/>
      <x:c r="H2997" s="1"/>
      <x:c r="I2997" s="53">
        <x:f t="shared" si="554"/>
        <x:v>4</x:v>
      </x:c>
      <x:c r="J2997" s="53">
        <x:f t="shared" si="555"/>
        <x:v>11</x:v>
      </x:c>
      <x:c r="K2997" s="53">
        <x:f t="shared" si="556"/>
        <x:v>6</x:v>
      </x:c>
      <x:c r="L2997" s="53">
        <x:f t="shared" si="557"/>
        <x:v>21</x:v>
      </x:c>
      <x:c r="M2997" s="54">
        <x:f t="shared" si="558"/>
        <x:v>1250.9580558217858</x:v>
      </x:c>
      <x:c r="N2997" s="54">
        <x:f t="shared" si="559"/>
        <x:v>0.36872087209846238</x:v>
      </x:c>
      <x:c r="O2997" s="55">
        <x:f t="shared" si="560"/>
        <x:v>74434</x:v>
      </x:c>
      <x:c r="P2997" s="55">
        <x:f t="shared" si="561"/>
        <x:v>13640</x:v>
      </x:c>
      <x:c r="Q2997" s="55">
        <x:f t="shared" si="562"/>
        <x:v>34218.021802461561</x:v>
      </x:c>
      <x:c r="R2997" s="55">
        <x:f t="shared" si="563"/>
        <x:v>6575.9781975384394</x:v>
      </x:c>
      <x:c r="S2997" s="1" t="str">
        <x:f t="shared" si="564"/>
        <x:v>YES</x:v>
      </x:c>
      <x:c r="T2997" s="1">
        <x:f t="shared" si="565"/>
        <x:v>6575.9781975384394</x:v>
      </x:c>
    </x:row>
    <x:row r="2998">
      <x:c r="A2998" s="1"/>
      <x:c r="B2998" s="1"/>
      <x:c r="C2998" s="1"/>
      <x:c r="D2998" s="1"/>
      <x:c r="E2998" s="1"/>
      <x:c r="F2998" s="1"/>
      <x:c r="G2998" s="1"/>
      <x:c r="H2998" s="1"/>
      <x:c r="I2998" s="53">
        <x:f t="shared" si="554"/>
        <x:v>4</x:v>
      </x:c>
      <x:c r="J2998" s="53">
        <x:f t="shared" si="555"/>
        <x:v>11</x:v>
      </x:c>
      <x:c r="K2998" s="53">
        <x:f t="shared" si="556"/>
        <x:v>7</x:v>
      </x:c>
      <x:c r="L2998" s="53">
        <x:f t="shared" si="557"/>
        <x:v>22</x:v>
      </x:c>
      <x:c r="M2998" s="54">
        <x:f t="shared" si="558"/>
        <x:v>1303.6824952197462</x:v>
      </x:c>
      <x:c r="N2998" s="54">
        <x:f t="shared" si="559"/>
        <x:v>0.40533506612482378</x:v>
      </x:c>
      <x:c r="O2998" s="55">
        <x:f t="shared" si="560"/>
        <x:v>77134</x:v>
      </x:c>
      <x:c r="P2998" s="55">
        <x:f t="shared" si="561"/>
        <x:v>14520</x:v>
      </x:c>
      <x:c r="Q2998" s="55">
        <x:f t="shared" si="562"/>
        <x:v>35133.376653120591</x:v>
      </x:c>
      <x:c r="R2998" s="55">
        <x:f t="shared" si="563"/>
        <x:v>7480.6233468794089</x:v>
      </x:c>
      <x:c r="S2998" s="1" t="str">
        <x:f t="shared" si="564"/>
        <x:v>YES</x:v>
      </x:c>
      <x:c r="T2998" s="1">
        <x:f t="shared" si="565"/>
        <x:v>7480.6233468794089</x:v>
      </x:c>
    </x:row>
    <x:row r="2999">
      <x:c r="A2999" s="1"/>
      <x:c r="B2999" s="1"/>
      <x:c r="C2999" s="1"/>
      <x:c r="D2999" s="1"/>
      <x:c r="E2999" s="1"/>
      <x:c r="F2999" s="1"/>
      <x:c r="G2999" s="1"/>
      <x:c r="H2999" s="1"/>
      <x:c r="I2999" s="53">
        <x:f t="shared" si="554"/>
        <x:v>4</x:v>
      </x:c>
      <x:c r="J2999" s="53">
        <x:f t="shared" si="555"/>
        <x:v>11</x:v>
      </x:c>
      <x:c r="K2999" s="53">
        <x:f t="shared" si="556"/>
        <x:v>8</x:v>
      </x:c>
      <x:c r="L2999" s="53">
        <x:f t="shared" si="557"/>
        <x:v>23</x:v>
      </x:c>
      <x:c r="M2999" s="54">
        <x:f t="shared" si="558"/>
        <x:v>1357.6795934997263</x:v>
      </x:c>
      <x:c r="N2999" s="54">
        <x:f t="shared" si="559"/>
        <x:v>0.44283305104147658</x:v>
      </x:c>
      <x:c r="O2999" s="55">
        <x:f t="shared" si="560"/>
        <x:v>79834</x:v>
      </x:c>
      <x:c r="P2999" s="55">
        <x:f t="shared" si="561"/>
        <x:v>15400</x:v>
      </x:c>
      <x:c r="Q2999" s="55">
        <x:f t="shared" si="562"/>
        <x:v>36070.826276036911</x:v>
      </x:c>
      <x:c r="R2999" s="55">
        <x:f t="shared" si="563"/>
        <x:v>8363.1737239630893</x:v>
      </x:c>
      <x:c r="S2999" s="1" t="str">
        <x:f t="shared" si="564"/>
        <x:v>YES</x:v>
      </x:c>
      <x:c r="T2999" s="1">
        <x:f t="shared" si="565"/>
        <x:v>8363.1737239630893</x:v>
      </x:c>
    </x:row>
    <x:row r="3000">
      <x:c r="A3000" s="1"/>
      <x:c r="B3000" s="1"/>
      <x:c r="C3000" s="1"/>
      <x:c r="D3000" s="1"/>
      <x:c r="E3000" s="1"/>
      <x:c r="F3000" s="1"/>
      <x:c r="G3000" s="1"/>
      <x:c r="H3000" s="1"/>
      <x:c r="I3000" s="53">
        <x:f t="shared" si="554"/>
        <x:v>4</x:v>
      </x:c>
      <x:c r="J3000" s="53">
        <x:f t="shared" si="555"/>
        <x:v>11</x:v>
      </x:c>
      <x:c r="K3000" s="53">
        <x:f t="shared" si="556"/>
        <x:v>9</x:v>
      </x:c>
      <x:c r="L3000" s="53">
        <x:f t="shared" si="557"/>
        <x:v>24</x:v>
      </x:c>
      <x:c r="M3000" s="54">
        <x:f t="shared" si="558"/>
        <x:v>1412.9729289401207</x:v>
      </x:c>
      <x:c r="N3000" s="54">
        <x:f t="shared" si="559"/>
        <x:v>0.48123120065286162</x:v>
      </x:c>
      <x:c r="O3000" s="55">
        <x:f t="shared" si="560"/>
        <x:v>82534</x:v>
      </x:c>
      <x:c r="P3000" s="55">
        <x:f t="shared" si="561"/>
        <x:v>16280</x:v>
      </x:c>
      <x:c r="Q3000" s="55">
        <x:f t="shared" si="562"/>
        <x:v>37030.780016321543</x:v>
      </x:c>
      <x:c r="R3000" s="55">
        <x:f t="shared" si="563"/>
        <x:v>9223.2199836784566</x:v>
      </x:c>
      <x:c r="S3000" s="1" t="str">
        <x:f t="shared" si="564"/>
        <x:v>YES</x:v>
      </x:c>
      <x:c r="T3000" s="1">
        <x:f t="shared" si="565"/>
        <x:v>9223.2199836784566</x:v>
      </x:c>
    </x:row>
    <x:row r="3001">
      <x:c r="A3001" s="1"/>
      <x:c r="B3001" s="1"/>
      <x:c r="C3001" s="1"/>
      <x:c r="D3001" s="1"/>
      <x:c r="E3001" s="1"/>
      <x:c r="F3001" s="1"/>
      <x:c r="G3001" s="1"/>
      <x:c r="H3001" s="1"/>
      <x:c r="I3001" s="53">
        <x:f t="shared" si="554"/>
        <x:v>4</x:v>
      </x:c>
      <x:c r="J3001" s="53">
        <x:f t="shared" si="555"/>
        <x:v>11</x:v>
      </x:c>
      <x:c r="K3001" s="53">
        <x:f t="shared" si="556"/>
        <x:v>10</x:v>
      </x:c>
      <x:c r="L3001" s="53">
        <x:f t="shared" si="557"/>
        <x:v>25</x:v>
      </x:c>
      <x:c r="M3001" s="54">
        <x:f t="shared" si="558"/>
        <x:v>1469.5864704233336</x:v>
      </x:c>
      <x:c r="N3001" s="54">
        <x:f t="shared" si="559"/>
        <x:v>0.52054616001620391</x:v>
      </x:c>
      <x:c r="O3001" s="55">
        <x:f t="shared" si="560"/>
        <x:v>85234</x:v>
      </x:c>
      <x:c r="P3001" s="55">
        <x:f t="shared" si="561"/>
        <x:v>17160</x:v>
      </x:c>
      <x:c r="Q3001" s="55">
        <x:f t="shared" si="562"/>
        <x:v>38013.654000405098</x:v>
      </x:c>
      <x:c r="R3001" s="55">
        <x:f t="shared" si="563"/>
        <x:v>10060.345999594902</x:v>
      </x:c>
      <x:c r="S3001" s="1" t="str">
        <x:f t="shared" si="564"/>
        <x:v>YES</x:v>
      </x:c>
      <x:c r="T3001" s="1">
        <x:f t="shared" si="565"/>
        <x:v>10060.345999594902</x:v>
      </x:c>
    </x:row>
    <x:row r="3002">
      <x:c r="A3002" s="1"/>
      <x:c r="B3002" s="1"/>
      <x:c r="C3002" s="1"/>
      <x:c r="D3002" s="1"/>
      <x:c r="E3002" s="1"/>
      <x:c r="F3002" s="1"/>
      <x:c r="G3002" s="1"/>
      <x:c r="H3002" s="1"/>
      <x:c r="I3002" s="53">
        <x:f t="shared" si="554"/>
        <x:v>4</x:v>
      </x:c>
      <x:c r="J3002" s="53">
        <x:f t="shared" si="555"/>
        <x:v>11</x:v>
      </x:c>
      <x:c r="K3002" s="53">
        <x:f t="shared" si="556"/>
        <x:v>11</x:v>
      </x:c>
      <x:c r="L3002" s="53">
        <x:f t="shared" si="557"/>
        <x:v>26</x:v>
      </x:c>
      <x:c r="M3002" s="54">
        <x:f t="shared" si="558"/>
        <x:v>1527.5445835167727</x:v>
      </x:c>
      <x:c r="N3002" s="54">
        <x:f t="shared" si="559"/>
        <x:v>0.5607948496644255</x:v>
      </x:c>
      <x:c r="O3002" s="55">
        <x:f t="shared" si="560"/>
        <x:v>87934</x:v>
      </x:c>
      <x:c r="P3002" s="55">
        <x:f t="shared" si="561"/>
        <x:v>18040</x:v>
      </x:c>
      <x:c r="Q3002" s="55">
        <x:f t="shared" si="562"/>
        <x:v>39019.871241610635</x:v>
      </x:c>
      <x:c r="R3002" s="55">
        <x:f t="shared" si="563"/>
        <x:v>10874.128758389365</x:v>
      </x:c>
      <x:c r="S3002" s="1" t="str">
        <x:f t="shared" si="564"/>
        <x:v>YES</x:v>
      </x:c>
      <x:c r="T3002" s="1">
        <x:f t="shared" si="565"/>
        <x:v>10874.128758389365</x:v>
      </x:c>
    </x:row>
    <x:row r="3003">
      <x:c r="A3003" s="1"/>
      <x:c r="B3003" s="1"/>
      <x:c r="C3003" s="1"/>
      <x:c r="D3003" s="1"/>
      <x:c r="E3003" s="1"/>
      <x:c r="F3003" s="1"/>
      <x:c r="G3003" s="1"/>
      <x:c r="H3003" s="1"/>
      <x:c r="I3003" s="53">
        <x:f t="shared" si="554"/>
        <x:v>4</x:v>
      </x:c>
      <x:c r="J3003" s="53">
        <x:f t="shared" si="555"/>
        <x:v>11</x:v>
      </x:c>
      <x:c r="K3003" s="53">
        <x:f t="shared" si="556"/>
        <x:v>12</x:v>
      </x:c>
      <x:c r="L3003" s="53">
        <x:f t="shared" si="557"/>
        <x:v>27</x:v>
      </x:c>
      <x:c r="M3003" s="54">
        <x:f t="shared" si="558"/>
        <x:v>1586.8720366448372</x:v>
      </x:c>
      <x:c r="N3003" s="54">
        <x:f t="shared" si="559"/>
        <x:v>0.60199446989224803</x:v>
      </x:c>
      <x:c r="O3003" s="55">
        <x:f t="shared" si="560"/>
        <x:v>90634</x:v>
      </x:c>
      <x:c r="P3003" s="55">
        <x:f t="shared" si="561"/>
        <x:v>18920</x:v>
      </x:c>
      <x:c r="Q3003" s="55">
        <x:f t="shared" si="562"/>
        <x:v>40049.861747306204</x:v>
      </x:c>
      <x:c r="R3003" s="55">
        <x:f t="shared" si="563"/>
        <x:v>11664.138252693796</x:v>
      </x:c>
      <x:c r="S3003" s="1" t="str">
        <x:f t="shared" si="564"/>
        <x:v>YES</x:v>
      </x:c>
      <x:c r="T3003" s="1">
        <x:f t="shared" si="565"/>
        <x:v>11664.138252693796</x:v>
      </x:c>
    </x:row>
    <x:row r="3004">
      <x:c r="A3004" s="1"/>
      <x:c r="B3004" s="1"/>
      <x:c r="C3004" s="1"/>
      <x:c r="D3004" s="1"/>
      <x:c r="E3004" s="1"/>
      <x:c r="F3004" s="1"/>
      <x:c r="G3004" s="1"/>
      <x:c r="H3004" s="1"/>
      <x:c r="I3004" s="53">
        <x:f t="shared" si="554"/>
        <x:v>4</x:v>
      </x:c>
      <x:c r="J3004" s="53">
        <x:f t="shared" si="555"/>
        <x:v>11</x:v>
      </x:c>
      <x:c r="K3004" s="53">
        <x:f t="shared" si="556"/>
        <x:v>13</x:v>
      </x:c>
      <x:c r="L3004" s="53">
        <x:f t="shared" si="557"/>
        <x:v>28</x:v>
      </x:c>
      <x:c r="M3004" s="54">
        <x:f t="shared" si="558"/>
        <x:v>1647.5940073532215</x:v>
      </x:c>
      <x:c r="N3004" s="54">
        <x:f t="shared" si="559"/>
        <x:v>0.64416250510640383</x:v>
      </x:c>
      <x:c r="O3004" s="55">
        <x:f t="shared" si="560"/>
        <x:v>93334</x:v>
      </x:c>
      <x:c r="P3004" s="55">
        <x:f t="shared" si="561"/>
        <x:v>19800</x:v>
      </x:c>
      <x:c r="Q3004" s="55">
        <x:f t="shared" si="562"/>
        <x:v>41104.062627660096</x:v>
      </x:c>
      <x:c r="R3004" s="55">
        <x:f t="shared" si="563"/>
        <x:v>12429.937372339904</x:v>
      </x:c>
      <x:c r="S3004" s="1" t="str">
        <x:f t="shared" si="564"/>
        <x:v>YES</x:v>
      </x:c>
      <x:c r="T3004" s="1">
        <x:f t="shared" si="565"/>
        <x:v>12429.937372339904</x:v>
      </x:c>
    </x:row>
    <x:row r="3005">
      <x:c r="A3005" s="1"/>
      <x:c r="B3005" s="1"/>
      <x:c r="C3005" s="1"/>
      <x:c r="D3005" s="1"/>
      <x:c r="E3005" s="1"/>
      <x:c r="F3005" s="1"/>
      <x:c r="G3005" s="1"/>
      <x:c r="H3005" s="1"/>
      <x:c r="I3005" s="53">
        <x:f t="shared" si="554"/>
        <x:v>4</x:v>
      </x:c>
      <x:c r="J3005" s="53">
        <x:f t="shared" si="555"/>
        <x:v>11</x:v>
      </x:c>
      <x:c r="K3005" s="53">
        <x:f t="shared" si="556"/>
        <x:v>14</x:v>
      </x:c>
      <x:c r="L3005" s="53">
        <x:f t="shared" si="557"/>
        <x:v>29</x:v>
      </x:c>
      <x:c r="M3005" s="54">
        <x:f t="shared" si="558"/>
        <x:v>1709.7360886668826</x:v>
      </x:c>
      <x:c r="N3005" s="54">
        <x:f t="shared" si="559"/>
        <x:v>0.68731672824089063</x:v>
      </x:c>
      <x:c r="O3005" s="55">
        <x:f t="shared" si="560"/>
        <x:v>96034</x:v>
      </x:c>
      <x:c r="P3005" s="55">
        <x:f t="shared" si="561"/>
        <x:v>20680</x:v>
      </x:c>
      <x:c r="Q3005" s="55">
        <x:f t="shared" si="562"/>
        <x:v>42182.918206022267</x:v>
      </x:c>
      <x:c r="R3005" s="55">
        <x:f t="shared" si="563"/>
        <x:v>13171.081793977733</x:v>
      </x:c>
      <x:c r="S3005" s="1" t="str">
        <x:f t="shared" si="564"/>
        <x:v>YES</x:v>
      </x:c>
      <x:c r="T3005" s="1">
        <x:f t="shared" si="565"/>
        <x:v>13171.081793977733</x:v>
      </x:c>
    </x:row>
    <x:row r="3006">
      <x:c r="A3006" s="1"/>
      <x:c r="B3006" s="1"/>
      <x:c r="C3006" s="1"/>
      <x:c r="D3006" s="1"/>
      <x:c r="E3006" s="1"/>
      <x:c r="F3006" s="1"/>
      <x:c r="G3006" s="1"/>
      <x:c r="H3006" s="1"/>
      <x:c r="I3006" s="53">
        <x:f t="shared" si="554"/>
        <x:v>4</x:v>
      </x:c>
      <x:c r="J3006" s="53">
        <x:f t="shared" si="555"/>
        <x:v>11</x:v>
      </x:c>
      <x:c r="K3006" s="53">
        <x:f t="shared" si="556"/>
        <x:v>15</x:v>
      </x:c>
      <x:c r="L3006" s="53">
        <x:f t="shared" si="557"/>
        <x:v>30</x:v>
      </x:c>
      <x:c r="M3006" s="54">
        <x:f t="shared" si="558"/>
        <x:v>1773.3242955430292</x:v>
      </x:c>
      <x:c r="N3006" s="54">
        <x:f t="shared" si="559"/>
        <x:v>0.73147520523821474</x:v>
      </x:c>
      <x:c r="O3006" s="55">
        <x:f t="shared" si="560"/>
        <x:v>98734</x:v>
      </x:c>
      <x:c r="P3006" s="55">
        <x:f t="shared" si="561"/>
        <x:v>21560</x:v>
      </x:c>
      <x:c r="Q3006" s="55">
        <x:f t="shared" si="562"/>
        <x:v>43286.880130955367</x:v>
      </x:c>
      <x:c r="R3006" s="55">
        <x:f t="shared" si="563"/>
        <x:v>13887.119869044633</x:v>
      </x:c>
      <x:c r="S3006" s="1" t="str">
        <x:f t="shared" si="564"/>
        <x:v>YES</x:v>
      </x:c>
      <x:c r="T3006" s="1">
        <x:f t="shared" si="565"/>
        <x:v>13887.119869044633</x:v>
      </x:c>
    </x:row>
    <x:row r="3007">
      <x:c r="A3007" s="1"/>
      <x:c r="B3007" s="1"/>
      <x:c r="C3007" s="1"/>
      <x:c r="D3007" s="1"/>
      <x:c r="E3007" s="1"/>
      <x:c r="F3007" s="1"/>
      <x:c r="G3007" s="1"/>
      <x:c r="H3007" s="1"/>
      <x:c r="I3007" s="53">
        <x:f t="shared" si="554"/>
        <x:v>4</x:v>
      </x:c>
      <x:c r="J3007" s="53">
        <x:f t="shared" si="555"/>
        <x:v>11</x:v>
      </x:c>
      <x:c r="K3007" s="53">
        <x:f t="shared" si="556"/>
        <x:v>16</x:v>
      </x:c>
      <x:c r="L3007" s="53">
        <x:f t="shared" si="557"/>
        <x:v>31</x:v>
      </x:c>
      <x:c r="M3007" s="54">
        <x:f t="shared" si="558"/>
        <x:v>1838.3850714205182</x:v>
      </x:c>
      <x:c r="N3007" s="54">
        <x:f t="shared" si="559"/>
        <x:v>0.77665629959758209</x:v>
      </x:c>
      <x:c r="O3007" s="55">
        <x:f t="shared" si="560"/>
        <x:v>101434</x:v>
      </x:c>
      <x:c r="P3007" s="55">
        <x:f t="shared" si="561"/>
        <x:v>22440</x:v>
      </x:c>
      <x:c r="Q3007" s="55">
        <x:f t="shared" si="562"/>
        <x:v>44416.407489939549</x:v>
      </x:c>
      <x:c r="R3007" s="55">
        <x:f t="shared" si="563"/>
        <x:v>14577.592510060451</x:v>
      </x:c>
      <x:c r="S3007" s="1" t="str">
        <x:f t="shared" si="564"/>
        <x:v>YES</x:v>
      </x:c>
      <x:c r="T3007" s="1">
        <x:f t="shared" si="565"/>
        <x:v>14577.592510060451</x:v>
      </x:c>
    </x:row>
    <x:row r="3008">
      <x:c r="A3008" s="1"/>
      <x:c r="B3008" s="1"/>
      <x:c r="C3008" s="1"/>
      <x:c r="D3008" s="1"/>
      <x:c r="E3008" s="1"/>
      <x:c r="F3008" s="1"/>
      <x:c r="G3008" s="1"/>
      <x:c r="H3008" s="1"/>
      <x:c r="I3008" s="53">
        <x:f t="shared" si="554"/>
        <x:v>4</x:v>
      </x:c>
      <x:c r="J3008" s="53">
        <x:f t="shared" si="555"/>
        <x:v>11</x:v>
      </x:c>
      <x:c r="K3008" s="53">
        <x:f t="shared" si="556"/>
        <x:v>17</x:v>
      </x:c>
      <x:c r="L3008" s="53">
        <x:f t="shared" si="557"/>
        <x:v>32</x:v>
      </x:c>
      <x:c r="M3008" s="54">
        <x:f t="shared" si="558"/>
        <x:v>1904.9452948670585</x:v>
      </x:c>
      <x:c r="N3008" s="54">
        <x:f t="shared" si="559"/>
        <x:v>0.8228786769910128</x:v>
      </x:c>
      <x:c r="O3008" s="55">
        <x:f t="shared" si="560"/>
        <x:v>104134</x:v>
      </x:c>
      <x:c r="P3008" s="55">
        <x:f t="shared" si="561"/>
        <x:v>23320</x:v>
      </x:c>
      <x:c r="Q3008" s="55">
        <x:f t="shared" si="562"/>
        <x:v>45571.966924775319</x:v>
      </x:c>
      <x:c r="R3008" s="55">
        <x:f t="shared" si="563"/>
        <x:v>15242.033075224681</x:v>
      </x:c>
      <x:c r="S3008" s="1" t="str">
        <x:f t="shared" si="564"/>
        <x:v>YES</x:v>
      </x:c>
      <x:c r="T3008" s="1">
        <x:f t="shared" si="565"/>
        <x:v>15242.033075224681</x:v>
      </x:c>
    </x:row>
    <x:row r="3009">
      <x:c r="A3009" s="1"/>
      <x:c r="B3009" s="1"/>
      <x:c r="C3009" s="1"/>
      <x:c r="D3009" s="1"/>
      <x:c r="E3009" s="1"/>
      <x:c r="F3009" s="1"/>
      <x:c r="G3009" s="1"/>
      <x:c r="H3009" s="1"/>
      <x:c r="I3009" s="53">
        <x:f t="shared" si="554"/>
        <x:v>4</x:v>
      </x:c>
      <x:c r="J3009" s="53">
        <x:f t="shared" si="555"/>
        <x:v>11</x:v>
      </x:c>
      <x:c r="K3009" s="53">
        <x:f t="shared" si="556"/>
        <x:v>18</x:v>
      </x:c>
      <x:c r="L3009" s="53">
        <x:f t="shared" si="557"/>
        <x:v>33</x:v>
      </x:c>
      <x:c r="M3009" s="54">
        <x:f t="shared" si="558"/>
        <x:v>1973.0322863256458</x:v>
      </x:c>
      <x:c r="N3009" s="54">
        <x:f t="shared" si="559"/>
        <x:v>0.87016130994836516</x:v>
      </x:c>
      <x:c r="O3009" s="55">
        <x:f t="shared" si="560"/>
        <x:v>106834</x:v>
      </x:c>
      <x:c r="P3009" s="55">
        <x:f t="shared" si="561"/>
        <x:v>24200</x:v>
      </x:c>
      <x:c r="Q3009" s="55">
        <x:f t="shared" si="562"/>
        <x:v>46754.032748709127</x:v>
      </x:c>
      <x:c r="R3009" s="55">
        <x:f t="shared" si="563"/>
        <x:v>15879.967251290873</x:v>
      </x:c>
      <x:c r="S3009" s="1" t="str">
        <x:f t="shared" si="564"/>
        <x:v>YES</x:v>
      </x:c>
      <x:c r="T3009" s="1">
        <x:f t="shared" si="565"/>
        <x:v>15879.967251290873</x:v>
      </x:c>
    </x:row>
    <x:row r="3010">
      <x:c r="A3010" s="1"/>
      <x:c r="B3010" s="1"/>
      <x:c r="C3010" s="1"/>
      <x:c r="D3010" s="1"/>
      <x:c r="E3010" s="1"/>
      <x:c r="F3010" s="1"/>
      <x:c r="G3010" s="1"/>
      <x:c r="H3010" s="1"/>
      <x:c r="I3010" s="53">
        <x:f t="shared" si="554"/>
        <x:v>4</x:v>
      </x:c>
      <x:c r="J3010" s="53">
        <x:f t="shared" si="555"/>
        <x:v>11</x:v>
      </x:c>
      <x:c r="K3010" s="53">
        <x:f t="shared" si="556"/>
        <x:v>19</x:v>
      </x:c>
      <x:c r="L3010" s="53">
        <x:f t="shared" si="557"/>
        <x:v>34</x:v>
      </x:c>
      <x:c r="M3010" s="54">
        <x:f t="shared" si="558"/>
        <x:v>2042.6738149616676</x:v>
      </x:c>
      <x:c r="N3010" s="54">
        <x:f t="shared" si="559"/>
        <x:v>0.91852348261226924</x:v>
      </x:c>
      <x:c r="O3010" s="55">
        <x:f t="shared" si="560"/>
        <x:v>109534</x:v>
      </x:c>
      <x:c r="P3010" s="55">
        <x:f t="shared" si="561"/>
        <x:v>25080</x:v>
      </x:c>
      <x:c r="Q3010" s="55">
        <x:f t="shared" si="562"/>
        <x:v>47963.087065306725</x:v>
      </x:c>
      <x:c r="R3010" s="55">
        <x:f t="shared" si="563"/>
        <x:v>16490.912934693275</x:v>
      </x:c>
      <x:c r="S3010" s="1" t="str">
        <x:f t="shared" si="564"/>
        <x:v>YES</x:v>
      </x:c>
      <x:c r="T3010" s="1">
        <x:f t="shared" si="565"/>
        <x:v>16490.912934693275</x:v>
      </x:c>
    </x:row>
    <x:row r="3011">
      <x:c r="A3011" s="1"/>
      <x:c r="B3011" s="1"/>
      <x:c r="C3011" s="1"/>
      <x:c r="D3011" s="1"/>
      <x:c r="E3011" s="1"/>
      <x:c r="F3011" s="1"/>
      <x:c r="G3011" s="1"/>
      <x:c r="H3011" s="1"/>
      <x:c r="I3011" s="53">
        <x:f t="shared" si="554"/>
        <x:v>4</x:v>
      </x:c>
      <x:c r="J3011" s="53">
        <x:f t="shared" si="555"/>
        <x:v>11</x:v>
      </x:c>
      <x:c r="K3011" s="53">
        <x:f t="shared" si="556"/>
        <x:v>20</x:v>
      </x:c>
      <x:c r="L3011" s="53">
        <x:f t="shared" si="557"/>
        <x:v>35</x:v>
      </x:c>
      <x:c r="M3011" s="54">
        <x:f t="shared" si="558"/>
        <x:v>2113.8981056121447</x:v>
      </x:c>
      <x:c r="N3011" s="54">
        <x:f t="shared" si="559"/>
        <x:v>0.96798479556398942</x:v>
      </x:c>
      <x:c r="O3011" s="55">
        <x:f t="shared" si="560"/>
        <x:v>112234</x:v>
      </x:c>
      <x:c r="P3011" s="55">
        <x:f t="shared" si="561"/>
        <x:v>25960</x:v>
      </x:c>
      <x:c r="Q3011" s="55">
        <x:f t="shared" si="562"/>
        <x:v>49199.619889099733</x:v>
      </x:c>
      <x:c r="R3011" s="55">
        <x:f t="shared" si="563"/>
        <x:v>17074.380110900267</x:v>
      </x:c>
      <x:c r="S3011" s="1" t="str">
        <x:f t="shared" si="564"/>
        <x:v>YES</x:v>
      </x:c>
      <x:c r="T3011" s="1">
        <x:f t="shared" si="565"/>
        <x:v>17074.380110900267</x:v>
      </x:c>
    </x:row>
    <x:row r="3012">
      <x:c r="A3012" s="1"/>
      <x:c r="B3012" s="1"/>
      <x:c r="C3012" s="1"/>
      <x:c r="D3012" s="1"/>
      <x:c r="E3012" s="1"/>
      <x:c r="F3012" s="1"/>
      <x:c r="G3012" s="1"/>
      <x:c r="H3012" s="1"/>
      <x:c r="I3012" s="53">
        <x:f t="shared" si="554"/>
        <x:v>4</x:v>
      </x:c>
      <x:c r="J3012" s="53">
        <x:f t="shared" si="555"/>
        <x:v>11</x:v>
      </x:c>
      <x:c r="K3012" s="53">
        <x:f t="shared" si="556"/>
        <x:v>21</x:v>
      </x:c>
      <x:c r="L3012" s="53">
        <x:f t="shared" si="557"/>
        <x:v>36</x:v>
      </x:c>
      <x:c r="M3012" s="54">
        <x:f t="shared" si="558"/>
        <x:v>2186.7338458385884</x:v>
      </x:c>
      <x:c r="N3012" s="54">
        <x:f t="shared" si="559"/>
        <x:v>1.018565170721242</x:v>
      </x:c>
      <x:c r="O3012" s="55">
        <x:f t="shared" si="560"/>
        <x:v>114934</x:v>
      </x:c>
      <x:c r="P3012" s="55">
        <x:f t="shared" si="561"/>
        <x:v>26840</x:v>
      </x:c>
      <x:c r="Q3012" s="55">
        <x:f t="shared" si="562"/>
        <x:v>50464.129268031043</x:v>
      </x:c>
      <x:c r="R3012" s="55">
        <x:f t="shared" si="563"/>
        <x:v>17629.870731968957</x:v>
      </x:c>
      <x:c r="S3012" s="1" t="str">
        <x:f t="shared" si="564"/>
        <x:v>YES</x:v>
      </x:c>
      <x:c r="T3012" s="1">
        <x:f t="shared" si="565"/>
        <x:v>17629.870731968957</x:v>
      </x:c>
    </x:row>
    <x:row r="3013">
      <x:c r="A3013" s="1"/>
      <x:c r="B3013" s="1"/>
      <x:c r="C3013" s="1"/>
      <x:c r="D3013" s="1"/>
      <x:c r="E3013" s="1"/>
      <x:c r="F3013" s="1"/>
      <x:c r="G3013" s="1"/>
      <x:c r="H3013" s="1"/>
      <x:c r="I3013" s="53">
        <x:f t="shared" si="554"/>
        <x:v>4</x:v>
      </x:c>
      <x:c r="J3013" s="53">
        <x:f t="shared" si="555"/>
        <x:v>11</x:v>
      </x:c>
      <x:c r="K3013" s="53">
        <x:f t="shared" si="556"/>
        <x:v>22</x:v>
      </x:c>
      <x:c r="L3013" s="53">
        <x:f t="shared" si="557"/>
        <x:v>37</x:v>
      </x:c>
      <x:c r="M3013" s="54">
        <x:f t="shared" si="558"/>
        <x:v>2261.2101930849844</x:v>
      </x:c>
      <x:c r="N3013" s="54">
        <x:f t="shared" si="559"/>
        <x:v>1.070284856309017</x:v>
      </x:c>
      <x:c r="O3013" s="55">
        <x:f t="shared" si="560"/>
        <x:v>117634</x:v>
      </x:c>
      <x:c r="P3013" s="55">
        <x:f t="shared" si="561"/>
        <x:v>27720</x:v>
      </x:c>
      <x:c r="Q3013" s="55">
        <x:f t="shared" si="562"/>
        <x:v>51757.121407725426</x:v>
      </x:c>
      <x:c r="R3013" s="55">
        <x:f t="shared" si="563"/>
        <x:v>18156.878592274574</x:v>
      </x:c>
      <x:c r="S3013" s="1" t="str">
        <x:f t="shared" si="564"/>
        <x:v>YES</x:v>
      </x:c>
      <x:c r="T3013" s="1">
        <x:f t="shared" si="565"/>
        <x:v>18156.878592274574</x:v>
      </x:c>
    </x:row>
    <x:row r="3014">
      <x:c r="A3014" s="1"/>
      <x:c r="B3014" s="1"/>
      <x:c r="C3014" s="1"/>
      <x:c r="D3014" s="1"/>
      <x:c r="E3014" s="1"/>
      <x:c r="F3014" s="1"/>
      <x:c r="G3014" s="1"/>
      <x:c r="H3014" s="1"/>
      <x:c r="I3014" s="53">
        <x:f t="shared" si="554"/>
        <x:v>4</x:v>
      </x:c>
      <x:c r="J3014" s="53">
        <x:f t="shared" si="555"/>
        <x:v>11</x:v>
      </x:c>
      <x:c r="K3014" s="53">
        <x:f t="shared" si="556"/>
        <x:v>23</x:v>
      </x:c>
      <x:c r="L3014" s="53">
        <x:f t="shared" si="557"/>
        <x:v>38</x:v>
      </x:c>
      <x:c r="M3014" s="54">
        <x:f t="shared" si="558"/>
        <x:v>2337.3567819424211</x:v>
      </x:c>
      <x:c r="N3014" s="54">
        <x:f t="shared" si="559"/>
        <x:v>1.1231644319044591</x:v>
      </x:c>
      <x:c r="O3014" s="55">
        <x:f t="shared" si="560"/>
        <x:v>120334</x:v>
      </x:c>
      <x:c r="P3014" s="55">
        <x:f t="shared" si="561"/>
        <x:v>28600</x:v>
      </x:c>
      <x:c r="Q3014" s="55">
        <x:f t="shared" si="562"/>
        <x:v>53079.110797611473</x:v>
      </x:c>
      <x:c r="R3014" s="55">
        <x:f t="shared" si="563"/>
        <x:v>18654.889202388527</x:v>
      </x:c>
      <x:c r="S3014" s="1" t="str">
        <x:f t="shared" si="564"/>
        <x:v>YES</x:v>
      </x:c>
      <x:c r="T3014" s="1">
        <x:f t="shared" si="565"/>
        <x:v>18654.889202388527</x:v>
      </x:c>
    </x:row>
    <x:row r="3015">
      <x:c r="A3015" s="1"/>
      <x:c r="B3015" s="1"/>
      <x:c r="C3015" s="1"/>
      <x:c r="D3015" s="1"/>
      <x:c r="E3015" s="1"/>
      <x:c r="F3015" s="1"/>
      <x:c r="G3015" s="1"/>
      <x:c r="H3015" s="1"/>
      <x:c r="I3015" s="53">
        <x:f t="shared" si="554"/>
        <x:v>4</x:v>
      </x:c>
      <x:c r="J3015" s="53">
        <x:f t="shared" si="555"/>
        <x:v>11</x:v>
      </x:c>
      <x:c r="K3015" s="53">
        <x:f t="shared" si="556"/>
        <x:v>24</x:v>
      </x:c>
      <x:c r="L3015" s="53">
        <x:f t="shared" si="557"/>
        <x:v>39</x:v>
      </x:c>
      <x:c r="M3015" s="54">
        <x:f t="shared" si="558"/>
        <x:v>2415.2037315219168</x:v>
      </x:c>
      <x:c r="N3015" s="54">
        <x:f t="shared" si="559"/>
        <x:v>1.1772248135568866</x:v>
      </x:c>
      <x:c r="O3015" s="55">
        <x:f t="shared" si="560"/>
        <x:v>123034</x:v>
      </x:c>
      <x:c r="P3015" s="55">
        <x:f t="shared" si="561"/>
        <x:v>29480</x:v>
      </x:c>
      <x:c r="Q3015" s="55">
        <x:f t="shared" si="562"/>
        <x:v>54430.620338922163</x:v>
      </x:c>
      <x:c r="R3015" s="55">
        <x:f t="shared" si="563"/>
        <x:v>19123.379661077837</x:v>
      </x:c>
      <x:c r="S3015" s="1" t="str">
        <x:f t="shared" si="564"/>
        <x:v>YES</x:v>
      </x:c>
      <x:c r="T3015" s="1">
        <x:f t="shared" si="565"/>
        <x:v>19123.379661077837</x:v>
      </x:c>
    </x:row>
    <x:row r="3016">
      <x:c r="A3016" s="1"/>
      <x:c r="B3016" s="1"/>
      <x:c r="C3016" s="1"/>
      <x:c r="D3016" s="1"/>
      <x:c r="E3016" s="1"/>
      <x:c r="F3016" s="1"/>
      <x:c r="G3016" s="1"/>
      <x:c r="H3016" s="1"/>
      <x:c r="I3016" s="53">
        <x:f t="shared" si="554"/>
        <x:v>4</x:v>
      </x:c>
      <x:c r="J3016" s="53">
        <x:f t="shared" si="555"/>
        <x:v>11</x:v>
      </x:c>
      <x:c r="K3016" s="53">
        <x:f t="shared" si="556"/>
        <x:v>25</x:v>
      </x:c>
      <x:c r="L3016" s="53">
        <x:f t="shared" si="557"/>
        <x:v>40</x:v>
      </x:c>
      <x:c r="M3016" s="54">
        <x:f t="shared" si="558"/>
        <x:v>2494.7816529370143</x:v>
      </x:c>
      <x:c r="N3016" s="54">
        <x:f t="shared" si="559"/>
        <x:v>1.2324872589840377</x:v>
      </x:c>
      <x:c r="O3016" s="55">
        <x:f t="shared" si="560"/>
        <x:v>125734</x:v>
      </x:c>
      <x:c r="P3016" s="55">
        <x:f t="shared" si="561"/>
        <x:v>30360</x:v>
      </x:c>
      <x:c r="Q3016" s="55">
        <x:f t="shared" si="562"/>
        <x:v>55812.181474600948</x:v>
      </x:c>
      <x:c r="R3016" s="55">
        <x:f t="shared" si="563"/>
        <x:v>19561.818525399052</x:v>
      </x:c>
      <x:c r="S3016" s="1" t="str">
        <x:f t="shared" si="564"/>
        <x:v>YES</x:v>
      </x:c>
      <x:c r="T3016" s="1">
        <x:f t="shared" si="565"/>
        <x:v>19561.818525399052</x:v>
      </x:c>
    </x:row>
    <x:row r="3017">
      <x:c r="A3017" s="1"/>
      <x:c r="B3017" s="1"/>
      <x:c r="C3017" s="1"/>
      <x:c r="D3017" s="1"/>
      <x:c r="E3017" s="1"/>
      <x:c r="F3017" s="1"/>
      <x:c r="G3017" s="1"/>
      <x:c r="H3017" s="1"/>
      <x:c r="I3017" s="53">
        <x:f t="shared" si="554"/>
        <x:v>4</x:v>
      </x:c>
      <x:c r="J3017" s="53">
        <x:f t="shared" si="555"/>
        <x:v>11</x:v>
      </x:c>
      <x:c r="K3017" s="53">
        <x:f t="shared" si="556"/>
        <x:v>26</x:v>
      </x:c>
      <x:c r="L3017" s="53">
        <x:f t="shared" si="557"/>
        <x:v>41</x:v>
      </x:c>
      <x:c r="M3017" s="54">
        <x:f t="shared" si="558"/>
        <x:v>2576.1216568977325</x:v>
      </x:c>
      <x:c r="N3017" s="54">
        <x:f t="shared" si="559"/>
        <x:v>1.2889733728456476</x:v>
      </x:c>
      <x:c r="O3017" s="55">
        <x:f t="shared" si="560"/>
        <x:v>128434</x:v>
      </x:c>
      <x:c r="P3017" s="55">
        <x:f t="shared" si="561"/>
        <x:v>31240</x:v>
      </x:c>
      <x:c r="Q3017" s="55">
        <x:f t="shared" si="562"/>
        <x:v>57224.334321141185</x:v>
      </x:c>
      <x:c r="R3017" s="55">
        <x:f t="shared" si="563"/>
        <x:v>19969.665678858815</x:v>
      </x:c>
      <x:c r="S3017" s="1" t="str">
        <x:f t="shared" si="564"/>
        <x:v>YES</x:v>
      </x:c>
      <x:c r="T3017" s="1">
        <x:f t="shared" si="565"/>
        <x:v>19969.665678858815</x:v>
      </x:c>
    </x:row>
    <x:row r="3018">
      <x:c r="A3018" s="1"/>
      <x:c r="B3018" s="1"/>
      <x:c r="C3018" s="1"/>
      <x:c r="D3018" s="1"/>
      <x:c r="E3018" s="1"/>
      <x:c r="F3018" s="1"/>
      <x:c r="G3018" s="1"/>
      <x:c r="H3018" s="1"/>
      <x:c r="I3018" s="53">
        <x:f t="shared" si="554"/>
        <x:v>4</x:v>
      </x:c>
      <x:c r="J3018" s="53">
        <x:f t="shared" si="555"/>
        <x:v>11</x:v>
      </x:c>
      <x:c r="K3018" s="53">
        <x:f t="shared" si="556"/>
        <x:v>27</x:v>
      </x:c>
      <x:c r="L3018" s="53">
        <x:f t="shared" si="557"/>
        <x:v>42</x:v>
      </x:c>
      <x:c r="M3018" s="54">
        <x:f t="shared" si="558"/>
        <x:v>2659.255361417489</x:v>
      </x:c>
      <x:c r="N3018" s="54">
        <x:f t="shared" si="559"/>
        <x:v>1.3467051120954785</x:v>
      </x:c>
      <x:c r="O3018" s="55">
        <x:f t="shared" si="560"/>
        <x:v>131134</x:v>
      </x:c>
      <x:c r="P3018" s="55">
        <x:f t="shared" si="561"/>
        <x:v>32120</x:v>
      </x:c>
      <x:c r="Q3018" s="55">
        <x:f t="shared" si="562"/>
        <x:v>58667.62780238696</x:v>
      </x:c>
      <x:c r="R3018" s="55">
        <x:f t="shared" si="563"/>
        <x:v>20346.37219761304</x:v>
      </x:c>
      <x:c r="S3018" s="1" t="str">
        <x:f t="shared" si="564"/>
        <x:v>YES</x:v>
      </x:c>
      <x:c r="T3018" s="1">
        <x:f t="shared" si="565"/>
        <x:v>20346.37219761304</x:v>
      </x:c>
    </x:row>
    <x:row r="3019">
      <x:c r="A3019" s="1"/>
      <x:c r="B3019" s="1"/>
      <x:c r="C3019" s="1"/>
      <x:c r="D3019" s="1"/>
      <x:c r="E3019" s="1"/>
      <x:c r="F3019" s="1"/>
      <x:c r="G3019" s="1"/>
      <x:c r="H3019" s="1"/>
      <x:c r="I3019" s="53">
        <x:f t="shared" si="554"/>
        <x:v>4</x:v>
      </x:c>
      <x:c r="J3019" s="53">
        <x:f t="shared" si="555"/>
        <x:v>11</x:v>
      </x:c>
      <x:c r="K3019" s="53">
        <x:f t="shared" si="556"/>
        <x:v>28</x:v>
      </x:c>
      <x:c r="L3019" s="53">
        <x:f t="shared" si="557"/>
        <x:v>43</x:v>
      </x:c>
      <x:c r="M3019" s="54">
        <x:f t="shared" si="558"/>
        <x:v>2744.2148996346427</x:v>
      </x:c>
      <x:c r="N3019" s="54">
        <x:f t="shared" si="559"/>
        <x:v>1.4057047914129464</x:v>
      </x:c>
      <x:c r="O3019" s="55">
        <x:f t="shared" si="560"/>
        <x:v>133834</x:v>
      </x:c>
      <x:c r="P3019" s="55">
        <x:f t="shared" si="561"/>
        <x:v>33000</x:v>
      </x:c>
      <x:c r="Q3019" s="55">
        <x:f t="shared" si="562"/>
        <x:v>60142.619785323659</x:v>
      </x:c>
      <x:c r="R3019" s="55">
        <x:f t="shared" si="563"/>
        <x:v>20691.380214676341</x:v>
      </x:c>
      <x:c r="S3019" s="1" t="str">
        <x:f t="shared" si="564"/>
        <x:v>YES</x:v>
      </x:c>
      <x:c r="T3019" s="1">
        <x:f t="shared" si="565"/>
        <x:v>20691.380214676341</x:v>
      </x:c>
    </x:row>
    <x:row r="3020">
      <x:c r="A3020" s="1"/>
      <x:c r="B3020" s="1"/>
      <x:c r="C3020" s="1"/>
      <x:c r="D3020" s="1"/>
      <x:c r="E3020" s="1"/>
      <x:c r="F3020" s="1"/>
      <x:c r="G3020" s="1"/>
      <x:c r="H3020" s="1"/>
      <x:c r="I3020" s="53">
        <x:f t="shared" si="554"/>
        <x:v>4</x:v>
      </x:c>
      <x:c r="J3020" s="53">
        <x:f t="shared" si="555"/>
        <x:v>11</x:v>
      </x:c>
      <x:c r="K3020" s="53">
        <x:f t="shared" si="556"/>
        <x:v>29</x:v>
      </x:c>
      <x:c r="L3020" s="53">
        <x:f t="shared" si="557"/>
        <x:v>44</x:v>
      </x:c>
      <x:c r="M3020" s="54">
        <x:f t="shared" si="558"/>
        <x:v>2831.032927750296</x:v>
      </x:c>
      <x:c r="N3020" s="54">
        <x:f t="shared" si="559"/>
        <x:v>1.4659950887154833</x:v>
      </x:c>
      <x:c r="O3020" s="55">
        <x:f t="shared" si="560"/>
        <x:v>136534</x:v>
      </x:c>
      <x:c r="P3020" s="55">
        <x:f t="shared" si="561"/>
        <x:v>33880</x:v>
      </x:c>
      <x:c r="Q3020" s="55">
        <x:f t="shared" si="562"/>
        <x:v>61649.877217887086</x:v>
      </x:c>
      <x:c r="R3020" s="55">
        <x:f t="shared" si="563"/>
        <x:v>21004.122782112914</x:v>
      </x:c>
      <x:c r="S3020" s="1" t="str">
        <x:f t="shared" si="564"/>
        <x:v>YES</x:v>
      </x:c>
      <x:c r="T3020" s="1">
        <x:f t="shared" si="565"/>
        <x:v>21004.122782112914</x:v>
      </x:c>
    </x:row>
    <x:row r="3021">
      <x:c r="A3021" s="1"/>
      <x:c r="B3021" s="1"/>
      <x:c r="C3021" s="1"/>
      <x:c r="D3021" s="1"/>
      <x:c r="E3021" s="1"/>
      <x:c r="F3021" s="1"/>
      <x:c r="G3021" s="1"/>
      <x:c r="H3021" s="1"/>
      <x:c r="I3021" s="53">
        <x:f t="shared" si="554"/>
        <x:v>4</x:v>
      </x:c>
      <x:c r="J3021" s="53">
        <x:f t="shared" si="555"/>
        <x:v>11</x:v>
      </x:c>
      <x:c r="K3021" s="53">
        <x:f t="shared" si="556"/>
        <x:v>30</x:v>
      </x:c>
      <x:c r="L3021" s="53">
        <x:f t="shared" si="557"/>
        <x:v>45</x:v>
      </x:c>
      <x:c r="M3021" s="54">
        <x:f t="shared" si="558"/>
        <x:v>2919.7426330840667</x:v>
      </x:c>
      <x:c r="N3021" s="54">
        <x:f t="shared" si="559"/>
        <x:v>1.5275990507528241</x:v>
      </x:c>
      <x:c r="O3021" s="55">
        <x:f t="shared" si="560"/>
        <x:v>139234</x:v>
      </x:c>
      <x:c r="P3021" s="55">
        <x:f t="shared" si="561"/>
        <x:v>34760</x:v>
      </x:c>
      <x:c r="Q3021" s="55">
        <x:f t="shared" si="562"/>
        <x:v>63189.976268820603</x:v>
      </x:c>
      <x:c r="R3021" s="55">
        <x:f t="shared" si="563"/>
        <x:v>21284.023731179397</x:v>
      </x:c>
      <x:c r="S3021" s="1" t="str">
        <x:f t="shared" si="564"/>
        <x:v>YES</x:v>
      </x:c>
      <x:c r="T3021" s="1">
        <x:f t="shared" si="565"/>
        <x:v>21284.023731179397</x:v>
      </x:c>
    </x:row>
    <x:row r="3022">
      <x:c r="A3022" s="1"/>
      <x:c r="B3022" s="1"/>
      <x:c r="C3022" s="1"/>
      <x:c r="D3022" s="1"/>
      <x:c r="E3022" s="1"/>
      <x:c r="F3022" s="1"/>
      <x:c r="G3022" s="1"/>
      <x:c r="H3022" s="1"/>
      <x:c r="I3022" s="53">
        <x:f t="shared" si="554"/>
        <x:v>4</x:v>
      </x:c>
      <x:c r="J3022" s="53">
        <x:f t="shared" si="555"/>
        <x:v>12</x:v>
      </x:c>
      <x:c r="K3022" s="53">
        <x:f t="shared" si="556"/>
        <x:v>0</x:v>
      </x:c>
      <x:c r="L3022" s="53">
        <x:f t="shared" si="557"/>
        <x:v>16</x:v>
      </x:c>
      <x:c r="M3022" s="54">
        <x:f t="shared" si="558"/>
        <x:v>1011.2359767286673</x:v>
      </x:c>
      <x:c r="N3022" s="54">
        <x:f t="shared" si="559"/>
        <x:v>0.20224720606157451</x:v>
      </x:c>
      <x:c r="O3022" s="55">
        <x:f t="shared" si="560"/>
        <x:v>60328</x:v>
      </x:c>
      <x:c r="P3022" s="55">
        <x:f t="shared" si="561"/>
        <x:v>8800</x:v>
      </x:c>
      <x:c r="Q3022" s="55">
        <x:f t="shared" si="562"/>
        <x:v>30056.180151539364</x:v>
      </x:c>
      <x:c r="R3022" s="55">
        <x:f t="shared" si="563"/>
        <x:v>1471.8198484606364</x:v>
      </x:c>
      <x:c r="S3022" s="1" t="str">
        <x:f t="shared" si="564"/>
        <x:v>YES</x:v>
      </x:c>
      <x:c r="T3022" s="1">
        <x:f t="shared" si="565"/>
        <x:v>1471.8198484606364</x:v>
      </x:c>
    </x:row>
    <x:row r="3023">
      <x:c r="A3023" s="1"/>
      <x:c r="B3023" s="1"/>
      <x:c r="C3023" s="1"/>
      <x:c r="D3023" s="1"/>
      <x:c r="E3023" s="1"/>
      <x:c r="F3023" s="1"/>
      <x:c r="G3023" s="1"/>
      <x:c r="H3023" s="1"/>
      <x:c r="I3023" s="53">
        <x:f t="shared" si="554"/>
        <x:v>4</x:v>
      </x:c>
      <x:c r="J3023" s="53">
        <x:f t="shared" si="555"/>
        <x:v>12</x:v>
      </x:c>
      <x:c r="K3023" s="53">
        <x:f t="shared" si="556"/>
        <x:v>1</x:v>
      </x:c>
      <x:c r="L3023" s="53">
        <x:f t="shared" si="557"/>
        <x:v>17</x:v>
      </x:c>
      <x:c r="M3023" s="54">
        <x:f t="shared" si="558"/>
        <x:v>1056.7984767286673</x:v>
      </x:c>
      <x:c r="N3023" s="54">
        <x:f t="shared" si="559"/>
        <x:v>0.23388783106157451</x:v>
      </x:c>
      <x:c r="O3023" s="55">
        <x:f t="shared" si="560"/>
        <x:v>63028</x:v>
      </x:c>
      <x:c r="P3023" s="55">
        <x:f t="shared" si="561"/>
        <x:v>9680</x:v>
      </x:c>
      <x:c r="Q3023" s="55">
        <x:f t="shared" si="562"/>
        <x:v>30847.195776539364</x:v>
      </x:c>
      <x:c r="R3023" s="55">
        <x:f t="shared" si="563"/>
        <x:v>2500.8042234606364</x:v>
      </x:c>
      <x:c r="S3023" s="1" t="str">
        <x:f t="shared" si="564"/>
        <x:v>YES</x:v>
      </x:c>
      <x:c r="T3023" s="1">
        <x:f t="shared" si="565"/>
        <x:v>2500.8042234606364</x:v>
      </x:c>
    </x:row>
    <x:row r="3024">
      <x:c r="A3024" s="1"/>
      <x:c r="B3024" s="1"/>
      <x:c r="C3024" s="1"/>
      <x:c r="D3024" s="1"/>
      <x:c r="E3024" s="1"/>
      <x:c r="F3024" s="1"/>
      <x:c r="G3024" s="1"/>
      <x:c r="H3024" s="1"/>
      <x:c r="I3024" s="53">
        <x:f t="shared" si="554"/>
        <x:v>4</x:v>
      </x:c>
      <x:c r="J3024" s="53">
        <x:f t="shared" si="555"/>
        <x:v>12</x:v>
      </x:c>
      <x:c r="K3024" s="53">
        <x:f t="shared" si="556"/>
        <x:v>2</x:v>
      </x:c>
      <x:c r="L3024" s="53">
        <x:f t="shared" si="557"/>
        <x:v>18</x:v>
      </x:c>
      <x:c r="M3024" s="54">
        <x:f t="shared" si="558"/>
        <x:v>1103.5000392286672</x:v>
      </x:c>
      <x:c r="N3024" s="54">
        <x:f t="shared" si="559"/>
        <x:v>0.26631947168657444</x:v>
      </x:c>
      <x:c r="O3024" s="55">
        <x:f t="shared" si="560"/>
        <x:v>65728</x:v>
      </x:c>
      <x:c r="P3024" s="55">
        <x:f t="shared" si="561"/>
        <x:v>10560</x:v>
      </x:c>
      <x:c r="Q3024" s="55">
        <x:f t="shared" si="562"/>
        <x:v>31657.98679216436</x:v>
      </x:c>
      <x:c r="R3024" s="55">
        <x:f t="shared" si="563"/>
        <x:v>3510.0132078356401</x:v>
      </x:c>
      <x:c r="S3024" s="1" t="str">
        <x:f t="shared" si="564"/>
        <x:v>YES</x:v>
      </x:c>
      <x:c r="T3024" s="1">
        <x:f t="shared" si="565"/>
        <x:v>3510.0132078356401</x:v>
      </x:c>
    </x:row>
    <x:row r="3025">
      <x:c r="A3025" s="1"/>
      <x:c r="B3025" s="1"/>
      <x:c r="C3025" s="1"/>
      <x:c r="D3025" s="1"/>
      <x:c r="E3025" s="1"/>
      <x:c r="F3025" s="1"/>
      <x:c r="G3025" s="1"/>
      <x:c r="H3025" s="1"/>
      <x:c r="I3025" s="53">
        <x:f t="shared" si="554"/>
        <x:v>4</x:v>
      </x:c>
      <x:c r="J3025" s="53">
        <x:f t="shared" si="555"/>
        <x:v>12</x:v>
      </x:c>
      <x:c r="K3025" s="53">
        <x:f t="shared" si="556"/>
        <x:v>3</x:v>
      </x:c>
      <x:c r="L3025" s="53">
        <x:f t="shared" si="557"/>
        <x:v>19</x:v>
      </x:c>
      <x:c r="M3025" s="54">
        <x:f t="shared" si="558"/>
        <x:v>1151.3620216505424</x:v>
      </x:c>
      <x:c r="N3025" s="54">
        <x:f t="shared" si="559"/>
        <x:v>0.29955695947954331</x:v>
      </x:c>
      <x:c r="O3025" s="55">
        <x:f t="shared" si="560"/>
        <x:v>68428</x:v>
      </x:c>
      <x:c r="P3025" s="55">
        <x:f t="shared" si="561"/>
        <x:v>11440</x:v>
      </x:c>
      <x:c r="Q3025" s="55">
        <x:f t="shared" si="562"/>
        <x:v>32488.923986988582</x:v>
      </x:c>
      <x:c r="R3025" s="55">
        <x:f t="shared" si="563"/>
        <x:v>4499.0760130114177</x:v>
      </x:c>
      <x:c r="S3025" s="1" t="str">
        <x:f t="shared" si="564"/>
        <x:v>YES</x:v>
      </x:c>
      <x:c r="T3025" s="1">
        <x:f t="shared" si="565"/>
        <x:v>4499.0760130114177</x:v>
      </x:c>
    </x:row>
    <x:row r="3026">
      <x:c r="A3026" s="1"/>
      <x:c r="B3026" s="1"/>
      <x:c r="C3026" s="1"/>
      <x:c r="D3026" s="1"/>
      <x:c r="E3026" s="1"/>
      <x:c r="F3026" s="1"/>
      <x:c r="G3026" s="1"/>
      <x:c r="H3026" s="1"/>
      <x:c r="I3026" s="53">
        <x:f t="shared" si="554"/>
        <x:v>4</x:v>
      </x:c>
      <x:c r="J3026" s="53">
        <x:f t="shared" si="555"/>
        <x:v>12</x:v>
      </x:c>
      <x:c r="K3026" s="53">
        <x:f t="shared" si="556"/>
        <x:v>4</x:v>
      </x:c>
      <x:c r="L3026" s="53">
        <x:f t="shared" si="557"/>
        <x:v>20</x:v>
      </x:c>
      <x:c r="M3026" s="54">
        <x:f t="shared" si="558"/>
        <x:v>1200.4061373731986</x:v>
      </x:c>
      <x:c r="N3026" s="54">
        <x:f t="shared" si="559"/>
        <x:v>0.33361537317583234</x:v>
      </x:c>
      <x:c r="O3026" s="55">
        <x:f t="shared" si="560"/>
        <x:v>71128</x:v>
      </x:c>
      <x:c r="P3026" s="55">
        <x:f t="shared" si="561"/>
        <x:v>12320</x:v>
      </x:c>
      <x:c r="Q3026" s="55">
        <x:f t="shared" si="562"/>
        <x:v>33340.384329395805</x:v>
      </x:c>
      <x:c r="R3026" s="55">
        <x:f t="shared" si="563"/>
        <x:v>5467.6156706041947</x:v>
      </x:c>
      <x:c r="S3026" s="1" t="str">
        <x:f t="shared" si="564"/>
        <x:v>YES</x:v>
      </x:c>
      <x:c r="T3026" s="1">
        <x:f t="shared" si="565"/>
        <x:v>5467.6156706041947</x:v>
      </x:c>
    </x:row>
    <x:row r="3027">
      <x:c r="A3027" s="1"/>
      <x:c r="B3027" s="1"/>
      <x:c r="C3027" s="1"/>
      <x:c r="D3027" s="1"/>
      <x:c r="E3027" s="1"/>
      <x:c r="F3027" s="1"/>
      <x:c r="G3027" s="1"/>
      <x:c r="H3027" s="1"/>
      <x:c r="I3027" s="53">
        <x:f t="shared" si="554"/>
        <x:v>4</x:v>
      </x:c>
      <x:c r="J3027" s="53">
        <x:f t="shared" si="555"/>
        <x:v>12</x:v>
      </x:c>
      <x:c r="K3027" s="53">
        <x:f t="shared" si="556"/>
        <x:v>5</x:v>
      </x:c>
      <x:c r="L3027" s="53">
        <x:f t="shared" si="557"/>
        <x:v>21</x:v>
      </x:c>
      <x:c r="M3027" s="54">
        <x:f t="shared" si="558"/>
        <x:v>1250.6544612944022</x:v>
      </x:c>
      <x:c r="N3027" s="54">
        <x:f t="shared" si="559"/>
        <x:v>0.36851004256555703</x:v>
      </x:c>
      <x:c r="O3027" s="55">
        <x:f t="shared" si="560"/>
        <x:v>73828</x:v>
      </x:c>
      <x:c r="P3027" s="55">
        <x:f t="shared" si="561"/>
        <x:v>13200</x:v>
      </x:c>
      <x:c r="Q3027" s="55">
        <x:f t="shared" si="562"/>
        <x:v>34212.751064138924</x:v>
      </x:c>
      <x:c r="R3027" s="55">
        <x:f t="shared" si="563"/>
        <x:v>6415.2489358610765</x:v>
      </x:c>
      <x:c r="S3027" s="1" t="str">
        <x:f t="shared" si="564"/>
        <x:v>YES</x:v>
      </x:c>
      <x:c r="T3027" s="1">
        <x:f t="shared" si="565"/>
        <x:v>6415.2489358610765</x:v>
      </x:c>
    </x:row>
    <x:row r="3028">
      <x:c r="A3028" s="1"/>
      <x:c r="B3028" s="1"/>
      <x:c r="C3028" s="1"/>
      <x:c r="D3028" s="1"/>
      <x:c r="E3028" s="1"/>
      <x:c r="F3028" s="1"/>
      <x:c r="G3028" s="1"/>
      <x:c r="H3028" s="1"/>
      <x:c r="I3028" s="53">
        <x:f t="shared" si="554"/>
        <x:v>4</x:v>
      </x:c>
      <x:c r="J3028" s="53">
        <x:f t="shared" si="555"/>
        <x:v>12</x:v>
      </x:c>
      <x:c r="K3028" s="53">
        <x:f t="shared" si="556"/>
        <x:v>6</x:v>
      </x:c>
      <x:c r="L3028" s="53">
        <x:f t="shared" si="557"/>
        <x:v>22</x:v>
      </x:c>
      <x:c r="M3028" s="54">
        <x:f t="shared" si="558"/>
        <x:v>1302.1294354760353</x:v>
      </x:c>
      <x:c r="N3028" s="54">
        <x:f t="shared" si="559"/>
        <x:v>0.40425655241391339</x:v>
      </x:c>
      <x:c r="O3028" s="55">
        <x:f t="shared" si="560"/>
        <x:v>76528</x:v>
      </x:c>
      <x:c r="P3028" s="55">
        <x:f t="shared" si="561"/>
        <x:v>14080</x:v>
      </x:c>
      <x:c r="Q3028" s="55">
        <x:f t="shared" si="562"/>
        <x:v>35106.413810347833</x:v>
      </x:c>
      <x:c r="R3028" s="55">
        <x:f t="shared" si="563"/>
        <x:v>7341.5861896521674</x:v>
      </x:c>
      <x:c r="S3028" s="1" t="str">
        <x:f t="shared" si="564"/>
        <x:v>YES</x:v>
      </x:c>
      <x:c r="T3028" s="1">
        <x:f t="shared" si="565"/>
        <x:v>7341.5861896521674</x:v>
      </x:c>
    </x:row>
    <x:row r="3029">
      <x:c r="A3029" s="1"/>
      <x:c r="B3029" s="1"/>
      <x:c r="C3029" s="1"/>
      <x:c r="D3029" s="1"/>
      <x:c r="E3029" s="1"/>
      <x:c r="F3029" s="1"/>
      <x:c r="G3029" s="1"/>
      <x:c r="H3029" s="1"/>
      <x:c r="I3029" s="53">
        <x:f t="shared" si="554"/>
        <x:v>4</x:v>
      </x:c>
      <x:c r="J3029" s="53">
        <x:f t="shared" si="555"/>
        <x:v>12</x:v>
      </x:c>
      <x:c r="K3029" s="53">
        <x:f t="shared" si="556"/>
        <x:v>7</x:v>
      </x:c>
      <x:c r="L3029" s="53">
        <x:f t="shared" si="557"/>
        <x:v>23</x:v>
      </x:c>
      <x:c r="M3029" s="54">
        <x:f t="shared" si="558"/>
        <x:v>1354.8538748739954</x:v>
      </x:c>
      <x:c r="N3029" s="54">
        <x:f t="shared" si="559"/>
        <x:v>0.44087074644027463</x:v>
      </x:c>
      <x:c r="O3029" s="55">
        <x:f t="shared" si="560"/>
        <x:v>79228</x:v>
      </x:c>
      <x:c r="P3029" s="55">
        <x:f t="shared" si="561"/>
        <x:v>14960</x:v>
      </x:c>
      <x:c r="Q3029" s="55">
        <x:f t="shared" si="562"/>
        <x:v>36021.768661006863</x:v>
      </x:c>
      <x:c r="R3029" s="55">
        <x:f t="shared" si="563"/>
        <x:v>8246.2313389931369</x:v>
      </x:c>
      <x:c r="S3029" s="1" t="str">
        <x:f t="shared" si="564"/>
        <x:v>YES</x:v>
      </x:c>
      <x:c r="T3029" s="1">
        <x:f t="shared" si="565"/>
        <x:v>8246.2313389931369</x:v>
      </x:c>
    </x:row>
    <x:row r="3030">
      <x:c r="A3030" s="1"/>
      <x:c r="B3030" s="1"/>
      <x:c r="C3030" s="1"/>
      <x:c r="D3030" s="1"/>
      <x:c r="E3030" s="1"/>
      <x:c r="F3030" s="1"/>
      <x:c r="G3030" s="1"/>
      <x:c r="H3030" s="1"/>
      <x:c r="I3030" s="53">
        <x:f t="shared" si="554"/>
        <x:v>4</x:v>
      </x:c>
      <x:c r="J3030" s="53">
        <x:f t="shared" si="555"/>
        <x:v>12</x:v>
      </x:c>
      <x:c r="K3030" s="53">
        <x:f t="shared" si="556"/>
        <x:v>8</x:v>
      </x:c>
      <x:c r="L3030" s="53">
        <x:f t="shared" si="557"/>
        <x:v>24</x:v>
      </x:c>
      <x:c r="M3030" s="54">
        <x:f t="shared" si="558"/>
        <x:v>1408.8509731539757</x:v>
      </x:c>
      <x:c r="N3030" s="54">
        <x:f t="shared" si="559"/>
        <x:v>0.47836873135692759</x:v>
      </x:c>
      <x:c r="O3030" s="55">
        <x:f t="shared" si="560"/>
        <x:v>81928</x:v>
      </x:c>
      <x:c r="P3030" s="55">
        <x:f t="shared" si="561"/>
        <x:v>15840</x:v>
      </x:c>
      <x:c r="Q3030" s="55">
        <x:f t="shared" si="562"/>
        <x:v>36959.21828392319</x:v>
      </x:c>
      <x:c r="R3030" s="55">
        <x:f t="shared" si="563"/>
        <x:v>9128.78171607681</x:v>
      </x:c>
      <x:c r="S3030" s="1" t="str">
        <x:f t="shared" si="564"/>
        <x:v>YES</x:v>
      </x:c>
      <x:c r="T3030" s="1">
        <x:f t="shared" si="565"/>
        <x:v>9128.78171607681</x:v>
      </x:c>
    </x:row>
    <x:row r="3031">
      <x:c r="A3031" s="1"/>
      <x:c r="B3031" s="1"/>
      <x:c r="C3031" s="1"/>
      <x:c r="D3031" s="1"/>
      <x:c r="E3031" s="1"/>
      <x:c r="F3031" s="1"/>
      <x:c r="G3031" s="1"/>
      <x:c r="H3031" s="1"/>
      <x:c r="I3031" s="53">
        <x:f t="shared" si="554"/>
        <x:v>4</x:v>
      </x:c>
      <x:c r="J3031" s="53">
        <x:f t="shared" si="555"/>
        <x:v>12</x:v>
      </x:c>
      <x:c r="K3031" s="53">
        <x:f t="shared" si="556"/>
        <x:v>9</x:v>
      </x:c>
      <x:c r="L3031" s="53">
        <x:f t="shared" si="557"/>
        <x:v>25</x:v>
      </x:c>
      <x:c r="M3031" s="54">
        <x:f t="shared" si="558"/>
        <x:v>1464.1443085943702</x:v>
      </x:c>
      <x:c r="N3031" s="54">
        <x:f t="shared" si="559"/>
        <x:v>0.51676688096831258</x:v>
      </x:c>
      <x:c r="O3031" s="55">
        <x:f t="shared" si="560"/>
        <x:v>84628</x:v>
      </x:c>
      <x:c r="P3031" s="55">
        <x:f t="shared" si="561"/>
        <x:v>16720</x:v>
      </x:c>
      <x:c r="Q3031" s="55">
        <x:f t="shared" si="562"/>
        <x:v>37919.172024207815</x:v>
      </x:c>
      <x:c r="R3031" s="55">
        <x:f t="shared" si="563"/>
        <x:v>9988.8279757921846</x:v>
      </x:c>
      <x:c r="S3031" s="1" t="str">
        <x:f t="shared" si="564"/>
        <x:v>YES</x:v>
      </x:c>
      <x:c r="T3031" s="1">
        <x:f t="shared" si="565"/>
        <x:v>9988.8279757921846</x:v>
      </x:c>
    </x:row>
    <x:row r="3032">
      <x:c r="A3032" s="1"/>
      <x:c r="B3032" s="1"/>
      <x:c r="C3032" s="1"/>
      <x:c r="D3032" s="1"/>
      <x:c r="E3032" s="1"/>
      <x:c r="F3032" s="1"/>
      <x:c r="G3032" s="1"/>
      <x:c r="H3032" s="1"/>
      <x:c r="I3032" s="53">
        <x:f t="shared" si="554"/>
        <x:v>4</x:v>
      </x:c>
      <x:c r="J3032" s="53">
        <x:f t="shared" si="555"/>
        <x:v>12</x:v>
      </x:c>
      <x:c r="K3032" s="53">
        <x:f t="shared" si="556"/>
        <x:v>10</x:v>
      </x:c>
      <x:c r="L3032" s="53">
        <x:f t="shared" si="557"/>
        <x:v>26</x:v>
      </x:c>
      <x:c r="M3032" s="54">
        <x:f t="shared" si="558"/>
        <x:v>1520.757850077583</x:v>
      </x:c>
      <x:c r="N3032" s="54">
        <x:f t="shared" si="559"/>
        <x:v>0.55608184033165486</x:v>
      </x:c>
      <x:c r="O3032" s="55">
        <x:f t="shared" si="560"/>
        <x:v>87328</x:v>
      </x:c>
      <x:c r="P3032" s="55">
        <x:f t="shared" si="561"/>
        <x:v>17600</x:v>
      </x:c>
      <x:c r="Q3032" s="55">
        <x:f t="shared" si="562"/>
        <x:v>38902.046008291371</x:v>
      </x:c>
      <x:c r="R3032" s="55">
        <x:f t="shared" si="563"/>
        <x:v>10825.953991708629</x:v>
      </x:c>
      <x:c r="S3032" s="1" t="str">
        <x:f t="shared" si="564"/>
        <x:v>YES</x:v>
      </x:c>
      <x:c r="T3032" s="1">
        <x:f t="shared" si="565"/>
        <x:v>10825.953991708629</x:v>
      </x:c>
    </x:row>
    <x:row r="3033">
      <x:c r="A3033" s="1"/>
      <x:c r="B3033" s="1"/>
      <x:c r="C3033" s="1"/>
      <x:c r="D3033" s="1"/>
      <x:c r="E3033" s="1"/>
      <x:c r="F3033" s="1"/>
      <x:c r="G3033" s="1"/>
      <x:c r="H3033" s="1"/>
      <x:c r="I3033" s="53">
        <x:f t="shared" si="554"/>
        <x:v>4</x:v>
      </x:c>
      <x:c r="J3033" s="53">
        <x:f t="shared" si="555"/>
        <x:v>12</x:v>
      </x:c>
      <x:c r="K3033" s="53">
        <x:f t="shared" si="556"/>
        <x:v>11</x:v>
      </x:c>
      <x:c r="L3033" s="53">
        <x:f t="shared" si="557"/>
        <x:v>27</x:v>
      </x:c>
      <x:c r="M3033" s="54">
        <x:f t="shared" si="558"/>
        <x:v>1578.7159631710219</x:v>
      </x:c>
      <x:c r="N3033" s="54">
        <x:f t="shared" si="559"/>
        <x:v>0.59633052997987634</x:v>
      </x:c>
      <x:c r="O3033" s="55">
        <x:f t="shared" si="560"/>
        <x:v>90028</x:v>
      </x:c>
      <x:c r="P3033" s="55">
        <x:f t="shared" si="561"/>
        <x:v>18480</x:v>
      </x:c>
      <x:c r="Q3033" s="55">
        <x:f t="shared" si="562"/>
        <x:v>39908.263249496908</x:v>
      </x:c>
      <x:c r="R3033" s="55">
        <x:f t="shared" si="563"/>
        <x:v>11639.736750503092</x:v>
      </x:c>
      <x:c r="S3033" s="1" t="str">
        <x:f t="shared" si="564"/>
        <x:v>YES</x:v>
      </x:c>
      <x:c r="T3033" s="1">
        <x:f t="shared" si="565"/>
        <x:v>11639.736750503092</x:v>
      </x:c>
    </x:row>
    <x:row r="3034">
      <x:c r="A3034" s="1"/>
      <x:c r="B3034" s="1"/>
      <x:c r="C3034" s="1"/>
      <x:c r="D3034" s="1"/>
      <x:c r="E3034" s="1"/>
      <x:c r="F3034" s="1"/>
      <x:c r="G3034" s="1"/>
      <x:c r="H3034" s="1"/>
      <x:c r="I3034" s="53">
        <x:f t="shared" si="554"/>
        <x:v>4</x:v>
      </x:c>
      <x:c r="J3034" s="53">
        <x:f t="shared" si="555"/>
        <x:v>12</x:v>
      </x:c>
      <x:c r="K3034" s="53">
        <x:f t="shared" si="556"/>
        <x:v>12</x:v>
      </x:c>
      <x:c r="L3034" s="53">
        <x:f t="shared" si="557"/>
        <x:v>28</x:v>
      </x:c>
      <x:c r="M3034" s="54">
        <x:f t="shared" si="558"/>
        <x:v>1638.0434162990864</x:v>
      </x:c>
      <x:c r="N3034" s="54">
        <x:f t="shared" si="559"/>
        <x:v>0.63753015020769888</x:v>
      </x:c>
      <x:c r="O3034" s="55">
        <x:f t="shared" si="560"/>
        <x:v>92728</x:v>
      </x:c>
      <x:c r="P3034" s="55">
        <x:f t="shared" si="561"/>
        <x:v>19360</x:v>
      </x:c>
      <x:c r="Q3034" s="55">
        <x:f t="shared" si="562"/>
        <x:v>40938.253755192476</x:v>
      </x:c>
      <x:c r="R3034" s="55">
        <x:f t="shared" si="563"/>
        <x:v>12429.746244807524</x:v>
      </x:c>
      <x:c r="S3034" s="1" t="str">
        <x:f t="shared" si="564"/>
        <x:v>YES</x:v>
      </x:c>
      <x:c r="T3034" s="1">
        <x:f t="shared" si="565"/>
        <x:v>12429.746244807524</x:v>
      </x:c>
    </x:row>
    <x:row r="3035">
      <x:c r="A3035" s="1"/>
      <x:c r="B3035" s="1"/>
      <x:c r="C3035" s="1"/>
      <x:c r="D3035" s="1"/>
      <x:c r="E3035" s="1"/>
      <x:c r="F3035" s="1"/>
      <x:c r="G3035" s="1"/>
      <x:c r="H3035" s="1"/>
      <x:c r="I3035" s="53">
        <x:f t="shared" si="554"/>
        <x:v>4</x:v>
      </x:c>
      <x:c r="J3035" s="53">
        <x:f t="shared" si="555"/>
        <x:v>12</x:v>
      </x:c>
      <x:c r="K3035" s="53">
        <x:f t="shared" si="556"/>
        <x:v>13</x:v>
      </x:c>
      <x:c r="L3035" s="53">
        <x:f t="shared" si="557"/>
        <x:v>29</x:v>
      </x:c>
      <x:c r="M3035" s="54">
        <x:f t="shared" si="558"/>
        <x:v>1698.7653870074707</x:v>
      </x:c>
      <x:c r="N3035" s="54">
        <x:f t="shared" si="559"/>
        <x:v>0.67969818542185467</x:v>
      </x:c>
      <x:c r="O3035" s="55">
        <x:f t="shared" si="560"/>
        <x:v>95428</x:v>
      </x:c>
      <x:c r="P3035" s="55">
        <x:f t="shared" si="561"/>
        <x:v>20240</x:v>
      </x:c>
      <x:c r="Q3035" s="55">
        <x:f t="shared" si="562"/>
        <x:v>41992.454635546368</x:v>
      </x:c>
      <x:c r="R3035" s="55">
        <x:f t="shared" si="563"/>
        <x:v>13195.545364453632</x:v>
      </x:c>
      <x:c r="S3035" s="1" t="str">
        <x:f t="shared" si="564"/>
        <x:v>YES</x:v>
      </x:c>
      <x:c r="T3035" s="1">
        <x:f t="shared" si="565"/>
        <x:v>13195.545364453632</x:v>
      </x:c>
    </x:row>
    <x:row r="3036">
      <x:c r="A3036" s="1"/>
      <x:c r="B3036" s="1"/>
      <x:c r="C3036" s="1"/>
      <x:c r="D3036" s="1"/>
      <x:c r="E3036" s="1"/>
      <x:c r="F3036" s="1"/>
      <x:c r="G3036" s="1"/>
      <x:c r="H3036" s="1"/>
      <x:c r="I3036" s="53">
        <x:f t="shared" si="554"/>
        <x:v>4</x:v>
      </x:c>
      <x:c r="J3036" s="53">
        <x:f t="shared" si="555"/>
        <x:v>12</x:v>
      </x:c>
      <x:c r="K3036" s="53">
        <x:f t="shared" si="556"/>
        <x:v>14</x:v>
      </x:c>
      <x:c r="L3036" s="53">
        <x:f t="shared" si="557"/>
        <x:v>30</x:v>
      </x:c>
      <x:c r="M3036" s="54">
        <x:f t="shared" si="558"/>
        <x:v>1760.907468321132</x:v>
      </x:c>
      <x:c r="N3036" s="54">
        <x:f t="shared" si="559"/>
        <x:v>0.7228524085563417</x:v>
      </x:c>
      <x:c r="O3036" s="55">
        <x:f t="shared" si="560"/>
        <x:v>98128</x:v>
      </x:c>
      <x:c r="P3036" s="55">
        <x:f t="shared" si="561"/>
        <x:v>21120</x:v>
      </x:c>
      <x:c r="Q3036" s="55">
        <x:f t="shared" si="562"/>
        <x:v>43071.310213908539</x:v>
      </x:c>
      <x:c r="R3036" s="55">
        <x:f t="shared" si="563"/>
        <x:v>13936.689786091461</x:v>
      </x:c>
      <x:c r="S3036" s="1" t="str">
        <x:f t="shared" si="564"/>
        <x:v>YES</x:v>
      </x:c>
      <x:c r="T3036" s="1">
        <x:f t="shared" si="565"/>
        <x:v>13936.689786091461</x:v>
      </x:c>
    </x:row>
    <x:row r="3037">
      <x:c r="A3037" s="1"/>
      <x:c r="B3037" s="1"/>
      <x:c r="C3037" s="1"/>
      <x:c r="D3037" s="1"/>
      <x:c r="E3037" s="1"/>
      <x:c r="F3037" s="1"/>
      <x:c r="G3037" s="1"/>
      <x:c r="H3037" s="1"/>
      <x:c r="I3037" s="53">
        <x:f t="shared" si="554"/>
        <x:v>4</x:v>
      </x:c>
      <x:c r="J3037" s="53">
        <x:f t="shared" si="555"/>
        <x:v>12</x:v>
      </x:c>
      <x:c r="K3037" s="53">
        <x:f t="shared" si="556"/>
        <x:v>15</x:v>
      </x:c>
      <x:c r="L3037" s="53">
        <x:f t="shared" si="557"/>
        <x:v>31</x:v>
      </x:c>
      <x:c r="M3037" s="54">
        <x:f t="shared" si="558"/>
        <x:v>1824.4956751972784</x:v>
      </x:c>
      <x:c r="N3037" s="54">
        <x:f t="shared" si="559"/>
        <x:v>0.76701088555366559</x:v>
      </x:c>
      <x:c r="O3037" s="55">
        <x:f t="shared" si="560"/>
        <x:v>100828</x:v>
      </x:c>
      <x:c r="P3037" s="55">
        <x:f t="shared" si="561"/>
        <x:v>22000</x:v>
      </x:c>
      <x:c r="Q3037" s="55">
        <x:f t="shared" si="562"/>
        <x:v>44175.272138841639</x:v>
      </x:c>
      <x:c r="R3037" s="55">
        <x:f t="shared" si="563"/>
        <x:v>14652.727861158361</x:v>
      </x:c>
      <x:c r="S3037" s="1" t="str">
        <x:f t="shared" si="564"/>
        <x:v>YES</x:v>
      </x:c>
      <x:c r="T3037" s="1">
        <x:f t="shared" si="565"/>
        <x:v>14652.727861158361</x:v>
      </x:c>
    </x:row>
    <x:row r="3038">
      <x:c r="A3038" s="1"/>
      <x:c r="B3038" s="1"/>
      <x:c r="C3038" s="1"/>
      <x:c r="D3038" s="1"/>
      <x:c r="E3038" s="1"/>
      <x:c r="F3038" s="1"/>
      <x:c r="G3038" s="1"/>
      <x:c r="H3038" s="1"/>
      <x:c r="I3038" s="53">
        <x:f t="shared" si="554"/>
        <x:v>4</x:v>
      </x:c>
      <x:c r="J3038" s="53">
        <x:f t="shared" si="555"/>
        <x:v>12</x:v>
      </x:c>
      <x:c r="K3038" s="53">
        <x:f t="shared" si="556"/>
        <x:v>16</x:v>
      </x:c>
      <x:c r="L3038" s="53">
        <x:f t="shared" si="557"/>
        <x:v>32</x:v>
      </x:c>
      <x:c r="M3038" s="54">
        <x:f t="shared" si="558"/>
        <x:v>1889.5564510747674</x:v>
      </x:c>
      <x:c r="N3038" s="54">
        <x:f t="shared" si="559"/>
        <x:v>0.81219197991303294</x:v>
      </x:c>
      <x:c r="O3038" s="55">
        <x:f t="shared" si="560"/>
        <x:v>103528</x:v>
      </x:c>
      <x:c r="P3038" s="55">
        <x:f t="shared" si="561"/>
        <x:v>22880</x:v>
      </x:c>
      <x:c r="Q3038" s="55">
        <x:f t="shared" si="562"/>
        <x:v>45304.799497825821</x:v>
      </x:c>
      <x:c r="R3038" s="55">
        <x:f t="shared" si="563"/>
        <x:v>15343.200502174179</x:v>
      </x:c>
      <x:c r="S3038" s="1" t="str">
        <x:f t="shared" si="564"/>
        <x:v>YES</x:v>
      </x:c>
      <x:c r="T3038" s="1">
        <x:f t="shared" si="565"/>
        <x:v>15343.200502174179</x:v>
      </x:c>
    </x:row>
    <x:row r="3039">
      <x:c r="A3039" s="1"/>
      <x:c r="B3039" s="1"/>
      <x:c r="C3039" s="1"/>
      <x:c r="D3039" s="1"/>
      <x:c r="E3039" s="1"/>
      <x:c r="F3039" s="1"/>
      <x:c r="G3039" s="1"/>
      <x:c r="H3039" s="1"/>
      <x:c r="I3039" s="53">
        <x:f t="shared" si="554"/>
        <x:v>4</x:v>
      </x:c>
      <x:c r="J3039" s="53">
        <x:f t="shared" si="555"/>
        <x:v>12</x:v>
      </x:c>
      <x:c r="K3039" s="53">
        <x:f t="shared" si="556"/>
        <x:v>17</x:v>
      </x:c>
      <x:c r="L3039" s="53">
        <x:f t="shared" si="557"/>
        <x:v>33</x:v>
      </x:c>
      <x:c r="M3039" s="54">
        <x:f t="shared" si="558"/>
        <x:v>1956.1166745213077</x:v>
      </x:c>
      <x:c r="N3039" s="54">
        <x:f t="shared" si="559"/>
        <x:v>0.85841435730646365</x:v>
      </x:c>
      <x:c r="O3039" s="55">
        <x:f t="shared" si="560"/>
        <x:v>106228</x:v>
      </x:c>
      <x:c r="P3039" s="55">
        <x:f t="shared" si="561"/>
        <x:v>23760</x:v>
      </x:c>
      <x:c r="Q3039" s="55">
        <x:f t="shared" si="562"/>
        <x:v>46460.358932661591</x:v>
      </x:c>
      <x:c r="R3039" s="55">
        <x:f t="shared" si="563"/>
        <x:v>16007.641067338409</x:v>
      </x:c>
      <x:c r="S3039" s="1" t="str">
        <x:f t="shared" si="564"/>
        <x:v>YES</x:v>
      </x:c>
      <x:c r="T3039" s="1">
        <x:f t="shared" si="565"/>
        <x:v>16007.641067338409</x:v>
      </x:c>
    </x:row>
    <x:row r="3040">
      <x:c r="A3040" s="1"/>
      <x:c r="B3040" s="1"/>
      <x:c r="C3040" s="1"/>
      <x:c r="D3040" s="1"/>
      <x:c r="E3040" s="1"/>
      <x:c r="F3040" s="1"/>
      <x:c r="G3040" s="1"/>
      <x:c r="H3040" s="1"/>
      <x:c r="I3040" s="53">
        <x:f t="shared" si="554"/>
        <x:v>4</x:v>
      </x:c>
      <x:c r="J3040" s="53">
        <x:f t="shared" si="555"/>
        <x:v>12</x:v>
      </x:c>
      <x:c r="K3040" s="53">
        <x:f t="shared" si="556"/>
        <x:v>18</x:v>
      </x:c>
      <x:c r="L3040" s="53">
        <x:f t="shared" si="557"/>
        <x:v>34</x:v>
      </x:c>
      <x:c r="M3040" s="54">
        <x:f t="shared" si="558"/>
        <x:v>2024.203665979895</x:v>
      </x:c>
      <x:c r="N3040" s="54">
        <x:f t="shared" si="559"/>
        <x:v>0.905696990263816</x:v>
      </x:c>
      <x:c r="O3040" s="55">
        <x:f t="shared" si="560"/>
        <x:v>108928</x:v>
      </x:c>
      <x:c r="P3040" s="55">
        <x:f t="shared" si="561"/>
        <x:v>24640</x:v>
      </x:c>
      <x:c r="Q3040" s="55">
        <x:f t="shared" si="562"/>
        <x:v>47642.424756595399</x:v>
      </x:c>
      <x:c r="R3040" s="55">
        <x:f t="shared" si="563"/>
        <x:v>16645.575243404601</x:v>
      </x:c>
      <x:c r="S3040" s="1" t="str">
        <x:f t="shared" si="564"/>
        <x:v>YES</x:v>
      </x:c>
      <x:c r="T3040" s="1">
        <x:f t="shared" si="565"/>
        <x:v>16645.575243404601</x:v>
      </x:c>
    </x:row>
    <x:row r="3041">
      <x:c r="A3041" s="1"/>
      <x:c r="B3041" s="1"/>
      <x:c r="C3041" s="1"/>
      <x:c r="D3041" s="1"/>
      <x:c r="E3041" s="1"/>
      <x:c r="F3041" s="1"/>
      <x:c r="G3041" s="1"/>
      <x:c r="H3041" s="1"/>
      <x:c r="I3041" s="53">
        <x:f t="shared" si="554"/>
        <x:v>4</x:v>
      </x:c>
      <x:c r="J3041" s="53">
        <x:f t="shared" si="555"/>
        <x:v>12</x:v>
      </x:c>
      <x:c r="K3041" s="53">
        <x:f t="shared" si="556"/>
        <x:v>19</x:v>
      </x:c>
      <x:c r="L3041" s="53">
        <x:f t="shared" si="557"/>
        <x:v>35</x:v>
      </x:c>
      <x:c r="M3041" s="54">
        <x:f t="shared" si="558"/>
        <x:v>2093.8451946159166</x:v>
      </x:c>
      <x:c r="N3041" s="54">
        <x:f t="shared" si="559"/>
        <x:v>0.95405916292771986</x:v>
      </x:c>
      <x:c r="O3041" s="55">
        <x:f t="shared" si="560"/>
        <x:v>111628</x:v>
      </x:c>
      <x:c r="P3041" s="55">
        <x:f t="shared" si="561"/>
        <x:v>25520</x:v>
      </x:c>
      <x:c r="Q3041" s="55">
        <x:f t="shared" si="562"/>
        <x:v>48851.479073192997</x:v>
      </x:c>
      <x:c r="R3041" s="55">
        <x:f t="shared" si="563"/>
        <x:v>17256.520926807003</x:v>
      </x:c>
      <x:c r="S3041" s="1" t="str">
        <x:f t="shared" si="564"/>
        <x:v>YES</x:v>
      </x:c>
      <x:c r="T3041" s="1">
        <x:f t="shared" si="565"/>
        <x:v>17256.520926807003</x:v>
      </x:c>
    </x:row>
    <x:row r="3042">
      <x:c r="A3042" s="1"/>
      <x:c r="B3042" s="1"/>
      <x:c r="C3042" s="1"/>
      <x:c r="D3042" s="1"/>
      <x:c r="E3042" s="1"/>
      <x:c r="F3042" s="1"/>
      <x:c r="G3042" s="1"/>
      <x:c r="H3042" s="1"/>
      <x:c r="I3042" s="53">
        <x:f t="shared" si="554"/>
        <x:v>4</x:v>
      </x:c>
      <x:c r="J3042" s="53">
        <x:f t="shared" si="555"/>
        <x:v>12</x:v>
      </x:c>
      <x:c r="K3042" s="53">
        <x:f t="shared" si="556"/>
        <x:v>20</x:v>
      </x:c>
      <x:c r="L3042" s="53">
        <x:f t="shared" si="557"/>
        <x:v>36</x:v>
      </x:c>
      <x:c r="M3042" s="54">
        <x:f t="shared" si="558"/>
        <x:v>2165.0694852663937</x:v>
      </x:c>
      <x:c r="N3042" s="54">
        <x:f t="shared" si="559"/>
        <x:v>1.00352047587944</x:v>
      </x:c>
      <x:c r="O3042" s="55">
        <x:f t="shared" si="560"/>
        <x:v>114328</x:v>
      </x:c>
      <x:c r="P3042" s="55">
        <x:f t="shared" si="561"/>
        <x:v>26400</x:v>
      </x:c>
      <x:c r="Q3042" s="55">
        <x:f t="shared" si="562"/>
        <x:v>50088.011896986005</x:v>
      </x:c>
      <x:c r="R3042" s="55">
        <x:f t="shared" si="563"/>
        <x:v>17839.988103013995</x:v>
      </x:c>
      <x:c r="S3042" s="1" t="str">
        <x:f t="shared" si="564"/>
        <x:v>YES</x:v>
      </x:c>
      <x:c r="T3042" s="1">
        <x:f t="shared" si="565"/>
        <x:v>17839.988103013995</x:v>
      </x:c>
    </x:row>
    <x:row r="3043">
      <x:c r="A3043" s="1"/>
      <x:c r="B3043" s="1"/>
      <x:c r="C3043" s="1"/>
      <x:c r="D3043" s="1"/>
      <x:c r="E3043" s="1"/>
      <x:c r="F3043" s="1"/>
      <x:c r="G3043" s="1"/>
      <x:c r="H3043" s="1"/>
      <x:c r="I3043" s="53">
        <x:f t="shared" si="554"/>
        <x:v>4</x:v>
      </x:c>
      <x:c r="J3043" s="53">
        <x:f t="shared" si="555"/>
        <x:v>12</x:v>
      </x:c>
      <x:c r="K3043" s="53">
        <x:f t="shared" si="556"/>
        <x:v>21</x:v>
      </x:c>
      <x:c r="L3043" s="53">
        <x:f t="shared" si="557"/>
        <x:v>37</x:v>
      </x:c>
      <x:c r="M3043" s="54">
        <x:f t="shared" si="558"/>
        <x:v>2237.9052254928374</x:v>
      </x:c>
      <x:c r="N3043" s="54">
        <x:f t="shared" si="559"/>
        <x:v>1.0541008510366927</x:v>
      </x:c>
      <x:c r="O3043" s="55">
        <x:f t="shared" si="560"/>
        <x:v>117028</x:v>
      </x:c>
      <x:c r="P3043" s="55">
        <x:f t="shared" si="561"/>
        <x:v>27280</x:v>
      </x:c>
      <x:c r="Q3043" s="55">
        <x:f t="shared" si="562"/>
        <x:v>51352.521275917316</x:v>
      </x:c>
      <x:c r="R3043" s="55">
        <x:f t="shared" si="563"/>
        <x:v>18395.478724082684</x:v>
      </x:c>
      <x:c r="S3043" s="1" t="str">
        <x:f t="shared" si="564"/>
        <x:v>YES</x:v>
      </x:c>
      <x:c r="T3043" s="1">
        <x:f t="shared" si="565"/>
        <x:v>18395.478724082684</x:v>
      </x:c>
    </x:row>
    <x:row r="3044">
      <x:c r="A3044" s="1"/>
      <x:c r="B3044" s="1"/>
      <x:c r="C3044" s="1"/>
      <x:c r="D3044" s="1"/>
      <x:c r="E3044" s="1"/>
      <x:c r="F3044" s="1"/>
      <x:c r="G3044" s="1"/>
      <x:c r="H3044" s="1"/>
      <x:c r="I3044" s="53">
        <x:f t="shared" si="554"/>
        <x:v>4</x:v>
      </x:c>
      <x:c r="J3044" s="53">
        <x:f t="shared" si="555"/>
        <x:v>12</x:v>
      </x:c>
      <x:c r="K3044" s="53">
        <x:f t="shared" si="556"/>
        <x:v>22</x:v>
      </x:c>
      <x:c r="L3044" s="53">
        <x:f t="shared" si="557"/>
        <x:v>38</x:v>
      </x:c>
      <x:c r="M3044" s="54">
        <x:f t="shared" si="558"/>
        <x:v>2312.3815727392339</x:v>
      </x:c>
      <x:c r="N3044" s="54">
        <x:f t="shared" si="559"/>
        <x:v>1.105820536624468</x:v>
      </x:c>
      <x:c r="O3044" s="55">
        <x:f t="shared" si="560"/>
        <x:v>119728</x:v>
      </x:c>
      <x:c r="P3044" s="55">
        <x:f t="shared" si="561"/>
        <x:v>28160</x:v>
      </x:c>
      <x:c r="Q3044" s="55">
        <x:f t="shared" si="562"/>
        <x:v>52645.513415611698</x:v>
      </x:c>
      <x:c r="R3044" s="55">
        <x:f t="shared" si="563"/>
        <x:v>18922.486584388302</x:v>
      </x:c>
      <x:c r="S3044" s="1" t="str">
        <x:f t="shared" si="564"/>
        <x:v>YES</x:v>
      </x:c>
      <x:c r="T3044" s="1">
        <x:f t="shared" si="565"/>
        <x:v>18922.486584388302</x:v>
      </x:c>
    </x:row>
    <x:row r="3045">
      <x:c r="A3045" s="1"/>
      <x:c r="B3045" s="1"/>
      <x:c r="C3045" s="1"/>
      <x:c r="D3045" s="1"/>
      <x:c r="E3045" s="1"/>
      <x:c r="F3045" s="1"/>
      <x:c r="G3045" s="1"/>
      <x:c r="H3045" s="1"/>
      <x:c r="I3045" s="53">
        <x:f t="shared" si="554"/>
        <x:v>4</x:v>
      </x:c>
      <x:c r="J3045" s="53">
        <x:f t="shared" si="555"/>
        <x:v>12</x:v>
      </x:c>
      <x:c r="K3045" s="53">
        <x:f t="shared" si="556"/>
        <x:v>23</x:v>
      </x:c>
      <x:c r="L3045" s="53">
        <x:f t="shared" si="557"/>
        <x:v>39</x:v>
      </x:c>
      <x:c r="M3045" s="54">
        <x:f t="shared" si="558"/>
        <x:v>2388.5281615966705</x:v>
      </x:c>
      <x:c r="N3045" s="54">
        <x:f t="shared" si="559"/>
        <x:v>1.1587001122199101</x:v>
      </x:c>
      <x:c r="O3045" s="55">
        <x:f t="shared" si="560"/>
        <x:v>122428</x:v>
      </x:c>
      <x:c r="P3045" s="55">
        <x:f t="shared" si="561"/>
        <x:v>29040</x:v>
      </x:c>
      <x:c r="Q3045" s="55">
        <x:f t="shared" si="562"/>
        <x:v>53967.502805497752</x:v>
      </x:c>
      <x:c r="R3045" s="55">
        <x:f t="shared" si="563"/>
        <x:v>19420.497194502248</x:v>
      </x:c>
      <x:c r="S3045" s="1" t="str">
        <x:f t="shared" si="564"/>
        <x:v>YES</x:v>
      </x:c>
      <x:c r="T3045" s="1">
        <x:f t="shared" si="565"/>
        <x:v>19420.497194502248</x:v>
      </x:c>
    </x:row>
    <x:row r="3046">
      <x:c r="A3046" s="1"/>
      <x:c r="B3046" s="1"/>
      <x:c r="C3046" s="1"/>
      <x:c r="D3046" s="1"/>
      <x:c r="E3046" s="1"/>
      <x:c r="F3046" s="1"/>
      <x:c r="G3046" s="1"/>
      <x:c r="H3046" s="1"/>
      <x:c r="I3046" s="53">
        <x:f t="shared" si="554"/>
        <x:v>4</x:v>
      </x:c>
      <x:c r="J3046" s="53">
        <x:f t="shared" si="555"/>
        <x:v>12</x:v>
      </x:c>
      <x:c r="K3046" s="53">
        <x:f t="shared" si="556"/>
        <x:v>24</x:v>
      </x:c>
      <x:c r="L3046" s="53">
        <x:f t="shared" si="557"/>
        <x:v>40</x:v>
      </x:c>
      <x:c r="M3046" s="54">
        <x:f t="shared" si="558"/>
        <x:v>2466.3751111761662</x:v>
      </x:c>
      <x:c r="N3046" s="54">
        <x:f t="shared" si="559"/>
        <x:v>1.2127604938723378</x:v>
      </x:c>
      <x:c r="O3046" s="55">
        <x:f t="shared" si="560"/>
        <x:v>125128</x:v>
      </x:c>
      <x:c r="P3046" s="55">
        <x:f t="shared" si="561"/>
        <x:v>29920</x:v>
      </x:c>
      <x:c r="Q3046" s="55">
        <x:f t="shared" si="562"/>
        <x:v>55319.012346808442</x:v>
      </x:c>
      <x:c r="R3046" s="55">
        <x:f t="shared" si="563"/>
        <x:v>19888.987653191558</x:v>
      </x:c>
      <x:c r="S3046" s="1" t="str">
        <x:f t="shared" si="564"/>
        <x:v>YES</x:v>
      </x:c>
      <x:c r="T3046" s="1">
        <x:f t="shared" si="565"/>
        <x:v>19888.987653191558</x:v>
      </x:c>
    </x:row>
    <x:row r="3047">
      <x:c r="A3047" s="1"/>
      <x:c r="B3047" s="1"/>
      <x:c r="C3047" s="1"/>
      <x:c r="D3047" s="1"/>
      <x:c r="E3047" s="1"/>
      <x:c r="F3047" s="1"/>
      <x:c r="G3047" s="1"/>
      <x:c r="H3047" s="1"/>
      <x:c r="I3047" s="53">
        <x:f t="shared" si="554"/>
        <x:v>4</x:v>
      </x:c>
      <x:c r="J3047" s="53">
        <x:f t="shared" si="555"/>
        <x:v>12</x:v>
      </x:c>
      <x:c r="K3047" s="53">
        <x:f t="shared" si="556"/>
        <x:v>25</x:v>
      </x:c>
      <x:c r="L3047" s="53">
        <x:f t="shared" si="557"/>
        <x:v>41</x:v>
      </x:c>
      <x:c r="M3047" s="54">
        <x:f t="shared" si="558"/>
        <x:v>2545.9530325912638</x:v>
      </x:c>
      <x:c r="N3047" s="54">
        <x:f t="shared" si="559"/>
        <x:v>1.2680229392994886</x:v>
      </x:c>
      <x:c r="O3047" s="55">
        <x:f t="shared" si="560"/>
        <x:v>127828</x:v>
      </x:c>
      <x:c r="P3047" s="55">
        <x:f t="shared" si="561"/>
        <x:v>30800</x:v>
      </x:c>
      <x:c r="Q3047" s="55">
        <x:f t="shared" si="562"/>
        <x:v>56700.57348248722</x:v>
      </x:c>
      <x:c r="R3047" s="55">
        <x:f t="shared" si="563"/>
        <x:v>20327.42651751278</x:v>
      </x:c>
      <x:c r="S3047" s="1" t="str">
        <x:f t="shared" si="564"/>
        <x:v>YES</x:v>
      </x:c>
      <x:c r="T3047" s="1">
        <x:f t="shared" si="565"/>
        <x:v>20327.42651751278</x:v>
      </x:c>
    </x:row>
    <x:row r="3048">
      <x:c r="A3048" s="1"/>
      <x:c r="B3048" s="1"/>
      <x:c r="C3048" s="1"/>
      <x:c r="D3048" s="1"/>
      <x:c r="E3048" s="1"/>
      <x:c r="F3048" s="1"/>
      <x:c r="G3048" s="1"/>
      <x:c r="H3048" s="1"/>
      <x:c r="I3048" s="53">
        <x:f t="shared" si="554"/>
        <x:v>4</x:v>
      </x:c>
      <x:c r="J3048" s="53">
        <x:f t="shared" si="555"/>
        <x:v>12</x:v>
      </x:c>
      <x:c r="K3048" s="53">
        <x:f t="shared" si="556"/>
        <x:v>26</x:v>
      </x:c>
      <x:c r="L3048" s="53">
        <x:f t="shared" si="557"/>
        <x:v>42</x:v>
      </x:c>
      <x:c r="M3048" s="54">
        <x:f t="shared" si="558"/>
        <x:v>2627.2930365519815</x:v>
      </x:c>
      <x:c r="N3048" s="54">
        <x:f t="shared" si="559"/>
        <x:v>1.3245090531610981</x:v>
      </x:c>
      <x:c r="O3048" s="55">
        <x:f t="shared" si="560"/>
        <x:v>130528</x:v>
      </x:c>
      <x:c r="P3048" s="55">
        <x:f t="shared" si="561"/>
        <x:v>31680</x:v>
      </x:c>
      <x:c r="Q3048" s="55">
        <x:f t="shared" si="562"/>
        <x:v>58112.726329027457</x:v>
      </x:c>
      <x:c r="R3048" s="55">
        <x:f t="shared" si="563"/>
        <x:v>20735.273670972543</x:v>
      </x:c>
      <x:c r="S3048" s="1" t="str">
        <x:f t="shared" si="564"/>
        <x:v>YES</x:v>
      </x:c>
      <x:c r="T3048" s="1">
        <x:f t="shared" si="565"/>
        <x:v>20735.273670972543</x:v>
      </x:c>
    </x:row>
    <x:row r="3049">
      <x:c r="A3049" s="1"/>
      <x:c r="B3049" s="1"/>
      <x:c r="C3049" s="1"/>
      <x:c r="D3049" s="1"/>
      <x:c r="E3049" s="1"/>
      <x:c r="F3049" s="1"/>
      <x:c r="G3049" s="1"/>
      <x:c r="H3049" s="1"/>
      <x:c r="I3049" s="53">
        <x:f t="shared" si="554"/>
        <x:v>4</x:v>
      </x:c>
      <x:c r="J3049" s="53">
        <x:f t="shared" si="555"/>
        <x:v>12</x:v>
      </x:c>
      <x:c r="K3049" s="53">
        <x:f t="shared" si="556"/>
        <x:v>27</x:v>
      </x:c>
      <x:c r="L3049" s="53">
        <x:f t="shared" si="557"/>
        <x:v>43</x:v>
      </x:c>
      <x:c r="M3049" s="54">
        <x:f t="shared" si="558"/>
        <x:v>2710.4267410717384</x:v>
      </x:c>
      <x:c r="N3049" s="54">
        <x:f t="shared" si="559"/>
        <x:v>1.3822407924109295</x:v>
      </x:c>
      <x:c r="O3049" s="55">
        <x:f t="shared" si="560"/>
        <x:v>133228</x:v>
      </x:c>
      <x:c r="P3049" s="55">
        <x:f t="shared" si="561"/>
        <x:v>32560</x:v>
      </x:c>
      <x:c r="Q3049" s="55">
        <x:f t="shared" si="562"/>
        <x:v>59556.019810273239</x:v>
      </x:c>
      <x:c r="R3049" s="55">
        <x:f t="shared" si="563"/>
        <x:v>21111.980189726761</x:v>
      </x:c>
      <x:c r="S3049" s="1" t="str">
        <x:f t="shared" si="564"/>
        <x:v>YES</x:v>
      </x:c>
      <x:c r="T3049" s="1">
        <x:f t="shared" si="565"/>
        <x:v>21111.980189726761</x:v>
      </x:c>
    </x:row>
    <x:row r="3050">
      <x:c r="A3050" s="1"/>
      <x:c r="B3050" s="1"/>
      <x:c r="C3050" s="1"/>
      <x:c r="D3050" s="1"/>
      <x:c r="E3050" s="1"/>
      <x:c r="F3050" s="1"/>
      <x:c r="G3050" s="1"/>
      <x:c r="H3050" s="1"/>
      <x:c r="I3050" s="53">
        <x:f t="shared" si="554"/>
        <x:v>4</x:v>
      </x:c>
      <x:c r="J3050" s="53">
        <x:f t="shared" si="555"/>
        <x:v>12</x:v>
      </x:c>
      <x:c r="K3050" s="53">
        <x:f t="shared" si="556"/>
        <x:v>28</x:v>
      </x:c>
      <x:c r="L3050" s="53">
        <x:f t="shared" si="557"/>
        <x:v>44</x:v>
      </x:c>
      <x:c r="M3050" s="54">
        <x:f t="shared" si="558"/>
        <x:v>2795.3862792888922</x:v>
      </x:c>
      <x:c r="N3050" s="54">
        <x:f t="shared" si="559"/>
        <x:v>1.4412404717283973</x:v>
      </x:c>
      <x:c r="O3050" s="55">
        <x:f t="shared" si="560"/>
        <x:v>135928</x:v>
      </x:c>
      <x:c r="P3050" s="55">
        <x:f t="shared" si="561"/>
        <x:v>33440</x:v>
      </x:c>
      <x:c r="Q3050" s="55">
        <x:f t="shared" si="562"/>
        <x:v>61031.011793209931</x:v>
      </x:c>
      <x:c r="R3050" s="55">
        <x:f t="shared" si="563"/>
        <x:v>21456.988206790069</x:v>
      </x:c>
      <x:c r="S3050" s="1" t="str">
        <x:f t="shared" si="564"/>
        <x:v>YES</x:v>
      </x:c>
      <x:c r="T3050" s="1">
        <x:f t="shared" si="565"/>
        <x:v>21456.988206790069</x:v>
      </x:c>
    </x:row>
    <x:row r="3051">
      <x:c r="A3051" s="1"/>
      <x:c r="B3051" s="1"/>
      <x:c r="C3051" s="1"/>
      <x:c r="D3051" s="1"/>
      <x:c r="E3051" s="1"/>
      <x:c r="F3051" s="1"/>
      <x:c r="G3051" s="1"/>
      <x:c r="H3051" s="1"/>
      <x:c r="I3051" s="53">
        <x:f t="shared" si="554"/>
        <x:v>4</x:v>
      </x:c>
      <x:c r="J3051" s="53">
        <x:f t="shared" si="555"/>
        <x:v>12</x:v>
      </x:c>
      <x:c r="K3051" s="53">
        <x:f t="shared" si="556"/>
        <x:v>29</x:v>
      </x:c>
      <x:c r="L3051" s="53">
        <x:f t="shared" si="557"/>
        <x:v>45</x:v>
      </x:c>
      <x:c r="M3051" s="54">
        <x:f t="shared" si="558"/>
        <x:v>2882.2043074045455</x:v>
      </x:c>
      <x:c r="N3051" s="54">
        <x:f t="shared" si="559"/>
        <x:v>1.5015307690309343</x:v>
      </x:c>
      <x:c r="O3051" s="55">
        <x:f t="shared" si="560"/>
        <x:v>138628</x:v>
      </x:c>
      <x:c r="P3051" s="55">
        <x:f t="shared" si="561"/>
        <x:v>34320</x:v>
      </x:c>
      <x:c r="Q3051" s="55">
        <x:f t="shared" si="562"/>
        <x:v>62538.269225773358</x:v>
      </x:c>
      <x:c r="R3051" s="55">
        <x:f t="shared" si="563"/>
        <x:v>21769.730774226642</x:v>
      </x:c>
      <x:c r="S3051" s="1" t="str">
        <x:f t="shared" si="564"/>
        <x:v>YES</x:v>
      </x:c>
      <x:c r="T3051" s="1">
        <x:f t="shared" si="565"/>
        <x:v>21769.730774226642</x:v>
      </x:c>
    </x:row>
    <x:row r="3052">
      <x:c r="A3052" s="1"/>
      <x:c r="B3052" s="1"/>
      <x:c r="C3052" s="1"/>
      <x:c r="D3052" s="1"/>
      <x:c r="E3052" s="1"/>
      <x:c r="F3052" s="1"/>
      <x:c r="G3052" s="1"/>
      <x:c r="H3052" s="1"/>
      <x:c r="I3052" s="53">
        <x:f t="shared" si="554"/>
        <x:v>4</x:v>
      </x:c>
      <x:c r="J3052" s="53">
        <x:f t="shared" si="555"/>
        <x:v>12</x:v>
      </x:c>
      <x:c r="K3052" s="53">
        <x:f t="shared" si="556"/>
        <x:v>30</x:v>
      </x:c>
      <x:c r="L3052" s="53">
        <x:f t="shared" si="557"/>
        <x:v>46</x:v>
      </x:c>
      <x:c r="M3052" s="54">
        <x:f t="shared" si="558"/>
        <x:v>2970.9140127383162</x:v>
      </x:c>
      <x:c r="N3052" s="54">
        <x:f t="shared" si="559"/>
        <x:v>1.5631347310682751</x:v>
      </x:c>
      <x:c r="O3052" s="55">
        <x:f t="shared" si="560"/>
        <x:v>141328</x:v>
      </x:c>
      <x:c r="P3052" s="55">
        <x:f t="shared" si="561"/>
        <x:v>35200</x:v>
      </x:c>
      <x:c r="Q3052" s="55">
        <x:f t="shared" si="562"/>
        <x:v>64078.368276706875</x:v>
      </x:c>
      <x:c r="R3052" s="55">
        <x:f t="shared" si="563"/>
        <x:v>22049.631723293125</x:v>
      </x:c>
      <x:c r="S3052" s="1" t="str">
        <x:f t="shared" si="564"/>
        <x:v>YES</x:v>
      </x:c>
      <x:c r="T3052" s="1">
        <x:f t="shared" si="565"/>
        <x:v>22049.631723293125</x:v>
      </x:c>
    </x:row>
    <x:row r="3053">
      <x:c r="A3053" s="1"/>
      <x:c r="B3053" s="1"/>
      <x:c r="C3053" s="1"/>
      <x:c r="D3053" s="1"/>
      <x:c r="E3053" s="1"/>
      <x:c r="F3053" s="1"/>
      <x:c r="G3053" s="1"/>
      <x:c r="H3053" s="1"/>
      <x:c r="I3053" s="53">
        <x:f t="shared" si="554"/>
        <x:v>4</x:v>
      </x:c>
      <x:c r="J3053" s="53">
        <x:f t="shared" si="555"/>
        <x:v>13</x:v>
      </x:c>
      <x:c r="K3053" s="53">
        <x:f t="shared" si="556"/>
        <x:v>0</x:v>
      </x:c>
      <x:c r="L3053" s="53">
        <x:f t="shared" si="557"/>
        <x:v>17</x:v>
      </x:c>
      <x:c r="M3053" s="54">
        <x:f t="shared" si="558"/>
        <x:v>1064.6953074924577</x:v>
      </x:c>
      <x:c r="N3053" s="54">
        <x:f t="shared" si="559"/>
        <x:v>0.23937174131420672</x:v>
      </x:c>
      <x:c r="O3053" s="55">
        <x:f t="shared" si="560"/>
        <x:v>62422</x:v>
      </x:c>
      <x:c r="P3053" s="55">
        <x:f t="shared" si="561"/>
        <x:v>9240</x:v>
      </x:c>
      <x:c r="Q3053" s="55">
        <x:f t="shared" si="562"/>
        <x:v>30984.293532855168</x:v>
      </x:c>
      <x:c r="R3053" s="55">
        <x:f t="shared" si="563"/>
        <x:v>2197.7064671448315</x:v>
      </x:c>
      <x:c r="S3053" s="1" t="str">
        <x:f t="shared" si="564"/>
        <x:v>YES</x:v>
      </x:c>
      <x:c r="T3053" s="1">
        <x:f t="shared" si="565"/>
        <x:v>2197.7064671448315</x:v>
      </x:c>
    </x:row>
    <x:row r="3054">
      <x:c r="A3054" s="1"/>
      <x:c r="B3054" s="1"/>
      <x:c r="C3054" s="1"/>
      <x:c r="D3054" s="1"/>
      <x:c r="E3054" s="1"/>
      <x:c r="F3054" s="1"/>
      <x:c r="G3054" s="1"/>
      <x:c r="H3054" s="1"/>
      <x:c r="I3054" s="53" t="n">
        <x:f t="shared" ref="I3054:I3117" si="566">INT((ROW()-ROW($I$46))/((CARROT_CAP+1)*(MESCLUN_CAP+1)))</x:f>
        <x:v>4</x:v>
      </x:c>
      <x:c r="J3054" s="53" t="n">
        <x:f t="shared" ref="J3054:J3117" si="567">MOD(INT((ROW()-ROW($I$46))/(MESCLUN_CAP+1)),CARROT_CAP+1)</x:f>
        <x:v>13</x:v>
      </x:c>
      <x:c r="K3054" s="53" t="n">
        <x:f t="shared" ref="K3054:K3117" si="568">MOD(ROW()-ROW($I$46),MESCLUN_CAP+1)</x:f>
        <x:v>1</x:v>
      </x:c>
      <x:c r="L3054" s="53" t="n">
        <x:f t="shared" ref="L3054:L3117" si="569">SUM(I3054:K3054)</x:f>
        <x:v>18</x:v>
      </x:c>
      <x:c r="M3054" s="54" t="n">
        <x:f t="shared" ref="M3054:M3117" si="570">I3054*TOMATO_HOURS*WEEKS*(1+TOMATO_DIM)^I3054+J3054*CARROT_HOURS*WEEKS*(1+CARROT_DIM)^J3054+K3054*MESCLUN_HOURS*WEEKS*(1+MESCLUN_DIM)^K3054</x:f>
        <x:v>1110.2578074924572</x:v>
      </x:c>
      <x:c r="N3054" s="54" t="n">
        <x:f t="shared" ref="N3054:N3117" si="571">MAX(M3054-FARMER_HOURS,0)/TEMP_HOURS_PER_WORKER</x:f>
        <x:v>0.2710123663142064</x:v>
      </x:c>
      <x:c r="O3054" s="55" t="n">
        <x:f t="shared" ref="O3054:O3117" si="572">I3054*TOMATO_PRICE+J3054*CARROT_PRICE+K3054*MESCLUN_PRICE</x:f>
        <x:v>65122</x:v>
      </x:c>
      <x:c r="P3054" s="55" t="n">
        <x:f t="shared" ref="P3054:P3117" si="573">I3054*TOMATO_FERTILIZER+J3054*CARROT_FERTILIZER+K3054*MESCLUN_FERTILIZER</x:f>
        <x:v>10120</x:v>
      </x:c>
      <x:c r="Q3054" s="55" t="n">
        <x:f t="shared" ref="Q3054:Q3117" si="574">MIN(M3054,FARMER_HOURS)*FARMER_RATE+MAX(M3054-FARMER_HOURS,0)*TEMP_RATE</x:f>
        <x:v>31775.30915785516</x:v>
      </x:c>
      <x:c r="R3054" s="55" t="n">
        <x:f t="shared" ref="R3054:R3117" si="575">O3054-P3054-Q3054-FIXED_COST</x:f>
        <x:v>3226.690842144839</x:v>
      </x:c>
      <x:c r="S3054" s="1" t="str">
        <x:f t="shared" ref="S3054:S3117" si="576">IF(AND(L3054&lt;=TOTAL_BED_CAP,N3054&lt;=TEMP_WORKER_CAP),"YES","NO")</x:f>
        <x:v>YES</x:v>
      </x:c>
      <x:c r="T3054" s="1" t="n">
        <x:f t="shared" ref="T3054:T3117" si="577">IF(S3054="YES",R3054,-1E+99)</x:f>
        <x:v>3226.690842144839</x:v>
      </x:c>
    </x:row>
    <x:row r="3055">
      <x:c r="A3055" s="1"/>
      <x:c r="B3055" s="1"/>
      <x:c r="C3055" s="1"/>
      <x:c r="D3055" s="1"/>
      <x:c r="E3055" s="1"/>
      <x:c r="F3055" s="1"/>
      <x:c r="G3055" s="1"/>
      <x:c r="H3055" s="1"/>
      <x:c r="I3055" s="53">
        <x:f t="shared" si="566"/>
        <x:v>4</x:v>
      </x:c>
      <x:c r="J3055" s="53">
        <x:f t="shared" si="567"/>
        <x:v>13</x:v>
      </x:c>
      <x:c r="K3055" s="53">
        <x:f t="shared" si="568"/>
        <x:v>2</x:v>
      </x:c>
      <x:c r="L3055" s="53">
        <x:f t="shared" si="569"/>
        <x:v>19</x:v>
      </x:c>
      <x:c r="M3055" s="54">
        <x:f t="shared" si="570"/>
        <x:v>1156.9593699924576</x:v>
      </x:c>
      <x:c r="N3055" s="54">
        <x:f t="shared" si="571"/>
        <x:v>0.30344400693920665</x:v>
      </x:c>
      <x:c r="O3055" s="55">
        <x:f t="shared" si="572"/>
        <x:v>67822</x:v>
      </x:c>
      <x:c r="P3055" s="55">
        <x:f t="shared" si="573"/>
        <x:v>11000</x:v>
      </x:c>
      <x:c r="Q3055" s="55">
        <x:f t="shared" si="574"/>
        <x:v>32586.100173480168</x:v>
      </x:c>
      <x:c r="R3055" s="55">
        <x:f t="shared" si="575"/>
        <x:v>4235.8998265198315</x:v>
      </x:c>
      <x:c r="S3055" s="1" t="str">
        <x:f t="shared" si="576"/>
        <x:v>YES</x:v>
      </x:c>
      <x:c r="T3055" s="1">
        <x:f t="shared" si="577"/>
        <x:v>4235.8998265198315</x:v>
      </x:c>
    </x:row>
    <x:row r="3056">
      <x:c r="A3056" s="1"/>
      <x:c r="B3056" s="1"/>
      <x:c r="C3056" s="1"/>
      <x:c r="D3056" s="1"/>
      <x:c r="E3056" s="1"/>
      <x:c r="F3056" s="1"/>
      <x:c r="G3056" s="1"/>
      <x:c r="H3056" s="1"/>
      <x:c r="I3056" s="53">
        <x:f t="shared" si="566"/>
        <x:v>4</x:v>
      </x:c>
      <x:c r="J3056" s="53">
        <x:f t="shared" si="567"/>
        <x:v>13</x:v>
      </x:c>
      <x:c r="K3056" s="53">
        <x:f t="shared" si="568"/>
        <x:v>3</x:v>
      </x:c>
      <x:c r="L3056" s="53">
        <x:f t="shared" si="569"/>
        <x:v>20</x:v>
      </x:c>
      <x:c r="M3056" s="54">
        <x:f t="shared" si="570"/>
        <x:v>1204.8213524143328</x:v>
      </x:c>
      <x:c r="N3056" s="54">
        <x:f t="shared" si="571"/>
        <x:v>0.33668149473217551</x:v>
      </x:c>
      <x:c r="O3056" s="55">
        <x:f t="shared" si="572"/>
        <x:v>70522</x:v>
      </x:c>
      <x:c r="P3056" s="55">
        <x:f t="shared" si="573"/>
        <x:v>11880</x:v>
      </x:c>
      <x:c r="Q3056" s="55">
        <x:f t="shared" si="574"/>
        <x:v>33417.037368304387</x:v>
      </x:c>
      <x:c r="R3056" s="55">
        <x:f t="shared" si="575"/>
        <x:v>5224.9626316956128</x:v>
      </x:c>
      <x:c r="S3056" s="1" t="str">
        <x:f t="shared" si="576"/>
        <x:v>YES</x:v>
      </x:c>
      <x:c r="T3056" s="1">
        <x:f t="shared" si="577"/>
        <x:v>5224.9626316956128</x:v>
      </x:c>
    </x:row>
    <x:row r="3057">
      <x:c r="A3057" s="1"/>
      <x:c r="B3057" s="1"/>
      <x:c r="C3057" s="1"/>
      <x:c r="D3057" s="1"/>
      <x:c r="E3057" s="1"/>
      <x:c r="F3057" s="1"/>
      <x:c r="G3057" s="1"/>
      <x:c r="H3057" s="1"/>
      <x:c r="I3057" s="53">
        <x:f t="shared" si="566"/>
        <x:v>4</x:v>
      </x:c>
      <x:c r="J3057" s="53">
        <x:f t="shared" si="567"/>
        <x:v>13</x:v>
      </x:c>
      <x:c r="K3057" s="53">
        <x:f t="shared" si="568"/>
        <x:v>4</x:v>
      </x:c>
      <x:c r="L3057" s="53">
        <x:f t="shared" si="569"/>
        <x:v>21</x:v>
      </x:c>
      <x:c r="M3057" s="54">
        <x:f t="shared" si="570"/>
        <x:v>1253.865468136989</x:v>
      </x:c>
      <x:c r="N3057" s="54">
        <x:f t="shared" si="571"/>
        <x:v>0.37073990842846455</x:v>
      </x:c>
      <x:c r="O3057" s="55">
        <x:f t="shared" si="572"/>
        <x:v>73222</x:v>
      </x:c>
      <x:c r="P3057" s="55">
        <x:f t="shared" si="573"/>
        <x:v>12760</x:v>
      </x:c>
      <x:c r="Q3057" s="55">
        <x:f t="shared" si="574"/>
        <x:v>34268.497710711614</x:v>
      </x:c>
      <x:c r="R3057" s="55">
        <x:f t="shared" si="575"/>
        <x:v>6193.5022892883862</x:v>
      </x:c>
      <x:c r="S3057" s="1" t="str">
        <x:f t="shared" si="576"/>
        <x:v>YES</x:v>
      </x:c>
      <x:c r="T3057" s="1">
        <x:f t="shared" si="577"/>
        <x:v>6193.5022892883862</x:v>
      </x:c>
    </x:row>
    <x:row r="3058">
      <x:c r="A3058" s="1"/>
      <x:c r="B3058" s="1"/>
      <x:c r="C3058" s="1"/>
      <x:c r="D3058" s="1"/>
      <x:c r="E3058" s="1"/>
      <x:c r="F3058" s="1"/>
      <x:c r="G3058" s="1"/>
      <x:c r="H3058" s="1"/>
      <x:c r="I3058" s="53">
        <x:f t="shared" si="566"/>
        <x:v>4</x:v>
      </x:c>
      <x:c r="J3058" s="53">
        <x:f t="shared" si="567"/>
        <x:v>13</x:v>
      </x:c>
      <x:c r="K3058" s="53">
        <x:f t="shared" si="568"/>
        <x:v>5</x:v>
      </x:c>
      <x:c r="L3058" s="53">
        <x:f t="shared" si="569"/>
        <x:v>22</x:v>
      </x:c>
      <x:c r="M3058" s="54">
        <x:f t="shared" si="570"/>
        <x:v>1304.1137920581925</x:v>
      </x:c>
      <x:c r="N3058" s="54">
        <x:f t="shared" si="571"/>
        <x:v>0.40563457781818923</x:v>
      </x:c>
      <x:c r="O3058" s="55">
        <x:f t="shared" si="572"/>
        <x:v>75922</x:v>
      </x:c>
      <x:c r="P3058" s="55">
        <x:f t="shared" si="573"/>
        <x:v>13640</x:v>
      </x:c>
      <x:c r="Q3058" s="55">
        <x:f t="shared" si="574"/>
        <x:v>35140.864445454732</x:v>
      </x:c>
      <x:c r="R3058" s="55">
        <x:f t="shared" si="575"/>
        <x:v>7141.135554545268</x:v>
      </x:c>
      <x:c r="S3058" s="1" t="str">
        <x:f t="shared" si="576"/>
        <x:v>YES</x:v>
      </x:c>
      <x:c r="T3058" s="1">
        <x:f t="shared" si="577"/>
        <x:v>7141.135554545268</x:v>
      </x:c>
    </x:row>
    <x:row r="3059">
      <x:c r="A3059" s="1"/>
      <x:c r="B3059" s="1"/>
      <x:c r="C3059" s="1"/>
      <x:c r="D3059" s="1"/>
      <x:c r="E3059" s="1"/>
      <x:c r="F3059" s="1"/>
      <x:c r="G3059" s="1"/>
      <x:c r="H3059" s="1"/>
      <x:c r="I3059" s="53">
        <x:f t="shared" si="566"/>
        <x:v>4</x:v>
      </x:c>
      <x:c r="J3059" s="53">
        <x:f t="shared" si="567"/>
        <x:v>13</x:v>
      </x:c>
      <x:c r="K3059" s="53">
        <x:f t="shared" si="568"/>
        <x:v>6</x:v>
      </x:c>
      <x:c r="L3059" s="53">
        <x:f t="shared" si="569"/>
        <x:v>23</x:v>
      </x:c>
      <x:c r="M3059" s="54">
        <x:f t="shared" si="570"/>
        <x:v>1355.5887662398254</x:v>
      </x:c>
      <x:c r="N3059" s="54">
        <x:f t="shared" si="571"/>
        <x:v>0.44138108766654544</x:v>
      </x:c>
      <x:c r="O3059" s="55">
        <x:f t="shared" si="572"/>
        <x:v>78622</x:v>
      </x:c>
      <x:c r="P3059" s="55">
        <x:f t="shared" si="573"/>
        <x:v>14520</x:v>
      </x:c>
      <x:c r="Q3059" s="55">
        <x:f t="shared" si="574"/>
        <x:v>36034.527191663634</x:v>
      </x:c>
      <x:c r="R3059" s="55">
        <x:f t="shared" si="575"/>
        <x:v>8067.4728083363661</x:v>
      </x:c>
      <x:c r="S3059" s="1" t="str">
        <x:f t="shared" si="576"/>
        <x:v>YES</x:v>
      </x:c>
      <x:c r="T3059" s="1">
        <x:f t="shared" si="577"/>
        <x:v>8067.4728083363661</x:v>
      </x:c>
    </x:row>
    <x:row r="3060">
      <x:c r="A3060" s="1"/>
      <x:c r="B3060" s="1"/>
      <x:c r="C3060" s="1"/>
      <x:c r="D3060" s="1"/>
      <x:c r="E3060" s="1"/>
      <x:c r="F3060" s="1"/>
      <x:c r="G3060" s="1"/>
      <x:c r="H3060" s="1"/>
      <x:c r="I3060" s="53">
        <x:f t="shared" si="566"/>
        <x:v>4</x:v>
      </x:c>
      <x:c r="J3060" s="53">
        <x:f t="shared" si="567"/>
        <x:v>13</x:v>
      </x:c>
      <x:c r="K3060" s="53">
        <x:f t="shared" si="568"/>
        <x:v>7</x:v>
      </x:c>
      <x:c r="L3060" s="53">
        <x:f t="shared" si="569"/>
        <x:v>24</x:v>
      </x:c>
      <x:c r="M3060" s="54">
        <x:f t="shared" si="570"/>
        <x:v>1408.3132056377858</x:v>
      </x:c>
      <x:c r="N3060" s="54">
        <x:f t="shared" si="571"/>
        <x:v>0.47799528169290684</x:v>
      </x:c>
      <x:c r="O3060" s="55">
        <x:f t="shared" si="572"/>
        <x:v>81322</x:v>
      </x:c>
      <x:c r="P3060" s="55">
        <x:f t="shared" si="573"/>
        <x:v>15400</x:v>
      </x:c>
      <x:c r="Q3060" s="55">
        <x:f t="shared" si="574"/>
        <x:v>36949.882042322672</x:v>
      </x:c>
      <x:c r="R3060" s="55">
        <x:f t="shared" si="575"/>
        <x:v>8972.1179576773284</x:v>
      </x:c>
      <x:c r="S3060" s="1" t="str">
        <x:f t="shared" si="576"/>
        <x:v>YES</x:v>
      </x:c>
      <x:c r="T3060" s="1">
        <x:f t="shared" si="577"/>
        <x:v>8972.1179576773284</x:v>
      </x:c>
    </x:row>
    <x:row r="3061">
      <x:c r="A3061" s="1"/>
      <x:c r="B3061" s="1"/>
      <x:c r="C3061" s="1"/>
      <x:c r="D3061" s="1"/>
      <x:c r="E3061" s="1"/>
      <x:c r="F3061" s="1"/>
      <x:c r="G3061" s="1"/>
      <x:c r="H3061" s="1"/>
      <x:c r="I3061" s="53">
        <x:f t="shared" si="566"/>
        <x:v>4</x:v>
      </x:c>
      <x:c r="J3061" s="53">
        <x:f t="shared" si="567"/>
        <x:v>13</x:v>
      </x:c>
      <x:c r="K3061" s="53">
        <x:f t="shared" si="568"/>
        <x:v>8</x:v>
      </x:c>
      <x:c r="L3061" s="53">
        <x:f t="shared" si="569"/>
        <x:v>25</x:v>
      </x:c>
      <x:c r="M3061" s="54">
        <x:f t="shared" si="570"/>
        <x:v>1462.3103039177661</x:v>
      </x:c>
      <x:c r="N3061" s="54">
        <x:f t="shared" si="571"/>
        <x:v>0.51549326660955974</x:v>
      </x:c>
      <x:c r="O3061" s="55">
        <x:f t="shared" si="572"/>
        <x:v>84022</x:v>
      </x:c>
      <x:c r="P3061" s="55">
        <x:f t="shared" si="573"/>
        <x:v>16280</x:v>
      </x:c>
      <x:c r="Q3061" s="55">
        <x:f t="shared" si="574"/>
        <x:v>37887.331665238991</x:v>
      </x:c>
      <x:c r="R3061" s="55">
        <x:f t="shared" si="575"/>
        <x:v>9854.6683347610087</x:v>
      </x:c>
      <x:c r="S3061" s="1" t="str">
        <x:f t="shared" si="576"/>
        <x:v>YES</x:v>
      </x:c>
      <x:c r="T3061" s="1">
        <x:f t="shared" si="577"/>
        <x:v>9854.6683347610087</x:v>
      </x:c>
    </x:row>
    <x:row r="3062">
      <x:c r="A3062" s="1"/>
      <x:c r="B3062" s="1"/>
      <x:c r="C3062" s="1"/>
      <x:c r="D3062" s="1"/>
      <x:c r="E3062" s="1"/>
      <x:c r="F3062" s="1"/>
      <x:c r="G3062" s="1"/>
      <x:c r="H3062" s="1"/>
      <x:c r="I3062" s="53">
        <x:f t="shared" si="566"/>
        <x:v>4</x:v>
      </x:c>
      <x:c r="J3062" s="53">
        <x:f t="shared" si="567"/>
        <x:v>13</x:v>
      </x:c>
      <x:c r="K3062" s="53">
        <x:f t="shared" si="568"/>
        <x:v>9</x:v>
      </x:c>
      <x:c r="L3062" s="53">
        <x:f t="shared" si="569"/>
        <x:v>26</x:v>
      </x:c>
      <x:c r="M3062" s="54">
        <x:f t="shared" si="570"/>
        <x:v>1517.6036393581605</x:v>
      </x:c>
      <x:c r="N3062" s="54">
        <x:f t="shared" si="571"/>
        <x:v>0.55389141622094484</x:v>
      </x:c>
      <x:c r="O3062" s="55">
        <x:f t="shared" si="572"/>
        <x:v>86722</x:v>
      </x:c>
      <x:c r="P3062" s="55">
        <x:f t="shared" si="573"/>
        <x:v>17160</x:v>
      </x:c>
      <x:c r="Q3062" s="55">
        <x:f t="shared" si="574"/>
        <x:v>38847.285405523624</x:v>
      </x:c>
      <x:c r="R3062" s="55">
        <x:f t="shared" si="575"/>
        <x:v>10714.714594476376</x:v>
      </x:c>
      <x:c r="S3062" s="1" t="str">
        <x:f t="shared" si="576"/>
        <x:v>YES</x:v>
      </x:c>
      <x:c r="T3062" s="1">
        <x:f t="shared" si="577"/>
        <x:v>10714.714594476376</x:v>
      </x:c>
    </x:row>
    <x:row r="3063">
      <x:c r="A3063" s="1"/>
      <x:c r="B3063" s="1"/>
      <x:c r="C3063" s="1"/>
      <x:c r="D3063" s="1"/>
      <x:c r="E3063" s="1"/>
      <x:c r="F3063" s="1"/>
      <x:c r="G3063" s="1"/>
      <x:c r="H3063" s="1"/>
      <x:c r="I3063" s="53">
        <x:f t="shared" si="566"/>
        <x:v>4</x:v>
      </x:c>
      <x:c r="J3063" s="53">
        <x:f t="shared" si="567"/>
        <x:v>13</x:v>
      </x:c>
      <x:c r="K3063" s="53">
        <x:f t="shared" si="568"/>
        <x:v>10</x:v>
      </x:c>
      <x:c r="L3063" s="53">
        <x:f t="shared" si="569"/>
        <x:v>27</x:v>
      </x:c>
      <x:c r="M3063" s="54">
        <x:f t="shared" si="570"/>
        <x:v>1574.2171808413734</x:v>
      </x:c>
      <x:c r="N3063" s="54">
        <x:f t="shared" si="571"/>
        <x:v>0.59320637558428713</x:v>
      </x:c>
      <x:c r="O3063" s="55">
        <x:f t="shared" si="572"/>
        <x:v>89422</x:v>
      </x:c>
      <x:c r="P3063" s="55">
        <x:f t="shared" si="573"/>
        <x:v>18040</x:v>
      </x:c>
      <x:c r="Q3063" s="55">
        <x:f t="shared" si="574"/>
        <x:v>39830.159389607179</x:v>
      </x:c>
      <x:c r="R3063" s="55">
        <x:f t="shared" si="575"/>
        <x:v>11551.840610392821</x:v>
      </x:c>
      <x:c r="S3063" s="1" t="str">
        <x:f t="shared" si="576"/>
        <x:v>YES</x:v>
      </x:c>
      <x:c r="T3063" s="1">
        <x:f t="shared" si="577"/>
        <x:v>11551.840610392821</x:v>
      </x:c>
    </x:row>
    <x:row r="3064">
      <x:c r="A3064" s="1"/>
      <x:c r="B3064" s="1"/>
      <x:c r="C3064" s="1"/>
      <x:c r="D3064" s="1"/>
      <x:c r="E3064" s="1"/>
      <x:c r="F3064" s="1"/>
      <x:c r="G3064" s="1"/>
      <x:c r="H3064" s="1"/>
      <x:c r="I3064" s="53">
        <x:f t="shared" si="566"/>
        <x:v>4</x:v>
      </x:c>
      <x:c r="J3064" s="53">
        <x:f t="shared" si="567"/>
        <x:v>13</x:v>
      </x:c>
      <x:c r="K3064" s="53">
        <x:f t="shared" si="568"/>
        <x:v>11</x:v>
      </x:c>
      <x:c r="L3064" s="53">
        <x:f t="shared" si="569"/>
        <x:v>28</x:v>
      </x:c>
      <x:c r="M3064" s="54">
        <x:f t="shared" si="570"/>
        <x:v>1632.1752939348125</x:v>
      </x:c>
      <x:c r="N3064" s="54">
        <x:f t="shared" si="571"/>
        <x:v>0.63345506523250872</x:v>
      </x:c>
      <x:c r="O3064" s="55">
        <x:f t="shared" si="572"/>
        <x:v>92122</x:v>
      </x:c>
      <x:c r="P3064" s="55">
        <x:f t="shared" si="573"/>
        <x:v>18920</x:v>
      </x:c>
      <x:c r="Q3064" s="55">
        <x:f t="shared" si="574"/>
        <x:v>40836.376630812716</x:v>
      </x:c>
      <x:c r="R3064" s="55">
        <x:f t="shared" si="575"/>
        <x:v>12365.623369187284</x:v>
      </x:c>
      <x:c r="S3064" s="1" t="str">
        <x:f t="shared" si="576"/>
        <x:v>YES</x:v>
      </x:c>
      <x:c r="T3064" s="1">
        <x:f t="shared" si="577"/>
        <x:v>12365.623369187284</x:v>
      </x:c>
    </x:row>
    <x:row r="3065">
      <x:c r="A3065" s="1"/>
      <x:c r="B3065" s="1"/>
      <x:c r="C3065" s="1"/>
      <x:c r="D3065" s="1"/>
      <x:c r="E3065" s="1"/>
      <x:c r="F3065" s="1"/>
      <x:c r="G3065" s="1"/>
      <x:c r="H3065" s="1"/>
      <x:c r="I3065" s="53">
        <x:f t="shared" si="566"/>
        <x:v>4</x:v>
      </x:c>
      <x:c r="J3065" s="53">
        <x:f t="shared" si="567"/>
        <x:v>13</x:v>
      </x:c>
      <x:c r="K3065" s="53">
        <x:f t="shared" si="568"/>
        <x:v>12</x:v>
      </x:c>
      <x:c r="L3065" s="53">
        <x:f t="shared" si="569"/>
        <x:v>29</x:v>
      </x:c>
      <x:c r="M3065" s="54">
        <x:f t="shared" si="570"/>
        <x:v>1691.502747062877</x:v>
      </x:c>
      <x:c r="N3065" s="54">
        <x:f t="shared" si="571"/>
        <x:v>0.67465468546033125</x:v>
      </x:c>
      <x:c r="O3065" s="55">
        <x:f t="shared" si="572"/>
        <x:v>94822</x:v>
      </x:c>
      <x:c r="P3065" s="55">
        <x:f t="shared" si="573"/>
        <x:v>19800</x:v>
      </x:c>
      <x:c r="Q3065" s="55">
        <x:f t="shared" si="574"/>
        <x:v>41866.367136508285</x:v>
      </x:c>
      <x:c r="R3065" s="55">
        <x:f t="shared" si="575"/>
        <x:v>13155.632863491715</x:v>
      </x:c>
      <x:c r="S3065" s="1" t="str">
        <x:f t="shared" si="576"/>
        <x:v>YES</x:v>
      </x:c>
      <x:c r="T3065" s="1">
        <x:f t="shared" si="577"/>
        <x:v>13155.632863491715</x:v>
      </x:c>
    </x:row>
    <x:row r="3066">
      <x:c r="A3066" s="1"/>
      <x:c r="B3066" s="1"/>
      <x:c r="C3066" s="1"/>
      <x:c r="D3066" s="1"/>
      <x:c r="E3066" s="1"/>
      <x:c r="F3066" s="1"/>
      <x:c r="G3066" s="1"/>
      <x:c r="H3066" s="1"/>
      <x:c r="I3066" s="53">
        <x:f t="shared" si="566"/>
        <x:v>4</x:v>
      </x:c>
      <x:c r="J3066" s="53">
        <x:f t="shared" si="567"/>
        <x:v>13</x:v>
      </x:c>
      <x:c r="K3066" s="53">
        <x:f t="shared" si="568"/>
        <x:v>13</x:v>
      </x:c>
      <x:c r="L3066" s="53">
        <x:f t="shared" si="569"/>
        <x:v>30</x:v>
      </x:c>
      <x:c r="M3066" s="54">
        <x:f t="shared" si="570"/>
        <x:v>1752.2247177712611</x:v>
      </x:c>
      <x:c r="N3066" s="54">
        <x:f t="shared" si="571"/>
        <x:v>0.71682272067448694</x:v>
      </x:c>
      <x:c r="O3066" s="55">
        <x:f t="shared" si="572"/>
        <x:v>97522</x:v>
      </x:c>
      <x:c r="P3066" s="55">
        <x:f t="shared" si="573"/>
        <x:v>20680</x:v>
      </x:c>
      <x:c r="Q3066" s="55">
        <x:f t="shared" si="574"/>
        <x:v>42920.568016862177</x:v>
      </x:c>
      <x:c r="R3066" s="55">
        <x:f t="shared" si="575"/>
        <x:v>13921.431983137823</x:v>
      </x:c>
      <x:c r="S3066" s="1" t="str">
        <x:f t="shared" si="576"/>
        <x:v>YES</x:v>
      </x:c>
      <x:c r="T3066" s="1">
        <x:f t="shared" si="577"/>
        <x:v>13921.431983137823</x:v>
      </x:c>
    </x:row>
    <x:row r="3067">
      <x:c r="A3067" s="1"/>
      <x:c r="B3067" s="1"/>
      <x:c r="C3067" s="1"/>
      <x:c r="D3067" s="1"/>
      <x:c r="E3067" s="1"/>
      <x:c r="F3067" s="1"/>
      <x:c r="G3067" s="1"/>
      <x:c r="H3067" s="1"/>
      <x:c r="I3067" s="53">
        <x:f t="shared" si="566"/>
        <x:v>4</x:v>
      </x:c>
      <x:c r="J3067" s="53">
        <x:f t="shared" si="567"/>
        <x:v>13</x:v>
      </x:c>
      <x:c r="K3067" s="53">
        <x:f t="shared" si="568"/>
        <x:v>14</x:v>
      </x:c>
      <x:c r="L3067" s="53">
        <x:f t="shared" si="569"/>
        <x:v>31</x:v>
      </x:c>
      <x:c r="M3067" s="54">
        <x:f t="shared" si="570"/>
        <x:v>1814.3667990849224</x:v>
      </x:c>
      <x:c r="N3067" s="54">
        <x:f t="shared" si="571"/>
        <x:v>0.75997694380897385</x:v>
      </x:c>
      <x:c r="O3067" s="55">
        <x:f t="shared" si="572"/>
        <x:v>100222</x:v>
      </x:c>
      <x:c r="P3067" s="55">
        <x:f t="shared" si="573"/>
        <x:v>21560</x:v>
      </x:c>
      <x:c r="Q3067" s="55">
        <x:f t="shared" si="574"/>
        <x:v>43999.423595224347</x:v>
      </x:c>
      <x:c r="R3067" s="55">
        <x:f t="shared" si="575"/>
        <x:v>14662.576404775653</x:v>
      </x:c>
      <x:c r="S3067" s="1" t="str">
        <x:f t="shared" si="576"/>
        <x:v>YES</x:v>
      </x:c>
      <x:c r="T3067" s="1">
        <x:f t="shared" si="577"/>
        <x:v>14662.576404775653</x:v>
      </x:c>
    </x:row>
    <x:row r="3068">
      <x:c r="A3068" s="1"/>
      <x:c r="B3068" s="1"/>
      <x:c r="C3068" s="1"/>
      <x:c r="D3068" s="1"/>
      <x:c r="E3068" s="1"/>
      <x:c r="F3068" s="1"/>
      <x:c r="G3068" s="1"/>
      <x:c r="H3068" s="1"/>
      <x:c r="I3068" s="53">
        <x:f t="shared" si="566"/>
        <x:v>4</x:v>
      </x:c>
      <x:c r="J3068" s="53">
        <x:f t="shared" si="567"/>
        <x:v>13</x:v>
      </x:c>
      <x:c r="K3068" s="53">
        <x:f t="shared" si="568"/>
        <x:v>15</x:v>
      </x:c>
      <x:c r="L3068" s="53">
        <x:f t="shared" si="569"/>
        <x:v>32</x:v>
      </x:c>
      <x:c r="M3068" s="54">
        <x:f t="shared" si="570"/>
        <x:v>1877.9550059610688</x:v>
      </x:c>
      <x:c r="N3068" s="54">
        <x:f t="shared" si="571"/>
        <x:v>0.80413542080629774</x:v>
      </x:c>
      <x:c r="O3068" s="55">
        <x:f t="shared" si="572"/>
        <x:v>102922</x:v>
      </x:c>
      <x:c r="P3068" s="55">
        <x:f t="shared" si="573"/>
        <x:v>22440</x:v>
      </x:c>
      <x:c r="Q3068" s="55">
        <x:f t="shared" si="574"/>
        <x:v>45103.385520157448</x:v>
      </x:c>
      <x:c r="R3068" s="55">
        <x:f t="shared" si="575"/>
        <x:v>15378.614479842552</x:v>
      </x:c>
      <x:c r="S3068" s="1" t="str">
        <x:f t="shared" si="576"/>
        <x:v>YES</x:v>
      </x:c>
      <x:c r="T3068" s="1">
        <x:f t="shared" si="577"/>
        <x:v>15378.614479842552</x:v>
      </x:c>
    </x:row>
    <x:row r="3069">
      <x:c r="A3069" s="1"/>
      <x:c r="B3069" s="1"/>
      <x:c r="C3069" s="1"/>
      <x:c r="D3069" s="1"/>
      <x:c r="E3069" s="1"/>
      <x:c r="F3069" s="1"/>
      <x:c r="G3069" s="1"/>
      <x:c r="H3069" s="1"/>
      <x:c r="I3069" s="53">
        <x:f t="shared" si="566"/>
        <x:v>4</x:v>
      </x:c>
      <x:c r="J3069" s="53">
        <x:f t="shared" si="567"/>
        <x:v>13</x:v>
      </x:c>
      <x:c r="K3069" s="53">
        <x:f t="shared" si="568"/>
        <x:v>16</x:v>
      </x:c>
      <x:c r="L3069" s="53">
        <x:f t="shared" si="569"/>
        <x:v>33</x:v>
      </x:c>
      <x:c r="M3069" s="54">
        <x:f t="shared" si="570"/>
        <x:v>1943.0157818385578</x:v>
      </x:c>
      <x:c r="N3069" s="54">
        <x:f t="shared" si="571"/>
        <x:v>0.8493165151656652</x:v>
      </x:c>
      <x:c r="O3069" s="55">
        <x:f t="shared" si="572"/>
        <x:v>105622</x:v>
      </x:c>
      <x:c r="P3069" s="55">
        <x:f t="shared" si="573"/>
        <x:v>23320</x:v>
      </x:c>
      <x:c r="Q3069" s="55">
        <x:f t="shared" si="574"/>
        <x:v>46232.91287914163</x:v>
      </x:c>
      <x:c r="R3069" s="55">
        <x:f t="shared" si="575"/>
        <x:v>16069.08712085837</x:v>
      </x:c>
      <x:c r="S3069" s="1" t="str">
        <x:f t="shared" si="576"/>
        <x:v>YES</x:v>
      </x:c>
      <x:c r="T3069" s="1">
        <x:f t="shared" si="577"/>
        <x:v>16069.08712085837</x:v>
      </x:c>
    </x:row>
    <x:row r="3070">
      <x:c r="A3070" s="1"/>
      <x:c r="B3070" s="1"/>
      <x:c r="C3070" s="1"/>
      <x:c r="D3070" s="1"/>
      <x:c r="E3070" s="1"/>
      <x:c r="F3070" s="1"/>
      <x:c r="G3070" s="1"/>
      <x:c r="H3070" s="1"/>
      <x:c r="I3070" s="53">
        <x:f t="shared" si="566"/>
        <x:v>4</x:v>
      </x:c>
      <x:c r="J3070" s="53">
        <x:f t="shared" si="567"/>
        <x:v>13</x:v>
      </x:c>
      <x:c r="K3070" s="53">
        <x:f t="shared" si="568"/>
        <x:v>17</x:v>
      </x:c>
      <x:c r="L3070" s="53">
        <x:f t="shared" si="569"/>
        <x:v>34</x:v>
      </x:c>
      <x:c r="M3070" s="54">
        <x:f t="shared" si="570"/>
        <x:v>2009.5760052850983</x:v>
      </x:c>
      <x:c r="N3070" s="54">
        <x:f t="shared" si="571"/>
        <x:v>0.89553889255909602</x:v>
      </x:c>
      <x:c r="O3070" s="55">
        <x:f t="shared" si="572"/>
        <x:v>108322</x:v>
      </x:c>
      <x:c r="P3070" s="55">
        <x:f t="shared" si="573"/>
        <x:v>24200</x:v>
      </x:c>
      <x:c r="Q3070" s="55">
        <x:f t="shared" si="574"/>
        <x:v>47388.4723139774</x:v>
      </x:c>
      <x:c r="R3070" s="55">
        <x:f t="shared" si="575"/>
        <x:v>16733.5276860226</x:v>
      </x:c>
      <x:c r="S3070" s="1" t="str">
        <x:f t="shared" si="576"/>
        <x:v>YES</x:v>
      </x:c>
      <x:c r="T3070" s="1">
        <x:f t="shared" si="577"/>
        <x:v>16733.5276860226</x:v>
      </x:c>
    </x:row>
    <x:row r="3071">
      <x:c r="A3071" s="1"/>
      <x:c r="B3071" s="1"/>
      <x:c r="C3071" s="1"/>
      <x:c r="D3071" s="1"/>
      <x:c r="E3071" s="1"/>
      <x:c r="F3071" s="1"/>
      <x:c r="G3071" s="1"/>
      <x:c r="H3071" s="1"/>
      <x:c r="I3071" s="53">
        <x:f t="shared" si="566"/>
        <x:v>4</x:v>
      </x:c>
      <x:c r="J3071" s="53">
        <x:f t="shared" si="567"/>
        <x:v>13</x:v>
      </x:c>
      <x:c r="K3071" s="53">
        <x:f t="shared" si="568"/>
        <x:v>18</x:v>
      </x:c>
      <x:c r="L3071" s="53">
        <x:f t="shared" si="569"/>
        <x:v>35</x:v>
      </x:c>
      <x:c r="M3071" s="54">
        <x:f t="shared" si="570"/>
        <x:v>2077.6629967436857</x:v>
      </x:c>
      <x:c r="N3071" s="54">
        <x:f t="shared" si="571"/>
        <x:v>0.94282152551644838</x:v>
      </x:c>
      <x:c r="O3071" s="55">
        <x:f t="shared" si="572"/>
        <x:v>111022</x:v>
      </x:c>
      <x:c r="P3071" s="55">
        <x:f t="shared" si="573"/>
        <x:v>25080</x:v>
      </x:c>
      <x:c r="Q3071" s="55">
        <x:f t="shared" si="574"/>
        <x:v>48570.538137911208</x:v>
      </x:c>
      <x:c r="R3071" s="55">
        <x:f t="shared" si="575"/>
        <x:v>17371.461862088792</x:v>
      </x:c>
      <x:c r="S3071" s="1" t="str">
        <x:f t="shared" si="576"/>
        <x:v>YES</x:v>
      </x:c>
      <x:c r="T3071" s="1">
        <x:f t="shared" si="577"/>
        <x:v>17371.461862088792</x:v>
      </x:c>
    </x:row>
    <x:row r="3072">
      <x:c r="A3072" s="1"/>
      <x:c r="B3072" s="1"/>
      <x:c r="C3072" s="1"/>
      <x:c r="D3072" s="1"/>
      <x:c r="E3072" s="1"/>
      <x:c r="F3072" s="1"/>
      <x:c r="G3072" s="1"/>
      <x:c r="H3072" s="1"/>
      <x:c r="I3072" s="53">
        <x:f t="shared" si="566"/>
        <x:v>4</x:v>
      </x:c>
      <x:c r="J3072" s="53">
        <x:f t="shared" si="567"/>
        <x:v>13</x:v>
      </x:c>
      <x:c r="K3072" s="53">
        <x:f t="shared" si="568"/>
        <x:v>19</x:v>
      </x:c>
      <x:c r="L3072" s="53">
        <x:f t="shared" si="569"/>
        <x:v>36</x:v>
      </x:c>
      <x:c r="M3072" s="54">
        <x:f t="shared" si="570"/>
        <x:v>2147.3045253797072</x:v>
      </x:c>
      <x:c r="N3072" s="54">
        <x:f t="shared" si="571"/>
        <x:v>0.99118369818035224</x:v>
      </x:c>
      <x:c r="O3072" s="55">
        <x:f t="shared" si="572"/>
        <x:v>113722</x:v>
      </x:c>
      <x:c r="P3072" s="55">
        <x:f t="shared" si="573"/>
        <x:v>25960</x:v>
      </x:c>
      <x:c r="Q3072" s="55">
        <x:f t="shared" si="574"/>
        <x:v>49779.592454508806</x:v>
      </x:c>
      <x:c r="R3072" s="55">
        <x:f t="shared" si="575"/>
        <x:v>17982.407545491194</x:v>
      </x:c>
      <x:c r="S3072" s="1" t="str">
        <x:f t="shared" si="576"/>
        <x:v>YES</x:v>
      </x:c>
      <x:c r="T3072" s="1">
        <x:f t="shared" si="577"/>
        <x:v>17982.407545491194</x:v>
      </x:c>
    </x:row>
    <x:row r="3073">
      <x:c r="A3073" s="1"/>
      <x:c r="B3073" s="1"/>
      <x:c r="C3073" s="1"/>
      <x:c r="D3073" s="1"/>
      <x:c r="E3073" s="1"/>
      <x:c r="F3073" s="1"/>
      <x:c r="G3073" s="1"/>
      <x:c r="H3073" s="1"/>
      <x:c r="I3073" s="53">
        <x:f t="shared" si="566"/>
        <x:v>4</x:v>
      </x:c>
      <x:c r="J3073" s="53">
        <x:f t="shared" si="567"/>
        <x:v>13</x:v>
      </x:c>
      <x:c r="K3073" s="53">
        <x:f t="shared" si="568"/>
        <x:v>20</x:v>
      </x:c>
      <x:c r="L3073" s="53">
        <x:f t="shared" si="569"/>
        <x:v>37</x:v>
      </x:c>
      <x:c r="M3073" s="54">
        <x:f t="shared" si="570"/>
        <x:v>2218.5288160301843</x:v>
      </x:c>
      <x:c r="N3073" s="54">
        <x:f t="shared" si="571"/>
        <x:v>1.0406450111320724</x:v>
      </x:c>
      <x:c r="O3073" s="55">
        <x:f t="shared" si="572"/>
        <x:v>116422</x:v>
      </x:c>
      <x:c r="P3073" s="55">
        <x:f t="shared" si="573"/>
        <x:v>26840</x:v>
      </x:c>
      <x:c r="Q3073" s="55">
        <x:f t="shared" si="574"/>
        <x:v>51016.125278301814</x:v>
      </x:c>
      <x:c r="R3073" s="55">
        <x:f t="shared" si="575"/>
        <x:v>18565.874721698186</x:v>
      </x:c>
      <x:c r="S3073" s="1" t="str">
        <x:f t="shared" si="576"/>
        <x:v>YES</x:v>
      </x:c>
      <x:c r="T3073" s="1">
        <x:f t="shared" si="577"/>
        <x:v>18565.874721698186</x:v>
      </x:c>
    </x:row>
    <x:row r="3074">
      <x:c r="A3074" s="1"/>
      <x:c r="B3074" s="1"/>
      <x:c r="C3074" s="1"/>
      <x:c r="D3074" s="1"/>
      <x:c r="E3074" s="1"/>
      <x:c r="F3074" s="1"/>
      <x:c r="G3074" s="1"/>
      <x:c r="H3074" s="1"/>
      <x:c r="I3074" s="53">
        <x:f t="shared" si="566"/>
        <x:v>4</x:v>
      </x:c>
      <x:c r="J3074" s="53">
        <x:f t="shared" si="567"/>
        <x:v>13</x:v>
      </x:c>
      <x:c r="K3074" s="53">
        <x:f t="shared" si="568"/>
        <x:v>21</x:v>
      </x:c>
      <x:c r="L3074" s="53">
        <x:f t="shared" si="569"/>
        <x:v>38</x:v>
      </x:c>
      <x:c r="M3074" s="54">
        <x:f t="shared" si="570"/>
        <x:v>2291.364556256628</x:v>
      </x:c>
      <x:c r="N3074" s="54">
        <x:f t="shared" si="571"/>
        <x:v>1.0912253862893251</x:v>
      </x:c>
      <x:c r="O3074" s="55">
        <x:f t="shared" si="572"/>
        <x:v>119122</x:v>
      </x:c>
      <x:c r="P3074" s="55">
        <x:f t="shared" si="573"/>
        <x:v>27720</x:v>
      </x:c>
      <x:c r="Q3074" s="55">
        <x:f t="shared" si="574"/>
        <x:v>52280.634657233124</x:v>
      </x:c>
      <x:c r="R3074" s="55">
        <x:f t="shared" si="575"/>
        <x:v>19121.365342766876</x:v>
      </x:c>
      <x:c r="S3074" s="1" t="str">
        <x:f t="shared" si="576"/>
        <x:v>YES</x:v>
      </x:c>
      <x:c r="T3074" s="1">
        <x:f t="shared" si="577"/>
        <x:v>19121.365342766876</x:v>
      </x:c>
    </x:row>
    <x:row r="3075">
      <x:c r="A3075" s="1"/>
      <x:c r="B3075" s="1"/>
      <x:c r="C3075" s="1"/>
      <x:c r="D3075" s="1"/>
      <x:c r="E3075" s="1"/>
      <x:c r="F3075" s="1"/>
      <x:c r="G3075" s="1"/>
      <x:c r="H3075" s="1"/>
      <x:c r="I3075" s="53">
        <x:f t="shared" si="566"/>
        <x:v>4</x:v>
      </x:c>
      <x:c r="J3075" s="53">
        <x:f t="shared" si="567"/>
        <x:v>13</x:v>
      </x:c>
      <x:c r="K3075" s="53">
        <x:f t="shared" si="568"/>
        <x:v>22</x:v>
      </x:c>
      <x:c r="L3075" s="53">
        <x:f t="shared" si="569"/>
        <x:v>39</x:v>
      </x:c>
      <x:c r="M3075" s="54">
        <x:f t="shared" si="570"/>
        <x:v>2365.8409035030245</x:v>
      </x:c>
      <x:c r="N3075" s="54">
        <x:f t="shared" si="571"/>
        <x:v>1.1429450718771004</x:v>
      </x:c>
      <x:c r="O3075" s="55">
        <x:f t="shared" si="572"/>
        <x:v>121822</x:v>
      </x:c>
      <x:c r="P3075" s="55">
        <x:f t="shared" si="573"/>
        <x:v>28600</x:v>
      </x:c>
      <x:c r="Q3075" s="55">
        <x:f t="shared" si="574"/>
        <x:v>53573.626796927507</x:v>
      </x:c>
      <x:c r="R3075" s="55">
        <x:f t="shared" si="575"/>
        <x:v>19648.373203072493</x:v>
      </x:c>
      <x:c r="S3075" s="1" t="str">
        <x:f t="shared" si="576"/>
        <x:v>YES</x:v>
      </x:c>
      <x:c r="T3075" s="1">
        <x:f t="shared" si="577"/>
        <x:v>19648.373203072493</x:v>
      </x:c>
    </x:row>
    <x:row r="3076">
      <x:c r="A3076" s="1"/>
      <x:c r="B3076" s="1"/>
      <x:c r="C3076" s="1"/>
      <x:c r="D3076" s="1"/>
      <x:c r="E3076" s="1"/>
      <x:c r="F3076" s="1"/>
      <x:c r="G3076" s="1"/>
      <x:c r="H3076" s="1"/>
      <x:c r="I3076" s="53">
        <x:f t="shared" si="566"/>
        <x:v>4</x:v>
      </x:c>
      <x:c r="J3076" s="53">
        <x:f t="shared" si="567"/>
        <x:v>13</x:v>
      </x:c>
      <x:c r="K3076" s="53">
        <x:f t="shared" si="568"/>
        <x:v>23</x:v>
      </x:c>
      <x:c r="L3076" s="53">
        <x:f t="shared" si="569"/>
        <x:v>40</x:v>
      </x:c>
      <x:c r="M3076" s="54">
        <x:f t="shared" si="570"/>
        <x:v>2441.9874923604607</x:v>
      </x:c>
      <x:c r="N3076" s="54">
        <x:f t="shared" si="571"/>
        <x:v>1.1958246474725422</x:v>
      </x:c>
      <x:c r="O3076" s="55">
        <x:f t="shared" si="572"/>
        <x:v>124522</x:v>
      </x:c>
      <x:c r="P3076" s="55">
        <x:f t="shared" si="573"/>
        <x:v>29480</x:v>
      </x:c>
      <x:c r="Q3076" s="55">
        <x:f t="shared" si="574"/>
        <x:v>54895.616186813553</x:v>
      </x:c>
      <x:c r="R3076" s="55">
        <x:f t="shared" si="575"/>
        <x:v>20146.383813186447</x:v>
      </x:c>
      <x:c r="S3076" s="1" t="str">
        <x:f t="shared" si="576"/>
        <x:v>YES</x:v>
      </x:c>
      <x:c r="T3076" s="1">
        <x:f t="shared" si="577"/>
        <x:v>20146.383813186447</x:v>
      </x:c>
    </x:row>
    <x:row r="3077">
      <x:c r="A3077" s="1"/>
      <x:c r="B3077" s="1"/>
      <x:c r="C3077" s="1"/>
      <x:c r="D3077" s="1"/>
      <x:c r="E3077" s="1"/>
      <x:c r="F3077" s="1"/>
      <x:c r="G3077" s="1"/>
      <x:c r="H3077" s="1"/>
      <x:c r="I3077" s="53">
        <x:f t="shared" si="566"/>
        <x:v>4</x:v>
      </x:c>
      <x:c r="J3077" s="53">
        <x:f t="shared" si="567"/>
        <x:v>13</x:v>
      </x:c>
      <x:c r="K3077" s="53">
        <x:f t="shared" si="568"/>
        <x:v>24</x:v>
      </x:c>
      <x:c r="L3077" s="53">
        <x:f t="shared" si="569"/>
        <x:v>41</x:v>
      </x:c>
      <x:c r="M3077" s="54">
        <x:f t="shared" si="570"/>
        <x:v>2519.8344419399564</x:v>
      </x:c>
      <x:c r="N3077" s="54">
        <x:f t="shared" si="571"/>
        <x:v>1.2498850291249697</x:v>
      </x:c>
      <x:c r="O3077" s="55">
        <x:f t="shared" si="572"/>
        <x:v>127222</x:v>
      </x:c>
      <x:c r="P3077" s="55">
        <x:f t="shared" si="573"/>
        <x:v>30360</x:v>
      </x:c>
      <x:c r="Q3077" s="55">
        <x:f t="shared" si="574"/>
        <x:v>56247.125728124243</x:v>
      </x:c>
      <x:c r="R3077" s="55">
        <x:f t="shared" si="575"/>
        <x:v>20614.874271875757</x:v>
      </x:c>
      <x:c r="S3077" s="1" t="str">
        <x:f t="shared" si="576"/>
        <x:v>YES</x:v>
      </x:c>
      <x:c r="T3077" s="1">
        <x:f t="shared" si="577"/>
        <x:v>20614.874271875757</x:v>
      </x:c>
    </x:row>
    <x:row r="3078">
      <x:c r="A3078" s="1"/>
      <x:c r="B3078" s="1"/>
      <x:c r="C3078" s="1"/>
      <x:c r="D3078" s="1"/>
      <x:c r="E3078" s="1"/>
      <x:c r="F3078" s="1"/>
      <x:c r="G3078" s="1"/>
      <x:c r="H3078" s="1"/>
      <x:c r="I3078" s="53">
        <x:f t="shared" si="566"/>
        <x:v>4</x:v>
      </x:c>
      <x:c r="J3078" s="53">
        <x:f t="shared" si="567"/>
        <x:v>13</x:v>
      </x:c>
      <x:c r="K3078" s="53">
        <x:f t="shared" si="568"/>
        <x:v>25</x:v>
      </x:c>
      <x:c r="L3078" s="53">
        <x:f t="shared" si="569"/>
        <x:v>42</x:v>
      </x:c>
      <x:c r="M3078" s="54">
        <x:f t="shared" si="570"/>
        <x:v>2599.4123633550544</x:v>
      </x:c>
      <x:c r="N3078" s="54">
        <x:f t="shared" si="571"/>
        <x:v>1.305147474552121</x:v>
      </x:c>
      <x:c r="O3078" s="55">
        <x:f t="shared" si="572"/>
        <x:v>129922</x:v>
      </x:c>
      <x:c r="P3078" s="55">
        <x:f t="shared" si="573"/>
        <x:v>31240</x:v>
      </x:c>
      <x:c r="Q3078" s="55">
        <x:f t="shared" si="574"/>
        <x:v>57628.686863803028</x:v>
      </x:c>
      <x:c r="R3078" s="55">
        <x:f t="shared" si="575"/>
        <x:v>21053.313136196972</x:v>
      </x:c>
      <x:c r="S3078" s="1" t="str">
        <x:f t="shared" si="576"/>
        <x:v>YES</x:v>
      </x:c>
      <x:c r="T3078" s="1">
        <x:f t="shared" si="577"/>
        <x:v>21053.313136196972</x:v>
      </x:c>
    </x:row>
    <x:row r="3079">
      <x:c r="A3079" s="1"/>
      <x:c r="B3079" s="1"/>
      <x:c r="C3079" s="1"/>
      <x:c r="D3079" s="1"/>
      <x:c r="E3079" s="1"/>
      <x:c r="F3079" s="1"/>
      <x:c r="G3079" s="1"/>
      <x:c r="H3079" s="1"/>
      <x:c r="I3079" s="53">
        <x:f t="shared" si="566"/>
        <x:v>4</x:v>
      </x:c>
      <x:c r="J3079" s="53">
        <x:f t="shared" si="567"/>
        <x:v>13</x:v>
      </x:c>
      <x:c r="K3079" s="53">
        <x:f t="shared" si="568"/>
        <x:v>26</x:v>
      </x:c>
      <x:c r="L3079" s="53">
        <x:f t="shared" si="569"/>
        <x:v>43</x:v>
      </x:c>
      <x:c r="M3079" s="54">
        <x:f t="shared" si="570"/>
        <x:v>2680.7523673157721</x:v>
      </x:c>
      <x:c r="N3079" s="54">
        <x:f t="shared" si="571"/>
        <x:v>1.3616335884137305</x:v>
      </x:c>
      <x:c r="O3079" s="55">
        <x:f t="shared" si="572"/>
        <x:v>132622</x:v>
      </x:c>
      <x:c r="P3079" s="55">
        <x:f t="shared" si="573"/>
        <x:v>32120</x:v>
      </x:c>
      <x:c r="Q3079" s="55">
        <x:f t="shared" si="574"/>
        <x:v>59040.839710343265</x:v>
      </x:c>
      <x:c r="R3079" s="55">
        <x:f t="shared" si="575"/>
        <x:v>21461.160289656735</x:v>
      </x:c>
      <x:c r="S3079" s="1" t="str">
        <x:f t="shared" si="576"/>
        <x:v>YES</x:v>
      </x:c>
      <x:c r="T3079" s="1">
        <x:f t="shared" si="577"/>
        <x:v>21461.160289656735</x:v>
      </x:c>
    </x:row>
    <x:row r="3080">
      <x:c r="A3080" s="1"/>
      <x:c r="B3080" s="1"/>
      <x:c r="C3080" s="1"/>
      <x:c r="D3080" s="1"/>
      <x:c r="E3080" s="1"/>
      <x:c r="F3080" s="1"/>
      <x:c r="G3080" s="1"/>
      <x:c r="H3080" s="1"/>
      <x:c r="I3080" s="53">
        <x:f t="shared" si="566"/>
        <x:v>4</x:v>
      </x:c>
      <x:c r="J3080" s="53">
        <x:f t="shared" si="567"/>
        <x:v>13</x:v>
      </x:c>
      <x:c r="K3080" s="53">
        <x:f t="shared" si="568"/>
        <x:v>27</x:v>
      </x:c>
      <x:c r="L3080" s="53">
        <x:f t="shared" si="569"/>
        <x:v>44</x:v>
      </x:c>
      <x:c r="M3080" s="54">
        <x:f t="shared" si="570"/>
        <x:v>2763.8860718355286</x:v>
      </x:c>
      <x:c r="N3080" s="54">
        <x:f t="shared" si="571"/>
        <x:v>1.4193653276635616</x:v>
      </x:c>
      <x:c r="O3080" s="55">
        <x:f t="shared" si="572"/>
        <x:v>135322</x:v>
      </x:c>
      <x:c r="P3080" s="55">
        <x:f t="shared" si="573"/>
        <x:v>33000</x:v>
      </x:c>
      <x:c r="Q3080" s="55">
        <x:f t="shared" si="574"/>
        <x:v>60484.133191589041</x:v>
      </x:c>
      <x:c r="R3080" s="55">
        <x:f t="shared" si="575"/>
        <x:v>21837.866808410959</x:v>
      </x:c>
      <x:c r="S3080" s="1" t="str">
        <x:f t="shared" si="576"/>
        <x:v>YES</x:v>
      </x:c>
      <x:c r="T3080" s="1">
        <x:f t="shared" si="577"/>
        <x:v>21837.866808410959</x:v>
      </x:c>
    </x:row>
    <x:row r="3081">
      <x:c r="A3081" s="1"/>
      <x:c r="B3081" s="1"/>
      <x:c r="C3081" s="1"/>
      <x:c r="D3081" s="1"/>
      <x:c r="E3081" s="1"/>
      <x:c r="F3081" s="1"/>
      <x:c r="G3081" s="1"/>
      <x:c r="H3081" s="1"/>
      <x:c r="I3081" s="53">
        <x:f t="shared" si="566"/>
        <x:v>4</x:v>
      </x:c>
      <x:c r="J3081" s="53">
        <x:f t="shared" si="567"/>
        <x:v>13</x:v>
      </x:c>
      <x:c r="K3081" s="53">
        <x:f t="shared" si="568"/>
        <x:v>28</x:v>
      </x:c>
      <x:c r="L3081" s="53">
        <x:f t="shared" si="569"/>
        <x:v>45</x:v>
      </x:c>
      <x:c r="M3081" s="54">
        <x:f t="shared" si="570"/>
        <x:v>2848.8456100526823</x:v>
      </x:c>
      <x:c r="N3081" s="54">
        <x:f t="shared" si="571"/>
        <x:v>1.4783650069810295</x:v>
      </x:c>
      <x:c r="O3081" s="55">
        <x:f t="shared" si="572"/>
        <x:v>138022</x:v>
      </x:c>
      <x:c r="P3081" s="55">
        <x:f t="shared" si="573"/>
        <x:v>33880</x:v>
      </x:c>
      <x:c r="Q3081" s="55">
        <x:f t="shared" si="574"/>
        <x:v>61959.125174525732</x:v>
      </x:c>
      <x:c r="R3081" s="55">
        <x:f t="shared" si="575"/>
        <x:v>22182.874825474268</x:v>
      </x:c>
      <x:c r="S3081" s="1" t="str">
        <x:f t="shared" si="576"/>
        <x:v>YES</x:v>
      </x:c>
      <x:c r="T3081" s="1">
        <x:f t="shared" si="577"/>
        <x:v>22182.874825474268</x:v>
      </x:c>
    </x:row>
    <x:row r="3082">
      <x:c r="A3082" s="1"/>
      <x:c r="B3082" s="1"/>
      <x:c r="C3082" s="1"/>
      <x:c r="D3082" s="1"/>
      <x:c r="E3082" s="1"/>
      <x:c r="F3082" s="1"/>
      <x:c r="G3082" s="1"/>
      <x:c r="H3082" s="1"/>
      <x:c r="I3082" s="53">
        <x:f t="shared" si="566"/>
        <x:v>4</x:v>
      </x:c>
      <x:c r="J3082" s="53">
        <x:f t="shared" si="567"/>
        <x:v>13</x:v>
      </x:c>
      <x:c r="K3082" s="53">
        <x:f t="shared" si="568"/>
        <x:v>29</x:v>
      </x:c>
      <x:c r="L3082" s="53">
        <x:f t="shared" si="569"/>
        <x:v>46</x:v>
      </x:c>
      <x:c r="M3082" s="54">
        <x:f t="shared" si="570"/>
        <x:v>2935.6636381683356</x:v>
      </x:c>
      <x:c r="N3082" s="54">
        <x:f t="shared" si="571"/>
        <x:v>1.5386553042835664</x:v>
      </x:c>
      <x:c r="O3082" s="55">
        <x:f t="shared" si="572"/>
        <x:v>140722</x:v>
      </x:c>
      <x:c r="P3082" s="55">
        <x:f t="shared" si="573"/>
        <x:v>34760</x:v>
      </x:c>
      <x:c r="Q3082" s="55">
        <x:f t="shared" si="574"/>
        <x:v>63466.382607089159</x:v>
      </x:c>
      <x:c r="R3082" s="55">
        <x:f t="shared" si="575"/>
        <x:v>22495.617392910841</x:v>
      </x:c>
      <x:c r="S3082" s="1" t="str">
        <x:f t="shared" si="576"/>
        <x:v>YES</x:v>
      </x:c>
      <x:c r="T3082" s="1">
        <x:f t="shared" si="577"/>
        <x:v>22495.617392910841</x:v>
      </x:c>
    </x:row>
    <x:row r="3083">
      <x:c r="A3083" s="1"/>
      <x:c r="B3083" s="1"/>
      <x:c r="C3083" s="1"/>
      <x:c r="D3083" s="1"/>
      <x:c r="E3083" s="1"/>
      <x:c r="F3083" s="1"/>
      <x:c r="G3083" s="1"/>
      <x:c r="H3083" s="1"/>
      <x:c r="I3083" s="53">
        <x:f t="shared" si="566"/>
        <x:v>4</x:v>
      </x:c>
      <x:c r="J3083" s="53">
        <x:f t="shared" si="567"/>
        <x:v>13</x:v>
      </x:c>
      <x:c r="K3083" s="53">
        <x:f t="shared" si="568"/>
        <x:v>30</x:v>
      </x:c>
      <x:c r="L3083" s="53">
        <x:f t="shared" si="569"/>
        <x:v>47</x:v>
      </x:c>
      <x:c r="M3083" s="54">
        <x:f t="shared" si="570"/>
        <x:v>3024.3733435021068</x:v>
      </x:c>
      <x:c r="N3083" s="54">
        <x:f t="shared" si="571"/>
        <x:v>1.6002592663209074</x:v>
      </x:c>
      <x:c r="O3083" s="55">
        <x:f t="shared" si="572"/>
        <x:v>143422</x:v>
      </x:c>
      <x:c r="P3083" s="55">
        <x:f t="shared" si="573"/>
        <x:v>35640</x:v>
      </x:c>
      <x:c r="Q3083" s="55">
        <x:f t="shared" si="574"/>
        <x:v>65006.481658022683</x:v>
      </x:c>
      <x:c r="R3083" s="55">
        <x:f t="shared" si="575"/>
        <x:v>22775.518341977317</x:v>
      </x:c>
      <x:c r="S3083" s="1" t="str">
        <x:f t="shared" si="576"/>
        <x:v>YES</x:v>
      </x:c>
      <x:c r="T3083" s="1">
        <x:f t="shared" si="577"/>
        <x:v>22775.518341977317</x:v>
      </x:c>
    </x:row>
    <x:row r="3084">
      <x:c r="A3084" s="1"/>
      <x:c r="B3084" s="1"/>
      <x:c r="C3084" s="1"/>
      <x:c r="D3084" s="1"/>
      <x:c r="E3084" s="1"/>
      <x:c r="F3084" s="1"/>
      <x:c r="G3084" s="1"/>
      <x:c r="H3084" s="1"/>
      <x:c r="I3084" s="53">
        <x:f t="shared" si="566"/>
        <x:v>4</x:v>
      </x:c>
      <x:c r="J3084" s="53">
        <x:f t="shared" si="567"/>
        <x:v>14</x:v>
      </x:c>
      <x:c r="K3084" s="53">
        <x:f t="shared" si="568"/>
        <x:v>0</x:v>
      </x:c>
      <x:c r="L3084" s="53">
        <x:f t="shared" si="569"/>
        <x:v>18</x:v>
      </x:c>
      <x:c r="M3084" s="54">
        <x:f t="shared" si="570"/>
        <x:v>1120.525004808982</x:v>
      </x:c>
      <x:c r="N3084" s="54">
        <x:f t="shared" si="571"/>
        <x:v>0.27814236445068191</x:v>
      </x:c>
      <x:c r="O3084" s="55">
        <x:f t="shared" si="572"/>
        <x:v>64516</x:v>
      </x:c>
      <x:c r="P3084" s="55">
        <x:f t="shared" si="573"/>
        <x:v>9680</x:v>
      </x:c>
      <x:c r="Q3084" s="55">
        <x:f t="shared" si="574"/>
        <x:v>31953.559111267048</x:v>
      </x:c>
      <x:c r="R3084" s="55">
        <x:f t="shared" si="575"/>
        <x:v>2882.4408887329519</x:v>
      </x:c>
      <x:c r="S3084" s="1" t="str">
        <x:f t="shared" si="576"/>
        <x:v>YES</x:v>
      </x:c>
      <x:c r="T3084" s="1">
        <x:f t="shared" si="577"/>
        <x:v>2882.4408887329519</x:v>
      </x:c>
    </x:row>
    <x:row r="3085">
      <x:c r="A3085" s="1"/>
      <x:c r="B3085" s="1"/>
      <x:c r="C3085" s="1"/>
      <x:c r="D3085" s="1"/>
      <x:c r="E3085" s="1"/>
      <x:c r="F3085" s="1"/>
      <x:c r="G3085" s="1"/>
      <x:c r="H3085" s="1"/>
      <x:c r="I3085" s="53">
        <x:f t="shared" si="566"/>
        <x:v>4</x:v>
      </x:c>
      <x:c r="J3085" s="53">
        <x:f t="shared" si="567"/>
        <x:v>14</x:v>
      </x:c>
      <x:c r="K3085" s="53">
        <x:f t="shared" si="568"/>
        <x:v>1</x:v>
      </x:c>
      <x:c r="L3085" s="53">
        <x:f t="shared" si="569"/>
        <x:v>19</x:v>
      </x:c>
      <x:c r="M3085" s="54">
        <x:f t="shared" si="570"/>
        <x:v>1166.087504808982</x:v>
      </x:c>
      <x:c r="N3085" s="54">
        <x:f t="shared" si="571"/>
        <x:v>0.30978298945068194</x:v>
      </x:c>
      <x:c r="O3085" s="55">
        <x:f t="shared" si="572"/>
        <x:v>67216</x:v>
      </x:c>
      <x:c r="P3085" s="55">
        <x:f t="shared" si="573"/>
        <x:v>10560</x:v>
      </x:c>
      <x:c r="Q3085" s="55">
        <x:f t="shared" si="574"/>
        <x:v>32744.574736267048</x:v>
      </x:c>
      <x:c r="R3085" s="55">
        <x:f t="shared" si="575"/>
        <x:v>3911.4252637329519</x:v>
      </x:c>
      <x:c r="S3085" s="1" t="str">
        <x:f t="shared" si="576"/>
        <x:v>YES</x:v>
      </x:c>
      <x:c r="T3085" s="1">
        <x:f t="shared" si="577"/>
        <x:v>3911.4252637329519</x:v>
      </x:c>
    </x:row>
    <x:row r="3086">
      <x:c r="A3086" s="1"/>
      <x:c r="B3086" s="1"/>
      <x:c r="C3086" s="1"/>
      <x:c r="D3086" s="1"/>
      <x:c r="E3086" s="1"/>
      <x:c r="F3086" s="1"/>
      <x:c r="G3086" s="1"/>
      <x:c r="H3086" s="1"/>
      <x:c r="I3086" s="53">
        <x:f t="shared" si="566"/>
        <x:v>4</x:v>
      </x:c>
      <x:c r="J3086" s="53">
        <x:f t="shared" si="567"/>
        <x:v>14</x:v>
      </x:c>
      <x:c r="K3086" s="53">
        <x:f t="shared" si="568"/>
        <x:v>2</x:v>
      </x:c>
      <x:c r="L3086" s="53">
        <x:f t="shared" si="569"/>
        <x:v>20</x:v>
      </x:c>
      <x:c r="M3086" s="54">
        <x:f t="shared" si="570"/>
        <x:v>1212.7890673089819</x:v>
      </x:c>
      <x:c r="N3086" s="54">
        <x:f t="shared" si="571"/>
        <x:v>0.34221463007568187</x:v>
      </x:c>
      <x:c r="O3086" s="55">
        <x:f t="shared" si="572"/>
        <x:v>69916</x:v>
      </x:c>
      <x:c r="P3086" s="55">
        <x:f t="shared" si="573"/>
        <x:v>11440</x:v>
      </x:c>
      <x:c r="Q3086" s="55">
        <x:f t="shared" si="574"/>
        <x:v>33555.365751892044</x:v>
      </x:c>
      <x:c r="R3086" s="55">
        <x:f t="shared" si="575"/>
        <x:v>4920.6342481079555</x:v>
      </x:c>
      <x:c r="S3086" s="1" t="str">
        <x:f t="shared" si="576"/>
        <x:v>YES</x:v>
      </x:c>
      <x:c r="T3086" s="1">
        <x:f t="shared" si="577"/>
        <x:v>4920.6342481079555</x:v>
      </x:c>
    </x:row>
    <x:row r="3087">
      <x:c r="A3087" s="1"/>
      <x:c r="B3087" s="1"/>
      <x:c r="C3087" s="1"/>
      <x:c r="D3087" s="1"/>
      <x:c r="E3087" s="1"/>
      <x:c r="F3087" s="1"/>
      <x:c r="G3087" s="1"/>
      <x:c r="H3087" s="1"/>
      <x:c r="I3087" s="53">
        <x:f t="shared" si="566"/>
        <x:v>4</x:v>
      </x:c>
      <x:c r="J3087" s="53">
        <x:f t="shared" si="567"/>
        <x:v>14</x:v>
      </x:c>
      <x:c r="K3087" s="53">
        <x:f t="shared" si="568"/>
        <x:v>3</x:v>
      </x:c>
      <x:c r="L3087" s="53">
        <x:f t="shared" si="569"/>
        <x:v>21</x:v>
      </x:c>
      <x:c r="M3087" s="54">
        <x:f t="shared" si="570"/>
        <x:v>1260.651049730857</x:v>
      </x:c>
      <x:c r="N3087" s="54">
        <x:f t="shared" si="571"/>
        <x:v>0.37545211786865074</x:v>
      </x:c>
      <x:c r="O3087" s="55">
        <x:f t="shared" si="572"/>
        <x:v>72616</x:v>
      </x:c>
      <x:c r="P3087" s="55">
        <x:f t="shared" si="573"/>
        <x:v>12320</x:v>
      </x:c>
      <x:c r="Q3087" s="55">
        <x:f t="shared" si="574"/>
        <x:v>34386.302946716271</x:v>
      </x:c>
      <x:c r="R3087" s="55">
        <x:f t="shared" si="575"/>
        <x:v>5909.6970532837295</x:v>
      </x:c>
      <x:c r="S3087" s="1" t="str">
        <x:f t="shared" si="576"/>
        <x:v>YES</x:v>
      </x:c>
      <x:c r="T3087" s="1">
        <x:f t="shared" si="577"/>
        <x:v>5909.6970532837295</x:v>
      </x:c>
    </x:row>
    <x:row r="3088">
      <x:c r="A3088" s="1"/>
      <x:c r="B3088" s="1"/>
      <x:c r="C3088" s="1"/>
      <x:c r="D3088" s="1"/>
      <x:c r="E3088" s="1"/>
      <x:c r="F3088" s="1"/>
      <x:c r="G3088" s="1"/>
      <x:c r="H3088" s="1"/>
      <x:c r="I3088" s="53">
        <x:f t="shared" si="566"/>
        <x:v>4</x:v>
      </x:c>
      <x:c r="J3088" s="53">
        <x:f t="shared" si="567"/>
        <x:v>14</x:v>
      </x:c>
      <x:c r="K3088" s="53">
        <x:f t="shared" si="568"/>
        <x:v>4</x:v>
      </x:c>
      <x:c r="L3088" s="53">
        <x:f t="shared" si="569"/>
        <x:v>22</x:v>
      </x:c>
      <x:c r="M3088" s="54">
        <x:f t="shared" si="570"/>
        <x:v>1309.6951654535133</x:v>
      </x:c>
      <x:c r="N3088" s="54">
        <x:f t="shared" si="571"/>
        <x:v>0.40951053156493977</x:v>
      </x:c>
      <x:c r="O3088" s="55">
        <x:f t="shared" si="572"/>
        <x:v>75316</x:v>
      </x:c>
      <x:c r="P3088" s="55">
        <x:f t="shared" si="573"/>
        <x:v>13200</x:v>
      </x:c>
      <x:c r="Q3088" s="55">
        <x:f t="shared" si="574"/>
        <x:v>35237.763289123497</x:v>
      </x:c>
      <x:c r="R3088" s="55">
        <x:f t="shared" si="575"/>
        <x:v>6878.2367108765029</x:v>
      </x:c>
      <x:c r="S3088" s="1" t="str">
        <x:f t="shared" si="576"/>
        <x:v>YES</x:v>
      </x:c>
      <x:c r="T3088" s="1">
        <x:f t="shared" si="577"/>
        <x:v>6878.2367108765029</x:v>
      </x:c>
    </x:row>
    <x:row r="3089">
      <x:c r="A3089" s="1"/>
      <x:c r="B3089" s="1"/>
      <x:c r="C3089" s="1"/>
      <x:c r="D3089" s="1"/>
      <x:c r="E3089" s="1"/>
      <x:c r="F3089" s="1"/>
      <x:c r="G3089" s="1"/>
      <x:c r="H3089" s="1"/>
      <x:c r="I3089" s="53">
        <x:f t="shared" si="566"/>
        <x:v>4</x:v>
      </x:c>
      <x:c r="J3089" s="53">
        <x:f t="shared" si="567"/>
        <x:v>14</x:v>
      </x:c>
      <x:c r="K3089" s="53">
        <x:f t="shared" si="568"/>
        <x:v>5</x:v>
      </x:c>
      <x:c r="L3089" s="53">
        <x:f t="shared" si="569"/>
        <x:v>23</x:v>
      </x:c>
      <x:c r="M3089" s="54">
        <x:f t="shared" si="570"/>
        <x:v>1359.9434893747168</x:v>
      </x:c>
      <x:c r="N3089" s="54">
        <x:f t="shared" si="571"/>
        <x:v>0.44440520095466446</x:v>
      </x:c>
      <x:c r="O3089" s="55">
        <x:f t="shared" si="572"/>
        <x:v>78016</x:v>
      </x:c>
      <x:c r="P3089" s="55">
        <x:f t="shared" si="573"/>
        <x:v>14080</x:v>
      </x:c>
      <x:c r="Q3089" s="55">
        <x:f t="shared" si="574"/>
        <x:v>36110.130023866615</x:v>
      </x:c>
      <x:c r="R3089" s="55">
        <x:f t="shared" si="575"/>
        <x:v>7825.8699761333846</x:v>
      </x:c>
      <x:c r="S3089" s="1" t="str">
        <x:f t="shared" si="576"/>
        <x:v>YES</x:v>
      </x:c>
      <x:c r="T3089" s="1">
        <x:f t="shared" si="577"/>
        <x:v>7825.8699761333846</x:v>
      </x:c>
    </x:row>
    <x:row r="3090">
      <x:c r="A3090" s="1"/>
      <x:c r="B3090" s="1"/>
      <x:c r="C3090" s="1"/>
      <x:c r="D3090" s="1"/>
      <x:c r="E3090" s="1"/>
      <x:c r="F3090" s="1"/>
      <x:c r="G3090" s="1"/>
      <x:c r="H3090" s="1"/>
      <x:c r="I3090" s="53">
        <x:f t="shared" si="566"/>
        <x:v>4</x:v>
      </x:c>
      <x:c r="J3090" s="53">
        <x:f t="shared" si="567"/>
        <x:v>14</x:v>
      </x:c>
      <x:c r="K3090" s="53">
        <x:f t="shared" si="568"/>
        <x:v>6</x:v>
      </x:c>
      <x:c r="L3090" s="53">
        <x:f t="shared" si="569"/>
        <x:v>24</x:v>
      </x:c>
      <x:c r="M3090" s="54">
        <x:f t="shared" si="570"/>
        <x:v>1411.4184635563497</x:v>
      </x:c>
      <x:c r="N3090" s="54">
        <x:f t="shared" si="571"/>
        <x:v>0.4801517108030206</x:v>
      </x:c>
      <x:c r="O3090" s="55">
        <x:f t="shared" si="572"/>
        <x:v>80716</x:v>
      </x:c>
      <x:c r="P3090" s="55">
        <x:f t="shared" si="573"/>
        <x:v>14960</x:v>
      </x:c>
      <x:c r="Q3090" s="55">
        <x:f t="shared" si="574"/>
        <x:v>37003.792770075517</x:v>
      </x:c>
      <x:c r="R3090" s="55">
        <x:f t="shared" si="575"/>
        <x:v>8752.2072299244828</x:v>
      </x:c>
      <x:c r="S3090" s="1" t="str">
        <x:f t="shared" si="576"/>
        <x:v>YES</x:v>
      </x:c>
      <x:c r="T3090" s="1">
        <x:f t="shared" si="577"/>
        <x:v>8752.2072299244828</x:v>
      </x:c>
    </x:row>
    <x:row r="3091">
      <x:c r="A3091" s="1"/>
      <x:c r="B3091" s="1"/>
      <x:c r="C3091" s="1"/>
      <x:c r="D3091" s="1"/>
      <x:c r="E3091" s="1"/>
      <x:c r="F3091" s="1"/>
      <x:c r="G3091" s="1"/>
      <x:c r="H3091" s="1"/>
      <x:c r="I3091" s="53">
        <x:f t="shared" si="566"/>
        <x:v>4</x:v>
      </x:c>
      <x:c r="J3091" s="53">
        <x:f t="shared" si="567"/>
        <x:v>14</x:v>
      </x:c>
      <x:c r="K3091" s="53">
        <x:f t="shared" si="568"/>
        <x:v>7</x:v>
      </x:c>
      <x:c r="L3091" s="53">
        <x:f t="shared" si="569"/>
        <x:v>25</x:v>
      </x:c>
      <x:c r="M3091" s="54">
        <x:f t="shared" si="570"/>
        <x:v>1464.1429029543101</x:v>
      </x:c>
      <x:c r="N3091" s="54">
        <x:f t="shared" si="571"/>
        <x:v>0.51676590482938201</x:v>
      </x:c>
      <x:c r="O3091" s="55">
        <x:f t="shared" si="572"/>
        <x:v>83416</x:v>
      </x:c>
      <x:c r="P3091" s="55">
        <x:f t="shared" si="573"/>
        <x:v>15840</x:v>
      </x:c>
      <x:c r="Q3091" s="55">
        <x:f t="shared" si="574"/>
        <x:v>37919.147620734548</x:v>
      </x:c>
      <x:c r="R3091" s="55">
        <x:f t="shared" si="575"/>
        <x:v>9656.8523792654523</x:v>
      </x:c>
      <x:c r="S3091" s="1" t="str">
        <x:f t="shared" si="576"/>
        <x:v>YES</x:v>
      </x:c>
      <x:c r="T3091" s="1">
        <x:f t="shared" si="577"/>
        <x:v>9656.8523792654523</x:v>
      </x:c>
    </x:row>
    <x:row r="3092">
      <x:c r="A3092" s="1"/>
      <x:c r="B3092" s="1"/>
      <x:c r="C3092" s="1"/>
      <x:c r="D3092" s="1"/>
      <x:c r="E3092" s="1"/>
      <x:c r="F3092" s="1"/>
      <x:c r="G3092" s="1"/>
      <x:c r="H3092" s="1"/>
      <x:c r="I3092" s="53">
        <x:f t="shared" si="566"/>
        <x:v>4</x:v>
      </x:c>
      <x:c r="J3092" s="53">
        <x:f t="shared" si="567"/>
        <x:v>14</x:v>
      </x:c>
      <x:c r="K3092" s="53">
        <x:f t="shared" si="568"/>
        <x:v>8</x:v>
      </x:c>
      <x:c r="L3092" s="53">
        <x:f t="shared" si="569"/>
        <x:v>26</x:v>
      </x:c>
      <x:c r="M3092" s="54">
        <x:f t="shared" si="570"/>
        <x:v>1518.1400012342904</x:v>
      </x:c>
      <x:c r="N3092" s="54">
        <x:f t="shared" si="571"/>
        <x:v>0.55426388974603502</x:v>
      </x:c>
      <x:c r="O3092" s="55">
        <x:f t="shared" si="572"/>
        <x:v>86116</x:v>
      </x:c>
      <x:c r="P3092" s="55">
        <x:f t="shared" si="573"/>
        <x:v>16720</x:v>
      </x:c>
      <x:c r="Q3092" s="55">
        <x:f t="shared" si="574"/>
        <x:v>38856.597243650875</x:v>
      </x:c>
      <x:c r="R3092" s="55">
        <x:f t="shared" si="575"/>
        <x:v>10539.402756349125</x:v>
      </x:c>
      <x:c r="S3092" s="1" t="str">
        <x:f t="shared" si="576"/>
        <x:v>YES</x:v>
      </x:c>
      <x:c r="T3092" s="1">
        <x:f t="shared" si="577"/>
        <x:v>10539.402756349125</x:v>
      </x:c>
    </x:row>
    <x:row r="3093">
      <x:c r="A3093" s="1"/>
      <x:c r="B3093" s="1"/>
      <x:c r="C3093" s="1"/>
      <x:c r="D3093" s="1"/>
      <x:c r="E3093" s="1"/>
      <x:c r="F3093" s="1"/>
      <x:c r="G3093" s="1"/>
      <x:c r="H3093" s="1"/>
      <x:c r="I3093" s="53">
        <x:f t="shared" si="566"/>
        <x:v>4</x:v>
      </x:c>
      <x:c r="J3093" s="53">
        <x:f t="shared" si="567"/>
        <x:v>14</x:v>
      </x:c>
      <x:c r="K3093" s="53">
        <x:f t="shared" si="568"/>
        <x:v>9</x:v>
      </x:c>
      <x:c r="L3093" s="53">
        <x:f t="shared" si="569"/>
        <x:v>27</x:v>
      </x:c>
      <x:c r="M3093" s="54">
        <x:f t="shared" si="570"/>
        <x:v>1573.4333366746848</x:v>
      </x:c>
      <x:c r="N3093" s="54">
        <x:f t="shared" si="571"/>
        <x:v>0.59266203935742001</x:v>
      </x:c>
      <x:c r="O3093" s="55">
        <x:f t="shared" si="572"/>
        <x:v>88816</x:v>
      </x:c>
      <x:c r="P3093" s="55">
        <x:f t="shared" si="573"/>
        <x:v>17600</x:v>
      </x:c>
      <x:c r="Q3093" s="55">
        <x:f t="shared" si="574"/>
        <x:v>39816.5509839355</x:v>
      </x:c>
      <x:c r="R3093" s="55">
        <x:f t="shared" si="575"/>
        <x:v>11399.4490160645</x:v>
      </x:c>
      <x:c r="S3093" s="1" t="str">
        <x:f t="shared" si="576"/>
        <x:v>YES</x:v>
      </x:c>
      <x:c r="T3093" s="1">
        <x:f t="shared" si="577"/>
        <x:v>11399.4490160645</x:v>
      </x:c>
    </x:row>
    <x:row r="3094">
      <x:c r="A3094" s="1"/>
      <x:c r="B3094" s="1"/>
      <x:c r="C3094" s="1"/>
      <x:c r="D3094" s="1"/>
      <x:c r="E3094" s="1"/>
      <x:c r="F3094" s="1"/>
      <x:c r="G3094" s="1"/>
      <x:c r="H3094" s="1"/>
      <x:c r="I3094" s="53">
        <x:f t="shared" si="566"/>
        <x:v>4</x:v>
      </x:c>
      <x:c r="J3094" s="53">
        <x:f t="shared" si="567"/>
        <x:v>14</x:v>
      </x:c>
      <x:c r="K3094" s="53">
        <x:f t="shared" si="568"/>
        <x:v>10</x:v>
      </x:c>
      <x:c r="L3094" s="53">
        <x:f t="shared" si="569"/>
        <x:v>28</x:v>
      </x:c>
      <x:c r="M3094" s="54">
        <x:f t="shared" si="570"/>
        <x:v>1630.0468781578977</x:v>
      </x:c>
      <x:c r="N3094" s="54">
        <x:f t="shared" si="571"/>
        <x:v>0.6319769987207623</x:v>
      </x:c>
      <x:c r="O3094" s="55">
        <x:f t="shared" si="572"/>
        <x:v>91516</x:v>
      </x:c>
      <x:c r="P3094" s="55">
        <x:f t="shared" si="573"/>
        <x:v>18480</x:v>
      </x:c>
      <x:c r="Q3094" s="55">
        <x:f t="shared" si="574"/>
        <x:v>40799.424968019055</x:v>
      </x:c>
      <x:c r="R3094" s="55">
        <x:f t="shared" si="575"/>
        <x:v>12236.575031980945</x:v>
      </x:c>
      <x:c r="S3094" s="1" t="str">
        <x:f t="shared" si="576"/>
        <x:v>YES</x:v>
      </x:c>
      <x:c r="T3094" s="1">
        <x:f t="shared" si="577"/>
        <x:v>12236.575031980945</x:v>
      </x:c>
    </x:row>
    <x:row r="3095">
      <x:c r="A3095" s="1"/>
      <x:c r="B3095" s="1"/>
      <x:c r="C3095" s="1"/>
      <x:c r="D3095" s="1"/>
      <x:c r="E3095" s="1"/>
      <x:c r="F3095" s="1"/>
      <x:c r="G3095" s="1"/>
      <x:c r="H3095" s="1"/>
      <x:c r="I3095" s="53">
        <x:f t="shared" si="566"/>
        <x:v>4</x:v>
      </x:c>
      <x:c r="J3095" s="53">
        <x:f t="shared" si="567"/>
        <x:v>14</x:v>
      </x:c>
      <x:c r="K3095" s="53">
        <x:f t="shared" si="568"/>
        <x:v>11</x:v>
      </x:c>
      <x:c r="L3095" s="53">
        <x:f t="shared" si="569"/>
        <x:v>29</x:v>
      </x:c>
      <x:c r="M3095" s="54">
        <x:f t="shared" si="570"/>
        <x:v>1688.0049912513368</x:v>
      </x:c>
      <x:c r="N3095" s="54">
        <x:f t="shared" si="571"/>
        <x:v>0.67222568836898389</x:v>
      </x:c>
      <x:c r="O3095" s="55">
        <x:f t="shared" si="572"/>
        <x:v>94216</x:v>
      </x:c>
      <x:c r="P3095" s="55">
        <x:f t="shared" si="573"/>
        <x:v>19360</x:v>
      </x:c>
      <x:c r="Q3095" s="55">
        <x:f t="shared" si="574"/>
        <x:v>41805.642209224592</x:v>
      </x:c>
      <x:c r="R3095" s="55">
        <x:f t="shared" si="575"/>
        <x:v>13050.357790775408</x:v>
      </x:c>
      <x:c r="S3095" s="1" t="str">
        <x:f t="shared" si="576"/>
        <x:v>YES</x:v>
      </x:c>
      <x:c r="T3095" s="1">
        <x:f t="shared" si="577"/>
        <x:v>13050.357790775408</x:v>
      </x:c>
    </x:row>
    <x:row r="3096">
      <x:c r="A3096" s="1"/>
      <x:c r="B3096" s="1"/>
      <x:c r="C3096" s="1"/>
      <x:c r="D3096" s="1"/>
      <x:c r="E3096" s="1"/>
      <x:c r="F3096" s="1"/>
      <x:c r="G3096" s="1"/>
      <x:c r="H3096" s="1"/>
      <x:c r="I3096" s="53">
        <x:f t="shared" si="566"/>
        <x:v>4</x:v>
      </x:c>
      <x:c r="J3096" s="53">
        <x:f t="shared" si="567"/>
        <x:v>14</x:v>
      </x:c>
      <x:c r="K3096" s="53">
        <x:f t="shared" si="568"/>
        <x:v>12</x:v>
      </x:c>
      <x:c r="L3096" s="53">
        <x:f t="shared" si="569"/>
        <x:v>30</x:v>
      </x:c>
      <x:c r="M3096" s="54">
        <x:f t="shared" si="570"/>
        <x:v>1747.3324443794013</x:v>
      </x:c>
      <x:c r="N3096" s="54">
        <x:f t="shared" si="571"/>
        <x:v>0.71342530859680642</x:v>
      </x:c>
      <x:c r="O3096" s="55">
        <x:f t="shared" si="572"/>
        <x:v>96916</x:v>
      </x:c>
      <x:c r="P3096" s="55">
        <x:f t="shared" si="573"/>
        <x:v>20240</x:v>
      </x:c>
      <x:c r="Q3096" s="55">
        <x:f t="shared" si="574"/>
        <x:v>42835.632714920161</x:v>
      </x:c>
      <x:c r="R3096" s="55">
        <x:f t="shared" si="575"/>
        <x:v>13840.367285079839</x:v>
      </x:c>
      <x:c r="S3096" s="1" t="str">
        <x:f t="shared" si="576"/>
        <x:v>YES</x:v>
      </x:c>
      <x:c r="T3096" s="1">
        <x:f t="shared" si="577"/>
        <x:v>13840.367285079839</x:v>
      </x:c>
    </x:row>
    <x:row r="3097">
      <x:c r="A3097" s="1"/>
      <x:c r="B3097" s="1"/>
      <x:c r="C3097" s="1"/>
      <x:c r="D3097" s="1"/>
      <x:c r="E3097" s="1"/>
      <x:c r="F3097" s="1"/>
      <x:c r="G3097" s="1"/>
      <x:c r="H3097" s="1"/>
      <x:c r="I3097" s="53">
        <x:f t="shared" si="566"/>
        <x:v>4</x:v>
      </x:c>
      <x:c r="J3097" s="53">
        <x:f t="shared" si="567"/>
        <x:v>14</x:v>
      </x:c>
      <x:c r="K3097" s="53">
        <x:f t="shared" si="568"/>
        <x:v>13</x:v>
      </x:c>
      <x:c r="L3097" s="53">
        <x:f t="shared" si="569"/>
        <x:v>31</x:v>
      </x:c>
      <x:c r="M3097" s="54">
        <x:f t="shared" si="570"/>
        <x:v>1808.0544150877854</x:v>
      </x:c>
      <x:c r="N3097" s="54">
        <x:f t="shared" si="571"/>
        <x:v>0.7555933438109621</x:v>
      </x:c>
      <x:c r="O3097" s="55">
        <x:f t="shared" si="572"/>
        <x:v>99616</x:v>
      </x:c>
      <x:c r="P3097" s="55">
        <x:f t="shared" si="573"/>
        <x:v>21120</x:v>
      </x:c>
      <x:c r="Q3097" s="55">
        <x:f t="shared" si="574"/>
        <x:v>43889.833595274053</x:v>
      </x:c>
      <x:c r="R3097" s="55">
        <x:f t="shared" si="575"/>
        <x:v>14606.166404725947</x:v>
      </x:c>
      <x:c r="S3097" s="1" t="str">
        <x:f t="shared" si="576"/>
        <x:v>YES</x:v>
      </x:c>
      <x:c r="T3097" s="1">
        <x:f t="shared" si="577"/>
        <x:v>14606.166404725947</x:v>
      </x:c>
    </x:row>
    <x:row r="3098">
      <x:c r="A3098" s="1"/>
      <x:c r="B3098" s="1"/>
      <x:c r="C3098" s="1"/>
      <x:c r="D3098" s="1"/>
      <x:c r="E3098" s="1"/>
      <x:c r="F3098" s="1"/>
      <x:c r="G3098" s="1"/>
      <x:c r="H3098" s="1"/>
      <x:c r="I3098" s="53">
        <x:f t="shared" si="566"/>
        <x:v>4</x:v>
      </x:c>
      <x:c r="J3098" s="53">
        <x:f t="shared" si="567"/>
        <x:v>14</x:v>
      </x:c>
      <x:c r="K3098" s="53">
        <x:f t="shared" si="568"/>
        <x:v>14</x:v>
      </x:c>
      <x:c r="L3098" s="53">
        <x:f t="shared" si="569"/>
        <x:v>32</x:v>
      </x:c>
      <x:c r="M3098" s="54">
        <x:f t="shared" si="570"/>
        <x:v>1870.1964964014467</x:v>
      </x:c>
      <x:c r="N3098" s="54">
        <x:f t="shared" si="571"/>
        <x:v>0.79874756694544913</x:v>
      </x:c>
      <x:c r="O3098" s="55">
        <x:f t="shared" si="572"/>
        <x:v>102316</x:v>
      </x:c>
      <x:c r="P3098" s="55">
        <x:f t="shared" si="573"/>
        <x:v>22000</x:v>
      </x:c>
      <x:c r="Q3098" s="55">
        <x:f t="shared" si="574"/>
        <x:v>44968.68917363623</x:v>
      </x:c>
      <x:c r="R3098" s="55">
        <x:f t="shared" si="575"/>
        <x:v>15347.31082636377</x:v>
      </x:c>
      <x:c r="S3098" s="1" t="str">
        <x:f t="shared" si="576"/>
        <x:v>YES</x:v>
      </x:c>
      <x:c r="T3098" s="1">
        <x:f t="shared" si="577"/>
        <x:v>15347.31082636377</x:v>
      </x:c>
    </x:row>
    <x:row r="3099">
      <x:c r="A3099" s="1"/>
      <x:c r="B3099" s="1"/>
      <x:c r="C3099" s="1"/>
      <x:c r="D3099" s="1"/>
      <x:c r="E3099" s="1"/>
      <x:c r="F3099" s="1"/>
      <x:c r="G3099" s="1"/>
      <x:c r="H3099" s="1"/>
      <x:c r="I3099" s="53">
        <x:f t="shared" si="566"/>
        <x:v>4</x:v>
      </x:c>
      <x:c r="J3099" s="53">
        <x:f t="shared" si="567"/>
        <x:v>14</x:v>
      </x:c>
      <x:c r="K3099" s="53">
        <x:f t="shared" si="568"/>
        <x:v>15</x:v>
      </x:c>
      <x:c r="L3099" s="53">
        <x:f t="shared" si="569"/>
        <x:v>33</x:v>
      </x:c>
      <x:c r="M3099" s="54">
        <x:f t="shared" si="570"/>
        <x:v>1933.7847032775931</x:v>
      </x:c>
      <x:c r="N3099" s="54">
        <x:f t="shared" si="571"/>
        <x:v>0.84290604394277291</x:v>
      </x:c>
      <x:c r="O3099" s="55">
        <x:f t="shared" si="572"/>
        <x:v>105016</x:v>
      </x:c>
      <x:c r="P3099" s="55">
        <x:f t="shared" si="573"/>
        <x:v>22880</x:v>
      </x:c>
      <x:c r="Q3099" s="55">
        <x:f t="shared" si="574"/>
        <x:v>46072.651098569324</x:v>
      </x:c>
      <x:c r="R3099" s="55">
        <x:f t="shared" si="575"/>
        <x:v>16063.348901430676</x:v>
      </x:c>
      <x:c r="S3099" s="1" t="str">
        <x:f t="shared" si="576"/>
        <x:v>YES</x:v>
      </x:c>
      <x:c r="T3099" s="1">
        <x:f t="shared" si="577"/>
        <x:v>16063.348901430676</x:v>
      </x:c>
    </x:row>
    <x:row r="3100">
      <x:c r="A3100" s="1"/>
      <x:c r="B3100" s="1"/>
      <x:c r="C3100" s="1"/>
      <x:c r="D3100" s="1"/>
      <x:c r="E3100" s="1"/>
      <x:c r="F3100" s="1"/>
      <x:c r="G3100" s="1"/>
      <x:c r="H3100" s="1"/>
      <x:c r="I3100" s="53">
        <x:f t="shared" si="566"/>
        <x:v>4</x:v>
      </x:c>
      <x:c r="J3100" s="53">
        <x:f t="shared" si="567"/>
        <x:v>14</x:v>
      </x:c>
      <x:c r="K3100" s="53">
        <x:f t="shared" si="568"/>
        <x:v>16</x:v>
      </x:c>
      <x:c r="L3100" s="53">
        <x:f t="shared" si="569"/>
        <x:v>34</x:v>
      </x:c>
      <x:c r="M3100" s="54">
        <x:f t="shared" si="570"/>
        <x:v>1998.8454791550821</x:v>
      </x:c>
      <x:c r="N3100" s="54">
        <x:f t="shared" si="571"/>
        <x:v>0.88808713830214037</x:v>
      </x:c>
      <x:c r="O3100" s="55">
        <x:f t="shared" si="572"/>
        <x:v>107716</x:v>
      </x:c>
      <x:c r="P3100" s="55">
        <x:f t="shared" si="573"/>
        <x:v>23760</x:v>
      </x:c>
      <x:c r="Q3100" s="55">
        <x:f t="shared" si="574"/>
        <x:v>47202.178457553513</x:v>
      </x:c>
      <x:c r="R3100" s="55">
        <x:f t="shared" si="575"/>
        <x:v>16753.821542446487</x:v>
      </x:c>
      <x:c r="S3100" s="1" t="str">
        <x:f t="shared" si="576"/>
        <x:v>YES</x:v>
      </x:c>
      <x:c r="T3100" s="1">
        <x:f t="shared" si="577"/>
        <x:v>16753.821542446487</x:v>
      </x:c>
    </x:row>
    <x:row r="3101">
      <x:c r="A3101" s="1"/>
      <x:c r="B3101" s="1"/>
      <x:c r="C3101" s="1"/>
      <x:c r="D3101" s="1"/>
      <x:c r="E3101" s="1"/>
      <x:c r="F3101" s="1"/>
      <x:c r="G3101" s="1"/>
      <x:c r="H3101" s="1"/>
      <x:c r="I3101" s="53">
        <x:f t="shared" si="566"/>
        <x:v>4</x:v>
      </x:c>
      <x:c r="J3101" s="53">
        <x:f t="shared" si="567"/>
        <x:v>14</x:v>
      </x:c>
      <x:c r="K3101" s="53">
        <x:f t="shared" si="568"/>
        <x:v>17</x:v>
      </x:c>
      <x:c r="L3101" s="53">
        <x:f t="shared" si="569"/>
        <x:v>35</x:v>
      </x:c>
      <x:c r="M3101" s="54">
        <x:f t="shared" si="570"/>
        <x:v>2065.4057026016226</x:v>
      </x:c>
      <x:c r="N3101" s="54">
        <x:f t="shared" si="571"/>
        <x:v>0.93430951569557119</x:v>
      </x:c>
      <x:c r="O3101" s="55">
        <x:f t="shared" si="572"/>
        <x:v>110416</x:v>
      </x:c>
      <x:c r="P3101" s="55">
        <x:f t="shared" si="573"/>
        <x:v>24640</x:v>
      </x:c>
      <x:c r="Q3101" s="55">
        <x:f t="shared" si="574"/>
        <x:v>48357.737892389283</x:v>
      </x:c>
      <x:c r="R3101" s="55">
        <x:f t="shared" si="575"/>
        <x:v>17418.262107610717</x:v>
      </x:c>
      <x:c r="S3101" s="1" t="str">
        <x:f t="shared" si="576"/>
        <x:v>YES</x:v>
      </x:c>
      <x:c r="T3101" s="1">
        <x:f t="shared" si="577"/>
        <x:v>17418.262107610717</x:v>
      </x:c>
    </x:row>
    <x:row r="3102">
      <x:c r="A3102" s="1"/>
      <x:c r="B3102" s="1"/>
      <x:c r="C3102" s="1"/>
      <x:c r="D3102" s="1"/>
      <x:c r="E3102" s="1"/>
      <x:c r="F3102" s="1"/>
      <x:c r="G3102" s="1"/>
      <x:c r="H3102" s="1"/>
      <x:c r="I3102" s="53">
        <x:f t="shared" si="566"/>
        <x:v>4</x:v>
      </x:c>
      <x:c r="J3102" s="53">
        <x:f t="shared" si="567"/>
        <x:v>14</x:v>
      </x:c>
      <x:c r="K3102" s="53">
        <x:f t="shared" si="568"/>
        <x:v>18</x:v>
      </x:c>
      <x:c r="L3102" s="53">
        <x:f t="shared" si="569"/>
        <x:v>36</x:v>
      </x:c>
      <x:c r="M3102" s="54">
        <x:f t="shared" si="570"/>
        <x:v>2133.4926940602099</x:v>
      </x:c>
      <x:c r="N3102" s="54">
        <x:f t="shared" si="571"/>
        <x:v>0.98159214865292355</x:v>
      </x:c>
      <x:c r="O3102" s="55">
        <x:f t="shared" si="572"/>
        <x:v>113116</x:v>
      </x:c>
      <x:c r="P3102" s="55">
        <x:f t="shared" si="573"/>
        <x:v>25520</x:v>
      </x:c>
      <x:c r="Q3102" s="55">
        <x:f t="shared" si="574"/>
        <x:v>49539.803716323091</x:v>
      </x:c>
      <x:c r="R3102" s="55">
        <x:f t="shared" si="575"/>
        <x:v>18056.196283676909</x:v>
      </x:c>
      <x:c r="S3102" s="1" t="str">
        <x:f t="shared" si="576"/>
        <x:v>YES</x:v>
      </x:c>
      <x:c r="T3102" s="1">
        <x:f t="shared" si="577"/>
        <x:v>18056.196283676909</x:v>
      </x:c>
    </x:row>
    <x:row r="3103">
      <x:c r="A3103" s="1"/>
      <x:c r="B3103" s="1"/>
      <x:c r="C3103" s="1"/>
      <x:c r="D3103" s="1"/>
      <x:c r="E3103" s="1"/>
      <x:c r="F3103" s="1"/>
      <x:c r="G3103" s="1"/>
      <x:c r="H3103" s="1"/>
      <x:c r="I3103" s="53">
        <x:f t="shared" si="566"/>
        <x:v>4</x:v>
      </x:c>
      <x:c r="J3103" s="53">
        <x:f t="shared" si="567"/>
        <x:v>14</x:v>
      </x:c>
      <x:c r="K3103" s="53">
        <x:f t="shared" si="568"/>
        <x:v>19</x:v>
      </x:c>
      <x:c r="L3103" s="53">
        <x:f t="shared" si="569"/>
        <x:v>37</x:v>
      </x:c>
      <x:c r="M3103" s="54">
        <x:f t="shared" si="570"/>
        <x:v>2203.1342226962315</x:v>
      </x:c>
      <x:c r="N3103" s="54">
        <x:f t="shared" si="571"/>
        <x:v>1.0299543213168274</x:v>
      </x:c>
      <x:c r="O3103" s="55">
        <x:f t="shared" si="572"/>
        <x:v>115816</x:v>
      </x:c>
      <x:c r="P3103" s="55">
        <x:f t="shared" si="573"/>
        <x:v>26400</x:v>
      </x:c>
      <x:c r="Q3103" s="55">
        <x:f t="shared" si="574"/>
        <x:v>50748.858032920689</x:v>
      </x:c>
      <x:c r="R3103" s="55">
        <x:f t="shared" si="575"/>
        <x:v>18667.141967079311</x:v>
      </x:c>
      <x:c r="S3103" s="1" t="str">
        <x:f t="shared" si="576"/>
        <x:v>YES</x:v>
      </x:c>
      <x:c r="T3103" s="1">
        <x:f t="shared" si="577"/>
        <x:v>18667.141967079311</x:v>
      </x:c>
    </x:row>
    <x:row r="3104">
      <x:c r="A3104" s="1"/>
      <x:c r="B3104" s="1"/>
      <x:c r="C3104" s="1"/>
      <x:c r="D3104" s="1"/>
      <x:c r="E3104" s="1"/>
      <x:c r="F3104" s="1"/>
      <x:c r="G3104" s="1"/>
      <x:c r="H3104" s="1"/>
      <x:c r="I3104" s="53">
        <x:f t="shared" si="566"/>
        <x:v>4</x:v>
      </x:c>
      <x:c r="J3104" s="53">
        <x:f t="shared" si="567"/>
        <x:v>14</x:v>
      </x:c>
      <x:c r="K3104" s="53">
        <x:f t="shared" si="568"/>
        <x:v>20</x:v>
      </x:c>
      <x:c r="L3104" s="53">
        <x:f t="shared" si="569"/>
        <x:v>38</x:v>
      </x:c>
      <x:c r="M3104" s="54">
        <x:f t="shared" si="570"/>
        <x:v>2274.3585133467086</x:v>
      </x:c>
      <x:c r="N3104" s="54">
        <x:f t="shared" si="571"/>
        <x:v>1.0794156342685477</x:v>
      </x:c>
      <x:c r="O3104" s="55">
        <x:f t="shared" si="572"/>
        <x:v>118516</x:v>
      </x:c>
      <x:c r="P3104" s="55">
        <x:f t="shared" si="573"/>
        <x:v>27280</x:v>
      </x:c>
      <x:c r="Q3104" s="55">
        <x:f t="shared" si="574"/>
        <x:v>51985.39085671369</x:v>
      </x:c>
      <x:c r="R3104" s="55">
        <x:f t="shared" si="575"/>
        <x:v>19250.60914328631</x:v>
      </x:c>
      <x:c r="S3104" s="1" t="str">
        <x:f t="shared" si="576"/>
        <x:v>YES</x:v>
      </x:c>
      <x:c r="T3104" s="1">
        <x:f t="shared" si="577"/>
        <x:v>19250.60914328631</x:v>
      </x:c>
    </x:row>
    <x:row r="3105">
      <x:c r="A3105" s="1"/>
      <x:c r="B3105" s="1"/>
      <x:c r="C3105" s="1"/>
      <x:c r="D3105" s="1"/>
      <x:c r="E3105" s="1"/>
      <x:c r="F3105" s="1"/>
      <x:c r="G3105" s="1"/>
      <x:c r="H3105" s="1"/>
      <x:c r="I3105" s="53">
        <x:f t="shared" si="566"/>
        <x:v>4</x:v>
      </x:c>
      <x:c r="J3105" s="53">
        <x:f t="shared" si="567"/>
        <x:v>14</x:v>
      </x:c>
      <x:c r="K3105" s="53">
        <x:f t="shared" si="568"/>
        <x:v>21</x:v>
      </x:c>
      <x:c r="L3105" s="53">
        <x:f t="shared" si="569"/>
        <x:v>39</x:v>
      </x:c>
      <x:c r="M3105" s="54">
        <x:f t="shared" si="570"/>
        <x:v>2347.1942535731523</x:v>
      </x:c>
      <x:c r="N3105" s="54">
        <x:f t="shared" si="571"/>
        <x:v>1.1299960094258001</x:v>
      </x:c>
      <x:c r="O3105" s="55">
        <x:f t="shared" si="572"/>
        <x:v>121216</x:v>
      </x:c>
      <x:c r="P3105" s="55">
        <x:f t="shared" si="573"/>
        <x:v>28160</x:v>
      </x:c>
      <x:c r="Q3105" s="55">
        <x:f t="shared" si="574"/>
        <x:v>53249.900235645007</x:v>
      </x:c>
      <x:c r="R3105" s="55">
        <x:f t="shared" si="575"/>
        <x:v>19806.099764354993</x:v>
      </x:c>
      <x:c r="S3105" s="1" t="str">
        <x:f t="shared" si="576"/>
        <x:v>YES</x:v>
      </x:c>
      <x:c r="T3105" s="1">
        <x:f t="shared" si="577"/>
        <x:v>19806.099764354993</x:v>
      </x:c>
    </x:row>
    <x:row r="3106">
      <x:c r="A3106" s="1"/>
      <x:c r="B3106" s="1"/>
      <x:c r="C3106" s="1"/>
      <x:c r="D3106" s="1"/>
      <x:c r="E3106" s="1"/>
      <x:c r="F3106" s="1"/>
      <x:c r="G3106" s="1"/>
      <x:c r="H3106" s="1"/>
      <x:c r="I3106" s="53">
        <x:f t="shared" si="566"/>
        <x:v>4</x:v>
      </x:c>
      <x:c r="J3106" s="53">
        <x:f t="shared" si="567"/>
        <x:v>14</x:v>
      </x:c>
      <x:c r="K3106" s="53">
        <x:f t="shared" si="568"/>
        <x:v>22</x:v>
      </x:c>
      <x:c r="L3106" s="53">
        <x:f t="shared" si="569"/>
        <x:v>40</x:v>
      </x:c>
      <x:c r="M3106" s="54">
        <x:f t="shared" si="570"/>
        <x:v>2421.6706008195488</x:v>
      </x:c>
      <x:c r="N3106" s="54">
        <x:f t="shared" si="571"/>
        <x:v>1.1817156950135757</x:v>
      </x:c>
      <x:c r="O3106" s="55">
        <x:f t="shared" si="572"/>
        <x:v>123916</x:v>
      </x:c>
      <x:c r="P3106" s="55">
        <x:f t="shared" si="573"/>
        <x:v>29040</x:v>
      </x:c>
      <x:c r="Q3106" s="55">
        <x:f t="shared" si="574"/>
        <x:v>54542.89237533939</x:v>
      </x:c>
      <x:c r="R3106" s="55">
        <x:f t="shared" si="575"/>
        <x:v>20333.10762466061</x:v>
      </x:c>
      <x:c r="S3106" s="1" t="str">
        <x:f t="shared" si="576"/>
        <x:v>YES</x:v>
      </x:c>
      <x:c r="T3106" s="1">
        <x:f t="shared" si="577"/>
        <x:v>20333.10762466061</x:v>
      </x:c>
    </x:row>
    <x:row r="3107">
      <x:c r="A3107" s="1"/>
      <x:c r="B3107" s="1"/>
      <x:c r="C3107" s="1"/>
      <x:c r="D3107" s="1"/>
      <x:c r="E3107" s="1"/>
      <x:c r="F3107" s="1"/>
      <x:c r="G3107" s="1"/>
      <x:c r="H3107" s="1"/>
      <x:c r="I3107" s="53">
        <x:f t="shared" si="566"/>
        <x:v>4</x:v>
      </x:c>
      <x:c r="J3107" s="53">
        <x:f t="shared" si="567"/>
        <x:v>14</x:v>
      </x:c>
      <x:c r="K3107" s="53">
        <x:f t="shared" si="568"/>
        <x:v>23</x:v>
      </x:c>
      <x:c r="L3107" s="53">
        <x:f t="shared" si="569"/>
        <x:v>41</x:v>
      </x:c>
      <x:c r="M3107" s="54">
        <x:f t="shared" si="570"/>
        <x:v>2497.817189676985</x:v>
      </x:c>
      <x:c r="N3107" s="54">
        <x:f t="shared" si="571"/>
        <x:v>1.2345952706090173</x:v>
      </x:c>
      <x:c r="O3107" s="55">
        <x:f t="shared" si="572"/>
        <x:v>126616</x:v>
      </x:c>
      <x:c r="P3107" s="55">
        <x:f t="shared" si="573"/>
        <x:v>29920</x:v>
      </x:c>
      <x:c r="Q3107" s="55">
        <x:f t="shared" si="574"/>
        <x:v>55864.881765225437</x:v>
      </x:c>
      <x:c r="R3107" s="55">
        <x:f t="shared" si="575"/>
        <x:v>20831.118234774563</x:v>
      </x:c>
      <x:c r="S3107" s="1" t="str">
        <x:f t="shared" si="576"/>
        <x:v>YES</x:v>
      </x:c>
      <x:c r="T3107" s="1">
        <x:f t="shared" si="577"/>
        <x:v>20831.118234774563</x:v>
      </x:c>
    </x:row>
    <x:row r="3108">
      <x:c r="A3108" s="1"/>
      <x:c r="B3108" s="1"/>
      <x:c r="C3108" s="1"/>
      <x:c r="D3108" s="1"/>
      <x:c r="E3108" s="1"/>
      <x:c r="F3108" s="1"/>
      <x:c r="G3108" s="1"/>
      <x:c r="H3108" s="1"/>
      <x:c r="I3108" s="53">
        <x:f t="shared" si="566"/>
        <x:v>4</x:v>
      </x:c>
      <x:c r="J3108" s="53">
        <x:f t="shared" si="567"/>
        <x:v>14</x:v>
      </x:c>
      <x:c r="K3108" s="53">
        <x:f t="shared" si="568"/>
        <x:v>24</x:v>
      </x:c>
      <x:c r="L3108" s="53">
        <x:f t="shared" si="569"/>
        <x:v>42</x:v>
      </x:c>
      <x:c r="M3108" s="54">
        <x:f t="shared" si="570"/>
        <x:v>2575.6641392564807</x:v>
      </x:c>
      <x:c r="N3108" s="54">
        <x:f t="shared" si="571"/>
        <x:v>1.288655652261445</x:v>
      </x:c>
      <x:c r="O3108" s="55">
        <x:f t="shared" si="572"/>
        <x:v>129316</x:v>
      </x:c>
      <x:c r="P3108" s="55">
        <x:f t="shared" si="573"/>
        <x:v>30800</x:v>
      </x:c>
      <x:c r="Q3108" s="55">
        <x:f t="shared" si="574"/>
        <x:v>57216.391306536127</x:v>
      </x:c>
      <x:c r="R3108" s="55">
        <x:f t="shared" si="575"/>
        <x:v>21299.608693463873</x:v>
      </x:c>
      <x:c r="S3108" s="1" t="str">
        <x:f t="shared" si="576"/>
        <x:v>YES</x:v>
      </x:c>
      <x:c r="T3108" s="1">
        <x:f t="shared" si="577"/>
        <x:v>21299.608693463873</x:v>
      </x:c>
    </x:row>
    <x:row r="3109">
      <x:c r="A3109" s="1"/>
      <x:c r="B3109" s="1"/>
      <x:c r="C3109" s="1"/>
      <x:c r="D3109" s="1"/>
      <x:c r="E3109" s="1"/>
      <x:c r="F3109" s="1"/>
      <x:c r="G3109" s="1"/>
      <x:c r="H3109" s="1"/>
      <x:c r="I3109" s="53">
        <x:f t="shared" si="566"/>
        <x:v>4</x:v>
      </x:c>
      <x:c r="J3109" s="53">
        <x:f t="shared" si="567"/>
        <x:v>14</x:v>
      </x:c>
      <x:c r="K3109" s="53">
        <x:f t="shared" si="568"/>
        <x:v>25</x:v>
      </x:c>
      <x:c r="L3109" s="53">
        <x:f t="shared" si="569"/>
        <x:v>43</x:v>
      </x:c>
      <x:c r="M3109" s="54">
        <x:f t="shared" si="570"/>
        <x:v>2655.2420606715787</x:v>
      </x:c>
      <x:c r="N3109" s="54">
        <x:f t="shared" si="571"/>
        <x:v>1.3439180976885963</x:v>
      </x:c>
      <x:c r="O3109" s="55">
        <x:f t="shared" si="572"/>
        <x:v>132016</x:v>
      </x:c>
      <x:c r="P3109" s="55">
        <x:f t="shared" si="573"/>
        <x:v>31680</x:v>
      </x:c>
      <x:c r="Q3109" s="55">
        <x:f t="shared" si="574"/>
        <x:v>58597.952442214904</x:v>
      </x:c>
      <x:c r="R3109" s="55">
        <x:f t="shared" si="575"/>
        <x:v>21738.047557785096</x:v>
      </x:c>
      <x:c r="S3109" s="1" t="str">
        <x:f t="shared" si="576"/>
        <x:v>YES</x:v>
      </x:c>
      <x:c r="T3109" s="1">
        <x:f t="shared" si="577"/>
        <x:v>21738.047557785096</x:v>
      </x:c>
    </x:row>
    <x:row r="3110">
      <x:c r="A3110" s="1"/>
      <x:c r="B3110" s="1"/>
      <x:c r="C3110" s="1"/>
      <x:c r="D3110" s="1"/>
      <x:c r="E3110" s="1"/>
      <x:c r="F3110" s="1"/>
      <x:c r="G3110" s="1"/>
      <x:c r="H3110" s="1"/>
      <x:c r="I3110" s="53">
        <x:f t="shared" si="566"/>
        <x:v>4</x:v>
      </x:c>
      <x:c r="J3110" s="53">
        <x:f t="shared" si="567"/>
        <x:v>14</x:v>
      </x:c>
      <x:c r="K3110" s="53">
        <x:f t="shared" si="568"/>
        <x:v>26</x:v>
      </x:c>
      <x:c r="L3110" s="53">
        <x:f t="shared" si="569"/>
        <x:v>44</x:v>
      </x:c>
      <x:c r="M3110" s="54">
        <x:f t="shared" si="570"/>
        <x:v>2736.5820646322964</x:v>
      </x:c>
      <x:c r="N3110" s="54">
        <x:f t="shared" si="571"/>
        <x:v>1.4004042115502058</x:v>
      </x:c>
      <x:c r="O3110" s="55">
        <x:f t="shared" si="572"/>
        <x:v>134716</x:v>
      </x:c>
      <x:c r="P3110" s="55">
        <x:f t="shared" si="573"/>
        <x:v>32560</x:v>
      </x:c>
      <x:c r="Q3110" s="55">
        <x:f t="shared" si="574"/>
        <x:v>60010.105288755141</x:v>
      </x:c>
      <x:c r="R3110" s="55">
        <x:f t="shared" si="575"/>
        <x:v>22145.894711244859</x:v>
      </x:c>
      <x:c r="S3110" s="1" t="str">
        <x:f t="shared" si="576"/>
        <x:v>YES</x:v>
      </x:c>
      <x:c r="T3110" s="1">
        <x:f t="shared" si="577"/>
        <x:v>22145.894711244859</x:v>
      </x:c>
    </x:row>
    <x:row r="3111">
      <x:c r="A3111" s="1"/>
      <x:c r="B3111" s="1"/>
      <x:c r="C3111" s="1"/>
      <x:c r="D3111" s="1"/>
      <x:c r="E3111" s="1"/>
      <x:c r="F3111" s="1"/>
      <x:c r="G3111" s="1"/>
      <x:c r="H3111" s="1"/>
      <x:c r="I3111" s="53">
        <x:f t="shared" si="566"/>
        <x:v>4</x:v>
      </x:c>
      <x:c r="J3111" s="53">
        <x:f t="shared" si="567"/>
        <x:v>14</x:v>
      </x:c>
      <x:c r="K3111" s="53">
        <x:f t="shared" si="568"/>
        <x:v>27</x:v>
      </x:c>
      <x:c r="L3111" s="53">
        <x:f t="shared" si="569"/>
        <x:v>45</x:v>
      </x:c>
      <x:c r="M3111" s="54">
        <x:f t="shared" si="570"/>
        <x:v>2819.7157691520529</x:v>
      </x:c>
      <x:c r="N3111" s="54">
        <x:f t="shared" si="571"/>
        <x:v>1.4581359508000367</x:v>
      </x:c>
      <x:c r="O3111" s="55">
        <x:f t="shared" si="572"/>
        <x:v>137416</x:v>
      </x:c>
      <x:c r="P3111" s="55">
        <x:f t="shared" si="573"/>
        <x:v>33440</x:v>
      </x:c>
      <x:c r="Q3111" s="55">
        <x:f t="shared" si="574"/>
        <x:v>61453.398770000917</x:v>
      </x:c>
      <x:c r="R3111" s="55">
        <x:f t="shared" si="575"/>
        <x:v>22522.601229999083</x:v>
      </x:c>
      <x:c r="S3111" s="1" t="str">
        <x:f t="shared" si="576"/>
        <x:v>YES</x:v>
      </x:c>
      <x:c r="T3111" s="1">
        <x:f t="shared" si="577"/>
        <x:v>22522.601229999083</x:v>
      </x:c>
    </x:row>
    <x:row r="3112">
      <x:c r="A3112" s="1"/>
      <x:c r="B3112" s="1"/>
      <x:c r="C3112" s="1"/>
      <x:c r="D3112" s="1"/>
      <x:c r="E3112" s="1"/>
      <x:c r="F3112" s="1"/>
      <x:c r="G3112" s="1"/>
      <x:c r="H3112" s="1"/>
      <x:c r="I3112" s="53">
        <x:f t="shared" si="566"/>
        <x:v>4</x:v>
      </x:c>
      <x:c r="J3112" s="53">
        <x:f t="shared" si="567"/>
        <x:v>14</x:v>
      </x:c>
      <x:c r="K3112" s="53">
        <x:f t="shared" si="568"/>
        <x:v>28</x:v>
      </x:c>
      <x:c r="L3112" s="53">
        <x:f t="shared" si="569"/>
        <x:v>46</x:v>
      </x:c>
      <x:c r="M3112" s="54">
        <x:f t="shared" si="570"/>
        <x:v>2904.6753073692066</x:v>
      </x:c>
      <x:c r="N3112" s="54">
        <x:f t="shared" si="571"/>
        <x:v>1.5171356301175045</x:v>
      </x:c>
      <x:c r="O3112" s="55">
        <x:f t="shared" si="572"/>
        <x:v>140116</x:v>
      </x:c>
      <x:c r="P3112" s="55">
        <x:f t="shared" si="573"/>
        <x:v>34320</x:v>
      </x:c>
      <x:c r="Q3112" s="55">
        <x:f t="shared" si="574"/>
        <x:v>62928.390752937616</x:v>
      </x:c>
      <x:c r="R3112" s="55">
        <x:f t="shared" si="575"/>
        <x:v>22867.609247062384</x:v>
      </x:c>
      <x:c r="S3112" s="1" t="str">
        <x:f t="shared" si="576"/>
        <x:v>YES</x:v>
      </x:c>
      <x:c r="T3112" s="1">
        <x:f t="shared" si="577"/>
        <x:v>22867.609247062384</x:v>
      </x:c>
    </x:row>
    <x:row r="3113">
      <x:c r="A3113" s="1"/>
      <x:c r="B3113" s="1"/>
      <x:c r="C3113" s="1"/>
      <x:c r="D3113" s="1"/>
      <x:c r="E3113" s="1"/>
      <x:c r="F3113" s="1"/>
      <x:c r="G3113" s="1"/>
      <x:c r="H3113" s="1"/>
      <x:c r="I3113" s="53">
        <x:f t="shared" si="566"/>
        <x:v>4</x:v>
      </x:c>
      <x:c r="J3113" s="53">
        <x:f t="shared" si="567"/>
        <x:v>14</x:v>
      </x:c>
      <x:c r="K3113" s="53">
        <x:f t="shared" si="568"/>
        <x:v>29</x:v>
      </x:c>
      <x:c r="L3113" s="53">
        <x:f t="shared" si="569"/>
        <x:v>47</x:v>
      </x:c>
      <x:c r="M3113" s="54">
        <x:f t="shared" si="570"/>
        <x:v>2991.4933354848599</x:v>
      </x:c>
      <x:c r="N3113" s="54">
        <x:f t="shared" si="571"/>
        <x:v>1.5774259274200415</x:v>
      </x:c>
      <x:c r="O3113" s="55">
        <x:f t="shared" si="572"/>
        <x:v>142816</x:v>
      </x:c>
      <x:c r="P3113" s="55">
        <x:f t="shared" si="573"/>
        <x:v>35200</x:v>
      </x:c>
      <x:c r="Q3113" s="55">
        <x:f t="shared" si="574"/>
        <x:v>64435.648185501042</x:v>
      </x:c>
      <x:c r="R3113" s="55">
        <x:f t="shared" si="575"/>
        <x:v>23180.351814498958</x:v>
      </x:c>
      <x:c r="S3113" s="1" t="str">
        <x:f t="shared" si="576"/>
        <x:v>YES</x:v>
      </x:c>
      <x:c r="T3113" s="1">
        <x:f t="shared" si="577"/>
        <x:v>23180.351814498958</x:v>
      </x:c>
    </x:row>
    <x:row r="3114">
      <x:c r="A3114" s="1"/>
      <x:c r="B3114" s="1"/>
      <x:c r="C3114" s="1"/>
      <x:c r="D3114" s="1"/>
      <x:c r="E3114" s="1"/>
      <x:c r="F3114" s="1"/>
      <x:c r="G3114" s="1"/>
      <x:c r="H3114" s="1"/>
      <x:c r="I3114" s="53">
        <x:f t="shared" si="566"/>
        <x:v>4</x:v>
      </x:c>
      <x:c r="J3114" s="53">
        <x:f t="shared" si="567"/>
        <x:v>14</x:v>
      </x:c>
      <x:c r="K3114" s="53">
        <x:f t="shared" si="568"/>
        <x:v>30</x:v>
      </x:c>
      <x:c r="L3114" s="53">
        <x:f t="shared" si="569"/>
        <x:v>48</x:v>
      </x:c>
      <x:c r="M3114" s="54">
        <x:f t="shared" si="570"/>
        <x:v>3080.2030408186311</x:v>
      </x:c>
      <x:c r="N3114" s="54">
        <x:f t="shared" si="571"/>
        <x:v>1.6390298894573827</x:v>
      </x:c>
      <x:c r="O3114" s="55">
        <x:f t="shared" si="572"/>
        <x:v>145516</x:v>
      </x:c>
      <x:c r="P3114" s="55">
        <x:f t="shared" si="573"/>
        <x:v>36080</x:v>
      </x:c>
      <x:c r="Q3114" s="55">
        <x:f t="shared" si="574"/>
        <x:v>65975.747236434574</x:v>
      </x:c>
      <x:c r="R3114" s="55">
        <x:f t="shared" si="575"/>
        <x:v>23460.252763565426</x:v>
      </x:c>
      <x:c r="S3114" s="1" t="str">
        <x:f t="shared" si="576"/>
        <x:v>YES</x:v>
      </x:c>
      <x:c r="T3114" s="1">
        <x:f t="shared" si="577"/>
        <x:v>23460.252763565426</x:v>
      </x:c>
    </x:row>
    <x:row r="3115">
      <x:c r="A3115" s="1"/>
      <x:c r="B3115" s="1"/>
      <x:c r="C3115" s="1"/>
      <x:c r="D3115" s="1"/>
      <x:c r="E3115" s="1"/>
      <x:c r="F3115" s="1"/>
      <x:c r="G3115" s="1"/>
      <x:c r="H3115" s="1"/>
      <x:c r="I3115" s="53">
        <x:f t="shared" si="566"/>
        <x:v>4</x:v>
      </x:c>
      <x:c r="J3115" s="53">
        <x:f t="shared" si="567"/>
        <x:v>15</x:v>
      </x:c>
      <x:c r="K3115" s="53">
        <x:f t="shared" si="568"/>
        <x:v>0</x:v>
      </x:c>
      <x:c r="L3115" s="53">
        <x:f t="shared" si="569"/>
        <x:v>19</x:v>
      </x:c>
      <x:c r="M3115" s="54">
        <x:f t="shared" si="570"/>
        <x:v>1178.8101749241498</x:v>
      </x:c>
      <x:c r="N3115" s="54">
        <x:f t="shared" si="571"/>
        <x:v>0.31861817703065959</x:v>
      </x:c>
      <x:c r="O3115" s="55">
        <x:f t="shared" si="572"/>
        <x:v>66610</x:v>
      </x:c>
      <x:c r="P3115" s="55">
        <x:f t="shared" si="573"/>
        <x:v>10120</x:v>
      </x:c>
      <x:c r="Q3115" s="55">
        <x:f t="shared" si="574"/>
        <x:v>32965.454425766489</x:v>
      </x:c>
      <x:c r="R3115" s="55">
        <x:f t="shared" si="575"/>
        <x:v>3524.5455742335107</x:v>
      </x:c>
      <x:c r="S3115" s="1" t="str">
        <x:f t="shared" si="576"/>
        <x:v>YES</x:v>
      </x:c>
      <x:c r="T3115" s="1">
        <x:f t="shared" si="577"/>
        <x:v>3524.5455742335107</x:v>
      </x:c>
    </x:row>
    <x:row r="3116">
      <x:c r="A3116" s="1"/>
      <x:c r="B3116" s="1"/>
      <x:c r="C3116" s="1"/>
      <x:c r="D3116" s="1"/>
      <x:c r="E3116" s="1"/>
      <x:c r="F3116" s="1"/>
      <x:c r="G3116" s="1"/>
      <x:c r="H3116" s="1"/>
      <x:c r="I3116" s="53">
        <x:f t="shared" si="566"/>
        <x:v>4</x:v>
      </x:c>
      <x:c r="J3116" s="53">
        <x:f t="shared" si="567"/>
        <x:v>15</x:v>
      </x:c>
      <x:c r="K3116" s="53">
        <x:f t="shared" si="568"/>
        <x:v>1</x:v>
      </x:c>
      <x:c r="L3116" s="53">
        <x:f t="shared" si="569"/>
        <x:v>20</x:v>
      </x:c>
      <x:c r="M3116" s="54">
        <x:f t="shared" si="570"/>
        <x:v>1224.3726749241498</x:v>
      </x:c>
      <x:c r="N3116" s="54">
        <x:f t="shared" si="571"/>
        <x:v>0.35025880203065957</x:v>
      </x:c>
      <x:c r="O3116" s="55">
        <x:f t="shared" si="572"/>
        <x:v>69310</x:v>
      </x:c>
      <x:c r="P3116" s="55">
        <x:f t="shared" si="573"/>
        <x:v>11000</x:v>
      </x:c>
      <x:c r="Q3116" s="55">
        <x:f t="shared" si="574"/>
        <x:v>33756.470050766489</x:v>
      </x:c>
      <x:c r="R3116" s="55">
        <x:f t="shared" si="575"/>
        <x:v>4553.5299492335107</x:v>
      </x:c>
      <x:c r="S3116" s="1" t="str">
        <x:f t="shared" si="576"/>
        <x:v>YES</x:v>
      </x:c>
      <x:c r="T3116" s="1">
        <x:f t="shared" si="577"/>
        <x:v>4553.5299492335107</x:v>
      </x:c>
    </x:row>
    <x:row r="3117">
      <x:c r="A3117" s="1"/>
      <x:c r="B3117" s="1"/>
      <x:c r="C3117" s="1"/>
      <x:c r="D3117" s="1"/>
      <x:c r="E3117" s="1"/>
      <x:c r="F3117" s="1"/>
      <x:c r="G3117" s="1"/>
      <x:c r="H3117" s="1"/>
      <x:c r="I3117" s="53">
        <x:f t="shared" si="566"/>
        <x:v>4</x:v>
      </x:c>
      <x:c r="J3117" s="53">
        <x:f t="shared" si="567"/>
        <x:v>15</x:v>
      </x:c>
      <x:c r="K3117" s="53">
        <x:f t="shared" si="568"/>
        <x:v>2</x:v>
      </x:c>
      <x:c r="L3117" s="53">
        <x:f t="shared" si="569"/>
        <x:v>21</x:v>
      </x:c>
      <x:c r="M3117" s="54">
        <x:f t="shared" si="570"/>
        <x:v>1271.0742374241497</x:v>
      </x:c>
      <x:c r="N3117" s="54">
        <x:f t="shared" si="571"/>
        <x:v>0.38269044265565955</x:v>
      </x:c>
      <x:c r="O3117" s="55">
        <x:f t="shared" si="572"/>
        <x:v>72010</x:v>
      </x:c>
      <x:c r="P3117" s="55">
        <x:f t="shared" si="573"/>
        <x:v>11880</x:v>
      </x:c>
      <x:c r="Q3117" s="55">
        <x:f t="shared" si="574"/>
        <x:v>34567.261066391489</x:v>
      </x:c>
      <x:c r="R3117" s="55">
        <x:f t="shared" si="575"/>
        <x:v>5562.7389336085107</x:v>
      </x:c>
      <x:c r="S3117" s="1" t="str">
        <x:f t="shared" si="576"/>
        <x:v>YES</x:v>
      </x:c>
      <x:c r="T3117" s="1">
        <x:f t="shared" si="577"/>
        <x:v>5562.7389336085107</x:v>
      </x:c>
    </x:row>
    <x:row r="3118">
      <x:c r="A3118" s="1"/>
      <x:c r="B3118" s="1"/>
      <x:c r="C3118" s="1"/>
      <x:c r="D3118" s="1"/>
      <x:c r="E3118" s="1"/>
      <x:c r="F3118" s="1"/>
      <x:c r="G3118" s="1"/>
      <x:c r="H3118" s="1"/>
      <x:c r="I3118" s="53" t="n">
        <x:f t="shared" ref="I3118:I3181" si="578">INT((ROW()-ROW($I$46))/((CARROT_CAP+1)*(MESCLUN_CAP+1)))</x:f>
        <x:v>4</x:v>
      </x:c>
      <x:c r="J3118" s="53" t="n">
        <x:f t="shared" ref="J3118:J3181" si="579">MOD(INT((ROW()-ROW($I$46))/(MESCLUN_CAP+1)),CARROT_CAP+1)</x:f>
        <x:v>15</x:v>
      </x:c>
      <x:c r="K3118" s="53" t="n">
        <x:f t="shared" ref="K3118:K3181" si="580">MOD(ROW()-ROW($I$46),MESCLUN_CAP+1)</x:f>
        <x:v>3</x:v>
      </x:c>
      <x:c r="L3118" s="53" t="n">
        <x:f t="shared" ref="L3118:L3181" si="581">SUM(I3118:K3118)</x:f>
        <x:v>22</x:v>
      </x:c>
      <x:c r="M3118" s="54" t="n">
        <x:f t="shared" ref="M3118:M3181" si="582">I3118*TOMATO_HOURS*WEEKS*(1+TOMATO_DIM)^I3118+J3118*CARROT_HOURS*WEEKS*(1+CARROT_DIM)^J3118+K3118*MESCLUN_HOURS*WEEKS*(1+MESCLUN_DIM)^K3118</x:f>
        <x:v>1318.9362198460246</x:v>
      </x:c>
      <x:c r="N3118" s="54" t="n">
        <x:f t="shared" ref="N3118:N3181" si="583">MAX(M3118-FARMER_HOURS,0)/TEMP_HOURS_PER_WORKER</x:f>
        <x:v>0.41592793044862825</x:v>
      </x:c>
      <x:c r="O3118" s="55" t="n">
        <x:f t="shared" ref="O3118:O3181" si="584">I3118*TOMATO_PRICE+J3118*CARROT_PRICE+K3118*MESCLUN_PRICE</x:f>
        <x:v>74710</x:v>
      </x:c>
      <x:c r="P3118" s="55" t="n">
        <x:f t="shared" ref="P3118:P3181" si="585">I3118*TOMATO_FERTILIZER+J3118*CARROT_FERTILIZER+K3118*MESCLUN_FERTILIZER</x:f>
        <x:v>12760</x:v>
      </x:c>
      <x:c r="Q3118" s="55" t="n">
        <x:f t="shared" ref="Q3118:Q3181" si="586">MIN(M3118,FARMER_HOURS)*FARMER_RATE+MAX(M3118-FARMER_HOURS,0)*TEMP_RATE</x:f>
        <x:v>35398.19826121571</x:v>
      </x:c>
      <x:c r="R3118" s="55" t="n">
        <x:f t="shared" ref="R3118:R3181" si="587">O3118-P3118-Q3118-FIXED_COST</x:f>
        <x:v>6551.801738784292</x:v>
      </x:c>
      <x:c r="S3118" s="1" t="str">
        <x:f t="shared" ref="S3118:S3181" si="588">IF(AND(L3118&lt;=TOTAL_BED_CAP,N3118&lt;=TEMP_WORKER_CAP),"YES","NO")</x:f>
        <x:v>YES</x:v>
      </x:c>
      <x:c r="T3118" s="1" t="n">
        <x:f t="shared" ref="T3118:T3181" si="589">IF(S3118="YES",R3118,-1E+99)</x:f>
        <x:v>6551.801738784292</x:v>
      </x:c>
    </x:row>
    <x:row r="3119">
      <x:c r="A3119" s="1"/>
      <x:c r="B3119" s="1"/>
      <x:c r="C3119" s="1"/>
      <x:c r="D3119" s="1"/>
      <x:c r="E3119" s="1"/>
      <x:c r="F3119" s="1"/>
      <x:c r="G3119" s="1"/>
      <x:c r="H3119" s="1"/>
      <x:c r="I3119" s="53">
        <x:f t="shared" si="578"/>
        <x:v>4</x:v>
      </x:c>
      <x:c r="J3119" s="53">
        <x:f t="shared" si="579"/>
        <x:v>15</x:v>
      </x:c>
      <x:c r="K3119" s="53">
        <x:f t="shared" si="580"/>
        <x:v>4</x:v>
      </x:c>
      <x:c r="L3119" s="53">
        <x:f t="shared" si="581"/>
        <x:v>23</x:v>
      </x:c>
      <x:c r="M3119" s="54">
        <x:f t="shared" si="582"/>
        <x:v>1367.9803355686811</x:v>
      </x:c>
      <x:c r="N3119" s="54">
        <x:f t="shared" si="583"/>
        <x:v>0.44998634414491739</x:v>
      </x:c>
      <x:c r="O3119" s="55">
        <x:f t="shared" si="584"/>
        <x:v>77410</x:v>
      </x:c>
      <x:c r="P3119" s="55">
        <x:f t="shared" si="585"/>
        <x:v>13640</x:v>
      </x:c>
      <x:c r="Q3119" s="55">
        <x:f t="shared" si="586"/>
        <x:v>36249.658603622935</x:v>
      </x:c>
      <x:c r="R3119" s="55">
        <x:f t="shared" si="587"/>
        <x:v>7520.3413963770654</x:v>
      </x:c>
      <x:c r="S3119" s="1" t="str">
        <x:f t="shared" si="588"/>
        <x:v>YES</x:v>
      </x:c>
      <x:c r="T3119" s="1">
        <x:f t="shared" si="589"/>
        <x:v>7520.3413963770654</x:v>
      </x:c>
    </x:row>
    <x:row r="3120">
      <x:c r="A3120" s="1"/>
      <x:c r="B3120" s="1"/>
      <x:c r="C3120" s="1"/>
      <x:c r="D3120" s="1"/>
      <x:c r="E3120" s="1"/>
      <x:c r="F3120" s="1"/>
      <x:c r="G3120" s="1"/>
      <x:c r="H3120" s="1"/>
      <x:c r="I3120" s="53">
        <x:f t="shared" si="578"/>
        <x:v>4</x:v>
      </x:c>
      <x:c r="J3120" s="53">
        <x:f t="shared" si="579"/>
        <x:v>15</x:v>
      </x:c>
      <x:c r="K3120" s="53">
        <x:f t="shared" si="580"/>
        <x:v>5</x:v>
      </x:c>
      <x:c r="L3120" s="53">
        <x:f t="shared" si="581"/>
        <x:v>24</x:v>
      </x:c>
      <x:c r="M3120" s="54">
        <x:f t="shared" si="582"/>
        <x:v>1418.2286594898846</x:v>
      </x:c>
      <x:c r="N3120" s="54">
        <x:f t="shared" si="583"/>
        <x:v>0.48488101353464214</x:v>
      </x:c>
      <x:c r="O3120" s="55">
        <x:f t="shared" si="584"/>
        <x:v>80110</x:v>
      </x:c>
      <x:c r="P3120" s="55">
        <x:f t="shared" si="585"/>
        <x:v>14520</x:v>
      </x:c>
      <x:c r="Q3120" s="55">
        <x:f t="shared" si="586"/>
        <x:v>37122.025338366053</x:v>
      </x:c>
      <x:c r="R3120" s="55">
        <x:f t="shared" si="587"/>
        <x:v>8467.9746616339471</x:v>
      </x:c>
      <x:c r="S3120" s="1" t="str">
        <x:f t="shared" si="588"/>
        <x:v>YES</x:v>
      </x:c>
      <x:c r="T3120" s="1">
        <x:f t="shared" si="589"/>
        <x:v>8467.9746616339471</x:v>
      </x:c>
    </x:row>
    <x:row r="3121">
      <x:c r="A3121" s="1"/>
      <x:c r="B3121" s="1"/>
      <x:c r="C3121" s="1"/>
      <x:c r="D3121" s="1"/>
      <x:c r="E3121" s="1"/>
      <x:c r="F3121" s="1"/>
      <x:c r="G3121" s="1"/>
      <x:c r="H3121" s="1"/>
      <x:c r="I3121" s="53">
        <x:f t="shared" si="578"/>
        <x:v>4</x:v>
      </x:c>
      <x:c r="J3121" s="53">
        <x:f t="shared" si="579"/>
        <x:v>15</x:v>
      </x:c>
      <x:c r="K3121" s="53">
        <x:f t="shared" si="580"/>
        <x:v>6</x:v>
      </x:c>
      <x:c r="L3121" s="53">
        <x:f t="shared" si="581"/>
        <x:v>25</x:v>
      </x:c>
      <x:c r="M3121" s="54">
        <x:f t="shared" si="582"/>
        <x:v>1469.7036336715178</x:v>
      </x:c>
      <x:c r="N3121" s="54">
        <x:f t="shared" si="583"/>
        <x:v>0.52062752338299845</x:v>
      </x:c>
      <x:c r="O3121" s="55">
        <x:f t="shared" si="584"/>
        <x:v>82810</x:v>
      </x:c>
      <x:c r="P3121" s="55">
        <x:f t="shared" si="585"/>
        <x:v>15400</x:v>
      </x:c>
      <x:c r="Q3121" s="55">
        <x:f t="shared" si="586"/>
        <x:v>38015.688084574962</x:v>
      </x:c>
      <x:c r="R3121" s="55">
        <x:f t="shared" si="587"/>
        <x:v>9394.311915425038</x:v>
      </x:c>
      <x:c r="S3121" s="1" t="str">
        <x:f t="shared" si="588"/>
        <x:v>YES</x:v>
      </x:c>
      <x:c r="T3121" s="1">
        <x:f t="shared" si="589"/>
        <x:v>9394.311915425038</x:v>
      </x:c>
    </x:row>
    <x:row r="3122">
      <x:c r="A3122" s="1"/>
      <x:c r="B3122" s="1"/>
      <x:c r="C3122" s="1"/>
      <x:c r="D3122" s="1"/>
      <x:c r="E3122" s="1"/>
      <x:c r="F3122" s="1"/>
      <x:c r="G3122" s="1"/>
      <x:c r="H3122" s="1"/>
      <x:c r="I3122" s="53">
        <x:f t="shared" si="578"/>
        <x:v>4</x:v>
      </x:c>
      <x:c r="J3122" s="53">
        <x:f t="shared" si="579"/>
        <x:v>15</x:v>
      </x:c>
      <x:c r="K3122" s="53">
        <x:f t="shared" si="580"/>
        <x:v>7</x:v>
      </x:c>
      <x:c r="L3122" s="53">
        <x:f t="shared" si="581"/>
        <x:v>26</x:v>
      </x:c>
      <x:c r="M3122" s="54">
        <x:f t="shared" si="582"/>
        <x:v>1522.4280730694779</x:v>
      </x:c>
      <x:c r="N3122" s="54">
        <x:f t="shared" si="583"/>
        <x:v>0.55724171740935968</x:v>
      </x:c>
      <x:c r="O3122" s="55">
        <x:f t="shared" si="584"/>
        <x:v>85510</x:v>
      </x:c>
      <x:c r="P3122" s="55">
        <x:f t="shared" si="585"/>
        <x:v>16280</x:v>
      </x:c>
      <x:c r="Q3122" s="55">
        <x:f t="shared" si="586"/>
        <x:v>38931.042935233992</x:v>
      </x:c>
      <x:c r="R3122" s="55">
        <x:f t="shared" si="587"/>
        <x:v>10298.957064766008</x:v>
      </x:c>
      <x:c r="S3122" s="1" t="str">
        <x:f t="shared" si="588"/>
        <x:v>YES</x:v>
      </x:c>
      <x:c r="T3122" s="1">
        <x:f t="shared" si="589"/>
        <x:v>10298.957064766008</x:v>
      </x:c>
    </x:row>
    <x:row r="3123">
      <x:c r="A3123" s="1"/>
      <x:c r="B3123" s="1"/>
      <x:c r="C3123" s="1"/>
      <x:c r="D3123" s="1"/>
      <x:c r="E3123" s="1"/>
      <x:c r="F3123" s="1"/>
      <x:c r="G3123" s="1"/>
      <x:c r="H3123" s="1"/>
      <x:c r="I3123" s="53">
        <x:f t="shared" si="578"/>
        <x:v>4</x:v>
      </x:c>
      <x:c r="J3123" s="53">
        <x:f t="shared" si="579"/>
        <x:v>15</x:v>
      </x:c>
      <x:c r="K3123" s="53">
        <x:f t="shared" si="580"/>
        <x:v>8</x:v>
      </x:c>
      <x:c r="L3123" s="53">
        <x:f t="shared" si="581"/>
        <x:v>27</x:v>
      </x:c>
      <x:c r="M3123" s="54">
        <x:f t="shared" si="582"/>
        <x:v>1576.4251713494582</x:v>
      </x:c>
      <x:c r="N3123" s="54">
        <x:f t="shared" si="583"/>
        <x:v>0.59473970232601259</x:v>
      </x:c>
      <x:c r="O3123" s="55">
        <x:f t="shared" si="584"/>
        <x:v>88210</x:v>
      </x:c>
      <x:c r="P3123" s="55">
        <x:f t="shared" si="585"/>
        <x:v>17160</x:v>
      </x:c>
      <x:c r="Q3123" s="55">
        <x:f t="shared" si="586"/>
        <x:v>39868.492558150319</x:v>
      </x:c>
      <x:c r="R3123" s="55">
        <x:f t="shared" si="587"/>
        <x:v>11181.507441849681</x:v>
      </x:c>
      <x:c r="S3123" s="1" t="str">
        <x:f t="shared" si="588"/>
        <x:v>YES</x:v>
      </x:c>
      <x:c r="T3123" s="1">
        <x:f t="shared" si="589"/>
        <x:v>11181.507441849681</x:v>
      </x:c>
    </x:row>
    <x:row r="3124">
      <x:c r="A3124" s="1"/>
      <x:c r="B3124" s="1"/>
      <x:c r="C3124" s="1"/>
      <x:c r="D3124" s="1"/>
      <x:c r="E3124" s="1"/>
      <x:c r="F3124" s="1"/>
      <x:c r="G3124" s="1"/>
      <x:c r="H3124" s="1"/>
      <x:c r="I3124" s="53">
        <x:f t="shared" si="578"/>
        <x:v>4</x:v>
      </x:c>
      <x:c r="J3124" s="53">
        <x:f t="shared" si="579"/>
        <x:v>15</x:v>
      </x:c>
      <x:c r="K3124" s="53">
        <x:f t="shared" si="580"/>
        <x:v>9</x:v>
      </x:c>
      <x:c r="L3124" s="53">
        <x:f t="shared" si="581"/>
        <x:v>28</x:v>
      </x:c>
      <x:c r="M3124" s="54">
        <x:f t="shared" si="582"/>
        <x:v>1631.7185067898527</x:v>
      </x:c>
      <x:c r="N3124" s="54">
        <x:f t="shared" si="583"/>
        <x:v>0.63313785193739769</x:v>
      </x:c>
      <x:c r="O3124" s="55">
        <x:f t="shared" si="584"/>
        <x:v>90910</x:v>
      </x:c>
      <x:c r="P3124" s="55">
        <x:f t="shared" si="585"/>
        <x:v>18040</x:v>
      </x:c>
      <x:c r="Q3124" s="55">
        <x:f t="shared" si="586"/>
        <x:v>40828.446298434937</x:v>
      </x:c>
      <x:c r="R3124" s="55">
        <x:f t="shared" si="587"/>
        <x:v>12041.553701565063</x:v>
      </x:c>
      <x:c r="S3124" s="1" t="str">
        <x:f t="shared" si="588"/>
        <x:v>YES</x:v>
      </x:c>
      <x:c r="T3124" s="1">
        <x:f t="shared" si="589"/>
        <x:v>12041.553701565063</x:v>
      </x:c>
    </x:row>
    <x:row r="3125">
      <x:c r="A3125" s="1"/>
      <x:c r="B3125" s="1"/>
      <x:c r="C3125" s="1"/>
      <x:c r="D3125" s="1"/>
      <x:c r="E3125" s="1"/>
      <x:c r="F3125" s="1"/>
      <x:c r="G3125" s="1"/>
      <x:c r="H3125" s="1"/>
      <x:c r="I3125" s="53">
        <x:f t="shared" si="578"/>
        <x:v>4</x:v>
      </x:c>
      <x:c r="J3125" s="53">
        <x:f t="shared" si="579"/>
        <x:v>15</x:v>
      </x:c>
      <x:c r="K3125" s="53">
        <x:f t="shared" si="580"/>
        <x:v>10</x:v>
      </x:c>
      <x:c r="L3125" s="53">
        <x:f t="shared" si="581"/>
        <x:v>29</x:v>
      </x:c>
      <x:c r="M3125" s="54">
        <x:f t="shared" si="582"/>
        <x:v>1688.3320482730655</x:v>
      </x:c>
      <x:c r="N3125" s="54">
        <x:f t="shared" si="583"/>
        <x:v>0.67245281130073997</x:v>
      </x:c>
      <x:c r="O3125" s="55">
        <x:f t="shared" si="584"/>
        <x:v>93610</x:v>
      </x:c>
      <x:c r="P3125" s="55">
        <x:f t="shared" si="585"/>
        <x:v>18920</x:v>
      </x:c>
      <x:c r="Q3125" s="55">
        <x:f t="shared" si="586"/>
        <x:v>41811.3202825185</x:v>
      </x:c>
      <x:c r="R3125" s="55">
        <x:f t="shared" si="587"/>
        <x:v>12878.6797174815</x:v>
      </x:c>
      <x:c r="S3125" s="1" t="str">
        <x:f t="shared" si="588"/>
        <x:v>YES</x:v>
      </x:c>
      <x:c r="T3125" s="1">
        <x:f t="shared" si="589"/>
        <x:v>12878.6797174815</x:v>
      </x:c>
    </x:row>
    <x:row r="3126">
      <x:c r="A3126" s="1"/>
      <x:c r="B3126" s="1"/>
      <x:c r="C3126" s="1"/>
      <x:c r="D3126" s="1"/>
      <x:c r="E3126" s="1"/>
      <x:c r="F3126" s="1"/>
      <x:c r="G3126" s="1"/>
      <x:c r="H3126" s="1"/>
      <x:c r="I3126" s="53">
        <x:f t="shared" si="578"/>
        <x:v>4</x:v>
      </x:c>
      <x:c r="J3126" s="53">
        <x:f t="shared" si="579"/>
        <x:v>15</x:v>
      </x:c>
      <x:c r="K3126" s="53">
        <x:f t="shared" si="580"/>
        <x:v>11</x:v>
      </x:c>
      <x:c r="L3126" s="53">
        <x:f t="shared" si="581"/>
        <x:v>30</x:v>
      </x:c>
      <x:c r="M3126" s="54">
        <x:f t="shared" si="582"/>
        <x:v>1746.2901613665044</x:v>
      </x:c>
      <x:c r="N3126" s="54">
        <x:f t="shared" si="583"/>
        <x:v>0.71270150094896145</x:v>
      </x:c>
      <x:c r="O3126" s="55">
        <x:f t="shared" si="584"/>
        <x:v>96310</x:v>
      </x:c>
      <x:c r="P3126" s="55">
        <x:f t="shared" si="585"/>
        <x:v>19800</x:v>
      </x:c>
      <x:c r="Q3126" s="55">
        <x:f t="shared" si="586"/>
        <x:v>42817.537523724037</x:v>
      </x:c>
      <x:c r="R3126" s="55">
        <x:f t="shared" si="587"/>
        <x:v>13692.462476275963</x:v>
      </x:c>
      <x:c r="S3126" s="1" t="str">
        <x:f t="shared" si="588"/>
        <x:v>YES</x:v>
      </x:c>
      <x:c r="T3126" s="1">
        <x:f t="shared" si="589"/>
        <x:v>13692.462476275963</x:v>
      </x:c>
    </x:row>
    <x:row r="3127">
      <x:c r="A3127" s="1"/>
      <x:c r="B3127" s="1"/>
      <x:c r="C3127" s="1"/>
      <x:c r="D3127" s="1"/>
      <x:c r="E3127" s="1"/>
      <x:c r="F3127" s="1"/>
      <x:c r="G3127" s="1"/>
      <x:c r="H3127" s="1"/>
      <x:c r="I3127" s="53">
        <x:f t="shared" si="578"/>
        <x:v>4</x:v>
      </x:c>
      <x:c r="J3127" s="53">
        <x:f t="shared" si="579"/>
        <x:v>15</x:v>
      </x:c>
      <x:c r="K3127" s="53">
        <x:f t="shared" si="580"/>
        <x:v>12</x:v>
      </x:c>
      <x:c r="L3127" s="53">
        <x:f t="shared" si="581"/>
        <x:v>31</x:v>
      </x:c>
      <x:c r="M3127" s="54">
        <x:f t="shared" si="582"/>
        <x:v>1805.6176144945689</x:v>
      </x:c>
      <x:c r="N3127" s="54">
        <x:f t="shared" si="583"/>
        <x:v>0.75390112117678398</x:v>
      </x:c>
      <x:c r="O3127" s="55">
        <x:f t="shared" si="584"/>
        <x:v>99010</x:v>
      </x:c>
      <x:c r="P3127" s="55">
        <x:f t="shared" si="585"/>
        <x:v>20680</x:v>
      </x:c>
      <x:c r="Q3127" s="55">
        <x:f t="shared" si="586"/>
        <x:v>43847.528029419598</x:v>
      </x:c>
      <x:c r="R3127" s="55">
        <x:f t="shared" si="587"/>
        <x:v>14482.471970580402</x:v>
      </x:c>
      <x:c r="S3127" s="1" t="str">
        <x:f t="shared" si="588"/>
        <x:v>YES</x:v>
      </x:c>
      <x:c r="T3127" s="1">
        <x:f t="shared" si="589"/>
        <x:v>14482.471970580402</x:v>
      </x:c>
    </x:row>
    <x:row r="3128">
      <x:c r="A3128" s="1"/>
      <x:c r="B3128" s="1"/>
      <x:c r="C3128" s="1"/>
      <x:c r="D3128" s="1"/>
      <x:c r="E3128" s="1"/>
      <x:c r="F3128" s="1"/>
      <x:c r="G3128" s="1"/>
      <x:c r="H3128" s="1"/>
      <x:c r="I3128" s="53">
        <x:f t="shared" si="578"/>
        <x:v>4</x:v>
      </x:c>
      <x:c r="J3128" s="53">
        <x:f t="shared" si="579"/>
        <x:v>15</x:v>
      </x:c>
      <x:c r="K3128" s="53">
        <x:f t="shared" si="580"/>
        <x:v>13</x:v>
      </x:c>
      <x:c r="L3128" s="53">
        <x:f t="shared" si="581"/>
        <x:v>32</x:v>
      </x:c>
      <x:c r="M3128" s="54">
        <x:f t="shared" si="582"/>
        <x:v>1866.3395852029532</x:v>
      </x:c>
      <x:c r="N3128" s="54">
        <x:f t="shared" si="583"/>
        <x:v>0.79606915639093978</x:v>
      </x:c>
      <x:c r="O3128" s="55">
        <x:f t="shared" si="584"/>
        <x:v>101710</x:v>
      </x:c>
      <x:c r="P3128" s="55">
        <x:f t="shared" si="585"/>
        <x:v>21560</x:v>
      </x:c>
      <x:c r="Q3128" s="55">
        <x:f t="shared" si="586"/>
        <x:v>44901.72890977349</x:v>
      </x:c>
      <x:c r="R3128" s="55">
        <x:f t="shared" si="587"/>
        <x:v>15248.27109022651</x:v>
      </x:c>
      <x:c r="S3128" s="1" t="str">
        <x:f t="shared" si="588"/>
        <x:v>YES</x:v>
      </x:c>
      <x:c r="T3128" s="1">
        <x:f t="shared" si="589"/>
        <x:v>15248.27109022651</x:v>
      </x:c>
    </x:row>
    <x:row r="3129">
      <x:c r="A3129" s="1"/>
      <x:c r="B3129" s="1"/>
      <x:c r="C3129" s="1"/>
      <x:c r="D3129" s="1"/>
      <x:c r="E3129" s="1"/>
      <x:c r="F3129" s="1"/>
      <x:c r="G3129" s="1"/>
      <x:c r="H3129" s="1"/>
      <x:c r="I3129" s="53">
        <x:f t="shared" si="578"/>
        <x:v>4</x:v>
      </x:c>
      <x:c r="J3129" s="53">
        <x:f t="shared" si="579"/>
        <x:v>15</x:v>
      </x:c>
      <x:c r="K3129" s="53">
        <x:f t="shared" si="580"/>
        <x:v>14</x:v>
      </x:c>
      <x:c r="L3129" s="53">
        <x:f t="shared" si="581"/>
        <x:v>33</x:v>
      </x:c>
      <x:c r="M3129" s="54">
        <x:f t="shared" si="582"/>
        <x:v>1928.4816665166145</x:v>
      </x:c>
      <x:c r="N3129" s="54">
        <x:f t="shared" si="583"/>
        <x:v>0.83922337952542669</x:v>
      </x:c>
      <x:c r="O3129" s="55">
        <x:f t="shared" si="584"/>
        <x:v>104410</x:v>
      </x:c>
      <x:c r="P3129" s="55">
        <x:f t="shared" si="585"/>
        <x:v>22440</x:v>
      </x:c>
      <x:c r="Q3129" s="55">
        <x:f t="shared" si="586"/>
        <x:v>45980.584488135668</x:v>
      </x:c>
      <x:c r="R3129" s="55">
        <x:f t="shared" si="587"/>
        <x:v>15989.415511864332</x:v>
      </x:c>
      <x:c r="S3129" s="1" t="str">
        <x:f t="shared" si="588"/>
        <x:v>YES</x:v>
      </x:c>
      <x:c r="T3129" s="1">
        <x:f t="shared" si="589"/>
        <x:v>15989.415511864332</x:v>
      </x:c>
    </x:row>
    <x:row r="3130">
      <x:c r="A3130" s="1"/>
      <x:c r="B3130" s="1"/>
      <x:c r="C3130" s="1"/>
      <x:c r="D3130" s="1"/>
      <x:c r="E3130" s="1"/>
      <x:c r="F3130" s="1"/>
      <x:c r="G3130" s="1"/>
      <x:c r="H3130" s="1"/>
      <x:c r="I3130" s="53">
        <x:f t="shared" si="578"/>
        <x:v>4</x:v>
      </x:c>
      <x:c r="J3130" s="53">
        <x:f t="shared" si="579"/>
        <x:v>15</x:v>
      </x:c>
      <x:c r="K3130" s="53">
        <x:f t="shared" si="580"/>
        <x:v>15</x:v>
      </x:c>
      <x:c r="L3130" s="53">
        <x:f t="shared" si="581"/>
        <x:v>34</x:v>
      </x:c>
      <x:c r="M3130" s="54">
        <x:f t="shared" si="582"/>
        <x:v>1992.0698733927609</x:v>
      </x:c>
      <x:c r="N3130" s="54">
        <x:f t="shared" si="583"/>
        <x:v>0.88338185652275059</x:v>
      </x:c>
      <x:c r="O3130" s="55">
        <x:f t="shared" si="584"/>
        <x:v>107110</x:v>
      </x:c>
      <x:c r="P3130" s="55">
        <x:f t="shared" si="585"/>
        <x:v>23320</x:v>
      </x:c>
      <x:c r="Q3130" s="55">
        <x:f t="shared" si="586"/>
        <x:v>47084.546413068761</x:v>
      </x:c>
      <x:c r="R3130" s="55">
        <x:f t="shared" si="587"/>
        <x:v>16705.453586931239</x:v>
      </x:c>
      <x:c r="S3130" s="1" t="str">
        <x:f t="shared" si="588"/>
        <x:v>YES</x:v>
      </x:c>
      <x:c r="T3130" s="1">
        <x:f t="shared" si="589"/>
        <x:v>16705.453586931239</x:v>
      </x:c>
    </x:row>
    <x:row r="3131">
      <x:c r="A3131" s="1"/>
      <x:c r="B3131" s="1"/>
      <x:c r="C3131" s="1"/>
      <x:c r="D3131" s="1"/>
      <x:c r="E3131" s="1"/>
      <x:c r="F3131" s="1"/>
      <x:c r="G3131" s="1"/>
      <x:c r="H3131" s="1"/>
      <x:c r="I3131" s="53">
        <x:f t="shared" si="578"/>
        <x:v>4</x:v>
      </x:c>
      <x:c r="J3131" s="53">
        <x:f t="shared" si="579"/>
        <x:v>15</x:v>
      </x:c>
      <x:c r="K3131" s="53">
        <x:f t="shared" si="580"/>
        <x:v>16</x:v>
      </x:c>
      <x:c r="L3131" s="53">
        <x:f t="shared" si="581"/>
        <x:v>35</x:v>
      </x:c>
      <x:c r="M3131" s="54">
        <x:f t="shared" si="582"/>
        <x:v>2057.1306492702497</x:v>
      </x:c>
      <x:c r="N3131" s="54">
        <x:f t="shared" si="583"/>
        <x:v>0.92856295088211782</x:v>
      </x:c>
      <x:c r="O3131" s="55">
        <x:f t="shared" si="584"/>
        <x:v>109810</x:v>
      </x:c>
      <x:c r="P3131" s="55">
        <x:f t="shared" si="585"/>
        <x:v>24200</x:v>
      </x:c>
      <x:c r="Q3131" s="55">
        <x:f t="shared" si="586"/>
        <x:v>48214.073772052943</x:v>
      </x:c>
      <x:c r="R3131" s="55">
        <x:f t="shared" si="587"/>
        <x:v>17395.926227947057</x:v>
      </x:c>
      <x:c r="S3131" s="1" t="str">
        <x:f t="shared" si="588"/>
        <x:v>YES</x:v>
      </x:c>
      <x:c r="T3131" s="1">
        <x:f t="shared" si="589"/>
        <x:v>17395.926227947057</x:v>
      </x:c>
    </x:row>
    <x:row r="3132">
      <x:c r="A3132" s="1"/>
      <x:c r="B3132" s="1"/>
      <x:c r="C3132" s="1"/>
      <x:c r="D3132" s="1"/>
      <x:c r="E3132" s="1"/>
      <x:c r="F3132" s="1"/>
      <x:c r="G3132" s="1"/>
      <x:c r="H3132" s="1"/>
      <x:c r="I3132" s="53">
        <x:f t="shared" si="578"/>
        <x:v>4</x:v>
      </x:c>
      <x:c r="J3132" s="53">
        <x:f t="shared" si="579"/>
        <x:v>15</x:v>
      </x:c>
      <x:c r="K3132" s="53">
        <x:f t="shared" si="580"/>
        <x:v>17</x:v>
      </x:c>
      <x:c r="L3132" s="53">
        <x:f t="shared" si="581"/>
        <x:v>36</x:v>
      </x:c>
      <x:c r="M3132" s="54">
        <x:f t="shared" si="582"/>
        <x:v>2123.6908727167902</x:v>
      </x:c>
      <x:c r="N3132" s="54">
        <x:f t="shared" si="583"/>
        <x:v>0.97478532827554876</x:v>
      </x:c>
      <x:c r="O3132" s="55">
        <x:f t="shared" si="584"/>
        <x:v>112510</x:v>
      </x:c>
      <x:c r="P3132" s="55">
        <x:f t="shared" si="585"/>
        <x:v>25080</x:v>
      </x:c>
      <x:c r="Q3132" s="55">
        <x:f t="shared" si="586"/>
        <x:v>49369.633206888713</x:v>
      </x:c>
      <x:c r="R3132" s="55">
        <x:f t="shared" si="587"/>
        <x:v>18060.366793111287</x:v>
      </x:c>
      <x:c r="S3132" s="1" t="str">
        <x:f t="shared" si="588"/>
        <x:v>YES</x:v>
      </x:c>
      <x:c r="T3132" s="1">
        <x:f t="shared" si="589"/>
        <x:v>18060.366793111287</x:v>
      </x:c>
    </x:row>
    <x:row r="3133">
      <x:c r="A3133" s="1"/>
      <x:c r="B3133" s="1"/>
      <x:c r="C3133" s="1"/>
      <x:c r="D3133" s="1"/>
      <x:c r="E3133" s="1"/>
      <x:c r="F3133" s="1"/>
      <x:c r="G3133" s="1"/>
      <x:c r="H3133" s="1"/>
      <x:c r="I3133" s="53">
        <x:f t="shared" si="578"/>
        <x:v>4</x:v>
      </x:c>
      <x:c r="J3133" s="53">
        <x:f t="shared" si="579"/>
        <x:v>15</x:v>
      </x:c>
      <x:c r="K3133" s="53">
        <x:f t="shared" si="580"/>
        <x:v>18</x:v>
      </x:c>
      <x:c r="L3133" s="53">
        <x:f t="shared" si="581"/>
        <x:v>37</x:v>
      </x:c>
      <x:c r="M3133" s="54">
        <x:f t="shared" si="582"/>
        <x:v>2191.7778641753775</x:v>
      </x:c>
      <x:c r="N3133" s="54">
        <x:f t="shared" si="583"/>
        <x:v>1.0220679612329011</x:v>
      </x:c>
      <x:c r="O3133" s="55">
        <x:f t="shared" si="584"/>
        <x:v>115210</x:v>
      </x:c>
      <x:c r="P3133" s="55">
        <x:f t="shared" si="585"/>
        <x:v>25960</x:v>
      </x:c>
      <x:c r="Q3133" s="55">
        <x:f t="shared" si="586"/>
        <x:v>50551.699030822521</x:v>
      </x:c>
      <x:c r="R3133" s="55">
        <x:f t="shared" si="587"/>
        <x:v>18698.300969177479</x:v>
      </x:c>
      <x:c r="S3133" s="1" t="str">
        <x:f t="shared" si="588"/>
        <x:v>YES</x:v>
      </x:c>
      <x:c r="T3133" s="1">
        <x:f t="shared" si="589"/>
        <x:v>18698.300969177479</x:v>
      </x:c>
    </x:row>
    <x:row r="3134">
      <x:c r="A3134" s="1"/>
      <x:c r="B3134" s="1"/>
      <x:c r="C3134" s="1"/>
      <x:c r="D3134" s="1"/>
      <x:c r="E3134" s="1"/>
      <x:c r="F3134" s="1"/>
      <x:c r="G3134" s="1"/>
      <x:c r="H3134" s="1"/>
      <x:c r="I3134" s="53">
        <x:f t="shared" si="578"/>
        <x:v>4</x:v>
      </x:c>
      <x:c r="J3134" s="53">
        <x:f t="shared" si="579"/>
        <x:v>15</x:v>
      </x:c>
      <x:c r="K3134" s="53">
        <x:f t="shared" si="580"/>
        <x:v>19</x:v>
      </x:c>
      <x:c r="L3134" s="53">
        <x:f t="shared" si="581"/>
        <x:v>38</x:v>
      </x:c>
      <x:c r="M3134" s="54">
        <x:f t="shared" si="582"/>
        <x:v>2261.4193928113991</x:v>
      </x:c>
      <x:c r="N3134" s="54">
        <x:f t="shared" si="583"/>
        <x:v>1.070430133896805</x:v>
      </x:c>
      <x:c r="O3134" s="55">
        <x:f t="shared" si="584"/>
        <x:v>117910</x:v>
      </x:c>
      <x:c r="P3134" s="55">
        <x:f t="shared" si="585"/>
        <x:v>26840</x:v>
      </x:c>
      <x:c r="Q3134" s="55">
        <x:f t="shared" si="586"/>
        <x:v>51760.753347420119</x:v>
      </x:c>
      <x:c r="R3134" s="55">
        <x:f t="shared" si="587"/>
        <x:v>19309.246652579881</x:v>
      </x:c>
      <x:c r="S3134" s="1" t="str">
        <x:f t="shared" si="588"/>
        <x:v>YES</x:v>
      </x:c>
      <x:c r="T3134" s="1">
        <x:f t="shared" si="589"/>
        <x:v>19309.246652579881</x:v>
      </x:c>
    </x:row>
    <x:row r="3135">
      <x:c r="A3135" s="1"/>
      <x:c r="B3135" s="1"/>
      <x:c r="C3135" s="1"/>
      <x:c r="D3135" s="1"/>
      <x:c r="E3135" s="1"/>
      <x:c r="F3135" s="1"/>
      <x:c r="G3135" s="1"/>
      <x:c r="H3135" s="1"/>
      <x:c r="I3135" s="53">
        <x:f t="shared" si="578"/>
        <x:v>4</x:v>
      </x:c>
      <x:c r="J3135" s="53">
        <x:f t="shared" si="579"/>
        <x:v>15</x:v>
      </x:c>
      <x:c r="K3135" s="53">
        <x:f t="shared" si="580"/>
        <x:v>20</x:v>
      </x:c>
      <x:c r="L3135" s="53">
        <x:f t="shared" si="581"/>
        <x:v>39</x:v>
      </x:c>
      <x:c r="M3135" s="54">
        <x:f t="shared" si="582"/>
        <x:v>2332.6436834618762</x:v>
      </x:c>
      <x:c r="N3135" s="54">
        <x:f t="shared" si="583"/>
        <x:v>1.119891446848525</x:v>
      </x:c>
      <x:c r="O3135" s="55">
        <x:f t="shared" si="584"/>
        <x:v>120610</x:v>
      </x:c>
      <x:c r="P3135" s="55">
        <x:f t="shared" si="585"/>
        <x:v>27720</x:v>
      </x:c>
      <x:c r="Q3135" s="55">
        <x:f t="shared" si="586"/>
        <x:v>52997.286171213127</x:v>
      </x:c>
      <x:c r="R3135" s="55">
        <x:f t="shared" si="587"/>
        <x:v>19892.713828786873</x:v>
      </x:c>
      <x:c r="S3135" s="1" t="str">
        <x:f t="shared" si="588"/>
        <x:v>YES</x:v>
      </x:c>
      <x:c r="T3135" s="1">
        <x:f t="shared" si="589"/>
        <x:v>19892.713828786873</x:v>
      </x:c>
    </x:row>
    <x:row r="3136">
      <x:c r="A3136" s="1"/>
      <x:c r="B3136" s="1"/>
      <x:c r="C3136" s="1"/>
      <x:c r="D3136" s="1"/>
      <x:c r="E3136" s="1"/>
      <x:c r="F3136" s="1"/>
      <x:c r="G3136" s="1"/>
      <x:c r="H3136" s="1"/>
      <x:c r="I3136" s="53">
        <x:f t="shared" si="578"/>
        <x:v>4</x:v>
      </x:c>
      <x:c r="J3136" s="53">
        <x:f t="shared" si="579"/>
        <x:v>15</x:v>
      </x:c>
      <x:c r="K3136" s="53">
        <x:f t="shared" si="580"/>
        <x:v>21</x:v>
      </x:c>
      <x:c r="L3136" s="53">
        <x:f t="shared" si="581"/>
        <x:v>40</x:v>
      </x:c>
      <x:c r="M3136" s="54">
        <x:f t="shared" si="582"/>
        <x:v>2405.4794236883199</x:v>
      </x:c>
      <x:c r="N3136" s="54">
        <x:f t="shared" si="583"/>
        <x:v>1.1704718220057777</x:v>
      </x:c>
      <x:c r="O3136" s="55">
        <x:f t="shared" si="584"/>
        <x:v>123310</x:v>
      </x:c>
      <x:c r="P3136" s="55">
        <x:f t="shared" si="585"/>
        <x:v>28600</x:v>
      </x:c>
      <x:c r="Q3136" s="55">
        <x:f t="shared" si="586"/>
        <x:v>54261.795550144438</x:v>
      </x:c>
      <x:c r="R3136" s="55">
        <x:f t="shared" si="587"/>
        <x:v>20448.204449855562</x:v>
      </x:c>
      <x:c r="S3136" s="1" t="str">
        <x:f t="shared" si="588"/>
        <x:v>YES</x:v>
      </x:c>
      <x:c r="T3136" s="1">
        <x:f t="shared" si="589"/>
        <x:v>20448.204449855562</x:v>
      </x:c>
    </x:row>
    <x:row r="3137">
      <x:c r="A3137" s="1"/>
      <x:c r="B3137" s="1"/>
      <x:c r="C3137" s="1"/>
      <x:c r="D3137" s="1"/>
      <x:c r="E3137" s="1"/>
      <x:c r="F3137" s="1"/>
      <x:c r="G3137" s="1"/>
      <x:c r="H3137" s="1"/>
      <x:c r="I3137" s="53">
        <x:f t="shared" si="578"/>
        <x:v>4</x:v>
      </x:c>
      <x:c r="J3137" s="53">
        <x:f t="shared" si="579"/>
        <x:v>15</x:v>
      </x:c>
      <x:c r="K3137" s="53">
        <x:f t="shared" si="580"/>
        <x:v>22</x:v>
      </x:c>
      <x:c r="L3137" s="53">
        <x:f t="shared" si="581"/>
        <x:v>41</x:v>
      </x:c>
      <x:c r="M3137" s="54">
        <x:f t="shared" si="582"/>
        <x:v>2479.9557709347164</x:v>
      </x:c>
      <x:c r="N3137" s="54">
        <x:f t="shared" si="583"/>
        <x:v>1.222191507593553</x:v>
      </x:c>
      <x:c r="O3137" s="55">
        <x:f t="shared" si="584"/>
        <x:v>126010</x:v>
      </x:c>
      <x:c r="P3137" s="55">
        <x:f t="shared" si="585"/>
        <x:v>29480</x:v>
      </x:c>
      <x:c r="Q3137" s="55">
        <x:f t="shared" si="586"/>
        <x:v>55554.78768983882</x:v>
      </x:c>
      <x:c r="R3137" s="55">
        <x:f t="shared" si="587"/>
        <x:v>20975.21231016118</x:v>
      </x:c>
      <x:c r="S3137" s="1" t="str">
        <x:f t="shared" si="588"/>
        <x:v>YES</x:v>
      </x:c>
      <x:c r="T3137" s="1">
        <x:f t="shared" si="589"/>
        <x:v>20975.21231016118</x:v>
      </x:c>
    </x:row>
    <x:row r="3138">
      <x:c r="A3138" s="1"/>
      <x:c r="B3138" s="1"/>
      <x:c r="C3138" s="1"/>
      <x:c r="D3138" s="1"/>
      <x:c r="E3138" s="1"/>
      <x:c r="F3138" s="1"/>
      <x:c r="G3138" s="1"/>
      <x:c r="H3138" s="1"/>
      <x:c r="I3138" s="53">
        <x:f t="shared" si="578"/>
        <x:v>4</x:v>
      </x:c>
      <x:c r="J3138" s="53">
        <x:f t="shared" si="579"/>
        <x:v>15</x:v>
      </x:c>
      <x:c r="K3138" s="53">
        <x:f t="shared" si="580"/>
        <x:v>23</x:v>
      </x:c>
      <x:c r="L3138" s="53">
        <x:f t="shared" si="581"/>
        <x:v>42</x:v>
      </x:c>
      <x:c r="M3138" s="54">
        <x:f t="shared" si="582"/>
        <x:v>2556.102359792153</x:v>
      </x:c>
      <x:c r="N3138" s="54">
        <x:f t="shared" si="583"/>
        <x:v>1.2750710831889951</x:v>
      </x:c>
      <x:c r="O3138" s="55">
        <x:f t="shared" si="584"/>
        <x:v>128710</x:v>
      </x:c>
      <x:c r="P3138" s="55">
        <x:f t="shared" si="585"/>
        <x:v>30360</x:v>
      </x:c>
      <x:c r="Q3138" s="55">
        <x:f t="shared" si="586"/>
        <x:v>56876.777079724881</x:v>
      </x:c>
      <x:c r="R3138" s="55">
        <x:f t="shared" si="587"/>
        <x:v>21473.222920275119</x:v>
      </x:c>
      <x:c r="S3138" s="1" t="str">
        <x:f t="shared" si="588"/>
        <x:v>YES</x:v>
      </x:c>
      <x:c r="T3138" s="1">
        <x:f t="shared" si="589"/>
        <x:v>21473.222920275119</x:v>
      </x:c>
    </x:row>
    <x:row r="3139">
      <x:c r="A3139" s="1"/>
      <x:c r="B3139" s="1"/>
      <x:c r="C3139" s="1"/>
      <x:c r="D3139" s="1"/>
      <x:c r="E3139" s="1"/>
      <x:c r="F3139" s="1"/>
      <x:c r="G3139" s="1"/>
      <x:c r="H3139" s="1"/>
      <x:c r="I3139" s="53">
        <x:f t="shared" si="578"/>
        <x:v>4</x:v>
      </x:c>
      <x:c r="J3139" s="53">
        <x:f t="shared" si="579"/>
        <x:v>15</x:v>
      </x:c>
      <x:c r="K3139" s="53">
        <x:f t="shared" si="580"/>
        <x:v>24</x:v>
      </x:c>
      <x:c r="L3139" s="53">
        <x:f t="shared" si="581"/>
        <x:v>43</x:v>
      </x:c>
      <x:c r="M3139" s="54">
        <x:f t="shared" si="582"/>
        <x:v>2633.9493093716487</x:v>
      </x:c>
      <x:c r="N3139" s="54">
        <x:f t="shared" si="583"/>
        <x:v>1.3291314648414227</x:v>
      </x:c>
      <x:c r="O3139" s="55">
        <x:f t="shared" si="584"/>
        <x:v>131410</x:v>
      </x:c>
      <x:c r="P3139" s="55">
        <x:f t="shared" si="585"/>
        <x:v>31240</x:v>
      </x:c>
      <x:c r="Q3139" s="55">
        <x:f t="shared" si="586"/>
        <x:v>58228.286621035564</x:v>
      </x:c>
      <x:c r="R3139" s="55">
        <x:f t="shared" si="587"/>
        <x:v>21941.713378964436</x:v>
      </x:c>
      <x:c r="S3139" s="1" t="str">
        <x:f t="shared" si="588"/>
        <x:v>YES</x:v>
      </x:c>
      <x:c r="T3139" s="1">
        <x:f t="shared" si="589"/>
        <x:v>21941.713378964436</x:v>
      </x:c>
    </x:row>
    <x:row r="3140">
      <x:c r="A3140" s="1"/>
      <x:c r="B3140" s="1"/>
      <x:c r="C3140" s="1"/>
      <x:c r="D3140" s="1"/>
      <x:c r="E3140" s="1"/>
      <x:c r="F3140" s="1"/>
      <x:c r="G3140" s="1"/>
      <x:c r="H3140" s="1"/>
      <x:c r="I3140" s="53">
        <x:f t="shared" si="578"/>
        <x:v>4</x:v>
      </x:c>
      <x:c r="J3140" s="53">
        <x:f t="shared" si="579"/>
        <x:v>15</x:v>
      </x:c>
      <x:c r="K3140" s="53">
        <x:f t="shared" si="580"/>
        <x:v>25</x:v>
      </x:c>
      <x:c r="L3140" s="53">
        <x:f t="shared" si="581"/>
        <x:v>44</x:v>
      </x:c>
      <x:c r="M3140" s="54">
        <x:f t="shared" si="582"/>
        <x:v>2713.5272307867463</x:v>
      </x:c>
      <x:c r="N3140" s="54">
        <x:f t="shared" si="583"/>
        <x:v>1.3843939102685738</x:v>
      </x:c>
      <x:c r="O3140" s="55">
        <x:f t="shared" si="584"/>
        <x:v>134110</x:v>
      </x:c>
      <x:c r="P3140" s="55">
        <x:f t="shared" si="585"/>
        <x:v>32120</x:v>
      </x:c>
      <x:c r="Q3140" s="55">
        <x:f t="shared" si="586"/>
        <x:v>59609.847756714342</x:v>
      </x:c>
      <x:c r="R3140" s="55">
        <x:f t="shared" si="587"/>
        <x:v>22380.152243285658</x:v>
      </x:c>
      <x:c r="S3140" s="1" t="str">
        <x:f t="shared" si="588"/>
        <x:v>YES</x:v>
      </x:c>
      <x:c r="T3140" s="1">
        <x:f t="shared" si="589"/>
        <x:v>22380.152243285658</x:v>
      </x:c>
    </x:row>
    <x:row r="3141">
      <x:c r="A3141" s="1"/>
      <x:c r="B3141" s="1"/>
      <x:c r="C3141" s="1"/>
      <x:c r="D3141" s="1"/>
      <x:c r="E3141" s="1"/>
      <x:c r="F3141" s="1"/>
      <x:c r="G3141" s="1"/>
      <x:c r="H3141" s="1"/>
      <x:c r="I3141" s="53">
        <x:f t="shared" si="578"/>
        <x:v>4</x:v>
      </x:c>
      <x:c r="J3141" s="53">
        <x:f t="shared" si="579"/>
        <x:v>15</x:v>
      </x:c>
      <x:c r="K3141" s="53">
        <x:f t="shared" si="580"/>
        <x:v>26</x:v>
      </x:c>
      <x:c r="L3141" s="53">
        <x:f t="shared" si="581"/>
        <x:v>45</x:v>
      </x:c>
      <x:c r="M3141" s="54">
        <x:f t="shared" si="582"/>
        <x:v>2794.867234747464</x:v>
      </x:c>
      <x:c r="N3141" s="54">
        <x:f t="shared" si="583"/>
        <x:v>1.4408800241301833</x:v>
      </x:c>
      <x:c r="O3141" s="55">
        <x:f t="shared" si="584"/>
        <x:v>136810</x:v>
      </x:c>
      <x:c r="P3141" s="55">
        <x:f t="shared" si="585"/>
        <x:v>33000</x:v>
      </x:c>
      <x:c r="Q3141" s="55">
        <x:f t="shared" si="586"/>
        <x:v>61022.000603254579</x:v>
      </x:c>
      <x:c r="R3141" s="55">
        <x:f t="shared" si="587"/>
        <x:v>22787.999396745421</x:v>
      </x:c>
      <x:c r="S3141" s="1" t="str">
        <x:f t="shared" si="588"/>
        <x:v>YES</x:v>
      </x:c>
      <x:c r="T3141" s="1">
        <x:f t="shared" si="589"/>
        <x:v>22787.999396745421</x:v>
      </x:c>
    </x:row>
    <x:row r="3142">
      <x:c r="A3142" s="1"/>
      <x:c r="B3142" s="1"/>
      <x:c r="C3142" s="1"/>
      <x:c r="D3142" s="1"/>
      <x:c r="E3142" s="1"/>
      <x:c r="F3142" s="1"/>
      <x:c r="G3142" s="1"/>
      <x:c r="H3142" s="1"/>
      <x:c r="I3142" s="53">
        <x:f t="shared" si="578"/>
        <x:v>4</x:v>
      </x:c>
      <x:c r="J3142" s="53">
        <x:f t="shared" si="579"/>
        <x:v>15</x:v>
      </x:c>
      <x:c r="K3142" s="53">
        <x:f t="shared" si="580"/>
        <x:v>27</x:v>
      </x:c>
      <x:c r="L3142" s="53">
        <x:f t="shared" si="581"/>
        <x:v>46</x:v>
      </x:c>
      <x:c r="M3142" s="54">
        <x:f t="shared" si="582"/>
        <x:v>2878.0009392672209</x:v>
      </x:c>
      <x:c r="N3142" s="54">
        <x:f t="shared" si="583"/>
        <x:v>1.4986117633800144</x:v>
      </x:c>
      <x:c r="O3142" s="55">
        <x:f t="shared" si="584"/>
        <x:v>139510</x:v>
      </x:c>
      <x:c r="P3142" s="55">
        <x:f t="shared" si="585"/>
        <x:v>33880</x:v>
      </x:c>
      <x:c r="Q3142" s="55">
        <x:f t="shared" si="586"/>
        <x:v>62465.294084500361</x:v>
      </x:c>
      <x:c r="R3142" s="55">
        <x:f t="shared" si="587"/>
        <x:v>23164.705915499639</x:v>
      </x:c>
      <x:c r="S3142" s="1" t="str">
        <x:f t="shared" si="588"/>
        <x:v>YES</x:v>
      </x:c>
      <x:c r="T3142" s="1">
        <x:f t="shared" si="589"/>
        <x:v>23164.705915499639</x:v>
      </x:c>
    </x:row>
    <x:row r="3143">
      <x:c r="A3143" s="1"/>
      <x:c r="B3143" s="1"/>
      <x:c r="C3143" s="1"/>
      <x:c r="D3143" s="1"/>
      <x:c r="E3143" s="1"/>
      <x:c r="F3143" s="1"/>
      <x:c r="G3143" s="1"/>
      <x:c r="H3143" s="1"/>
      <x:c r="I3143" s="53">
        <x:f t="shared" si="578"/>
        <x:v>4</x:v>
      </x:c>
      <x:c r="J3143" s="53">
        <x:f t="shared" si="579"/>
        <x:v>15</x:v>
      </x:c>
      <x:c r="K3143" s="53">
        <x:f t="shared" si="580"/>
        <x:v>28</x:v>
      </x:c>
      <x:c r="L3143" s="53">
        <x:f t="shared" si="581"/>
        <x:v>47</x:v>
      </x:c>
      <x:c r="M3143" s="54">
        <x:f t="shared" si="582"/>
        <x:v>2962.9604774843747</x:v>
      </x:c>
      <x:c r="N3143" s="54">
        <x:f t="shared" si="583"/>
        <x:v>1.5576114426974823</x:v>
      </x:c>
      <x:c r="O3143" s="55">
        <x:f t="shared" si="584"/>
        <x:v>142210</x:v>
      </x:c>
      <x:c r="P3143" s="55">
        <x:f t="shared" si="585"/>
        <x:v>34760</x:v>
      </x:c>
      <x:c r="Q3143" s="55">
        <x:f t="shared" si="586"/>
        <x:v>63940.28606743706</x:v>
      </x:c>
      <x:c r="R3143" s="55">
        <x:f t="shared" si="587"/>
        <x:v>23509.71393256294</x:v>
      </x:c>
      <x:c r="S3143" s="1" t="str">
        <x:f t="shared" si="588"/>
        <x:v>YES</x:v>
      </x:c>
      <x:c r="T3143" s="1">
        <x:f t="shared" si="589"/>
        <x:v>23509.71393256294</x:v>
      </x:c>
    </x:row>
    <x:row r="3144">
      <x:c r="A3144" s="1"/>
      <x:c r="B3144" s="1"/>
      <x:c r="C3144" s="1"/>
      <x:c r="D3144" s="1"/>
      <x:c r="E3144" s="1"/>
      <x:c r="F3144" s="1"/>
      <x:c r="G3144" s="1"/>
      <x:c r="H3144" s="1"/>
      <x:c r="I3144" s="53">
        <x:f t="shared" si="578"/>
        <x:v>4</x:v>
      </x:c>
      <x:c r="J3144" s="53">
        <x:f t="shared" si="579"/>
        <x:v>15</x:v>
      </x:c>
      <x:c r="K3144" s="53">
        <x:f t="shared" si="580"/>
        <x:v>29</x:v>
      </x:c>
      <x:c r="L3144" s="53">
        <x:f t="shared" si="581"/>
        <x:v>48</x:v>
      </x:c>
      <x:c r="M3144" s="54">
        <x:f t="shared" si="582"/>
        <x:v>3049.778505600028</x:v>
      </x:c>
      <x:c r="N3144" s="54">
        <x:f t="shared" si="583"/>
        <x:v>1.6179017400000195</x:v>
      </x:c>
      <x:c r="O3144" s="55">
        <x:f t="shared" si="584"/>
        <x:v>144910</x:v>
      </x:c>
      <x:c r="P3144" s="55">
        <x:f t="shared" si="585"/>
        <x:v>35640</x:v>
      </x:c>
      <x:c r="Q3144" s="55">
        <x:f t="shared" si="586"/>
        <x:v>65447.543500000487</x:v>
      </x:c>
      <x:c r="R3144" s="55">
        <x:f t="shared" si="587"/>
        <x:v>23822.456499999513</x:v>
      </x:c>
      <x:c r="S3144" s="1" t="str">
        <x:f t="shared" si="588"/>
        <x:v>YES</x:v>
      </x:c>
      <x:c r="T3144" s="1">
        <x:f t="shared" si="589"/>
        <x:v>23822.456499999513</x:v>
      </x:c>
    </x:row>
    <x:row r="3145">
      <x:c r="A3145" s="1"/>
      <x:c r="B3145" s="1"/>
      <x:c r="C3145" s="1"/>
      <x:c r="D3145" s="1"/>
      <x:c r="E3145" s="1"/>
      <x:c r="F3145" s="1"/>
      <x:c r="G3145" s="1"/>
      <x:c r="H3145" s="1"/>
      <x:c r="I3145" s="53">
        <x:f t="shared" si="578"/>
        <x:v>4</x:v>
      </x:c>
      <x:c r="J3145" s="53">
        <x:f t="shared" si="579"/>
        <x:v>15</x:v>
      </x:c>
      <x:c r="K3145" s="53">
        <x:f t="shared" si="580"/>
        <x:v>30</x:v>
      </x:c>
      <x:c r="L3145" s="53">
        <x:f t="shared" si="581"/>
        <x:v>49</x:v>
      </x:c>
      <x:c r="M3145" s="54">
        <x:f t="shared" si="582"/>
        <x:v>3138.4882109337987</x:v>
      </x:c>
      <x:c r="N3145" s="54">
        <x:f t="shared" si="583"/>
        <x:v>1.6795057020373603</x:v>
      </x:c>
      <x:c r="O3145" s="55">
        <x:f t="shared" si="584"/>
        <x:v>147610</x:v>
      </x:c>
      <x:c r="P3145" s="55">
        <x:f t="shared" si="585"/>
        <x:v>36520</x:v>
      </x:c>
      <x:c r="Q3145" s="55">
        <x:f t="shared" si="586"/>
        <x:v>66987.642550934004</x:v>
      </x:c>
      <x:c r="R3145" s="55">
        <x:f t="shared" si="587"/>
        <x:v>24102.357449065996</x:v>
      </x:c>
      <x:c r="S3145" s="1" t="str">
        <x:f t="shared" si="588"/>
        <x:v>YES</x:v>
      </x:c>
      <x:c r="T3145" s="1">
        <x:f t="shared" si="589"/>
        <x:v>24102.357449065996</x:v>
      </x:c>
    </x:row>
    <x:row r="3146">
      <x:c r="A3146" s="1"/>
      <x:c r="B3146" s="1"/>
      <x:c r="C3146" s="1"/>
      <x:c r="D3146" s="1"/>
      <x:c r="E3146" s="1"/>
      <x:c r="F3146" s="1"/>
      <x:c r="G3146" s="1"/>
      <x:c r="H3146" s="1"/>
      <x:c r="I3146" s="53">
        <x:f t="shared" si="578"/>
        <x:v>4</x:v>
      </x:c>
      <x:c r="J3146" s="53">
        <x:f t="shared" si="579"/>
        <x:v>16</x:v>
      </x:c>
      <x:c r="K3146" s="53">
        <x:f t="shared" si="580"/>
        <x:v>0</x:v>
      </x:c>
      <x:c r="L3146" s="53">
        <x:f t="shared" si="581"/>
        <x:v>20</x:v>
      </x:c>
      <x:c r="M3146" s="54">
        <x:f t="shared" si="582"/>
        <x:v>1239.6386979170704</x:v>
      </x:c>
      <x:c r="N3146" s="54">
        <x:f t="shared" si="583"/>
        <x:v>0.36086020688685444</x:v>
      </x:c>
      <x:c r="O3146" s="55">
        <x:f t="shared" si="584"/>
        <x:v>68704</x:v>
      </x:c>
      <x:c r="P3146" s="55">
        <x:f t="shared" si="585"/>
        <x:v>10560</x:v>
      </x:c>
      <x:c r="Q3146" s="55">
        <x:f t="shared" si="586"/>
        <x:v>34021.505172171361</x:v>
      </x:c>
      <x:c r="R3146" s="55">
        <x:f t="shared" si="587"/>
        <x:v>4122.4948278286392</x:v>
      </x:c>
      <x:c r="S3146" s="1" t="str">
        <x:f t="shared" si="588"/>
        <x:v>YES</x:v>
      </x:c>
      <x:c r="T3146" s="1">
        <x:f t="shared" si="589"/>
        <x:v>4122.4948278286392</x:v>
      </x:c>
    </x:row>
    <x:row r="3147">
      <x:c r="A3147" s="1"/>
      <x:c r="B3147" s="1"/>
      <x:c r="C3147" s="1"/>
      <x:c r="D3147" s="1"/>
      <x:c r="E3147" s="1"/>
      <x:c r="F3147" s="1"/>
      <x:c r="G3147" s="1"/>
      <x:c r="H3147" s="1"/>
      <x:c r="I3147" s="53">
        <x:f t="shared" si="578"/>
        <x:v>4</x:v>
      </x:c>
      <x:c r="J3147" s="53">
        <x:f t="shared" si="579"/>
        <x:v>16</x:v>
      </x:c>
      <x:c r="K3147" s="53">
        <x:f t="shared" si="580"/>
        <x:v>1</x:v>
      </x:c>
      <x:c r="L3147" s="53">
        <x:f t="shared" si="581"/>
        <x:v>21</x:v>
      </x:c>
      <x:c r="M3147" s="54">
        <x:f t="shared" si="582"/>
        <x:v>1285.2011979170704</x:v>
      </x:c>
      <x:c r="N3147" s="54">
        <x:f t="shared" si="583"/>
        <x:v>0.39250083188685447</x:v>
      </x:c>
      <x:c r="O3147" s="55">
        <x:f t="shared" si="584"/>
        <x:v>71404</x:v>
      </x:c>
      <x:c r="P3147" s="55">
        <x:f t="shared" si="585"/>
        <x:v>11440</x:v>
      </x:c>
      <x:c r="Q3147" s="55">
        <x:f t="shared" si="586"/>
        <x:v>34812.520797171361</x:v>
      </x:c>
      <x:c r="R3147" s="55">
        <x:f t="shared" si="587"/>
        <x:v>5151.4792028286392</x:v>
      </x:c>
      <x:c r="S3147" s="1" t="str">
        <x:f t="shared" si="588"/>
        <x:v>YES</x:v>
      </x:c>
      <x:c r="T3147" s="1">
        <x:f t="shared" si="589"/>
        <x:v>5151.4792028286392</x:v>
      </x:c>
    </x:row>
    <x:row r="3148">
      <x:c r="A3148" s="1"/>
      <x:c r="B3148" s="1"/>
      <x:c r="C3148" s="1"/>
      <x:c r="D3148" s="1"/>
      <x:c r="E3148" s="1"/>
      <x:c r="F3148" s="1"/>
      <x:c r="G3148" s="1"/>
      <x:c r="H3148" s="1"/>
      <x:c r="I3148" s="53">
        <x:f t="shared" si="578"/>
        <x:v>4</x:v>
      </x:c>
      <x:c r="J3148" s="53">
        <x:f t="shared" si="579"/>
        <x:v>16</x:v>
      </x:c>
      <x:c r="K3148" s="53">
        <x:f t="shared" si="580"/>
        <x:v>2</x:v>
      </x:c>
      <x:c r="L3148" s="53">
        <x:f t="shared" si="581"/>
        <x:v>22</x:v>
      </x:c>
      <x:c r="M3148" s="54">
        <x:f t="shared" si="582"/>
        <x:v>1331.9027604170703</x:v>
      </x:c>
      <x:c r="N3148" s="54">
        <x:f t="shared" si="583"/>
        <x:v>0.4249324725118544</x:v>
      </x:c>
      <x:c r="O3148" s="55">
        <x:f t="shared" si="584"/>
        <x:v>74104</x:v>
      </x:c>
      <x:c r="P3148" s="55">
        <x:f t="shared" si="585"/>
        <x:v>12320</x:v>
      </x:c>
      <x:c r="Q3148" s="55">
        <x:f t="shared" si="586"/>
        <x:v>35623.311812796361</x:v>
      </x:c>
      <x:c r="R3148" s="55">
        <x:f t="shared" si="587"/>
        <x:v>6160.6881872036392</x:v>
      </x:c>
      <x:c r="S3148" s="1" t="str">
        <x:f t="shared" si="588"/>
        <x:v>YES</x:v>
      </x:c>
      <x:c r="T3148" s="1">
        <x:f t="shared" si="589"/>
        <x:v>6160.6881872036392</x:v>
      </x:c>
    </x:row>
    <x:row r="3149">
      <x:c r="A3149" s="1"/>
      <x:c r="B3149" s="1"/>
      <x:c r="C3149" s="1"/>
      <x:c r="D3149" s="1"/>
      <x:c r="E3149" s="1"/>
      <x:c r="F3149" s="1"/>
      <x:c r="G3149" s="1"/>
      <x:c r="H3149" s="1"/>
      <x:c r="I3149" s="53">
        <x:f t="shared" si="578"/>
        <x:v>4</x:v>
      </x:c>
      <x:c r="J3149" s="53">
        <x:f t="shared" si="579"/>
        <x:v>16</x:v>
      </x:c>
      <x:c r="K3149" s="53">
        <x:f t="shared" si="580"/>
        <x:v>3</x:v>
      </x:c>
      <x:c r="L3149" s="53">
        <x:f t="shared" si="581"/>
        <x:v>23</x:v>
      </x:c>
      <x:c r="M3149" s="54">
        <x:f t="shared" si="582"/>
        <x:v>1379.7647428389455</x:v>
      </x:c>
      <x:c r="N3149" s="54">
        <x:f t="shared" si="583"/>
        <x:v>0.45816996030482326</x:v>
      </x:c>
      <x:c r="O3149" s="55">
        <x:f t="shared" si="584"/>
        <x:v>76804</x:v>
      </x:c>
      <x:c r="P3149" s="55">
        <x:f t="shared" si="585"/>
        <x:v>13200</x:v>
      </x:c>
      <x:c r="Q3149" s="55">
        <x:f t="shared" si="586"/>
        <x:v>36454.24900762058</x:v>
      </x:c>
      <x:c r="R3149" s="55">
        <x:f t="shared" si="587"/>
        <x:v>7149.7509923794205</x:v>
      </x:c>
      <x:c r="S3149" s="1" t="str">
        <x:f t="shared" si="588"/>
        <x:v>YES</x:v>
      </x:c>
      <x:c r="T3149" s="1">
        <x:f t="shared" si="589"/>
        <x:v>7149.7509923794205</x:v>
      </x:c>
    </x:row>
    <x:row r="3150">
      <x:c r="A3150" s="1"/>
      <x:c r="B3150" s="1"/>
      <x:c r="C3150" s="1"/>
      <x:c r="D3150" s="1"/>
      <x:c r="E3150" s="1"/>
      <x:c r="F3150" s="1"/>
      <x:c r="G3150" s="1"/>
      <x:c r="H3150" s="1"/>
      <x:c r="I3150" s="53">
        <x:f t="shared" si="578"/>
        <x:v>4</x:v>
      </x:c>
      <x:c r="J3150" s="53">
        <x:f t="shared" si="579"/>
        <x:v>16</x:v>
      </x:c>
      <x:c r="K3150" s="53">
        <x:f t="shared" si="580"/>
        <x:v>4</x:v>
      </x:c>
      <x:c r="L3150" s="53">
        <x:f t="shared" si="581"/>
        <x:v>24</x:v>
      </x:c>
      <x:c r="M3150" s="54">
        <x:f t="shared" si="582"/>
        <x:v>1428.8088585616017</x:v>
      </x:c>
      <x:c r="N3150" s="54">
        <x:f t="shared" si="583"/>
        <x:v>0.4922283740011123</x:v>
      </x:c>
      <x:c r="O3150" s="55">
        <x:f t="shared" si="584"/>
        <x:v>79504</x:v>
      </x:c>
      <x:c r="P3150" s="55">
        <x:f t="shared" si="585"/>
        <x:v>14080</x:v>
      </x:c>
      <x:c r="Q3150" s="55">
        <x:f t="shared" si="586"/>
        <x:v>37305.709350027806</x:v>
      </x:c>
      <x:c r="R3150" s="55">
        <x:f t="shared" si="587"/>
        <x:v>8118.2906499721939</x:v>
      </x:c>
      <x:c r="S3150" s="1" t="str">
        <x:f t="shared" si="588"/>
        <x:v>YES</x:v>
      </x:c>
      <x:c r="T3150" s="1">
        <x:f t="shared" si="589"/>
        <x:v>8118.2906499721939</x:v>
      </x:c>
    </x:row>
    <x:row r="3151">
      <x:c r="A3151" s="1"/>
      <x:c r="B3151" s="1"/>
      <x:c r="C3151" s="1"/>
      <x:c r="D3151" s="1"/>
      <x:c r="E3151" s="1"/>
      <x:c r="F3151" s="1"/>
      <x:c r="G3151" s="1"/>
      <x:c r="H3151" s="1"/>
      <x:c r="I3151" s="53">
        <x:f t="shared" si="578"/>
        <x:v>4</x:v>
      </x:c>
      <x:c r="J3151" s="53">
        <x:f t="shared" si="579"/>
        <x:v>16</x:v>
      </x:c>
      <x:c r="K3151" s="53">
        <x:f t="shared" si="580"/>
        <x:v>5</x:v>
      </x:c>
      <x:c r="L3151" s="53">
        <x:f t="shared" si="581"/>
        <x:v>25</x:v>
      </x:c>
      <x:c r="M3151" s="54">
        <x:f t="shared" si="582"/>
        <x:v>1479.0571824828053</x:v>
      </x:c>
      <x:c r="N3151" s="54">
        <x:f t="shared" si="583"/>
        <x:v>0.52712304339083704</x:v>
      </x:c>
      <x:c r="O3151" s="55">
        <x:f t="shared" si="584"/>
        <x:v>82204</x:v>
      </x:c>
      <x:c r="P3151" s="55">
        <x:f t="shared" si="585"/>
        <x:v>14960</x:v>
      </x:c>
      <x:c r="Q3151" s="55">
        <x:f t="shared" si="586"/>
        <x:v>38178.076084770924</x:v>
      </x:c>
      <x:c r="R3151" s="55">
        <x:f t="shared" si="587"/>
        <x:v>9065.9239152290756</x:v>
      </x:c>
      <x:c r="S3151" s="1" t="str">
        <x:f t="shared" si="588"/>
        <x:v>YES</x:v>
      </x:c>
      <x:c r="T3151" s="1">
        <x:f t="shared" si="589"/>
        <x:v>9065.9239152290756</x:v>
      </x:c>
    </x:row>
    <x:row r="3152">
      <x:c r="A3152" s="1"/>
      <x:c r="B3152" s="1"/>
      <x:c r="C3152" s="1"/>
      <x:c r="D3152" s="1"/>
      <x:c r="E3152" s="1"/>
      <x:c r="F3152" s="1"/>
      <x:c r="G3152" s="1"/>
      <x:c r="H3152" s="1"/>
      <x:c r="I3152" s="53">
        <x:f t="shared" si="578"/>
        <x:v>4</x:v>
      </x:c>
      <x:c r="J3152" s="53">
        <x:f t="shared" si="579"/>
        <x:v>16</x:v>
      </x:c>
      <x:c r="K3152" s="53">
        <x:f t="shared" si="580"/>
        <x:v>6</x:v>
      </x:c>
      <x:c r="L3152" s="53">
        <x:f t="shared" si="581"/>
        <x:v>26</x:v>
      </x:c>
      <x:c r="M3152" s="54">
        <x:f t="shared" si="582"/>
        <x:v>1530.5321566644384</x:v>
      </x:c>
      <x:c r="N3152" s="54">
        <x:f t="shared" si="583"/>
        <x:v>0.5628695532391933</x:v>
      </x:c>
      <x:c r="O3152" s="55">
        <x:f t="shared" si="584"/>
        <x:v>84904</x:v>
      </x:c>
      <x:c r="P3152" s="55">
        <x:f t="shared" si="585"/>
        <x:v>15840</x:v>
      </x:c>
      <x:c r="Q3152" s="55">
        <x:f t="shared" si="586"/>
        <x:v>39071.738830979833</x:v>
      </x:c>
      <x:c r="R3152" s="55">
        <x:f t="shared" si="587"/>
        <x:v>9992.2611690201666</x:v>
      </x:c>
      <x:c r="S3152" s="1" t="str">
        <x:f t="shared" si="588"/>
        <x:v>YES</x:v>
      </x:c>
      <x:c r="T3152" s="1">
        <x:f t="shared" si="589"/>
        <x:v>9992.2611690201666</x:v>
      </x:c>
    </x:row>
    <x:row r="3153">
      <x:c r="A3153" s="1"/>
      <x:c r="B3153" s="1"/>
      <x:c r="C3153" s="1"/>
      <x:c r="D3153" s="1"/>
      <x:c r="E3153" s="1"/>
      <x:c r="F3153" s="1"/>
      <x:c r="G3153" s="1"/>
      <x:c r="H3153" s="1"/>
      <x:c r="I3153" s="53">
        <x:f t="shared" si="578"/>
        <x:v>4</x:v>
      </x:c>
      <x:c r="J3153" s="53">
        <x:f t="shared" si="579"/>
        <x:v>16</x:v>
      </x:c>
      <x:c r="K3153" s="53">
        <x:f t="shared" si="580"/>
        <x:v>7</x:v>
      </x:c>
      <x:c r="L3153" s="53">
        <x:f t="shared" si="581"/>
        <x:v>27</x:v>
      </x:c>
      <x:c r="M3153" s="54">
        <x:f t="shared" si="582"/>
        <x:v>1583.2565960623986</x:v>
      </x:c>
      <x:c r="N3153" s="54">
        <x:f t="shared" si="583"/>
        <x:v>0.59948374726555453</x:v>
      </x:c>
      <x:c r="O3153" s="55">
        <x:f t="shared" si="584"/>
        <x:v>87604</x:v>
      </x:c>
      <x:c r="P3153" s="55">
        <x:f t="shared" si="585"/>
        <x:v>16720</x:v>
      </x:c>
      <x:c r="Q3153" s="55">
        <x:f t="shared" si="586"/>
        <x:v>39987.093681638864</x:v>
      </x:c>
      <x:c r="R3153" s="55">
        <x:f t="shared" si="587"/>
        <x:v>10896.906318361136</x:v>
      </x:c>
      <x:c r="S3153" s="1" t="str">
        <x:f t="shared" si="588"/>
        <x:v>YES</x:v>
      </x:c>
      <x:c r="T3153" s="1">
        <x:f t="shared" si="589"/>
        <x:v>10896.906318361136</x:v>
      </x:c>
    </x:row>
    <x:row r="3154">
      <x:c r="A3154" s="1"/>
      <x:c r="B3154" s="1"/>
      <x:c r="C3154" s="1"/>
      <x:c r="D3154" s="1"/>
      <x:c r="E3154" s="1"/>
      <x:c r="F3154" s="1"/>
      <x:c r="G3154" s="1"/>
      <x:c r="H3154" s="1"/>
      <x:c r="I3154" s="53">
        <x:f t="shared" si="578"/>
        <x:v>4</x:v>
      </x:c>
      <x:c r="J3154" s="53">
        <x:f t="shared" si="579"/>
        <x:v>16</x:v>
      </x:c>
      <x:c r="K3154" s="53">
        <x:f t="shared" si="580"/>
        <x:v>8</x:v>
      </x:c>
      <x:c r="L3154" s="53">
        <x:f t="shared" si="581"/>
        <x:v>28</x:v>
      </x:c>
      <x:c r="M3154" s="54">
        <x:f t="shared" si="582"/>
        <x:v>1637.2536943423788</x:v>
      </x:c>
      <x:c r="N3154" s="54">
        <x:f t="shared" si="583"/>
        <x:v>0.63698173218220755</x:v>
      </x:c>
      <x:c r="O3154" s="55">
        <x:f t="shared" si="584"/>
        <x:v>90304</x:v>
      </x:c>
      <x:c r="P3154" s="55">
        <x:f t="shared" si="585"/>
        <x:v>17600</x:v>
      </x:c>
      <x:c r="Q3154" s="55">
        <x:f t="shared" si="586"/>
        <x:v>40924.543304555191</x:v>
      </x:c>
      <x:c r="R3154" s="55">
        <x:f t="shared" si="587"/>
        <x:v>11779.456695444809</x:v>
      </x:c>
      <x:c r="S3154" s="1" t="str">
        <x:f t="shared" si="588"/>
        <x:v>YES</x:v>
      </x:c>
      <x:c r="T3154" s="1">
        <x:f t="shared" si="589"/>
        <x:v>11779.456695444809</x:v>
      </x:c>
    </x:row>
    <x:row r="3155">
      <x:c r="A3155" s="1"/>
      <x:c r="B3155" s="1"/>
      <x:c r="C3155" s="1"/>
      <x:c r="D3155" s="1"/>
      <x:c r="E3155" s="1"/>
      <x:c r="F3155" s="1"/>
      <x:c r="G3155" s="1"/>
      <x:c r="H3155" s="1"/>
      <x:c r="I3155" s="53">
        <x:f t="shared" si="578"/>
        <x:v>4</x:v>
      </x:c>
      <x:c r="J3155" s="53">
        <x:f t="shared" si="579"/>
        <x:v>16</x:v>
      </x:c>
      <x:c r="K3155" s="53">
        <x:f t="shared" si="580"/>
        <x:v>9</x:v>
      </x:c>
      <x:c r="L3155" s="53">
        <x:f t="shared" si="581"/>
        <x:v>29</x:v>
      </x:c>
      <x:c r="M3155" s="54">
        <x:f t="shared" si="582"/>
        <x:v>1692.5470297827733</x:v>
      </x:c>
      <x:c r="N3155" s="54">
        <x:f t="shared" si="583"/>
        <x:v>0.67537988179359254</x:v>
      </x:c>
      <x:c r="O3155" s="55">
        <x:f t="shared" si="584"/>
        <x:v>93004</x:v>
      </x:c>
      <x:c r="P3155" s="55">
        <x:f t="shared" si="585"/>
        <x:v>18480</x:v>
      </x:c>
      <x:c r="Q3155" s="55">
        <x:f t="shared" si="586"/>
        <x:v>41884.497044839809</x:v>
      </x:c>
      <x:c r="R3155" s="55">
        <x:f t="shared" si="587"/>
        <x:v>12639.502955160191</x:v>
      </x:c>
      <x:c r="S3155" s="1" t="str">
        <x:f t="shared" si="588"/>
        <x:v>YES</x:v>
      </x:c>
      <x:c r="T3155" s="1">
        <x:f t="shared" si="589"/>
        <x:v>12639.502955160191</x:v>
      </x:c>
    </x:row>
    <x:row r="3156">
      <x:c r="A3156" s="1"/>
      <x:c r="B3156" s="1"/>
      <x:c r="C3156" s="1"/>
      <x:c r="D3156" s="1"/>
      <x:c r="E3156" s="1"/>
      <x:c r="F3156" s="1"/>
      <x:c r="G3156" s="1"/>
      <x:c r="H3156" s="1"/>
      <x:c r="I3156" s="53">
        <x:f t="shared" si="578"/>
        <x:v>4</x:v>
      </x:c>
      <x:c r="J3156" s="53">
        <x:f t="shared" si="579"/>
        <x:v>16</x:v>
      </x:c>
      <x:c r="K3156" s="53">
        <x:f t="shared" si="580"/>
        <x:v>10</x:v>
      </x:c>
      <x:c r="L3156" s="53">
        <x:f t="shared" si="581"/>
        <x:v>30</x:v>
      </x:c>
      <x:c r="M3156" s="54">
        <x:f t="shared" si="582"/>
        <x:v>1749.1605712659862</x:v>
      </x:c>
      <x:c r="N3156" s="54">
        <x:f t="shared" si="583"/>
        <x:v>0.71469484115693482</x:v>
      </x:c>
      <x:c r="O3156" s="55">
        <x:f t="shared" si="584"/>
        <x:v>95704</x:v>
      </x:c>
      <x:c r="P3156" s="55">
        <x:f t="shared" si="585"/>
        <x:v>19360</x:v>
      </x:c>
      <x:c r="Q3156" s="55">
        <x:f t="shared" si="586"/>
        <x:v>42867.371028923371</x:v>
      </x:c>
      <x:c r="R3156" s="55">
        <x:f t="shared" si="587"/>
        <x:v>13476.628971076629</x:v>
      </x:c>
      <x:c r="S3156" s="1" t="str">
        <x:f t="shared" si="588"/>
        <x:v>YES</x:v>
      </x:c>
      <x:c r="T3156" s="1">
        <x:f t="shared" si="589"/>
        <x:v>13476.628971076629</x:v>
      </x:c>
    </x:row>
    <x:row r="3157">
      <x:c r="A3157" s="1"/>
      <x:c r="B3157" s="1"/>
      <x:c r="C3157" s="1"/>
      <x:c r="D3157" s="1"/>
      <x:c r="E3157" s="1"/>
      <x:c r="F3157" s="1"/>
      <x:c r="G3157" s="1"/>
      <x:c r="H3157" s="1"/>
      <x:c r="I3157" s="53">
        <x:f t="shared" si="578"/>
        <x:v>4</x:v>
      </x:c>
      <x:c r="J3157" s="53">
        <x:f t="shared" si="579"/>
        <x:v>16</x:v>
      </x:c>
      <x:c r="K3157" s="53">
        <x:f t="shared" si="580"/>
        <x:v>11</x:v>
      </x:c>
      <x:c r="L3157" s="53">
        <x:f t="shared" si="581"/>
        <x:v>31</x:v>
      </x:c>
      <x:c r="M3157" s="54">
        <x:f t="shared" si="582"/>
        <x:v>1807.1186843594251</x:v>
      </x:c>
      <x:c r="N3157" s="54">
        <x:f t="shared" si="583"/>
        <x:v>0.7549435308051563</x:v>
      </x:c>
      <x:c r="O3157" s="55">
        <x:f t="shared" si="584"/>
        <x:v>98404</x:v>
      </x:c>
      <x:c r="P3157" s="55">
        <x:f t="shared" si="585"/>
        <x:v>20240</x:v>
      </x:c>
      <x:c r="Q3157" s="55">
        <x:f t="shared" si="586"/>
        <x:v>43873.588270128908</x:v>
      </x:c>
      <x:c r="R3157" s="55">
        <x:f t="shared" si="587"/>
        <x:v>14290.411729871092</x:v>
      </x:c>
      <x:c r="S3157" s="1" t="str">
        <x:f t="shared" si="588"/>
        <x:v>YES</x:v>
      </x:c>
      <x:c r="T3157" s="1">
        <x:f t="shared" si="589"/>
        <x:v>14290.411729871092</x:v>
      </x:c>
    </x:row>
    <x:row r="3158">
      <x:c r="A3158" s="1"/>
      <x:c r="B3158" s="1"/>
      <x:c r="C3158" s="1"/>
      <x:c r="D3158" s="1"/>
      <x:c r="E3158" s="1"/>
      <x:c r="F3158" s="1"/>
      <x:c r="G3158" s="1"/>
      <x:c r="H3158" s="1"/>
      <x:c r="I3158" s="53">
        <x:f t="shared" si="578"/>
        <x:v>4</x:v>
      </x:c>
      <x:c r="J3158" s="53">
        <x:f t="shared" si="579"/>
        <x:v>16</x:v>
      </x:c>
      <x:c r="K3158" s="53">
        <x:f t="shared" si="580"/>
        <x:v>12</x:v>
      </x:c>
      <x:c r="L3158" s="53">
        <x:f t="shared" si="581"/>
        <x:v>32</x:v>
      </x:c>
      <x:c r="M3158" s="54">
        <x:f t="shared" si="582"/>
        <x:v>1866.4461374874895</x:v>
      </x:c>
      <x:c r="N3158" s="54">
        <x:f t="shared" si="583"/>
        <x:v>0.79614315103297884</x:v>
      </x:c>
      <x:c r="O3158" s="55">
        <x:f t="shared" si="584"/>
        <x:v>101104</x:v>
      </x:c>
      <x:c r="P3158" s="55">
        <x:f t="shared" si="585"/>
        <x:v>21120</x:v>
      </x:c>
      <x:c r="Q3158" s="55">
        <x:f t="shared" si="586"/>
        <x:v>44903.57877582447</x:v>
      </x:c>
      <x:c r="R3158" s="55">
        <x:f t="shared" si="587"/>
        <x:v>15080.42122417553</x:v>
      </x:c>
      <x:c r="S3158" s="1" t="str">
        <x:f t="shared" si="588"/>
        <x:v>YES</x:v>
      </x:c>
      <x:c r="T3158" s="1">
        <x:f t="shared" si="589"/>
        <x:v>15080.42122417553</x:v>
      </x:c>
    </x:row>
    <x:row r="3159">
      <x:c r="A3159" s="1"/>
      <x:c r="B3159" s="1"/>
      <x:c r="C3159" s="1"/>
      <x:c r="D3159" s="1"/>
      <x:c r="E3159" s="1"/>
      <x:c r="F3159" s="1"/>
      <x:c r="G3159" s="1"/>
      <x:c r="H3159" s="1"/>
      <x:c r="I3159" s="53">
        <x:f t="shared" si="578"/>
        <x:v>4</x:v>
      </x:c>
      <x:c r="J3159" s="53">
        <x:f t="shared" si="579"/>
        <x:v>16</x:v>
      </x:c>
      <x:c r="K3159" s="53">
        <x:f t="shared" si="580"/>
        <x:v>13</x:v>
      </x:c>
      <x:c r="L3159" s="53">
        <x:f t="shared" si="581"/>
        <x:v>33</x:v>
      </x:c>
      <x:c r="M3159" s="54">
        <x:f t="shared" si="582"/>
        <x:v>1927.1681081958739</x:v>
      </x:c>
      <x:c r="N3159" s="54">
        <x:f t="shared" si="583"/>
        <x:v>0.83831118624713463</x:v>
      </x:c>
      <x:c r="O3159" s="55">
        <x:f t="shared" si="584"/>
        <x:v>103804</x:v>
      </x:c>
      <x:c r="P3159" s="55">
        <x:f t="shared" si="585"/>
        <x:v>22000</x:v>
      </x:c>
      <x:c r="Q3159" s="55">
        <x:f t="shared" si="586"/>
        <x:v>45957.779656178362</x:v>
      </x:c>
      <x:c r="R3159" s="55">
        <x:f t="shared" si="587"/>
        <x:v>15846.220343821638</x:v>
      </x:c>
      <x:c r="S3159" s="1" t="str">
        <x:f t="shared" si="588"/>
        <x:v>YES</x:v>
      </x:c>
      <x:c r="T3159" s="1">
        <x:f t="shared" si="589"/>
        <x:v>15846.220343821638</x:v>
      </x:c>
    </x:row>
    <x:row r="3160">
      <x:c r="A3160" s="1"/>
      <x:c r="B3160" s="1"/>
      <x:c r="C3160" s="1"/>
      <x:c r="D3160" s="1"/>
      <x:c r="E3160" s="1"/>
      <x:c r="F3160" s="1"/>
      <x:c r="G3160" s="1"/>
      <x:c r="H3160" s="1"/>
      <x:c r="I3160" s="53">
        <x:f t="shared" si="578"/>
        <x:v>4</x:v>
      </x:c>
      <x:c r="J3160" s="53">
        <x:f t="shared" si="579"/>
        <x:v>16</x:v>
      </x:c>
      <x:c r="K3160" s="53">
        <x:f t="shared" si="580"/>
        <x:v>14</x:v>
      </x:c>
      <x:c r="L3160" s="53">
        <x:f t="shared" si="581"/>
        <x:v>34</x:v>
      </x:c>
      <x:c r="M3160" s="54">
        <x:f t="shared" si="582"/>
        <x:v>1989.3101895095351</x:v>
      </x:c>
      <x:c r="N3160" s="54">
        <x:f t="shared" si="583"/>
        <x:v>0.88146540938162166</x:v>
      </x:c>
      <x:c r="O3160" s="55">
        <x:f t="shared" si="584"/>
        <x:v>106504</x:v>
      </x:c>
      <x:c r="P3160" s="55">
        <x:f t="shared" si="585"/>
        <x:v>22880</x:v>
      </x:c>
      <x:c r="Q3160" s="55">
        <x:f t="shared" si="586"/>
        <x:v>47036.635234540539</x:v>
      </x:c>
      <x:c r="R3160" s="55">
        <x:f t="shared" si="587"/>
        <x:v>16587.364765459461</x:v>
      </x:c>
      <x:c r="S3160" s="1" t="str">
        <x:f t="shared" si="588"/>
        <x:v>YES</x:v>
      </x:c>
      <x:c r="T3160" s="1">
        <x:f t="shared" si="589"/>
        <x:v>16587.364765459461</x:v>
      </x:c>
    </x:row>
    <x:row r="3161">
      <x:c r="A3161" s="1"/>
      <x:c r="B3161" s="1"/>
      <x:c r="C3161" s="1"/>
      <x:c r="D3161" s="1"/>
      <x:c r="E3161" s="1"/>
      <x:c r="F3161" s="1"/>
      <x:c r="G3161" s="1"/>
      <x:c r="H3161" s="1"/>
      <x:c r="I3161" s="53">
        <x:f t="shared" si="578"/>
        <x:v>4</x:v>
      </x:c>
      <x:c r="J3161" s="53">
        <x:f t="shared" si="579"/>
        <x:v>16</x:v>
      </x:c>
      <x:c r="K3161" s="53">
        <x:f t="shared" si="580"/>
        <x:v>15</x:v>
      </x:c>
      <x:c r="L3161" s="53">
        <x:f t="shared" si="581"/>
        <x:v>35</x:v>
      </x:c>
      <x:c r="M3161" s="54">
        <x:f t="shared" si="582"/>
        <x:v>2052.8983963856817</x:v>
      </x:c>
      <x:c r="N3161" s="54">
        <x:f t="shared" si="583"/>
        <x:v>0.92562388637894566</x:v>
      </x:c>
      <x:c r="O3161" s="55">
        <x:f t="shared" si="584"/>
        <x:v>109204</x:v>
      </x:c>
      <x:c r="P3161" s="55">
        <x:f t="shared" si="585"/>
        <x:v>23760</x:v>
      </x:c>
      <x:c r="Q3161" s="55">
        <x:f t="shared" si="586"/>
        <x:v>48140.59715947364</x:v>
      </x:c>
      <x:c r="R3161" s="55">
        <x:f t="shared" si="587"/>
        <x:v>17303.40284052636</x:v>
      </x:c>
      <x:c r="S3161" s="1" t="str">
        <x:f t="shared" si="588"/>
        <x:v>YES</x:v>
      </x:c>
      <x:c r="T3161" s="1">
        <x:f t="shared" si="589"/>
        <x:v>17303.40284052636</x:v>
      </x:c>
    </x:row>
    <x:row r="3162">
      <x:c r="A3162" s="1"/>
      <x:c r="B3162" s="1"/>
      <x:c r="C3162" s="1"/>
      <x:c r="D3162" s="1"/>
      <x:c r="E3162" s="1"/>
      <x:c r="F3162" s="1"/>
      <x:c r="G3162" s="1"/>
      <x:c r="H3162" s="1"/>
      <x:c r="I3162" s="53">
        <x:f t="shared" si="578"/>
        <x:v>4</x:v>
      </x:c>
      <x:c r="J3162" s="53">
        <x:f t="shared" si="579"/>
        <x:v>16</x:v>
      </x:c>
      <x:c r="K3162" s="53">
        <x:f t="shared" si="580"/>
        <x:v>16</x:v>
      </x:c>
      <x:c r="L3162" s="53">
        <x:f t="shared" si="581"/>
        <x:v>36</x:v>
      </x:c>
      <x:c r="M3162" s="54">
        <x:f t="shared" si="582"/>
        <x:v>2117.9591722631703</x:v>
      </x:c>
      <x:c r="N3162" s="54">
        <x:f t="shared" si="583"/>
        <x:v>0.97080498073831278</x:v>
      </x:c>
      <x:c r="O3162" s="55">
        <x:f t="shared" si="584"/>
        <x:v>111904</x:v>
      </x:c>
      <x:c r="P3162" s="55">
        <x:f t="shared" si="585"/>
        <x:v>24640</x:v>
      </x:c>
      <x:c r="Q3162" s="55">
        <x:f t="shared" si="586"/>
        <x:v>49270.124518457815</x:v>
      </x:c>
      <x:c r="R3162" s="55">
        <x:f t="shared" si="587"/>
        <x:v>17993.875481542185</x:v>
      </x:c>
      <x:c r="S3162" s="1" t="str">
        <x:f t="shared" si="588"/>
        <x:v>YES</x:v>
      </x:c>
      <x:c r="T3162" s="1">
        <x:f t="shared" si="589"/>
        <x:v>17993.875481542185</x:v>
      </x:c>
    </x:row>
    <x:row r="3163">
      <x:c r="A3163" s="1"/>
      <x:c r="B3163" s="1"/>
      <x:c r="C3163" s="1"/>
      <x:c r="D3163" s="1"/>
      <x:c r="E3163" s="1"/>
      <x:c r="F3163" s="1"/>
      <x:c r="G3163" s="1"/>
      <x:c r="H3163" s="1"/>
      <x:c r="I3163" s="53">
        <x:f t="shared" si="578"/>
        <x:v>4</x:v>
      </x:c>
      <x:c r="J3163" s="53">
        <x:f t="shared" si="579"/>
        <x:v>16</x:v>
      </x:c>
      <x:c r="K3163" s="53">
        <x:f t="shared" si="580"/>
        <x:v>17</x:v>
      </x:c>
      <x:c r="L3163" s="53">
        <x:f t="shared" si="581"/>
        <x:v>37</x:v>
      </x:c>
      <x:c r="M3163" s="54">
        <x:f t="shared" si="582"/>
        <x:v>2184.5193957097108</x:v>
      </x:c>
      <x:c r="N3163" s="54">
        <x:f t="shared" si="583"/>
        <x:v>1.0170273581317437</x:v>
      </x:c>
      <x:c r="O3163" s="55">
        <x:f t="shared" si="584"/>
        <x:v>114604</x:v>
      </x:c>
      <x:c r="P3163" s="55">
        <x:f t="shared" si="585"/>
        <x:v>25520</x:v>
      </x:c>
      <x:c r="Q3163" s="55">
        <x:f t="shared" si="586"/>
        <x:v>50425.683953293585</x:v>
      </x:c>
      <x:c r="R3163" s="55">
        <x:f t="shared" si="587"/>
        <x:v>18658.316046706415</x:v>
      </x:c>
      <x:c r="S3163" s="1" t="str">
        <x:f t="shared" si="588"/>
        <x:v>YES</x:v>
      </x:c>
      <x:c r="T3163" s="1">
        <x:f t="shared" si="589"/>
        <x:v>18658.316046706415</x:v>
      </x:c>
    </x:row>
    <x:row r="3164">
      <x:c r="A3164" s="1"/>
      <x:c r="B3164" s="1"/>
      <x:c r="C3164" s="1"/>
      <x:c r="D3164" s="1"/>
      <x:c r="E3164" s="1"/>
      <x:c r="F3164" s="1"/>
      <x:c r="G3164" s="1"/>
      <x:c r="H3164" s="1"/>
      <x:c r="I3164" s="53">
        <x:f t="shared" si="578"/>
        <x:v>4</x:v>
      </x:c>
      <x:c r="J3164" s="53">
        <x:f t="shared" si="579"/>
        <x:v>16</x:v>
      </x:c>
      <x:c r="K3164" s="53">
        <x:f t="shared" si="580"/>
        <x:v>18</x:v>
      </x:c>
      <x:c r="L3164" s="53">
        <x:f t="shared" si="581"/>
        <x:v>38</x:v>
      </x:c>
      <x:c r="M3164" s="54">
        <x:f t="shared" si="582"/>
        <x:v>2252.6063871682982</x:v>
      </x:c>
      <x:c r="N3164" s="54">
        <x:f t="shared" si="583"/>
        <x:v>1.0643099910890959</x:v>
      </x:c>
      <x:c r="O3164" s="55">
        <x:f t="shared" si="584"/>
        <x:v>117304</x:v>
      </x:c>
      <x:c r="P3164" s="55">
        <x:f t="shared" si="585"/>
        <x:v>26400</x:v>
      </x:c>
      <x:c r="Q3164" s="55">
        <x:f t="shared" si="586"/>
        <x:v>51607.749777227393</x:v>
      </x:c>
      <x:c r="R3164" s="55">
        <x:f t="shared" si="587"/>
        <x:v>19296.250222772607</x:v>
      </x:c>
      <x:c r="S3164" s="1" t="str">
        <x:f t="shared" si="588"/>
        <x:v>YES</x:v>
      </x:c>
      <x:c r="T3164" s="1">
        <x:f t="shared" si="589"/>
        <x:v>19296.250222772607</x:v>
      </x:c>
    </x:row>
    <x:row r="3165">
      <x:c r="A3165" s="1"/>
      <x:c r="B3165" s="1"/>
      <x:c r="C3165" s="1"/>
      <x:c r="D3165" s="1"/>
      <x:c r="E3165" s="1"/>
      <x:c r="F3165" s="1"/>
      <x:c r="G3165" s="1"/>
      <x:c r="H3165" s="1"/>
      <x:c r="I3165" s="53">
        <x:f t="shared" si="578"/>
        <x:v>4</x:v>
      </x:c>
      <x:c r="J3165" s="53">
        <x:f t="shared" si="579"/>
        <x:v>16</x:v>
      </x:c>
      <x:c r="K3165" s="53">
        <x:f t="shared" si="580"/>
        <x:v>19</x:v>
      </x:c>
      <x:c r="L3165" s="53">
        <x:f t="shared" si="581"/>
        <x:v>39</x:v>
      </x:c>
      <x:c r="M3165" s="54">
        <x:f t="shared" si="582"/>
        <x:v>2322.2479158043197</x:v>
      </x:c>
      <x:c r="N3165" s="54">
        <x:f t="shared" si="583"/>
        <x:v>1.1126721637529999</x:v>
      </x:c>
      <x:c r="O3165" s="55">
        <x:f t="shared" si="584"/>
        <x:v>120004</x:v>
      </x:c>
      <x:c r="P3165" s="55">
        <x:f t="shared" si="585"/>
        <x:v>27280</x:v>
      </x:c>
      <x:c r="Q3165" s="55">
        <x:f t="shared" si="586"/>
        <x:v>52816.804093824991</x:v>
      </x:c>
      <x:c r="R3165" s="55">
        <x:f t="shared" si="587"/>
        <x:v>19907.195906175009</x:v>
      </x:c>
      <x:c r="S3165" s="1" t="str">
        <x:f t="shared" si="588"/>
        <x:v>YES</x:v>
      </x:c>
      <x:c r="T3165" s="1">
        <x:f t="shared" si="589"/>
        <x:v>19907.195906175009</x:v>
      </x:c>
    </x:row>
    <x:row r="3166">
      <x:c r="A3166" s="1"/>
      <x:c r="B3166" s="1"/>
      <x:c r="C3166" s="1"/>
      <x:c r="D3166" s="1"/>
      <x:c r="E3166" s="1"/>
      <x:c r="F3166" s="1"/>
      <x:c r="G3166" s="1"/>
      <x:c r="H3166" s="1"/>
      <x:c r="I3166" s="53">
        <x:f t="shared" si="578"/>
        <x:v>4</x:v>
      </x:c>
      <x:c r="J3166" s="53">
        <x:f t="shared" si="579"/>
        <x:v>16</x:v>
      </x:c>
      <x:c r="K3166" s="53">
        <x:f t="shared" si="580"/>
        <x:v>20</x:v>
      </x:c>
      <x:c r="L3166" s="53">
        <x:f t="shared" si="581"/>
        <x:v>40</x:v>
      </x:c>
      <x:c r="M3166" s="54">
        <x:f t="shared" si="582"/>
        <x:v>2393.4722064547968</x:v>
      </x:c>
      <x:c r="N3166" s="54">
        <x:f t="shared" si="583"/>
        <x:v>1.16213347670472</x:v>
      </x:c>
      <x:c r="O3166" s="55">
        <x:f t="shared" si="584"/>
        <x:v>122704</x:v>
      </x:c>
      <x:c r="P3166" s="55">
        <x:f t="shared" si="585"/>
        <x:v>28160</x:v>
      </x:c>
      <x:c r="Q3166" s="55">
        <x:f t="shared" si="586"/>
        <x:v>54053.336917617999</x:v>
      </x:c>
      <x:c r="R3166" s="55">
        <x:f t="shared" si="587"/>
        <x:v>20490.663082382001</x:v>
      </x:c>
      <x:c r="S3166" s="1" t="str">
        <x:f t="shared" si="588"/>
        <x:v>YES</x:v>
      </x:c>
      <x:c r="T3166" s="1">
        <x:f t="shared" si="589"/>
        <x:v>20490.663082382001</x:v>
      </x:c>
    </x:row>
    <x:row r="3167">
      <x:c r="A3167" s="1"/>
      <x:c r="B3167" s="1"/>
      <x:c r="C3167" s="1"/>
      <x:c r="D3167" s="1"/>
      <x:c r="E3167" s="1"/>
      <x:c r="F3167" s="1"/>
      <x:c r="G3167" s="1"/>
      <x:c r="H3167" s="1"/>
      <x:c r="I3167" s="53">
        <x:f t="shared" si="578"/>
        <x:v>4</x:v>
      </x:c>
      <x:c r="J3167" s="53">
        <x:f t="shared" si="579"/>
        <x:v>16</x:v>
      </x:c>
      <x:c r="K3167" s="53">
        <x:f t="shared" si="580"/>
        <x:v>21</x:v>
      </x:c>
      <x:c r="L3167" s="53">
        <x:f t="shared" si="581"/>
        <x:v>41</x:v>
      </x:c>
      <x:c r="M3167" s="54">
        <x:f t="shared" si="582"/>
        <x:v>2466.3079466812405</x:v>
      </x:c>
      <x:c r="N3167" s="54">
        <x:f t="shared" si="583"/>
        <x:v>1.2127138518619727</x:v>
      </x:c>
      <x:c r="O3167" s="55">
        <x:f t="shared" si="584"/>
        <x:v>125404</x:v>
      </x:c>
      <x:c r="P3167" s="55">
        <x:f t="shared" si="585"/>
        <x:v>29040</x:v>
      </x:c>
      <x:c r="Q3167" s="55">
        <x:f t="shared" si="586"/>
        <x:v>55317.846296549309</x:v>
      </x:c>
      <x:c r="R3167" s="55">
        <x:f t="shared" si="587"/>
        <x:v>21046.153703450691</x:v>
      </x:c>
      <x:c r="S3167" s="1" t="str">
        <x:f t="shared" si="588"/>
        <x:v>YES</x:v>
      </x:c>
      <x:c r="T3167" s="1">
        <x:f t="shared" si="589"/>
        <x:v>21046.153703450691</x:v>
      </x:c>
    </x:row>
    <x:row r="3168">
      <x:c r="A3168" s="1"/>
      <x:c r="B3168" s="1"/>
      <x:c r="C3168" s="1"/>
      <x:c r="D3168" s="1"/>
      <x:c r="E3168" s="1"/>
      <x:c r="F3168" s="1"/>
      <x:c r="G3168" s="1"/>
      <x:c r="H3168" s="1"/>
      <x:c r="I3168" s="53">
        <x:f t="shared" si="578"/>
        <x:v>4</x:v>
      </x:c>
      <x:c r="J3168" s="53">
        <x:f t="shared" si="579"/>
        <x:v>16</x:v>
      </x:c>
      <x:c r="K3168" s="53">
        <x:f t="shared" si="580"/>
        <x:v>22</x:v>
      </x:c>
      <x:c r="L3168" s="53">
        <x:f t="shared" si="581"/>
        <x:v>42</x:v>
      </x:c>
      <x:c r="M3168" s="54">
        <x:f t="shared" si="582"/>
        <x:v>2540.784293927637</x:v>
      </x:c>
      <x:c r="N3168" s="54">
        <x:f t="shared" si="583"/>
        <x:v>1.264433537449748</x:v>
      </x:c>
      <x:c r="O3168" s="55">
        <x:f t="shared" si="584"/>
        <x:v>128104</x:v>
      </x:c>
      <x:c r="P3168" s="55">
        <x:f t="shared" si="585"/>
        <x:v>29920</x:v>
      </x:c>
      <x:c r="Q3168" s="55">
        <x:f t="shared" si="586"/>
        <x:v>56610.838436243699</x:v>
      </x:c>
      <x:c r="R3168" s="55">
        <x:f t="shared" si="587"/>
        <x:v>21573.161563756301</x:v>
      </x:c>
      <x:c r="S3168" s="1" t="str">
        <x:f t="shared" si="588"/>
        <x:v>YES</x:v>
      </x:c>
      <x:c r="T3168" s="1">
        <x:f t="shared" si="589"/>
        <x:v>21573.161563756301</x:v>
      </x:c>
    </x:row>
    <x:row r="3169">
      <x:c r="A3169" s="1"/>
      <x:c r="B3169" s="1"/>
      <x:c r="C3169" s="1"/>
      <x:c r="D3169" s="1"/>
      <x:c r="E3169" s="1"/>
      <x:c r="F3169" s="1"/>
      <x:c r="G3169" s="1"/>
      <x:c r="H3169" s="1"/>
      <x:c r="I3169" s="53">
        <x:f t="shared" si="578"/>
        <x:v>4</x:v>
      </x:c>
      <x:c r="J3169" s="53">
        <x:f t="shared" si="579"/>
        <x:v>16</x:v>
      </x:c>
      <x:c r="K3169" s="53">
        <x:f t="shared" si="580"/>
        <x:v>23</x:v>
      </x:c>
      <x:c r="L3169" s="53">
        <x:f t="shared" si="581"/>
        <x:v>43</x:v>
      </x:c>
      <x:c r="M3169" s="54">
        <x:f t="shared" si="582"/>
        <x:v>2616.9308827850737</x:v>
      </x:c>
      <x:c r="N3169" s="54">
        <x:f t="shared" si="583"/>
        <x:v>1.3173131130451901</x:v>
      </x:c>
      <x:c r="O3169" s="55">
        <x:f t="shared" si="584"/>
        <x:v>130804</x:v>
      </x:c>
      <x:c r="P3169" s="55">
        <x:f t="shared" si="585"/>
        <x:v>30800</x:v>
      </x:c>
      <x:c r="Q3169" s="55">
        <x:f t="shared" si="586"/>
        <x:v>57932.827826129753</x:v>
      </x:c>
      <x:c r="R3169" s="55">
        <x:f t="shared" si="587"/>
        <x:v>22071.172173870247</x:v>
      </x:c>
      <x:c r="S3169" s="1" t="str">
        <x:f t="shared" si="588"/>
        <x:v>YES</x:v>
      </x:c>
      <x:c r="T3169" s="1">
        <x:f t="shared" si="589"/>
        <x:v>22071.172173870247</x:v>
      </x:c>
    </x:row>
    <x:row r="3170">
      <x:c r="A3170" s="1"/>
      <x:c r="B3170" s="1"/>
      <x:c r="C3170" s="1"/>
      <x:c r="D3170" s="1"/>
      <x:c r="E3170" s="1"/>
      <x:c r="F3170" s="1"/>
      <x:c r="G3170" s="1"/>
      <x:c r="H3170" s="1"/>
      <x:c r="I3170" s="53">
        <x:f t="shared" si="578"/>
        <x:v>4</x:v>
      </x:c>
      <x:c r="J3170" s="53">
        <x:f t="shared" si="579"/>
        <x:v>16</x:v>
      </x:c>
      <x:c r="K3170" s="53">
        <x:f t="shared" si="580"/>
        <x:v>24</x:v>
      </x:c>
      <x:c r="L3170" s="53">
        <x:f t="shared" si="581"/>
        <x:v>44</x:v>
      </x:c>
      <x:c r="M3170" s="54">
        <x:f t="shared" si="582"/>
        <x:v>2694.7778323645693</x:v>
      </x:c>
      <x:c r="N3170" s="54">
        <x:f t="shared" si="583"/>
        <x:v>1.3713734946976177</x:v>
      </x:c>
      <x:c r="O3170" s="55">
        <x:f t="shared" si="584"/>
        <x:v>133504</x:v>
      </x:c>
      <x:c r="P3170" s="55">
        <x:f t="shared" si="585"/>
        <x:v>31680</x:v>
      </x:c>
      <x:c r="Q3170" s="55">
        <x:f t="shared" si="586"/>
        <x:v>59284.337367440443</x:v>
      </x:c>
      <x:c r="R3170" s="55">
        <x:f t="shared" si="587"/>
        <x:v>22539.662632559557</x:v>
      </x:c>
      <x:c r="S3170" s="1" t="str">
        <x:f t="shared" si="588"/>
        <x:v>YES</x:v>
      </x:c>
      <x:c r="T3170" s="1">
        <x:f t="shared" si="589"/>
        <x:v>22539.662632559557</x:v>
      </x:c>
    </x:row>
    <x:row r="3171">
      <x:c r="A3171" s="1"/>
      <x:c r="B3171" s="1"/>
      <x:c r="C3171" s="1"/>
      <x:c r="D3171" s="1"/>
      <x:c r="E3171" s="1"/>
      <x:c r="F3171" s="1"/>
      <x:c r="G3171" s="1"/>
      <x:c r="H3171" s="1"/>
      <x:c r="I3171" s="53">
        <x:f t="shared" si="578"/>
        <x:v>4</x:v>
      </x:c>
      <x:c r="J3171" s="53">
        <x:f t="shared" si="579"/>
        <x:v>16</x:v>
      </x:c>
      <x:c r="K3171" s="53">
        <x:f t="shared" si="580"/>
        <x:v>25</x:v>
      </x:c>
      <x:c r="L3171" s="53">
        <x:f t="shared" si="581"/>
        <x:v>45</x:v>
      </x:c>
      <x:c r="M3171" s="54">
        <x:f t="shared" si="582"/>
        <x:v>2774.3557537796669</x:v>
      </x:c>
      <x:c r="N3171" s="54">
        <x:f t="shared" si="583"/>
        <x:v>1.4266359401247686</x:v>
      </x:c>
      <x:c r="O3171" s="55">
        <x:f t="shared" si="584"/>
        <x:v>136204</x:v>
      </x:c>
      <x:c r="P3171" s="55">
        <x:f t="shared" si="585"/>
        <x:v>32560</x:v>
      </x:c>
      <x:c r="Q3171" s="55">
        <x:f t="shared" si="586"/>
        <x:v>60665.898503119213</x:v>
      </x:c>
      <x:c r="R3171" s="55">
        <x:f t="shared" si="587"/>
        <x:v>22978.101496880787</x:v>
      </x:c>
      <x:c r="S3171" s="1" t="str">
        <x:f t="shared" si="588"/>
        <x:v>YES</x:v>
      </x:c>
      <x:c r="T3171" s="1">
        <x:f t="shared" si="589"/>
        <x:v>22978.101496880787</x:v>
      </x:c>
    </x:row>
    <x:row r="3172">
      <x:c r="A3172" s="1"/>
      <x:c r="B3172" s="1"/>
      <x:c r="C3172" s="1"/>
      <x:c r="D3172" s="1"/>
      <x:c r="E3172" s="1"/>
      <x:c r="F3172" s="1"/>
      <x:c r="G3172" s="1"/>
      <x:c r="H3172" s="1"/>
      <x:c r="I3172" s="53">
        <x:f t="shared" si="578"/>
        <x:v>4</x:v>
      </x:c>
      <x:c r="J3172" s="53">
        <x:f t="shared" si="579"/>
        <x:v>16</x:v>
      </x:c>
      <x:c r="K3172" s="53">
        <x:f t="shared" si="580"/>
        <x:v>26</x:v>
      </x:c>
      <x:c r="L3172" s="53">
        <x:f t="shared" si="581"/>
        <x:v>46</x:v>
      </x:c>
      <x:c r="M3172" s="54">
        <x:f t="shared" si="582"/>
        <x:v>2855.6957577403846</x:v>
      </x:c>
      <x:c r="N3172" s="54">
        <x:f t="shared" si="583"/>
        <x:v>1.4831220539863781</x:v>
      </x:c>
      <x:c r="O3172" s="55">
        <x:f t="shared" si="584"/>
        <x:v>138904</x:v>
      </x:c>
      <x:c r="P3172" s="55">
        <x:f t="shared" si="585"/>
        <x:v>33440</x:v>
      </x:c>
      <x:c r="Q3172" s="55">
        <x:f t="shared" si="586"/>
        <x:v>62078.05134965945</x:v>
      </x:c>
      <x:c r="R3172" s="55">
        <x:f t="shared" si="587"/>
        <x:v>23385.94865034055</x:v>
      </x:c>
      <x:c r="S3172" s="1" t="str">
        <x:f t="shared" si="588"/>
        <x:v>YES</x:v>
      </x:c>
      <x:c r="T3172" s="1">
        <x:f t="shared" si="589"/>
        <x:v>23385.94865034055</x:v>
      </x:c>
    </x:row>
    <x:row r="3173">
      <x:c r="A3173" s="1"/>
      <x:c r="B3173" s="1"/>
      <x:c r="C3173" s="1"/>
      <x:c r="D3173" s="1"/>
      <x:c r="E3173" s="1"/>
      <x:c r="F3173" s="1"/>
      <x:c r="G3173" s="1"/>
      <x:c r="H3173" s="1"/>
      <x:c r="I3173" s="53">
        <x:f t="shared" si="578"/>
        <x:v>4</x:v>
      </x:c>
      <x:c r="J3173" s="53">
        <x:f t="shared" si="579"/>
        <x:v>16</x:v>
      </x:c>
      <x:c r="K3173" s="53">
        <x:f t="shared" si="580"/>
        <x:v>27</x:v>
      </x:c>
      <x:c r="L3173" s="53">
        <x:f t="shared" si="581"/>
        <x:v>47</x:v>
      </x:c>
      <x:c r="M3173" s="54">
        <x:f t="shared" si="582"/>
        <x:v>2938.8294622601416</x:v>
      </x:c>
      <x:c r="N3173" s="54">
        <x:f t="shared" si="583"/>
        <x:v>1.5408537932362094</x:v>
      </x:c>
      <x:c r="O3173" s="55">
        <x:f t="shared" si="584"/>
        <x:v>141604</x:v>
      </x:c>
      <x:c r="P3173" s="55">
        <x:f t="shared" si="585"/>
        <x:v>34320</x:v>
      </x:c>
      <x:c r="Q3173" s="55">
        <x:f t="shared" si="586"/>
        <x:v>63521.344830905233</x:v>
      </x:c>
      <x:c r="R3173" s="55">
        <x:f t="shared" si="587"/>
        <x:v>23762.655169094767</x:v>
      </x:c>
      <x:c r="S3173" s="1" t="str">
        <x:f t="shared" si="588"/>
        <x:v>YES</x:v>
      </x:c>
      <x:c r="T3173" s="1">
        <x:f t="shared" si="589"/>
        <x:v>23762.655169094767</x:v>
      </x:c>
    </x:row>
    <x:row r="3174">
      <x:c r="A3174" s="1"/>
      <x:c r="B3174" s="1"/>
      <x:c r="C3174" s="1"/>
      <x:c r="D3174" s="1"/>
      <x:c r="E3174" s="1"/>
      <x:c r="F3174" s="1"/>
      <x:c r="G3174" s="1"/>
      <x:c r="H3174" s="1"/>
      <x:c r="I3174" s="53">
        <x:f t="shared" si="578"/>
        <x:v>4</x:v>
      </x:c>
      <x:c r="J3174" s="53">
        <x:f t="shared" si="579"/>
        <x:v>16</x:v>
      </x:c>
      <x:c r="K3174" s="53">
        <x:f t="shared" si="580"/>
        <x:v>28</x:v>
      </x:c>
      <x:c r="L3174" s="53">
        <x:f t="shared" si="581"/>
        <x:v>48</x:v>
      </x:c>
      <x:c r="M3174" s="54">
        <x:f t="shared" si="582"/>
        <x:v>3023.7890004772953</x:v>
      </x:c>
      <x:c r="N3174" s="54">
        <x:f t="shared" si="583"/>
        <x:v>1.5998534725536773</x:v>
      </x:c>
      <x:c r="O3174" s="55">
        <x:f t="shared" si="584"/>
        <x:v>144304</x:v>
      </x:c>
      <x:c r="P3174" s="55">
        <x:f t="shared" si="585"/>
        <x:v>35200</x:v>
      </x:c>
      <x:c r="Q3174" s="55">
        <x:f t="shared" si="586"/>
        <x:v>64996.336813841932</x:v>
      </x:c>
      <x:c r="R3174" s="55">
        <x:f t="shared" si="587"/>
        <x:v>24107.663186158068</x:v>
      </x:c>
      <x:c r="S3174" s="1" t="str">
        <x:f t="shared" si="588"/>
        <x:v>YES</x:v>
      </x:c>
      <x:c r="T3174" s="1">
        <x:f t="shared" si="589"/>
        <x:v>24107.663186158068</x:v>
      </x:c>
    </x:row>
    <x:row r="3175">
      <x:c r="A3175" s="1"/>
      <x:c r="B3175" s="1"/>
      <x:c r="C3175" s="1"/>
      <x:c r="D3175" s="1"/>
      <x:c r="E3175" s="1"/>
      <x:c r="F3175" s="1"/>
      <x:c r="G3175" s="1"/>
      <x:c r="H3175" s="1"/>
      <x:c r="I3175" s="53">
        <x:f t="shared" si="578"/>
        <x:v>4</x:v>
      </x:c>
      <x:c r="J3175" s="53">
        <x:f t="shared" si="579"/>
        <x:v>16</x:v>
      </x:c>
      <x:c r="K3175" s="53">
        <x:f t="shared" si="580"/>
        <x:v>29</x:v>
      </x:c>
      <x:c r="L3175" s="53">
        <x:f t="shared" si="581"/>
        <x:v>49</x:v>
      </x:c>
      <x:c r="M3175" s="54">
        <x:f t="shared" si="582"/>
        <x:v>3110.6070285929486</x:v>
      </x:c>
      <x:c r="N3175" s="54">
        <x:f t="shared" si="583"/>
        <x:v>1.6601437698562143</x:v>
      </x:c>
      <x:c r="O3175" s="55">
        <x:f t="shared" si="584"/>
        <x:v>147004</x:v>
      </x:c>
      <x:c r="P3175" s="55">
        <x:f t="shared" si="585"/>
        <x:v>36080</x:v>
      </x:c>
      <x:c r="Q3175" s="55">
        <x:f t="shared" si="586"/>
        <x:v>66503.594246405351</x:v>
      </x:c>
      <x:c r="R3175" s="55">
        <x:f t="shared" si="587"/>
        <x:v>24420.405753594649</x:v>
      </x:c>
      <x:c r="S3175" s="1" t="str">
        <x:f t="shared" si="588"/>
        <x:v>YES</x:v>
      </x:c>
      <x:c r="T3175" s="1">
        <x:f t="shared" si="589"/>
        <x:v>24420.405753594649</x:v>
      </x:c>
    </x:row>
    <x:row r="3176">
      <x:c r="A3176" s="1"/>
      <x:c r="B3176" s="1"/>
      <x:c r="C3176" s="1"/>
      <x:c r="D3176" s="1"/>
      <x:c r="E3176" s="1"/>
      <x:c r="F3176" s="1"/>
      <x:c r="G3176" s="1"/>
      <x:c r="H3176" s="1"/>
      <x:c r="I3176" s="53">
        <x:f t="shared" si="578"/>
        <x:v>4</x:v>
      </x:c>
      <x:c r="J3176" s="53">
        <x:f t="shared" si="579"/>
        <x:v>16</x:v>
      </x:c>
      <x:c r="K3176" s="53">
        <x:f t="shared" si="580"/>
        <x:v>30</x:v>
      </x:c>
      <x:c r="L3176" s="53">
        <x:f t="shared" si="581"/>
        <x:v>50</x:v>
      </x:c>
      <x:c r="M3176" s="54">
        <x:f t="shared" si="582"/>
        <x:v>3199.3167339267193</x:v>
      </x:c>
      <x:c r="N3176" s="54">
        <x:f t="shared" si="583"/>
        <x:v>1.721747731893555</x:v>
      </x:c>
      <x:c r="O3176" s="55">
        <x:f t="shared" si="584"/>
        <x:v>149704</x:v>
      </x:c>
      <x:c r="P3176" s="55">
        <x:f t="shared" si="585"/>
        <x:v>36960</x:v>
      </x:c>
      <x:c r="Q3176" s="55">
        <x:f t="shared" si="586"/>
        <x:v>68043.693297338876</x:v>
      </x:c>
      <x:c r="R3176" s="55">
        <x:f t="shared" si="587"/>
        <x:v>24700.306702661124</x:v>
      </x:c>
      <x:c r="S3176" s="1" t="str">
        <x:f t="shared" si="588"/>
        <x:v>YES</x:v>
      </x:c>
      <x:c r="T3176" s="1">
        <x:f t="shared" si="589"/>
        <x:v>24700.306702661124</x:v>
      </x:c>
    </x:row>
    <x:row r="3177">
      <x:c r="A3177" s="1"/>
      <x:c r="B3177" s="1"/>
      <x:c r="C3177" s="1"/>
      <x:c r="D3177" s="1"/>
      <x:c r="E3177" s="1"/>
      <x:c r="F3177" s="1"/>
      <x:c r="G3177" s="1"/>
      <x:c r="H3177" s="1"/>
      <x:c r="I3177" s="53">
        <x:f t="shared" si="578"/>
        <x:v>4</x:v>
      </x:c>
      <x:c r="J3177" s="53">
        <x:f t="shared" si="579"/>
        <x:v>17</x:v>
      </x:c>
      <x:c r="K3177" s="53">
        <x:f t="shared" si="580"/>
        <x:v>0</x:v>
      </x:c>
      <x:c r="L3177" s="53">
        <x:f t="shared" si="581"/>
        <x:v>21</x:v>
      </x:c>
      <x:c r="M3177" s="54">
        <x:f t="shared" si="582"/>
        <x:v>1303.1013132003095</x:v>
      </x:c>
      <x:c r="N3177" s="54">
        <x:f t="shared" si="583"/>
        <x:v>0.40493146750021491</x:v>
      </x:c>
      <x:c r="O3177" s="55">
        <x:f t="shared" si="584"/>
        <x:v>70798</x:v>
      </x:c>
      <x:c r="P3177" s="55">
        <x:f t="shared" si="585"/>
        <x:v>11000</x:v>
      </x:c>
      <x:c r="Q3177" s="55">
        <x:f t="shared" si="586"/>
        <x:v>35123.286687505373</x:v>
      </x:c>
      <x:c r="R3177" s="55">
        <x:f t="shared" si="587"/>
        <x:v>4674.7133124946267</x:v>
      </x:c>
      <x:c r="S3177" s="1" t="str">
        <x:f t="shared" si="588"/>
        <x:v>YES</x:v>
      </x:c>
      <x:c r="T3177" s="1">
        <x:f t="shared" si="589"/>
        <x:v>4674.7133124946267</x:v>
      </x:c>
    </x:row>
    <x:row r="3178">
      <x:c r="A3178" s="1"/>
      <x:c r="B3178" s="1"/>
      <x:c r="C3178" s="1"/>
      <x:c r="D3178" s="1"/>
      <x:c r="E3178" s="1"/>
      <x:c r="F3178" s="1"/>
      <x:c r="G3178" s="1"/>
      <x:c r="H3178" s="1"/>
      <x:c r="I3178" s="53">
        <x:f t="shared" si="578"/>
        <x:v>4</x:v>
      </x:c>
      <x:c r="J3178" s="53">
        <x:f t="shared" si="579"/>
        <x:v>17</x:v>
      </x:c>
      <x:c r="K3178" s="53">
        <x:f t="shared" si="580"/>
        <x:v>1</x:v>
      </x:c>
      <x:c r="L3178" s="53">
        <x:f t="shared" si="581"/>
        <x:v>22</x:v>
      </x:c>
      <x:c r="M3178" s="54">
        <x:f t="shared" si="582"/>
        <x:v>1348.6638132003095</x:v>
      </x:c>
      <x:c r="N3178" s="54">
        <x:f t="shared" si="583"/>
        <x:v>0.43657209250021495</x:v>
      </x:c>
      <x:c r="O3178" s="55">
        <x:f t="shared" si="584"/>
        <x:v>73498</x:v>
      </x:c>
      <x:c r="P3178" s="55">
        <x:f t="shared" si="585"/>
        <x:v>11880</x:v>
      </x:c>
      <x:c r="Q3178" s="55">
        <x:f t="shared" si="586"/>
        <x:v>35914.302312505373</x:v>
      </x:c>
      <x:c r="R3178" s="55">
        <x:f t="shared" si="587"/>
        <x:v>5703.6976874946267</x:v>
      </x:c>
      <x:c r="S3178" s="1" t="str">
        <x:f t="shared" si="588"/>
        <x:v>YES</x:v>
      </x:c>
      <x:c r="T3178" s="1">
        <x:f t="shared" si="589"/>
        <x:v>5703.6976874946267</x:v>
      </x:c>
    </x:row>
    <x:row r="3179">
      <x:c r="A3179" s="1"/>
      <x:c r="B3179" s="1"/>
      <x:c r="C3179" s="1"/>
      <x:c r="D3179" s="1"/>
      <x:c r="E3179" s="1"/>
      <x:c r="F3179" s="1"/>
      <x:c r="G3179" s="1"/>
      <x:c r="H3179" s="1"/>
      <x:c r="I3179" s="53">
        <x:f t="shared" si="578"/>
        <x:v>4</x:v>
      </x:c>
      <x:c r="J3179" s="53">
        <x:f t="shared" si="579"/>
        <x:v>17</x:v>
      </x:c>
      <x:c r="K3179" s="53">
        <x:f t="shared" si="580"/>
        <x:v>2</x:v>
      </x:c>
      <x:c r="L3179" s="53">
        <x:f t="shared" si="581"/>
        <x:v>23</x:v>
      </x:c>
      <x:c r="M3179" s="54">
        <x:f t="shared" si="582"/>
        <x:v>1395.3653757003094</x:v>
      </x:c>
      <x:c r="N3179" s="54">
        <x:f t="shared" si="583"/>
        <x:v>0.46900373312521487</x:v>
      </x:c>
      <x:c r="O3179" s="55">
        <x:f t="shared" si="584"/>
        <x:v>76198</x:v>
      </x:c>
      <x:c r="P3179" s="55">
        <x:f t="shared" si="585"/>
        <x:v>12760</x:v>
      </x:c>
      <x:c r="Q3179" s="55">
        <x:f t="shared" si="586"/>
        <x:v>36725.093328130373</x:v>
      </x:c>
      <x:c r="R3179" s="55">
        <x:f t="shared" si="587"/>
        <x:v>6712.9066718696267</x:v>
      </x:c>
      <x:c r="S3179" s="1" t="str">
        <x:f t="shared" si="588"/>
        <x:v>YES</x:v>
      </x:c>
      <x:c r="T3179" s="1">
        <x:f t="shared" si="589"/>
        <x:v>6712.9066718696267</x:v>
      </x:c>
    </x:row>
    <x:row r="3180">
      <x:c r="A3180" s="1"/>
      <x:c r="B3180" s="1"/>
      <x:c r="C3180" s="1"/>
      <x:c r="D3180" s="1"/>
      <x:c r="E3180" s="1"/>
      <x:c r="F3180" s="1"/>
      <x:c r="G3180" s="1"/>
      <x:c r="H3180" s="1"/>
      <x:c r="I3180" s="53">
        <x:f t="shared" si="578"/>
        <x:v>4</x:v>
      </x:c>
      <x:c r="J3180" s="53">
        <x:f t="shared" si="579"/>
        <x:v>17</x:v>
      </x:c>
      <x:c r="K3180" s="53">
        <x:f t="shared" si="580"/>
        <x:v>3</x:v>
      </x:c>
      <x:c r="L3180" s="53">
        <x:f t="shared" si="581"/>
        <x:v>24</x:v>
      </x:c>
      <x:c r="M3180" s="54">
        <x:f t="shared" si="582"/>
        <x:v>1443.2273581221846</x:v>
      </x:c>
      <x:c r="N3180" s="54">
        <x:f t="shared" si="583"/>
        <x:v>0.50224122091818368</x:v>
      </x:c>
      <x:c r="O3180" s="55">
        <x:f t="shared" si="584"/>
        <x:v>78898</x:v>
      </x:c>
      <x:c r="P3180" s="55">
        <x:f t="shared" si="585"/>
        <x:v>13640</x:v>
      </x:c>
      <x:c r="Q3180" s="55">
        <x:f t="shared" si="586"/>
        <x:v>37556.030522954592</x:v>
      </x:c>
      <x:c r="R3180" s="55">
        <x:f t="shared" si="587"/>
        <x:v>7701.969477045408</x:v>
      </x:c>
      <x:c r="S3180" s="1" t="str">
        <x:f t="shared" si="588"/>
        <x:v>YES</x:v>
      </x:c>
      <x:c r="T3180" s="1">
        <x:f t="shared" si="589"/>
        <x:v>7701.969477045408</x:v>
      </x:c>
    </x:row>
    <x:row r="3181">
      <x:c r="A3181" s="1"/>
      <x:c r="B3181" s="1"/>
      <x:c r="C3181" s="1"/>
      <x:c r="D3181" s="1"/>
      <x:c r="E3181" s="1"/>
      <x:c r="F3181" s="1"/>
      <x:c r="G3181" s="1"/>
      <x:c r="H3181" s="1"/>
      <x:c r="I3181" s="53">
        <x:f t="shared" si="578"/>
        <x:v>4</x:v>
      </x:c>
      <x:c r="J3181" s="53">
        <x:f t="shared" si="579"/>
        <x:v>17</x:v>
      </x:c>
      <x:c r="K3181" s="53">
        <x:f t="shared" si="580"/>
        <x:v>4</x:v>
      </x:c>
      <x:c r="L3181" s="53">
        <x:f t="shared" si="581"/>
        <x:v>25</x:v>
      </x:c>
      <x:c r="M3181" s="54">
        <x:f t="shared" si="582"/>
        <x:v>1492.2714738448408</x:v>
      </x:c>
      <x:c r="N3181" s="54">
        <x:f t="shared" si="583"/>
        <x:v>0.53629963461447272</x:v>
      </x:c>
      <x:c r="O3181" s="55">
        <x:f t="shared" si="584"/>
        <x:v>81598</x:v>
      </x:c>
      <x:c r="P3181" s="55">
        <x:f t="shared" si="585"/>
        <x:v>14520</x:v>
      </x:c>
      <x:c r="Q3181" s="55">
        <x:f t="shared" si="586"/>
        <x:v>38407.490865361819</x:v>
      </x:c>
      <x:c r="R3181" s="55">
        <x:f t="shared" si="587"/>
        <x:v>8670.5091346381814</x:v>
      </x:c>
      <x:c r="S3181" s="1" t="str">
        <x:f t="shared" si="588"/>
        <x:v>YES</x:v>
      </x:c>
      <x:c r="T3181" s="1">
        <x:f t="shared" si="589"/>
        <x:v>8670.5091346381814</x:v>
      </x:c>
    </x:row>
    <x:row r="3182">
      <x:c r="A3182" s="1"/>
      <x:c r="B3182" s="1"/>
      <x:c r="C3182" s="1"/>
      <x:c r="D3182" s="1"/>
      <x:c r="E3182" s="1"/>
      <x:c r="F3182" s="1"/>
      <x:c r="G3182" s="1"/>
      <x:c r="H3182" s="1"/>
      <x:c r="I3182" s="53" t="n">
        <x:f t="shared" ref="I3182:I3245" si="590">INT((ROW()-ROW($I$46))/((CARROT_CAP+1)*(MESCLUN_CAP+1)))</x:f>
        <x:v>4</x:v>
      </x:c>
      <x:c r="J3182" s="53" t="n">
        <x:f t="shared" ref="J3182:J3245" si="591">MOD(INT((ROW()-ROW($I$46))/(MESCLUN_CAP+1)),CARROT_CAP+1)</x:f>
        <x:v>17</x:v>
      </x:c>
      <x:c r="K3182" s="53" t="n">
        <x:f t="shared" ref="K3182:K3245" si="592">MOD(ROW()-ROW($I$46),MESCLUN_CAP+1)</x:f>
        <x:v>5</x:v>
      </x:c>
      <x:c r="L3182" s="53" t="n">
        <x:f t="shared" ref="L3182:L3245" si="593">SUM(I3182:K3182)</x:f>
        <x:v>26</x:v>
      </x:c>
      <x:c r="M3182" s="54" t="n">
        <x:f t="shared" ref="M3182:M3245" si="594">I3182*TOMATO_HOURS*WEEKS*(1+TOMATO_DIM)^I3182+J3182*CARROT_HOURS*WEEKS*(1+CARROT_DIM)^J3182+K3182*MESCLUN_HOURS*WEEKS*(1+MESCLUN_DIM)^K3182</x:f>
        <x:v>1542.519797766044</x:v>
      </x:c>
      <x:c r="N3182" s="54" t="n">
        <x:f t="shared" ref="N3182:N3245" si="595">MAX(M3182-FARMER_HOURS,0)/TEMP_HOURS_PER_WORKER</x:f>
        <x:v>0.5711943040041971</x:v>
      </x:c>
      <x:c r="O3182" s="55" t="n">
        <x:f t="shared" ref="O3182:O3245" si="596">I3182*TOMATO_PRICE+J3182*CARROT_PRICE+K3182*MESCLUN_PRICE</x:f>
        <x:v>84298</x:v>
      </x:c>
      <x:c r="P3182" s="55" t="n">
        <x:f t="shared" ref="P3182:P3245" si="597">I3182*TOMATO_FERTILIZER+J3182*CARROT_FERTILIZER+K3182*MESCLUN_FERTILIZER</x:f>
        <x:v>15400</x:v>
      </x:c>
      <x:c r="Q3182" s="55" t="n">
        <x:f t="shared" ref="Q3182:Q3245" si="598">MIN(M3182,FARMER_HOURS)*FARMER_RATE+MAX(M3182-FARMER_HOURS,0)*TEMP_RATE</x:f>
        <x:v>39279.85760010493</x:v>
      </x:c>
      <x:c r="R3182" s="55" t="n">
        <x:f t="shared" ref="R3182:R3245" si="599">O3182-P3182-Q3182-FIXED_COST</x:f>
        <x:v>9618.14239989507</x:v>
      </x:c>
      <x:c r="S3182" s="1" t="str">
        <x:f t="shared" ref="S3182:S3245" si="600">IF(AND(L3182&lt;=TOTAL_BED_CAP,N3182&lt;=TEMP_WORKER_CAP),"YES","NO")</x:f>
        <x:v>YES</x:v>
      </x:c>
      <x:c r="T3182" s="1" t="n">
        <x:f t="shared" ref="T3182:T3245" si="601">IF(S3182="YES",R3182,-1E+99)</x:f>
        <x:v>9618.14239989507</x:v>
      </x:c>
    </x:row>
    <x:row r="3183">
      <x:c r="A3183" s="1"/>
      <x:c r="B3183" s="1"/>
      <x:c r="C3183" s="1"/>
      <x:c r="D3183" s="1"/>
      <x:c r="E3183" s="1"/>
      <x:c r="F3183" s="1"/>
      <x:c r="G3183" s="1"/>
      <x:c r="H3183" s="1"/>
      <x:c r="I3183" s="53">
        <x:f t="shared" si="590"/>
        <x:v>4</x:v>
      </x:c>
      <x:c r="J3183" s="53">
        <x:f t="shared" si="591"/>
        <x:v>17</x:v>
      </x:c>
      <x:c r="K3183" s="53">
        <x:f t="shared" si="592"/>
        <x:v>6</x:v>
      </x:c>
      <x:c r="L3183" s="53">
        <x:f t="shared" si="593"/>
        <x:v>27</x:v>
      </x:c>
      <x:c r="M3183" s="54">
        <x:f t="shared" si="594"/>
        <x:v>1593.9947719476772</x:v>
      </x:c>
      <x:c r="N3183" s="54">
        <x:f t="shared" si="595"/>
        <x:v>0.60694081385255361</x:v>
      </x:c>
      <x:c r="O3183" s="55">
        <x:f t="shared" si="596"/>
        <x:v>86998</x:v>
      </x:c>
      <x:c r="P3183" s="55">
        <x:f t="shared" si="597"/>
        <x:v>16280</x:v>
      </x:c>
      <x:c r="Q3183" s="55">
        <x:f t="shared" si="598"/>
        <x:v>40173.520346313839</x:v>
      </x:c>
      <x:c r="R3183" s="55">
        <x:f t="shared" si="599"/>
        <x:v>10544.479653686161</x:v>
      </x:c>
      <x:c r="S3183" s="1" t="str">
        <x:f t="shared" si="600"/>
        <x:v>YES</x:v>
      </x:c>
      <x:c r="T3183" s="1">
        <x:f t="shared" si="601"/>
        <x:v>10544.479653686161</x:v>
      </x:c>
    </x:row>
    <x:row r="3184">
      <x:c r="A3184" s="1"/>
      <x:c r="B3184" s="1"/>
      <x:c r="C3184" s="1"/>
      <x:c r="D3184" s="1"/>
      <x:c r="E3184" s="1"/>
      <x:c r="F3184" s="1"/>
      <x:c r="G3184" s="1"/>
      <x:c r="H3184" s="1"/>
      <x:c r="I3184" s="53">
        <x:f t="shared" si="590"/>
        <x:v>4</x:v>
      </x:c>
      <x:c r="J3184" s="53">
        <x:f t="shared" si="591"/>
        <x:v>17</x:v>
      </x:c>
      <x:c r="K3184" s="53">
        <x:f t="shared" si="592"/>
        <x:v>7</x:v>
      </x:c>
      <x:c r="L3184" s="53">
        <x:f t="shared" si="593"/>
        <x:v>28</x:v>
      </x:c>
      <x:c r="M3184" s="54">
        <x:f t="shared" si="594"/>
        <x:v>1646.7192113456376</x:v>
      </x:c>
      <x:c r="N3184" s="54">
        <x:f t="shared" si="595"/>
        <x:v>0.64355500787891506</x:v>
      </x:c>
      <x:c r="O3184" s="55">
        <x:f t="shared" si="596"/>
        <x:v>89698</x:v>
      </x:c>
      <x:c r="P3184" s="55">
        <x:f t="shared" si="597"/>
        <x:v>17160</x:v>
      </x:c>
      <x:c r="Q3184" s="55">
        <x:f t="shared" si="598"/>
        <x:v>41088.875196972876</x:v>
      </x:c>
      <x:c r="R3184" s="55">
        <x:f t="shared" si="599"/>
        <x:v>11449.124803027124</x:v>
      </x:c>
      <x:c r="S3184" s="1" t="str">
        <x:f t="shared" si="600"/>
        <x:v>YES</x:v>
      </x:c>
      <x:c r="T3184" s="1">
        <x:f t="shared" si="601"/>
        <x:v>11449.124803027124</x:v>
      </x:c>
    </x:row>
    <x:row r="3185">
      <x:c r="A3185" s="1"/>
      <x:c r="B3185" s="1"/>
      <x:c r="C3185" s="1"/>
      <x:c r="D3185" s="1"/>
      <x:c r="E3185" s="1"/>
      <x:c r="F3185" s="1"/>
      <x:c r="G3185" s="1"/>
      <x:c r="H3185" s="1"/>
      <x:c r="I3185" s="53">
        <x:f t="shared" si="590"/>
        <x:v>4</x:v>
      </x:c>
      <x:c r="J3185" s="53">
        <x:f t="shared" si="591"/>
        <x:v>17</x:v>
      </x:c>
      <x:c r="K3185" s="53">
        <x:f t="shared" si="592"/>
        <x:v>8</x:v>
      </x:c>
      <x:c r="L3185" s="53">
        <x:f t="shared" si="593"/>
        <x:v>29</x:v>
      </x:c>
      <x:c r="M3185" s="54">
        <x:f t="shared" si="594"/>
        <x:v>1700.7163096256179</x:v>
      </x:c>
      <x:c r="N3185" s="54">
        <x:f t="shared" si="595"/>
        <x:v>0.68105299279556797</x:v>
      </x:c>
      <x:c r="O3185" s="55">
        <x:f t="shared" si="596"/>
        <x:v>92398</x:v>
      </x:c>
      <x:c r="P3185" s="55">
        <x:f t="shared" si="597"/>
        <x:v>18040</x:v>
      </x:c>
      <x:c r="Q3185" s="55">
        <x:f t="shared" si="598"/>
        <x:v>42026.324819889196</x:v>
      </x:c>
      <x:c r="R3185" s="55">
        <x:f t="shared" si="599"/>
        <x:v>12331.675180110804</x:v>
      </x:c>
      <x:c r="S3185" s="1" t="str">
        <x:f t="shared" si="600"/>
        <x:v>YES</x:v>
      </x:c>
      <x:c r="T3185" s="1">
        <x:f t="shared" si="601"/>
        <x:v>12331.675180110804</x:v>
      </x:c>
    </x:row>
    <x:row r="3186">
      <x:c r="A3186" s="1"/>
      <x:c r="B3186" s="1"/>
      <x:c r="C3186" s="1"/>
      <x:c r="D3186" s="1"/>
      <x:c r="E3186" s="1"/>
      <x:c r="F3186" s="1"/>
      <x:c r="G3186" s="1"/>
      <x:c r="H3186" s="1"/>
      <x:c r="I3186" s="53">
        <x:f t="shared" si="590"/>
        <x:v>4</x:v>
      </x:c>
      <x:c r="J3186" s="53">
        <x:f t="shared" si="591"/>
        <x:v>17</x:v>
      </x:c>
      <x:c r="K3186" s="53">
        <x:f t="shared" si="592"/>
        <x:v>9</x:v>
      </x:c>
      <x:c r="L3186" s="53">
        <x:f t="shared" si="593"/>
        <x:v>30</x:v>
      </x:c>
      <x:c r="M3186" s="54">
        <x:f t="shared" si="594"/>
        <x:v>1756.0096450660124</x:v>
      </x:c>
      <x:c r="N3186" s="54">
        <x:f t="shared" si="595"/>
        <x:v>0.71945114240695307</x:v>
      </x:c>
      <x:c r="O3186" s="55">
        <x:f t="shared" si="596"/>
        <x:v>95098</x:v>
      </x:c>
      <x:c r="P3186" s="55">
        <x:f t="shared" si="597"/>
        <x:v>18920</x:v>
      </x:c>
      <x:c r="Q3186" s="55">
        <x:f t="shared" si="598"/>
        <x:v>42986.278560173829</x:v>
      </x:c>
      <x:c r="R3186" s="55">
        <x:f t="shared" si="599"/>
        <x:v>13191.721439826171</x:v>
      </x:c>
      <x:c r="S3186" s="1" t="str">
        <x:f t="shared" si="600"/>
        <x:v>YES</x:v>
      </x:c>
      <x:c r="T3186" s="1">
        <x:f t="shared" si="601"/>
        <x:v>13191.721439826171</x:v>
      </x:c>
    </x:row>
    <x:row r="3187">
      <x:c r="A3187" s="1"/>
      <x:c r="B3187" s="1"/>
      <x:c r="C3187" s="1"/>
      <x:c r="D3187" s="1"/>
      <x:c r="E3187" s="1"/>
      <x:c r="F3187" s="1"/>
      <x:c r="G3187" s="1"/>
      <x:c r="H3187" s="1"/>
      <x:c r="I3187" s="53">
        <x:f t="shared" si="590"/>
        <x:v>4</x:v>
      </x:c>
      <x:c r="J3187" s="53">
        <x:f t="shared" si="591"/>
        <x:v>17</x:v>
      </x:c>
      <x:c r="K3187" s="53">
        <x:f t="shared" si="592"/>
        <x:v>10</x:v>
      </x:c>
      <x:c r="L3187" s="53">
        <x:f t="shared" si="593"/>
        <x:v>31</x:v>
      </x:c>
      <x:c r="M3187" s="54">
        <x:f t="shared" si="594"/>
        <x:v>1812.6231865492252</x:v>
      </x:c>
      <x:c r="N3187" s="54">
        <x:f t="shared" si="595"/>
        <x:v>0.75876610177029535</x:v>
      </x:c>
      <x:c r="O3187" s="55">
        <x:f t="shared" si="596"/>
        <x:v>97798</x:v>
      </x:c>
      <x:c r="P3187" s="55">
        <x:f t="shared" si="597"/>
        <x:v>19800</x:v>
      </x:c>
      <x:c r="Q3187" s="55">
        <x:f t="shared" si="598"/>
        <x:v>43969.152544257384</x:v>
      </x:c>
      <x:c r="R3187" s="55">
        <x:f t="shared" si="599"/>
        <x:v>14028.847455742616</x:v>
      </x:c>
      <x:c r="S3187" s="1" t="str">
        <x:f t="shared" si="600"/>
        <x:v>YES</x:v>
      </x:c>
      <x:c r="T3187" s="1">
        <x:f t="shared" si="601"/>
        <x:v>14028.847455742616</x:v>
      </x:c>
    </x:row>
    <x:row r="3188">
      <x:c r="A3188" s="1"/>
      <x:c r="B3188" s="1"/>
      <x:c r="C3188" s="1"/>
      <x:c r="D3188" s="1"/>
      <x:c r="E3188" s="1"/>
      <x:c r="F3188" s="1"/>
      <x:c r="G3188" s="1"/>
      <x:c r="H3188" s="1"/>
      <x:c r="I3188" s="53">
        <x:f t="shared" si="590"/>
        <x:v>4</x:v>
      </x:c>
      <x:c r="J3188" s="53">
        <x:f t="shared" si="591"/>
        <x:v>17</x:v>
      </x:c>
      <x:c r="K3188" s="53">
        <x:f t="shared" si="592"/>
        <x:v>11</x:v>
      </x:c>
      <x:c r="L3188" s="53">
        <x:f t="shared" si="593"/>
        <x:v>32</x:v>
      </x:c>
      <x:c r="M3188" s="54">
        <x:f t="shared" si="594"/>
        <x:v>1870.5812996426644</x:v>
      </x:c>
      <x:c r="N3188" s="54">
        <x:f t="shared" si="595"/>
        <x:v>0.79901479141851695</x:v>
      </x:c>
      <x:c r="O3188" s="55">
        <x:f t="shared" si="596"/>
        <x:v>100498</x:v>
      </x:c>
      <x:c r="P3188" s="55">
        <x:f t="shared" si="597"/>
        <x:v>20680</x:v>
      </x:c>
      <x:c r="Q3188" s="55">
        <x:f t="shared" si="598"/>
        <x:v>44975.369785462921</x:v>
      </x:c>
      <x:c r="R3188" s="55">
        <x:f t="shared" si="599"/>
        <x:v>14842.630214537079</x:v>
      </x:c>
      <x:c r="S3188" s="1" t="str">
        <x:f t="shared" si="600"/>
        <x:v>YES</x:v>
      </x:c>
      <x:c r="T3188" s="1">
        <x:f t="shared" si="601"/>
        <x:v>14842.630214537079</x:v>
      </x:c>
    </x:row>
    <x:row r="3189">
      <x:c r="A3189" s="1"/>
      <x:c r="B3189" s="1"/>
      <x:c r="C3189" s="1"/>
      <x:c r="D3189" s="1"/>
      <x:c r="E3189" s="1"/>
      <x:c r="F3189" s="1"/>
      <x:c r="G3189" s="1"/>
      <x:c r="H3189" s="1"/>
      <x:c r="I3189" s="53">
        <x:f t="shared" si="590"/>
        <x:v>4</x:v>
      </x:c>
      <x:c r="J3189" s="53">
        <x:f t="shared" si="591"/>
        <x:v>17</x:v>
      </x:c>
      <x:c r="K3189" s="53">
        <x:f t="shared" si="592"/>
        <x:v>12</x:v>
      </x:c>
      <x:c r="L3189" s="53">
        <x:f t="shared" si="593"/>
        <x:v>33</x:v>
      </x:c>
      <x:c r="M3189" s="54">
        <x:f t="shared" si="594"/>
        <x:v>1929.9087527707288</x:v>
      </x:c>
      <x:c r="N3189" s="54">
        <x:f t="shared" si="595"/>
        <x:v>0.84021441164633948</x:v>
      </x:c>
      <x:c r="O3189" s="55">
        <x:f t="shared" si="596"/>
        <x:v>103198</x:v>
      </x:c>
      <x:c r="P3189" s="55">
        <x:f t="shared" si="597"/>
        <x:v>21560</x:v>
      </x:c>
      <x:c r="Q3189" s="55">
        <x:f t="shared" si="598"/>
        <x:v>46005.360291158489</x:v>
      </x:c>
      <x:c r="R3189" s="55">
        <x:f t="shared" si="599"/>
        <x:v>15632.639708841511</x:v>
      </x:c>
      <x:c r="S3189" s="1" t="str">
        <x:f t="shared" si="600"/>
        <x:v>YES</x:v>
      </x:c>
      <x:c r="T3189" s="1">
        <x:f t="shared" si="601"/>
        <x:v>15632.639708841511</x:v>
      </x:c>
    </x:row>
    <x:row r="3190">
      <x:c r="A3190" s="1"/>
      <x:c r="B3190" s="1"/>
      <x:c r="C3190" s="1"/>
      <x:c r="D3190" s="1"/>
      <x:c r="E3190" s="1"/>
      <x:c r="F3190" s="1"/>
      <x:c r="G3190" s="1"/>
      <x:c r="H3190" s="1"/>
      <x:c r="I3190" s="53">
        <x:f t="shared" si="590"/>
        <x:v>4</x:v>
      </x:c>
      <x:c r="J3190" s="53">
        <x:f t="shared" si="591"/>
        <x:v>17</x:v>
      </x:c>
      <x:c r="K3190" s="53">
        <x:f t="shared" si="592"/>
        <x:v>13</x:v>
      </x:c>
      <x:c r="L3190" s="53">
        <x:f t="shared" si="593"/>
        <x:v>34</x:v>
      </x:c>
      <x:c r="M3190" s="54">
        <x:f t="shared" si="594"/>
        <x:v>1990.6307234791129</x:v>
      </x:c>
      <x:c r="N3190" s="54">
        <x:f t="shared" si="595"/>
        <x:v>0.88238244686049505</x:v>
      </x:c>
      <x:c r="O3190" s="55">
        <x:f t="shared" si="596"/>
        <x:v>105898</x:v>
      </x:c>
      <x:c r="P3190" s="55">
        <x:f t="shared" si="597"/>
        <x:v>22440</x:v>
      </x:c>
      <x:c r="Q3190" s="55">
        <x:f t="shared" si="598"/>
        <x:v>47059.561171512381</x:v>
      </x:c>
      <x:c r="R3190" s="55">
        <x:f t="shared" si="599"/>
        <x:v>16398.438828487619</x:v>
      </x:c>
      <x:c r="S3190" s="1" t="str">
        <x:f t="shared" si="600"/>
        <x:v>YES</x:v>
      </x:c>
      <x:c r="T3190" s="1">
        <x:f t="shared" si="601"/>
        <x:v>16398.438828487619</x:v>
      </x:c>
    </x:row>
    <x:row r="3191">
      <x:c r="A3191" s="1"/>
      <x:c r="B3191" s="1"/>
      <x:c r="C3191" s="1"/>
      <x:c r="D3191" s="1"/>
      <x:c r="E3191" s="1"/>
      <x:c r="F3191" s="1"/>
      <x:c r="G3191" s="1"/>
      <x:c r="H3191" s="1"/>
      <x:c r="I3191" s="53">
        <x:f t="shared" si="590"/>
        <x:v>4</x:v>
      </x:c>
      <x:c r="J3191" s="53">
        <x:f t="shared" si="591"/>
        <x:v>17</x:v>
      </x:c>
      <x:c r="K3191" s="53">
        <x:f t="shared" si="592"/>
        <x:v>14</x:v>
      </x:c>
      <x:c r="L3191" s="53">
        <x:f t="shared" si="593"/>
        <x:v>35</x:v>
      </x:c>
      <x:c r="M3191" s="54">
        <x:f t="shared" si="594"/>
        <x:v>2052.772804792774</x:v>
      </x:c>
      <x:c r="N3191" s="54">
        <x:f t="shared" si="595"/>
        <x:v>0.92553666999498196</x:v>
      </x:c>
      <x:c r="O3191" s="55">
        <x:f t="shared" si="596"/>
        <x:v>108598</x:v>
      </x:c>
      <x:c r="P3191" s="55">
        <x:f t="shared" si="597"/>
        <x:v>23320</x:v>
      </x:c>
      <x:c r="Q3191" s="55">
        <x:f t="shared" si="598"/>
        <x:v>48138.416749874552</x:v>
      </x:c>
      <x:c r="R3191" s="55">
        <x:f t="shared" si="599"/>
        <x:v>17139.583250125448</x:v>
      </x:c>
      <x:c r="S3191" s="1" t="str">
        <x:f t="shared" si="600"/>
        <x:v>YES</x:v>
      </x:c>
      <x:c r="T3191" s="1">
        <x:f t="shared" si="601"/>
        <x:v>17139.583250125448</x:v>
      </x:c>
    </x:row>
    <x:row r="3192">
      <x:c r="A3192" s="1"/>
      <x:c r="B3192" s="1"/>
      <x:c r="C3192" s="1"/>
      <x:c r="D3192" s="1"/>
      <x:c r="E3192" s="1"/>
      <x:c r="F3192" s="1"/>
      <x:c r="G3192" s="1"/>
      <x:c r="H3192" s="1"/>
      <x:c r="I3192" s="53">
        <x:f t="shared" si="590"/>
        <x:v>4</x:v>
      </x:c>
      <x:c r="J3192" s="53">
        <x:f t="shared" si="591"/>
        <x:v>17</x:v>
      </x:c>
      <x:c r="K3192" s="53">
        <x:f t="shared" si="592"/>
        <x:v>15</x:v>
      </x:c>
      <x:c r="L3192" s="53">
        <x:f t="shared" si="593"/>
        <x:v>36</x:v>
      </x:c>
      <x:c r="M3192" s="54">
        <x:f t="shared" si="594"/>
        <x:v>2116.3610116689206</x:v>
      </x:c>
      <x:c r="N3192" s="54">
        <x:f t="shared" si="595"/>
        <x:v>0.96969514699230597</x:v>
      </x:c>
      <x:c r="O3192" s="55">
        <x:f t="shared" si="596"/>
        <x:v>111298</x:v>
      </x:c>
      <x:c r="P3192" s="55">
        <x:f t="shared" si="597"/>
        <x:v>24200</x:v>
      </x:c>
      <x:c r="Q3192" s="55">
        <x:f t="shared" si="598"/>
        <x:v>49242.378674807653</x:v>
      </x:c>
      <x:c r="R3192" s="55">
        <x:f t="shared" si="599"/>
        <x:v>17855.621325192347</x:v>
      </x:c>
      <x:c r="S3192" s="1" t="str">
        <x:f t="shared" si="600"/>
        <x:v>YES</x:v>
      </x:c>
      <x:c r="T3192" s="1">
        <x:f t="shared" si="601"/>
        <x:v>17855.621325192347</x:v>
      </x:c>
    </x:row>
    <x:row r="3193">
      <x:c r="A3193" s="1"/>
      <x:c r="B3193" s="1"/>
      <x:c r="C3193" s="1"/>
      <x:c r="D3193" s="1"/>
      <x:c r="E3193" s="1"/>
      <x:c r="F3193" s="1"/>
      <x:c r="G3193" s="1"/>
      <x:c r="H3193" s="1"/>
      <x:c r="I3193" s="53">
        <x:f t="shared" si="590"/>
        <x:v>4</x:v>
      </x:c>
      <x:c r="J3193" s="53">
        <x:f t="shared" si="591"/>
        <x:v>17</x:v>
      </x:c>
      <x:c r="K3193" s="53">
        <x:f t="shared" si="592"/>
        <x:v>16</x:v>
      </x:c>
      <x:c r="L3193" s="53">
        <x:f t="shared" si="593"/>
        <x:v>37</x:v>
      </x:c>
      <x:c r="M3193" s="54">
        <x:f t="shared" si="594"/>
        <x:v>2181.4217875464096</x:v>
      </x:c>
      <x:c r="N3193" s="54">
        <x:f t="shared" si="595"/>
        <x:v>1.0148762413516734</x:v>
      </x:c>
      <x:c r="O3193" s="55">
        <x:f t="shared" si="596"/>
        <x:v>113998</x:v>
      </x:c>
      <x:c r="P3193" s="55">
        <x:f t="shared" si="597"/>
        <x:v>25080</x:v>
      </x:c>
      <x:c r="Q3193" s="55">
        <x:f t="shared" si="598"/>
        <x:v>50371.906033791834</x:v>
      </x:c>
      <x:c r="R3193" s="55">
        <x:f t="shared" si="599"/>
        <x:v>18546.093966208166</x:v>
      </x:c>
      <x:c r="S3193" s="1" t="str">
        <x:f t="shared" si="600"/>
        <x:v>YES</x:v>
      </x:c>
      <x:c r="T3193" s="1">
        <x:f t="shared" si="601"/>
        <x:v>18546.093966208166</x:v>
      </x:c>
    </x:row>
    <x:row r="3194">
      <x:c r="A3194" s="1"/>
      <x:c r="B3194" s="1"/>
      <x:c r="C3194" s="1"/>
      <x:c r="D3194" s="1"/>
      <x:c r="E3194" s="1"/>
      <x:c r="F3194" s="1"/>
      <x:c r="G3194" s="1"/>
      <x:c r="H3194" s="1"/>
      <x:c r="I3194" s="53">
        <x:f t="shared" si="590"/>
        <x:v>4</x:v>
      </x:c>
      <x:c r="J3194" s="53">
        <x:f t="shared" si="591"/>
        <x:v>17</x:v>
      </x:c>
      <x:c r="K3194" s="53">
        <x:f t="shared" si="592"/>
        <x:v>17</x:v>
      </x:c>
      <x:c r="L3194" s="53">
        <x:f t="shared" si="593"/>
        <x:v>38</x:v>
      </x:c>
      <x:c r="M3194" s="54">
        <x:f t="shared" si="594"/>
        <x:v>2247.9820109929501</x:v>
      </x:c>
      <x:c r="N3194" s="54">
        <x:f t="shared" si="595"/>
        <x:v>1.0610986187451041</x:v>
      </x:c>
      <x:c r="O3194" s="55">
        <x:f t="shared" si="596"/>
        <x:v>116698</x:v>
      </x:c>
      <x:c r="P3194" s="55">
        <x:f t="shared" si="597"/>
        <x:v>25960</x:v>
      </x:c>
      <x:c r="Q3194" s="55">
        <x:f t="shared" si="598"/>
        <x:v>51527.465468627604</x:v>
      </x:c>
      <x:c r="R3194" s="55">
        <x:f t="shared" si="599"/>
        <x:v>19210.534531372396</x:v>
      </x:c>
      <x:c r="S3194" s="1" t="str">
        <x:f t="shared" si="600"/>
        <x:v>YES</x:v>
      </x:c>
      <x:c r="T3194" s="1">
        <x:f t="shared" si="601"/>
        <x:v>19210.534531372396</x:v>
      </x:c>
    </x:row>
    <x:row r="3195">
      <x:c r="A3195" s="1"/>
      <x:c r="B3195" s="1"/>
      <x:c r="C3195" s="1"/>
      <x:c r="D3195" s="1"/>
      <x:c r="E3195" s="1"/>
      <x:c r="F3195" s="1"/>
      <x:c r="G3195" s="1"/>
      <x:c r="H3195" s="1"/>
      <x:c r="I3195" s="53">
        <x:f t="shared" si="590"/>
        <x:v>4</x:v>
      </x:c>
      <x:c r="J3195" s="53">
        <x:f t="shared" si="591"/>
        <x:v>17</x:v>
      </x:c>
      <x:c r="K3195" s="53">
        <x:f t="shared" si="592"/>
        <x:v>18</x:v>
      </x:c>
      <x:c r="L3195" s="53">
        <x:f t="shared" si="593"/>
        <x:v>39</x:v>
      </x:c>
      <x:c r="M3195" s="54">
        <x:f t="shared" si="594"/>
        <x:v>2316.0690024515375</x:v>
      </x:c>
      <x:c r="N3195" s="54">
        <x:f t="shared" si="595"/>
        <x:v>1.1083812517024565</x:v>
      </x:c>
      <x:c r="O3195" s="55">
        <x:f t="shared" si="596"/>
        <x:v>119398</x:v>
      </x:c>
      <x:c r="P3195" s="55">
        <x:f t="shared" si="597"/>
        <x:v>26840</x:v>
      </x:c>
      <x:c r="Q3195" s="55">
        <x:f t="shared" si="598"/>
        <x:v>52709.531292561413</x:v>
      </x:c>
      <x:c r="R3195" s="55">
        <x:f t="shared" si="599"/>
        <x:v>19848.468707438587</x:v>
      </x:c>
      <x:c r="S3195" s="1" t="str">
        <x:f t="shared" si="600"/>
        <x:v>YES</x:v>
      </x:c>
      <x:c r="T3195" s="1">
        <x:f t="shared" si="601"/>
        <x:v>19848.468707438587</x:v>
      </x:c>
    </x:row>
    <x:row r="3196">
      <x:c r="A3196" s="1"/>
      <x:c r="B3196" s="1"/>
      <x:c r="C3196" s="1"/>
      <x:c r="D3196" s="1"/>
      <x:c r="E3196" s="1"/>
      <x:c r="F3196" s="1"/>
      <x:c r="G3196" s="1"/>
      <x:c r="H3196" s="1"/>
      <x:c r="I3196" s="53">
        <x:f t="shared" si="590"/>
        <x:v>4</x:v>
      </x:c>
      <x:c r="J3196" s="53">
        <x:f t="shared" si="591"/>
        <x:v>17</x:v>
      </x:c>
      <x:c r="K3196" s="53">
        <x:f t="shared" si="592"/>
        <x:v>19</x:v>
      </x:c>
      <x:c r="L3196" s="53">
        <x:f t="shared" si="593"/>
        <x:v>40</x:v>
      </x:c>
      <x:c r="M3196" s="54">
        <x:f t="shared" si="594"/>
        <x:v>2385.710531087559</x:v>
      </x:c>
      <x:c r="N3196" s="54">
        <x:f t="shared" si="595"/>
        <x:v>1.1567434243663604</x:v>
      </x:c>
      <x:c r="O3196" s="55">
        <x:f t="shared" si="596"/>
        <x:v>122098</x:v>
      </x:c>
      <x:c r="P3196" s="55">
        <x:f t="shared" si="597"/>
        <x:v>27720</x:v>
      </x:c>
      <x:c r="Q3196" s="55">
        <x:f t="shared" si="598"/>
        <x:v>53918.58560915901</x:v>
      </x:c>
      <x:c r="R3196" s="55">
        <x:f t="shared" si="599"/>
        <x:v>20459.41439084099</x:v>
      </x:c>
      <x:c r="S3196" s="1" t="str">
        <x:f t="shared" si="600"/>
        <x:v>YES</x:v>
      </x:c>
      <x:c r="T3196" s="1">
        <x:f t="shared" si="601"/>
        <x:v>20459.41439084099</x:v>
      </x:c>
    </x:row>
    <x:row r="3197">
      <x:c r="A3197" s="1"/>
      <x:c r="B3197" s="1"/>
      <x:c r="C3197" s="1"/>
      <x:c r="D3197" s="1"/>
      <x:c r="E3197" s="1"/>
      <x:c r="F3197" s="1"/>
      <x:c r="G3197" s="1"/>
      <x:c r="H3197" s="1"/>
      <x:c r="I3197" s="53">
        <x:f t="shared" si="590"/>
        <x:v>4</x:v>
      </x:c>
      <x:c r="J3197" s="53">
        <x:f t="shared" si="591"/>
        <x:v>17</x:v>
      </x:c>
      <x:c r="K3197" s="53">
        <x:f t="shared" si="592"/>
        <x:v>20</x:v>
      </x:c>
      <x:c r="L3197" s="53">
        <x:f t="shared" si="593"/>
        <x:v>41</x:v>
      </x:c>
      <x:c r="M3197" s="54">
        <x:f t="shared" si="594"/>
        <x:v>2456.9348217380361</x:v>
      </x:c>
      <x:c r="N3197" s="54">
        <x:f t="shared" si="595"/>
        <x:v>1.2062047373180806</x:v>
      </x:c>
      <x:c r="O3197" s="55">
        <x:f t="shared" si="596"/>
        <x:v>124798</x:v>
      </x:c>
      <x:c r="P3197" s="55">
        <x:f t="shared" si="597"/>
        <x:v>28600</x:v>
      </x:c>
      <x:c r="Q3197" s="55">
        <x:f t="shared" si="598"/>
        <x:v>55155.118432952018</x:v>
      </x:c>
      <x:c r="R3197" s="55">
        <x:f t="shared" si="599"/>
        <x:v>21042.881567047982</x:v>
      </x:c>
      <x:c r="S3197" s="1" t="str">
        <x:f t="shared" si="600"/>
        <x:v>YES</x:v>
      </x:c>
      <x:c r="T3197" s="1">
        <x:f t="shared" si="601"/>
        <x:v>21042.881567047982</x:v>
      </x:c>
    </x:row>
    <x:row r="3198">
      <x:c r="A3198" s="1"/>
      <x:c r="B3198" s="1"/>
      <x:c r="C3198" s="1"/>
      <x:c r="D3198" s="1"/>
      <x:c r="E3198" s="1"/>
      <x:c r="F3198" s="1"/>
      <x:c r="G3198" s="1"/>
      <x:c r="H3198" s="1"/>
      <x:c r="I3198" s="53">
        <x:f t="shared" si="590"/>
        <x:v>4</x:v>
      </x:c>
      <x:c r="J3198" s="53">
        <x:f t="shared" si="591"/>
        <x:v>17</x:v>
      </x:c>
      <x:c r="K3198" s="53">
        <x:f t="shared" si="592"/>
        <x:v>21</x:v>
      </x:c>
      <x:c r="L3198" s="53">
        <x:f t="shared" si="593"/>
        <x:v>42</x:v>
      </x:c>
      <x:c r="M3198" s="54">
        <x:f t="shared" si="594"/>
        <x:v>2529.7705619644798</x:v>
      </x:c>
      <x:c r="N3198" s="54">
        <x:f t="shared" si="595"/>
        <x:v>1.2567851124753333</x:v>
      </x:c>
      <x:c r="O3198" s="55">
        <x:f t="shared" si="596"/>
        <x:v>127498</x:v>
      </x:c>
      <x:c r="P3198" s="55">
        <x:f t="shared" si="597"/>
        <x:v>29480</x:v>
      </x:c>
      <x:c r="Q3198" s="55">
        <x:f t="shared" si="598"/>
        <x:v>56419.627811883329</x:v>
      </x:c>
      <x:c r="R3198" s="55">
        <x:f t="shared" si="599"/>
        <x:v>21598.372188116671</x:v>
      </x:c>
      <x:c r="S3198" s="1" t="str">
        <x:f t="shared" si="600"/>
        <x:v>YES</x:v>
      </x:c>
      <x:c r="T3198" s="1">
        <x:f t="shared" si="601"/>
        <x:v>21598.372188116671</x:v>
      </x:c>
    </x:row>
    <x:row r="3199">
      <x:c r="A3199" s="1"/>
      <x:c r="B3199" s="1"/>
      <x:c r="C3199" s="1"/>
      <x:c r="D3199" s="1"/>
      <x:c r="E3199" s="1"/>
      <x:c r="F3199" s="1"/>
      <x:c r="G3199" s="1"/>
      <x:c r="H3199" s="1"/>
      <x:c r="I3199" s="53">
        <x:f t="shared" si="590"/>
        <x:v>4</x:v>
      </x:c>
      <x:c r="J3199" s="53">
        <x:f t="shared" si="591"/>
        <x:v>17</x:v>
      </x:c>
      <x:c r="K3199" s="53">
        <x:f t="shared" si="592"/>
        <x:v>22</x:v>
      </x:c>
      <x:c r="L3199" s="53">
        <x:f t="shared" si="593"/>
        <x:v>43</x:v>
      </x:c>
      <x:c r="M3199" s="54">
        <x:f t="shared" si="594"/>
        <x:v>2604.2469092108759</x:v>
      </x:c>
      <x:c r="N3199" s="54">
        <x:f t="shared" si="595"/>
        <x:v>1.3085047980631082</x:v>
      </x:c>
      <x:c r="O3199" s="55">
        <x:f t="shared" si="596"/>
        <x:v>130198</x:v>
      </x:c>
      <x:c r="P3199" s="55">
        <x:f t="shared" si="597"/>
        <x:v>30360</x:v>
      </x:c>
      <x:c r="Q3199" s="55">
        <x:f t="shared" si="598"/>
        <x:v>57712.619951577704</x:v>
      </x:c>
      <x:c r="R3199" s="55">
        <x:f t="shared" si="599"/>
        <x:v>22125.380048422296</x:v>
      </x:c>
      <x:c r="S3199" s="1" t="str">
        <x:f t="shared" si="600"/>
        <x:v>YES</x:v>
      </x:c>
      <x:c r="T3199" s="1">
        <x:f t="shared" si="601"/>
        <x:v>22125.380048422296</x:v>
      </x:c>
    </x:row>
    <x:row r="3200">
      <x:c r="A3200" s="1"/>
      <x:c r="B3200" s="1"/>
      <x:c r="C3200" s="1"/>
      <x:c r="D3200" s="1"/>
      <x:c r="E3200" s="1"/>
      <x:c r="F3200" s="1"/>
      <x:c r="G3200" s="1"/>
      <x:c r="H3200" s="1"/>
      <x:c r="I3200" s="53">
        <x:f t="shared" si="590"/>
        <x:v>4</x:v>
      </x:c>
      <x:c r="J3200" s="53">
        <x:f t="shared" si="591"/>
        <x:v>17</x:v>
      </x:c>
      <x:c r="K3200" s="53">
        <x:f t="shared" si="592"/>
        <x:v>23</x:v>
      </x:c>
      <x:c r="L3200" s="53">
        <x:f t="shared" si="593"/>
        <x:v>44</x:v>
      </x:c>
      <x:c r="M3200" s="54">
        <x:f t="shared" si="594"/>
        <x:v>2680.3934980683125</x:v>
      </x:c>
      <x:c r="N3200" s="54">
        <x:f t="shared" si="595"/>
        <x:v>1.3613843736585503</x:v>
      </x:c>
      <x:c r="O3200" s="55">
        <x:f t="shared" si="596"/>
        <x:v>132898</x:v>
      </x:c>
      <x:c r="P3200" s="55">
        <x:f t="shared" si="597"/>
        <x:v>31240</x:v>
      </x:c>
      <x:c r="Q3200" s="55">
        <x:f t="shared" si="598"/>
        <x:v>59034.609341463758</x:v>
      </x:c>
      <x:c r="R3200" s="55">
        <x:f t="shared" si="599"/>
        <x:v>22623.390658536242</x:v>
      </x:c>
      <x:c r="S3200" s="1" t="str">
        <x:f t="shared" si="600"/>
        <x:v>YES</x:v>
      </x:c>
      <x:c r="T3200" s="1">
        <x:f t="shared" si="601"/>
        <x:v>22623.390658536242</x:v>
      </x:c>
    </x:row>
    <x:row r="3201">
      <x:c r="A3201" s="1"/>
      <x:c r="B3201" s="1"/>
      <x:c r="C3201" s="1"/>
      <x:c r="D3201" s="1"/>
      <x:c r="E3201" s="1"/>
      <x:c r="F3201" s="1"/>
      <x:c r="G3201" s="1"/>
      <x:c r="H3201" s="1"/>
      <x:c r="I3201" s="53">
        <x:f t="shared" si="590"/>
        <x:v>4</x:v>
      </x:c>
      <x:c r="J3201" s="53">
        <x:f t="shared" si="591"/>
        <x:v>17</x:v>
      </x:c>
      <x:c r="K3201" s="53">
        <x:f t="shared" si="592"/>
        <x:v>24</x:v>
      </x:c>
      <x:c r="L3201" s="53">
        <x:f t="shared" si="593"/>
        <x:v>45</x:v>
      </x:c>
      <x:c r="M3201" s="54">
        <x:f t="shared" si="594"/>
        <x:v>2758.2404476478087</x:v>
      </x:c>
      <x:c r="N3201" s="54">
        <x:f t="shared" si="595"/>
        <x:v>1.4154447553109781</x:v>
      </x:c>
      <x:c r="O3201" s="55">
        <x:f t="shared" si="596"/>
        <x:v>135598</x:v>
      </x:c>
      <x:c r="P3201" s="55">
        <x:f t="shared" si="597"/>
        <x:v>32120</x:v>
      </x:c>
      <x:c r="Q3201" s="55">
        <x:f t="shared" si="598"/>
        <x:v>60386.118882774455</x:v>
      </x:c>
      <x:c r="R3201" s="55">
        <x:f t="shared" si="599"/>
        <x:v>23091.881117225545</x:v>
      </x:c>
      <x:c r="S3201" s="1" t="str">
        <x:f t="shared" si="600"/>
        <x:v>YES</x:v>
      </x:c>
      <x:c r="T3201" s="1">
        <x:f t="shared" si="601"/>
        <x:v>23091.881117225545</x:v>
      </x:c>
    </x:row>
    <x:row r="3202">
      <x:c r="A3202" s="1"/>
      <x:c r="B3202" s="1"/>
      <x:c r="C3202" s="1"/>
      <x:c r="D3202" s="1"/>
      <x:c r="E3202" s="1"/>
      <x:c r="F3202" s="1"/>
      <x:c r="G3202" s="1"/>
      <x:c r="H3202" s="1"/>
      <x:c r="I3202" s="53">
        <x:f t="shared" si="590"/>
        <x:v>4</x:v>
      </x:c>
      <x:c r="J3202" s="53">
        <x:f t="shared" si="591"/>
        <x:v>17</x:v>
      </x:c>
      <x:c r="K3202" s="53">
        <x:f t="shared" si="592"/>
        <x:v>25</x:v>
      </x:c>
      <x:c r="L3202" s="53">
        <x:f t="shared" si="593"/>
        <x:v>46</x:v>
      </x:c>
      <x:c r="M3202" s="54">
        <x:f t="shared" si="594"/>
        <x:v>2837.8183690629057</x:v>
      </x:c>
      <x:c r="N3202" s="54">
        <x:f t="shared" si="595"/>
        <x:v>1.470707200738129</x:v>
      </x:c>
      <x:c r="O3202" s="55">
        <x:f t="shared" si="596"/>
        <x:v>138298</x:v>
      </x:c>
      <x:c r="P3202" s="55">
        <x:f t="shared" si="597"/>
        <x:v>33000</x:v>
      </x:c>
      <x:c r="Q3202" s="55">
        <x:f t="shared" si="598"/>
        <x:v>61767.680018453226</x:v>
      </x:c>
      <x:c r="R3202" s="55">
        <x:f t="shared" si="599"/>
        <x:v>23530.319981546774</x:v>
      </x:c>
      <x:c r="S3202" s="1" t="str">
        <x:f t="shared" si="600"/>
        <x:v>YES</x:v>
      </x:c>
      <x:c r="T3202" s="1">
        <x:f t="shared" si="601"/>
        <x:v>23530.319981546774</x:v>
      </x:c>
    </x:row>
    <x:row r="3203">
      <x:c r="A3203" s="1"/>
      <x:c r="B3203" s="1"/>
      <x:c r="C3203" s="1"/>
      <x:c r="D3203" s="1"/>
      <x:c r="E3203" s="1"/>
      <x:c r="F3203" s="1"/>
      <x:c r="G3203" s="1"/>
      <x:c r="H3203" s="1"/>
      <x:c r="I3203" s="53">
        <x:f t="shared" si="590"/>
        <x:v>4</x:v>
      </x:c>
      <x:c r="J3203" s="53">
        <x:f t="shared" si="591"/>
        <x:v>17</x:v>
      </x:c>
      <x:c r="K3203" s="53">
        <x:f t="shared" si="592"/>
        <x:v>26</x:v>
      </x:c>
      <x:c r="L3203" s="53">
        <x:f t="shared" si="593"/>
        <x:v>47</x:v>
      </x:c>
      <x:c r="M3203" s="54">
        <x:f t="shared" si="594"/>
        <x:v>2919.1583730236239</x:v>
      </x:c>
      <x:c r="N3203" s="54">
        <x:f t="shared" si="595"/>
        <x:v>1.5271933145997387</x:v>
      </x:c>
      <x:c r="O3203" s="55">
        <x:f t="shared" si="596"/>
        <x:v>140998</x:v>
      </x:c>
      <x:c r="P3203" s="55">
        <x:f t="shared" si="597"/>
        <x:v>33880</x:v>
      </x:c>
      <x:c r="Q3203" s="55">
        <x:f t="shared" si="598"/>
        <x:v>63179.83286499347</x:v>
      </x:c>
      <x:c r="R3203" s="55">
        <x:f t="shared" si="599"/>
        <x:v>23938.16713500653</x:v>
      </x:c>
      <x:c r="S3203" s="1" t="str">
        <x:f t="shared" si="600"/>
        <x:v>YES</x:v>
      </x:c>
      <x:c r="T3203" s="1">
        <x:f t="shared" si="601"/>
        <x:v>23938.16713500653</x:v>
      </x:c>
    </x:row>
    <x:row r="3204">
      <x:c r="A3204" s="1"/>
      <x:c r="B3204" s="1"/>
      <x:c r="C3204" s="1"/>
      <x:c r="D3204" s="1"/>
      <x:c r="E3204" s="1"/>
      <x:c r="F3204" s="1"/>
      <x:c r="G3204" s="1"/>
      <x:c r="H3204" s="1"/>
      <x:c r="I3204" s="53">
        <x:f t="shared" si="590"/>
        <x:v>4</x:v>
      </x:c>
      <x:c r="J3204" s="53">
        <x:f t="shared" si="591"/>
        <x:v>17</x:v>
      </x:c>
      <x:c r="K3204" s="53">
        <x:f t="shared" si="592"/>
        <x:v>27</x:v>
      </x:c>
      <x:c r="L3204" s="53">
        <x:f t="shared" si="593"/>
        <x:v>48</x:v>
      </x:c>
      <x:c r="M3204" s="54">
        <x:f t="shared" si="594"/>
        <x:v>3002.2920775433804</x:v>
      </x:c>
      <x:c r="N3204" s="54">
        <x:f t="shared" si="595"/>
        <x:v>1.5849250538495698</x:v>
      </x:c>
      <x:c r="O3204" s="55">
        <x:f t="shared" si="596"/>
        <x:v>143698</x:v>
      </x:c>
      <x:c r="P3204" s="55">
        <x:f t="shared" si="597"/>
        <x:v>34760</x:v>
      </x:c>
      <x:c r="Q3204" s="55">
        <x:f t="shared" si="598"/>
        <x:v>64623.126346239245</x:v>
      </x:c>
      <x:c r="R3204" s="55">
        <x:f t="shared" si="599"/>
        <x:v>24314.873653760755</x:v>
      </x:c>
      <x:c r="S3204" s="1" t="str">
        <x:f t="shared" si="600"/>
        <x:v>YES</x:v>
      </x:c>
      <x:c r="T3204" s="1">
        <x:f t="shared" si="601"/>
        <x:v>24314.873653760755</x:v>
      </x:c>
    </x:row>
    <x:row r="3205">
      <x:c r="A3205" s="1"/>
      <x:c r="B3205" s="1"/>
      <x:c r="C3205" s="1"/>
      <x:c r="D3205" s="1"/>
      <x:c r="E3205" s="1"/>
      <x:c r="F3205" s="1"/>
      <x:c r="G3205" s="1"/>
      <x:c r="H3205" s="1"/>
      <x:c r="I3205" s="53">
        <x:f t="shared" si="590"/>
        <x:v>4</x:v>
      </x:c>
      <x:c r="J3205" s="53">
        <x:f t="shared" si="591"/>
        <x:v>17</x:v>
      </x:c>
      <x:c r="K3205" s="53">
        <x:f t="shared" si="592"/>
        <x:v>28</x:v>
      </x:c>
      <x:c r="L3205" s="53">
        <x:f t="shared" si="593"/>
        <x:v>49</x:v>
      </x:c>
      <x:c r="M3205" s="54">
        <x:f t="shared" si="594"/>
        <x:v>3087.2516157605342</x:v>
      </x:c>
      <x:c r="N3205" s="54">
        <x:f t="shared" si="595"/>
        <x:v>1.6439247331670377</x:v>
      </x:c>
      <x:c r="O3205" s="55">
        <x:f t="shared" si="596"/>
        <x:v>146398</x:v>
      </x:c>
      <x:c r="P3205" s="55">
        <x:f t="shared" si="597"/>
        <x:v>35640</x:v>
      </x:c>
      <x:c r="Q3205" s="55">
        <x:f t="shared" si="598"/>
        <x:v>66098.118329175937</x:v>
      </x:c>
      <x:c r="R3205" s="55">
        <x:f t="shared" si="599"/>
        <x:v>24659.881670824063</x:v>
      </x:c>
      <x:c r="S3205" s="1" t="str">
        <x:f t="shared" si="600"/>
        <x:v>YES</x:v>
      </x:c>
      <x:c r="T3205" s="1">
        <x:f t="shared" si="601"/>
        <x:v>24659.881670824063</x:v>
      </x:c>
    </x:row>
    <x:row r="3206">
      <x:c r="A3206" s="1"/>
      <x:c r="B3206" s="1"/>
      <x:c r="C3206" s="1"/>
      <x:c r="D3206" s="1"/>
      <x:c r="E3206" s="1"/>
      <x:c r="F3206" s="1"/>
      <x:c r="G3206" s="1"/>
      <x:c r="H3206" s="1"/>
      <x:c r="I3206" s="53">
        <x:f t="shared" si="590"/>
        <x:v>4</x:v>
      </x:c>
      <x:c r="J3206" s="53">
        <x:f t="shared" si="591"/>
        <x:v>17</x:v>
      </x:c>
      <x:c r="K3206" s="53">
        <x:f t="shared" si="592"/>
        <x:v>29</x:v>
      </x:c>
      <x:c r="L3206" s="53">
        <x:f t="shared" si="593"/>
        <x:v>50</x:v>
      </x:c>
      <x:c r="M3206" s="54">
        <x:f t="shared" si="594"/>
        <x:v>3174.0696438761879</x:v>
      </x:c>
      <x:c r="N3206" s="54">
        <x:f t="shared" si="595"/>
        <x:v>1.7042150304695749</x:v>
      </x:c>
      <x:c r="O3206" s="55">
        <x:f t="shared" si="596"/>
        <x:v>149098</x:v>
      </x:c>
      <x:c r="P3206" s="55">
        <x:f t="shared" si="597"/>
        <x:v>36520</x:v>
      </x:c>
      <x:c r="Q3206" s="55">
        <x:f t="shared" si="598"/>
        <x:v>67605.375761739371</x:v>
      </x:c>
      <x:c r="R3206" s="55">
        <x:f t="shared" si="599"/>
        <x:v>24972.624238260629</x:v>
      </x:c>
      <x:c r="S3206" s="1" t="str">
        <x:f t="shared" si="600"/>
        <x:v>YES</x:v>
      </x:c>
      <x:c r="T3206" s="1">
        <x:f t="shared" si="601"/>
        <x:v>24972.624238260629</x:v>
      </x:c>
    </x:row>
    <x:row r="3207">
      <x:c r="A3207" s="1"/>
      <x:c r="B3207" s="1"/>
      <x:c r="C3207" s="1"/>
      <x:c r="D3207" s="1"/>
      <x:c r="E3207" s="1"/>
      <x:c r="F3207" s="1"/>
      <x:c r="G3207" s="1"/>
      <x:c r="H3207" s="1"/>
      <x:c r="I3207" s="53">
        <x:f t="shared" si="590"/>
        <x:v>4</x:v>
      </x:c>
      <x:c r="J3207" s="53">
        <x:f t="shared" si="591"/>
        <x:v>17</x:v>
      </x:c>
      <x:c r="K3207" s="53">
        <x:f t="shared" si="592"/>
        <x:v>30</x:v>
      </x:c>
      <x:c r="L3207" s="53">
        <x:f t="shared" si="593"/>
        <x:v>51</x:v>
      </x:c>
      <x:c r="M3207" s="54">
        <x:f t="shared" si="594"/>
        <x:v>3262.7793492099581</x:v>
      </x:c>
      <x:c r="N3207" s="54">
        <x:f t="shared" si="595"/>
        <x:v>1.7658189925069154</x:v>
      </x:c>
      <x:c r="O3207" s="55">
        <x:f t="shared" si="596"/>
        <x:v>151798</x:v>
      </x:c>
      <x:c r="P3207" s="55">
        <x:f t="shared" si="597"/>
        <x:v>37400</x:v>
      </x:c>
      <x:c r="Q3207" s="55">
        <x:f t="shared" si="598"/>
        <x:v>69145.474812672881</x:v>
      </x:c>
      <x:c r="R3207" s="55">
        <x:f t="shared" si="599"/>
        <x:v>25252.525187327119</x:v>
      </x:c>
      <x:c r="S3207" s="1" t="str">
        <x:f t="shared" si="600"/>
        <x:v>YES</x:v>
      </x:c>
      <x:c r="T3207" s="1">
        <x:f t="shared" si="601"/>
        <x:v>25252.525187327119</x:v>
      </x:c>
    </x:row>
    <x:row r="3208">
      <x:c r="A3208" s="1"/>
      <x:c r="B3208" s="1"/>
      <x:c r="C3208" s="1"/>
      <x:c r="D3208" s="1"/>
      <x:c r="E3208" s="1"/>
      <x:c r="F3208" s="1"/>
      <x:c r="G3208" s="1"/>
      <x:c r="H3208" s="1"/>
      <x:c r="I3208" s="53">
        <x:f t="shared" si="590"/>
        <x:v>4</x:v>
      </x:c>
      <x:c r="J3208" s="53">
        <x:f t="shared" si="591"/>
        <x:v>18</x:v>
      </x:c>
      <x:c r="K3208" s="53">
        <x:f t="shared" si="592"/>
        <x:v>0</x:v>
      </x:c>
      <x:c r="L3208" s="53">
        <x:f t="shared" si="593"/>
        <x:v>22</x:v>
      </x:c>
      <x:c r="M3208" s="54">
        <x:f t="shared" si="594"/>
        <x:v>1369.2917075615123</x:v>
      </x:c>
      <x:c r="N3208" s="54">
        <x:f t="shared" si="595"/>
        <x:v>0.45089701913993913</x:v>
      </x:c>
      <x:c r="O3208" s="55">
        <x:f t="shared" si="596"/>
        <x:v>72892</x:v>
      </x:c>
      <x:c r="P3208" s="55">
        <x:f t="shared" si="597"/>
        <x:v>11440</x:v>
      </x:c>
      <x:c r="Q3208" s="55">
        <x:f t="shared" si="598"/>
        <x:v>36272.425478498481</x:v>
      </x:c>
      <x:c r="R3208" s="55">
        <x:f t="shared" si="599"/>
        <x:v>5179.5745215015195</x:v>
      </x:c>
      <x:c r="S3208" s="1" t="str">
        <x:f t="shared" si="600"/>
        <x:v>YES</x:v>
      </x:c>
      <x:c r="T3208" s="1">
        <x:f t="shared" si="601"/>
        <x:v>5179.5745215015195</x:v>
      </x:c>
    </x:row>
    <x:row r="3209">
      <x:c r="A3209" s="1"/>
      <x:c r="B3209" s="1"/>
      <x:c r="C3209" s="1"/>
      <x:c r="D3209" s="1"/>
      <x:c r="E3209" s="1"/>
      <x:c r="F3209" s="1"/>
      <x:c r="G3209" s="1"/>
      <x:c r="H3209" s="1"/>
      <x:c r="I3209" s="53">
        <x:f t="shared" si="590"/>
        <x:v>4</x:v>
      </x:c>
      <x:c r="J3209" s="53">
        <x:f t="shared" si="591"/>
        <x:v>18</x:v>
      </x:c>
      <x:c r="K3209" s="53">
        <x:f t="shared" si="592"/>
        <x:v>1</x:v>
      </x:c>
      <x:c r="L3209" s="53">
        <x:f t="shared" si="593"/>
        <x:v>23</x:v>
      </x:c>
      <x:c r="M3209" s="54">
        <x:f t="shared" si="594"/>
        <x:v>1414.8542075615123</x:v>
      </x:c>
      <x:c r="N3209" s="54">
        <x:f t="shared" si="595"/>
        <x:v>0.4825376441399391</x:v>
      </x:c>
      <x:c r="O3209" s="55">
        <x:f t="shared" si="596"/>
        <x:v>75592</x:v>
      </x:c>
      <x:c r="P3209" s="55">
        <x:f t="shared" si="597"/>
        <x:v>12320</x:v>
      </x:c>
      <x:c r="Q3209" s="55">
        <x:f t="shared" si="598"/>
        <x:v>37063.441103498481</x:v>
      </x:c>
      <x:c r="R3209" s="55">
        <x:f t="shared" si="599"/>
        <x:v>6208.5588965015195</x:v>
      </x:c>
      <x:c r="S3209" s="1" t="str">
        <x:f t="shared" si="600"/>
        <x:v>YES</x:v>
      </x:c>
      <x:c r="T3209" s="1">
        <x:f t="shared" si="601"/>
        <x:v>6208.5588965015195</x:v>
      </x:c>
    </x:row>
    <x:row r="3210">
      <x:c r="A3210" s="1"/>
      <x:c r="B3210" s="1"/>
      <x:c r="C3210" s="1"/>
      <x:c r="D3210" s="1"/>
      <x:c r="E3210" s="1"/>
      <x:c r="F3210" s="1"/>
      <x:c r="G3210" s="1"/>
      <x:c r="H3210" s="1"/>
      <x:c r="I3210" s="53">
        <x:f t="shared" si="590"/>
        <x:v>4</x:v>
      </x:c>
      <x:c r="J3210" s="53">
        <x:f t="shared" si="591"/>
        <x:v>18</x:v>
      </x:c>
      <x:c r="K3210" s="53">
        <x:f t="shared" si="592"/>
        <x:v>2</x:v>
      </x:c>
      <x:c r="L3210" s="53">
        <x:f t="shared" si="593"/>
        <x:v>24</x:v>
      </x:c>
      <x:c r="M3210" s="54">
        <x:f t="shared" si="594"/>
        <x:v>1461.5557700615122</x:v>
      </x:c>
      <x:c r="N3210" s="54">
        <x:f t="shared" si="595"/>
        <x:v>0.51496928476493908</x:v>
      </x:c>
      <x:c r="O3210" s="55">
        <x:f t="shared" si="596"/>
        <x:v>78292</x:v>
      </x:c>
      <x:c r="P3210" s="55">
        <x:f t="shared" si="597"/>
        <x:v>13200</x:v>
      </x:c>
      <x:c r="Q3210" s="55">
        <x:f t="shared" si="598"/>
        <x:v>37874.232119123481</x:v>
      </x:c>
      <x:c r="R3210" s="55">
        <x:f t="shared" si="599"/>
        <x:v>7217.7678808765195</x:v>
      </x:c>
      <x:c r="S3210" s="1" t="str">
        <x:f t="shared" si="600"/>
        <x:v>YES</x:v>
      </x:c>
      <x:c r="T3210" s="1">
        <x:f t="shared" si="601"/>
        <x:v>7217.7678808765195</x:v>
      </x:c>
    </x:row>
    <x:row r="3211">
      <x:c r="A3211" s="1"/>
      <x:c r="B3211" s="1"/>
      <x:c r="C3211" s="1"/>
      <x:c r="D3211" s="1"/>
      <x:c r="E3211" s="1"/>
      <x:c r="F3211" s="1"/>
      <x:c r="G3211" s="1"/>
      <x:c r="H3211" s="1"/>
      <x:c r="I3211" s="53">
        <x:f t="shared" si="590"/>
        <x:v>4</x:v>
      </x:c>
      <x:c r="J3211" s="53">
        <x:f t="shared" si="591"/>
        <x:v>18</x:v>
      </x:c>
      <x:c r="K3211" s="53">
        <x:f t="shared" si="592"/>
        <x:v>3</x:v>
      </x:c>
      <x:c r="L3211" s="53">
        <x:f t="shared" si="593"/>
        <x:v>25</x:v>
      </x:c>
      <x:c r="M3211" s="54">
        <x:f t="shared" si="594"/>
        <x:v>1509.4177524833874</x:v>
      </x:c>
      <x:c r="N3211" s="54">
        <x:f t="shared" si="595"/>
        <x:v>0.54820677255790795</x:v>
      </x:c>
      <x:c r="O3211" s="55">
        <x:f t="shared" si="596"/>
        <x:v>80992</x:v>
      </x:c>
      <x:c r="P3211" s="55">
        <x:f t="shared" si="597"/>
        <x:v>14080</x:v>
      </x:c>
      <x:c r="Q3211" s="55">
        <x:f t="shared" si="598"/>
        <x:v>38705.169313947699</x:v>
      </x:c>
      <x:c r="R3211" s="55">
        <x:f t="shared" si="599"/>
        <x:v>8206.8306860523007</x:v>
      </x:c>
      <x:c r="S3211" s="1" t="str">
        <x:f t="shared" si="600"/>
        <x:v>YES</x:v>
      </x:c>
      <x:c r="T3211" s="1">
        <x:f t="shared" si="601"/>
        <x:v>8206.8306860523007</x:v>
      </x:c>
    </x:row>
    <x:row r="3212">
      <x:c r="A3212" s="1"/>
      <x:c r="B3212" s="1"/>
      <x:c r="C3212" s="1"/>
      <x:c r="D3212" s="1"/>
      <x:c r="E3212" s="1"/>
      <x:c r="F3212" s="1"/>
      <x:c r="G3212" s="1"/>
      <x:c r="H3212" s="1"/>
      <x:c r="I3212" s="53">
        <x:f t="shared" si="590"/>
        <x:v>4</x:v>
      </x:c>
      <x:c r="J3212" s="53">
        <x:f t="shared" si="591"/>
        <x:v>18</x:v>
      </x:c>
      <x:c r="K3212" s="53">
        <x:f t="shared" si="592"/>
        <x:v>4</x:v>
      </x:c>
      <x:c r="L3212" s="53">
        <x:f t="shared" si="593"/>
        <x:v>26</x:v>
      </x:c>
      <x:c r="M3212" s="54">
        <x:f t="shared" si="594"/>
        <x:v>1558.4618682060436</x:v>
      </x:c>
      <x:c r="N3212" s="54">
        <x:f t="shared" si="595"/>
        <x:v>0.58226518625419699</x:v>
      </x:c>
      <x:c r="O3212" s="55">
        <x:f t="shared" si="596"/>
        <x:v>83692</x:v>
      </x:c>
      <x:c r="P3212" s="55">
        <x:f t="shared" si="597"/>
        <x:v>14960</x:v>
      </x:c>
      <x:c r="Q3212" s="55">
        <x:f t="shared" si="598"/>
        <x:v>39556.629656354926</x:v>
      </x:c>
      <x:c r="R3212" s="55">
        <x:f t="shared" si="599"/>
        <x:v>9175.3703436450742</x:v>
      </x:c>
      <x:c r="S3212" s="1" t="str">
        <x:f t="shared" si="600"/>
        <x:v>YES</x:v>
      </x:c>
      <x:c r="T3212" s="1">
        <x:f t="shared" si="601"/>
        <x:v>9175.3703436450742</x:v>
      </x:c>
    </x:row>
    <x:row r="3213">
      <x:c r="A3213" s="1"/>
      <x:c r="B3213" s="1"/>
      <x:c r="C3213" s="1"/>
      <x:c r="D3213" s="1"/>
      <x:c r="E3213" s="1"/>
      <x:c r="F3213" s="1"/>
      <x:c r="G3213" s="1"/>
      <x:c r="H3213" s="1"/>
      <x:c r="I3213" s="53">
        <x:f t="shared" si="590"/>
        <x:v>4</x:v>
      </x:c>
      <x:c r="J3213" s="53">
        <x:f t="shared" si="591"/>
        <x:v>18</x:v>
      </x:c>
      <x:c r="K3213" s="53">
        <x:f t="shared" si="592"/>
        <x:v>5</x:v>
      </x:c>
      <x:c r="L3213" s="53">
        <x:f t="shared" si="593"/>
        <x:v>27</x:v>
      </x:c>
      <x:c r="M3213" s="54">
        <x:f t="shared" si="594"/>
        <x:v>1608.7101921272472</x:v>
      </x:c>
      <x:c r="N3213" s="54">
        <x:f t="shared" si="595"/>
        <x:v>0.61715985564392162</x:v>
      </x:c>
      <x:c r="O3213" s="55">
        <x:f t="shared" si="596"/>
        <x:v>86392</x:v>
      </x:c>
      <x:c r="P3213" s="55">
        <x:f t="shared" si="597"/>
        <x:v>15840</x:v>
      </x:c>
      <x:c r="Q3213" s="55">
        <x:f t="shared" si="598"/>
        <x:v>40428.996391098044</x:v>
      </x:c>
      <x:c r="R3213" s="55">
        <x:f t="shared" si="599"/>
        <x:v>10123.003608901956</x:v>
      </x:c>
      <x:c r="S3213" s="1" t="str">
        <x:f t="shared" si="600"/>
        <x:v>YES</x:v>
      </x:c>
      <x:c r="T3213" s="1">
        <x:f t="shared" si="601"/>
        <x:v>10123.003608901956</x:v>
      </x:c>
    </x:row>
    <x:row r="3214">
      <x:c r="A3214" s="1"/>
      <x:c r="B3214" s="1"/>
      <x:c r="C3214" s="1"/>
      <x:c r="D3214" s="1"/>
      <x:c r="E3214" s="1"/>
      <x:c r="F3214" s="1"/>
      <x:c r="G3214" s="1"/>
      <x:c r="H3214" s="1"/>
      <x:c r="I3214" s="53">
        <x:f t="shared" si="590"/>
        <x:v>4</x:v>
      </x:c>
      <x:c r="J3214" s="53">
        <x:f t="shared" si="591"/>
        <x:v>18</x:v>
      </x:c>
      <x:c r="K3214" s="53">
        <x:f t="shared" si="592"/>
        <x:v>6</x:v>
      </x:c>
      <x:c r="L3214" s="53">
        <x:f t="shared" si="593"/>
        <x:v>28</x:v>
      </x:c>
      <x:c r="M3214" s="54">
        <x:f t="shared" si="594"/>
        <x:v>1660.1851663088801</x:v>
      </x:c>
      <x:c r="N3214" s="54">
        <x:f t="shared" si="595"/>
        <x:v>0.65290636549227787</x:v>
      </x:c>
      <x:c r="O3214" s="55">
        <x:f t="shared" si="596"/>
        <x:v>89092</x:v>
      </x:c>
      <x:c r="P3214" s="55">
        <x:f t="shared" si="597"/>
        <x:v>16720</x:v>
      </x:c>
      <x:c r="Q3214" s="55">
        <x:f t="shared" si="598"/>
        <x:v>41322.659137306946</x:v>
      </x:c>
      <x:c r="R3214" s="55">
        <x:f t="shared" si="599"/>
        <x:v>11049.340862693054</x:v>
      </x:c>
      <x:c r="S3214" s="1" t="str">
        <x:f t="shared" si="600"/>
        <x:v>YES</x:v>
      </x:c>
      <x:c r="T3214" s="1">
        <x:f t="shared" si="601"/>
        <x:v>11049.340862693054</x:v>
      </x:c>
    </x:row>
    <x:row r="3215">
      <x:c r="A3215" s="1"/>
      <x:c r="B3215" s="1"/>
      <x:c r="C3215" s="1"/>
      <x:c r="D3215" s="1"/>
      <x:c r="E3215" s="1"/>
      <x:c r="F3215" s="1"/>
      <x:c r="G3215" s="1"/>
      <x:c r="H3215" s="1"/>
      <x:c r="I3215" s="53">
        <x:f t="shared" si="590"/>
        <x:v>4</x:v>
      </x:c>
      <x:c r="J3215" s="53">
        <x:f t="shared" si="591"/>
        <x:v>18</x:v>
      </x:c>
      <x:c r="K3215" s="53">
        <x:f t="shared" si="592"/>
        <x:v>7</x:v>
      </x:c>
      <x:c r="L3215" s="53">
        <x:f t="shared" si="593"/>
        <x:v>29</x:v>
      </x:c>
      <x:c r="M3215" s="54">
        <x:f t="shared" si="594"/>
        <x:v>1712.9096057068405</x:v>
      </x:c>
      <x:c r="N3215" s="54">
        <x:f t="shared" si="595"/>
        <x:v>0.68952055951863922</x:v>
      </x:c>
      <x:c r="O3215" s="55">
        <x:f t="shared" si="596"/>
        <x:v>91792</x:v>
      </x:c>
      <x:c r="P3215" s="55">
        <x:f t="shared" si="597"/>
        <x:v>17600</x:v>
      </x:c>
      <x:c r="Q3215" s="55">
        <x:f t="shared" si="598"/>
        <x:v>42238.013987965984</x:v>
      </x:c>
      <x:c r="R3215" s="55">
        <x:f t="shared" si="599"/>
        <x:v>11953.986012034016</x:v>
      </x:c>
      <x:c r="S3215" s="1" t="str">
        <x:f t="shared" si="600"/>
        <x:v>YES</x:v>
      </x:c>
      <x:c r="T3215" s="1">
        <x:f t="shared" si="601"/>
        <x:v>11953.986012034016</x:v>
      </x:c>
    </x:row>
    <x:row r="3216">
      <x:c r="A3216" s="1"/>
      <x:c r="B3216" s="1"/>
      <x:c r="C3216" s="1"/>
      <x:c r="D3216" s="1"/>
      <x:c r="E3216" s="1"/>
      <x:c r="F3216" s="1"/>
      <x:c r="G3216" s="1"/>
      <x:c r="H3216" s="1"/>
      <x:c r="I3216" s="53">
        <x:f t="shared" si="590"/>
        <x:v>4</x:v>
      </x:c>
      <x:c r="J3216" s="53">
        <x:f t="shared" si="591"/>
        <x:v>18</x:v>
      </x:c>
      <x:c r="K3216" s="53">
        <x:f t="shared" si="592"/>
        <x:v>8</x:v>
      </x:c>
      <x:c r="L3216" s="53">
        <x:f t="shared" si="593"/>
        <x:v>30</x:v>
      </x:c>
      <x:c r="M3216" s="54">
        <x:f t="shared" si="594"/>
        <x:v>1766.9067039868207</x:v>
      </x:c>
      <x:c r="N3216" s="54">
        <x:f t="shared" si="595"/>
        <x:v>0.72701854443529212</x:v>
      </x:c>
      <x:c r="O3216" s="55">
        <x:f t="shared" si="596"/>
        <x:v>94492</x:v>
      </x:c>
      <x:c r="P3216" s="55">
        <x:f t="shared" si="597"/>
        <x:v>18480</x:v>
      </x:c>
      <x:c r="Q3216" s="55">
        <x:f t="shared" si="598"/>
        <x:v>43175.463610882303</x:v>
      </x:c>
      <x:c r="R3216" s="55">
        <x:f t="shared" si="599"/>
        <x:v>12836.536389117697</x:v>
      </x:c>
      <x:c r="S3216" s="1" t="str">
        <x:f t="shared" si="600"/>
        <x:v>YES</x:v>
      </x:c>
      <x:c r="T3216" s="1">
        <x:f t="shared" si="601"/>
        <x:v>12836.536389117697</x:v>
      </x:c>
    </x:row>
    <x:row r="3217">
      <x:c r="A3217" s="1"/>
      <x:c r="B3217" s="1"/>
      <x:c r="C3217" s="1"/>
      <x:c r="D3217" s="1"/>
      <x:c r="E3217" s="1"/>
      <x:c r="F3217" s="1"/>
      <x:c r="G3217" s="1"/>
      <x:c r="H3217" s="1"/>
      <x:c r="I3217" s="53">
        <x:f t="shared" si="590"/>
        <x:v>4</x:v>
      </x:c>
      <x:c r="J3217" s="53">
        <x:f t="shared" si="591"/>
        <x:v>18</x:v>
      </x:c>
      <x:c r="K3217" s="53">
        <x:f t="shared" si="592"/>
        <x:v>9</x:v>
      </x:c>
      <x:c r="L3217" s="53">
        <x:f t="shared" si="593"/>
        <x:v>31</x:v>
      </x:c>
      <x:c r="M3217" s="54">
        <x:f t="shared" si="594"/>
        <x:v>1822.2000394272152</x:v>
      </x:c>
      <x:c r="N3217" s="54">
        <x:f t="shared" si="595"/>
        <x:v>0.76541669404667723</x:v>
      </x:c>
      <x:c r="O3217" s="55">
        <x:f t="shared" si="596"/>
        <x:v>97192</x:v>
      </x:c>
      <x:c r="P3217" s="55">
        <x:f t="shared" si="597"/>
        <x:v>19360</x:v>
      </x:c>
      <x:c r="Q3217" s="55">
        <x:f t="shared" si="598"/>
        <x:v>44135.417351166929</x:v>
      </x:c>
      <x:c r="R3217" s="55">
        <x:f t="shared" si="599"/>
        <x:v>13696.582648833071</x:v>
      </x:c>
      <x:c r="S3217" s="1" t="str">
        <x:f t="shared" si="600"/>
        <x:v>YES</x:v>
      </x:c>
      <x:c r="T3217" s="1">
        <x:f t="shared" si="601"/>
        <x:v>13696.582648833071</x:v>
      </x:c>
    </x:row>
    <x:row r="3218">
      <x:c r="A3218" s="1"/>
      <x:c r="B3218" s="1"/>
      <x:c r="C3218" s="1"/>
      <x:c r="D3218" s="1"/>
      <x:c r="E3218" s="1"/>
      <x:c r="F3218" s="1"/>
      <x:c r="G3218" s="1"/>
      <x:c r="H3218" s="1"/>
      <x:c r="I3218" s="53">
        <x:f t="shared" si="590"/>
        <x:v>4</x:v>
      </x:c>
      <x:c r="J3218" s="53">
        <x:f t="shared" si="591"/>
        <x:v>18</x:v>
      </x:c>
      <x:c r="K3218" s="53">
        <x:f t="shared" si="592"/>
        <x:v>10</x:v>
      </x:c>
      <x:c r="L3218" s="53">
        <x:f t="shared" si="593"/>
        <x:v>32</x:v>
      </x:c>
      <x:c r="M3218" s="54">
        <x:f t="shared" si="594"/>
        <x:v>1878.8135809104281</x:v>
      </x:c>
      <x:c r="N3218" s="54">
        <x:f t="shared" si="595"/>
        <x:v>0.80473165341001951</x:v>
      </x:c>
      <x:c r="O3218" s="55">
        <x:f t="shared" si="596"/>
        <x:v>99892</x:v>
      </x:c>
      <x:c r="P3218" s="55">
        <x:f t="shared" si="597"/>
        <x:v>20240</x:v>
      </x:c>
      <x:c r="Q3218" s="55">
        <x:f t="shared" si="598"/>
        <x:v>45118.291335250484</x:v>
      </x:c>
      <x:c r="R3218" s="55">
        <x:f t="shared" si="599"/>
        <x:v>14533.708664749516</x:v>
      </x:c>
      <x:c r="S3218" s="1" t="str">
        <x:f t="shared" si="600"/>
        <x:v>YES</x:v>
      </x:c>
      <x:c r="T3218" s="1">
        <x:f t="shared" si="601"/>
        <x:v>14533.708664749516</x:v>
      </x:c>
    </x:row>
    <x:row r="3219">
      <x:c r="A3219" s="1"/>
      <x:c r="B3219" s="1"/>
      <x:c r="C3219" s="1"/>
      <x:c r="D3219" s="1"/>
      <x:c r="E3219" s="1"/>
      <x:c r="F3219" s="1"/>
      <x:c r="G3219" s="1"/>
      <x:c r="H3219" s="1"/>
      <x:c r="I3219" s="53">
        <x:f t="shared" si="590"/>
        <x:v>4</x:v>
      </x:c>
      <x:c r="J3219" s="53">
        <x:f t="shared" si="591"/>
        <x:v>18</x:v>
      </x:c>
      <x:c r="K3219" s="53">
        <x:f t="shared" si="592"/>
        <x:v>11</x:v>
      </x:c>
      <x:c r="L3219" s="53">
        <x:f t="shared" si="593"/>
        <x:v>33</x:v>
      </x:c>
      <x:c r="M3219" s="54">
        <x:f t="shared" si="594"/>
        <x:v>1936.7716940038672</x:v>
      </x:c>
      <x:c r="N3219" s="54">
        <x:f t="shared" si="595"/>
        <x:v>0.8449803430582411</x:v>
      </x:c>
      <x:c r="O3219" s="55">
        <x:f t="shared" si="596"/>
        <x:v>102592</x:v>
      </x:c>
      <x:c r="P3219" s="55">
        <x:f t="shared" si="597"/>
        <x:v>21120</x:v>
      </x:c>
      <x:c r="Q3219" s="55">
        <x:f t="shared" si="598"/>
        <x:v>46124.508576456028</x:v>
      </x:c>
      <x:c r="R3219" s="55">
        <x:f t="shared" si="599"/>
        <x:v>15347.491423543972</x:v>
      </x:c>
      <x:c r="S3219" s="1" t="str">
        <x:f t="shared" si="600"/>
        <x:v>YES</x:v>
      </x:c>
      <x:c r="T3219" s="1">
        <x:f t="shared" si="601"/>
        <x:v>15347.491423543972</x:v>
      </x:c>
    </x:row>
    <x:row r="3220">
      <x:c r="A3220" s="1"/>
      <x:c r="B3220" s="1"/>
      <x:c r="C3220" s="1"/>
      <x:c r="D3220" s="1"/>
      <x:c r="E3220" s="1"/>
      <x:c r="F3220" s="1"/>
      <x:c r="G3220" s="1"/>
      <x:c r="H3220" s="1"/>
      <x:c r="I3220" s="53">
        <x:f t="shared" si="590"/>
        <x:v>4</x:v>
      </x:c>
      <x:c r="J3220" s="53">
        <x:f t="shared" si="591"/>
        <x:v>18</x:v>
      </x:c>
      <x:c r="K3220" s="53">
        <x:f t="shared" si="592"/>
        <x:v>12</x:v>
      </x:c>
      <x:c r="L3220" s="53">
        <x:f t="shared" si="593"/>
        <x:v>34</x:v>
      </x:c>
      <x:c r="M3220" s="54">
        <x:f t="shared" si="594"/>
        <x:v>1996.0991471319317</x:v>
      </x:c>
      <x:c r="N3220" s="54">
        <x:f t="shared" si="595"/>
        <x:v>0.88617996328606363</x:v>
      </x:c>
      <x:c r="O3220" s="55">
        <x:f t="shared" si="596"/>
        <x:v>105292</x:v>
      </x:c>
      <x:c r="P3220" s="55">
        <x:f t="shared" si="597"/>
        <x:v>22000</x:v>
      </x:c>
      <x:c r="Q3220" s="55">
        <x:f t="shared" si="598"/>
        <x:v>47154.499082151589</x:v>
      </x:c>
      <x:c r="R3220" s="55">
        <x:f t="shared" si="599"/>
        <x:v>16137.500917848411</x:v>
      </x:c>
      <x:c r="S3220" s="1" t="str">
        <x:f t="shared" si="600"/>
        <x:v>YES</x:v>
      </x:c>
      <x:c r="T3220" s="1">
        <x:f t="shared" si="601"/>
        <x:v>16137.500917848411</x:v>
      </x:c>
    </x:row>
    <x:row r="3221">
      <x:c r="A3221" s="1"/>
      <x:c r="B3221" s="1"/>
      <x:c r="C3221" s="1"/>
      <x:c r="D3221" s="1"/>
      <x:c r="E3221" s="1"/>
      <x:c r="F3221" s="1"/>
      <x:c r="G3221" s="1"/>
      <x:c r="H3221" s="1"/>
      <x:c r="I3221" s="53">
        <x:f t="shared" si="590"/>
        <x:v>4</x:v>
      </x:c>
      <x:c r="J3221" s="53">
        <x:f t="shared" si="591"/>
        <x:v>18</x:v>
      </x:c>
      <x:c r="K3221" s="53">
        <x:f t="shared" si="592"/>
        <x:v>13</x:v>
      </x:c>
      <x:c r="L3221" s="53">
        <x:f t="shared" si="593"/>
        <x:v>35</x:v>
      </x:c>
      <x:c r="M3221" s="54">
        <x:f t="shared" si="594"/>
        <x:v>2056.8211178403158</x:v>
      </x:c>
      <x:c r="N3221" s="54">
        <x:f t="shared" si="595"/>
        <x:v>0.92834799850021932</x:v>
      </x:c>
      <x:c r="O3221" s="55">
        <x:f t="shared" si="596"/>
        <x:v>107992</x:v>
      </x:c>
      <x:c r="P3221" s="55">
        <x:f t="shared" si="597"/>
        <x:v>22880</x:v>
      </x:c>
      <x:c r="Q3221" s="55">
        <x:f t="shared" si="598"/>
        <x:v>48208.699962505481</x:v>
      </x:c>
      <x:c r="R3221" s="55">
        <x:f t="shared" si="599"/>
        <x:v>16903.300037494519</x:v>
      </x:c>
      <x:c r="S3221" s="1" t="str">
        <x:f t="shared" si="600"/>
        <x:v>YES</x:v>
      </x:c>
      <x:c r="T3221" s="1">
        <x:f t="shared" si="601"/>
        <x:v>16903.300037494519</x:v>
      </x:c>
    </x:row>
    <x:row r="3222">
      <x:c r="A3222" s="1"/>
      <x:c r="B3222" s="1"/>
      <x:c r="C3222" s="1"/>
      <x:c r="D3222" s="1"/>
      <x:c r="E3222" s="1"/>
      <x:c r="F3222" s="1"/>
      <x:c r="G3222" s="1"/>
      <x:c r="H3222" s="1"/>
      <x:c r="I3222" s="53">
        <x:f t="shared" si="590"/>
        <x:v>4</x:v>
      </x:c>
      <x:c r="J3222" s="53">
        <x:f t="shared" si="591"/>
        <x:v>18</x:v>
      </x:c>
      <x:c r="K3222" s="53">
        <x:f t="shared" si="592"/>
        <x:v>14</x:v>
      </x:c>
      <x:c r="L3222" s="53">
        <x:f t="shared" si="593"/>
        <x:v>36</x:v>
      </x:c>
      <x:c r="M3222" s="54">
        <x:f t="shared" si="594"/>
        <x:v>2118.9631991539773</x:v>
      </x:c>
      <x:c r="N3222" s="54">
        <x:f t="shared" si="595"/>
        <x:v>0.97150222163470645</x:v>
      </x:c>
      <x:c r="O3222" s="55">
        <x:f t="shared" si="596"/>
        <x:v>110692</x:v>
      </x:c>
      <x:c r="P3222" s="55">
        <x:f t="shared" si="597"/>
        <x:v>23760</x:v>
      </x:c>
      <x:c r="Q3222" s="55">
        <x:f t="shared" si="598"/>
        <x:v>49287.555540867659</x:v>
      </x:c>
      <x:c r="R3222" s="55">
        <x:f t="shared" si="599"/>
        <x:v>17644.444459132341</x:v>
      </x:c>
      <x:c r="S3222" s="1" t="str">
        <x:f t="shared" si="600"/>
        <x:v>YES</x:v>
      </x:c>
      <x:c r="T3222" s="1">
        <x:f t="shared" si="601"/>
        <x:v>17644.444459132341</x:v>
      </x:c>
    </x:row>
    <x:row r="3223">
      <x:c r="A3223" s="1"/>
      <x:c r="B3223" s="1"/>
      <x:c r="C3223" s="1"/>
      <x:c r="D3223" s="1"/>
      <x:c r="E3223" s="1"/>
      <x:c r="F3223" s="1"/>
      <x:c r="G3223" s="1"/>
      <x:c r="H3223" s="1"/>
      <x:c r="I3223" s="53">
        <x:f t="shared" si="590"/>
        <x:v>4</x:v>
      </x:c>
      <x:c r="J3223" s="53">
        <x:f t="shared" si="591"/>
        <x:v>18</x:v>
      </x:c>
      <x:c r="K3223" s="53">
        <x:f t="shared" si="592"/>
        <x:v>15</x:v>
      </x:c>
      <x:c r="L3223" s="53">
        <x:f t="shared" si="593"/>
        <x:v>37</x:v>
      </x:c>
      <x:c r="M3223" s="54">
        <x:f t="shared" si="594"/>
        <x:v>2182.5514060301234</x:v>
      </x:c>
      <x:c r="N3223" s="54">
        <x:f t="shared" si="595"/>
        <x:v>1.0156606986320302</x:v>
      </x:c>
      <x:c r="O3223" s="55">
        <x:f t="shared" si="596"/>
        <x:v>113392</x:v>
      </x:c>
      <x:c r="P3223" s="55">
        <x:f t="shared" si="597"/>
        <x:v>24640</x:v>
      </x:c>
      <x:c r="Q3223" s="55">
        <x:f t="shared" si="598"/>
        <x:v>50391.517465800753</x:v>
      </x:c>
      <x:c r="R3223" s="55">
        <x:f t="shared" si="599"/>
        <x:v>18360.482534199247</x:v>
      </x:c>
      <x:c r="S3223" s="1" t="str">
        <x:f t="shared" si="600"/>
        <x:v>YES</x:v>
      </x:c>
      <x:c r="T3223" s="1">
        <x:f t="shared" si="601"/>
        <x:v>18360.482534199247</x:v>
      </x:c>
    </x:row>
    <x:row r="3224">
      <x:c r="A3224" s="1"/>
      <x:c r="B3224" s="1"/>
      <x:c r="C3224" s="1"/>
      <x:c r="D3224" s="1"/>
      <x:c r="E3224" s="1"/>
      <x:c r="F3224" s="1"/>
      <x:c r="G3224" s="1"/>
      <x:c r="H3224" s="1"/>
      <x:c r="I3224" s="53">
        <x:f t="shared" si="590"/>
        <x:v>4</x:v>
      </x:c>
      <x:c r="J3224" s="53">
        <x:f t="shared" si="591"/>
        <x:v>18</x:v>
      </x:c>
      <x:c r="K3224" s="53">
        <x:f t="shared" si="592"/>
        <x:v>16</x:v>
      </x:c>
      <x:c r="L3224" s="53">
        <x:f t="shared" si="593"/>
        <x:v>38</x:v>
      </x:c>
      <x:c r="M3224" s="54">
        <x:f t="shared" si="594"/>
        <x:v>2247.6121819076125</x:v>
      </x:c>
      <x:c r="N3224" s="54">
        <x:f t="shared" si="595"/>
        <x:v>1.0608417929913976</x:v>
      </x:c>
      <x:c r="O3224" s="55">
        <x:f t="shared" si="596"/>
        <x:v>116092</x:v>
      </x:c>
      <x:c r="P3224" s="55">
        <x:f t="shared" si="597"/>
        <x:v>25520</x:v>
      </x:c>
      <x:c r="Q3224" s="55">
        <x:f t="shared" si="598"/>
        <x:v>51521.044824784942</x:v>
      </x:c>
      <x:c r="R3224" s="55">
        <x:f t="shared" si="599"/>
        <x:v>19050.955175215058</x:v>
      </x:c>
      <x:c r="S3224" s="1" t="str">
        <x:f t="shared" si="600"/>
        <x:v>YES</x:v>
      </x:c>
      <x:c r="T3224" s="1">
        <x:f t="shared" si="601"/>
        <x:v>19050.955175215058</x:v>
      </x:c>
    </x:row>
    <x:row r="3225">
      <x:c r="A3225" s="1"/>
      <x:c r="B3225" s="1"/>
      <x:c r="C3225" s="1"/>
      <x:c r="D3225" s="1"/>
      <x:c r="E3225" s="1"/>
      <x:c r="F3225" s="1"/>
      <x:c r="G3225" s="1"/>
      <x:c r="H3225" s="1"/>
      <x:c r="I3225" s="53">
        <x:f t="shared" si="590"/>
        <x:v>4</x:v>
      </x:c>
      <x:c r="J3225" s="53">
        <x:f t="shared" si="591"/>
        <x:v>18</x:v>
      </x:c>
      <x:c r="K3225" s="53">
        <x:f t="shared" si="592"/>
        <x:v>17</x:v>
      </x:c>
      <x:c r="L3225" s="53">
        <x:f t="shared" si="593"/>
        <x:v>39</x:v>
      </x:c>
      <x:c r="M3225" s="54">
        <x:f t="shared" si="594"/>
        <x:v>2314.1724053541529</x:v>
      </x:c>
      <x:c r="N3225" s="54">
        <x:f t="shared" si="595"/>
        <x:v>1.1070641703848285</x:v>
      </x:c>
      <x:c r="O3225" s="55">
        <x:f t="shared" si="596"/>
        <x:v>118792</x:v>
      </x:c>
      <x:c r="P3225" s="55">
        <x:f t="shared" si="597"/>
        <x:v>26400</x:v>
      </x:c>
      <x:c r="Q3225" s="55">
        <x:f t="shared" si="598"/>
        <x:v>52676.604259620712</x:v>
      </x:c>
      <x:c r="R3225" s="55">
        <x:f t="shared" si="599"/>
        <x:v>19715.395740379288</x:v>
      </x:c>
      <x:c r="S3225" s="1" t="str">
        <x:f t="shared" si="600"/>
        <x:v>YES</x:v>
      </x:c>
      <x:c r="T3225" s="1">
        <x:f t="shared" si="601"/>
        <x:v>19715.395740379288</x:v>
      </x:c>
    </x:row>
    <x:row r="3226">
      <x:c r="A3226" s="1"/>
      <x:c r="B3226" s="1"/>
      <x:c r="C3226" s="1"/>
      <x:c r="D3226" s="1"/>
      <x:c r="E3226" s="1"/>
      <x:c r="F3226" s="1"/>
      <x:c r="G3226" s="1"/>
      <x:c r="H3226" s="1"/>
      <x:c r="I3226" s="53">
        <x:f t="shared" si="590"/>
        <x:v>4</x:v>
      </x:c>
      <x:c r="J3226" s="53">
        <x:f t="shared" si="591"/>
        <x:v>18</x:v>
      </x:c>
      <x:c r="K3226" s="53">
        <x:f t="shared" si="592"/>
        <x:v>18</x:v>
      </x:c>
      <x:c r="L3226" s="53">
        <x:f t="shared" si="593"/>
        <x:v>40</x:v>
      </x:c>
      <x:c r="M3226" s="54">
        <x:f t="shared" si="594"/>
        <x:v>2382.2593968127403</x:v>
      </x:c>
      <x:c r="N3226" s="54">
        <x:f t="shared" si="595"/>
        <x:v>1.1543468033421809</x:v>
      </x:c>
      <x:c r="O3226" s="55">
        <x:f t="shared" si="596"/>
        <x:v>121492</x:v>
      </x:c>
      <x:c r="P3226" s="55">
        <x:f t="shared" si="597"/>
        <x:v>27280</x:v>
      </x:c>
      <x:c r="Q3226" s="55">
        <x:f t="shared" si="598"/>
        <x:v>53858.67008355452</x:v>
      </x:c>
      <x:c r="R3226" s="55">
        <x:f t="shared" si="599"/>
        <x:v>20353.32991644548</x:v>
      </x:c>
      <x:c r="S3226" s="1" t="str">
        <x:f t="shared" si="600"/>
        <x:v>YES</x:v>
      </x:c>
      <x:c r="T3226" s="1">
        <x:f t="shared" si="601"/>
        <x:v>20353.32991644548</x:v>
      </x:c>
    </x:row>
    <x:row r="3227">
      <x:c r="A3227" s="1"/>
      <x:c r="B3227" s="1"/>
      <x:c r="C3227" s="1"/>
      <x:c r="D3227" s="1"/>
      <x:c r="E3227" s="1"/>
      <x:c r="F3227" s="1"/>
      <x:c r="G3227" s="1"/>
      <x:c r="H3227" s="1"/>
      <x:c r="I3227" s="53">
        <x:f t="shared" si="590"/>
        <x:v>4</x:v>
      </x:c>
      <x:c r="J3227" s="53">
        <x:f t="shared" si="591"/>
        <x:v>18</x:v>
      </x:c>
      <x:c r="K3227" s="53">
        <x:f t="shared" si="592"/>
        <x:v>19</x:v>
      </x:c>
      <x:c r="L3227" s="53">
        <x:f t="shared" si="593"/>
        <x:v>41</x:v>
      </x:c>
      <x:c r="M3227" s="54">
        <x:f t="shared" si="594"/>
        <x:v>2451.9009254487619</x:v>
      </x:c>
      <x:c r="N3227" s="54">
        <x:f t="shared" si="595"/>
        <x:v>1.2027089760060847</x:v>
      </x:c>
      <x:c r="O3227" s="55">
        <x:f t="shared" si="596"/>
        <x:v>124192</x:v>
      </x:c>
      <x:c r="P3227" s="55">
        <x:f t="shared" si="597"/>
        <x:v>28160</x:v>
      </x:c>
      <x:c r="Q3227" s="55">
        <x:f t="shared" si="598"/>
        <x:v>55067.724400152118</x:v>
      </x:c>
      <x:c r="R3227" s="55">
        <x:f t="shared" si="599"/>
        <x:v>20964.275599847882</x:v>
      </x:c>
      <x:c r="S3227" s="1" t="str">
        <x:f t="shared" si="600"/>
        <x:v>YES</x:v>
      </x:c>
      <x:c r="T3227" s="1">
        <x:f t="shared" si="601"/>
        <x:v>20964.275599847882</x:v>
      </x:c>
    </x:row>
    <x:row r="3228">
      <x:c r="A3228" s="1"/>
      <x:c r="B3228" s="1"/>
      <x:c r="C3228" s="1"/>
      <x:c r="D3228" s="1"/>
      <x:c r="E3228" s="1"/>
      <x:c r="F3228" s="1"/>
      <x:c r="G3228" s="1"/>
      <x:c r="H3228" s="1"/>
      <x:c r="I3228" s="53">
        <x:f t="shared" si="590"/>
        <x:v>4</x:v>
      </x:c>
      <x:c r="J3228" s="53">
        <x:f t="shared" si="591"/>
        <x:v>18</x:v>
      </x:c>
      <x:c r="K3228" s="53">
        <x:f t="shared" si="592"/>
        <x:v>20</x:v>
      </x:c>
      <x:c r="L3228" s="53">
        <x:f t="shared" si="593"/>
        <x:v>42</x:v>
      </x:c>
      <x:c r="M3228" s="54">
        <x:f t="shared" si="594"/>
        <x:v>2523.125216099239</x:v>
      </x:c>
      <x:c r="N3228" s="54">
        <x:f t="shared" si="595"/>
        <x:v>1.2521702889578048</x:v>
      </x:c>
      <x:c r="O3228" s="55">
        <x:f t="shared" si="596"/>
        <x:v>126892</x:v>
      </x:c>
      <x:c r="P3228" s="55">
        <x:f t="shared" si="597"/>
        <x:v>29040</x:v>
      </x:c>
      <x:c r="Q3228" s="55">
        <x:f t="shared" si="598"/>
        <x:v>56304.257223945126</x:v>
      </x:c>
      <x:c r="R3228" s="55">
        <x:f t="shared" si="599"/>
        <x:v>21547.742776054874</x:v>
      </x:c>
      <x:c r="S3228" s="1" t="str">
        <x:f t="shared" si="600"/>
        <x:v>YES</x:v>
      </x:c>
      <x:c r="T3228" s="1">
        <x:f t="shared" si="601"/>
        <x:v>21547.742776054874</x:v>
      </x:c>
    </x:row>
    <x:row r="3229">
      <x:c r="A3229" s="1"/>
      <x:c r="B3229" s="1"/>
      <x:c r="C3229" s="1"/>
      <x:c r="D3229" s="1"/>
      <x:c r="E3229" s="1"/>
      <x:c r="F3229" s="1"/>
      <x:c r="G3229" s="1"/>
      <x:c r="H3229" s="1"/>
      <x:c r="I3229" s="53">
        <x:f t="shared" si="590"/>
        <x:v>4</x:v>
      </x:c>
      <x:c r="J3229" s="53">
        <x:f t="shared" si="591"/>
        <x:v>18</x:v>
      </x:c>
      <x:c r="K3229" s="53">
        <x:f t="shared" si="592"/>
        <x:v>21</x:v>
      </x:c>
      <x:c r="L3229" s="53">
        <x:f t="shared" si="593"/>
        <x:v>43</x:v>
      </x:c>
      <x:c r="M3229" s="54">
        <x:f t="shared" si="594"/>
        <x:v>2595.9609563256827</x:v>
      </x:c>
      <x:c r="N3229" s="54">
        <x:f t="shared" si="595"/>
        <x:v>1.3027506641150575</x:v>
      </x:c>
      <x:c r="O3229" s="55">
        <x:f t="shared" si="596"/>
        <x:v>129592</x:v>
      </x:c>
      <x:c r="P3229" s="55">
        <x:f t="shared" si="597"/>
        <x:v>29920</x:v>
      </x:c>
      <x:c r="Q3229" s="55">
        <x:f t="shared" si="598"/>
        <x:v>57568.766602876436</x:v>
      </x:c>
      <x:c r="R3229" s="55">
        <x:f t="shared" si="599"/>
        <x:v>22103.233397123564</x:v>
      </x:c>
      <x:c r="S3229" s="1" t="str">
        <x:f t="shared" si="600"/>
        <x:v>YES</x:v>
      </x:c>
      <x:c r="T3229" s="1">
        <x:f t="shared" si="601"/>
        <x:v>22103.233397123564</x:v>
      </x:c>
    </x:row>
    <x:row r="3230">
      <x:c r="A3230" s="1"/>
      <x:c r="B3230" s="1"/>
      <x:c r="C3230" s="1"/>
      <x:c r="D3230" s="1"/>
      <x:c r="E3230" s="1"/>
      <x:c r="F3230" s="1"/>
      <x:c r="G3230" s="1"/>
      <x:c r="H3230" s="1"/>
      <x:c r="I3230" s="53">
        <x:f t="shared" si="590"/>
        <x:v>4</x:v>
      </x:c>
      <x:c r="J3230" s="53">
        <x:f t="shared" si="591"/>
        <x:v>18</x:v>
      </x:c>
      <x:c r="K3230" s="53">
        <x:f t="shared" si="592"/>
        <x:v>22</x:v>
      </x:c>
      <x:c r="L3230" s="53">
        <x:f t="shared" si="593"/>
        <x:v>44</x:v>
      </x:c>
      <x:c r="M3230" s="54">
        <x:f t="shared" si="594"/>
        <x:v>2670.4373035720791</x:v>
      </x:c>
      <x:c r="N3230" s="54">
        <x:f t="shared" si="595"/>
        <x:v>1.3544703497028328</x:v>
      </x:c>
      <x:c r="O3230" s="55">
        <x:f t="shared" si="596"/>
        <x:v>132292</x:v>
      </x:c>
      <x:c r="P3230" s="55">
        <x:f t="shared" si="597"/>
        <x:v>30800</x:v>
      </x:c>
      <x:c r="Q3230" s="55">
        <x:f t="shared" si="598"/>
        <x:v>58861.758742570819</x:v>
      </x:c>
      <x:c r="R3230" s="55">
        <x:f t="shared" si="599"/>
        <x:v>22630.241257429181</x:v>
      </x:c>
      <x:c r="S3230" s="1" t="str">
        <x:f t="shared" si="600"/>
        <x:v>YES</x:v>
      </x:c>
      <x:c r="T3230" s="1">
        <x:f t="shared" si="601"/>
        <x:v>22630.241257429181</x:v>
      </x:c>
    </x:row>
    <x:row r="3231">
      <x:c r="A3231" s="1"/>
      <x:c r="B3231" s="1"/>
      <x:c r="C3231" s="1"/>
      <x:c r="D3231" s="1"/>
      <x:c r="E3231" s="1"/>
      <x:c r="F3231" s="1"/>
      <x:c r="G3231" s="1"/>
      <x:c r="H3231" s="1"/>
      <x:c r="I3231" s="53">
        <x:f t="shared" si="590"/>
        <x:v>4</x:v>
      </x:c>
      <x:c r="J3231" s="53">
        <x:f t="shared" si="591"/>
        <x:v>18</x:v>
      </x:c>
      <x:c r="K3231" s="53">
        <x:f t="shared" si="592"/>
        <x:v>23</x:v>
      </x:c>
      <x:c r="L3231" s="53">
        <x:f t="shared" si="593"/>
        <x:v>45</x:v>
      </x:c>
      <x:c r="M3231" s="54">
        <x:f t="shared" si="594"/>
        <x:v>2746.5838924295153</x:v>
      </x:c>
      <x:c r="N3231" s="54">
        <x:f t="shared" si="595"/>
        <x:v>1.4073499252982746</x:v>
      </x:c>
      <x:c r="O3231" s="55">
        <x:f t="shared" si="596"/>
        <x:v>134992</x:v>
      </x:c>
      <x:c r="P3231" s="55">
        <x:f t="shared" si="597"/>
        <x:v>31680</x:v>
      </x:c>
      <x:c r="Q3231" s="55">
        <x:f t="shared" si="598"/>
        <x:v>60183.748132456865</x:v>
      </x:c>
      <x:c r="R3231" s="55">
        <x:f t="shared" si="599"/>
        <x:v>23128.251867543135</x:v>
      </x:c>
      <x:c r="S3231" s="1" t="str">
        <x:f t="shared" si="600"/>
        <x:v>YES</x:v>
      </x:c>
      <x:c r="T3231" s="1">
        <x:f t="shared" si="601"/>
        <x:v>23128.251867543135</x:v>
      </x:c>
    </x:row>
    <x:row r="3232">
      <x:c r="A3232" s="1"/>
      <x:c r="B3232" s="1"/>
      <x:c r="C3232" s="1"/>
      <x:c r="D3232" s="1"/>
      <x:c r="E3232" s="1"/>
      <x:c r="F3232" s="1"/>
      <x:c r="G3232" s="1"/>
      <x:c r="H3232" s="1"/>
      <x:c r="I3232" s="53">
        <x:f t="shared" si="590"/>
        <x:v>4</x:v>
      </x:c>
      <x:c r="J3232" s="53">
        <x:f t="shared" si="591"/>
        <x:v>18</x:v>
      </x:c>
      <x:c r="K3232" s="53">
        <x:f t="shared" si="592"/>
        <x:v>24</x:v>
      </x:c>
      <x:c r="L3232" s="53">
        <x:f t="shared" si="593"/>
        <x:v>46</x:v>
      </x:c>
      <x:c r="M3232" s="54">
        <x:f t="shared" si="594"/>
        <x:v>2824.430842009011</x:v>
      </x:c>
      <x:c r="N3232" s="54">
        <x:f t="shared" si="595"/>
        <x:v>1.4614103069507021</x:v>
      </x:c>
      <x:c r="O3232" s="55">
        <x:f t="shared" si="596"/>
        <x:v>137692</x:v>
      </x:c>
      <x:c r="P3232" s="55">
        <x:f t="shared" si="597"/>
        <x:v>32560</x:v>
      </x:c>
      <x:c r="Q3232" s="55">
        <x:f t="shared" si="598"/>
        <x:v>61535.257673767555</x:v>
      </x:c>
      <x:c r="R3232" s="55">
        <x:f t="shared" si="599"/>
        <x:v>23596.742326232445</x:v>
      </x:c>
      <x:c r="S3232" s="1" t="str">
        <x:f t="shared" si="600"/>
        <x:v>YES</x:v>
      </x:c>
      <x:c r="T3232" s="1">
        <x:f t="shared" si="601"/>
        <x:v>23596.742326232445</x:v>
      </x:c>
    </x:row>
    <x:row r="3233">
      <x:c r="A3233" s="1"/>
      <x:c r="B3233" s="1"/>
      <x:c r="C3233" s="1"/>
      <x:c r="D3233" s="1"/>
      <x:c r="E3233" s="1"/>
      <x:c r="F3233" s="1"/>
      <x:c r="G3233" s="1"/>
      <x:c r="H3233" s="1"/>
      <x:c r="I3233" s="53">
        <x:f t="shared" si="590"/>
        <x:v>4</x:v>
      </x:c>
      <x:c r="J3233" s="53">
        <x:f t="shared" si="591"/>
        <x:v>18</x:v>
      </x:c>
      <x:c r="K3233" s="53">
        <x:f t="shared" si="592"/>
        <x:v>25</x:v>
      </x:c>
      <x:c r="L3233" s="53">
        <x:f t="shared" si="593"/>
        <x:v>47</x:v>
      </x:c>
      <x:c r="M3233" s="54">
        <x:f t="shared" si="594"/>
        <x:v>2904.008763424109</x:v>
      </x:c>
      <x:c r="N3233" s="54">
        <x:f t="shared" si="595"/>
        <x:v>1.5166727523778536</x:v>
      </x:c>
      <x:c r="O3233" s="55">
        <x:f t="shared" si="596"/>
        <x:v>140392</x:v>
      </x:c>
      <x:c r="P3233" s="55">
        <x:f t="shared" si="597"/>
        <x:v>33440</x:v>
      </x:c>
      <x:c r="Q3233" s="55">
        <x:f t="shared" si="598"/>
        <x:v>62916.818809446333</x:v>
      </x:c>
      <x:c r="R3233" s="55">
        <x:f t="shared" si="599"/>
        <x:v>24035.181190553667</x:v>
      </x:c>
      <x:c r="S3233" s="1" t="str">
        <x:f t="shared" si="600"/>
        <x:v>YES</x:v>
      </x:c>
      <x:c r="T3233" s="1">
        <x:f t="shared" si="601"/>
        <x:v>24035.181190553667</x:v>
      </x:c>
    </x:row>
    <x:row r="3234">
      <x:c r="A3234" s="1"/>
      <x:c r="B3234" s="1"/>
      <x:c r="C3234" s="1"/>
      <x:c r="D3234" s="1"/>
      <x:c r="E3234" s="1"/>
      <x:c r="F3234" s="1"/>
      <x:c r="G3234" s="1"/>
      <x:c r="H3234" s="1"/>
      <x:c r="I3234" s="53">
        <x:f t="shared" si="590"/>
        <x:v>4</x:v>
      </x:c>
      <x:c r="J3234" s="53">
        <x:f t="shared" si="591"/>
        <x:v>18</x:v>
      </x:c>
      <x:c r="K3234" s="53">
        <x:f t="shared" si="592"/>
        <x:v>26</x:v>
      </x:c>
      <x:c r="L3234" s="53">
        <x:f t="shared" si="593"/>
        <x:v>48</x:v>
      </x:c>
      <x:c r="M3234" s="54">
        <x:f t="shared" si="594"/>
        <x:v>2985.3487673848267</x:v>
      </x:c>
      <x:c r="N3234" s="54">
        <x:f t="shared" si="595"/>
        <x:v>1.5731588662394631</x:v>
      </x:c>
      <x:c r="O3234" s="55">
        <x:f t="shared" si="596"/>
        <x:v>143092</x:v>
      </x:c>
      <x:c r="P3234" s="55">
        <x:f t="shared" si="597"/>
        <x:v>34320</x:v>
      </x:c>
      <x:c r="Q3234" s="55">
        <x:f t="shared" si="598"/>
        <x:v>64328.971655986577</x:v>
      </x:c>
      <x:c r="R3234" s="55">
        <x:f t="shared" si="599"/>
        <x:v>24443.028344013423</x:v>
      </x:c>
      <x:c r="S3234" s="1" t="str">
        <x:f t="shared" si="600"/>
        <x:v>YES</x:v>
      </x:c>
      <x:c r="T3234" s="1">
        <x:f t="shared" si="601"/>
        <x:v>24443.028344013423</x:v>
      </x:c>
    </x:row>
    <x:row r="3235">
      <x:c r="A3235" s="1"/>
      <x:c r="B3235" s="1"/>
      <x:c r="C3235" s="1"/>
      <x:c r="D3235" s="1"/>
      <x:c r="E3235" s="1"/>
      <x:c r="F3235" s="1"/>
      <x:c r="G3235" s="1"/>
      <x:c r="H3235" s="1"/>
      <x:c r="I3235" s="53">
        <x:f t="shared" si="590"/>
        <x:v>4</x:v>
      </x:c>
      <x:c r="J3235" s="53">
        <x:f t="shared" si="591"/>
        <x:v>18</x:v>
      </x:c>
      <x:c r="K3235" s="53">
        <x:f t="shared" si="592"/>
        <x:v>27</x:v>
      </x:c>
      <x:c r="L3235" s="53">
        <x:f t="shared" si="593"/>
        <x:v>49</x:v>
      </x:c>
      <x:c r="M3235" s="54">
        <x:f t="shared" si="594"/>
        <x:v>3068.4824719045832</x:v>
      </x:c>
      <x:c r="N3235" s="54">
        <x:f t="shared" si="595"/>
        <x:v>1.630890605489294</x:v>
      </x:c>
      <x:c r="O3235" s="55">
        <x:f t="shared" si="596"/>
        <x:v>145792</x:v>
      </x:c>
      <x:c r="P3235" s="55">
        <x:f t="shared" si="597"/>
        <x:v>35200</x:v>
      </x:c>
      <x:c r="Q3235" s="55">
        <x:f t="shared" si="598"/>
        <x:v>65772.265137232345</x:v>
      </x:c>
      <x:c r="R3235" s="55">
        <x:f t="shared" si="599"/>
        <x:v>24819.734862767655</x:v>
      </x:c>
      <x:c r="S3235" s="1" t="str">
        <x:f t="shared" si="600"/>
        <x:v>YES</x:v>
      </x:c>
      <x:c r="T3235" s="1">
        <x:f t="shared" si="601"/>
        <x:v>24819.734862767655</x:v>
      </x:c>
    </x:row>
    <x:row r="3236">
      <x:c r="A3236" s="1"/>
      <x:c r="B3236" s="1"/>
      <x:c r="C3236" s="1"/>
      <x:c r="D3236" s="1"/>
      <x:c r="E3236" s="1"/>
      <x:c r="F3236" s="1"/>
      <x:c r="G3236" s="1"/>
      <x:c r="H3236" s="1"/>
      <x:c r="I3236" s="53">
        <x:f t="shared" si="590"/>
        <x:v>4</x:v>
      </x:c>
      <x:c r="J3236" s="53">
        <x:f t="shared" si="591"/>
        <x:v>18</x:v>
      </x:c>
      <x:c r="K3236" s="53">
        <x:f t="shared" si="592"/>
        <x:v>28</x:v>
      </x:c>
      <x:c r="L3236" s="53">
        <x:f t="shared" si="593"/>
        <x:v>50</x:v>
      </x:c>
      <x:c r="M3236" s="54">
        <x:f t="shared" si="594"/>
        <x:v>3153.442010121737</x:v>
      </x:c>
      <x:c r="N3236" s="54">
        <x:f t="shared" si="595"/>
        <x:v>1.6898902848067618</x:v>
      </x:c>
      <x:c r="O3236" s="55">
        <x:f t="shared" si="596"/>
        <x:v>148492</x:v>
      </x:c>
      <x:c r="P3236" s="55">
        <x:f t="shared" si="597"/>
        <x:v>36080</x:v>
      </x:c>
      <x:c r="Q3236" s="55">
        <x:f t="shared" si="598"/>
        <x:v>67247.257120169044</x:v>
      </x:c>
      <x:c r="R3236" s="55">
        <x:f t="shared" si="599"/>
        <x:v>25164.742879830956</x:v>
      </x:c>
      <x:c r="S3236" s="1" t="str">
        <x:f t="shared" si="600"/>
        <x:v>YES</x:v>
      </x:c>
      <x:c r="T3236" s="1">
        <x:f t="shared" si="601"/>
        <x:v>25164.742879830956</x:v>
      </x:c>
    </x:row>
    <x:row r="3237">
      <x:c r="A3237" s="1"/>
      <x:c r="B3237" s="1"/>
      <x:c r="C3237" s="1"/>
      <x:c r="D3237" s="1"/>
      <x:c r="E3237" s="1"/>
      <x:c r="F3237" s="1"/>
      <x:c r="G3237" s="1"/>
      <x:c r="H3237" s="1"/>
      <x:c r="I3237" s="53">
        <x:f t="shared" si="590"/>
        <x:v>4</x:v>
      </x:c>
      <x:c r="J3237" s="53">
        <x:f t="shared" si="591"/>
        <x:v>18</x:v>
      </x:c>
      <x:c r="K3237" s="53">
        <x:f t="shared" si="592"/>
        <x:v>29</x:v>
      </x:c>
      <x:c r="L3237" s="53">
        <x:f t="shared" si="593"/>
        <x:v>51</x:v>
      </x:c>
      <x:c r="M3237" s="54">
        <x:f t="shared" si="594"/>
        <x:v>3240.2600382373903</x:v>
      </x:c>
      <x:c r="N3237" s="54">
        <x:f t="shared" si="595"/>
        <x:v>1.7501805821092988</x:v>
      </x:c>
      <x:c r="O3237" s="55">
        <x:f t="shared" si="596"/>
        <x:v>151192</x:v>
      </x:c>
      <x:c r="P3237" s="55">
        <x:f t="shared" si="597"/>
        <x:v>36960</x:v>
      </x:c>
      <x:c r="Q3237" s="55">
        <x:f t="shared" si="598"/>
        <x:v>68754.514552732464</x:v>
      </x:c>
      <x:c r="R3237" s="55">
        <x:f t="shared" si="599"/>
        <x:v>25477.485447267536</x:v>
      </x:c>
      <x:c r="S3237" s="1" t="str">
        <x:f t="shared" si="600"/>
        <x:v>YES</x:v>
      </x:c>
      <x:c r="T3237" s="1">
        <x:f t="shared" si="601"/>
        <x:v>25477.485447267536</x:v>
      </x:c>
    </x:row>
    <x:row r="3238">
      <x:c r="A3238" s="1"/>
      <x:c r="B3238" s="1"/>
      <x:c r="C3238" s="1"/>
      <x:c r="D3238" s="1"/>
      <x:c r="E3238" s="1"/>
      <x:c r="F3238" s="1"/>
      <x:c r="G3238" s="1"/>
      <x:c r="H3238" s="1"/>
      <x:c r="I3238" s="53">
        <x:f t="shared" si="590"/>
        <x:v>4</x:v>
      </x:c>
      <x:c r="J3238" s="53">
        <x:f t="shared" si="591"/>
        <x:v>18</x:v>
      </x:c>
      <x:c r="K3238" s="53">
        <x:f t="shared" si="592"/>
        <x:v>30</x:v>
      </x:c>
      <x:c r="L3238" s="53">
        <x:f t="shared" si="593"/>
        <x:v>52</x:v>
      </x:c>
      <x:c r="M3238" s="54">
        <x:f t="shared" si="594"/>
        <x:v>3328.9697435711614</x:v>
      </x:c>
      <x:c r="N3238" s="54">
        <x:f t="shared" si="595"/>
        <x:v>1.8117845441466398</x:v>
      </x:c>
      <x:c r="O3238" s="55">
        <x:f t="shared" si="596"/>
        <x:v>153892</x:v>
      </x:c>
      <x:c r="P3238" s="55">
        <x:f t="shared" si="597"/>
        <x:v>37840</x:v>
      </x:c>
      <x:c r="Q3238" s="55">
        <x:f t="shared" si="598"/>
        <x:v>70294.613603665988</x:v>
      </x:c>
      <x:c r="R3238" s="55">
        <x:f t="shared" si="599"/>
        <x:v>25757.386396334012</x:v>
      </x:c>
      <x:c r="S3238" s="1" t="str">
        <x:f t="shared" si="600"/>
        <x:v>YES</x:v>
      </x:c>
      <x:c r="T3238" s="1">
        <x:f t="shared" si="601"/>
        <x:v>25757.386396334012</x:v>
      </x:c>
    </x:row>
    <x:row r="3239">
      <x:c r="A3239" s="1"/>
      <x:c r="B3239" s="1"/>
      <x:c r="C3239" s="1"/>
      <x:c r="D3239" s="1"/>
      <x:c r="E3239" s="1"/>
      <x:c r="F3239" s="1"/>
      <x:c r="G3239" s="1"/>
      <x:c r="H3239" s="1"/>
      <x:c r="I3239" s="53">
        <x:f t="shared" si="590"/>
        <x:v>4</x:v>
      </x:c>
      <x:c r="J3239" s="53">
        <x:f t="shared" si="591"/>
        <x:v>19</x:v>
      </x:c>
      <x:c r="K3239" s="53">
        <x:f t="shared" si="592"/>
        <x:v>0</x:v>
      </x:c>
      <x:c r="L3239" s="53">
        <x:f t="shared" si="593"/>
        <x:v>23</x:v>
      </x:c>
      <x:c r="M3239" s="54">
        <x:f t="shared" si="594"/>
        <x:v>1438.3066058200252</x:v>
      </x:c>
      <x:c r="N3239" s="54">
        <x:f t="shared" si="595"/>
        <x:v>0.49882403181946194</x:v>
      </x:c>
      <x:c r="O3239" s="55">
        <x:f t="shared" si="596"/>
        <x:v>74986</x:v>
      </x:c>
      <x:c r="P3239" s="55">
        <x:f t="shared" si="597"/>
        <x:v>11880</x:v>
      </x:c>
      <x:c r="Q3239" s="55">
        <x:f t="shared" si="598"/>
        <x:v>37470.600795486549</x:v>
      </x:c>
      <x:c r="R3239" s="55">
        <x:f t="shared" si="599"/>
        <x:v>5635.399204513451</x:v>
      </x:c>
      <x:c r="S3239" s="1" t="str">
        <x:f t="shared" si="600"/>
        <x:v>YES</x:v>
      </x:c>
      <x:c r="T3239" s="1">
        <x:f t="shared" si="601"/>
        <x:v>5635.399204513451</x:v>
      </x:c>
    </x:row>
    <x:row r="3240">
      <x:c r="A3240" s="1"/>
      <x:c r="B3240" s="1"/>
      <x:c r="C3240" s="1"/>
      <x:c r="D3240" s="1"/>
      <x:c r="E3240" s="1"/>
      <x:c r="F3240" s="1"/>
      <x:c r="G3240" s="1"/>
      <x:c r="H3240" s="1"/>
      <x:c r="I3240" s="53">
        <x:f t="shared" si="590"/>
        <x:v>4</x:v>
      </x:c>
      <x:c r="J3240" s="53">
        <x:f t="shared" si="591"/>
        <x:v>19</x:v>
      </x:c>
      <x:c r="K3240" s="53">
        <x:f t="shared" si="592"/>
        <x:v>1</x:v>
      </x:c>
      <x:c r="L3240" s="53">
        <x:f t="shared" si="593"/>
        <x:v>24</x:v>
      </x:c>
      <x:c r="M3240" s="54">
        <x:f t="shared" si="594"/>
        <x:v>1483.8691058200252</x:v>
      </x:c>
      <x:c r="N3240" s="54">
        <x:f t="shared" si="595"/>
        <x:v>0.53046465681946198</x:v>
      </x:c>
      <x:c r="O3240" s="55">
        <x:f t="shared" si="596"/>
        <x:v>77686</x:v>
      </x:c>
      <x:c r="P3240" s="55">
        <x:f t="shared" si="597"/>
        <x:v>12760</x:v>
      </x:c>
      <x:c r="Q3240" s="55">
        <x:f t="shared" si="598"/>
        <x:v>38261.616420486549</x:v>
      </x:c>
      <x:c r="R3240" s="55">
        <x:f t="shared" si="599"/>
        <x:v>6664.383579513451</x:v>
      </x:c>
      <x:c r="S3240" s="1" t="str">
        <x:f t="shared" si="600"/>
        <x:v>YES</x:v>
      </x:c>
      <x:c r="T3240" s="1">
        <x:f t="shared" si="601"/>
        <x:v>6664.383579513451</x:v>
      </x:c>
    </x:row>
    <x:row r="3241">
      <x:c r="A3241" s="1"/>
      <x:c r="B3241" s="1"/>
      <x:c r="C3241" s="1"/>
      <x:c r="D3241" s="1"/>
      <x:c r="E3241" s="1"/>
      <x:c r="F3241" s="1"/>
      <x:c r="G3241" s="1"/>
      <x:c r="H3241" s="1"/>
      <x:c r="I3241" s="53">
        <x:f t="shared" si="590"/>
        <x:v>4</x:v>
      </x:c>
      <x:c r="J3241" s="53">
        <x:f t="shared" si="591"/>
        <x:v>19</x:v>
      </x:c>
      <x:c r="K3241" s="53">
        <x:f t="shared" si="592"/>
        <x:v>2</x:v>
      </x:c>
      <x:c r="L3241" s="53">
        <x:f t="shared" si="593"/>
        <x:v>25</x:v>
      </x:c>
      <x:c r="M3241" s="54">
        <x:f t="shared" si="594"/>
        <x:v>1530.5706683200251</x:v>
      </x:c>
      <x:c r="N3241" s="54">
        <x:f t="shared" si="595"/>
        <x:v>0.5628962974444619</x:v>
      </x:c>
      <x:c r="O3241" s="55">
        <x:f t="shared" si="596"/>
        <x:v>80386</x:v>
      </x:c>
      <x:c r="P3241" s="55">
        <x:f t="shared" si="597"/>
        <x:v>13640</x:v>
      </x:c>
      <x:c r="Q3241" s="55">
        <x:f t="shared" si="598"/>
        <x:v>39072.407436111549</x:v>
      </x:c>
      <x:c r="R3241" s="55">
        <x:f t="shared" si="599"/>
        <x:v>7673.592563888451</x:v>
      </x:c>
      <x:c r="S3241" s="1" t="str">
        <x:f t="shared" si="600"/>
        <x:v>YES</x:v>
      </x:c>
      <x:c r="T3241" s="1">
        <x:f t="shared" si="601"/>
        <x:v>7673.592563888451</x:v>
      </x:c>
    </x:row>
    <x:row r="3242">
      <x:c r="A3242" s="1"/>
      <x:c r="B3242" s="1"/>
      <x:c r="C3242" s="1"/>
      <x:c r="D3242" s="1"/>
      <x:c r="E3242" s="1"/>
      <x:c r="F3242" s="1"/>
      <x:c r="G3242" s="1"/>
      <x:c r="H3242" s="1"/>
      <x:c r="I3242" s="53">
        <x:f t="shared" si="590"/>
        <x:v>4</x:v>
      </x:c>
      <x:c r="J3242" s="53">
        <x:f t="shared" si="591"/>
        <x:v>19</x:v>
      </x:c>
      <x:c r="K3242" s="53">
        <x:f t="shared" si="592"/>
        <x:v>3</x:v>
      </x:c>
      <x:c r="L3242" s="53">
        <x:f t="shared" si="593"/>
        <x:v>26</x:v>
      </x:c>
      <x:c r="M3242" s="54">
        <x:f t="shared" si="594"/>
        <x:v>1578.4326507419003</x:v>
      </x:c>
      <x:c r="N3242" s="54">
        <x:f t="shared" si="595"/>
        <x:v>0.59613378523743077</x:v>
      </x:c>
      <x:c r="O3242" s="55">
        <x:f t="shared" si="596"/>
        <x:v>83086</x:v>
      </x:c>
      <x:c r="P3242" s="55">
        <x:f t="shared" si="597"/>
        <x:v>14520</x:v>
      </x:c>
      <x:c r="Q3242" s="55">
        <x:f t="shared" si="598"/>
        <x:v>39903.344630935768</x:v>
      </x:c>
      <x:c r="R3242" s="55">
        <x:f t="shared" si="599"/>
        <x:v>8662.6553690642322</x:v>
      </x:c>
      <x:c r="S3242" s="1" t="str">
        <x:f t="shared" si="600"/>
        <x:v>YES</x:v>
      </x:c>
      <x:c r="T3242" s="1">
        <x:f t="shared" si="601"/>
        <x:v>8662.6553690642322</x:v>
      </x:c>
    </x:row>
    <x:row r="3243">
      <x:c r="A3243" s="1"/>
      <x:c r="B3243" s="1"/>
      <x:c r="C3243" s="1"/>
      <x:c r="D3243" s="1"/>
      <x:c r="E3243" s="1"/>
      <x:c r="F3243" s="1"/>
      <x:c r="G3243" s="1"/>
      <x:c r="H3243" s="1"/>
      <x:c r="I3243" s="53">
        <x:f t="shared" si="590"/>
        <x:v>4</x:v>
      </x:c>
      <x:c r="J3243" s="53">
        <x:f t="shared" si="591"/>
        <x:v>19</x:v>
      </x:c>
      <x:c r="K3243" s="53">
        <x:f t="shared" si="592"/>
        <x:v>4</x:v>
      </x:c>
      <x:c r="L3243" s="53">
        <x:f t="shared" si="593"/>
        <x:v>27</x:v>
      </x:c>
      <x:c r="M3243" s="54">
        <x:f t="shared" si="594"/>
        <x:v>1627.4767664645565</x:v>
      </x:c>
      <x:c r="N3243" s="54">
        <x:f t="shared" si="595"/>
        <x:v>0.6301921989337198</x:v>
      </x:c>
      <x:c r="O3243" s="55">
        <x:f t="shared" si="596"/>
        <x:v>85786</x:v>
      </x:c>
      <x:c r="P3243" s="55">
        <x:f t="shared" si="597"/>
        <x:v>15400</x:v>
      </x:c>
      <x:c r="Q3243" s="55">
        <x:f t="shared" si="598"/>
        <x:v>40754.804973342994</x:v>
      </x:c>
      <x:c r="R3243" s="55">
        <x:f t="shared" si="599"/>
        <x:v>9631.1950266570057</x:v>
      </x:c>
      <x:c r="S3243" s="1" t="str">
        <x:f t="shared" si="600"/>
        <x:v>YES</x:v>
      </x:c>
      <x:c r="T3243" s="1">
        <x:f t="shared" si="601"/>
        <x:v>9631.1950266570057</x:v>
      </x:c>
    </x:row>
    <x:row r="3244">
      <x:c r="A3244" s="1"/>
      <x:c r="B3244" s="1"/>
      <x:c r="C3244" s="1"/>
      <x:c r="D3244" s="1"/>
      <x:c r="E3244" s="1"/>
      <x:c r="F3244" s="1"/>
      <x:c r="G3244" s="1"/>
      <x:c r="H3244" s="1"/>
      <x:c r="I3244" s="53">
        <x:f t="shared" si="590"/>
        <x:v>4</x:v>
      </x:c>
      <x:c r="J3244" s="53">
        <x:f t="shared" si="591"/>
        <x:v>19</x:v>
      </x:c>
      <x:c r="K3244" s="53">
        <x:f t="shared" si="592"/>
        <x:v>5</x:v>
      </x:c>
      <x:c r="L3244" s="53">
        <x:f t="shared" si="593"/>
        <x:v>28</x:v>
      </x:c>
      <x:c r="M3244" s="54">
        <x:f t="shared" si="594"/>
        <x:v>1677.72509038576</x:v>
      </x:c>
      <x:c r="N3244" s="54">
        <x:f t="shared" si="595"/>
        <x:v>0.66508686832344444</x:v>
      </x:c>
      <x:c r="O3244" s="55">
        <x:f t="shared" si="596"/>
        <x:v>88486</x:v>
      </x:c>
      <x:c r="P3244" s="55">
        <x:f t="shared" si="597"/>
        <x:v>16280</x:v>
      </x:c>
      <x:c r="Q3244" s="55">
        <x:f t="shared" si="598"/>
        <x:v>41627.171708086113</x:v>
      </x:c>
      <x:c r="R3244" s="55">
        <x:f t="shared" si="599"/>
        <x:v>10578.828291913887</x:v>
      </x:c>
      <x:c r="S3244" s="1" t="str">
        <x:f t="shared" si="600"/>
        <x:v>YES</x:v>
      </x:c>
      <x:c r="T3244" s="1">
        <x:f t="shared" si="601"/>
        <x:v>10578.828291913887</x:v>
      </x:c>
    </x:row>
    <x:row r="3245">
      <x:c r="A3245" s="1"/>
      <x:c r="B3245" s="1"/>
      <x:c r="C3245" s="1"/>
      <x:c r="D3245" s="1"/>
      <x:c r="E3245" s="1"/>
      <x:c r="F3245" s="1"/>
      <x:c r="G3245" s="1"/>
      <x:c r="H3245" s="1"/>
      <x:c r="I3245" s="53">
        <x:f t="shared" si="590"/>
        <x:v>4</x:v>
      </x:c>
      <x:c r="J3245" s="53">
        <x:f t="shared" si="591"/>
        <x:v>19</x:v>
      </x:c>
      <x:c r="K3245" s="53">
        <x:f t="shared" si="592"/>
        <x:v>6</x:v>
      </x:c>
      <x:c r="L3245" s="53">
        <x:f t="shared" si="593"/>
        <x:v>29</x:v>
      </x:c>
      <x:c r="M3245" s="54">
        <x:f t="shared" si="594"/>
        <x:v>1729.2000645673929</x:v>
      </x:c>
      <x:c r="N3245" s="54">
        <x:f t="shared" si="595"/>
        <x:v>0.70083337817180069</x:v>
      </x:c>
      <x:c r="O3245" s="55">
        <x:f t="shared" si="596"/>
        <x:v>91186</x:v>
      </x:c>
      <x:c r="P3245" s="55">
        <x:f t="shared" si="597"/>
        <x:v>17160</x:v>
      </x:c>
      <x:c r="Q3245" s="55">
        <x:f t="shared" si="598"/>
        <x:v>42520.834454295014</x:v>
      </x:c>
      <x:c r="R3245" s="55">
        <x:f t="shared" si="599"/>
        <x:v>11505.165545704986</x:v>
      </x:c>
      <x:c r="S3245" s="1" t="str">
        <x:f t="shared" si="600"/>
        <x:v>YES</x:v>
      </x:c>
      <x:c r="T3245" s="1">
        <x:f t="shared" si="601"/>
        <x:v>11505.165545704986</x:v>
      </x:c>
    </x:row>
    <x:row r="3246">
      <x:c r="A3246" s="1"/>
      <x:c r="B3246" s="1"/>
      <x:c r="C3246" s="1"/>
      <x:c r="D3246" s="1"/>
      <x:c r="E3246" s="1"/>
      <x:c r="F3246" s="1"/>
      <x:c r="G3246" s="1"/>
      <x:c r="H3246" s="1"/>
      <x:c r="I3246" s="53" t="n">
        <x:f t="shared" ref="I3246:I3309" si="602">INT((ROW()-ROW($I$46))/((CARROT_CAP+1)*(MESCLUN_CAP+1)))</x:f>
        <x:v>4</x:v>
      </x:c>
      <x:c r="J3246" s="53" t="n">
        <x:f t="shared" ref="J3246:J3309" si="603">MOD(INT((ROW()-ROW($I$46))/(MESCLUN_CAP+1)),CARROT_CAP+1)</x:f>
        <x:v>19</x:v>
      </x:c>
      <x:c r="K3246" s="53" t="n">
        <x:f t="shared" ref="K3246:K3309" si="604">MOD(ROW()-ROW($I$46),MESCLUN_CAP+1)</x:f>
        <x:v>7</x:v>
      </x:c>
      <x:c r="L3246" s="53" t="n">
        <x:f t="shared" ref="L3246:L3309" si="605">SUM(I3246:K3246)</x:f>
        <x:v>30</x:v>
      </x:c>
      <x:c r="M3246" s="54" t="n">
        <x:f t="shared" ref="M3246:M3309" si="606">I3246*TOMATO_HOURS*WEEKS*(1+TOMATO_DIM)^I3246+J3246*CARROT_HOURS*WEEKS*(1+CARROT_DIM)^J3246+K3246*MESCLUN_HOURS*WEEKS*(1+MESCLUN_DIM)^K3246</x:f>
        <x:v>1781.9245039653524</x:v>
      </x:c>
      <x:c r="N3246" s="54" t="n">
        <x:f t="shared" ref="N3246:N3309" si="607">MAX(M3246-FARMER_HOURS,0)/TEMP_HOURS_PER_WORKER</x:f>
        <x:v>0.7374475721981614</x:v>
      </x:c>
      <x:c r="O3246" s="55" t="n">
        <x:f t="shared" ref="O3246:O3309" si="608">I3246*TOMATO_PRICE+J3246*CARROT_PRICE+K3246*MESCLUN_PRICE</x:f>
        <x:v>93886</x:v>
      </x:c>
      <x:c r="P3246" s="55" t="n">
        <x:f t="shared" ref="P3246:P3309" si="609">I3246*TOMATO_FERTILIZER+J3246*CARROT_FERTILIZER+K3246*MESCLUN_FERTILIZER</x:f>
        <x:v>18040</x:v>
      </x:c>
      <x:c r="Q3246" s="55" t="n">
        <x:f t="shared" ref="Q3246:Q3309" si="610">MIN(M3246,FARMER_HOURS)*FARMER_RATE+MAX(M3246-FARMER_HOURS,0)*TEMP_RATE</x:f>
        <x:v>43436.18930495404</x:v>
      </x:c>
      <x:c r="R3246" s="55" t="n">
        <x:f t="shared" ref="R3246:R3309" si="611">O3246-P3246-Q3246-FIXED_COST</x:f>
        <x:v>12409.810695045962</x:v>
      </x:c>
      <x:c r="S3246" s="1" t="str">
        <x:f t="shared" ref="S3246:S3309" si="612">IF(AND(L3246&lt;=TOTAL_BED_CAP,N3246&lt;=TEMP_WORKER_CAP),"YES","NO")</x:f>
        <x:v>YES</x:v>
      </x:c>
      <x:c r="T3246" s="1" t="n">
        <x:f t="shared" ref="T3246:T3309" si="613">IF(S3246="YES",R3246,-1E+99)</x:f>
        <x:v>12409.810695045962</x:v>
      </x:c>
    </x:row>
    <x:row r="3247">
      <x:c r="A3247" s="1"/>
      <x:c r="B3247" s="1"/>
      <x:c r="C3247" s="1"/>
      <x:c r="D3247" s="1"/>
      <x:c r="E3247" s="1"/>
      <x:c r="F3247" s="1"/>
      <x:c r="G3247" s="1"/>
      <x:c r="H3247" s="1"/>
      <x:c r="I3247" s="53">
        <x:f t="shared" si="602"/>
        <x:v>4</x:v>
      </x:c>
      <x:c r="J3247" s="53">
        <x:f t="shared" si="603"/>
        <x:v>19</x:v>
      </x:c>
      <x:c r="K3247" s="53">
        <x:f t="shared" si="604"/>
        <x:v>8</x:v>
      </x:c>
      <x:c r="L3247" s="53">
        <x:f t="shared" si="605"/>
        <x:v>31</x:v>
      </x:c>
      <x:c r="M3247" s="54">
        <x:f t="shared" si="606"/>
        <x:v>1835.9216022453336</x:v>
      </x:c>
      <x:c r="N3247" s="54">
        <x:f t="shared" si="607"/>
        <x:v>0.77494555711481494</x:v>
      </x:c>
      <x:c r="O3247" s="55">
        <x:f t="shared" si="608"/>
        <x:v>96586</x:v>
      </x:c>
      <x:c r="P3247" s="55">
        <x:f t="shared" si="609"/>
        <x:v>18920</x:v>
      </x:c>
      <x:c r="Q3247" s="55">
        <x:f t="shared" si="610"/>
        <x:v>44373.638927870372</x:v>
      </x:c>
      <x:c r="R3247" s="55">
        <x:f t="shared" si="611"/>
        <x:v>13292.361072129628</x:v>
      </x:c>
      <x:c r="S3247" s="1" t="str">
        <x:f t="shared" si="612"/>
        <x:v>YES</x:v>
      </x:c>
      <x:c r="T3247" s="1">
        <x:f t="shared" si="613"/>
        <x:v>13292.361072129628</x:v>
      </x:c>
    </x:row>
    <x:row r="3248">
      <x:c r="A3248" s="1"/>
      <x:c r="B3248" s="1"/>
      <x:c r="C3248" s="1"/>
      <x:c r="D3248" s="1"/>
      <x:c r="E3248" s="1"/>
      <x:c r="F3248" s="1"/>
      <x:c r="G3248" s="1"/>
      <x:c r="H3248" s="1"/>
      <x:c r="I3248" s="53">
        <x:f t="shared" si="602"/>
        <x:v>4</x:v>
      </x:c>
      <x:c r="J3248" s="53">
        <x:f t="shared" si="603"/>
        <x:v>19</x:v>
      </x:c>
      <x:c r="K3248" s="53">
        <x:f t="shared" si="604"/>
        <x:v>9</x:v>
      </x:c>
      <x:c r="L3248" s="53">
        <x:f t="shared" si="605"/>
        <x:v>32</x:v>
      </x:c>
      <x:c r="M3248" s="54">
        <x:f t="shared" si="606"/>
        <x:v>1891.214937685728</x:v>
      </x:c>
      <x:c r="N3248" s="54">
        <x:f t="shared" si="607"/>
        <x:v>0.81334370672620004</x:v>
      </x:c>
      <x:c r="O3248" s="55">
        <x:f t="shared" si="608"/>
        <x:v>99286</x:v>
      </x:c>
      <x:c r="P3248" s="55">
        <x:f t="shared" si="609"/>
        <x:v>19800</x:v>
      </x:c>
      <x:c r="Q3248" s="55">
        <x:f t="shared" si="610"/>
        <x:v>45333.592668155005</x:v>
      </x:c>
      <x:c r="R3248" s="55">
        <x:f t="shared" si="611"/>
        <x:v>14152.407331844995</x:v>
      </x:c>
      <x:c r="S3248" s="1" t="str">
        <x:f t="shared" si="612"/>
        <x:v>YES</x:v>
      </x:c>
      <x:c r="T3248" s="1">
        <x:f t="shared" si="613"/>
        <x:v>14152.407331844995</x:v>
      </x:c>
    </x:row>
    <x:row r="3249">
      <x:c r="A3249" s="1"/>
      <x:c r="B3249" s="1"/>
      <x:c r="C3249" s="1"/>
      <x:c r="D3249" s="1"/>
      <x:c r="E3249" s="1"/>
      <x:c r="F3249" s="1"/>
      <x:c r="G3249" s="1"/>
      <x:c r="H3249" s="1"/>
      <x:c r="I3249" s="53">
        <x:f t="shared" si="602"/>
        <x:v>4</x:v>
      </x:c>
      <x:c r="J3249" s="53">
        <x:f t="shared" si="603"/>
        <x:v>19</x:v>
      </x:c>
      <x:c r="K3249" s="53">
        <x:f t="shared" si="604"/>
        <x:v>10</x:v>
      </x:c>
      <x:c r="L3249" s="53">
        <x:f t="shared" si="605"/>
        <x:v>33</x:v>
      </x:c>
      <x:c r="M3249" s="54">
        <x:f t="shared" si="606"/>
        <x:v>1947.8284791689409</x:v>
      </x:c>
      <x:c r="N3249" s="54">
        <x:f t="shared" si="607"/>
        <x:v>0.85265866608954233</x:v>
      </x:c>
      <x:c r="O3249" s="55">
        <x:f t="shared" si="608"/>
        <x:v>101986</x:v>
      </x:c>
      <x:c r="P3249" s="55">
        <x:f t="shared" si="609"/>
        <x:v>20680</x:v>
      </x:c>
      <x:c r="Q3249" s="55">
        <x:f t="shared" si="610"/>
        <x:v>46316.466652238552</x:v>
      </x:c>
      <x:c r="R3249" s="55">
        <x:f t="shared" si="611"/>
        <x:v>14989.533347761448</x:v>
      </x:c>
      <x:c r="S3249" s="1" t="str">
        <x:f t="shared" si="612"/>
        <x:v>YES</x:v>
      </x:c>
      <x:c r="T3249" s="1">
        <x:f t="shared" si="613"/>
        <x:v>14989.533347761448</x:v>
      </x:c>
    </x:row>
    <x:row r="3250">
      <x:c r="A3250" s="1"/>
      <x:c r="B3250" s="1"/>
      <x:c r="C3250" s="1"/>
      <x:c r="D3250" s="1"/>
      <x:c r="E3250" s="1"/>
      <x:c r="F3250" s="1"/>
      <x:c r="G3250" s="1"/>
      <x:c r="H3250" s="1"/>
      <x:c r="I3250" s="53">
        <x:f t="shared" si="602"/>
        <x:v>4</x:v>
      </x:c>
      <x:c r="J3250" s="53">
        <x:f t="shared" si="603"/>
        <x:v>19</x:v>
      </x:c>
      <x:c r="K3250" s="53">
        <x:f t="shared" si="604"/>
        <x:v>11</x:v>
      </x:c>
      <x:c r="L3250" s="53">
        <x:f t="shared" si="605"/>
        <x:v>34</x:v>
      </x:c>
      <x:c r="M3250" s="54">
        <x:f t="shared" si="606"/>
        <x:v>2005.7865922623801</x:v>
      </x:c>
      <x:c r="N3250" s="54">
        <x:f t="shared" si="607"/>
        <x:v>0.89290735573776392</x:v>
      </x:c>
      <x:c r="O3250" s="55">
        <x:f t="shared" si="608"/>
        <x:v>104686</x:v>
      </x:c>
      <x:c r="P3250" s="55">
        <x:f t="shared" si="609"/>
        <x:v>21560</x:v>
      </x:c>
      <x:c r="Q3250" s="55">
        <x:f t="shared" si="610"/>
        <x:v>47322.683893444097</x:v>
      </x:c>
      <x:c r="R3250" s="55">
        <x:f t="shared" si="611"/>
        <x:v>15803.316106555903</x:v>
      </x:c>
      <x:c r="S3250" s="1" t="str">
        <x:f t="shared" si="612"/>
        <x:v>YES</x:v>
      </x:c>
      <x:c r="T3250" s="1">
        <x:f t="shared" si="613"/>
        <x:v>15803.316106555903</x:v>
      </x:c>
    </x:row>
    <x:row r="3251">
      <x:c r="A3251" s="1"/>
      <x:c r="B3251" s="1"/>
      <x:c r="C3251" s="1"/>
      <x:c r="D3251" s="1"/>
      <x:c r="E3251" s="1"/>
      <x:c r="F3251" s="1"/>
      <x:c r="G3251" s="1"/>
      <x:c r="H3251" s="1"/>
      <x:c r="I3251" s="53">
        <x:f t="shared" si="602"/>
        <x:v>4</x:v>
      </x:c>
      <x:c r="J3251" s="53">
        <x:f t="shared" si="603"/>
        <x:v>19</x:v>
      </x:c>
      <x:c r="K3251" s="53">
        <x:f t="shared" si="604"/>
        <x:v>12</x:v>
      </x:c>
      <x:c r="L3251" s="53">
        <x:f t="shared" si="605"/>
        <x:v>35</x:v>
      </x:c>
      <x:c r="M3251" s="54">
        <x:f t="shared" si="606"/>
        <x:v>2065.1140453904445</x:v>
      </x:c>
      <x:c r="N3251" s="54">
        <x:f t="shared" si="607"/>
        <x:v>0.93410697596558645</x:v>
      </x:c>
      <x:c r="O3251" s="55">
        <x:f t="shared" si="608"/>
        <x:v>107386</x:v>
      </x:c>
      <x:c r="P3251" s="55">
        <x:f t="shared" si="609"/>
        <x:v>22440</x:v>
      </x:c>
      <x:c r="Q3251" s="55">
        <x:f t="shared" si="610"/>
        <x:v>48352.674399139665</x:v>
      </x:c>
      <x:c r="R3251" s="55">
        <x:f t="shared" si="611"/>
        <x:v>16593.325600860335</x:v>
      </x:c>
      <x:c r="S3251" s="1" t="str">
        <x:f t="shared" si="612"/>
        <x:v>YES</x:v>
      </x:c>
      <x:c r="T3251" s="1">
        <x:f t="shared" si="613"/>
        <x:v>16593.325600860335</x:v>
      </x:c>
    </x:row>
    <x:row r="3252">
      <x:c r="A3252" s="1"/>
      <x:c r="B3252" s="1"/>
      <x:c r="C3252" s="1"/>
      <x:c r="D3252" s="1"/>
      <x:c r="E3252" s="1"/>
      <x:c r="F3252" s="1"/>
      <x:c r="G3252" s="1"/>
      <x:c r="H3252" s="1"/>
      <x:c r="I3252" s="53">
        <x:f t="shared" si="602"/>
        <x:v>4</x:v>
      </x:c>
      <x:c r="J3252" s="53">
        <x:f t="shared" si="603"/>
        <x:v>19</x:v>
      </x:c>
      <x:c r="K3252" s="53">
        <x:f t="shared" si="604"/>
        <x:v>13</x:v>
      </x:c>
      <x:c r="L3252" s="53">
        <x:f t="shared" si="605"/>
        <x:v>36</x:v>
      </x:c>
      <x:c r="M3252" s="54">
        <x:f t="shared" si="606"/>
        <x:v>2125.8360160988286</x:v>
      </x:c>
      <x:c r="N3252" s="54">
        <x:f t="shared" si="607"/>
        <x:v>0.97627501117974214</x:v>
      </x:c>
      <x:c r="O3252" s="55">
        <x:f t="shared" si="608"/>
        <x:v>110086</x:v>
      </x:c>
      <x:c r="P3252" s="55">
        <x:f t="shared" si="609"/>
        <x:v>23320</x:v>
      </x:c>
      <x:c r="Q3252" s="55">
        <x:f t="shared" si="610"/>
        <x:v>49406.875279493557</x:v>
      </x:c>
      <x:c r="R3252" s="55">
        <x:f t="shared" si="611"/>
        <x:v>17359.124720506443</x:v>
      </x:c>
      <x:c r="S3252" s="1" t="str">
        <x:f t="shared" si="612"/>
        <x:v>YES</x:v>
      </x:c>
      <x:c r="T3252" s="1">
        <x:f t="shared" si="613"/>
        <x:v>17359.124720506443</x:v>
      </x:c>
    </x:row>
    <x:row r="3253">
      <x:c r="A3253" s="1"/>
      <x:c r="B3253" s="1"/>
      <x:c r="C3253" s="1"/>
      <x:c r="D3253" s="1"/>
      <x:c r="E3253" s="1"/>
      <x:c r="F3253" s="1"/>
      <x:c r="G3253" s="1"/>
      <x:c r="H3253" s="1"/>
      <x:c r="I3253" s="53">
        <x:f t="shared" si="602"/>
        <x:v>4</x:v>
      </x:c>
      <x:c r="J3253" s="53">
        <x:f t="shared" si="603"/>
        <x:v>19</x:v>
      </x:c>
      <x:c r="K3253" s="53">
        <x:f t="shared" si="604"/>
        <x:v>14</x:v>
      </x:c>
      <x:c r="L3253" s="53">
        <x:f t="shared" si="605"/>
        <x:v>37</x:v>
      </x:c>
      <x:c r="M3253" s="54">
        <x:f t="shared" si="606"/>
        <x:v>2187.9780974124897</x:v>
      </x:c>
      <x:c r="N3253" s="54">
        <x:f t="shared" si="607"/>
        <x:v>1.0194292343142288</x:v>
      </x:c>
      <x:c r="O3253" s="55">
        <x:f t="shared" si="608"/>
        <x:v>112786</x:v>
      </x:c>
      <x:c r="P3253" s="55">
        <x:f t="shared" si="609"/>
        <x:v>24200</x:v>
      </x:c>
      <x:c r="Q3253" s="55">
        <x:f t="shared" si="610"/>
        <x:v>50485.730857855728</x:v>
      </x:c>
      <x:c r="R3253" s="55">
        <x:f t="shared" si="611"/>
        <x:v>18100.269142144272</x:v>
      </x:c>
      <x:c r="S3253" s="1" t="str">
        <x:f t="shared" si="612"/>
        <x:v>YES</x:v>
      </x:c>
      <x:c r="T3253" s="1">
        <x:f t="shared" si="613"/>
        <x:v>18100.269142144272</x:v>
      </x:c>
    </x:row>
    <x:row r="3254">
      <x:c r="A3254" s="1"/>
      <x:c r="B3254" s="1"/>
      <x:c r="C3254" s="1"/>
      <x:c r="D3254" s="1"/>
      <x:c r="E3254" s="1"/>
      <x:c r="F3254" s="1"/>
      <x:c r="G3254" s="1"/>
      <x:c r="H3254" s="1"/>
      <x:c r="I3254" s="53">
        <x:f t="shared" si="602"/>
        <x:v>4</x:v>
      </x:c>
      <x:c r="J3254" s="53">
        <x:f t="shared" si="603"/>
        <x:v>19</x:v>
      </x:c>
      <x:c r="K3254" s="53">
        <x:f t="shared" si="604"/>
        <x:v>15</x:v>
      </x:c>
      <x:c r="L3254" s="53">
        <x:f t="shared" si="605"/>
        <x:v>38</x:v>
      </x:c>
      <x:c r="M3254" s="54">
        <x:f t="shared" si="606"/>
        <x:v>2251.5663042886363</x:v>
      </x:c>
      <x:c r="N3254" s="54">
        <x:f t="shared" si="607"/>
        <x:v>1.0635877113115531</x:v>
      </x:c>
      <x:c r="O3254" s="55">
        <x:f t="shared" si="608"/>
        <x:v>115486</x:v>
      </x:c>
      <x:c r="P3254" s="55">
        <x:f t="shared" si="609"/>
        <x:v>25080</x:v>
      </x:c>
      <x:c r="Q3254" s="55">
        <x:f t="shared" si="610"/>
        <x:v>51589.692782788828</x:v>
      </x:c>
      <x:c r="R3254" s="55">
        <x:f t="shared" si="611"/>
        <x:v>18816.307217211172</x:v>
      </x:c>
      <x:c r="S3254" s="1" t="str">
        <x:f t="shared" si="612"/>
        <x:v>YES</x:v>
      </x:c>
      <x:c r="T3254" s="1">
        <x:f t="shared" si="613"/>
        <x:v>18816.307217211172</x:v>
      </x:c>
    </x:row>
    <x:row r="3255">
      <x:c r="A3255" s="1"/>
      <x:c r="B3255" s="1"/>
      <x:c r="C3255" s="1"/>
      <x:c r="D3255" s="1"/>
      <x:c r="E3255" s="1"/>
      <x:c r="F3255" s="1"/>
      <x:c r="G3255" s="1"/>
      <x:c r="H3255" s="1"/>
      <x:c r="I3255" s="53">
        <x:f t="shared" si="602"/>
        <x:v>4</x:v>
      </x:c>
      <x:c r="J3255" s="53">
        <x:f t="shared" si="603"/>
        <x:v>19</x:v>
      </x:c>
      <x:c r="K3255" s="53">
        <x:f t="shared" si="604"/>
        <x:v>16</x:v>
      </x:c>
      <x:c r="L3255" s="53">
        <x:f t="shared" si="605"/>
        <x:v>39</x:v>
      </x:c>
      <x:c r="M3255" s="54">
        <x:f t="shared" si="606"/>
        <x:v>2316.6270801661253</x:v>
      </x:c>
      <x:c r="N3255" s="54">
        <x:f t="shared" si="607"/>
        <x:v>1.1087688056709204</x:v>
      </x:c>
      <x:c r="O3255" s="55">
        <x:f t="shared" si="608"/>
        <x:v>118186</x:v>
      </x:c>
      <x:c r="P3255" s="55">
        <x:f t="shared" si="609"/>
        <x:v>25960</x:v>
      </x:c>
      <x:c r="Q3255" s="55">
        <x:f t="shared" si="610"/>
        <x:v>52719.22014177301</x:v>
      </x:c>
      <x:c r="R3255" s="55">
        <x:f t="shared" si="611"/>
        <x:v>19506.77985822699</x:v>
      </x:c>
      <x:c r="S3255" s="1" t="str">
        <x:f t="shared" si="612"/>
        <x:v>YES</x:v>
      </x:c>
      <x:c r="T3255" s="1">
        <x:f t="shared" si="613"/>
        <x:v>19506.77985822699</x:v>
      </x:c>
    </x:row>
    <x:row r="3256">
      <x:c r="A3256" s="1"/>
      <x:c r="B3256" s="1"/>
      <x:c r="C3256" s="1"/>
      <x:c r="D3256" s="1"/>
      <x:c r="E3256" s="1"/>
      <x:c r="F3256" s="1"/>
      <x:c r="G3256" s="1"/>
      <x:c r="H3256" s="1"/>
      <x:c r="I3256" s="53">
        <x:f t="shared" si="602"/>
        <x:v>4</x:v>
      </x:c>
      <x:c r="J3256" s="53">
        <x:f t="shared" si="603"/>
        <x:v>19</x:v>
      </x:c>
      <x:c r="K3256" s="53">
        <x:f t="shared" si="604"/>
        <x:v>17</x:v>
      </x:c>
      <x:c r="L3256" s="53">
        <x:f t="shared" si="605"/>
        <x:v>40</x:v>
      </x:c>
      <x:c r="M3256" s="54">
        <x:f t="shared" si="606"/>
        <x:v>2383.1873036126658</x:v>
      </x:c>
      <x:c r="N3256" s="54">
        <x:f t="shared" si="607"/>
        <x:v>1.1549911830643513</x:v>
      </x:c>
      <x:c r="O3256" s="55">
        <x:f t="shared" si="608"/>
        <x:v>120886</x:v>
      </x:c>
      <x:c r="P3256" s="55">
        <x:f t="shared" si="609"/>
        <x:v>26840</x:v>
      </x:c>
      <x:c r="Q3256" s="55">
        <x:f t="shared" si="610"/>
        <x:v>53874.77957660878</x:v>
      </x:c>
      <x:c r="R3256" s="55">
        <x:f t="shared" si="611"/>
        <x:v>20171.22042339122</x:v>
      </x:c>
      <x:c r="S3256" s="1" t="str">
        <x:f t="shared" si="612"/>
        <x:v>YES</x:v>
      </x:c>
      <x:c r="T3256" s="1">
        <x:f t="shared" si="613"/>
        <x:v>20171.22042339122</x:v>
      </x:c>
    </x:row>
    <x:row r="3257">
      <x:c r="A3257" s="1"/>
      <x:c r="B3257" s="1"/>
      <x:c r="C3257" s="1"/>
      <x:c r="D3257" s="1"/>
      <x:c r="E3257" s="1"/>
      <x:c r="F3257" s="1"/>
      <x:c r="G3257" s="1"/>
      <x:c r="H3257" s="1"/>
      <x:c r="I3257" s="53">
        <x:f t="shared" si="602"/>
        <x:v>4</x:v>
      </x:c>
      <x:c r="J3257" s="53">
        <x:f t="shared" si="603"/>
        <x:v>19</x:v>
      </x:c>
      <x:c r="K3257" s="53">
        <x:f t="shared" si="604"/>
        <x:v>18</x:v>
      </x:c>
      <x:c r="L3257" s="53">
        <x:f t="shared" si="605"/>
        <x:v>41</x:v>
      </x:c>
      <x:c r="M3257" s="54">
        <x:f t="shared" si="606"/>
        <x:v>2451.2742950712532</x:v>
      </x:c>
      <x:c r="N3257" s="54">
        <x:f t="shared" si="607"/>
        <x:v>1.2022738160217037</x:v>
      </x:c>
      <x:c r="O3257" s="55">
        <x:f t="shared" si="608"/>
        <x:v>123586</x:v>
      </x:c>
      <x:c r="P3257" s="55">
        <x:f t="shared" si="609"/>
        <x:v>27720</x:v>
      </x:c>
      <x:c r="Q3257" s="55">
        <x:f t="shared" si="610"/>
        <x:v>55056.845400542588</x:v>
      </x:c>
      <x:c r="R3257" s="55">
        <x:f t="shared" si="611"/>
        <x:v>20809.154599457412</x:v>
      </x:c>
      <x:c r="S3257" s="1" t="str">
        <x:f t="shared" si="612"/>
        <x:v>YES</x:v>
      </x:c>
      <x:c r="T3257" s="1">
        <x:f t="shared" si="613"/>
        <x:v>20809.154599457412</x:v>
      </x:c>
    </x:row>
    <x:row r="3258">
      <x:c r="A3258" s="1"/>
      <x:c r="B3258" s="1"/>
      <x:c r="C3258" s="1"/>
      <x:c r="D3258" s="1"/>
      <x:c r="E3258" s="1"/>
      <x:c r="F3258" s="1"/>
      <x:c r="G3258" s="1"/>
      <x:c r="H3258" s="1"/>
      <x:c r="I3258" s="53">
        <x:f t="shared" si="602"/>
        <x:v>4</x:v>
      </x:c>
      <x:c r="J3258" s="53">
        <x:f t="shared" si="603"/>
        <x:v>19</x:v>
      </x:c>
      <x:c r="K3258" s="53">
        <x:f t="shared" si="604"/>
        <x:v>19</x:v>
      </x:c>
      <x:c r="L3258" s="53">
        <x:f t="shared" si="605"/>
        <x:v>42</x:v>
      </x:c>
      <x:c r="M3258" s="54">
        <x:f t="shared" si="606"/>
        <x:v>2520.9158237072747</x:v>
      </x:c>
      <x:c r="N3258" s="54">
        <x:f t="shared" si="607"/>
        <x:v>1.2506359886856075</x:v>
      </x:c>
      <x:c r="O3258" s="55">
        <x:f t="shared" si="608"/>
        <x:v>126286</x:v>
      </x:c>
      <x:c r="P3258" s="55">
        <x:f t="shared" si="609"/>
        <x:v>28600</x:v>
      </x:c>
      <x:c r="Q3258" s="55">
        <x:f t="shared" si="610"/>
        <x:v>56265.899717140186</x:v>
      </x:c>
      <x:c r="R3258" s="55">
        <x:f t="shared" si="611"/>
        <x:v>21420.100282859814</x:v>
      </x:c>
      <x:c r="S3258" s="1" t="str">
        <x:f t="shared" si="612"/>
        <x:v>YES</x:v>
      </x:c>
      <x:c r="T3258" s="1">
        <x:f t="shared" si="613"/>
        <x:v>21420.100282859814</x:v>
      </x:c>
    </x:row>
    <x:row r="3259">
      <x:c r="A3259" s="1"/>
      <x:c r="B3259" s="1"/>
      <x:c r="C3259" s="1"/>
      <x:c r="D3259" s="1"/>
      <x:c r="E3259" s="1"/>
      <x:c r="F3259" s="1"/>
      <x:c r="G3259" s="1"/>
      <x:c r="H3259" s="1"/>
      <x:c r="I3259" s="53">
        <x:f t="shared" si="602"/>
        <x:v>4</x:v>
      </x:c>
      <x:c r="J3259" s="53">
        <x:f t="shared" si="603"/>
        <x:v>19</x:v>
      </x:c>
      <x:c r="K3259" s="53">
        <x:f t="shared" si="604"/>
        <x:v>20</x:v>
      </x:c>
      <x:c r="L3259" s="53">
        <x:f t="shared" si="605"/>
        <x:v>43</x:v>
      </x:c>
      <x:c r="M3259" s="54">
        <x:f t="shared" si="606"/>
        <x:v>2592.1401143577518</x:v>
      </x:c>
      <x:c r="N3259" s="54">
        <x:f t="shared" si="607"/>
        <x:v>1.3000973016373276</x:v>
      </x:c>
      <x:c r="O3259" s="55">
        <x:f t="shared" si="608"/>
        <x:v>128986</x:v>
      </x:c>
      <x:c r="P3259" s="55">
        <x:f t="shared" si="609"/>
        <x:v>29480</x:v>
      </x:c>
      <x:c r="Q3259" s="55">
        <x:f t="shared" si="610"/>
        <x:v>57502.432540933194</x:v>
      </x:c>
      <x:c r="R3259" s="55">
        <x:f t="shared" si="611"/>
        <x:v>22003.567459066806</x:v>
      </x:c>
      <x:c r="S3259" s="1" t="str">
        <x:f t="shared" si="612"/>
        <x:v>YES</x:v>
      </x:c>
      <x:c r="T3259" s="1">
        <x:f t="shared" si="613"/>
        <x:v>22003.567459066806</x:v>
      </x:c>
    </x:row>
    <x:row r="3260">
      <x:c r="A3260" s="1"/>
      <x:c r="B3260" s="1"/>
      <x:c r="C3260" s="1"/>
      <x:c r="D3260" s="1"/>
      <x:c r="E3260" s="1"/>
      <x:c r="F3260" s="1"/>
      <x:c r="G3260" s="1"/>
      <x:c r="H3260" s="1"/>
      <x:c r="I3260" s="53">
        <x:f t="shared" si="602"/>
        <x:v>4</x:v>
      </x:c>
      <x:c r="J3260" s="53">
        <x:f t="shared" si="603"/>
        <x:v>19</x:v>
      </x:c>
      <x:c r="K3260" s="53">
        <x:f t="shared" si="604"/>
        <x:v>21</x:v>
      </x:c>
      <x:c r="L3260" s="53">
        <x:f t="shared" si="605"/>
        <x:v>44</x:v>
      </x:c>
      <x:c r="M3260" s="54">
        <x:f t="shared" si="606"/>
        <x:v>2664.9758545841955</x:v>
      </x:c>
      <x:c r="N3260" s="54">
        <x:f t="shared" si="607"/>
        <x:v>1.3506776767945803</x:v>
      </x:c>
      <x:c r="O3260" s="55">
        <x:f t="shared" si="608"/>
        <x:v>131686</x:v>
      </x:c>
      <x:c r="P3260" s="55">
        <x:f t="shared" si="609"/>
        <x:v>30360</x:v>
      </x:c>
      <x:c r="Q3260" s="55">
        <x:f t="shared" si="610"/>
        <x:v>58766.941919864505</x:v>
      </x:c>
      <x:c r="R3260" s="55">
        <x:f t="shared" si="611"/>
        <x:v>22559.058080135495</x:v>
      </x:c>
      <x:c r="S3260" s="1" t="str">
        <x:f t="shared" si="612"/>
        <x:v>YES</x:v>
      </x:c>
      <x:c r="T3260" s="1">
        <x:f t="shared" si="613"/>
        <x:v>22559.058080135495</x:v>
      </x:c>
    </x:row>
    <x:row r="3261">
      <x:c r="A3261" s="1"/>
      <x:c r="B3261" s="1"/>
      <x:c r="C3261" s="1"/>
      <x:c r="D3261" s="1"/>
      <x:c r="E3261" s="1"/>
      <x:c r="F3261" s="1"/>
      <x:c r="G3261" s="1"/>
      <x:c r="H3261" s="1"/>
      <x:c r="I3261" s="53">
        <x:f t="shared" si="602"/>
        <x:v>4</x:v>
      </x:c>
      <x:c r="J3261" s="53">
        <x:f t="shared" si="603"/>
        <x:v>19</x:v>
      </x:c>
      <x:c r="K3261" s="53">
        <x:f t="shared" si="604"/>
        <x:v>22</x:v>
      </x:c>
      <x:c r="L3261" s="53">
        <x:f t="shared" si="605"/>
        <x:v>45</x:v>
      </x:c>
      <x:c r="M3261" s="54">
        <x:f t="shared" si="606"/>
        <x:v>2739.4522018305915</x:v>
      </x:c>
      <x:c r="N3261" s="54">
        <x:f t="shared" si="607"/>
        <x:v>1.4023973623823554</x:v>
      </x:c>
      <x:c r="O3261" s="55">
        <x:f t="shared" si="608"/>
        <x:v>134386</x:v>
      </x:c>
      <x:c r="P3261" s="55">
        <x:f t="shared" si="609"/>
        <x:v>31240</x:v>
      </x:c>
      <x:c r="Q3261" s="55">
        <x:f t="shared" si="610"/>
        <x:v>60059.93405955888</x:v>
      </x:c>
      <x:c r="R3261" s="55">
        <x:f t="shared" si="611"/>
        <x:v>23086.06594044112</x:v>
      </x:c>
      <x:c r="S3261" s="1" t="str">
        <x:f t="shared" si="612"/>
        <x:v>YES</x:v>
      </x:c>
      <x:c r="T3261" s="1">
        <x:f t="shared" si="613"/>
        <x:v>23086.06594044112</x:v>
      </x:c>
    </x:row>
    <x:row r="3262">
      <x:c r="A3262" s="1"/>
      <x:c r="B3262" s="1"/>
      <x:c r="C3262" s="1"/>
      <x:c r="D3262" s="1"/>
      <x:c r="E3262" s="1"/>
      <x:c r="F3262" s="1"/>
      <x:c r="G3262" s="1"/>
      <x:c r="H3262" s="1"/>
      <x:c r="I3262" s="53">
        <x:f t="shared" si="602"/>
        <x:v>4</x:v>
      </x:c>
      <x:c r="J3262" s="53">
        <x:f t="shared" si="603"/>
        <x:v>19</x:v>
      </x:c>
      <x:c r="K3262" s="53">
        <x:f t="shared" si="604"/>
        <x:v>23</x:v>
      </x:c>
      <x:c r="L3262" s="53">
        <x:f t="shared" si="605"/>
        <x:v>46</x:v>
      </x:c>
      <x:c r="M3262" s="54">
        <x:f t="shared" si="606"/>
        <x:v>2815.5987906880282</x:v>
      </x:c>
      <x:c r="N3262" s="54">
        <x:f t="shared" si="607"/>
        <x:v>1.4552769379777974</x:v>
      </x:c>
      <x:c r="O3262" s="55">
        <x:f t="shared" si="608"/>
        <x:v>137086</x:v>
      </x:c>
      <x:c r="P3262" s="55">
        <x:f t="shared" si="609"/>
        <x:v>32120</x:v>
      </x:c>
      <x:c r="Q3262" s="55">
        <x:f t="shared" si="610"/>
        <x:v>61381.923449444934</x:v>
      </x:c>
      <x:c r="R3262" s="55">
        <x:f t="shared" si="611"/>
        <x:v>23584.076550555066</x:v>
      </x:c>
      <x:c r="S3262" s="1" t="str">
        <x:f t="shared" si="612"/>
        <x:v>YES</x:v>
      </x:c>
      <x:c r="T3262" s="1">
        <x:f t="shared" si="613"/>
        <x:v>23584.076550555066</x:v>
      </x:c>
    </x:row>
    <x:row r="3263">
      <x:c r="A3263" s="1"/>
      <x:c r="B3263" s="1"/>
      <x:c r="C3263" s="1"/>
      <x:c r="D3263" s="1"/>
      <x:c r="E3263" s="1"/>
      <x:c r="F3263" s="1"/>
      <x:c r="G3263" s="1"/>
      <x:c r="H3263" s="1"/>
      <x:c r="I3263" s="53">
        <x:f t="shared" si="602"/>
        <x:v>4</x:v>
      </x:c>
      <x:c r="J3263" s="53">
        <x:f t="shared" si="603"/>
        <x:v>19</x:v>
      </x:c>
      <x:c r="K3263" s="53">
        <x:f t="shared" si="604"/>
        <x:v>24</x:v>
      </x:c>
      <x:c r="L3263" s="53">
        <x:f t="shared" si="605"/>
        <x:v>47</x:v>
      </x:c>
      <x:c r="M3263" s="54">
        <x:f t="shared" si="606"/>
        <x:v>2893.4457402675243</x:v>
      </x:c>
      <x:c r="N3263" s="54">
        <x:f t="shared" si="607"/>
        <x:v>1.5093373196302253</x:v>
      </x:c>
      <x:c r="O3263" s="55">
        <x:f t="shared" si="608"/>
        <x:v>139786</x:v>
      </x:c>
      <x:c r="P3263" s="55">
        <x:f t="shared" si="609"/>
        <x:v>33000</x:v>
      </x:c>
      <x:c r="Q3263" s="55">
        <x:f t="shared" si="610"/>
        <x:v>62733.432990755631</x:v>
      </x:c>
      <x:c r="R3263" s="55">
        <x:f t="shared" si="611"/>
        <x:v>24052.567009244369</x:v>
      </x:c>
      <x:c r="S3263" s="1" t="str">
        <x:f t="shared" si="612"/>
        <x:v>YES</x:v>
      </x:c>
      <x:c r="T3263" s="1">
        <x:f t="shared" si="613"/>
        <x:v>24052.567009244369</x:v>
      </x:c>
    </x:row>
    <x:row r="3264">
      <x:c r="A3264" s="1"/>
      <x:c r="B3264" s="1"/>
      <x:c r="C3264" s="1"/>
      <x:c r="D3264" s="1"/>
      <x:c r="E3264" s="1"/>
      <x:c r="F3264" s="1"/>
      <x:c r="G3264" s="1"/>
      <x:c r="H3264" s="1"/>
      <x:c r="I3264" s="53">
        <x:f t="shared" si="602"/>
        <x:v>4</x:v>
      </x:c>
      <x:c r="J3264" s="53">
        <x:f t="shared" si="603"/>
        <x:v>19</x:v>
      </x:c>
      <x:c r="K3264" s="53">
        <x:f t="shared" si="604"/>
        <x:v>25</x:v>
      </x:c>
      <x:c r="L3264" s="53">
        <x:f t="shared" si="605"/>
        <x:v>48</x:v>
      </x:c>
      <x:c r="M3264" s="54">
        <x:f t="shared" si="606"/>
        <x:v>2973.0236616826214</x:v>
      </x:c>
      <x:c r="N3264" s="54">
        <x:f t="shared" si="607"/>
        <x:v>1.564599765057376</x:v>
      </x:c>
      <x:c r="O3264" s="55">
        <x:f t="shared" si="608"/>
        <x:v>142486</x:v>
      </x:c>
      <x:c r="P3264" s="55">
        <x:f t="shared" si="609"/>
        <x:v>33880</x:v>
      </x:c>
      <x:c r="Q3264" s="55">
        <x:f t="shared" si="610"/>
        <x:v>64114.994126434402</x:v>
      </x:c>
      <x:c r="R3264" s="55">
        <x:f t="shared" si="611"/>
        <x:v>24491.005873565598</x:v>
      </x:c>
      <x:c r="S3264" s="1" t="str">
        <x:f t="shared" si="612"/>
        <x:v>YES</x:v>
      </x:c>
      <x:c r="T3264" s="1">
        <x:f t="shared" si="613"/>
        <x:v>24491.005873565598</x:v>
      </x:c>
    </x:row>
    <x:row r="3265">
      <x:c r="A3265" s="1"/>
      <x:c r="B3265" s="1"/>
      <x:c r="C3265" s="1"/>
      <x:c r="D3265" s="1"/>
      <x:c r="E3265" s="1"/>
      <x:c r="F3265" s="1"/>
      <x:c r="G3265" s="1"/>
      <x:c r="H3265" s="1"/>
      <x:c r="I3265" s="53">
        <x:f t="shared" si="602"/>
        <x:v>4</x:v>
      </x:c>
      <x:c r="J3265" s="53">
        <x:f t="shared" si="603"/>
        <x:v>19</x:v>
      </x:c>
      <x:c r="K3265" s="53">
        <x:f t="shared" si="604"/>
        <x:v>26</x:v>
      </x:c>
      <x:c r="L3265" s="53">
        <x:f t="shared" si="605"/>
        <x:v>49</x:v>
      </x:c>
      <x:c r="M3265" s="54">
        <x:f t="shared" si="606"/>
        <x:v>3054.3636656433396</x:v>
      </x:c>
      <x:c r="N3265" s="54">
        <x:f t="shared" si="607"/>
        <x:v>1.6210858789189859</x:v>
      </x:c>
      <x:c r="O3265" s="55">
        <x:f t="shared" si="608"/>
        <x:v>145186</x:v>
      </x:c>
      <x:c r="P3265" s="55">
        <x:f t="shared" si="609"/>
        <x:v>34760</x:v>
      </x:c>
      <x:c r="Q3265" s="55">
        <x:f t="shared" si="610"/>
        <x:v>65527.146972974646</x:v>
      </x:c>
      <x:c r="R3265" s="55">
        <x:f t="shared" si="611"/>
        <x:v>24898.853027025354</x:v>
      </x:c>
      <x:c r="S3265" s="1" t="str">
        <x:f t="shared" si="612"/>
        <x:v>YES</x:v>
      </x:c>
      <x:c r="T3265" s="1">
        <x:f t="shared" si="613"/>
        <x:v>24898.853027025354</x:v>
      </x:c>
    </x:row>
    <x:row r="3266">
      <x:c r="A3266" s="1"/>
      <x:c r="B3266" s="1"/>
      <x:c r="C3266" s="1"/>
      <x:c r="D3266" s="1"/>
      <x:c r="E3266" s="1"/>
      <x:c r="F3266" s="1"/>
      <x:c r="G3266" s="1"/>
      <x:c r="H3266" s="1"/>
      <x:c r="I3266" s="53">
        <x:f t="shared" si="602"/>
        <x:v>4</x:v>
      </x:c>
      <x:c r="J3266" s="53">
        <x:f t="shared" si="603"/>
        <x:v>19</x:v>
      </x:c>
      <x:c r="K3266" s="53">
        <x:f t="shared" si="604"/>
        <x:v>27</x:v>
      </x:c>
      <x:c r="L3266" s="53">
        <x:f t="shared" si="605"/>
        <x:v>50</x:v>
      </x:c>
      <x:c r="M3266" s="54">
        <x:f t="shared" si="606"/>
        <x:v>3137.4973701630961</x:v>
      </x:c>
      <x:c r="N3266" s="54">
        <x:f t="shared" si="607"/>
        <x:v>1.6788176181688168</x:v>
      </x:c>
      <x:c r="O3266" s="55">
        <x:f t="shared" si="608"/>
        <x:v>147886</x:v>
      </x:c>
      <x:c r="P3266" s="55">
        <x:f t="shared" si="609"/>
        <x:v>35640</x:v>
      </x:c>
      <x:c r="Q3266" s="55">
        <x:f t="shared" si="610"/>
        <x:v>66970.440454220414</x:v>
      </x:c>
      <x:c r="R3266" s="55">
        <x:f t="shared" si="611"/>
        <x:v>25275.559545779586</x:v>
      </x:c>
      <x:c r="S3266" s="1" t="str">
        <x:f t="shared" si="612"/>
        <x:v>YES</x:v>
      </x:c>
      <x:c r="T3266" s="1">
        <x:f t="shared" si="613"/>
        <x:v>25275.559545779586</x:v>
      </x:c>
    </x:row>
    <x:row r="3267">
      <x:c r="A3267" s="1"/>
      <x:c r="B3267" s="1"/>
      <x:c r="C3267" s="1"/>
      <x:c r="D3267" s="1"/>
      <x:c r="E3267" s="1"/>
      <x:c r="F3267" s="1"/>
      <x:c r="G3267" s="1"/>
      <x:c r="H3267" s="1"/>
      <x:c r="I3267" s="53">
        <x:f t="shared" si="602"/>
        <x:v>4</x:v>
      </x:c>
      <x:c r="J3267" s="53">
        <x:f t="shared" si="603"/>
        <x:v>19</x:v>
      </x:c>
      <x:c r="K3267" s="53">
        <x:f t="shared" si="604"/>
        <x:v>28</x:v>
      </x:c>
      <x:c r="L3267" s="53">
        <x:f t="shared" si="605"/>
        <x:v>51</x:v>
      </x:c>
      <x:c r="M3267" s="54">
        <x:f t="shared" si="606"/>
        <x:v>3222.4569083802498</x:v>
      </x:c>
      <x:c r="N3267" s="54">
        <x:f t="shared" si="607"/>
        <x:v>1.7378172974862847</x:v>
      </x:c>
      <x:c r="O3267" s="55">
        <x:f t="shared" si="608"/>
        <x:v>150586</x:v>
      </x:c>
      <x:c r="P3267" s="55">
        <x:f t="shared" si="609"/>
        <x:v>36520</x:v>
      </x:c>
      <x:c r="Q3267" s="55">
        <x:f t="shared" si="610"/>
        <x:v>68445.432437157113</x:v>
      </x:c>
      <x:c r="R3267" s="55">
        <x:f t="shared" si="611"/>
        <x:v>25620.567562842887</x:v>
      </x:c>
      <x:c r="S3267" s="1" t="str">
        <x:f t="shared" si="612"/>
        <x:v>YES</x:v>
      </x:c>
      <x:c r="T3267" s="1">
        <x:f t="shared" si="613"/>
        <x:v>25620.567562842887</x:v>
      </x:c>
    </x:row>
    <x:row r="3268">
      <x:c r="A3268" s="1"/>
      <x:c r="B3268" s="1"/>
      <x:c r="C3268" s="1"/>
      <x:c r="D3268" s="1"/>
      <x:c r="E3268" s="1"/>
      <x:c r="F3268" s="1"/>
      <x:c r="G3268" s="1"/>
      <x:c r="H3268" s="1"/>
      <x:c r="I3268" s="53">
        <x:f t="shared" si="602"/>
        <x:v>4</x:v>
      </x:c>
      <x:c r="J3268" s="53">
        <x:f t="shared" si="603"/>
        <x:v>19</x:v>
      </x:c>
      <x:c r="K3268" s="53">
        <x:f t="shared" si="604"/>
        <x:v>29</x:v>
      </x:c>
      <x:c r="L3268" s="53">
        <x:f t="shared" si="605"/>
        <x:v>52</x:v>
      </x:c>
      <x:c r="M3268" s="54">
        <x:f t="shared" si="606"/>
        <x:v>3309.2749364959036</x:v>
      </x:c>
      <x:c r="N3268" s="54">
        <x:f t="shared" si="607"/>
        <x:v>1.7981075947888219</x:v>
      </x:c>
      <x:c r="O3268" s="55">
        <x:f t="shared" si="608"/>
        <x:v>153286</x:v>
      </x:c>
      <x:c r="P3268" s="55">
        <x:f t="shared" si="609"/>
        <x:v>37400</x:v>
      </x:c>
      <x:c r="Q3268" s="55">
        <x:f t="shared" si="610"/>
        <x:v>69952.689869720547</x:v>
      </x:c>
      <x:c r="R3268" s="55">
        <x:f t="shared" si="611"/>
        <x:v>25933.310130279453</x:v>
      </x:c>
      <x:c r="S3268" s="1" t="str">
        <x:f t="shared" si="612"/>
        <x:v>YES</x:v>
      </x:c>
      <x:c r="T3268" s="1">
        <x:f t="shared" si="613"/>
        <x:v>25933.310130279453</x:v>
      </x:c>
    </x:row>
    <x:row r="3269">
      <x:c r="A3269" s="1"/>
      <x:c r="B3269" s="1"/>
      <x:c r="C3269" s="1"/>
      <x:c r="D3269" s="1"/>
      <x:c r="E3269" s="1"/>
      <x:c r="F3269" s="1"/>
      <x:c r="G3269" s="1"/>
      <x:c r="H3269" s="1"/>
      <x:c r="I3269" s="53">
        <x:f t="shared" si="602"/>
        <x:v>4</x:v>
      </x:c>
      <x:c r="J3269" s="53">
        <x:f t="shared" si="603"/>
        <x:v>19</x:v>
      </x:c>
      <x:c r="K3269" s="53">
        <x:f t="shared" si="604"/>
        <x:v>30</x:v>
      </x:c>
      <x:c r="L3269" s="53">
        <x:f t="shared" si="605"/>
        <x:v>53</x:v>
      </x:c>
      <x:c r="M3269" s="54">
        <x:f t="shared" si="606"/>
        <x:v>3397.9846418296738</x:v>
      </x:c>
      <x:c r="N3269" s="54">
        <x:f t="shared" si="607"/>
        <x:v>1.8597115568261624</x:v>
      </x:c>
      <x:c r="O3269" s="55">
        <x:f t="shared" si="608"/>
        <x:v>155986</x:v>
      </x:c>
      <x:c r="P3269" s="55">
        <x:f t="shared" si="609"/>
        <x:v>38280</x:v>
      </x:c>
      <x:c r="Q3269" s="55">
        <x:f t="shared" si="610"/>
        <x:v>71492.788920654057</x:v>
      </x:c>
      <x:c r="R3269" s="55">
        <x:f t="shared" si="611"/>
        <x:v>26213.211079345943</x:v>
      </x:c>
      <x:c r="S3269" s="1" t="str">
        <x:f t="shared" si="612"/>
        <x:v>YES</x:v>
      </x:c>
      <x:c r="T3269" s="1">
        <x:f t="shared" si="613"/>
        <x:v>26213.211079345943</x:v>
      </x:c>
    </x:row>
    <x:row r="3270">
      <x:c r="A3270" s="1"/>
      <x:c r="B3270" s="1"/>
      <x:c r="C3270" s="1"/>
      <x:c r="D3270" s="1"/>
      <x:c r="E3270" s="1"/>
      <x:c r="F3270" s="1"/>
      <x:c r="G3270" s="1"/>
      <x:c r="H3270" s="1"/>
      <x:c r="I3270" s="53">
        <x:f t="shared" si="602"/>
        <x:v>4</x:v>
      </x:c>
      <x:c r="J3270" s="53">
        <x:f t="shared" si="603"/>
        <x:v>20</x:v>
      </x:c>
      <x:c r="K3270" s="53">
        <x:f t="shared" si="604"/>
        <x:v>0</x:v>
      </x:c>
      <x:c r="L3270" s="53">
        <x:f t="shared" si="605"/>
        <x:v>24</x:v>
      </x:c>
      <x:c r="M3270" s="54">
        <x:f t="shared" si="606"/>
        <x:v>1510.2458641742373</x:v>
      </x:c>
      <x:c r="N3270" s="54">
        <x:f t="shared" si="607"/>
        <x:v>0.54878185012099812</x:v>
      </x:c>
      <x:c r="O3270" s="55">
        <x:f t="shared" si="608"/>
        <x:v>77080</x:v>
      </x:c>
      <x:c r="P3270" s="55">
        <x:f t="shared" si="609"/>
        <x:v>12320</x:v>
      </x:c>
      <x:c r="Q3270" s="55">
        <x:f t="shared" si="610"/>
        <x:v>38719.54625302495</x:v>
      </x:c>
      <x:c r="R3270" s="55">
        <x:f t="shared" si="611"/>
        <x:v>6040.4537469750503</x:v>
      </x:c>
      <x:c r="S3270" s="1" t="str">
        <x:f t="shared" si="612"/>
        <x:v>YES</x:v>
      </x:c>
      <x:c r="T3270" s="1">
        <x:f t="shared" si="613"/>
        <x:v>6040.4537469750503</x:v>
      </x:c>
    </x:row>
    <x:row r="3271">
      <x:c r="A3271" s="1"/>
      <x:c r="B3271" s="1"/>
      <x:c r="C3271" s="1"/>
      <x:c r="D3271" s="1"/>
      <x:c r="E3271" s="1"/>
      <x:c r="F3271" s="1"/>
      <x:c r="G3271" s="1"/>
      <x:c r="H3271" s="1"/>
      <x:c r="I3271" s="53">
        <x:f t="shared" si="602"/>
        <x:v>4</x:v>
      </x:c>
      <x:c r="J3271" s="53">
        <x:f t="shared" si="603"/>
        <x:v>20</x:v>
      </x:c>
      <x:c r="K3271" s="53">
        <x:f t="shared" si="604"/>
        <x:v>1</x:v>
      </x:c>
      <x:c r="L3271" s="53">
        <x:f t="shared" si="605"/>
        <x:v>25</x:v>
      </x:c>
      <x:c r="M3271" s="54">
        <x:f t="shared" si="606"/>
        <x:v>1555.8083641742373</x:v>
      </x:c>
      <x:c r="N3271" s="54">
        <x:f t="shared" si="607"/>
        <x:v>0.5804224751209982</x:v>
      </x:c>
      <x:c r="O3271" s="55">
        <x:f t="shared" si="608"/>
        <x:v>79780</x:v>
      </x:c>
      <x:c r="P3271" s="55">
        <x:f t="shared" si="609"/>
        <x:v>13200</x:v>
      </x:c>
      <x:c r="Q3271" s="55">
        <x:f t="shared" si="610"/>
        <x:v>39510.56187802495</x:v>
      </x:c>
      <x:c r="R3271" s="55">
        <x:f t="shared" si="611"/>
        <x:v>7069.4381219750503</x:v>
      </x:c>
      <x:c r="S3271" s="1" t="str">
        <x:f t="shared" si="612"/>
        <x:v>YES</x:v>
      </x:c>
      <x:c r="T3271" s="1">
        <x:f t="shared" si="613"/>
        <x:v>7069.4381219750503</x:v>
      </x:c>
    </x:row>
    <x:row r="3272">
      <x:c r="A3272" s="1"/>
      <x:c r="B3272" s="1"/>
      <x:c r="C3272" s="1"/>
      <x:c r="D3272" s="1"/>
      <x:c r="E3272" s="1"/>
      <x:c r="F3272" s="1"/>
      <x:c r="G3272" s="1"/>
      <x:c r="H3272" s="1"/>
      <x:c r="I3272" s="53">
        <x:f t="shared" si="602"/>
        <x:v>4</x:v>
      </x:c>
      <x:c r="J3272" s="53">
        <x:f t="shared" si="603"/>
        <x:v>20</x:v>
      </x:c>
      <x:c r="K3272" s="53">
        <x:f t="shared" si="604"/>
        <x:v>2</x:v>
      </x:c>
      <x:c r="L3272" s="53">
        <x:f t="shared" si="605"/>
        <x:v>26</x:v>
      </x:c>
      <x:c r="M3272" s="54">
        <x:f t="shared" si="606"/>
        <x:v>1602.5099266742372</x:v>
      </x:c>
      <x:c r="N3272" s="54">
        <x:f t="shared" si="607"/>
        <x:v>0.61285411574599813</x:v>
      </x:c>
      <x:c r="O3272" s="55">
        <x:f t="shared" si="608"/>
        <x:v>82480</x:v>
      </x:c>
      <x:c r="P3272" s="55">
        <x:f t="shared" si="609"/>
        <x:v>14080</x:v>
      </x:c>
      <x:c r="Q3272" s="55">
        <x:f t="shared" si="610"/>
        <x:v>40321.35289364995</x:v>
      </x:c>
      <x:c r="R3272" s="55">
        <x:f t="shared" si="611"/>
        <x:v>8078.6471063500503</x:v>
      </x:c>
      <x:c r="S3272" s="1" t="str">
        <x:f t="shared" si="612"/>
        <x:v>YES</x:v>
      </x:c>
      <x:c r="T3272" s="1">
        <x:f t="shared" si="613"/>
        <x:v>8078.6471063500503</x:v>
      </x:c>
    </x:row>
    <x:row r="3273">
      <x:c r="A3273" s="1"/>
      <x:c r="B3273" s="1"/>
      <x:c r="C3273" s="1"/>
      <x:c r="D3273" s="1"/>
      <x:c r="E3273" s="1"/>
      <x:c r="F3273" s="1"/>
      <x:c r="G3273" s="1"/>
      <x:c r="H3273" s="1"/>
      <x:c r="I3273" s="53">
        <x:f t="shared" si="602"/>
        <x:v>4</x:v>
      </x:c>
      <x:c r="J3273" s="53">
        <x:f t="shared" si="603"/>
        <x:v>20</x:v>
      </x:c>
      <x:c r="K3273" s="53">
        <x:f t="shared" si="604"/>
        <x:v>3</x:v>
      </x:c>
      <x:c r="L3273" s="53">
        <x:f t="shared" si="605"/>
        <x:v>27</x:v>
      </x:c>
      <x:c r="M3273" s="54">
        <x:f t="shared" si="606"/>
        <x:v>1650.3719090961124</x:v>
      </x:c>
      <x:c r="N3273" s="54">
        <x:f t="shared" si="607"/>
        <x:v>0.646091603538967</x:v>
      </x:c>
      <x:c r="O3273" s="55">
        <x:f t="shared" si="608"/>
        <x:v>85180</x:v>
      </x:c>
      <x:c r="P3273" s="55">
        <x:f t="shared" si="609"/>
        <x:v>14960</x:v>
      </x:c>
      <x:c r="Q3273" s="55">
        <x:f t="shared" si="610"/>
        <x:v>41152.290088474176</x:v>
      </x:c>
      <x:c r="R3273" s="55">
        <x:f t="shared" si="611"/>
        <x:v>9067.7099115258243</x:v>
      </x:c>
      <x:c r="S3273" s="1" t="str">
        <x:f t="shared" si="612"/>
        <x:v>YES</x:v>
      </x:c>
      <x:c r="T3273" s="1">
        <x:f t="shared" si="613"/>
        <x:v>9067.7099115258243</x:v>
      </x:c>
    </x:row>
    <x:row r="3274">
      <x:c r="A3274" s="1"/>
      <x:c r="B3274" s="1"/>
      <x:c r="C3274" s="1"/>
      <x:c r="D3274" s="1"/>
      <x:c r="E3274" s="1"/>
      <x:c r="F3274" s="1"/>
      <x:c r="G3274" s="1"/>
      <x:c r="H3274" s="1"/>
      <x:c r="I3274" s="53">
        <x:f t="shared" si="602"/>
        <x:v>4</x:v>
      </x:c>
      <x:c r="J3274" s="53">
        <x:f t="shared" si="603"/>
        <x:v>20</x:v>
      </x:c>
      <x:c r="K3274" s="53">
        <x:f t="shared" si="604"/>
        <x:v>4</x:v>
      </x:c>
      <x:c r="L3274" s="53">
        <x:f t="shared" si="605"/>
        <x:v>28</x:v>
      </x:c>
      <x:c r="M3274" s="54">
        <x:f t="shared" si="606"/>
        <x:v>1699.4160248187686</x:v>
      </x:c>
      <x:c r="N3274" s="54">
        <x:f t="shared" si="607"/>
        <x:v>0.68015001723525603</x:v>
      </x:c>
      <x:c r="O3274" s="55">
        <x:f t="shared" si="608"/>
        <x:v>87880</x:v>
      </x:c>
      <x:c r="P3274" s="55">
        <x:f t="shared" si="609"/>
        <x:v>15840</x:v>
      </x:c>
      <x:c r="Q3274" s="55">
        <x:f t="shared" si="610"/>
        <x:v>42003.750430881395</x:v>
      </x:c>
      <x:c r="R3274" s="55">
        <x:f t="shared" si="611"/>
        <x:v>10036.249569118605</x:v>
      </x:c>
      <x:c r="S3274" s="1" t="str">
        <x:f t="shared" si="612"/>
        <x:v>YES</x:v>
      </x:c>
      <x:c r="T3274" s="1">
        <x:f t="shared" si="613"/>
        <x:v>10036.249569118605</x:v>
      </x:c>
    </x:row>
    <x:row r="3275">
      <x:c r="A3275" s="1"/>
      <x:c r="B3275" s="1"/>
      <x:c r="C3275" s="1"/>
      <x:c r="D3275" s="1"/>
      <x:c r="E3275" s="1"/>
      <x:c r="F3275" s="1"/>
      <x:c r="G3275" s="1"/>
      <x:c r="H3275" s="1"/>
      <x:c r="I3275" s="53">
        <x:f t="shared" si="602"/>
        <x:v>4</x:v>
      </x:c>
      <x:c r="J3275" s="53">
        <x:f t="shared" si="603"/>
        <x:v>20</x:v>
      </x:c>
      <x:c r="K3275" s="53">
        <x:f t="shared" si="604"/>
        <x:v>5</x:v>
      </x:c>
      <x:c r="L3275" s="53">
        <x:f t="shared" si="605"/>
        <x:v>29</x:v>
      </x:c>
      <x:c r="M3275" s="54">
        <x:f t="shared" si="606"/>
        <x:v>1749.6643487399722</x:v>
      </x:c>
      <x:c r="N3275" s="54">
        <x:f t="shared" si="607"/>
        <x:v>0.71504468662498066</x:v>
      </x:c>
      <x:c r="O3275" s="55">
        <x:f t="shared" si="608"/>
        <x:v>90580</x:v>
      </x:c>
      <x:c r="P3275" s="55">
        <x:f t="shared" si="609"/>
        <x:v>16720</x:v>
      </x:c>
      <x:c r="Q3275" s="55">
        <x:f t="shared" si="610"/>
        <x:v>42876.117165624513</x:v>
      </x:c>
      <x:c r="R3275" s="55">
        <x:f t="shared" si="611"/>
        <x:v>10983.882834375487</x:v>
      </x:c>
      <x:c r="S3275" s="1" t="str">
        <x:f t="shared" si="612"/>
        <x:v>YES</x:v>
      </x:c>
      <x:c r="T3275" s="1">
        <x:f t="shared" si="613"/>
        <x:v>10983.882834375487</x:v>
      </x:c>
    </x:row>
    <x:row r="3276">
      <x:c r="A3276" s="1"/>
      <x:c r="B3276" s="1"/>
      <x:c r="C3276" s="1"/>
      <x:c r="D3276" s="1"/>
      <x:c r="E3276" s="1"/>
      <x:c r="F3276" s="1"/>
      <x:c r="G3276" s="1"/>
      <x:c r="H3276" s="1"/>
      <x:c r="I3276" s="53">
        <x:f t="shared" si="602"/>
        <x:v>4</x:v>
      </x:c>
      <x:c r="J3276" s="53">
        <x:f t="shared" si="603"/>
        <x:v>20</x:v>
      </x:c>
      <x:c r="K3276" s="53">
        <x:f t="shared" si="604"/>
        <x:v>6</x:v>
      </x:c>
      <x:c r="L3276" s="53">
        <x:f t="shared" si="605"/>
        <x:v>30</x:v>
      </x:c>
      <x:c r="M3276" s="54">
        <x:f t="shared" si="606"/>
        <x:v>1801.1393229216051</x:v>
      </x:c>
      <x:c r="N3276" s="54">
        <x:f t="shared" si="607"/>
        <x:v>0.75079119647333681</x:v>
      </x:c>
      <x:c r="O3276" s="55">
        <x:f t="shared" si="608"/>
        <x:v>93280</x:v>
      </x:c>
      <x:c r="P3276" s="55">
        <x:f t="shared" si="609"/>
        <x:v>17600</x:v>
      </x:c>
      <x:c r="Q3276" s="55">
        <x:f t="shared" si="610"/>
        <x:v>43769.779911833422</x:v>
      </x:c>
      <x:c r="R3276" s="55">
        <x:f t="shared" si="611"/>
        <x:v>11910.220088166578</x:v>
      </x:c>
      <x:c r="S3276" s="1" t="str">
        <x:f t="shared" si="612"/>
        <x:v>YES</x:v>
      </x:c>
      <x:c r="T3276" s="1">
        <x:f t="shared" si="613"/>
        <x:v>11910.220088166578</x:v>
      </x:c>
    </x:row>
    <x:row r="3277">
      <x:c r="A3277" s="1"/>
      <x:c r="B3277" s="1"/>
      <x:c r="C3277" s="1"/>
      <x:c r="D3277" s="1"/>
      <x:c r="E3277" s="1"/>
      <x:c r="F3277" s="1"/>
      <x:c r="G3277" s="1"/>
      <x:c r="H3277" s="1"/>
      <x:c r="I3277" s="53">
        <x:f t="shared" si="602"/>
        <x:v>4</x:v>
      </x:c>
      <x:c r="J3277" s="53">
        <x:f t="shared" si="603"/>
        <x:v>20</x:v>
      </x:c>
      <x:c r="K3277" s="53">
        <x:f t="shared" si="604"/>
        <x:v>7</x:v>
      </x:c>
      <x:c r="L3277" s="53">
        <x:f t="shared" si="605"/>
        <x:v>31</x:v>
      </x:c>
      <x:c r="M3277" s="54">
        <x:f t="shared" si="606"/>
        <x:v>1853.8637623195655</x:v>
      </x:c>
      <x:c r="N3277" s="54">
        <x:f t="shared" si="607"/>
        <x:v>0.78740539049969827</x:v>
      </x:c>
      <x:c r="O3277" s="55">
        <x:f t="shared" si="608"/>
        <x:v>95980</x:v>
      </x:c>
      <x:c r="P3277" s="55">
        <x:f t="shared" si="609"/>
        <x:v>18480</x:v>
      </x:c>
      <x:c r="Q3277" s="55">
        <x:f t="shared" si="610"/>
        <x:v>44685.134762492453</x:v>
      </x:c>
      <x:c r="R3277" s="55">
        <x:f t="shared" si="611"/>
        <x:v>12814.865237507547</x:v>
      </x:c>
      <x:c r="S3277" s="1" t="str">
        <x:f t="shared" si="612"/>
        <x:v>YES</x:v>
      </x:c>
      <x:c r="T3277" s="1">
        <x:f t="shared" si="613"/>
        <x:v>12814.865237507547</x:v>
      </x:c>
    </x:row>
    <x:row r="3278">
      <x:c r="A3278" s="1"/>
      <x:c r="B3278" s="1"/>
      <x:c r="C3278" s="1"/>
      <x:c r="D3278" s="1"/>
      <x:c r="E3278" s="1"/>
      <x:c r="F3278" s="1"/>
      <x:c r="G3278" s="1"/>
      <x:c r="H3278" s="1"/>
      <x:c r="I3278" s="53">
        <x:f t="shared" si="602"/>
        <x:v>4</x:v>
      </x:c>
      <x:c r="J3278" s="53">
        <x:f t="shared" si="603"/>
        <x:v>20</x:v>
      </x:c>
      <x:c r="K3278" s="53">
        <x:f t="shared" si="604"/>
        <x:v>8</x:v>
      </x:c>
      <x:c r="L3278" s="53">
        <x:f t="shared" si="605"/>
        <x:v>32</x:v>
      </x:c>
      <x:c r="M3278" s="54">
        <x:f t="shared" si="606"/>
        <x:v>1907.8608605995457</x:v>
      </x:c>
      <x:c r="N3278" s="54">
        <x:f t="shared" si="607"/>
        <x:v>0.82490337541635117</x:v>
      </x:c>
      <x:c r="O3278" s="55">
        <x:f t="shared" si="608"/>
        <x:v>98680</x:v>
      </x:c>
      <x:c r="P3278" s="55">
        <x:f t="shared" si="609"/>
        <x:v>19360</x:v>
      </x:c>
      <x:c r="Q3278" s="55">
        <x:f t="shared" si="610"/>
        <x:v>45622.58438540878</x:v>
      </x:c>
      <x:c r="R3278" s="55">
        <x:f t="shared" si="611"/>
        <x:v>13697.41561459122</x:v>
      </x:c>
      <x:c r="S3278" s="1" t="str">
        <x:f t="shared" si="612"/>
        <x:v>YES</x:v>
      </x:c>
      <x:c r="T3278" s="1">
        <x:f t="shared" si="613"/>
        <x:v>13697.41561459122</x:v>
      </x:c>
    </x:row>
    <x:row r="3279">
      <x:c r="A3279" s="1"/>
      <x:c r="B3279" s="1"/>
      <x:c r="C3279" s="1"/>
      <x:c r="D3279" s="1"/>
      <x:c r="E3279" s="1"/>
      <x:c r="F3279" s="1"/>
      <x:c r="G3279" s="1"/>
      <x:c r="H3279" s="1"/>
      <x:c r="I3279" s="53">
        <x:f t="shared" si="602"/>
        <x:v>4</x:v>
      </x:c>
      <x:c r="J3279" s="53">
        <x:f t="shared" si="603"/>
        <x:v>20</x:v>
      </x:c>
      <x:c r="K3279" s="53">
        <x:f t="shared" si="604"/>
        <x:v>9</x:v>
      </x:c>
      <x:c r="L3279" s="53">
        <x:f t="shared" si="605"/>
        <x:v>33</x:v>
      </x:c>
      <x:c r="M3279" s="54">
        <x:f t="shared" si="606"/>
        <x:v>1963.1541960399402</x:v>
      </x:c>
      <x:c r="N3279" s="54">
        <x:f t="shared" si="607"/>
        <x:v>0.86330152502773627</x:v>
      </x:c>
      <x:c r="O3279" s="55">
        <x:f t="shared" si="608"/>
        <x:v>101380</x:v>
      </x:c>
      <x:c r="P3279" s="55">
        <x:f t="shared" si="609"/>
        <x:v>20240</x:v>
      </x:c>
      <x:c r="Q3279" s="55">
        <x:f t="shared" si="610"/>
        <x:v>46582.538125693405</x:v>
      </x:c>
      <x:c r="R3279" s="55">
        <x:f t="shared" si="611"/>
        <x:v>14557.461874306595</x:v>
      </x:c>
      <x:c r="S3279" s="1" t="str">
        <x:f t="shared" si="612"/>
        <x:v>YES</x:v>
      </x:c>
      <x:c r="T3279" s="1">
        <x:f t="shared" si="613"/>
        <x:v>14557.461874306595</x:v>
      </x:c>
    </x:row>
    <x:row r="3280">
      <x:c r="A3280" s="1"/>
      <x:c r="B3280" s="1"/>
      <x:c r="C3280" s="1"/>
      <x:c r="D3280" s="1"/>
      <x:c r="E3280" s="1"/>
      <x:c r="F3280" s="1"/>
      <x:c r="G3280" s="1"/>
      <x:c r="H3280" s="1"/>
      <x:c r="I3280" s="53">
        <x:f t="shared" si="602"/>
        <x:v>4</x:v>
      </x:c>
      <x:c r="J3280" s="53">
        <x:f t="shared" si="603"/>
        <x:v>20</x:v>
      </x:c>
      <x:c r="K3280" s="53">
        <x:f t="shared" si="604"/>
        <x:v>10</x:v>
      </x:c>
      <x:c r="L3280" s="53">
        <x:f t="shared" si="605"/>
        <x:v>34</x:v>
      </x:c>
      <x:c r="M3280" s="54">
        <x:f t="shared" si="606"/>
        <x:v>2019.7677375231531</x:v>
      </x:c>
      <x:c r="N3280" s="54">
        <x:f t="shared" si="607"/>
        <x:v>0.90261648439107856</x:v>
      </x:c>
      <x:c r="O3280" s="55">
        <x:f t="shared" si="608"/>
        <x:v>104080</x:v>
      </x:c>
      <x:c r="P3280" s="55">
        <x:f t="shared" si="609"/>
        <x:v>21120</x:v>
      </x:c>
      <x:c r="Q3280" s="55">
        <x:f t="shared" si="610"/>
        <x:v>47565.412109776968</x:v>
      </x:c>
      <x:c r="R3280" s="55">
        <x:f t="shared" si="611"/>
        <x:v>15394.587890223032</x:v>
      </x:c>
      <x:c r="S3280" s="1" t="str">
        <x:f t="shared" si="612"/>
        <x:v>YES</x:v>
      </x:c>
      <x:c r="T3280" s="1">
        <x:f t="shared" si="613"/>
        <x:v>15394.587890223032</x:v>
      </x:c>
    </x:row>
    <x:row r="3281">
      <x:c r="A3281" s="1"/>
      <x:c r="B3281" s="1"/>
      <x:c r="C3281" s="1"/>
      <x:c r="D3281" s="1"/>
      <x:c r="E3281" s="1"/>
      <x:c r="F3281" s="1"/>
      <x:c r="G3281" s="1"/>
      <x:c r="H3281" s="1"/>
      <x:c r="I3281" s="53">
        <x:f t="shared" si="602"/>
        <x:v>4</x:v>
      </x:c>
      <x:c r="J3281" s="53">
        <x:f t="shared" si="603"/>
        <x:v>20</x:v>
      </x:c>
      <x:c r="K3281" s="53">
        <x:f t="shared" si="604"/>
        <x:v>11</x:v>
      </x:c>
      <x:c r="L3281" s="53">
        <x:f t="shared" si="605"/>
        <x:v>35</x:v>
      </x:c>
      <x:c r="M3281" s="54">
        <x:f t="shared" si="606"/>
        <x:v>2077.7258506165922</x:v>
      </x:c>
      <x:c r="N3281" s="54">
        <x:f t="shared" si="607"/>
        <x:v>0.94286517403930015</x:v>
      </x:c>
      <x:c r="O3281" s="55">
        <x:f t="shared" si="608"/>
        <x:v>106780</x:v>
      </x:c>
      <x:c r="P3281" s="55">
        <x:f t="shared" si="609"/>
        <x:v>22000</x:v>
      </x:c>
      <x:c r="Q3281" s="55">
        <x:f t="shared" si="610"/>
        <x:v>48571.629350982505</x:v>
      </x:c>
      <x:c r="R3281" s="55">
        <x:f t="shared" si="611"/>
        <x:v>16208.370649017495</x:v>
      </x:c>
      <x:c r="S3281" s="1" t="str">
        <x:f t="shared" si="612"/>
        <x:v>YES</x:v>
      </x:c>
      <x:c r="T3281" s="1">
        <x:f t="shared" si="613"/>
        <x:v>16208.370649017495</x:v>
      </x:c>
    </x:row>
    <x:row r="3282">
      <x:c r="A3282" s="1"/>
      <x:c r="B3282" s="1"/>
      <x:c r="C3282" s="1"/>
      <x:c r="D3282" s="1"/>
      <x:c r="E3282" s="1"/>
      <x:c r="F3282" s="1"/>
      <x:c r="G3282" s="1"/>
      <x:c r="H3282" s="1"/>
      <x:c r="I3282" s="53">
        <x:f t="shared" si="602"/>
        <x:v>4</x:v>
      </x:c>
      <x:c r="J3282" s="53">
        <x:f t="shared" si="603"/>
        <x:v>20</x:v>
      </x:c>
      <x:c r="K3282" s="53">
        <x:f t="shared" si="604"/>
        <x:v>12</x:v>
      </x:c>
      <x:c r="L3282" s="53">
        <x:f t="shared" si="605"/>
        <x:v>36</x:v>
      </x:c>
      <x:c r="M3282" s="54">
        <x:f t="shared" si="606"/>
        <x:v>2137.0533037446567</x:v>
      </x:c>
      <x:c r="N3282" s="54">
        <x:f t="shared" si="607"/>
        <x:v>0.98406479426712268</x:v>
      </x:c>
      <x:c r="O3282" s="55">
        <x:f t="shared" si="608"/>
        <x:v>109480</x:v>
      </x:c>
      <x:c r="P3282" s="55">
        <x:f t="shared" si="609"/>
        <x:v>22880</x:v>
      </x:c>
      <x:c r="Q3282" s="55">
        <x:f t="shared" si="610"/>
        <x:v>49601.619856678066</x:v>
      </x:c>
      <x:c r="R3282" s="55">
        <x:f t="shared" si="611"/>
        <x:v>16998.380143321934</x:v>
      </x:c>
      <x:c r="S3282" s="1" t="str">
        <x:f t="shared" si="612"/>
        <x:v>YES</x:v>
      </x:c>
      <x:c r="T3282" s="1">
        <x:f t="shared" si="613"/>
        <x:v>16998.380143321934</x:v>
      </x:c>
    </x:row>
    <x:row r="3283">
      <x:c r="A3283" s="1"/>
      <x:c r="B3283" s="1"/>
      <x:c r="C3283" s="1"/>
      <x:c r="D3283" s="1"/>
      <x:c r="E3283" s="1"/>
      <x:c r="F3283" s="1"/>
      <x:c r="G3283" s="1"/>
      <x:c r="H3283" s="1"/>
      <x:c r="I3283" s="53">
        <x:f t="shared" si="602"/>
        <x:v>4</x:v>
      </x:c>
      <x:c r="J3283" s="53">
        <x:f t="shared" si="603"/>
        <x:v>20</x:v>
      </x:c>
      <x:c r="K3283" s="53">
        <x:f t="shared" si="604"/>
        <x:v>13</x:v>
      </x:c>
      <x:c r="L3283" s="53">
        <x:f t="shared" si="605"/>
        <x:v>37</x:v>
      </x:c>
      <x:c r="M3283" s="54">
        <x:f t="shared" si="606"/>
        <x:v>2197.7752744530408</x:v>
      </x:c>
      <x:c r="N3283" s="54">
        <x:f t="shared" si="607"/>
        <x:v>1.0262328294812784</x:v>
      </x:c>
      <x:c r="O3283" s="55">
        <x:f t="shared" si="608"/>
        <x:v>112180</x:v>
      </x:c>
      <x:c r="P3283" s="55">
        <x:f t="shared" si="609"/>
        <x:v>23760</x:v>
      </x:c>
      <x:c r="Q3283" s="55">
        <x:f t="shared" si="610"/>
        <x:v>50655.820737031958</x:v>
      </x:c>
      <x:c r="R3283" s="55">
        <x:f t="shared" si="611"/>
        <x:v>17764.179262968042</x:v>
      </x:c>
      <x:c r="S3283" s="1" t="str">
        <x:f t="shared" si="612"/>
        <x:v>YES</x:v>
      </x:c>
      <x:c r="T3283" s="1">
        <x:f t="shared" si="613"/>
        <x:v>17764.179262968042</x:v>
      </x:c>
    </x:row>
    <x:row r="3284">
      <x:c r="A3284" s="1"/>
      <x:c r="B3284" s="1"/>
      <x:c r="C3284" s="1"/>
      <x:c r="D3284" s="1"/>
      <x:c r="E3284" s="1"/>
      <x:c r="F3284" s="1"/>
      <x:c r="G3284" s="1"/>
      <x:c r="H3284" s="1"/>
      <x:c r="I3284" s="53">
        <x:f t="shared" si="602"/>
        <x:v>4</x:v>
      </x:c>
      <x:c r="J3284" s="53">
        <x:f t="shared" si="603"/>
        <x:v>20</x:v>
      </x:c>
      <x:c r="K3284" s="53">
        <x:f t="shared" si="604"/>
        <x:v>14</x:v>
      </x:c>
      <x:c r="L3284" s="53">
        <x:f t="shared" si="605"/>
        <x:v>38</x:v>
      </x:c>
      <x:c r="M3284" s="54">
        <x:f t="shared" si="606"/>
        <x:v>2259.9173557667018</x:v>
      </x:c>
      <x:c r="N3284" s="54">
        <x:f t="shared" si="607"/>
        <x:v>1.0693870526157652</x:v>
      </x:c>
      <x:c r="O3284" s="55">
        <x:f t="shared" si="608"/>
        <x:v>114880</x:v>
      </x:c>
      <x:c r="P3284" s="55">
        <x:f t="shared" si="609"/>
        <x:v>24640</x:v>
      </x:c>
      <x:c r="Q3284" s="55">
        <x:f t="shared" si="610"/>
        <x:v>51734.676315394128</x:v>
      </x:c>
      <x:c r="R3284" s="55">
        <x:f t="shared" si="611"/>
        <x:v>18505.323684605872</x:v>
      </x:c>
      <x:c r="S3284" s="1" t="str">
        <x:f t="shared" si="612"/>
        <x:v>YES</x:v>
      </x:c>
      <x:c r="T3284" s="1">
        <x:f t="shared" si="613"/>
        <x:v>18505.323684605872</x:v>
      </x:c>
    </x:row>
    <x:row r="3285">
      <x:c r="A3285" s="1"/>
      <x:c r="B3285" s="1"/>
      <x:c r="C3285" s="1"/>
      <x:c r="D3285" s="1"/>
      <x:c r="E3285" s="1"/>
      <x:c r="F3285" s="1"/>
      <x:c r="G3285" s="1"/>
      <x:c r="H3285" s="1"/>
      <x:c r="I3285" s="53">
        <x:f t="shared" si="602"/>
        <x:v>4</x:v>
      </x:c>
      <x:c r="J3285" s="53">
        <x:f t="shared" si="603"/>
        <x:v>20</x:v>
      </x:c>
      <x:c r="K3285" s="53">
        <x:f t="shared" si="604"/>
        <x:v>15</x:v>
      </x:c>
      <x:c r="L3285" s="53">
        <x:f t="shared" si="605"/>
        <x:v>39</x:v>
      </x:c>
      <x:c r="M3285" s="54">
        <x:f t="shared" si="606"/>
        <x:v>2323.5055626428484</x:v>
      </x:c>
      <x:c r="N3285" s="54">
        <x:f t="shared" si="607"/>
        <x:v>1.1135455296130892</x:v>
      </x:c>
      <x:c r="O3285" s="55">
        <x:f t="shared" si="608"/>
        <x:v>117580</x:v>
      </x:c>
      <x:c r="P3285" s="55">
        <x:f t="shared" si="609"/>
        <x:v>25520</x:v>
      </x:c>
      <x:c r="Q3285" s="55">
        <x:f t="shared" si="610"/>
        <x:v>52838.638240327229</x:v>
      </x:c>
      <x:c r="R3285" s="55">
        <x:f t="shared" si="611"/>
        <x:v>19221.361759672771</x:v>
      </x:c>
      <x:c r="S3285" s="1" t="str">
        <x:f t="shared" si="612"/>
        <x:v>YES</x:v>
      </x:c>
      <x:c r="T3285" s="1">
        <x:f t="shared" si="613"/>
        <x:v>19221.361759672771</x:v>
      </x:c>
    </x:row>
    <x:row r="3286">
      <x:c r="A3286" s="1"/>
      <x:c r="B3286" s="1"/>
      <x:c r="C3286" s="1"/>
      <x:c r="D3286" s="1"/>
      <x:c r="E3286" s="1"/>
      <x:c r="F3286" s="1"/>
      <x:c r="G3286" s="1"/>
      <x:c r="H3286" s="1"/>
      <x:c r="I3286" s="53">
        <x:f t="shared" si="602"/>
        <x:v>4</x:v>
      </x:c>
      <x:c r="J3286" s="53">
        <x:f t="shared" si="603"/>
        <x:v>20</x:v>
      </x:c>
      <x:c r="K3286" s="53">
        <x:f t="shared" si="604"/>
        <x:v>16</x:v>
      </x:c>
      <x:c r="L3286" s="53">
        <x:f t="shared" si="605"/>
        <x:v>40</x:v>
      </x:c>
      <x:c r="M3286" s="54">
        <x:f t="shared" si="606"/>
        <x:v>2388.5663385203375</x:v>
      </x:c>
      <x:c r="N3286" s="54">
        <x:f t="shared" si="607"/>
        <x:v>1.1587266239724565</x:v>
      </x:c>
      <x:c r="O3286" s="55">
        <x:f t="shared" si="608"/>
        <x:v>120280</x:v>
      </x:c>
      <x:c r="P3286" s="55">
        <x:f t="shared" si="609"/>
        <x:v>26400</x:v>
      </x:c>
      <x:c r="Q3286" s="55">
        <x:f t="shared" si="610"/>
        <x:v>53968.165599311411</x:v>
      </x:c>
      <x:c r="R3286" s="55">
        <x:f t="shared" si="611"/>
        <x:v>19911.834400688589</x:v>
      </x:c>
      <x:c r="S3286" s="1" t="str">
        <x:f t="shared" si="612"/>
        <x:v>YES</x:v>
      </x:c>
      <x:c r="T3286" s="1">
        <x:f t="shared" si="613"/>
        <x:v>19911.834400688589</x:v>
      </x:c>
    </x:row>
    <x:row r="3287">
      <x:c r="A3287" s="1"/>
      <x:c r="B3287" s="1"/>
      <x:c r="C3287" s="1"/>
      <x:c r="D3287" s="1"/>
      <x:c r="E3287" s="1"/>
      <x:c r="F3287" s="1"/>
      <x:c r="G3287" s="1"/>
      <x:c r="H3287" s="1"/>
      <x:c r="I3287" s="53">
        <x:f t="shared" si="602"/>
        <x:v>4</x:v>
      </x:c>
      <x:c r="J3287" s="53">
        <x:f t="shared" si="603"/>
        <x:v>20</x:v>
      </x:c>
      <x:c r="K3287" s="53">
        <x:f t="shared" si="604"/>
        <x:v>17</x:v>
      </x:c>
      <x:c r="L3287" s="53">
        <x:f t="shared" si="605"/>
        <x:v>41</x:v>
      </x:c>
      <x:c r="M3287" s="54">
        <x:f t="shared" si="606"/>
        <x:v>2455.1265619668779</x:v>
      </x:c>
      <x:c r="N3287" s="54">
        <x:f t="shared" si="607"/>
        <x:v>1.2049490013658875</x:v>
      </x:c>
      <x:c r="O3287" s="55">
        <x:f t="shared" si="608"/>
        <x:v>122980</x:v>
      </x:c>
      <x:c r="P3287" s="55">
        <x:f t="shared" si="609"/>
        <x:v>27280</x:v>
      </x:c>
      <x:c r="Q3287" s="55">
        <x:f t="shared" si="610"/>
        <x:v>55123.725034147181</x:v>
      </x:c>
      <x:c r="R3287" s="55">
        <x:f t="shared" si="611"/>
        <x:v>20576.274965852819</x:v>
      </x:c>
      <x:c r="S3287" s="1" t="str">
        <x:f t="shared" si="612"/>
        <x:v>YES</x:v>
      </x:c>
      <x:c r="T3287" s="1">
        <x:f t="shared" si="613"/>
        <x:v>20576.274965852819</x:v>
      </x:c>
    </x:row>
    <x:row r="3288">
      <x:c r="A3288" s="1"/>
      <x:c r="B3288" s="1"/>
      <x:c r="C3288" s="1"/>
      <x:c r="D3288" s="1"/>
      <x:c r="E3288" s="1"/>
      <x:c r="F3288" s="1"/>
      <x:c r="G3288" s="1"/>
      <x:c r="H3288" s="1"/>
      <x:c r="I3288" s="53">
        <x:f t="shared" si="602"/>
        <x:v>4</x:v>
      </x:c>
      <x:c r="J3288" s="53">
        <x:f t="shared" si="603"/>
        <x:v>20</x:v>
      </x:c>
      <x:c r="K3288" s="53">
        <x:f t="shared" si="604"/>
        <x:v>18</x:v>
      </x:c>
      <x:c r="L3288" s="53">
        <x:f t="shared" si="605"/>
        <x:v>42</x:v>
      </x:c>
      <x:c r="M3288" s="54">
        <x:f t="shared" si="606"/>
        <x:v>2523.2135534254653</x:v>
      </x:c>
      <x:c r="N3288" s="54">
        <x:f t="shared" si="607"/>
        <x:v>1.2522316343232398</x:v>
      </x:c>
      <x:c r="O3288" s="55">
        <x:f t="shared" si="608"/>
        <x:v>125680</x:v>
      </x:c>
      <x:c r="P3288" s="55">
        <x:f t="shared" si="609"/>
        <x:v>28160</x:v>
      </x:c>
      <x:c r="Q3288" s="55">
        <x:f t="shared" si="610"/>
        <x:v>56305.790858080989</x:v>
      </x:c>
      <x:c r="R3288" s="55">
        <x:f t="shared" si="611"/>
        <x:v>21214.209141919011</x:v>
      </x:c>
      <x:c r="S3288" s="1" t="str">
        <x:f t="shared" si="612"/>
        <x:v>YES</x:v>
      </x:c>
      <x:c r="T3288" s="1">
        <x:f t="shared" si="613"/>
        <x:v>21214.209141919011</x:v>
      </x:c>
    </x:row>
    <x:row r="3289">
      <x:c r="A3289" s="1"/>
      <x:c r="B3289" s="1"/>
      <x:c r="C3289" s="1"/>
      <x:c r="D3289" s="1"/>
      <x:c r="E3289" s="1"/>
      <x:c r="F3289" s="1"/>
      <x:c r="G3289" s="1"/>
      <x:c r="H3289" s="1"/>
      <x:c r="I3289" s="53">
        <x:f t="shared" si="602"/>
        <x:v>4</x:v>
      </x:c>
      <x:c r="J3289" s="53">
        <x:f t="shared" si="603"/>
        <x:v>20</x:v>
      </x:c>
      <x:c r="K3289" s="53">
        <x:f t="shared" si="604"/>
        <x:v>19</x:v>
      </x:c>
      <x:c r="L3289" s="53">
        <x:f t="shared" si="605"/>
        <x:v>43</x:v>
      </x:c>
      <x:c r="M3289" s="54">
        <x:f t="shared" si="606"/>
        <x:v>2592.8550820614869</x:v>
      </x:c>
      <x:c r="N3289" s="54">
        <x:f t="shared" si="607"/>
        <x:v>1.3005938069871437</x:v>
      </x:c>
      <x:c r="O3289" s="55">
        <x:f t="shared" si="608"/>
        <x:v>128380</x:v>
      </x:c>
      <x:c r="P3289" s="55">
        <x:f t="shared" si="609"/>
        <x:v>29040</x:v>
      </x:c>
      <x:c r="Q3289" s="55">
        <x:f t="shared" si="610"/>
        <x:v>57514.845174678587</x:v>
      </x:c>
      <x:c r="R3289" s="55">
        <x:f t="shared" si="611"/>
        <x:v>21825.154825321413</x:v>
      </x:c>
      <x:c r="S3289" s="1" t="str">
        <x:f t="shared" si="612"/>
        <x:v>YES</x:v>
      </x:c>
      <x:c r="T3289" s="1">
        <x:f t="shared" si="613"/>
        <x:v>21825.154825321413</x:v>
      </x:c>
    </x:row>
    <x:row r="3290">
      <x:c r="A3290" s="1"/>
      <x:c r="B3290" s="1"/>
      <x:c r="C3290" s="1"/>
      <x:c r="D3290" s="1"/>
      <x:c r="E3290" s="1"/>
      <x:c r="F3290" s="1"/>
      <x:c r="G3290" s="1"/>
      <x:c r="H3290" s="1"/>
      <x:c r="I3290" s="53">
        <x:f t="shared" si="602"/>
        <x:v>4</x:v>
      </x:c>
      <x:c r="J3290" s="53">
        <x:f t="shared" si="603"/>
        <x:v>20</x:v>
      </x:c>
      <x:c r="K3290" s="53">
        <x:f t="shared" si="604"/>
        <x:v>20</x:v>
      </x:c>
      <x:c r="L3290" s="53">
        <x:f t="shared" si="605"/>
        <x:v>44</x:v>
      </x:c>
      <x:c r="M3290" s="54">
        <x:f t="shared" si="606"/>
        <x:v>2664.079372711964</x:v>
      </x:c>
      <x:c r="N3290" s="54">
        <x:f t="shared" si="607"/>
        <x:v>1.350055119938864</x:v>
      </x:c>
      <x:c r="O3290" s="55">
        <x:f t="shared" si="608"/>
        <x:v>131080</x:v>
      </x:c>
      <x:c r="P3290" s="55">
        <x:f t="shared" si="609"/>
        <x:v>29920</x:v>
      </x:c>
      <x:c r="Q3290" s="55">
        <x:f t="shared" si="610"/>
        <x:v>58751.377998471595</x:v>
      </x:c>
      <x:c r="R3290" s="55">
        <x:f t="shared" si="611"/>
        <x:v>22408.622001528405</x:v>
      </x:c>
      <x:c r="S3290" s="1" t="str">
        <x:f t="shared" si="612"/>
        <x:v>YES</x:v>
      </x:c>
      <x:c r="T3290" s="1">
        <x:f t="shared" si="613"/>
        <x:v>22408.622001528405</x:v>
      </x:c>
    </x:row>
    <x:row r="3291">
      <x:c r="A3291" s="1"/>
      <x:c r="B3291" s="1"/>
      <x:c r="C3291" s="1"/>
      <x:c r="D3291" s="1"/>
      <x:c r="E3291" s="1"/>
      <x:c r="F3291" s="1"/>
      <x:c r="G3291" s="1"/>
      <x:c r="H3291" s="1"/>
      <x:c r="I3291" s="53">
        <x:f t="shared" si="602"/>
        <x:v>4</x:v>
      </x:c>
      <x:c r="J3291" s="53">
        <x:f t="shared" si="603"/>
        <x:v>20</x:v>
      </x:c>
      <x:c r="K3291" s="53">
        <x:f t="shared" si="604"/>
        <x:v>21</x:v>
      </x:c>
      <x:c r="L3291" s="53">
        <x:f t="shared" si="605"/>
        <x:v>45</x:v>
      </x:c>
      <x:c r="M3291" s="54">
        <x:f t="shared" si="606"/>
        <x:v>2736.9151129384077</x:v>
      </x:c>
      <x:c r="N3291" s="54">
        <x:f t="shared" si="607"/>
        <x:v>1.4006354950961164</x:v>
      </x:c>
      <x:c r="O3291" s="55">
        <x:f t="shared" si="608"/>
        <x:v>133780</x:v>
      </x:c>
      <x:c r="P3291" s="55">
        <x:f t="shared" si="609"/>
        <x:v>30800</x:v>
      </x:c>
      <x:c r="Q3291" s="55">
        <x:f t="shared" si="610"/>
        <x:v>60015.887377402913</x:v>
      </x:c>
      <x:c r="R3291" s="55">
        <x:f t="shared" si="611"/>
        <x:v>22964.112622597087</x:v>
      </x:c>
      <x:c r="S3291" s="1" t="str">
        <x:f t="shared" si="612"/>
        <x:v>YES</x:v>
      </x:c>
      <x:c r="T3291" s="1">
        <x:f t="shared" si="613"/>
        <x:v>22964.112622597087</x:v>
      </x:c>
    </x:row>
    <x:row r="3292">
      <x:c r="A3292" s="1"/>
      <x:c r="B3292" s="1"/>
      <x:c r="C3292" s="1"/>
      <x:c r="D3292" s="1"/>
      <x:c r="E3292" s="1"/>
      <x:c r="F3292" s="1"/>
      <x:c r="G3292" s="1"/>
      <x:c r="H3292" s="1"/>
      <x:c r="I3292" s="53">
        <x:f t="shared" si="602"/>
        <x:v>4</x:v>
      </x:c>
      <x:c r="J3292" s="53">
        <x:f t="shared" si="603"/>
        <x:v>20</x:v>
      </x:c>
      <x:c r="K3292" s="53">
        <x:f t="shared" si="604"/>
        <x:v>22</x:v>
      </x:c>
      <x:c r="L3292" s="53">
        <x:f t="shared" si="605"/>
        <x:v>46</x:v>
      </x:c>
      <x:c r="M3292" s="54">
        <x:f t="shared" si="606"/>
        <x:v>2811.3914601848037</x:v>
      </x:c>
      <x:c r="N3292" s="54">
        <x:f t="shared" si="607"/>
        <x:v>1.4523551806838915</x:v>
      </x:c>
      <x:c r="O3292" s="55">
        <x:f t="shared" si="608"/>
        <x:v>136480</x:v>
      </x:c>
      <x:c r="P3292" s="55">
        <x:f t="shared" si="609"/>
        <x:v>31680</x:v>
      </x:c>
      <x:c r="Q3292" s="55">
        <x:f t="shared" si="610"/>
        <x:v>61308.879517097288</x:v>
      </x:c>
      <x:c r="R3292" s="55">
        <x:f t="shared" si="611"/>
        <x:v>23491.120482902712</x:v>
      </x:c>
      <x:c r="S3292" s="1" t="str">
        <x:f t="shared" si="612"/>
        <x:v>YES</x:v>
      </x:c>
      <x:c r="T3292" s="1">
        <x:f t="shared" si="613"/>
        <x:v>23491.120482902712</x:v>
      </x:c>
    </x:row>
    <x:row r="3293">
      <x:c r="A3293" s="1"/>
      <x:c r="B3293" s="1"/>
      <x:c r="C3293" s="1"/>
      <x:c r="D3293" s="1"/>
      <x:c r="E3293" s="1"/>
      <x:c r="F3293" s="1"/>
      <x:c r="G3293" s="1"/>
      <x:c r="H3293" s="1"/>
      <x:c r="I3293" s="53">
        <x:f t="shared" si="602"/>
        <x:v>4</x:v>
      </x:c>
      <x:c r="J3293" s="53">
        <x:f t="shared" si="603"/>
        <x:v>20</x:v>
      </x:c>
      <x:c r="K3293" s="53">
        <x:f t="shared" si="604"/>
        <x:v>23</x:v>
      </x:c>
      <x:c r="L3293" s="53">
        <x:f t="shared" si="605"/>
        <x:v>47</x:v>
      </x:c>
      <x:c r="M3293" s="54">
        <x:f t="shared" si="606"/>
        <x:v>2887.5380490422403</x:v>
      </x:c>
      <x:c r="N3293" s="54">
        <x:f t="shared" si="607"/>
        <x:v>1.5052347562793336</x:v>
      </x:c>
      <x:c r="O3293" s="55">
        <x:f t="shared" si="608"/>
        <x:v>139180</x:v>
      </x:c>
      <x:c r="P3293" s="55">
        <x:f t="shared" si="609"/>
        <x:v>32560</x:v>
      </x:c>
      <x:c r="Q3293" s="55">
        <x:f t="shared" si="610"/>
        <x:v>62630.868906983342</x:v>
      </x:c>
      <x:c r="R3293" s="55">
        <x:f t="shared" si="611"/>
        <x:v>23989.131093016658</x:v>
      </x:c>
      <x:c r="S3293" s="1" t="str">
        <x:f t="shared" si="612"/>
        <x:v>YES</x:v>
      </x:c>
      <x:c r="T3293" s="1">
        <x:f t="shared" si="613"/>
        <x:v>23989.131093016658</x:v>
      </x:c>
    </x:row>
    <x:row r="3294">
      <x:c r="A3294" s="1"/>
      <x:c r="B3294" s="1"/>
      <x:c r="C3294" s="1"/>
      <x:c r="D3294" s="1"/>
      <x:c r="E3294" s="1"/>
      <x:c r="F3294" s="1"/>
      <x:c r="G3294" s="1"/>
      <x:c r="H3294" s="1"/>
      <x:c r="I3294" s="53">
        <x:f t="shared" si="602"/>
        <x:v>4</x:v>
      </x:c>
      <x:c r="J3294" s="53">
        <x:f t="shared" si="603"/>
        <x:v>20</x:v>
      </x:c>
      <x:c r="K3294" s="53">
        <x:f t="shared" si="604"/>
        <x:v>24</x:v>
      </x:c>
      <x:c r="L3294" s="53">
        <x:f t="shared" si="605"/>
        <x:v>48</x:v>
      </x:c>
      <x:c r="M3294" s="54">
        <x:f t="shared" si="606"/>
        <x:v>2965.3849986217365</x:v>
      </x:c>
      <x:c r="N3294" s="54">
        <x:f t="shared" si="607"/>
        <x:v>1.5592951379317614</x:v>
      </x:c>
      <x:c r="O3294" s="55">
        <x:f t="shared" si="608"/>
        <x:v>141880</x:v>
      </x:c>
      <x:c r="P3294" s="55">
        <x:f t="shared" si="609"/>
        <x:v>33440</x:v>
      </x:c>
      <x:c r="Q3294" s="55">
        <x:f t="shared" si="610"/>
        <x:v>63982.378448294032</x:v>
      </x:c>
      <x:c r="R3294" s="55">
        <x:f t="shared" si="611"/>
        <x:v>24457.621551705968</x:v>
      </x:c>
      <x:c r="S3294" s="1" t="str">
        <x:f t="shared" si="612"/>
        <x:v>YES</x:v>
      </x:c>
      <x:c r="T3294" s="1">
        <x:f t="shared" si="613"/>
        <x:v>24457.621551705968</x:v>
      </x:c>
    </x:row>
    <x:row r="3295">
      <x:c r="A3295" s="1"/>
      <x:c r="B3295" s="1"/>
      <x:c r="C3295" s="1"/>
      <x:c r="D3295" s="1"/>
      <x:c r="E3295" s="1"/>
      <x:c r="F3295" s="1"/>
      <x:c r="G3295" s="1"/>
      <x:c r="H3295" s="1"/>
      <x:c r="I3295" s="53">
        <x:f t="shared" si="602"/>
        <x:v>4</x:v>
      </x:c>
      <x:c r="J3295" s="53">
        <x:f t="shared" si="603"/>
        <x:v>20</x:v>
      </x:c>
      <x:c r="K3295" s="53">
        <x:f t="shared" si="604"/>
        <x:v>25</x:v>
      </x:c>
      <x:c r="L3295" s="53">
        <x:f t="shared" si="605"/>
        <x:v>49</x:v>
      </x:c>
      <x:c r="M3295" s="54">
        <x:f t="shared" si="606"/>
        <x:v>3044.9629200368336</x:v>
      </x:c>
      <x:c r="N3295" s="54">
        <x:f t="shared" si="607"/>
        <x:v>1.6145575833589123</x:v>
      </x:c>
      <x:c r="O3295" s="55">
        <x:f t="shared" si="608"/>
        <x:v>144580</x:v>
      </x:c>
      <x:c r="P3295" s="55">
        <x:f t="shared" si="609"/>
        <x:v>34320</x:v>
      </x:c>
      <x:c r="Q3295" s="55">
        <x:f t="shared" si="610"/>
        <x:v>65363.939583972802</x:v>
      </x:c>
      <x:c r="R3295" s="55">
        <x:f t="shared" si="611"/>
        <x:v>24896.060416027198</x:v>
      </x:c>
      <x:c r="S3295" s="1" t="str">
        <x:f t="shared" si="612"/>
        <x:v>YES</x:v>
      </x:c>
      <x:c r="T3295" s="1">
        <x:f t="shared" si="613"/>
        <x:v>24896.060416027198</x:v>
      </x:c>
    </x:row>
    <x:row r="3296">
      <x:c r="A3296" s="1"/>
      <x:c r="B3296" s="1"/>
      <x:c r="C3296" s="1"/>
      <x:c r="D3296" s="1"/>
      <x:c r="E3296" s="1"/>
      <x:c r="F3296" s="1"/>
      <x:c r="G3296" s="1"/>
      <x:c r="H3296" s="1"/>
      <x:c r="I3296" s="53">
        <x:f t="shared" si="602"/>
        <x:v>4</x:v>
      </x:c>
      <x:c r="J3296" s="53">
        <x:f t="shared" si="603"/>
        <x:v>20</x:v>
      </x:c>
      <x:c r="K3296" s="53">
        <x:f t="shared" si="604"/>
        <x:v>26</x:v>
      </x:c>
      <x:c r="L3296" s="53">
        <x:f t="shared" si="605"/>
        <x:v>50</x:v>
      </x:c>
      <x:c r="M3296" s="54">
        <x:f t="shared" si="606"/>
        <x:v>3126.3029239975517</x:v>
      </x:c>
      <x:c r="N3296" s="54">
        <x:f t="shared" si="607"/>
        <x:v>1.671043697220522</x:v>
      </x:c>
      <x:c r="O3296" s="55">
        <x:f t="shared" si="608"/>
        <x:v>147280</x:v>
      </x:c>
      <x:c r="P3296" s="55">
        <x:f t="shared" si="609"/>
        <x:v>35200</x:v>
      </x:c>
      <x:c r="Q3296" s="55">
        <x:f t="shared" si="610"/>
        <x:v>66776.092430513047</x:v>
      </x:c>
      <x:c r="R3296" s="55">
        <x:f t="shared" si="611"/>
        <x:v>25303.907569486953</x:v>
      </x:c>
      <x:c r="S3296" s="1" t="str">
        <x:f t="shared" si="612"/>
        <x:v>YES</x:v>
      </x:c>
      <x:c r="T3296" s="1">
        <x:f t="shared" si="613"/>
        <x:v>25303.907569486953</x:v>
      </x:c>
    </x:row>
    <x:row r="3297">
      <x:c r="A3297" s="1"/>
      <x:c r="B3297" s="1"/>
      <x:c r="C3297" s="1"/>
      <x:c r="D3297" s="1"/>
      <x:c r="E3297" s="1"/>
      <x:c r="F3297" s="1"/>
      <x:c r="G3297" s="1"/>
      <x:c r="H3297" s="1"/>
      <x:c r="I3297" s="53">
        <x:f t="shared" si="602"/>
        <x:v>4</x:v>
      </x:c>
      <x:c r="J3297" s="53">
        <x:f t="shared" si="603"/>
        <x:v>20</x:v>
      </x:c>
      <x:c r="K3297" s="53">
        <x:f t="shared" si="604"/>
        <x:v>27</x:v>
      </x:c>
      <x:c r="L3297" s="53">
        <x:f t="shared" si="605"/>
        <x:v>51</x:v>
      </x:c>
      <x:c r="M3297" s="54">
        <x:f t="shared" si="606"/>
        <x:v>3209.4366285173082</x:v>
      </x:c>
      <x:c r="N3297" s="54">
        <x:f t="shared" si="607"/>
        <x:v>1.7287754364703529</x:v>
      </x:c>
      <x:c r="O3297" s="55">
        <x:f t="shared" si="608"/>
        <x:v>149980</x:v>
      </x:c>
      <x:c r="P3297" s="55">
        <x:f t="shared" si="609"/>
        <x:v>36080</x:v>
      </x:c>
      <x:c r="Q3297" s="55">
        <x:f t="shared" si="610"/>
        <x:v>68219.385911758814</x:v>
      </x:c>
      <x:c r="R3297" s="55">
        <x:f t="shared" si="611"/>
        <x:v>25680.614088241186</x:v>
      </x:c>
      <x:c r="S3297" s="1" t="str">
        <x:f t="shared" si="612"/>
        <x:v>YES</x:v>
      </x:c>
      <x:c r="T3297" s="1">
        <x:f t="shared" si="613"/>
        <x:v>25680.614088241186</x:v>
      </x:c>
    </x:row>
    <x:row r="3298">
      <x:c r="A3298" s="1"/>
      <x:c r="B3298" s="1"/>
      <x:c r="C3298" s="1"/>
      <x:c r="D3298" s="1"/>
      <x:c r="E3298" s="1"/>
      <x:c r="F3298" s="1"/>
      <x:c r="G3298" s="1"/>
      <x:c r="H3298" s="1"/>
      <x:c r="I3298" s="53">
        <x:f t="shared" si="602"/>
        <x:v>4</x:v>
      </x:c>
      <x:c r="J3298" s="53">
        <x:f t="shared" si="603"/>
        <x:v>20</x:v>
      </x:c>
      <x:c r="K3298" s="53">
        <x:f t="shared" si="604"/>
        <x:v>28</x:v>
      </x:c>
      <x:c r="L3298" s="53">
        <x:f t="shared" si="605"/>
        <x:v>52</x:v>
      </x:c>
      <x:c r="M3298" s="54">
        <x:f t="shared" si="606"/>
        <x:v>3294.396166734462</x:v>
      </x:c>
      <x:c r="N3298" s="54">
        <x:f t="shared" si="607"/>
        <x:v>1.7877751157878208</x:v>
      </x:c>
      <x:c r="O3298" s="55">
        <x:f t="shared" si="608"/>
        <x:v>152680</x:v>
      </x:c>
      <x:c r="P3298" s="55">
        <x:f t="shared" si="609"/>
        <x:v>36960</x:v>
      </x:c>
      <x:c r="Q3298" s="55">
        <x:f t="shared" si="610"/>
        <x:v>69694.377894695528</x:v>
      </x:c>
      <x:c r="R3298" s="55">
        <x:f t="shared" si="611"/>
        <x:v>26025.622105304472</x:v>
      </x:c>
      <x:c r="S3298" s="1" t="str">
        <x:f t="shared" si="612"/>
        <x:v>YES</x:v>
      </x:c>
      <x:c r="T3298" s="1">
        <x:f t="shared" si="613"/>
        <x:v>26025.622105304472</x:v>
      </x:c>
    </x:row>
    <x:row r="3299">
      <x:c r="A3299" s="1"/>
      <x:c r="B3299" s="1"/>
      <x:c r="C3299" s="1"/>
      <x:c r="D3299" s="1"/>
      <x:c r="E3299" s="1"/>
      <x:c r="F3299" s="1"/>
      <x:c r="G3299" s="1"/>
      <x:c r="H3299" s="1"/>
      <x:c r="I3299" s="53">
        <x:f t="shared" si="602"/>
        <x:v>4</x:v>
      </x:c>
      <x:c r="J3299" s="53">
        <x:f t="shared" si="603"/>
        <x:v>20</x:v>
      </x:c>
      <x:c r="K3299" s="53">
        <x:f t="shared" si="604"/>
        <x:v>29</x:v>
      </x:c>
      <x:c r="L3299" s="53">
        <x:f t="shared" si="605"/>
        <x:v>53</x:v>
      </x:c>
      <x:c r="M3299" s="54">
        <x:f t="shared" si="606"/>
        <x:v>3381.2141948501157</x:v>
      </x:c>
      <x:c r="N3299" s="54">
        <x:f t="shared" si="607"/>
        <x:v>1.8480654130903582</x:v>
      </x:c>
      <x:c r="O3299" s="55">
        <x:f t="shared" si="608"/>
        <x:v>155380</x:v>
      </x:c>
      <x:c r="P3299" s="55">
        <x:f t="shared" si="609"/>
        <x:v>37840</x:v>
      </x:c>
      <x:c r="Q3299" s="55">
        <x:f t="shared" si="610"/>
        <x:v>71201.635327258962</x:v>
      </x:c>
      <x:c r="R3299" s="55">
        <x:f t="shared" si="611"/>
        <x:v>26338.364672741038</x:v>
      </x:c>
      <x:c r="S3299" s="1" t="str">
        <x:f t="shared" si="612"/>
        <x:v>YES</x:v>
      </x:c>
      <x:c r="T3299" s="1">
        <x:f t="shared" si="613"/>
        <x:v>26338.364672741038</x:v>
      </x:c>
    </x:row>
    <x:row r="3300">
      <x:c r="A3300" s="1"/>
      <x:c r="B3300" s="1"/>
      <x:c r="C3300" s="1"/>
      <x:c r="D3300" s="1"/>
      <x:c r="E3300" s="1"/>
      <x:c r="F3300" s="1"/>
      <x:c r="G3300" s="1"/>
      <x:c r="H3300" s="1"/>
      <x:c r="I3300" s="53">
        <x:f t="shared" si="602"/>
        <x:v>4</x:v>
      </x:c>
      <x:c r="J3300" s="53">
        <x:f t="shared" si="603"/>
        <x:v>20</x:v>
      </x:c>
      <x:c r="K3300" s="53">
        <x:f t="shared" si="604"/>
        <x:v>30</x:v>
      </x:c>
      <x:c r="L3300" s="53">
        <x:f t="shared" si="605"/>
        <x:v>54</x:v>
      </x:c>
      <x:c r="M3300" s="54">
        <x:f t="shared" si="606"/>
        <x:v>3469.923900183886</x:v>
      </x:c>
      <x:c r="N3300" s="54">
        <x:f t="shared" si="607"/>
        <x:v>1.9096693751276985</x:v>
      </x:c>
      <x:c r="O3300" s="55">
        <x:f t="shared" si="608"/>
        <x:v>158080</x:v>
      </x:c>
      <x:c r="P3300" s="55">
        <x:f t="shared" si="609"/>
        <x:v>38720</x:v>
      </x:c>
      <x:c r="Q3300" s="55">
        <x:f t="shared" si="610"/>
        <x:v>72741.734378192457</x:v>
      </x:c>
      <x:c r="R3300" s="55">
        <x:f t="shared" si="611"/>
        <x:v>26618.265621807543</x:v>
      </x:c>
      <x:c r="S3300" s="1" t="str">
        <x:f t="shared" si="612"/>
        <x:v>YES</x:v>
      </x:c>
      <x:c r="T3300" s="1">
        <x:f t="shared" si="613"/>
        <x:v>26618.265621807543</x:v>
      </x:c>
    </x:row>
    <x:row r="3301">
      <x:c r="A3301" s="1"/>
      <x:c r="B3301" s="1"/>
      <x:c r="C3301" s="1"/>
      <x:c r="D3301" s="1"/>
      <x:c r="E3301" s="1"/>
      <x:c r="F3301" s="1"/>
      <x:c r="G3301" s="1"/>
      <x:c r="H3301" s="1"/>
      <x:c r="I3301" s="53">
        <x:f t="shared" si="602"/>
        <x:v>5</x:v>
      </x:c>
      <x:c r="J3301" s="53">
        <x:f t="shared" si="603"/>
        <x:v>0</x:v>
      </x:c>
      <x:c r="K3301" s="53">
        <x:f t="shared" si="604"/>
        <x:v>0</x:v>
      </x:c>
      <x:c r="L3301" s="53">
        <x:f t="shared" si="605"/>
        <x:v>5</x:v>
      </x:c>
      <x:c r="M3301" s="54">
        <x:f t="shared" si="606"/>
        <x:v>724.72950000000026</x:v>
      </x:c>
      <x:c r="N3301" s="54">
        <x:f t="shared" si="607"/>
        <x:v>3.2843750000001786E-3</x:v>
      </x:c>
      <x:c r="O3301" s="55">
        <x:f t="shared" si="608"/>
        <x:v>44000</x:v>
      </x:c>
      <x:c r="P3301" s="55">
        <x:f t="shared" si="609"/>
        <x:v>4400</x:v>
      </x:c>
      <x:c r="Q3301" s="55">
        <x:f t="shared" si="610"/>
        <x:v>25082.109375000004</x:v>
      </x:c>
      <x:c r="R3301" s="55">
        <x:f t="shared" si="611"/>
        <x:v>-5482.1093750000036</x:v>
      </x:c>
      <x:c r="S3301" s="1" t="str">
        <x:f t="shared" si="612"/>
        <x:v>YES</x:v>
      </x:c>
      <x:c r="T3301" s="1">
        <x:f t="shared" si="613"/>
        <x:v>-5482.1093750000036</x:v>
      </x:c>
    </x:row>
    <x:row r="3302">
      <x:c r="A3302" s="1"/>
      <x:c r="B3302" s="1"/>
      <x:c r="C3302" s="1"/>
      <x:c r="D3302" s="1"/>
      <x:c r="E3302" s="1"/>
      <x:c r="F3302" s="1"/>
      <x:c r="G3302" s="1"/>
      <x:c r="H3302" s="1"/>
      <x:c r="I3302" s="53">
        <x:f t="shared" si="602"/>
        <x:v>5</x:v>
      </x:c>
      <x:c r="J3302" s="53">
        <x:f t="shared" si="603"/>
        <x:v>0</x:v>
      </x:c>
      <x:c r="K3302" s="53">
        <x:f t="shared" si="604"/>
        <x:v>1</x:v>
      </x:c>
      <x:c r="L3302" s="53">
        <x:f t="shared" si="605"/>
        <x:v>6</x:v>
      </x:c>
      <x:c r="M3302" s="54">
        <x:f t="shared" si="606"/>
        <x:v>770.29200000000026</x:v>
      </x:c>
      <x:c r="N3302" s="54">
        <x:f t="shared" si="607"/>
        <x:v>3.4925000000000178E-2</x:v>
      </x:c>
      <x:c r="O3302" s="55">
        <x:f t="shared" si="608"/>
        <x:v>46700</x:v>
      </x:c>
      <x:c r="P3302" s="55">
        <x:f t="shared" si="609"/>
        <x:v>5280</x:v>
      </x:c>
      <x:c r="Q3302" s="55">
        <x:f t="shared" si="610"/>
        <x:v>25873.125000000004</x:v>
      </x:c>
      <x:c r="R3302" s="55">
        <x:f t="shared" si="611"/>
        <x:v>-4453.1250000000036</x:v>
      </x:c>
      <x:c r="S3302" s="1" t="str">
        <x:f t="shared" si="612"/>
        <x:v>YES</x:v>
      </x:c>
      <x:c r="T3302" s="1">
        <x:f t="shared" si="613"/>
        <x:v>-4453.1250000000036</x:v>
      </x:c>
    </x:row>
    <x:row r="3303">
      <x:c r="A3303" s="1"/>
      <x:c r="B3303" s="1"/>
      <x:c r="C3303" s="1"/>
      <x:c r="D3303" s="1"/>
      <x:c r="E3303" s="1"/>
      <x:c r="F3303" s="1"/>
      <x:c r="G3303" s="1"/>
      <x:c r="H3303" s="1"/>
      <x:c r="I3303" s="53">
        <x:f t="shared" si="602"/>
        <x:v>5</x:v>
      </x:c>
      <x:c r="J3303" s="53">
        <x:f t="shared" si="603"/>
        <x:v>0</x:v>
      </x:c>
      <x:c r="K3303" s="53">
        <x:f t="shared" si="604"/>
        <x:v>2</x:v>
      </x:c>
      <x:c r="L3303" s="53">
        <x:f t="shared" si="605"/>
        <x:v>7</x:v>
      </x:c>
      <x:c r="M3303" s="54">
        <x:f t="shared" si="606"/>
        <x:v>816.99356250000028</x:v>
      </x:c>
      <x:c r="N3303" s="54">
        <x:f t="shared" si="607"/>
        <x:v>6.73566406250002E-2</x:v>
      </x:c>
      <x:c r="O3303" s="55">
        <x:f t="shared" si="608"/>
        <x:v>49400</x:v>
      </x:c>
      <x:c r="P3303" s="55">
        <x:f t="shared" si="609"/>
        <x:v>6160</x:v>
      </x:c>
      <x:c r="Q3303" s="55">
        <x:f t="shared" si="610"/>
        <x:v>26683.916015625004</x:v>
      </x:c>
      <x:c r="R3303" s="55">
        <x:f t="shared" si="611"/>
        <x:v>-3443.9160156250036</x:v>
      </x:c>
      <x:c r="S3303" s="1" t="str">
        <x:f t="shared" si="612"/>
        <x:v>YES</x:v>
      </x:c>
      <x:c r="T3303" s="1">
        <x:f t="shared" si="613"/>
        <x:v>-3443.9160156250036</x:v>
      </x:c>
    </x:row>
    <x:row r="3304">
      <x:c r="A3304" s="1"/>
      <x:c r="B3304" s="1"/>
      <x:c r="C3304" s="1"/>
      <x:c r="D3304" s="1"/>
      <x:c r="E3304" s="1"/>
      <x:c r="F3304" s="1"/>
      <x:c r="G3304" s="1"/>
      <x:c r="H3304" s="1"/>
      <x:c r="I3304" s="53">
        <x:f t="shared" si="602"/>
        <x:v>5</x:v>
      </x:c>
      <x:c r="J3304" s="53">
        <x:f t="shared" si="603"/>
        <x:v>0</x:v>
      </x:c>
      <x:c r="K3304" s="53">
        <x:f t="shared" si="604"/>
        <x:v>3</x:v>
      </x:c>
      <x:c r="L3304" s="53">
        <x:f t="shared" si="605"/>
        <x:v>8</x:v>
      </x:c>
      <x:c r="M3304" s="54">
        <x:f t="shared" si="606"/>
        <x:v>864.85554492187521</x:v>
      </x:c>
      <x:c r="N3304" s="54">
        <x:f t="shared" si="607"/>
        <x:v>0.1005941284179689</x:v>
      </x:c>
      <x:c r="O3304" s="55">
        <x:f t="shared" si="608"/>
        <x:v>52100</x:v>
      </x:c>
      <x:c r="P3304" s="55">
        <x:f t="shared" si="609"/>
        <x:v>7040</x:v>
      </x:c>
      <x:c r="Q3304" s="55">
        <x:f t="shared" si="610"/>
        <x:v>27514.853210449222</x:v>
      </x:c>
      <x:c r="R3304" s="55">
        <x:f t="shared" si="611"/>
        <x:v>-2454.8532104492224</x:v>
      </x:c>
      <x:c r="S3304" s="1" t="str">
        <x:f t="shared" si="612"/>
        <x:v>YES</x:v>
      </x:c>
      <x:c r="T3304" s="1">
        <x:f t="shared" si="613"/>
        <x:v>-2454.8532104492224</x:v>
      </x:c>
    </x:row>
    <x:row r="3305">
      <x:c r="A3305" s="1"/>
      <x:c r="B3305" s="1"/>
      <x:c r="C3305" s="1"/>
      <x:c r="D3305" s="1"/>
      <x:c r="E3305" s="1"/>
      <x:c r="F3305" s="1"/>
      <x:c r="G3305" s="1"/>
      <x:c r="H3305" s="1"/>
      <x:c r="I3305" s="53">
        <x:f t="shared" si="602"/>
        <x:v>5</x:v>
      </x:c>
      <x:c r="J3305" s="53">
        <x:f t="shared" si="603"/>
        <x:v>0</x:v>
      </x:c>
      <x:c r="K3305" s="53">
        <x:f t="shared" si="604"/>
        <x:v>4</x:v>
      </x:c>
      <x:c r="L3305" s="53">
        <x:f t="shared" si="605"/>
        <x:v>9</x:v>
      </x:c>
      <x:c r="M3305" s="54">
        <x:f t="shared" si="606"/>
        <x:v>913.89966064453154</x:v>
      </x:c>
      <x:c r="N3305" s="54">
        <x:f t="shared" si="607"/>
        <x:v>0.13465254211425801</x:v>
      </x:c>
      <x:c r="O3305" s="55">
        <x:f t="shared" si="608"/>
        <x:v>54800</x:v>
      </x:c>
      <x:c r="P3305" s="55">
        <x:f t="shared" si="609"/>
        <x:v>7920</x:v>
      </x:c>
      <x:c r="Q3305" s="55">
        <x:f t="shared" si="610"/>
        <x:v>28366.313552856449</x:v>
      </x:c>
      <x:c r="R3305" s="55">
        <x:f t="shared" si="611"/>
        <x:v>-1486.313552856449</x:v>
      </x:c>
      <x:c r="S3305" s="1" t="str">
        <x:f t="shared" si="612"/>
        <x:v>YES</x:v>
      </x:c>
      <x:c r="T3305" s="1">
        <x:f t="shared" si="613"/>
        <x:v>-1486.313552856449</x:v>
      </x:c>
    </x:row>
    <x:row r="3306">
      <x:c r="A3306" s="1"/>
      <x:c r="B3306" s="1"/>
      <x:c r="C3306" s="1"/>
      <x:c r="D3306" s="1"/>
      <x:c r="E3306" s="1"/>
      <x:c r="F3306" s="1"/>
      <x:c r="G3306" s="1"/>
      <x:c r="H3306" s="1"/>
      <x:c r="I3306" s="53">
        <x:f t="shared" si="602"/>
        <x:v>5</x:v>
      </x:c>
      <x:c r="J3306" s="53">
        <x:f t="shared" si="603"/>
        <x:v>0</x:v>
      </x:c>
      <x:c r="K3306" s="53">
        <x:f t="shared" si="604"/>
        <x:v>5</x:v>
      </x:c>
      <x:c r="L3306" s="53">
        <x:f t="shared" si="605"/>
        <x:v>10</x:v>
      </x:c>
      <x:c r="M3306" s="54">
        <x:f t="shared" si="606"/>
        <x:v>964.1479845657351</x:v>
      </x:c>
      <x:c r="N3306" s="54">
        <x:f t="shared" si="607"/>
        <x:v>0.16954721150398272</x:v>
      </x:c>
      <x:c r="O3306" s="55">
        <x:f t="shared" si="608"/>
        <x:v>57500</x:v>
      </x:c>
      <x:c r="P3306" s="55">
        <x:f t="shared" si="609"/>
        <x:v>8800</x:v>
      </x:c>
      <x:c r="Q3306" s="55">
        <x:f t="shared" si="610"/>
        <x:v>29238.680287599567</x:v>
      </x:c>
      <x:c r="R3306" s="55">
        <x:f t="shared" si="611"/>
        <x:v>-538.68028759956724</x:v>
      </x:c>
      <x:c r="S3306" s="1" t="str">
        <x:f t="shared" si="612"/>
        <x:v>YES</x:v>
      </x:c>
      <x:c r="T3306" s="1">
        <x:f t="shared" si="613"/>
        <x:v>-538.68028759956724</x:v>
      </x:c>
    </x:row>
    <x:row r="3307">
      <x:c r="A3307" s="1"/>
      <x:c r="B3307" s="1"/>
      <x:c r="C3307" s="1"/>
      <x:c r="D3307" s="1"/>
      <x:c r="E3307" s="1"/>
      <x:c r="F3307" s="1"/>
      <x:c r="G3307" s="1"/>
      <x:c r="H3307" s="1"/>
      <x:c r="I3307" s="53">
        <x:f t="shared" si="602"/>
        <x:v>5</x:v>
      </x:c>
      <x:c r="J3307" s="53">
        <x:f t="shared" si="603"/>
        <x:v>0</x:v>
      </x:c>
      <x:c r="K3307" s="53">
        <x:f t="shared" si="604"/>
        <x:v>6</x:v>
      </x:c>
      <x:c r="L3307" s="53">
        <x:f t="shared" si="605"/>
        <x:v>11</x:v>
      </x:c>
      <x:c r="M3307" s="54">
        <x:f t="shared" si="606"/>
        <x:v>1015.6229587473681</x:v>
      </x:c>
      <x:c r="N3307" s="54">
        <x:f t="shared" si="607"/>
        <x:v>0.20529372135233895</x:v>
      </x:c>
      <x:c r="O3307" s="55">
        <x:f t="shared" si="608"/>
        <x:v>60200</x:v>
      </x:c>
      <x:c r="P3307" s="55">
        <x:f t="shared" si="609"/>
        <x:v>9680</x:v>
      </x:c>
      <x:c r="Q3307" s="55">
        <x:f t="shared" si="610"/>
        <x:v>30132.343033808473</x:v>
      </x:c>
      <x:c r="R3307" s="55">
        <x:f t="shared" si="611"/>
        <x:v>387.65696619152732</x:v>
      </x:c>
      <x:c r="S3307" s="1" t="str">
        <x:f t="shared" si="612"/>
        <x:v>YES</x:v>
      </x:c>
      <x:c r="T3307" s="1">
        <x:f t="shared" si="613"/>
        <x:v>387.65696619152732</x:v>
      </x:c>
    </x:row>
    <x:row r="3308">
      <x:c r="A3308" s="1"/>
      <x:c r="B3308" s="1"/>
      <x:c r="C3308" s="1"/>
      <x:c r="D3308" s="1"/>
      <x:c r="E3308" s="1"/>
      <x:c r="F3308" s="1"/>
      <x:c r="G3308" s="1"/>
      <x:c r="H3308" s="1"/>
      <x:c r="I3308" s="53">
        <x:f t="shared" si="602"/>
        <x:v>5</x:v>
      </x:c>
      <x:c r="J3308" s="53">
        <x:f t="shared" si="603"/>
        <x:v>0</x:v>
      </x:c>
      <x:c r="K3308" s="53">
        <x:f t="shared" si="604"/>
        <x:v>7</x:v>
      </x:c>
      <x:c r="L3308" s="53">
        <x:f t="shared" si="605"/>
        <x:v>12</x:v>
      </x:c>
      <x:c r="M3308" s="54">
        <x:f t="shared" si="606"/>
        <x:v>1068.3473981453285</x:v>
      </x:c>
      <x:c r="N3308" s="54">
        <x:f t="shared" si="607"/>
        <x:v>0.24190791537870035</x:v>
      </x:c>
      <x:c r="O3308" s="55">
        <x:f t="shared" si="608"/>
        <x:v>62900</x:v>
      </x:c>
      <x:c r="P3308" s="55">
        <x:f t="shared" si="609"/>
        <x:v>10560</x:v>
      </x:c>
      <x:c r="Q3308" s="55">
        <x:f t="shared" si="610"/>
        <x:v>31047.69788446751</x:v>
      </x:c>
      <x:c r="R3308" s="55">
        <x:f t="shared" si="611"/>
        <x:v>1292.3021155324896</x:v>
      </x:c>
      <x:c r="S3308" s="1" t="str">
        <x:f t="shared" si="612"/>
        <x:v>YES</x:v>
      </x:c>
      <x:c r="T3308" s="1">
        <x:f t="shared" si="613"/>
        <x:v>1292.3021155324896</x:v>
      </x:c>
    </x:row>
    <x:row r="3309">
      <x:c r="A3309" s="1"/>
      <x:c r="B3309" s="1"/>
      <x:c r="C3309" s="1"/>
      <x:c r="D3309" s="1"/>
      <x:c r="E3309" s="1"/>
      <x:c r="F3309" s="1"/>
      <x:c r="G3309" s="1"/>
      <x:c r="H3309" s="1"/>
      <x:c r="I3309" s="53">
        <x:f t="shared" si="602"/>
        <x:v>5</x:v>
      </x:c>
      <x:c r="J3309" s="53">
        <x:f t="shared" si="603"/>
        <x:v>0</x:v>
      </x:c>
      <x:c r="K3309" s="53">
        <x:f t="shared" si="604"/>
        <x:v>8</x:v>
      </x:c>
      <x:c r="L3309" s="53">
        <x:f t="shared" si="605"/>
        <x:v>13</x:v>
      </x:c>
      <x:c r="M3309" s="54">
        <x:f t="shared" si="606"/>
        <x:v>1122.3444964253085</x:v>
      </x:c>
      <x:c r="N3309" s="54">
        <x:f t="shared" si="607"/>
        <x:v>0.27940590029535317</x:v>
      </x:c>
      <x:c r="O3309" s="55">
        <x:f t="shared" si="608"/>
        <x:v>65600</x:v>
      </x:c>
      <x:c r="P3309" s="55">
        <x:f t="shared" si="609"/>
        <x:v>11440</x:v>
      </x:c>
      <x:c r="Q3309" s="55">
        <x:f t="shared" si="610"/>
        <x:v>31985.14750738383</x:v>
      </x:c>
      <x:c r="R3309" s="55">
        <x:f t="shared" si="611"/>
        <x:v>2174.8524926161699</x:v>
      </x:c>
      <x:c r="S3309" s="1" t="str">
        <x:f t="shared" si="612"/>
        <x:v>YES</x:v>
      </x:c>
      <x:c r="T3309" s="1">
        <x:f t="shared" si="613"/>
        <x:v>2174.8524926161699</x:v>
      </x:c>
    </x:row>
    <x:row r="3310">
      <x:c r="A3310" s="1"/>
      <x:c r="B3310" s="1"/>
      <x:c r="C3310" s="1"/>
      <x:c r="D3310" s="1"/>
      <x:c r="E3310" s="1"/>
      <x:c r="F3310" s="1"/>
      <x:c r="G3310" s="1"/>
      <x:c r="H3310" s="1"/>
      <x:c r="I3310" s="53" t="n">
        <x:f t="shared" ref="I3310:I3373" si="614">INT((ROW()-ROW($I$46))/((CARROT_CAP+1)*(MESCLUN_CAP+1)))</x:f>
        <x:v>5</x:v>
      </x:c>
      <x:c r="J3310" s="53" t="n">
        <x:f t="shared" ref="J3310:J3373" si="615">MOD(INT((ROW()-ROW($I$46))/(MESCLUN_CAP+1)),CARROT_CAP+1)</x:f>
        <x:v>0</x:v>
      </x:c>
      <x:c r="K3310" s="53" t="n">
        <x:f t="shared" ref="K3310:K3373" si="616">MOD(ROW()-ROW($I$46),MESCLUN_CAP+1)</x:f>
        <x:v>9</x:v>
      </x:c>
      <x:c r="L3310" s="53" t="n">
        <x:f t="shared" ref="L3310:L3373" si="617">SUM(I3310:K3310)</x:f>
        <x:v>14</x:v>
      </x:c>
      <x:c r="M3310" s="54" t="n">
        <x:f t="shared" ref="M3310:M3373" si="618">I3310*TOMATO_HOURS*WEEKS*(1+TOMATO_DIM)^I3310+J3310*CARROT_HOURS*WEEKS*(1+CARROT_DIM)^J3310+K3310*MESCLUN_HOURS*WEEKS*(1+MESCLUN_DIM)^K3310</x:f>
        <x:v>1177.637831865703</x:v>
      </x:c>
      <x:c r="N3310" s="54" t="n">
        <x:f t="shared" ref="N3310:N3373" si="619">MAX(M3310-FARMER_HOURS,0)/TEMP_HOURS_PER_WORKER</x:f>
        <x:v>0.31780404990673816</x:v>
      </x:c>
      <x:c r="O3310" s="55" t="n">
        <x:f t="shared" ref="O3310:O3373" si="620">I3310*TOMATO_PRICE+J3310*CARROT_PRICE+K3310*MESCLUN_PRICE</x:f>
        <x:v>68300</x:v>
      </x:c>
      <x:c r="P3310" s="55" t="n">
        <x:f t="shared" ref="P3310:P3373" si="621">I3310*TOMATO_FERTILIZER+J3310*CARROT_FERTILIZER+K3310*MESCLUN_FERTILIZER</x:f>
        <x:v>12320</x:v>
      </x:c>
      <x:c r="Q3310" s="55" t="n">
        <x:f t="shared" ref="Q3310:Q3373" si="622">MIN(M3310,FARMER_HOURS)*FARMER_RATE+MAX(M3310-FARMER_HOURS,0)*TEMP_RATE</x:f>
        <x:v>32945.101247668455</x:v>
      </x:c>
      <x:c r="R3310" s="55" t="n">
        <x:f t="shared" ref="R3310:R3373" si="623">O3310-P3310-Q3310-FIXED_COST</x:f>
        <x:v>3034.8987523315445</x:v>
      </x:c>
      <x:c r="S3310" s="1" t="str">
        <x:f t="shared" ref="S3310:S3373" si="624">IF(AND(L3310&lt;=TOTAL_BED_CAP,N3310&lt;=TEMP_WORKER_CAP),"YES","NO")</x:f>
        <x:v>YES</x:v>
      </x:c>
      <x:c r="T3310" s="1" t="n">
        <x:f t="shared" ref="T3310:T3373" si="625">IF(S3310="YES",R3310,-1E+99)</x:f>
        <x:v>3034.8987523315445</x:v>
      </x:c>
    </x:row>
    <x:row r="3311">
      <x:c r="A3311" s="1"/>
      <x:c r="B3311" s="1"/>
      <x:c r="C3311" s="1"/>
      <x:c r="D3311" s="1"/>
      <x:c r="E3311" s="1"/>
      <x:c r="F3311" s="1"/>
      <x:c r="G3311" s="1"/>
      <x:c r="H3311" s="1"/>
      <x:c r="I3311" s="53">
        <x:f t="shared" si="614"/>
        <x:v>5</x:v>
      </x:c>
      <x:c r="J3311" s="53">
        <x:f t="shared" si="615"/>
        <x:v>0</x:v>
      </x:c>
      <x:c r="K3311" s="53">
        <x:f t="shared" si="616"/>
        <x:v>10</x:v>
      </x:c>
      <x:c r="L3311" s="53">
        <x:f t="shared" si="617"/>
        <x:v>15</x:v>
      </x:c>
      <x:c r="M3311" s="54">
        <x:f t="shared" si="618"/>
        <x:v>1234.2513733489159</x:v>
      </x:c>
      <x:c r="N3311" s="54">
        <x:f t="shared" si="619"/>
        <x:v>0.35711900927008045</x:v>
      </x:c>
      <x:c r="O3311" s="55">
        <x:f t="shared" si="620"/>
        <x:v>71000</x:v>
      </x:c>
      <x:c r="P3311" s="55">
        <x:f t="shared" si="621"/>
        <x:v>13200</x:v>
      </x:c>
      <x:c r="Q3311" s="55">
        <x:f t="shared" si="622"/>
        <x:v>33927.975231752011</x:v>
      </x:c>
      <x:c r="R3311" s="55">
        <x:f t="shared" si="623"/>
        <x:v>3872.0247682479894</x:v>
      </x:c>
      <x:c r="S3311" s="1" t="str">
        <x:f t="shared" si="624"/>
        <x:v>YES</x:v>
      </x:c>
      <x:c r="T3311" s="1">
        <x:f t="shared" si="625"/>
        <x:v>3872.0247682479894</x:v>
      </x:c>
    </x:row>
    <x:row r="3312">
      <x:c r="A3312" s="1"/>
      <x:c r="B3312" s="1"/>
      <x:c r="C3312" s="1"/>
      <x:c r="D3312" s="1"/>
      <x:c r="E3312" s="1"/>
      <x:c r="F3312" s="1"/>
      <x:c r="G3312" s="1"/>
      <x:c r="H3312" s="1"/>
      <x:c r="I3312" s="53">
        <x:f t="shared" si="614"/>
        <x:v>5</x:v>
      </x:c>
      <x:c r="J3312" s="53">
        <x:f t="shared" si="615"/>
        <x:v>0</x:v>
      </x:c>
      <x:c r="K3312" s="53">
        <x:f t="shared" si="616"/>
        <x:v>11</x:v>
      </x:c>
      <x:c r="L3312" s="53">
        <x:f t="shared" si="617"/>
        <x:v>16</x:v>
      </x:c>
      <x:c r="M3312" s="54">
        <x:f t="shared" si="618"/>
        <x:v>1292.209486442355</x:v>
      </x:c>
      <x:c r="N3312" s="54">
        <x:f t="shared" si="619"/>
        <x:v>0.39736769891830209</x:v>
      </x:c>
      <x:c r="O3312" s="55">
        <x:f t="shared" si="620"/>
        <x:v>73700</x:v>
      </x:c>
      <x:c r="P3312" s="55">
        <x:f t="shared" si="621"/>
        <x:v>14080</x:v>
      </x:c>
      <x:c r="Q3312" s="55">
        <x:f t="shared" si="622"/>
        <x:v>34934.192472957555</x:v>
      </x:c>
      <x:c r="R3312" s="55">
        <x:f t="shared" si="623"/>
        <x:v>4685.8075270424451</x:v>
      </x:c>
      <x:c r="S3312" s="1" t="str">
        <x:f t="shared" si="624"/>
        <x:v>YES</x:v>
      </x:c>
      <x:c r="T3312" s="1">
        <x:f t="shared" si="625"/>
        <x:v>4685.8075270424451</x:v>
      </x:c>
    </x:row>
    <x:row r="3313">
      <x:c r="A3313" s="1"/>
      <x:c r="B3313" s="1"/>
      <x:c r="C3313" s="1"/>
      <x:c r="D3313" s="1"/>
      <x:c r="E3313" s="1"/>
      <x:c r="F3313" s="1"/>
      <x:c r="G3313" s="1"/>
      <x:c r="H3313" s="1"/>
      <x:c r="I3313" s="53">
        <x:f t="shared" si="614"/>
        <x:v>5</x:v>
      </x:c>
      <x:c r="J3313" s="53">
        <x:f t="shared" si="615"/>
        <x:v>0</x:v>
      </x:c>
      <x:c r="K3313" s="53">
        <x:f t="shared" si="616"/>
        <x:v>12</x:v>
      </x:c>
      <x:c r="L3313" s="53">
        <x:f t="shared" si="617"/>
        <x:v>17</x:v>
      </x:c>
      <x:c r="M3313" s="54">
        <x:f t="shared" si="618"/>
        <x:v>1351.5369395704195</x:v>
      </x:c>
      <x:c r="N3313" s="54">
        <x:f t="shared" si="619"/>
        <x:v>0.43856731914612462</x:v>
      </x:c>
      <x:c r="O3313" s="55">
        <x:f t="shared" si="620"/>
        <x:v>76400</x:v>
      </x:c>
      <x:c r="P3313" s="55">
        <x:f t="shared" si="621"/>
        <x:v>14960</x:v>
      </x:c>
      <x:c r="Q3313" s="55">
        <x:f t="shared" si="622"/>
        <x:v>35964.182978653116</x:v>
      </x:c>
      <x:c r="R3313" s="55">
        <x:f t="shared" si="623"/>
        <x:v>5475.8170213468838</x:v>
      </x:c>
      <x:c r="S3313" s="1" t="str">
        <x:f t="shared" si="624"/>
        <x:v>YES</x:v>
      </x:c>
      <x:c r="T3313" s="1">
        <x:f t="shared" si="625"/>
        <x:v>5475.8170213468838</x:v>
      </x:c>
    </x:row>
    <x:row r="3314">
      <x:c r="A3314" s="1"/>
      <x:c r="B3314" s="1"/>
      <x:c r="C3314" s="1"/>
      <x:c r="D3314" s="1"/>
      <x:c r="E3314" s="1"/>
      <x:c r="F3314" s="1"/>
      <x:c r="G3314" s="1"/>
      <x:c r="H3314" s="1"/>
      <x:c r="I3314" s="53">
        <x:f t="shared" si="614"/>
        <x:v>5</x:v>
      </x:c>
      <x:c r="J3314" s="53">
        <x:f t="shared" si="615"/>
        <x:v>0</x:v>
      </x:c>
      <x:c r="K3314" s="53">
        <x:f t="shared" si="616"/>
        <x:v>13</x:v>
      </x:c>
      <x:c r="L3314" s="53">
        <x:f t="shared" si="617"/>
        <x:v>18</x:v>
      </x:c>
      <x:c r="M3314" s="54">
        <x:f t="shared" si="618"/>
        <x:v>1412.2589102788038</x:v>
      </x:c>
      <x:c r="N3314" s="54">
        <x:f t="shared" si="619"/>
        <x:v>0.48073535436028042</x:v>
      </x:c>
      <x:c r="O3314" s="55">
        <x:f t="shared" si="620"/>
        <x:v>79100</x:v>
      </x:c>
      <x:c r="P3314" s="55">
        <x:f t="shared" si="621"/>
        <x:v>15840</x:v>
      </x:c>
      <x:c r="Q3314" s="55">
        <x:f t="shared" si="622"/>
        <x:v>37018.383859007008</x:v>
      </x:c>
      <x:c r="R3314" s="55">
        <x:f t="shared" si="623"/>
        <x:v>6241.6161409929919</x:v>
      </x:c>
      <x:c r="S3314" s="1" t="str">
        <x:f t="shared" si="624"/>
        <x:v>YES</x:v>
      </x:c>
      <x:c r="T3314" s="1">
        <x:f t="shared" si="625"/>
        <x:v>6241.6161409929919</x:v>
      </x:c>
    </x:row>
    <x:row r="3315">
      <x:c r="A3315" s="1"/>
      <x:c r="B3315" s="1"/>
      <x:c r="C3315" s="1"/>
      <x:c r="D3315" s="1"/>
      <x:c r="E3315" s="1"/>
      <x:c r="F3315" s="1"/>
      <x:c r="G3315" s="1"/>
      <x:c r="H3315" s="1"/>
      <x:c r="I3315" s="53">
        <x:f t="shared" si="614"/>
        <x:v>5</x:v>
      </x:c>
      <x:c r="J3315" s="53">
        <x:f t="shared" si="615"/>
        <x:v>0</x:v>
      </x:c>
      <x:c r="K3315" s="53">
        <x:f t="shared" si="616"/>
        <x:v>14</x:v>
      </x:c>
      <x:c r="L3315" s="53">
        <x:f t="shared" si="617"/>
        <x:v>19</x:v>
      </x:c>
      <x:c r="M3315" s="54">
        <x:f t="shared" si="618"/>
        <x:v>1474.4009915924648</x:v>
      </x:c>
      <x:c r="N3315" s="54">
        <x:f t="shared" si="619"/>
        <x:v>0.52388957749476728</x:v>
      </x:c>
      <x:c r="O3315" s="55">
        <x:f t="shared" si="620"/>
        <x:v>81800</x:v>
      </x:c>
      <x:c r="P3315" s="55">
        <x:f t="shared" si="621"/>
        <x:v>16720</x:v>
      </x:c>
      <x:c r="Q3315" s="55">
        <x:f t="shared" si="622"/>
        <x:v>38097.239437369179</x:v>
      </x:c>
      <x:c r="R3315" s="55">
        <x:f t="shared" si="623"/>
        <x:v>6982.7605626308214</x:v>
      </x:c>
      <x:c r="S3315" s="1" t="str">
        <x:f t="shared" si="624"/>
        <x:v>YES</x:v>
      </x:c>
      <x:c r="T3315" s="1">
        <x:f t="shared" si="625"/>
        <x:v>6982.7605626308214</x:v>
      </x:c>
    </x:row>
    <x:row r="3316">
      <x:c r="A3316" s="1"/>
      <x:c r="B3316" s="1"/>
      <x:c r="C3316" s="1"/>
      <x:c r="D3316" s="1"/>
      <x:c r="E3316" s="1"/>
      <x:c r="F3316" s="1"/>
      <x:c r="G3316" s="1"/>
      <x:c r="H3316" s="1"/>
      <x:c r="I3316" s="53">
        <x:f t="shared" si="614"/>
        <x:v>5</x:v>
      </x:c>
      <x:c r="J3316" s="53">
        <x:f t="shared" si="615"/>
        <x:v>0</x:v>
      </x:c>
      <x:c r="K3316" s="53">
        <x:f t="shared" si="616"/>
        <x:v>15</x:v>
      </x:c>
      <x:c r="L3316" s="53">
        <x:f t="shared" si="617"/>
        <x:v>20</x:v>
      </x:c>
      <x:c r="M3316" s="54">
        <x:f t="shared" si="618"/>
        <x:v>1537.9891984686114</x:v>
      </x:c>
      <x:c r="N3316" s="54">
        <x:f t="shared" si="619"/>
        <x:v>0.56804805449209128</x:v>
      </x:c>
      <x:c r="O3316" s="55">
        <x:f t="shared" si="620"/>
        <x:v>84500</x:v>
      </x:c>
      <x:c r="P3316" s="55">
        <x:f t="shared" si="621"/>
        <x:v>17600</x:v>
      </x:c>
      <x:c r="Q3316" s="55">
        <x:f t="shared" si="622"/>
        <x:v>39201.201362302279</x:v>
      </x:c>
      <x:c r="R3316" s="55">
        <x:f t="shared" si="623"/>
        <x:v>7698.7986376977206</x:v>
      </x:c>
      <x:c r="S3316" s="1" t="str">
        <x:f t="shared" si="624"/>
        <x:v>YES</x:v>
      </x:c>
      <x:c r="T3316" s="1">
        <x:f t="shared" si="625"/>
        <x:v>7698.7986376977206</x:v>
      </x:c>
    </x:row>
    <x:row r="3317">
      <x:c r="A3317" s="1"/>
      <x:c r="B3317" s="1"/>
      <x:c r="C3317" s="1"/>
      <x:c r="D3317" s="1"/>
      <x:c r="E3317" s="1"/>
      <x:c r="F3317" s="1"/>
      <x:c r="G3317" s="1"/>
      <x:c r="H3317" s="1"/>
      <x:c r="I3317" s="53">
        <x:f t="shared" si="614"/>
        <x:v>5</x:v>
      </x:c>
      <x:c r="J3317" s="53">
        <x:f t="shared" si="615"/>
        <x:v>0</x:v>
      </x:c>
      <x:c r="K3317" s="53">
        <x:f t="shared" si="616"/>
        <x:v>16</x:v>
      </x:c>
      <x:c r="L3317" s="53">
        <x:f t="shared" si="617"/>
        <x:v>21</x:v>
      </x:c>
      <x:c r="M3317" s="54">
        <x:f t="shared" si="618"/>
        <x:v>1603.0499743461005</x:v>
      </x:c>
      <x:c r="N3317" s="54">
        <x:f t="shared" si="619"/>
        <x:v>0.61322914885145863</x:v>
      </x:c>
      <x:c r="O3317" s="55">
        <x:f t="shared" si="620"/>
        <x:v>87200</x:v>
      </x:c>
      <x:c r="P3317" s="55">
        <x:f t="shared" si="621"/>
        <x:v>18480</x:v>
      </x:c>
      <x:c r="Q3317" s="55">
        <x:f t="shared" si="622"/>
        <x:v>40330.728721286468</x:v>
      </x:c>
      <x:c r="R3317" s="55">
        <x:f t="shared" si="623"/>
        <x:v>8389.2712787135315</x:v>
      </x:c>
      <x:c r="S3317" s="1" t="str">
        <x:f t="shared" si="624"/>
        <x:v>YES</x:v>
      </x:c>
      <x:c r="T3317" s="1">
        <x:f t="shared" si="625"/>
        <x:v>8389.2712787135315</x:v>
      </x:c>
    </x:row>
    <x:row r="3318">
      <x:c r="A3318" s="1"/>
      <x:c r="B3318" s="1"/>
      <x:c r="C3318" s="1"/>
      <x:c r="D3318" s="1"/>
      <x:c r="E3318" s="1"/>
      <x:c r="F3318" s="1"/>
      <x:c r="G3318" s="1"/>
      <x:c r="H3318" s="1"/>
      <x:c r="I3318" s="53">
        <x:f t="shared" si="614"/>
        <x:v>5</x:v>
      </x:c>
      <x:c r="J3318" s="53">
        <x:f t="shared" si="615"/>
        <x:v>0</x:v>
      </x:c>
      <x:c r="K3318" s="53">
        <x:f t="shared" si="616"/>
        <x:v>17</x:v>
      </x:c>
      <x:c r="L3318" s="53">
        <x:f t="shared" si="617"/>
        <x:v>22</x:v>
      </x:c>
      <x:c r="M3318" s="54">
        <x:f t="shared" si="618"/>
        <x:v>1669.6101977926407</x:v>
      </x:c>
      <x:c r="N3318" s="54">
        <x:f t="shared" si="619"/>
        <x:v>0.65945152624488945</x:v>
      </x:c>
      <x:c r="O3318" s="55">
        <x:f t="shared" si="620"/>
        <x:v>89900</x:v>
      </x:c>
      <x:c r="P3318" s="55">
        <x:f t="shared" si="621"/>
        <x:v>19360</x:v>
      </x:c>
      <x:c r="Q3318" s="55">
        <x:f t="shared" si="622"/>
        <x:v>41486.288156122231</x:v>
      </x:c>
      <x:c r="R3318" s="55">
        <x:f t="shared" si="623"/>
        <x:v>9053.7118438777688</x:v>
      </x:c>
      <x:c r="S3318" s="1" t="str">
        <x:f t="shared" si="624"/>
        <x:v>YES</x:v>
      </x:c>
      <x:c r="T3318" s="1">
        <x:f t="shared" si="625"/>
        <x:v>9053.7118438777688</x:v>
      </x:c>
    </x:row>
    <x:row r="3319">
      <x:c r="A3319" s="1"/>
      <x:c r="B3319" s="1"/>
      <x:c r="C3319" s="1"/>
      <x:c r="D3319" s="1"/>
      <x:c r="E3319" s="1"/>
      <x:c r="F3319" s="1"/>
      <x:c r="G3319" s="1"/>
      <x:c r="H3319" s="1"/>
      <x:c r="I3319" s="53">
        <x:f t="shared" si="614"/>
        <x:v>5</x:v>
      </x:c>
      <x:c r="J3319" s="53">
        <x:f t="shared" si="615"/>
        <x:v>0</x:v>
      </x:c>
      <x:c r="K3319" s="53">
        <x:f t="shared" si="616"/>
        <x:v>18</x:v>
      </x:c>
      <x:c r="L3319" s="53">
        <x:f t="shared" si="617"/>
        <x:v>23</x:v>
      </x:c>
      <x:c r="M3319" s="54">
        <x:f t="shared" si="618"/>
        <x:v>1737.6971892512281</x:v>
      </x:c>
      <x:c r="N3319" s="54">
        <x:f t="shared" si="619"/>
        <x:v>0.7067341592022417</x:v>
      </x:c>
      <x:c r="O3319" s="55">
        <x:f t="shared" si="620"/>
        <x:v>92600</x:v>
      </x:c>
      <x:c r="P3319" s="55">
        <x:f t="shared" si="621"/>
        <x:v>20240</x:v>
      </x:c>
      <x:c r="Q3319" s="55">
        <x:f t="shared" si="622"/>
        <x:v>42668.353980056039</x:v>
      </x:c>
      <x:c r="R3319" s="55">
        <x:f t="shared" si="623"/>
        <x:v>9691.6460199439607</x:v>
      </x:c>
      <x:c r="S3319" s="1" t="str">
        <x:f t="shared" si="624"/>
        <x:v>YES</x:v>
      </x:c>
      <x:c r="T3319" s="1">
        <x:f t="shared" si="625"/>
        <x:v>9691.6460199439607</x:v>
      </x:c>
    </x:row>
    <x:row r="3320">
      <x:c r="A3320" s="1"/>
      <x:c r="B3320" s="1"/>
      <x:c r="C3320" s="1"/>
      <x:c r="D3320" s="1"/>
      <x:c r="E3320" s="1"/>
      <x:c r="F3320" s="1"/>
      <x:c r="G3320" s="1"/>
      <x:c r="H3320" s="1"/>
      <x:c r="I3320" s="53">
        <x:f t="shared" si="614"/>
        <x:v>5</x:v>
      </x:c>
      <x:c r="J3320" s="53">
        <x:f t="shared" si="615"/>
        <x:v>0</x:v>
      </x:c>
      <x:c r="K3320" s="53">
        <x:f t="shared" si="616"/>
        <x:v>19</x:v>
      </x:c>
      <x:c r="L3320" s="53">
        <x:f t="shared" si="617"/>
        <x:v>24</x:v>
      </x:c>
      <x:c r="M3320" s="54">
        <x:f t="shared" si="618"/>
        <x:v>1807.3387178872499</x:v>
      </x:c>
      <x:c r="N3320" s="54">
        <x:f t="shared" si="619"/>
        <x:v>0.75509633186614578</x:v>
      </x:c>
      <x:c r="O3320" s="55">
        <x:f t="shared" si="620"/>
        <x:v>95300</x:v>
      </x:c>
      <x:c r="P3320" s="55">
        <x:f t="shared" si="621"/>
        <x:v>21120</x:v>
      </x:c>
      <x:c r="Q3320" s="55">
        <x:f t="shared" si="622"/>
        <x:v>43877.408296653644</x:v>
      </x:c>
      <x:c r="R3320" s="55">
        <x:f t="shared" si="623"/>
        <x:v>10302.591703346356</x:v>
      </x:c>
      <x:c r="S3320" s="1" t="str">
        <x:f t="shared" si="624"/>
        <x:v>YES</x:v>
      </x:c>
      <x:c r="T3320" s="1">
        <x:f t="shared" si="625"/>
        <x:v>10302.591703346356</x:v>
      </x:c>
    </x:row>
    <x:row r="3321">
      <x:c r="A3321" s="1"/>
      <x:c r="B3321" s="1"/>
      <x:c r="C3321" s="1"/>
      <x:c r="D3321" s="1"/>
      <x:c r="E3321" s="1"/>
      <x:c r="F3321" s="1"/>
      <x:c r="G3321" s="1"/>
      <x:c r="H3321" s="1"/>
      <x:c r="I3321" s="53">
        <x:f t="shared" si="614"/>
        <x:v>5</x:v>
      </x:c>
      <x:c r="J3321" s="53">
        <x:f t="shared" si="615"/>
        <x:v>0</x:v>
      </x:c>
      <x:c r="K3321" s="53">
        <x:f t="shared" si="616"/>
        <x:v>20</x:v>
      </x:c>
      <x:c r="L3321" s="53">
        <x:f t="shared" si="617"/>
        <x:v>25</x:v>
      </x:c>
      <x:c r="M3321" s="54">
        <x:f t="shared" si="618"/>
        <x:v>1878.563008537727</x:v>
      </x:c>
      <x:c r="N3321" s="54">
        <x:f t="shared" si="619"/>
        <x:v>0.80455764481786596</x:v>
      </x:c>
      <x:c r="O3321" s="55">
        <x:f t="shared" si="620"/>
        <x:v>98000</x:v>
      </x:c>
      <x:c r="P3321" s="55">
        <x:f t="shared" si="621"/>
        <x:v>22000</x:v>
      </x:c>
      <x:c r="Q3321" s="55">
        <x:f t="shared" si="622"/>
        <x:v>45113.941120446645</x:v>
      </x:c>
      <x:c r="R3321" s="55">
        <x:f t="shared" si="623"/>
        <x:v>10886.058879553355</x:v>
      </x:c>
      <x:c r="S3321" s="1" t="str">
        <x:f t="shared" si="624"/>
        <x:v>YES</x:v>
      </x:c>
      <x:c r="T3321" s="1">
        <x:f t="shared" si="625"/>
        <x:v>10886.058879553355</x:v>
      </x:c>
    </x:row>
    <x:row r="3322">
      <x:c r="A3322" s="1"/>
      <x:c r="B3322" s="1"/>
      <x:c r="C3322" s="1"/>
      <x:c r="D3322" s="1"/>
      <x:c r="E3322" s="1"/>
      <x:c r="F3322" s="1"/>
      <x:c r="G3322" s="1"/>
      <x:c r="H3322" s="1"/>
      <x:c r="I3322" s="53">
        <x:f t="shared" si="614"/>
        <x:v>5</x:v>
      </x:c>
      <x:c r="J3322" s="53">
        <x:f t="shared" si="615"/>
        <x:v>0</x:v>
      </x:c>
      <x:c r="K3322" s="53">
        <x:f t="shared" si="616"/>
        <x:v>21</x:v>
      </x:c>
      <x:c r="L3322" s="53">
        <x:f t="shared" si="617"/>
        <x:v>26</x:v>
      </x:c>
      <x:c r="M3322" s="54">
        <x:f t="shared" si="618"/>
        <x:v>1951.3987487641707</x:v>
      </x:c>
      <x:c r="N3322" s="54">
        <x:f t="shared" si="619"/>
        <x:v>0.85513801997511851</x:v>
      </x:c>
      <x:c r="O3322" s="55">
        <x:f t="shared" si="620"/>
        <x:v>100700</x:v>
      </x:c>
      <x:c r="P3322" s="55">
        <x:f t="shared" si="621"/>
        <x:v>22880</x:v>
      </x:c>
      <x:c r="Q3322" s="55">
        <x:f t="shared" si="622"/>
        <x:v>46378.450499377963</x:v>
      </x:c>
      <x:c r="R3322" s="55">
        <x:f t="shared" si="623"/>
        <x:v>11441.549500622037</x:v>
      </x:c>
      <x:c r="S3322" s="1" t="str">
        <x:f t="shared" si="624"/>
        <x:v>YES</x:v>
      </x:c>
      <x:c r="T3322" s="1">
        <x:f t="shared" si="625"/>
        <x:v>11441.549500622037</x:v>
      </x:c>
    </x:row>
    <x:row r="3323">
      <x:c r="A3323" s="1"/>
      <x:c r="B3323" s="1"/>
      <x:c r="C3323" s="1"/>
      <x:c r="D3323" s="1"/>
      <x:c r="E3323" s="1"/>
      <x:c r="F3323" s="1"/>
      <x:c r="G3323" s="1"/>
      <x:c r="H3323" s="1"/>
      <x:c r="I3323" s="53">
        <x:f t="shared" si="614"/>
        <x:v>5</x:v>
      </x:c>
      <x:c r="J3323" s="53">
        <x:f t="shared" si="615"/>
        <x:v>0</x:v>
      </x:c>
      <x:c r="K3323" s="53">
        <x:f t="shared" si="616"/>
        <x:v>22</x:v>
      </x:c>
      <x:c r="L3323" s="53">
        <x:f t="shared" si="617"/>
        <x:v>27</x:v>
      </x:c>
      <x:c r="M3323" s="54">
        <x:f t="shared" si="618"/>
        <x:v>2025.8750960105667</x:v>
      </x:c>
      <x:c r="N3323" s="54">
        <x:f t="shared" si="619"/>
        <x:v>0.90685770556289358</x:v>
      </x:c>
      <x:c r="O3323" s="55">
        <x:f t="shared" si="620"/>
        <x:v>103400</x:v>
      </x:c>
      <x:c r="P3323" s="55">
        <x:f t="shared" si="621"/>
        <x:v>23760</x:v>
      </x:c>
      <x:c r="Q3323" s="55">
        <x:f t="shared" si="622"/>
        <x:v>47671.442639072338</x:v>
      </x:c>
      <x:c r="R3323" s="55">
        <x:f t="shared" si="623"/>
        <x:v>11968.557360927662</x:v>
      </x:c>
      <x:c r="S3323" s="1" t="str">
        <x:f t="shared" si="624"/>
        <x:v>YES</x:v>
      </x:c>
      <x:c r="T3323" s="1">
        <x:f t="shared" si="625"/>
        <x:v>11968.557360927662</x:v>
      </x:c>
    </x:row>
    <x:row r="3324">
      <x:c r="A3324" s="1"/>
      <x:c r="B3324" s="1"/>
      <x:c r="C3324" s="1"/>
      <x:c r="D3324" s="1"/>
      <x:c r="E3324" s="1"/>
      <x:c r="F3324" s="1"/>
      <x:c r="G3324" s="1"/>
      <x:c r="H3324" s="1"/>
      <x:c r="I3324" s="53">
        <x:f t="shared" si="614"/>
        <x:v>5</x:v>
      </x:c>
      <x:c r="J3324" s="53">
        <x:f t="shared" si="615"/>
        <x:v>0</x:v>
      </x:c>
      <x:c r="K3324" s="53">
        <x:f t="shared" si="616"/>
        <x:v>23</x:v>
      </x:c>
      <x:c r="L3324" s="53">
        <x:f t="shared" si="617"/>
        <x:v>28</x:v>
      </x:c>
      <x:c r="M3324" s="54">
        <x:f t="shared" si="618"/>
        <x:v>2102.0216848680034</x:v>
      </x:c>
      <x:c r="N3324" s="54">
        <x:f t="shared" si="619"/>
        <x:v>0.95973728115833568</x:v>
      </x:c>
      <x:c r="O3324" s="55">
        <x:f t="shared" si="620"/>
        <x:v>106100</x:v>
      </x:c>
      <x:c r="P3324" s="55">
        <x:f t="shared" si="621"/>
        <x:v>24640</x:v>
      </x:c>
      <x:c r="Q3324" s="55">
        <x:f t="shared" si="622"/>
        <x:v>48993.432028958392</x:v>
      </x:c>
      <x:c r="R3324" s="55">
        <x:f t="shared" si="623"/>
        <x:v>12466.567971041608</x:v>
      </x:c>
      <x:c r="S3324" s="1" t="str">
        <x:f t="shared" si="624"/>
        <x:v>YES</x:v>
      </x:c>
      <x:c r="T3324" s="1">
        <x:f t="shared" si="625"/>
        <x:v>12466.567971041608</x:v>
      </x:c>
    </x:row>
    <x:row r="3325">
      <x:c r="A3325" s="1"/>
      <x:c r="B3325" s="1"/>
      <x:c r="C3325" s="1"/>
      <x:c r="D3325" s="1"/>
      <x:c r="E3325" s="1"/>
      <x:c r="F3325" s="1"/>
      <x:c r="G3325" s="1"/>
      <x:c r="H3325" s="1"/>
      <x:c r="I3325" s="53">
        <x:f t="shared" si="614"/>
        <x:v>5</x:v>
      </x:c>
      <x:c r="J3325" s="53">
        <x:f t="shared" si="615"/>
        <x:v>0</x:v>
      </x:c>
      <x:c r="K3325" s="53">
        <x:f t="shared" si="616"/>
        <x:v>24</x:v>
      </x:c>
      <x:c r="L3325" s="53">
        <x:f t="shared" si="617"/>
        <x:v>29</x:v>
      </x:c>
      <x:c r="M3325" s="54">
        <x:f t="shared" si="618"/>
        <x:v>2179.8686344474991</x:v>
      </x:c>
      <x:c r="N3325" s="54">
        <x:f t="shared" si="619"/>
        <x:v>1.0137976628107632</x:v>
      </x:c>
      <x:c r="O3325" s="55">
        <x:f t="shared" si="620"/>
        <x:v>108800</x:v>
      </x:c>
      <x:c r="P3325" s="55">
        <x:f t="shared" si="621"/>
        <x:v>25520</x:v>
      </x:c>
      <x:c r="Q3325" s="55">
        <x:f t="shared" si="622"/>
        <x:v>50344.941570269082</x:v>
      </x:c>
      <x:c r="R3325" s="55">
        <x:f t="shared" si="623"/>
        <x:v>12935.058429730918</x:v>
      </x:c>
      <x:c r="S3325" s="1" t="str">
        <x:f t="shared" si="624"/>
        <x:v>YES</x:v>
      </x:c>
      <x:c r="T3325" s="1">
        <x:f t="shared" si="625"/>
        <x:v>12935.058429730918</x:v>
      </x:c>
    </x:row>
    <x:row r="3326">
      <x:c r="A3326" s="1"/>
      <x:c r="B3326" s="1"/>
      <x:c r="C3326" s="1"/>
      <x:c r="D3326" s="1"/>
      <x:c r="E3326" s="1"/>
      <x:c r="F3326" s="1"/>
      <x:c r="G3326" s="1"/>
      <x:c r="H3326" s="1"/>
      <x:c r="I3326" s="53">
        <x:f t="shared" si="614"/>
        <x:v>5</x:v>
      </x:c>
      <x:c r="J3326" s="53">
        <x:f t="shared" si="615"/>
        <x:v>0</x:v>
      </x:c>
      <x:c r="K3326" s="53">
        <x:f t="shared" si="616"/>
        <x:v>25</x:v>
      </x:c>
      <x:c r="L3326" s="53">
        <x:f t="shared" si="617"/>
        <x:v>30</x:v>
      </x:c>
      <x:c r="M3326" s="54">
        <x:f t="shared" si="618"/>
        <x:v>2259.4465558625966</x:v>
      </x:c>
      <x:c r="N3326" s="54">
        <x:f t="shared" si="619"/>
        <x:v>1.0690601082379143</x:v>
      </x:c>
      <x:c r="O3326" s="55">
        <x:f t="shared" si="620"/>
        <x:v>111500</x:v>
      </x:c>
      <x:c r="P3326" s="55">
        <x:f t="shared" si="621"/>
        <x:v>26400</x:v>
      </x:c>
      <x:c r="Q3326" s="55">
        <x:f t="shared" si="622"/>
        <x:v>51726.50270594786</x:v>
      </x:c>
      <x:c r="R3326" s="55">
        <x:f t="shared" si="623"/>
        <x:v>13373.49729405214</x:v>
      </x:c>
      <x:c r="S3326" s="1" t="str">
        <x:f t="shared" si="624"/>
        <x:v>YES</x:v>
      </x:c>
      <x:c r="T3326" s="1">
        <x:f t="shared" si="625"/>
        <x:v>13373.49729405214</x:v>
      </x:c>
    </x:row>
    <x:row r="3327">
      <x:c r="A3327" s="1"/>
      <x:c r="B3327" s="1"/>
      <x:c r="C3327" s="1"/>
      <x:c r="D3327" s="1"/>
      <x:c r="E3327" s="1"/>
      <x:c r="F3327" s="1"/>
      <x:c r="G3327" s="1"/>
      <x:c r="H3327" s="1"/>
      <x:c r="I3327" s="53">
        <x:f t="shared" si="614"/>
        <x:v>5</x:v>
      </x:c>
      <x:c r="J3327" s="53">
        <x:f t="shared" si="615"/>
        <x:v>0</x:v>
      </x:c>
      <x:c r="K3327" s="53">
        <x:f t="shared" si="616"/>
        <x:v>26</x:v>
      </x:c>
      <x:c r="L3327" s="53">
        <x:f t="shared" si="617"/>
        <x:v>31</x:v>
      </x:c>
      <x:c r="M3327" s="54">
        <x:f t="shared" si="618"/>
        <x:v>2340.7865598233147</x:v>
      </x:c>
      <x:c r="N3327" s="54">
        <x:f t="shared" si="619"/>
        <x:v>1.125546222099524</x:v>
      </x:c>
      <x:c r="O3327" s="55">
        <x:f t="shared" si="620"/>
        <x:v>114200</x:v>
      </x:c>
      <x:c r="P3327" s="55">
        <x:f t="shared" si="621"/>
        <x:v>27280</x:v>
      </x:c>
      <x:c r="Q3327" s="55">
        <x:f t="shared" si="622"/>
        <x:v>53138.655552488104</x:v>
      </x:c>
      <x:c r="R3327" s="55">
        <x:f t="shared" si="623"/>
        <x:v>13781.344447511896</x:v>
      </x:c>
      <x:c r="S3327" s="1" t="str">
        <x:f t="shared" si="624"/>
        <x:v>YES</x:v>
      </x:c>
      <x:c r="T3327" s="1">
        <x:f t="shared" si="625"/>
        <x:v>13781.344447511896</x:v>
      </x:c>
    </x:row>
    <x:row r="3328">
      <x:c r="A3328" s="1"/>
      <x:c r="B3328" s="1"/>
      <x:c r="C3328" s="1"/>
      <x:c r="D3328" s="1"/>
      <x:c r="E3328" s="1"/>
      <x:c r="F3328" s="1"/>
      <x:c r="G3328" s="1"/>
      <x:c r="H3328" s="1"/>
      <x:c r="I3328" s="53">
        <x:f t="shared" si="614"/>
        <x:v>5</x:v>
      </x:c>
      <x:c r="J3328" s="53">
        <x:f t="shared" si="615"/>
        <x:v>0</x:v>
      </x:c>
      <x:c r="K3328" s="53">
        <x:f t="shared" si="616"/>
        <x:v>27</x:v>
      </x:c>
      <x:c r="L3328" s="53">
        <x:f t="shared" si="617"/>
        <x:v>32</x:v>
      </x:c>
      <x:c r="M3328" s="54">
        <x:f t="shared" si="618"/>
        <x:v>2423.9202643430713</x:v>
      </x:c>
      <x:c r="N3328" s="54">
        <x:f t="shared" si="619"/>
        <x:v>1.1832779613493551</x:v>
      </x:c>
      <x:c r="O3328" s="55">
        <x:f t="shared" si="620"/>
        <x:v>116900</x:v>
      </x:c>
      <x:c r="P3328" s="55">
        <x:f t="shared" si="621"/>
        <x:v>28160</x:v>
      </x:c>
      <x:c r="Q3328" s="55">
        <x:f t="shared" si="622"/>
        <x:v>54581.949033733879</x:v>
      </x:c>
      <x:c r="R3328" s="55">
        <x:f t="shared" si="623"/>
        <x:v>14158.050966266121</x:v>
      </x:c>
      <x:c r="S3328" s="1" t="str">
        <x:f t="shared" si="624"/>
        <x:v>YES</x:v>
      </x:c>
      <x:c r="T3328" s="1">
        <x:f t="shared" si="625"/>
        <x:v>14158.050966266121</x:v>
      </x:c>
    </x:row>
    <x:row r="3329">
      <x:c r="A3329" s="1"/>
      <x:c r="B3329" s="1"/>
      <x:c r="C3329" s="1"/>
      <x:c r="D3329" s="1"/>
      <x:c r="E3329" s="1"/>
      <x:c r="F3329" s="1"/>
      <x:c r="G3329" s="1"/>
      <x:c r="H3329" s="1"/>
      <x:c r="I3329" s="53">
        <x:f t="shared" si="614"/>
        <x:v>5</x:v>
      </x:c>
      <x:c r="J3329" s="53">
        <x:f t="shared" si="615"/>
        <x:v>0</x:v>
      </x:c>
      <x:c r="K3329" s="53">
        <x:f t="shared" si="616"/>
        <x:v>28</x:v>
      </x:c>
      <x:c r="L3329" s="53">
        <x:f t="shared" si="617"/>
        <x:v>33</x:v>
      </x:c>
      <x:c r="M3329" s="54">
        <x:f t="shared" si="618"/>
        <x:v>2508.879802560225</x:v>
      </x:c>
      <x:c r="N3329" s="54">
        <x:f t="shared" si="619"/>
        <x:v>1.242277640666823</x:v>
      </x:c>
      <x:c r="O3329" s="55">
        <x:f t="shared" si="620"/>
        <x:v>119600</x:v>
      </x:c>
      <x:c r="P3329" s="55">
        <x:f t="shared" si="621"/>
        <x:v>29040</x:v>
      </x:c>
      <x:c r="Q3329" s="55">
        <x:f t="shared" si="622"/>
        <x:v>56056.941016670571</x:v>
      </x:c>
      <x:c r="R3329" s="55">
        <x:f t="shared" si="623"/>
        <x:v>14503.058983329429</x:v>
      </x:c>
      <x:c r="S3329" s="1" t="str">
        <x:f t="shared" si="624"/>
        <x:v>YES</x:v>
      </x:c>
      <x:c r="T3329" s="1">
        <x:f t="shared" si="625"/>
        <x:v>14503.058983329429</x:v>
      </x:c>
    </x:row>
    <x:row r="3330">
      <x:c r="A3330" s="1"/>
      <x:c r="B3330" s="1"/>
      <x:c r="C3330" s="1"/>
      <x:c r="D3330" s="1"/>
      <x:c r="E3330" s="1"/>
      <x:c r="F3330" s="1"/>
      <x:c r="G3330" s="1"/>
      <x:c r="H3330" s="1"/>
      <x:c r="I3330" s="53">
        <x:f t="shared" si="614"/>
        <x:v>5</x:v>
      </x:c>
      <x:c r="J3330" s="53">
        <x:f t="shared" si="615"/>
        <x:v>0</x:v>
      </x:c>
      <x:c r="K3330" s="53">
        <x:f t="shared" si="616"/>
        <x:v>29</x:v>
      </x:c>
      <x:c r="L3330" s="53">
        <x:f t="shared" si="617"/>
        <x:v>34</x:v>
      </x:c>
      <x:c r="M3330" s="54">
        <x:f t="shared" si="618"/>
        <x:v>2595.6978306758783</x:v>
      </x:c>
      <x:c r="N3330" s="54">
        <x:f t="shared" si="619"/>
        <x:v>1.30256793796936</x:v>
      </x:c>
      <x:c r="O3330" s="55">
        <x:f t="shared" si="620"/>
        <x:v>122300</x:v>
      </x:c>
      <x:c r="P3330" s="55">
        <x:f t="shared" si="621"/>
        <x:v>29920</x:v>
      </x:c>
      <x:c r="Q3330" s="55">
        <x:f t="shared" si="622"/>
        <x:v>57564.198449233998</x:v>
      </x:c>
      <x:c r="R3330" s="55">
        <x:f t="shared" si="623"/>
        <x:v>14815.801550766002</x:v>
      </x:c>
      <x:c r="S3330" s="1" t="str">
        <x:f t="shared" si="624"/>
        <x:v>YES</x:v>
      </x:c>
      <x:c r="T3330" s="1">
        <x:f t="shared" si="625"/>
        <x:v>14815.801550766002</x:v>
      </x:c>
    </x:row>
    <x:row r="3331">
      <x:c r="A3331" s="1"/>
      <x:c r="B3331" s="1"/>
      <x:c r="C3331" s="1"/>
      <x:c r="D3331" s="1"/>
      <x:c r="E3331" s="1"/>
      <x:c r="F3331" s="1"/>
      <x:c r="G3331" s="1"/>
      <x:c r="H3331" s="1"/>
      <x:c r="I3331" s="53">
        <x:f t="shared" si="614"/>
        <x:v>5</x:v>
      </x:c>
      <x:c r="J3331" s="53">
        <x:f t="shared" si="615"/>
        <x:v>0</x:v>
      </x:c>
      <x:c r="K3331" s="53">
        <x:f t="shared" si="616"/>
        <x:v>30</x:v>
      </x:c>
      <x:c r="L3331" s="53">
        <x:f t="shared" si="617"/>
        <x:v>35</x:v>
      </x:c>
      <x:c r="M3331" s="54">
        <x:f t="shared" si="618"/>
        <x:v>2684.407536009649</x:v>
      </x:c>
      <x:c r="N3331" s="54">
        <x:f t="shared" si="619"/>
        <x:v>1.3641719000067007</x:v>
      </x:c>
      <x:c r="O3331" s="55">
        <x:f t="shared" si="620"/>
        <x:v>125000</x:v>
      </x:c>
      <x:c r="P3331" s="55">
        <x:f t="shared" si="621"/>
        <x:v>30800</x:v>
      </x:c>
      <x:c r="Q3331" s="55">
        <x:f t="shared" si="622"/>
        <x:v>59104.297500167515</x:v>
      </x:c>
      <x:c r="R3331" s="55">
        <x:f t="shared" si="623"/>
        <x:v>15095.702499832485</x:v>
      </x:c>
      <x:c r="S3331" s="1" t="str">
        <x:f t="shared" si="624"/>
        <x:v>YES</x:v>
      </x:c>
      <x:c r="T3331" s="1">
        <x:f t="shared" si="625"/>
        <x:v>15095.702499832485</x:v>
      </x:c>
    </x:row>
    <x:row r="3332">
      <x:c r="A3332" s="1"/>
      <x:c r="B3332" s="1"/>
      <x:c r="C3332" s="1"/>
      <x:c r="D3332" s="1"/>
      <x:c r="E3332" s="1"/>
      <x:c r="F3332" s="1"/>
      <x:c r="G3332" s="1"/>
      <x:c r="H3332" s="1"/>
      <x:c r="I3332" s="53">
        <x:f t="shared" si="614"/>
        <x:v>5</x:v>
      </x:c>
      <x:c r="J3332" s="53">
        <x:f t="shared" si="615"/>
        <x:v>1</x:v>
      </x:c>
      <x:c r="K3332" s="53">
        <x:f t="shared" si="616"/>
        <x:v>0</x:v>
      </x:c>
      <x:c r="L3332" s="53">
        <x:f t="shared" si="617"/>
        <x:v>6</x:v>
      </x:c>
      <x:c r="M3332" s="54">
        <x:f t="shared" si="618"/>
        <x:v>755.47950000000026</x:v>
      </x:c>
      <x:c r="N3332" s="54">
        <x:f t="shared" si="619"/>
        <x:v>2.4638541666666847E-2</x:v>
      </x:c>
      <x:c r="O3332" s="55">
        <x:f t="shared" si="620"/>
        <x:v>46094</x:v>
      </x:c>
      <x:c r="P3332" s="55">
        <x:f t="shared" si="621"/>
        <x:v>4840</x:v>
      </x:c>
      <x:c r="Q3332" s="55">
        <x:f t="shared" si="622"/>
        <x:v>25615.963541666672</x:v>
      </x:c>
      <x:c r="R3332" s="55">
        <x:f t="shared" si="623"/>
        <x:v>-4361.9635416666715</x:v>
      </x:c>
      <x:c r="S3332" s="1" t="str">
        <x:f t="shared" si="624"/>
        <x:v>YES</x:v>
      </x:c>
      <x:c r="T3332" s="1">
        <x:f t="shared" si="625"/>
        <x:v>-4361.9635416666715</x:v>
      </x:c>
    </x:row>
    <x:row r="3333">
      <x:c r="A3333" s="1"/>
      <x:c r="B3333" s="1"/>
      <x:c r="C3333" s="1"/>
      <x:c r="D3333" s="1"/>
      <x:c r="E3333" s="1"/>
      <x:c r="F3333" s="1"/>
      <x:c r="G3333" s="1"/>
      <x:c r="H3333" s="1"/>
      <x:c r="I3333" s="53">
        <x:f t="shared" si="614"/>
        <x:v>5</x:v>
      </x:c>
      <x:c r="J3333" s="53">
        <x:f t="shared" si="615"/>
        <x:v>1</x:v>
      </x:c>
      <x:c r="K3333" s="53">
        <x:f t="shared" si="616"/>
        <x:v>1</x:v>
      </x:c>
      <x:c r="L3333" s="53">
        <x:f t="shared" si="617"/>
        <x:v>7</x:v>
      </x:c>
      <x:c r="M3333" s="54">
        <x:f t="shared" si="618"/>
        <x:v>801.04200000000026</x:v>
      </x:c>
      <x:c r="N3333" s="54">
        <x:f t="shared" si="619"/>
        <x:v>5.6279166666666845E-2</x:v>
      </x:c>
      <x:c r="O3333" s="55">
        <x:f t="shared" si="620"/>
        <x:v>48794</x:v>
      </x:c>
      <x:c r="P3333" s="55">
        <x:f t="shared" si="621"/>
        <x:v>5720</x:v>
      </x:c>
      <x:c r="Q3333" s="55">
        <x:f t="shared" si="622"/>
        <x:v>26406.979166666672</x:v>
      </x:c>
      <x:c r="R3333" s="55">
        <x:f t="shared" si="623"/>
        <x:v>-3332.9791666666715</x:v>
      </x:c>
      <x:c r="S3333" s="1" t="str">
        <x:f t="shared" si="624"/>
        <x:v>YES</x:v>
      </x:c>
      <x:c r="T3333" s="1">
        <x:f t="shared" si="625"/>
        <x:v>-3332.9791666666715</x:v>
      </x:c>
    </x:row>
    <x:row r="3334">
      <x:c r="A3334" s="1"/>
      <x:c r="B3334" s="1"/>
      <x:c r="C3334" s="1"/>
      <x:c r="D3334" s="1"/>
      <x:c r="E3334" s="1"/>
      <x:c r="F3334" s="1"/>
      <x:c r="G3334" s="1"/>
      <x:c r="H3334" s="1"/>
      <x:c r="I3334" s="53">
        <x:f t="shared" si="614"/>
        <x:v>5</x:v>
      </x:c>
      <x:c r="J3334" s="53">
        <x:f t="shared" si="615"/>
        <x:v>1</x:v>
      </x:c>
      <x:c r="K3334" s="53">
        <x:f t="shared" si="616"/>
        <x:v>2</x:v>
      </x:c>
      <x:c r="L3334" s="53">
        <x:f t="shared" si="617"/>
        <x:v>8</x:v>
      </x:c>
      <x:c r="M3334" s="54">
        <x:f t="shared" si="618"/>
        <x:v>847.74356250000028</x:v>
      </x:c>
      <x:c r="N3334" s="54">
        <x:f t="shared" si="619"/>
        <x:v>8.871080729166686E-2</x:v>
      </x:c>
      <x:c r="O3334" s="55">
        <x:f t="shared" si="620"/>
        <x:v>51494</x:v>
      </x:c>
      <x:c r="P3334" s="55">
        <x:f t="shared" si="621"/>
        <x:v>6600</x:v>
      </x:c>
      <x:c r="Q3334" s="55">
        <x:f t="shared" si="622"/>
        <x:v>27217.770182291672</x:v>
      </x:c>
      <x:c r="R3334" s="55">
        <x:f t="shared" si="623"/>
        <x:v>-2323.7701822916715</x:v>
      </x:c>
      <x:c r="S3334" s="1" t="str">
        <x:f t="shared" si="624"/>
        <x:v>YES</x:v>
      </x:c>
      <x:c r="T3334" s="1">
        <x:f t="shared" si="625"/>
        <x:v>-2323.7701822916715</x:v>
      </x:c>
    </x:row>
    <x:row r="3335">
      <x:c r="A3335" s="1"/>
      <x:c r="B3335" s="1"/>
      <x:c r="C3335" s="1"/>
      <x:c r="D3335" s="1"/>
      <x:c r="E3335" s="1"/>
      <x:c r="F3335" s="1"/>
      <x:c r="G3335" s="1"/>
      <x:c r="H3335" s="1"/>
      <x:c r="I3335" s="53">
        <x:f t="shared" si="614"/>
        <x:v>5</x:v>
      </x:c>
      <x:c r="J3335" s="53">
        <x:f t="shared" si="615"/>
        <x:v>1</x:v>
      </x:c>
      <x:c r="K3335" s="53">
        <x:f t="shared" si="616"/>
        <x:v>3</x:v>
      </x:c>
      <x:c r="L3335" s="53">
        <x:f t="shared" si="617"/>
        <x:v>9</x:v>
      </x:c>
      <x:c r="M3335" s="54">
        <x:f t="shared" si="618"/>
        <x:v>895.60554492187521</x:v>
      </x:c>
      <x:c r="N3335" s="54">
        <x:f t="shared" si="619"/>
        <x:v>0.12194829508463556</x:v>
      </x:c>
      <x:c r="O3335" s="55">
        <x:f t="shared" si="620"/>
        <x:v>54194</x:v>
      </x:c>
      <x:c r="P3335" s="55">
        <x:f t="shared" si="621"/>
        <x:v>7480</x:v>
      </x:c>
      <x:c r="Q3335" s="55">
        <x:f t="shared" si="622"/>
        <x:v>28048.70737711589</x:v>
      </x:c>
      <x:c r="R3335" s="55">
        <x:f t="shared" si="623"/>
        <x:v>-1334.7073771158903</x:v>
      </x:c>
      <x:c r="S3335" s="1" t="str">
        <x:f t="shared" si="624"/>
        <x:v>YES</x:v>
      </x:c>
      <x:c r="T3335" s="1">
        <x:f t="shared" si="625"/>
        <x:v>-1334.7073771158903</x:v>
      </x:c>
    </x:row>
    <x:row r="3336">
      <x:c r="A3336" s="1"/>
      <x:c r="B3336" s="1"/>
      <x:c r="C3336" s="1"/>
      <x:c r="D3336" s="1"/>
      <x:c r="E3336" s="1"/>
      <x:c r="F3336" s="1"/>
      <x:c r="G3336" s="1"/>
      <x:c r="H3336" s="1"/>
      <x:c r="I3336" s="53">
        <x:f t="shared" si="614"/>
        <x:v>5</x:v>
      </x:c>
      <x:c r="J3336" s="53">
        <x:f t="shared" si="615"/>
        <x:v>1</x:v>
      </x:c>
      <x:c r="K3336" s="53">
        <x:f t="shared" si="616"/>
        <x:v>4</x:v>
      </x:c>
      <x:c r="L3336" s="53">
        <x:f t="shared" si="617"/>
        <x:v>10</x:v>
      </x:c>
      <x:c r="M3336" s="54">
        <x:f t="shared" si="618"/>
        <x:v>944.64966064453154</x:v>
      </x:c>
      <x:c r="N3336" s="54">
        <x:f t="shared" si="619"/>
        <x:v>0.15600670878092468</x:v>
      </x:c>
      <x:c r="O3336" s="55">
        <x:f t="shared" si="620"/>
        <x:v>56894</x:v>
      </x:c>
      <x:c r="P3336" s="55">
        <x:f t="shared" si="621"/>
        <x:v>8360</x:v>
      </x:c>
      <x:c r="Q3336" s="55">
        <x:f t="shared" si="622"/>
        <x:v>28900.167719523117</x:v>
      </x:c>
      <x:c r="R3336" s="55">
        <x:f t="shared" si="623"/>
        <x:v>-366.16771952311683</x:v>
      </x:c>
      <x:c r="S3336" s="1" t="str">
        <x:f t="shared" si="624"/>
        <x:v>YES</x:v>
      </x:c>
      <x:c r="T3336" s="1">
        <x:f t="shared" si="625"/>
        <x:v>-366.16771952311683</x:v>
      </x:c>
    </x:row>
    <x:row r="3337">
      <x:c r="A3337" s="1"/>
      <x:c r="B3337" s="1"/>
      <x:c r="C3337" s="1"/>
      <x:c r="D3337" s="1"/>
      <x:c r="E3337" s="1"/>
      <x:c r="F3337" s="1"/>
      <x:c r="G3337" s="1"/>
      <x:c r="H3337" s="1"/>
      <x:c r="I3337" s="53">
        <x:f t="shared" si="614"/>
        <x:v>5</x:v>
      </x:c>
      <x:c r="J3337" s="53">
        <x:f t="shared" si="615"/>
        <x:v>1</x:v>
      </x:c>
      <x:c r="K3337" s="53">
        <x:f t="shared" si="616"/>
        <x:v>5</x:v>
      </x:c>
      <x:c r="L3337" s="53">
        <x:f t="shared" si="617"/>
        <x:v>11</x:v>
      </x:c>
      <x:c r="M3337" s="54">
        <x:f t="shared" si="618"/>
        <x:v>994.8979845657351</x:v>
      </x:c>
      <x:c r="N3337" s="54">
        <x:f t="shared" si="619"/>
        <x:v>0.19090137817064937</x:v>
      </x:c>
      <x:c r="O3337" s="55">
        <x:f t="shared" si="620"/>
        <x:v>59594</x:v>
      </x:c>
      <x:c r="P3337" s="55">
        <x:f t="shared" si="621"/>
        <x:v>9240</x:v>
      </x:c>
      <x:c r="Q3337" s="55">
        <x:f t="shared" si="622"/>
        <x:v>29772.534454266235</x:v>
      </x:c>
      <x:c r="R3337" s="55">
        <x:f t="shared" si="623"/>
        <x:v>581.46554573376488</x:v>
      </x:c>
      <x:c r="S3337" s="1" t="str">
        <x:f t="shared" si="624"/>
        <x:v>YES</x:v>
      </x:c>
      <x:c r="T3337" s="1">
        <x:f t="shared" si="625"/>
        <x:v>581.46554573376488</x:v>
      </x:c>
    </x:row>
    <x:row r="3338">
      <x:c r="A3338" s="1"/>
      <x:c r="B3338" s="1"/>
      <x:c r="C3338" s="1"/>
      <x:c r="D3338" s="1"/>
      <x:c r="E3338" s="1"/>
      <x:c r="F3338" s="1"/>
      <x:c r="G3338" s="1"/>
      <x:c r="H3338" s="1"/>
      <x:c r="I3338" s="53">
        <x:f t="shared" si="614"/>
        <x:v>5</x:v>
      </x:c>
      <x:c r="J3338" s="53">
        <x:f t="shared" si="615"/>
        <x:v>1</x:v>
      </x:c>
      <x:c r="K3338" s="53">
        <x:f t="shared" si="616"/>
        <x:v>6</x:v>
      </x:c>
      <x:c r="L3338" s="53">
        <x:f t="shared" si="617"/>
        <x:v>12</x:v>
      </x:c>
      <x:c r="M3338" s="54">
        <x:f t="shared" si="618"/>
        <x:v>1046.3729587473681</x:v>
      </x:c>
      <x:c r="N3338" s="54">
        <x:f t="shared" si="619"/>
        <x:v>0.22664788801900562</x:v>
      </x:c>
      <x:c r="O3338" s="55">
        <x:f t="shared" si="620"/>
        <x:v>62294</x:v>
      </x:c>
      <x:c r="P3338" s="55">
        <x:f t="shared" si="621"/>
        <x:v>10120</x:v>
      </x:c>
      <x:c r="Q3338" s="55">
        <x:f t="shared" si="622"/>
        <x:v>30666.197200475141</x:v>
      </x:c>
      <x:c r="R3338" s="55">
        <x:f t="shared" si="623"/>
        <x:v>1507.8027995248594</x:v>
      </x:c>
      <x:c r="S3338" s="1" t="str">
        <x:f t="shared" si="624"/>
        <x:v>YES</x:v>
      </x:c>
      <x:c r="T3338" s="1">
        <x:f t="shared" si="625"/>
        <x:v>1507.8027995248594</x:v>
      </x:c>
    </x:row>
    <x:row r="3339">
      <x:c r="A3339" s="1"/>
      <x:c r="B3339" s="1"/>
      <x:c r="C3339" s="1"/>
      <x:c r="D3339" s="1"/>
      <x:c r="E3339" s="1"/>
      <x:c r="F3339" s="1"/>
      <x:c r="G3339" s="1"/>
      <x:c r="H3339" s="1"/>
      <x:c r="I3339" s="53">
        <x:f t="shared" si="614"/>
        <x:v>5</x:v>
      </x:c>
      <x:c r="J3339" s="53">
        <x:f t="shared" si="615"/>
        <x:v>1</x:v>
      </x:c>
      <x:c r="K3339" s="53">
        <x:f t="shared" si="616"/>
        <x:v>7</x:v>
      </x:c>
      <x:c r="L3339" s="53">
        <x:f t="shared" si="617"/>
        <x:v>13</x:v>
      </x:c>
      <x:c r="M3339" s="54">
        <x:f t="shared" si="618"/>
        <x:v>1099.0973981453285</x:v>
      </x:c>
      <x:c r="N3339" s="54">
        <x:f t="shared" si="619"/>
        <x:v>0.263262082045367</x:v>
      </x:c>
      <x:c r="O3339" s="55">
        <x:f t="shared" si="620"/>
        <x:v>64994</x:v>
      </x:c>
      <x:c r="P3339" s="55">
        <x:f t="shared" si="621"/>
        <x:v>11000</x:v>
      </x:c>
      <x:c r="Q3339" s="55">
        <x:f t="shared" si="622"/>
        <x:v>31581.552051134175</x:v>
      </x:c>
      <x:c r="R3339" s="55">
        <x:f t="shared" si="623"/>
        <x:v>2412.4479488658253</x:v>
      </x:c>
      <x:c r="S3339" s="1" t="str">
        <x:f t="shared" si="624"/>
        <x:v>YES</x:v>
      </x:c>
      <x:c r="T3339" s="1">
        <x:f t="shared" si="625"/>
        <x:v>2412.4479488658253</x:v>
      </x:c>
    </x:row>
    <x:row r="3340">
      <x:c r="A3340" s="1"/>
      <x:c r="B3340" s="1"/>
      <x:c r="C3340" s="1"/>
      <x:c r="D3340" s="1"/>
      <x:c r="E3340" s="1"/>
      <x:c r="F3340" s="1"/>
      <x:c r="G3340" s="1"/>
      <x:c r="H3340" s="1"/>
      <x:c r="I3340" s="53">
        <x:f t="shared" si="614"/>
        <x:v>5</x:v>
      </x:c>
      <x:c r="J3340" s="53">
        <x:f t="shared" si="615"/>
        <x:v>1</x:v>
      </x:c>
      <x:c r="K3340" s="53">
        <x:f t="shared" si="616"/>
        <x:v>8</x:v>
      </x:c>
      <x:c r="L3340" s="53">
        <x:f t="shared" si="617"/>
        <x:v>14</x:v>
      </x:c>
      <x:c r="M3340" s="54">
        <x:f t="shared" si="618"/>
        <x:v>1153.0944964253085</x:v>
      </x:c>
      <x:c r="N3340" s="54">
        <x:f t="shared" si="619"/>
        <x:v>0.30076006696201979</x:v>
      </x:c>
      <x:c r="O3340" s="55">
        <x:f t="shared" si="620"/>
        <x:v>67694</x:v>
      </x:c>
      <x:c r="P3340" s="55">
        <x:f t="shared" si="621"/>
        <x:v>11880</x:v>
      </x:c>
      <x:c r="Q3340" s="55">
        <x:f t="shared" si="622"/>
        <x:v>32519.001674050494</x:v>
      </x:c>
      <x:c r="R3340" s="55">
        <x:f t="shared" si="623"/>
        <x:v>3294.9983259495057</x:v>
      </x:c>
      <x:c r="S3340" s="1" t="str">
        <x:f t="shared" si="624"/>
        <x:v>YES</x:v>
      </x:c>
      <x:c r="T3340" s="1">
        <x:f t="shared" si="625"/>
        <x:v>3294.9983259495057</x:v>
      </x:c>
    </x:row>
    <x:row r="3341">
      <x:c r="A3341" s="1"/>
      <x:c r="B3341" s="1"/>
      <x:c r="C3341" s="1"/>
      <x:c r="D3341" s="1"/>
      <x:c r="E3341" s="1"/>
      <x:c r="F3341" s="1"/>
      <x:c r="G3341" s="1"/>
      <x:c r="H3341" s="1"/>
      <x:c r="I3341" s="53">
        <x:f t="shared" si="614"/>
        <x:v>5</x:v>
      </x:c>
      <x:c r="J3341" s="53">
        <x:f t="shared" si="615"/>
        <x:v>1</x:v>
      </x:c>
      <x:c r="K3341" s="53">
        <x:f t="shared" si="616"/>
        <x:v>9</x:v>
      </x:c>
      <x:c r="L3341" s="53">
        <x:f t="shared" si="617"/>
        <x:v>15</x:v>
      </x:c>
      <x:c r="M3341" s="54">
        <x:f t="shared" si="618"/>
        <x:v>1208.387831865703</x:v>
      </x:c>
      <x:c r="N3341" s="54">
        <x:f t="shared" si="619"/>
        <x:v>0.33915821657340484</x:v>
      </x:c>
      <x:c r="O3341" s="55">
        <x:f t="shared" si="620"/>
        <x:v>70394</x:v>
      </x:c>
      <x:c r="P3341" s="55">
        <x:f t="shared" si="621"/>
        <x:v>12760</x:v>
      </x:c>
      <x:c r="Q3341" s="55">
        <x:f t="shared" si="622"/>
        <x:v>33478.95541433512</x:v>
      </x:c>
      <x:c r="R3341" s="55">
        <x:f t="shared" si="623"/>
        <x:v>4155.0445856648803</x:v>
      </x:c>
      <x:c r="S3341" s="1" t="str">
        <x:f t="shared" si="624"/>
        <x:v>YES</x:v>
      </x:c>
      <x:c r="T3341" s="1">
        <x:f t="shared" si="625"/>
        <x:v>4155.0445856648803</x:v>
      </x:c>
    </x:row>
    <x:row r="3342">
      <x:c r="A3342" s="1"/>
      <x:c r="B3342" s="1"/>
      <x:c r="C3342" s="1"/>
      <x:c r="D3342" s="1"/>
      <x:c r="E3342" s="1"/>
      <x:c r="F3342" s="1"/>
      <x:c r="G3342" s="1"/>
      <x:c r="H3342" s="1"/>
      <x:c r="I3342" s="53">
        <x:f t="shared" si="614"/>
        <x:v>5</x:v>
      </x:c>
      <x:c r="J3342" s="53">
        <x:f t="shared" si="615"/>
        <x:v>1</x:v>
      </x:c>
      <x:c r="K3342" s="53">
        <x:f t="shared" si="616"/>
        <x:v>10</x:v>
      </x:c>
      <x:c r="L3342" s="53">
        <x:f t="shared" si="617"/>
        <x:v>16</x:v>
      </x:c>
      <x:c r="M3342" s="54">
        <x:f t="shared" si="618"/>
        <x:v>1265.0013733489159</x:v>
      </x:c>
      <x:c r="N3342" s="54">
        <x:f t="shared" si="619"/>
        <x:v>0.37847317593674712</x:v>
      </x:c>
      <x:c r="O3342" s="55">
        <x:f t="shared" si="620"/>
        <x:v>73094</x:v>
      </x:c>
      <x:c r="P3342" s="55">
        <x:f t="shared" si="621"/>
        <x:v>13640</x:v>
      </x:c>
      <x:c r="Q3342" s="55">
        <x:f t="shared" si="622"/>
        <x:v>34461.829398418675</x:v>
      </x:c>
      <x:c r="R3342" s="55">
        <x:f t="shared" si="623"/>
        <x:v>4992.1706015813252</x:v>
      </x:c>
      <x:c r="S3342" s="1" t="str">
        <x:f t="shared" si="624"/>
        <x:v>YES</x:v>
      </x:c>
      <x:c r="T3342" s="1">
        <x:f t="shared" si="625"/>
        <x:v>4992.1706015813252</x:v>
      </x:c>
    </x:row>
    <x:row r="3343">
      <x:c r="A3343" s="1"/>
      <x:c r="B3343" s="1"/>
      <x:c r="C3343" s="1"/>
      <x:c r="D3343" s="1"/>
      <x:c r="E3343" s="1"/>
      <x:c r="F3343" s="1"/>
      <x:c r="G3343" s="1"/>
      <x:c r="H3343" s="1"/>
      <x:c r="I3343" s="53">
        <x:f t="shared" si="614"/>
        <x:v>5</x:v>
      </x:c>
      <x:c r="J3343" s="53">
        <x:f t="shared" si="615"/>
        <x:v>1</x:v>
      </x:c>
      <x:c r="K3343" s="53">
        <x:f t="shared" si="616"/>
        <x:v>11</x:v>
      </x:c>
      <x:c r="L3343" s="53">
        <x:f t="shared" si="617"/>
        <x:v>17</x:v>
      </x:c>
      <x:c r="M3343" s="54">
        <x:f t="shared" si="618"/>
        <x:v>1322.959486442355</x:v>
      </x:c>
      <x:c r="N3343" s="54">
        <x:f t="shared" si="619"/>
        <x:v>0.41872186558496877</x:v>
      </x:c>
      <x:c r="O3343" s="55">
        <x:f t="shared" si="620"/>
        <x:v>75794</x:v>
      </x:c>
      <x:c r="P3343" s="55">
        <x:f t="shared" si="621"/>
        <x:v>14520</x:v>
      </x:c>
      <x:c r="Q3343" s="55">
        <x:f t="shared" si="622"/>
        <x:v>35468.046639624219</x:v>
      </x:c>
      <x:c r="R3343" s="55">
        <x:f t="shared" si="623"/>
        <x:v>5805.9533603757809</x:v>
      </x:c>
      <x:c r="S3343" s="1" t="str">
        <x:f t="shared" si="624"/>
        <x:v>YES</x:v>
      </x:c>
      <x:c r="T3343" s="1">
        <x:f t="shared" si="625"/>
        <x:v>5805.9533603757809</x:v>
      </x:c>
    </x:row>
    <x:row r="3344">
      <x:c r="A3344" s="1"/>
      <x:c r="B3344" s="1"/>
      <x:c r="C3344" s="1"/>
      <x:c r="D3344" s="1"/>
      <x:c r="E3344" s="1"/>
      <x:c r="F3344" s="1"/>
      <x:c r="G3344" s="1"/>
      <x:c r="H3344" s="1"/>
      <x:c r="I3344" s="53">
        <x:f t="shared" si="614"/>
        <x:v>5</x:v>
      </x:c>
      <x:c r="J3344" s="53">
        <x:f t="shared" si="615"/>
        <x:v>1</x:v>
      </x:c>
      <x:c r="K3344" s="53">
        <x:f t="shared" si="616"/>
        <x:v>12</x:v>
      </x:c>
      <x:c r="L3344" s="53">
        <x:f t="shared" si="617"/>
        <x:v>18</x:v>
      </x:c>
      <x:c r="M3344" s="54">
        <x:f t="shared" si="618"/>
        <x:v>1382.2869395704195</x:v>
      </x:c>
      <x:c r="N3344" s="54">
        <x:f t="shared" si="619"/>
        <x:v>0.4599214858127913</x:v>
      </x:c>
      <x:c r="O3344" s="55">
        <x:f t="shared" si="620"/>
        <x:v>78494</x:v>
      </x:c>
      <x:c r="P3344" s="55">
        <x:f t="shared" si="621"/>
        <x:v>15400</x:v>
      </x:c>
      <x:c r="Q3344" s="55">
        <x:f t="shared" si="622"/>
        <x:v>36498.03714531978</x:v>
      </x:c>
      <x:c r="R3344" s="55">
        <x:f t="shared" si="623"/>
        <x:v>6595.9628546802196</x:v>
      </x:c>
      <x:c r="S3344" s="1" t="str">
        <x:f t="shared" si="624"/>
        <x:v>YES</x:v>
      </x:c>
      <x:c r="T3344" s="1">
        <x:f t="shared" si="625"/>
        <x:v>6595.9628546802196</x:v>
      </x:c>
    </x:row>
    <x:row r="3345">
      <x:c r="A3345" s="1"/>
      <x:c r="B3345" s="1"/>
      <x:c r="C3345" s="1"/>
      <x:c r="D3345" s="1"/>
      <x:c r="E3345" s="1"/>
      <x:c r="F3345" s="1"/>
      <x:c r="G3345" s="1"/>
      <x:c r="H3345" s="1"/>
      <x:c r="I3345" s="53">
        <x:f t="shared" si="614"/>
        <x:v>5</x:v>
      </x:c>
      <x:c r="J3345" s="53">
        <x:f t="shared" si="615"/>
        <x:v>1</x:v>
      </x:c>
      <x:c r="K3345" s="53">
        <x:f t="shared" si="616"/>
        <x:v>13</x:v>
      </x:c>
      <x:c r="L3345" s="53">
        <x:f t="shared" si="617"/>
        <x:v>19</x:v>
      </x:c>
      <x:c r="M3345" s="54">
        <x:f t="shared" si="618"/>
        <x:v>1443.0089102788038</x:v>
      </x:c>
      <x:c r="N3345" s="54">
        <x:f t="shared" si="619"/>
        <x:v>0.50208952102694704</x:v>
      </x:c>
      <x:c r="O3345" s="55">
        <x:f t="shared" si="620"/>
        <x:v>81194</x:v>
      </x:c>
      <x:c r="P3345" s="55">
        <x:f t="shared" si="621"/>
        <x:v>16280</x:v>
      </x:c>
      <x:c r="Q3345" s="55">
        <x:f t="shared" si="622"/>
        <x:v>37552.23802567368</x:v>
      </x:c>
      <x:c r="R3345" s="55">
        <x:f t="shared" si="623"/>
        <x:v>7361.7619743263203</x:v>
      </x:c>
      <x:c r="S3345" s="1" t="str">
        <x:f t="shared" si="624"/>
        <x:v>YES</x:v>
      </x:c>
      <x:c r="T3345" s="1">
        <x:f t="shared" si="625"/>
        <x:v>7361.7619743263203</x:v>
      </x:c>
    </x:row>
    <x:row r="3346">
      <x:c r="A3346" s="1"/>
      <x:c r="B3346" s="1"/>
      <x:c r="C3346" s="1"/>
      <x:c r="D3346" s="1"/>
      <x:c r="E3346" s="1"/>
      <x:c r="F3346" s="1"/>
      <x:c r="G3346" s="1"/>
      <x:c r="H3346" s="1"/>
      <x:c r="I3346" s="53">
        <x:f t="shared" si="614"/>
        <x:v>5</x:v>
      </x:c>
      <x:c r="J3346" s="53">
        <x:f t="shared" si="615"/>
        <x:v>1</x:v>
      </x:c>
      <x:c r="K3346" s="53">
        <x:f t="shared" si="616"/>
        <x:v>14</x:v>
      </x:c>
      <x:c r="L3346" s="53">
        <x:f t="shared" si="617"/>
        <x:v>20</x:v>
      </x:c>
      <x:c r="M3346" s="54">
        <x:f t="shared" si="618"/>
        <x:v>1505.1509915924648</x:v>
      </x:c>
      <x:c r="N3346" s="54">
        <x:f t="shared" si="619"/>
        <x:v>0.54524374416143395</x:v>
      </x:c>
      <x:c r="O3346" s="55">
        <x:f t="shared" si="620"/>
        <x:v>83894</x:v>
      </x:c>
      <x:c r="P3346" s="55">
        <x:f t="shared" si="621"/>
        <x:v>17160</x:v>
      </x:c>
      <x:c r="Q3346" s="55">
        <x:f t="shared" si="622"/>
        <x:v>38631.09360403585</x:v>
      </x:c>
      <x:c r="R3346" s="55">
        <x:f t="shared" si="623"/>
        <x:v>8102.9063959641499</x:v>
      </x:c>
      <x:c r="S3346" s="1" t="str">
        <x:f t="shared" si="624"/>
        <x:v>YES</x:v>
      </x:c>
      <x:c r="T3346" s="1">
        <x:f t="shared" si="625"/>
        <x:v>8102.9063959641499</x:v>
      </x:c>
    </x:row>
    <x:row r="3347">
      <x:c r="A3347" s="1"/>
      <x:c r="B3347" s="1"/>
      <x:c r="C3347" s="1"/>
      <x:c r="D3347" s="1"/>
      <x:c r="E3347" s="1"/>
      <x:c r="F3347" s="1"/>
      <x:c r="G3347" s="1"/>
      <x:c r="H3347" s="1"/>
      <x:c r="I3347" s="53">
        <x:f t="shared" si="614"/>
        <x:v>5</x:v>
      </x:c>
      <x:c r="J3347" s="53">
        <x:f t="shared" si="615"/>
        <x:v>1</x:v>
      </x:c>
      <x:c r="K3347" s="53">
        <x:f t="shared" si="616"/>
        <x:v>15</x:v>
      </x:c>
      <x:c r="L3347" s="53">
        <x:f t="shared" si="617"/>
        <x:v>21</x:v>
      </x:c>
      <x:c r="M3347" s="54">
        <x:f t="shared" si="618"/>
        <x:v>1568.7391984686114</x:v>
      </x:c>
      <x:c r="N3347" s="54">
        <x:f t="shared" si="619"/>
        <x:v>0.58940222115875796</x:v>
      </x:c>
      <x:c r="O3347" s="55">
        <x:f t="shared" si="620"/>
        <x:v>86594</x:v>
      </x:c>
      <x:c r="P3347" s="55">
        <x:f t="shared" si="621"/>
        <x:v>18040</x:v>
      </x:c>
      <x:c r="Q3347" s="55">
        <x:f t="shared" si="622"/>
        <x:v>39735.055528968951</x:v>
      </x:c>
      <x:c r="R3347" s="55">
        <x:f t="shared" si="623"/>
        <x:v>8818.944471031049</x:v>
      </x:c>
      <x:c r="S3347" s="1" t="str">
        <x:f t="shared" si="624"/>
        <x:v>YES</x:v>
      </x:c>
      <x:c r="T3347" s="1">
        <x:f t="shared" si="625"/>
        <x:v>8818.944471031049</x:v>
      </x:c>
    </x:row>
    <x:row r="3348">
      <x:c r="A3348" s="1"/>
      <x:c r="B3348" s="1"/>
      <x:c r="C3348" s="1"/>
      <x:c r="D3348" s="1"/>
      <x:c r="E3348" s="1"/>
      <x:c r="F3348" s="1"/>
      <x:c r="G3348" s="1"/>
      <x:c r="H3348" s="1"/>
      <x:c r="I3348" s="53">
        <x:f t="shared" si="614"/>
        <x:v>5</x:v>
      </x:c>
      <x:c r="J3348" s="53">
        <x:f t="shared" si="615"/>
        <x:v>1</x:v>
      </x:c>
      <x:c r="K3348" s="53">
        <x:f t="shared" si="616"/>
        <x:v>16</x:v>
      </x:c>
      <x:c r="L3348" s="53">
        <x:f t="shared" si="617"/>
        <x:v>22</x:v>
      </x:c>
      <x:c r="M3348" s="54">
        <x:f t="shared" si="618"/>
        <x:v>1633.7999743461005</x:v>
      </x:c>
      <x:c r="N3348" s="54">
        <x:f t="shared" si="619"/>
        <x:v>0.6345833155181253</x:v>
      </x:c>
      <x:c r="O3348" s="55">
        <x:f t="shared" si="620"/>
        <x:v>89294</x:v>
      </x:c>
      <x:c r="P3348" s="55">
        <x:f t="shared" si="621"/>
        <x:v>18920</x:v>
      </x:c>
      <x:c r="Q3348" s="55">
        <x:f t="shared" si="622"/>
        <x:v>40864.582887953133</x:v>
      </x:c>
      <x:c r="R3348" s="55">
        <x:f t="shared" si="623"/>
        <x:v>9509.4171120468673</x:v>
      </x:c>
      <x:c r="S3348" s="1" t="str">
        <x:f t="shared" si="624"/>
        <x:v>YES</x:v>
      </x:c>
      <x:c r="T3348" s="1">
        <x:f t="shared" si="625"/>
        <x:v>9509.4171120468673</x:v>
      </x:c>
    </x:row>
    <x:row r="3349">
      <x:c r="A3349" s="1"/>
      <x:c r="B3349" s="1"/>
      <x:c r="C3349" s="1"/>
      <x:c r="D3349" s="1"/>
      <x:c r="E3349" s="1"/>
      <x:c r="F3349" s="1"/>
      <x:c r="G3349" s="1"/>
      <x:c r="H3349" s="1"/>
      <x:c r="I3349" s="53">
        <x:f t="shared" si="614"/>
        <x:v>5</x:v>
      </x:c>
      <x:c r="J3349" s="53">
        <x:f t="shared" si="615"/>
        <x:v>1</x:v>
      </x:c>
      <x:c r="K3349" s="53">
        <x:f t="shared" si="616"/>
        <x:v>17</x:v>
      </x:c>
      <x:c r="L3349" s="53">
        <x:f t="shared" si="617"/>
        <x:v>23</x:v>
      </x:c>
      <x:c r="M3349" s="54">
        <x:f t="shared" si="618"/>
        <x:v>1700.3601977926407</x:v>
      </x:c>
      <x:c r="N3349" s="54">
        <x:f t="shared" si="619"/>
        <x:v>0.68080569291155613</x:v>
      </x:c>
      <x:c r="O3349" s="55">
        <x:f t="shared" si="620"/>
        <x:v>91994</x:v>
      </x:c>
      <x:c r="P3349" s="55">
        <x:f t="shared" si="621"/>
        <x:v>19800</x:v>
      </x:c>
      <x:c r="Q3349" s="55">
        <x:f t="shared" si="622"/>
        <x:v>42020.142322788903</x:v>
      </x:c>
      <x:c r="R3349" s="55">
        <x:f t="shared" si="623"/>
        <x:v>10173.857677211097</x:v>
      </x:c>
      <x:c r="S3349" s="1" t="str">
        <x:f t="shared" si="624"/>
        <x:v>YES</x:v>
      </x:c>
      <x:c r="T3349" s="1">
        <x:f t="shared" si="625"/>
        <x:v>10173.857677211097</x:v>
      </x:c>
    </x:row>
    <x:row r="3350">
      <x:c r="A3350" s="1"/>
      <x:c r="B3350" s="1"/>
      <x:c r="C3350" s="1"/>
      <x:c r="D3350" s="1"/>
      <x:c r="E3350" s="1"/>
      <x:c r="F3350" s="1"/>
      <x:c r="G3350" s="1"/>
      <x:c r="H3350" s="1"/>
      <x:c r="I3350" s="53">
        <x:f t="shared" si="614"/>
        <x:v>5</x:v>
      </x:c>
      <x:c r="J3350" s="53">
        <x:f t="shared" si="615"/>
        <x:v>1</x:v>
      </x:c>
      <x:c r="K3350" s="53">
        <x:f t="shared" si="616"/>
        <x:v>18</x:v>
      </x:c>
      <x:c r="L3350" s="53">
        <x:f t="shared" si="617"/>
        <x:v>24</x:v>
      </x:c>
      <x:c r="M3350" s="54">
        <x:f t="shared" si="618"/>
        <x:v>1768.4471892512281</x:v>
      </x:c>
      <x:c r="N3350" s="54">
        <x:f t="shared" si="619"/>
        <x:v>0.72808832586890837</x:v>
      </x:c>
      <x:c r="O3350" s="55">
        <x:f t="shared" si="620"/>
        <x:v>94694</x:v>
      </x:c>
      <x:c r="P3350" s="55">
        <x:f t="shared" si="621"/>
        <x:v>20680</x:v>
      </x:c>
      <x:c r="Q3350" s="55">
        <x:f t="shared" si="622"/>
        <x:v>43202.208146722711</x:v>
      </x:c>
      <x:c r="R3350" s="55">
        <x:f t="shared" si="623"/>
        <x:v>10811.791853277289</x:v>
      </x:c>
      <x:c r="S3350" s="1" t="str">
        <x:f t="shared" si="624"/>
        <x:v>YES</x:v>
      </x:c>
      <x:c r="T3350" s="1">
        <x:f t="shared" si="625"/>
        <x:v>10811.791853277289</x:v>
      </x:c>
    </x:row>
    <x:row r="3351">
      <x:c r="A3351" s="1"/>
      <x:c r="B3351" s="1"/>
      <x:c r="C3351" s="1"/>
      <x:c r="D3351" s="1"/>
      <x:c r="E3351" s="1"/>
      <x:c r="F3351" s="1"/>
      <x:c r="G3351" s="1"/>
      <x:c r="H3351" s="1"/>
      <x:c r="I3351" s="53">
        <x:f t="shared" si="614"/>
        <x:v>5</x:v>
      </x:c>
      <x:c r="J3351" s="53">
        <x:f t="shared" si="615"/>
        <x:v>1</x:v>
      </x:c>
      <x:c r="K3351" s="53">
        <x:f t="shared" si="616"/>
        <x:v>19</x:v>
      </x:c>
      <x:c r="L3351" s="53">
        <x:f t="shared" si="617"/>
        <x:v>25</x:v>
      </x:c>
      <x:c r="M3351" s="54">
        <x:f t="shared" si="618"/>
        <x:v>1838.0887178872499</x:v>
      </x:c>
      <x:c r="N3351" s="54">
        <x:f t="shared" si="619"/>
        <x:v>0.77645049853281245</x:v>
      </x:c>
      <x:c r="O3351" s="55">
        <x:f t="shared" si="620"/>
        <x:v>97394</x:v>
      </x:c>
      <x:c r="P3351" s="55">
        <x:f t="shared" si="621"/>
        <x:v>21560</x:v>
      </x:c>
      <x:c r="Q3351" s="55">
        <x:f t="shared" si="622"/>
        <x:v>44411.262463320309</x:v>
      </x:c>
      <x:c r="R3351" s="55">
        <x:f t="shared" si="623"/>
        <x:v>11422.737536679691</x:v>
      </x:c>
      <x:c r="S3351" s="1" t="str">
        <x:f t="shared" si="624"/>
        <x:v>YES</x:v>
      </x:c>
      <x:c r="T3351" s="1">
        <x:f t="shared" si="625"/>
        <x:v>11422.737536679691</x:v>
      </x:c>
    </x:row>
    <x:row r="3352">
      <x:c r="A3352" s="1"/>
      <x:c r="B3352" s="1"/>
      <x:c r="C3352" s="1"/>
      <x:c r="D3352" s="1"/>
      <x:c r="E3352" s="1"/>
      <x:c r="F3352" s="1"/>
      <x:c r="G3352" s="1"/>
      <x:c r="H3352" s="1"/>
      <x:c r="I3352" s="53">
        <x:f t="shared" si="614"/>
        <x:v>5</x:v>
      </x:c>
      <x:c r="J3352" s="53">
        <x:f t="shared" si="615"/>
        <x:v>1</x:v>
      </x:c>
      <x:c r="K3352" s="53">
        <x:f t="shared" si="616"/>
        <x:v>20</x:v>
      </x:c>
      <x:c r="L3352" s="53">
        <x:f t="shared" si="617"/>
        <x:v>26</x:v>
      </x:c>
      <x:c r="M3352" s="54">
        <x:f t="shared" si="618"/>
        <x:v>1909.313008537727</x:v>
      </x:c>
      <x:c r="N3352" s="54">
        <x:f t="shared" si="619"/>
        <x:v>0.82591181148453263</x:v>
      </x:c>
      <x:c r="O3352" s="55">
        <x:f t="shared" si="620"/>
        <x:v>100094</x:v>
      </x:c>
      <x:c r="P3352" s="55">
        <x:f t="shared" si="621"/>
        <x:v>22440</x:v>
      </x:c>
      <x:c r="Q3352" s="55">
        <x:f t="shared" si="622"/>
        <x:v>45647.795287113317</x:v>
      </x:c>
      <x:c r="R3352" s="55">
        <x:f t="shared" si="623"/>
        <x:v>12006.204712886683</x:v>
      </x:c>
      <x:c r="S3352" s="1" t="str">
        <x:f t="shared" si="624"/>
        <x:v>YES</x:v>
      </x:c>
      <x:c r="T3352" s="1">
        <x:f t="shared" si="625"/>
        <x:v>12006.204712886683</x:v>
      </x:c>
    </x:row>
    <x:row r="3353">
      <x:c r="A3353" s="1"/>
      <x:c r="B3353" s="1"/>
      <x:c r="C3353" s="1"/>
      <x:c r="D3353" s="1"/>
      <x:c r="E3353" s="1"/>
      <x:c r="F3353" s="1"/>
      <x:c r="G3353" s="1"/>
      <x:c r="H3353" s="1"/>
      <x:c r="I3353" s="53">
        <x:f t="shared" si="614"/>
        <x:v>5</x:v>
      </x:c>
      <x:c r="J3353" s="53">
        <x:f t="shared" si="615"/>
        <x:v>1</x:v>
      </x:c>
      <x:c r="K3353" s="53">
        <x:f t="shared" si="616"/>
        <x:v>21</x:v>
      </x:c>
      <x:c r="L3353" s="53">
        <x:f t="shared" si="617"/>
        <x:v>27</x:v>
      </x:c>
      <x:c r="M3353" s="54">
        <x:f t="shared" si="618"/>
        <x:v>1982.1487487641707</x:v>
      </x:c>
      <x:c r="N3353" s="54">
        <x:f t="shared" si="619"/>
        <x:v>0.87649218664178519</x:v>
      </x:c>
      <x:c r="O3353" s="55">
        <x:f t="shared" si="620"/>
        <x:v>102794</x:v>
      </x:c>
      <x:c r="P3353" s="55">
        <x:f t="shared" si="621"/>
        <x:v>23320</x:v>
      </x:c>
      <x:c r="Q3353" s="55">
        <x:f t="shared" si="622"/>
        <x:v>46912.304666044627</x:v>
      </x:c>
      <x:c r="R3353" s="55">
        <x:f t="shared" si="623"/>
        <x:v>12561.695333955373</x:v>
      </x:c>
      <x:c r="S3353" s="1" t="str">
        <x:f t="shared" si="624"/>
        <x:v>YES</x:v>
      </x:c>
      <x:c r="T3353" s="1">
        <x:f t="shared" si="625"/>
        <x:v>12561.695333955373</x:v>
      </x:c>
    </x:row>
    <x:row r="3354">
      <x:c r="A3354" s="1"/>
      <x:c r="B3354" s="1"/>
      <x:c r="C3354" s="1"/>
      <x:c r="D3354" s="1"/>
      <x:c r="E3354" s="1"/>
      <x:c r="F3354" s="1"/>
      <x:c r="G3354" s="1"/>
      <x:c r="H3354" s="1"/>
      <x:c r="I3354" s="53">
        <x:f t="shared" si="614"/>
        <x:v>5</x:v>
      </x:c>
      <x:c r="J3354" s="53">
        <x:f t="shared" si="615"/>
        <x:v>1</x:v>
      </x:c>
      <x:c r="K3354" s="53">
        <x:f t="shared" si="616"/>
        <x:v>22</x:v>
      </x:c>
      <x:c r="L3354" s="53">
        <x:f t="shared" si="617"/>
        <x:v>28</x:v>
      </x:c>
      <x:c r="M3354" s="54">
        <x:f t="shared" si="618"/>
        <x:v>2056.6250960105667</x:v>
      </x:c>
      <x:c r="N3354" s="54">
        <x:f t="shared" si="619"/>
        <x:v>0.92821187222956025</x:v>
      </x:c>
      <x:c r="O3354" s="55">
        <x:f t="shared" si="620"/>
        <x:v>105494</x:v>
      </x:c>
      <x:c r="P3354" s="55">
        <x:f t="shared" si="621"/>
        <x:v>24200</x:v>
      </x:c>
      <x:c r="Q3354" s="55">
        <x:f t="shared" si="622"/>
        <x:v>48205.29680573901</x:v>
      </x:c>
      <x:c r="R3354" s="55">
        <x:f t="shared" si="623"/>
        <x:v>13088.70319426099</x:v>
      </x:c>
      <x:c r="S3354" s="1" t="str">
        <x:f t="shared" si="624"/>
        <x:v>YES</x:v>
      </x:c>
      <x:c r="T3354" s="1">
        <x:f t="shared" si="625"/>
        <x:v>13088.70319426099</x:v>
      </x:c>
    </x:row>
    <x:row r="3355">
      <x:c r="A3355" s="1"/>
      <x:c r="B3355" s="1"/>
      <x:c r="C3355" s="1"/>
      <x:c r="D3355" s="1"/>
      <x:c r="E3355" s="1"/>
      <x:c r="F3355" s="1"/>
      <x:c r="G3355" s="1"/>
      <x:c r="H3355" s="1"/>
      <x:c r="I3355" s="53">
        <x:f t="shared" si="614"/>
        <x:v>5</x:v>
      </x:c>
      <x:c r="J3355" s="53">
        <x:f t="shared" si="615"/>
        <x:v>1</x:v>
      </x:c>
      <x:c r="K3355" s="53">
        <x:f t="shared" si="616"/>
        <x:v>23</x:v>
      </x:c>
      <x:c r="L3355" s="53">
        <x:f t="shared" si="617"/>
        <x:v>29</x:v>
      </x:c>
      <x:c r="M3355" s="54">
        <x:f t="shared" si="618"/>
        <x:v>2132.7716848680034</x:v>
      </x:c>
      <x:c r="N3355" s="54">
        <x:f t="shared" si="619"/>
        <x:v>0.98109144782500235</x:v>
      </x:c>
      <x:c r="O3355" s="55">
        <x:f t="shared" si="620"/>
        <x:v>108194</x:v>
      </x:c>
      <x:c r="P3355" s="55">
        <x:f t="shared" si="621"/>
        <x:v>25080</x:v>
      </x:c>
      <x:c r="Q3355" s="55">
        <x:f t="shared" si="622"/>
        <x:v>49527.286195625056</x:v>
      </x:c>
      <x:c r="R3355" s="55">
        <x:f t="shared" si="623"/>
        <x:v>13586.713804374944</x:v>
      </x:c>
      <x:c r="S3355" s="1" t="str">
        <x:f t="shared" si="624"/>
        <x:v>YES</x:v>
      </x:c>
      <x:c r="T3355" s="1">
        <x:f t="shared" si="625"/>
        <x:v>13586.713804374944</x:v>
      </x:c>
    </x:row>
    <x:row r="3356">
      <x:c r="A3356" s="1"/>
      <x:c r="B3356" s="1"/>
      <x:c r="C3356" s="1"/>
      <x:c r="D3356" s="1"/>
      <x:c r="E3356" s="1"/>
      <x:c r="F3356" s="1"/>
      <x:c r="G3356" s="1"/>
      <x:c r="H3356" s="1"/>
      <x:c r="I3356" s="53">
        <x:f t="shared" si="614"/>
        <x:v>5</x:v>
      </x:c>
      <x:c r="J3356" s="53">
        <x:f t="shared" si="615"/>
        <x:v>1</x:v>
      </x:c>
      <x:c r="K3356" s="53">
        <x:f t="shared" si="616"/>
        <x:v>24</x:v>
      </x:c>
      <x:c r="L3356" s="53">
        <x:f t="shared" si="617"/>
        <x:v>30</x:v>
      </x:c>
      <x:c r="M3356" s="54">
        <x:f t="shared" si="618"/>
        <x:v>2210.6186344474991</x:v>
      </x:c>
      <x:c r="N3356" s="54">
        <x:f t="shared" si="619"/>
        <x:v>1.03515182947743</x:v>
      </x:c>
      <x:c r="O3356" s="55">
        <x:f t="shared" si="620"/>
        <x:v>110894</x:v>
      </x:c>
      <x:c r="P3356" s="55">
        <x:f t="shared" si="621"/>
        <x:v>25960</x:v>
      </x:c>
      <x:c r="Q3356" s="55">
        <x:f t="shared" si="622"/>
        <x:v>50878.795736935746</x:v>
      </x:c>
      <x:c r="R3356" s="55">
        <x:f t="shared" si="623"/>
        <x:v>14055.204263064254</x:v>
      </x:c>
      <x:c r="S3356" s="1" t="str">
        <x:f t="shared" si="624"/>
        <x:v>YES</x:v>
      </x:c>
      <x:c r="T3356" s="1">
        <x:f t="shared" si="625"/>
        <x:v>14055.204263064254</x:v>
      </x:c>
    </x:row>
    <x:row r="3357">
      <x:c r="A3357" s="1"/>
      <x:c r="B3357" s="1"/>
      <x:c r="C3357" s="1"/>
      <x:c r="D3357" s="1"/>
      <x:c r="E3357" s="1"/>
      <x:c r="F3357" s="1"/>
      <x:c r="G3357" s="1"/>
      <x:c r="H3357" s="1"/>
      <x:c r="I3357" s="53">
        <x:f t="shared" si="614"/>
        <x:v>5</x:v>
      </x:c>
      <x:c r="J3357" s="53">
        <x:f t="shared" si="615"/>
        <x:v>1</x:v>
      </x:c>
      <x:c r="K3357" s="53">
        <x:f t="shared" si="616"/>
        <x:v>25</x:v>
      </x:c>
      <x:c r="L3357" s="53">
        <x:f t="shared" si="617"/>
        <x:v>31</x:v>
      </x:c>
      <x:c r="M3357" s="54">
        <x:f t="shared" si="618"/>
        <x:v>2290.1965558625966</x:v>
      </x:c>
      <x:c r="N3357" s="54">
        <x:f t="shared" si="619"/>
        <x:v>1.0904142749045809</x:v>
      </x:c>
      <x:c r="O3357" s="55">
        <x:f t="shared" si="620"/>
        <x:v>113594</x:v>
      </x:c>
      <x:c r="P3357" s="55">
        <x:f t="shared" si="621"/>
        <x:v>26840</x:v>
      </x:c>
      <x:c r="Q3357" s="55">
        <x:f t="shared" si="622"/>
        <x:v>52260.356872614524</x:v>
      </x:c>
      <x:c r="R3357" s="55">
        <x:f t="shared" si="623"/>
        <x:v>14493.643127385476</x:v>
      </x:c>
      <x:c r="S3357" s="1" t="str">
        <x:f t="shared" si="624"/>
        <x:v>YES</x:v>
      </x:c>
      <x:c r="T3357" s="1">
        <x:f t="shared" si="625"/>
        <x:v>14493.643127385476</x:v>
      </x:c>
    </x:row>
    <x:row r="3358">
      <x:c r="A3358" s="1"/>
      <x:c r="B3358" s="1"/>
      <x:c r="C3358" s="1"/>
      <x:c r="D3358" s="1"/>
      <x:c r="E3358" s="1"/>
      <x:c r="F3358" s="1"/>
      <x:c r="G3358" s="1"/>
      <x:c r="H3358" s="1"/>
      <x:c r="I3358" s="53">
        <x:f t="shared" si="614"/>
        <x:v>5</x:v>
      </x:c>
      <x:c r="J3358" s="53">
        <x:f t="shared" si="615"/>
        <x:v>1</x:v>
      </x:c>
      <x:c r="K3358" s="53">
        <x:f t="shared" si="616"/>
        <x:v>26</x:v>
      </x:c>
      <x:c r="L3358" s="53">
        <x:f t="shared" si="617"/>
        <x:v>32</x:v>
      </x:c>
      <x:c r="M3358" s="54">
        <x:f t="shared" si="618"/>
        <x:v>2371.5365598233147</x:v>
      </x:c>
      <x:c r="N3358" s="54">
        <x:f t="shared" si="619"/>
        <x:v>1.1469003887661908</x:v>
      </x:c>
      <x:c r="O3358" s="55">
        <x:f t="shared" si="620"/>
        <x:v>116294</x:v>
      </x:c>
      <x:c r="P3358" s="55">
        <x:f t="shared" si="621"/>
        <x:v>27720</x:v>
      </x:c>
      <x:c r="Q3358" s="55">
        <x:f t="shared" si="622"/>
        <x:v>53672.509719154768</x:v>
      </x:c>
      <x:c r="R3358" s="55">
        <x:f t="shared" si="623"/>
        <x:v>14901.490280845232</x:v>
      </x:c>
      <x:c r="S3358" s="1" t="str">
        <x:f t="shared" si="624"/>
        <x:v>YES</x:v>
      </x:c>
      <x:c r="T3358" s="1">
        <x:f t="shared" si="625"/>
        <x:v>14901.490280845232</x:v>
      </x:c>
    </x:row>
    <x:row r="3359">
      <x:c r="A3359" s="1"/>
      <x:c r="B3359" s="1"/>
      <x:c r="C3359" s="1"/>
      <x:c r="D3359" s="1"/>
      <x:c r="E3359" s="1"/>
      <x:c r="F3359" s="1"/>
      <x:c r="G3359" s="1"/>
      <x:c r="H3359" s="1"/>
      <x:c r="I3359" s="53">
        <x:f t="shared" si="614"/>
        <x:v>5</x:v>
      </x:c>
      <x:c r="J3359" s="53">
        <x:f t="shared" si="615"/>
        <x:v>1</x:v>
      </x:c>
      <x:c r="K3359" s="53">
        <x:f t="shared" si="616"/>
        <x:v>27</x:v>
      </x:c>
      <x:c r="L3359" s="53">
        <x:f t="shared" si="617"/>
        <x:v>33</x:v>
      </x:c>
      <x:c r="M3359" s="54">
        <x:f t="shared" si="618"/>
        <x:v>2454.6702643430713</x:v>
      </x:c>
      <x:c r="N3359" s="54">
        <x:f t="shared" si="619"/>
        <x:v>1.2046321280160217</x:v>
      </x:c>
      <x:c r="O3359" s="55">
        <x:f t="shared" si="620"/>
        <x:v>118994</x:v>
      </x:c>
      <x:c r="P3359" s="55">
        <x:f t="shared" si="621"/>
        <x:v>28600</x:v>
      </x:c>
      <x:c r="Q3359" s="55">
        <x:f t="shared" si="622"/>
        <x:v>55115.803200400544</x:v>
      </x:c>
      <x:c r="R3359" s="55">
        <x:f t="shared" si="623"/>
        <x:v>15278.196799599456</x:v>
      </x:c>
      <x:c r="S3359" s="1" t="str">
        <x:f t="shared" si="624"/>
        <x:v>YES</x:v>
      </x:c>
      <x:c r="T3359" s="1">
        <x:f t="shared" si="625"/>
        <x:v>15278.196799599456</x:v>
      </x:c>
    </x:row>
    <x:row r="3360">
      <x:c r="A3360" s="1"/>
      <x:c r="B3360" s="1"/>
      <x:c r="C3360" s="1"/>
      <x:c r="D3360" s="1"/>
      <x:c r="E3360" s="1"/>
      <x:c r="F3360" s="1"/>
      <x:c r="G3360" s="1"/>
      <x:c r="H3360" s="1"/>
      <x:c r="I3360" s="53">
        <x:f t="shared" si="614"/>
        <x:v>5</x:v>
      </x:c>
      <x:c r="J3360" s="53">
        <x:f t="shared" si="615"/>
        <x:v>1</x:v>
      </x:c>
      <x:c r="K3360" s="53">
        <x:f t="shared" si="616"/>
        <x:v>28</x:v>
      </x:c>
      <x:c r="L3360" s="53">
        <x:f t="shared" si="617"/>
        <x:v>34</x:v>
      </x:c>
      <x:c r="M3360" s="54">
        <x:f t="shared" si="618"/>
        <x:v>2539.629802560225</x:v>
      </x:c>
      <x:c r="N3360" s="54">
        <x:f t="shared" si="619"/>
        <x:v>1.2636318073334896</x:v>
      </x:c>
      <x:c r="O3360" s="55">
        <x:f t="shared" si="620"/>
        <x:v>121694</x:v>
      </x:c>
      <x:c r="P3360" s="55">
        <x:f t="shared" si="621"/>
        <x:v>29480</x:v>
      </x:c>
      <x:c r="Q3360" s="55">
        <x:f t="shared" si="622"/>
        <x:v>56590.795183337235</x:v>
      </x:c>
      <x:c r="R3360" s="55">
        <x:f t="shared" si="623"/>
        <x:v>15623.204816662765</x:v>
      </x:c>
      <x:c r="S3360" s="1" t="str">
        <x:f t="shared" si="624"/>
        <x:v>YES</x:v>
      </x:c>
      <x:c r="T3360" s="1">
        <x:f t="shared" si="625"/>
        <x:v>15623.204816662765</x:v>
      </x:c>
    </x:row>
    <x:row r="3361">
      <x:c r="A3361" s="1"/>
      <x:c r="B3361" s="1"/>
      <x:c r="C3361" s="1"/>
      <x:c r="D3361" s="1"/>
      <x:c r="E3361" s="1"/>
      <x:c r="F3361" s="1"/>
      <x:c r="G3361" s="1"/>
      <x:c r="H3361" s="1"/>
      <x:c r="I3361" s="53">
        <x:f t="shared" si="614"/>
        <x:v>5</x:v>
      </x:c>
      <x:c r="J3361" s="53">
        <x:f t="shared" si="615"/>
        <x:v>1</x:v>
      </x:c>
      <x:c r="K3361" s="53">
        <x:f t="shared" si="616"/>
        <x:v>29</x:v>
      </x:c>
      <x:c r="L3361" s="53">
        <x:f t="shared" si="617"/>
        <x:v>35</x:v>
      </x:c>
      <x:c r="M3361" s="54">
        <x:f t="shared" si="618"/>
        <x:v>2626.4478306758783</x:v>
      </x:c>
      <x:c r="N3361" s="54">
        <x:f t="shared" si="619"/>
        <x:v>1.3239221046360266</x:v>
      </x:c>
      <x:c r="O3361" s="55">
        <x:f t="shared" si="620"/>
        <x:v>124394</x:v>
      </x:c>
      <x:c r="P3361" s="55">
        <x:f t="shared" si="621"/>
        <x:v>30360</x:v>
      </x:c>
      <x:c r="Q3361" s="55">
        <x:f t="shared" si="622"/>
        <x:v>58098.052615900662</x:v>
      </x:c>
      <x:c r="R3361" s="55">
        <x:f t="shared" si="623"/>
        <x:v>15935.947384099338</x:v>
      </x:c>
      <x:c r="S3361" s="1" t="str">
        <x:f t="shared" si="624"/>
        <x:v>YES</x:v>
      </x:c>
      <x:c r="T3361" s="1">
        <x:f t="shared" si="625"/>
        <x:v>15935.947384099338</x:v>
      </x:c>
    </x:row>
    <x:row r="3362">
      <x:c r="A3362" s="1"/>
      <x:c r="B3362" s="1"/>
      <x:c r="C3362" s="1"/>
      <x:c r="D3362" s="1"/>
      <x:c r="E3362" s="1"/>
      <x:c r="F3362" s="1"/>
      <x:c r="G3362" s="1"/>
      <x:c r="H3362" s="1"/>
      <x:c r="I3362" s="53">
        <x:f t="shared" si="614"/>
        <x:v>5</x:v>
      </x:c>
      <x:c r="J3362" s="53">
        <x:f t="shared" si="615"/>
        <x:v>1</x:v>
      </x:c>
      <x:c r="K3362" s="53">
        <x:f t="shared" si="616"/>
        <x:v>30</x:v>
      </x:c>
      <x:c r="L3362" s="53">
        <x:f t="shared" si="617"/>
        <x:v>36</x:v>
      </x:c>
      <x:c r="M3362" s="54">
        <x:f t="shared" si="618"/>
        <x:v>2715.157536009649</x:v>
      </x:c>
      <x:c r="N3362" s="54">
        <x:f t="shared" si="619"/>
        <x:v>1.3855260666733673</x:v>
      </x:c>
      <x:c r="O3362" s="55">
        <x:f t="shared" si="620"/>
        <x:v>127094</x:v>
      </x:c>
      <x:c r="P3362" s="55">
        <x:f t="shared" si="621"/>
        <x:v>31240</x:v>
      </x:c>
      <x:c r="Q3362" s="55">
        <x:f t="shared" si="622"/>
        <x:v>59638.151666834186</x:v>
      </x:c>
      <x:c r="R3362" s="55">
        <x:f t="shared" si="623"/>
        <x:v>16215.848333165814</x:v>
      </x:c>
      <x:c r="S3362" s="1" t="str">
        <x:f t="shared" si="624"/>
        <x:v>YES</x:v>
      </x:c>
      <x:c r="T3362" s="1">
        <x:f t="shared" si="625"/>
        <x:v>16215.848333165814</x:v>
      </x:c>
    </x:row>
    <x:row r="3363">
      <x:c r="A3363" s="1"/>
      <x:c r="B3363" s="1"/>
      <x:c r="C3363" s="1"/>
      <x:c r="D3363" s="1"/>
      <x:c r="E3363" s="1"/>
      <x:c r="F3363" s="1"/>
      <x:c r="G3363" s="1"/>
      <x:c r="H3363" s="1"/>
      <x:c r="I3363" s="53">
        <x:f t="shared" si="614"/>
        <x:v>5</x:v>
      </x:c>
      <x:c r="J3363" s="53">
        <x:f t="shared" si="615"/>
        <x:v>2</x:v>
      </x:c>
      <x:c r="K3363" s="53">
        <x:f t="shared" si="616"/>
        <x:v>0</x:v>
      </x:c>
      <x:c r="L3363" s="53">
        <x:f t="shared" si="617"/>
        <x:v>7</x:v>
      </x:c>
      <x:c r="M3363" s="54">
        <x:f t="shared" si="618"/>
        <x:v>787.76700000000028</x:v>
      </x:c>
      <x:c r="N3363" s="54">
        <x:f t="shared" si="619"/>
        <x:v>4.7060416666666861E-2</x:v>
      </x:c>
      <x:c r="O3363" s="55">
        <x:f t="shared" si="620"/>
        <x:v>48188</x:v>
      </x:c>
      <x:c r="P3363" s="55">
        <x:f t="shared" si="621"/>
        <x:v>5280</x:v>
      </x:c>
      <x:c r="Q3363" s="55">
        <x:f t="shared" si="622"/>
        <x:v>26176.510416666672</x:v>
      </x:c>
      <x:c r="R3363" s="55">
        <x:f t="shared" si="623"/>
        <x:v>-3268.5104166666715</x:v>
      </x:c>
      <x:c r="S3363" s="1" t="str">
        <x:f t="shared" si="624"/>
        <x:v>YES</x:v>
      </x:c>
      <x:c r="T3363" s="1">
        <x:f t="shared" si="625"/>
        <x:v>-3268.5104166666715</x:v>
      </x:c>
    </x:row>
    <x:row r="3364">
      <x:c r="A3364" s="1"/>
      <x:c r="B3364" s="1"/>
      <x:c r="C3364" s="1"/>
      <x:c r="D3364" s="1"/>
      <x:c r="E3364" s="1"/>
      <x:c r="F3364" s="1"/>
      <x:c r="G3364" s="1"/>
      <x:c r="H3364" s="1"/>
      <x:c r="I3364" s="53">
        <x:f t="shared" si="614"/>
        <x:v>5</x:v>
      </x:c>
      <x:c r="J3364" s="53">
        <x:f t="shared" si="615"/>
        <x:v>2</x:v>
      </x:c>
      <x:c r="K3364" s="53">
        <x:f t="shared" si="616"/>
        <x:v>1</x:v>
      </x:c>
      <x:c r="L3364" s="53">
        <x:f t="shared" si="617"/>
        <x:v>8</x:v>
      </x:c>
      <x:c r="M3364" s="54">
        <x:f t="shared" si="618"/>
        <x:v>833.32950000000028</x:v>
      </x:c>
      <x:c r="N3364" s="54">
        <x:f t="shared" si="619"/>
        <x:v>7.870104166666686E-2</x:v>
      </x:c>
      <x:c r="O3364" s="55">
        <x:f t="shared" si="620"/>
        <x:v>50888</x:v>
      </x:c>
      <x:c r="P3364" s="55">
        <x:f t="shared" si="621"/>
        <x:v>6160</x:v>
      </x:c>
      <x:c r="Q3364" s="55">
        <x:f t="shared" si="622"/>
        <x:v>26967.526041666672</x:v>
      </x:c>
      <x:c r="R3364" s="55">
        <x:f t="shared" si="623"/>
        <x:v>-2239.5260416666715</x:v>
      </x:c>
      <x:c r="S3364" s="1" t="str">
        <x:f t="shared" si="624"/>
        <x:v>YES</x:v>
      </x:c>
      <x:c r="T3364" s="1">
        <x:f t="shared" si="625"/>
        <x:v>-2239.5260416666715</x:v>
      </x:c>
    </x:row>
    <x:row r="3365">
      <x:c r="A3365" s="1"/>
      <x:c r="B3365" s="1"/>
      <x:c r="C3365" s="1"/>
      <x:c r="D3365" s="1"/>
      <x:c r="E3365" s="1"/>
      <x:c r="F3365" s="1"/>
      <x:c r="G3365" s="1"/>
      <x:c r="H3365" s="1"/>
      <x:c r="I3365" s="53">
        <x:f t="shared" si="614"/>
        <x:v>5</x:v>
      </x:c>
      <x:c r="J3365" s="53">
        <x:f t="shared" si="615"/>
        <x:v>2</x:v>
      </x:c>
      <x:c r="K3365" s="53">
        <x:f t="shared" si="616"/>
        <x:v>2</x:v>
      </x:c>
      <x:c r="L3365" s="53">
        <x:f t="shared" si="617"/>
        <x:v>9</x:v>
      </x:c>
      <x:c r="M3365" s="54">
        <x:f t="shared" si="618"/>
        <x:v>880.0310625000003</x:v>
      </x:c>
      <x:c r="N3365" s="54">
        <x:f t="shared" si="619"/>
        <x:v>0.11113268229166688</x:v>
      </x:c>
      <x:c r="O3365" s="55">
        <x:f t="shared" si="620"/>
        <x:v>53588</x:v>
      </x:c>
      <x:c r="P3365" s="55">
        <x:f t="shared" si="621"/>
        <x:v>7040</x:v>
      </x:c>
      <x:c r="Q3365" s="55">
        <x:f t="shared" si="622"/>
        <x:v>27778.317057291672</x:v>
      </x:c>
      <x:c r="R3365" s="55">
        <x:f t="shared" si="623"/>
        <x:v>-1230.3170572916715</x:v>
      </x:c>
      <x:c r="S3365" s="1" t="str">
        <x:f t="shared" si="624"/>
        <x:v>YES</x:v>
      </x:c>
      <x:c r="T3365" s="1">
        <x:f t="shared" si="625"/>
        <x:v>-1230.3170572916715</x:v>
      </x:c>
    </x:row>
    <x:row r="3366">
      <x:c r="A3366" s="1"/>
      <x:c r="B3366" s="1"/>
      <x:c r="C3366" s="1"/>
      <x:c r="D3366" s="1"/>
      <x:c r="E3366" s="1"/>
      <x:c r="F3366" s="1"/>
      <x:c r="G3366" s="1"/>
      <x:c r="H3366" s="1"/>
      <x:c r="I3366" s="53">
        <x:f t="shared" si="614"/>
        <x:v>5</x:v>
      </x:c>
      <x:c r="J3366" s="53">
        <x:f t="shared" si="615"/>
        <x:v>2</x:v>
      </x:c>
      <x:c r="K3366" s="53">
        <x:f t="shared" si="616"/>
        <x:v>3</x:v>
      </x:c>
      <x:c r="L3366" s="53">
        <x:f t="shared" si="617"/>
        <x:v>10</x:v>
      </x:c>
      <x:c r="M3366" s="54">
        <x:f t="shared" si="618"/>
        <x:v>927.89304492187523</x:v>
      </x:c>
      <x:c r="N3366" s="54">
        <x:f t="shared" si="619"/>
        <x:v>0.14437017008463557</x:v>
      </x:c>
      <x:c r="O3366" s="55">
        <x:f t="shared" si="620"/>
        <x:v>56288</x:v>
      </x:c>
      <x:c r="P3366" s="55">
        <x:f t="shared" si="621"/>
        <x:v>7920</x:v>
      </x:c>
      <x:c r="Q3366" s="55">
        <x:f t="shared" si="622"/>
        <x:v>28609.25425211589</x:v>
      </x:c>
      <x:c r="R3366" s="55">
        <x:f t="shared" si="623"/>
        <x:v>-241.25425211589027</x:v>
      </x:c>
      <x:c r="S3366" s="1" t="str">
        <x:f t="shared" si="624"/>
        <x:v>YES</x:v>
      </x:c>
      <x:c r="T3366" s="1">
        <x:f t="shared" si="625"/>
        <x:v>-241.25425211589027</x:v>
      </x:c>
    </x:row>
    <x:row r="3367">
      <x:c r="A3367" s="1"/>
      <x:c r="B3367" s="1"/>
      <x:c r="C3367" s="1"/>
      <x:c r="D3367" s="1"/>
      <x:c r="E3367" s="1"/>
      <x:c r="F3367" s="1"/>
      <x:c r="G3367" s="1"/>
      <x:c r="H3367" s="1"/>
      <x:c r="I3367" s="53">
        <x:f t="shared" si="614"/>
        <x:v>5</x:v>
      </x:c>
      <x:c r="J3367" s="53">
        <x:f t="shared" si="615"/>
        <x:v>2</x:v>
      </x:c>
      <x:c r="K3367" s="53">
        <x:f t="shared" si="616"/>
        <x:v>4</x:v>
      </x:c>
      <x:c r="L3367" s="53">
        <x:f t="shared" si="617"/>
        <x:v>11</x:v>
      </x:c>
      <x:c r="M3367" s="54">
        <x:f t="shared" si="618"/>
        <x:v>976.93716064453156</x:v>
      </x:c>
      <x:c r="N3367" s="54">
        <x:f t="shared" si="619"/>
        <x:v>0.17842858378092469</x:v>
      </x:c>
      <x:c r="O3367" s="55">
        <x:f t="shared" si="620"/>
        <x:v>58988</x:v>
      </x:c>
      <x:c r="P3367" s="55">
        <x:f t="shared" si="621"/>
        <x:v>8800</x:v>
      </x:c>
      <x:c r="Q3367" s="55">
        <x:f t="shared" si="622"/>
        <x:v>29460.714594523117</x:v>
      </x:c>
      <x:c r="R3367" s="55">
        <x:f t="shared" si="623"/>
        <x:v>727.28540547688317</x:v>
      </x:c>
      <x:c r="S3367" s="1" t="str">
        <x:f t="shared" si="624"/>
        <x:v>YES</x:v>
      </x:c>
      <x:c r="T3367" s="1">
        <x:f t="shared" si="625"/>
        <x:v>727.28540547688317</x:v>
      </x:c>
    </x:row>
    <x:row r="3368">
      <x:c r="A3368" s="1"/>
      <x:c r="B3368" s="1"/>
      <x:c r="C3368" s="1"/>
      <x:c r="D3368" s="1"/>
      <x:c r="E3368" s="1"/>
      <x:c r="F3368" s="1"/>
      <x:c r="G3368" s="1"/>
      <x:c r="H3368" s="1"/>
      <x:c r="I3368" s="53">
        <x:f t="shared" si="614"/>
        <x:v>5</x:v>
      </x:c>
      <x:c r="J3368" s="53">
        <x:f t="shared" si="615"/>
        <x:v>2</x:v>
      </x:c>
      <x:c r="K3368" s="53">
        <x:f t="shared" si="616"/>
        <x:v>5</x:v>
      </x:c>
      <x:c r="L3368" s="53">
        <x:f t="shared" si="617"/>
        <x:v>12</x:v>
      </x:c>
      <x:c r="M3368" s="54">
        <x:f t="shared" si="618"/>
        <x:v>1027.1854845657351</x:v>
      </x:c>
      <x:c r="N3368" s="54">
        <x:f t="shared" si="619"/>
        <x:v>0.2133232531706494</x:v>
      </x:c>
      <x:c r="O3368" s="55">
        <x:f t="shared" si="620"/>
        <x:v>61688</x:v>
      </x:c>
      <x:c r="P3368" s="55">
        <x:f t="shared" si="621"/>
        <x:v>9680</x:v>
      </x:c>
      <x:c r="Q3368" s="55">
        <x:f t="shared" si="622"/>
        <x:v>30333.081329266235</x:v>
      </x:c>
      <x:c r="R3368" s="55">
        <x:f t="shared" si="623"/>
        <x:v>1674.9186707337649</x:v>
      </x:c>
      <x:c r="S3368" s="1" t="str">
        <x:f t="shared" si="624"/>
        <x:v>YES</x:v>
      </x:c>
      <x:c r="T3368" s="1">
        <x:f t="shared" si="625"/>
        <x:v>1674.9186707337649</x:v>
      </x:c>
    </x:row>
    <x:row r="3369">
      <x:c r="A3369" s="1"/>
      <x:c r="B3369" s="1"/>
      <x:c r="C3369" s="1"/>
      <x:c r="D3369" s="1"/>
      <x:c r="E3369" s="1"/>
      <x:c r="F3369" s="1"/>
      <x:c r="G3369" s="1"/>
      <x:c r="H3369" s="1"/>
      <x:c r="I3369" s="53">
        <x:f t="shared" si="614"/>
        <x:v>5</x:v>
      </x:c>
      <x:c r="J3369" s="53">
        <x:f t="shared" si="615"/>
        <x:v>2</x:v>
      </x:c>
      <x:c r="K3369" s="53">
        <x:f t="shared" si="616"/>
        <x:v>6</x:v>
      </x:c>
      <x:c r="L3369" s="53">
        <x:f t="shared" si="617"/>
        <x:v>13</x:v>
      </x:c>
      <x:c r="M3369" s="54">
        <x:f t="shared" si="618"/>
        <x:v>1078.660458747368</x:v>
      </x:c>
      <x:c r="N3369" s="54">
        <x:f t="shared" si="619"/>
        <x:v>0.24906976301900557</x:v>
      </x:c>
      <x:c r="O3369" s="55">
        <x:f t="shared" si="620"/>
        <x:v>64388</x:v>
      </x:c>
      <x:c r="P3369" s="55">
        <x:f t="shared" si="621"/>
        <x:v>10560</x:v>
      </x:c>
      <x:c r="Q3369" s="55">
        <x:f t="shared" si="622"/>
        <x:v>31226.744075475137</x:v>
      </x:c>
      <x:c r="R3369" s="55">
        <x:f t="shared" si="623"/>
        <x:v>2601.2559245248631</x:v>
      </x:c>
      <x:c r="S3369" s="1" t="str">
        <x:f t="shared" si="624"/>
        <x:v>YES</x:v>
      </x:c>
      <x:c r="T3369" s="1">
        <x:f t="shared" si="625"/>
        <x:v>2601.2559245248631</x:v>
      </x:c>
    </x:row>
    <x:row r="3370">
      <x:c r="A3370" s="1"/>
      <x:c r="B3370" s="1"/>
      <x:c r="C3370" s="1"/>
      <x:c r="D3370" s="1"/>
      <x:c r="E3370" s="1"/>
      <x:c r="F3370" s="1"/>
      <x:c r="G3370" s="1"/>
      <x:c r="H3370" s="1"/>
      <x:c r="I3370" s="53">
        <x:f t="shared" si="614"/>
        <x:v>5</x:v>
      </x:c>
      <x:c r="J3370" s="53">
        <x:f t="shared" si="615"/>
        <x:v>2</x:v>
      </x:c>
      <x:c r="K3370" s="53">
        <x:f t="shared" si="616"/>
        <x:v>7</x:v>
      </x:c>
      <x:c r="L3370" s="53">
        <x:f t="shared" si="617"/>
        <x:v>14</x:v>
      </x:c>
      <x:c r="M3370" s="54">
        <x:f t="shared" si="618"/>
        <x:v>1131.3848981453284</x:v>
      </x:c>
      <x:c r="N3370" s="54">
        <x:f t="shared" si="619"/>
        <x:v>0.28568395704536698</x:v>
      </x:c>
      <x:c r="O3370" s="55">
        <x:f t="shared" si="620"/>
        <x:v>67088</x:v>
      </x:c>
      <x:c r="P3370" s="55">
        <x:f t="shared" si="621"/>
        <x:v>11440</x:v>
      </x:c>
      <x:c r="Q3370" s="55">
        <x:f t="shared" si="622"/>
        <x:v>32142.098926134175</x:v>
      </x:c>
      <x:c r="R3370" s="55">
        <x:f t="shared" si="623"/>
        <x:v>3505.9010738658253</x:v>
      </x:c>
      <x:c r="S3370" s="1" t="str">
        <x:f t="shared" si="624"/>
        <x:v>YES</x:v>
      </x:c>
      <x:c r="T3370" s="1">
        <x:f t="shared" si="625"/>
        <x:v>3505.9010738658253</x:v>
      </x:c>
    </x:row>
    <x:row r="3371">
      <x:c r="A3371" s="1"/>
      <x:c r="B3371" s="1"/>
      <x:c r="C3371" s="1"/>
      <x:c r="D3371" s="1"/>
      <x:c r="E3371" s="1"/>
      <x:c r="F3371" s="1"/>
      <x:c r="G3371" s="1"/>
      <x:c r="H3371" s="1"/>
      <x:c r="I3371" s="53">
        <x:f t="shared" si="614"/>
        <x:v>5</x:v>
      </x:c>
      <x:c r="J3371" s="53">
        <x:f t="shared" si="615"/>
        <x:v>2</x:v>
      </x:c>
      <x:c r="K3371" s="53">
        <x:f t="shared" si="616"/>
        <x:v>8</x:v>
      </x:c>
      <x:c r="L3371" s="53">
        <x:f t="shared" si="617"/>
        <x:v>15</x:v>
      </x:c>
      <x:c r="M3371" s="54">
        <x:f t="shared" si="618"/>
        <x:v>1185.3819964253087</x:v>
      </x:c>
      <x:c r="N3371" s="54">
        <x:f t="shared" si="619"/>
        <x:v>0.32318194196201994</x:v>
      </x:c>
      <x:c r="O3371" s="55">
        <x:f t="shared" si="620"/>
        <x:v>69788</x:v>
      </x:c>
      <x:c r="P3371" s="55">
        <x:f t="shared" si="621"/>
        <x:v>12320</x:v>
      </x:c>
      <x:c r="Q3371" s="55">
        <x:f t="shared" si="622"/>
        <x:v>33079.548549050494</x:v>
      </x:c>
      <x:c r="R3371" s="55">
        <x:f t="shared" si="623"/>
        <x:v>4388.4514509495057</x:v>
      </x:c>
      <x:c r="S3371" s="1" t="str">
        <x:f t="shared" si="624"/>
        <x:v>YES</x:v>
      </x:c>
      <x:c r="T3371" s="1">
        <x:f t="shared" si="625"/>
        <x:v>4388.4514509495057</x:v>
      </x:c>
    </x:row>
    <x:row r="3372">
      <x:c r="A3372" s="1"/>
      <x:c r="B3372" s="1"/>
      <x:c r="C3372" s="1"/>
      <x:c r="D3372" s="1"/>
      <x:c r="E3372" s="1"/>
      <x:c r="F3372" s="1"/>
      <x:c r="G3372" s="1"/>
      <x:c r="H3372" s="1"/>
      <x:c r="I3372" s="53">
        <x:f t="shared" si="614"/>
        <x:v>5</x:v>
      </x:c>
      <x:c r="J3372" s="53">
        <x:f t="shared" si="615"/>
        <x:v>2</x:v>
      </x:c>
      <x:c r="K3372" s="53">
        <x:f t="shared" si="616"/>
        <x:v>9</x:v>
      </x:c>
      <x:c r="L3372" s="53">
        <x:f t="shared" si="617"/>
        <x:v>16</x:v>
      </x:c>
      <x:c r="M3372" s="54">
        <x:f t="shared" si="618"/>
        <x:v>1240.6753318657031</x:v>
      </x:c>
      <x:c r="N3372" s="54">
        <x:f t="shared" si="619"/>
        <x:v>0.36158009157340493</x:v>
      </x:c>
      <x:c r="O3372" s="55">
        <x:f t="shared" si="620"/>
        <x:v>72488</x:v>
      </x:c>
      <x:c r="P3372" s="55">
        <x:f t="shared" si="621"/>
        <x:v>13200</x:v>
      </x:c>
      <x:c r="Q3372" s="55">
        <x:f t="shared" si="622"/>
        <x:v>34039.502289335127</x:v>
      </x:c>
      <x:c r="R3372" s="55">
        <x:f t="shared" si="623"/>
        <x:v>5248.497710664873</x:v>
      </x:c>
      <x:c r="S3372" s="1" t="str">
        <x:f t="shared" si="624"/>
        <x:v>YES</x:v>
      </x:c>
      <x:c r="T3372" s="1">
        <x:f t="shared" si="625"/>
        <x:v>5248.497710664873</x:v>
      </x:c>
    </x:row>
    <x:row r="3373">
      <x:c r="A3373" s="1"/>
      <x:c r="B3373" s="1"/>
      <x:c r="C3373" s="1"/>
      <x:c r="D3373" s="1"/>
      <x:c r="E3373" s="1"/>
      <x:c r="F3373" s="1"/>
      <x:c r="G3373" s="1"/>
      <x:c r="H3373" s="1"/>
      <x:c r="I3373" s="53">
        <x:f t="shared" si="614"/>
        <x:v>5</x:v>
      </x:c>
      <x:c r="J3373" s="53">
        <x:f t="shared" si="615"/>
        <x:v>2</x:v>
      </x:c>
      <x:c r="K3373" s="53">
        <x:f t="shared" si="616"/>
        <x:v>10</x:v>
      </x:c>
      <x:c r="L3373" s="53">
        <x:f t="shared" si="617"/>
        <x:v>17</x:v>
      </x:c>
      <x:c r="M3373" s="54">
        <x:f t="shared" si="618"/>
        <x:v>1297.288873348916</x:v>
      </x:c>
      <x:c r="N3373" s="54">
        <x:f t="shared" si="619"/>
        <x:v>0.40089505093674721</x:v>
      </x:c>
      <x:c r="O3373" s="55">
        <x:f t="shared" si="620"/>
        <x:v>75188</x:v>
      </x:c>
      <x:c r="P3373" s="55">
        <x:f t="shared" si="621"/>
        <x:v>14080</x:v>
      </x:c>
      <x:c r="Q3373" s="55">
        <x:f t="shared" si="622"/>
        <x:v>35022.376273418682</x:v>
      </x:c>
      <x:c r="R3373" s="55">
        <x:f t="shared" si="623"/>
        <x:v>6085.6237265813179</x:v>
      </x:c>
      <x:c r="S3373" s="1" t="str">
        <x:f t="shared" si="624"/>
        <x:v>YES</x:v>
      </x:c>
      <x:c r="T3373" s="1">
        <x:f t="shared" si="625"/>
        <x:v>6085.6237265813179</x:v>
      </x:c>
    </x:row>
    <x:row r="3374">
      <x:c r="A3374" s="1"/>
      <x:c r="B3374" s="1"/>
      <x:c r="C3374" s="1"/>
      <x:c r="D3374" s="1"/>
      <x:c r="E3374" s="1"/>
      <x:c r="F3374" s="1"/>
      <x:c r="G3374" s="1"/>
      <x:c r="H3374" s="1"/>
      <x:c r="I3374" s="53" t="n">
        <x:f t="shared" ref="I3374:I3437" si="626">INT((ROW()-ROW($I$46))/((CARROT_CAP+1)*(MESCLUN_CAP+1)))</x:f>
        <x:v>5</x:v>
      </x:c>
      <x:c r="J3374" s="53" t="n">
        <x:f t="shared" ref="J3374:J3437" si="627">MOD(INT((ROW()-ROW($I$46))/(MESCLUN_CAP+1)),CARROT_CAP+1)</x:f>
        <x:v>2</x:v>
      </x:c>
      <x:c r="K3374" s="53" t="n">
        <x:f t="shared" ref="K3374:K3437" si="628">MOD(ROW()-ROW($I$46),MESCLUN_CAP+1)</x:f>
        <x:v>11</x:v>
      </x:c>
      <x:c r="L3374" s="53" t="n">
        <x:f t="shared" ref="L3374:L3437" si="629">SUM(I3374:K3374)</x:f>
        <x:v>18</x:v>
      </x:c>
      <x:c r="M3374" s="54" t="n">
        <x:f t="shared" ref="M3374:M3437" si="630">I3374*TOMATO_HOURS*WEEKS*(1+TOMATO_DIM)^I3374+J3374*CARROT_HOURS*WEEKS*(1+CARROT_DIM)^J3374+K3374*MESCLUN_HOURS*WEEKS*(1+MESCLUN_DIM)^K3374</x:f>
        <x:v>1355.246986442355</x:v>
      </x:c>
      <x:c r="N3374" s="54" t="n">
        <x:f t="shared" ref="N3374:N3437" si="631">MAX(M3374-FARMER_HOURS,0)/TEMP_HOURS_PER_WORKER</x:f>
        <x:v>0.4411437405849687</x:v>
      </x:c>
      <x:c r="O3374" s="55" t="n">
        <x:f t="shared" ref="O3374:O3437" si="632">I3374*TOMATO_PRICE+J3374*CARROT_PRICE+K3374*MESCLUN_PRICE</x:f>
        <x:v>77888</x:v>
      </x:c>
      <x:c r="P3374" s="55" t="n">
        <x:f t="shared" ref="P3374:P3437" si="633">I3374*TOMATO_FERTILIZER+J3374*CARROT_FERTILIZER+K3374*MESCLUN_FERTILIZER</x:f>
        <x:v>14960</x:v>
      </x:c>
      <x:c r="Q3374" s="55" t="n">
        <x:f t="shared" ref="Q3374:Q3437" si="634">MIN(M3374,FARMER_HOURS)*FARMER_RATE+MAX(M3374-FARMER_HOURS,0)*TEMP_RATE</x:f>
        <x:v>36028.59351462422</x:v>
      </x:c>
      <x:c r="R3374" s="55" t="n">
        <x:f t="shared" ref="R3374:R3437" si="635">O3374-P3374-Q3374-FIXED_COST</x:f>
        <x:v>6899.406485375781</x:v>
      </x:c>
      <x:c r="S3374" s="1" t="str">
        <x:f t="shared" ref="S3374:S3437" si="636">IF(AND(L3374&lt;=TOTAL_BED_CAP,N3374&lt;=TEMP_WORKER_CAP),"YES","NO")</x:f>
        <x:v>YES</x:v>
      </x:c>
      <x:c r="T3374" s="1" t="n">
        <x:f t="shared" ref="T3374:T3437" si="637">IF(S3374="YES",R3374,-1E+99)</x:f>
        <x:v>6899.406485375781</x:v>
      </x:c>
    </x:row>
    <x:row r="3375">
      <x:c r="A3375" s="1"/>
      <x:c r="B3375" s="1"/>
      <x:c r="C3375" s="1"/>
      <x:c r="D3375" s="1"/>
      <x:c r="E3375" s="1"/>
      <x:c r="F3375" s="1"/>
      <x:c r="G3375" s="1"/>
      <x:c r="H3375" s="1"/>
      <x:c r="I3375" s="53">
        <x:f t="shared" si="626"/>
        <x:v>5</x:v>
      </x:c>
      <x:c r="J3375" s="53">
        <x:f t="shared" si="627"/>
        <x:v>2</x:v>
      </x:c>
      <x:c r="K3375" s="53">
        <x:f t="shared" si="628"/>
        <x:v>12</x:v>
      </x:c>
      <x:c r="L3375" s="53">
        <x:f t="shared" si="629"/>
        <x:v>19</x:v>
      </x:c>
      <x:c r="M3375" s="54">
        <x:f t="shared" si="630"/>
        <x:v>1414.5744395704196</x:v>
      </x:c>
      <x:c r="N3375" s="54">
        <x:f t="shared" si="631"/>
        <x:v>0.48234336081279139</x:v>
      </x:c>
      <x:c r="O3375" s="55">
        <x:f t="shared" si="632"/>
        <x:v>80588</x:v>
      </x:c>
      <x:c r="P3375" s="55">
        <x:f t="shared" si="633"/>
        <x:v>15840</x:v>
      </x:c>
      <x:c r="Q3375" s="55">
        <x:f t="shared" si="634"/>
        <x:v>37058.584020319788</x:v>
      </x:c>
      <x:c r="R3375" s="55">
        <x:f t="shared" si="635"/>
        <x:v>7689.4159796802123</x:v>
      </x:c>
      <x:c r="S3375" s="1" t="str">
        <x:f t="shared" si="636"/>
        <x:v>YES</x:v>
      </x:c>
      <x:c r="T3375" s="1">
        <x:f t="shared" si="637"/>
        <x:v>7689.4159796802123</x:v>
      </x:c>
    </x:row>
    <x:row r="3376">
      <x:c r="A3376" s="1"/>
      <x:c r="B3376" s="1"/>
      <x:c r="C3376" s="1"/>
      <x:c r="D3376" s="1"/>
      <x:c r="E3376" s="1"/>
      <x:c r="F3376" s="1"/>
      <x:c r="G3376" s="1"/>
      <x:c r="H3376" s="1"/>
      <x:c r="I3376" s="53">
        <x:f t="shared" si="626"/>
        <x:v>5</x:v>
      </x:c>
      <x:c r="J3376" s="53">
        <x:f t="shared" si="627"/>
        <x:v>2</x:v>
      </x:c>
      <x:c r="K3376" s="53">
        <x:f t="shared" si="628"/>
        <x:v>13</x:v>
      </x:c>
      <x:c r="L3376" s="53">
        <x:f t="shared" si="629"/>
        <x:v>20</x:v>
      </x:c>
      <x:c r="M3376" s="54">
        <x:f t="shared" si="630"/>
        <x:v>1475.2964102788037</x:v>
      </x:c>
      <x:c r="N3376" s="54">
        <x:f t="shared" si="631"/>
        <x:v>0.52451139602694696</x:v>
      </x:c>
      <x:c r="O3376" s="55">
        <x:f t="shared" si="632"/>
        <x:v>83288</x:v>
      </x:c>
      <x:c r="P3376" s="55">
        <x:f t="shared" si="633"/>
        <x:v>16720</x:v>
      </x:c>
      <x:c r="Q3376" s="55">
        <x:f t="shared" si="634"/>
        <x:v>38112.78490067368</x:v>
      </x:c>
      <x:c r="R3376" s="55">
        <x:f t="shared" si="635"/>
        <x:v>8455.2150993263203</x:v>
      </x:c>
      <x:c r="S3376" s="1" t="str">
        <x:f t="shared" si="636"/>
        <x:v>YES</x:v>
      </x:c>
      <x:c r="T3376" s="1">
        <x:f t="shared" si="637"/>
        <x:v>8455.2150993263203</x:v>
      </x:c>
    </x:row>
    <x:row r="3377">
      <x:c r="A3377" s="1"/>
      <x:c r="B3377" s="1"/>
      <x:c r="C3377" s="1"/>
      <x:c r="D3377" s="1"/>
      <x:c r="E3377" s="1"/>
      <x:c r="F3377" s="1"/>
      <x:c r="G3377" s="1"/>
      <x:c r="H3377" s="1"/>
      <x:c r="I3377" s="53">
        <x:f t="shared" si="626"/>
        <x:v>5</x:v>
      </x:c>
      <x:c r="J3377" s="53">
        <x:f t="shared" si="627"/>
        <x:v>2</x:v>
      </x:c>
      <x:c r="K3377" s="53">
        <x:f t="shared" si="628"/>
        <x:v>14</x:v>
      </x:c>
      <x:c r="L3377" s="53">
        <x:f t="shared" si="629"/>
        <x:v>21</x:v>
      </x:c>
      <x:c r="M3377" s="54">
        <x:f t="shared" si="630"/>
        <x:v>1537.438491592465</x:v>
      </x:c>
      <x:c r="N3377" s="54">
        <x:f t="shared" si="631"/>
        <x:v>0.56766561916143399</x:v>
      </x:c>
      <x:c r="O3377" s="55">
        <x:f t="shared" si="632"/>
        <x:v>85988</x:v>
      </x:c>
      <x:c r="P3377" s="55">
        <x:f t="shared" si="633"/>
        <x:v>17600</x:v>
      </x:c>
      <x:c r="Q3377" s="55">
        <x:f t="shared" si="634"/>
        <x:v>39191.64047903585</x:v>
      </x:c>
      <x:c r="R3377" s="55">
        <x:f t="shared" si="635"/>
        <x:v>9196.3595209641499</x:v>
      </x:c>
      <x:c r="S3377" s="1" t="str">
        <x:f t="shared" si="636"/>
        <x:v>YES</x:v>
      </x:c>
      <x:c r="T3377" s="1">
        <x:f t="shared" si="637"/>
        <x:v>9196.3595209641499</x:v>
      </x:c>
    </x:row>
    <x:row r="3378">
      <x:c r="A3378" s="1"/>
      <x:c r="B3378" s="1"/>
      <x:c r="C3378" s="1"/>
      <x:c r="D3378" s="1"/>
      <x:c r="E3378" s="1"/>
      <x:c r="F3378" s="1"/>
      <x:c r="G3378" s="1"/>
      <x:c r="H3378" s="1"/>
      <x:c r="I3378" s="53">
        <x:f t="shared" si="626"/>
        <x:v>5</x:v>
      </x:c>
      <x:c r="J3378" s="53">
        <x:f t="shared" si="627"/>
        <x:v>2</x:v>
      </x:c>
      <x:c r="K3378" s="53">
        <x:f t="shared" si="628"/>
        <x:v>15</x:v>
      </x:c>
      <x:c r="L3378" s="53">
        <x:f t="shared" si="629"/>
        <x:v>22</x:v>
      </x:c>
      <x:c r="M3378" s="54">
        <x:f t="shared" si="630"/>
        <x:v>1601.0266984686114</x:v>
      </x:c>
      <x:c r="N3378" s="54">
        <x:f t="shared" si="631"/>
        <x:v>0.61182409615875788</x:v>
      </x:c>
      <x:c r="O3378" s="55">
        <x:f t="shared" si="632"/>
        <x:v>88688</x:v>
      </x:c>
      <x:c r="P3378" s="55">
        <x:f t="shared" si="633"/>
        <x:v>18480</x:v>
      </x:c>
      <x:c r="Q3378" s="55">
        <x:f t="shared" si="634"/>
        <x:v>40295.602403968951</x:v>
      </x:c>
      <x:c r="R3378" s="55">
        <x:f t="shared" si="635"/>
        <x:v>9912.397596031049</x:v>
      </x:c>
      <x:c r="S3378" s="1" t="str">
        <x:f t="shared" si="636"/>
        <x:v>YES</x:v>
      </x:c>
      <x:c r="T3378" s="1">
        <x:f t="shared" si="637"/>
        <x:v>9912.397596031049</x:v>
      </x:c>
    </x:row>
    <x:row r="3379">
      <x:c r="A3379" s="1"/>
      <x:c r="B3379" s="1"/>
      <x:c r="C3379" s="1"/>
      <x:c r="D3379" s="1"/>
      <x:c r="E3379" s="1"/>
      <x:c r="F3379" s="1"/>
      <x:c r="G3379" s="1"/>
      <x:c r="H3379" s="1"/>
      <x:c r="I3379" s="53">
        <x:f t="shared" si="626"/>
        <x:v>5</x:v>
      </x:c>
      <x:c r="J3379" s="53">
        <x:f t="shared" si="627"/>
        <x:v>2</x:v>
      </x:c>
      <x:c r="K3379" s="53">
        <x:f t="shared" si="628"/>
        <x:v>16</x:v>
      </x:c>
      <x:c r="L3379" s="53">
        <x:f t="shared" si="629"/>
        <x:v>23</x:v>
      </x:c>
      <x:c r="M3379" s="54">
        <x:f t="shared" si="630"/>
        <x:v>1666.0874743461004</x:v>
      </x:c>
      <x:c r="N3379" s="54">
        <x:f t="shared" si="631"/>
        <x:v>0.65700519051812534</x:v>
      </x:c>
      <x:c r="O3379" s="55">
        <x:f t="shared" si="632"/>
        <x:v>91388</x:v>
      </x:c>
      <x:c r="P3379" s="55">
        <x:f t="shared" si="633"/>
        <x:v>19360</x:v>
      </x:c>
      <x:c r="Q3379" s="55">
        <x:f t="shared" si="634"/>
        <x:v>41425.129762953133</x:v>
      </x:c>
      <x:c r="R3379" s="55">
        <x:f t="shared" si="635"/>
        <x:v>10602.870237046867</x:v>
      </x:c>
      <x:c r="S3379" s="1" t="str">
        <x:f t="shared" si="636"/>
        <x:v>YES</x:v>
      </x:c>
      <x:c r="T3379" s="1">
        <x:f t="shared" si="637"/>
        <x:v>10602.870237046867</x:v>
      </x:c>
    </x:row>
    <x:row r="3380">
      <x:c r="A3380" s="1"/>
      <x:c r="B3380" s="1"/>
      <x:c r="C3380" s="1"/>
      <x:c r="D3380" s="1"/>
      <x:c r="E3380" s="1"/>
      <x:c r="F3380" s="1"/>
      <x:c r="G3380" s="1"/>
      <x:c r="H3380" s="1"/>
      <x:c r="I3380" s="53">
        <x:f t="shared" si="626"/>
        <x:v>5</x:v>
      </x:c>
      <x:c r="J3380" s="53">
        <x:f t="shared" si="627"/>
        <x:v>2</x:v>
      </x:c>
      <x:c r="K3380" s="53">
        <x:f t="shared" si="628"/>
        <x:v>17</x:v>
      </x:c>
      <x:c r="L3380" s="53">
        <x:f t="shared" si="629"/>
        <x:v>24</x:v>
      </x:c>
      <x:c r="M3380" s="54">
        <x:f t="shared" si="630"/>
        <x:v>1732.6476977926409</x:v>
      </x:c>
      <x:c r="N3380" s="54">
        <x:f t="shared" si="631"/>
        <x:v>0.70322756791155616</x:v>
      </x:c>
      <x:c r="O3380" s="55">
        <x:f t="shared" si="632"/>
        <x:v>94088</x:v>
      </x:c>
      <x:c r="P3380" s="55">
        <x:f t="shared" si="633"/>
        <x:v>20240</x:v>
      </x:c>
      <x:c r="Q3380" s="55">
        <x:f t="shared" si="634"/>
        <x:v>42580.689197788903</x:v>
      </x:c>
      <x:c r="R3380" s="55">
        <x:f t="shared" si="635"/>
        <x:v>11267.310802211097</x:v>
      </x:c>
      <x:c r="S3380" s="1" t="str">
        <x:f t="shared" si="636"/>
        <x:v>YES</x:v>
      </x:c>
      <x:c r="T3380" s="1">
        <x:f t="shared" si="637"/>
        <x:v>11267.310802211097</x:v>
      </x:c>
    </x:row>
    <x:row r="3381">
      <x:c r="A3381" s="1"/>
      <x:c r="B3381" s="1"/>
      <x:c r="C3381" s="1"/>
      <x:c r="D3381" s="1"/>
      <x:c r="E3381" s="1"/>
      <x:c r="F3381" s="1"/>
      <x:c r="G3381" s="1"/>
      <x:c r="H3381" s="1"/>
      <x:c r="I3381" s="53">
        <x:f t="shared" si="626"/>
        <x:v>5</x:v>
      </x:c>
      <x:c r="J3381" s="53">
        <x:f t="shared" si="627"/>
        <x:v>2</x:v>
      </x:c>
      <x:c r="K3381" s="53">
        <x:f t="shared" si="628"/>
        <x:v>18</x:v>
      </x:c>
      <x:c r="L3381" s="53">
        <x:f t="shared" si="629"/>
        <x:v>25</x:v>
      </x:c>
      <x:c r="M3381" s="54">
        <x:f t="shared" si="630"/>
        <x:v>1800.7346892512282</x:v>
      </x:c>
      <x:c r="N3381" s="54">
        <x:f t="shared" si="631"/>
        <x:v>0.75051020086890852</x:v>
      </x:c>
      <x:c r="O3381" s="55">
        <x:f t="shared" si="632"/>
        <x:v>96788</x:v>
      </x:c>
      <x:c r="P3381" s="55">
        <x:f t="shared" si="633"/>
        <x:v>21120</x:v>
      </x:c>
      <x:c r="Q3381" s="55">
        <x:f t="shared" si="634"/>
        <x:v>43762.755021722711</x:v>
      </x:c>
      <x:c r="R3381" s="55">
        <x:f t="shared" si="635"/>
        <x:v>11905.244978277289</x:v>
      </x:c>
      <x:c r="S3381" s="1" t="str">
        <x:f t="shared" si="636"/>
        <x:v>YES</x:v>
      </x:c>
      <x:c r="T3381" s="1">
        <x:f t="shared" si="637"/>
        <x:v>11905.244978277289</x:v>
      </x:c>
    </x:row>
    <x:row r="3382">
      <x:c r="A3382" s="1"/>
      <x:c r="B3382" s="1"/>
      <x:c r="C3382" s="1"/>
      <x:c r="D3382" s="1"/>
      <x:c r="E3382" s="1"/>
      <x:c r="F3382" s="1"/>
      <x:c r="G3382" s="1"/>
      <x:c r="H3382" s="1"/>
      <x:c r="I3382" s="53">
        <x:f t="shared" si="626"/>
        <x:v>5</x:v>
      </x:c>
      <x:c r="J3382" s="53">
        <x:f t="shared" si="627"/>
        <x:v>2</x:v>
      </x:c>
      <x:c r="K3382" s="53">
        <x:f t="shared" si="628"/>
        <x:v>19</x:v>
      </x:c>
      <x:c r="L3382" s="53">
        <x:f t="shared" si="629"/>
        <x:v>26</x:v>
      </x:c>
      <x:c r="M3382" s="54">
        <x:f t="shared" si="630"/>
        <x:v>1870.3762178872498</x:v>
      </x:c>
      <x:c r="N3382" s="54">
        <x:f t="shared" si="631"/>
        <x:v>0.79887237353281237</x:v>
      </x:c>
      <x:c r="O3382" s="55">
        <x:f t="shared" si="632"/>
        <x:v>99488</x:v>
      </x:c>
      <x:c r="P3382" s="55">
        <x:f t="shared" si="633"/>
        <x:v>22000</x:v>
      </x:c>
      <x:c r="Q3382" s="55">
        <x:f t="shared" si="634"/>
        <x:v>44971.809338320309</x:v>
      </x:c>
      <x:c r="R3382" s="55">
        <x:f t="shared" si="635"/>
        <x:v>12516.190661679691</x:v>
      </x:c>
      <x:c r="S3382" s="1" t="str">
        <x:f t="shared" si="636"/>
        <x:v>YES</x:v>
      </x:c>
      <x:c r="T3382" s="1">
        <x:f t="shared" si="637"/>
        <x:v>12516.190661679691</x:v>
      </x:c>
    </x:row>
    <x:row r="3383">
      <x:c r="A3383" s="1"/>
      <x:c r="B3383" s="1"/>
      <x:c r="C3383" s="1"/>
      <x:c r="D3383" s="1"/>
      <x:c r="E3383" s="1"/>
      <x:c r="F3383" s="1"/>
      <x:c r="G3383" s="1"/>
      <x:c r="H3383" s="1"/>
      <x:c r="I3383" s="53">
        <x:f t="shared" si="626"/>
        <x:v>5</x:v>
      </x:c>
      <x:c r="J3383" s="53">
        <x:f t="shared" si="627"/>
        <x:v>2</x:v>
      </x:c>
      <x:c r="K3383" s="53">
        <x:f t="shared" si="628"/>
        <x:v>20</x:v>
      </x:c>
      <x:c r="L3383" s="53">
        <x:f t="shared" si="629"/>
        <x:v>27</x:v>
      </x:c>
      <x:c r="M3383" s="54">
        <x:f t="shared" si="630"/>
        <x:v>1941.6005085377269</x:v>
      </x:c>
      <x:c r="N3383" s="54">
        <x:f t="shared" si="631"/>
        <x:v>0.84833368648453256</x:v>
      </x:c>
      <x:c r="O3383" s="55">
        <x:f t="shared" si="632"/>
        <x:v>102188</x:v>
      </x:c>
      <x:c r="P3383" s="55">
        <x:f t="shared" si="633"/>
        <x:v>22880</x:v>
      </x:c>
      <x:c r="Q3383" s="55">
        <x:f t="shared" si="634"/>
        <x:v>46208.342162113317</x:v>
      </x:c>
      <x:c r="R3383" s="55">
        <x:f t="shared" si="635"/>
        <x:v>13099.657837886683</x:v>
      </x:c>
      <x:c r="S3383" s="1" t="str">
        <x:f t="shared" si="636"/>
        <x:v>YES</x:v>
      </x:c>
      <x:c r="T3383" s="1">
        <x:f t="shared" si="637"/>
        <x:v>13099.657837886683</x:v>
      </x:c>
    </x:row>
    <x:row r="3384">
      <x:c r="A3384" s="1"/>
      <x:c r="B3384" s="1"/>
      <x:c r="C3384" s="1"/>
      <x:c r="D3384" s="1"/>
      <x:c r="E3384" s="1"/>
      <x:c r="F3384" s="1"/>
      <x:c r="G3384" s="1"/>
      <x:c r="H3384" s="1"/>
      <x:c r="I3384" s="53">
        <x:f t="shared" si="626"/>
        <x:v>5</x:v>
      </x:c>
      <x:c r="J3384" s="53">
        <x:f t="shared" si="627"/>
        <x:v>2</x:v>
      </x:c>
      <x:c r="K3384" s="53">
        <x:f t="shared" si="628"/>
        <x:v>21</x:v>
      </x:c>
      <x:c r="L3384" s="53">
        <x:f t="shared" si="629"/>
        <x:v>28</x:v>
      </x:c>
      <x:c r="M3384" s="54">
        <x:f t="shared" si="630"/>
        <x:v>2014.4362487641706</x:v>
      </x:c>
      <x:c r="N3384" s="54">
        <x:f t="shared" si="631"/>
        <x:v>0.89891406164178511</x:v>
      </x:c>
      <x:c r="O3384" s="55">
        <x:f t="shared" si="632"/>
        <x:v>104888</x:v>
      </x:c>
      <x:c r="P3384" s="55">
        <x:f t="shared" si="633"/>
        <x:v>23760</x:v>
      </x:c>
      <x:c r="Q3384" s="55">
        <x:f t="shared" si="634"/>
        <x:v>47472.851541044627</x:v>
      </x:c>
      <x:c r="R3384" s="55">
        <x:f t="shared" si="635"/>
        <x:v>13655.148458955373</x:v>
      </x:c>
      <x:c r="S3384" s="1" t="str">
        <x:f t="shared" si="636"/>
        <x:v>YES</x:v>
      </x:c>
      <x:c r="T3384" s="1">
        <x:f t="shared" si="637"/>
        <x:v>13655.148458955373</x:v>
      </x:c>
    </x:row>
    <x:row r="3385">
      <x:c r="A3385" s="1"/>
      <x:c r="B3385" s="1"/>
      <x:c r="C3385" s="1"/>
      <x:c r="D3385" s="1"/>
      <x:c r="E3385" s="1"/>
      <x:c r="F3385" s="1"/>
      <x:c r="G3385" s="1"/>
      <x:c r="H3385" s="1"/>
      <x:c r="I3385" s="53">
        <x:f t="shared" si="626"/>
        <x:v>5</x:v>
      </x:c>
      <x:c r="J3385" s="53">
        <x:f t="shared" si="627"/>
        <x:v>2</x:v>
      </x:c>
      <x:c r="K3385" s="53">
        <x:f t="shared" si="628"/>
        <x:v>22</x:v>
      </x:c>
      <x:c r="L3385" s="53">
        <x:f t="shared" si="629"/>
        <x:v>29</x:v>
      </x:c>
      <x:c r="M3385" s="54">
        <x:f t="shared" si="630"/>
        <x:v>2088.9125960105666</x:v>
      </x:c>
      <x:c r="N3385" s="54">
        <x:f t="shared" si="631"/>
        <x:v>0.95063374722956018</x:v>
      </x:c>
      <x:c r="O3385" s="55">
        <x:f t="shared" si="632"/>
        <x:v>107588</x:v>
      </x:c>
      <x:c r="P3385" s="55">
        <x:f t="shared" si="633"/>
        <x:v>24640</x:v>
      </x:c>
      <x:c r="Q3385" s="55">
        <x:f t="shared" si="634"/>
        <x:v>48765.843680739003</x:v>
      </x:c>
      <x:c r="R3385" s="55">
        <x:f t="shared" si="635"/>
        <x:v>14182.156319260997</x:v>
      </x:c>
      <x:c r="S3385" s="1" t="str">
        <x:f t="shared" si="636"/>
        <x:v>YES</x:v>
      </x:c>
      <x:c r="T3385" s="1">
        <x:f t="shared" si="637"/>
        <x:v>14182.156319260997</x:v>
      </x:c>
    </x:row>
    <x:row r="3386">
      <x:c r="A3386" s="1"/>
      <x:c r="B3386" s="1"/>
      <x:c r="C3386" s="1"/>
      <x:c r="D3386" s="1"/>
      <x:c r="E3386" s="1"/>
      <x:c r="F3386" s="1"/>
      <x:c r="G3386" s="1"/>
      <x:c r="H3386" s="1"/>
      <x:c r="I3386" s="53">
        <x:f t="shared" si="626"/>
        <x:v>5</x:v>
      </x:c>
      <x:c r="J3386" s="53">
        <x:f t="shared" si="627"/>
        <x:v>2</x:v>
      </x:c>
      <x:c r="K3386" s="53">
        <x:f t="shared" si="628"/>
        <x:v>23</x:v>
      </x:c>
      <x:c r="L3386" s="53">
        <x:f t="shared" si="629"/>
        <x:v>30</x:v>
      </x:c>
      <x:c r="M3386" s="54">
        <x:f t="shared" si="630"/>
        <x:v>2165.0591848680033</x:v>
      </x:c>
      <x:c r="N3386" s="54">
        <x:f t="shared" si="631"/>
        <x:v>1.0035133228250024</x:v>
      </x:c>
      <x:c r="O3386" s="55">
        <x:f t="shared" si="632"/>
        <x:v>110288</x:v>
      </x:c>
      <x:c r="P3386" s="55">
        <x:f t="shared" si="633"/>
        <x:v>25520</x:v>
      </x:c>
      <x:c r="Q3386" s="55">
        <x:f t="shared" si="634"/>
        <x:v>50087.833070625056</x:v>
      </x:c>
      <x:c r="R3386" s="55">
        <x:f t="shared" si="635"/>
        <x:v>14680.166929374944</x:v>
      </x:c>
      <x:c r="S3386" s="1" t="str">
        <x:f t="shared" si="636"/>
        <x:v>YES</x:v>
      </x:c>
      <x:c r="T3386" s="1">
        <x:f t="shared" si="637"/>
        <x:v>14680.166929374944</x:v>
      </x:c>
    </x:row>
    <x:row r="3387">
      <x:c r="A3387" s="1"/>
      <x:c r="B3387" s="1"/>
      <x:c r="C3387" s="1"/>
      <x:c r="D3387" s="1"/>
      <x:c r="E3387" s="1"/>
      <x:c r="F3387" s="1"/>
      <x:c r="G3387" s="1"/>
      <x:c r="H3387" s="1"/>
      <x:c r="I3387" s="53">
        <x:f t="shared" si="626"/>
        <x:v>5</x:v>
      </x:c>
      <x:c r="J3387" s="53">
        <x:f t="shared" si="627"/>
        <x:v>2</x:v>
      </x:c>
      <x:c r="K3387" s="53">
        <x:f t="shared" si="628"/>
        <x:v>24</x:v>
      </x:c>
      <x:c r="L3387" s="53">
        <x:f t="shared" si="629"/>
        <x:v>31</x:v>
      </x:c>
      <x:c r="M3387" s="54">
        <x:f t="shared" si="630"/>
        <x:v>2242.9061344474994</x:v>
      </x:c>
      <x:c r="N3387" s="54">
        <x:f t="shared" si="631"/>
        <x:v>1.0575737044774303</x:v>
      </x:c>
      <x:c r="O3387" s="55">
        <x:f t="shared" si="632"/>
        <x:v>112988</x:v>
      </x:c>
      <x:c r="P3387" s="55">
        <x:f t="shared" si="633"/>
        <x:v>26400</x:v>
      </x:c>
      <x:c r="Q3387" s="55">
        <x:f t="shared" si="634"/>
        <x:v>51439.342611935754</x:v>
      </x:c>
      <x:c r="R3387" s="55">
        <x:f t="shared" si="635"/>
        <x:v>15148.657388064246</x:v>
      </x:c>
      <x:c r="S3387" s="1" t="str">
        <x:f t="shared" si="636"/>
        <x:v>YES</x:v>
      </x:c>
      <x:c r="T3387" s="1">
        <x:f t="shared" si="637"/>
        <x:v>15148.657388064246</x:v>
      </x:c>
    </x:row>
    <x:row r="3388">
      <x:c r="A3388" s="1"/>
      <x:c r="B3388" s="1"/>
      <x:c r="C3388" s="1"/>
      <x:c r="D3388" s="1"/>
      <x:c r="E3388" s="1"/>
      <x:c r="F3388" s="1"/>
      <x:c r="G3388" s="1"/>
      <x:c r="H3388" s="1"/>
      <x:c r="I3388" s="53">
        <x:f t="shared" si="626"/>
        <x:v>5</x:v>
      </x:c>
      <x:c r="J3388" s="53">
        <x:f t="shared" si="627"/>
        <x:v>2</x:v>
      </x:c>
      <x:c r="K3388" s="53">
        <x:f t="shared" si="628"/>
        <x:v>25</x:v>
      </x:c>
      <x:c r="L3388" s="53">
        <x:f t="shared" si="629"/>
        <x:v>32</x:v>
      </x:c>
      <x:c r="M3388" s="54">
        <x:f t="shared" si="630"/>
        <x:v>2322.4840558625965</x:v>
      </x:c>
      <x:c r="N3388" s="54">
        <x:f t="shared" si="631"/>
        <x:v>1.1128361499045809</x:v>
      </x:c>
      <x:c r="O3388" s="55">
        <x:f t="shared" si="632"/>
        <x:v>115688</x:v>
      </x:c>
      <x:c r="P3388" s="55">
        <x:f t="shared" si="633"/>
        <x:v>27280</x:v>
      </x:c>
      <x:c r="Q3388" s="55">
        <x:f t="shared" si="634"/>
        <x:v>52820.903747614517</x:v>
      </x:c>
      <x:c r="R3388" s="55">
        <x:f t="shared" si="635"/>
        <x:v>15587.096252385483</x:v>
      </x:c>
      <x:c r="S3388" s="1" t="str">
        <x:f t="shared" si="636"/>
        <x:v>YES</x:v>
      </x:c>
      <x:c r="T3388" s="1">
        <x:f t="shared" si="637"/>
        <x:v>15587.096252385483</x:v>
      </x:c>
    </x:row>
    <x:row r="3389">
      <x:c r="A3389" s="1"/>
      <x:c r="B3389" s="1"/>
      <x:c r="C3389" s="1"/>
      <x:c r="D3389" s="1"/>
      <x:c r="E3389" s="1"/>
      <x:c r="F3389" s="1"/>
      <x:c r="G3389" s="1"/>
      <x:c r="H3389" s="1"/>
      <x:c r="I3389" s="53">
        <x:f t="shared" si="626"/>
        <x:v>5</x:v>
      </x:c>
      <x:c r="J3389" s="53">
        <x:f t="shared" si="627"/>
        <x:v>2</x:v>
      </x:c>
      <x:c r="K3389" s="53">
        <x:f t="shared" si="628"/>
        <x:v>26</x:v>
      </x:c>
      <x:c r="L3389" s="53">
        <x:f t="shared" si="629"/>
        <x:v>33</x:v>
      </x:c>
      <x:c r="M3389" s="54">
        <x:f t="shared" si="630"/>
        <x:v>2403.8240598233147</x:v>
      </x:c>
      <x:c r="N3389" s="54">
        <x:f t="shared" si="631"/>
        <x:v>1.1693222637661906</x:v>
      </x:c>
      <x:c r="O3389" s="55">
        <x:f t="shared" si="632"/>
        <x:v>118388</x:v>
      </x:c>
      <x:c r="P3389" s="55">
        <x:f t="shared" si="633"/>
        <x:v>28160</x:v>
      </x:c>
      <x:c r="Q3389" s="55">
        <x:f t="shared" si="634"/>
        <x:v>54233.056594154768</x:v>
      </x:c>
      <x:c r="R3389" s="55">
        <x:f t="shared" si="635"/>
        <x:v>15994.943405845232</x:v>
      </x:c>
      <x:c r="S3389" s="1" t="str">
        <x:f t="shared" si="636"/>
        <x:v>YES</x:v>
      </x:c>
      <x:c r="T3389" s="1">
        <x:f t="shared" si="637"/>
        <x:v>15994.943405845232</x:v>
      </x:c>
    </x:row>
    <x:row r="3390">
      <x:c r="A3390" s="1"/>
      <x:c r="B3390" s="1"/>
      <x:c r="C3390" s="1"/>
      <x:c r="D3390" s="1"/>
      <x:c r="E3390" s="1"/>
      <x:c r="F3390" s="1"/>
      <x:c r="G3390" s="1"/>
      <x:c r="H3390" s="1"/>
      <x:c r="I3390" s="53">
        <x:f t="shared" si="626"/>
        <x:v>5</x:v>
      </x:c>
      <x:c r="J3390" s="53">
        <x:f t="shared" si="627"/>
        <x:v>2</x:v>
      </x:c>
      <x:c r="K3390" s="53">
        <x:f t="shared" si="628"/>
        <x:v>27</x:v>
      </x:c>
      <x:c r="L3390" s="53">
        <x:f t="shared" si="629"/>
        <x:v>34</x:v>
      </x:c>
      <x:c r="M3390" s="54">
        <x:f t="shared" si="630"/>
        <x:v>2486.9577643430712</x:v>
      </x:c>
      <x:c r="N3390" s="54">
        <x:f t="shared" si="631"/>
        <x:v>1.2270540030160217</x:v>
      </x:c>
      <x:c r="O3390" s="55">
        <x:f t="shared" si="632"/>
        <x:v>121088</x:v>
      </x:c>
      <x:c r="P3390" s="55">
        <x:f t="shared" si="633"/>
        <x:v>29040</x:v>
      </x:c>
      <x:c r="Q3390" s="55">
        <x:f t="shared" si="634"/>
        <x:v>55676.350075400536</x:v>
      </x:c>
      <x:c r="R3390" s="55">
        <x:f t="shared" si="635"/>
        <x:v>16371.649924599464</x:v>
      </x:c>
      <x:c r="S3390" s="1" t="str">
        <x:f t="shared" si="636"/>
        <x:v>YES</x:v>
      </x:c>
      <x:c r="T3390" s="1">
        <x:f t="shared" si="637"/>
        <x:v>16371.649924599464</x:v>
      </x:c>
    </x:row>
    <x:row r="3391">
      <x:c r="A3391" s="1"/>
      <x:c r="B3391" s="1"/>
      <x:c r="C3391" s="1"/>
      <x:c r="D3391" s="1"/>
      <x:c r="E3391" s="1"/>
      <x:c r="F3391" s="1"/>
      <x:c r="G3391" s="1"/>
      <x:c r="H3391" s="1"/>
      <x:c r="I3391" s="53">
        <x:f t="shared" si="626"/>
        <x:v>5</x:v>
      </x:c>
      <x:c r="J3391" s="53">
        <x:f t="shared" si="627"/>
        <x:v>2</x:v>
      </x:c>
      <x:c r="K3391" s="53">
        <x:f t="shared" si="628"/>
        <x:v>28</x:v>
      </x:c>
      <x:c r="L3391" s="53">
        <x:f t="shared" si="629"/>
        <x:v>35</x:v>
      </x:c>
      <x:c r="M3391" s="54">
        <x:f t="shared" si="630"/>
        <x:v>2571.9173025602249</x:v>
      </x:c>
      <x:c r="N3391" s="54">
        <x:f t="shared" si="631"/>
        <x:v>1.2860536823334896</x:v>
      </x:c>
      <x:c r="O3391" s="55">
        <x:f t="shared" si="632"/>
        <x:v>123788</x:v>
      </x:c>
      <x:c r="P3391" s="55">
        <x:f t="shared" si="633"/>
        <x:v>29920</x:v>
      </x:c>
      <x:c r="Q3391" s="55">
        <x:f t="shared" si="634"/>
        <x:v>57151.342058337235</x:v>
      </x:c>
      <x:c r="R3391" s="55">
        <x:f t="shared" si="635"/>
        <x:v>16716.657941662765</x:v>
      </x:c>
      <x:c r="S3391" s="1" t="str">
        <x:f t="shared" si="636"/>
        <x:v>YES</x:v>
      </x:c>
      <x:c r="T3391" s="1">
        <x:f t="shared" si="637"/>
        <x:v>16716.657941662765</x:v>
      </x:c>
    </x:row>
    <x:row r="3392">
      <x:c r="A3392" s="1"/>
      <x:c r="B3392" s="1"/>
      <x:c r="C3392" s="1"/>
      <x:c r="D3392" s="1"/>
      <x:c r="E3392" s="1"/>
      <x:c r="F3392" s="1"/>
      <x:c r="G3392" s="1"/>
      <x:c r="H3392" s="1"/>
      <x:c r="I3392" s="53">
        <x:f t="shared" si="626"/>
        <x:v>5</x:v>
      </x:c>
      <x:c r="J3392" s="53">
        <x:f t="shared" si="627"/>
        <x:v>2</x:v>
      </x:c>
      <x:c r="K3392" s="53">
        <x:f t="shared" si="628"/>
        <x:v>29</x:v>
      </x:c>
      <x:c r="L3392" s="53">
        <x:f t="shared" si="629"/>
        <x:v>36</x:v>
      </x:c>
      <x:c r="M3392" s="54">
        <x:f t="shared" si="630"/>
        <x:v>2658.7353306758787</x:v>
      </x:c>
      <x:c r="N3392" s="54">
        <x:f t="shared" si="631"/>
        <x:v>1.3463439796360268</x:v>
      </x:c>
      <x:c r="O3392" s="55">
        <x:f t="shared" si="632"/>
        <x:v>126488</x:v>
      </x:c>
      <x:c r="P3392" s="55">
        <x:f t="shared" si="633"/>
        <x:v>30800</x:v>
      </x:c>
      <x:c r="Q3392" s="55">
        <x:f t="shared" si="634"/>
        <x:v>58658.599490900669</x:v>
      </x:c>
      <x:c r="R3392" s="55">
        <x:f t="shared" si="635"/>
        <x:v>17029.400509099331</x:v>
      </x:c>
      <x:c r="S3392" s="1" t="str">
        <x:f t="shared" si="636"/>
        <x:v>YES</x:v>
      </x:c>
      <x:c r="T3392" s="1">
        <x:f t="shared" si="637"/>
        <x:v>17029.400509099331</x:v>
      </x:c>
    </x:row>
    <x:row r="3393">
      <x:c r="A3393" s="1"/>
      <x:c r="B3393" s="1"/>
      <x:c r="C3393" s="1"/>
      <x:c r="D3393" s="1"/>
      <x:c r="E3393" s="1"/>
      <x:c r="F3393" s="1"/>
      <x:c r="G3393" s="1"/>
      <x:c r="H3393" s="1"/>
      <x:c r="I3393" s="53">
        <x:f t="shared" si="626"/>
        <x:v>5</x:v>
      </x:c>
      <x:c r="J3393" s="53">
        <x:f t="shared" si="627"/>
        <x:v>2</x:v>
      </x:c>
      <x:c r="K3393" s="53">
        <x:f t="shared" si="628"/>
        <x:v>30</x:v>
      </x:c>
      <x:c r="L3393" s="53">
        <x:f t="shared" si="629"/>
        <x:v>37</x:v>
      </x:c>
      <x:c r="M3393" s="54">
        <x:f t="shared" si="630"/>
        <x:v>2747.4450360096489</x:v>
      </x:c>
      <x:c r="N3393" s="54">
        <x:f t="shared" si="631"/>
        <x:v>1.4079479416733673</x:v>
      </x:c>
      <x:c r="O3393" s="55">
        <x:f t="shared" si="632"/>
        <x:v>129188</x:v>
      </x:c>
      <x:c r="P3393" s="55">
        <x:f t="shared" si="633"/>
        <x:v>31680</x:v>
      </x:c>
      <x:c r="Q3393" s="55">
        <x:f t="shared" si="634"/>
        <x:v>60198.698541834179</x:v>
      </x:c>
      <x:c r="R3393" s="55">
        <x:f t="shared" si="635"/>
        <x:v>17309.301458165821</x:v>
      </x:c>
      <x:c r="S3393" s="1" t="str">
        <x:f t="shared" si="636"/>
        <x:v>YES</x:v>
      </x:c>
      <x:c r="T3393" s="1">
        <x:f t="shared" si="637"/>
        <x:v>17309.301458165821</x:v>
      </x:c>
    </x:row>
    <x:row r="3394">
      <x:c r="A3394" s="1"/>
      <x:c r="B3394" s="1"/>
      <x:c r="C3394" s="1"/>
      <x:c r="D3394" s="1"/>
      <x:c r="E3394" s="1"/>
      <x:c r="F3394" s="1"/>
      <x:c r="G3394" s="1"/>
      <x:c r="H3394" s="1"/>
      <x:c r="I3394" s="53">
        <x:f t="shared" si="626"/>
        <x:v>5</x:v>
      </x:c>
      <x:c r="J3394" s="53">
        <x:f t="shared" si="627"/>
        <x:v>3</x:v>
      </x:c>
      <x:c r="K3394" s="53">
        <x:f t="shared" si="628"/>
        <x:v>0</x:v>
      </x:c>
      <x:c r="L3394" s="53">
        <x:f t="shared" si="629"/>
        <x:v>8</x:v>
      </x:c>
      <x:c r="M3394" s="54">
        <x:f t="shared" si="630"/>
        <x:v>821.64965625000025</x:v>
      </x:c>
      <x:c r="N3394" s="54">
        <x:f t="shared" si="631"/>
        <x:v>7.0590039062500179E-2</x:v>
      </x:c>
      <x:c r="O3394" s="55">
        <x:f t="shared" si="632"/>
        <x:v>50282</x:v>
      </x:c>
      <x:c r="P3394" s="55">
        <x:f t="shared" si="633"/>
        <x:v>5720</x:v>
      </x:c>
      <x:c r="Q3394" s="55">
        <x:f t="shared" si="634"/>
        <x:v>26764.750976562504</x:v>
      </x:c>
      <x:c r="R3394" s="55">
        <x:f t="shared" si="635"/>
        <x:v>-2202.7509765625036</x:v>
      </x:c>
      <x:c r="S3394" s="1" t="str">
        <x:f t="shared" si="636"/>
        <x:v>YES</x:v>
      </x:c>
      <x:c r="T3394" s="1">
        <x:f t="shared" si="637"/>
        <x:v>-2202.7509765625036</x:v>
      </x:c>
    </x:row>
    <x:row r="3395">
      <x:c r="A3395" s="1"/>
      <x:c r="B3395" s="1"/>
      <x:c r="C3395" s="1"/>
      <x:c r="D3395" s="1"/>
      <x:c r="E3395" s="1"/>
      <x:c r="F3395" s="1"/>
      <x:c r="G3395" s="1"/>
      <x:c r="H3395" s="1"/>
      <x:c r="I3395" s="53">
        <x:f t="shared" si="626"/>
        <x:v>5</x:v>
      </x:c>
      <x:c r="J3395" s="53">
        <x:f t="shared" si="627"/>
        <x:v>3</x:v>
      </x:c>
      <x:c r="K3395" s="53">
        <x:f t="shared" si="628"/>
        <x:v>1</x:v>
      </x:c>
      <x:c r="L3395" s="53">
        <x:f t="shared" si="629"/>
        <x:v>9</x:v>
      </x:c>
      <x:c r="M3395" s="54">
        <x:f t="shared" si="630"/>
        <x:v>867.21215625000025</x:v>
      </x:c>
      <x:c r="N3395" s="54">
        <x:f t="shared" si="631"/>
        <x:v>0.10223066406250017</x:v>
      </x:c>
      <x:c r="O3395" s="55">
        <x:f t="shared" si="632"/>
        <x:v>52982</x:v>
      </x:c>
      <x:c r="P3395" s="55">
        <x:f t="shared" si="633"/>
        <x:v>6600</x:v>
      </x:c>
      <x:c r="Q3395" s="55">
        <x:f t="shared" si="634"/>
        <x:v>27555.766601562504</x:v>
      </x:c>
      <x:c r="R3395" s="55">
        <x:f t="shared" si="635"/>
        <x:v>-1173.7666015625036</x:v>
      </x:c>
      <x:c r="S3395" s="1" t="str">
        <x:f t="shared" si="636"/>
        <x:v>YES</x:v>
      </x:c>
      <x:c r="T3395" s="1">
        <x:f t="shared" si="637"/>
        <x:v>-1173.7666015625036</x:v>
      </x:c>
    </x:row>
    <x:row r="3396">
      <x:c r="A3396" s="1"/>
      <x:c r="B3396" s="1"/>
      <x:c r="C3396" s="1"/>
      <x:c r="D3396" s="1"/>
      <x:c r="E3396" s="1"/>
      <x:c r="F3396" s="1"/>
      <x:c r="G3396" s="1"/>
      <x:c r="H3396" s="1"/>
      <x:c r="I3396" s="53">
        <x:f t="shared" si="626"/>
        <x:v>5</x:v>
      </x:c>
      <x:c r="J3396" s="53">
        <x:f t="shared" si="627"/>
        <x:v>3</x:v>
      </x:c>
      <x:c r="K3396" s="53">
        <x:f t="shared" si="628"/>
        <x:v>2</x:v>
      </x:c>
      <x:c r="L3396" s="53">
        <x:f t="shared" si="629"/>
        <x:v>10</x:v>
      </x:c>
      <x:c r="M3396" s="54">
        <x:f t="shared" si="630"/>
        <x:v>913.91371875000027</x:v>
      </x:c>
      <x:c r="N3396" s="54">
        <x:f t="shared" si="631"/>
        <x:v>0.13466230468750018</x:v>
      </x:c>
      <x:c r="O3396" s="55">
        <x:f t="shared" si="632"/>
        <x:v>55682</x:v>
      </x:c>
      <x:c r="P3396" s="55">
        <x:f t="shared" si="633"/>
        <x:v>7480</x:v>
      </x:c>
      <x:c r="Q3396" s="55">
        <x:f t="shared" si="634"/>
        <x:v>28366.557617187504</x:v>
      </x:c>
      <x:c r="R3396" s="55">
        <x:f t="shared" si="635"/>
        <x:v>-164.55761718750364</x:v>
      </x:c>
      <x:c r="S3396" s="1" t="str">
        <x:f t="shared" si="636"/>
        <x:v>YES</x:v>
      </x:c>
      <x:c r="T3396" s="1">
        <x:f t="shared" si="637"/>
        <x:v>-164.55761718750364</x:v>
      </x:c>
    </x:row>
    <x:row r="3397">
      <x:c r="A3397" s="1"/>
      <x:c r="B3397" s="1"/>
      <x:c r="C3397" s="1"/>
      <x:c r="D3397" s="1"/>
      <x:c r="E3397" s="1"/>
      <x:c r="F3397" s="1"/>
      <x:c r="G3397" s="1"/>
      <x:c r="H3397" s="1"/>
      <x:c r="I3397" s="53">
        <x:f t="shared" si="626"/>
        <x:v>5</x:v>
      </x:c>
      <x:c r="J3397" s="53">
        <x:f t="shared" si="627"/>
        <x:v>3</x:v>
      </x:c>
      <x:c r="K3397" s="53">
        <x:f t="shared" si="628"/>
        <x:v>3</x:v>
      </x:c>
      <x:c r="L3397" s="53">
        <x:f t="shared" si="629"/>
        <x:v>11</x:v>
      </x:c>
      <x:c r="M3397" s="54">
        <x:f t="shared" si="630"/>
        <x:v>961.7757011718752</x:v>
      </x:c>
      <x:c r="N3397" s="54">
        <x:f t="shared" si="631"/>
        <x:v>0.16789979248046888</x:v>
      </x:c>
      <x:c r="O3397" s="55">
        <x:f t="shared" si="632"/>
        <x:v>58382</x:v>
      </x:c>
      <x:c r="P3397" s="55">
        <x:f t="shared" si="633"/>
        <x:v>8360</x:v>
      </x:c>
      <x:c r="Q3397" s="55">
        <x:f t="shared" si="634"/>
        <x:v>29197.494812011722</x:v>
      </x:c>
      <x:c r="R3397" s="55">
        <x:f t="shared" si="635"/>
        <x:v>824.50518798827761</x:v>
      </x:c>
      <x:c r="S3397" s="1" t="str">
        <x:f t="shared" si="636"/>
        <x:v>YES</x:v>
      </x:c>
      <x:c r="T3397" s="1">
        <x:f t="shared" si="637"/>
        <x:v>824.50518798827761</x:v>
      </x:c>
    </x:row>
    <x:row r="3398">
      <x:c r="A3398" s="1"/>
      <x:c r="B3398" s="1"/>
      <x:c r="C3398" s="1"/>
      <x:c r="D3398" s="1"/>
      <x:c r="E3398" s="1"/>
      <x:c r="F3398" s="1"/>
      <x:c r="G3398" s="1"/>
      <x:c r="H3398" s="1"/>
      <x:c r="I3398" s="53">
        <x:f t="shared" si="626"/>
        <x:v>5</x:v>
      </x:c>
      <x:c r="J3398" s="53">
        <x:f t="shared" si="627"/>
        <x:v>3</x:v>
      </x:c>
      <x:c r="K3398" s="53">
        <x:f t="shared" si="628"/>
        <x:v>4</x:v>
      </x:c>
      <x:c r="L3398" s="53">
        <x:f t="shared" si="629"/>
        <x:v>12</x:v>
      </x:c>
      <x:c r="M3398" s="54">
        <x:f t="shared" si="630"/>
        <x:v>1010.8198168945315</x:v>
      </x:c>
      <x:c r="N3398" s="54">
        <x:f t="shared" si="631"/>
        <x:v>0.201958206176758</x:v>
      </x:c>
      <x:c r="O3398" s="55">
        <x:f t="shared" si="632"/>
        <x:v>61082</x:v>
      </x:c>
      <x:c r="P3398" s="55">
        <x:f t="shared" si="633"/>
        <x:v>9240</x:v>
      </x:c>
      <x:c r="Q3398" s="55">
        <x:f t="shared" si="634"/>
        <x:v>30048.955154418949</x:v>
      </x:c>
      <x:c r="R3398" s="55">
        <x:f t="shared" si="635"/>
        <x:v>1793.044845581051</x:v>
      </x:c>
      <x:c r="S3398" s="1" t="str">
        <x:f t="shared" si="636"/>
        <x:v>YES</x:v>
      </x:c>
      <x:c r="T3398" s="1">
        <x:f t="shared" si="637"/>
        <x:v>1793.044845581051</x:v>
      </x:c>
    </x:row>
    <x:row r="3399">
      <x:c r="A3399" s="1"/>
      <x:c r="B3399" s="1"/>
      <x:c r="C3399" s="1"/>
      <x:c r="D3399" s="1"/>
      <x:c r="E3399" s="1"/>
      <x:c r="F3399" s="1"/>
      <x:c r="G3399" s="1"/>
      <x:c r="H3399" s="1"/>
      <x:c r="I3399" s="53">
        <x:f t="shared" si="626"/>
        <x:v>5</x:v>
      </x:c>
      <x:c r="J3399" s="53">
        <x:f t="shared" si="627"/>
        <x:v>3</x:v>
      </x:c>
      <x:c r="K3399" s="53">
        <x:f t="shared" si="628"/>
        <x:v>5</x:v>
      </x:c>
      <x:c r="L3399" s="53">
        <x:f t="shared" si="629"/>
        <x:v>13</x:v>
      </x:c>
      <x:c r="M3399" s="54">
        <x:f t="shared" si="630"/>
        <x:v>1061.068140815735</x:v>
      </x:c>
      <x:c r="N3399" s="54">
        <x:f t="shared" si="631"/>
        <x:v>0.23685287556648263</x:v>
      </x:c>
      <x:c r="O3399" s="55">
        <x:f t="shared" si="632"/>
        <x:v>63782</x:v>
      </x:c>
      <x:c r="P3399" s="55">
        <x:f t="shared" si="633"/>
        <x:v>10120</x:v>
      </x:c>
      <x:c r="Q3399" s="55">
        <x:f t="shared" si="634"/>
        <x:v>30921.321889162064</x:v>
      </x:c>
      <x:c r="R3399" s="55">
        <x:f t="shared" si="635"/>
        <x:v>2740.6781108379364</x:v>
      </x:c>
      <x:c r="S3399" s="1" t="str">
        <x:f t="shared" si="636"/>
        <x:v>YES</x:v>
      </x:c>
      <x:c r="T3399" s="1">
        <x:f t="shared" si="637"/>
        <x:v>2740.6781108379364</x:v>
      </x:c>
    </x:row>
    <x:row r="3400">
      <x:c r="A3400" s="1"/>
      <x:c r="B3400" s="1"/>
      <x:c r="C3400" s="1"/>
      <x:c r="D3400" s="1"/>
      <x:c r="E3400" s="1"/>
      <x:c r="F3400" s="1"/>
      <x:c r="G3400" s="1"/>
      <x:c r="H3400" s="1"/>
      <x:c r="I3400" s="53">
        <x:f t="shared" si="626"/>
        <x:v>5</x:v>
      </x:c>
      <x:c r="J3400" s="53">
        <x:f t="shared" si="627"/>
        <x:v>3</x:v>
      </x:c>
      <x:c r="K3400" s="53">
        <x:f t="shared" si="628"/>
        <x:v>6</x:v>
      </x:c>
      <x:c r="L3400" s="53">
        <x:f t="shared" si="629"/>
        <x:v>14</x:v>
      </x:c>
      <x:c r="M3400" s="54">
        <x:f t="shared" si="630"/>
        <x:v>1112.5431149973681</x:v>
      </x:c>
      <x:c r="N3400" s="54">
        <x:f t="shared" si="631"/>
        <x:v>0.27259938541483897</x:v>
      </x:c>
      <x:c r="O3400" s="55">
        <x:f t="shared" si="632"/>
        <x:v>66482</x:v>
      </x:c>
      <x:c r="P3400" s="55">
        <x:f t="shared" si="633"/>
        <x:v>11000</x:v>
      </x:c>
      <x:c r="Q3400" s="55">
        <x:f t="shared" si="634"/>
        <x:v>31814.984635370973</x:v>
      </x:c>
      <x:c r="R3400" s="55">
        <x:f t="shared" si="635"/>
        <x:v>3667.0153646290273</x:v>
      </x:c>
      <x:c r="S3400" s="1" t="str">
        <x:f t="shared" si="636"/>
        <x:v>YES</x:v>
      </x:c>
      <x:c r="T3400" s="1">
        <x:f t="shared" si="637"/>
        <x:v>3667.0153646290273</x:v>
      </x:c>
    </x:row>
    <x:row r="3401">
      <x:c r="A3401" s="1"/>
      <x:c r="B3401" s="1"/>
      <x:c r="C3401" s="1"/>
      <x:c r="D3401" s="1"/>
      <x:c r="E3401" s="1"/>
      <x:c r="F3401" s="1"/>
      <x:c r="G3401" s="1"/>
      <x:c r="H3401" s="1"/>
      <x:c r="I3401" s="53">
        <x:f t="shared" si="626"/>
        <x:v>5</x:v>
      </x:c>
      <x:c r="J3401" s="53">
        <x:f t="shared" si="627"/>
        <x:v>3</x:v>
      </x:c>
      <x:c r="K3401" s="53">
        <x:f t="shared" si="628"/>
        <x:v>7</x:v>
      </x:c>
      <x:c r="L3401" s="53">
        <x:f t="shared" si="629"/>
        <x:v>15</x:v>
      </x:c>
      <x:c r="M3401" s="54">
        <x:f t="shared" si="630"/>
        <x:v>1165.2675543953285</x:v>
      </x:c>
      <x:c r="N3401" s="54">
        <x:f t="shared" si="631"/>
        <x:v>0.30921357944120031</x:v>
      </x:c>
      <x:c r="O3401" s="55">
        <x:f t="shared" si="632"/>
        <x:v>69182</x:v>
      </x:c>
      <x:c r="P3401" s="55">
        <x:f t="shared" si="633"/>
        <x:v>11880</x:v>
      </x:c>
      <x:c r="Q3401" s="55">
        <x:f t="shared" si="634"/>
        <x:v>32730.33948603001</x:v>
      </x:c>
      <x:c r="R3401" s="55">
        <x:f t="shared" si="635"/>
        <x:v>4571.6605139699896</x:v>
      </x:c>
      <x:c r="S3401" s="1" t="str">
        <x:f t="shared" si="636"/>
        <x:v>YES</x:v>
      </x:c>
      <x:c r="T3401" s="1">
        <x:f t="shared" si="637"/>
        <x:v>4571.6605139699896</x:v>
      </x:c>
    </x:row>
    <x:row r="3402">
      <x:c r="A3402" s="1"/>
      <x:c r="B3402" s="1"/>
      <x:c r="C3402" s="1"/>
      <x:c r="D3402" s="1"/>
      <x:c r="E3402" s="1"/>
      <x:c r="F3402" s="1"/>
      <x:c r="G3402" s="1"/>
      <x:c r="H3402" s="1"/>
      <x:c r="I3402" s="53">
        <x:f t="shared" si="626"/>
        <x:v>5</x:v>
      </x:c>
      <x:c r="J3402" s="53">
        <x:f t="shared" si="627"/>
        <x:v>3</x:v>
      </x:c>
      <x:c r="K3402" s="53">
        <x:f t="shared" si="628"/>
        <x:v>8</x:v>
      </x:c>
      <x:c r="L3402" s="53">
        <x:f t="shared" si="629"/>
        <x:v>16</x:v>
      </x:c>
      <x:c r="M3402" s="54">
        <x:f t="shared" si="630"/>
        <x:v>1219.2646526753088</x:v>
      </x:c>
      <x:c r="N3402" s="54">
        <x:f t="shared" si="631"/>
        <x:v>0.34671156435785327</x:v>
      </x:c>
      <x:c r="O3402" s="55">
        <x:f t="shared" si="632"/>
        <x:v>71882</x:v>
      </x:c>
      <x:c r="P3402" s="55">
        <x:f t="shared" si="633"/>
        <x:v>12760</x:v>
      </x:c>
      <x:c r="Q3402" s="55">
        <x:f t="shared" si="634"/>
        <x:v>33667.78910894633</x:v>
      </x:c>
      <x:c r="R3402" s="55">
        <x:f t="shared" si="635"/>
        <x:v>5454.2108910536699</x:v>
      </x:c>
      <x:c r="S3402" s="1" t="str">
        <x:f t="shared" si="636"/>
        <x:v>YES</x:v>
      </x:c>
      <x:c r="T3402" s="1">
        <x:f t="shared" si="637"/>
        <x:v>5454.2108910536699</x:v>
      </x:c>
    </x:row>
    <x:row r="3403">
      <x:c r="A3403" s="1"/>
      <x:c r="B3403" s="1"/>
      <x:c r="C3403" s="1"/>
      <x:c r="D3403" s="1"/>
      <x:c r="E3403" s="1"/>
      <x:c r="F3403" s="1"/>
      <x:c r="G3403" s="1"/>
      <x:c r="H3403" s="1"/>
      <x:c r="I3403" s="53">
        <x:f t="shared" si="626"/>
        <x:v>5</x:v>
      </x:c>
      <x:c r="J3403" s="53">
        <x:f t="shared" si="627"/>
        <x:v>3</x:v>
      </x:c>
      <x:c r="K3403" s="53">
        <x:f t="shared" si="628"/>
        <x:v>9</x:v>
      </x:c>
      <x:c r="L3403" s="53">
        <x:f t="shared" si="629"/>
        <x:v>17</x:v>
      </x:c>
      <x:c r="M3403" s="54">
        <x:f t="shared" si="630"/>
        <x:v>1274.5579881157032</x:v>
      </x:c>
      <x:c r="N3403" s="54">
        <x:f t="shared" si="631"/>
        <x:v>0.38510971396923832</x:v>
      </x:c>
      <x:c r="O3403" s="55">
        <x:f t="shared" si="632"/>
        <x:v>74582</x:v>
      </x:c>
      <x:c r="P3403" s="55">
        <x:f t="shared" si="633"/>
        <x:v>13640</x:v>
      </x:c>
      <x:c r="Q3403" s="55">
        <x:f t="shared" si="634"/>
        <x:v>34627.742849230955</x:v>
      </x:c>
      <x:c r="R3403" s="55">
        <x:f t="shared" si="635"/>
        <x:v>6314.2571507690445</x:v>
      </x:c>
      <x:c r="S3403" s="1" t="str">
        <x:f t="shared" si="636"/>
        <x:v>YES</x:v>
      </x:c>
      <x:c r="T3403" s="1">
        <x:f t="shared" si="637"/>
        <x:v>6314.2571507690445</x:v>
      </x:c>
    </x:row>
    <x:row r="3404">
      <x:c r="A3404" s="1"/>
      <x:c r="B3404" s="1"/>
      <x:c r="C3404" s="1"/>
      <x:c r="D3404" s="1"/>
      <x:c r="E3404" s="1"/>
      <x:c r="F3404" s="1"/>
      <x:c r="G3404" s="1"/>
      <x:c r="H3404" s="1"/>
      <x:c r="I3404" s="53">
        <x:f t="shared" si="626"/>
        <x:v>5</x:v>
      </x:c>
      <x:c r="J3404" s="53">
        <x:f t="shared" si="627"/>
        <x:v>3</x:v>
      </x:c>
      <x:c r="K3404" s="53">
        <x:f t="shared" si="628"/>
        <x:v>10</x:v>
      </x:c>
      <x:c r="L3404" s="53">
        <x:f t="shared" si="629"/>
        <x:v>18</x:v>
      </x:c>
      <x:c r="M3404" s="54">
        <x:f t="shared" si="630"/>
        <x:v>1331.1715295989161</x:v>
      </x:c>
      <x:c r="N3404" s="54">
        <x:f t="shared" si="631"/>
        <x:v>0.4244246733325806</x:v>
      </x:c>
      <x:c r="O3404" s="55">
        <x:f t="shared" si="632"/>
        <x:v>77282</x:v>
      </x:c>
      <x:c r="P3404" s="55">
        <x:f t="shared" si="633"/>
        <x:v>14520</x:v>
      </x:c>
      <x:c r="Q3404" s="55">
        <x:f t="shared" si="634"/>
        <x:v>35610.616833314518</x:v>
      </x:c>
      <x:c r="R3404" s="55">
        <x:f t="shared" si="635"/>
        <x:v>7151.3831666854821</x:v>
      </x:c>
      <x:c r="S3404" s="1" t="str">
        <x:f t="shared" si="636"/>
        <x:v>YES</x:v>
      </x:c>
      <x:c r="T3404" s="1">
        <x:f t="shared" si="637"/>
        <x:v>7151.3831666854821</x:v>
      </x:c>
    </x:row>
    <x:row r="3405">
      <x:c r="A3405" s="1"/>
      <x:c r="B3405" s="1"/>
      <x:c r="C3405" s="1"/>
      <x:c r="D3405" s="1"/>
      <x:c r="E3405" s="1"/>
      <x:c r="F3405" s="1"/>
      <x:c r="G3405" s="1"/>
      <x:c r="H3405" s="1"/>
      <x:c r="I3405" s="53">
        <x:f t="shared" si="626"/>
        <x:v>5</x:v>
      </x:c>
      <x:c r="J3405" s="53">
        <x:f t="shared" si="627"/>
        <x:v>3</x:v>
      </x:c>
      <x:c r="K3405" s="53">
        <x:f t="shared" si="628"/>
        <x:v>11</x:v>
      </x:c>
      <x:c r="L3405" s="53">
        <x:f t="shared" si="629"/>
        <x:v>19</x:v>
      </x:c>
      <x:c r="M3405" s="54">
        <x:f t="shared" si="630"/>
        <x:v>1389.129642692355</x:v>
      </x:c>
      <x:c r="N3405" s="54">
        <x:f t="shared" si="631"/>
        <x:v>0.46467336298080208</x:v>
      </x:c>
      <x:c r="O3405" s="55">
        <x:f t="shared" si="632"/>
        <x:v>79982</x:v>
      </x:c>
      <x:c r="P3405" s="55">
        <x:f t="shared" si="633"/>
        <x:v>15400</x:v>
      </x:c>
      <x:c r="Q3405" s="55">
        <x:f t="shared" si="634"/>
        <x:v>36616.834074520055</x:v>
      </x:c>
      <x:c r="R3405" s="55">
        <x:f t="shared" si="635"/>
        <x:v>7965.1659254799451</x:v>
      </x:c>
      <x:c r="S3405" s="1" t="str">
        <x:f t="shared" si="636"/>
        <x:v>YES</x:v>
      </x:c>
      <x:c r="T3405" s="1">
        <x:f t="shared" si="637"/>
        <x:v>7965.1659254799451</x:v>
      </x:c>
    </x:row>
    <x:row r="3406">
      <x:c r="A3406" s="1"/>
      <x:c r="B3406" s="1"/>
      <x:c r="C3406" s="1"/>
      <x:c r="D3406" s="1"/>
      <x:c r="E3406" s="1"/>
      <x:c r="F3406" s="1"/>
      <x:c r="G3406" s="1"/>
      <x:c r="H3406" s="1"/>
      <x:c r="I3406" s="53">
        <x:f t="shared" si="626"/>
        <x:v>5</x:v>
      </x:c>
      <x:c r="J3406" s="53">
        <x:f t="shared" si="627"/>
        <x:v>3</x:v>
      </x:c>
      <x:c r="K3406" s="53">
        <x:f t="shared" si="628"/>
        <x:v>12</x:v>
      </x:c>
      <x:c r="L3406" s="53">
        <x:f t="shared" si="629"/>
        <x:v>20</x:v>
      </x:c>
      <x:c r="M3406" s="54">
        <x:f t="shared" si="630"/>
        <x:v>1448.4570958204195</x:v>
      </x:c>
      <x:c r="N3406" s="54">
        <x:f t="shared" si="631"/>
        <x:v>0.50587298320862462</x:v>
      </x:c>
      <x:c r="O3406" s="55">
        <x:f t="shared" si="632"/>
        <x:v>82682</x:v>
      </x:c>
      <x:c r="P3406" s="55">
        <x:f t="shared" si="633"/>
        <x:v>16280</x:v>
      </x:c>
      <x:c r="Q3406" s="55">
        <x:f t="shared" si="634"/>
        <x:v>37646.824580215616</x:v>
      </x:c>
      <x:c r="R3406" s="55">
        <x:f t="shared" si="635"/>
        <x:v>8755.1754197843838</x:v>
      </x:c>
      <x:c r="S3406" s="1" t="str">
        <x:f t="shared" si="636"/>
        <x:v>YES</x:v>
      </x:c>
      <x:c r="T3406" s="1">
        <x:f t="shared" si="637"/>
        <x:v>8755.1754197843838</x:v>
      </x:c>
    </x:row>
    <x:row r="3407">
      <x:c r="A3407" s="1"/>
      <x:c r="B3407" s="1"/>
      <x:c r="C3407" s="1"/>
      <x:c r="D3407" s="1"/>
      <x:c r="E3407" s="1"/>
      <x:c r="F3407" s="1"/>
      <x:c r="G3407" s="1"/>
      <x:c r="H3407" s="1"/>
      <x:c r="I3407" s="53">
        <x:f t="shared" si="626"/>
        <x:v>5</x:v>
      </x:c>
      <x:c r="J3407" s="53">
        <x:f t="shared" si="627"/>
        <x:v>3</x:v>
      </x:c>
      <x:c r="K3407" s="53">
        <x:f t="shared" si="628"/>
        <x:v>13</x:v>
      </x:c>
      <x:c r="L3407" s="53">
        <x:f t="shared" si="629"/>
        <x:v>21</x:v>
      </x:c>
      <x:c r="M3407" s="54">
        <x:f t="shared" si="630"/>
        <x:v>1509.1790665288036</x:v>
      </x:c>
      <x:c r="N3407" s="54">
        <x:f t="shared" si="631"/>
        <x:v>0.5480410184227803</x:v>
      </x:c>
      <x:c r="O3407" s="55">
        <x:f t="shared" si="632"/>
        <x:v>85382</x:v>
      </x:c>
      <x:c r="P3407" s="55">
        <x:f t="shared" si="633"/>
        <x:v>17160</x:v>
      </x:c>
      <x:c r="Q3407" s="55">
        <x:f t="shared" si="634"/>
        <x:v>38701.025460569508</x:v>
      </x:c>
      <x:c r="R3407" s="55">
        <x:f t="shared" si="635"/>
        <x:v>9520.9745394304919</x:v>
      </x:c>
      <x:c r="S3407" s="1" t="str">
        <x:f t="shared" si="636"/>
        <x:v>YES</x:v>
      </x:c>
      <x:c r="T3407" s="1">
        <x:f t="shared" si="637"/>
        <x:v>9520.9745394304919</x:v>
      </x:c>
    </x:row>
    <x:row r="3408">
      <x:c r="A3408" s="1"/>
      <x:c r="B3408" s="1"/>
      <x:c r="C3408" s="1"/>
      <x:c r="D3408" s="1"/>
      <x:c r="E3408" s="1"/>
      <x:c r="F3408" s="1"/>
      <x:c r="G3408" s="1"/>
      <x:c r="H3408" s="1"/>
      <x:c r="I3408" s="53">
        <x:f t="shared" si="626"/>
        <x:v>5</x:v>
      </x:c>
      <x:c r="J3408" s="53">
        <x:f t="shared" si="627"/>
        <x:v>3</x:v>
      </x:c>
      <x:c r="K3408" s="53">
        <x:f t="shared" si="628"/>
        <x:v>14</x:v>
      </x:c>
      <x:c r="L3408" s="53">
        <x:f t="shared" si="629"/>
        <x:v>22</x:v>
      </x:c>
      <x:c r="M3408" s="54">
        <x:f t="shared" si="630"/>
        <x:v>1571.3211478424651</x:v>
      </x:c>
      <x:c r="N3408" s="54">
        <x:f t="shared" si="631"/>
        <x:v>0.59119524155726744</x:v>
      </x:c>
      <x:c r="O3408" s="55">
        <x:f t="shared" si="632"/>
        <x:v>88082</x:v>
      </x:c>
      <x:c r="P3408" s="55">
        <x:f t="shared" si="633"/>
        <x:v>18040</x:v>
      </x:c>
      <x:c r="Q3408" s="55">
        <x:f t="shared" si="634"/>
        <x:v>39779.881038931686</x:v>
      </x:c>
      <x:c r="R3408" s="55">
        <x:f t="shared" si="635"/>
        <x:v>10262.118961068314</x:v>
      </x:c>
      <x:c r="S3408" s="1" t="str">
        <x:f t="shared" si="636"/>
        <x:v>YES</x:v>
      </x:c>
      <x:c r="T3408" s="1">
        <x:f t="shared" si="637"/>
        <x:v>10262.118961068314</x:v>
      </x:c>
    </x:row>
    <x:row r="3409">
      <x:c r="A3409" s="1"/>
      <x:c r="B3409" s="1"/>
      <x:c r="C3409" s="1"/>
      <x:c r="D3409" s="1"/>
      <x:c r="E3409" s="1"/>
      <x:c r="F3409" s="1"/>
      <x:c r="G3409" s="1"/>
      <x:c r="H3409" s="1"/>
      <x:c r="I3409" s="53">
        <x:f t="shared" si="626"/>
        <x:v>5</x:v>
      </x:c>
      <x:c r="J3409" s="53">
        <x:f t="shared" si="627"/>
        <x:v>3</x:v>
      </x:c>
      <x:c r="K3409" s="53">
        <x:f t="shared" si="628"/>
        <x:v>15</x:v>
      </x:c>
      <x:c r="L3409" s="53">
        <x:f t="shared" si="629"/>
        <x:v>23</x:v>
      </x:c>
      <x:c r="M3409" s="54">
        <x:f t="shared" si="630"/>
        <x:v>1634.9093547186112</x:v>
      </x:c>
      <x:c r="N3409" s="54">
        <x:f t="shared" si="631"/>
        <x:v>0.63535371855459111</x:v>
      </x:c>
      <x:c r="O3409" s="55">
        <x:f t="shared" si="632"/>
        <x:v>90782</x:v>
      </x:c>
      <x:c r="P3409" s="55">
        <x:f t="shared" si="633"/>
        <x:v>18920</x:v>
      </x:c>
      <x:c r="Q3409" s="55">
        <x:f t="shared" si="634"/>
        <x:v>40883.842963864779</x:v>
      </x:c>
      <x:c r="R3409" s="55">
        <x:f t="shared" si="635"/>
        <x:v>10978.157036135221</x:v>
      </x:c>
      <x:c r="S3409" s="1" t="str">
        <x:f t="shared" si="636"/>
        <x:v>YES</x:v>
      </x:c>
      <x:c r="T3409" s="1">
        <x:f t="shared" si="637"/>
        <x:v>10978.157036135221</x:v>
      </x:c>
    </x:row>
    <x:row r="3410">
      <x:c r="A3410" s="1"/>
      <x:c r="B3410" s="1"/>
      <x:c r="C3410" s="1"/>
      <x:c r="D3410" s="1"/>
      <x:c r="E3410" s="1"/>
      <x:c r="F3410" s="1"/>
      <x:c r="G3410" s="1"/>
      <x:c r="H3410" s="1"/>
      <x:c r="I3410" s="53">
        <x:f t="shared" si="626"/>
        <x:v>5</x:v>
      </x:c>
      <x:c r="J3410" s="53">
        <x:f t="shared" si="627"/>
        <x:v>3</x:v>
      </x:c>
      <x:c r="K3410" s="53">
        <x:f t="shared" si="628"/>
        <x:v>16</x:v>
      </x:c>
      <x:c r="L3410" s="53">
        <x:f t="shared" si="629"/>
        <x:v>24</x:v>
      </x:c>
      <x:c r="M3410" s="54">
        <x:f t="shared" si="630"/>
        <x:v>1699.9701305961003</x:v>
      </x:c>
      <x:c r="N3410" s="54">
        <x:f t="shared" si="631"/>
        <x:v>0.68053481291395856</x:v>
      </x:c>
      <x:c r="O3410" s="55">
        <x:f t="shared" si="632"/>
        <x:v>93482</x:v>
      </x:c>
      <x:c r="P3410" s="55">
        <x:f t="shared" si="633"/>
        <x:v>19800</x:v>
      </x:c>
      <x:c r="Q3410" s="55">
        <x:f t="shared" si="634"/>
        <x:v>42013.370322848961</x:v>
      </x:c>
      <x:c r="R3410" s="55">
        <x:f t="shared" si="635"/>
        <x:v>11668.629677151039</x:v>
      </x:c>
      <x:c r="S3410" s="1" t="str">
        <x:f t="shared" si="636"/>
        <x:v>YES</x:v>
      </x:c>
      <x:c r="T3410" s="1">
        <x:f t="shared" si="637"/>
        <x:v>11668.629677151039</x:v>
      </x:c>
    </x:row>
    <x:row r="3411">
      <x:c r="A3411" s="1"/>
      <x:c r="B3411" s="1"/>
      <x:c r="C3411" s="1"/>
      <x:c r="D3411" s="1"/>
      <x:c r="E3411" s="1"/>
      <x:c r="F3411" s="1"/>
      <x:c r="G3411" s="1"/>
      <x:c r="H3411" s="1"/>
      <x:c r="I3411" s="53">
        <x:f t="shared" si="626"/>
        <x:v>5</x:v>
      </x:c>
      <x:c r="J3411" s="53">
        <x:f t="shared" si="627"/>
        <x:v>3</x:v>
      </x:c>
      <x:c r="K3411" s="53">
        <x:f t="shared" si="628"/>
        <x:v>17</x:v>
      </x:c>
      <x:c r="L3411" s="53">
        <x:f t="shared" si="629"/>
        <x:v>25</x:v>
      </x:c>
      <x:c r="M3411" s="54">
        <x:f t="shared" si="630"/>
        <x:v>1766.5303540426407</x:v>
      </x:c>
      <x:c r="N3411" s="54">
        <x:f t="shared" si="631"/>
        <x:v>0.72675719030738939</x:v>
      </x:c>
      <x:c r="O3411" s="55">
        <x:f t="shared" si="632"/>
        <x:v>96182</x:v>
      </x:c>
      <x:c r="P3411" s="55">
        <x:f t="shared" si="633"/>
        <x:v>20680</x:v>
      </x:c>
      <x:c r="Q3411" s="55">
        <x:f t="shared" si="634"/>
        <x:v>43168.929757684731</x:v>
      </x:c>
      <x:c r="R3411" s="55">
        <x:f t="shared" si="635"/>
        <x:v>12333.070242315269</x:v>
      </x:c>
      <x:c r="S3411" s="1" t="str">
        <x:f t="shared" si="636"/>
        <x:v>YES</x:v>
      </x:c>
      <x:c r="T3411" s="1">
        <x:f t="shared" si="637"/>
        <x:v>12333.070242315269</x:v>
      </x:c>
    </x:row>
    <x:row r="3412">
      <x:c r="A3412" s="1"/>
      <x:c r="B3412" s="1"/>
      <x:c r="C3412" s="1"/>
      <x:c r="D3412" s="1"/>
      <x:c r="E3412" s="1"/>
      <x:c r="F3412" s="1"/>
      <x:c r="G3412" s="1"/>
      <x:c r="H3412" s="1"/>
      <x:c r="I3412" s="53">
        <x:f t="shared" si="626"/>
        <x:v>5</x:v>
      </x:c>
      <x:c r="J3412" s="53">
        <x:f t="shared" si="627"/>
        <x:v>3</x:v>
      </x:c>
      <x:c r="K3412" s="53">
        <x:f t="shared" si="628"/>
        <x:v>18</x:v>
      </x:c>
      <x:c r="L3412" s="53">
        <x:f t="shared" si="629"/>
        <x:v>26</x:v>
      </x:c>
      <x:c r="M3412" s="54">
        <x:f t="shared" si="630"/>
        <x:v>1834.6173455012281</x:v>
      </x:c>
      <x:c r="N3412" s="54">
        <x:f t="shared" si="631"/>
        <x:v>0.77403982326474174</x:v>
      </x:c>
      <x:c r="O3412" s="55">
        <x:f t="shared" si="632"/>
        <x:v>98882</x:v>
      </x:c>
      <x:c r="P3412" s="55">
        <x:f t="shared" si="633"/>
        <x:v>21560</x:v>
      </x:c>
      <x:c r="Q3412" s="55">
        <x:f t="shared" si="634"/>
        <x:v>44350.995581618539</x:v>
      </x:c>
      <x:c r="R3412" s="55">
        <x:f t="shared" si="635"/>
        <x:v>12971.004418381461</x:v>
      </x:c>
      <x:c r="S3412" s="1" t="str">
        <x:f t="shared" si="636"/>
        <x:v>YES</x:v>
      </x:c>
      <x:c r="T3412" s="1">
        <x:f t="shared" si="637"/>
        <x:v>12971.004418381461</x:v>
      </x:c>
    </x:row>
    <x:row r="3413">
      <x:c r="A3413" s="1"/>
      <x:c r="B3413" s="1"/>
      <x:c r="C3413" s="1"/>
      <x:c r="D3413" s="1"/>
      <x:c r="E3413" s="1"/>
      <x:c r="F3413" s="1"/>
      <x:c r="G3413" s="1"/>
      <x:c r="H3413" s="1"/>
      <x:c r="I3413" s="53">
        <x:f t="shared" si="626"/>
        <x:v>5</x:v>
      </x:c>
      <x:c r="J3413" s="53">
        <x:f t="shared" si="627"/>
        <x:v>3</x:v>
      </x:c>
      <x:c r="K3413" s="53">
        <x:f t="shared" si="628"/>
        <x:v>19</x:v>
      </x:c>
      <x:c r="L3413" s="53">
        <x:f t="shared" si="629"/>
        <x:v>27</x:v>
      </x:c>
      <x:c r="M3413" s="54">
        <x:f t="shared" si="630"/>
        <x:v>1904.2588741372497</x:v>
      </x:c>
      <x:c r="N3413" s="54">
        <x:f t="shared" si="631"/>
        <x:v>0.8224019959286456</x:v>
      </x:c>
      <x:c r="O3413" s="55">
        <x:f t="shared" si="632"/>
        <x:v>101582</x:v>
      </x:c>
      <x:c r="P3413" s="55">
        <x:f t="shared" si="633"/>
        <x:v>22440</x:v>
      </x:c>
      <x:c r="Q3413" s="55">
        <x:f t="shared" si="634"/>
        <x:v>45560.049898216137</x:v>
      </x:c>
      <x:c r="R3413" s="55">
        <x:f t="shared" si="635"/>
        <x:v>13581.950101783863</x:v>
      </x:c>
      <x:c r="S3413" s="1" t="str">
        <x:f t="shared" si="636"/>
        <x:v>YES</x:v>
      </x:c>
      <x:c r="T3413" s="1">
        <x:f t="shared" si="637"/>
        <x:v>13581.950101783863</x:v>
      </x:c>
    </x:row>
    <x:row r="3414">
      <x:c r="A3414" s="1"/>
      <x:c r="B3414" s="1"/>
      <x:c r="C3414" s="1"/>
      <x:c r="D3414" s="1"/>
      <x:c r="E3414" s="1"/>
      <x:c r="F3414" s="1"/>
      <x:c r="G3414" s="1"/>
      <x:c r="H3414" s="1"/>
      <x:c r="I3414" s="53">
        <x:f t="shared" si="626"/>
        <x:v>5</x:v>
      </x:c>
      <x:c r="J3414" s="53">
        <x:f t="shared" si="627"/>
        <x:v>3</x:v>
      </x:c>
      <x:c r="K3414" s="53">
        <x:f t="shared" si="628"/>
        <x:v>20</x:v>
      </x:c>
      <x:c r="L3414" s="53">
        <x:f t="shared" si="629"/>
        <x:v>28</x:v>
      </x:c>
      <x:c r="M3414" s="54">
        <x:f t="shared" si="630"/>
        <x:v>1975.4831647877268</x:v>
      </x:c>
      <x:c r="N3414" s="54">
        <x:f t="shared" si="631"/>
        <x:v>0.87186330888036578</x:v>
      </x:c>
      <x:c r="O3414" s="55">
        <x:f t="shared" si="632"/>
        <x:v>104282</x:v>
      </x:c>
      <x:c r="P3414" s="55">
        <x:f t="shared" si="633"/>
        <x:v>23320</x:v>
      </x:c>
      <x:c r="Q3414" s="55">
        <x:f t="shared" si="634"/>
        <x:v>46796.582722009145</x:v>
      </x:c>
      <x:c r="R3414" s="55">
        <x:f t="shared" si="635"/>
        <x:v>14165.417277990855</x:v>
      </x:c>
      <x:c r="S3414" s="1" t="str">
        <x:f t="shared" si="636"/>
        <x:v>YES</x:v>
      </x:c>
      <x:c r="T3414" s="1">
        <x:f t="shared" si="637"/>
        <x:v>14165.417277990855</x:v>
      </x:c>
    </x:row>
    <x:row r="3415">
      <x:c r="A3415" s="1"/>
      <x:c r="B3415" s="1"/>
      <x:c r="C3415" s="1"/>
      <x:c r="D3415" s="1"/>
      <x:c r="E3415" s="1"/>
      <x:c r="F3415" s="1"/>
      <x:c r="G3415" s="1"/>
      <x:c r="H3415" s="1"/>
      <x:c r="I3415" s="53">
        <x:f t="shared" si="626"/>
        <x:v>5</x:v>
      </x:c>
      <x:c r="J3415" s="53">
        <x:f t="shared" si="627"/>
        <x:v>3</x:v>
      </x:c>
      <x:c r="K3415" s="53">
        <x:f t="shared" si="628"/>
        <x:v>21</x:v>
      </x:c>
      <x:c r="L3415" s="53">
        <x:f t="shared" si="629"/>
        <x:v>29</x:v>
      </x:c>
      <x:c r="M3415" s="54">
        <x:f t="shared" si="630"/>
        <x:v>2048.3189050141705</x:v>
      </x:c>
      <x:c r="N3415" s="54">
        <x:f t="shared" si="631"/>
        <x:v>0.92244368403761834</x:v>
      </x:c>
      <x:c r="O3415" s="55">
        <x:f t="shared" si="632"/>
        <x:v>106982</x:v>
      </x:c>
      <x:c r="P3415" s="55">
        <x:f t="shared" si="633"/>
        <x:v>24200</x:v>
      </x:c>
      <x:c r="Q3415" s="55">
        <x:f t="shared" si="634"/>
        <x:v>48061.092100940456</x:v>
      </x:c>
      <x:c r="R3415" s="55">
        <x:f t="shared" si="635"/>
        <x:v>14720.907899059544</x:v>
      </x:c>
      <x:c r="S3415" s="1" t="str">
        <x:f t="shared" si="636"/>
        <x:v>YES</x:v>
      </x:c>
      <x:c r="T3415" s="1">
        <x:f t="shared" si="637"/>
        <x:v>14720.907899059544</x:v>
      </x:c>
    </x:row>
    <x:row r="3416">
      <x:c r="A3416" s="1"/>
      <x:c r="B3416" s="1"/>
      <x:c r="C3416" s="1"/>
      <x:c r="D3416" s="1"/>
      <x:c r="E3416" s="1"/>
      <x:c r="F3416" s="1"/>
      <x:c r="G3416" s="1"/>
      <x:c r="H3416" s="1"/>
      <x:c r="I3416" s="53">
        <x:f t="shared" si="626"/>
        <x:v>5</x:v>
      </x:c>
      <x:c r="J3416" s="53">
        <x:f t="shared" si="627"/>
        <x:v>3</x:v>
      </x:c>
      <x:c r="K3416" s="53">
        <x:f t="shared" si="628"/>
        <x:v>22</x:v>
      </x:c>
      <x:c r="L3416" s="53">
        <x:f t="shared" si="629"/>
        <x:v>30</x:v>
      </x:c>
      <x:c r="M3416" s="54">
        <x:f t="shared" si="630"/>
        <x:v>2122.7952522605669</x:v>
      </x:c>
      <x:c r="N3416" s="54">
        <x:f t="shared" si="631"/>
        <x:v>0.97416336962539374</x:v>
      </x:c>
      <x:c r="O3416" s="55">
        <x:f t="shared" si="632"/>
        <x:v>109682</x:v>
      </x:c>
      <x:c r="P3416" s="55">
        <x:f t="shared" si="633"/>
        <x:v>25080</x:v>
      </x:c>
      <x:c r="Q3416" s="55">
        <x:f t="shared" si="634"/>
        <x:v>49354.084240634838</x:v>
      </x:c>
      <x:c r="R3416" s="55">
        <x:f t="shared" si="635"/>
        <x:v>15247.915759365162</x:v>
      </x:c>
      <x:c r="S3416" s="1" t="str">
        <x:f t="shared" si="636"/>
        <x:v>YES</x:v>
      </x:c>
      <x:c r="T3416" s="1">
        <x:f t="shared" si="637"/>
        <x:v>15247.915759365162</x:v>
      </x:c>
    </x:row>
    <x:row r="3417">
      <x:c r="A3417" s="1"/>
      <x:c r="B3417" s="1"/>
      <x:c r="C3417" s="1"/>
      <x:c r="D3417" s="1"/>
      <x:c r="E3417" s="1"/>
      <x:c r="F3417" s="1"/>
      <x:c r="G3417" s="1"/>
      <x:c r="H3417" s="1"/>
      <x:c r="I3417" s="53">
        <x:f t="shared" si="626"/>
        <x:v>5</x:v>
      </x:c>
      <x:c r="J3417" s="53">
        <x:f t="shared" si="627"/>
        <x:v>3</x:v>
      </x:c>
      <x:c r="K3417" s="53">
        <x:f t="shared" si="628"/>
        <x:v>23</x:v>
      </x:c>
      <x:c r="L3417" s="53">
        <x:f t="shared" si="629"/>
        <x:v>31</x:v>
      </x:c>
      <x:c r="M3417" s="54">
        <x:f t="shared" si="630"/>
        <x:v>2198.9418411180031</x:v>
      </x:c>
      <x:c r="N3417" s="54">
        <x:f t="shared" si="631"/>
        <x:v>1.0270429452208356</x:v>
      </x:c>
      <x:c r="O3417" s="55">
        <x:f t="shared" si="632"/>
        <x:v>112382</x:v>
      </x:c>
      <x:c r="P3417" s="55">
        <x:f t="shared" si="633"/>
        <x:v>25960</x:v>
      </x:c>
      <x:c r="Q3417" s="55">
        <x:f t="shared" si="634"/>
        <x:v>50676.073630520885</x:v>
      </x:c>
      <x:c r="R3417" s="55">
        <x:f t="shared" si="635"/>
        <x:v>15745.926369479115</x:v>
      </x:c>
      <x:c r="S3417" s="1" t="str">
        <x:f t="shared" si="636"/>
        <x:v>YES</x:v>
      </x:c>
      <x:c r="T3417" s="1">
        <x:f t="shared" si="637"/>
        <x:v>15745.926369479115</x:v>
      </x:c>
    </x:row>
    <x:row r="3418">
      <x:c r="A3418" s="1"/>
      <x:c r="B3418" s="1"/>
      <x:c r="C3418" s="1"/>
      <x:c r="D3418" s="1"/>
      <x:c r="E3418" s="1"/>
      <x:c r="F3418" s="1"/>
      <x:c r="G3418" s="1"/>
      <x:c r="H3418" s="1"/>
      <x:c r="I3418" s="53">
        <x:f t="shared" si="626"/>
        <x:v>5</x:v>
      </x:c>
      <x:c r="J3418" s="53">
        <x:f t="shared" si="627"/>
        <x:v>3</x:v>
      </x:c>
      <x:c r="K3418" s="53">
        <x:f t="shared" si="628"/>
        <x:v>24</x:v>
      </x:c>
      <x:c r="L3418" s="53">
        <x:f t="shared" si="629"/>
        <x:v>32</x:v>
      </x:c>
      <x:c r="M3418" s="54">
        <x:f t="shared" si="630"/>
        <x:v>2276.7887906974993</x:v>
      </x:c>
      <x:c r="N3418" s="54">
        <x:f t="shared" si="631"/>
        <x:v>1.0811033268732635</x:v>
      </x:c>
      <x:c r="O3418" s="55">
        <x:f t="shared" si="632"/>
        <x:v>115082</x:v>
      </x:c>
      <x:c r="P3418" s="55">
        <x:f t="shared" si="633"/>
        <x:v>26840</x:v>
      </x:c>
      <x:c r="Q3418" s="55">
        <x:f t="shared" si="634"/>
        <x:v>52027.583171831589</x:v>
      </x:c>
      <x:c r="R3418" s="55">
        <x:f t="shared" si="635"/>
        <x:v>16214.416828168411</x:v>
      </x:c>
      <x:c r="S3418" s="1" t="str">
        <x:f t="shared" si="636"/>
        <x:v>YES</x:v>
      </x:c>
      <x:c r="T3418" s="1">
        <x:f t="shared" si="637"/>
        <x:v>16214.416828168411</x:v>
      </x:c>
    </x:row>
    <x:row r="3419">
      <x:c r="A3419" s="1"/>
      <x:c r="B3419" s="1"/>
      <x:c r="C3419" s="1"/>
      <x:c r="D3419" s="1"/>
      <x:c r="E3419" s="1"/>
      <x:c r="F3419" s="1"/>
      <x:c r="G3419" s="1"/>
      <x:c r="H3419" s="1"/>
      <x:c r="I3419" s="53">
        <x:f t="shared" si="626"/>
        <x:v>5</x:v>
      </x:c>
      <x:c r="J3419" s="53">
        <x:f t="shared" si="627"/>
        <x:v>3</x:v>
      </x:c>
      <x:c r="K3419" s="53">
        <x:f t="shared" si="628"/>
        <x:v>25</x:v>
      </x:c>
      <x:c r="L3419" s="53">
        <x:f t="shared" si="629"/>
        <x:v>33</x:v>
      </x:c>
      <x:c r="M3419" s="54">
        <x:f t="shared" si="630"/>
        <x:v>2356.3667121125968</x:v>
      </x:c>
      <x:c r="N3419" s="54">
        <x:f t="shared" si="631"/>
        <x:v>1.1363657723004144</x:v>
      </x:c>
      <x:c r="O3419" s="55">
        <x:f t="shared" si="632"/>
        <x:v>117782</x:v>
      </x:c>
      <x:c r="P3419" s="55">
        <x:f t="shared" si="633"/>
        <x:v>27720</x:v>
      </x:c>
      <x:c r="Q3419" s="55">
        <x:f t="shared" si="634"/>
        <x:v>53409.14430751036</x:v>
      </x:c>
      <x:c r="R3419" s="55">
        <x:f t="shared" si="635"/>
        <x:v>16652.85569248964</x:v>
      </x:c>
      <x:c r="S3419" s="1" t="str">
        <x:f t="shared" si="636"/>
        <x:v>YES</x:v>
      </x:c>
      <x:c r="T3419" s="1">
        <x:f t="shared" si="637"/>
        <x:v>16652.85569248964</x:v>
      </x:c>
    </x:row>
    <x:row r="3420">
      <x:c r="A3420" s="1"/>
      <x:c r="B3420" s="1"/>
      <x:c r="C3420" s="1"/>
      <x:c r="D3420" s="1"/>
      <x:c r="E3420" s="1"/>
      <x:c r="F3420" s="1"/>
      <x:c r="G3420" s="1"/>
      <x:c r="H3420" s="1"/>
      <x:c r="I3420" s="53">
        <x:f t="shared" si="626"/>
        <x:v>5</x:v>
      </x:c>
      <x:c r="J3420" s="53">
        <x:f t="shared" si="627"/>
        <x:v>3</x:v>
      </x:c>
      <x:c r="K3420" s="53">
        <x:f t="shared" si="628"/>
        <x:v>26</x:v>
      </x:c>
      <x:c r="L3420" s="53">
        <x:f t="shared" si="629"/>
        <x:v>34</x:v>
      </x:c>
      <x:c r="M3420" s="54">
        <x:f t="shared" si="630"/>
        <x:v>2437.7067160733145</x:v>
      </x:c>
      <x:c r="N3420" s="54">
        <x:f t="shared" si="631"/>
        <x:v>1.1928518861620239</x:v>
      </x:c>
      <x:c r="O3420" s="55">
        <x:f t="shared" si="632"/>
        <x:v>120482</x:v>
      </x:c>
      <x:c r="P3420" s="55">
        <x:f t="shared" si="633"/>
        <x:v>28600</x:v>
      </x:c>
      <x:c r="Q3420" s="55">
        <x:f t="shared" si="634"/>
        <x:v>54821.297154050597</x:v>
      </x:c>
      <x:c r="R3420" s="55">
        <x:f t="shared" si="635"/>
        <x:v>17060.702845949403</x:v>
      </x:c>
      <x:c r="S3420" s="1" t="str">
        <x:f t="shared" si="636"/>
        <x:v>YES</x:v>
      </x:c>
      <x:c r="T3420" s="1">
        <x:f t="shared" si="637"/>
        <x:v>17060.702845949403</x:v>
      </x:c>
    </x:row>
    <x:row r="3421">
      <x:c r="A3421" s="1"/>
      <x:c r="B3421" s="1"/>
      <x:c r="C3421" s="1"/>
      <x:c r="D3421" s="1"/>
      <x:c r="E3421" s="1"/>
      <x:c r="F3421" s="1"/>
      <x:c r="G3421" s="1"/>
      <x:c r="H3421" s="1"/>
      <x:c r="I3421" s="53">
        <x:f t="shared" si="626"/>
        <x:v>5</x:v>
      </x:c>
      <x:c r="J3421" s="53">
        <x:f t="shared" si="627"/>
        <x:v>3</x:v>
      </x:c>
      <x:c r="K3421" s="53">
        <x:f t="shared" si="628"/>
        <x:v>27</x:v>
      </x:c>
      <x:c r="L3421" s="53">
        <x:f t="shared" si="629"/>
        <x:v>35</x:v>
      </x:c>
      <x:c r="M3421" s="54">
        <x:f t="shared" si="630"/>
        <x:v>2520.840420593071</x:v>
      </x:c>
      <x:c r="N3421" s="54">
        <x:f t="shared" si="631"/>
        <x:v>1.250583625411855</x:v>
      </x:c>
      <x:c r="O3421" s="55">
        <x:f t="shared" si="632"/>
        <x:v>123182</x:v>
      </x:c>
      <x:c r="P3421" s="55">
        <x:f t="shared" si="633"/>
        <x:v>29480</x:v>
      </x:c>
      <x:c r="Q3421" s="55">
        <x:f t="shared" si="634"/>
        <x:v>56264.590635296372</x:v>
      </x:c>
      <x:c r="R3421" s="55">
        <x:f t="shared" si="635"/>
        <x:v>17437.409364703628</x:v>
      </x:c>
      <x:c r="S3421" s="1" t="str">
        <x:f t="shared" si="636"/>
        <x:v>YES</x:v>
      </x:c>
      <x:c r="T3421" s="1">
        <x:f t="shared" si="637"/>
        <x:v>17437.409364703628</x:v>
      </x:c>
    </x:row>
    <x:row r="3422">
      <x:c r="A3422" s="1"/>
      <x:c r="B3422" s="1"/>
      <x:c r="C3422" s="1"/>
      <x:c r="D3422" s="1"/>
      <x:c r="E3422" s="1"/>
      <x:c r="F3422" s="1"/>
      <x:c r="G3422" s="1"/>
      <x:c r="H3422" s="1"/>
      <x:c r="I3422" s="53">
        <x:f t="shared" si="626"/>
        <x:v>5</x:v>
      </x:c>
      <x:c r="J3422" s="53">
        <x:f t="shared" si="627"/>
        <x:v>3</x:v>
      </x:c>
      <x:c r="K3422" s="53">
        <x:f t="shared" si="628"/>
        <x:v>28</x:v>
      </x:c>
      <x:c r="L3422" s="53">
        <x:f t="shared" si="629"/>
        <x:v>36</x:v>
      </x:c>
      <x:c r="M3422" s="54">
        <x:f t="shared" si="630"/>
        <x:v>2605.7999588102248</x:v>
      </x:c>
      <x:c r="N3422" s="54">
        <x:f t="shared" si="631"/>
        <x:v>1.3095833047293228</x:v>
      </x:c>
      <x:c r="O3422" s="55">
        <x:f t="shared" si="632"/>
        <x:v>125882</x:v>
      </x:c>
      <x:c r="P3422" s="55">
        <x:f t="shared" si="633"/>
        <x:v>30360</x:v>
      </x:c>
      <x:c r="Q3422" s="55">
        <x:f t="shared" si="634"/>
        <x:v>57739.582618233064</x:v>
      </x:c>
      <x:c r="R3422" s="55">
        <x:f t="shared" si="635"/>
        <x:v>17782.417381766936</x:v>
      </x:c>
      <x:c r="S3422" s="1" t="str">
        <x:f t="shared" si="636"/>
        <x:v>YES</x:v>
      </x:c>
      <x:c r="T3422" s="1">
        <x:f t="shared" si="637"/>
        <x:v>17782.417381766936</x:v>
      </x:c>
    </x:row>
    <x:row r="3423">
      <x:c r="A3423" s="1"/>
      <x:c r="B3423" s="1"/>
      <x:c r="C3423" s="1"/>
      <x:c r="D3423" s="1"/>
      <x:c r="E3423" s="1"/>
      <x:c r="F3423" s="1"/>
      <x:c r="G3423" s="1"/>
      <x:c r="H3423" s="1"/>
      <x:c r="I3423" s="53">
        <x:f t="shared" si="626"/>
        <x:v>5</x:v>
      </x:c>
      <x:c r="J3423" s="53">
        <x:f t="shared" si="627"/>
        <x:v>3</x:v>
      </x:c>
      <x:c r="K3423" s="53">
        <x:f t="shared" si="628"/>
        <x:v>29</x:v>
      </x:c>
      <x:c r="L3423" s="53">
        <x:f t="shared" si="629"/>
        <x:v>37</x:v>
      </x:c>
      <x:c r="M3423" s="54">
        <x:f t="shared" si="630"/>
        <x:v>2692.6179869258785</x:v>
      </x:c>
      <x:c r="N3423" s="54">
        <x:f t="shared" si="631"/>
        <x:v>1.36987360203186</x:v>
      </x:c>
      <x:c r="O3423" s="55">
        <x:f t="shared" si="632"/>
        <x:v>128582</x:v>
      </x:c>
      <x:c r="P3423" s="55">
        <x:f t="shared" si="633"/>
        <x:v>31240</x:v>
      </x:c>
      <x:c r="Q3423" s="55">
        <x:f t="shared" si="634"/>
        <x:v>59246.840050796505</x:v>
      </x:c>
      <x:c r="R3423" s="55">
        <x:f t="shared" si="635"/>
        <x:v>18095.159949203495</x:v>
      </x:c>
      <x:c r="S3423" s="1" t="str">
        <x:f t="shared" si="636"/>
        <x:v>YES</x:v>
      </x:c>
      <x:c r="T3423" s="1">
        <x:f t="shared" si="637"/>
        <x:v>18095.159949203495</x:v>
      </x:c>
    </x:row>
    <x:row r="3424">
      <x:c r="A3424" s="1"/>
      <x:c r="B3424" s="1"/>
      <x:c r="C3424" s="1"/>
      <x:c r="D3424" s="1"/>
      <x:c r="E3424" s="1"/>
      <x:c r="F3424" s="1"/>
      <x:c r="G3424" s="1"/>
      <x:c r="H3424" s="1"/>
      <x:c r="I3424" s="53">
        <x:f t="shared" si="626"/>
        <x:v>5</x:v>
      </x:c>
      <x:c r="J3424" s="53">
        <x:f t="shared" si="627"/>
        <x:v>3</x:v>
      </x:c>
      <x:c r="K3424" s="53">
        <x:f t="shared" si="628"/>
        <x:v>30</x:v>
      </x:c>
      <x:c r="L3424" s="53">
        <x:f t="shared" si="629"/>
        <x:v>38</x:v>
      </x:c>
      <x:c r="M3424" s="54">
        <x:f t="shared" si="630"/>
        <x:v>2781.3276922596492</x:v>
      </x:c>
      <x:c r="N3424" s="54">
        <x:f t="shared" si="631"/>
        <x:v>1.4314775640692008</x:v>
      </x:c>
      <x:c r="O3424" s="55">
        <x:f t="shared" si="632"/>
        <x:v>131282</x:v>
      </x:c>
      <x:c r="P3424" s="55">
        <x:f t="shared" si="633"/>
        <x:v>32120</x:v>
      </x:c>
      <x:c r="Q3424" s="55">
        <x:f t="shared" si="634"/>
        <x:v>60786.939101730022</x:v>
      </x:c>
      <x:c r="R3424" s="55">
        <x:f t="shared" si="635"/>
        <x:v>18375.060898269978</x:v>
      </x:c>
      <x:c r="S3424" s="1" t="str">
        <x:f t="shared" si="636"/>
        <x:v>YES</x:v>
      </x:c>
      <x:c r="T3424" s="1">
        <x:f t="shared" si="637"/>
        <x:v>18375.060898269978</x:v>
      </x:c>
    </x:row>
    <x:row r="3425">
      <x:c r="A3425" s="1"/>
      <x:c r="B3425" s="1"/>
      <x:c r="C3425" s="1"/>
      <x:c r="D3425" s="1"/>
      <x:c r="E3425" s="1"/>
      <x:c r="F3425" s="1"/>
      <x:c r="G3425" s="1"/>
      <x:c r="H3425" s="1"/>
      <x:c r="I3425" s="53">
        <x:f t="shared" si="626"/>
        <x:v>5</x:v>
      </x:c>
      <x:c r="J3425" s="53">
        <x:f t="shared" si="627"/>
        <x:v>4</x:v>
      </x:c>
      <x:c r="K3425" s="53">
        <x:f t="shared" si="628"/>
        <x:v>0</x:v>
      </x:c>
      <x:c r="L3425" s="53">
        <x:f t="shared" si="629"/>
        <x:v>9</x:v>
      </x:c>
      <x:c r="M3425" s="54">
        <x:f t="shared" si="630"/>
        <x:v>857.18704687500019</x:v>
      </x:c>
      <x:c r="N3425" s="54">
        <x:f t="shared" si="631"/>
        <x:v>9.5268782552083472E-2</x:v>
      </x:c>
      <x:c r="O3425" s="55">
        <x:f t="shared" si="632"/>
        <x:v>52376</x:v>
      </x:c>
      <x:c r="P3425" s="55">
        <x:f t="shared" si="633"/>
        <x:v>6160</x:v>
      </x:c>
      <x:c r="Q3425" s="55">
        <x:f t="shared" si="634"/>
        <x:v>27381.719563802086</x:v>
      </x:c>
      <x:c r="R3425" s="55">
        <x:f t="shared" si="635"/>
        <x:v>-1165.7195638020858</x:v>
      </x:c>
      <x:c r="S3425" s="1" t="str">
        <x:f t="shared" si="636"/>
        <x:v>YES</x:v>
      </x:c>
      <x:c r="T3425" s="1">
        <x:f t="shared" si="637"/>
        <x:v>-1165.7195638020858</x:v>
      </x:c>
    </x:row>
    <x:row r="3426">
      <x:c r="A3426" s="1"/>
      <x:c r="B3426" s="1"/>
      <x:c r="C3426" s="1"/>
      <x:c r="D3426" s="1"/>
      <x:c r="E3426" s="1"/>
      <x:c r="F3426" s="1"/>
      <x:c r="G3426" s="1"/>
      <x:c r="H3426" s="1"/>
      <x:c r="I3426" s="53">
        <x:f t="shared" si="626"/>
        <x:v>5</x:v>
      </x:c>
      <x:c r="J3426" s="53">
        <x:f t="shared" si="627"/>
        <x:v>4</x:v>
      </x:c>
      <x:c r="K3426" s="53">
        <x:f t="shared" si="628"/>
        <x:v>1</x:v>
      </x:c>
      <x:c r="L3426" s="53">
        <x:f t="shared" si="629"/>
        <x:v>10</x:v>
      </x:c>
      <x:c r="M3426" s="54">
        <x:f t="shared" si="630"/>
        <x:v>902.74954687500019</x:v>
      </x:c>
      <x:c r="N3426" s="54">
        <x:f t="shared" si="631"/>
        <x:v>0.12690940755208346</x:v>
      </x:c>
      <x:c r="O3426" s="55">
        <x:f t="shared" si="632"/>
        <x:v>55076</x:v>
      </x:c>
      <x:c r="P3426" s="55">
        <x:f t="shared" si="633"/>
        <x:v>7040</x:v>
      </x:c>
      <x:c r="Q3426" s="55">
        <x:f t="shared" si="634"/>
        <x:v>28172.735188802086</x:v>
      </x:c>
      <x:c r="R3426" s="55">
        <x:f t="shared" si="635"/>
        <x:v>-136.73518880208576</x:v>
      </x:c>
      <x:c r="S3426" s="1" t="str">
        <x:f t="shared" si="636"/>
        <x:v>YES</x:v>
      </x:c>
      <x:c r="T3426" s="1">
        <x:f t="shared" si="637"/>
        <x:v>-136.73518880208576</x:v>
      </x:c>
    </x:row>
    <x:row r="3427">
      <x:c r="A3427" s="1"/>
      <x:c r="B3427" s="1"/>
      <x:c r="C3427" s="1"/>
      <x:c r="D3427" s="1"/>
      <x:c r="E3427" s="1"/>
      <x:c r="F3427" s="1"/>
      <x:c r="G3427" s="1"/>
      <x:c r="H3427" s="1"/>
      <x:c r="I3427" s="53">
        <x:f t="shared" si="626"/>
        <x:v>5</x:v>
      </x:c>
      <x:c r="J3427" s="53">
        <x:f t="shared" si="627"/>
        <x:v>4</x:v>
      </x:c>
      <x:c r="K3427" s="53">
        <x:f t="shared" si="628"/>
        <x:v>2</x:v>
      </x:c>
      <x:c r="L3427" s="53">
        <x:f t="shared" si="629"/>
        <x:v>11</x:v>
      </x:c>
      <x:c r="M3427" s="54">
        <x:f t="shared" si="630"/>
        <x:v>949.45110937500021</x:v>
      </x:c>
      <x:c r="N3427" s="54">
        <x:f t="shared" si="631"/>
        <x:v>0.15934104817708347</x:v>
      </x:c>
      <x:c r="O3427" s="55">
        <x:f t="shared" si="632"/>
        <x:v>57776</x:v>
      </x:c>
      <x:c r="P3427" s="55">
        <x:f t="shared" si="633"/>
        <x:v>7920</x:v>
      </x:c>
      <x:c r="Q3427" s="55">
        <x:f t="shared" si="634"/>
        <x:v>28983.526204427086</x:v>
      </x:c>
      <x:c r="R3427" s="55">
        <x:f t="shared" si="635"/>
        <x:v>872.47379557291424</x:v>
      </x:c>
      <x:c r="S3427" s="1" t="str">
        <x:f t="shared" si="636"/>
        <x:v>YES</x:v>
      </x:c>
      <x:c r="T3427" s="1">
        <x:f t="shared" si="637"/>
        <x:v>872.47379557291424</x:v>
      </x:c>
    </x:row>
    <x:row r="3428">
      <x:c r="A3428" s="1"/>
      <x:c r="B3428" s="1"/>
      <x:c r="C3428" s="1"/>
      <x:c r="D3428" s="1"/>
      <x:c r="E3428" s="1"/>
      <x:c r="F3428" s="1"/>
      <x:c r="G3428" s="1"/>
      <x:c r="H3428" s="1"/>
      <x:c r="I3428" s="53">
        <x:f t="shared" si="626"/>
        <x:v>5</x:v>
      </x:c>
      <x:c r="J3428" s="53">
        <x:f t="shared" si="627"/>
        <x:v>4</x:v>
      </x:c>
      <x:c r="K3428" s="53">
        <x:f t="shared" si="628"/>
        <x:v>3</x:v>
      </x:c>
      <x:c r="L3428" s="53">
        <x:f t="shared" si="629"/>
        <x:v>12</x:v>
      </x:c>
      <x:c r="M3428" s="54">
        <x:f t="shared" si="630"/>
        <x:v>997.31309179687514</x:v>
      </x:c>
      <x:c r="N3428" s="54">
        <x:f t="shared" si="631"/>
        <x:v>0.19257853597005217</x:v>
      </x:c>
      <x:c r="O3428" s="55">
        <x:f t="shared" si="632"/>
        <x:v>60476</x:v>
      </x:c>
      <x:c r="P3428" s="55">
        <x:f t="shared" si="633"/>
        <x:v>8800</x:v>
      </x:c>
      <x:c r="Q3428" s="55">
        <x:f t="shared" si="634"/>
        <x:v>29814.463399251305</x:v>
      </x:c>
      <x:c r="R3428" s="55">
        <x:f t="shared" si="635"/>
        <x:v>1861.5366007486955</x:v>
      </x:c>
      <x:c r="S3428" s="1" t="str">
        <x:f t="shared" si="636"/>
        <x:v>YES</x:v>
      </x:c>
      <x:c r="T3428" s="1">
        <x:f t="shared" si="637"/>
        <x:v>1861.5366007486955</x:v>
      </x:c>
    </x:row>
    <x:row r="3429">
      <x:c r="A3429" s="1"/>
      <x:c r="B3429" s="1"/>
      <x:c r="C3429" s="1"/>
      <x:c r="D3429" s="1"/>
      <x:c r="E3429" s="1"/>
      <x:c r="F3429" s="1"/>
      <x:c r="G3429" s="1"/>
      <x:c r="H3429" s="1"/>
      <x:c r="I3429" s="53">
        <x:f t="shared" si="626"/>
        <x:v>5</x:v>
      </x:c>
      <x:c r="J3429" s="53">
        <x:f t="shared" si="627"/>
        <x:v>4</x:v>
      </x:c>
      <x:c r="K3429" s="53">
        <x:f t="shared" si="628"/>
        <x:v>4</x:v>
      </x:c>
      <x:c r="L3429" s="53">
        <x:f t="shared" si="629"/>
        <x:v>13</x:v>
      </x:c>
      <x:c r="M3429" s="54">
        <x:f t="shared" si="630"/>
        <x:v>1046.3572075195314</x:v>
      </x:c>
      <x:c r="N3429" s="54">
        <x:f t="shared" si="631"/>
        <x:v>0.22663694966634121</x:v>
      </x:c>
      <x:c r="O3429" s="55">
        <x:f t="shared" si="632"/>
        <x:v>63176</x:v>
      </x:c>
      <x:c r="P3429" s="55">
        <x:f t="shared" si="633"/>
        <x:v>9680</x:v>
      </x:c>
      <x:c r="Q3429" s="55">
        <x:f t="shared" si="634"/>
        <x:v>30665.923741658531</x:v>
      </x:c>
      <x:c r="R3429" s="55">
        <x:f t="shared" si="635"/>
        <x:v>2830.0762583414689</x:v>
      </x:c>
      <x:c r="S3429" s="1" t="str">
        <x:f t="shared" si="636"/>
        <x:v>YES</x:v>
      </x:c>
      <x:c r="T3429" s="1">
        <x:f t="shared" si="637"/>
        <x:v>2830.0762583414689</x:v>
      </x:c>
    </x:row>
    <x:row r="3430">
      <x:c r="A3430" s="1"/>
      <x:c r="B3430" s="1"/>
      <x:c r="C3430" s="1"/>
      <x:c r="D3430" s="1"/>
      <x:c r="E3430" s="1"/>
      <x:c r="F3430" s="1"/>
      <x:c r="G3430" s="1"/>
      <x:c r="H3430" s="1"/>
      <x:c r="I3430" s="53">
        <x:f t="shared" si="626"/>
        <x:v>5</x:v>
      </x:c>
      <x:c r="J3430" s="53">
        <x:f t="shared" si="627"/>
        <x:v>4</x:v>
      </x:c>
      <x:c r="K3430" s="53">
        <x:f t="shared" si="628"/>
        <x:v>5</x:v>
      </x:c>
      <x:c r="L3430" s="53">
        <x:f t="shared" si="629"/>
        <x:v>14</x:v>
      </x:c>
      <x:c r="M3430" s="54">
        <x:f t="shared" si="630"/>
        <x:v>1096.6055314407349</x:v>
      </x:c>
      <x:c r="N3430" s="54">
        <x:f t="shared" si="631"/>
        <x:v>0.26153161905606592</x:v>
      </x:c>
      <x:c r="O3430" s="55">
        <x:f t="shared" si="632"/>
        <x:v>65876</x:v>
      </x:c>
      <x:c r="P3430" s="55">
        <x:f t="shared" si="633"/>
        <x:v>10560</x:v>
      </x:c>
      <x:c r="Q3430" s="55">
        <x:f t="shared" si="634"/>
        <x:v>31538.290476401649</x:v>
      </x:c>
      <x:c r="R3430" s="55">
        <x:f t="shared" si="635"/>
        <x:v>3777.7095235983506</x:v>
      </x:c>
      <x:c r="S3430" s="1" t="str">
        <x:f t="shared" si="636"/>
        <x:v>YES</x:v>
      </x:c>
      <x:c r="T3430" s="1">
        <x:f t="shared" si="637"/>
        <x:v>3777.7095235983506</x:v>
      </x:c>
    </x:row>
    <x:row r="3431">
      <x:c r="A3431" s="1"/>
      <x:c r="B3431" s="1"/>
      <x:c r="C3431" s="1"/>
      <x:c r="D3431" s="1"/>
      <x:c r="E3431" s="1"/>
      <x:c r="F3431" s="1"/>
      <x:c r="G3431" s="1"/>
      <x:c r="H3431" s="1"/>
      <x:c r="I3431" s="53">
        <x:f t="shared" si="626"/>
        <x:v>5</x:v>
      </x:c>
      <x:c r="J3431" s="53">
        <x:f t="shared" si="627"/>
        <x:v>4</x:v>
      </x:c>
      <x:c r="K3431" s="53">
        <x:f t="shared" si="628"/>
        <x:v>6</x:v>
      </x:c>
      <x:c r="L3431" s="53">
        <x:f t="shared" si="629"/>
        <x:v>15</x:v>
      </x:c>
      <x:c r="M3431" s="54">
        <x:f t="shared" si="630"/>
        <x:v>1148.080505622368</x:v>
      </x:c>
      <x:c r="N3431" s="54">
        <x:f t="shared" si="631"/>
        <x:v>0.29727812890442223</x:v>
      </x:c>
      <x:c r="O3431" s="55">
        <x:f t="shared" si="632"/>
        <x:v>68576</x:v>
      </x:c>
      <x:c r="P3431" s="55">
        <x:f t="shared" si="633"/>
        <x:v>11440</x:v>
      </x:c>
      <x:c r="Q3431" s="55">
        <x:f t="shared" si="634"/>
        <x:v>32431.953222610555</x:v>
      </x:c>
      <x:c r="R3431" s="55">
        <x:f t="shared" si="635"/>
        <x:v>4704.0467773894452</x:v>
      </x:c>
      <x:c r="S3431" s="1" t="str">
        <x:f t="shared" si="636"/>
        <x:v>YES</x:v>
      </x:c>
      <x:c r="T3431" s="1">
        <x:f t="shared" si="637"/>
        <x:v>4704.0467773894452</x:v>
      </x:c>
    </x:row>
    <x:row r="3432">
      <x:c r="A3432" s="1"/>
      <x:c r="B3432" s="1"/>
      <x:c r="C3432" s="1"/>
      <x:c r="D3432" s="1"/>
      <x:c r="E3432" s="1"/>
      <x:c r="F3432" s="1"/>
      <x:c r="G3432" s="1"/>
      <x:c r="H3432" s="1"/>
      <x:c r="I3432" s="53">
        <x:f t="shared" si="626"/>
        <x:v>5</x:v>
      </x:c>
      <x:c r="J3432" s="53">
        <x:f t="shared" si="627"/>
        <x:v>4</x:v>
      </x:c>
      <x:c r="K3432" s="53">
        <x:f t="shared" si="628"/>
        <x:v>7</x:v>
      </x:c>
      <x:c r="L3432" s="53">
        <x:f t="shared" si="629"/>
        <x:v>16</x:v>
      </x:c>
      <x:c r="M3432" s="54">
        <x:f t="shared" si="630"/>
        <x:v>1200.8049450203284</x:v>
      </x:c>
      <x:c r="N3432" s="54">
        <x:f t="shared" si="631"/>
        <x:v>0.33389232293078364</x:v>
      </x:c>
      <x:c r="O3432" s="55">
        <x:f t="shared" si="632"/>
        <x:v>71276</x:v>
      </x:c>
      <x:c r="P3432" s="55">
        <x:f t="shared" si="633"/>
        <x:v>12320</x:v>
      </x:c>
      <x:c r="Q3432" s="55">
        <x:f t="shared" si="634"/>
        <x:v>33347.308073269589</x:v>
      </x:c>
      <x:c r="R3432" s="55">
        <x:f t="shared" si="635"/>
        <x:v>5608.6919267304111</x:v>
      </x:c>
      <x:c r="S3432" s="1" t="str">
        <x:f t="shared" si="636"/>
        <x:v>YES</x:v>
      </x:c>
      <x:c r="T3432" s="1">
        <x:f t="shared" si="637"/>
        <x:v>5608.6919267304111</x:v>
      </x:c>
    </x:row>
    <x:row r="3433">
      <x:c r="A3433" s="1"/>
      <x:c r="B3433" s="1"/>
      <x:c r="C3433" s="1"/>
      <x:c r="D3433" s="1"/>
      <x:c r="E3433" s="1"/>
      <x:c r="F3433" s="1"/>
      <x:c r="G3433" s="1"/>
      <x:c r="H3433" s="1"/>
      <x:c r="I3433" s="53">
        <x:f t="shared" si="626"/>
        <x:v>5</x:v>
      </x:c>
      <x:c r="J3433" s="53">
        <x:f t="shared" si="627"/>
        <x:v>4</x:v>
      </x:c>
      <x:c r="K3433" s="53">
        <x:f t="shared" si="628"/>
        <x:v>8</x:v>
      </x:c>
      <x:c r="L3433" s="53">
        <x:f t="shared" si="629"/>
        <x:v>17</x:v>
      </x:c>
      <x:c r="M3433" s="54">
        <x:f t="shared" si="630"/>
        <x:v>1254.8020433003085</x:v>
      </x:c>
      <x:c r="N3433" s="54">
        <x:f t="shared" si="631"/>
        <x:v>0.37139030784743643</x:v>
      </x:c>
      <x:c r="O3433" s="55">
        <x:f t="shared" si="632"/>
        <x:v>73976</x:v>
      </x:c>
      <x:c r="P3433" s="55">
        <x:f t="shared" si="633"/>
        <x:v>13200</x:v>
      </x:c>
      <x:c r="Q3433" s="55">
        <x:f t="shared" si="634"/>
        <x:v>34284.757696185909</x:v>
      </x:c>
      <x:c r="R3433" s="55">
        <x:f t="shared" si="635"/>
        <x:v>6491.2423038140914</x:v>
      </x:c>
      <x:c r="S3433" s="1" t="str">
        <x:f t="shared" si="636"/>
        <x:v>YES</x:v>
      </x:c>
      <x:c r="T3433" s="1">
        <x:f t="shared" si="637"/>
        <x:v>6491.2423038140914</x:v>
      </x:c>
    </x:row>
    <x:row r="3434">
      <x:c r="A3434" s="1"/>
      <x:c r="B3434" s="1"/>
      <x:c r="C3434" s="1"/>
      <x:c r="D3434" s="1"/>
      <x:c r="E3434" s="1"/>
      <x:c r="F3434" s="1"/>
      <x:c r="G3434" s="1"/>
      <x:c r="H3434" s="1"/>
      <x:c r="I3434" s="53">
        <x:f t="shared" si="626"/>
        <x:v>5</x:v>
      </x:c>
      <x:c r="J3434" s="53">
        <x:f t="shared" si="627"/>
        <x:v>4</x:v>
      </x:c>
      <x:c r="K3434" s="53">
        <x:f t="shared" si="628"/>
        <x:v>9</x:v>
      </x:c>
      <x:c r="L3434" s="53">
        <x:f t="shared" si="629"/>
        <x:v>18</x:v>
      </x:c>
      <x:c r="M3434" s="54">
        <x:f t="shared" si="630"/>
        <x:v>1310.0953787407029</x:v>
      </x:c>
      <x:c r="N3434" s="54">
        <x:f t="shared" si="631"/>
        <x:v>0.40978845745882148</x:v>
      </x:c>
      <x:c r="O3434" s="55">
        <x:f t="shared" si="632"/>
        <x:v>76676</x:v>
      </x:c>
      <x:c r="P3434" s="55">
        <x:f t="shared" si="633"/>
        <x:v>14080</x:v>
      </x:c>
      <x:c r="Q3434" s="55">
        <x:f t="shared" si="634"/>
        <x:v>35244.711436470534</x:v>
      </x:c>
      <x:c r="R3434" s="55">
        <x:f t="shared" si="635"/>
        <x:v>7351.288563529466</x:v>
      </x:c>
      <x:c r="S3434" s="1" t="str">
        <x:f t="shared" si="636"/>
        <x:v>YES</x:v>
      </x:c>
      <x:c r="T3434" s="1">
        <x:f t="shared" si="637"/>
        <x:v>7351.288563529466</x:v>
      </x:c>
    </x:row>
    <x:row r="3435">
      <x:c r="A3435" s="1"/>
      <x:c r="B3435" s="1"/>
      <x:c r="C3435" s="1"/>
      <x:c r="D3435" s="1"/>
      <x:c r="E3435" s="1"/>
      <x:c r="F3435" s="1"/>
      <x:c r="G3435" s="1"/>
      <x:c r="H3435" s="1"/>
      <x:c r="I3435" s="53">
        <x:f t="shared" si="626"/>
        <x:v>5</x:v>
      </x:c>
      <x:c r="J3435" s="53">
        <x:f t="shared" si="627"/>
        <x:v>4</x:v>
      </x:c>
      <x:c r="K3435" s="53">
        <x:f t="shared" si="628"/>
        <x:v>10</x:v>
      </x:c>
      <x:c r="L3435" s="53">
        <x:f t="shared" si="629"/>
        <x:v>19</x:v>
      </x:c>
      <x:c r="M3435" s="54">
        <x:f t="shared" si="630"/>
        <x:v>1366.7089202239158</x:v>
      </x:c>
      <x:c r="N3435" s="54">
        <x:f t="shared" si="631"/>
        <x:v>0.44910341682216376</x:v>
      </x:c>
      <x:c r="O3435" s="55">
        <x:f t="shared" si="632"/>
        <x:v>79376</x:v>
      </x:c>
      <x:c r="P3435" s="55">
        <x:f t="shared" si="633"/>
        <x:v>14960</x:v>
      </x:c>
      <x:c r="Q3435" s="55">
        <x:f t="shared" si="634"/>
        <x:v>36227.585420554096</x:v>
      </x:c>
      <x:c r="R3435" s="55">
        <x:f t="shared" si="635"/>
        <x:v>8188.4145794459037</x:v>
      </x:c>
      <x:c r="S3435" s="1" t="str">
        <x:f t="shared" si="636"/>
        <x:v>YES</x:v>
      </x:c>
      <x:c r="T3435" s="1">
        <x:f t="shared" si="637"/>
        <x:v>8188.4145794459037</x:v>
      </x:c>
    </x:row>
    <x:row r="3436">
      <x:c r="A3436" s="1"/>
      <x:c r="B3436" s="1"/>
      <x:c r="C3436" s="1"/>
      <x:c r="D3436" s="1"/>
      <x:c r="E3436" s="1"/>
      <x:c r="F3436" s="1"/>
      <x:c r="G3436" s="1"/>
      <x:c r="H3436" s="1"/>
      <x:c r="I3436" s="53">
        <x:f t="shared" si="626"/>
        <x:v>5</x:v>
      </x:c>
      <x:c r="J3436" s="53">
        <x:f t="shared" si="627"/>
        <x:v>4</x:v>
      </x:c>
      <x:c r="K3436" s="53">
        <x:f t="shared" si="628"/>
        <x:v>11</x:v>
      </x:c>
      <x:c r="L3436" s="53">
        <x:f t="shared" si="629"/>
        <x:v>20</x:v>
      </x:c>
      <x:c r="M3436" s="54">
        <x:f t="shared" si="630"/>
        <x:v>1424.6670333173549</x:v>
      </x:c>
      <x:c r="N3436" s="54">
        <x:f t="shared" si="631"/>
        <x:v>0.48935210647038535</x:v>
      </x:c>
      <x:c r="O3436" s="55">
        <x:f t="shared" si="632"/>
        <x:v>82076</x:v>
      </x:c>
      <x:c r="P3436" s="55">
        <x:f t="shared" si="633"/>
        <x:v>15840</x:v>
      </x:c>
      <x:c r="Q3436" s="55">
        <x:f t="shared" si="634"/>
        <x:v>37233.802661759633</x:v>
      </x:c>
      <x:c r="R3436" s="55">
        <x:f t="shared" si="635"/>
        <x:v>9002.1973382403667</x:v>
      </x:c>
      <x:c r="S3436" s="1" t="str">
        <x:f t="shared" si="636"/>
        <x:v>YES</x:v>
      </x:c>
      <x:c r="T3436" s="1">
        <x:f t="shared" si="637"/>
        <x:v>9002.1973382403667</x:v>
      </x:c>
    </x:row>
    <x:row r="3437">
      <x:c r="A3437" s="1"/>
      <x:c r="B3437" s="1"/>
      <x:c r="C3437" s="1"/>
      <x:c r="D3437" s="1"/>
      <x:c r="E3437" s="1"/>
      <x:c r="F3437" s="1"/>
      <x:c r="G3437" s="1"/>
      <x:c r="H3437" s="1"/>
      <x:c r="I3437" s="53">
        <x:f t="shared" si="626"/>
        <x:v>5</x:v>
      </x:c>
      <x:c r="J3437" s="53">
        <x:f t="shared" si="627"/>
        <x:v>4</x:v>
      </x:c>
      <x:c r="K3437" s="53">
        <x:f t="shared" si="628"/>
        <x:v>12</x:v>
      </x:c>
      <x:c r="L3437" s="53">
        <x:f t="shared" si="629"/>
        <x:v>21</x:v>
      </x:c>
      <x:c r="M3437" s="54">
        <x:f t="shared" si="630"/>
        <x:v>1483.9944864454194</x:v>
      </x:c>
      <x:c r="N3437" s="54">
        <x:f t="shared" si="631"/>
        <x:v>0.53055172669820794</x:v>
      </x:c>
      <x:c r="O3437" s="55">
        <x:f t="shared" si="632"/>
        <x:v>84776</x:v>
      </x:c>
      <x:c r="P3437" s="55">
        <x:f t="shared" si="633"/>
        <x:v>16720</x:v>
      </x:c>
      <x:c r="Q3437" s="55">
        <x:f t="shared" si="634"/>
        <x:v>38263.793167455195</x:v>
      </x:c>
      <x:c r="R3437" s="55">
        <x:f t="shared" si="635"/>
        <x:v>9792.2068325448054</x:v>
      </x:c>
      <x:c r="S3437" s="1" t="str">
        <x:f t="shared" si="636"/>
        <x:v>YES</x:v>
      </x:c>
      <x:c r="T3437" s="1">
        <x:f t="shared" si="637"/>
        <x:v>9792.2068325448054</x:v>
      </x:c>
    </x:row>
    <x:row r="3438">
      <x:c r="A3438" s="1"/>
      <x:c r="B3438" s="1"/>
      <x:c r="C3438" s="1"/>
      <x:c r="D3438" s="1"/>
      <x:c r="E3438" s="1"/>
      <x:c r="F3438" s="1"/>
      <x:c r="G3438" s="1"/>
      <x:c r="H3438" s="1"/>
      <x:c r="I3438" s="53" t="n">
        <x:f t="shared" ref="I3438:I3501" si="638">INT((ROW()-ROW($I$46))/((CARROT_CAP+1)*(MESCLUN_CAP+1)))</x:f>
        <x:v>5</x:v>
      </x:c>
      <x:c r="J3438" s="53" t="n">
        <x:f t="shared" ref="J3438:J3501" si="639">MOD(INT((ROW()-ROW($I$46))/(MESCLUN_CAP+1)),CARROT_CAP+1)</x:f>
        <x:v>4</x:v>
      </x:c>
      <x:c r="K3438" s="53" t="n">
        <x:f t="shared" ref="K3438:K3501" si="640">MOD(ROW()-ROW($I$46),MESCLUN_CAP+1)</x:f>
        <x:v>13</x:v>
      </x:c>
      <x:c r="L3438" s="53" t="n">
        <x:f t="shared" ref="L3438:L3501" si="641">SUM(I3438:K3438)</x:f>
        <x:v>22</x:v>
      </x:c>
      <x:c r="M3438" s="54" t="n">
        <x:f t="shared" ref="M3438:M3501" si="642">I3438*TOMATO_HOURS*WEEKS*(1+TOMATO_DIM)^I3438+J3438*CARROT_HOURS*WEEKS*(1+CARROT_DIM)^J3438+K3438*MESCLUN_HOURS*WEEKS*(1+MESCLUN_DIM)^K3438</x:f>
        <x:v>1544.7164571538035</x:v>
      </x:c>
      <x:c r="N3438" s="54" t="n">
        <x:f t="shared" ref="N3438:N3501" si="643">MAX(M3438-FARMER_HOURS,0)/TEMP_HOURS_PER_WORKER</x:f>
        <x:v>0.5727197619123635</x:v>
      </x:c>
      <x:c r="O3438" s="55" t="n">
        <x:f t="shared" ref="O3438:O3501" si="644">I3438*TOMATO_PRICE+J3438*CARROT_PRICE+K3438*MESCLUN_PRICE</x:f>
        <x:v>87476</x:v>
      </x:c>
      <x:c r="P3438" s="55" t="n">
        <x:f t="shared" ref="P3438:P3501" si="645">I3438*TOMATO_FERTILIZER+J3438*CARROT_FERTILIZER+K3438*MESCLUN_FERTILIZER</x:f>
        <x:v>17600</x:v>
      </x:c>
      <x:c r="Q3438" s="55" t="n">
        <x:f t="shared" ref="Q3438:Q3501" si="646">MIN(M3438,FARMER_HOURS)*FARMER_RATE+MAX(M3438-FARMER_HOURS,0)*TEMP_RATE</x:f>
        <x:v>39317.99404780909</x:v>
      </x:c>
      <x:c r="R3438" s="55" t="n">
        <x:f t="shared" ref="R3438:R3501" si="647">O3438-P3438-Q3438-FIXED_COST</x:f>
        <x:v>10558.005952190913</x:v>
      </x:c>
      <x:c r="S3438" s="1" t="str">
        <x:f t="shared" ref="S3438:S3501" si="648">IF(AND(L3438&lt;=TOTAL_BED_CAP,N3438&lt;=TEMP_WORKER_CAP),"YES","NO")</x:f>
        <x:v>YES</x:v>
      </x:c>
      <x:c r="T3438" s="1" t="n">
        <x:f t="shared" ref="T3438:T3501" si="649">IF(S3438="YES",R3438,-1E+99)</x:f>
        <x:v>10558.005952190913</x:v>
      </x:c>
    </x:row>
    <x:row r="3439">
      <x:c r="A3439" s="1"/>
      <x:c r="B3439" s="1"/>
      <x:c r="C3439" s="1"/>
      <x:c r="D3439" s="1"/>
      <x:c r="E3439" s="1"/>
      <x:c r="F3439" s="1"/>
      <x:c r="G3439" s="1"/>
      <x:c r="H3439" s="1"/>
      <x:c r="I3439" s="53">
        <x:f t="shared" si="638"/>
        <x:v>5</x:v>
      </x:c>
      <x:c r="J3439" s="53">
        <x:f t="shared" si="639"/>
        <x:v>4</x:v>
      </x:c>
      <x:c r="K3439" s="53">
        <x:f t="shared" si="640"/>
        <x:v>14</x:v>
      </x:c>
      <x:c r="L3439" s="53">
        <x:f t="shared" si="641"/>
        <x:v>23</x:v>
      </x:c>
      <x:c r="M3439" s="54">
        <x:f t="shared" si="642"/>
        <x:v>1606.8585384674648</x:v>
      </x:c>
      <x:c r="N3439" s="54">
        <x:f t="shared" si="643"/>
        <x:v>0.61587398504685054</x:v>
      </x:c>
      <x:c r="O3439" s="55">
        <x:f t="shared" si="644"/>
        <x:v>90176</x:v>
      </x:c>
      <x:c r="P3439" s="55">
        <x:f t="shared" si="645"/>
        <x:v>18480</x:v>
      </x:c>
      <x:c r="Q3439" s="55">
        <x:f t="shared" si="646"/>
        <x:v>40396.849626171264</x:v>
      </x:c>
      <x:c r="R3439" s="55">
        <x:f t="shared" si="647"/>
        <x:v>11299.150373828736</x:v>
      </x:c>
      <x:c r="S3439" s="1" t="str">
        <x:f t="shared" si="648"/>
        <x:v>YES</x:v>
      </x:c>
      <x:c r="T3439" s="1">
        <x:f t="shared" si="649"/>
        <x:v>11299.150373828736</x:v>
      </x:c>
    </x:row>
    <x:row r="3440">
      <x:c r="A3440" s="1"/>
      <x:c r="B3440" s="1"/>
      <x:c r="C3440" s="1"/>
      <x:c r="D3440" s="1"/>
      <x:c r="E3440" s="1"/>
      <x:c r="F3440" s="1"/>
      <x:c r="G3440" s="1"/>
      <x:c r="H3440" s="1"/>
      <x:c r="I3440" s="53">
        <x:f t="shared" si="638"/>
        <x:v>5</x:v>
      </x:c>
      <x:c r="J3440" s="53">
        <x:f t="shared" si="639"/>
        <x:v>4</x:v>
      </x:c>
      <x:c r="K3440" s="53">
        <x:f t="shared" si="640"/>
        <x:v>15</x:v>
      </x:c>
      <x:c r="L3440" s="53">
        <x:f t="shared" si="641"/>
        <x:v>24</x:v>
      </x:c>
      <x:c r="M3440" s="54">
        <x:f t="shared" si="642"/>
        <x:v>1670.4467453436114</x:v>
      </x:c>
      <x:c r="N3440" s="54">
        <x:f t="shared" si="643"/>
        <x:v>0.66003246204417454</x:v>
      </x:c>
      <x:c r="O3440" s="55">
        <x:f t="shared" si="644"/>
        <x:v>92876</x:v>
      </x:c>
      <x:c r="P3440" s="55">
        <x:f t="shared" si="645"/>
        <x:v>19360</x:v>
      </x:c>
      <x:c r="Q3440" s="55">
        <x:f t="shared" si="646"/>
        <x:v>41500.811551104365</x:v>
      </x:c>
      <x:c r="R3440" s="55">
        <x:f t="shared" si="647"/>
        <x:v>12015.188448895635</x:v>
      </x:c>
      <x:c r="S3440" s="1" t="str">
        <x:f t="shared" si="648"/>
        <x:v>YES</x:v>
      </x:c>
      <x:c r="T3440" s="1">
        <x:f t="shared" si="649"/>
        <x:v>12015.188448895635</x:v>
      </x:c>
    </x:row>
    <x:row r="3441">
      <x:c r="A3441" s="1"/>
      <x:c r="B3441" s="1"/>
      <x:c r="C3441" s="1"/>
      <x:c r="D3441" s="1"/>
      <x:c r="E3441" s="1"/>
      <x:c r="F3441" s="1"/>
      <x:c r="G3441" s="1"/>
      <x:c r="H3441" s="1"/>
      <x:c r="I3441" s="53">
        <x:f t="shared" si="638"/>
        <x:v>5</x:v>
      </x:c>
      <x:c r="J3441" s="53">
        <x:f t="shared" si="639"/>
        <x:v>4</x:v>
      </x:c>
      <x:c r="K3441" s="53">
        <x:f t="shared" si="640"/>
        <x:v>16</x:v>
      </x:c>
      <x:c r="L3441" s="53">
        <x:f t="shared" si="641"/>
        <x:v>25</x:v>
      </x:c>
      <x:c r="M3441" s="54">
        <x:f t="shared" si="642"/>
        <x:v>1735.5075212211004</x:v>
      </x:c>
      <x:c r="N3441" s="54">
        <x:f t="shared" si="643"/>
        <x:v>0.705213556403542</x:v>
      </x:c>
      <x:c r="O3441" s="55">
        <x:f t="shared" si="644"/>
        <x:v>95576</x:v>
      </x:c>
      <x:c r="P3441" s="55">
        <x:f t="shared" si="645"/>
        <x:v>20240</x:v>
      </x:c>
      <x:c r="Q3441" s="55">
        <x:f t="shared" si="646"/>
        <x:v>42630.338910088547</x:v>
      </x:c>
      <x:c r="R3441" s="55">
        <x:f t="shared" si="647"/>
        <x:v>12705.661089911453</x:v>
      </x:c>
      <x:c r="S3441" s="1" t="str">
        <x:f t="shared" si="648"/>
        <x:v>YES</x:v>
      </x:c>
      <x:c r="T3441" s="1">
        <x:f t="shared" si="649"/>
        <x:v>12705.661089911453</x:v>
      </x:c>
    </x:row>
    <x:row r="3442">
      <x:c r="A3442" s="1"/>
      <x:c r="B3442" s="1"/>
      <x:c r="C3442" s="1"/>
      <x:c r="D3442" s="1"/>
      <x:c r="E3442" s="1"/>
      <x:c r="F3442" s="1"/>
      <x:c r="G3442" s="1"/>
      <x:c r="H3442" s="1"/>
      <x:c r="I3442" s="53">
        <x:f t="shared" si="638"/>
        <x:v>5</x:v>
      </x:c>
      <x:c r="J3442" s="53">
        <x:f t="shared" si="639"/>
        <x:v>4</x:v>
      </x:c>
      <x:c r="K3442" s="53">
        <x:f t="shared" si="640"/>
        <x:v>17</x:v>
      </x:c>
      <x:c r="L3442" s="53">
        <x:f t="shared" si="641"/>
        <x:v>26</x:v>
      </x:c>
      <x:c r="M3442" s="54">
        <x:f t="shared" si="642"/>
        <x:v>1802.0677446676407</x:v>
      </x:c>
      <x:c r="N3442" s="54">
        <x:f t="shared" si="643"/>
        <x:v>0.75143593379697271</x:v>
      </x:c>
      <x:c r="O3442" s="55">
        <x:f t="shared" si="644"/>
        <x:v>98276</x:v>
      </x:c>
      <x:c r="P3442" s="55">
        <x:f t="shared" si="645"/>
        <x:v>21120</x:v>
      </x:c>
      <x:c r="Q3442" s="55">
        <x:f t="shared" si="646"/>
        <x:v>43785.898344924317</x:v>
      </x:c>
      <x:c r="R3442" s="55">
        <x:f t="shared" si="647"/>
        <x:v>13370.101655075683</x:v>
      </x:c>
      <x:c r="S3442" s="1" t="str">
        <x:f t="shared" si="648"/>
        <x:v>YES</x:v>
      </x:c>
      <x:c r="T3442" s="1">
        <x:f t="shared" si="649"/>
        <x:v>13370.101655075683</x:v>
      </x:c>
    </x:row>
    <x:row r="3443">
      <x:c r="A3443" s="1"/>
      <x:c r="B3443" s="1"/>
      <x:c r="C3443" s="1"/>
      <x:c r="D3443" s="1"/>
      <x:c r="E3443" s="1"/>
      <x:c r="F3443" s="1"/>
      <x:c r="G3443" s="1"/>
      <x:c r="H3443" s="1"/>
      <x:c r="I3443" s="53">
        <x:f t="shared" si="638"/>
        <x:v>5</x:v>
      </x:c>
      <x:c r="J3443" s="53">
        <x:f t="shared" si="639"/>
        <x:v>4</x:v>
      </x:c>
      <x:c r="K3443" s="53">
        <x:f t="shared" si="640"/>
        <x:v>18</x:v>
      </x:c>
      <x:c r="L3443" s="53">
        <x:f t="shared" si="641"/>
        <x:v>27</x:v>
      </x:c>
      <x:c r="M3443" s="54">
        <x:f t="shared" si="642"/>
        <x:v>1870.154736126228</x:v>
      </x:c>
      <x:c r="N3443" s="54">
        <x:f t="shared" si="643"/>
        <x:v>0.79871856675432507</x:v>
      </x:c>
      <x:c r="O3443" s="55">
        <x:f t="shared" si="644"/>
        <x:v>100976</x:v>
      </x:c>
      <x:c r="P3443" s="55">
        <x:f t="shared" si="645"/>
        <x:v>22000</x:v>
      </x:c>
      <x:c r="Q3443" s="55">
        <x:f t="shared" si="646"/>
        <x:v>44967.964168858125</x:v>
      </x:c>
      <x:c r="R3443" s="55">
        <x:f t="shared" si="647"/>
        <x:v>14008.035831141875</x:v>
      </x:c>
      <x:c r="S3443" s="1" t="str">
        <x:f t="shared" si="648"/>
        <x:v>YES</x:v>
      </x:c>
      <x:c r="T3443" s="1">
        <x:f t="shared" si="649"/>
        <x:v>14008.035831141875</x:v>
      </x:c>
    </x:row>
    <x:row r="3444">
      <x:c r="A3444" s="1"/>
      <x:c r="B3444" s="1"/>
      <x:c r="C3444" s="1"/>
      <x:c r="D3444" s="1"/>
      <x:c r="E3444" s="1"/>
      <x:c r="F3444" s="1"/>
      <x:c r="G3444" s="1"/>
      <x:c r="H3444" s="1"/>
      <x:c r="I3444" s="53">
        <x:f t="shared" si="638"/>
        <x:v>5</x:v>
      </x:c>
      <x:c r="J3444" s="53">
        <x:f t="shared" si="639"/>
        <x:v>4</x:v>
      </x:c>
      <x:c r="K3444" s="53">
        <x:f t="shared" si="640"/>
        <x:v>19</x:v>
      </x:c>
      <x:c r="L3444" s="53">
        <x:f t="shared" si="641"/>
        <x:v>28</x:v>
      </x:c>
      <x:c r="M3444" s="54">
        <x:f t="shared" si="642"/>
        <x:v>1939.7962647622498</x:v>
      </x:c>
      <x:c r="N3444" s="54">
        <x:f t="shared" si="643"/>
        <x:v>0.84708073941822903</x:v>
      </x:c>
      <x:c r="O3444" s="55">
        <x:f t="shared" si="644"/>
        <x:v>103676</x:v>
      </x:c>
      <x:c r="P3444" s="55">
        <x:f t="shared" si="645"/>
        <x:v>22880</x:v>
      </x:c>
      <x:c r="Q3444" s="55">
        <x:f t="shared" si="646"/>
        <x:v>46177.01848545573</x:v>
      </x:c>
      <x:c r="R3444" s="55">
        <x:f t="shared" si="647"/>
        <x:v>14618.98151454427</x:v>
      </x:c>
      <x:c r="S3444" s="1" t="str">
        <x:f t="shared" si="648"/>
        <x:v>YES</x:v>
      </x:c>
      <x:c r="T3444" s="1">
        <x:f t="shared" si="649"/>
        <x:v>14618.98151454427</x:v>
      </x:c>
    </x:row>
    <x:row r="3445">
      <x:c r="A3445" s="1"/>
      <x:c r="B3445" s="1"/>
      <x:c r="C3445" s="1"/>
      <x:c r="D3445" s="1"/>
      <x:c r="E3445" s="1"/>
      <x:c r="F3445" s="1"/>
      <x:c r="G3445" s="1"/>
      <x:c r="H3445" s="1"/>
      <x:c r="I3445" s="53">
        <x:f t="shared" si="638"/>
        <x:v>5</x:v>
      </x:c>
      <x:c r="J3445" s="53">
        <x:f t="shared" si="639"/>
        <x:v>4</x:v>
      </x:c>
      <x:c r="K3445" s="53">
        <x:f t="shared" si="640"/>
        <x:v>20</x:v>
      </x:c>
      <x:c r="L3445" s="53">
        <x:f t="shared" si="641"/>
        <x:v>29</x:v>
      </x:c>
      <x:c r="M3445" s="54">
        <x:f t="shared" si="642"/>
        <x:v>2011.0205554127269</x:v>
      </x:c>
      <x:c r="N3445" s="54">
        <x:f t="shared" si="643"/>
        <x:v>0.89654205236994922</x:v>
      </x:c>
      <x:c r="O3445" s="55">
        <x:f t="shared" si="644"/>
        <x:v>106376</x:v>
      </x:c>
      <x:c r="P3445" s="55">
        <x:f t="shared" si="645"/>
        <x:v>23760</x:v>
      </x:c>
      <x:c r="Q3445" s="55">
        <x:f t="shared" si="646"/>
        <x:v>47413.551309248731</x:v>
      </x:c>
      <x:c r="R3445" s="55">
        <x:f t="shared" si="647"/>
        <x:v>15202.448690751269</x:v>
      </x:c>
      <x:c r="S3445" s="1" t="str">
        <x:f t="shared" si="648"/>
        <x:v>YES</x:v>
      </x:c>
      <x:c r="T3445" s="1">
        <x:f t="shared" si="649"/>
        <x:v>15202.448690751269</x:v>
      </x:c>
    </x:row>
    <x:row r="3446">
      <x:c r="A3446" s="1"/>
      <x:c r="B3446" s="1"/>
      <x:c r="C3446" s="1"/>
      <x:c r="D3446" s="1"/>
      <x:c r="E3446" s="1"/>
      <x:c r="F3446" s="1"/>
      <x:c r="G3446" s="1"/>
      <x:c r="H3446" s="1"/>
      <x:c r="I3446" s="53">
        <x:f t="shared" si="638"/>
        <x:v>5</x:v>
      </x:c>
      <x:c r="J3446" s="53">
        <x:f t="shared" si="639"/>
        <x:v>4</x:v>
      </x:c>
      <x:c r="K3446" s="53">
        <x:f t="shared" si="640"/>
        <x:v>21</x:v>
      </x:c>
      <x:c r="L3446" s="53">
        <x:f t="shared" si="641"/>
        <x:v>30</x:v>
      </x:c>
      <x:c r="M3446" s="54">
        <x:f t="shared" si="642"/>
        <x:v>2083.8562956391706</x:v>
      </x:c>
      <x:c r="N3446" s="54">
        <x:f t="shared" si="643"/>
        <x:v>0.94712242752720188</x:v>
      </x:c>
      <x:c r="O3446" s="55">
        <x:f t="shared" si="644"/>
        <x:v>109076</x:v>
      </x:c>
      <x:c r="P3446" s="55">
        <x:f t="shared" si="645"/>
        <x:v>24640</x:v>
      </x:c>
      <x:c r="Q3446" s="55">
        <x:f t="shared" si="646"/>
        <x:v>48678.060688180049</x:v>
      </x:c>
      <x:c r="R3446" s="55">
        <x:f t="shared" si="647"/>
        <x:v>15757.939311819951</x:v>
      </x:c>
      <x:c r="S3446" s="1" t="str">
        <x:f t="shared" si="648"/>
        <x:v>YES</x:v>
      </x:c>
      <x:c r="T3446" s="1">
        <x:f t="shared" si="649"/>
        <x:v>15757.939311819951</x:v>
      </x:c>
    </x:row>
    <x:row r="3447">
      <x:c r="A3447" s="1"/>
      <x:c r="B3447" s="1"/>
      <x:c r="C3447" s="1"/>
      <x:c r="D3447" s="1"/>
      <x:c r="E3447" s="1"/>
      <x:c r="F3447" s="1"/>
      <x:c r="G3447" s="1"/>
      <x:c r="H3447" s="1"/>
      <x:c r="I3447" s="53">
        <x:f t="shared" si="638"/>
        <x:v>5</x:v>
      </x:c>
      <x:c r="J3447" s="53">
        <x:f t="shared" si="639"/>
        <x:v>4</x:v>
      </x:c>
      <x:c r="K3447" s="53">
        <x:f t="shared" si="640"/>
        <x:v>22</x:v>
      </x:c>
      <x:c r="L3447" s="53">
        <x:f t="shared" si="641"/>
        <x:v>31</x:v>
      </x:c>
      <x:c r="M3447" s="54">
        <x:f t="shared" si="642"/>
        <x:v>2158.3326428855667</x:v>
      </x:c>
      <x:c r="N3447" s="54">
        <x:f t="shared" si="643"/>
        <x:v>0.99884211311497684</x:v>
      </x:c>
      <x:c r="O3447" s="55">
        <x:f t="shared" si="644"/>
        <x:v>111776</x:v>
      </x:c>
      <x:c r="P3447" s="55">
        <x:f t="shared" si="645"/>
        <x:v>25520</x:v>
      </x:c>
      <x:c r="Q3447" s="55">
        <x:f t="shared" si="646"/>
        <x:v>49971.052827874417</x:v>
      </x:c>
      <x:c r="R3447" s="55">
        <x:f t="shared" si="647"/>
        <x:v>16284.947172125583</x:v>
      </x:c>
      <x:c r="S3447" s="1" t="str">
        <x:f t="shared" si="648"/>
        <x:v>YES</x:v>
      </x:c>
      <x:c r="T3447" s="1">
        <x:f t="shared" si="649"/>
        <x:v>16284.947172125583</x:v>
      </x:c>
    </x:row>
    <x:row r="3448">
      <x:c r="A3448" s="1"/>
      <x:c r="B3448" s="1"/>
      <x:c r="C3448" s="1"/>
      <x:c r="D3448" s="1"/>
      <x:c r="E3448" s="1"/>
      <x:c r="F3448" s="1"/>
      <x:c r="G3448" s="1"/>
      <x:c r="H3448" s="1"/>
      <x:c r="I3448" s="53">
        <x:f t="shared" si="638"/>
        <x:v>5</x:v>
      </x:c>
      <x:c r="J3448" s="53">
        <x:f t="shared" si="639"/>
        <x:v>4</x:v>
      </x:c>
      <x:c r="K3448" s="53">
        <x:f t="shared" si="640"/>
        <x:v>23</x:v>
      </x:c>
      <x:c r="L3448" s="53">
        <x:f t="shared" si="641"/>
        <x:v>32</x:v>
      </x:c>
      <x:c r="M3448" s="54">
        <x:f t="shared" si="642"/>
        <x:v>2234.4792317430033</x:v>
      </x:c>
      <x:c r="N3448" s="54">
        <x:f t="shared" si="643"/>
        <x:v>1.051721688710419</x:v>
      </x:c>
      <x:c r="O3448" s="55">
        <x:f t="shared" si="644"/>
        <x:v>114476</x:v>
      </x:c>
      <x:c r="P3448" s="55">
        <x:f t="shared" si="645"/>
        <x:v>26400</x:v>
      </x:c>
      <x:c r="Q3448" s="55">
        <x:f t="shared" si="646"/>
        <x:v>51293.042217760478</x:v>
      </x:c>
      <x:c r="R3448" s="55">
        <x:f t="shared" si="647"/>
        <x:v>16782.957782239522</x:v>
      </x:c>
      <x:c r="S3448" s="1" t="str">
        <x:f t="shared" si="648"/>
        <x:v>YES</x:v>
      </x:c>
      <x:c r="T3448" s="1">
        <x:f t="shared" si="649"/>
        <x:v>16782.957782239522</x:v>
      </x:c>
    </x:row>
    <x:row r="3449">
      <x:c r="A3449" s="1"/>
      <x:c r="B3449" s="1"/>
      <x:c r="C3449" s="1"/>
      <x:c r="D3449" s="1"/>
      <x:c r="E3449" s="1"/>
      <x:c r="F3449" s="1"/>
      <x:c r="G3449" s="1"/>
      <x:c r="H3449" s="1"/>
      <x:c r="I3449" s="53">
        <x:f t="shared" si="638"/>
        <x:v>5</x:v>
      </x:c>
      <x:c r="J3449" s="53">
        <x:f t="shared" si="639"/>
        <x:v>4</x:v>
      </x:c>
      <x:c r="K3449" s="53">
        <x:f t="shared" si="640"/>
        <x:v>24</x:v>
      </x:c>
      <x:c r="L3449" s="53">
        <x:f t="shared" si="641"/>
        <x:v>33</x:v>
      </x:c>
      <x:c r="M3449" s="54">
        <x:f t="shared" si="642"/>
        <x:v>2312.326181322499</x:v>
      </x:c>
      <x:c r="N3449" s="54">
        <x:f t="shared" si="643"/>
        <x:v>1.1057820703628465</x:v>
      </x:c>
      <x:c r="O3449" s="55">
        <x:f t="shared" si="644"/>
        <x:v>117176</x:v>
      </x:c>
      <x:c r="P3449" s="55">
        <x:f t="shared" si="645"/>
        <x:v>27280</x:v>
      </x:c>
      <x:c r="Q3449" s="55">
        <x:f t="shared" si="646"/>
        <x:v>52644.551759071168</x:v>
      </x:c>
      <x:c r="R3449" s="55">
        <x:f t="shared" si="647"/>
        <x:v>17251.448240928832</x:v>
      </x:c>
      <x:c r="S3449" s="1" t="str">
        <x:f t="shared" si="648"/>
        <x:v>YES</x:v>
      </x:c>
      <x:c r="T3449" s="1">
        <x:f t="shared" si="649"/>
        <x:v>17251.448240928832</x:v>
      </x:c>
    </x:row>
    <x:row r="3450">
      <x:c r="A3450" s="1"/>
      <x:c r="B3450" s="1"/>
      <x:c r="C3450" s="1"/>
      <x:c r="D3450" s="1"/>
      <x:c r="E3450" s="1"/>
      <x:c r="F3450" s="1"/>
      <x:c r="G3450" s="1"/>
      <x:c r="H3450" s="1"/>
      <x:c r="I3450" s="53">
        <x:f t="shared" si="638"/>
        <x:v>5</x:v>
      </x:c>
      <x:c r="J3450" s="53">
        <x:f t="shared" si="639"/>
        <x:v>4</x:v>
      </x:c>
      <x:c r="K3450" s="53">
        <x:f t="shared" si="640"/>
        <x:v>25</x:v>
      </x:c>
      <x:c r="L3450" s="53">
        <x:f t="shared" si="641"/>
        <x:v>34</x:v>
      </x:c>
      <x:c r="M3450" s="54">
        <x:f t="shared" si="642"/>
        <x:v>2391.9041027375965</x:v>
      </x:c>
      <x:c r="N3450" s="54">
        <x:f t="shared" si="643"/>
        <x:v>1.1610445157899976</x:v>
      </x:c>
      <x:c r="O3450" s="55">
        <x:f t="shared" si="644"/>
        <x:v>119876</x:v>
      </x:c>
      <x:c r="P3450" s="55">
        <x:f t="shared" si="645"/>
        <x:v>28160</x:v>
      </x:c>
      <x:c r="Q3450" s="55">
        <x:f t="shared" si="646"/>
        <x:v>54026.112894749938</x:v>
      </x:c>
      <x:c r="R3450" s="55">
        <x:f t="shared" si="647"/>
        <x:v>17689.887105250062</x:v>
      </x:c>
      <x:c r="S3450" s="1" t="str">
        <x:f t="shared" si="648"/>
        <x:v>YES</x:v>
      </x:c>
      <x:c r="T3450" s="1">
        <x:f t="shared" si="649"/>
        <x:v>17689.887105250062</x:v>
      </x:c>
    </x:row>
    <x:row r="3451">
      <x:c r="A3451" s="1"/>
      <x:c r="B3451" s="1"/>
      <x:c r="C3451" s="1"/>
      <x:c r="D3451" s="1"/>
      <x:c r="E3451" s="1"/>
      <x:c r="F3451" s="1"/>
      <x:c r="G3451" s="1"/>
      <x:c r="H3451" s="1"/>
      <x:c r="I3451" s="53">
        <x:f t="shared" si="638"/>
        <x:v>5</x:v>
      </x:c>
      <x:c r="J3451" s="53">
        <x:f t="shared" si="639"/>
        <x:v>4</x:v>
      </x:c>
      <x:c r="K3451" s="53">
        <x:f t="shared" si="640"/>
        <x:v>26</x:v>
      </x:c>
      <x:c r="L3451" s="53">
        <x:f t="shared" si="641"/>
        <x:v>35</x:v>
      </x:c>
      <x:c r="M3451" s="54">
        <x:f t="shared" si="642"/>
        <x:v>2473.2441066983147</x:v>
      </x:c>
      <x:c r="N3451" s="54">
        <x:f t="shared" si="643"/>
        <x:v>1.2175306296516075</x:v>
      </x:c>
      <x:c r="O3451" s="55">
        <x:f t="shared" si="644"/>
        <x:v>122576</x:v>
      </x:c>
      <x:c r="P3451" s="55">
        <x:f t="shared" si="645"/>
        <x:v>29040</x:v>
      </x:c>
      <x:c r="Q3451" s="55">
        <x:f t="shared" si="646"/>
        <x:v>55438.26574129019</x:v>
      </x:c>
      <x:c r="R3451" s="55">
        <x:f t="shared" si="647"/>
        <x:v>18097.73425870981</x:v>
      </x:c>
      <x:c r="S3451" s="1" t="str">
        <x:f t="shared" si="648"/>
        <x:v>YES</x:v>
      </x:c>
      <x:c r="T3451" s="1">
        <x:f t="shared" si="649"/>
        <x:v>18097.73425870981</x:v>
      </x:c>
    </x:row>
    <x:row r="3452">
      <x:c r="A3452" s="1"/>
      <x:c r="B3452" s="1"/>
      <x:c r="C3452" s="1"/>
      <x:c r="D3452" s="1"/>
      <x:c r="E3452" s="1"/>
      <x:c r="F3452" s="1"/>
      <x:c r="G3452" s="1"/>
      <x:c r="H3452" s="1"/>
      <x:c r="I3452" s="53">
        <x:f t="shared" si="638"/>
        <x:v>5</x:v>
      </x:c>
      <x:c r="J3452" s="53">
        <x:f t="shared" si="639"/>
        <x:v>4</x:v>
      </x:c>
      <x:c r="K3452" s="53">
        <x:f t="shared" si="640"/>
        <x:v>27</x:v>
      </x:c>
      <x:c r="L3452" s="53">
        <x:f t="shared" si="641"/>
        <x:v>36</x:v>
      </x:c>
      <x:c r="M3452" s="54">
        <x:f t="shared" si="642"/>
        <x:v>2556.3778112180712</x:v>
      </x:c>
      <x:c r="N3452" s="54">
        <x:f t="shared" si="643"/>
        <x:v>1.2752623689014384</x:v>
      </x:c>
      <x:c r="O3452" s="55">
        <x:f t="shared" si="644"/>
        <x:v>125276</x:v>
      </x:c>
      <x:c r="P3452" s="55">
        <x:f t="shared" si="645"/>
        <x:v>29920</x:v>
      </x:c>
      <x:c r="Q3452" s="55">
        <x:f t="shared" si="646"/>
        <x:v>56881.559222535958</x:v>
      </x:c>
      <x:c r="R3452" s="55">
        <x:f t="shared" si="647"/>
        <x:v>18474.440777464042</x:v>
      </x:c>
      <x:c r="S3452" s="1" t="str">
        <x:f t="shared" si="648"/>
        <x:v>YES</x:v>
      </x:c>
      <x:c r="T3452" s="1">
        <x:f t="shared" si="649"/>
        <x:v>18474.440777464042</x:v>
      </x:c>
    </x:row>
    <x:row r="3453">
      <x:c r="A3453" s="1"/>
      <x:c r="B3453" s="1"/>
      <x:c r="C3453" s="1"/>
      <x:c r="D3453" s="1"/>
      <x:c r="E3453" s="1"/>
      <x:c r="F3453" s="1"/>
      <x:c r="G3453" s="1"/>
      <x:c r="H3453" s="1"/>
      <x:c r="I3453" s="53">
        <x:f t="shared" si="638"/>
        <x:v>5</x:v>
      </x:c>
      <x:c r="J3453" s="53">
        <x:f t="shared" si="639"/>
        <x:v>4</x:v>
      </x:c>
      <x:c r="K3453" s="53">
        <x:f t="shared" si="640"/>
        <x:v>28</x:v>
      </x:c>
      <x:c r="L3453" s="53">
        <x:f t="shared" si="641"/>
        <x:v>37</x:v>
      </x:c>
      <x:c r="M3453" s="54">
        <x:f t="shared" si="642"/>
        <x:v>2641.337349435225</x:v>
      </x:c>
      <x:c r="N3453" s="54">
        <x:f t="shared" si="643"/>
        <x:v>1.3342620482189063</x:v>
      </x:c>
      <x:c r="O3453" s="55">
        <x:f t="shared" si="644"/>
        <x:v>127976</x:v>
      </x:c>
      <x:c r="P3453" s="55">
        <x:f t="shared" si="645"/>
        <x:v>30800</x:v>
      </x:c>
      <x:c r="Q3453" s="55">
        <x:f t="shared" si="646"/>
        <x:v>58356.551205472657</x:v>
      </x:c>
      <x:c r="R3453" s="55">
        <x:f t="shared" si="647"/>
        <x:v>18819.448794527343</x:v>
      </x:c>
      <x:c r="S3453" s="1" t="str">
        <x:f t="shared" si="648"/>
        <x:v>YES</x:v>
      </x:c>
      <x:c r="T3453" s="1">
        <x:f t="shared" si="649"/>
        <x:v>18819.448794527343</x:v>
      </x:c>
    </x:row>
    <x:row r="3454">
      <x:c r="A3454" s="1"/>
      <x:c r="B3454" s="1"/>
      <x:c r="C3454" s="1"/>
      <x:c r="D3454" s="1"/>
      <x:c r="E3454" s="1"/>
      <x:c r="F3454" s="1"/>
      <x:c r="G3454" s="1"/>
      <x:c r="H3454" s="1"/>
      <x:c r="I3454" s="53">
        <x:f t="shared" si="638"/>
        <x:v>5</x:v>
      </x:c>
      <x:c r="J3454" s="53">
        <x:f t="shared" si="639"/>
        <x:v>4</x:v>
      </x:c>
      <x:c r="K3454" s="53">
        <x:f t="shared" si="640"/>
        <x:v>29</x:v>
      </x:c>
      <x:c r="L3454" s="53">
        <x:f t="shared" si="641"/>
        <x:v>38</x:v>
      </x:c>
      <x:c r="M3454" s="54">
        <x:f t="shared" si="642"/>
        <x:v>2728.1553775508783</x:v>
      </x:c>
      <x:c r="N3454" s="54">
        <x:f t="shared" si="643"/>
        <x:v>1.3945523455214432</x:v>
      </x:c>
      <x:c r="O3454" s="55">
        <x:f t="shared" si="644"/>
        <x:v>130676</x:v>
      </x:c>
      <x:c r="P3454" s="55">
        <x:f t="shared" si="645"/>
        <x:v>31680</x:v>
      </x:c>
      <x:c r="Q3454" s="55">
        <x:f t="shared" si="646"/>
        <x:v>59863.808638036076</x:v>
      </x:c>
      <x:c r="R3454" s="55">
        <x:f t="shared" si="647"/>
        <x:v>19132.191361963924</x:v>
      </x:c>
      <x:c r="S3454" s="1" t="str">
        <x:f t="shared" si="648"/>
        <x:v>YES</x:v>
      </x:c>
      <x:c r="T3454" s="1">
        <x:f t="shared" si="649"/>
        <x:v>19132.191361963924</x:v>
      </x:c>
    </x:row>
    <x:row r="3455">
      <x:c r="A3455" s="1"/>
      <x:c r="B3455" s="1"/>
      <x:c r="C3455" s="1"/>
      <x:c r="D3455" s="1"/>
      <x:c r="E3455" s="1"/>
      <x:c r="F3455" s="1"/>
      <x:c r="G3455" s="1"/>
      <x:c r="H3455" s="1"/>
      <x:c r="I3455" s="53">
        <x:f t="shared" si="638"/>
        <x:v>5</x:v>
      </x:c>
      <x:c r="J3455" s="53">
        <x:f t="shared" si="639"/>
        <x:v>4</x:v>
      </x:c>
      <x:c r="K3455" s="53">
        <x:f t="shared" si="640"/>
        <x:v>30</x:v>
      </x:c>
      <x:c r="L3455" s="53">
        <x:f t="shared" si="641"/>
        <x:v>39</x:v>
      </x:c>
      <x:c r="M3455" s="54">
        <x:f t="shared" si="642"/>
        <x:v>2816.8650828846489</x:v>
      </x:c>
      <x:c r="N3455" s="54">
        <x:f t="shared" si="643"/>
        <x:v>1.456156307558784</x:v>
      </x:c>
      <x:c r="O3455" s="55">
        <x:f t="shared" si="644"/>
        <x:v>133376</x:v>
      </x:c>
      <x:c r="P3455" s="55">
        <x:f t="shared" si="645"/>
        <x:v>32560</x:v>
      </x:c>
      <x:c r="Q3455" s="55">
        <x:f t="shared" si="646"/>
        <x:v>61403.907688969601</x:v>
      </x:c>
      <x:c r="R3455" s="55">
        <x:f t="shared" si="647"/>
        <x:v>19412.092311030399</x:v>
      </x:c>
      <x:c r="S3455" s="1" t="str">
        <x:f t="shared" si="648"/>
        <x:v>YES</x:v>
      </x:c>
      <x:c r="T3455" s="1">
        <x:f t="shared" si="649"/>
        <x:v>19412.092311030399</x:v>
      </x:c>
    </x:row>
    <x:row r="3456">
      <x:c r="A3456" s="1"/>
      <x:c r="B3456" s="1"/>
      <x:c r="C3456" s="1"/>
      <x:c r="D3456" s="1"/>
      <x:c r="E3456" s="1"/>
      <x:c r="F3456" s="1"/>
      <x:c r="G3456" s="1"/>
      <x:c r="H3456" s="1"/>
      <x:c r="I3456" s="53">
        <x:f t="shared" si="638"/>
        <x:v>5</x:v>
      </x:c>
      <x:c r="J3456" s="53">
        <x:f t="shared" si="639"/>
        <x:v>5</x:v>
      </x:c>
      <x:c r="K3456" s="53">
        <x:f t="shared" si="640"/>
        <x:v>0</x:v>
      </x:c>
      <x:c r="L3456" s="53">
        <x:f t="shared" si="641"/>
        <x:v>10</x:v>
      </x:c>
      <x:c r="M3456" s="54">
        <x:f t="shared" si="642"/>
        <x:v>894.44073193359395</x:v>
      </x:c>
      <x:c r="N3456" s="54">
        <x:f t="shared" si="643"/>
        <x:v>0.12113939717610692</x:v>
      </x:c>
      <x:c r="O3456" s="55">
        <x:f t="shared" si="644"/>
        <x:v>54470</x:v>
      </x:c>
      <x:c r="P3456" s="55">
        <x:f t="shared" si="645"/>
        <x:v>6600</x:v>
      </x:c>
      <x:c r="Q3456" s="55">
        <x:f t="shared" si="646"/>
        <x:v>28028.484929402672</x:v>
      </x:c>
      <x:c r="R3456" s="55">
        <x:f t="shared" si="647"/>
        <x:v>-158.4849294026717</x:v>
      </x:c>
      <x:c r="S3456" s="1" t="str">
        <x:f t="shared" si="648"/>
        <x:v>YES</x:v>
      </x:c>
      <x:c r="T3456" s="1">
        <x:f t="shared" si="649"/>
        <x:v>-158.4849294026717</x:v>
      </x:c>
    </x:row>
    <x:row r="3457">
      <x:c r="A3457" s="1"/>
      <x:c r="B3457" s="1"/>
      <x:c r="C3457" s="1"/>
      <x:c r="D3457" s="1"/>
      <x:c r="E3457" s="1"/>
      <x:c r="F3457" s="1"/>
      <x:c r="G3457" s="1"/>
      <x:c r="H3457" s="1"/>
      <x:c r="I3457" s="53">
        <x:f t="shared" si="638"/>
        <x:v>5</x:v>
      </x:c>
      <x:c r="J3457" s="53">
        <x:f t="shared" si="639"/>
        <x:v>5</x:v>
      </x:c>
      <x:c r="K3457" s="53">
        <x:f t="shared" si="640"/>
        <x:v>1</x:v>
      </x:c>
      <x:c r="L3457" s="53">
        <x:f t="shared" si="641"/>
        <x:v>11</x:v>
      </x:c>
      <x:c r="M3457" s="54">
        <x:f t="shared" si="642"/>
        <x:v>940.00323193359395</x:v>
      </x:c>
      <x:c r="N3457" s="54">
        <x:f t="shared" si="643"/>
        <x:v>0.15278002217610692</x:v>
      </x:c>
      <x:c r="O3457" s="55">
        <x:f t="shared" si="644"/>
        <x:v>57170</x:v>
      </x:c>
      <x:c r="P3457" s="55">
        <x:f t="shared" si="645"/>
        <x:v>7480</x:v>
      </x:c>
      <x:c r="Q3457" s="55">
        <x:f t="shared" si="646"/>
        <x:v>28819.500554402672</x:v>
      </x:c>
      <x:c r="R3457" s="55">
        <x:f t="shared" si="647"/>
        <x:v>870.4994455973283</x:v>
      </x:c>
      <x:c r="S3457" s="1" t="str">
        <x:f t="shared" si="648"/>
        <x:v>YES</x:v>
      </x:c>
      <x:c r="T3457" s="1">
        <x:f t="shared" si="649"/>
        <x:v>870.4994455973283</x:v>
      </x:c>
    </x:row>
    <x:row r="3458">
      <x:c r="A3458" s="1"/>
      <x:c r="B3458" s="1"/>
      <x:c r="C3458" s="1"/>
      <x:c r="D3458" s="1"/>
      <x:c r="E3458" s="1"/>
      <x:c r="F3458" s="1"/>
      <x:c r="G3458" s="1"/>
      <x:c r="H3458" s="1"/>
      <x:c r="I3458" s="53">
        <x:f t="shared" si="638"/>
        <x:v>5</x:v>
      </x:c>
      <x:c r="J3458" s="53">
        <x:f t="shared" si="639"/>
        <x:v>5</x:v>
      </x:c>
      <x:c r="K3458" s="53">
        <x:f t="shared" si="640"/>
        <x:v>2</x:v>
      </x:c>
      <x:c r="L3458" s="53">
        <x:f t="shared" si="641"/>
        <x:v>12</x:v>
      </x:c>
      <x:c r="M3458" s="54">
        <x:f t="shared" si="642"/>
        <x:v>986.70479443359397</x:v>
      </x:c>
      <x:c r="N3458" s="54">
        <x:f t="shared" si="643"/>
        <x:v>0.18521166280110693</x:v>
      </x:c>
      <x:c r="O3458" s="55">
        <x:f t="shared" si="644"/>
        <x:v>59870</x:v>
      </x:c>
      <x:c r="P3458" s="55">
        <x:f t="shared" si="645"/>
        <x:v>8360</x:v>
      </x:c>
      <x:c r="Q3458" s="55">
        <x:f t="shared" si="646"/>
        <x:v>29630.291570027672</x:v>
      </x:c>
      <x:c r="R3458" s="55">
        <x:f t="shared" si="647"/>
        <x:v>1879.7084299723283</x:v>
      </x:c>
      <x:c r="S3458" s="1" t="str">
        <x:f t="shared" si="648"/>
        <x:v>YES</x:v>
      </x:c>
      <x:c r="T3458" s="1">
        <x:f t="shared" si="649"/>
        <x:v>1879.7084299723283</x:v>
      </x:c>
    </x:row>
    <x:row r="3459">
      <x:c r="A3459" s="1"/>
      <x:c r="B3459" s="1"/>
      <x:c r="C3459" s="1"/>
      <x:c r="D3459" s="1"/>
      <x:c r="E3459" s="1"/>
      <x:c r="F3459" s="1"/>
      <x:c r="G3459" s="1"/>
      <x:c r="H3459" s="1"/>
      <x:c r="I3459" s="53">
        <x:f t="shared" si="638"/>
        <x:v>5</x:v>
      </x:c>
      <x:c r="J3459" s="53">
        <x:f t="shared" si="639"/>
        <x:v>5</x:v>
      </x:c>
      <x:c r="K3459" s="53">
        <x:f t="shared" si="640"/>
        <x:v>3</x:v>
      </x:c>
      <x:c r="L3459" s="53">
        <x:f t="shared" si="641"/>
        <x:v>13</x:v>
      </x:c>
      <x:c r="M3459" s="54">
        <x:f t="shared" si="642"/>
        <x:v>1034.566776855469</x:v>
      </x:c>
      <x:c r="N3459" s="54">
        <x:f t="shared" si="643"/>
        <x:v>0.21844915059407571</x:v>
      </x:c>
      <x:c r="O3459" s="55">
        <x:f t="shared" si="644"/>
        <x:v>62570</x:v>
      </x:c>
      <x:c r="P3459" s="55">
        <x:f t="shared" si="645"/>
        <x:v>9240</x:v>
      </x:c>
      <x:c r="Q3459" s="55">
        <x:f t="shared" si="646"/>
        <x:v>30461.22876485189</x:v>
      </x:c>
      <x:c r="R3459" s="55">
        <x:f t="shared" si="647"/>
        <x:v>2868.7712351481096</x:v>
      </x:c>
      <x:c r="S3459" s="1" t="str">
        <x:f t="shared" si="648"/>
        <x:v>YES</x:v>
      </x:c>
      <x:c r="T3459" s="1">
        <x:f t="shared" si="649"/>
        <x:v>2868.7712351481096</x:v>
      </x:c>
    </x:row>
    <x:row r="3460">
      <x:c r="A3460" s="1"/>
      <x:c r="B3460" s="1"/>
      <x:c r="C3460" s="1"/>
      <x:c r="D3460" s="1"/>
      <x:c r="E3460" s="1"/>
      <x:c r="F3460" s="1"/>
      <x:c r="G3460" s="1"/>
      <x:c r="H3460" s="1"/>
      <x:c r="I3460" s="53">
        <x:f t="shared" si="638"/>
        <x:v>5</x:v>
      </x:c>
      <x:c r="J3460" s="53">
        <x:f t="shared" si="639"/>
        <x:v>5</x:v>
      </x:c>
      <x:c r="K3460" s="53">
        <x:f t="shared" si="640"/>
        <x:v>4</x:v>
      </x:c>
      <x:c r="L3460" s="53">
        <x:f t="shared" si="641"/>
        <x:v>14</x:v>
      </x:c>
      <x:c r="M3460" s="54">
        <x:f t="shared" si="642"/>
        <x:v>1083.6108925781252</x:v>
      </x:c>
      <x:c r="N3460" s="54">
        <x:f t="shared" si="643"/>
        <x:v>0.25250756429036475</x:v>
      </x:c>
      <x:c r="O3460" s="55">
        <x:f t="shared" si="644"/>
        <x:v>65270</x:v>
      </x:c>
      <x:c r="P3460" s="55">
        <x:f t="shared" si="645"/>
        <x:v>10120</x:v>
      </x:c>
      <x:c r="Q3460" s="55">
        <x:f t="shared" si="646"/>
        <x:v>31312.689107259117</x:v>
      </x:c>
      <x:c r="R3460" s="55">
        <x:f t="shared" si="647"/>
        <x:v>3837.310892740883</x:v>
      </x:c>
      <x:c r="S3460" s="1" t="str">
        <x:f t="shared" si="648"/>
        <x:v>YES</x:v>
      </x:c>
      <x:c r="T3460" s="1">
        <x:f t="shared" si="649"/>
        <x:v>3837.310892740883</x:v>
      </x:c>
    </x:row>
    <x:row r="3461">
      <x:c r="A3461" s="1"/>
      <x:c r="B3461" s="1"/>
      <x:c r="C3461" s="1"/>
      <x:c r="D3461" s="1"/>
      <x:c r="E3461" s="1"/>
      <x:c r="F3461" s="1"/>
      <x:c r="G3461" s="1"/>
      <x:c r="H3461" s="1"/>
      <x:c r="I3461" s="53">
        <x:f t="shared" si="638"/>
        <x:v>5</x:v>
      </x:c>
      <x:c r="J3461" s="53">
        <x:f t="shared" si="639"/>
        <x:v>5</x:v>
      </x:c>
      <x:c r="K3461" s="53">
        <x:f t="shared" si="640"/>
        <x:v>5</x:v>
      </x:c>
      <x:c r="L3461" s="53">
        <x:f t="shared" si="641"/>
        <x:v>15</x:v>
      </x:c>
      <x:c r="M3461" s="54">
        <x:f t="shared" si="642"/>
        <x:v>1133.8592164993288</x:v>
      </x:c>
      <x:c r="N3461" s="54">
        <x:f t="shared" si="643"/>
        <x:v>0.28740223368008944</x:v>
      </x:c>
      <x:c r="O3461" s="55">
        <x:f t="shared" si="644"/>
        <x:v>67970</x:v>
      </x:c>
      <x:c r="P3461" s="55">
        <x:f t="shared" si="645"/>
        <x:v>11000</x:v>
      </x:c>
      <x:c r="Q3461" s="55">
        <x:f t="shared" si="646"/>
        <x:v>32185.055842002235</x:v>
      </x:c>
      <x:c r="R3461" s="55">
        <x:f t="shared" si="647"/>
        <x:v>4784.9441579977647</x:v>
      </x:c>
      <x:c r="S3461" s="1" t="str">
        <x:f t="shared" si="648"/>
        <x:v>YES</x:v>
      </x:c>
      <x:c r="T3461" s="1">
        <x:f t="shared" si="649"/>
        <x:v>4784.9441579977647</x:v>
      </x:c>
    </x:row>
    <x:row r="3462">
      <x:c r="A3462" s="1"/>
      <x:c r="B3462" s="1"/>
      <x:c r="C3462" s="1"/>
      <x:c r="D3462" s="1"/>
      <x:c r="E3462" s="1"/>
      <x:c r="F3462" s="1"/>
      <x:c r="G3462" s="1"/>
      <x:c r="H3462" s="1"/>
      <x:c r="I3462" s="53">
        <x:f t="shared" si="638"/>
        <x:v>5</x:v>
      </x:c>
      <x:c r="J3462" s="53">
        <x:f t="shared" si="639"/>
        <x:v>5</x:v>
      </x:c>
      <x:c r="K3462" s="53">
        <x:f t="shared" si="640"/>
        <x:v>6</x:v>
      </x:c>
      <x:c r="L3462" s="53">
        <x:f t="shared" si="641"/>
        <x:v>16</x:v>
      </x:c>
      <x:c r="M3462" s="54">
        <x:f t="shared" si="642"/>
        <x:v>1185.3341906809619</x:v>
      </x:c>
      <x:c r="N3462" s="54">
        <x:f t="shared" si="643"/>
        <x:v>0.32314874352844575</x:v>
      </x:c>
      <x:c r="O3462" s="55">
        <x:f t="shared" si="644"/>
        <x:v>70670</x:v>
      </x:c>
      <x:c r="P3462" s="55">
        <x:f t="shared" si="645"/>
        <x:v>11880</x:v>
      </x:c>
      <x:c r="Q3462" s="55">
        <x:f t="shared" si="646"/>
        <x:v>33078.718588211144</x:v>
      </x:c>
      <x:c r="R3462" s="55">
        <x:f t="shared" si="647"/>
        <x:v>5711.2814117888556</x:v>
      </x:c>
      <x:c r="S3462" s="1" t="str">
        <x:f t="shared" si="648"/>
        <x:v>YES</x:v>
      </x:c>
      <x:c r="T3462" s="1">
        <x:f t="shared" si="649"/>
        <x:v>5711.2814117888556</x:v>
      </x:c>
    </x:row>
    <x:row r="3463">
      <x:c r="A3463" s="1"/>
      <x:c r="B3463" s="1"/>
      <x:c r="C3463" s="1"/>
      <x:c r="D3463" s="1"/>
      <x:c r="E3463" s="1"/>
      <x:c r="F3463" s="1"/>
      <x:c r="G3463" s="1"/>
      <x:c r="H3463" s="1"/>
      <x:c r="I3463" s="53">
        <x:f t="shared" si="638"/>
        <x:v>5</x:v>
      </x:c>
      <x:c r="J3463" s="53">
        <x:f t="shared" si="639"/>
        <x:v>5</x:v>
      </x:c>
      <x:c r="K3463" s="53">
        <x:f t="shared" si="640"/>
        <x:v>7</x:v>
      </x:c>
      <x:c r="L3463" s="53">
        <x:f t="shared" si="641"/>
        <x:v>17</x:v>
      </x:c>
      <x:c r="M3463" s="54">
        <x:f t="shared" si="642"/>
        <x:v>1238.0586300789221</x:v>
      </x:c>
      <x:c r="N3463" s="54">
        <x:f t="shared" si="643"/>
        <x:v>0.35976293755480698</x:v>
      </x:c>
      <x:c r="O3463" s="55">
        <x:f t="shared" si="644"/>
        <x:v>73370</x:v>
      </x:c>
      <x:c r="P3463" s="55">
        <x:f t="shared" si="645"/>
        <x:v>12760</x:v>
      </x:c>
      <x:c r="Q3463" s="55">
        <x:f t="shared" si="646"/>
        <x:v>33994.073438870175</x:v>
      </x:c>
      <x:c r="R3463" s="55">
        <x:f t="shared" si="647"/>
        <x:v>6615.9265611298251</x:v>
      </x:c>
      <x:c r="S3463" s="1" t="str">
        <x:f t="shared" si="648"/>
        <x:v>YES</x:v>
      </x:c>
      <x:c r="T3463" s="1">
        <x:f t="shared" si="649"/>
        <x:v>6615.9265611298251</x:v>
      </x:c>
    </x:row>
    <x:row r="3464">
      <x:c r="A3464" s="1"/>
      <x:c r="B3464" s="1"/>
      <x:c r="C3464" s="1"/>
      <x:c r="D3464" s="1"/>
      <x:c r="E3464" s="1"/>
      <x:c r="F3464" s="1"/>
      <x:c r="G3464" s="1"/>
      <x:c r="H3464" s="1"/>
      <x:c r="I3464" s="53">
        <x:f t="shared" si="638"/>
        <x:v>5</x:v>
      </x:c>
      <x:c r="J3464" s="53">
        <x:f t="shared" si="639"/>
        <x:v>5</x:v>
      </x:c>
      <x:c r="K3464" s="53">
        <x:f t="shared" si="640"/>
        <x:v>8</x:v>
      </x:c>
      <x:c r="L3464" s="53">
        <x:f t="shared" si="641"/>
        <x:v>18</x:v>
      </x:c>
      <x:c r="M3464" s="54">
        <x:f t="shared" si="642"/>
        <x:v>1292.0557283589023</x:v>
      </x:c>
      <x:c r="N3464" s="54">
        <x:f t="shared" si="643"/>
        <x:v>0.39726092247145994</x:v>
      </x:c>
      <x:c r="O3464" s="55">
        <x:f t="shared" si="644"/>
        <x:v>76070</x:v>
      </x:c>
      <x:c r="P3464" s="55">
        <x:f t="shared" si="645"/>
        <x:v>13640</x:v>
      </x:c>
      <x:c r="Q3464" s="55">
        <x:f t="shared" si="646"/>
        <x:v>34931.523061786502</x:v>
      </x:c>
      <x:c r="R3464" s="55">
        <x:f t="shared" si="647"/>
        <x:v>7498.4769382134982</x:v>
      </x:c>
      <x:c r="S3464" s="1" t="str">
        <x:f t="shared" si="648"/>
        <x:v>YES</x:v>
      </x:c>
      <x:c r="T3464" s="1">
        <x:f t="shared" si="649"/>
        <x:v>7498.4769382134982</x:v>
      </x:c>
    </x:row>
    <x:row r="3465">
      <x:c r="A3465" s="1"/>
      <x:c r="B3465" s="1"/>
      <x:c r="C3465" s="1"/>
      <x:c r="D3465" s="1"/>
      <x:c r="E3465" s="1"/>
      <x:c r="F3465" s="1"/>
      <x:c r="G3465" s="1"/>
      <x:c r="H3465" s="1"/>
      <x:c r="I3465" s="53">
        <x:f t="shared" si="638"/>
        <x:v>5</x:v>
      </x:c>
      <x:c r="J3465" s="53">
        <x:f t="shared" si="639"/>
        <x:v>5</x:v>
      </x:c>
      <x:c r="K3465" s="53">
        <x:f t="shared" si="640"/>
        <x:v>9</x:v>
      </x:c>
      <x:c r="L3465" s="53">
        <x:f t="shared" si="641"/>
        <x:v>19</x:v>
      </x:c>
      <x:c r="M3465" s="54">
        <x:f t="shared" si="642"/>
        <x:v>1347.3490637992968</x:v>
      </x:c>
      <x:c r="N3465" s="54">
        <x:f t="shared" si="643"/>
        <x:v>0.43565907208284499</x:v>
      </x:c>
      <x:c r="O3465" s="55">
        <x:f t="shared" si="644"/>
        <x:v>78770</x:v>
      </x:c>
      <x:c r="P3465" s="55">
        <x:f t="shared" si="645"/>
        <x:v>14520</x:v>
      </x:c>
      <x:c r="Q3465" s="55">
        <x:f t="shared" si="646"/>
        <x:v>35891.476802071127</x:v>
      </x:c>
      <x:c r="R3465" s="55">
        <x:f t="shared" si="647"/>
        <x:v>8358.5231979288728</x:v>
      </x:c>
      <x:c r="S3465" s="1" t="str">
        <x:f t="shared" si="648"/>
        <x:v>YES</x:v>
      </x:c>
      <x:c r="T3465" s="1">
        <x:f t="shared" si="649"/>
        <x:v>8358.5231979288728</x:v>
      </x:c>
    </x:row>
    <x:row r="3466">
      <x:c r="A3466" s="1"/>
      <x:c r="B3466" s="1"/>
      <x:c r="C3466" s="1"/>
      <x:c r="D3466" s="1"/>
      <x:c r="E3466" s="1"/>
      <x:c r="F3466" s="1"/>
      <x:c r="G3466" s="1"/>
      <x:c r="H3466" s="1"/>
      <x:c r="I3466" s="53">
        <x:f t="shared" si="638"/>
        <x:v>5</x:v>
      </x:c>
      <x:c r="J3466" s="53">
        <x:f t="shared" si="639"/>
        <x:v>5</x:v>
      </x:c>
      <x:c r="K3466" s="53">
        <x:f t="shared" si="640"/>
        <x:v>10</x:v>
      </x:c>
      <x:c r="L3466" s="53">
        <x:f t="shared" si="641"/>
        <x:v>20</x:v>
      </x:c>
      <x:c r="M3466" s="54">
        <x:f t="shared" si="642"/>
        <x:v>1403.9626052825097</x:v>
      </x:c>
      <x:c r="N3466" s="54">
        <x:f t="shared" si="643"/>
        <x:v>0.47497403144618727</x:v>
      </x:c>
      <x:c r="O3466" s="55">
        <x:f t="shared" si="644"/>
        <x:v>81470</x:v>
      </x:c>
      <x:c r="P3466" s="55">
        <x:f t="shared" si="645"/>
        <x:v>15400</x:v>
      </x:c>
      <x:c r="Q3466" s="55">
        <x:f t="shared" si="646"/>
        <x:v>36874.350786154682</x:v>
      </x:c>
      <x:c r="R3466" s="55">
        <x:f t="shared" si="647"/>
        <x:v>9195.6492138453177</x:v>
      </x:c>
      <x:c r="S3466" s="1" t="str">
        <x:f t="shared" si="648"/>
        <x:v>YES</x:v>
      </x:c>
      <x:c r="T3466" s="1">
        <x:f t="shared" si="649"/>
        <x:v>9195.6492138453177</x:v>
      </x:c>
    </x:row>
    <x:row r="3467">
      <x:c r="A3467" s="1"/>
      <x:c r="B3467" s="1"/>
      <x:c r="C3467" s="1"/>
      <x:c r="D3467" s="1"/>
      <x:c r="E3467" s="1"/>
      <x:c r="F3467" s="1"/>
      <x:c r="G3467" s="1"/>
      <x:c r="H3467" s="1"/>
      <x:c r="I3467" s="53">
        <x:f t="shared" si="638"/>
        <x:v>5</x:v>
      </x:c>
      <x:c r="J3467" s="53">
        <x:f t="shared" si="639"/>
        <x:v>5</x:v>
      </x:c>
      <x:c r="K3467" s="53">
        <x:f t="shared" si="640"/>
        <x:v>11</x:v>
      </x:c>
      <x:c r="L3467" s="53">
        <x:f t="shared" si="641"/>
        <x:v>21</x:v>
      </x:c>
      <x:c r="M3467" s="54">
        <x:f t="shared" si="642"/>
        <x:v>1461.9207183759486</x:v>
      </x:c>
      <x:c r="N3467" s="54">
        <x:f t="shared" si="643"/>
        <x:v>0.5152227210944087</x:v>
      </x:c>
      <x:c r="O3467" s="55">
        <x:f t="shared" si="644"/>
        <x:v>84170</x:v>
      </x:c>
      <x:c r="P3467" s="55">
        <x:f t="shared" si="645"/>
        <x:v>16280</x:v>
      </x:c>
      <x:c r="Q3467" s="55">
        <x:f t="shared" si="646"/>
        <x:v>37880.568027360219</x:v>
      </x:c>
      <x:c r="R3467" s="55">
        <x:f t="shared" si="647"/>
        <x:v>10009.431972639781</x:v>
      </x:c>
      <x:c r="S3467" s="1" t="str">
        <x:f t="shared" si="648"/>
        <x:v>YES</x:v>
      </x:c>
      <x:c r="T3467" s="1">
        <x:f t="shared" si="649"/>
        <x:v>10009.431972639781</x:v>
      </x:c>
    </x:row>
    <x:row r="3468">
      <x:c r="A3468" s="1"/>
      <x:c r="B3468" s="1"/>
      <x:c r="C3468" s="1"/>
      <x:c r="D3468" s="1"/>
      <x:c r="E3468" s="1"/>
      <x:c r="F3468" s="1"/>
      <x:c r="G3468" s="1"/>
      <x:c r="H3468" s="1"/>
      <x:c r="I3468" s="53">
        <x:f t="shared" si="638"/>
        <x:v>5</x:v>
      </x:c>
      <x:c r="J3468" s="53">
        <x:f t="shared" si="639"/>
        <x:v>5</x:v>
      </x:c>
      <x:c r="K3468" s="53">
        <x:f t="shared" si="640"/>
        <x:v>12</x:v>
      </x:c>
      <x:c r="L3468" s="53">
        <x:f t="shared" si="641"/>
        <x:v>22</x:v>
      </x:c>
      <x:c r="M3468" s="54">
        <x:f t="shared" si="642"/>
        <x:v>1521.248171504013</x:v>
      </x:c>
      <x:c r="N3468" s="54">
        <x:f t="shared" si="643"/>
        <x:v>0.55642234132223123</x:v>
      </x:c>
      <x:c r="O3468" s="55">
        <x:f t="shared" si="644"/>
        <x:v>86870</x:v>
      </x:c>
      <x:c r="P3468" s="55">
        <x:f t="shared" si="645"/>
        <x:v>17160</x:v>
      </x:c>
      <x:c r="Q3468" s="55">
        <x:f t="shared" si="646"/>
        <x:v>38910.558533055781</x:v>
      </x:c>
      <x:c r="R3468" s="55">
        <x:f t="shared" si="647"/>
        <x:v>10799.441466944219</x:v>
      </x:c>
      <x:c r="S3468" s="1" t="str">
        <x:f t="shared" si="648"/>
        <x:v>YES</x:v>
      </x:c>
      <x:c r="T3468" s="1">
        <x:f t="shared" si="649"/>
        <x:v>10799.441466944219</x:v>
      </x:c>
    </x:row>
    <x:row r="3469">
      <x:c r="A3469" s="1"/>
      <x:c r="B3469" s="1"/>
      <x:c r="C3469" s="1"/>
      <x:c r="D3469" s="1"/>
      <x:c r="E3469" s="1"/>
      <x:c r="F3469" s="1"/>
      <x:c r="G3469" s="1"/>
      <x:c r="H3469" s="1"/>
      <x:c r="I3469" s="53">
        <x:f t="shared" si="638"/>
        <x:v>5</x:v>
      </x:c>
      <x:c r="J3469" s="53">
        <x:f t="shared" si="639"/>
        <x:v>5</x:v>
      </x:c>
      <x:c r="K3469" s="53">
        <x:f t="shared" si="640"/>
        <x:v>13</x:v>
      </x:c>
      <x:c r="L3469" s="53">
        <x:f t="shared" si="641"/>
        <x:v>23</x:v>
      </x:c>
      <x:c r="M3469" s="54">
        <x:f t="shared" si="642"/>
        <x:v>1581.9701422123974</x:v>
      </x:c>
      <x:c r="N3469" s="54">
        <x:f t="shared" si="643"/>
        <x:v>0.59859037653638703</x:v>
      </x:c>
      <x:c r="O3469" s="55">
        <x:f t="shared" si="644"/>
        <x:v>89570</x:v>
      </x:c>
      <x:c r="P3469" s="55">
        <x:f t="shared" si="645"/>
        <x:v>18040</x:v>
      </x:c>
      <x:c r="Q3469" s="55">
        <x:f t="shared" si="646"/>
        <x:v>39964.759413409673</x:v>
      </x:c>
      <x:c r="R3469" s="55">
        <x:f t="shared" si="647"/>
        <x:v>11565.240586590327</x:v>
      </x:c>
      <x:c r="S3469" s="1" t="str">
        <x:f t="shared" si="648"/>
        <x:v>YES</x:v>
      </x:c>
      <x:c r="T3469" s="1">
        <x:f t="shared" si="649"/>
        <x:v>11565.240586590327</x:v>
      </x:c>
    </x:row>
    <x:row r="3470">
      <x:c r="A3470" s="1"/>
      <x:c r="B3470" s="1"/>
      <x:c r="C3470" s="1"/>
      <x:c r="D3470" s="1"/>
      <x:c r="E3470" s="1"/>
      <x:c r="F3470" s="1"/>
      <x:c r="G3470" s="1"/>
      <x:c r="H3470" s="1"/>
      <x:c r="I3470" s="53">
        <x:f t="shared" si="638"/>
        <x:v>5</x:v>
      </x:c>
      <x:c r="J3470" s="53">
        <x:f t="shared" si="639"/>
        <x:v>5</x:v>
      </x:c>
      <x:c r="K3470" s="53">
        <x:f t="shared" si="640"/>
        <x:v>14</x:v>
      </x:c>
      <x:c r="L3470" s="53">
        <x:f t="shared" si="641"/>
        <x:v>24</x:v>
      </x:c>
      <x:c r="M3470" s="54">
        <x:f t="shared" si="642"/>
        <x:v>1644.1122235260586</x:v>
      </x:c>
      <x:c r="N3470" s="54">
        <x:f t="shared" si="643"/>
        <x:v>0.64174459967087405</x:v>
      </x:c>
      <x:c r="O3470" s="55">
        <x:f t="shared" si="644"/>
        <x:v>92270</x:v>
      </x:c>
      <x:c r="P3470" s="55">
        <x:f t="shared" si="645"/>
        <x:v>18920</x:v>
      </x:c>
      <x:c r="Q3470" s="55">
        <x:f t="shared" si="646"/>
        <x:v>41043.61499177185</x:v>
      </x:c>
      <x:c r="R3470" s="55">
        <x:f t="shared" si="647"/>
        <x:v>12306.38500822815</x:v>
      </x:c>
      <x:c r="S3470" s="1" t="str">
        <x:f t="shared" si="648"/>
        <x:v>YES</x:v>
      </x:c>
      <x:c r="T3470" s="1">
        <x:f t="shared" si="649"/>
        <x:v>12306.38500822815</x:v>
      </x:c>
    </x:row>
    <x:row r="3471">
      <x:c r="A3471" s="1"/>
      <x:c r="B3471" s="1"/>
      <x:c r="C3471" s="1"/>
      <x:c r="D3471" s="1"/>
      <x:c r="E3471" s="1"/>
      <x:c r="F3471" s="1"/>
      <x:c r="G3471" s="1"/>
      <x:c r="H3471" s="1"/>
      <x:c r="I3471" s="53">
        <x:f t="shared" si="638"/>
        <x:v>5</x:v>
      </x:c>
      <x:c r="J3471" s="53">
        <x:f t="shared" si="639"/>
        <x:v>5</x:v>
      </x:c>
      <x:c r="K3471" s="53">
        <x:f t="shared" si="640"/>
        <x:v>15</x:v>
      </x:c>
      <x:c r="L3471" s="53">
        <x:f t="shared" si="641"/>
        <x:v>25</x:v>
      </x:c>
      <x:c r="M3471" s="54">
        <x:f t="shared" si="642"/>
        <x:v>1707.700430402205</x:v>
      </x:c>
      <x:c r="N3471" s="54">
        <x:f t="shared" si="643"/>
        <x:v>0.68590307666819794</x:v>
      </x:c>
      <x:c r="O3471" s="55">
        <x:f t="shared" si="644"/>
        <x:v>94970</x:v>
      </x:c>
      <x:c r="P3471" s="55">
        <x:f t="shared" si="645"/>
        <x:v>19800</x:v>
      </x:c>
      <x:c r="Q3471" s="55">
        <x:f t="shared" si="646"/>
        <x:v>42147.576916704944</x:v>
      </x:c>
      <x:c r="R3471" s="55">
        <x:f t="shared" si="647"/>
        <x:v>13022.423083295056</x:v>
      </x:c>
      <x:c r="S3471" s="1" t="str">
        <x:f t="shared" si="648"/>
        <x:v>YES</x:v>
      </x:c>
      <x:c r="T3471" s="1">
        <x:f t="shared" si="649"/>
        <x:v>13022.423083295056</x:v>
      </x:c>
    </x:row>
    <x:row r="3472">
      <x:c r="A3472" s="1"/>
      <x:c r="B3472" s="1"/>
      <x:c r="C3472" s="1"/>
      <x:c r="D3472" s="1"/>
      <x:c r="E3472" s="1"/>
      <x:c r="F3472" s="1"/>
      <x:c r="G3472" s="1"/>
      <x:c r="H3472" s="1"/>
      <x:c r="I3472" s="53">
        <x:f t="shared" si="638"/>
        <x:v>5</x:v>
      </x:c>
      <x:c r="J3472" s="53">
        <x:f t="shared" si="639"/>
        <x:v>5</x:v>
      </x:c>
      <x:c r="K3472" s="53">
        <x:f t="shared" si="640"/>
        <x:v>16</x:v>
      </x:c>
      <x:c r="L3472" s="53">
        <x:f t="shared" si="641"/>
        <x:v>26</x:v>
      </x:c>
      <x:c r="M3472" s="54">
        <x:f t="shared" si="642"/>
        <x:v>1772.7612062796941</x:v>
      </x:c>
      <x:c r="N3472" s="54">
        <x:f t="shared" si="643"/>
        <x:v>0.73108417102756529</x:v>
      </x:c>
      <x:c r="O3472" s="55">
        <x:f t="shared" si="644"/>
        <x:v>97670</x:v>
      </x:c>
      <x:c r="P3472" s="55">
        <x:f t="shared" si="645"/>
        <x:v>20680</x:v>
      </x:c>
      <x:c r="Q3472" s="55">
        <x:f t="shared" si="646"/>
        <x:v>43277.104275689133</x:v>
      </x:c>
      <x:c r="R3472" s="55">
        <x:f t="shared" si="647"/>
        <x:v>13712.895724310867</x:v>
      </x:c>
      <x:c r="S3472" s="1" t="str">
        <x:f t="shared" si="648"/>
        <x:v>YES</x:v>
      </x:c>
      <x:c r="T3472" s="1">
        <x:f t="shared" si="649"/>
        <x:v>13712.895724310867</x:v>
      </x:c>
    </x:row>
    <x:row r="3473">
      <x:c r="A3473" s="1"/>
      <x:c r="B3473" s="1"/>
      <x:c r="C3473" s="1"/>
      <x:c r="D3473" s="1"/>
      <x:c r="E3473" s="1"/>
      <x:c r="F3473" s="1"/>
      <x:c r="G3473" s="1"/>
      <x:c r="H3473" s="1"/>
      <x:c r="I3473" s="53">
        <x:f t="shared" si="638"/>
        <x:v>5</x:v>
      </x:c>
      <x:c r="J3473" s="53">
        <x:f t="shared" si="639"/>
        <x:v>5</x:v>
      </x:c>
      <x:c r="K3473" s="53">
        <x:f t="shared" si="640"/>
        <x:v>17</x:v>
      </x:c>
      <x:c r="L3473" s="53">
        <x:f t="shared" si="641"/>
        <x:v>27</x:v>
      </x:c>
      <x:c r="M3473" s="54">
        <x:f t="shared" si="642"/>
        <x:v>1839.3214297262343</x:v>
      </x:c>
      <x:c r="N3473" s="54">
        <x:f t="shared" si="643"/>
        <x:v>0.77730654842099611</x:v>
      </x:c>
      <x:c r="O3473" s="55">
        <x:f t="shared" si="644"/>
        <x:v>100370</x:v>
      </x:c>
      <x:c r="P3473" s="55">
        <x:f t="shared" si="645"/>
        <x:v>21560</x:v>
      </x:c>
      <x:c r="Q3473" s="55">
        <x:f t="shared" si="646"/>
        <x:v>44432.663710524903</x:v>
      </x:c>
      <x:c r="R3473" s="55">
        <x:f t="shared" si="647"/>
        <x:v>14377.336289475097</x:v>
      </x:c>
      <x:c r="S3473" s="1" t="str">
        <x:f t="shared" si="648"/>
        <x:v>YES</x:v>
      </x:c>
      <x:c r="T3473" s="1">
        <x:f t="shared" si="649"/>
        <x:v>14377.336289475097</x:v>
      </x:c>
    </x:row>
    <x:row r="3474">
      <x:c r="A3474" s="1"/>
      <x:c r="B3474" s="1"/>
      <x:c r="C3474" s="1"/>
      <x:c r="D3474" s="1"/>
      <x:c r="E3474" s="1"/>
      <x:c r="F3474" s="1"/>
      <x:c r="G3474" s="1"/>
      <x:c r="H3474" s="1"/>
      <x:c r="I3474" s="53">
        <x:f t="shared" si="638"/>
        <x:v>5</x:v>
      </x:c>
      <x:c r="J3474" s="53">
        <x:f t="shared" si="639"/>
        <x:v>5</x:v>
      </x:c>
      <x:c r="K3474" s="53">
        <x:f t="shared" si="640"/>
        <x:v>18</x:v>
      </x:c>
      <x:c r="L3474" s="53">
        <x:f t="shared" si="641"/>
        <x:v>28</x:v>
      </x:c>
      <x:c r="M3474" s="54">
        <x:f t="shared" si="642"/>
        <x:v>1907.4084211848217</x:v>
      </x:c>
      <x:c r="N3474" s="54">
        <x:f t="shared" si="643"/>
        <x:v>0.82458918137834836</x:v>
      </x:c>
      <x:c r="O3474" s="55">
        <x:f t="shared" si="644"/>
        <x:v>103070</x:v>
      </x:c>
      <x:c r="P3474" s="55">
        <x:f t="shared" si="645"/>
        <x:v>22440</x:v>
      </x:c>
      <x:c r="Q3474" s="55">
        <x:f t="shared" si="646"/>
        <x:v>45614.729534458711</x:v>
      </x:c>
      <x:c r="R3474" s="55">
        <x:f t="shared" si="647"/>
        <x:v>15015.270465541289</x:v>
      </x:c>
      <x:c r="S3474" s="1" t="str">
        <x:f t="shared" si="648"/>
        <x:v>YES</x:v>
      </x:c>
      <x:c r="T3474" s="1">
        <x:f t="shared" si="649"/>
        <x:v>15015.270465541289</x:v>
      </x:c>
    </x:row>
    <x:row r="3475">
      <x:c r="A3475" s="1"/>
      <x:c r="B3475" s="1"/>
      <x:c r="C3475" s="1"/>
      <x:c r="D3475" s="1"/>
      <x:c r="E3475" s="1"/>
      <x:c r="F3475" s="1"/>
      <x:c r="G3475" s="1"/>
      <x:c r="H3475" s="1"/>
      <x:c r="I3475" s="53">
        <x:f t="shared" si="638"/>
        <x:v>5</x:v>
      </x:c>
      <x:c r="J3475" s="53">
        <x:f t="shared" si="639"/>
        <x:v>5</x:v>
      </x:c>
      <x:c r="K3475" s="53">
        <x:f t="shared" si="640"/>
        <x:v>19</x:v>
      </x:c>
      <x:c r="L3475" s="53">
        <x:f t="shared" si="641"/>
        <x:v>29</x:v>
      </x:c>
      <x:c r="M3475" s="54">
        <x:f t="shared" si="642"/>
        <x:v>1977.0499498208435</x:v>
      </x:c>
      <x:c r="N3475" s="54">
        <x:f t="shared" si="643"/>
        <x:v>0.87295135404225244</x:v>
      </x:c>
      <x:c r="O3475" s="55">
        <x:f t="shared" si="644"/>
        <x:v>105770</x:v>
      </x:c>
      <x:c r="P3475" s="55">
        <x:f t="shared" si="645"/>
        <x:v>23320</x:v>
      </x:c>
      <x:c r="Q3475" s="55">
        <x:f t="shared" si="646"/>
        <x:v>46823.783851056309</x:v>
      </x:c>
      <x:c r="R3475" s="55">
        <x:f t="shared" si="647"/>
        <x:v>15626.216148943691</x:v>
      </x:c>
      <x:c r="S3475" s="1" t="str">
        <x:f t="shared" si="648"/>
        <x:v>YES</x:v>
      </x:c>
      <x:c r="T3475" s="1">
        <x:f t="shared" si="649"/>
        <x:v>15626.216148943691</x:v>
      </x:c>
    </x:row>
    <x:row r="3476">
      <x:c r="A3476" s="1"/>
      <x:c r="B3476" s="1"/>
      <x:c r="C3476" s="1"/>
      <x:c r="D3476" s="1"/>
      <x:c r="E3476" s="1"/>
      <x:c r="F3476" s="1"/>
      <x:c r="G3476" s="1"/>
      <x:c r="H3476" s="1"/>
      <x:c r="I3476" s="53">
        <x:f t="shared" si="638"/>
        <x:v>5</x:v>
      </x:c>
      <x:c r="J3476" s="53">
        <x:f t="shared" si="639"/>
        <x:v>5</x:v>
      </x:c>
      <x:c r="K3476" s="53">
        <x:f t="shared" si="640"/>
        <x:v>20</x:v>
      </x:c>
      <x:c r="L3476" s="53">
        <x:f t="shared" si="641"/>
        <x:v>30</x:v>
      </x:c>
      <x:c r="M3476" s="54">
        <x:f t="shared" si="642"/>
        <x:v>2048.2742404713208</x:v>
      </x:c>
      <x:c r="N3476" s="54">
        <x:f t="shared" si="643"/>
        <x:v>0.92241266699397273</x:v>
      </x:c>
      <x:c r="O3476" s="55">
        <x:f t="shared" si="644"/>
        <x:v>108470</x:v>
      </x:c>
      <x:c r="P3476" s="55">
        <x:f t="shared" si="645"/>
        <x:v>24200</x:v>
      </x:c>
      <x:c r="Q3476" s="55">
        <x:f t="shared" si="646"/>
        <x:v>48060.316674849324</x:v>
      </x:c>
      <x:c r="R3476" s="55">
        <x:f t="shared" si="647"/>
        <x:v>16209.683325150676</x:v>
      </x:c>
      <x:c r="S3476" s="1" t="str">
        <x:f t="shared" si="648"/>
        <x:v>YES</x:v>
      </x:c>
      <x:c r="T3476" s="1">
        <x:f t="shared" si="649"/>
        <x:v>16209.683325150676</x:v>
      </x:c>
    </x:row>
    <x:row r="3477">
      <x:c r="A3477" s="1"/>
      <x:c r="B3477" s="1"/>
      <x:c r="C3477" s="1"/>
      <x:c r="D3477" s="1"/>
      <x:c r="E3477" s="1"/>
      <x:c r="F3477" s="1"/>
      <x:c r="G3477" s="1"/>
      <x:c r="H3477" s="1"/>
      <x:c r="I3477" s="53">
        <x:f t="shared" si="638"/>
        <x:v>5</x:v>
      </x:c>
      <x:c r="J3477" s="53">
        <x:f t="shared" si="639"/>
        <x:v>5</x:v>
      </x:c>
      <x:c r="K3477" s="53">
        <x:f t="shared" si="640"/>
        <x:v>21</x:v>
      </x:c>
      <x:c r="L3477" s="53">
        <x:f t="shared" si="641"/>
        <x:v>31</x:v>
      </x:c>
      <x:c r="M3477" s="54">
        <x:f t="shared" si="642"/>
        <x:v>2121.1099806977645</x:v>
      </x:c>
      <x:c r="N3477" s="54">
        <x:f t="shared" si="643"/>
        <x:v>0.9729930421512254</x:v>
      </x:c>
      <x:c r="O3477" s="55">
        <x:f t="shared" si="644"/>
        <x:v>111170</x:v>
      </x:c>
      <x:c r="P3477" s="55">
        <x:f t="shared" si="645"/>
        <x:v>25080</x:v>
      </x:c>
      <x:c r="Q3477" s="55">
        <x:f t="shared" si="646"/>
        <x:v>49324.826053780635</x:v>
      </x:c>
      <x:c r="R3477" s="55">
        <x:f t="shared" si="647"/>
        <x:v>16765.173946219365</x:v>
      </x:c>
      <x:c r="S3477" s="1" t="str">
        <x:f t="shared" si="648"/>
        <x:v>YES</x:v>
      </x:c>
      <x:c r="T3477" s="1">
        <x:f t="shared" si="649"/>
        <x:v>16765.173946219365</x:v>
      </x:c>
    </x:row>
    <x:row r="3478">
      <x:c r="A3478" s="1"/>
      <x:c r="B3478" s="1"/>
      <x:c r="C3478" s="1"/>
      <x:c r="D3478" s="1"/>
      <x:c r="E3478" s="1"/>
      <x:c r="F3478" s="1"/>
      <x:c r="G3478" s="1"/>
      <x:c r="H3478" s="1"/>
      <x:c r="I3478" s="53">
        <x:f t="shared" si="638"/>
        <x:v>5</x:v>
      </x:c>
      <x:c r="J3478" s="53">
        <x:f t="shared" si="639"/>
        <x:v>5</x:v>
      </x:c>
      <x:c r="K3478" s="53">
        <x:f t="shared" si="640"/>
        <x:v>22</x:v>
      </x:c>
      <x:c r="L3478" s="53">
        <x:f t="shared" si="641"/>
        <x:v>32</x:v>
      </x:c>
      <x:c r="M3478" s="54">
        <x:f t="shared" si="642"/>
        <x:v>2195.5863279441605</x:v>
      </x:c>
      <x:c r="N3478" s="54">
        <x:f t="shared" si="643"/>
        <x:v>1.0247127277390005</x:v>
      </x:c>
      <x:c r="O3478" s="55">
        <x:f t="shared" si="644"/>
        <x:v>113870</x:v>
      </x:c>
      <x:c r="P3478" s="55">
        <x:f t="shared" si="645"/>
        <x:v>25960</x:v>
      </x:c>
      <x:c r="Q3478" s="55">
        <x:f t="shared" si="646"/>
        <x:v>50617.81819347501</x:v>
      </x:c>
      <x:c r="R3478" s="55">
        <x:f t="shared" si="647"/>
        <x:v>17292.18180652499</x:v>
      </x:c>
      <x:c r="S3478" s="1" t="str">
        <x:f t="shared" si="648"/>
        <x:v>YES</x:v>
      </x:c>
      <x:c r="T3478" s="1">
        <x:f t="shared" si="649"/>
        <x:v>17292.18180652499</x:v>
      </x:c>
    </x:row>
    <x:row r="3479">
      <x:c r="A3479" s="1"/>
      <x:c r="B3479" s="1"/>
      <x:c r="C3479" s="1"/>
      <x:c r="D3479" s="1"/>
      <x:c r="E3479" s="1"/>
      <x:c r="F3479" s="1"/>
      <x:c r="G3479" s="1"/>
      <x:c r="H3479" s="1"/>
      <x:c r="I3479" s="53">
        <x:f t="shared" si="638"/>
        <x:v>5</x:v>
      </x:c>
      <x:c r="J3479" s="53">
        <x:f t="shared" si="639"/>
        <x:v>5</x:v>
      </x:c>
      <x:c r="K3479" s="53">
        <x:f t="shared" si="640"/>
        <x:v>23</x:v>
      </x:c>
      <x:c r="L3479" s="53">
        <x:f t="shared" si="641"/>
        <x:v>33</x:v>
      </x:c>
      <x:c r="M3479" s="54">
        <x:f t="shared" si="642"/>
        <x:v>2271.7329168015967</x:v>
      </x:c>
      <x:c r="N3479" s="54">
        <x:f t="shared" si="643"/>
        <x:v>1.0775923033344421</x:v>
      </x:c>
      <x:c r="O3479" s="55">
        <x:f t="shared" si="644"/>
        <x:v>116570</x:v>
      </x:c>
      <x:c r="P3479" s="55">
        <x:f t="shared" si="645"/>
        <x:v>26840</x:v>
      </x:c>
      <x:c r="Q3479" s="55">
        <x:f t="shared" si="646"/>
        <x:v>51939.807583361049</x:v>
      </x:c>
      <x:c r="R3479" s="55">
        <x:f t="shared" si="647"/>
        <x:v>17790.192416638951</x:v>
      </x:c>
      <x:c r="S3479" s="1" t="str">
        <x:f t="shared" si="648"/>
        <x:v>YES</x:v>
      </x:c>
      <x:c r="T3479" s="1">
        <x:f t="shared" si="649"/>
        <x:v>17790.192416638951</x:v>
      </x:c>
    </x:row>
    <x:row r="3480">
      <x:c r="A3480" s="1"/>
      <x:c r="B3480" s="1"/>
      <x:c r="C3480" s="1"/>
      <x:c r="D3480" s="1"/>
      <x:c r="E3480" s="1"/>
      <x:c r="F3480" s="1"/>
      <x:c r="G3480" s="1"/>
      <x:c r="H3480" s="1"/>
      <x:c r="I3480" s="53">
        <x:f t="shared" si="638"/>
        <x:v>5</x:v>
      </x:c>
      <x:c r="J3480" s="53">
        <x:f t="shared" si="639"/>
        <x:v>5</x:v>
      </x:c>
      <x:c r="K3480" s="53">
        <x:f t="shared" si="640"/>
        <x:v>24</x:v>
      </x:c>
      <x:c r="L3480" s="53">
        <x:f t="shared" si="641"/>
        <x:v>34</x:v>
      </x:c>
      <x:c r="M3480" s="54">
        <x:f t="shared" si="642"/>
        <x:v>2349.5798663810929</x:v>
      </x:c>
      <x:c r="N3480" s="54">
        <x:f t="shared" si="643"/>
        <x:v>1.13165268498687</x:v>
      </x:c>
      <x:c r="O3480" s="55">
        <x:f t="shared" si="644"/>
        <x:v>119270</x:v>
      </x:c>
      <x:c r="P3480" s="55">
        <x:f t="shared" si="645"/>
        <x:v>27720</x:v>
      </x:c>
      <x:c r="Q3480" s="55">
        <x:f t="shared" si="646"/>
        <x:v>53291.317124671754</x:v>
      </x:c>
      <x:c r="R3480" s="55">
        <x:f t="shared" si="647"/>
        <x:v>18258.682875328246</x:v>
      </x:c>
      <x:c r="S3480" s="1" t="str">
        <x:f t="shared" si="648"/>
        <x:v>YES</x:v>
      </x:c>
      <x:c r="T3480" s="1">
        <x:f t="shared" si="649"/>
        <x:v>18258.682875328246</x:v>
      </x:c>
    </x:row>
    <x:row r="3481">
      <x:c r="A3481" s="1"/>
      <x:c r="B3481" s="1"/>
      <x:c r="C3481" s="1"/>
      <x:c r="D3481" s="1"/>
      <x:c r="E3481" s="1"/>
      <x:c r="F3481" s="1"/>
      <x:c r="G3481" s="1"/>
      <x:c r="H3481" s="1"/>
      <x:c r="I3481" s="53">
        <x:f t="shared" si="638"/>
        <x:v>5</x:v>
      </x:c>
      <x:c r="J3481" s="53">
        <x:f t="shared" si="639"/>
        <x:v>5</x:v>
      </x:c>
      <x:c r="K3481" s="53">
        <x:f t="shared" si="640"/>
        <x:v>25</x:v>
      </x:c>
      <x:c r="L3481" s="53">
        <x:f t="shared" si="641"/>
        <x:v>35</x:v>
      </x:c>
      <x:c r="M3481" s="54">
        <x:f t="shared" si="642"/>
        <x:v>2429.1577877961904</x:v>
      </x:c>
      <x:c r="N3481" s="54">
        <x:f t="shared" si="643"/>
        <x:v>1.1869151304140211</x:v>
      </x:c>
      <x:c r="O3481" s="55">
        <x:f t="shared" si="644"/>
        <x:v>121970</x:v>
      </x:c>
      <x:c r="P3481" s="55">
        <x:f t="shared" si="645"/>
        <x:v>28600</x:v>
      </x:c>
      <x:c r="Q3481" s="55">
        <x:f t="shared" si="646"/>
        <x:v>54672.878260350524</x:v>
      </x:c>
      <x:c r="R3481" s="55">
        <x:f t="shared" si="647"/>
        <x:v>18697.121739649476</x:v>
      </x:c>
      <x:c r="S3481" s="1" t="str">
        <x:f t="shared" si="648"/>
        <x:v>YES</x:v>
      </x:c>
      <x:c r="T3481" s="1">
        <x:f t="shared" si="649"/>
        <x:v>18697.121739649476</x:v>
      </x:c>
    </x:row>
    <x:row r="3482">
      <x:c r="A3482" s="1"/>
      <x:c r="B3482" s="1"/>
      <x:c r="C3482" s="1"/>
      <x:c r="D3482" s="1"/>
      <x:c r="E3482" s="1"/>
      <x:c r="F3482" s="1"/>
      <x:c r="G3482" s="1"/>
      <x:c r="H3482" s="1"/>
      <x:c r="I3482" s="53">
        <x:f t="shared" si="638"/>
        <x:v>5</x:v>
      </x:c>
      <x:c r="J3482" s="53">
        <x:f t="shared" si="639"/>
        <x:v>5</x:v>
      </x:c>
      <x:c r="K3482" s="53">
        <x:f t="shared" si="640"/>
        <x:v>26</x:v>
      </x:c>
      <x:c r="L3482" s="53">
        <x:f t="shared" si="641"/>
        <x:v>36</x:v>
      </x:c>
      <x:c r="M3482" s="54">
        <x:f t="shared" si="642"/>
        <x:v>2510.4977917569086</x:v>
      </x:c>
      <x:c r="N3482" s="54">
        <x:f t="shared" si="643"/>
        <x:v>1.243401244275631</x:v>
      </x:c>
      <x:c r="O3482" s="55">
        <x:f t="shared" si="644"/>
        <x:v>124670</x:v>
      </x:c>
      <x:c r="P3482" s="55">
        <x:f t="shared" si="645"/>
        <x:v>29480</x:v>
      </x:c>
      <x:c r="Q3482" s="55">
        <x:f t="shared" si="646"/>
        <x:v>56085.031106890776</x:v>
      </x:c>
      <x:c r="R3482" s="55">
        <x:f t="shared" si="647"/>
        <x:v>19104.968893109224</x:v>
      </x:c>
      <x:c r="S3482" s="1" t="str">
        <x:f t="shared" si="648"/>
        <x:v>YES</x:v>
      </x:c>
      <x:c r="T3482" s="1">
        <x:f t="shared" si="649"/>
        <x:v>19104.968893109224</x:v>
      </x:c>
    </x:row>
    <x:row r="3483">
      <x:c r="A3483" s="1"/>
      <x:c r="B3483" s="1"/>
      <x:c r="C3483" s="1"/>
      <x:c r="D3483" s="1"/>
      <x:c r="E3483" s="1"/>
      <x:c r="F3483" s="1"/>
      <x:c r="G3483" s="1"/>
      <x:c r="H3483" s="1"/>
      <x:c r="I3483" s="53">
        <x:f t="shared" si="638"/>
        <x:v>5</x:v>
      </x:c>
      <x:c r="J3483" s="53">
        <x:f t="shared" si="639"/>
        <x:v>5</x:v>
      </x:c>
      <x:c r="K3483" s="53">
        <x:f t="shared" si="640"/>
        <x:v>27</x:v>
      </x:c>
      <x:c r="L3483" s="53">
        <x:f t="shared" si="641"/>
        <x:v>37</x:v>
      </x:c>
      <x:c r="M3483" s="54">
        <x:f t="shared" si="642"/>
        <x:v>2593.6314962766646</x:v>
      </x:c>
      <x:c r="N3483" s="54">
        <x:f t="shared" si="643"/>
        <x:v>1.3011329835254615</x:v>
      </x:c>
      <x:c r="O3483" s="55">
        <x:f t="shared" si="644"/>
        <x:v>127370</x:v>
      </x:c>
      <x:c r="P3483" s="55">
        <x:f t="shared" si="645"/>
        <x:v>30360</x:v>
      </x:c>
      <x:c r="Q3483" s="55">
        <x:f t="shared" si="646"/>
        <x:v>57528.324588136536</x:v>
      </x:c>
      <x:c r="R3483" s="55">
        <x:f t="shared" si="647"/>
        <x:v>19481.675411863464</x:v>
      </x:c>
      <x:c r="S3483" s="1" t="str">
        <x:f t="shared" si="648"/>
        <x:v>YES</x:v>
      </x:c>
      <x:c r="T3483" s="1">
        <x:f t="shared" si="649"/>
        <x:v>19481.675411863464</x:v>
      </x:c>
    </x:row>
    <x:row r="3484">
      <x:c r="A3484" s="1"/>
      <x:c r="B3484" s="1"/>
      <x:c r="C3484" s="1"/>
      <x:c r="D3484" s="1"/>
      <x:c r="E3484" s="1"/>
      <x:c r="F3484" s="1"/>
      <x:c r="G3484" s="1"/>
      <x:c r="H3484" s="1"/>
      <x:c r="I3484" s="53">
        <x:f t="shared" si="638"/>
        <x:v>5</x:v>
      </x:c>
      <x:c r="J3484" s="53">
        <x:f t="shared" si="639"/>
        <x:v>5</x:v>
      </x:c>
      <x:c r="K3484" s="53">
        <x:f t="shared" si="640"/>
        <x:v>28</x:v>
      </x:c>
      <x:c r="L3484" s="53">
        <x:f t="shared" si="641"/>
        <x:v>38</x:v>
      </x:c>
      <x:c r="M3484" s="54">
        <x:f t="shared" si="642"/>
        <x:v>2678.5910344938184</x:v>
      </x:c>
      <x:c r="N3484" s="54">
        <x:f t="shared" si="643"/>
        <x:v>1.3601326628429293</x:v>
      </x:c>
      <x:c r="O3484" s="55">
        <x:f t="shared" si="644"/>
        <x:v>130070</x:v>
      </x:c>
      <x:c r="P3484" s="55">
        <x:f t="shared" si="645"/>
        <x:v>31240</x:v>
      </x:c>
      <x:c r="Q3484" s="55">
        <x:f t="shared" si="646"/>
        <x:v>59003.316571073236</x:v>
      </x:c>
      <x:c r="R3484" s="55">
        <x:f t="shared" si="647"/>
        <x:v>19826.683428926764</x:v>
      </x:c>
      <x:c r="S3484" s="1" t="str">
        <x:f t="shared" si="648"/>
        <x:v>YES</x:v>
      </x:c>
      <x:c r="T3484" s="1">
        <x:f t="shared" si="649"/>
        <x:v>19826.683428926764</x:v>
      </x:c>
    </x:row>
    <x:row r="3485">
      <x:c r="A3485" s="1"/>
      <x:c r="B3485" s="1"/>
      <x:c r="C3485" s="1"/>
      <x:c r="D3485" s="1"/>
      <x:c r="E3485" s="1"/>
      <x:c r="F3485" s="1"/>
      <x:c r="G3485" s="1"/>
      <x:c r="H3485" s="1"/>
      <x:c r="I3485" s="53">
        <x:f t="shared" si="638"/>
        <x:v>5</x:v>
      </x:c>
      <x:c r="J3485" s="53">
        <x:f t="shared" si="639"/>
        <x:v>5</x:v>
      </x:c>
      <x:c r="K3485" s="53">
        <x:f t="shared" si="640"/>
        <x:v>29</x:v>
      </x:c>
      <x:c r="L3485" s="53">
        <x:f t="shared" si="641"/>
        <x:v>39</x:v>
      </x:c>
      <x:c r="M3485" s="54">
        <x:f t="shared" si="642"/>
        <x:v>2765.4090626094721</x:v>
      </x:c>
      <x:c r="N3485" s="54">
        <x:f t="shared" si="643"/>
        <x:v>1.4204229601454668</x:v>
      </x:c>
      <x:c r="O3485" s="55">
        <x:f t="shared" si="644"/>
        <x:v>132770</x:v>
      </x:c>
      <x:c r="P3485" s="55">
        <x:f t="shared" si="645"/>
        <x:v>32120</x:v>
      </x:c>
      <x:c r="Q3485" s="55">
        <x:f t="shared" si="646"/>
        <x:v>60510.57400363667</x:v>
      </x:c>
      <x:c r="R3485" s="55">
        <x:f t="shared" si="647"/>
        <x:v>20139.42599636333</x:v>
      </x:c>
      <x:c r="S3485" s="1" t="str">
        <x:f t="shared" si="648"/>
        <x:v>YES</x:v>
      </x:c>
      <x:c r="T3485" s="1">
        <x:f t="shared" si="649"/>
        <x:v>20139.42599636333</x:v>
      </x:c>
    </x:row>
    <x:row r="3486">
      <x:c r="A3486" s="1"/>
      <x:c r="B3486" s="1"/>
      <x:c r="C3486" s="1"/>
      <x:c r="D3486" s="1"/>
      <x:c r="E3486" s="1"/>
      <x:c r="F3486" s="1"/>
      <x:c r="G3486" s="1"/>
      <x:c r="H3486" s="1"/>
      <x:c r="I3486" s="53">
        <x:f t="shared" si="638"/>
        <x:v>5</x:v>
      </x:c>
      <x:c r="J3486" s="53">
        <x:f t="shared" si="639"/>
        <x:v>5</x:v>
      </x:c>
      <x:c r="K3486" s="53">
        <x:f t="shared" si="640"/>
        <x:v>30</x:v>
      </x:c>
      <x:c r="L3486" s="53">
        <x:f t="shared" si="641"/>
        <x:v>40</x:v>
      </x:c>
      <x:c r="M3486" s="54">
        <x:f t="shared" si="642"/>
        <x:v>2854.1187679432428</x:v>
      </x:c>
      <x:c r="N3486" s="54">
        <x:f t="shared" si="643"/>
        <x:v>1.4820269221828075</x:v>
      </x:c>
      <x:c r="O3486" s="55">
        <x:f t="shared" si="644"/>
        <x:v>135470</x:v>
      </x:c>
      <x:c r="P3486" s="55">
        <x:f t="shared" si="645"/>
        <x:v>33000</x:v>
      </x:c>
      <x:c r="Q3486" s="55">
        <x:f t="shared" si="646"/>
        <x:v>62050.673054570187</x:v>
      </x:c>
      <x:c r="R3486" s="55">
        <x:f t="shared" si="647"/>
        <x:v>20419.326945429813</x:v>
      </x:c>
      <x:c r="S3486" s="1" t="str">
        <x:f t="shared" si="648"/>
        <x:v>YES</x:v>
      </x:c>
      <x:c r="T3486" s="1">
        <x:f t="shared" si="649"/>
        <x:v>20419.326945429813</x:v>
      </x:c>
    </x:row>
    <x:row r="3487">
      <x:c r="A3487" s="1"/>
      <x:c r="B3487" s="1"/>
      <x:c r="C3487" s="1"/>
      <x:c r="D3487" s="1"/>
      <x:c r="E3487" s="1"/>
      <x:c r="F3487" s="1"/>
      <x:c r="G3487" s="1"/>
      <x:c r="H3487" s="1"/>
      <x:c r="I3487" s="53">
        <x:f t="shared" si="638"/>
        <x:v>5</x:v>
      </x:c>
      <x:c r="J3487" s="53">
        <x:f t="shared" si="639"/>
        <x:v>6</x:v>
      </x:c>
      <x:c r="K3487" s="53">
        <x:f t="shared" si="640"/>
        <x:v>0</x:v>
      </x:c>
      <x:c r="L3487" s="53">
        <x:f t="shared" si="641"/>
        <x:v>11</x:v>
      </x:c>
      <x:c r="M3487" s="54">
        <x:f t="shared" si="642"/>
        <x:v>933.47431527832055</x:v>
      </x:c>
      <x:c r="N3487" s="54">
        <x:f t="shared" si="643"/>
        <x:v>0.1482460522766115</x:v>
      </x:c>
      <x:c r="O3487" s="55">
        <x:f t="shared" si="644"/>
        <x:v>56564</x:v>
      </x:c>
      <x:c r="P3487" s="55">
        <x:f t="shared" si="645"/>
        <x:v>7040</x:v>
      </x:c>
      <x:c r="Q3487" s="55">
        <x:f t="shared" si="646"/>
        <x:v>28706.151306915286</x:v>
      </x:c>
      <x:c r="R3487" s="55">
        <x:f t="shared" si="647"/>
        <x:v>817.84869308471389</x:v>
      </x:c>
      <x:c r="S3487" s="1" t="str">
        <x:f t="shared" si="648"/>
        <x:v>YES</x:v>
      </x:c>
      <x:c r="T3487" s="1">
        <x:f t="shared" si="649"/>
        <x:v>817.84869308471389</x:v>
      </x:c>
    </x:row>
    <x:row r="3488">
      <x:c r="A3488" s="1"/>
      <x:c r="B3488" s="1"/>
      <x:c r="C3488" s="1"/>
      <x:c r="D3488" s="1"/>
      <x:c r="E3488" s="1"/>
      <x:c r="F3488" s="1"/>
      <x:c r="G3488" s="1"/>
      <x:c r="H3488" s="1"/>
      <x:c r="I3488" s="53">
        <x:f t="shared" si="638"/>
        <x:v>5</x:v>
      </x:c>
      <x:c r="J3488" s="53">
        <x:f t="shared" si="639"/>
        <x:v>6</x:v>
      </x:c>
      <x:c r="K3488" s="53">
        <x:f t="shared" si="640"/>
        <x:v>1</x:v>
      </x:c>
      <x:c r="L3488" s="53">
        <x:f t="shared" si="641"/>
        <x:v>12</x:v>
      </x:c>
      <x:c r="M3488" s="54">
        <x:f t="shared" si="642"/>
        <x:v>979.03681527832055</x:v>
      </x:c>
      <x:c r="N3488" s="54">
        <x:f t="shared" si="643"/>
        <x:v>0.17988667727661148</x:v>
      </x:c>
      <x:c r="O3488" s="55">
        <x:f t="shared" si="644"/>
        <x:v>59264</x:v>
      </x:c>
      <x:c r="P3488" s="55">
        <x:f t="shared" si="645"/>
        <x:v>7920</x:v>
      </x:c>
      <x:c r="Q3488" s="55">
        <x:f t="shared" si="646"/>
        <x:v>29497.166931915286</x:v>
      </x:c>
      <x:c r="R3488" s="55">
        <x:f t="shared" si="647"/>
        <x:v>1846.8330680847139</x:v>
      </x:c>
      <x:c r="S3488" s="1" t="str">
        <x:f t="shared" si="648"/>
        <x:v>YES</x:v>
      </x:c>
      <x:c r="T3488" s="1">
        <x:f t="shared" si="649"/>
        <x:v>1846.8330680847139</x:v>
      </x:c>
    </x:row>
    <x:row r="3489">
      <x:c r="A3489" s="1"/>
      <x:c r="B3489" s="1"/>
      <x:c r="C3489" s="1"/>
      <x:c r="D3489" s="1"/>
      <x:c r="E3489" s="1"/>
      <x:c r="F3489" s="1"/>
      <x:c r="G3489" s="1"/>
      <x:c r="H3489" s="1"/>
      <x:c r="I3489" s="53">
        <x:f t="shared" si="638"/>
        <x:v>5</x:v>
      </x:c>
      <x:c r="J3489" s="53">
        <x:f t="shared" si="639"/>
        <x:v>6</x:v>
      </x:c>
      <x:c r="K3489" s="53">
        <x:f t="shared" si="640"/>
        <x:v>2</x:v>
      </x:c>
      <x:c r="L3489" s="53">
        <x:f t="shared" si="641"/>
        <x:v>13</x:v>
      </x:c>
      <x:c r="M3489" s="54">
        <x:f t="shared" si="642"/>
        <x:v>1025.7383777783205</x:v>
      </x:c>
      <x:c r="N3489" s="54">
        <x:f t="shared" si="643"/>
        <x:v>0.21231831790161143</x:v>
      </x:c>
      <x:c r="O3489" s="55">
        <x:f t="shared" si="644"/>
        <x:v>61964</x:v>
      </x:c>
      <x:c r="P3489" s="55">
        <x:f t="shared" si="645"/>
        <x:v>8800</x:v>
      </x:c>
      <x:c r="Q3489" s="55">
        <x:f t="shared" si="646"/>
        <x:v>30307.957947540286</x:v>
      </x:c>
      <x:c r="R3489" s="55">
        <x:f t="shared" si="647"/>
        <x:v>2856.0420524597139</x:v>
      </x:c>
      <x:c r="S3489" s="1" t="str">
        <x:f t="shared" si="648"/>
        <x:v>YES</x:v>
      </x:c>
      <x:c r="T3489" s="1">
        <x:f t="shared" si="649"/>
        <x:v>2856.0420524597139</x:v>
      </x:c>
    </x:row>
    <x:row r="3490">
      <x:c r="A3490" s="1"/>
      <x:c r="B3490" s="1"/>
      <x:c r="C3490" s="1"/>
      <x:c r="D3490" s="1"/>
      <x:c r="E3490" s="1"/>
      <x:c r="F3490" s="1"/>
      <x:c r="G3490" s="1"/>
      <x:c r="H3490" s="1"/>
      <x:c r="I3490" s="53">
        <x:f t="shared" si="638"/>
        <x:v>5</x:v>
      </x:c>
      <x:c r="J3490" s="53">
        <x:f t="shared" si="639"/>
        <x:v>6</x:v>
      </x:c>
      <x:c r="K3490" s="53">
        <x:f t="shared" si="640"/>
        <x:v>3</x:v>
      </x:c>
      <x:c r="L3490" s="53">
        <x:f t="shared" si="641"/>
        <x:v>14</x:v>
      </x:c>
      <x:c r="M3490" s="54">
        <x:f t="shared" si="642"/>
        <x:v>1073.6003602001956</x:v>
      </x:c>
      <x:c r="N3490" s="54">
        <x:f t="shared" si="643"/>
        <x:v>0.2455558056945803</x:v>
      </x:c>
      <x:c r="O3490" s="55">
        <x:f t="shared" si="644"/>
        <x:v>64664</x:v>
      </x:c>
      <x:c r="P3490" s="55">
        <x:f t="shared" si="645"/>
        <x:v>9680</x:v>
      </x:c>
      <x:c r="Q3490" s="55">
        <x:f t="shared" si="646"/>
        <x:v>31138.895142364505</x:v>
      </x:c>
      <x:c r="R3490" s="55">
        <x:f t="shared" si="647"/>
        <x:v>3845.1048576354951</x:v>
      </x:c>
      <x:c r="S3490" s="1" t="str">
        <x:f t="shared" si="648"/>
        <x:v>YES</x:v>
      </x:c>
      <x:c r="T3490" s="1">
        <x:f t="shared" si="649"/>
        <x:v>3845.1048576354951</x:v>
      </x:c>
    </x:row>
    <x:row r="3491">
      <x:c r="A3491" s="1"/>
      <x:c r="B3491" s="1"/>
      <x:c r="C3491" s="1"/>
      <x:c r="D3491" s="1"/>
      <x:c r="E3491" s="1"/>
      <x:c r="F3491" s="1"/>
      <x:c r="G3491" s="1"/>
      <x:c r="H3491" s="1"/>
      <x:c r="I3491" s="53">
        <x:f t="shared" si="638"/>
        <x:v>5</x:v>
      </x:c>
      <x:c r="J3491" s="53">
        <x:f t="shared" si="639"/>
        <x:v>6</x:v>
      </x:c>
      <x:c r="K3491" s="53">
        <x:f t="shared" si="640"/>
        <x:v>4</x:v>
      </x:c>
      <x:c r="L3491" s="53">
        <x:f t="shared" si="641"/>
        <x:v>15</x:v>
      </x:c>
      <x:c r="M3491" s="54">
        <x:f t="shared" si="642"/>
        <x:v>1122.6444759228518</x:v>
      </x:c>
      <x:c r="N3491" s="54">
        <x:f t="shared" si="643"/>
        <x:v>0.27961421939086933</x:v>
      </x:c>
      <x:c r="O3491" s="55">
        <x:f t="shared" si="644"/>
        <x:v>67364</x:v>
      </x:c>
      <x:c r="P3491" s="55">
        <x:f t="shared" si="645"/>
        <x:v>10560</x:v>
      </x:c>
      <x:c r="Q3491" s="55">
        <x:f t="shared" si="646"/>
        <x:v>31990.355484771731</x:v>
      </x:c>
      <x:c r="R3491" s="55">
        <x:f t="shared" si="647"/>
        <x:v>4813.6445152282686</x:v>
      </x:c>
      <x:c r="S3491" s="1" t="str">
        <x:f t="shared" si="648"/>
        <x:v>YES</x:v>
      </x:c>
      <x:c r="T3491" s="1">
        <x:f t="shared" si="649"/>
        <x:v>4813.6445152282686</x:v>
      </x:c>
    </x:row>
    <x:row r="3492">
      <x:c r="A3492" s="1"/>
      <x:c r="B3492" s="1"/>
      <x:c r="C3492" s="1"/>
      <x:c r="D3492" s="1"/>
      <x:c r="E3492" s="1"/>
      <x:c r="F3492" s="1"/>
      <x:c r="G3492" s="1"/>
      <x:c r="H3492" s="1"/>
      <x:c r="I3492" s="53">
        <x:f t="shared" si="638"/>
        <x:v>5</x:v>
      </x:c>
      <x:c r="J3492" s="53">
        <x:f t="shared" si="639"/>
        <x:v>6</x:v>
      </x:c>
      <x:c r="K3492" s="53">
        <x:f t="shared" si="640"/>
        <x:v>5</x:v>
      </x:c>
      <x:c r="L3492" s="53">
        <x:f t="shared" si="641"/>
        <x:v>16</x:v>
      </x:c>
      <x:c r="M3492" s="54">
        <x:f t="shared" si="642"/>
        <x:v>1172.8927998440554</x:v>
      </x:c>
      <x:c r="N3492" s="54">
        <x:f t="shared" si="643"/>
        <x:v>0.31450888878059402</x:v>
      </x:c>
      <x:c r="O3492" s="55">
        <x:f t="shared" si="644"/>
        <x:v>70064</x:v>
      </x:c>
      <x:c r="P3492" s="55">
        <x:f t="shared" si="645"/>
        <x:v>11440</x:v>
      </x:c>
      <x:c r="Q3492" s="55">
        <x:f t="shared" si="646"/>
        <x:v>32862.72221951485</x:v>
      </x:c>
      <x:c r="R3492" s="55">
        <x:f t="shared" si="647"/>
        <x:v>5761.2777804851503</x:v>
      </x:c>
      <x:c r="S3492" s="1" t="str">
        <x:f t="shared" si="648"/>
        <x:v>YES</x:v>
      </x:c>
      <x:c r="T3492" s="1">
        <x:f t="shared" si="649"/>
        <x:v>5761.2777804851503</x:v>
      </x:c>
    </x:row>
    <x:row r="3493">
      <x:c r="A3493" s="1"/>
      <x:c r="B3493" s="1"/>
      <x:c r="C3493" s="1"/>
      <x:c r="D3493" s="1"/>
      <x:c r="E3493" s="1"/>
      <x:c r="F3493" s="1"/>
      <x:c r="G3493" s="1"/>
      <x:c r="H3493" s="1"/>
      <x:c r="I3493" s="53">
        <x:f t="shared" si="638"/>
        <x:v>5</x:v>
      </x:c>
      <x:c r="J3493" s="53">
        <x:f t="shared" si="639"/>
        <x:v>6</x:v>
      </x:c>
      <x:c r="K3493" s="53">
        <x:f t="shared" si="640"/>
        <x:v>6</x:v>
      </x:c>
      <x:c r="L3493" s="53">
        <x:f t="shared" si="641"/>
        <x:v>17</x:v>
      </x:c>
      <x:c r="M3493" s="54">
        <x:f t="shared" si="642"/>
        <x:v>1224.3677740256885</x:v>
      </x:c>
      <x:c r="N3493" s="54">
        <x:f t="shared" si="643"/>
        <x:v>0.35025539862895033</x:v>
      </x:c>
      <x:c r="O3493" s="55">
        <x:f t="shared" si="644"/>
        <x:v>72764</x:v>
      </x:c>
      <x:c r="P3493" s="55">
        <x:f t="shared" si="645"/>
        <x:v>12320</x:v>
      </x:c>
      <x:c r="Q3493" s="55">
        <x:f t="shared" si="646"/>
        <x:v>33756.384965723759</x:v>
      </x:c>
      <x:c r="R3493" s="55">
        <x:f t="shared" si="647"/>
        <x:v>6687.6150342762412</x:v>
      </x:c>
      <x:c r="S3493" s="1" t="str">
        <x:f t="shared" si="648"/>
        <x:v>YES</x:v>
      </x:c>
      <x:c r="T3493" s="1">
        <x:f t="shared" si="649"/>
        <x:v>6687.6150342762412</x:v>
      </x:c>
    </x:row>
    <x:row r="3494">
      <x:c r="A3494" s="1"/>
      <x:c r="B3494" s="1"/>
      <x:c r="C3494" s="1"/>
      <x:c r="D3494" s="1"/>
      <x:c r="E3494" s="1"/>
      <x:c r="F3494" s="1"/>
      <x:c r="G3494" s="1"/>
      <x:c r="H3494" s="1"/>
      <x:c r="I3494" s="53">
        <x:f t="shared" si="638"/>
        <x:v>5</x:v>
      </x:c>
      <x:c r="J3494" s="53">
        <x:f t="shared" si="639"/>
        <x:v>6</x:v>
      </x:c>
      <x:c r="K3494" s="53">
        <x:f t="shared" si="640"/>
        <x:v>7</x:v>
      </x:c>
      <x:c r="L3494" s="53">
        <x:f t="shared" si="641"/>
        <x:v>18</x:v>
      </x:c>
      <x:c r="M3494" s="54">
        <x:f t="shared" si="642"/>
        <x:v>1277.0922134236487</x:v>
      </x:c>
      <x:c r="N3494" s="54">
        <x:f t="shared" si="643"/>
        <x:v>0.38686959265531157</x:v>
      </x:c>
      <x:c r="O3494" s="55">
        <x:f t="shared" si="644"/>
        <x:v>75464</x:v>
      </x:c>
      <x:c r="P3494" s="55">
        <x:f t="shared" si="645"/>
        <x:v>13200</x:v>
      </x:c>
      <x:c r="Q3494" s="55">
        <x:f t="shared" si="646"/>
        <x:v>34671.739816382789</x:v>
      </x:c>
      <x:c r="R3494" s="55">
        <x:f t="shared" si="647"/>
        <x:v>7592.2601836172107</x:v>
      </x:c>
      <x:c r="S3494" s="1" t="str">
        <x:f t="shared" si="648"/>
        <x:v>YES</x:v>
      </x:c>
      <x:c r="T3494" s="1">
        <x:f t="shared" si="649"/>
        <x:v>7592.2601836172107</x:v>
      </x:c>
    </x:row>
    <x:row r="3495">
      <x:c r="A3495" s="1"/>
      <x:c r="B3495" s="1"/>
      <x:c r="C3495" s="1"/>
      <x:c r="D3495" s="1"/>
      <x:c r="E3495" s="1"/>
      <x:c r="F3495" s="1"/>
      <x:c r="G3495" s="1"/>
      <x:c r="H3495" s="1"/>
      <x:c r="I3495" s="53">
        <x:f t="shared" si="638"/>
        <x:v>5</x:v>
      </x:c>
      <x:c r="J3495" s="53">
        <x:f t="shared" si="639"/>
        <x:v>6</x:v>
      </x:c>
      <x:c r="K3495" s="53">
        <x:f t="shared" si="640"/>
        <x:v>8</x:v>
      </x:c>
      <x:c r="L3495" s="53">
        <x:f t="shared" si="641"/>
        <x:v>19</x:v>
      </x:c>
      <x:c r="M3495" s="54">
        <x:f t="shared" si="642"/>
        <x:v>1331.0893117036289</x:v>
      </x:c>
      <x:c r="N3495" s="54">
        <x:f t="shared" si="643"/>
        <x:v>0.42436757757196453</x:v>
      </x:c>
      <x:c r="O3495" s="55">
        <x:f t="shared" si="644"/>
        <x:v>78164</x:v>
      </x:c>
      <x:c r="P3495" s="55">
        <x:f t="shared" si="645"/>
        <x:v>14080</x:v>
      </x:c>
      <x:c r="Q3495" s="55">
        <x:f t="shared" si="646"/>
        <x:v>35609.189439299109</x:v>
      </x:c>
      <x:c r="R3495" s="55">
        <x:f t="shared" si="647"/>
        <x:v>8474.8105607008911</x:v>
      </x:c>
      <x:c r="S3495" s="1" t="str">
        <x:f t="shared" si="648"/>
        <x:v>YES</x:v>
      </x:c>
      <x:c r="T3495" s="1">
        <x:f t="shared" si="649"/>
        <x:v>8474.8105607008911</x:v>
      </x:c>
    </x:row>
    <x:row r="3496">
      <x:c r="A3496" s="1"/>
      <x:c r="B3496" s="1"/>
      <x:c r="C3496" s="1"/>
      <x:c r="D3496" s="1"/>
      <x:c r="E3496" s="1"/>
      <x:c r="F3496" s="1"/>
      <x:c r="G3496" s="1"/>
      <x:c r="H3496" s="1"/>
      <x:c r="I3496" s="53">
        <x:f t="shared" si="638"/>
        <x:v>5</x:v>
      </x:c>
      <x:c r="J3496" s="53">
        <x:f t="shared" si="639"/>
        <x:v>6</x:v>
      </x:c>
      <x:c r="K3496" s="53">
        <x:f t="shared" si="640"/>
        <x:v>9</x:v>
      </x:c>
      <x:c r="L3496" s="53">
        <x:f t="shared" si="641"/>
        <x:v>20</x:v>
      </x:c>
      <x:c r="M3496" s="54">
        <x:f t="shared" si="642"/>
        <x:v>1386.3826471440234</x:v>
      </x:c>
      <x:c r="N3496" s="54">
        <x:f t="shared" si="643"/>
        <x:v>0.46276572718334957</x:v>
      </x:c>
      <x:c r="O3496" s="55">
        <x:f t="shared" si="644"/>
        <x:v>80864</x:v>
      </x:c>
      <x:c r="P3496" s="55">
        <x:f t="shared" si="645"/>
        <x:v>14960</x:v>
      </x:c>
      <x:c r="Q3496" s="55">
        <x:f t="shared" si="646"/>
        <x:v>36569.143179583742</x:v>
      </x:c>
      <x:c r="R3496" s="55">
        <x:f t="shared" si="647"/>
        <x:v>9334.8568204162584</x:v>
      </x:c>
      <x:c r="S3496" s="1" t="str">
        <x:f t="shared" si="648"/>
        <x:v>YES</x:v>
      </x:c>
      <x:c r="T3496" s="1">
        <x:f t="shared" si="649"/>
        <x:v>9334.8568204162584</x:v>
      </x:c>
    </x:row>
    <x:row r="3497">
      <x:c r="A3497" s="1"/>
      <x:c r="B3497" s="1"/>
      <x:c r="C3497" s="1"/>
      <x:c r="D3497" s="1"/>
      <x:c r="E3497" s="1"/>
      <x:c r="F3497" s="1"/>
      <x:c r="G3497" s="1"/>
      <x:c r="H3497" s="1"/>
      <x:c r="I3497" s="53">
        <x:f t="shared" si="638"/>
        <x:v>5</x:v>
      </x:c>
      <x:c r="J3497" s="53">
        <x:f t="shared" si="639"/>
        <x:v>6</x:v>
      </x:c>
      <x:c r="K3497" s="53">
        <x:f t="shared" si="640"/>
        <x:v>10</x:v>
      </x:c>
      <x:c r="L3497" s="53">
        <x:f t="shared" si="641"/>
        <x:v>21</x:v>
      </x:c>
      <x:c r="M3497" s="54">
        <x:f t="shared" si="642"/>
        <x:v>1442.9961886272363</x:v>
      </x:c>
      <x:c r="N3497" s="54">
        <x:f t="shared" si="643"/>
        <x:v>0.50208068654669191</x:v>
      </x:c>
      <x:c r="O3497" s="55">
        <x:f t="shared" si="644"/>
        <x:v>83564</x:v>
      </x:c>
      <x:c r="P3497" s="55">
        <x:f t="shared" si="645"/>
        <x:v>15840</x:v>
      </x:c>
      <x:c r="Q3497" s="55">
        <x:f t="shared" si="646"/>
        <x:v>37552.017163667297</x:v>
      </x:c>
      <x:c r="R3497" s="55">
        <x:f t="shared" si="647"/>
        <x:v>10171.982836332703</x:v>
      </x:c>
      <x:c r="S3497" s="1" t="str">
        <x:f t="shared" si="648"/>
        <x:v>YES</x:v>
      </x:c>
      <x:c r="T3497" s="1">
        <x:f t="shared" si="649"/>
        <x:v>10171.982836332703</x:v>
      </x:c>
    </x:row>
    <x:row r="3498">
      <x:c r="A3498" s="1"/>
      <x:c r="B3498" s="1"/>
      <x:c r="C3498" s="1"/>
      <x:c r="D3498" s="1"/>
      <x:c r="E3498" s="1"/>
      <x:c r="F3498" s="1"/>
      <x:c r="G3498" s="1"/>
      <x:c r="H3498" s="1"/>
      <x:c r="I3498" s="53">
        <x:f t="shared" si="638"/>
        <x:v>5</x:v>
      </x:c>
      <x:c r="J3498" s="53">
        <x:f t="shared" si="639"/>
        <x:v>6</x:v>
      </x:c>
      <x:c r="K3498" s="53">
        <x:f t="shared" si="640"/>
        <x:v>11</x:v>
      </x:c>
      <x:c r="L3498" s="53">
        <x:f t="shared" si="641"/>
        <x:v>22</x:v>
      </x:c>
      <x:c r="M3498" s="54">
        <x:f t="shared" si="642"/>
        <x:v>1500.9543017206752</x:v>
      </x:c>
      <x:c r="N3498" s="54">
        <x:f t="shared" si="643"/>
        <x:v>0.54232937619491328</x:v>
      </x:c>
      <x:c r="O3498" s="55">
        <x:f t="shared" si="644"/>
        <x:v>86264</x:v>
      </x:c>
      <x:c r="P3498" s="55">
        <x:f t="shared" si="645"/>
        <x:v>16720</x:v>
      </x:c>
      <x:c r="Q3498" s="55">
        <x:f t="shared" si="646"/>
        <x:v>38558.234404872834</x:v>
      </x:c>
      <x:c r="R3498" s="55">
        <x:f t="shared" si="647"/>
        <x:v>10985.765595127166</x:v>
      </x:c>
      <x:c r="S3498" s="1" t="str">
        <x:f t="shared" si="648"/>
        <x:v>YES</x:v>
      </x:c>
      <x:c r="T3498" s="1">
        <x:f t="shared" si="649"/>
        <x:v>10985.765595127166</x:v>
      </x:c>
    </x:row>
    <x:row r="3499">
      <x:c r="A3499" s="1"/>
      <x:c r="B3499" s="1"/>
      <x:c r="C3499" s="1"/>
      <x:c r="D3499" s="1"/>
      <x:c r="E3499" s="1"/>
      <x:c r="F3499" s="1"/>
      <x:c r="G3499" s="1"/>
      <x:c r="H3499" s="1"/>
      <x:c r="I3499" s="53">
        <x:f t="shared" si="638"/>
        <x:v>5</x:v>
      </x:c>
      <x:c r="J3499" s="53">
        <x:f t="shared" si="639"/>
        <x:v>6</x:v>
      </x:c>
      <x:c r="K3499" s="53">
        <x:f t="shared" si="640"/>
        <x:v>12</x:v>
      </x:c>
      <x:c r="L3499" s="53">
        <x:f t="shared" si="641"/>
        <x:v>23</x:v>
      </x:c>
      <x:c r="M3499" s="54">
        <x:f t="shared" si="642"/>
        <x:v>1560.2817548487396</x:v>
      </x:c>
      <x:c r="N3499" s="54">
        <x:f t="shared" si="643"/>
        <x:v>0.58352899642273581</x:v>
      </x:c>
      <x:c r="O3499" s="55">
        <x:f t="shared" si="644"/>
        <x:v>88964</x:v>
      </x:c>
      <x:c r="P3499" s="55">
        <x:f t="shared" si="645"/>
        <x:v>17600</x:v>
      </x:c>
      <x:c r="Q3499" s="55">
        <x:f t="shared" si="646"/>
        <x:v>39588.224910568395</x:v>
      </x:c>
      <x:c r="R3499" s="55">
        <x:f t="shared" si="647"/>
        <x:v>11775.775089431605</x:v>
      </x:c>
      <x:c r="S3499" s="1" t="str">
        <x:f t="shared" si="648"/>
        <x:v>YES</x:v>
      </x:c>
      <x:c r="T3499" s="1">
        <x:f t="shared" si="649"/>
        <x:v>11775.775089431605</x:v>
      </x:c>
    </x:row>
    <x:row r="3500">
      <x:c r="A3500" s="1"/>
      <x:c r="B3500" s="1"/>
      <x:c r="C3500" s="1"/>
      <x:c r="D3500" s="1"/>
      <x:c r="E3500" s="1"/>
      <x:c r="F3500" s="1"/>
      <x:c r="G3500" s="1"/>
      <x:c r="H3500" s="1"/>
      <x:c r="I3500" s="53">
        <x:f t="shared" si="638"/>
        <x:v>5</x:v>
      </x:c>
      <x:c r="J3500" s="53">
        <x:f t="shared" si="639"/>
        <x:v>6</x:v>
      </x:c>
      <x:c r="K3500" s="53">
        <x:f t="shared" si="640"/>
        <x:v>13</x:v>
      </x:c>
      <x:c r="L3500" s="53">
        <x:f t="shared" si="641"/>
        <x:v>24</x:v>
      </x:c>
      <x:c r="M3500" s="54">
        <x:f t="shared" si="642"/>
        <x:v>1621.003725557124</x:v>
      </x:c>
      <x:c r="N3500" s="54">
        <x:f t="shared" si="643"/>
        <x:v>0.62569703163689161</x:v>
      </x:c>
      <x:c r="O3500" s="55">
        <x:f t="shared" si="644"/>
        <x:v>91664</x:v>
      </x:c>
      <x:c r="P3500" s="55">
        <x:f t="shared" si="645"/>
        <x:v>18480</x:v>
      </x:c>
      <x:c r="Q3500" s="55">
        <x:f t="shared" si="646"/>
        <x:v>40642.425790922294</x:v>
      </x:c>
      <x:c r="R3500" s="55">
        <x:f t="shared" si="647"/>
        <x:v>12541.574209077706</x:v>
      </x:c>
      <x:c r="S3500" s="1" t="str">
        <x:f t="shared" si="648"/>
        <x:v>YES</x:v>
      </x:c>
      <x:c r="T3500" s="1">
        <x:f t="shared" si="649"/>
        <x:v>12541.574209077706</x:v>
      </x:c>
    </x:row>
    <x:row r="3501">
      <x:c r="A3501" s="1"/>
      <x:c r="B3501" s="1"/>
      <x:c r="C3501" s="1"/>
      <x:c r="D3501" s="1"/>
      <x:c r="E3501" s="1"/>
      <x:c r="F3501" s="1"/>
      <x:c r="G3501" s="1"/>
      <x:c r="H3501" s="1"/>
      <x:c r="I3501" s="53">
        <x:f t="shared" si="638"/>
        <x:v>5</x:v>
      </x:c>
      <x:c r="J3501" s="53">
        <x:f t="shared" si="639"/>
        <x:v>6</x:v>
      </x:c>
      <x:c r="K3501" s="53">
        <x:f t="shared" si="640"/>
        <x:v>14</x:v>
      </x:c>
      <x:c r="L3501" s="53">
        <x:f t="shared" si="641"/>
        <x:v>25</x:v>
      </x:c>
      <x:c r="M3501" s="54">
        <x:f t="shared" si="642"/>
        <x:v>1683.1458068707852</x:v>
      </x:c>
      <x:c r="N3501" s="54">
        <x:f t="shared" si="643"/>
        <x:v>0.66885125477137863</x:v>
      </x:c>
      <x:c r="O3501" s="55">
        <x:f t="shared" si="644"/>
        <x:v>94364</x:v>
      </x:c>
      <x:c r="P3501" s="55">
        <x:f t="shared" si="645"/>
        <x:v>19360</x:v>
      </x:c>
      <x:c r="Q3501" s="55">
        <x:f t="shared" si="646"/>
        <x:v>41721.281369284465</x:v>
      </x:c>
      <x:c r="R3501" s="55">
        <x:f t="shared" si="647"/>
        <x:v>13282.718630715535</x:v>
      </x:c>
      <x:c r="S3501" s="1" t="str">
        <x:f t="shared" si="648"/>
        <x:v>YES</x:v>
      </x:c>
      <x:c r="T3501" s="1">
        <x:f t="shared" si="649"/>
        <x:v>13282.718630715535</x:v>
      </x:c>
    </x:row>
    <x:row r="3502">
      <x:c r="A3502" s="1"/>
      <x:c r="B3502" s="1"/>
      <x:c r="C3502" s="1"/>
      <x:c r="D3502" s="1"/>
      <x:c r="E3502" s="1"/>
      <x:c r="F3502" s="1"/>
      <x:c r="G3502" s="1"/>
      <x:c r="H3502" s="1"/>
      <x:c r="I3502" s="53" t="n">
        <x:f t="shared" ref="I3502:I3565" si="650">INT((ROW()-ROW($I$46))/((CARROT_CAP+1)*(MESCLUN_CAP+1)))</x:f>
        <x:v>5</x:v>
      </x:c>
      <x:c r="J3502" s="53" t="n">
        <x:f t="shared" ref="J3502:J3565" si="651">MOD(INT((ROW()-ROW($I$46))/(MESCLUN_CAP+1)),CARROT_CAP+1)</x:f>
        <x:v>6</x:v>
      </x:c>
      <x:c r="K3502" s="53" t="n">
        <x:f t="shared" ref="K3502:K3565" si="652">MOD(ROW()-ROW($I$46),MESCLUN_CAP+1)</x:f>
        <x:v>15</x:v>
      </x:c>
      <x:c r="L3502" s="53" t="n">
        <x:f t="shared" ref="L3502:L3565" si="653">SUM(I3502:K3502)</x:f>
        <x:v>26</x:v>
      </x:c>
      <x:c r="M3502" s="54" t="n">
        <x:f t="shared" ref="M3502:M3565" si="654">I3502*TOMATO_HOURS*WEEKS*(1+TOMATO_DIM)^I3502+J3502*CARROT_HOURS*WEEKS*(1+CARROT_DIM)^J3502+K3502*MESCLUN_HOURS*WEEKS*(1+MESCLUN_DIM)^K3502</x:f>
        <x:v>1746.7340137469312</x:v>
      </x:c>
      <x:c r="N3502" s="54" t="n">
        <x:f t="shared" ref="N3502:N3565" si="655">MAX(M3502-FARMER_HOURS,0)/TEMP_HOURS_PER_WORKER</x:f>
        <x:v>0.7130097317687022</x:v>
      </x:c>
      <x:c r="O3502" s="55" t="n">
        <x:f t="shared" ref="O3502:O3565" si="656">I3502*TOMATO_PRICE+J3502*CARROT_PRICE+K3502*MESCLUN_PRICE</x:f>
        <x:v>97064</x:v>
      </x:c>
      <x:c r="P3502" s="55" t="n">
        <x:f t="shared" ref="P3502:P3565" si="657">I3502*TOMATO_FERTILIZER+J3502*CARROT_FERTILIZER+K3502*MESCLUN_FERTILIZER</x:f>
        <x:v>20240</x:v>
      </x:c>
      <x:c r="Q3502" s="55" t="n">
        <x:f t="shared" ref="Q3502:Q3565" si="658">MIN(M3502,FARMER_HOURS)*FARMER_RATE+MAX(M3502-FARMER_HOURS,0)*TEMP_RATE</x:f>
        <x:v>42825.24329421755</x:v>
      </x:c>
      <x:c r="R3502" s="55" t="n">
        <x:f t="shared" ref="R3502:R3565" si="659">O3502-P3502-Q3502-FIXED_COST</x:f>
        <x:v>13998.756705782449</x:v>
      </x:c>
      <x:c r="S3502" s="1" t="str">
        <x:f t="shared" ref="S3502:S3565" si="660">IF(AND(L3502&lt;=TOTAL_BED_CAP,N3502&lt;=TEMP_WORKER_CAP),"YES","NO")</x:f>
        <x:v>YES</x:v>
      </x:c>
      <x:c r="T3502" s="1" t="n">
        <x:f t="shared" ref="T3502:T3565" si="661">IF(S3502="YES",R3502,-1E+99)</x:f>
        <x:v>13998.756705782449</x:v>
      </x:c>
    </x:row>
    <x:row r="3503">
      <x:c r="A3503" s="1"/>
      <x:c r="B3503" s="1"/>
      <x:c r="C3503" s="1"/>
      <x:c r="D3503" s="1"/>
      <x:c r="E3503" s="1"/>
      <x:c r="F3503" s="1"/>
      <x:c r="G3503" s="1"/>
      <x:c r="H3503" s="1"/>
      <x:c r="I3503" s="53">
        <x:f t="shared" si="650"/>
        <x:v>5</x:v>
      </x:c>
      <x:c r="J3503" s="53">
        <x:f t="shared" si="651"/>
        <x:v>6</x:v>
      </x:c>
      <x:c r="K3503" s="53">
        <x:f t="shared" si="652"/>
        <x:v>16</x:v>
      </x:c>
      <x:c r="L3503" s="53">
        <x:f t="shared" si="653"/>
        <x:v>27</x:v>
      </x:c>
      <x:c r="M3503" s="54">
        <x:f t="shared" si="654"/>
        <x:v>1811.7947896244207</x:v>
      </x:c>
      <x:c r="N3503" s="54">
        <x:f t="shared" si="655"/>
        <x:v>0.75819082612806987</x:v>
      </x:c>
      <x:c r="O3503" s="55">
        <x:f t="shared" si="656"/>
        <x:v>99764</x:v>
      </x:c>
      <x:c r="P3503" s="55">
        <x:f t="shared" si="657"/>
        <x:v>21120</x:v>
      </x:c>
      <x:c r="Q3503" s="55">
        <x:f t="shared" si="658"/>
        <x:v>43954.770653201747</x:v>
      </x:c>
      <x:c r="R3503" s="55">
        <x:f t="shared" si="659"/>
        <x:v>14689.229346798253</x:v>
      </x:c>
      <x:c r="S3503" s="1" t="str">
        <x:f t="shared" si="660"/>
        <x:v>YES</x:v>
      </x:c>
      <x:c r="T3503" s="1">
        <x:f t="shared" si="661"/>
        <x:v>14689.229346798253</x:v>
      </x:c>
    </x:row>
    <x:row r="3504">
      <x:c r="A3504" s="1"/>
      <x:c r="B3504" s="1"/>
      <x:c r="C3504" s="1"/>
      <x:c r="D3504" s="1"/>
      <x:c r="E3504" s="1"/>
      <x:c r="F3504" s="1"/>
      <x:c r="G3504" s="1"/>
      <x:c r="H3504" s="1"/>
      <x:c r="I3504" s="53">
        <x:f t="shared" si="650"/>
        <x:v>5</x:v>
      </x:c>
      <x:c r="J3504" s="53">
        <x:f t="shared" si="651"/>
        <x:v>6</x:v>
      </x:c>
      <x:c r="K3504" s="53">
        <x:f t="shared" si="652"/>
        <x:v>17</x:v>
      </x:c>
      <x:c r="L3504" s="53">
        <x:f t="shared" si="653"/>
        <x:v>28</x:v>
      </x:c>
      <x:c r="M3504" s="54">
        <x:f t="shared" si="654"/>
        <x:v>1878.3550130709609</x:v>
      </x:c>
      <x:c r="N3504" s="54">
        <x:f t="shared" si="655"/>
        <x:v>0.80441320352150059</x:v>
      </x:c>
      <x:c r="O3504" s="55">
        <x:f t="shared" si="656"/>
        <x:v>102464</x:v>
      </x:c>
      <x:c r="P3504" s="55">
        <x:f t="shared" si="657"/>
        <x:v>22000</x:v>
      </x:c>
      <x:c r="Q3504" s="55">
        <x:f t="shared" si="658"/>
        <x:v>45110.330088037517</x:v>
      </x:c>
      <x:c r="R3504" s="55">
        <x:f t="shared" si="659"/>
        <x:v>15353.669911962483</x:v>
      </x:c>
      <x:c r="S3504" s="1" t="str">
        <x:f t="shared" si="660"/>
        <x:v>YES</x:v>
      </x:c>
      <x:c r="T3504" s="1">
        <x:f t="shared" si="661"/>
        <x:v>15353.669911962483</x:v>
      </x:c>
    </x:row>
    <x:row r="3505">
      <x:c r="A3505" s="1"/>
      <x:c r="B3505" s="1"/>
      <x:c r="C3505" s="1"/>
      <x:c r="D3505" s="1"/>
      <x:c r="E3505" s="1"/>
      <x:c r="F3505" s="1"/>
      <x:c r="G3505" s="1"/>
      <x:c r="H3505" s="1"/>
      <x:c r="I3505" s="53">
        <x:f t="shared" si="650"/>
        <x:v>5</x:v>
      </x:c>
      <x:c r="J3505" s="53">
        <x:f t="shared" si="651"/>
        <x:v>6</x:v>
      </x:c>
      <x:c r="K3505" s="53">
        <x:f t="shared" si="652"/>
        <x:v>18</x:v>
      </x:c>
      <x:c r="L3505" s="53">
        <x:f t="shared" si="653"/>
        <x:v>29</x:v>
      </x:c>
      <x:c r="M3505" s="54">
        <x:f t="shared" si="654"/>
        <x:v>1946.4420045295483</x:v>
      </x:c>
      <x:c r="N3505" s="54">
        <x:f t="shared" si="655"/>
        <x:v>0.85169583647885294</x:v>
      </x:c>
      <x:c r="O3505" s="55">
        <x:f t="shared" si="656"/>
        <x:v>105164</x:v>
      </x:c>
      <x:c r="P3505" s="55">
        <x:f t="shared" si="657"/>
        <x:v>22880</x:v>
      </x:c>
      <x:c r="Q3505" s="55">
        <x:f t="shared" si="658"/>
        <x:v>46292.395911971325</x:v>
      </x:c>
      <x:c r="R3505" s="55">
        <x:f t="shared" si="659"/>
        <x:v>15991.604088028675</x:v>
      </x:c>
      <x:c r="S3505" s="1" t="str">
        <x:f t="shared" si="660"/>
        <x:v>YES</x:v>
      </x:c>
      <x:c r="T3505" s="1">
        <x:f t="shared" si="661"/>
        <x:v>15991.604088028675</x:v>
      </x:c>
    </x:row>
    <x:row r="3506">
      <x:c r="A3506" s="1"/>
      <x:c r="B3506" s="1"/>
      <x:c r="C3506" s="1"/>
      <x:c r="D3506" s="1"/>
      <x:c r="E3506" s="1"/>
      <x:c r="F3506" s="1"/>
      <x:c r="G3506" s="1"/>
      <x:c r="H3506" s="1"/>
      <x:c r="I3506" s="53">
        <x:f t="shared" si="650"/>
        <x:v>5</x:v>
      </x:c>
      <x:c r="J3506" s="53">
        <x:f t="shared" si="651"/>
        <x:v>6</x:v>
      </x:c>
      <x:c r="K3506" s="53">
        <x:f t="shared" si="652"/>
        <x:v>19</x:v>
      </x:c>
      <x:c r="L3506" s="53">
        <x:f t="shared" si="653"/>
        <x:v>30</x:v>
      </x:c>
      <x:c r="M3506" s="54">
        <x:f t="shared" si="654"/>
        <x:v>2016.0835331655701</x:v>
      </x:c>
      <x:c r="N3506" s="54">
        <x:f t="shared" si="655"/>
        <x:v>0.90005800914275702</x:v>
      </x:c>
      <x:c r="O3506" s="55">
        <x:f t="shared" si="656"/>
        <x:v>107864</x:v>
      </x:c>
      <x:c r="P3506" s="55">
        <x:f t="shared" si="657"/>
        <x:v>23760</x:v>
      </x:c>
      <x:c r="Q3506" s="55">
        <x:f t="shared" si="658"/>
        <x:v>47501.450228568923</x:v>
      </x:c>
      <x:c r="R3506" s="55">
        <x:f t="shared" si="659"/>
        <x:v>16602.549771431077</x:v>
      </x:c>
      <x:c r="S3506" s="1" t="str">
        <x:f t="shared" si="660"/>
        <x:v>YES</x:v>
      </x:c>
      <x:c r="T3506" s="1">
        <x:f t="shared" si="661"/>
        <x:v>16602.549771431077</x:v>
      </x:c>
    </x:row>
    <x:row r="3507">
      <x:c r="A3507" s="1"/>
      <x:c r="B3507" s="1"/>
      <x:c r="C3507" s="1"/>
      <x:c r="D3507" s="1"/>
      <x:c r="E3507" s="1"/>
      <x:c r="F3507" s="1"/>
      <x:c r="G3507" s="1"/>
      <x:c r="H3507" s="1"/>
      <x:c r="I3507" s="53">
        <x:f t="shared" si="650"/>
        <x:v>5</x:v>
      </x:c>
      <x:c r="J3507" s="53">
        <x:f t="shared" si="651"/>
        <x:v>6</x:v>
      </x:c>
      <x:c r="K3507" s="53">
        <x:f t="shared" si="652"/>
        <x:v>20</x:v>
      </x:c>
      <x:c r="L3507" s="53">
        <x:f t="shared" si="653"/>
        <x:v>31</x:v>
      </x:c>
      <x:c r="M3507" s="54">
        <x:f t="shared" si="654"/>
        <x:v>2087.3078238160469</x:v>
      </x:c>
      <x:c r="N3507" s="54">
        <x:f t="shared" si="655"/>
        <x:v>0.94951932209447709</x:v>
      </x:c>
      <x:c r="O3507" s="55">
        <x:f t="shared" si="656"/>
        <x:v>110564</x:v>
      </x:c>
      <x:c r="P3507" s="55">
        <x:f t="shared" si="657"/>
        <x:v>24640</x:v>
      </x:c>
      <x:c r="Q3507" s="55">
        <x:f t="shared" si="658"/>
        <x:v>48737.983052361924</x:v>
      </x:c>
      <x:c r="R3507" s="55">
        <x:f t="shared" si="659"/>
        <x:v>17186.016947638076</x:v>
      </x:c>
      <x:c r="S3507" s="1" t="str">
        <x:f t="shared" si="660"/>
        <x:v>YES</x:v>
      </x:c>
      <x:c r="T3507" s="1">
        <x:f t="shared" si="661"/>
        <x:v>17186.016947638076</x:v>
      </x:c>
    </x:row>
    <x:row r="3508">
      <x:c r="A3508" s="1"/>
      <x:c r="B3508" s="1"/>
      <x:c r="C3508" s="1"/>
      <x:c r="D3508" s="1"/>
      <x:c r="E3508" s="1"/>
      <x:c r="F3508" s="1"/>
      <x:c r="G3508" s="1"/>
      <x:c r="H3508" s="1"/>
      <x:c r="I3508" s="53">
        <x:f t="shared" si="650"/>
        <x:v>5</x:v>
      </x:c>
      <x:c r="J3508" s="53">
        <x:f t="shared" si="651"/>
        <x:v>6</x:v>
      </x:c>
      <x:c r="K3508" s="53">
        <x:f t="shared" si="652"/>
        <x:v>21</x:v>
      </x:c>
      <x:c r="L3508" s="53">
        <x:f t="shared" si="653"/>
        <x:v>32</x:v>
      </x:c>
      <x:c r="M3508" s="54">
        <x:f t="shared" si="654"/>
        <x:v>2160.1435640424907</x:v>
      </x:c>
      <x:c r="N3508" s="54">
        <x:f t="shared" si="655"/>
        <x:v>1.0000996972517295</x:v>
      </x:c>
      <x:c r="O3508" s="55">
        <x:f t="shared" si="656"/>
        <x:v>113264</x:v>
      </x:c>
      <x:c r="P3508" s="55">
        <x:f t="shared" si="657"/>
        <x:v>25520</x:v>
      </x:c>
      <x:c r="Q3508" s="55">
        <x:f t="shared" si="658"/>
        <x:v>50002.492431293242</x:v>
      </x:c>
      <x:c r="R3508" s="55">
        <x:f t="shared" si="659"/>
        <x:v>17741.507568706758</x:v>
      </x:c>
      <x:c r="S3508" s="1" t="str">
        <x:f t="shared" si="660"/>
        <x:v>YES</x:v>
      </x:c>
      <x:c r="T3508" s="1">
        <x:f t="shared" si="661"/>
        <x:v>17741.507568706758</x:v>
      </x:c>
    </x:row>
    <x:row r="3509">
      <x:c r="A3509" s="1"/>
      <x:c r="B3509" s="1"/>
      <x:c r="C3509" s="1"/>
      <x:c r="D3509" s="1"/>
      <x:c r="E3509" s="1"/>
      <x:c r="F3509" s="1"/>
      <x:c r="G3509" s="1"/>
      <x:c r="H3509" s="1"/>
      <x:c r="I3509" s="53">
        <x:f t="shared" si="650"/>
        <x:v>5</x:v>
      </x:c>
      <x:c r="J3509" s="53">
        <x:f t="shared" si="651"/>
        <x:v>6</x:v>
      </x:c>
      <x:c r="K3509" s="53">
        <x:f t="shared" si="652"/>
        <x:v>22</x:v>
      </x:c>
      <x:c r="L3509" s="53">
        <x:f t="shared" si="653"/>
        <x:v>33</x:v>
      </x:c>
      <x:c r="M3509" s="54">
        <x:f t="shared" si="654"/>
        <x:v>2234.6199112888871</x:v>
      </x:c>
      <x:c r="N3509" s="54">
        <x:f t="shared" si="655"/>
        <x:v>1.051819382839505</x:v>
      </x:c>
      <x:c r="O3509" s="55">
        <x:f t="shared" si="656"/>
        <x:v>115964</x:v>
      </x:c>
      <x:c r="P3509" s="55">
        <x:f t="shared" si="657"/>
        <x:v>26400</x:v>
      </x:c>
      <x:c r="Q3509" s="55">
        <x:f t="shared" si="658"/>
        <x:v>51295.484570987624</x:v>
      </x:c>
      <x:c r="R3509" s="55">
        <x:f t="shared" si="659"/>
        <x:v>18268.515429012376</x:v>
      </x:c>
      <x:c r="S3509" s="1" t="str">
        <x:f t="shared" si="660"/>
        <x:v>YES</x:v>
      </x:c>
      <x:c r="T3509" s="1">
        <x:f t="shared" si="661"/>
        <x:v>18268.515429012376</x:v>
      </x:c>
    </x:row>
    <x:row r="3510">
      <x:c r="A3510" s="1"/>
      <x:c r="B3510" s="1"/>
      <x:c r="C3510" s="1"/>
      <x:c r="D3510" s="1"/>
      <x:c r="E3510" s="1"/>
      <x:c r="F3510" s="1"/>
      <x:c r="G3510" s="1"/>
      <x:c r="H3510" s="1"/>
      <x:c r="I3510" s="53">
        <x:f t="shared" si="650"/>
        <x:v>5</x:v>
      </x:c>
      <x:c r="J3510" s="53">
        <x:f t="shared" si="651"/>
        <x:v>6</x:v>
      </x:c>
      <x:c r="K3510" s="53">
        <x:f t="shared" si="652"/>
        <x:v>23</x:v>
      </x:c>
      <x:c r="L3510" s="53">
        <x:f t="shared" si="653"/>
        <x:v>34</x:v>
      </x:c>
      <x:c r="M3510" s="54">
        <x:f t="shared" si="654"/>
        <x:v>2310.7665001463238</x:v>
      </x:c>
      <x:c r="N3510" s="54">
        <x:f t="shared" si="655"/>
        <x:v>1.1046989584349471</x:v>
      </x:c>
      <x:c r="O3510" s="55">
        <x:f t="shared" si="656"/>
        <x:v>118664</x:v>
      </x:c>
      <x:c r="P3510" s="55">
        <x:f t="shared" si="657"/>
        <x:v>27280</x:v>
      </x:c>
      <x:c r="Q3510" s="55">
        <x:f t="shared" si="658"/>
        <x:v>52617.473960873671</x:v>
      </x:c>
      <x:c r="R3510" s="55">
        <x:f t="shared" si="659"/>
        <x:v>18766.526039126329</x:v>
      </x:c>
      <x:c r="S3510" s="1" t="str">
        <x:f t="shared" si="660"/>
        <x:v>YES</x:v>
      </x:c>
      <x:c r="T3510" s="1">
        <x:f t="shared" si="661"/>
        <x:v>18766.526039126329</x:v>
      </x:c>
    </x:row>
    <x:row r="3511">
      <x:c r="A3511" s="1"/>
      <x:c r="B3511" s="1"/>
      <x:c r="C3511" s="1"/>
      <x:c r="D3511" s="1"/>
      <x:c r="E3511" s="1"/>
      <x:c r="F3511" s="1"/>
      <x:c r="G3511" s="1"/>
      <x:c r="H3511" s="1"/>
      <x:c r="I3511" s="53">
        <x:f t="shared" si="650"/>
        <x:v>5</x:v>
      </x:c>
      <x:c r="J3511" s="53">
        <x:f t="shared" si="651"/>
        <x:v>6</x:v>
      </x:c>
      <x:c r="K3511" s="53">
        <x:f t="shared" si="652"/>
        <x:v>24</x:v>
      </x:c>
      <x:c r="L3511" s="53">
        <x:f t="shared" si="653"/>
        <x:v>35</x:v>
      </x:c>
      <x:c r="M3511" s="54">
        <x:f t="shared" si="654"/>
        <x:v>2388.6134497258195</x:v>
      </x:c>
      <x:c r="N3511" s="54">
        <x:f t="shared" si="655"/>
        <x:v>1.1587593400873746</x:v>
      </x:c>
      <x:c r="O3511" s="55">
        <x:f t="shared" si="656"/>
        <x:v>121364</x:v>
      </x:c>
      <x:c r="P3511" s="55">
        <x:f t="shared" si="657"/>
        <x:v>28160</x:v>
      </x:c>
      <x:c r="Q3511" s="55">
        <x:f t="shared" si="658"/>
        <x:v>53968.983502184361</x:v>
      </x:c>
      <x:c r="R3511" s="55">
        <x:f t="shared" si="659"/>
        <x:v>19235.016497815639</x:v>
      </x:c>
      <x:c r="S3511" s="1" t="str">
        <x:f t="shared" si="660"/>
        <x:v>YES</x:v>
      </x:c>
      <x:c r="T3511" s="1">
        <x:f t="shared" si="661"/>
        <x:v>19235.016497815639</x:v>
      </x:c>
    </x:row>
    <x:row r="3512">
      <x:c r="A3512" s="1"/>
      <x:c r="B3512" s="1"/>
      <x:c r="C3512" s="1"/>
      <x:c r="D3512" s="1"/>
      <x:c r="E3512" s="1"/>
      <x:c r="F3512" s="1"/>
      <x:c r="G3512" s="1"/>
      <x:c r="H3512" s="1"/>
      <x:c r="I3512" s="53">
        <x:f t="shared" si="650"/>
        <x:v>5</x:v>
      </x:c>
      <x:c r="J3512" s="53">
        <x:f t="shared" si="651"/>
        <x:v>6</x:v>
      </x:c>
      <x:c r="K3512" s="53">
        <x:f t="shared" si="652"/>
        <x:v>25</x:v>
      </x:c>
      <x:c r="L3512" s="53">
        <x:f t="shared" si="653"/>
        <x:v>36</x:v>
      </x:c>
      <x:c r="M3512" s="54">
        <x:f t="shared" si="654"/>
        <x:v>2468.191371140917</x:v>
      </x:c>
      <x:c r="N3512" s="54">
        <x:f t="shared" si="655"/>
        <x:v>1.2140217855145257</x:v>
      </x:c>
      <x:c r="O3512" s="55">
        <x:f t="shared" si="656"/>
        <x:v>124064</x:v>
      </x:c>
      <x:c r="P3512" s="55">
        <x:f t="shared" si="657"/>
        <x:v>29040</x:v>
      </x:c>
      <x:c r="Q3512" s="55">
        <x:f t="shared" si="658"/>
        <x:v>55350.544637863146</x:v>
      </x:c>
      <x:c r="R3512" s="55">
        <x:f t="shared" si="659"/>
        <x:v>19673.455362136854</x:v>
      </x:c>
      <x:c r="S3512" s="1" t="str">
        <x:f t="shared" si="660"/>
        <x:v>YES</x:v>
      </x:c>
      <x:c r="T3512" s="1">
        <x:f t="shared" si="661"/>
        <x:v>19673.455362136854</x:v>
      </x:c>
    </x:row>
    <x:row r="3513">
      <x:c r="A3513" s="1"/>
      <x:c r="B3513" s="1"/>
      <x:c r="C3513" s="1"/>
      <x:c r="D3513" s="1"/>
      <x:c r="E3513" s="1"/>
      <x:c r="F3513" s="1"/>
      <x:c r="G3513" s="1"/>
      <x:c r="H3513" s="1"/>
      <x:c r="I3513" s="53">
        <x:f t="shared" si="650"/>
        <x:v>5</x:v>
      </x:c>
      <x:c r="J3513" s="53">
        <x:f t="shared" si="651"/>
        <x:v>6</x:v>
      </x:c>
      <x:c r="K3513" s="53">
        <x:f t="shared" si="652"/>
        <x:v>26</x:v>
      </x:c>
      <x:c r="L3513" s="53">
        <x:f t="shared" si="653"/>
        <x:v>37</x:v>
      </x:c>
      <x:c r="M3513" s="54">
        <x:f t="shared" si="654"/>
        <x:v>2549.5313751016347</x:v>
      </x:c>
      <x:c r="N3513" s="54">
        <x:f t="shared" si="655"/>
        <x:v>1.2705078993761352</x:v>
      </x:c>
      <x:c r="O3513" s="55">
        <x:f t="shared" si="656"/>
        <x:v>126764</x:v>
      </x:c>
      <x:c r="P3513" s="55">
        <x:f t="shared" si="657"/>
        <x:v>29920</x:v>
      </x:c>
      <x:c r="Q3513" s="55">
        <x:f t="shared" si="658"/>
        <x:v>56762.697484403383</x:v>
      </x:c>
      <x:c r="R3513" s="55">
        <x:f t="shared" si="659"/>
        <x:v>20081.302515596617</x:v>
      </x:c>
      <x:c r="S3513" s="1" t="str">
        <x:f t="shared" si="660"/>
        <x:v>YES</x:v>
      </x:c>
      <x:c r="T3513" s="1">
        <x:f t="shared" si="661"/>
        <x:v>20081.302515596617</x:v>
      </x:c>
    </x:row>
    <x:row r="3514">
      <x:c r="A3514" s="1"/>
      <x:c r="B3514" s="1"/>
      <x:c r="C3514" s="1"/>
      <x:c r="D3514" s="1"/>
      <x:c r="E3514" s="1"/>
      <x:c r="F3514" s="1"/>
      <x:c r="G3514" s="1"/>
      <x:c r="H3514" s="1"/>
      <x:c r="I3514" s="53">
        <x:f t="shared" si="650"/>
        <x:v>5</x:v>
      </x:c>
      <x:c r="J3514" s="53">
        <x:f t="shared" si="651"/>
        <x:v>6</x:v>
      </x:c>
      <x:c r="K3514" s="53">
        <x:f t="shared" si="652"/>
        <x:v>27</x:v>
      </x:c>
      <x:c r="L3514" s="53">
        <x:f t="shared" si="653"/>
        <x:v>38</x:v>
      </x:c>
      <x:c r="M3514" s="54">
        <x:f t="shared" si="654"/>
        <x:v>2632.6650796213917</x:v>
      </x:c>
      <x:c r="N3514" s="54">
        <x:f t="shared" si="655"/>
        <x:v>1.3282396386259665</x:v>
      </x:c>
      <x:c r="O3514" s="55">
        <x:f t="shared" si="656"/>
        <x:v>129464</x:v>
      </x:c>
      <x:c r="P3514" s="55">
        <x:f t="shared" si="657"/>
        <x:v>30800</x:v>
      </x:c>
      <x:c r="Q3514" s="55">
        <x:f t="shared" si="658"/>
        <x:v>58205.990965649158</x:v>
      </x:c>
      <x:c r="R3514" s="55">
        <x:f t="shared" si="659"/>
        <x:v>20458.009034350842</x:v>
      </x:c>
      <x:c r="S3514" s="1" t="str">
        <x:f t="shared" si="660"/>
        <x:v>YES</x:v>
      </x:c>
      <x:c r="T3514" s="1">
        <x:f t="shared" si="661"/>
        <x:v>20458.009034350842</x:v>
      </x:c>
    </x:row>
    <x:row r="3515">
      <x:c r="A3515" s="1"/>
      <x:c r="B3515" s="1"/>
      <x:c r="C3515" s="1"/>
      <x:c r="D3515" s="1"/>
      <x:c r="E3515" s="1"/>
      <x:c r="F3515" s="1"/>
      <x:c r="G3515" s="1"/>
      <x:c r="H3515" s="1"/>
      <x:c r="I3515" s="53">
        <x:f t="shared" si="650"/>
        <x:v>5</x:v>
      </x:c>
      <x:c r="J3515" s="53">
        <x:f t="shared" si="651"/>
        <x:v>6</x:v>
      </x:c>
      <x:c r="K3515" s="53">
        <x:f t="shared" si="652"/>
        <x:v>28</x:v>
      </x:c>
      <x:c r="L3515" s="53">
        <x:f t="shared" si="653"/>
        <x:v>39</x:v>
      </x:c>
      <x:c r="M3515" s="54">
        <x:f t="shared" si="654"/>
        <x:v>2717.6246178385454</x:v>
      </x:c>
      <x:c r="N3515" s="54">
        <x:f t="shared" si="655"/>
        <x:v>1.3872393179434344</x:v>
      </x:c>
      <x:c r="O3515" s="55">
        <x:f t="shared" si="656"/>
        <x:v>132164</x:v>
      </x:c>
      <x:c r="P3515" s="55">
        <x:f t="shared" si="657"/>
        <x:v>31680</x:v>
      </x:c>
      <x:c r="Q3515" s="55">
        <x:f t="shared" si="658"/>
        <x:v>59680.982948585857</x:v>
      </x:c>
      <x:c r="R3515" s="55">
        <x:f t="shared" si="659"/>
        <x:v>20803.017051414143</x:v>
      </x:c>
      <x:c r="S3515" s="1" t="str">
        <x:f t="shared" si="660"/>
        <x:v>YES</x:v>
      </x:c>
      <x:c r="T3515" s="1">
        <x:f t="shared" si="661"/>
        <x:v>20803.017051414143</x:v>
      </x:c>
    </x:row>
    <x:row r="3516">
      <x:c r="A3516" s="1"/>
      <x:c r="B3516" s="1"/>
      <x:c r="C3516" s="1"/>
      <x:c r="D3516" s="1"/>
      <x:c r="E3516" s="1"/>
      <x:c r="F3516" s="1"/>
      <x:c r="G3516" s="1"/>
      <x:c r="H3516" s="1"/>
      <x:c r="I3516" s="53">
        <x:f t="shared" si="650"/>
        <x:v>5</x:v>
      </x:c>
      <x:c r="J3516" s="53">
        <x:f t="shared" si="651"/>
        <x:v>6</x:v>
      </x:c>
      <x:c r="K3516" s="53">
        <x:f t="shared" si="652"/>
        <x:v>29</x:v>
      </x:c>
      <x:c r="L3516" s="53">
        <x:f t="shared" si="653"/>
        <x:v>40</x:v>
      </x:c>
      <x:c r="M3516" s="54">
        <x:f t="shared" si="654"/>
        <x:v>2804.4426459541987</x:v>
      </x:c>
      <x:c r="N3516" s="54">
        <x:f t="shared" si="655"/>
        <x:v>1.4475296152459713</x:v>
      </x:c>
      <x:c r="O3516" s="55">
        <x:f t="shared" si="656"/>
        <x:v>134864</x:v>
      </x:c>
      <x:c r="P3516" s="55">
        <x:f t="shared" si="657"/>
        <x:v>32560</x:v>
      </x:c>
      <x:c r="Q3516" s="55">
        <x:f t="shared" si="658"/>
        <x:v>61188.240381149284</x:v>
      </x:c>
      <x:c r="R3516" s="55">
        <x:f t="shared" si="659"/>
        <x:v>21115.759618850716</x:v>
      </x:c>
      <x:c r="S3516" s="1" t="str">
        <x:f t="shared" si="660"/>
        <x:v>YES</x:v>
      </x:c>
      <x:c r="T3516" s="1">
        <x:f t="shared" si="661"/>
        <x:v>21115.759618850716</x:v>
      </x:c>
    </x:row>
    <x:row r="3517">
      <x:c r="A3517" s="1"/>
      <x:c r="B3517" s="1"/>
      <x:c r="C3517" s="1"/>
      <x:c r="D3517" s="1"/>
      <x:c r="E3517" s="1"/>
      <x:c r="F3517" s="1"/>
      <x:c r="G3517" s="1"/>
      <x:c r="H3517" s="1"/>
      <x:c r="I3517" s="53">
        <x:f t="shared" si="650"/>
        <x:v>5</x:v>
      </x:c>
      <x:c r="J3517" s="53">
        <x:f t="shared" si="651"/>
        <x:v>6</x:v>
      </x:c>
      <x:c r="K3517" s="53">
        <x:f t="shared" si="652"/>
        <x:v>30</x:v>
      </x:c>
      <x:c r="L3517" s="53">
        <x:f t="shared" si="653"/>
        <x:v>41</x:v>
      </x:c>
      <x:c r="M3517" s="54">
        <x:f t="shared" si="654"/>
        <x:v>2893.1523512879694</x:v>
      </x:c>
      <x:c r="N3517" s="54">
        <x:f t="shared" si="655"/>
        <x:v>1.5091335772833121</x:v>
      </x:c>
      <x:c r="O3517" s="55">
        <x:f t="shared" si="656"/>
        <x:v>137564</x:v>
      </x:c>
      <x:c r="P3517" s="55">
        <x:f t="shared" si="657"/>
        <x:v>33440</x:v>
      </x:c>
      <x:c r="Q3517" s="55">
        <x:f t="shared" si="658"/>
        <x:v>62728.339432082801</x:v>
      </x:c>
      <x:c r="R3517" s="55">
        <x:f t="shared" si="659"/>
        <x:v>21395.660567917199</x:v>
      </x:c>
      <x:c r="S3517" s="1" t="str">
        <x:f t="shared" si="660"/>
        <x:v>YES</x:v>
      </x:c>
      <x:c r="T3517" s="1">
        <x:f t="shared" si="661"/>
        <x:v>21395.660567917199</x:v>
      </x:c>
    </x:row>
    <x:row r="3518">
      <x:c r="A3518" s="1"/>
      <x:c r="B3518" s="1"/>
      <x:c r="C3518" s="1"/>
      <x:c r="D3518" s="1"/>
      <x:c r="E3518" s="1"/>
      <x:c r="F3518" s="1"/>
      <x:c r="G3518" s="1"/>
      <x:c r="H3518" s="1"/>
      <x:c r="I3518" s="53">
        <x:f t="shared" si="650"/>
        <x:v>5</x:v>
      </x:c>
      <x:c r="J3518" s="53">
        <x:f t="shared" si="651"/>
        <x:v>7</x:v>
      </x:c>
      <x:c r="K3518" s="53">
        <x:f t="shared" si="652"/>
        <x:v>0</x:v>
      </x:c>
      <x:c r="L3518" s="53">
        <x:f t="shared" si="653"/>
        <x:v>12</x:v>
      </x:c>
      <x:c r="M3518" s="54">
        <x:f t="shared" si="654"/>
        <x:v>974.35350827032494</x:v>
      </x:c>
      <x:c r="N3518" s="54">
        <x:f t="shared" si="655"/>
        <x:v>0.17663438074328119</x:v>
      </x:c>
      <x:c r="O3518" s="55">
        <x:f t="shared" si="656"/>
        <x:v>58658</x:v>
      </x:c>
      <x:c r="P3518" s="55">
        <x:f t="shared" si="657"/>
        <x:v>7480</x:v>
      </x:c>
      <x:c r="Q3518" s="55">
        <x:f t="shared" si="658"/>
        <x:v>29415.85951858203</x:v>
      </x:c>
      <x:c r="R3518" s="55">
        <x:f t="shared" si="659"/>
        <x:v>1762.1404814179696</x:v>
      </x:c>
      <x:c r="S3518" s="1" t="str">
        <x:f t="shared" si="660"/>
        <x:v>YES</x:v>
      </x:c>
      <x:c r="T3518" s="1">
        <x:f t="shared" si="661"/>
        <x:v>1762.1404814179696</x:v>
      </x:c>
    </x:row>
    <x:row r="3519">
      <x:c r="A3519" s="1"/>
      <x:c r="B3519" s="1"/>
      <x:c r="C3519" s="1"/>
      <x:c r="D3519" s="1"/>
      <x:c r="E3519" s="1"/>
      <x:c r="F3519" s="1"/>
      <x:c r="G3519" s="1"/>
      <x:c r="H3519" s="1"/>
      <x:c r="I3519" s="53">
        <x:f t="shared" si="650"/>
        <x:v>5</x:v>
      </x:c>
      <x:c r="J3519" s="53">
        <x:f t="shared" si="651"/>
        <x:v>7</x:v>
      </x:c>
      <x:c r="K3519" s="53">
        <x:f t="shared" si="652"/>
        <x:v>1</x:v>
      </x:c>
      <x:c r="L3519" s="53">
        <x:f t="shared" si="653"/>
        <x:v>13</x:v>
      </x:c>
      <x:c r="M3519" s="54">
        <x:f t="shared" si="654"/>
        <x:v>1019.9160082703249</x:v>
      </x:c>
      <x:c r="N3519" s="54">
        <x:f t="shared" si="655"/>
        <x:v>0.2082750057432812</x:v>
      </x:c>
      <x:c r="O3519" s="55">
        <x:f t="shared" si="656"/>
        <x:v>61358</x:v>
      </x:c>
      <x:c r="P3519" s="55">
        <x:f t="shared" si="657"/>
        <x:v>8360</x:v>
      </x:c>
      <x:c r="Q3519" s="55">
        <x:f t="shared" si="658"/>
        <x:v>30206.87514358203</x:v>
      </x:c>
      <x:c r="R3519" s="55">
        <x:f t="shared" si="659"/>
        <x:v>2791.1248564179696</x:v>
      </x:c>
      <x:c r="S3519" s="1" t="str">
        <x:f t="shared" si="660"/>
        <x:v>YES</x:v>
      </x:c>
      <x:c r="T3519" s="1">
        <x:f t="shared" si="661"/>
        <x:v>2791.1248564179696</x:v>
      </x:c>
    </x:row>
    <x:row r="3520">
      <x:c r="A3520" s="1"/>
      <x:c r="B3520" s="1"/>
      <x:c r="C3520" s="1"/>
      <x:c r="D3520" s="1"/>
      <x:c r="E3520" s="1"/>
      <x:c r="F3520" s="1"/>
      <x:c r="G3520" s="1"/>
      <x:c r="H3520" s="1"/>
      <x:c r="I3520" s="53">
        <x:f t="shared" si="650"/>
        <x:v>5</x:v>
      </x:c>
      <x:c r="J3520" s="53">
        <x:f t="shared" si="651"/>
        <x:v>7</x:v>
      </x:c>
      <x:c r="K3520" s="53">
        <x:f t="shared" si="652"/>
        <x:v>2</x:v>
      </x:c>
      <x:c r="L3520" s="53">
        <x:f t="shared" si="653"/>
        <x:v>14</x:v>
      </x:c>
      <x:c r="M3520" s="54">
        <x:f t="shared" si="654"/>
        <x:v>1066.6175707703248</x:v>
      </x:c>
      <x:c r="N3520" s="54">
        <x:f t="shared" si="655"/>
        <x:v>0.24070664636828115</x:v>
      </x:c>
      <x:c r="O3520" s="55">
        <x:f t="shared" si="656"/>
        <x:v>64058</x:v>
      </x:c>
      <x:c r="P3520" s="55">
        <x:f t="shared" si="657"/>
        <x:v>9240</x:v>
      </x:c>
      <x:c r="Q3520" s="55">
        <x:f t="shared" si="658"/>
        <x:v>31017.66615920703</x:v>
      </x:c>
      <x:c r="R3520" s="55">
        <x:f t="shared" si="659"/>
        <x:v>3800.3338407929696</x:v>
      </x:c>
      <x:c r="S3520" s="1" t="str">
        <x:f t="shared" si="660"/>
        <x:v>YES</x:v>
      </x:c>
      <x:c r="T3520" s="1">
        <x:f t="shared" si="661"/>
        <x:v>3800.3338407929696</x:v>
      </x:c>
    </x:row>
    <x:row r="3521">
      <x:c r="A3521" s="1"/>
      <x:c r="B3521" s="1"/>
      <x:c r="C3521" s="1"/>
      <x:c r="D3521" s="1"/>
      <x:c r="E3521" s="1"/>
      <x:c r="F3521" s="1"/>
      <x:c r="G3521" s="1"/>
      <x:c r="H3521" s="1"/>
      <x:c r="I3521" s="53">
        <x:f t="shared" si="650"/>
        <x:v>5</x:v>
      </x:c>
      <x:c r="J3521" s="53">
        <x:f t="shared" si="651"/>
        <x:v>7</x:v>
      </x:c>
      <x:c r="K3521" s="53">
        <x:f t="shared" si="652"/>
        <x:v>3</x:v>
      </x:c>
      <x:c r="L3521" s="53">
        <x:f t="shared" si="653"/>
        <x:v>15</x:v>
      </x:c>
      <x:c r="M3521" s="54">
        <x:f t="shared" si="654"/>
        <x:v>1114.4795531922</x:v>
      </x:c>
      <x:c r="N3521" s="54">
        <x:f t="shared" si="655"/>
        <x:v>0.27394413416125002</x:v>
      </x:c>
      <x:c r="O3521" s="55">
        <x:f t="shared" si="656"/>
        <x:v>66758</x:v>
      </x:c>
      <x:c r="P3521" s="55">
        <x:f t="shared" si="657"/>
        <x:v>10120</x:v>
      </x:c>
      <x:c r="Q3521" s="55">
        <x:f t="shared" si="658"/>
        <x:v>31848.603354031249</x:v>
      </x:c>
      <x:c r="R3521" s="55">
        <x:f t="shared" si="659"/>
        <x:v>4789.3966459687508</x:v>
      </x:c>
      <x:c r="S3521" s="1" t="str">
        <x:f t="shared" si="660"/>
        <x:v>YES</x:v>
      </x:c>
      <x:c r="T3521" s="1">
        <x:f t="shared" si="661"/>
        <x:v>4789.3966459687508</x:v>
      </x:c>
    </x:row>
    <x:row r="3522">
      <x:c r="A3522" s="1"/>
      <x:c r="B3522" s="1"/>
      <x:c r="C3522" s="1"/>
      <x:c r="D3522" s="1"/>
      <x:c r="E3522" s="1"/>
      <x:c r="F3522" s="1"/>
      <x:c r="G3522" s="1"/>
      <x:c r="H3522" s="1"/>
      <x:c r="I3522" s="53">
        <x:f t="shared" si="650"/>
        <x:v>5</x:v>
      </x:c>
      <x:c r="J3522" s="53">
        <x:f t="shared" si="651"/>
        <x:v>7</x:v>
      </x:c>
      <x:c r="K3522" s="53">
        <x:f t="shared" si="652"/>
        <x:v>4</x:v>
      </x:c>
      <x:c r="L3522" s="53">
        <x:f t="shared" si="653"/>
        <x:v>16</x:v>
      </x:c>
      <x:c r="M3522" s="54">
        <x:f t="shared" si="654"/>
        <x:v>1163.5236689148562</x:v>
      </x:c>
      <x:c r="N3522" s="54">
        <x:f t="shared" si="655"/>
        <x:v>0.30800254785753906</x:v>
      </x:c>
      <x:c r="O3522" s="55">
        <x:f t="shared" si="656"/>
        <x:v>69458</x:v>
      </x:c>
      <x:c r="P3522" s="55">
        <x:f t="shared" si="657"/>
        <x:v>11000</x:v>
      </x:c>
      <x:c r="Q3522" s="55">
        <x:f t="shared" si="658"/>
        <x:v>32700.063696438476</x:v>
      </x:c>
      <x:c r="R3522" s="55">
        <x:f t="shared" si="659"/>
        <x:v>5757.9363035615243</x:v>
      </x:c>
      <x:c r="S3522" s="1" t="str">
        <x:f t="shared" si="660"/>
        <x:v>YES</x:v>
      </x:c>
      <x:c r="T3522" s="1">
        <x:f t="shared" si="661"/>
        <x:v>5757.9363035615243</x:v>
      </x:c>
    </x:row>
    <x:row r="3523">
      <x:c r="A3523" s="1"/>
      <x:c r="B3523" s="1"/>
      <x:c r="C3523" s="1"/>
      <x:c r="D3523" s="1"/>
      <x:c r="E3523" s="1"/>
      <x:c r="F3523" s="1"/>
      <x:c r="G3523" s="1"/>
      <x:c r="H3523" s="1"/>
      <x:c r="I3523" s="53">
        <x:f t="shared" si="650"/>
        <x:v>5</x:v>
      </x:c>
      <x:c r="J3523" s="53">
        <x:f t="shared" si="651"/>
        <x:v>7</x:v>
      </x:c>
      <x:c r="K3523" s="53">
        <x:f t="shared" si="652"/>
        <x:v>5</x:v>
      </x:c>
      <x:c r="L3523" s="53">
        <x:f t="shared" si="653"/>
        <x:v>17</x:v>
      </x:c>
      <x:c r="M3523" s="54">
        <x:f t="shared" si="654"/>
        <x:v>1213.7719928360598</x:v>
      </x:c>
      <x:c r="N3523" s="54">
        <x:f t="shared" si="655"/>
        <x:v>0.34289721724726374</x:v>
      </x:c>
      <x:c r="O3523" s="55">
        <x:f t="shared" si="656"/>
        <x:v>72158</x:v>
      </x:c>
      <x:c r="P3523" s="55">
        <x:f t="shared" si="657"/>
        <x:v>11880</x:v>
      </x:c>
      <x:c r="Q3523" s="55">
        <x:f t="shared" si="658"/>
        <x:v>33572.430431181594</x:v>
      </x:c>
      <x:c r="R3523" s="55">
        <x:f t="shared" si="659"/>
        <x:v>6705.569568818406</x:v>
      </x:c>
      <x:c r="S3523" s="1" t="str">
        <x:f t="shared" si="660"/>
        <x:v>YES</x:v>
      </x:c>
      <x:c r="T3523" s="1">
        <x:f t="shared" si="661"/>
        <x:v>6705.569568818406</x:v>
      </x:c>
    </x:row>
    <x:row r="3524">
      <x:c r="A3524" s="1"/>
      <x:c r="B3524" s="1"/>
      <x:c r="C3524" s="1"/>
      <x:c r="D3524" s="1"/>
      <x:c r="E3524" s="1"/>
      <x:c r="F3524" s="1"/>
      <x:c r="G3524" s="1"/>
      <x:c r="H3524" s="1"/>
      <x:c r="I3524" s="53">
        <x:f t="shared" si="650"/>
        <x:v>5</x:v>
      </x:c>
      <x:c r="J3524" s="53">
        <x:f t="shared" si="651"/>
        <x:v>7</x:v>
      </x:c>
      <x:c r="K3524" s="53">
        <x:f t="shared" si="652"/>
        <x:v>6</x:v>
      </x:c>
      <x:c r="L3524" s="53">
        <x:f t="shared" si="653"/>
        <x:v>18</x:v>
      </x:c>
      <x:c r="M3524" s="54">
        <x:f t="shared" si="654"/>
        <x:v>1265.2469670176929</x:v>
      </x:c>
      <x:c r="N3524" s="54">
        <x:f t="shared" si="655"/>
        <x:v>0.37864372709562005</x:v>
      </x:c>
      <x:c r="O3524" s="55">
        <x:f t="shared" si="656"/>
        <x:v>74858</x:v>
      </x:c>
      <x:c r="P3524" s="55">
        <x:f t="shared" si="657"/>
        <x:v>12760</x:v>
      </x:c>
      <x:c r="Q3524" s="55">
        <x:f t="shared" si="658"/>
        <x:v>34466.093177390503</x:v>
      </x:c>
      <x:c r="R3524" s="55">
        <x:f t="shared" si="659"/>
        <x:v>7631.9068226094969</x:v>
      </x:c>
      <x:c r="S3524" s="1" t="str">
        <x:f t="shared" si="660"/>
        <x:v>YES</x:v>
      </x:c>
      <x:c r="T3524" s="1">
        <x:f t="shared" si="661"/>
        <x:v>7631.9068226094969</x:v>
      </x:c>
    </x:row>
    <x:row r="3525">
      <x:c r="A3525" s="1"/>
      <x:c r="B3525" s="1"/>
      <x:c r="C3525" s="1"/>
      <x:c r="D3525" s="1"/>
      <x:c r="E3525" s="1"/>
      <x:c r="F3525" s="1"/>
      <x:c r="G3525" s="1"/>
      <x:c r="H3525" s="1"/>
      <x:c r="I3525" s="53">
        <x:f t="shared" si="650"/>
        <x:v>5</x:v>
      </x:c>
      <x:c r="J3525" s="53">
        <x:f t="shared" si="651"/>
        <x:v>7</x:v>
      </x:c>
      <x:c r="K3525" s="53">
        <x:f t="shared" si="652"/>
        <x:v>7</x:v>
      </x:c>
      <x:c r="L3525" s="53">
        <x:f t="shared" si="653"/>
        <x:v>19</x:v>
      </x:c>
      <x:c r="M3525" s="54">
        <x:f t="shared" si="654"/>
        <x:v>1317.9714064156531</x:v>
      </x:c>
      <x:c r="N3525" s="54">
        <x:f t="shared" si="655"/>
        <x:v>0.41525792112198129</x:v>
      </x:c>
      <x:c r="O3525" s="55">
        <x:f t="shared" si="656"/>
        <x:v>77558</x:v>
      </x:c>
      <x:c r="P3525" s="55">
        <x:f t="shared" si="657"/>
        <x:v>13640</x:v>
      </x:c>
      <x:c r="Q3525" s="55">
        <x:f t="shared" si="658"/>
        <x:v>35381.448028049534</x:v>
      </x:c>
      <x:c r="R3525" s="55">
        <x:f t="shared" si="659"/>
        <x:v>8536.5519719504664</x:v>
      </x:c>
      <x:c r="S3525" s="1" t="str">
        <x:f t="shared" si="660"/>
        <x:v>YES</x:v>
      </x:c>
      <x:c r="T3525" s="1">
        <x:f t="shared" si="661"/>
        <x:v>8536.5519719504664</x:v>
      </x:c>
    </x:row>
    <x:row r="3526">
      <x:c r="A3526" s="1"/>
      <x:c r="B3526" s="1"/>
      <x:c r="C3526" s="1"/>
      <x:c r="D3526" s="1"/>
      <x:c r="E3526" s="1"/>
      <x:c r="F3526" s="1"/>
      <x:c r="G3526" s="1"/>
      <x:c r="H3526" s="1"/>
      <x:c r="I3526" s="53">
        <x:f t="shared" si="650"/>
        <x:v>5</x:v>
      </x:c>
      <x:c r="J3526" s="53">
        <x:f t="shared" si="651"/>
        <x:v>7</x:v>
      </x:c>
      <x:c r="K3526" s="53">
        <x:f t="shared" si="652"/>
        <x:v>8</x:v>
      </x:c>
      <x:c r="L3526" s="53">
        <x:f t="shared" si="653"/>
        <x:v>20</x:v>
      </x:c>
      <x:c r="M3526" s="54">
        <x:f t="shared" si="654"/>
        <x:v>1371.9685046956333</x:v>
      </x:c>
      <x:c r="N3526" s="54">
        <x:f t="shared" si="655"/>
        <x:v>0.45275590603863425</x:v>
      </x:c>
      <x:c r="O3526" s="55">
        <x:f t="shared" si="656"/>
        <x:v>80258</x:v>
      </x:c>
      <x:c r="P3526" s="55">
        <x:f t="shared" si="657"/>
        <x:v>14520</x:v>
      </x:c>
      <x:c r="Q3526" s="55">
        <x:f t="shared" si="658"/>
        <x:v>36318.897650965853</x:v>
      </x:c>
      <x:c r="R3526" s="55">
        <x:f t="shared" si="659"/>
        <x:v>9419.1023490341468</x:v>
      </x:c>
      <x:c r="S3526" s="1" t="str">
        <x:f t="shared" si="660"/>
        <x:v>YES</x:v>
      </x:c>
      <x:c r="T3526" s="1">
        <x:f t="shared" si="661"/>
        <x:v>9419.1023490341468</x:v>
      </x:c>
    </x:row>
    <x:row r="3527">
      <x:c r="A3527" s="1"/>
      <x:c r="B3527" s="1"/>
      <x:c r="C3527" s="1"/>
      <x:c r="D3527" s="1"/>
      <x:c r="E3527" s="1"/>
      <x:c r="F3527" s="1"/>
      <x:c r="G3527" s="1"/>
      <x:c r="H3527" s="1"/>
      <x:c r="I3527" s="53">
        <x:f t="shared" si="650"/>
        <x:v>5</x:v>
      </x:c>
      <x:c r="J3527" s="53">
        <x:f t="shared" si="651"/>
        <x:v>7</x:v>
      </x:c>
      <x:c r="K3527" s="53">
        <x:f t="shared" si="652"/>
        <x:v>9</x:v>
      </x:c>
      <x:c r="L3527" s="53">
        <x:f t="shared" si="653"/>
        <x:v>21</x:v>
      </x:c>
      <x:c r="M3527" s="54">
        <x:f t="shared" si="654"/>
        <x:v>1427.2618401360278</x:v>
      </x:c>
      <x:c r="N3527" s="54">
        <x:f t="shared" si="655"/>
        <x:v>0.49115405565001929</x:v>
      </x:c>
      <x:c r="O3527" s="55">
        <x:f t="shared" si="656"/>
        <x:v>82958</x:v>
      </x:c>
      <x:c r="P3527" s="55">
        <x:f t="shared" si="657"/>
        <x:v>15400</x:v>
      </x:c>
      <x:c r="Q3527" s="55">
        <x:f t="shared" si="658"/>
        <x:v>37278.851391250486</x:v>
      </x:c>
      <x:c r="R3527" s="55">
        <x:f t="shared" si="659"/>
        <x:v>10279.148608749514</x:v>
      </x:c>
      <x:c r="S3527" s="1" t="str">
        <x:f t="shared" si="660"/>
        <x:v>YES</x:v>
      </x:c>
      <x:c r="T3527" s="1">
        <x:f t="shared" si="661"/>
        <x:v>10279.148608749514</x:v>
      </x:c>
    </x:row>
    <x:row r="3528">
      <x:c r="A3528" s="1"/>
      <x:c r="B3528" s="1"/>
      <x:c r="C3528" s="1"/>
      <x:c r="D3528" s="1"/>
      <x:c r="E3528" s="1"/>
      <x:c r="F3528" s="1"/>
      <x:c r="G3528" s="1"/>
      <x:c r="H3528" s="1"/>
      <x:c r="I3528" s="53">
        <x:f t="shared" si="650"/>
        <x:v>5</x:v>
      </x:c>
      <x:c r="J3528" s="53">
        <x:f t="shared" si="651"/>
        <x:v>7</x:v>
      </x:c>
      <x:c r="K3528" s="53">
        <x:f t="shared" si="652"/>
        <x:v>10</x:v>
      </x:c>
      <x:c r="L3528" s="53">
        <x:f t="shared" si="653"/>
        <x:v>22</x:v>
      </x:c>
      <x:c r="M3528" s="54">
        <x:f t="shared" si="654"/>
        <x:v>1483.8753816192407</x:v>
      </x:c>
      <x:c r="N3528" s="54">
        <x:f t="shared" si="655"/>
        <x:v>0.53046901501336152</x:v>
      </x:c>
      <x:c r="O3528" s="55">
        <x:f t="shared" si="656"/>
        <x:v>85658</x:v>
      </x:c>
      <x:c r="P3528" s="55">
        <x:f t="shared" si="657"/>
        <x:v>16280</x:v>
      </x:c>
      <x:c r="Q3528" s="55">
        <x:f t="shared" si="658"/>
        <x:v>38261.725375334041</x:v>
      </x:c>
      <x:c r="R3528" s="55">
        <x:f t="shared" si="659"/>
        <x:v>11116.274624665959</x:v>
      </x:c>
      <x:c r="S3528" s="1" t="str">
        <x:f t="shared" si="660"/>
        <x:v>YES</x:v>
      </x:c>
      <x:c r="T3528" s="1">
        <x:f t="shared" si="661"/>
        <x:v>11116.274624665959</x:v>
      </x:c>
    </x:row>
    <x:row r="3529">
      <x:c r="A3529" s="1"/>
      <x:c r="B3529" s="1"/>
      <x:c r="C3529" s="1"/>
      <x:c r="D3529" s="1"/>
      <x:c r="E3529" s="1"/>
      <x:c r="F3529" s="1"/>
      <x:c r="G3529" s="1"/>
      <x:c r="H3529" s="1"/>
      <x:c r="I3529" s="53">
        <x:f t="shared" si="650"/>
        <x:v>5</x:v>
      </x:c>
      <x:c r="J3529" s="53">
        <x:f t="shared" si="651"/>
        <x:v>7</x:v>
      </x:c>
      <x:c r="K3529" s="53">
        <x:f t="shared" si="652"/>
        <x:v>11</x:v>
      </x:c>
      <x:c r="L3529" s="53">
        <x:f t="shared" si="653"/>
        <x:v>23</x:v>
      </x:c>
      <x:c r="M3529" s="54">
        <x:f t="shared" si="654"/>
        <x:v>1541.8334947126796</x:v>
      </x:c>
      <x:c r="N3529" s="54">
        <x:f t="shared" si="655"/>
        <x:v>0.570717704661583</x:v>
      </x:c>
      <x:c r="O3529" s="55">
        <x:f t="shared" si="656"/>
        <x:v>88358</x:v>
      </x:c>
      <x:c r="P3529" s="55">
        <x:f t="shared" si="657"/>
        <x:v>17160</x:v>
      </x:c>
      <x:c r="Q3529" s="55">
        <x:f t="shared" si="658"/>
        <x:v>39267.942616539578</x:v>
      </x:c>
      <x:c r="R3529" s="55">
        <x:f t="shared" si="659"/>
        <x:v>11930.057383460422</x:v>
      </x:c>
      <x:c r="S3529" s="1" t="str">
        <x:f t="shared" si="660"/>
        <x:v>YES</x:v>
      </x:c>
      <x:c r="T3529" s="1">
        <x:f t="shared" si="661"/>
        <x:v>11930.057383460422</x:v>
      </x:c>
    </x:row>
    <x:row r="3530">
      <x:c r="A3530" s="1"/>
      <x:c r="B3530" s="1"/>
      <x:c r="C3530" s="1"/>
      <x:c r="D3530" s="1"/>
      <x:c r="E3530" s="1"/>
      <x:c r="F3530" s="1"/>
      <x:c r="G3530" s="1"/>
      <x:c r="H3530" s="1"/>
      <x:c r="I3530" s="53">
        <x:f t="shared" si="650"/>
        <x:v>5</x:v>
      </x:c>
      <x:c r="J3530" s="53">
        <x:f t="shared" si="651"/>
        <x:v>7</x:v>
      </x:c>
      <x:c r="K3530" s="53">
        <x:f t="shared" si="652"/>
        <x:v>12</x:v>
      </x:c>
      <x:c r="L3530" s="53">
        <x:f t="shared" si="653"/>
        <x:v>24</x:v>
      </x:c>
      <x:c r="M3530" s="54">
        <x:f t="shared" si="654"/>
        <x:v>1601.160947840744</x:v>
      </x:c>
      <x:c r="N3530" s="54">
        <x:f t="shared" si="655"/>
        <x:v>0.61191732488940553</x:v>
      </x:c>
      <x:c r="O3530" s="55">
        <x:f t="shared" si="656"/>
        <x:v>91058</x:v>
      </x:c>
      <x:c r="P3530" s="55">
        <x:f t="shared" si="657"/>
        <x:v>18040</x:v>
      </x:c>
      <x:c r="Q3530" s="55">
        <x:f t="shared" si="658"/>
        <x:v>40297.933122235139</x:v>
      </x:c>
      <x:c r="R3530" s="55">
        <x:f t="shared" si="659"/>
        <x:v>12720.066877764861</x:v>
      </x:c>
      <x:c r="S3530" s="1" t="str">
        <x:f t="shared" si="660"/>
        <x:v>YES</x:v>
      </x:c>
      <x:c r="T3530" s="1">
        <x:f t="shared" si="661"/>
        <x:v>12720.066877764861</x:v>
      </x:c>
    </x:row>
    <x:row r="3531">
      <x:c r="A3531" s="1"/>
      <x:c r="B3531" s="1"/>
      <x:c r="C3531" s="1"/>
      <x:c r="D3531" s="1"/>
      <x:c r="E3531" s="1"/>
      <x:c r="F3531" s="1"/>
      <x:c r="G3531" s="1"/>
      <x:c r="H3531" s="1"/>
      <x:c r="I3531" s="53">
        <x:f t="shared" si="650"/>
        <x:v>5</x:v>
      </x:c>
      <x:c r="J3531" s="53">
        <x:f t="shared" si="651"/>
        <x:v>7</x:v>
      </x:c>
      <x:c r="K3531" s="53">
        <x:f t="shared" si="652"/>
        <x:v>13</x:v>
      </x:c>
      <x:c r="L3531" s="53">
        <x:f t="shared" si="653"/>
        <x:v>25</x:v>
      </x:c>
      <x:c r="M3531" s="54">
        <x:f t="shared" si="654"/>
        <x:v>1661.8829185491284</x:v>
      </x:c>
      <x:c r="N3531" s="54">
        <x:f t="shared" si="655"/>
        <x:v>0.65408536010356133</x:v>
      </x:c>
      <x:c r="O3531" s="55">
        <x:f t="shared" si="656"/>
        <x:v>93758</x:v>
      </x:c>
      <x:c r="P3531" s="55">
        <x:f t="shared" si="657"/>
        <x:v>18920</x:v>
      </x:c>
      <x:c r="Q3531" s="55">
        <x:f t="shared" si="658"/>
        <x:v>41352.134002589031</x:v>
      </x:c>
      <x:c r="R3531" s="55">
        <x:f t="shared" si="659"/>
        <x:v>13485.865997410969</x:v>
      </x:c>
      <x:c r="S3531" s="1" t="str">
        <x:f t="shared" si="660"/>
        <x:v>YES</x:v>
      </x:c>
      <x:c r="T3531" s="1">
        <x:f t="shared" si="661"/>
        <x:v>13485.865997410969</x:v>
      </x:c>
    </x:row>
    <x:row r="3532">
      <x:c r="A3532" s="1"/>
      <x:c r="B3532" s="1"/>
      <x:c r="C3532" s="1"/>
      <x:c r="D3532" s="1"/>
      <x:c r="E3532" s="1"/>
      <x:c r="F3532" s="1"/>
      <x:c r="G3532" s="1"/>
      <x:c r="H3532" s="1"/>
      <x:c r="I3532" s="53">
        <x:f t="shared" si="650"/>
        <x:v>5</x:v>
      </x:c>
      <x:c r="J3532" s="53">
        <x:f t="shared" si="651"/>
        <x:v>7</x:v>
      </x:c>
      <x:c r="K3532" s="53">
        <x:f t="shared" si="652"/>
        <x:v>14</x:v>
      </x:c>
      <x:c r="L3532" s="53">
        <x:f t="shared" si="653"/>
        <x:v>26</x:v>
      </x:c>
      <x:c r="M3532" s="54">
        <x:f t="shared" si="654"/>
        <x:v>1724.0249998627896</x:v>
      </x:c>
      <x:c r="N3532" s="54">
        <x:f t="shared" si="655"/>
        <x:v>0.69723958323804835</x:v>
      </x:c>
      <x:c r="O3532" s="55">
        <x:f t="shared" si="656"/>
        <x:v>96458</x:v>
      </x:c>
      <x:c r="P3532" s="55">
        <x:f t="shared" si="657"/>
        <x:v>19800</x:v>
      </x:c>
      <x:c r="Q3532" s="55">
        <x:f t="shared" si="658"/>
        <x:v>42430.989580951209</x:v>
      </x:c>
      <x:c r="R3532" s="55">
        <x:f t="shared" si="659"/>
        <x:v>14227.010419048791</x:v>
      </x:c>
      <x:c r="S3532" s="1" t="str">
        <x:f t="shared" si="660"/>
        <x:v>YES</x:v>
      </x:c>
      <x:c r="T3532" s="1">
        <x:f t="shared" si="661"/>
        <x:v>14227.010419048791</x:v>
      </x:c>
    </x:row>
    <x:row r="3533">
      <x:c r="A3533" s="1"/>
      <x:c r="B3533" s="1"/>
      <x:c r="C3533" s="1"/>
      <x:c r="D3533" s="1"/>
      <x:c r="E3533" s="1"/>
      <x:c r="F3533" s="1"/>
      <x:c r="G3533" s="1"/>
      <x:c r="H3533" s="1"/>
      <x:c r="I3533" s="53">
        <x:f t="shared" si="650"/>
        <x:v>5</x:v>
      </x:c>
      <x:c r="J3533" s="53">
        <x:f t="shared" si="651"/>
        <x:v>7</x:v>
      </x:c>
      <x:c r="K3533" s="53">
        <x:f t="shared" si="652"/>
        <x:v>15</x:v>
      </x:c>
      <x:c r="L3533" s="53">
        <x:f t="shared" si="653"/>
        <x:v>27</x:v>
      </x:c>
      <x:c r="M3533" s="54">
        <x:f t="shared" si="654"/>
        <x:v>1787.613206738936</x:v>
      </x:c>
      <x:c r="N3533" s="54">
        <x:f t="shared" si="655"/>
        <x:v>0.74139806023537225</x:v>
      </x:c>
      <x:c r="O3533" s="55">
        <x:f t="shared" si="656"/>
        <x:v>99158</x:v>
      </x:c>
      <x:c r="P3533" s="55">
        <x:f t="shared" si="657"/>
        <x:v>20680</x:v>
      </x:c>
      <x:c r="Q3533" s="55">
        <x:f t="shared" si="658"/>
        <x:v>43534.95150588431</x:v>
      </x:c>
      <x:c r="R3533" s="55">
        <x:f t="shared" si="659"/>
        <x:v>14943.04849411569</x:v>
      </x:c>
      <x:c r="S3533" s="1" t="str">
        <x:f t="shared" si="660"/>
        <x:v>YES</x:v>
      </x:c>
      <x:c r="T3533" s="1">
        <x:f t="shared" si="661"/>
        <x:v>14943.04849411569</x:v>
      </x:c>
    </x:row>
    <x:row r="3534">
      <x:c r="A3534" s="1"/>
      <x:c r="B3534" s="1"/>
      <x:c r="C3534" s="1"/>
      <x:c r="D3534" s="1"/>
      <x:c r="E3534" s="1"/>
      <x:c r="F3534" s="1"/>
      <x:c r="G3534" s="1"/>
      <x:c r="H3534" s="1"/>
      <x:c r="I3534" s="53">
        <x:f t="shared" si="650"/>
        <x:v>5</x:v>
      </x:c>
      <x:c r="J3534" s="53">
        <x:f t="shared" si="651"/>
        <x:v>7</x:v>
      </x:c>
      <x:c r="K3534" s="53">
        <x:f t="shared" si="652"/>
        <x:v>16</x:v>
      </x:c>
      <x:c r="L3534" s="53">
        <x:f t="shared" si="653"/>
        <x:v>28</x:v>
      </x:c>
      <x:c r="M3534" s="54">
        <x:f t="shared" si="654"/>
        <x:v>1852.6739826164251</x:v>
      </x:c>
      <x:c r="N3534" s="54">
        <x:f t="shared" si="655"/>
        <x:v>0.78657915459473959</x:v>
      </x:c>
      <x:c r="O3534" s="55">
        <x:f t="shared" si="656"/>
        <x:v>101858</x:v>
      </x:c>
      <x:c r="P3534" s="55">
        <x:f t="shared" si="657"/>
        <x:v>21560</x:v>
      </x:c>
      <x:c r="Q3534" s="55">
        <x:f t="shared" si="658"/>
        <x:v>44664.478864868492</x:v>
      </x:c>
      <x:c r="R3534" s="55">
        <x:f t="shared" si="659"/>
        <x:v>15633.521135131508</x:v>
      </x:c>
      <x:c r="S3534" s="1" t="str">
        <x:f t="shared" si="660"/>
        <x:v>YES</x:v>
      </x:c>
      <x:c r="T3534" s="1">
        <x:f t="shared" si="661"/>
        <x:v>15633.521135131508</x:v>
      </x:c>
    </x:row>
    <x:row r="3535">
      <x:c r="A3535" s="1"/>
      <x:c r="B3535" s="1"/>
      <x:c r="C3535" s="1"/>
      <x:c r="D3535" s="1"/>
      <x:c r="E3535" s="1"/>
      <x:c r="F3535" s="1"/>
      <x:c r="G3535" s="1"/>
      <x:c r="H3535" s="1"/>
      <x:c r="I3535" s="53">
        <x:f t="shared" si="650"/>
        <x:v>5</x:v>
      </x:c>
      <x:c r="J3535" s="53">
        <x:f t="shared" si="651"/>
        <x:v>7</x:v>
      </x:c>
      <x:c r="K3535" s="53">
        <x:f t="shared" si="652"/>
        <x:v>17</x:v>
      </x:c>
      <x:c r="L3535" s="53">
        <x:f t="shared" si="653"/>
        <x:v>29</x:v>
      </x:c>
      <x:c r="M3535" s="54">
        <x:f t="shared" si="654"/>
        <x:v>1919.2342060629653</x:v>
      </x:c>
      <x:c r="N3535" s="54">
        <x:f t="shared" si="655"/>
        <x:v>0.83280153198817031</x:v>
      </x:c>
      <x:c r="O3535" s="55">
        <x:f t="shared" si="656"/>
        <x:v>104558</x:v>
      </x:c>
      <x:c r="P3535" s="55">
        <x:f t="shared" si="657"/>
        <x:v>22440</x:v>
      </x:c>
      <x:c r="Q3535" s="55">
        <x:f t="shared" si="658"/>
        <x:v>45820.038299704262</x:v>
      </x:c>
      <x:c r="R3535" s="55">
        <x:f t="shared" si="659"/>
        <x:v>16297.961700295738</x:v>
      </x:c>
      <x:c r="S3535" s="1" t="str">
        <x:f t="shared" si="660"/>
        <x:v>YES</x:v>
      </x:c>
      <x:c r="T3535" s="1">
        <x:f t="shared" si="661"/>
        <x:v>16297.961700295738</x:v>
      </x:c>
    </x:row>
    <x:row r="3536">
      <x:c r="A3536" s="1"/>
      <x:c r="B3536" s="1"/>
      <x:c r="C3536" s="1"/>
      <x:c r="D3536" s="1"/>
      <x:c r="E3536" s="1"/>
      <x:c r="F3536" s="1"/>
      <x:c r="G3536" s="1"/>
      <x:c r="H3536" s="1"/>
      <x:c r="I3536" s="53">
        <x:f t="shared" si="650"/>
        <x:v>5</x:v>
      </x:c>
      <x:c r="J3536" s="53">
        <x:f t="shared" si="651"/>
        <x:v>7</x:v>
      </x:c>
      <x:c r="K3536" s="53">
        <x:f t="shared" si="652"/>
        <x:v>18</x:v>
      </x:c>
      <x:c r="L3536" s="53">
        <x:f t="shared" si="653"/>
        <x:v>30</x:v>
      </x:c>
      <x:c r="M3536" s="54">
        <x:f t="shared" si="654"/>
        <x:v>1987.3211975215527</x:v>
      </x:c>
      <x:c r="N3536" s="54">
        <x:f t="shared" si="655"/>
        <x:v>0.88008416494552266</x:v>
      </x:c>
      <x:c r="O3536" s="55">
        <x:f t="shared" si="656"/>
        <x:v>107258</x:v>
      </x:c>
      <x:c r="P3536" s="55">
        <x:f t="shared" si="657"/>
        <x:v>23320</x:v>
      </x:c>
      <x:c r="Q3536" s="55">
        <x:f t="shared" si="658"/>
        <x:v>47002.10412363807</x:v>
      </x:c>
      <x:c r="R3536" s="55">
        <x:f t="shared" si="659"/>
        <x:v>16935.89587636193</x:v>
      </x:c>
      <x:c r="S3536" s="1" t="str">
        <x:f t="shared" si="660"/>
        <x:v>YES</x:v>
      </x:c>
      <x:c r="T3536" s="1">
        <x:f t="shared" si="661"/>
        <x:v>16935.89587636193</x:v>
      </x:c>
    </x:row>
    <x:row r="3537">
      <x:c r="A3537" s="1"/>
      <x:c r="B3537" s="1"/>
      <x:c r="C3537" s="1"/>
      <x:c r="D3537" s="1"/>
      <x:c r="E3537" s="1"/>
      <x:c r="F3537" s="1"/>
      <x:c r="G3537" s="1"/>
      <x:c r="H3537" s="1"/>
      <x:c r="I3537" s="53">
        <x:f t="shared" si="650"/>
        <x:v>5</x:v>
      </x:c>
      <x:c r="J3537" s="53">
        <x:f t="shared" si="651"/>
        <x:v>7</x:v>
      </x:c>
      <x:c r="K3537" s="53">
        <x:f t="shared" si="652"/>
        <x:v>19</x:v>
      </x:c>
      <x:c r="L3537" s="53">
        <x:f t="shared" si="653"/>
        <x:v>31</x:v>
      </x:c>
      <x:c r="M3537" s="54">
        <x:f t="shared" si="654"/>
        <x:v>2056.9627261575743</x:v>
      </x:c>
      <x:c r="N3537" s="54">
        <x:f t="shared" si="655"/>
        <x:v>0.92844633760942652</x:v>
      </x:c>
      <x:c r="O3537" s="55">
        <x:f t="shared" si="656"/>
        <x:v>109958</x:v>
      </x:c>
      <x:c r="P3537" s="55">
        <x:f t="shared" si="657"/>
        <x:v>24200</x:v>
      </x:c>
      <x:c r="Q3537" s="55">
        <x:f t="shared" si="658"/>
        <x:v>48211.158440235668</x:v>
      </x:c>
      <x:c r="R3537" s="55">
        <x:f t="shared" si="659"/>
        <x:v>17546.841559764332</x:v>
      </x:c>
      <x:c r="S3537" s="1" t="str">
        <x:f t="shared" si="660"/>
        <x:v>YES</x:v>
      </x:c>
      <x:c r="T3537" s="1">
        <x:f t="shared" si="661"/>
        <x:v>17546.841559764332</x:v>
      </x:c>
    </x:row>
    <x:row r="3538">
      <x:c r="A3538" s="1"/>
      <x:c r="B3538" s="1"/>
      <x:c r="C3538" s="1"/>
      <x:c r="D3538" s="1"/>
      <x:c r="E3538" s="1"/>
      <x:c r="F3538" s="1"/>
      <x:c r="G3538" s="1"/>
      <x:c r="H3538" s="1"/>
      <x:c r="I3538" s="53">
        <x:f t="shared" si="650"/>
        <x:v>5</x:v>
      </x:c>
      <x:c r="J3538" s="53">
        <x:f t="shared" si="651"/>
        <x:v>7</x:v>
      </x:c>
      <x:c r="K3538" s="53">
        <x:f t="shared" si="652"/>
        <x:v>20</x:v>
      </x:c>
      <x:c r="L3538" s="53">
        <x:f t="shared" si="653"/>
        <x:v>32</x:v>
      </x:c>
      <x:c r="M3538" s="54">
        <x:f t="shared" si="654"/>
        <x:v>2128.1870168080513</x:v>
      </x:c>
      <x:c r="N3538" s="54">
        <x:f t="shared" si="655"/>
        <x:v>0.97790765056114681</x:v>
      </x:c>
      <x:c r="O3538" s="55">
        <x:f t="shared" si="656"/>
        <x:v>112658</x:v>
      </x:c>
      <x:c r="P3538" s="55">
        <x:f t="shared" si="657"/>
        <x:v>25080</x:v>
      </x:c>
      <x:c r="Q3538" s="55">
        <x:f t="shared" si="658"/>
        <x:v>49447.691264028668</x:v>
      </x:c>
      <x:c r="R3538" s="55">
        <x:f t="shared" si="659"/>
        <x:v>18130.308735971332</x:v>
      </x:c>
      <x:c r="S3538" s="1" t="str">
        <x:f t="shared" si="660"/>
        <x:v>YES</x:v>
      </x:c>
      <x:c r="T3538" s="1">
        <x:f t="shared" si="661"/>
        <x:v>18130.308735971332</x:v>
      </x:c>
    </x:row>
    <x:row r="3539">
      <x:c r="A3539" s="1"/>
      <x:c r="B3539" s="1"/>
      <x:c r="C3539" s="1"/>
      <x:c r="D3539" s="1"/>
      <x:c r="E3539" s="1"/>
      <x:c r="F3539" s="1"/>
      <x:c r="G3539" s="1"/>
      <x:c r="H3539" s="1"/>
      <x:c r="I3539" s="53">
        <x:f t="shared" si="650"/>
        <x:v>5</x:v>
      </x:c>
      <x:c r="J3539" s="53">
        <x:f t="shared" si="651"/>
        <x:v>7</x:v>
      </x:c>
      <x:c r="K3539" s="53">
        <x:f t="shared" si="652"/>
        <x:v>21</x:v>
      </x:c>
      <x:c r="L3539" s="53">
        <x:f t="shared" si="653"/>
        <x:v>33</x:v>
      </x:c>
      <x:c r="M3539" s="54">
        <x:f t="shared" si="654"/>
        <x:v>2201.022757034495</x:v>
      </x:c>
      <x:c r="N3539" s="54">
        <x:f t="shared" si="655"/>
        <x:v>1.0284880257183993</x:v>
      </x:c>
      <x:c r="O3539" s="55">
        <x:f t="shared" si="656"/>
        <x:v>115358</x:v>
      </x:c>
      <x:c r="P3539" s="55">
        <x:f t="shared" si="657"/>
        <x:v>25960</x:v>
      </x:c>
      <x:c r="Q3539" s="55">
        <x:f t="shared" si="658"/>
        <x:v>50712.200642959986</x:v>
      </x:c>
      <x:c r="R3539" s="55">
        <x:f t="shared" si="659"/>
        <x:v>18685.799357040014</x:v>
      </x:c>
      <x:c r="S3539" s="1" t="str">
        <x:f t="shared" si="660"/>
        <x:v>YES</x:v>
      </x:c>
      <x:c r="T3539" s="1">
        <x:f t="shared" si="661"/>
        <x:v>18685.799357040014</x:v>
      </x:c>
    </x:row>
    <x:row r="3540">
      <x:c r="A3540" s="1"/>
      <x:c r="B3540" s="1"/>
      <x:c r="C3540" s="1"/>
      <x:c r="D3540" s="1"/>
      <x:c r="E3540" s="1"/>
      <x:c r="F3540" s="1"/>
      <x:c r="G3540" s="1"/>
      <x:c r="H3540" s="1"/>
      <x:c r="I3540" s="53">
        <x:f t="shared" si="650"/>
        <x:v>5</x:v>
      </x:c>
      <x:c r="J3540" s="53">
        <x:f t="shared" si="651"/>
        <x:v>7</x:v>
      </x:c>
      <x:c r="K3540" s="53">
        <x:f t="shared" si="652"/>
        <x:v>22</x:v>
      </x:c>
      <x:c r="L3540" s="53">
        <x:f t="shared" si="653"/>
        <x:v>34</x:v>
      </x:c>
      <x:c r="M3540" s="54">
        <x:f t="shared" si="654"/>
        <x:v>2275.4991042808915</x:v>
      </x:c>
      <x:c r="N3540" s="54">
        <x:f t="shared" si="655"/>
        <x:v>1.0802077113061748</x:v>
      </x:c>
      <x:c r="O3540" s="55">
        <x:f t="shared" si="656"/>
        <x:v>118058</x:v>
      </x:c>
      <x:c r="P3540" s="55">
        <x:f t="shared" si="657"/>
        <x:v>26840</x:v>
      </x:c>
      <x:c r="Q3540" s="55">
        <x:f t="shared" si="658"/>
        <x:v>52005.192782654369</x:v>
      </x:c>
      <x:c r="R3540" s="55">
        <x:f t="shared" si="659"/>
        <x:v>19212.807217345631</x:v>
      </x:c>
      <x:c r="S3540" s="1" t="str">
        <x:f t="shared" si="660"/>
        <x:v>YES</x:v>
      </x:c>
      <x:c r="T3540" s="1">
        <x:f t="shared" si="661"/>
        <x:v>19212.807217345631</x:v>
      </x:c>
    </x:row>
    <x:row r="3541">
      <x:c r="A3541" s="1"/>
      <x:c r="B3541" s="1"/>
      <x:c r="C3541" s="1"/>
      <x:c r="D3541" s="1"/>
      <x:c r="E3541" s="1"/>
      <x:c r="F3541" s="1"/>
      <x:c r="G3541" s="1"/>
      <x:c r="H3541" s="1"/>
      <x:c r="I3541" s="53">
        <x:f t="shared" si="650"/>
        <x:v>5</x:v>
      </x:c>
      <x:c r="J3541" s="53">
        <x:f t="shared" si="651"/>
        <x:v>7</x:v>
      </x:c>
      <x:c r="K3541" s="53">
        <x:f t="shared" si="652"/>
        <x:v>23</x:v>
      </x:c>
      <x:c r="L3541" s="53">
        <x:f t="shared" si="653"/>
        <x:v>35</x:v>
      </x:c>
      <x:c r="M3541" s="54">
        <x:f t="shared" si="654"/>
        <x:v>2351.6456931383282</x:v>
      </x:c>
      <x:c r="N3541" s="54">
        <x:f t="shared" si="655"/>
        <x:v>1.1330872869016169</x:v>
      </x:c>
      <x:c r="O3541" s="55">
        <x:f t="shared" si="656"/>
        <x:v>120758</x:v>
      </x:c>
      <x:c r="P3541" s="55">
        <x:f t="shared" si="657"/>
        <x:v>27720</x:v>
      </x:c>
      <x:c r="Q3541" s="55">
        <x:f t="shared" si="658"/>
        <x:v>53327.182172540415</x:v>
      </x:c>
      <x:c r="R3541" s="55">
        <x:f t="shared" si="659"/>
        <x:v>19710.817827459585</x:v>
      </x:c>
      <x:c r="S3541" s="1" t="str">
        <x:f t="shared" si="660"/>
        <x:v>YES</x:v>
      </x:c>
      <x:c r="T3541" s="1">
        <x:f t="shared" si="661"/>
        <x:v>19710.817827459585</x:v>
      </x:c>
    </x:row>
    <x:row r="3542">
      <x:c r="A3542" s="1"/>
      <x:c r="B3542" s="1"/>
      <x:c r="C3542" s="1"/>
      <x:c r="D3542" s="1"/>
      <x:c r="E3542" s="1"/>
      <x:c r="F3542" s="1"/>
      <x:c r="G3542" s="1"/>
      <x:c r="H3542" s="1"/>
      <x:c r="I3542" s="53">
        <x:f t="shared" si="650"/>
        <x:v>5</x:v>
      </x:c>
      <x:c r="J3542" s="53">
        <x:f t="shared" si="651"/>
        <x:v>7</x:v>
      </x:c>
      <x:c r="K3542" s="53">
        <x:f t="shared" si="652"/>
        <x:v>24</x:v>
      </x:c>
      <x:c r="L3542" s="53">
        <x:f t="shared" si="653"/>
        <x:v>36</x:v>
      </x:c>
      <x:c r="M3542" s="54">
        <x:f t="shared" si="654"/>
        <x:v>2429.4926427178239</x:v>
      </x:c>
      <x:c r="N3542" s="54">
        <x:f t="shared" si="655"/>
        <x:v>1.1871476685540443</x:v>
      </x:c>
      <x:c r="O3542" s="55">
        <x:f t="shared" si="656"/>
        <x:v>123458</x:v>
      </x:c>
      <x:c r="P3542" s="55">
        <x:f t="shared" si="657"/>
        <x:v>28600</x:v>
      </x:c>
      <x:c r="Q3542" s="55">
        <x:f t="shared" si="658"/>
        <x:v>54678.691713851105</x:v>
      </x:c>
      <x:c r="R3542" s="55">
        <x:f t="shared" si="659"/>
        <x:v>20179.308286148895</x:v>
      </x:c>
      <x:c r="S3542" s="1" t="str">
        <x:f t="shared" si="660"/>
        <x:v>YES</x:v>
      </x:c>
      <x:c r="T3542" s="1">
        <x:f t="shared" si="661"/>
        <x:v>20179.308286148895</x:v>
      </x:c>
    </x:row>
    <x:row r="3543">
      <x:c r="A3543" s="1"/>
      <x:c r="B3543" s="1"/>
      <x:c r="C3543" s="1"/>
      <x:c r="D3543" s="1"/>
      <x:c r="E3543" s="1"/>
      <x:c r="F3543" s="1"/>
      <x:c r="G3543" s="1"/>
      <x:c r="H3543" s="1"/>
      <x:c r="I3543" s="53">
        <x:f t="shared" si="650"/>
        <x:v>5</x:v>
      </x:c>
      <x:c r="J3543" s="53">
        <x:f t="shared" si="651"/>
        <x:v>7</x:v>
      </x:c>
      <x:c r="K3543" s="53">
        <x:f t="shared" si="652"/>
        <x:v>25</x:v>
      </x:c>
      <x:c r="L3543" s="53">
        <x:f t="shared" si="653"/>
        <x:v>37</x:v>
      </x:c>
      <x:c r="M3543" s="54">
        <x:f t="shared" si="654"/>
        <x:v>2509.0705641329214</x:v>
      </x:c>
      <x:c r="N3543" s="54">
        <x:f t="shared" si="655"/>
        <x:v>1.2424101139811954</x:v>
      </x:c>
      <x:c r="O3543" s="55">
        <x:f t="shared" si="656"/>
        <x:v>126158</x:v>
      </x:c>
      <x:c r="P3543" s="55">
        <x:f t="shared" si="657"/>
        <x:v>29480</x:v>
      </x:c>
      <x:c r="Q3543" s="55">
        <x:f t="shared" si="658"/>
        <x:v>56060.252849529883</x:v>
      </x:c>
      <x:c r="R3543" s="55">
        <x:f t="shared" si="659"/>
        <x:v>20617.747150470117</x:v>
      </x:c>
      <x:c r="S3543" s="1" t="str">
        <x:f t="shared" si="660"/>
        <x:v>YES</x:v>
      </x:c>
      <x:c r="T3543" s="1">
        <x:f t="shared" si="661"/>
        <x:v>20617.747150470117</x:v>
      </x:c>
    </x:row>
    <x:row r="3544">
      <x:c r="A3544" s="1"/>
      <x:c r="B3544" s="1"/>
      <x:c r="C3544" s="1"/>
      <x:c r="D3544" s="1"/>
      <x:c r="E3544" s="1"/>
      <x:c r="F3544" s="1"/>
      <x:c r="G3544" s="1"/>
      <x:c r="H3544" s="1"/>
      <x:c r="I3544" s="53">
        <x:f t="shared" si="650"/>
        <x:v>5</x:v>
      </x:c>
      <x:c r="J3544" s="53">
        <x:f t="shared" si="651"/>
        <x:v>7</x:v>
      </x:c>
      <x:c r="K3544" s="53">
        <x:f t="shared" si="652"/>
        <x:v>26</x:v>
      </x:c>
      <x:c r="L3544" s="53">
        <x:f t="shared" si="653"/>
        <x:v>38</x:v>
      </x:c>
      <x:c r="M3544" s="54">
        <x:f t="shared" si="654"/>
        <x:v>2590.4105680936391</x:v>
      </x:c>
      <x:c r="N3544" s="54">
        <x:f t="shared" si="655"/>
        <x:v>1.2988962278428049</x:v>
      </x:c>
      <x:c r="O3544" s="55">
        <x:f t="shared" si="656"/>
        <x:v>128858</x:v>
      </x:c>
      <x:c r="P3544" s="55">
        <x:f t="shared" si="657"/>
        <x:v>30360</x:v>
      </x:c>
      <x:c r="Q3544" s="55">
        <x:f t="shared" si="658"/>
        <x:v>57472.405696070127</x:v>
      </x:c>
      <x:c r="R3544" s="55">
        <x:f t="shared" si="659"/>
        <x:v>21025.594303929873</x:v>
      </x:c>
      <x:c r="S3544" s="1" t="str">
        <x:f t="shared" si="660"/>
        <x:v>YES</x:v>
      </x:c>
      <x:c r="T3544" s="1">
        <x:f t="shared" si="661"/>
        <x:v>21025.594303929873</x:v>
      </x:c>
    </x:row>
    <x:row r="3545">
      <x:c r="A3545" s="1"/>
      <x:c r="B3545" s="1"/>
      <x:c r="C3545" s="1"/>
      <x:c r="D3545" s="1"/>
      <x:c r="E3545" s="1"/>
      <x:c r="F3545" s="1"/>
      <x:c r="G3545" s="1"/>
      <x:c r="H3545" s="1"/>
      <x:c r="I3545" s="53">
        <x:f t="shared" si="650"/>
        <x:v>5</x:v>
      </x:c>
      <x:c r="J3545" s="53">
        <x:f t="shared" si="651"/>
        <x:v>7</x:v>
      </x:c>
      <x:c r="K3545" s="53">
        <x:f t="shared" si="652"/>
        <x:v>27</x:v>
      </x:c>
      <x:c r="L3545" s="53">
        <x:f t="shared" si="653"/>
        <x:v>39</x:v>
      </x:c>
      <x:c r="M3545" s="54">
        <x:f t="shared" si="654"/>
        <x:v>2673.5442726133961</x:v>
      </x:c>
      <x:c r="N3545" s="54">
        <x:f t="shared" si="655"/>
        <x:v>1.3566279670926362</x:v>
      </x:c>
      <x:c r="O3545" s="55">
        <x:f t="shared" si="656"/>
        <x:v>131558</x:v>
      </x:c>
      <x:c r="P3545" s="55">
        <x:f t="shared" si="657"/>
        <x:v>31240</x:v>
      </x:c>
      <x:c r="Q3545" s="55">
        <x:f t="shared" si="658"/>
        <x:v>58915.699177315902</x:v>
      </x:c>
      <x:c r="R3545" s="55">
        <x:f t="shared" si="659"/>
        <x:v>21402.300822684098</x:v>
      </x:c>
      <x:c r="S3545" s="1" t="str">
        <x:f t="shared" si="660"/>
        <x:v>YES</x:v>
      </x:c>
      <x:c r="T3545" s="1">
        <x:f t="shared" si="661"/>
        <x:v>21402.300822684098</x:v>
      </x:c>
    </x:row>
    <x:row r="3546">
      <x:c r="A3546" s="1"/>
      <x:c r="B3546" s="1"/>
      <x:c r="C3546" s="1"/>
      <x:c r="D3546" s="1"/>
      <x:c r="E3546" s="1"/>
      <x:c r="F3546" s="1"/>
      <x:c r="G3546" s="1"/>
      <x:c r="H3546" s="1"/>
      <x:c r="I3546" s="53">
        <x:f t="shared" si="650"/>
        <x:v>5</x:v>
      </x:c>
      <x:c r="J3546" s="53">
        <x:f t="shared" si="651"/>
        <x:v>7</x:v>
      </x:c>
      <x:c r="K3546" s="53">
        <x:f t="shared" si="652"/>
        <x:v>28</x:v>
      </x:c>
      <x:c r="L3546" s="53">
        <x:f t="shared" si="653"/>
        <x:v>40</x:v>
      </x:c>
      <x:c r="M3546" s="54">
        <x:f t="shared" si="654"/>
        <x:v>2758.5038108305498</x:v>
      </x:c>
      <x:c r="N3546" s="54">
        <x:f t="shared" si="655"/>
        <x:v>1.4156276464101041</x:v>
      </x:c>
      <x:c r="O3546" s="55">
        <x:f t="shared" si="656"/>
        <x:v>134258</x:v>
      </x:c>
      <x:c r="P3546" s="55">
        <x:f t="shared" si="657"/>
        <x:v>32120</x:v>
      </x:c>
      <x:c r="Q3546" s="55">
        <x:f t="shared" si="658"/>
        <x:v>60390.691160252602</x:v>
      </x:c>
      <x:c r="R3546" s="55">
        <x:f t="shared" si="659"/>
        <x:v>21747.308839747398</x:v>
      </x:c>
      <x:c r="S3546" s="1" t="str">
        <x:f t="shared" si="660"/>
        <x:v>YES</x:v>
      </x:c>
      <x:c r="T3546" s="1">
        <x:f t="shared" si="661"/>
        <x:v>21747.308839747398</x:v>
      </x:c>
    </x:row>
    <x:row r="3547">
      <x:c r="A3547" s="1"/>
      <x:c r="B3547" s="1"/>
      <x:c r="C3547" s="1"/>
      <x:c r="D3547" s="1"/>
      <x:c r="E3547" s="1"/>
      <x:c r="F3547" s="1"/>
      <x:c r="G3547" s="1"/>
      <x:c r="H3547" s="1"/>
      <x:c r="I3547" s="53">
        <x:f t="shared" si="650"/>
        <x:v>5</x:v>
      </x:c>
      <x:c r="J3547" s="53">
        <x:f t="shared" si="651"/>
        <x:v>7</x:v>
      </x:c>
      <x:c r="K3547" s="53">
        <x:f t="shared" si="652"/>
        <x:v>29</x:v>
      </x:c>
      <x:c r="L3547" s="53">
        <x:f t="shared" si="653"/>
        <x:v>41</x:v>
      </x:c>
      <x:c r="M3547" s="54">
        <x:f t="shared" si="654"/>
        <x:v>2845.3218389462031</x:v>
      </x:c>
      <x:c r="N3547" s="54">
        <x:f t="shared" si="655"/>
        <x:v>1.4759179437126411</x:v>
      </x:c>
      <x:c r="O3547" s="55">
        <x:f t="shared" si="656"/>
        <x:v>136958</x:v>
      </x:c>
      <x:c r="P3547" s="55">
        <x:f t="shared" si="657"/>
        <x:v>33000</x:v>
      </x:c>
      <x:c r="Q3547" s="55">
        <x:f t="shared" si="658"/>
        <x:v>61897.948592816028</x:v>
      </x:c>
      <x:c r="R3547" s="55">
        <x:f t="shared" si="659"/>
        <x:v>22060.051407183972</x:v>
      </x:c>
      <x:c r="S3547" s="1" t="str">
        <x:f t="shared" si="660"/>
        <x:v>YES</x:v>
      </x:c>
      <x:c r="T3547" s="1">
        <x:f t="shared" si="661"/>
        <x:v>22060.051407183972</x:v>
      </x:c>
    </x:row>
    <x:row r="3548">
      <x:c r="A3548" s="1"/>
      <x:c r="B3548" s="1"/>
      <x:c r="C3548" s="1"/>
      <x:c r="D3548" s="1"/>
      <x:c r="E3548" s="1"/>
      <x:c r="F3548" s="1"/>
      <x:c r="G3548" s="1"/>
      <x:c r="H3548" s="1"/>
      <x:c r="I3548" s="53">
        <x:f t="shared" si="650"/>
        <x:v>5</x:v>
      </x:c>
      <x:c r="J3548" s="53">
        <x:f t="shared" si="651"/>
        <x:v>7</x:v>
      </x:c>
      <x:c r="K3548" s="53">
        <x:f t="shared" si="652"/>
        <x:v>30</x:v>
      </x:c>
      <x:c r="L3548" s="53">
        <x:f t="shared" si="653"/>
        <x:v>42</x:v>
      </x:c>
      <x:c r="M3548" s="54">
        <x:f t="shared" si="654"/>
        <x:v>2934.0315442799738</x:v>
      </x:c>
      <x:c r="N3548" s="54">
        <x:f t="shared" si="655"/>
        <x:v>1.5375219057499818</x:v>
      </x:c>
      <x:c r="O3548" s="55">
        <x:f t="shared" si="656"/>
        <x:v>139658</x:v>
      </x:c>
      <x:c r="P3548" s="55">
        <x:f t="shared" si="657"/>
        <x:v>33880</x:v>
      </x:c>
      <x:c r="Q3548" s="55">
        <x:f t="shared" si="658"/>
        <x:v>63438.047643749545</x:v>
      </x:c>
      <x:c r="R3548" s="55">
        <x:f t="shared" si="659"/>
        <x:v>22339.952356250455</x:v>
      </x:c>
      <x:c r="S3548" s="1" t="str">
        <x:f t="shared" si="660"/>
        <x:v>YES</x:v>
      </x:c>
      <x:c r="T3548" s="1">
        <x:f t="shared" si="661"/>
        <x:v>22339.952356250455</x:v>
      </x:c>
    </x:row>
    <x:row r="3549">
      <x:c r="A3549" s="1"/>
      <x:c r="B3549" s="1"/>
      <x:c r="C3549" s="1"/>
      <x:c r="D3549" s="1"/>
      <x:c r="E3549" s="1"/>
      <x:c r="F3549" s="1"/>
      <x:c r="G3549" s="1"/>
      <x:c r="H3549" s="1"/>
      <x:c r="I3549" s="53">
        <x:f t="shared" si="650"/>
        <x:v>5</x:v>
      </x:c>
      <x:c r="J3549" s="53">
        <x:f t="shared" si="651"/>
        <x:v>8</x:v>
      </x:c>
      <x:c r="K3549" s="53">
        <x:f t="shared" si="652"/>
        <x:v>0</x:v>
      </x:c>
      <x:c r="L3549" s="53">
        <x:f t="shared" si="653"/>
        <x:v>13</x:v>
      </x:c>
      <x:c r="M3549" s="54">
        <x:f t="shared" si="654"/>
        <x:v>1017.1461954023805</x:v>
      </x:c>
      <x:c r="N3549" s="54">
        <x:f t="shared" si="655"/>
        <x:v>0.20635152458498646</x:v>
      </x:c>
      <x:c r="O3549" s="55">
        <x:f t="shared" si="656"/>
        <x:v>60752</x:v>
      </x:c>
      <x:c r="P3549" s="55">
        <x:f t="shared" si="657"/>
        <x:v>7920</x:v>
      </x:c>
      <x:c r="Q3549" s="55">
        <x:f t="shared" si="658"/>
        <x:v>30158.788114624662</x:v>
      </x:c>
      <x:c r="R3549" s="55">
        <x:f t="shared" si="659"/>
        <x:v>2673.2118853753382</x:v>
      </x:c>
      <x:c r="S3549" s="1" t="str">
        <x:f t="shared" si="660"/>
        <x:v>YES</x:v>
      </x:c>
      <x:c r="T3549" s="1">
        <x:f t="shared" si="661"/>
        <x:v>2673.2118853753382</x:v>
      </x:c>
    </x:row>
    <x:row r="3550">
      <x:c r="A3550" s="1"/>
      <x:c r="B3550" s="1"/>
      <x:c r="C3550" s="1"/>
      <x:c r="D3550" s="1"/>
      <x:c r="E3550" s="1"/>
      <x:c r="F3550" s="1"/>
      <x:c r="G3550" s="1"/>
      <x:c r="H3550" s="1"/>
      <x:c r="I3550" s="53">
        <x:f t="shared" si="650"/>
        <x:v>5</x:v>
      </x:c>
      <x:c r="J3550" s="53">
        <x:f t="shared" si="651"/>
        <x:v>8</x:v>
      </x:c>
      <x:c r="K3550" s="53">
        <x:f t="shared" si="652"/>
        <x:v>1</x:v>
      </x:c>
      <x:c r="L3550" s="53">
        <x:f t="shared" si="653"/>
        <x:v>14</x:v>
      </x:c>
      <x:c r="M3550" s="54">
        <x:f t="shared" si="654"/>
        <x:v>1062.7086954023805</x:v>
      </x:c>
      <x:c r="N3550" s="54">
        <x:f t="shared" si="655"/>
        <x:v>0.23799214958498646</x:v>
      </x:c>
      <x:c r="O3550" s="55">
        <x:f t="shared" si="656"/>
        <x:v>63452</x:v>
      </x:c>
      <x:c r="P3550" s="55">
        <x:f t="shared" si="657"/>
        <x:v>8800</x:v>
      </x:c>
      <x:c r="Q3550" s="55">
        <x:f t="shared" si="658"/>
        <x:v>30949.803739624662</x:v>
      </x:c>
      <x:c r="R3550" s="55">
        <x:f t="shared" si="659"/>
        <x:v>3702.1962603753382</x:v>
      </x:c>
      <x:c r="S3550" s="1" t="str">
        <x:f t="shared" si="660"/>
        <x:v>YES</x:v>
      </x:c>
      <x:c r="T3550" s="1">
        <x:f t="shared" si="661"/>
        <x:v>3702.1962603753382</x:v>
      </x:c>
    </x:row>
    <x:row r="3551">
      <x:c r="A3551" s="1"/>
      <x:c r="B3551" s="1"/>
      <x:c r="C3551" s="1"/>
      <x:c r="D3551" s="1"/>
      <x:c r="E3551" s="1"/>
      <x:c r="F3551" s="1"/>
      <x:c r="G3551" s="1"/>
      <x:c r="H3551" s="1"/>
      <x:c r="I3551" s="53">
        <x:f t="shared" si="650"/>
        <x:v>5</x:v>
      </x:c>
      <x:c r="J3551" s="53">
        <x:f t="shared" si="651"/>
        <x:v>8</x:v>
      </x:c>
      <x:c r="K3551" s="53">
        <x:f t="shared" si="652"/>
        <x:v>2</x:v>
      </x:c>
      <x:c r="L3551" s="53">
        <x:f t="shared" si="653"/>
        <x:v>15</x:v>
      </x:c>
      <x:c r="M3551" s="54">
        <x:f t="shared" si="654"/>
        <x:v>1109.4102579023804</x:v>
      </x:c>
      <x:c r="N3551" s="54">
        <x:f t="shared" si="655"/>
        <x:v>0.27042379020998641</x:v>
      </x:c>
      <x:c r="O3551" s="55">
        <x:f t="shared" si="656"/>
        <x:v>66152</x:v>
      </x:c>
      <x:c r="P3551" s="55">
        <x:f t="shared" si="657"/>
        <x:v>9680</x:v>
      </x:c>
      <x:c r="Q3551" s="55">
        <x:f t="shared" si="658"/>
        <x:v>31760.594755249658</x:v>
      </x:c>
      <x:c r="R3551" s="55">
        <x:f t="shared" si="659"/>
        <x:v>4711.4052447503418</x:v>
      </x:c>
      <x:c r="S3551" s="1" t="str">
        <x:f t="shared" si="660"/>
        <x:v>YES</x:v>
      </x:c>
      <x:c r="T3551" s="1">
        <x:f t="shared" si="661"/>
        <x:v>4711.4052447503418</x:v>
      </x:c>
    </x:row>
    <x:row r="3552">
      <x:c r="A3552" s="1"/>
      <x:c r="B3552" s="1"/>
      <x:c r="C3552" s="1"/>
      <x:c r="D3552" s="1"/>
      <x:c r="E3552" s="1"/>
      <x:c r="F3552" s="1"/>
      <x:c r="G3552" s="1"/>
      <x:c r="H3552" s="1"/>
      <x:c r="I3552" s="53">
        <x:f t="shared" si="650"/>
        <x:v>5</x:v>
      </x:c>
      <x:c r="J3552" s="53">
        <x:f t="shared" si="651"/>
        <x:v>8</x:v>
      </x:c>
      <x:c r="K3552" s="53">
        <x:f t="shared" si="652"/>
        <x:v>3</x:v>
      </x:c>
      <x:c r="L3552" s="53">
        <x:f t="shared" si="653"/>
        <x:v>16</x:v>
      </x:c>
      <x:c r="M3552" s="54">
        <x:f t="shared" si="654"/>
        <x:v>1157.2722403242556</x:v>
      </x:c>
      <x:c r="N3552" s="54">
        <x:f t="shared" si="655"/>
        <x:v>0.30366127800295523</x:v>
      </x:c>
      <x:c r="O3552" s="55">
        <x:f t="shared" si="656"/>
        <x:v>68852</x:v>
      </x:c>
      <x:c r="P3552" s="55">
        <x:f t="shared" si="657"/>
        <x:v>10560</x:v>
      </x:c>
      <x:c r="Q3552" s="55">
        <x:f t="shared" si="658"/>
        <x:v>32591.531950073881</x:v>
      </x:c>
      <x:c r="R3552" s="55">
        <x:f t="shared" si="659"/>
        <x:v>5700.4680499261194</x:v>
      </x:c>
      <x:c r="S3552" s="1" t="str">
        <x:f t="shared" si="660"/>
        <x:v>YES</x:v>
      </x:c>
      <x:c r="T3552" s="1">
        <x:f t="shared" si="661"/>
        <x:v>5700.4680499261194</x:v>
      </x:c>
    </x:row>
    <x:row r="3553">
      <x:c r="A3553" s="1"/>
      <x:c r="B3553" s="1"/>
      <x:c r="C3553" s="1"/>
      <x:c r="D3553" s="1"/>
      <x:c r="E3553" s="1"/>
      <x:c r="F3553" s="1"/>
      <x:c r="G3553" s="1"/>
      <x:c r="H3553" s="1"/>
      <x:c r="I3553" s="53">
        <x:f t="shared" si="650"/>
        <x:v>5</x:v>
      </x:c>
      <x:c r="J3553" s="53">
        <x:f t="shared" si="651"/>
        <x:v>8</x:v>
      </x:c>
      <x:c r="K3553" s="53">
        <x:f t="shared" si="652"/>
        <x:v>4</x:v>
      </x:c>
      <x:c r="L3553" s="53">
        <x:f t="shared" si="653"/>
        <x:v>17</x:v>
      </x:c>
      <x:c r="M3553" s="54">
        <x:f t="shared" si="654"/>
        <x:v>1206.3163560469118</x:v>
      </x:c>
      <x:c r="N3553" s="54">
        <x:f t="shared" si="655"/>
        <x:v>0.33771969169924432</x:v>
      </x:c>
      <x:c r="O3553" s="55">
        <x:f t="shared" si="656"/>
        <x:v>71552</x:v>
      </x:c>
      <x:c r="P3553" s="55">
        <x:f t="shared" si="657"/>
        <x:v>11440</x:v>
      </x:c>
      <x:c r="Q3553" s="55">
        <x:f t="shared" si="658"/>
        <x:v>33442.992292481111</x:v>
      </x:c>
      <x:c r="R3553" s="55">
        <x:f t="shared" si="659"/>
        <x:v>6669.0077075188892</x:v>
      </x:c>
      <x:c r="S3553" s="1" t="str">
        <x:f t="shared" si="660"/>
        <x:v>YES</x:v>
      </x:c>
      <x:c r="T3553" s="1">
        <x:f t="shared" si="661"/>
        <x:v>6669.0077075188892</x:v>
      </x:c>
    </x:row>
    <x:row r="3554">
      <x:c r="A3554" s="1"/>
      <x:c r="B3554" s="1"/>
      <x:c r="C3554" s="1"/>
      <x:c r="D3554" s="1"/>
      <x:c r="E3554" s="1"/>
      <x:c r="F3554" s="1"/>
      <x:c r="G3554" s="1"/>
      <x:c r="H3554" s="1"/>
      <x:c r="I3554" s="53">
        <x:f t="shared" si="650"/>
        <x:v>5</x:v>
      </x:c>
      <x:c r="J3554" s="53">
        <x:f t="shared" si="651"/>
        <x:v>8</x:v>
      </x:c>
      <x:c r="K3554" s="53">
        <x:f t="shared" si="652"/>
        <x:v>5</x:v>
      </x:c>
      <x:c r="L3554" s="53">
        <x:f t="shared" si="653"/>
        <x:v>18</x:v>
      </x:c>
      <x:c r="M3554" s="54">
        <x:f t="shared" si="654"/>
        <x:v>1256.5646799681153</x:v>
      </x:c>
      <x:c r="N3554" s="54">
        <x:f t="shared" si="655"/>
        <x:v>0.372614361088969</x:v>
      </x:c>
      <x:c r="O3554" s="55">
        <x:f t="shared" si="656"/>
        <x:v>74252</x:v>
      </x:c>
      <x:c r="P3554" s="55">
        <x:f t="shared" si="657"/>
        <x:v>12320</x:v>
      </x:c>
      <x:c r="Q3554" s="55">
        <x:f t="shared" si="658"/>
        <x:v>34315.359027224222</x:v>
      </x:c>
      <x:c r="R3554" s="55">
        <x:f t="shared" si="659"/>
        <x:v>7616.6409727757782</x:v>
      </x:c>
      <x:c r="S3554" s="1" t="str">
        <x:f t="shared" si="660"/>
        <x:v>YES</x:v>
      </x:c>
      <x:c r="T3554" s="1">
        <x:f t="shared" si="661"/>
        <x:v>7616.6409727757782</x:v>
      </x:c>
    </x:row>
    <x:row r="3555">
      <x:c r="A3555" s="1"/>
      <x:c r="B3555" s="1"/>
      <x:c r="C3555" s="1"/>
      <x:c r="D3555" s="1"/>
      <x:c r="E3555" s="1"/>
      <x:c r="F3555" s="1"/>
      <x:c r="G3555" s="1"/>
      <x:c r="H3555" s="1"/>
      <x:c r="I3555" s="53">
        <x:f t="shared" si="650"/>
        <x:v>5</x:v>
      </x:c>
      <x:c r="J3555" s="53">
        <x:f t="shared" si="651"/>
        <x:v>8</x:v>
      </x:c>
      <x:c r="K3555" s="53">
        <x:f t="shared" si="652"/>
        <x:v>6</x:v>
      </x:c>
      <x:c r="L3555" s="53">
        <x:f t="shared" si="653"/>
        <x:v>19</x:v>
      </x:c>
      <x:c r="M3555" s="54">
        <x:f t="shared" si="654"/>
        <x:v>1308.0396541497485</x:v>
      </x:c>
      <x:c r="N3555" s="54">
        <x:f t="shared" si="655"/>
        <x:v>0.40836087093732532</x:v>
      </x:c>
      <x:c r="O3555" s="55">
        <x:f t="shared" si="656"/>
        <x:v>76952</x:v>
      </x:c>
      <x:c r="P3555" s="55">
        <x:f t="shared" si="657"/>
        <x:v>13200</x:v>
      </x:c>
      <x:c r="Q3555" s="55">
        <x:f t="shared" si="658"/>
        <x:v>35209.021773433131</x:v>
      </x:c>
      <x:c r="R3555" s="55">
        <x:f t="shared" si="659"/>
        <x:v>8542.9782265668691</x:v>
      </x:c>
      <x:c r="S3555" s="1" t="str">
        <x:f t="shared" si="660"/>
        <x:v>YES</x:v>
      </x:c>
      <x:c r="T3555" s="1">
        <x:f t="shared" si="661"/>
        <x:v>8542.9782265668691</x:v>
      </x:c>
    </x:row>
    <x:row r="3556">
      <x:c r="A3556" s="1"/>
      <x:c r="B3556" s="1"/>
      <x:c r="C3556" s="1"/>
      <x:c r="D3556" s="1"/>
      <x:c r="E3556" s="1"/>
      <x:c r="F3556" s="1"/>
      <x:c r="G3556" s="1"/>
      <x:c r="H3556" s="1"/>
      <x:c r="I3556" s="53">
        <x:f t="shared" si="650"/>
        <x:v>5</x:v>
      </x:c>
      <x:c r="J3556" s="53">
        <x:f t="shared" si="651"/>
        <x:v>8</x:v>
      </x:c>
      <x:c r="K3556" s="53">
        <x:f t="shared" si="652"/>
        <x:v>7</x:v>
      </x:c>
      <x:c r="L3556" s="53">
        <x:f t="shared" si="653"/>
        <x:v>20</x:v>
      </x:c>
      <x:c r="M3556" s="54">
        <x:f t="shared" si="654"/>
        <x:v>1360.7640935477086</x:v>
      </x:c>
      <x:c r="N3556" s="54">
        <x:f t="shared" si="655"/>
        <x:v>0.44497506496368655</x:v>
      </x:c>
      <x:c r="O3556" s="55">
        <x:f t="shared" si="656"/>
        <x:v>79652</x:v>
      </x:c>
      <x:c r="P3556" s="55">
        <x:f t="shared" si="657"/>
        <x:v>14080</x:v>
      </x:c>
      <x:c r="Q3556" s="55">
        <x:f t="shared" si="658"/>
        <x:v>36124.376624092161</x:v>
      </x:c>
      <x:c r="R3556" s="55">
        <x:f t="shared" si="659"/>
        <x:v>9447.6233759078386</x:v>
      </x:c>
      <x:c r="S3556" s="1" t="str">
        <x:f t="shared" si="660"/>
        <x:v>YES</x:v>
      </x:c>
      <x:c r="T3556" s="1">
        <x:f t="shared" si="661"/>
        <x:v>9447.6233759078386</x:v>
      </x:c>
    </x:row>
    <x:row r="3557">
      <x:c r="A3557" s="1"/>
      <x:c r="B3557" s="1"/>
      <x:c r="C3557" s="1"/>
      <x:c r="D3557" s="1"/>
      <x:c r="E3557" s="1"/>
      <x:c r="F3557" s="1"/>
      <x:c r="G3557" s="1"/>
      <x:c r="H3557" s="1"/>
      <x:c r="I3557" s="53">
        <x:f t="shared" si="650"/>
        <x:v>5</x:v>
      </x:c>
      <x:c r="J3557" s="53">
        <x:f t="shared" si="651"/>
        <x:v>8</x:v>
      </x:c>
      <x:c r="K3557" s="53">
        <x:f t="shared" si="652"/>
        <x:v>8</x:v>
      </x:c>
      <x:c r="L3557" s="53">
        <x:f t="shared" si="653"/>
        <x:v>21</x:v>
      </x:c>
      <x:c r="M3557" s="54">
        <x:f t="shared" si="654"/>
        <x:v>1414.7611918276889</x:v>
      </x:c>
      <x:c r="N3557" s="54">
        <x:f t="shared" si="655"/>
        <x:v>0.48247304988033951</x:v>
      </x:c>
      <x:c r="O3557" s="55">
        <x:f t="shared" si="656"/>
        <x:v>82352</x:v>
      </x:c>
      <x:c r="P3557" s="55">
        <x:f t="shared" si="657"/>
        <x:v>14960</x:v>
      </x:c>
      <x:c r="Q3557" s="55">
        <x:f t="shared" si="658"/>
        <x:v>37061.826247008488</x:v>
      </x:c>
      <x:c r="R3557" s="55">
        <x:f t="shared" si="659"/>
        <x:v>10330.173752991512</x:v>
      </x:c>
      <x:c r="S3557" s="1" t="str">
        <x:f t="shared" si="660"/>
        <x:v>YES</x:v>
      </x:c>
      <x:c r="T3557" s="1">
        <x:f t="shared" si="661"/>
        <x:v>10330.173752991512</x:v>
      </x:c>
    </x:row>
    <x:row r="3558">
      <x:c r="A3558" s="1"/>
      <x:c r="B3558" s="1"/>
      <x:c r="C3558" s="1"/>
      <x:c r="D3558" s="1"/>
      <x:c r="E3558" s="1"/>
      <x:c r="F3558" s="1"/>
      <x:c r="G3558" s="1"/>
      <x:c r="H3558" s="1"/>
      <x:c r="I3558" s="53">
        <x:f t="shared" si="650"/>
        <x:v>5</x:v>
      </x:c>
      <x:c r="J3558" s="53">
        <x:f t="shared" si="651"/>
        <x:v>8</x:v>
      </x:c>
      <x:c r="K3558" s="53">
        <x:f t="shared" si="652"/>
        <x:v>9</x:v>
      </x:c>
      <x:c r="L3558" s="53">
        <x:f t="shared" si="653"/>
        <x:v>22</x:v>
      </x:c>
      <x:c r="M3558" s="54">
        <x:f t="shared" si="654"/>
        <x:v>1470.0545272680833</x:v>
      </x:c>
      <x:c r="N3558" s="54">
        <x:f t="shared" si="655"/>
        <x:v>0.52087119949172456</x:v>
      </x:c>
      <x:c r="O3558" s="55">
        <x:f t="shared" si="656"/>
        <x:v>85052</x:v>
      </x:c>
      <x:c r="P3558" s="55">
        <x:f t="shared" si="657"/>
        <x:v>15840</x:v>
      </x:c>
      <x:c r="Q3558" s="55">
        <x:f t="shared" si="658"/>
        <x:v>38021.779987293114</x:v>
      </x:c>
      <x:c r="R3558" s="55">
        <x:f t="shared" si="659"/>
        <x:v>11190.220012706886</x:v>
      </x:c>
      <x:c r="S3558" s="1" t="str">
        <x:f t="shared" si="660"/>
        <x:v>YES</x:v>
      </x:c>
      <x:c r="T3558" s="1">
        <x:f t="shared" si="661"/>
        <x:v>11190.220012706886</x:v>
      </x:c>
    </x:row>
    <x:row r="3559">
      <x:c r="A3559" s="1"/>
      <x:c r="B3559" s="1"/>
      <x:c r="C3559" s="1"/>
      <x:c r="D3559" s="1"/>
      <x:c r="E3559" s="1"/>
      <x:c r="F3559" s="1"/>
      <x:c r="G3559" s="1"/>
      <x:c r="H3559" s="1"/>
      <x:c r="I3559" s="53">
        <x:f t="shared" si="650"/>
        <x:v>5</x:v>
      </x:c>
      <x:c r="J3559" s="53">
        <x:f t="shared" si="651"/>
        <x:v>8</x:v>
      </x:c>
      <x:c r="K3559" s="53">
        <x:f t="shared" si="652"/>
        <x:v>10</x:v>
      </x:c>
      <x:c r="L3559" s="53">
        <x:f t="shared" si="653"/>
        <x:v>23</x:v>
      </x:c>
      <x:c r="M3559" s="54">
        <x:f t="shared" si="654"/>
        <x:v>1526.6680687512962</x:v>
      </x:c>
      <x:c r="N3559" s="54">
        <x:f t="shared" si="655"/>
        <x:v>0.56018615885506684</x:v>
      </x:c>
      <x:c r="O3559" s="55">
        <x:f t="shared" si="656"/>
        <x:v>87752</x:v>
      </x:c>
      <x:c r="P3559" s="55">
        <x:f t="shared" si="657"/>
        <x:v>16720</x:v>
      </x:c>
      <x:c r="Q3559" s="55">
        <x:f t="shared" si="658"/>
        <x:v>39004.653971376669</x:v>
      </x:c>
      <x:c r="R3559" s="55">
        <x:f t="shared" si="659"/>
        <x:v>12027.346028623331</x:v>
      </x:c>
      <x:c r="S3559" s="1" t="str">
        <x:f t="shared" si="660"/>
        <x:v>YES</x:v>
      </x:c>
      <x:c r="T3559" s="1">
        <x:f t="shared" si="661"/>
        <x:v>12027.346028623331</x:v>
      </x:c>
    </x:row>
    <x:row r="3560">
      <x:c r="A3560" s="1"/>
      <x:c r="B3560" s="1"/>
      <x:c r="C3560" s="1"/>
      <x:c r="D3560" s="1"/>
      <x:c r="E3560" s="1"/>
      <x:c r="F3560" s="1"/>
      <x:c r="G3560" s="1"/>
      <x:c r="H3560" s="1"/>
      <x:c r="I3560" s="53">
        <x:f t="shared" si="650"/>
        <x:v>5</x:v>
      </x:c>
      <x:c r="J3560" s="53">
        <x:f t="shared" si="651"/>
        <x:v>8</x:v>
      </x:c>
      <x:c r="K3560" s="53">
        <x:f t="shared" si="652"/>
        <x:v>11</x:v>
      </x:c>
      <x:c r="L3560" s="53">
        <x:f t="shared" si="653"/>
        <x:v>24</x:v>
      </x:c>
      <x:c r="M3560" s="54">
        <x:f t="shared" si="654"/>
        <x:v>1584.6261818447351</x:v>
      </x:c>
      <x:c r="N3560" s="54">
        <x:f t="shared" si="655"/>
        <x:v>0.60043484850328832</x:v>
      </x:c>
      <x:c r="O3560" s="55">
        <x:f t="shared" si="656"/>
        <x:v>90452</x:v>
      </x:c>
      <x:c r="P3560" s="55">
        <x:f t="shared" si="657"/>
        <x:v>17600</x:v>
      </x:c>
      <x:c r="Q3560" s="55">
        <x:f t="shared" si="658"/>
        <x:v>40010.871212582206</x:v>
      </x:c>
      <x:c r="R3560" s="55">
        <x:f t="shared" si="659"/>
        <x:v>12841.128787417794</x:v>
      </x:c>
      <x:c r="S3560" s="1" t="str">
        <x:f t="shared" si="660"/>
        <x:v>YES</x:v>
      </x:c>
      <x:c r="T3560" s="1">
        <x:f t="shared" si="661"/>
        <x:v>12841.128787417794</x:v>
      </x:c>
    </x:row>
    <x:row r="3561">
      <x:c r="A3561" s="1"/>
      <x:c r="B3561" s="1"/>
      <x:c r="C3561" s="1"/>
      <x:c r="D3561" s="1"/>
      <x:c r="E3561" s="1"/>
      <x:c r="F3561" s="1"/>
      <x:c r="G3561" s="1"/>
      <x:c r="H3561" s="1"/>
      <x:c r="I3561" s="53">
        <x:f t="shared" si="650"/>
        <x:v>5</x:v>
      </x:c>
      <x:c r="J3561" s="53">
        <x:f t="shared" si="651"/>
        <x:v>8</x:v>
      </x:c>
      <x:c r="K3561" s="53">
        <x:f t="shared" si="652"/>
        <x:v>12</x:v>
      </x:c>
      <x:c r="L3561" s="53">
        <x:f t="shared" si="653"/>
        <x:v>25</x:v>
      </x:c>
      <x:c r="M3561" s="54">
        <x:f t="shared" si="654"/>
        <x:v>1643.9536349727996</x:v>
      </x:c>
      <x:c r="N3561" s="54">
        <x:f t="shared" si="655"/>
        <x:v>0.64163446873111085</x:v>
      </x:c>
      <x:c r="O3561" s="55">
        <x:f t="shared" si="656"/>
        <x:v>93152</x:v>
      </x:c>
      <x:c r="P3561" s="55">
        <x:f t="shared" si="657"/>
        <x:v>18480</x:v>
      </x:c>
      <x:c r="Q3561" s="55">
        <x:f t="shared" si="658"/>
        <x:v>41040.861718277767</x:v>
      </x:c>
      <x:c r="R3561" s="55">
        <x:f t="shared" si="659"/>
        <x:v>13631.138281722233</x:v>
      </x:c>
      <x:c r="S3561" s="1" t="str">
        <x:f t="shared" si="660"/>
        <x:v>YES</x:v>
      </x:c>
      <x:c r="T3561" s="1">
        <x:f t="shared" si="661"/>
        <x:v>13631.138281722233</x:v>
      </x:c>
    </x:row>
    <x:row r="3562">
      <x:c r="A3562" s="1"/>
      <x:c r="B3562" s="1"/>
      <x:c r="C3562" s="1"/>
      <x:c r="D3562" s="1"/>
      <x:c r="E3562" s="1"/>
      <x:c r="F3562" s="1"/>
      <x:c r="G3562" s="1"/>
      <x:c r="H3562" s="1"/>
      <x:c r="I3562" s="53">
        <x:f t="shared" si="650"/>
        <x:v>5</x:v>
      </x:c>
      <x:c r="J3562" s="53">
        <x:f t="shared" si="651"/>
        <x:v>8</x:v>
      </x:c>
      <x:c r="K3562" s="53">
        <x:f t="shared" si="652"/>
        <x:v>13</x:v>
      </x:c>
      <x:c r="L3562" s="53">
        <x:f t="shared" si="653"/>
        <x:v>26</x:v>
      </x:c>
      <x:c r="M3562" s="54">
        <x:f t="shared" si="654"/>
        <x:v>1704.6756056811839</x:v>
      </x:c>
      <x:c r="N3562" s="54">
        <x:f t="shared" si="655"/>
        <x:v>0.68380250394526665</x:v>
      </x:c>
      <x:c r="O3562" s="55">
        <x:f t="shared" si="656"/>
        <x:v>95852</x:v>
      </x:c>
      <x:c r="P3562" s="55">
        <x:f t="shared" si="657"/>
        <x:v>19360</x:v>
      </x:c>
      <x:c r="Q3562" s="55">
        <x:f t="shared" si="658"/>
        <x:v>42095.062598631666</x:v>
      </x:c>
      <x:c r="R3562" s="55">
        <x:f t="shared" si="659"/>
        <x:v>14396.937401368334</x:v>
      </x:c>
      <x:c r="S3562" s="1" t="str">
        <x:f t="shared" si="660"/>
        <x:v>YES</x:v>
      </x:c>
      <x:c r="T3562" s="1">
        <x:f t="shared" si="661"/>
        <x:v>14396.937401368334</x:v>
      </x:c>
    </x:row>
    <x:row r="3563">
      <x:c r="A3563" s="1"/>
      <x:c r="B3563" s="1"/>
      <x:c r="C3563" s="1"/>
      <x:c r="D3563" s="1"/>
      <x:c r="E3563" s="1"/>
      <x:c r="F3563" s="1"/>
      <x:c r="G3563" s="1"/>
      <x:c r="H3563" s="1"/>
      <x:c r="I3563" s="53">
        <x:f t="shared" si="650"/>
        <x:v>5</x:v>
      </x:c>
      <x:c r="J3563" s="53">
        <x:f t="shared" si="651"/>
        <x:v>8</x:v>
      </x:c>
      <x:c r="K3563" s="53">
        <x:f t="shared" si="652"/>
        <x:v>14</x:v>
      </x:c>
      <x:c r="L3563" s="53">
        <x:f t="shared" si="653"/>
        <x:v>27</x:v>
      </x:c>
      <x:c r="M3563" s="54">
        <x:f t="shared" si="654"/>
        <x:v>1766.8176869948452</x:v>
      </x:c>
      <x:c r="N3563" s="54">
        <x:f t="shared" si="655"/>
        <x:v>0.72695672707975356</x:v>
      </x:c>
      <x:c r="O3563" s="55">
        <x:f t="shared" si="656"/>
        <x:v>98552</x:v>
      </x:c>
      <x:c r="P3563" s="55">
        <x:f t="shared" si="657"/>
        <x:v>20240</x:v>
      </x:c>
      <x:c r="Q3563" s="55">
        <x:f t="shared" si="658"/>
        <x:v>43173.918176993844</x:v>
      </x:c>
      <x:c r="R3563" s="55">
        <x:f t="shared" si="659"/>
        <x:v>15138.081823006156</x:v>
      </x:c>
      <x:c r="S3563" s="1" t="str">
        <x:f t="shared" si="660"/>
        <x:v>YES</x:v>
      </x:c>
      <x:c r="T3563" s="1">
        <x:f t="shared" si="661"/>
        <x:v>15138.081823006156</x:v>
      </x:c>
    </x:row>
    <x:row r="3564">
      <x:c r="A3564" s="1"/>
      <x:c r="B3564" s="1"/>
      <x:c r="C3564" s="1"/>
      <x:c r="D3564" s="1"/>
      <x:c r="E3564" s="1"/>
      <x:c r="F3564" s="1"/>
      <x:c r="G3564" s="1"/>
      <x:c r="H3564" s="1"/>
      <x:c r="I3564" s="53">
        <x:f t="shared" si="650"/>
        <x:v>5</x:v>
      </x:c>
      <x:c r="J3564" s="53">
        <x:f t="shared" si="651"/>
        <x:v>8</x:v>
      </x:c>
      <x:c r="K3564" s="53">
        <x:f t="shared" si="652"/>
        <x:v>15</x:v>
      </x:c>
      <x:c r="L3564" s="53">
        <x:f t="shared" si="653"/>
        <x:v>28</x:v>
      </x:c>
      <x:c r="M3564" s="54">
        <x:f t="shared" si="654"/>
        <x:v>1830.4058938709916</x:v>
      </x:c>
      <x:c r="N3564" s="54">
        <x:f t="shared" si="655"/>
        <x:v>0.77111520407707745</x:v>
      </x:c>
      <x:c r="O3564" s="55">
        <x:f t="shared" si="656"/>
        <x:v>101252</x:v>
      </x:c>
      <x:c r="P3564" s="55">
        <x:f t="shared" si="657"/>
        <x:v>21120</x:v>
      </x:c>
      <x:c r="Q3564" s="55">
        <x:f t="shared" si="658"/>
        <x:v>44277.880101926938</x:v>
      </x:c>
      <x:c r="R3564" s="55">
        <x:f t="shared" si="659"/>
        <x:v>15854.119898073062</x:v>
      </x:c>
      <x:c r="S3564" s="1" t="str">
        <x:f t="shared" si="660"/>
        <x:v>YES</x:v>
      </x:c>
      <x:c r="T3564" s="1">
        <x:f t="shared" si="661"/>
        <x:v>15854.119898073062</x:v>
      </x:c>
    </x:row>
    <x:row r="3565">
      <x:c r="A3565" s="1"/>
      <x:c r="B3565" s="1"/>
      <x:c r="C3565" s="1"/>
      <x:c r="D3565" s="1"/>
      <x:c r="E3565" s="1"/>
      <x:c r="F3565" s="1"/>
      <x:c r="G3565" s="1"/>
      <x:c r="H3565" s="1"/>
      <x:c r="I3565" s="53">
        <x:f t="shared" si="650"/>
        <x:v>5</x:v>
      </x:c>
      <x:c r="J3565" s="53">
        <x:f t="shared" si="651"/>
        <x:v>8</x:v>
      </x:c>
      <x:c r="K3565" s="53">
        <x:f t="shared" si="652"/>
        <x:v>16</x:v>
      </x:c>
      <x:c r="L3565" s="53">
        <x:f t="shared" si="653"/>
        <x:v>29</x:v>
      </x:c>
      <x:c r="M3565" s="54">
        <x:f t="shared" si="654"/>
        <x:v>1895.4666697484806</x:v>
      </x:c>
      <x:c r="N3565" s="54">
        <x:f t="shared" si="655"/>
        <x:v>0.81629629843644491</x:v>
      </x:c>
      <x:c r="O3565" s="55">
        <x:f t="shared" si="656"/>
        <x:v>103952</x:v>
      </x:c>
      <x:c r="P3565" s="55">
        <x:f t="shared" si="657"/>
        <x:v>22000</x:v>
      </x:c>
      <x:c r="Q3565" s="55">
        <x:f t="shared" si="658"/>
        <x:v>45407.407460911127</x:v>
      </x:c>
      <x:c r="R3565" s="55">
        <x:f t="shared" si="659"/>
        <x:v>16544.592539088873</x:v>
      </x:c>
      <x:c r="S3565" s="1" t="str">
        <x:f t="shared" si="660"/>
        <x:v>YES</x:v>
      </x:c>
      <x:c r="T3565" s="1">
        <x:f t="shared" si="661"/>
        <x:v>16544.592539088873</x:v>
      </x:c>
    </x:row>
    <x:row r="3566">
      <x:c r="A3566" s="1"/>
      <x:c r="B3566" s="1"/>
      <x:c r="C3566" s="1"/>
      <x:c r="D3566" s="1"/>
      <x:c r="E3566" s="1"/>
      <x:c r="F3566" s="1"/>
      <x:c r="G3566" s="1"/>
      <x:c r="H3566" s="1"/>
      <x:c r="I3566" s="53" t="n">
        <x:f t="shared" ref="I3566:I3629" si="662">INT((ROW()-ROW($I$46))/((CARROT_CAP+1)*(MESCLUN_CAP+1)))</x:f>
        <x:v>5</x:v>
      </x:c>
      <x:c r="J3566" s="53" t="n">
        <x:f t="shared" ref="J3566:J3629" si="663">MOD(INT((ROW()-ROW($I$46))/(MESCLUN_CAP+1)),CARROT_CAP+1)</x:f>
        <x:v>8</x:v>
      </x:c>
      <x:c r="K3566" s="53" t="n">
        <x:f t="shared" ref="K3566:K3629" si="664">MOD(ROW()-ROW($I$46),MESCLUN_CAP+1)</x:f>
        <x:v>17</x:v>
      </x:c>
      <x:c r="L3566" s="53" t="n">
        <x:f t="shared" ref="L3566:L3629" si="665">SUM(I3566:K3566)</x:f>
        <x:v>30</x:v>
      </x:c>
      <x:c r="M3566" s="54" t="n">
        <x:f t="shared" ref="M3566:M3629" si="666">I3566*TOMATO_HOURS*WEEKS*(1+TOMATO_DIM)^I3566+J3566*CARROT_HOURS*WEEKS*(1+CARROT_DIM)^J3566+K3566*MESCLUN_HOURS*WEEKS*(1+MESCLUN_DIM)^K3566</x:f>
        <x:v>1962.0268931950204</x:v>
      </x:c>
      <x:c r="N3566" s="54" t="n">
        <x:f t="shared" ref="N3566:N3629" si="667">MAX(M3566-FARMER_HOURS,0)/TEMP_HOURS_PER_WORKER</x:f>
        <x:v>0.8625186758298753</x:v>
      </x:c>
      <x:c r="O3566" s="55" t="n">
        <x:f t="shared" ref="O3566:O3629" si="668">I3566*TOMATO_PRICE+J3566*CARROT_PRICE+K3566*MESCLUN_PRICE</x:f>
        <x:v>106652</x:v>
      </x:c>
      <x:c r="P3566" s="55" t="n">
        <x:f t="shared" ref="P3566:P3629" si="669">I3566*TOMATO_FERTILIZER+J3566*CARROT_FERTILIZER+K3566*MESCLUN_FERTILIZER</x:f>
        <x:v>22880</x:v>
      </x:c>
      <x:c r="Q3566" s="55" t="n">
        <x:f t="shared" ref="Q3566:Q3629" si="670">MIN(M3566,FARMER_HOURS)*FARMER_RATE+MAX(M3566-FARMER_HOURS,0)*TEMP_RATE</x:f>
        <x:v>46562.96689574688</x:v>
      </x:c>
      <x:c r="R3566" s="55" t="n">
        <x:f t="shared" ref="R3566:R3629" si="671">O3566-P3566-Q3566-FIXED_COST</x:f>
        <x:v>17209.033104253118</x:v>
      </x:c>
      <x:c r="S3566" s="1" t="str">
        <x:f t="shared" ref="S3566:S3629" si="672">IF(AND(L3566&lt;=TOTAL_BED_CAP,N3566&lt;=TEMP_WORKER_CAP),"YES","NO")</x:f>
        <x:v>YES</x:v>
      </x:c>
      <x:c r="T3566" s="1" t="n">
        <x:f t="shared" ref="T3566:T3629" si="673">IF(S3566="YES",R3566,-1E+99)</x:f>
        <x:v>17209.033104253118</x:v>
      </x:c>
    </x:row>
    <x:row r="3567">
      <x:c r="A3567" s="1"/>
      <x:c r="B3567" s="1"/>
      <x:c r="C3567" s="1"/>
      <x:c r="D3567" s="1"/>
      <x:c r="E3567" s="1"/>
      <x:c r="F3567" s="1"/>
      <x:c r="G3567" s="1"/>
      <x:c r="H3567" s="1"/>
      <x:c r="I3567" s="53">
        <x:f t="shared" si="662"/>
        <x:v>5</x:v>
      </x:c>
      <x:c r="J3567" s="53">
        <x:f t="shared" si="663"/>
        <x:v>8</x:v>
      </x:c>
      <x:c r="K3567" s="53">
        <x:f t="shared" si="664"/>
        <x:v>18</x:v>
      </x:c>
      <x:c r="L3567" s="53">
        <x:f t="shared" si="665"/>
        <x:v>31</x:v>
      </x:c>
      <x:c r="M3567" s="54">
        <x:f t="shared" si="666"/>
        <x:v>2030.1138846536082</x:v>
      </x:c>
      <x:c r="N3567" s="54">
        <x:f t="shared" si="667"/>
        <x:v>0.90980130878722798</x:v>
      </x:c>
      <x:c r="O3567" s="55">
        <x:f t="shared" si="668"/>
        <x:v>109352</x:v>
      </x:c>
      <x:c r="P3567" s="55">
        <x:f t="shared" si="669"/>
        <x:v>23760</x:v>
      </x:c>
      <x:c r="Q3567" s="55">
        <x:f t="shared" si="670"/>
        <x:v>47745.032719680697</x:v>
      </x:c>
      <x:c r="R3567" s="55">
        <x:f t="shared" si="671"/>
        <x:v>17846.967280319303</x:v>
      </x:c>
      <x:c r="S3567" s="1" t="str">
        <x:f t="shared" si="672"/>
        <x:v>YES</x:v>
      </x:c>
      <x:c r="T3567" s="1">
        <x:f t="shared" si="673"/>
        <x:v>17846.967280319303</x:v>
      </x:c>
    </x:row>
    <x:row r="3568">
      <x:c r="A3568" s="1"/>
      <x:c r="B3568" s="1"/>
      <x:c r="C3568" s="1"/>
      <x:c r="D3568" s="1"/>
      <x:c r="E3568" s="1"/>
      <x:c r="F3568" s="1"/>
      <x:c r="G3568" s="1"/>
      <x:c r="H3568" s="1"/>
      <x:c r="I3568" s="53">
        <x:f t="shared" si="662"/>
        <x:v>5</x:v>
      </x:c>
      <x:c r="J3568" s="53">
        <x:f t="shared" si="663"/>
        <x:v>8</x:v>
      </x:c>
      <x:c r="K3568" s="53">
        <x:f t="shared" si="664"/>
        <x:v>19</x:v>
      </x:c>
      <x:c r="L3568" s="53">
        <x:f t="shared" si="665"/>
        <x:v>32</x:v>
      </x:c>
      <x:c r="M3568" s="54">
        <x:f t="shared" si="666"/>
        <x:v>2099.7554132896303</x:v>
      </x:c>
      <x:c r="N3568" s="54">
        <x:f t="shared" si="667"/>
        <x:v>0.95816348145113217</x:v>
      </x:c>
      <x:c r="O3568" s="55">
        <x:f t="shared" si="668"/>
        <x:v>112052</x:v>
      </x:c>
      <x:c r="P3568" s="55">
        <x:f t="shared" si="669"/>
        <x:v>24640</x:v>
      </x:c>
      <x:c r="Q3568" s="55">
        <x:f t="shared" si="670"/>
        <x:v>48954.087036278303</x:v>
      </x:c>
      <x:c r="R3568" s="55">
        <x:f t="shared" si="671"/>
        <x:v>18457.912963721697</x:v>
      </x:c>
      <x:c r="S3568" s="1" t="str">
        <x:f t="shared" si="672"/>
        <x:v>YES</x:v>
      </x:c>
      <x:c r="T3568" s="1">
        <x:f t="shared" si="673"/>
        <x:v>18457.912963721697</x:v>
      </x:c>
    </x:row>
    <x:row r="3569">
      <x:c r="A3569" s="1"/>
      <x:c r="B3569" s="1"/>
      <x:c r="C3569" s="1"/>
      <x:c r="D3569" s="1"/>
      <x:c r="E3569" s="1"/>
      <x:c r="F3569" s="1"/>
      <x:c r="G3569" s="1"/>
      <x:c r="H3569" s="1"/>
      <x:c r="I3569" s="53">
        <x:f t="shared" si="662"/>
        <x:v>5</x:v>
      </x:c>
      <x:c r="J3569" s="53">
        <x:f t="shared" si="663"/>
        <x:v>8</x:v>
      </x:c>
      <x:c r="K3569" s="53">
        <x:f t="shared" si="664"/>
        <x:v>20</x:v>
      </x:c>
      <x:c r="L3569" s="53">
        <x:f t="shared" si="665"/>
        <x:v>33</x:v>
      </x:c>
      <x:c r="M3569" s="54">
        <x:f t="shared" si="666"/>
        <x:v>2170.9797039401074</x:v>
      </x:c>
      <x:c r="N3569" s="54">
        <x:f t="shared" si="667"/>
        <x:v>1.0076247944028522</x:v>
      </x:c>
      <x:c r="O3569" s="55">
        <x:f t="shared" si="668"/>
        <x:v>114752</x:v>
      </x:c>
      <x:c r="P3569" s="55">
        <x:f t="shared" si="669"/>
        <x:v>25520</x:v>
      </x:c>
      <x:c r="Q3569" s="55">
        <x:f t="shared" si="670"/>
        <x:v>50190.619860071311</x:v>
      </x:c>
      <x:c r="R3569" s="55">
        <x:f t="shared" si="671"/>
        <x:v>19041.380139928689</x:v>
      </x:c>
      <x:c r="S3569" s="1" t="str">
        <x:f t="shared" si="672"/>
        <x:v>YES</x:v>
      </x:c>
      <x:c r="T3569" s="1">
        <x:f t="shared" si="673"/>
        <x:v>19041.380139928689</x:v>
      </x:c>
    </x:row>
    <x:row r="3570">
      <x:c r="A3570" s="1"/>
      <x:c r="B3570" s="1"/>
      <x:c r="C3570" s="1"/>
      <x:c r="D3570" s="1"/>
      <x:c r="E3570" s="1"/>
      <x:c r="F3570" s="1"/>
      <x:c r="G3570" s="1"/>
      <x:c r="H3570" s="1"/>
      <x:c r="I3570" s="53">
        <x:f t="shared" si="662"/>
        <x:v>5</x:v>
      </x:c>
      <x:c r="J3570" s="53">
        <x:f t="shared" si="663"/>
        <x:v>8</x:v>
      </x:c>
      <x:c r="K3570" s="53">
        <x:f t="shared" si="664"/>
        <x:v>21</x:v>
      </x:c>
      <x:c r="L3570" s="53">
        <x:f t="shared" si="665"/>
        <x:v>34</x:v>
      </x:c>
      <x:c r="M3570" s="54">
        <x:f t="shared" si="666"/>
        <x:v>2243.8154441665511</x:v>
      </x:c>
      <x:c r="N3570" s="54">
        <x:f t="shared" si="667"/>
        <x:v>1.0582051695601049</x:v>
      </x:c>
      <x:c r="O3570" s="55">
        <x:f t="shared" si="668"/>
        <x:v>117452</x:v>
      </x:c>
      <x:c r="P3570" s="55">
        <x:f t="shared" si="669"/>
        <x:v>26400</x:v>
      </x:c>
      <x:c r="Q3570" s="55">
        <x:f t="shared" si="670"/>
        <x:v>51455.129239002621</x:v>
      </x:c>
      <x:c r="R3570" s="55">
        <x:f t="shared" si="671"/>
        <x:v>19596.870760997379</x:v>
      </x:c>
      <x:c r="S3570" s="1" t="str">
        <x:f t="shared" si="672"/>
        <x:v>YES</x:v>
      </x:c>
      <x:c r="T3570" s="1">
        <x:f t="shared" si="673"/>
        <x:v>19596.870760997379</x:v>
      </x:c>
    </x:row>
    <x:row r="3571">
      <x:c r="A3571" s="1"/>
      <x:c r="B3571" s="1"/>
      <x:c r="C3571" s="1"/>
      <x:c r="D3571" s="1"/>
      <x:c r="E3571" s="1"/>
      <x:c r="F3571" s="1"/>
      <x:c r="G3571" s="1"/>
      <x:c r="H3571" s="1"/>
      <x:c r="I3571" s="53">
        <x:f t="shared" si="662"/>
        <x:v>5</x:v>
      </x:c>
      <x:c r="J3571" s="53">
        <x:f t="shared" si="663"/>
        <x:v>8</x:v>
      </x:c>
      <x:c r="K3571" s="53">
        <x:f t="shared" si="664"/>
        <x:v>22</x:v>
      </x:c>
      <x:c r="L3571" s="53">
        <x:f t="shared" si="665"/>
        <x:v>35</x:v>
      </x:c>
      <x:c r="M3571" s="54">
        <x:f t="shared" si="666"/>
        <x:v>2318.2917914129471</x:v>
      </x:c>
      <x:c r="N3571" s="54">
        <x:f t="shared" si="667"/>
        <x:v>1.10992485514788</x:v>
      </x:c>
      <x:c r="O3571" s="55">
        <x:f t="shared" si="668"/>
        <x:v>120152</x:v>
      </x:c>
      <x:c r="P3571" s="55">
        <x:f t="shared" si="669"/>
        <x:v>27280</x:v>
      </x:c>
      <x:c r="Q3571" s="55">
        <x:f t="shared" si="670"/>
        <x:v>52748.121378696997</x:v>
      </x:c>
      <x:c r="R3571" s="55">
        <x:f t="shared" si="671"/>
        <x:v>20123.878621303003</x:v>
      </x:c>
      <x:c r="S3571" s="1" t="str">
        <x:f t="shared" si="672"/>
        <x:v>YES</x:v>
      </x:c>
      <x:c r="T3571" s="1">
        <x:f t="shared" si="673"/>
        <x:v>20123.878621303003</x:v>
      </x:c>
    </x:row>
    <x:row r="3572">
      <x:c r="A3572" s="1"/>
      <x:c r="B3572" s="1"/>
      <x:c r="C3572" s="1"/>
      <x:c r="D3572" s="1"/>
      <x:c r="E3572" s="1"/>
      <x:c r="F3572" s="1"/>
      <x:c r="G3572" s="1"/>
      <x:c r="H3572" s="1"/>
      <x:c r="I3572" s="53">
        <x:f t="shared" si="662"/>
        <x:v>5</x:v>
      </x:c>
      <x:c r="J3572" s="53">
        <x:f t="shared" si="663"/>
        <x:v>8</x:v>
      </x:c>
      <x:c r="K3572" s="53">
        <x:f t="shared" si="664"/>
        <x:v>23</x:v>
      </x:c>
      <x:c r="L3572" s="53">
        <x:f t="shared" si="665"/>
        <x:v>36</x:v>
      </x:c>
      <x:c r="M3572" s="54">
        <x:f t="shared" si="666"/>
        <x:v>2394.4383802703833</x:v>
      </x:c>
      <x:c r="N3572" s="54">
        <x:f t="shared" si="667"/>
        <x:v>1.1628044307433216</x:v>
      </x:c>
      <x:c r="O3572" s="55">
        <x:f t="shared" si="668"/>
        <x:v>122852</x:v>
      </x:c>
      <x:c r="P3572" s="55">
        <x:f t="shared" si="669"/>
        <x:v>28160</x:v>
      </x:c>
      <x:c r="Q3572" s="55">
        <x:f t="shared" si="670"/>
        <x:v>54070.110768583043</x:v>
      </x:c>
      <x:c r="R3572" s="55">
        <x:f t="shared" si="671"/>
        <x:v>20621.889231416957</x:v>
      </x:c>
      <x:c r="S3572" s="1" t="str">
        <x:f t="shared" si="672"/>
        <x:v>YES</x:v>
      </x:c>
      <x:c r="T3572" s="1">
        <x:f t="shared" si="673"/>
        <x:v>20621.889231416957</x:v>
      </x:c>
    </x:row>
    <x:row r="3573">
      <x:c r="A3573" s="1"/>
      <x:c r="B3573" s="1"/>
      <x:c r="C3573" s="1"/>
      <x:c r="D3573" s="1"/>
      <x:c r="E3573" s="1"/>
      <x:c r="F3573" s="1"/>
      <x:c r="G3573" s="1"/>
      <x:c r="H3573" s="1"/>
      <x:c r="I3573" s="53">
        <x:f t="shared" si="662"/>
        <x:v>5</x:v>
      </x:c>
      <x:c r="J3573" s="53">
        <x:f t="shared" si="663"/>
        <x:v>8</x:v>
      </x:c>
      <x:c r="K3573" s="53">
        <x:f t="shared" si="664"/>
        <x:v>24</x:v>
      </x:c>
      <x:c r="L3573" s="53">
        <x:f t="shared" si="665"/>
        <x:v>37</x:v>
      </x:c>
      <x:c r="M3573" s="54">
        <x:f t="shared" si="666"/>
        <x:v>2472.2853298498794</x:v>
      </x:c>
      <x:c r="N3573" s="54">
        <x:f t="shared" si="667"/>
        <x:v>1.2168648123957495</x:v>
      </x:c>
      <x:c r="O3573" s="55">
        <x:f t="shared" si="668"/>
        <x:v>125552</x:v>
      </x:c>
      <x:c r="P3573" s="55">
        <x:f t="shared" si="669"/>
        <x:v>29040</x:v>
      </x:c>
      <x:c r="Q3573" s="55">
        <x:f t="shared" si="670"/>
        <x:v>55421.62030989374</x:v>
      </x:c>
      <x:c r="R3573" s="55">
        <x:f t="shared" si="671"/>
        <x:v>21090.37969010626</x:v>
      </x:c>
      <x:c r="S3573" s="1" t="str">
        <x:f t="shared" si="672"/>
        <x:v>YES</x:v>
      </x:c>
      <x:c r="T3573" s="1">
        <x:f t="shared" si="673"/>
        <x:v>21090.37969010626</x:v>
      </x:c>
    </x:row>
    <x:row r="3574">
      <x:c r="A3574" s="1"/>
      <x:c r="B3574" s="1"/>
      <x:c r="C3574" s="1"/>
      <x:c r="D3574" s="1"/>
      <x:c r="E3574" s="1"/>
      <x:c r="F3574" s="1"/>
      <x:c r="G3574" s="1"/>
      <x:c r="H3574" s="1"/>
      <x:c r="I3574" s="53">
        <x:f t="shared" si="662"/>
        <x:v>5</x:v>
      </x:c>
      <x:c r="J3574" s="53">
        <x:f t="shared" si="663"/>
        <x:v>8</x:v>
      </x:c>
      <x:c r="K3574" s="53">
        <x:f t="shared" si="664"/>
        <x:v>25</x:v>
      </x:c>
      <x:c r="L3574" s="53">
        <x:f t="shared" si="665"/>
        <x:v>38</x:v>
      </x:c>
      <x:c r="M3574" s="54">
        <x:f t="shared" si="666"/>
        <x:v>2551.863251264977</x:v>
      </x:c>
      <x:c r="N3574" s="54">
        <x:f t="shared" si="667"/>
        <x:v>1.2721272578229006</x:v>
      </x:c>
      <x:c r="O3574" s="55">
        <x:f t="shared" si="668"/>
        <x:v>128252</x:v>
      </x:c>
      <x:c r="P3574" s="55">
        <x:f t="shared" si="669"/>
        <x:v>29920</x:v>
      </x:c>
      <x:c r="Q3574" s="55">
        <x:f t="shared" si="670"/>
        <x:v>56803.181445572511</x:v>
      </x:c>
      <x:c r="R3574" s="55">
        <x:f t="shared" si="671"/>
        <x:v>21528.818554427489</x:v>
      </x:c>
      <x:c r="S3574" s="1" t="str">
        <x:f t="shared" si="672"/>
        <x:v>YES</x:v>
      </x:c>
      <x:c r="T3574" s="1">
        <x:f t="shared" si="673"/>
        <x:v>21528.818554427489</x:v>
      </x:c>
    </x:row>
    <x:row r="3575">
      <x:c r="A3575" s="1"/>
      <x:c r="B3575" s="1"/>
      <x:c r="C3575" s="1"/>
      <x:c r="D3575" s="1"/>
      <x:c r="E3575" s="1"/>
      <x:c r="F3575" s="1"/>
      <x:c r="G3575" s="1"/>
      <x:c r="H3575" s="1"/>
      <x:c r="I3575" s="53">
        <x:f t="shared" si="662"/>
        <x:v>5</x:v>
      </x:c>
      <x:c r="J3575" s="53">
        <x:f t="shared" si="663"/>
        <x:v>8</x:v>
      </x:c>
      <x:c r="K3575" s="53">
        <x:f t="shared" si="664"/>
        <x:v>26</x:v>
      </x:c>
      <x:c r="L3575" s="53">
        <x:f t="shared" si="665"/>
        <x:v>39</x:v>
      </x:c>
      <x:c r="M3575" s="54">
        <x:f t="shared" si="666"/>
        <x:v>2633.2032552256951</x:v>
      </x:c>
      <x:c r="N3575" s="54">
        <x:f t="shared" si="667"/>
        <x:v>1.3286133716845105</x:v>
      </x:c>
      <x:c r="O3575" s="55">
        <x:f t="shared" si="668"/>
        <x:v>130952</x:v>
      </x:c>
      <x:c r="P3575" s="55">
        <x:f t="shared" si="669"/>
        <x:v>30800</x:v>
      </x:c>
      <x:c r="Q3575" s="55">
        <x:f t="shared" si="670"/>
        <x:v>58215.334292112762</x:v>
      </x:c>
      <x:c r="R3575" s="55">
        <x:f t="shared" si="671"/>
        <x:v>21936.665707887238</x:v>
      </x:c>
      <x:c r="S3575" s="1" t="str">
        <x:f t="shared" si="672"/>
        <x:v>YES</x:v>
      </x:c>
      <x:c r="T3575" s="1">
        <x:f t="shared" si="673"/>
        <x:v>21936.665707887238</x:v>
      </x:c>
    </x:row>
    <x:row r="3576">
      <x:c r="A3576" s="1"/>
      <x:c r="B3576" s="1"/>
      <x:c r="C3576" s="1"/>
      <x:c r="D3576" s="1"/>
      <x:c r="E3576" s="1"/>
      <x:c r="F3576" s="1"/>
      <x:c r="G3576" s="1"/>
      <x:c r="H3576" s="1"/>
      <x:c r="I3576" s="53">
        <x:f t="shared" si="662"/>
        <x:v>5</x:v>
      </x:c>
      <x:c r="J3576" s="53">
        <x:f t="shared" si="663"/>
        <x:v>8</x:v>
      </x:c>
      <x:c r="K3576" s="53">
        <x:f t="shared" si="664"/>
        <x:v>27</x:v>
      </x:c>
      <x:c r="L3576" s="53">
        <x:f t="shared" si="665"/>
        <x:v>40</x:v>
      </x:c>
      <x:c r="M3576" s="54">
        <x:f t="shared" si="666"/>
        <x:v>2716.3369597454512</x:v>
      </x:c>
      <x:c r="N3576" s="54">
        <x:f t="shared" si="667"/>
        <x:v>1.386345110934341</x:v>
      </x:c>
      <x:c r="O3576" s="55">
        <x:f t="shared" si="668"/>
        <x:v>133652</x:v>
      </x:c>
      <x:c r="P3576" s="55">
        <x:f t="shared" si="669"/>
        <x:v>31680</x:v>
      </x:c>
      <x:c r="Q3576" s="55">
        <x:f t="shared" si="670"/>
        <x:v>59658.627773358523</x:v>
      </x:c>
      <x:c r="R3576" s="55">
        <x:f t="shared" si="671"/>
        <x:v>22313.372226641477</x:v>
      </x:c>
      <x:c r="S3576" s="1" t="str">
        <x:f t="shared" si="672"/>
        <x:v>YES</x:v>
      </x:c>
      <x:c r="T3576" s="1">
        <x:f t="shared" si="673"/>
        <x:v>22313.372226641477</x:v>
      </x:c>
    </x:row>
    <x:row r="3577">
      <x:c r="A3577" s="1"/>
      <x:c r="B3577" s="1"/>
      <x:c r="C3577" s="1"/>
      <x:c r="D3577" s="1"/>
      <x:c r="E3577" s="1"/>
      <x:c r="F3577" s="1"/>
      <x:c r="G3577" s="1"/>
      <x:c r="H3577" s="1"/>
      <x:c r="I3577" s="53">
        <x:f t="shared" si="662"/>
        <x:v>5</x:v>
      </x:c>
      <x:c r="J3577" s="53">
        <x:f t="shared" si="663"/>
        <x:v>8</x:v>
      </x:c>
      <x:c r="K3577" s="53">
        <x:f t="shared" si="664"/>
        <x:v>28</x:v>
      </x:c>
      <x:c r="L3577" s="53">
        <x:f t="shared" si="665"/>
        <x:v>41</x:v>
      </x:c>
      <x:c r="M3577" s="54">
        <x:f t="shared" si="666"/>
        <x:v>2801.2964979626049</x:v>
      </x:c>
      <x:c r="N3577" s="54">
        <x:f t="shared" si="667"/>
        <x:v>1.4453447902518091</x:v>
      </x:c>
      <x:c r="O3577" s="55">
        <x:f t="shared" si="668"/>
        <x:v>136352</x:v>
      </x:c>
      <x:c r="P3577" s="55">
        <x:f t="shared" si="669"/>
        <x:v>32560</x:v>
      </x:c>
      <x:c r="Q3577" s="55">
        <x:f t="shared" si="670"/>
        <x:v>61133.619756295222</x:v>
      </x:c>
      <x:c r="R3577" s="55">
        <x:f t="shared" si="671"/>
        <x:v>22658.380243704778</x:v>
      </x:c>
      <x:c r="S3577" s="1" t="str">
        <x:f t="shared" si="672"/>
        <x:v>YES</x:v>
      </x:c>
      <x:c r="T3577" s="1">
        <x:f t="shared" si="673"/>
        <x:v>22658.380243704778</x:v>
      </x:c>
    </x:row>
    <x:row r="3578">
      <x:c r="A3578" s="1"/>
      <x:c r="B3578" s="1"/>
      <x:c r="C3578" s="1"/>
      <x:c r="D3578" s="1"/>
      <x:c r="E3578" s="1"/>
      <x:c r="F3578" s="1"/>
      <x:c r="G3578" s="1"/>
      <x:c r="H3578" s="1"/>
      <x:c r="I3578" s="53">
        <x:f t="shared" si="662"/>
        <x:v>5</x:v>
      </x:c>
      <x:c r="J3578" s="53">
        <x:f t="shared" si="663"/>
        <x:v>8</x:v>
      </x:c>
      <x:c r="K3578" s="53">
        <x:f t="shared" si="664"/>
        <x:v>29</x:v>
      </x:c>
      <x:c r="L3578" s="53">
        <x:f t="shared" si="665"/>
        <x:v>42</x:v>
      </x:c>
      <x:c r="M3578" s="54">
        <x:f t="shared" si="666"/>
        <x:v>2888.1145260782587</x:v>
      </x:c>
      <x:c r="N3578" s="54">
        <x:f t="shared" si="667"/>
        <x:v>1.5056350875543463</x:v>
      </x:c>
      <x:c r="O3578" s="55">
        <x:f t="shared" si="668"/>
        <x:v>139052</x:v>
      </x:c>
      <x:c r="P3578" s="55">
        <x:f t="shared" si="669"/>
        <x:v>33440</x:v>
      </x:c>
      <x:c r="Q3578" s="55">
        <x:f t="shared" si="670"/>
        <x:v>62640.877188858656</x:v>
      </x:c>
      <x:c r="R3578" s="55">
        <x:f t="shared" si="671"/>
        <x:v>22971.122811141344</x:v>
      </x:c>
      <x:c r="S3578" s="1" t="str">
        <x:f t="shared" si="672"/>
        <x:v>YES</x:v>
      </x:c>
      <x:c r="T3578" s="1">
        <x:f t="shared" si="673"/>
        <x:v>22971.122811141344</x:v>
      </x:c>
    </x:row>
    <x:row r="3579">
      <x:c r="A3579" s="1"/>
      <x:c r="B3579" s="1"/>
      <x:c r="C3579" s="1"/>
      <x:c r="D3579" s="1"/>
      <x:c r="E3579" s="1"/>
      <x:c r="F3579" s="1"/>
      <x:c r="G3579" s="1"/>
      <x:c r="H3579" s="1"/>
      <x:c r="I3579" s="53">
        <x:f t="shared" si="662"/>
        <x:v>5</x:v>
      </x:c>
      <x:c r="J3579" s="53">
        <x:f t="shared" si="663"/>
        <x:v>8</x:v>
      </x:c>
      <x:c r="K3579" s="53">
        <x:f t="shared" si="664"/>
        <x:v>30</x:v>
      </x:c>
      <x:c r="L3579" s="53">
        <x:f t="shared" si="665"/>
        <x:v>43</x:v>
      </x:c>
      <x:c r="M3579" s="54">
        <x:f t="shared" si="666"/>
        <x:v>2976.8242314120293</x:v>
      </x:c>
      <x:c r="N3579" s="54">
        <x:f t="shared" si="667"/>
        <x:v>1.567239049591687</x:v>
      </x:c>
      <x:c r="O3579" s="55">
        <x:f t="shared" si="668"/>
        <x:v>141752</x:v>
      </x:c>
      <x:c r="P3579" s="55">
        <x:f t="shared" si="669"/>
        <x:v>34320</x:v>
      </x:c>
      <x:c r="Q3579" s="55">
        <x:f t="shared" si="670"/>
        <x:v>64180.976239792173</x:v>
      </x:c>
      <x:c r="R3579" s="55">
        <x:f t="shared" si="671"/>
        <x:v>23251.023760207827</x:v>
      </x:c>
      <x:c r="S3579" s="1" t="str">
        <x:f t="shared" si="672"/>
        <x:v>YES</x:v>
      </x:c>
      <x:c r="T3579" s="1">
        <x:f t="shared" si="673"/>
        <x:v>23251.023760207827</x:v>
      </x:c>
    </x:row>
    <x:row r="3580">
      <x:c r="A3580" s="1"/>
      <x:c r="B3580" s="1"/>
      <x:c r="C3580" s="1"/>
      <x:c r="D3580" s="1"/>
      <x:c r="E3580" s="1"/>
      <x:c r="F3580" s="1"/>
      <x:c r="G3580" s="1"/>
      <x:c r="H3580" s="1"/>
      <x:c r="I3580" s="53">
        <x:f t="shared" si="662"/>
        <x:v>5</x:v>
      </x:c>
      <x:c r="J3580" s="53">
        <x:f t="shared" si="663"/>
        <x:v>9</x:v>
      </x:c>
      <x:c r="K3580" s="53">
        <x:f t="shared" si="664"/>
        <x:v>0</x:v>
      </x:c>
      <x:c r="L3580" s="53">
        <x:f t="shared" si="665"/>
        <x:v>14</x:v>
      </x:c>
      <x:c r="M3580" s="54">
        <x:f t="shared" si="666"/>
        <x:v>1061.9225018858699</x:v>
      </x:c>
      <x:c r="N3580" s="54">
        <x:f t="shared" si="667"/>
        <x:v>0.23744618186518743</x:v>
      </x:c>
      <x:c r="O3580" s="55">
        <x:f t="shared" si="668"/>
        <x:v>62846</x:v>
      </x:c>
      <x:c r="P3580" s="55">
        <x:f t="shared" si="669"/>
        <x:v>8360</x:v>
      </x:c>
      <x:c r="Q3580" s="55">
        <x:f t="shared" si="670"/>
        <x:v>30936.154546629685</x:v>
      </x:c>
      <x:c r="R3580" s="55">
        <x:f t="shared" si="671"/>
        <x:v>3549.8454533703152</x:v>
      </x:c>
      <x:c r="S3580" s="1" t="str">
        <x:f t="shared" si="672"/>
        <x:v>YES</x:v>
      </x:c>
      <x:c r="T3580" s="1">
        <x:f t="shared" si="673"/>
        <x:v>3549.8454533703152</x:v>
      </x:c>
    </x:row>
    <x:row r="3581">
      <x:c r="A3581" s="1"/>
      <x:c r="B3581" s="1"/>
      <x:c r="C3581" s="1"/>
      <x:c r="D3581" s="1"/>
      <x:c r="E3581" s="1"/>
      <x:c r="F3581" s="1"/>
      <x:c r="G3581" s="1"/>
      <x:c r="H3581" s="1"/>
      <x:c r="I3581" s="53">
        <x:f t="shared" si="662"/>
        <x:v>5</x:v>
      </x:c>
      <x:c r="J3581" s="53">
        <x:f t="shared" si="663"/>
        <x:v>9</x:v>
      </x:c>
      <x:c r="K3581" s="53">
        <x:f t="shared" si="664"/>
        <x:v>1</x:v>
      </x:c>
      <x:c r="L3581" s="53">
        <x:f t="shared" si="665"/>
        <x:v>15</x:v>
      </x:c>
      <x:c r="M3581" s="54">
        <x:f t="shared" si="666"/>
        <x:v>1107.4850018858699</x:v>
      </x:c>
      <x:c r="N3581" s="54">
        <x:f t="shared" si="667"/>
        <x:v>0.26908680686518743</x:v>
      </x:c>
      <x:c r="O3581" s="55">
        <x:f t="shared" si="668"/>
        <x:v>65546</x:v>
      </x:c>
      <x:c r="P3581" s="55">
        <x:f t="shared" si="669"/>
        <x:v>9240</x:v>
      </x:c>
      <x:c r="Q3581" s="55">
        <x:f t="shared" si="670"/>
        <x:v>31727.170171629685</x:v>
      </x:c>
      <x:c r="R3581" s="55">
        <x:f t="shared" si="671"/>
        <x:v>4578.8298283703152</x:v>
      </x:c>
      <x:c r="S3581" s="1" t="str">
        <x:f t="shared" si="672"/>
        <x:v>YES</x:v>
      </x:c>
      <x:c r="T3581" s="1">
        <x:f t="shared" si="673"/>
        <x:v>4578.8298283703152</x:v>
      </x:c>
    </x:row>
    <x:row r="3582">
      <x:c r="A3582" s="1"/>
      <x:c r="B3582" s="1"/>
      <x:c r="C3582" s="1"/>
      <x:c r="D3582" s="1"/>
      <x:c r="E3582" s="1"/>
      <x:c r="F3582" s="1"/>
      <x:c r="G3582" s="1"/>
      <x:c r="H3582" s="1"/>
      <x:c r="I3582" s="53">
        <x:f t="shared" si="662"/>
        <x:v>5</x:v>
      </x:c>
      <x:c r="J3582" s="53">
        <x:f t="shared" si="663"/>
        <x:v>9</x:v>
      </x:c>
      <x:c r="K3582" s="53">
        <x:f t="shared" si="664"/>
        <x:v>2</x:v>
      </x:c>
      <x:c r="L3582" s="53">
        <x:f t="shared" si="665"/>
        <x:v>16</x:v>
      </x:c>
      <x:c r="M3582" s="54">
        <x:f t="shared" si="666"/>
        <x:v>1154.1865643858698</x:v>
      </x:c>
      <x:c r="N3582" s="54">
        <x:f t="shared" si="667"/>
        <x:v>0.30151844749018736</x:v>
      </x:c>
      <x:c r="O3582" s="55">
        <x:f t="shared" si="668"/>
        <x:v>68246</x:v>
      </x:c>
      <x:c r="P3582" s="55">
        <x:f t="shared" si="669"/>
        <x:v>10120</x:v>
      </x:c>
      <x:c r="Q3582" s="55">
        <x:f t="shared" si="670"/>
        <x:v>32537.961187254685</x:v>
      </x:c>
      <x:c r="R3582" s="55">
        <x:f t="shared" si="671"/>
        <x:v>5588.0388127453152</x:v>
      </x:c>
      <x:c r="S3582" s="1" t="str">
        <x:f t="shared" si="672"/>
        <x:v>YES</x:v>
      </x:c>
      <x:c r="T3582" s="1">
        <x:f t="shared" si="673"/>
        <x:v>5588.0388127453152</x:v>
      </x:c>
    </x:row>
    <x:row r="3583">
      <x:c r="A3583" s="1"/>
      <x:c r="B3583" s="1"/>
      <x:c r="C3583" s="1"/>
      <x:c r="D3583" s="1"/>
      <x:c r="E3583" s="1"/>
      <x:c r="F3583" s="1"/>
      <x:c r="G3583" s="1"/>
      <x:c r="H3583" s="1"/>
      <x:c r="I3583" s="53">
        <x:f t="shared" si="662"/>
        <x:v>5</x:v>
      </x:c>
      <x:c r="J3583" s="53">
        <x:f t="shared" si="663"/>
        <x:v>9</x:v>
      </x:c>
      <x:c r="K3583" s="53">
        <x:f t="shared" si="664"/>
        <x:v>3</x:v>
      </x:c>
      <x:c r="L3583" s="53">
        <x:f t="shared" si="665"/>
        <x:v>17</x:v>
      </x:c>
      <x:c r="M3583" s="54">
        <x:f t="shared" si="666"/>
        <x:v>1202.048546807745</x:v>
      </x:c>
      <x:c r="N3583" s="54">
        <x:f t="shared" si="667"/>
        <x:v>0.33475593528315623</x:v>
      </x:c>
      <x:c r="O3583" s="55">
        <x:f t="shared" si="668"/>
        <x:v>70946</x:v>
      </x:c>
      <x:c r="P3583" s="55">
        <x:f t="shared" si="669"/>
        <x:v>11000</x:v>
      </x:c>
      <x:c r="Q3583" s="55">
        <x:f t="shared" si="670"/>
        <x:v>33368.898382078907</x:v>
      </x:c>
      <x:c r="R3583" s="55">
        <x:f t="shared" si="671"/>
        <x:v>6577.1016179210928</x:v>
      </x:c>
      <x:c r="S3583" s="1" t="str">
        <x:f t="shared" si="672"/>
        <x:v>YES</x:v>
      </x:c>
      <x:c r="T3583" s="1">
        <x:f t="shared" si="673"/>
        <x:v>6577.1016179210928</x:v>
      </x:c>
    </x:row>
    <x:row r="3584">
      <x:c r="A3584" s="1"/>
      <x:c r="B3584" s="1"/>
      <x:c r="C3584" s="1"/>
      <x:c r="D3584" s="1"/>
      <x:c r="E3584" s="1"/>
      <x:c r="F3584" s="1"/>
      <x:c r="G3584" s="1"/>
      <x:c r="H3584" s="1"/>
      <x:c r="I3584" s="53">
        <x:f t="shared" si="662"/>
        <x:v>5</x:v>
      </x:c>
      <x:c r="J3584" s="53">
        <x:f t="shared" si="663"/>
        <x:v>9</x:v>
      </x:c>
      <x:c r="K3584" s="53">
        <x:f t="shared" si="664"/>
        <x:v>4</x:v>
      </x:c>
      <x:c r="L3584" s="53">
        <x:f t="shared" si="665"/>
        <x:v>18</x:v>
      </x:c>
      <x:c r="M3584" s="54">
        <x:f t="shared" si="666"/>
        <x:v>1251.0926625304012</x:v>
      </x:c>
      <x:c r="N3584" s="54">
        <x:f t="shared" si="667"/>
        <x:v>0.36881434897944526</x:v>
      </x:c>
      <x:c r="O3584" s="55">
        <x:f t="shared" si="668"/>
        <x:v>73646</x:v>
      </x:c>
      <x:c r="P3584" s="55">
        <x:f t="shared" si="669"/>
        <x:v>11880</x:v>
      </x:c>
      <x:c r="Q3584" s="55">
        <x:f t="shared" si="670"/>
        <x:v>34220.358724486134</x:v>
      </x:c>
      <x:c r="R3584" s="55">
        <x:f t="shared" si="671"/>
        <x:v>7545.6412755138663</x:v>
      </x:c>
      <x:c r="S3584" s="1" t="str">
        <x:f t="shared" si="672"/>
        <x:v>YES</x:v>
      </x:c>
      <x:c r="T3584" s="1">
        <x:f t="shared" si="673"/>
        <x:v>7545.6412755138663</x:v>
      </x:c>
    </x:row>
    <x:row r="3585">
      <x:c r="A3585" s="1"/>
      <x:c r="B3585" s="1"/>
      <x:c r="C3585" s="1"/>
      <x:c r="D3585" s="1"/>
      <x:c r="E3585" s="1"/>
      <x:c r="F3585" s="1"/>
      <x:c r="G3585" s="1"/>
      <x:c r="H3585" s="1"/>
      <x:c r="I3585" s="53">
        <x:f t="shared" si="662"/>
        <x:v>5</x:v>
      </x:c>
      <x:c r="J3585" s="53">
        <x:f t="shared" si="663"/>
        <x:v>9</x:v>
      </x:c>
      <x:c r="K3585" s="53">
        <x:f t="shared" si="664"/>
        <x:v>5</x:v>
      </x:c>
      <x:c r="L3585" s="53">
        <x:f t="shared" si="665"/>
        <x:v>19</x:v>
      </x:c>
      <x:c r="M3585" s="54">
        <x:f t="shared" si="666"/>
        <x:v>1301.3409864516047</x:v>
      </x:c>
      <x:c r="N3585" s="54">
        <x:f t="shared" si="667"/>
        <x:v>0.40370901836916995</x:v>
      </x:c>
      <x:c r="O3585" s="55">
        <x:f t="shared" si="668"/>
        <x:v>76346</x:v>
      </x:c>
      <x:c r="P3585" s="55">
        <x:f t="shared" si="669"/>
        <x:v>12760</x:v>
      </x:c>
      <x:c r="Q3585" s="55">
        <x:f t="shared" si="670"/>
        <x:v>35092.725459229245</x:v>
      </x:c>
      <x:c r="R3585" s="55">
        <x:f t="shared" si="671"/>
        <x:v>8493.2745407707553</x:v>
      </x:c>
      <x:c r="S3585" s="1" t="str">
        <x:f t="shared" si="672"/>
        <x:v>YES</x:v>
      </x:c>
      <x:c r="T3585" s="1">
        <x:f t="shared" si="673"/>
        <x:v>8493.2745407707553</x:v>
      </x:c>
    </x:row>
    <x:row r="3586">
      <x:c r="A3586" s="1"/>
      <x:c r="B3586" s="1"/>
      <x:c r="C3586" s="1"/>
      <x:c r="D3586" s="1"/>
      <x:c r="E3586" s="1"/>
      <x:c r="F3586" s="1"/>
      <x:c r="G3586" s="1"/>
      <x:c r="H3586" s="1"/>
      <x:c r="I3586" s="53">
        <x:f t="shared" si="662"/>
        <x:v>5</x:v>
      </x:c>
      <x:c r="J3586" s="53">
        <x:f t="shared" si="663"/>
        <x:v>9</x:v>
      </x:c>
      <x:c r="K3586" s="53">
        <x:f t="shared" si="664"/>
        <x:v>6</x:v>
      </x:c>
      <x:c r="L3586" s="53">
        <x:f t="shared" si="665"/>
        <x:v>20</x:v>
      </x:c>
      <x:c r="M3586" s="54">
        <x:f t="shared" si="666"/>
        <x:v>1352.8159606332379</x:v>
      </x:c>
      <x:c r="N3586" s="54">
        <x:f t="shared" si="667"/>
        <x:v>0.43945552821752631</x:v>
      </x:c>
      <x:c r="O3586" s="55">
        <x:f t="shared" si="668"/>
        <x:v>79046</x:v>
      </x:c>
      <x:c r="P3586" s="55">
        <x:f t="shared" si="669"/>
        <x:v>13640</x:v>
      </x:c>
      <x:c r="Q3586" s="55">
        <x:f t="shared" si="670"/>
        <x:v>35986.388205438154</x:v>
      </x:c>
      <x:c r="R3586" s="55">
        <x:f t="shared" si="671"/>
        <x:v>9419.6117945618462</x:v>
      </x:c>
      <x:c r="S3586" s="1" t="str">
        <x:f t="shared" si="672"/>
        <x:v>YES</x:v>
      </x:c>
      <x:c r="T3586" s="1">
        <x:f t="shared" si="673"/>
        <x:v>9419.6117945618462</x:v>
      </x:c>
    </x:row>
    <x:row r="3587">
      <x:c r="A3587" s="1"/>
      <x:c r="B3587" s="1"/>
      <x:c r="C3587" s="1"/>
      <x:c r="D3587" s="1"/>
      <x:c r="E3587" s="1"/>
      <x:c r="F3587" s="1"/>
      <x:c r="G3587" s="1"/>
      <x:c r="H3587" s="1"/>
      <x:c r="I3587" s="53">
        <x:f t="shared" si="662"/>
        <x:v>5</x:v>
      </x:c>
      <x:c r="J3587" s="53">
        <x:f t="shared" si="663"/>
        <x:v>9</x:v>
      </x:c>
      <x:c r="K3587" s="53">
        <x:f t="shared" si="664"/>
        <x:v>7</x:v>
      </x:c>
      <x:c r="L3587" s="53">
        <x:f t="shared" si="665"/>
        <x:v>21</x:v>
      </x:c>
      <x:c r="M3587" s="54">
        <x:f t="shared" si="666"/>
        <x:v>1405.540400031198</x:v>
      </x:c>
      <x:c r="N3587" s="54">
        <x:f t="shared" si="667"/>
        <x:v>0.47606972224388755</x:v>
      </x:c>
      <x:c r="O3587" s="55">
        <x:f t="shared" si="668"/>
        <x:v>81746</x:v>
      </x:c>
      <x:c r="P3587" s="55">
        <x:f t="shared" si="669"/>
        <x:v>14520</x:v>
      </x:c>
      <x:c r="Q3587" s="55">
        <x:f t="shared" si="670"/>
        <x:v>36901.743056097184</x:v>
      </x:c>
      <x:c r="R3587" s="55">
        <x:f t="shared" si="671"/>
        <x:v>10324.256943902816</x:v>
      </x:c>
      <x:c r="S3587" s="1" t="str">
        <x:f t="shared" si="672"/>
        <x:v>YES</x:v>
      </x:c>
      <x:c r="T3587" s="1">
        <x:f t="shared" si="673"/>
        <x:v>10324.256943902816</x:v>
      </x:c>
    </x:row>
    <x:row r="3588">
      <x:c r="A3588" s="1"/>
      <x:c r="B3588" s="1"/>
      <x:c r="C3588" s="1"/>
      <x:c r="D3588" s="1"/>
      <x:c r="E3588" s="1"/>
      <x:c r="F3588" s="1"/>
      <x:c r="G3588" s="1"/>
      <x:c r="H3588" s="1"/>
      <x:c r="I3588" s="53">
        <x:f t="shared" si="662"/>
        <x:v>5</x:v>
      </x:c>
      <x:c r="J3588" s="53">
        <x:f t="shared" si="663"/>
        <x:v>9</x:v>
      </x:c>
      <x:c r="K3588" s="53">
        <x:f t="shared" si="664"/>
        <x:v>8</x:v>
      </x:c>
      <x:c r="L3588" s="53">
        <x:f t="shared" si="665"/>
        <x:v>22</x:v>
      </x:c>
      <x:c r="M3588" s="54">
        <x:f t="shared" si="666"/>
        <x:v>1459.5374983111783</x:v>
      </x:c>
      <x:c r="N3588" s="54">
        <x:f t="shared" si="667"/>
        <x:v>0.51356770716054045</x:v>
      </x:c>
      <x:c r="O3588" s="55">
        <x:f t="shared" si="668"/>
        <x:v>84446</x:v>
      </x:c>
      <x:c r="P3588" s="55">
        <x:f t="shared" si="669"/>
        <x:v>15400</x:v>
      </x:c>
      <x:c r="Q3588" s="55">
        <x:f t="shared" si="670"/>
        <x:v>37839.192679013511</x:v>
      </x:c>
      <x:c r="R3588" s="55">
        <x:f t="shared" si="671"/>
        <x:v>11206.807320986489</x:v>
      </x:c>
      <x:c r="S3588" s="1" t="str">
        <x:f t="shared" si="672"/>
        <x:v>YES</x:v>
      </x:c>
      <x:c r="T3588" s="1">
        <x:f t="shared" si="673"/>
        <x:v>11206.807320986489</x:v>
      </x:c>
    </x:row>
    <x:row r="3589">
      <x:c r="A3589" s="1"/>
      <x:c r="B3589" s="1"/>
      <x:c r="C3589" s="1"/>
      <x:c r="D3589" s="1"/>
      <x:c r="E3589" s="1"/>
      <x:c r="F3589" s="1"/>
      <x:c r="G3589" s="1"/>
      <x:c r="H3589" s="1"/>
      <x:c r="I3589" s="53">
        <x:f t="shared" si="662"/>
        <x:v>5</x:v>
      </x:c>
      <x:c r="J3589" s="53">
        <x:f t="shared" si="663"/>
        <x:v>9</x:v>
      </x:c>
      <x:c r="K3589" s="53">
        <x:f t="shared" si="664"/>
        <x:v>9</x:v>
      </x:c>
      <x:c r="L3589" s="53">
        <x:f t="shared" si="665"/>
        <x:v>23</x:v>
      </x:c>
      <x:c r="M3589" s="54">
        <x:f t="shared" si="666"/>
        <x:v>1514.8308337515728</x:v>
      </x:c>
      <x:c r="N3589" s="54">
        <x:f t="shared" si="667"/>
        <x:v>0.55196585677192556</x:v>
      </x:c>
      <x:c r="O3589" s="55">
        <x:f t="shared" si="668"/>
        <x:v>87146</x:v>
      </x:c>
      <x:c r="P3589" s="55">
        <x:f t="shared" si="669"/>
        <x:v>16280</x:v>
      </x:c>
      <x:c r="Q3589" s="55">
        <x:f t="shared" si="670"/>
        <x:v>38799.146419298137</x:v>
      </x:c>
      <x:c r="R3589" s="55">
        <x:f t="shared" si="671"/>
        <x:v>12066.853580701863</x:v>
      </x:c>
      <x:c r="S3589" s="1" t="str">
        <x:f t="shared" si="672"/>
        <x:v>YES</x:v>
      </x:c>
      <x:c r="T3589" s="1">
        <x:f t="shared" si="673"/>
        <x:v>12066.853580701863</x:v>
      </x:c>
    </x:row>
    <x:row r="3590">
      <x:c r="A3590" s="1"/>
      <x:c r="B3590" s="1"/>
      <x:c r="C3590" s="1"/>
      <x:c r="D3590" s="1"/>
      <x:c r="E3590" s="1"/>
      <x:c r="F3590" s="1"/>
      <x:c r="G3590" s="1"/>
      <x:c r="H3590" s="1"/>
      <x:c r="I3590" s="53">
        <x:f t="shared" si="662"/>
        <x:v>5</x:v>
      </x:c>
      <x:c r="J3590" s="53">
        <x:f t="shared" si="663"/>
        <x:v>9</x:v>
      </x:c>
      <x:c r="K3590" s="53">
        <x:f t="shared" si="664"/>
        <x:v>10</x:v>
      </x:c>
      <x:c r="L3590" s="53">
        <x:f t="shared" si="665"/>
        <x:v>24</x:v>
      </x:c>
      <x:c r="M3590" s="54">
        <x:f t="shared" si="666"/>
        <x:v>1571.4443752347856</x:v>
      </x:c>
      <x:c r="N3590" s="54">
        <x:f t="shared" si="667"/>
        <x:v>0.59128081613526784</x:v>
      </x:c>
      <x:c r="O3590" s="55">
        <x:f t="shared" si="668"/>
        <x:v>89846</x:v>
      </x:c>
      <x:c r="P3590" s="55">
        <x:f t="shared" si="669"/>
        <x:v>17160</x:v>
      </x:c>
      <x:c r="Q3590" s="55">
        <x:f t="shared" si="670"/>
        <x:v>39782.020403381699</x:v>
      </x:c>
      <x:c r="R3590" s="55">
        <x:f t="shared" si="671"/>
        <x:v>12903.979596618301</x:v>
      </x:c>
      <x:c r="S3590" s="1" t="str">
        <x:f t="shared" si="672"/>
        <x:v>YES</x:v>
      </x:c>
      <x:c r="T3590" s="1">
        <x:f t="shared" si="673"/>
        <x:v>12903.979596618301</x:v>
      </x:c>
    </x:row>
    <x:row r="3591">
      <x:c r="A3591" s="1"/>
      <x:c r="B3591" s="1"/>
      <x:c r="C3591" s="1"/>
      <x:c r="D3591" s="1"/>
      <x:c r="E3591" s="1"/>
      <x:c r="F3591" s="1"/>
      <x:c r="G3591" s="1"/>
      <x:c r="H3591" s="1"/>
      <x:c r="I3591" s="53">
        <x:f t="shared" si="662"/>
        <x:v>5</x:v>
      </x:c>
      <x:c r="J3591" s="53">
        <x:f t="shared" si="663"/>
        <x:v>9</x:v>
      </x:c>
      <x:c r="K3591" s="53">
        <x:f t="shared" si="664"/>
        <x:v>11</x:v>
      </x:c>
      <x:c r="L3591" s="53">
        <x:f t="shared" si="665"/>
        <x:v>25</x:v>
      </x:c>
      <x:c r="M3591" s="54">
        <x:f t="shared" si="666"/>
        <x:v>1629.4024883282245</x:v>
      </x:c>
      <x:c r="N3591" s="54">
        <x:f t="shared" si="667"/>
        <x:v>0.63152950578348921</x:v>
      </x:c>
      <x:c r="O3591" s="55">
        <x:f t="shared" si="668"/>
        <x:v>92546</x:v>
      </x:c>
      <x:c r="P3591" s="55">
        <x:f t="shared" si="669"/>
        <x:v>18040</x:v>
      </x:c>
      <x:c r="Q3591" s="55">
        <x:f t="shared" si="670"/>
        <x:v>40788.237644587229</x:v>
      </x:c>
      <x:c r="R3591" s="55">
        <x:f t="shared" si="671"/>
        <x:v>13717.762355412771</x:v>
      </x:c>
      <x:c r="S3591" s="1" t="str">
        <x:f t="shared" si="672"/>
        <x:v>YES</x:v>
      </x:c>
      <x:c r="T3591" s="1">
        <x:f t="shared" si="673"/>
        <x:v>13717.762355412771</x:v>
      </x:c>
    </x:row>
    <x:row r="3592">
      <x:c r="A3592" s="1"/>
      <x:c r="B3592" s="1"/>
      <x:c r="C3592" s="1"/>
      <x:c r="D3592" s="1"/>
      <x:c r="E3592" s="1"/>
      <x:c r="F3592" s="1"/>
      <x:c r="G3592" s="1"/>
      <x:c r="H3592" s="1"/>
      <x:c r="I3592" s="53">
        <x:f t="shared" si="662"/>
        <x:v>5</x:v>
      </x:c>
      <x:c r="J3592" s="53">
        <x:f t="shared" si="663"/>
        <x:v>9</x:v>
      </x:c>
      <x:c r="K3592" s="53">
        <x:f t="shared" si="664"/>
        <x:v>12</x:v>
      </x:c>
      <x:c r="L3592" s="53">
        <x:f t="shared" si="665"/>
        <x:v>26</x:v>
      </x:c>
      <x:c r="M3592" s="54">
        <x:f t="shared" si="666"/>
        <x:v>1688.729941456289</x:v>
      </x:c>
      <x:c r="N3592" s="54">
        <x:f t="shared" si="667"/>
        <x:v>0.67272912601131185</x:v>
      </x:c>
      <x:c r="O3592" s="55">
        <x:f t="shared" si="668"/>
        <x:v>95246</x:v>
      </x:c>
      <x:c r="P3592" s="55">
        <x:f t="shared" si="669"/>
        <x:v>18920</x:v>
      </x:c>
      <x:c r="Q3592" s="55">
        <x:f t="shared" si="670"/>
        <x:v>41818.228150282797</x:v>
      </x:c>
      <x:c r="R3592" s="55">
        <x:f t="shared" si="671"/>
        <x:v>14507.771849717203</x:v>
      </x:c>
      <x:c r="S3592" s="1" t="str">
        <x:f t="shared" si="672"/>
        <x:v>YES</x:v>
      </x:c>
      <x:c r="T3592" s="1">
        <x:f t="shared" si="673"/>
        <x:v>14507.771849717203</x:v>
      </x:c>
    </x:row>
    <x:row r="3593">
      <x:c r="A3593" s="1"/>
      <x:c r="B3593" s="1"/>
      <x:c r="C3593" s="1"/>
      <x:c r="D3593" s="1"/>
      <x:c r="E3593" s="1"/>
      <x:c r="F3593" s="1"/>
      <x:c r="G3593" s="1"/>
      <x:c r="H3593" s="1"/>
      <x:c r="I3593" s="53">
        <x:f t="shared" si="662"/>
        <x:v>5</x:v>
      </x:c>
      <x:c r="J3593" s="53">
        <x:f t="shared" si="663"/>
        <x:v>9</x:v>
      </x:c>
      <x:c r="K3593" s="53">
        <x:f t="shared" si="664"/>
        <x:v>13</x:v>
      </x:c>
      <x:c r="L3593" s="53">
        <x:f t="shared" si="665"/>
        <x:v>27</x:v>
      </x:c>
      <x:c r="M3593" s="54">
        <x:f t="shared" si="666"/>
        <x:v>1749.4519121646733</x:v>
      </x:c>
      <x:c r="N3593" s="54">
        <x:f t="shared" si="667"/>
        <x:v>0.71489716122546754</x:v>
      </x:c>
      <x:c r="O3593" s="55">
        <x:f t="shared" si="668"/>
        <x:v>97946</x:v>
      </x:c>
      <x:c r="P3593" s="55">
        <x:f t="shared" si="669"/>
        <x:v>19800</x:v>
      </x:c>
      <x:c r="Q3593" s="55">
        <x:f t="shared" si="670"/>
        <x:v>42872.429030636689</x:v>
      </x:c>
      <x:c r="R3593" s="55">
        <x:f t="shared" si="671"/>
        <x:v>15273.570969363311</x:v>
      </x:c>
      <x:c r="S3593" s="1" t="str">
        <x:f t="shared" si="672"/>
        <x:v>YES</x:v>
      </x:c>
      <x:c r="T3593" s="1">
        <x:f t="shared" si="673"/>
        <x:v>15273.570969363311</x:v>
      </x:c>
    </x:row>
    <x:row r="3594">
      <x:c r="A3594" s="1"/>
      <x:c r="B3594" s="1"/>
      <x:c r="C3594" s="1"/>
      <x:c r="D3594" s="1"/>
      <x:c r="E3594" s="1"/>
      <x:c r="F3594" s="1"/>
      <x:c r="G3594" s="1"/>
      <x:c r="H3594" s="1"/>
      <x:c r="I3594" s="53">
        <x:f t="shared" si="662"/>
        <x:v>5</x:v>
      </x:c>
      <x:c r="J3594" s="53">
        <x:f t="shared" si="663"/>
        <x:v>9</x:v>
      </x:c>
      <x:c r="K3594" s="53">
        <x:f t="shared" si="664"/>
        <x:v>14</x:v>
      </x:c>
      <x:c r="L3594" s="53">
        <x:f t="shared" si="665"/>
        <x:v>28</x:v>
      </x:c>
      <x:c r="M3594" s="54">
        <x:f t="shared" si="666"/>
        <x:v>1811.5939934783346</x:v>
      </x:c>
      <x:c r="N3594" s="54">
        <x:f t="shared" si="667"/>
        <x:v>0.75805138435995456</x:v>
      </x:c>
      <x:c r="O3594" s="55">
        <x:f t="shared" si="668"/>
        <x:v>100646</x:v>
      </x:c>
      <x:c r="P3594" s="55">
        <x:f t="shared" si="669"/>
        <x:v>20680</x:v>
      </x:c>
      <x:c r="Q3594" s="55">
        <x:f t="shared" si="670"/>
        <x:v>43951.28460899886</x:v>
      </x:c>
      <x:c r="R3594" s="55">
        <x:f t="shared" si="671"/>
        <x:v>16014.71539100114</x:v>
      </x:c>
      <x:c r="S3594" s="1" t="str">
        <x:f t="shared" si="672"/>
        <x:v>YES</x:v>
      </x:c>
      <x:c r="T3594" s="1">
        <x:f t="shared" si="673"/>
        <x:v>16014.71539100114</x:v>
      </x:c>
    </x:row>
    <x:row r="3595">
      <x:c r="A3595" s="1"/>
      <x:c r="B3595" s="1"/>
      <x:c r="C3595" s="1"/>
      <x:c r="D3595" s="1"/>
      <x:c r="E3595" s="1"/>
      <x:c r="F3595" s="1"/>
      <x:c r="G3595" s="1"/>
      <x:c r="H3595" s="1"/>
      <x:c r="I3595" s="53">
        <x:f t="shared" si="662"/>
        <x:v>5</x:v>
      </x:c>
      <x:c r="J3595" s="53">
        <x:f t="shared" si="663"/>
        <x:v>9</x:v>
      </x:c>
      <x:c r="K3595" s="53">
        <x:f t="shared" si="664"/>
        <x:v>15</x:v>
      </x:c>
      <x:c r="L3595" s="53">
        <x:f t="shared" si="665"/>
        <x:v>29</x:v>
      </x:c>
      <x:c r="M3595" s="54">
        <x:f t="shared" si="666"/>
        <x:v>1875.182200354481</x:v>
      </x:c>
      <x:c r="N3595" s="54">
        <x:f t="shared" si="667"/>
        <x:v>0.80220986135727845</x:v>
      </x:c>
      <x:c r="O3595" s="55">
        <x:f t="shared" si="668"/>
        <x:v>103346</x:v>
      </x:c>
      <x:c r="P3595" s="55">
        <x:f t="shared" si="669"/>
        <x:v>21560</x:v>
      </x:c>
      <x:c r="Q3595" s="55">
        <x:f t="shared" si="670"/>
        <x:v>45055.246533931961</x:v>
      </x:c>
      <x:c r="R3595" s="55">
        <x:f t="shared" si="671"/>
        <x:v>16730.753466068039</x:v>
      </x:c>
      <x:c r="S3595" s="1" t="str">
        <x:f t="shared" si="672"/>
        <x:v>YES</x:v>
      </x:c>
      <x:c r="T3595" s="1">
        <x:f t="shared" si="673"/>
        <x:v>16730.753466068039</x:v>
      </x:c>
    </x:row>
    <x:row r="3596">
      <x:c r="A3596" s="1"/>
      <x:c r="B3596" s="1"/>
      <x:c r="C3596" s="1"/>
      <x:c r="D3596" s="1"/>
      <x:c r="E3596" s="1"/>
      <x:c r="F3596" s="1"/>
      <x:c r="G3596" s="1"/>
      <x:c r="H3596" s="1"/>
      <x:c r="I3596" s="53">
        <x:f t="shared" si="662"/>
        <x:v>5</x:v>
      </x:c>
      <x:c r="J3596" s="53">
        <x:f t="shared" si="663"/>
        <x:v>9</x:v>
      </x:c>
      <x:c r="K3596" s="53">
        <x:f t="shared" si="664"/>
        <x:v>16</x:v>
      </x:c>
      <x:c r="L3596" s="53">
        <x:f t="shared" si="665"/>
        <x:v>30</x:v>
      </x:c>
      <x:c r="M3596" s="54">
        <x:f t="shared" si="666"/>
        <x:v>1940.24297623197</x:v>
      </x:c>
      <x:c r="N3596" s="54">
        <x:f t="shared" si="667"/>
        <x:v>0.84739095571664591</x:v>
      </x:c>
      <x:c r="O3596" s="55">
        <x:f t="shared" si="668"/>
        <x:v>106046</x:v>
      </x:c>
      <x:c r="P3596" s="55">
        <x:f t="shared" si="669"/>
        <x:v>22440</x:v>
      </x:c>
      <x:c r="Q3596" s="55">
        <x:f t="shared" si="670"/>
        <x:v>46184.773892916142</x:v>
      </x:c>
      <x:c r="R3596" s="55">
        <x:f t="shared" si="671"/>
        <x:v>17421.226107083858</x:v>
      </x:c>
      <x:c r="S3596" s="1" t="str">
        <x:f t="shared" si="672"/>
        <x:v>YES</x:v>
      </x:c>
      <x:c r="T3596" s="1">
        <x:f t="shared" si="673"/>
        <x:v>17421.226107083858</x:v>
      </x:c>
    </x:row>
    <x:row r="3597">
      <x:c r="A3597" s="1"/>
      <x:c r="B3597" s="1"/>
      <x:c r="C3597" s="1"/>
      <x:c r="D3597" s="1"/>
      <x:c r="E3597" s="1"/>
      <x:c r="F3597" s="1"/>
      <x:c r="G3597" s="1"/>
      <x:c r="H3597" s="1"/>
      <x:c r="I3597" s="53">
        <x:f t="shared" si="662"/>
        <x:v>5</x:v>
      </x:c>
      <x:c r="J3597" s="53">
        <x:f t="shared" si="663"/>
        <x:v>9</x:v>
      </x:c>
      <x:c r="K3597" s="53">
        <x:f t="shared" si="664"/>
        <x:v>17</x:v>
      </x:c>
      <x:c r="L3597" s="53">
        <x:f t="shared" si="665"/>
        <x:v>31</x:v>
      </x:c>
      <x:c r="M3597" s="54">
        <x:f t="shared" si="666"/>
        <x:v>2006.8031996785103</x:v>
      </x:c>
      <x:c r="N3597" s="54">
        <x:f t="shared" si="667"/>
        <x:v>0.89361333311007662</x:v>
      </x:c>
      <x:c r="O3597" s="55">
        <x:f t="shared" si="668"/>
        <x:v>108746</x:v>
      </x:c>
      <x:c r="P3597" s="55">
        <x:f t="shared" si="669"/>
        <x:v>23320</x:v>
      </x:c>
      <x:c r="Q3597" s="55">
        <x:f t="shared" si="670"/>
        <x:v>47340.333327751912</x:v>
      </x:c>
      <x:c r="R3597" s="55">
        <x:f t="shared" si="671"/>
        <x:v>18085.666672248088</x:v>
      </x:c>
      <x:c r="S3597" s="1" t="str">
        <x:f t="shared" si="672"/>
        <x:v>YES</x:v>
      </x:c>
      <x:c r="T3597" s="1">
        <x:f t="shared" si="673"/>
        <x:v>18085.666672248088</x:v>
      </x:c>
    </x:row>
    <x:row r="3598">
      <x:c r="A3598" s="1"/>
      <x:c r="B3598" s="1"/>
      <x:c r="C3598" s="1"/>
      <x:c r="D3598" s="1"/>
      <x:c r="E3598" s="1"/>
      <x:c r="F3598" s="1"/>
      <x:c r="G3598" s="1"/>
      <x:c r="H3598" s="1"/>
      <x:c r="I3598" s="53">
        <x:f t="shared" si="662"/>
        <x:v>5</x:v>
      </x:c>
      <x:c r="J3598" s="53">
        <x:f t="shared" si="663"/>
        <x:v>9</x:v>
      </x:c>
      <x:c r="K3598" s="53">
        <x:f t="shared" si="664"/>
        <x:v>18</x:v>
      </x:c>
      <x:c r="L3598" s="53">
        <x:f t="shared" si="665"/>
        <x:v>32</x:v>
      </x:c>
      <x:c r="M3598" s="54">
        <x:f t="shared" si="666"/>
        <x:v>2074.8901911370976</x:v>
      </x:c>
      <x:c r="N3598" s="54">
        <x:f t="shared" si="667"/>
        <x:v>0.94089596606742887</x:v>
      </x:c>
      <x:c r="O3598" s="55">
        <x:f t="shared" si="668"/>
        <x:v>111446</x:v>
      </x:c>
      <x:c r="P3598" s="55">
        <x:f t="shared" si="669"/>
        <x:v>24200</x:v>
      </x:c>
      <x:c r="Q3598" s="55">
        <x:f t="shared" si="670"/>
        <x:v>48522.39915168572</x:v>
      </x:c>
      <x:c r="R3598" s="55">
        <x:f t="shared" si="671"/>
        <x:v>18723.60084831428</x:v>
      </x:c>
      <x:c r="S3598" s="1" t="str">
        <x:f t="shared" si="672"/>
        <x:v>YES</x:v>
      </x:c>
      <x:c r="T3598" s="1">
        <x:f t="shared" si="673"/>
        <x:v>18723.60084831428</x:v>
      </x:c>
    </x:row>
    <x:row r="3599">
      <x:c r="A3599" s="1"/>
      <x:c r="B3599" s="1"/>
      <x:c r="C3599" s="1"/>
      <x:c r="D3599" s="1"/>
      <x:c r="E3599" s="1"/>
      <x:c r="F3599" s="1"/>
      <x:c r="G3599" s="1"/>
      <x:c r="H3599" s="1"/>
      <x:c r="I3599" s="53">
        <x:f t="shared" si="662"/>
        <x:v>5</x:v>
      </x:c>
      <x:c r="J3599" s="53">
        <x:f t="shared" si="663"/>
        <x:v>9</x:v>
      </x:c>
      <x:c r="K3599" s="53">
        <x:f t="shared" si="664"/>
        <x:v>19</x:v>
      </x:c>
      <x:c r="L3599" s="53">
        <x:f t="shared" si="665"/>
        <x:v>33</x:v>
      </x:c>
      <x:c r="M3599" s="54">
        <x:f t="shared" si="666"/>
        <x:v>2144.5317197731192</x:v>
      </x:c>
      <x:c r="N3599" s="54">
        <x:f t="shared" si="667"/>
        <x:v>0.98925813873133284</x:v>
      </x:c>
      <x:c r="O3599" s="55">
        <x:f t="shared" si="668"/>
        <x:v>114146</x:v>
      </x:c>
      <x:c r="P3599" s="55">
        <x:f t="shared" si="669"/>
        <x:v>25080</x:v>
      </x:c>
      <x:c r="Q3599" s="55">
        <x:f t="shared" si="670"/>
        <x:v>49731.453468283318</x:v>
      </x:c>
      <x:c r="R3599" s="55">
        <x:f t="shared" si="671"/>
        <x:v>19334.546531716682</x:v>
      </x:c>
      <x:c r="S3599" s="1" t="str">
        <x:f t="shared" si="672"/>
        <x:v>YES</x:v>
      </x:c>
      <x:c r="T3599" s="1">
        <x:f t="shared" si="673"/>
        <x:v>19334.546531716682</x:v>
      </x:c>
    </x:row>
    <x:row r="3600">
      <x:c r="A3600" s="1"/>
      <x:c r="B3600" s="1"/>
      <x:c r="C3600" s="1"/>
      <x:c r="D3600" s="1"/>
      <x:c r="E3600" s="1"/>
      <x:c r="F3600" s="1"/>
      <x:c r="G3600" s="1"/>
      <x:c r="H3600" s="1"/>
      <x:c r="I3600" s="53">
        <x:f t="shared" si="662"/>
        <x:v>5</x:v>
      </x:c>
      <x:c r="J3600" s="53">
        <x:f t="shared" si="663"/>
        <x:v>9</x:v>
      </x:c>
      <x:c r="K3600" s="53">
        <x:f t="shared" si="664"/>
        <x:v>20</x:v>
      </x:c>
      <x:c r="L3600" s="53">
        <x:f t="shared" si="665"/>
        <x:v>34</x:v>
      </x:c>
      <x:c r="M3600" s="54">
        <x:f t="shared" si="666"/>
        <x:v>2215.7560104235963</x:v>
      </x:c>
      <x:c r="N3600" s="54">
        <x:f t="shared" si="667"/>
        <x:v>1.0387194516830529</x:v>
      </x:c>
      <x:c r="O3600" s="55">
        <x:f t="shared" si="668"/>
        <x:v>116846</x:v>
      </x:c>
      <x:c r="P3600" s="55">
        <x:f t="shared" si="669"/>
        <x:v>25960</x:v>
      </x:c>
      <x:c r="Q3600" s="55">
        <x:f t="shared" si="670"/>
        <x:v>50967.986292076326</x:v>
      </x:c>
      <x:c r="R3600" s="55">
        <x:f t="shared" si="671"/>
        <x:v>19918.013707923674</x:v>
      </x:c>
      <x:c r="S3600" s="1" t="str">
        <x:f t="shared" si="672"/>
        <x:v>YES</x:v>
      </x:c>
      <x:c r="T3600" s="1">
        <x:f t="shared" si="673"/>
        <x:v>19918.013707923674</x:v>
      </x:c>
    </x:row>
    <x:row r="3601">
      <x:c r="A3601" s="1"/>
      <x:c r="B3601" s="1"/>
      <x:c r="C3601" s="1"/>
      <x:c r="D3601" s="1"/>
      <x:c r="E3601" s="1"/>
      <x:c r="F3601" s="1"/>
      <x:c r="G3601" s="1"/>
      <x:c r="H3601" s="1"/>
      <x:c r="I3601" s="53">
        <x:f t="shared" si="662"/>
        <x:v>5</x:v>
      </x:c>
      <x:c r="J3601" s="53">
        <x:f t="shared" si="663"/>
        <x:v>9</x:v>
      </x:c>
      <x:c r="K3601" s="53">
        <x:f t="shared" si="664"/>
        <x:v>21</x:v>
      </x:c>
      <x:c r="L3601" s="53">
        <x:f t="shared" si="665"/>
        <x:v>35</x:v>
      </x:c>
      <x:c r="M3601" s="54">
        <x:f t="shared" si="666"/>
        <x:v>2288.59175065004</x:v>
      </x:c>
      <x:c r="N3601" s="54">
        <x:f t="shared" si="667"/>
        <x:v>1.0892998268403056</x:v>
      </x:c>
      <x:c r="O3601" s="55">
        <x:f t="shared" si="668"/>
        <x:v>119546</x:v>
      </x:c>
      <x:c r="P3601" s="55">
        <x:f t="shared" si="669"/>
        <x:v>26840</x:v>
      </x:c>
      <x:c r="Q3601" s="55">
        <x:f t="shared" si="670"/>
        <x:v>52232.495671007637</x:v>
      </x:c>
      <x:c r="R3601" s="55">
        <x:f t="shared" si="671"/>
        <x:v>20473.504328992363</x:v>
      </x:c>
      <x:c r="S3601" s="1" t="str">
        <x:f t="shared" si="672"/>
        <x:v>YES</x:v>
      </x:c>
      <x:c r="T3601" s="1">
        <x:f t="shared" si="673"/>
        <x:v>20473.504328992363</x:v>
      </x:c>
    </x:row>
    <x:row r="3602">
      <x:c r="A3602" s="1"/>
      <x:c r="B3602" s="1"/>
      <x:c r="C3602" s="1"/>
      <x:c r="D3602" s="1"/>
      <x:c r="E3602" s="1"/>
      <x:c r="F3602" s="1"/>
      <x:c r="G3602" s="1"/>
      <x:c r="H3602" s="1"/>
      <x:c r="I3602" s="53">
        <x:f t="shared" si="662"/>
        <x:v>5</x:v>
      </x:c>
      <x:c r="J3602" s="53">
        <x:f t="shared" si="663"/>
        <x:v>9</x:v>
      </x:c>
      <x:c r="K3602" s="53">
        <x:f t="shared" si="664"/>
        <x:v>22</x:v>
      </x:c>
      <x:c r="L3602" s="53">
        <x:f t="shared" si="665"/>
        <x:v>36</x:v>
      </x:c>
      <x:c r="M3602" s="54">
        <x:f t="shared" si="666"/>
        <x:v>2363.0680978964365</x:v>
      </x:c>
      <x:c r="N3602" s="54">
        <x:f t="shared" si="667"/>
        <x:v>1.1410195124280809</x:v>
      </x:c>
      <x:c r="O3602" s="55">
        <x:f t="shared" si="668"/>
        <x:v>122246</x:v>
      </x:c>
      <x:c r="P3602" s="55">
        <x:f t="shared" si="669"/>
        <x:v>27720</x:v>
      </x:c>
      <x:c r="Q3602" s="55">
        <x:f t="shared" si="670"/>
        <x:v>53525.487810702019</x:v>
      </x:c>
      <x:c r="R3602" s="55">
        <x:f t="shared" si="671"/>
        <x:v>21000.512189297981</x:v>
      </x:c>
      <x:c r="S3602" s="1" t="str">
        <x:f t="shared" si="672"/>
        <x:v>YES</x:v>
      </x:c>
      <x:c r="T3602" s="1">
        <x:f t="shared" si="673"/>
        <x:v>21000.512189297981</x:v>
      </x:c>
    </x:row>
    <x:row r="3603">
      <x:c r="A3603" s="1"/>
      <x:c r="B3603" s="1"/>
      <x:c r="C3603" s="1"/>
      <x:c r="D3603" s="1"/>
      <x:c r="E3603" s="1"/>
      <x:c r="F3603" s="1"/>
      <x:c r="G3603" s="1"/>
      <x:c r="H3603" s="1"/>
      <x:c r="I3603" s="53">
        <x:f t="shared" si="662"/>
        <x:v>5</x:v>
      </x:c>
      <x:c r="J3603" s="53">
        <x:f t="shared" si="663"/>
        <x:v>9</x:v>
      </x:c>
      <x:c r="K3603" s="53">
        <x:f t="shared" si="664"/>
        <x:v>23</x:v>
      </x:c>
      <x:c r="L3603" s="53">
        <x:f t="shared" si="665"/>
        <x:v>37</x:v>
      </x:c>
      <x:c r="M3603" s="54">
        <x:f t="shared" si="666"/>
        <x:v>2439.2146867538731</x:v>
      </x:c>
      <x:c r="N3603" s="54">
        <x:f t="shared" si="667"/>
        <x:v>1.193899088023523</x:v>
      </x:c>
      <x:c r="O3603" s="55">
        <x:f t="shared" si="668"/>
        <x:v>124946</x:v>
      </x:c>
      <x:c r="P3603" s="55">
        <x:f t="shared" si="669"/>
        <x:v>28600</x:v>
      </x:c>
      <x:c r="Q3603" s="55">
        <x:f t="shared" si="670"/>
        <x:v>54847.477200588073</x:v>
      </x:c>
      <x:c r="R3603" s="55">
        <x:f t="shared" si="671"/>
        <x:v>21498.522799411927</x:v>
      </x:c>
      <x:c r="S3603" s="1" t="str">
        <x:f t="shared" si="672"/>
        <x:v>YES</x:v>
      </x:c>
      <x:c r="T3603" s="1">
        <x:f t="shared" si="673"/>
        <x:v>21498.522799411927</x:v>
      </x:c>
    </x:row>
    <x:row r="3604">
      <x:c r="A3604" s="1"/>
      <x:c r="B3604" s="1"/>
      <x:c r="C3604" s="1"/>
      <x:c r="D3604" s="1"/>
      <x:c r="E3604" s="1"/>
      <x:c r="F3604" s="1"/>
      <x:c r="G3604" s="1"/>
      <x:c r="H3604" s="1"/>
      <x:c r="I3604" s="53">
        <x:f t="shared" si="662"/>
        <x:v>5</x:v>
      </x:c>
      <x:c r="J3604" s="53">
        <x:f t="shared" si="663"/>
        <x:v>9</x:v>
      </x:c>
      <x:c r="K3604" s="53">
        <x:f t="shared" si="664"/>
        <x:v>24</x:v>
      </x:c>
      <x:c r="L3604" s="53">
        <x:f t="shared" si="665"/>
        <x:v>38</x:v>
      </x:c>
      <x:c r="M3604" s="54">
        <x:f t="shared" si="666"/>
        <x:v>2517.0616363333688</x:v>
      </x:c>
      <x:c r="N3604" s="54">
        <x:f t="shared" si="667"/>
        <x:v>1.2479594696759506</x:v>
      </x:c>
      <x:c r="O3604" s="55">
        <x:f t="shared" si="668"/>
        <x:v>127646</x:v>
      </x:c>
      <x:c r="P3604" s="55">
        <x:f t="shared" si="669"/>
        <x:v>29480</x:v>
      </x:c>
      <x:c r="Q3604" s="55">
        <x:f t="shared" si="670"/>
        <x:v>56198.986741898763</x:v>
      </x:c>
      <x:c r="R3604" s="55">
        <x:f t="shared" si="671"/>
        <x:v>21967.013258101237</x:v>
      </x:c>
      <x:c r="S3604" s="1" t="str">
        <x:f t="shared" si="672"/>
        <x:v>YES</x:v>
      </x:c>
      <x:c r="T3604" s="1">
        <x:f t="shared" si="673"/>
        <x:v>21967.013258101237</x:v>
      </x:c>
    </x:row>
    <x:row r="3605">
      <x:c r="A3605" s="1"/>
      <x:c r="B3605" s="1"/>
      <x:c r="C3605" s="1"/>
      <x:c r="D3605" s="1"/>
      <x:c r="E3605" s="1"/>
      <x:c r="F3605" s="1"/>
      <x:c r="G3605" s="1"/>
      <x:c r="H3605" s="1"/>
      <x:c r="I3605" s="53">
        <x:f t="shared" si="662"/>
        <x:v>5</x:v>
      </x:c>
      <x:c r="J3605" s="53">
        <x:f t="shared" si="663"/>
        <x:v>9</x:v>
      </x:c>
      <x:c r="K3605" s="53">
        <x:f t="shared" si="664"/>
        <x:v>25</x:v>
      </x:c>
      <x:c r="L3605" s="53">
        <x:f t="shared" si="665"/>
        <x:v>39</x:v>
      </x:c>
      <x:c r="M3605" s="54">
        <x:f t="shared" si="666"/>
        <x:v>2596.6395577484664</x:v>
      </x:c>
      <x:c r="N3605" s="54">
        <x:f t="shared" si="667"/>
        <x:v>1.3032219151031017</x:v>
      </x:c>
      <x:c r="O3605" s="55">
        <x:f t="shared" si="668"/>
        <x:v>130346</x:v>
      </x:c>
      <x:c r="P3605" s="55">
        <x:f t="shared" si="669"/>
        <x:v>30360</x:v>
      </x:c>
      <x:c r="Q3605" s="55">
        <x:f t="shared" si="670"/>
        <x:v>57580.547877577541</x:v>
      </x:c>
      <x:c r="R3605" s="55">
        <x:f t="shared" si="671"/>
        <x:v>22405.452122422459</x:v>
      </x:c>
      <x:c r="S3605" s="1" t="str">
        <x:f t="shared" si="672"/>
        <x:v>YES</x:v>
      </x:c>
      <x:c r="T3605" s="1">
        <x:f t="shared" si="673"/>
        <x:v>22405.452122422459</x:v>
      </x:c>
    </x:row>
    <x:row r="3606">
      <x:c r="A3606" s="1"/>
      <x:c r="B3606" s="1"/>
      <x:c r="C3606" s="1"/>
      <x:c r="D3606" s="1"/>
      <x:c r="E3606" s="1"/>
      <x:c r="F3606" s="1"/>
      <x:c r="G3606" s="1"/>
      <x:c r="H3606" s="1"/>
      <x:c r="I3606" s="53">
        <x:f t="shared" si="662"/>
        <x:v>5</x:v>
      </x:c>
      <x:c r="J3606" s="53">
        <x:f t="shared" si="663"/>
        <x:v>9</x:v>
      </x:c>
      <x:c r="K3606" s="53">
        <x:f t="shared" si="664"/>
        <x:v>26</x:v>
      </x:c>
      <x:c r="L3606" s="53">
        <x:f t="shared" si="665"/>
        <x:v>40</x:v>
      </x:c>
      <x:c r="M3606" s="54">
        <x:f t="shared" si="666"/>
        <x:v>2677.9795617091841</x:v>
      </x:c>
      <x:c r="N3606" s="54">
        <x:f t="shared" si="667"/>
        <x:v>1.3597080289647112</x:v>
      </x:c>
      <x:c r="O3606" s="55">
        <x:f t="shared" si="668"/>
        <x:v>133046</x:v>
      </x:c>
      <x:c r="P3606" s="55">
        <x:f t="shared" si="669"/>
        <x:v>31240</x:v>
      </x:c>
      <x:c r="Q3606" s="55">
        <x:f t="shared" si="670"/>
        <x:v>58992.700724117778</x:v>
      </x:c>
      <x:c r="R3606" s="55">
        <x:f t="shared" si="671"/>
        <x:v>22813.299275882222</x:v>
      </x:c>
      <x:c r="S3606" s="1" t="str">
        <x:f t="shared" si="672"/>
        <x:v>YES</x:v>
      </x:c>
      <x:c r="T3606" s="1">
        <x:f t="shared" si="673"/>
        <x:v>22813.299275882222</x:v>
      </x:c>
    </x:row>
    <x:row r="3607">
      <x:c r="A3607" s="1"/>
      <x:c r="B3607" s="1"/>
      <x:c r="C3607" s="1"/>
      <x:c r="D3607" s="1"/>
      <x:c r="E3607" s="1"/>
      <x:c r="F3607" s="1"/>
      <x:c r="G3607" s="1"/>
      <x:c r="H3607" s="1"/>
      <x:c r="I3607" s="53">
        <x:f t="shared" si="662"/>
        <x:v>5</x:v>
      </x:c>
      <x:c r="J3607" s="53">
        <x:f t="shared" si="663"/>
        <x:v>9</x:v>
      </x:c>
      <x:c r="K3607" s="53">
        <x:f t="shared" si="664"/>
        <x:v>27</x:v>
      </x:c>
      <x:c r="L3607" s="53">
        <x:f t="shared" si="665"/>
        <x:v>41</x:v>
      </x:c>
      <x:c r="M3607" s="54">
        <x:f t="shared" si="666"/>
        <x:v>2761.113266228941</x:v>
      </x:c>
      <x:c r="N3607" s="54">
        <x:f t="shared" si="667"/>
        <x:v>1.4174397682145423</x:v>
      </x:c>
      <x:c r="O3607" s="55">
        <x:f t="shared" si="668"/>
        <x:v>135746</x:v>
      </x:c>
      <x:c r="P3607" s="55">
        <x:f t="shared" si="669"/>
        <x:v>32120</x:v>
      </x:c>
      <x:c r="Q3607" s="55">
        <x:f t="shared" si="670"/>
        <x:v>60435.99420536356</x:v>
      </x:c>
      <x:c r="R3607" s="55">
        <x:f t="shared" si="671"/>
        <x:v>23190.00579463644</x:v>
      </x:c>
      <x:c r="S3607" s="1" t="str">
        <x:f t="shared" si="672"/>
        <x:v>YES</x:v>
      </x:c>
      <x:c r="T3607" s="1">
        <x:f t="shared" si="673"/>
        <x:v>23190.00579463644</x:v>
      </x:c>
    </x:row>
    <x:row r="3608">
      <x:c r="A3608" s="1"/>
      <x:c r="B3608" s="1"/>
      <x:c r="C3608" s="1"/>
      <x:c r="D3608" s="1"/>
      <x:c r="E3608" s="1"/>
      <x:c r="F3608" s="1"/>
      <x:c r="G3608" s="1"/>
      <x:c r="H3608" s="1"/>
      <x:c r="I3608" s="53">
        <x:f t="shared" si="662"/>
        <x:v>5</x:v>
      </x:c>
      <x:c r="J3608" s="53">
        <x:f t="shared" si="663"/>
        <x:v>9</x:v>
      </x:c>
      <x:c r="K3608" s="53">
        <x:f t="shared" si="664"/>
        <x:v>28</x:v>
      </x:c>
      <x:c r="L3608" s="53">
        <x:f t="shared" si="665"/>
        <x:v>42</x:v>
      </x:c>
      <x:c r="M3608" s="54">
        <x:f t="shared" si="666"/>
        <x:v>2846.0728044460948</x:v>
      </x:c>
      <x:c r="N3608" s="54">
        <x:f t="shared" si="667"/>
        <x:v>1.4764394475320102</x:v>
      </x:c>
      <x:c r="O3608" s="55">
        <x:f t="shared" si="668"/>
        <x:v>138446</x:v>
      </x:c>
      <x:c r="P3608" s="55">
        <x:f t="shared" si="669"/>
        <x:v>33000</x:v>
      </x:c>
      <x:c r="Q3608" s="55">
        <x:f t="shared" si="670"/>
        <x:v>61910.986188300252</x:v>
      </x:c>
      <x:c r="R3608" s="55">
        <x:f t="shared" si="671"/>
        <x:v>23535.013811699748</x:v>
      </x:c>
      <x:c r="S3608" s="1" t="str">
        <x:f t="shared" si="672"/>
        <x:v>YES</x:v>
      </x:c>
      <x:c r="T3608" s="1">
        <x:f t="shared" si="673"/>
        <x:v>23535.013811699748</x:v>
      </x:c>
    </x:row>
    <x:row r="3609">
      <x:c r="A3609" s="1"/>
      <x:c r="B3609" s="1"/>
      <x:c r="C3609" s="1"/>
      <x:c r="D3609" s="1"/>
      <x:c r="E3609" s="1"/>
      <x:c r="F3609" s="1"/>
      <x:c r="G3609" s="1"/>
      <x:c r="H3609" s="1"/>
      <x:c r="I3609" s="53">
        <x:f t="shared" si="662"/>
        <x:v>5</x:v>
      </x:c>
      <x:c r="J3609" s="53">
        <x:f t="shared" si="663"/>
        <x:v>9</x:v>
      </x:c>
      <x:c r="K3609" s="53">
        <x:f t="shared" si="664"/>
        <x:v>29</x:v>
      </x:c>
      <x:c r="L3609" s="53">
        <x:f t="shared" si="665"/>
        <x:v>43</x:v>
      </x:c>
      <x:c r="M3609" s="54">
        <x:f t="shared" si="666"/>
        <x:v>2932.8908325617481</x:v>
      </x:c>
      <x:c r="N3609" s="54">
        <x:f t="shared" si="667"/>
        <x:v>1.5367297448345474</x:v>
      </x:c>
      <x:c r="O3609" s="55">
        <x:f t="shared" si="668"/>
        <x:v>141146</x:v>
      </x:c>
      <x:c r="P3609" s="55">
        <x:f t="shared" si="669"/>
        <x:v>33880</x:v>
      </x:c>
      <x:c r="Q3609" s="55">
        <x:f t="shared" si="670"/>
        <x:v>63418.243620863679</x:v>
      </x:c>
      <x:c r="R3609" s="55">
        <x:f t="shared" si="671"/>
        <x:v>23847.756379136321</x:v>
      </x:c>
      <x:c r="S3609" s="1" t="str">
        <x:f t="shared" si="672"/>
        <x:v>YES</x:v>
      </x:c>
      <x:c r="T3609" s="1">
        <x:f t="shared" si="673"/>
        <x:v>23847.756379136321</x:v>
      </x:c>
    </x:row>
    <x:row r="3610">
      <x:c r="A3610" s="1"/>
      <x:c r="B3610" s="1"/>
      <x:c r="C3610" s="1"/>
      <x:c r="D3610" s="1"/>
      <x:c r="E3610" s="1"/>
      <x:c r="F3610" s="1"/>
      <x:c r="G3610" s="1"/>
      <x:c r="H3610" s="1"/>
      <x:c r="I3610" s="53">
        <x:f t="shared" si="662"/>
        <x:v>5</x:v>
      </x:c>
      <x:c r="J3610" s="53">
        <x:f t="shared" si="663"/>
        <x:v>9</x:v>
      </x:c>
      <x:c r="K3610" s="53">
        <x:f t="shared" si="664"/>
        <x:v>30</x:v>
      </x:c>
      <x:c r="L3610" s="53">
        <x:f t="shared" si="665"/>
        <x:v>44</x:v>
      </x:c>
      <x:c r="M3610" s="54">
        <x:f t="shared" si="666"/>
        <x:v>3021.6005378955188</x:v>
      </x:c>
      <x:c r="N3610" s="54">
        <x:f t="shared" si="667"/>
        <x:v>1.5983337068718879</x:v>
      </x:c>
      <x:c r="O3610" s="55">
        <x:f t="shared" si="668"/>
        <x:v>143846</x:v>
      </x:c>
      <x:c r="P3610" s="55">
        <x:f t="shared" si="669"/>
        <x:v>34760</x:v>
      </x:c>
      <x:c r="Q3610" s="55">
        <x:f t="shared" si="670"/>
        <x:v>64958.342671797196</x:v>
      </x:c>
      <x:c r="R3610" s="55">
        <x:f t="shared" si="671"/>
        <x:v>24127.657328202804</x:v>
      </x:c>
      <x:c r="S3610" s="1" t="str">
        <x:f t="shared" si="672"/>
        <x:v>YES</x:v>
      </x:c>
      <x:c r="T3610" s="1">
        <x:f t="shared" si="673"/>
        <x:v>24127.657328202804</x:v>
      </x:c>
    </x:row>
    <x:row r="3611">
      <x:c r="A3611" s="1"/>
      <x:c r="B3611" s="1"/>
      <x:c r="C3611" s="1"/>
      <x:c r="D3611" s="1"/>
      <x:c r="E3611" s="1"/>
      <x:c r="F3611" s="1"/>
      <x:c r="G3611" s="1"/>
      <x:c r="H3611" s="1"/>
      <x:c r="I3611" s="53">
        <x:f t="shared" si="662"/>
        <x:v>5</x:v>
      </x:c>
      <x:c r="J3611" s="53">
        <x:f t="shared" si="663"/>
        <x:v>10</x:v>
      </x:c>
      <x:c r="K3611" s="53">
        <x:f t="shared" si="664"/>
        <x:v>0</x:v>
      </x:c>
      <x:c r="L3611" s="53">
        <x:f t="shared" si="665"/>
        <x:v>15</x:v>
      </x:c>
      <x:c r="M3611" s="54">
        <x:f t="shared" si="666"/>
        <x:v>1108.7548632589073</x:v>
      </x:c>
      <x:c r="N3611" s="54">
        <x:f t="shared" si="667"/>
        <x:v>0.26996865504090789</x:v>
      </x:c>
      <x:c r="O3611" s="55">
        <x:f t="shared" si="668"/>
        <x:v>64940</x:v>
      </x:c>
      <x:c r="P3611" s="55">
        <x:f t="shared" si="669"/>
        <x:v>8800</x:v>
      </x:c>
      <x:c r="Q3611" s="55">
        <x:f t="shared" si="670"/>
        <x:v>31749.216376022698</x:v>
      </x:c>
      <x:c r="R3611" s="55">
        <x:f t="shared" si="671"/>
        <x:v>4390.7836239773023</x:v>
      </x:c>
      <x:c r="S3611" s="1" t="str">
        <x:f t="shared" si="672"/>
        <x:v>YES</x:v>
      </x:c>
      <x:c r="T3611" s="1">
        <x:f t="shared" si="673"/>
        <x:v>4390.7836239773023</x:v>
      </x:c>
    </x:row>
    <x:row r="3612">
      <x:c r="A3612" s="1"/>
      <x:c r="B3612" s="1"/>
      <x:c r="C3612" s="1"/>
      <x:c r="D3612" s="1"/>
      <x:c r="E3612" s="1"/>
      <x:c r="F3612" s="1"/>
      <x:c r="G3612" s="1"/>
      <x:c r="H3612" s="1"/>
      <x:c r="I3612" s="53">
        <x:f t="shared" si="662"/>
        <x:v>5</x:v>
      </x:c>
      <x:c r="J3612" s="53">
        <x:f t="shared" si="663"/>
        <x:v>10</x:v>
      </x:c>
      <x:c r="K3612" s="53">
        <x:f t="shared" si="664"/>
        <x:v>1</x:v>
      </x:c>
      <x:c r="L3612" s="53">
        <x:f t="shared" si="665"/>
        <x:v>16</x:v>
      </x:c>
      <x:c r="M3612" s="54">
        <x:f t="shared" si="666"/>
        <x:v>1154.3173632589073</x:v>
      </x:c>
      <x:c r="N3612" s="54">
        <x:f t="shared" si="667"/>
        <x:v>0.30160928004090787</x:v>
      </x:c>
      <x:c r="O3612" s="55">
        <x:f t="shared" si="668"/>
        <x:v>67640</x:v>
      </x:c>
      <x:c r="P3612" s="55">
        <x:f t="shared" si="669"/>
        <x:v>9680</x:v>
      </x:c>
      <x:c r="Q3612" s="55">
        <x:f t="shared" si="670"/>
        <x:v>32540.232001022698</x:v>
      </x:c>
      <x:c r="R3612" s="55">
        <x:f t="shared" si="671"/>
        <x:v>5419.7679989773023</x:v>
      </x:c>
      <x:c r="S3612" s="1" t="str">
        <x:f t="shared" si="672"/>
        <x:v>YES</x:v>
      </x:c>
      <x:c r="T3612" s="1">
        <x:f t="shared" si="673"/>
        <x:v>5419.7679989773023</x:v>
      </x:c>
    </x:row>
    <x:row r="3613">
      <x:c r="A3613" s="1"/>
      <x:c r="B3613" s="1"/>
      <x:c r="C3613" s="1"/>
      <x:c r="D3613" s="1"/>
      <x:c r="E3613" s="1"/>
      <x:c r="F3613" s="1"/>
      <x:c r="G3613" s="1"/>
      <x:c r="H3613" s="1"/>
      <x:c r="I3613" s="53">
        <x:f t="shared" si="662"/>
        <x:v>5</x:v>
      </x:c>
      <x:c r="J3613" s="53">
        <x:f t="shared" si="663"/>
        <x:v>10</x:v>
      </x:c>
      <x:c r="K3613" s="53">
        <x:f t="shared" si="664"/>
        <x:v>2</x:v>
      </x:c>
      <x:c r="L3613" s="53">
        <x:f t="shared" si="665"/>
        <x:v>17</x:v>
      </x:c>
      <x:c r="M3613" s="54">
        <x:f t="shared" si="666"/>
        <x:v>1201.0189257589072</x:v>
      </x:c>
      <x:c r="N3613" s="54">
        <x:f t="shared" si="667"/>
        <x:v>0.33404092066590779</x:v>
      </x:c>
      <x:c r="O3613" s="55">
        <x:f t="shared" si="668"/>
        <x:v>70340</x:v>
      </x:c>
      <x:c r="P3613" s="55">
        <x:f t="shared" si="669"/>
        <x:v>10560</x:v>
      </x:c>
      <x:c r="Q3613" s="55">
        <x:f t="shared" si="670"/>
        <x:v>33351.023016647698</x:v>
      </x:c>
      <x:c r="R3613" s="55">
        <x:f t="shared" si="671"/>
        <x:v>6428.9769833523023</x:v>
      </x:c>
      <x:c r="S3613" s="1" t="str">
        <x:f t="shared" si="672"/>
        <x:v>YES</x:v>
      </x:c>
      <x:c r="T3613" s="1">
        <x:f t="shared" si="673"/>
        <x:v>6428.9769833523023</x:v>
      </x:c>
    </x:row>
    <x:row r="3614">
      <x:c r="A3614" s="1"/>
      <x:c r="B3614" s="1"/>
      <x:c r="C3614" s="1"/>
      <x:c r="D3614" s="1"/>
      <x:c r="E3614" s="1"/>
      <x:c r="F3614" s="1"/>
      <x:c r="G3614" s="1"/>
      <x:c r="H3614" s="1"/>
      <x:c r="I3614" s="53">
        <x:f t="shared" si="662"/>
        <x:v>5</x:v>
      </x:c>
      <x:c r="J3614" s="53">
        <x:f t="shared" si="663"/>
        <x:v>10</x:v>
      </x:c>
      <x:c r="K3614" s="53">
        <x:f t="shared" si="664"/>
        <x:v>3</x:v>
      </x:c>
      <x:c r="L3614" s="53">
        <x:f t="shared" si="665"/>
        <x:v>18</x:v>
      </x:c>
      <x:c r="M3614" s="54">
        <x:f t="shared" si="666"/>
        <x:v>1248.8809081807824</x:v>
      </x:c>
      <x:c r="N3614" s="54">
        <x:f t="shared" si="667"/>
        <x:v>0.36727840845887666</x:v>
      </x:c>
      <x:c r="O3614" s="55">
        <x:f t="shared" si="668"/>
        <x:v>73040</x:v>
      </x:c>
      <x:c r="P3614" s="55">
        <x:f t="shared" si="669"/>
        <x:v>11440</x:v>
      </x:c>
      <x:c r="Q3614" s="55">
        <x:f t="shared" si="670"/>
        <x:v>34181.960211471916</x:v>
      </x:c>
      <x:c r="R3614" s="55">
        <x:f t="shared" si="671"/>
        <x:v>7418.0397885280836</x:v>
      </x:c>
      <x:c r="S3614" s="1" t="str">
        <x:f t="shared" si="672"/>
        <x:v>YES</x:v>
      </x:c>
      <x:c r="T3614" s="1">
        <x:f t="shared" si="673"/>
        <x:v>7418.0397885280836</x:v>
      </x:c>
    </x:row>
    <x:row r="3615">
      <x:c r="A3615" s="1"/>
      <x:c r="B3615" s="1"/>
      <x:c r="C3615" s="1"/>
      <x:c r="D3615" s="1"/>
      <x:c r="E3615" s="1"/>
      <x:c r="F3615" s="1"/>
      <x:c r="G3615" s="1"/>
      <x:c r="H3615" s="1"/>
      <x:c r="I3615" s="53">
        <x:f t="shared" si="662"/>
        <x:v>5</x:v>
      </x:c>
      <x:c r="J3615" s="53">
        <x:f t="shared" si="663"/>
        <x:v>10</x:v>
      </x:c>
      <x:c r="K3615" s="53">
        <x:f t="shared" si="664"/>
        <x:v>4</x:v>
      </x:c>
      <x:c r="L3615" s="53">
        <x:f t="shared" si="665"/>
        <x:v>19</x:v>
      </x:c>
      <x:c r="M3615" s="54">
        <x:f t="shared" si="666"/>
        <x:v>1297.9250239034386</x:v>
      </x:c>
      <x:c r="N3615" s="54">
        <x:f t="shared" si="667"/>
        <x:v>0.4013368221551657</x:v>
      </x:c>
      <x:c r="O3615" s="55">
        <x:f t="shared" si="668"/>
        <x:v>75740</x:v>
      </x:c>
      <x:c r="P3615" s="55">
        <x:f t="shared" si="669"/>
        <x:v>12320</x:v>
      </x:c>
      <x:c r="Q3615" s="55">
        <x:f t="shared" si="670"/>
        <x:v>35033.420553879143</x:v>
      </x:c>
      <x:c r="R3615" s="55">
        <x:f t="shared" si="671"/>
        <x:v>8386.579446120857</x:v>
      </x:c>
      <x:c r="S3615" s="1" t="str">
        <x:f t="shared" si="672"/>
        <x:v>YES</x:v>
      </x:c>
      <x:c r="T3615" s="1">
        <x:f t="shared" si="673"/>
        <x:v>8386.579446120857</x:v>
      </x:c>
    </x:row>
    <x:row r="3616">
      <x:c r="A3616" s="1"/>
      <x:c r="B3616" s="1"/>
      <x:c r="C3616" s="1"/>
      <x:c r="D3616" s="1"/>
      <x:c r="E3616" s="1"/>
      <x:c r="F3616" s="1"/>
      <x:c r="G3616" s="1"/>
      <x:c r="H3616" s="1"/>
      <x:c r="I3616" s="53">
        <x:f t="shared" si="662"/>
        <x:v>5</x:v>
      </x:c>
      <x:c r="J3616" s="53">
        <x:f t="shared" si="663"/>
        <x:v>10</x:v>
      </x:c>
      <x:c r="K3616" s="53">
        <x:f t="shared" si="664"/>
        <x:v>5</x:v>
      </x:c>
      <x:c r="L3616" s="53">
        <x:f t="shared" si="665"/>
        <x:v>20</x:v>
      </x:c>
      <x:c r="M3616" s="54">
        <x:f t="shared" si="666"/>
        <x:v>1348.1733478246422</x:v>
      </x:c>
      <x:c r="N3616" s="54">
        <x:f t="shared" si="667"/>
        <x:v>0.43623149154489038</x:v>
      </x:c>
      <x:c r="O3616" s="55">
        <x:f t="shared" si="668"/>
        <x:v>78440</x:v>
      </x:c>
      <x:c r="P3616" s="55">
        <x:f t="shared" si="669"/>
        <x:v>13200</x:v>
      </x:c>
      <x:c r="Q3616" s="55">
        <x:f t="shared" si="670"/>
        <x:v>35905.787288622261</x:v>
      </x:c>
      <x:c r="R3616" s="55">
        <x:f t="shared" si="671"/>
        <x:v>9334.2127113777387</x:v>
      </x:c>
      <x:c r="S3616" s="1" t="str">
        <x:f t="shared" si="672"/>
        <x:v>YES</x:v>
      </x:c>
      <x:c r="T3616" s="1">
        <x:f t="shared" si="673"/>
        <x:v>9334.2127113777387</x:v>
      </x:c>
    </x:row>
    <x:row r="3617">
      <x:c r="A3617" s="1"/>
      <x:c r="B3617" s="1"/>
      <x:c r="C3617" s="1"/>
      <x:c r="D3617" s="1"/>
      <x:c r="E3617" s="1"/>
      <x:c r="F3617" s="1"/>
      <x:c r="G3617" s="1"/>
      <x:c r="H3617" s="1"/>
      <x:c r="I3617" s="53">
        <x:f t="shared" si="662"/>
        <x:v>5</x:v>
      </x:c>
      <x:c r="J3617" s="53">
        <x:f t="shared" si="663"/>
        <x:v>10</x:v>
      </x:c>
      <x:c r="K3617" s="53">
        <x:f t="shared" si="664"/>
        <x:v>6</x:v>
      </x:c>
      <x:c r="L3617" s="53">
        <x:f t="shared" si="665"/>
        <x:v>21</x:v>
      </x:c>
      <x:c r="M3617" s="54">
        <x:f t="shared" si="666"/>
        <x:v>1399.6483220062751</x:v>
      </x:c>
      <x:c r="N3617" s="54">
        <x:f t="shared" si="667"/>
        <x:v>0.47197800139324658</x:v>
      </x:c>
      <x:c r="O3617" s="55">
        <x:f t="shared" si="668"/>
        <x:v>81140</x:v>
      </x:c>
      <x:c r="P3617" s="55">
        <x:f t="shared" si="669"/>
        <x:v>14080</x:v>
      </x:c>
      <x:c r="Q3617" s="55">
        <x:f t="shared" si="670"/>
        <x:v>36799.450034831163</x:v>
      </x:c>
      <x:c r="R3617" s="55">
        <x:f t="shared" si="671"/>
        <x:v>10260.549965168837</x:v>
      </x:c>
      <x:c r="S3617" s="1" t="str">
        <x:f t="shared" si="672"/>
        <x:v>YES</x:v>
      </x:c>
      <x:c r="T3617" s="1">
        <x:f t="shared" si="673"/>
        <x:v>10260.549965168837</x:v>
      </x:c>
    </x:row>
    <x:row r="3618">
      <x:c r="A3618" s="1"/>
      <x:c r="B3618" s="1"/>
      <x:c r="C3618" s="1"/>
      <x:c r="D3618" s="1"/>
      <x:c r="E3618" s="1"/>
      <x:c r="F3618" s="1"/>
      <x:c r="G3618" s="1"/>
      <x:c r="H3618" s="1"/>
      <x:c r="I3618" s="53">
        <x:f t="shared" si="662"/>
        <x:v>5</x:v>
      </x:c>
      <x:c r="J3618" s="53">
        <x:f t="shared" si="663"/>
        <x:v>10</x:v>
      </x:c>
      <x:c r="K3618" s="53">
        <x:f t="shared" si="664"/>
        <x:v>7</x:v>
      </x:c>
      <x:c r="L3618" s="53">
        <x:f t="shared" si="665"/>
        <x:v>22</x:v>
      </x:c>
      <x:c r="M3618" s="54">
        <x:f t="shared" si="666"/>
        <x:v>1452.3727614042355</x:v>
      </x:c>
      <x:c r="N3618" s="54">
        <x:f t="shared" si="667"/>
        <x:v>0.50859219541960798</x:v>
      </x:c>
      <x:c r="O3618" s="55">
        <x:f t="shared" si="668"/>
        <x:v>83840</x:v>
      </x:c>
      <x:c r="P3618" s="55">
        <x:f t="shared" si="669"/>
        <x:v>14960</x:v>
      </x:c>
      <x:c r="Q3618" s="55">
        <x:f t="shared" si="670"/>
        <x:v>37714.804885490201</x:v>
      </x:c>
      <x:c r="R3618" s="55">
        <x:f t="shared" si="671"/>
        <x:v>11165.195114509799</x:v>
      </x:c>
      <x:c r="S3618" s="1" t="str">
        <x:f t="shared" si="672"/>
        <x:v>YES</x:v>
      </x:c>
      <x:c r="T3618" s="1">
        <x:f t="shared" si="673"/>
        <x:v>11165.195114509799</x:v>
      </x:c>
    </x:row>
    <x:row r="3619">
      <x:c r="A3619" s="1"/>
      <x:c r="B3619" s="1"/>
      <x:c r="C3619" s="1"/>
      <x:c r="D3619" s="1"/>
      <x:c r="E3619" s="1"/>
      <x:c r="F3619" s="1"/>
      <x:c r="G3619" s="1"/>
      <x:c r="H3619" s="1"/>
      <x:c r="I3619" s="53">
        <x:f t="shared" si="662"/>
        <x:v>5</x:v>
      </x:c>
      <x:c r="J3619" s="53">
        <x:f t="shared" si="663"/>
        <x:v>10</x:v>
      </x:c>
      <x:c r="K3619" s="53">
        <x:f t="shared" si="664"/>
        <x:v>8</x:v>
      </x:c>
      <x:c r="L3619" s="53">
        <x:f t="shared" si="665"/>
        <x:v>23</x:v>
      </x:c>
      <x:c r="M3619" s="54">
        <x:f t="shared" si="666"/>
        <x:v>1506.3698596842157</x:v>
      </x:c>
      <x:c r="N3619" s="54">
        <x:f t="shared" si="667"/>
        <x:v>0.54609018033626089</x:v>
      </x:c>
      <x:c r="O3619" s="55">
        <x:f t="shared" si="668"/>
        <x:v>86540</x:v>
      </x:c>
      <x:c r="P3619" s="55">
        <x:f t="shared" si="669"/>
        <x:v>15840</x:v>
      </x:c>
      <x:c r="Q3619" s="55">
        <x:f t="shared" si="670"/>
        <x:v>38652.25450840652</x:v>
      </x:c>
      <x:c r="R3619" s="55">
        <x:f t="shared" si="671"/>
        <x:v>12047.74549159348</x:v>
      </x:c>
      <x:c r="S3619" s="1" t="str">
        <x:f t="shared" si="672"/>
        <x:v>YES</x:v>
      </x:c>
      <x:c r="T3619" s="1">
        <x:f t="shared" si="673"/>
        <x:v>12047.74549159348</x:v>
      </x:c>
    </x:row>
    <x:row r="3620">
      <x:c r="A3620" s="1"/>
      <x:c r="B3620" s="1"/>
      <x:c r="C3620" s="1"/>
      <x:c r="D3620" s="1"/>
      <x:c r="E3620" s="1"/>
      <x:c r="F3620" s="1"/>
      <x:c r="G3620" s="1"/>
      <x:c r="H3620" s="1"/>
      <x:c r="I3620" s="53">
        <x:f t="shared" si="662"/>
        <x:v>5</x:v>
      </x:c>
      <x:c r="J3620" s="53">
        <x:f t="shared" si="663"/>
        <x:v>10</x:v>
      </x:c>
      <x:c r="K3620" s="53">
        <x:f t="shared" si="664"/>
        <x:v>9</x:v>
      </x:c>
      <x:c r="L3620" s="53">
        <x:f t="shared" si="665"/>
        <x:v>24</x:v>
      </x:c>
      <x:c r="M3620" s="54">
        <x:f t="shared" si="666"/>
        <x:v>1561.6631951246102</x:v>
      </x:c>
      <x:c r="N3620" s="54">
        <x:f t="shared" si="667"/>
        <x:v>0.58448832994764599</x:v>
      </x:c>
      <x:c r="O3620" s="55">
        <x:f t="shared" si="668"/>
        <x:v>89240</x:v>
      </x:c>
      <x:c r="P3620" s="55">
        <x:f t="shared" si="669"/>
        <x:v>16720</x:v>
      </x:c>
      <x:c r="Q3620" s="55">
        <x:f t="shared" si="670"/>
        <x:v>39612.208248691153</x:v>
      </x:c>
      <x:c r="R3620" s="55">
        <x:f t="shared" si="671"/>
        <x:v>12907.791751308847</x:v>
      </x:c>
      <x:c r="S3620" s="1" t="str">
        <x:f t="shared" si="672"/>
        <x:v>YES</x:v>
      </x:c>
      <x:c r="T3620" s="1">
        <x:f t="shared" si="673"/>
        <x:v>12907.791751308847</x:v>
      </x:c>
    </x:row>
    <x:row r="3621">
      <x:c r="A3621" s="1"/>
      <x:c r="B3621" s="1"/>
      <x:c r="C3621" s="1"/>
      <x:c r="D3621" s="1"/>
      <x:c r="E3621" s="1"/>
      <x:c r="F3621" s="1"/>
      <x:c r="G3621" s="1"/>
      <x:c r="H3621" s="1"/>
      <x:c r="I3621" s="53">
        <x:f t="shared" si="662"/>
        <x:v>5</x:v>
      </x:c>
      <x:c r="J3621" s="53">
        <x:f t="shared" si="663"/>
        <x:v>10</x:v>
      </x:c>
      <x:c r="K3621" s="53">
        <x:f t="shared" si="664"/>
        <x:v>10</x:v>
      </x:c>
      <x:c r="L3621" s="53">
        <x:f t="shared" si="665"/>
        <x:v>25</x:v>
      </x:c>
      <x:c r="M3621" s="54">
        <x:f t="shared" si="666"/>
        <x:v>1618.2767366078231</x:v>
      </x:c>
      <x:c r="N3621" s="54">
        <x:f t="shared" si="667"/>
        <x:v>0.62380328931098827</x:v>
      </x:c>
      <x:c r="O3621" s="55">
        <x:f t="shared" si="668"/>
        <x:v>91940</x:v>
      </x:c>
      <x:c r="P3621" s="55">
        <x:f t="shared" si="669"/>
        <x:v>17600</x:v>
      </x:c>
      <x:c r="Q3621" s="55">
        <x:f t="shared" si="670"/>
        <x:v>40595.082232774708</x:v>
      </x:c>
      <x:c r="R3621" s="55">
        <x:f t="shared" si="671"/>
        <x:v>13744.917767225292</x:v>
      </x:c>
      <x:c r="S3621" s="1" t="str">
        <x:f t="shared" si="672"/>
        <x:v>YES</x:v>
      </x:c>
      <x:c r="T3621" s="1">
        <x:f t="shared" si="673"/>
        <x:v>13744.917767225292</x:v>
      </x:c>
    </x:row>
    <x:row r="3622">
      <x:c r="A3622" s="1"/>
      <x:c r="B3622" s="1"/>
      <x:c r="C3622" s="1"/>
      <x:c r="D3622" s="1"/>
      <x:c r="E3622" s="1"/>
      <x:c r="F3622" s="1"/>
      <x:c r="G3622" s="1"/>
      <x:c r="H3622" s="1"/>
      <x:c r="I3622" s="53">
        <x:f t="shared" si="662"/>
        <x:v>5</x:v>
      </x:c>
      <x:c r="J3622" s="53">
        <x:f t="shared" si="663"/>
        <x:v>10</x:v>
      </x:c>
      <x:c r="K3622" s="53">
        <x:f t="shared" si="664"/>
        <x:v>11</x:v>
      </x:c>
      <x:c r="L3622" s="53">
        <x:f t="shared" si="665"/>
        <x:v>26</x:v>
      </x:c>
      <x:c r="M3622" s="54">
        <x:f t="shared" si="666"/>
        <x:v>1676.2348497012622</x:v>
      </x:c>
      <x:c r="N3622" s="54">
        <x:f t="shared" si="667"/>
        <x:v>0.66405197895920987</x:v>
      </x:c>
      <x:c r="O3622" s="55">
        <x:f t="shared" si="668"/>
        <x:v>94640</x:v>
      </x:c>
      <x:c r="P3622" s="55">
        <x:f t="shared" si="669"/>
        <x:v>18480</x:v>
      </x:c>
      <x:c r="Q3622" s="55">
        <x:f t="shared" si="670"/>
        <x:v>41601.299473980245</x:v>
      </x:c>
      <x:c r="R3622" s="55">
        <x:f t="shared" si="671"/>
        <x:v>14558.700526019755</x:v>
      </x:c>
      <x:c r="S3622" s="1" t="str">
        <x:f t="shared" si="672"/>
        <x:v>YES</x:v>
      </x:c>
      <x:c r="T3622" s="1">
        <x:f t="shared" si="673"/>
        <x:v>14558.700526019755</x:v>
      </x:c>
    </x:row>
    <x:row r="3623">
      <x:c r="A3623" s="1"/>
      <x:c r="B3623" s="1"/>
      <x:c r="C3623" s="1"/>
      <x:c r="D3623" s="1"/>
      <x:c r="E3623" s="1"/>
      <x:c r="F3623" s="1"/>
      <x:c r="G3623" s="1"/>
      <x:c r="H3623" s="1"/>
      <x:c r="I3623" s="53">
        <x:f t="shared" si="662"/>
        <x:v>5</x:v>
      </x:c>
      <x:c r="J3623" s="53">
        <x:f t="shared" si="663"/>
        <x:v>10</x:v>
      </x:c>
      <x:c r="K3623" s="53">
        <x:f t="shared" si="664"/>
        <x:v>12</x:v>
      </x:c>
      <x:c r="L3623" s="53">
        <x:f t="shared" si="665"/>
        <x:v>27</x:v>
      </x:c>
      <x:c r="M3623" s="54">
        <x:f t="shared" si="666"/>
        <x:v>1735.5623028293267</x:v>
      </x:c>
      <x:c r="N3623" s="54">
        <x:f t="shared" si="667"/>
        <x:v>0.7052515991870324</x:v>
      </x:c>
      <x:c r="O3623" s="55">
        <x:f t="shared" si="668"/>
        <x:v>97340</x:v>
      </x:c>
      <x:c r="P3623" s="55">
        <x:f t="shared" si="669"/>
        <x:v>19360</x:v>
      </x:c>
      <x:c r="Q3623" s="55">
        <x:f t="shared" si="670"/>
        <x:v>42631.289979675814</x:v>
      </x:c>
      <x:c r="R3623" s="55">
        <x:f t="shared" si="671"/>
        <x:v>15348.710020324186</x:v>
      </x:c>
      <x:c r="S3623" s="1" t="str">
        <x:f t="shared" si="672"/>
        <x:v>YES</x:v>
      </x:c>
      <x:c r="T3623" s="1">
        <x:f t="shared" si="673"/>
        <x:v>15348.710020324186</x:v>
      </x:c>
    </x:row>
    <x:row r="3624">
      <x:c r="A3624" s="1"/>
      <x:c r="B3624" s="1"/>
      <x:c r="C3624" s="1"/>
      <x:c r="D3624" s="1"/>
      <x:c r="E3624" s="1"/>
      <x:c r="F3624" s="1"/>
      <x:c r="G3624" s="1"/>
      <x:c r="H3624" s="1"/>
      <x:c r="I3624" s="53">
        <x:f t="shared" si="662"/>
        <x:v>5</x:v>
      </x:c>
      <x:c r="J3624" s="53">
        <x:f t="shared" si="663"/>
        <x:v>10</x:v>
      </x:c>
      <x:c r="K3624" s="53">
        <x:f t="shared" si="664"/>
        <x:v>13</x:v>
      </x:c>
      <x:c r="L3624" s="53">
        <x:f t="shared" si="665"/>
        <x:v>28</x:v>
      </x:c>
      <x:c r="M3624" s="54">
        <x:f t="shared" si="666"/>
        <x:v>1796.2842735377108</x:v>
      </x:c>
      <x:c r="N3624" s="54">
        <x:f t="shared" si="667"/>
        <x:v>0.74741963440118808</x:v>
      </x:c>
      <x:c r="O3624" s="55">
        <x:f t="shared" si="668"/>
        <x:v>100040</x:v>
      </x:c>
      <x:c r="P3624" s="55">
        <x:f t="shared" si="669"/>
        <x:v>20240</x:v>
      </x:c>
      <x:c r="Q3624" s="55">
        <x:f t="shared" si="670"/>
        <x:v>43685.490860029699</x:v>
      </x:c>
      <x:c r="R3624" s="55">
        <x:f t="shared" si="671"/>
        <x:v>16114.509139970301</x:v>
      </x:c>
      <x:c r="S3624" s="1" t="str">
        <x:f t="shared" si="672"/>
        <x:v>YES</x:v>
      </x:c>
      <x:c r="T3624" s="1">
        <x:f t="shared" si="673"/>
        <x:v>16114.509139970301</x:v>
      </x:c>
    </x:row>
    <x:row r="3625">
      <x:c r="A3625" s="1"/>
      <x:c r="B3625" s="1"/>
      <x:c r="C3625" s="1"/>
      <x:c r="D3625" s="1"/>
      <x:c r="E3625" s="1"/>
      <x:c r="F3625" s="1"/>
      <x:c r="G3625" s="1"/>
      <x:c r="H3625" s="1"/>
      <x:c r="I3625" s="53">
        <x:f t="shared" si="662"/>
        <x:v>5</x:v>
      </x:c>
      <x:c r="J3625" s="53">
        <x:f t="shared" si="663"/>
        <x:v>10</x:v>
      </x:c>
      <x:c r="K3625" s="53">
        <x:f t="shared" si="664"/>
        <x:v>14</x:v>
      </x:c>
      <x:c r="L3625" s="53">
        <x:f t="shared" si="665"/>
        <x:v>29</x:v>
      </x:c>
      <x:c r="M3625" s="54">
        <x:f t="shared" si="666"/>
        <x:v>1858.426354851372</x:v>
      </x:c>
      <x:c r="N3625" s="54">
        <x:f t="shared" si="667"/>
        <x:v>0.790573857535675</x:v>
      </x:c>
      <x:c r="O3625" s="55">
        <x:f t="shared" si="668"/>
        <x:v>102740</x:v>
      </x:c>
      <x:c r="P3625" s="55">
        <x:f t="shared" si="669"/>
        <x:v>21120</x:v>
      </x:c>
      <x:c r="Q3625" s="55">
        <x:f t="shared" si="670"/>
        <x:v>44764.346438391876</x:v>
      </x:c>
      <x:c r="R3625" s="55">
        <x:f t="shared" si="671"/>
        <x:v>16855.653561608124</x:v>
      </x:c>
      <x:c r="S3625" s="1" t="str">
        <x:f t="shared" si="672"/>
        <x:v>YES</x:v>
      </x:c>
      <x:c r="T3625" s="1">
        <x:f t="shared" si="673"/>
        <x:v>16855.653561608124</x:v>
      </x:c>
    </x:row>
    <x:row r="3626">
      <x:c r="A3626" s="1"/>
      <x:c r="B3626" s="1"/>
      <x:c r="C3626" s="1"/>
      <x:c r="D3626" s="1"/>
      <x:c r="E3626" s="1"/>
      <x:c r="F3626" s="1"/>
      <x:c r="G3626" s="1"/>
      <x:c r="H3626" s="1"/>
      <x:c r="I3626" s="53">
        <x:f t="shared" si="662"/>
        <x:v>5</x:v>
      </x:c>
      <x:c r="J3626" s="53">
        <x:f t="shared" si="663"/>
        <x:v>10</x:v>
      </x:c>
      <x:c r="K3626" s="53">
        <x:f t="shared" si="664"/>
        <x:v>15</x:v>
      </x:c>
      <x:c r="L3626" s="53">
        <x:f t="shared" si="665"/>
        <x:v>30</x:v>
      </x:c>
      <x:c r="M3626" s="54">
        <x:f t="shared" si="666"/>
        <x:v>1922.0145617275184</x:v>
      </x:c>
      <x:c r="N3626" s="54">
        <x:f t="shared" si="667"/>
        <x:v>0.83473233453299889</x:v>
      </x:c>
      <x:c r="O3626" s="55">
        <x:f t="shared" si="668"/>
        <x:v>105440</x:v>
      </x:c>
      <x:c r="P3626" s="55">
        <x:f t="shared" si="669"/>
        <x:v>22000</x:v>
      </x:c>
      <x:c r="Q3626" s="55">
        <x:f t="shared" si="670"/>
        <x:v>45868.308363324977</x:v>
      </x:c>
      <x:c r="R3626" s="55">
        <x:f t="shared" si="671"/>
        <x:v>17571.691636675023</x:v>
      </x:c>
      <x:c r="S3626" s="1" t="str">
        <x:f t="shared" si="672"/>
        <x:v>YES</x:v>
      </x:c>
      <x:c r="T3626" s="1">
        <x:f t="shared" si="673"/>
        <x:v>17571.691636675023</x:v>
      </x:c>
    </x:row>
    <x:row r="3627">
      <x:c r="A3627" s="1"/>
      <x:c r="B3627" s="1"/>
      <x:c r="C3627" s="1"/>
      <x:c r="D3627" s="1"/>
      <x:c r="E3627" s="1"/>
      <x:c r="F3627" s="1"/>
      <x:c r="G3627" s="1"/>
      <x:c r="H3627" s="1"/>
      <x:c r="I3627" s="53">
        <x:f t="shared" si="662"/>
        <x:v>5</x:v>
      </x:c>
      <x:c r="J3627" s="53">
        <x:f t="shared" si="663"/>
        <x:v>10</x:v>
      </x:c>
      <x:c r="K3627" s="53">
        <x:f t="shared" si="664"/>
        <x:v>16</x:v>
      </x:c>
      <x:c r="L3627" s="53">
        <x:f t="shared" si="665"/>
        <x:v>31</x:v>
      </x:c>
      <x:c r="M3627" s="54">
        <x:f t="shared" si="666"/>
        <x:v>1987.0753376050075</x:v>
      </x:c>
      <x:c r="N3627" s="54">
        <x:f t="shared" si="667"/>
        <x:v>0.87991342889236634</x:v>
      </x:c>
      <x:c r="O3627" s="55">
        <x:f t="shared" si="668"/>
        <x:v>108140</x:v>
      </x:c>
      <x:c r="P3627" s="55">
        <x:f t="shared" si="669"/>
        <x:v>22880</x:v>
      </x:c>
      <x:c r="Q3627" s="55">
        <x:f t="shared" si="670"/>
        <x:v>46997.835722309159</x:v>
      </x:c>
      <x:c r="R3627" s="55">
        <x:f t="shared" si="671"/>
        <x:v>18262.164277690841</x:v>
      </x:c>
      <x:c r="S3627" s="1" t="str">
        <x:f t="shared" si="672"/>
        <x:v>YES</x:v>
      </x:c>
      <x:c r="T3627" s="1">
        <x:f t="shared" si="673"/>
        <x:v>18262.164277690841</x:v>
      </x:c>
    </x:row>
    <x:row r="3628">
      <x:c r="A3628" s="1"/>
      <x:c r="B3628" s="1"/>
      <x:c r="C3628" s="1"/>
      <x:c r="D3628" s="1"/>
      <x:c r="E3628" s="1"/>
      <x:c r="F3628" s="1"/>
      <x:c r="G3628" s="1"/>
      <x:c r="H3628" s="1"/>
      <x:c r="I3628" s="53">
        <x:f t="shared" si="662"/>
        <x:v>5</x:v>
      </x:c>
      <x:c r="J3628" s="53">
        <x:f t="shared" si="663"/>
        <x:v>10</x:v>
      </x:c>
      <x:c r="K3628" s="53">
        <x:f t="shared" si="664"/>
        <x:v>17</x:v>
      </x:c>
      <x:c r="L3628" s="53">
        <x:f t="shared" si="665"/>
        <x:v>32</x:v>
      </x:c>
      <x:c r="M3628" s="54">
        <x:f t="shared" si="666"/>
        <x:v>2053.6355610515479</x:v>
      </x:c>
      <x:c r="N3628" s="54">
        <x:f t="shared" si="667"/>
        <x:v>0.92613580628579717</x:v>
      </x:c>
      <x:c r="O3628" s="55">
        <x:f t="shared" si="668"/>
        <x:v>110840</x:v>
      </x:c>
      <x:c r="P3628" s="55">
        <x:f t="shared" si="669"/>
        <x:v>23760</x:v>
      </x:c>
      <x:c r="Q3628" s="55">
        <x:f t="shared" si="670"/>
        <x:v>48153.395157144929</x:v>
      </x:c>
      <x:c r="R3628" s="55">
        <x:f t="shared" si="671"/>
        <x:v>18926.604842855071</x:v>
      </x:c>
      <x:c r="S3628" s="1" t="str">
        <x:f t="shared" si="672"/>
        <x:v>YES</x:v>
      </x:c>
      <x:c r="T3628" s="1">
        <x:f t="shared" si="673"/>
        <x:v>18926.604842855071</x:v>
      </x:c>
    </x:row>
    <x:row r="3629">
      <x:c r="A3629" s="1"/>
      <x:c r="B3629" s="1"/>
      <x:c r="C3629" s="1"/>
      <x:c r="D3629" s="1"/>
      <x:c r="E3629" s="1"/>
      <x:c r="F3629" s="1"/>
      <x:c r="G3629" s="1"/>
      <x:c r="H3629" s="1"/>
      <x:c r="I3629" s="53">
        <x:f t="shared" si="662"/>
        <x:v>5</x:v>
      </x:c>
      <x:c r="J3629" s="53">
        <x:f t="shared" si="663"/>
        <x:v>10</x:v>
      </x:c>
      <x:c r="K3629" s="53">
        <x:f t="shared" si="664"/>
        <x:v>18</x:v>
      </x:c>
      <x:c r="L3629" s="53">
        <x:f t="shared" si="665"/>
        <x:v>33</x:v>
      </x:c>
      <x:c r="M3629" s="54">
        <x:f t="shared" si="666"/>
        <x:v>2121.7225525101353</x:v>
      </x:c>
      <x:c r="N3629" s="54">
        <x:f t="shared" si="667"/>
        <x:v>0.97341843924314952</x:v>
      </x:c>
      <x:c r="O3629" s="55">
        <x:f t="shared" si="668"/>
        <x:v>113540</x:v>
      </x:c>
      <x:c r="P3629" s="55">
        <x:f t="shared" si="669"/>
        <x:v>24640</x:v>
      </x:c>
      <x:c r="Q3629" s="55">
        <x:f t="shared" si="670"/>
        <x:v>49335.460981078737</x:v>
      </x:c>
      <x:c r="R3629" s="55">
        <x:f t="shared" si="671"/>
        <x:v>19564.539018921263</x:v>
      </x:c>
      <x:c r="S3629" s="1" t="str">
        <x:f t="shared" si="672"/>
        <x:v>YES</x:v>
      </x:c>
      <x:c r="T3629" s="1">
        <x:f t="shared" si="673"/>
        <x:v>19564.539018921263</x:v>
      </x:c>
    </x:row>
    <x:row r="3630">
      <x:c r="A3630" s="1"/>
      <x:c r="B3630" s="1"/>
      <x:c r="C3630" s="1"/>
      <x:c r="D3630" s="1"/>
      <x:c r="E3630" s="1"/>
      <x:c r="F3630" s="1"/>
      <x:c r="G3630" s="1"/>
      <x:c r="H3630" s="1"/>
      <x:c r="I3630" s="53" t="n">
        <x:f t="shared" ref="I3630:I3693" si="674">INT((ROW()-ROW($I$46))/((CARROT_CAP+1)*(MESCLUN_CAP+1)))</x:f>
        <x:v>5</x:v>
      </x:c>
      <x:c r="J3630" s="53" t="n">
        <x:f t="shared" ref="J3630:J3693" si="675">MOD(INT((ROW()-ROW($I$46))/(MESCLUN_CAP+1)),CARROT_CAP+1)</x:f>
        <x:v>10</x:v>
      </x:c>
      <x:c r="K3630" s="53" t="n">
        <x:f t="shared" ref="K3630:K3693" si="676">MOD(ROW()-ROW($I$46),MESCLUN_CAP+1)</x:f>
        <x:v>19</x:v>
      </x:c>
      <x:c r="L3630" s="53" t="n">
        <x:f t="shared" ref="L3630:L3693" si="677">SUM(I3630:K3630)</x:f>
        <x:v>34</x:v>
      </x:c>
      <x:c r="M3630" s="54" t="n">
        <x:f t="shared" ref="M3630:M3693" si="678">I3630*TOMATO_HOURS*WEEKS*(1+TOMATO_DIM)^I3630+J3630*CARROT_HOURS*WEEKS*(1+CARROT_DIM)^J3630+K3630*MESCLUN_HOURS*WEEKS*(1+MESCLUN_DIM)^K3630</x:f>
        <x:v>2191.3640811461564</x:v>
      </x:c>
      <x:c r="N3630" s="54" t="n">
        <x:f t="shared" ref="N3630:N3693" si="679">MAX(M3630-FARMER_HOURS,0)/TEMP_HOURS_PER_WORKER</x:f>
        <x:v>1.0217806119070532</x:v>
      </x:c>
      <x:c r="O3630" s="55" t="n">
        <x:f t="shared" ref="O3630:O3693" si="680">I3630*TOMATO_PRICE+J3630*CARROT_PRICE+K3630*MESCLUN_PRICE</x:f>
        <x:v>116240</x:v>
      </x:c>
      <x:c r="P3630" s="55" t="n">
        <x:f t="shared" ref="P3630:P3693" si="681">I3630*TOMATO_FERTILIZER+J3630*CARROT_FERTILIZER+K3630*MESCLUN_FERTILIZER</x:f>
        <x:v>25520</x:v>
      </x:c>
      <x:c r="Q3630" s="55" t="n">
        <x:f t="shared" ref="Q3630:Q3693" si="682">MIN(M3630,FARMER_HOURS)*FARMER_RATE+MAX(M3630-FARMER_HOURS,0)*TEMP_RATE</x:f>
        <x:v>50544.51529767633</x:v>
      </x:c>
      <x:c r="R3630" s="55" t="n">
        <x:f t="shared" ref="R3630:R3693" si="683">O3630-P3630-Q3630-FIXED_COST</x:f>
        <x:v>20175.484702323673</x:v>
      </x:c>
      <x:c r="S3630" s="1" t="str">
        <x:f t="shared" ref="S3630:S3693" si="684">IF(AND(L3630&lt;=TOTAL_BED_CAP,N3630&lt;=TEMP_WORKER_CAP),"YES","NO")</x:f>
        <x:v>YES</x:v>
      </x:c>
      <x:c r="T3630" s="1" t="n">
        <x:f t="shared" ref="T3630:T3693" si="685">IF(S3630="YES",R3630,-1E+99)</x:f>
        <x:v>20175.484702323673</x:v>
      </x:c>
    </x:row>
    <x:row r="3631">
      <x:c r="A3631" s="1"/>
      <x:c r="B3631" s="1"/>
      <x:c r="C3631" s="1"/>
      <x:c r="D3631" s="1"/>
      <x:c r="E3631" s="1"/>
      <x:c r="F3631" s="1"/>
      <x:c r="G3631" s="1"/>
      <x:c r="H3631" s="1"/>
      <x:c r="I3631" s="53">
        <x:f t="shared" si="674"/>
        <x:v>5</x:v>
      </x:c>
      <x:c r="J3631" s="53">
        <x:f t="shared" si="675"/>
        <x:v>10</x:v>
      </x:c>
      <x:c r="K3631" s="53">
        <x:f t="shared" si="676"/>
        <x:v>20</x:v>
      </x:c>
      <x:c r="L3631" s="53">
        <x:f t="shared" si="677"/>
        <x:v>35</x:v>
      </x:c>
      <x:c r="M3631" s="54">
        <x:f t="shared" si="678"/>
        <x:v>2262.588371796634</x:v>
      </x:c>
      <x:c r="N3631" s="54">
        <x:f t="shared" si="679"/>
        <x:v>1.0712419248587737</x:v>
      </x:c>
      <x:c r="O3631" s="55">
        <x:f t="shared" si="680"/>
        <x:v>118940</x:v>
      </x:c>
      <x:c r="P3631" s="55">
        <x:f t="shared" si="681"/>
        <x:v>26400</x:v>
      </x:c>
      <x:c r="Q3631" s="55">
        <x:f t="shared" si="682"/>
        <x:v>51781.048121469343</x:v>
      </x:c>
      <x:c r="R3631" s="55">
        <x:f t="shared" si="683"/>
        <x:v>20758.951878530657</x:v>
      </x:c>
      <x:c r="S3631" s="1" t="str">
        <x:f t="shared" si="684"/>
        <x:v>YES</x:v>
      </x:c>
      <x:c r="T3631" s="1">
        <x:f t="shared" si="685"/>
        <x:v>20758.951878530657</x:v>
      </x:c>
    </x:row>
    <x:row r="3632">
      <x:c r="A3632" s="1"/>
      <x:c r="B3632" s="1"/>
      <x:c r="C3632" s="1"/>
      <x:c r="D3632" s="1"/>
      <x:c r="E3632" s="1"/>
      <x:c r="F3632" s="1"/>
      <x:c r="G3632" s="1"/>
      <x:c r="H3632" s="1"/>
      <x:c r="I3632" s="53">
        <x:f t="shared" si="674"/>
        <x:v>5</x:v>
      </x:c>
      <x:c r="J3632" s="53">
        <x:f t="shared" si="675"/>
        <x:v>10</x:v>
      </x:c>
      <x:c r="K3632" s="53">
        <x:f t="shared" si="676"/>
        <x:v>21</x:v>
      </x:c>
      <x:c r="L3632" s="53">
        <x:f t="shared" si="677"/>
        <x:v>36</x:v>
      </x:c>
      <x:c r="M3632" s="54">
        <x:f t="shared" si="678"/>
        <x:v>2335.4241120230777</x:v>
      </x:c>
      <x:c r="N3632" s="54">
        <x:f t="shared" si="679"/>
        <x:v>1.1218223000160261</x:v>
      </x:c>
      <x:c r="O3632" s="55">
        <x:f t="shared" si="680"/>
        <x:v>121640</x:v>
      </x:c>
      <x:c r="P3632" s="55">
        <x:f t="shared" si="681"/>
        <x:v>27280</x:v>
      </x:c>
      <x:c r="Q3632" s="55">
        <x:f t="shared" si="682"/>
        <x:v>53045.557500400653</x:v>
      </x:c>
      <x:c r="R3632" s="55">
        <x:f t="shared" si="683"/>
        <x:v>21314.442499599347</x:v>
      </x:c>
      <x:c r="S3632" s="1" t="str">
        <x:f t="shared" si="684"/>
        <x:v>YES</x:v>
      </x:c>
      <x:c r="T3632" s="1">
        <x:f t="shared" si="685"/>
        <x:v>21314.442499599347</x:v>
      </x:c>
    </x:row>
    <x:row r="3633">
      <x:c r="A3633" s="1"/>
      <x:c r="B3633" s="1"/>
      <x:c r="C3633" s="1"/>
      <x:c r="D3633" s="1"/>
      <x:c r="E3633" s="1"/>
      <x:c r="F3633" s="1"/>
      <x:c r="G3633" s="1"/>
      <x:c r="H3633" s="1"/>
      <x:c r="I3633" s="53">
        <x:f t="shared" si="674"/>
        <x:v>5</x:v>
      </x:c>
      <x:c r="J3633" s="53">
        <x:f t="shared" si="675"/>
        <x:v>10</x:v>
      </x:c>
      <x:c r="K3633" s="53">
        <x:f t="shared" si="676"/>
        <x:v>22</x:v>
      </x:c>
      <x:c r="L3633" s="53">
        <x:f t="shared" si="677"/>
        <x:v>37</x:v>
      </x:c>
      <x:c r="M3633" s="54">
        <x:f t="shared" si="678"/>
        <x:v>2409.9004592694737</x:v>
      </x:c>
      <x:c r="N3633" s="54">
        <x:f t="shared" si="679"/>
        <x:v>1.1735419856038012</x:v>
      </x:c>
      <x:c r="O3633" s="55">
        <x:f t="shared" si="680"/>
        <x:v>124340</x:v>
      </x:c>
      <x:c r="P3633" s="55">
        <x:f t="shared" si="681"/>
        <x:v>28160</x:v>
      </x:c>
      <x:c r="Q3633" s="55">
        <x:f t="shared" si="682"/>
        <x:v>54338.549640095029</x:v>
      </x:c>
      <x:c r="R3633" s="55">
        <x:f t="shared" si="683"/>
        <x:v>21841.450359904971</x:v>
      </x:c>
      <x:c r="S3633" s="1" t="str">
        <x:f t="shared" si="684"/>
        <x:v>YES</x:v>
      </x:c>
      <x:c r="T3633" s="1">
        <x:f t="shared" si="685"/>
        <x:v>21841.450359904971</x:v>
      </x:c>
    </x:row>
    <x:row r="3634">
      <x:c r="A3634" s="1"/>
      <x:c r="B3634" s="1"/>
      <x:c r="C3634" s="1"/>
      <x:c r="D3634" s="1"/>
      <x:c r="E3634" s="1"/>
      <x:c r="F3634" s="1"/>
      <x:c r="G3634" s="1"/>
      <x:c r="H3634" s="1"/>
      <x:c r="I3634" s="53">
        <x:f t="shared" si="674"/>
        <x:v>5</x:v>
      </x:c>
      <x:c r="J3634" s="53">
        <x:f t="shared" si="675"/>
        <x:v>10</x:v>
      </x:c>
      <x:c r="K3634" s="53">
        <x:f t="shared" si="676"/>
        <x:v>23</x:v>
      </x:c>
      <x:c r="L3634" s="53">
        <x:f t="shared" si="677"/>
        <x:v>38</x:v>
      </x:c>
      <x:c r="M3634" s="54">
        <x:f t="shared" si="678"/>
        <x:v>2486.0470481269103</x:v>
      </x:c>
      <x:c r="N3634" s="54">
        <x:f t="shared" si="679"/>
        <x:v>1.2264215611992433</x:v>
      </x:c>
      <x:c r="O3634" s="55">
        <x:f t="shared" si="680"/>
        <x:v>127040</x:v>
      </x:c>
      <x:c r="P3634" s="55">
        <x:f t="shared" si="681"/>
        <x:v>29040</x:v>
      </x:c>
      <x:c r="Q3634" s="55">
        <x:f t="shared" si="682"/>
        <x:v>55660.539029981082</x:v>
      </x:c>
      <x:c r="R3634" s="55">
        <x:f t="shared" si="683"/>
        <x:v>22339.460970018918</x:v>
      </x:c>
      <x:c r="S3634" s="1" t="str">
        <x:f t="shared" si="684"/>
        <x:v>YES</x:v>
      </x:c>
      <x:c r="T3634" s="1">
        <x:f t="shared" si="685"/>
        <x:v>22339.460970018918</x:v>
      </x:c>
    </x:row>
    <x:row r="3635">
      <x:c r="A3635" s="1"/>
      <x:c r="B3635" s="1"/>
      <x:c r="C3635" s="1"/>
      <x:c r="D3635" s="1"/>
      <x:c r="E3635" s="1"/>
      <x:c r="F3635" s="1"/>
      <x:c r="G3635" s="1"/>
      <x:c r="H3635" s="1"/>
      <x:c r="I3635" s="53">
        <x:f t="shared" si="674"/>
        <x:v>5</x:v>
      </x:c>
      <x:c r="J3635" s="53">
        <x:f t="shared" si="675"/>
        <x:v>10</x:v>
      </x:c>
      <x:c r="K3635" s="53">
        <x:f t="shared" si="676"/>
        <x:v>24</x:v>
      </x:c>
      <x:c r="L3635" s="53">
        <x:f t="shared" si="677"/>
        <x:v>39</x:v>
      </x:c>
      <x:c r="M3635" s="54">
        <x:f t="shared" si="678"/>
        <x:v>2563.8939977064065</x:v>
      </x:c>
      <x:c r="N3635" s="54">
        <x:f t="shared" si="679"/>
        <x:v>1.2804819428516712</x:v>
      </x:c>
      <x:c r="O3635" s="55">
        <x:f t="shared" si="680"/>
        <x:v>129740</x:v>
      </x:c>
      <x:c r="P3635" s="55">
        <x:f t="shared" si="681"/>
        <x:v>29920</x:v>
      </x:c>
      <x:c r="Q3635" s="55">
        <x:f t="shared" si="682"/>
        <x:v>57012.04857129178</x:v>
      </x:c>
      <x:c r="R3635" s="55">
        <x:f t="shared" si="683"/>
        <x:v>22807.95142870822</x:v>
      </x:c>
      <x:c r="S3635" s="1" t="str">
        <x:f t="shared" si="684"/>
        <x:v>YES</x:v>
      </x:c>
      <x:c r="T3635" s="1">
        <x:f t="shared" si="685"/>
        <x:v>22807.95142870822</x:v>
      </x:c>
    </x:row>
    <x:row r="3636">
      <x:c r="A3636" s="1"/>
      <x:c r="B3636" s="1"/>
      <x:c r="C3636" s="1"/>
      <x:c r="D3636" s="1"/>
      <x:c r="E3636" s="1"/>
      <x:c r="F3636" s="1"/>
      <x:c r="G3636" s="1"/>
      <x:c r="H3636" s="1"/>
      <x:c r="I3636" s="53">
        <x:f t="shared" si="674"/>
        <x:v>5</x:v>
      </x:c>
      <x:c r="J3636" s="53">
        <x:f t="shared" si="675"/>
        <x:v>10</x:v>
      </x:c>
      <x:c r="K3636" s="53">
        <x:f t="shared" si="676"/>
        <x:v>25</x:v>
      </x:c>
      <x:c r="L3636" s="53">
        <x:f t="shared" si="677"/>
        <x:v>40</x:v>
      </x:c>
      <x:c r="M3636" s="54">
        <x:f t="shared" si="678"/>
        <x:v>2643.4719191215036</x:v>
      </x:c>
      <x:c r="N3636" s="54">
        <x:f t="shared" si="679"/>
        <x:v>1.335744388278822</x:v>
      </x:c>
      <x:c r="O3636" s="55">
        <x:f t="shared" si="680"/>
        <x:v>132440</x:v>
      </x:c>
      <x:c r="P3636" s="55">
        <x:f t="shared" si="681"/>
        <x:v>30800</x:v>
      </x:c>
      <x:c r="Q3636" s="55">
        <x:f t="shared" si="682"/>
        <x:v>58393.60970697055</x:v>
      </x:c>
      <x:c r="R3636" s="55">
        <x:f t="shared" si="683"/>
        <x:v>23246.39029302945</x:v>
      </x:c>
      <x:c r="S3636" s="1" t="str">
        <x:f t="shared" si="684"/>
        <x:v>YES</x:v>
      </x:c>
      <x:c r="T3636" s="1">
        <x:f t="shared" si="685"/>
        <x:v>23246.39029302945</x:v>
      </x:c>
    </x:row>
    <x:row r="3637">
      <x:c r="A3637" s="1"/>
      <x:c r="B3637" s="1"/>
      <x:c r="C3637" s="1"/>
      <x:c r="D3637" s="1"/>
      <x:c r="E3637" s="1"/>
      <x:c r="F3637" s="1"/>
      <x:c r="G3637" s="1"/>
      <x:c r="H3637" s="1"/>
      <x:c r="I3637" s="53">
        <x:f t="shared" si="674"/>
        <x:v>5</x:v>
      </x:c>
      <x:c r="J3637" s="53">
        <x:f t="shared" si="675"/>
        <x:v>10</x:v>
      </x:c>
      <x:c r="K3637" s="53">
        <x:f t="shared" si="676"/>
        <x:v>26</x:v>
      </x:c>
      <x:c r="L3637" s="53">
        <x:f t="shared" si="677"/>
        <x:v>41</x:v>
      </x:c>
      <x:c r="M3637" s="54">
        <x:f t="shared" si="678"/>
        <x:v>2724.8119230822217</x:v>
      </x:c>
      <x:c r="N3637" s="54">
        <x:f t="shared" si="679"/>
        <x:v>1.3922305021404318</x:v>
      </x:c>
      <x:c r="O3637" s="55">
        <x:f t="shared" si="680"/>
        <x:v>135140</x:v>
      </x:c>
      <x:c r="P3637" s="55">
        <x:f t="shared" si="681"/>
        <x:v>31680</x:v>
      </x:c>
      <x:c r="Q3637" s="55">
        <x:f t="shared" si="682"/>
        <x:v>59805.762553510795</x:v>
      </x:c>
      <x:c r="R3637" s="55">
        <x:f t="shared" si="683"/>
        <x:v>23654.237446489205</x:v>
      </x:c>
      <x:c r="S3637" s="1" t="str">
        <x:f t="shared" si="684"/>
        <x:v>YES</x:v>
      </x:c>
      <x:c r="T3637" s="1">
        <x:f t="shared" si="685"/>
        <x:v>23654.237446489205</x:v>
      </x:c>
    </x:row>
    <x:row r="3638">
      <x:c r="A3638" s="1"/>
      <x:c r="B3638" s="1"/>
      <x:c r="C3638" s="1"/>
      <x:c r="D3638" s="1"/>
      <x:c r="E3638" s="1"/>
      <x:c r="F3638" s="1"/>
      <x:c r="G3638" s="1"/>
      <x:c r="H3638" s="1"/>
      <x:c r="I3638" s="53">
        <x:f t="shared" si="674"/>
        <x:v>5</x:v>
      </x:c>
      <x:c r="J3638" s="53">
        <x:f t="shared" si="675"/>
        <x:v>10</x:v>
      </x:c>
      <x:c r="K3638" s="53">
        <x:f t="shared" si="676"/>
        <x:v>27</x:v>
      </x:c>
      <x:c r="L3638" s="53">
        <x:f t="shared" si="677"/>
        <x:v>42</x:v>
      </x:c>
      <x:c r="M3638" s="54">
        <x:f t="shared" si="678"/>
        <x:v>2807.9456276019782</x:v>
      </x:c>
      <x:c r="N3638" s="54">
        <x:f t="shared" si="679"/>
        <x:v>1.4499622413902626</x:v>
      </x:c>
      <x:c r="O3638" s="55">
        <x:f t="shared" si="680"/>
        <x:v>137840</x:v>
      </x:c>
      <x:c r="P3638" s="55">
        <x:f t="shared" si="681"/>
        <x:v>32560</x:v>
      </x:c>
      <x:c r="Q3638" s="55">
        <x:f t="shared" si="682"/>
        <x:v>61249.056034756562</x:v>
      </x:c>
      <x:c r="R3638" s="55">
        <x:f t="shared" si="683"/>
        <x:v>24030.943965243438</x:v>
      </x:c>
      <x:c r="S3638" s="1" t="str">
        <x:f t="shared" si="684"/>
        <x:v>YES</x:v>
      </x:c>
      <x:c r="T3638" s="1">
        <x:f t="shared" si="685"/>
        <x:v>24030.943965243438</x:v>
      </x:c>
    </x:row>
    <x:row r="3639">
      <x:c r="A3639" s="1"/>
      <x:c r="B3639" s="1"/>
      <x:c r="C3639" s="1"/>
      <x:c r="D3639" s="1"/>
      <x:c r="E3639" s="1"/>
      <x:c r="F3639" s="1"/>
      <x:c r="G3639" s="1"/>
      <x:c r="H3639" s="1"/>
      <x:c r="I3639" s="53">
        <x:f t="shared" si="674"/>
        <x:v>5</x:v>
      </x:c>
      <x:c r="J3639" s="53">
        <x:f t="shared" si="675"/>
        <x:v>10</x:v>
      </x:c>
      <x:c r="K3639" s="53">
        <x:f t="shared" si="676"/>
        <x:v>28</x:v>
      </x:c>
      <x:c r="L3639" s="53">
        <x:f t="shared" si="677"/>
        <x:v>43</x:v>
      </x:c>
      <x:c r="M3639" s="54">
        <x:f t="shared" si="678"/>
        <x:v>2892.905165819132</x:v>
      </x:c>
      <x:c r="N3639" s="54">
        <x:f t="shared" si="679"/>
        <x:v>1.5089619207077305</x:v>
      </x:c>
      <x:c r="O3639" s="55">
        <x:f t="shared" si="680"/>
        <x:v>140540</x:v>
      </x:c>
      <x:c r="P3639" s="55">
        <x:f t="shared" si="681"/>
        <x:v>33440</x:v>
      </x:c>
      <x:c r="Q3639" s="55">
        <x:f t="shared" si="682"/>
        <x:v>62724.048017693261</x:v>
      </x:c>
      <x:c r="R3639" s="55">
        <x:f t="shared" si="683"/>
        <x:v>24375.951982306739</x:v>
      </x:c>
      <x:c r="S3639" s="1" t="str">
        <x:f t="shared" si="684"/>
        <x:v>YES</x:v>
      </x:c>
      <x:c r="T3639" s="1">
        <x:f t="shared" si="685"/>
        <x:v>24375.951982306739</x:v>
      </x:c>
    </x:row>
    <x:row r="3640">
      <x:c r="A3640" s="1"/>
      <x:c r="B3640" s="1"/>
      <x:c r="C3640" s="1"/>
      <x:c r="D3640" s="1"/>
      <x:c r="E3640" s="1"/>
      <x:c r="F3640" s="1"/>
      <x:c r="G3640" s="1"/>
      <x:c r="H3640" s="1"/>
      <x:c r="I3640" s="53">
        <x:f t="shared" si="674"/>
        <x:v>5</x:v>
      </x:c>
      <x:c r="J3640" s="53">
        <x:f t="shared" si="675"/>
        <x:v>10</x:v>
      </x:c>
      <x:c r="K3640" s="53">
        <x:f t="shared" si="676"/>
        <x:v>29</x:v>
      </x:c>
      <x:c r="L3640" s="53">
        <x:f t="shared" si="677"/>
        <x:v>44</x:v>
      </x:c>
      <x:c r="M3640" s="54">
        <x:f t="shared" si="678"/>
        <x:v>2979.7231939347857</x:v>
      </x:c>
      <x:c r="N3640" s="54">
        <x:f t="shared" si="679"/>
        <x:v>1.5692522180102679</x:v>
      </x:c>
      <x:c r="O3640" s="55">
        <x:f t="shared" si="680"/>
        <x:v>143240</x:v>
      </x:c>
      <x:c r="P3640" s="55">
        <x:f t="shared" si="681"/>
        <x:v>34320</x:v>
      </x:c>
      <x:c r="Q3640" s="55">
        <x:f t="shared" si="682"/>
        <x:v>64231.305450256696</x:v>
      </x:c>
      <x:c r="R3640" s="55">
        <x:f t="shared" si="683"/>
        <x:v>24688.694549743304</x:v>
      </x:c>
      <x:c r="S3640" s="1" t="str">
        <x:f t="shared" si="684"/>
        <x:v>YES</x:v>
      </x:c>
      <x:c r="T3640" s="1">
        <x:f t="shared" si="685"/>
        <x:v>24688.694549743304</x:v>
      </x:c>
    </x:row>
    <x:row r="3641">
      <x:c r="A3641" s="1"/>
      <x:c r="B3641" s="1"/>
      <x:c r="C3641" s="1"/>
      <x:c r="D3641" s="1"/>
      <x:c r="E3641" s="1"/>
      <x:c r="F3641" s="1"/>
      <x:c r="G3641" s="1"/>
      <x:c r="H3641" s="1"/>
      <x:c r="I3641" s="53">
        <x:f t="shared" si="674"/>
        <x:v>5</x:v>
      </x:c>
      <x:c r="J3641" s="53">
        <x:f t="shared" si="675"/>
        <x:v>10</x:v>
      </x:c>
      <x:c r="K3641" s="53">
        <x:f t="shared" si="676"/>
        <x:v>30</x:v>
      </x:c>
      <x:c r="L3641" s="53">
        <x:f t="shared" si="677"/>
        <x:v>45</x:v>
      </x:c>
      <x:c r="M3641" s="54">
        <x:f t="shared" si="678"/>
        <x:v>3068.432899268556</x:v>
      </x:c>
      <x:c r="N3641" s="54">
        <x:f t="shared" si="679"/>
        <x:v>1.6308561800476082</x:v>
      </x:c>
      <x:c r="O3641" s="55">
        <x:f t="shared" si="680"/>
        <x:v>145940</x:v>
      </x:c>
      <x:c r="P3641" s="55">
        <x:f t="shared" si="681"/>
        <x:v>35200</x:v>
      </x:c>
      <x:c r="Q3641" s="55">
        <x:f t="shared" si="682"/>
        <x:v>65771.404501190205</x:v>
      </x:c>
      <x:c r="R3641" s="55">
        <x:f t="shared" si="683"/>
        <x:v>24968.595498809795</x:v>
      </x:c>
      <x:c r="S3641" s="1" t="str">
        <x:f t="shared" si="684"/>
        <x:v>YES</x:v>
      </x:c>
      <x:c r="T3641" s="1">
        <x:f t="shared" si="685"/>
        <x:v>24968.595498809795</x:v>
      </x:c>
    </x:row>
    <x:row r="3642">
      <x:c r="A3642" s="1"/>
      <x:c r="B3642" s="1"/>
      <x:c r="C3642" s="1"/>
      <x:c r="D3642" s="1"/>
      <x:c r="E3642" s="1"/>
      <x:c r="F3642" s="1"/>
      <x:c r="G3642" s="1"/>
      <x:c r="H3642" s="1"/>
      <x:c r="I3642" s="53">
        <x:f t="shared" si="674"/>
        <x:v>5</x:v>
      </x:c>
      <x:c r="J3642" s="53">
        <x:f t="shared" si="675"/>
        <x:v>11</x:v>
      </x:c>
      <x:c r="K3642" s="53">
        <x:f t="shared" si="676"/>
        <x:v>0</x:v>
      </x:c>
      <x:c r="L3642" s="53">
        <x:f t="shared" si="677"/>
        <x:v>16</x:v>
      </x:c>
      <x:c r="M3642" s="54">
        <x:f t="shared" si="678"/>
        <x:v>1157.718097074418</x:v>
      </x:c>
      <x:c r="N3642" s="54">
        <x:f t="shared" si="679"/>
        <x:v>0.3039709007461236</x:v>
      </x:c>
      <x:c r="O3642" s="55">
        <x:f t="shared" si="680"/>
        <x:v>67034</x:v>
      </x:c>
      <x:c r="P3642" s="55">
        <x:f t="shared" si="681"/>
        <x:v>9240</x:v>
      </x:c>
      <x:c r="Q3642" s="55">
        <x:f t="shared" si="682"/>
        <x:v>32599.272518653088</x:v>
      </x:c>
      <x:c r="R3642" s="55">
        <x:f t="shared" si="683"/>
        <x:v>5194.7274813469121</x:v>
      </x:c>
      <x:c r="S3642" s="1" t="str">
        <x:f t="shared" si="684"/>
        <x:v>YES</x:v>
      </x:c>
      <x:c r="T3642" s="1">
        <x:f t="shared" si="685"/>
        <x:v>5194.7274813469121</x:v>
      </x:c>
    </x:row>
    <x:row r="3643">
      <x:c r="A3643" s="1"/>
      <x:c r="B3643" s="1"/>
      <x:c r="C3643" s="1"/>
      <x:c r="D3643" s="1"/>
      <x:c r="E3643" s="1"/>
      <x:c r="F3643" s="1"/>
      <x:c r="G3643" s="1"/>
      <x:c r="H3643" s="1"/>
      <x:c r="I3643" s="53">
        <x:f t="shared" si="674"/>
        <x:v>5</x:v>
      </x:c>
      <x:c r="J3643" s="53">
        <x:f t="shared" si="675"/>
        <x:v>11</x:v>
      </x:c>
      <x:c r="K3643" s="53">
        <x:f t="shared" si="676"/>
        <x:v>1</x:v>
      </x:c>
      <x:c r="L3643" s="53">
        <x:f t="shared" si="677"/>
        <x:v>17</x:v>
      </x:c>
      <x:c r="M3643" s="54">
        <x:f t="shared" si="678"/>
        <x:v>1203.280597074418</x:v>
      </x:c>
      <x:c r="N3643" s="54">
        <x:f t="shared" si="679"/>
        <x:v>0.33561152574612357</x:v>
      </x:c>
      <x:c r="O3643" s="55">
        <x:f t="shared" si="680"/>
        <x:v>69734</x:v>
      </x:c>
      <x:c r="P3643" s="55">
        <x:f t="shared" si="681"/>
        <x:v>10120</x:v>
      </x:c>
      <x:c r="Q3643" s="55">
        <x:f t="shared" si="682"/>
        <x:v>33390.288143653088</x:v>
      </x:c>
      <x:c r="R3643" s="55">
        <x:f t="shared" si="683"/>
        <x:v>6223.7118563469121</x:v>
      </x:c>
      <x:c r="S3643" s="1" t="str">
        <x:f t="shared" si="684"/>
        <x:v>YES</x:v>
      </x:c>
      <x:c r="T3643" s="1">
        <x:f t="shared" si="685"/>
        <x:v>6223.7118563469121</x:v>
      </x:c>
    </x:row>
    <x:row r="3644">
      <x:c r="A3644" s="1"/>
      <x:c r="B3644" s="1"/>
      <x:c r="C3644" s="1"/>
      <x:c r="D3644" s="1"/>
      <x:c r="E3644" s="1"/>
      <x:c r="F3644" s="1"/>
      <x:c r="G3644" s="1"/>
      <x:c r="H3644" s="1"/>
      <x:c r="I3644" s="53">
        <x:f t="shared" si="674"/>
        <x:v>5</x:v>
      </x:c>
      <x:c r="J3644" s="53">
        <x:f t="shared" si="675"/>
        <x:v>11</x:v>
      </x:c>
      <x:c r="K3644" s="53">
        <x:f t="shared" si="676"/>
        <x:v>2</x:v>
      </x:c>
      <x:c r="L3644" s="53">
        <x:f t="shared" si="677"/>
        <x:v>18</x:v>
      </x:c>
      <x:c r="M3644" s="54">
        <x:f t="shared" si="678"/>
        <x:v>1249.9821595744179</x:v>
      </x:c>
      <x:c r="N3644" s="54">
        <x:f t="shared" si="679"/>
        <x:v>0.36804316637112355</x:v>
      </x:c>
      <x:c r="O3644" s="55">
        <x:f t="shared" si="680"/>
        <x:v>72434</x:v>
      </x:c>
      <x:c r="P3644" s="55">
        <x:f t="shared" si="681"/>
        <x:v>11000</x:v>
      </x:c>
      <x:c r="Q3644" s="55">
        <x:f t="shared" si="682"/>
        <x:v>34201.079159278088</x:v>
      </x:c>
      <x:c r="R3644" s="55">
        <x:f t="shared" si="683"/>
        <x:v>7232.9208407219121</x:v>
      </x:c>
      <x:c r="S3644" s="1" t="str">
        <x:f t="shared" si="684"/>
        <x:v>YES</x:v>
      </x:c>
      <x:c r="T3644" s="1">
        <x:f t="shared" si="685"/>
        <x:v>7232.9208407219121</x:v>
      </x:c>
    </x:row>
    <x:row r="3645">
      <x:c r="A3645" s="1"/>
      <x:c r="B3645" s="1"/>
      <x:c r="C3645" s="1"/>
      <x:c r="D3645" s="1"/>
      <x:c r="E3645" s="1"/>
      <x:c r="F3645" s="1"/>
      <x:c r="G3645" s="1"/>
      <x:c r="H3645" s="1"/>
      <x:c r="I3645" s="53">
        <x:f t="shared" si="674"/>
        <x:v>5</x:v>
      </x:c>
      <x:c r="J3645" s="53">
        <x:f t="shared" si="675"/>
        <x:v>11</x:v>
      </x:c>
      <x:c r="K3645" s="53">
        <x:f t="shared" si="676"/>
        <x:v>3</x:v>
      </x:c>
      <x:c r="L3645" s="53">
        <x:f t="shared" si="677"/>
        <x:v>19</x:v>
      </x:c>
      <x:c r="M3645" s="54">
        <x:f t="shared" si="678"/>
        <x:v>1297.844141996293</x:v>
      </x:c>
      <x:c r="N3645" s="54">
        <x:f t="shared" si="679"/>
        <x:v>0.40128065416409242</x:v>
      </x:c>
      <x:c r="O3645" s="55">
        <x:f t="shared" si="680"/>
        <x:v>75134</x:v>
      </x:c>
      <x:c r="P3645" s="55">
        <x:f t="shared" si="681"/>
        <x:v>11880</x:v>
      </x:c>
      <x:c r="Q3645" s="55">
        <x:f t="shared" si="682"/>
        <x:v>35032.016354102307</x:v>
      </x:c>
      <x:c r="R3645" s="55">
        <x:f t="shared" si="683"/>
        <x:v>8221.9836458976933</x:v>
      </x:c>
      <x:c r="S3645" s="1" t="str">
        <x:f t="shared" si="684"/>
        <x:v>YES</x:v>
      </x:c>
      <x:c r="T3645" s="1">
        <x:f t="shared" si="685"/>
        <x:v>8221.9836458976933</x:v>
      </x:c>
    </x:row>
    <x:row r="3646">
      <x:c r="A3646" s="1"/>
      <x:c r="B3646" s="1"/>
      <x:c r="C3646" s="1"/>
      <x:c r="D3646" s="1"/>
      <x:c r="E3646" s="1"/>
      <x:c r="F3646" s="1"/>
      <x:c r="G3646" s="1"/>
      <x:c r="H3646" s="1"/>
      <x:c r="I3646" s="53">
        <x:f t="shared" si="674"/>
        <x:v>5</x:v>
      </x:c>
      <x:c r="J3646" s="53">
        <x:f t="shared" si="675"/>
        <x:v>11</x:v>
      </x:c>
      <x:c r="K3646" s="53">
        <x:f t="shared" si="676"/>
        <x:v>4</x:v>
      </x:c>
      <x:c r="L3646" s="53">
        <x:f t="shared" si="677"/>
        <x:v>20</x:v>
      </x:c>
      <x:c r="M3646" s="54">
        <x:f t="shared" si="678"/>
        <x:v>1346.8882577189493</x:v>
      </x:c>
      <x:c r="N3646" s="54">
        <x:f t="shared" si="679"/>
        <x:v>0.43533906786038146</x:v>
      </x:c>
      <x:c r="O3646" s="55">
        <x:f t="shared" si="680"/>
        <x:v>77834</x:v>
      </x:c>
      <x:c r="P3646" s="55">
        <x:f t="shared" si="681"/>
        <x:v>12760</x:v>
      </x:c>
      <x:c r="Q3646" s="55">
        <x:f t="shared" si="682"/>
        <x:v>35883.476696509533</x:v>
      </x:c>
      <x:c r="R3646" s="55">
        <x:f t="shared" si="683"/>
        <x:v>9190.5233034904668</x:v>
      </x:c>
      <x:c r="S3646" s="1" t="str">
        <x:f t="shared" si="684"/>
        <x:v>YES</x:v>
      </x:c>
      <x:c r="T3646" s="1">
        <x:f t="shared" si="685"/>
        <x:v>9190.5233034904668</x:v>
      </x:c>
    </x:row>
    <x:row r="3647">
      <x:c r="A3647" s="1"/>
      <x:c r="B3647" s="1"/>
      <x:c r="C3647" s="1"/>
      <x:c r="D3647" s="1"/>
      <x:c r="E3647" s="1"/>
      <x:c r="F3647" s="1"/>
      <x:c r="G3647" s="1"/>
      <x:c r="H3647" s="1"/>
      <x:c r="I3647" s="53">
        <x:f t="shared" si="674"/>
        <x:v>5</x:v>
      </x:c>
      <x:c r="J3647" s="53">
        <x:f t="shared" si="675"/>
        <x:v>11</x:v>
      </x:c>
      <x:c r="K3647" s="53">
        <x:f t="shared" si="676"/>
        <x:v>5</x:v>
      </x:c>
      <x:c r="L3647" s="53">
        <x:f t="shared" si="677"/>
        <x:v>21</x:v>
      </x:c>
      <x:c r="M3647" s="54">
        <x:f t="shared" si="678"/>
        <x:v>1397.1365816401528</x:v>
      </x:c>
      <x:c r="N3647" s="54">
        <x:f t="shared" si="679"/>
        <x:v>0.47023373725010614</x:v>
      </x:c>
      <x:c r="O3647" s="55">
        <x:f t="shared" si="680"/>
        <x:v>80534</x:v>
      </x:c>
      <x:c r="P3647" s="55">
        <x:f t="shared" si="681"/>
        <x:v>13640</x:v>
      </x:c>
      <x:c r="Q3647" s="55">
        <x:f t="shared" si="682"/>
        <x:v>36755.843431252651</x:v>
      </x:c>
      <x:c r="R3647" s="55">
        <x:f t="shared" si="683"/>
        <x:v>10138.156568747349</x:v>
      </x:c>
      <x:c r="S3647" s="1" t="str">
        <x:f t="shared" si="684"/>
        <x:v>YES</x:v>
      </x:c>
      <x:c r="T3647" s="1">
        <x:f t="shared" si="685"/>
        <x:v>10138.156568747349</x:v>
      </x:c>
    </x:row>
    <x:row r="3648">
      <x:c r="A3648" s="1"/>
      <x:c r="B3648" s="1"/>
      <x:c r="C3648" s="1"/>
      <x:c r="D3648" s="1"/>
      <x:c r="E3648" s="1"/>
      <x:c r="F3648" s="1"/>
      <x:c r="G3648" s="1"/>
      <x:c r="H3648" s="1"/>
      <x:c r="I3648" s="53">
        <x:f t="shared" si="674"/>
        <x:v>5</x:v>
      </x:c>
      <x:c r="J3648" s="53">
        <x:f t="shared" si="675"/>
        <x:v>11</x:v>
      </x:c>
      <x:c r="K3648" s="53">
        <x:f t="shared" si="676"/>
        <x:v>6</x:v>
      </x:c>
      <x:c r="L3648" s="53">
        <x:f t="shared" si="677"/>
        <x:v>22</x:v>
      </x:c>
      <x:c r="M3648" s="54">
        <x:f t="shared" si="678"/>
        <x:v>1448.6115558217857</x:v>
      </x:c>
      <x:c r="N3648" s="54">
        <x:f t="shared" si="679"/>
        <x:v>0.50598024709846234</x:v>
      </x:c>
      <x:c r="O3648" s="55">
        <x:f t="shared" si="680"/>
        <x:v>83234</x:v>
      </x:c>
      <x:c r="P3648" s="55">
        <x:f t="shared" si="681"/>
        <x:v>14520</x:v>
      </x:c>
      <x:c r="Q3648" s="55">
        <x:f t="shared" si="682"/>
        <x:v>37649.506177461561</x:v>
      </x:c>
      <x:c r="R3648" s="55">
        <x:f t="shared" si="683"/>
        <x:v>11064.493822538439</x:v>
      </x:c>
      <x:c r="S3648" s="1" t="str">
        <x:f t="shared" si="684"/>
        <x:v>YES</x:v>
      </x:c>
      <x:c r="T3648" s="1">
        <x:f t="shared" si="685"/>
        <x:v>11064.493822538439</x:v>
      </x:c>
    </x:row>
    <x:row r="3649">
      <x:c r="A3649" s="1"/>
      <x:c r="B3649" s="1"/>
      <x:c r="C3649" s="1"/>
      <x:c r="D3649" s="1"/>
      <x:c r="E3649" s="1"/>
      <x:c r="F3649" s="1"/>
      <x:c r="G3649" s="1"/>
      <x:c r="H3649" s="1"/>
      <x:c r="I3649" s="53">
        <x:f t="shared" si="674"/>
        <x:v>5</x:v>
      </x:c>
      <x:c r="J3649" s="53">
        <x:f t="shared" si="675"/>
        <x:v>11</x:v>
      </x:c>
      <x:c r="K3649" s="53">
        <x:f t="shared" si="676"/>
        <x:v>7</x:v>
      </x:c>
      <x:c r="L3649" s="53">
        <x:f t="shared" si="677"/>
        <x:v>23</x:v>
      </x:c>
      <x:c r="M3649" s="54">
        <x:f t="shared" si="678"/>
        <x:v>1501.3359952197461</x:v>
      </x:c>
      <x:c r="N3649" s="54">
        <x:f t="shared" si="679"/>
        <x:v>0.54259444112482369</x:v>
      </x:c>
      <x:c r="O3649" s="55">
        <x:f t="shared" si="680"/>
        <x:v>85934</x:v>
      </x:c>
      <x:c r="P3649" s="55">
        <x:f t="shared" si="681"/>
        <x:v>15400</x:v>
      </x:c>
      <x:c r="Q3649" s="55">
        <x:f t="shared" si="682"/>
        <x:v>38564.861028120591</x:v>
      </x:c>
      <x:c r="R3649" s="55">
        <x:f t="shared" si="683"/>
        <x:v>11969.138971879409</x:v>
      </x:c>
      <x:c r="S3649" s="1" t="str">
        <x:f t="shared" si="684"/>
        <x:v>YES</x:v>
      </x:c>
      <x:c r="T3649" s="1">
        <x:f t="shared" si="685"/>
        <x:v>11969.138971879409</x:v>
      </x:c>
    </x:row>
    <x:row r="3650">
      <x:c r="A3650" s="1"/>
      <x:c r="B3650" s="1"/>
      <x:c r="C3650" s="1"/>
      <x:c r="D3650" s="1"/>
      <x:c r="E3650" s="1"/>
      <x:c r="F3650" s="1"/>
      <x:c r="G3650" s="1"/>
      <x:c r="H3650" s="1"/>
      <x:c r="I3650" s="53">
        <x:f t="shared" si="674"/>
        <x:v>5</x:v>
      </x:c>
      <x:c r="J3650" s="53">
        <x:f t="shared" si="675"/>
        <x:v>11</x:v>
      </x:c>
      <x:c r="K3650" s="53">
        <x:f t="shared" si="676"/>
        <x:v>8</x:v>
      </x:c>
      <x:c r="L3650" s="53">
        <x:f t="shared" si="677"/>
        <x:v>24</x:v>
      </x:c>
      <x:c r="M3650" s="54">
        <x:f t="shared" si="678"/>
        <x:v>1555.3330934997264</x:v>
      </x:c>
      <x:c r="N3650" s="54">
        <x:f t="shared" si="679"/>
        <x:v>0.58009242604147659</x:v>
      </x:c>
      <x:c r="O3650" s="55">
        <x:f t="shared" si="680"/>
        <x:v>88634</x:v>
      </x:c>
      <x:c r="P3650" s="55">
        <x:f t="shared" si="681"/>
        <x:v>16280</x:v>
      </x:c>
      <x:c r="Q3650" s="55">
        <x:f t="shared" si="682"/>
        <x:v>39502.310651036918</x:v>
      </x:c>
      <x:c r="R3650" s="55">
        <x:f t="shared" si="683"/>
        <x:v>12851.689348963082</x:v>
      </x:c>
      <x:c r="S3650" s="1" t="str">
        <x:f t="shared" si="684"/>
        <x:v>YES</x:v>
      </x:c>
      <x:c r="T3650" s="1">
        <x:f t="shared" si="685"/>
        <x:v>12851.689348963082</x:v>
      </x:c>
    </x:row>
    <x:row r="3651">
      <x:c r="A3651" s="1"/>
      <x:c r="B3651" s="1"/>
      <x:c r="C3651" s="1"/>
      <x:c r="D3651" s="1"/>
      <x:c r="E3651" s="1"/>
      <x:c r="F3651" s="1"/>
      <x:c r="G3651" s="1"/>
      <x:c r="H3651" s="1"/>
      <x:c r="I3651" s="53">
        <x:f t="shared" si="674"/>
        <x:v>5</x:v>
      </x:c>
      <x:c r="J3651" s="53">
        <x:f t="shared" si="675"/>
        <x:v>11</x:v>
      </x:c>
      <x:c r="K3651" s="53">
        <x:f t="shared" si="676"/>
        <x:v>9</x:v>
      </x:c>
      <x:c r="L3651" s="53">
        <x:f t="shared" si="677"/>
        <x:v>25</x:v>
      </x:c>
      <x:c r="M3651" s="54">
        <x:f t="shared" si="678"/>
        <x:v>1610.6264289401208</x:v>
      </x:c>
      <x:c r="N3651" s="54">
        <x:f t="shared" si="679"/>
        <x:v>0.6184905756528617</x:v>
      </x:c>
      <x:c r="O3651" s="55">
        <x:f t="shared" si="680"/>
        <x:v>91334</x:v>
      </x:c>
      <x:c r="P3651" s="55">
        <x:f t="shared" si="681"/>
        <x:v>17160</x:v>
      </x:c>
      <x:c r="Q3651" s="55">
        <x:f t="shared" si="682"/>
        <x:v>40462.264391321543</x:v>
      </x:c>
      <x:c r="R3651" s="55">
        <x:f t="shared" si="683"/>
        <x:v>13711.735608678457</x:v>
      </x:c>
      <x:c r="S3651" s="1" t="str">
        <x:f t="shared" si="684"/>
        <x:v>YES</x:v>
      </x:c>
      <x:c r="T3651" s="1">
        <x:f t="shared" si="685"/>
        <x:v>13711.735608678457</x:v>
      </x:c>
    </x:row>
    <x:row r="3652">
      <x:c r="A3652" s="1"/>
      <x:c r="B3652" s="1"/>
      <x:c r="C3652" s="1"/>
      <x:c r="D3652" s="1"/>
      <x:c r="E3652" s="1"/>
      <x:c r="F3652" s="1"/>
      <x:c r="G3652" s="1"/>
      <x:c r="H3652" s="1"/>
      <x:c r="I3652" s="53">
        <x:f t="shared" si="674"/>
        <x:v>5</x:v>
      </x:c>
      <x:c r="J3652" s="53">
        <x:f t="shared" si="675"/>
        <x:v>11</x:v>
      </x:c>
      <x:c r="K3652" s="53">
        <x:f t="shared" si="676"/>
        <x:v>10</x:v>
      </x:c>
      <x:c r="L3652" s="53">
        <x:f t="shared" si="677"/>
        <x:v>26</x:v>
      </x:c>
      <x:c r="M3652" s="54">
        <x:f t="shared" si="678"/>
        <x:v>1667.2399704233337</x:v>
      </x:c>
      <x:c r="N3652" s="54">
        <x:f t="shared" si="679"/>
        <x:v>0.65780553501620398</x:v>
      </x:c>
      <x:c r="O3652" s="55">
        <x:f t="shared" si="680"/>
        <x:v>94034</x:v>
      </x:c>
      <x:c r="P3652" s="55">
        <x:f t="shared" si="681"/>
        <x:v>18040</x:v>
      </x:c>
      <x:c r="Q3652" s="55">
        <x:f t="shared" si="682"/>
        <x:v>41445.138375405098</x:v>
      </x:c>
      <x:c r="R3652" s="55">
        <x:f t="shared" si="683"/>
        <x:v>14548.861624594902</x:v>
      </x:c>
      <x:c r="S3652" s="1" t="str">
        <x:f t="shared" si="684"/>
        <x:v>YES</x:v>
      </x:c>
      <x:c r="T3652" s="1">
        <x:f t="shared" si="685"/>
        <x:v>14548.861624594902</x:v>
      </x:c>
    </x:row>
    <x:row r="3653">
      <x:c r="A3653" s="1"/>
      <x:c r="B3653" s="1"/>
      <x:c r="C3653" s="1"/>
      <x:c r="D3653" s="1"/>
      <x:c r="E3653" s="1"/>
      <x:c r="F3653" s="1"/>
      <x:c r="G3653" s="1"/>
      <x:c r="H3653" s="1"/>
      <x:c r="I3653" s="53">
        <x:f t="shared" si="674"/>
        <x:v>5</x:v>
      </x:c>
      <x:c r="J3653" s="53">
        <x:f t="shared" si="675"/>
        <x:v>11</x:v>
      </x:c>
      <x:c r="K3653" s="53">
        <x:f t="shared" si="676"/>
        <x:v>11</x:v>
      </x:c>
      <x:c r="L3653" s="53">
        <x:f t="shared" si="677"/>
        <x:v>27</x:v>
      </x:c>
      <x:c r="M3653" s="54">
        <x:f t="shared" si="678"/>
        <x:v>1725.1980835167728</x:v>
      </x:c>
      <x:c r="N3653" s="54">
        <x:f t="shared" si="679"/>
        <x:v>0.69805422466442557</x:v>
      </x:c>
      <x:c r="O3653" s="55">
        <x:f t="shared" si="680"/>
        <x:v>96734</x:v>
      </x:c>
      <x:c r="P3653" s="55">
        <x:f t="shared" si="681"/>
        <x:v>18920</x:v>
      </x:c>
      <x:c r="Q3653" s="55">
        <x:f t="shared" si="682"/>
        <x:v>42451.355616610643</x:v>
      </x:c>
      <x:c r="R3653" s="55">
        <x:f t="shared" si="683"/>
        <x:v>15362.644383389357</x:v>
      </x:c>
      <x:c r="S3653" s="1" t="str">
        <x:f t="shared" si="684"/>
        <x:v>YES</x:v>
      </x:c>
      <x:c r="T3653" s="1">
        <x:f t="shared" si="685"/>
        <x:v>15362.644383389357</x:v>
      </x:c>
    </x:row>
    <x:row r="3654">
      <x:c r="A3654" s="1"/>
      <x:c r="B3654" s="1"/>
      <x:c r="C3654" s="1"/>
      <x:c r="D3654" s="1"/>
      <x:c r="E3654" s="1"/>
      <x:c r="F3654" s="1"/>
      <x:c r="G3654" s="1"/>
      <x:c r="H3654" s="1"/>
      <x:c r="I3654" s="53">
        <x:f t="shared" si="674"/>
        <x:v>5</x:v>
      </x:c>
      <x:c r="J3654" s="53">
        <x:f t="shared" si="675"/>
        <x:v>11</x:v>
      </x:c>
      <x:c r="K3654" s="53">
        <x:f t="shared" si="676"/>
        <x:v>12</x:v>
      </x:c>
      <x:c r="L3654" s="53">
        <x:f t="shared" si="677"/>
        <x:v>28</x:v>
      </x:c>
      <x:c r="M3654" s="54">
        <x:f t="shared" si="678"/>
        <x:v>1784.5255366448373</x:v>
      </x:c>
      <x:c r="N3654" s="54">
        <x:f t="shared" si="679"/>
        <x:v>0.7392538448922481</x:v>
      </x:c>
      <x:c r="O3654" s="55">
        <x:f t="shared" si="680"/>
        <x:v>99434</x:v>
      </x:c>
      <x:c r="P3654" s="55">
        <x:f t="shared" si="681"/>
        <x:v>19800</x:v>
      </x:c>
      <x:c r="Q3654" s="55">
        <x:f t="shared" si="682"/>
        <x:v>43481.346122306204</x:v>
      </x:c>
      <x:c r="R3654" s="55">
        <x:f t="shared" si="683"/>
        <x:v>16152.653877693796</x:v>
      </x:c>
      <x:c r="S3654" s="1" t="str">
        <x:f t="shared" si="684"/>
        <x:v>YES</x:v>
      </x:c>
      <x:c r="T3654" s="1">
        <x:f t="shared" si="685"/>
        <x:v>16152.653877693796</x:v>
      </x:c>
    </x:row>
    <x:row r="3655">
      <x:c r="A3655" s="1"/>
      <x:c r="B3655" s="1"/>
      <x:c r="C3655" s="1"/>
      <x:c r="D3655" s="1"/>
      <x:c r="E3655" s="1"/>
      <x:c r="F3655" s="1"/>
      <x:c r="G3655" s="1"/>
      <x:c r="H3655" s="1"/>
      <x:c r="I3655" s="53">
        <x:f t="shared" si="674"/>
        <x:v>5</x:v>
      </x:c>
      <x:c r="J3655" s="53">
        <x:f t="shared" si="675"/>
        <x:v>11</x:v>
      </x:c>
      <x:c r="K3655" s="53">
        <x:f t="shared" si="676"/>
        <x:v>13</x:v>
      </x:c>
      <x:c r="L3655" s="53">
        <x:f t="shared" si="677"/>
        <x:v>29</x:v>
      </x:c>
      <x:c r="M3655" s="54">
        <x:f t="shared" si="678"/>
        <x:v>1845.2475073532214</x:v>
      </x:c>
      <x:c r="N3655" s="54">
        <x:f t="shared" si="679"/>
        <x:v>0.78142188010640379</x:v>
      </x:c>
      <x:c r="O3655" s="55">
        <x:f t="shared" si="680"/>
        <x:v>102134</x:v>
      </x:c>
      <x:c r="P3655" s="55">
        <x:f t="shared" si="681"/>
        <x:v>20680</x:v>
      </x:c>
      <x:c r="Q3655" s="55">
        <x:f t="shared" si="682"/>
        <x:v>44535.547002660096</x:v>
      </x:c>
      <x:c r="R3655" s="55">
        <x:f t="shared" si="683"/>
        <x:v>16918.452997339904</x:v>
      </x:c>
      <x:c r="S3655" s="1" t="str">
        <x:f t="shared" si="684"/>
        <x:v>YES</x:v>
      </x:c>
      <x:c r="T3655" s="1">
        <x:f t="shared" si="685"/>
        <x:v>16918.452997339904</x:v>
      </x:c>
    </x:row>
    <x:row r="3656">
      <x:c r="A3656" s="1"/>
      <x:c r="B3656" s="1"/>
      <x:c r="C3656" s="1"/>
      <x:c r="D3656" s="1"/>
      <x:c r="E3656" s="1"/>
      <x:c r="F3656" s="1"/>
      <x:c r="G3656" s="1"/>
      <x:c r="H3656" s="1"/>
      <x:c r="I3656" s="53">
        <x:f t="shared" si="674"/>
        <x:v>5</x:v>
      </x:c>
      <x:c r="J3656" s="53">
        <x:f t="shared" si="675"/>
        <x:v>11</x:v>
      </x:c>
      <x:c r="K3656" s="53">
        <x:f t="shared" si="676"/>
        <x:v>14</x:v>
      </x:c>
      <x:c r="L3656" s="53">
        <x:f t="shared" si="677"/>
        <x:v>30</x:v>
      </x:c>
      <x:c r="M3656" s="54">
        <x:f t="shared" si="678"/>
        <x:v>1907.3895886668827</x:v>
      </x:c>
      <x:c r="N3656" s="54">
        <x:f t="shared" si="679"/>
        <x:v>0.8245761032408907</x:v>
      </x:c>
      <x:c r="O3656" s="55">
        <x:f t="shared" si="680"/>
        <x:v>104834</x:v>
      </x:c>
      <x:c r="P3656" s="55">
        <x:f t="shared" si="681"/>
        <x:v>21560</x:v>
      </x:c>
      <x:c r="Q3656" s="55">
        <x:f t="shared" si="682"/>
        <x:v>45614.402581022267</x:v>
      </x:c>
      <x:c r="R3656" s="55">
        <x:f t="shared" si="683"/>
        <x:v>17659.597418977733</x:v>
      </x:c>
      <x:c r="S3656" s="1" t="str">
        <x:f t="shared" si="684"/>
        <x:v>YES</x:v>
      </x:c>
      <x:c r="T3656" s="1">
        <x:f t="shared" si="685"/>
        <x:v>17659.597418977733</x:v>
      </x:c>
    </x:row>
    <x:row r="3657">
      <x:c r="A3657" s="1"/>
      <x:c r="B3657" s="1"/>
      <x:c r="C3657" s="1"/>
      <x:c r="D3657" s="1"/>
      <x:c r="E3657" s="1"/>
      <x:c r="F3657" s="1"/>
      <x:c r="G3657" s="1"/>
      <x:c r="H3657" s="1"/>
      <x:c r="I3657" s="53">
        <x:f t="shared" si="674"/>
        <x:v>5</x:v>
      </x:c>
      <x:c r="J3657" s="53">
        <x:f t="shared" si="675"/>
        <x:v>11</x:v>
      </x:c>
      <x:c r="K3657" s="53">
        <x:f t="shared" si="676"/>
        <x:v>15</x:v>
      </x:c>
      <x:c r="L3657" s="53">
        <x:f t="shared" si="677"/>
        <x:v>31</x:v>
      </x:c>
      <x:c r="M3657" s="54">
        <x:f t="shared" si="678"/>
        <x:v>1970.9777955430291</x:v>
      </x:c>
      <x:c r="N3657" s="54">
        <x:f t="shared" si="679"/>
        <x:v>0.86873458023821459</x:v>
      </x:c>
      <x:c r="O3657" s="55">
        <x:f t="shared" si="680"/>
        <x:v>107534</x:v>
      </x:c>
      <x:c r="P3657" s="55">
        <x:f t="shared" si="681"/>
        <x:v>22440</x:v>
      </x:c>
      <x:c r="Q3657" s="55">
        <x:f t="shared" si="682"/>
        <x:v>46718.364505955367</x:v>
      </x:c>
      <x:c r="R3657" s="55">
        <x:f t="shared" si="683"/>
        <x:v>18375.635494044633</x:v>
      </x:c>
      <x:c r="S3657" s="1" t="str">
        <x:f t="shared" si="684"/>
        <x:v>YES</x:v>
      </x:c>
      <x:c r="T3657" s="1">
        <x:f t="shared" si="685"/>
        <x:v>18375.635494044633</x:v>
      </x:c>
    </x:row>
    <x:row r="3658">
      <x:c r="A3658" s="1"/>
      <x:c r="B3658" s="1"/>
      <x:c r="C3658" s="1"/>
      <x:c r="D3658" s="1"/>
      <x:c r="E3658" s="1"/>
      <x:c r="F3658" s="1"/>
      <x:c r="G3658" s="1"/>
      <x:c r="H3658" s="1"/>
      <x:c r="I3658" s="53">
        <x:f t="shared" si="674"/>
        <x:v>5</x:v>
      </x:c>
      <x:c r="J3658" s="53">
        <x:f t="shared" si="675"/>
        <x:v>11</x:v>
      </x:c>
      <x:c r="K3658" s="53">
        <x:f t="shared" si="676"/>
        <x:v>16</x:v>
      </x:c>
      <x:c r="L3658" s="53">
        <x:f t="shared" si="677"/>
        <x:v>32</x:v>
      </x:c>
      <x:c r="M3658" s="54">
        <x:f t="shared" si="678"/>
        <x:v>2036.0385714205181</x:v>
      </x:c>
      <x:c r="N3658" s="54">
        <x:f t="shared" si="679"/>
        <x:v>0.91391567459758205</x:v>
      </x:c>
      <x:c r="O3658" s="55">
        <x:f t="shared" si="680"/>
        <x:v>110234</x:v>
      </x:c>
      <x:c r="P3658" s="55">
        <x:f t="shared" si="681"/>
        <x:v>23320</x:v>
      </x:c>
      <x:c r="Q3658" s="55">
        <x:f t="shared" si="682"/>
        <x:v>47847.891864939549</x:v>
      </x:c>
      <x:c r="R3658" s="55">
        <x:f t="shared" si="683"/>
        <x:v>19066.108135060451</x:v>
      </x:c>
      <x:c r="S3658" s="1" t="str">
        <x:f t="shared" si="684"/>
        <x:v>YES</x:v>
      </x:c>
      <x:c r="T3658" s="1">
        <x:f t="shared" si="685"/>
        <x:v>19066.108135060451</x:v>
      </x:c>
    </x:row>
    <x:row r="3659">
      <x:c r="A3659" s="1"/>
      <x:c r="B3659" s="1"/>
      <x:c r="C3659" s="1"/>
      <x:c r="D3659" s="1"/>
      <x:c r="E3659" s="1"/>
      <x:c r="F3659" s="1"/>
      <x:c r="G3659" s="1"/>
      <x:c r="H3659" s="1"/>
      <x:c r="I3659" s="53">
        <x:f t="shared" si="674"/>
        <x:v>5</x:v>
      </x:c>
      <x:c r="J3659" s="53">
        <x:f t="shared" si="675"/>
        <x:v>11</x:v>
      </x:c>
      <x:c r="K3659" s="53">
        <x:f t="shared" si="676"/>
        <x:v>17</x:v>
      </x:c>
      <x:c r="L3659" s="53">
        <x:f t="shared" si="677"/>
        <x:v>33</x:v>
      </x:c>
      <x:c r="M3659" s="54">
        <x:f t="shared" si="678"/>
        <x:v>2102.5987948670586</x:v>
      </x:c>
      <x:c r="N3659" s="54">
        <x:f t="shared" si="679"/>
        <x:v>0.96013805199101288</x:v>
      </x:c>
      <x:c r="O3659" s="55">
        <x:f t="shared" si="680"/>
        <x:v>112934</x:v>
      </x:c>
      <x:c r="P3659" s="55">
        <x:f t="shared" si="681"/>
        <x:v>24200</x:v>
      </x:c>
      <x:c r="Q3659" s="55">
        <x:f t="shared" si="682"/>
        <x:v>49003.451299775319</x:v>
      </x:c>
      <x:c r="R3659" s="55">
        <x:f t="shared" si="683"/>
        <x:v>19730.548700224681</x:v>
      </x:c>
      <x:c r="S3659" s="1" t="str">
        <x:f t="shared" si="684"/>
        <x:v>YES</x:v>
      </x:c>
      <x:c r="T3659" s="1">
        <x:f t="shared" si="685"/>
        <x:v>19730.548700224681</x:v>
      </x:c>
    </x:row>
    <x:row r="3660">
      <x:c r="A3660" s="1"/>
      <x:c r="B3660" s="1"/>
      <x:c r="C3660" s="1"/>
      <x:c r="D3660" s="1"/>
      <x:c r="E3660" s="1"/>
      <x:c r="F3660" s="1"/>
      <x:c r="G3660" s="1"/>
      <x:c r="H3660" s="1"/>
      <x:c r="I3660" s="53">
        <x:f t="shared" si="674"/>
        <x:v>5</x:v>
      </x:c>
      <x:c r="J3660" s="53">
        <x:f t="shared" si="675"/>
        <x:v>11</x:v>
      </x:c>
      <x:c r="K3660" s="53">
        <x:f t="shared" si="676"/>
        <x:v>18</x:v>
      </x:c>
      <x:c r="L3660" s="53">
        <x:f t="shared" si="677"/>
        <x:v>34</x:v>
      </x:c>
      <x:c r="M3660" s="54">
        <x:f t="shared" si="678"/>
        <x:v>2170.6857863256459</x:v>
      </x:c>
      <x:c r="N3660" s="54">
        <x:f t="shared" si="679"/>
        <x:v>1.0074206849483653</x:v>
      </x:c>
      <x:c r="O3660" s="55">
        <x:f t="shared" si="680"/>
        <x:v>115634</x:v>
      </x:c>
      <x:c r="P3660" s="55">
        <x:f t="shared" si="681"/>
        <x:v>25080</x:v>
      </x:c>
      <x:c r="Q3660" s="55">
        <x:f t="shared" si="682"/>
        <x:v>50185.517123709127</x:v>
      </x:c>
      <x:c r="R3660" s="55">
        <x:f t="shared" si="683"/>
        <x:v>20368.482876290873</x:v>
      </x:c>
      <x:c r="S3660" s="1" t="str">
        <x:f t="shared" si="684"/>
        <x:v>YES</x:v>
      </x:c>
      <x:c r="T3660" s="1">
        <x:f t="shared" si="685"/>
        <x:v>20368.482876290873</x:v>
      </x:c>
    </x:row>
    <x:row r="3661">
      <x:c r="A3661" s="1"/>
      <x:c r="B3661" s="1"/>
      <x:c r="C3661" s="1"/>
      <x:c r="D3661" s="1"/>
      <x:c r="E3661" s="1"/>
      <x:c r="F3661" s="1"/>
      <x:c r="G3661" s="1"/>
      <x:c r="H3661" s="1"/>
      <x:c r="I3661" s="53">
        <x:f t="shared" si="674"/>
        <x:v>5</x:v>
      </x:c>
      <x:c r="J3661" s="53">
        <x:f t="shared" si="675"/>
        <x:v>11</x:v>
      </x:c>
      <x:c r="K3661" s="53">
        <x:f t="shared" si="676"/>
        <x:v>19</x:v>
      </x:c>
      <x:c r="L3661" s="53">
        <x:f t="shared" si="677"/>
        <x:v>35</x:v>
      </x:c>
      <x:c r="M3661" s="54">
        <x:f t="shared" si="678"/>
        <x:v>2240.3273149616675</x:v>
      </x:c>
      <x:c r="N3661" s="54">
        <x:f t="shared" si="679"/>
        <x:v>1.0557828576122692</x:v>
      </x:c>
      <x:c r="O3661" s="55">
        <x:f t="shared" si="680"/>
        <x:v>118334</x:v>
      </x:c>
      <x:c r="P3661" s="55">
        <x:f t="shared" si="681"/>
        <x:v>25960</x:v>
      </x:c>
      <x:c r="Q3661" s="55">
        <x:f t="shared" si="682"/>
        <x:v>51394.571440306725</x:v>
      </x:c>
      <x:c r="R3661" s="55">
        <x:f t="shared" si="683"/>
        <x:v>20979.428559693275</x:v>
      </x:c>
      <x:c r="S3661" s="1" t="str">
        <x:f t="shared" si="684"/>
        <x:v>YES</x:v>
      </x:c>
      <x:c r="T3661" s="1">
        <x:f t="shared" si="685"/>
        <x:v>20979.428559693275</x:v>
      </x:c>
    </x:row>
    <x:row r="3662">
      <x:c r="A3662" s="1"/>
      <x:c r="B3662" s="1"/>
      <x:c r="C3662" s="1"/>
      <x:c r="D3662" s="1"/>
      <x:c r="E3662" s="1"/>
      <x:c r="F3662" s="1"/>
      <x:c r="G3662" s="1"/>
      <x:c r="H3662" s="1"/>
      <x:c r="I3662" s="53">
        <x:f t="shared" si="674"/>
        <x:v>5</x:v>
      </x:c>
      <x:c r="J3662" s="53">
        <x:f t="shared" si="675"/>
        <x:v>11</x:v>
      </x:c>
      <x:c r="K3662" s="53">
        <x:f t="shared" si="676"/>
        <x:v>20</x:v>
      </x:c>
      <x:c r="L3662" s="53">
        <x:f t="shared" si="677"/>
        <x:v>36</x:v>
      </x:c>
      <x:c r="M3662" s="54">
        <x:f t="shared" si="678"/>
        <x:v>2311.5516056121446</x:v>
      </x:c>
      <x:c r="N3662" s="54">
        <x:f t="shared" si="679"/>
        <x:v>1.1052441705639893</x:v>
      </x:c>
      <x:c r="O3662" s="55">
        <x:f t="shared" si="680"/>
        <x:v>121034</x:v>
      </x:c>
      <x:c r="P3662" s="55">
        <x:f t="shared" si="681"/>
        <x:v>26840</x:v>
      </x:c>
      <x:c r="Q3662" s="55">
        <x:f t="shared" si="682"/>
        <x:v>52631.104264099733</x:v>
      </x:c>
      <x:c r="R3662" s="55">
        <x:f t="shared" si="683"/>
        <x:v>21562.895735900267</x:v>
      </x:c>
      <x:c r="S3662" s="1" t="str">
        <x:f t="shared" si="684"/>
        <x:v>YES</x:v>
      </x:c>
      <x:c r="T3662" s="1">
        <x:f t="shared" si="685"/>
        <x:v>21562.895735900267</x:v>
      </x:c>
    </x:row>
    <x:row r="3663">
      <x:c r="A3663" s="1"/>
      <x:c r="B3663" s="1"/>
      <x:c r="C3663" s="1"/>
      <x:c r="D3663" s="1"/>
      <x:c r="E3663" s="1"/>
      <x:c r="F3663" s="1"/>
      <x:c r="G3663" s="1"/>
      <x:c r="H3663" s="1"/>
      <x:c r="I3663" s="53">
        <x:f t="shared" si="674"/>
        <x:v>5</x:v>
      </x:c>
      <x:c r="J3663" s="53">
        <x:f t="shared" si="675"/>
        <x:v>11</x:v>
      </x:c>
      <x:c r="K3663" s="53">
        <x:f t="shared" si="676"/>
        <x:v>21</x:v>
      </x:c>
      <x:c r="L3663" s="53">
        <x:f t="shared" si="677"/>
        <x:v>37</x:v>
      </x:c>
      <x:c r="M3663" s="54">
        <x:f t="shared" si="678"/>
        <x:v>2384.3873458385883</x:v>
      </x:c>
      <x:c r="N3663" s="54">
        <x:f t="shared" si="679"/>
        <x:v>1.1558245457212419</x:v>
      </x:c>
      <x:c r="O3663" s="55">
        <x:f t="shared" si="680"/>
        <x:v>123734</x:v>
      </x:c>
      <x:c r="P3663" s="55">
        <x:f t="shared" si="681"/>
        <x:v>27720</x:v>
      </x:c>
      <x:c r="Q3663" s="55">
        <x:f t="shared" si="682"/>
        <x:v>53895.613643031043</x:v>
      </x:c>
      <x:c r="R3663" s="55">
        <x:f t="shared" si="683"/>
        <x:v>22118.386356968957</x:v>
      </x:c>
      <x:c r="S3663" s="1" t="str">
        <x:f t="shared" si="684"/>
        <x:v>YES</x:v>
      </x:c>
      <x:c r="T3663" s="1">
        <x:f t="shared" si="685"/>
        <x:v>22118.386356968957</x:v>
      </x:c>
    </x:row>
    <x:row r="3664">
      <x:c r="A3664" s="1"/>
      <x:c r="B3664" s="1"/>
      <x:c r="C3664" s="1"/>
      <x:c r="D3664" s="1"/>
      <x:c r="E3664" s="1"/>
      <x:c r="F3664" s="1"/>
      <x:c r="G3664" s="1"/>
      <x:c r="H3664" s="1"/>
      <x:c r="I3664" s="53">
        <x:f t="shared" si="674"/>
        <x:v>5</x:v>
      </x:c>
      <x:c r="J3664" s="53">
        <x:f t="shared" si="675"/>
        <x:v>11</x:v>
      </x:c>
      <x:c r="K3664" s="53">
        <x:f t="shared" si="676"/>
        <x:v>22</x:v>
      </x:c>
      <x:c r="L3664" s="53">
        <x:f t="shared" si="677"/>
        <x:v>38</x:v>
      </x:c>
      <x:c r="M3664" s="54">
        <x:f t="shared" si="678"/>
        <x:v>2458.8636930849843</x:v>
      </x:c>
      <x:c r="N3664" s="54">
        <x:f t="shared" si="679"/>
        <x:v>1.207544231309017</x:v>
      </x:c>
      <x:c r="O3664" s="55">
        <x:f t="shared" si="680"/>
        <x:v>126434</x:v>
      </x:c>
      <x:c r="P3664" s="55">
        <x:f t="shared" si="681"/>
        <x:v>28600</x:v>
      </x:c>
      <x:c r="Q3664" s="55">
        <x:f t="shared" si="682"/>
        <x:v>55188.605782725426</x:v>
      </x:c>
      <x:c r="R3664" s="55">
        <x:f t="shared" si="683"/>
        <x:v>22645.394217274574</x:v>
      </x:c>
      <x:c r="S3664" s="1" t="str">
        <x:f t="shared" si="684"/>
        <x:v>YES</x:v>
      </x:c>
      <x:c r="T3664" s="1">
        <x:f t="shared" si="685"/>
        <x:v>22645.394217274574</x:v>
      </x:c>
    </x:row>
    <x:row r="3665">
      <x:c r="A3665" s="1"/>
      <x:c r="B3665" s="1"/>
      <x:c r="C3665" s="1"/>
      <x:c r="D3665" s="1"/>
      <x:c r="E3665" s="1"/>
      <x:c r="F3665" s="1"/>
      <x:c r="G3665" s="1"/>
      <x:c r="H3665" s="1"/>
      <x:c r="I3665" s="53">
        <x:f t="shared" si="674"/>
        <x:v>5</x:v>
      </x:c>
      <x:c r="J3665" s="53">
        <x:f t="shared" si="675"/>
        <x:v>11</x:v>
      </x:c>
      <x:c r="K3665" s="53">
        <x:f t="shared" si="676"/>
        <x:v>23</x:v>
      </x:c>
      <x:c r="L3665" s="53">
        <x:f t="shared" si="677"/>
        <x:v>39</x:v>
      </x:c>
      <x:c r="M3665" s="54">
        <x:f t="shared" si="678"/>
        <x:v>2535.010281942421</x:v>
      </x:c>
      <x:c r="N3665" s="54">
        <x:f t="shared" si="679"/>
        <x:v>1.2604238069044591</x:v>
      </x:c>
      <x:c r="O3665" s="55">
        <x:f t="shared" si="680"/>
        <x:v>129134</x:v>
      </x:c>
      <x:c r="P3665" s="55">
        <x:f t="shared" si="681"/>
        <x:v>29480</x:v>
      </x:c>
      <x:c r="Q3665" s="55">
        <x:f t="shared" si="682"/>
        <x:v>56510.595172611473</x:v>
      </x:c>
      <x:c r="R3665" s="55">
        <x:f t="shared" si="683"/>
        <x:v>23143.404827388527</x:v>
      </x:c>
      <x:c r="S3665" s="1" t="str">
        <x:f t="shared" si="684"/>
        <x:v>YES</x:v>
      </x:c>
      <x:c r="T3665" s="1">
        <x:f t="shared" si="685"/>
        <x:v>23143.404827388527</x:v>
      </x:c>
    </x:row>
    <x:row r="3666">
      <x:c r="A3666" s="1"/>
      <x:c r="B3666" s="1"/>
      <x:c r="C3666" s="1"/>
      <x:c r="D3666" s="1"/>
      <x:c r="E3666" s="1"/>
      <x:c r="F3666" s="1"/>
      <x:c r="G3666" s="1"/>
      <x:c r="H3666" s="1"/>
      <x:c r="I3666" s="53">
        <x:f t="shared" si="674"/>
        <x:v>5</x:v>
      </x:c>
      <x:c r="J3666" s="53">
        <x:f t="shared" si="675"/>
        <x:v>11</x:v>
      </x:c>
      <x:c r="K3666" s="53">
        <x:f t="shared" si="676"/>
        <x:v>24</x:v>
      </x:c>
      <x:c r="L3666" s="53">
        <x:f t="shared" si="677"/>
        <x:v>40</x:v>
      </x:c>
      <x:c r="M3666" s="54">
        <x:f t="shared" si="678"/>
        <x:v>2612.8572315219171</x:v>
      </x:c>
      <x:c r="N3666" s="54">
        <x:f t="shared" si="679"/>
        <x:v>1.314484188556887</x:v>
      </x:c>
      <x:c r="O3666" s="55">
        <x:f t="shared" si="680"/>
        <x:v>131834</x:v>
      </x:c>
      <x:c r="P3666" s="55">
        <x:f t="shared" si="681"/>
        <x:v>30360</x:v>
      </x:c>
      <x:c r="Q3666" s="55">
        <x:f t="shared" si="682"/>
        <x:v>57862.10471392217</x:v>
      </x:c>
      <x:c r="R3666" s="55">
        <x:f t="shared" si="683"/>
        <x:v>23611.89528607783</x:v>
      </x:c>
      <x:c r="S3666" s="1" t="str">
        <x:f t="shared" si="684"/>
        <x:v>YES</x:v>
      </x:c>
      <x:c r="T3666" s="1">
        <x:f t="shared" si="685"/>
        <x:v>23611.89528607783</x:v>
      </x:c>
    </x:row>
    <x:row r="3667">
      <x:c r="A3667" s="1"/>
      <x:c r="B3667" s="1"/>
      <x:c r="C3667" s="1"/>
      <x:c r="D3667" s="1"/>
      <x:c r="E3667" s="1"/>
      <x:c r="F3667" s="1"/>
      <x:c r="G3667" s="1"/>
      <x:c r="H3667" s="1"/>
      <x:c r="I3667" s="53">
        <x:f t="shared" si="674"/>
        <x:v>5</x:v>
      </x:c>
      <x:c r="J3667" s="53">
        <x:f t="shared" si="675"/>
        <x:v>11</x:v>
      </x:c>
      <x:c r="K3667" s="53">
        <x:f t="shared" si="676"/>
        <x:v>25</x:v>
      </x:c>
      <x:c r="L3667" s="53">
        <x:f t="shared" si="677"/>
        <x:v>41</x:v>
      </x:c>
      <x:c r="M3667" s="54">
        <x:f t="shared" si="678"/>
        <x:v>2692.4351529370142</x:v>
      </x:c>
      <x:c r="N3667" s="54">
        <x:f t="shared" si="679"/>
        <x:v>1.3697466339840376</x:v>
      </x:c>
      <x:c r="O3667" s="55">
        <x:f t="shared" si="680"/>
        <x:v>134534</x:v>
      </x:c>
      <x:c r="P3667" s="55">
        <x:f t="shared" si="681"/>
        <x:v>31240</x:v>
      </x:c>
      <x:c r="Q3667" s="55">
        <x:f t="shared" si="682"/>
        <x:v>59243.66584960094</x:v>
      </x:c>
      <x:c r="R3667" s="55">
        <x:f t="shared" si="683"/>
        <x:v>24050.33415039906</x:v>
      </x:c>
      <x:c r="S3667" s="1" t="str">
        <x:f t="shared" si="684"/>
        <x:v>YES</x:v>
      </x:c>
      <x:c r="T3667" s="1">
        <x:f t="shared" si="685"/>
        <x:v>24050.33415039906</x:v>
      </x:c>
    </x:row>
    <x:row r="3668">
      <x:c r="A3668" s="1"/>
      <x:c r="B3668" s="1"/>
      <x:c r="C3668" s="1"/>
      <x:c r="D3668" s="1"/>
      <x:c r="E3668" s="1"/>
      <x:c r="F3668" s="1"/>
      <x:c r="G3668" s="1"/>
      <x:c r="H3668" s="1"/>
      <x:c r="I3668" s="53">
        <x:f t="shared" si="674"/>
        <x:v>5</x:v>
      </x:c>
      <x:c r="J3668" s="53">
        <x:f t="shared" si="675"/>
        <x:v>11</x:v>
      </x:c>
      <x:c r="K3668" s="53">
        <x:f t="shared" si="676"/>
        <x:v>26</x:v>
      </x:c>
      <x:c r="L3668" s="53">
        <x:f t="shared" si="677"/>
        <x:v>42</x:v>
      </x:c>
      <x:c r="M3668" s="54">
        <x:f t="shared" si="678"/>
        <x:v>2773.7751568977324</x:v>
      </x:c>
      <x:c r="N3668" s="54">
        <x:f t="shared" si="679"/>
        <x:v>1.4262327478456476</x:v>
      </x:c>
      <x:c r="O3668" s="55">
        <x:f t="shared" si="680"/>
        <x:v>137234</x:v>
      </x:c>
      <x:c r="P3668" s="55">
        <x:f t="shared" si="681"/>
        <x:v>32120</x:v>
      </x:c>
      <x:c r="Q3668" s="55">
        <x:f t="shared" si="682"/>
        <x:v>60655.818696141185</x:v>
      </x:c>
      <x:c r="R3668" s="55">
        <x:f t="shared" si="683"/>
        <x:v>24458.181303858815</x:v>
      </x:c>
      <x:c r="S3668" s="1" t="str">
        <x:f t="shared" si="684"/>
        <x:v>YES</x:v>
      </x:c>
      <x:c r="T3668" s="1">
        <x:f t="shared" si="685"/>
        <x:v>24458.181303858815</x:v>
      </x:c>
    </x:row>
    <x:row r="3669">
      <x:c r="A3669" s="1"/>
      <x:c r="B3669" s="1"/>
      <x:c r="C3669" s="1"/>
      <x:c r="D3669" s="1"/>
      <x:c r="E3669" s="1"/>
      <x:c r="F3669" s="1"/>
      <x:c r="G3669" s="1"/>
      <x:c r="H3669" s="1"/>
      <x:c r="I3669" s="53">
        <x:f t="shared" si="674"/>
        <x:v>5</x:v>
      </x:c>
      <x:c r="J3669" s="53">
        <x:f t="shared" si="675"/>
        <x:v>11</x:v>
      </x:c>
      <x:c r="K3669" s="53">
        <x:f t="shared" si="676"/>
        <x:v>27</x:v>
      </x:c>
      <x:c r="L3669" s="53">
        <x:f t="shared" si="677"/>
        <x:v>43</x:v>
      </x:c>
      <x:c r="M3669" s="54">
        <x:f t="shared" si="678"/>
        <x:v>2856.9088614174889</x:v>
      </x:c>
      <x:c r="N3669" s="54">
        <x:f t="shared" si="679"/>
        <x:v>1.4839644870954785</x:v>
      </x:c>
      <x:c r="O3669" s="55">
        <x:f t="shared" si="680"/>
        <x:v>139934</x:v>
      </x:c>
      <x:c r="P3669" s="55">
        <x:f t="shared" si="681"/>
        <x:v>33000</x:v>
      </x:c>
      <x:c r="Q3669" s="55">
        <x:f t="shared" si="682"/>
        <x:v>62099.11217738696</x:v>
      </x:c>
      <x:c r="R3669" s="55">
        <x:f t="shared" si="683"/>
        <x:v>24834.88782261304</x:v>
      </x:c>
      <x:c r="S3669" s="1" t="str">
        <x:f t="shared" si="684"/>
        <x:v>YES</x:v>
      </x:c>
      <x:c r="T3669" s="1">
        <x:f t="shared" si="685"/>
        <x:v>24834.88782261304</x:v>
      </x:c>
    </x:row>
    <x:row r="3670">
      <x:c r="A3670" s="1"/>
      <x:c r="B3670" s="1"/>
      <x:c r="C3670" s="1"/>
      <x:c r="D3670" s="1"/>
      <x:c r="E3670" s="1"/>
      <x:c r="F3670" s="1"/>
      <x:c r="G3670" s="1"/>
      <x:c r="H3670" s="1"/>
      <x:c r="I3670" s="53">
        <x:f t="shared" si="674"/>
        <x:v>5</x:v>
      </x:c>
      <x:c r="J3670" s="53">
        <x:f t="shared" si="675"/>
        <x:v>11</x:v>
      </x:c>
      <x:c r="K3670" s="53">
        <x:f t="shared" si="676"/>
        <x:v>28</x:v>
      </x:c>
      <x:c r="L3670" s="53">
        <x:f t="shared" si="677"/>
        <x:v>44</x:v>
      </x:c>
      <x:c r="M3670" s="54">
        <x:f t="shared" si="678"/>
        <x:v>2941.8683996346426</x:v>
      </x:c>
      <x:c r="N3670" s="54">
        <x:f t="shared" si="679"/>
        <x:v>1.5429641664129463</x:v>
      </x:c>
      <x:c r="O3670" s="55">
        <x:f t="shared" si="680"/>
        <x:v>142634</x:v>
      </x:c>
      <x:c r="P3670" s="55">
        <x:f t="shared" si="681"/>
        <x:v>33880</x:v>
      </x:c>
      <x:c r="Q3670" s="55">
        <x:f t="shared" si="682"/>
        <x:v>63574.104160323659</x:v>
      </x:c>
      <x:c r="R3670" s="55">
        <x:f t="shared" si="683"/>
        <x:v>25179.895839676341</x:v>
      </x:c>
      <x:c r="S3670" s="1" t="str">
        <x:f t="shared" si="684"/>
        <x:v>YES</x:v>
      </x:c>
      <x:c r="T3670" s="1">
        <x:f t="shared" si="685"/>
        <x:v>25179.895839676341</x:v>
      </x:c>
    </x:row>
    <x:row r="3671">
      <x:c r="A3671" s="1"/>
      <x:c r="B3671" s="1"/>
      <x:c r="C3671" s="1"/>
      <x:c r="D3671" s="1"/>
      <x:c r="E3671" s="1"/>
      <x:c r="F3671" s="1"/>
      <x:c r="G3671" s="1"/>
      <x:c r="H3671" s="1"/>
      <x:c r="I3671" s="53">
        <x:f t="shared" si="674"/>
        <x:v>5</x:v>
      </x:c>
      <x:c r="J3671" s="53">
        <x:f t="shared" si="675"/>
        <x:v>11</x:v>
      </x:c>
      <x:c r="K3671" s="53">
        <x:f t="shared" si="676"/>
        <x:v>29</x:v>
      </x:c>
      <x:c r="L3671" s="53">
        <x:f t="shared" si="677"/>
        <x:v>45</x:v>
      </x:c>
      <x:c r="M3671" s="54">
        <x:f t="shared" si="678"/>
        <x:v>3028.6864277502964</x:v>
      </x:c>
      <x:c r="N3671" s="54">
        <x:f t="shared" si="679"/>
        <x:v>1.6032544637154835</x:v>
      </x:c>
      <x:c r="O3671" s="55">
        <x:f t="shared" si="680"/>
        <x:v>145334</x:v>
      </x:c>
      <x:c r="P3671" s="55">
        <x:f t="shared" si="681"/>
        <x:v>34760</x:v>
      </x:c>
      <x:c r="Q3671" s="55">
        <x:f t="shared" si="682"/>
        <x:v>65081.361592887086</x:v>
      </x:c>
      <x:c r="R3671" s="55">
        <x:f t="shared" si="683"/>
        <x:v>25492.638407112914</x:v>
      </x:c>
      <x:c r="S3671" s="1" t="str">
        <x:f t="shared" si="684"/>
        <x:v>YES</x:v>
      </x:c>
      <x:c r="T3671" s="1">
        <x:f t="shared" si="685"/>
        <x:v>25492.638407112914</x:v>
      </x:c>
    </x:row>
    <x:row r="3672">
      <x:c r="A3672" s="1"/>
      <x:c r="B3672" s="1"/>
      <x:c r="C3672" s="1"/>
      <x:c r="D3672" s="1"/>
      <x:c r="E3672" s="1"/>
      <x:c r="F3672" s="1"/>
      <x:c r="G3672" s="1"/>
      <x:c r="H3672" s="1"/>
      <x:c r="I3672" s="53">
        <x:f t="shared" si="674"/>
        <x:v>5</x:v>
      </x:c>
      <x:c r="J3672" s="53">
        <x:f t="shared" si="675"/>
        <x:v>11</x:v>
      </x:c>
      <x:c r="K3672" s="53">
        <x:f t="shared" si="676"/>
        <x:v>30</x:v>
      </x:c>
      <x:c r="L3672" s="53">
        <x:f t="shared" si="677"/>
        <x:v>46</x:v>
      </x:c>
      <x:c r="M3672" s="54">
        <x:f t="shared" si="678"/>
        <x:v>3117.3961330840666</x:v>
      </x:c>
      <x:c r="N3672" s="54">
        <x:f t="shared" si="679"/>
        <x:v>1.6648584257528241</x:v>
      </x:c>
      <x:c r="O3672" s="55">
        <x:f t="shared" si="680"/>
        <x:v>148034</x:v>
      </x:c>
      <x:c r="P3672" s="55">
        <x:f t="shared" si="681"/>
        <x:v>35640</x:v>
      </x:c>
      <x:c r="Q3672" s="55">
        <x:f t="shared" si="682"/>
        <x:v>66621.46064382061</x:v>
      </x:c>
      <x:c r="R3672" s="55">
        <x:f t="shared" si="683"/>
        <x:v>25772.53935617939</x:v>
      </x:c>
      <x:c r="S3672" s="1" t="str">
        <x:f t="shared" si="684"/>
        <x:v>YES</x:v>
      </x:c>
      <x:c r="T3672" s="1">
        <x:f t="shared" si="685"/>
        <x:v>25772.53935617939</x:v>
      </x:c>
    </x:row>
    <x:row r="3673">
      <x:c r="A3673" s="1"/>
      <x:c r="B3673" s="1"/>
      <x:c r="C3673" s="1"/>
      <x:c r="D3673" s="1"/>
      <x:c r="E3673" s="1"/>
      <x:c r="F3673" s="1"/>
      <x:c r="G3673" s="1"/>
      <x:c r="H3673" s="1"/>
      <x:c r="I3673" s="53">
        <x:f t="shared" si="674"/>
        <x:v>5</x:v>
      </x:c>
      <x:c r="J3673" s="53">
        <x:f t="shared" si="675"/>
        <x:v>12</x:v>
      </x:c>
      <x:c r="K3673" s="53">
        <x:f t="shared" si="676"/>
        <x:v>0</x:v>
      </x:c>
      <x:c r="L3673" s="53">
        <x:f t="shared" si="677"/>
        <x:v>17</x:v>
      </x:c>
      <x:c r="M3673" s="54">
        <x:f t="shared" si="678"/>
        <x:v>1208.8894767286674</x:v>
      </x:c>
      <x:c r="N3673" s="54">
        <x:f t="shared" si="679"/>
        <x:v>0.33950658106157461</x:v>
      </x:c>
      <x:c r="O3673" s="55">
        <x:f t="shared" si="680"/>
        <x:v>69128</x:v>
      </x:c>
      <x:c r="P3673" s="55">
        <x:f t="shared" si="681"/>
        <x:v>9680</x:v>
      </x:c>
      <x:c r="Q3673" s="55">
        <x:f t="shared" si="682"/>
        <x:v>33487.664526539367</x:v>
      </x:c>
      <x:c r="R3673" s="55">
        <x:f t="shared" si="683"/>
        <x:v>5960.3354734606328</x:v>
      </x:c>
      <x:c r="S3673" s="1" t="str">
        <x:f t="shared" si="684"/>
        <x:v>YES</x:v>
      </x:c>
      <x:c r="T3673" s="1">
        <x:f t="shared" si="685"/>
        <x:v>5960.3354734606328</x:v>
      </x:c>
    </x:row>
    <x:row r="3674">
      <x:c r="A3674" s="1"/>
      <x:c r="B3674" s="1"/>
      <x:c r="C3674" s="1"/>
      <x:c r="D3674" s="1"/>
      <x:c r="E3674" s="1"/>
      <x:c r="F3674" s="1"/>
      <x:c r="G3674" s="1"/>
      <x:c r="H3674" s="1"/>
      <x:c r="I3674" s="53">
        <x:f t="shared" si="674"/>
        <x:v>5</x:v>
      </x:c>
      <x:c r="J3674" s="53">
        <x:f t="shared" si="675"/>
        <x:v>12</x:v>
      </x:c>
      <x:c r="K3674" s="53">
        <x:f t="shared" si="676"/>
        <x:v>1</x:v>
      </x:c>
      <x:c r="L3674" s="53">
        <x:f t="shared" si="677"/>
        <x:v>18</x:v>
      </x:c>
      <x:c r="M3674" s="54">
        <x:f t="shared" si="678"/>
        <x:v>1254.4519767286674</x:v>
      </x:c>
      <x:c r="N3674" s="54">
        <x:f t="shared" si="679"/>
        <x:v>0.37114720606157459</x:v>
      </x:c>
      <x:c r="O3674" s="55">
        <x:f t="shared" si="680"/>
        <x:v>71828</x:v>
      </x:c>
      <x:c r="P3674" s="55">
        <x:f t="shared" si="681"/>
        <x:v>10560</x:v>
      </x:c>
      <x:c r="Q3674" s="55">
        <x:f t="shared" si="682"/>
        <x:v>34278.680151539367</x:v>
      </x:c>
      <x:c r="R3674" s="55">
        <x:f t="shared" si="683"/>
        <x:v>6989.3198484606328</x:v>
      </x:c>
      <x:c r="S3674" s="1" t="str">
        <x:f t="shared" si="684"/>
        <x:v>YES</x:v>
      </x:c>
      <x:c r="T3674" s="1">
        <x:f t="shared" si="685"/>
        <x:v>6989.3198484606328</x:v>
      </x:c>
    </x:row>
    <x:row r="3675">
      <x:c r="A3675" s="1"/>
      <x:c r="B3675" s="1"/>
      <x:c r="C3675" s="1"/>
      <x:c r="D3675" s="1"/>
      <x:c r="E3675" s="1"/>
      <x:c r="F3675" s="1"/>
      <x:c r="G3675" s="1"/>
      <x:c r="H3675" s="1"/>
      <x:c r="I3675" s="53">
        <x:f t="shared" si="674"/>
        <x:v>5</x:v>
      </x:c>
      <x:c r="J3675" s="53">
        <x:f t="shared" si="675"/>
        <x:v>12</x:v>
      </x:c>
      <x:c r="K3675" s="53">
        <x:f t="shared" si="676"/>
        <x:v>2</x:v>
      </x:c>
      <x:c r="L3675" s="53">
        <x:f t="shared" si="677"/>
        <x:v>19</x:v>
      </x:c>
      <x:c r="M3675" s="54">
        <x:f t="shared" si="678"/>
        <x:v>1301.1535392286673</x:v>
      </x:c>
      <x:c r="N3675" s="54">
        <x:f t="shared" si="679"/>
        <x:v>0.40357884668657457</x:v>
      </x:c>
      <x:c r="O3675" s="55">
        <x:f t="shared" si="680"/>
        <x:v>74528</x:v>
      </x:c>
      <x:c r="P3675" s="55">
        <x:f t="shared" si="681"/>
        <x:v>11440</x:v>
      </x:c>
      <x:c r="Q3675" s="55">
        <x:f t="shared" si="682"/>
        <x:v>35089.47116716436</x:v>
      </x:c>
      <x:c r="R3675" s="55">
        <x:f t="shared" si="683"/>
        <x:v>7998.5288328356401</x:v>
      </x:c>
      <x:c r="S3675" s="1" t="str">
        <x:f t="shared" si="684"/>
        <x:v>YES</x:v>
      </x:c>
      <x:c r="T3675" s="1">
        <x:f t="shared" si="685"/>
        <x:v>7998.5288328356401</x:v>
      </x:c>
    </x:row>
    <x:row r="3676">
      <x:c r="A3676" s="1"/>
      <x:c r="B3676" s="1"/>
      <x:c r="C3676" s="1"/>
      <x:c r="D3676" s="1"/>
      <x:c r="E3676" s="1"/>
      <x:c r="F3676" s="1"/>
      <x:c r="G3676" s="1"/>
      <x:c r="H3676" s="1"/>
      <x:c r="I3676" s="53">
        <x:f t="shared" si="674"/>
        <x:v>5</x:v>
      </x:c>
      <x:c r="J3676" s="53">
        <x:f t="shared" si="675"/>
        <x:v>12</x:v>
      </x:c>
      <x:c r="K3676" s="53">
        <x:f t="shared" si="676"/>
        <x:v>3</x:v>
      </x:c>
      <x:c r="L3676" s="53">
        <x:f t="shared" si="677"/>
        <x:v>20</x:v>
      </x:c>
      <x:c r="M3676" s="54">
        <x:f t="shared" si="678"/>
        <x:v>1349.0155216505425</x:v>
      </x:c>
      <x:c r="N3676" s="54">
        <x:f t="shared" si="679"/>
        <x:v>0.43681633447954338</x:v>
      </x:c>
      <x:c r="O3676" s="55">
        <x:f t="shared" si="680"/>
        <x:v>77228</x:v>
      </x:c>
      <x:c r="P3676" s="55">
        <x:f t="shared" si="681"/>
        <x:v>12320</x:v>
      </x:c>
      <x:c r="Q3676" s="55">
        <x:f t="shared" si="682"/>
        <x:v>35920.408361988586</x:v>
      </x:c>
      <x:c r="R3676" s="55">
        <x:f t="shared" si="683"/>
        <x:v>8987.591638011414</x:v>
      </x:c>
      <x:c r="S3676" s="1" t="str">
        <x:f t="shared" si="684"/>
        <x:v>YES</x:v>
      </x:c>
      <x:c r="T3676" s="1">
        <x:f t="shared" si="685"/>
        <x:v>8987.591638011414</x:v>
      </x:c>
    </x:row>
    <x:row r="3677">
      <x:c r="A3677" s="1"/>
      <x:c r="B3677" s="1"/>
      <x:c r="C3677" s="1"/>
      <x:c r="D3677" s="1"/>
      <x:c r="E3677" s="1"/>
      <x:c r="F3677" s="1"/>
      <x:c r="G3677" s="1"/>
      <x:c r="H3677" s="1"/>
      <x:c r="I3677" s="53">
        <x:f t="shared" si="674"/>
        <x:v>5</x:v>
      </x:c>
      <x:c r="J3677" s="53">
        <x:f t="shared" si="675"/>
        <x:v>12</x:v>
      </x:c>
      <x:c r="K3677" s="53">
        <x:f t="shared" si="676"/>
        <x:v>4</x:v>
      </x:c>
      <x:c r="L3677" s="53">
        <x:f t="shared" si="677"/>
        <x:v>21</x:v>
      </x:c>
      <x:c r="M3677" s="54">
        <x:f t="shared" si="678"/>
        <x:v>1398.0596373731987</x:v>
      </x:c>
      <x:c r="N3677" s="54">
        <x:f t="shared" si="679"/>
        <x:v>0.47087474817583241</x:v>
      </x:c>
      <x:c r="O3677" s="55">
        <x:f t="shared" si="680"/>
        <x:v>79928</x:v>
      </x:c>
      <x:c r="P3677" s="55">
        <x:f t="shared" si="681"/>
        <x:v>13200</x:v>
      </x:c>
      <x:c r="Q3677" s="55">
        <x:f t="shared" si="682"/>
        <x:v>36771.868704395813</x:v>
      </x:c>
      <x:c r="R3677" s="55">
        <x:f t="shared" si="683"/>
        <x:v>9956.1312956041875</x:v>
      </x:c>
      <x:c r="S3677" s="1" t="str">
        <x:f t="shared" si="684"/>
        <x:v>YES</x:v>
      </x:c>
      <x:c r="T3677" s="1">
        <x:f t="shared" si="685"/>
        <x:v>9956.1312956041875</x:v>
      </x:c>
    </x:row>
    <x:row r="3678">
      <x:c r="A3678" s="1"/>
      <x:c r="B3678" s="1"/>
      <x:c r="C3678" s="1"/>
      <x:c r="D3678" s="1"/>
      <x:c r="E3678" s="1"/>
      <x:c r="F3678" s="1"/>
      <x:c r="G3678" s="1"/>
      <x:c r="H3678" s="1"/>
      <x:c r="I3678" s="53">
        <x:f t="shared" si="674"/>
        <x:v>5</x:v>
      </x:c>
      <x:c r="J3678" s="53">
        <x:f t="shared" si="675"/>
        <x:v>12</x:v>
      </x:c>
      <x:c r="K3678" s="53">
        <x:f t="shared" si="676"/>
        <x:v>5</x:v>
      </x:c>
      <x:c r="L3678" s="53">
        <x:f t="shared" si="677"/>
        <x:v>22</x:v>
      </x:c>
      <x:c r="M3678" s="54">
        <x:f t="shared" si="678"/>
        <x:v>1448.3079612944023</x:v>
      </x:c>
      <x:c r="N3678" s="54">
        <x:f t="shared" si="679"/>
        <x:v>0.50576941756555716</x:v>
      </x:c>
      <x:c r="O3678" s="55">
        <x:f t="shared" si="680"/>
        <x:v>82628</x:v>
      </x:c>
      <x:c r="P3678" s="55">
        <x:f t="shared" si="681"/>
        <x:v>14080</x:v>
      </x:c>
      <x:c r="Q3678" s="55">
        <x:f t="shared" si="682"/>
        <x:v>37644.235439138931</x:v>
      </x:c>
      <x:c r="R3678" s="55">
        <x:f t="shared" si="683"/>
        <x:v>10903.764560861069</x:v>
      </x:c>
      <x:c r="S3678" s="1" t="str">
        <x:f t="shared" si="684"/>
        <x:v>YES</x:v>
      </x:c>
      <x:c r="T3678" s="1">
        <x:f t="shared" si="685"/>
        <x:v>10903.764560861069</x:v>
      </x:c>
    </x:row>
    <x:row r="3679">
      <x:c r="A3679" s="1"/>
      <x:c r="B3679" s="1"/>
      <x:c r="C3679" s="1"/>
      <x:c r="D3679" s="1"/>
      <x:c r="E3679" s="1"/>
      <x:c r="F3679" s="1"/>
      <x:c r="G3679" s="1"/>
      <x:c r="H3679" s="1"/>
      <x:c r="I3679" s="53">
        <x:f t="shared" si="674"/>
        <x:v>5</x:v>
      </x:c>
      <x:c r="J3679" s="53">
        <x:f t="shared" si="675"/>
        <x:v>12</x:v>
      </x:c>
      <x:c r="K3679" s="53">
        <x:f t="shared" si="676"/>
        <x:v>6</x:v>
      </x:c>
      <x:c r="L3679" s="53">
        <x:f t="shared" si="677"/>
        <x:v>23</x:v>
      </x:c>
      <x:c r="M3679" s="54">
        <x:f t="shared" si="678"/>
        <x:v>1499.7829354760352</x:v>
      </x:c>
      <x:c r="N3679" s="54">
        <x:f t="shared" si="679"/>
        <x:v>0.5415159274139133</x:v>
      </x:c>
      <x:c r="O3679" s="55">
        <x:f t="shared" si="680"/>
        <x:v>85328</x:v>
      </x:c>
      <x:c r="P3679" s="55">
        <x:f t="shared" si="681"/>
        <x:v>14960</x:v>
      </x:c>
      <x:c r="Q3679" s="55">
        <x:f t="shared" si="682"/>
        <x:v>38537.898185347833</x:v>
      </x:c>
      <x:c r="R3679" s="55">
        <x:f t="shared" si="683"/>
        <x:v>11830.101814652167</x:v>
      </x:c>
      <x:c r="S3679" s="1" t="str">
        <x:f t="shared" si="684"/>
        <x:v>YES</x:v>
      </x:c>
      <x:c r="T3679" s="1">
        <x:f t="shared" si="685"/>
        <x:v>11830.101814652167</x:v>
      </x:c>
    </x:row>
    <x:row r="3680">
      <x:c r="A3680" s="1"/>
      <x:c r="B3680" s="1"/>
      <x:c r="C3680" s="1"/>
      <x:c r="D3680" s="1"/>
      <x:c r="E3680" s="1"/>
      <x:c r="F3680" s="1"/>
      <x:c r="G3680" s="1"/>
      <x:c r="H3680" s="1"/>
      <x:c r="I3680" s="53">
        <x:f t="shared" si="674"/>
        <x:v>5</x:v>
      </x:c>
      <x:c r="J3680" s="53">
        <x:f t="shared" si="675"/>
        <x:v>12</x:v>
      </x:c>
      <x:c r="K3680" s="53">
        <x:f t="shared" si="676"/>
        <x:v>7</x:v>
      </x:c>
      <x:c r="L3680" s="53">
        <x:f t="shared" si="677"/>
        <x:v>24</x:v>
      </x:c>
      <x:c r="M3680" s="54">
        <x:f t="shared" si="678"/>
        <x:v>1552.5073748739956</x:v>
      </x:c>
      <x:c r="N3680" s="54">
        <x:f t="shared" si="679"/>
        <x:v>0.57813012144027465</x:v>
      </x:c>
      <x:c r="O3680" s="55">
        <x:f t="shared" si="680"/>
        <x:v>88028</x:v>
      </x:c>
      <x:c r="P3680" s="55">
        <x:f t="shared" si="681"/>
        <x:v>15840</x:v>
      </x:c>
      <x:c r="Q3680" s="55">
        <x:f t="shared" si="682"/>
        <x:v>39453.253036006863</x:v>
      </x:c>
      <x:c r="R3680" s="55">
        <x:f t="shared" si="683"/>
        <x:v>12734.746963993137</x:v>
      </x:c>
      <x:c r="S3680" s="1" t="str">
        <x:f t="shared" si="684"/>
        <x:v>YES</x:v>
      </x:c>
      <x:c r="T3680" s="1">
        <x:f t="shared" si="685"/>
        <x:v>12734.746963993137</x:v>
      </x:c>
    </x:row>
    <x:row r="3681">
      <x:c r="A3681" s="1"/>
      <x:c r="B3681" s="1"/>
      <x:c r="C3681" s="1"/>
      <x:c r="D3681" s="1"/>
      <x:c r="E3681" s="1"/>
      <x:c r="F3681" s="1"/>
      <x:c r="G3681" s="1"/>
      <x:c r="H3681" s="1"/>
      <x:c r="I3681" s="53">
        <x:f t="shared" si="674"/>
        <x:v>5</x:v>
      </x:c>
      <x:c r="J3681" s="53">
        <x:f t="shared" si="675"/>
        <x:v>12</x:v>
      </x:c>
      <x:c r="K3681" s="53">
        <x:f t="shared" si="676"/>
        <x:v>8</x:v>
      </x:c>
      <x:c r="L3681" s="53">
        <x:f t="shared" si="677"/>
        <x:v>25</x:v>
      </x:c>
      <x:c r="M3681" s="54">
        <x:f t="shared" si="678"/>
        <x:v>1606.5044731539758</x:v>
      </x:c>
      <x:c r="N3681" s="54">
        <x:f t="shared" si="679"/>
        <x:v>0.61562810635692766</x:v>
      </x:c>
      <x:c r="O3681" s="55">
        <x:f t="shared" si="680"/>
        <x:v>90728</x:v>
      </x:c>
      <x:c r="P3681" s="55">
        <x:f t="shared" si="681"/>
        <x:v>16720</x:v>
      </x:c>
      <x:c r="Q3681" s="55">
        <x:f t="shared" si="682"/>
        <x:v>40390.70265892319</x:v>
      </x:c>
      <x:c r="R3681" s="55">
        <x:f t="shared" si="683"/>
        <x:v>13617.29734107681</x:v>
      </x:c>
      <x:c r="S3681" s="1" t="str">
        <x:f t="shared" si="684"/>
        <x:v>YES</x:v>
      </x:c>
      <x:c r="T3681" s="1">
        <x:f t="shared" si="685"/>
        <x:v>13617.29734107681</x:v>
      </x:c>
    </x:row>
    <x:row r="3682">
      <x:c r="A3682" s="1"/>
      <x:c r="B3682" s="1"/>
      <x:c r="C3682" s="1"/>
      <x:c r="D3682" s="1"/>
      <x:c r="E3682" s="1"/>
      <x:c r="F3682" s="1"/>
      <x:c r="G3682" s="1"/>
      <x:c r="H3682" s="1"/>
      <x:c r="I3682" s="53">
        <x:f t="shared" si="674"/>
        <x:v>5</x:v>
      </x:c>
      <x:c r="J3682" s="53">
        <x:f t="shared" si="675"/>
        <x:v>12</x:v>
      </x:c>
      <x:c r="K3682" s="53">
        <x:f t="shared" si="676"/>
        <x:v>9</x:v>
      </x:c>
      <x:c r="L3682" s="53">
        <x:f t="shared" si="677"/>
        <x:v>26</x:v>
      </x:c>
      <x:c r="M3682" s="54">
        <x:f t="shared" si="678"/>
        <x:v>1661.7978085943703</x:v>
      </x:c>
      <x:c r="N3682" s="54">
        <x:f t="shared" si="679"/>
        <x:v>0.65402625596831265</x:v>
      </x:c>
      <x:c r="O3682" s="55">
        <x:f t="shared" si="680"/>
        <x:v>93428</x:v>
      </x:c>
      <x:c r="P3682" s="55">
        <x:f t="shared" si="681"/>
        <x:v>17600</x:v>
      </x:c>
      <x:c r="Q3682" s="55">
        <x:f t="shared" si="682"/>
        <x:v>41350.656399207815</x:v>
      </x:c>
      <x:c r="R3682" s="55">
        <x:f t="shared" si="683"/>
        <x:v>14477.343600792185</x:v>
      </x:c>
      <x:c r="S3682" s="1" t="str">
        <x:f t="shared" si="684"/>
        <x:v>YES</x:v>
      </x:c>
      <x:c r="T3682" s="1">
        <x:f t="shared" si="685"/>
        <x:v>14477.343600792185</x:v>
      </x:c>
    </x:row>
    <x:row r="3683">
      <x:c r="A3683" s="1"/>
      <x:c r="B3683" s="1"/>
      <x:c r="C3683" s="1"/>
      <x:c r="D3683" s="1"/>
      <x:c r="E3683" s="1"/>
      <x:c r="F3683" s="1"/>
      <x:c r="G3683" s="1"/>
      <x:c r="H3683" s="1"/>
      <x:c r="I3683" s="53">
        <x:f t="shared" si="674"/>
        <x:v>5</x:v>
      </x:c>
      <x:c r="J3683" s="53">
        <x:f t="shared" si="675"/>
        <x:v>12</x:v>
      </x:c>
      <x:c r="K3683" s="53">
        <x:f t="shared" si="676"/>
        <x:v>10</x:v>
      </x:c>
      <x:c r="L3683" s="53">
        <x:f t="shared" si="677"/>
        <x:v>27</x:v>
      </x:c>
      <x:c r="M3683" s="54">
        <x:f t="shared" si="678"/>
        <x:v>1718.4113500775832</x:v>
      </x:c>
      <x:c r="N3683" s="54">
        <x:f t="shared" si="679"/>
        <x:v>0.69334121533165494</x:v>
      </x:c>
      <x:c r="O3683" s="55">
        <x:f t="shared" si="680"/>
        <x:v>96128</x:v>
      </x:c>
      <x:c r="P3683" s="55">
        <x:f t="shared" si="681"/>
        <x:v>18480</x:v>
      </x:c>
      <x:c r="Q3683" s="55">
        <x:f t="shared" si="682"/>
        <x:v>42333.530383291378</x:v>
      </x:c>
      <x:c r="R3683" s="55">
        <x:f t="shared" si="683"/>
        <x:v>15314.469616708622</x:v>
      </x:c>
      <x:c r="S3683" s="1" t="str">
        <x:f t="shared" si="684"/>
        <x:v>YES</x:v>
      </x:c>
      <x:c r="T3683" s="1">
        <x:f t="shared" si="685"/>
        <x:v>15314.469616708622</x:v>
      </x:c>
    </x:row>
    <x:row r="3684">
      <x:c r="A3684" s="1"/>
      <x:c r="B3684" s="1"/>
      <x:c r="C3684" s="1"/>
      <x:c r="D3684" s="1"/>
      <x:c r="E3684" s="1"/>
      <x:c r="F3684" s="1"/>
      <x:c r="G3684" s="1"/>
      <x:c r="H3684" s="1"/>
      <x:c r="I3684" s="53">
        <x:f t="shared" si="674"/>
        <x:v>5</x:v>
      </x:c>
      <x:c r="J3684" s="53">
        <x:f t="shared" si="675"/>
        <x:v>12</x:v>
      </x:c>
      <x:c r="K3684" s="53">
        <x:f t="shared" si="676"/>
        <x:v>11</x:v>
      </x:c>
      <x:c r="L3684" s="53">
        <x:f t="shared" si="677"/>
        <x:v>28</x:v>
      </x:c>
      <x:c r="M3684" s="54">
        <x:f t="shared" si="678"/>
        <x:v>1776.3694631710223</x:v>
      </x:c>
      <x:c r="N3684" s="54">
        <x:f t="shared" si="679"/>
        <x:v>0.73358990497987664</x:v>
      </x:c>
      <x:c r="O3684" s="55">
        <x:f t="shared" si="680"/>
        <x:v>98828</x:v>
      </x:c>
      <x:c r="P3684" s="55">
        <x:f t="shared" si="681"/>
        <x:v>19360</x:v>
      </x:c>
      <x:c r="Q3684" s="55">
        <x:f t="shared" si="682"/>
        <x:v>43339.747624496915</x:v>
      </x:c>
      <x:c r="R3684" s="55">
        <x:f t="shared" si="683"/>
        <x:v>16128.252375503085</x:v>
      </x:c>
      <x:c r="S3684" s="1" t="str">
        <x:f t="shared" si="684"/>
        <x:v>YES</x:v>
      </x:c>
      <x:c r="T3684" s="1">
        <x:f t="shared" si="685"/>
        <x:v>16128.252375503085</x:v>
      </x:c>
    </x:row>
    <x:row r="3685">
      <x:c r="A3685" s="1"/>
      <x:c r="B3685" s="1"/>
      <x:c r="C3685" s="1"/>
      <x:c r="D3685" s="1"/>
      <x:c r="E3685" s="1"/>
      <x:c r="F3685" s="1"/>
      <x:c r="G3685" s="1"/>
      <x:c r="H3685" s="1"/>
      <x:c r="I3685" s="53">
        <x:f t="shared" si="674"/>
        <x:v>5</x:v>
      </x:c>
      <x:c r="J3685" s="53">
        <x:f t="shared" si="675"/>
        <x:v>12</x:v>
      </x:c>
      <x:c r="K3685" s="53">
        <x:f t="shared" si="676"/>
        <x:v>12</x:v>
      </x:c>
      <x:c r="L3685" s="53">
        <x:f t="shared" si="677"/>
        <x:v>29</x:v>
      </x:c>
      <x:c r="M3685" s="54">
        <x:f t="shared" si="678"/>
        <x:v>1835.6969162990868</x:v>
      </x:c>
      <x:c r="N3685" s="54">
        <x:f t="shared" si="679"/>
        <x:v>0.77478952520769917</x:v>
      </x:c>
      <x:c r="O3685" s="55">
        <x:f t="shared" si="680"/>
        <x:v>101528</x:v>
      </x:c>
      <x:c r="P3685" s="55">
        <x:f t="shared" si="681"/>
        <x:v>20240</x:v>
      </x:c>
      <x:c r="Q3685" s="55">
        <x:f t="shared" si="682"/>
        <x:v>44369.738130192476</x:v>
      </x:c>
      <x:c r="R3685" s="55">
        <x:f t="shared" si="683"/>
        <x:v>16918.261869807524</x:v>
      </x:c>
      <x:c r="S3685" s="1" t="str">
        <x:f t="shared" si="684"/>
        <x:v>YES</x:v>
      </x:c>
      <x:c r="T3685" s="1">
        <x:f t="shared" si="685"/>
        <x:v>16918.261869807524</x:v>
      </x:c>
    </x:row>
    <x:row r="3686">
      <x:c r="A3686" s="1"/>
      <x:c r="B3686" s="1"/>
      <x:c r="C3686" s="1"/>
      <x:c r="D3686" s="1"/>
      <x:c r="E3686" s="1"/>
      <x:c r="F3686" s="1"/>
      <x:c r="G3686" s="1"/>
      <x:c r="H3686" s="1"/>
      <x:c r="I3686" s="53">
        <x:f t="shared" si="674"/>
        <x:v>5</x:v>
      </x:c>
      <x:c r="J3686" s="53">
        <x:f t="shared" si="675"/>
        <x:v>12</x:v>
      </x:c>
      <x:c r="K3686" s="53">
        <x:f t="shared" si="676"/>
        <x:v>13</x:v>
      </x:c>
      <x:c r="L3686" s="53">
        <x:f t="shared" si="677"/>
        <x:v>30</x:v>
      </x:c>
      <x:c r="M3686" s="54">
        <x:f t="shared" si="678"/>
        <x:v>1896.4188870074709</x:v>
      </x:c>
      <x:c r="N3686" s="54">
        <x:f t="shared" si="679"/>
        <x:v>0.81695756042185474</x:v>
      </x:c>
      <x:c r="O3686" s="55">
        <x:f t="shared" si="680"/>
        <x:v>104228</x:v>
      </x:c>
      <x:c r="P3686" s="55">
        <x:f t="shared" si="681"/>
        <x:v>21120</x:v>
      </x:c>
      <x:c r="Q3686" s="55">
        <x:f t="shared" si="682"/>
        <x:v>45423.939010546368</x:v>
      </x:c>
      <x:c r="R3686" s="55">
        <x:f t="shared" si="683"/>
        <x:v>17684.060989453632</x:v>
      </x:c>
      <x:c r="S3686" s="1" t="str">
        <x:f t="shared" si="684"/>
        <x:v>YES</x:v>
      </x:c>
      <x:c r="T3686" s="1">
        <x:f t="shared" si="685"/>
        <x:v>17684.060989453632</x:v>
      </x:c>
    </x:row>
    <x:row r="3687">
      <x:c r="A3687" s="1"/>
      <x:c r="B3687" s="1"/>
      <x:c r="C3687" s="1"/>
      <x:c r="D3687" s="1"/>
      <x:c r="E3687" s="1"/>
      <x:c r="F3687" s="1"/>
      <x:c r="G3687" s="1"/>
      <x:c r="H3687" s="1"/>
      <x:c r="I3687" s="53">
        <x:f t="shared" si="674"/>
        <x:v>5</x:v>
      </x:c>
      <x:c r="J3687" s="53">
        <x:f t="shared" si="675"/>
        <x:v>12</x:v>
      </x:c>
      <x:c r="K3687" s="53">
        <x:f t="shared" si="676"/>
        <x:v>14</x:v>
      </x:c>
      <x:c r="L3687" s="53">
        <x:f t="shared" si="677"/>
        <x:v>31</x:v>
      </x:c>
      <x:c r="M3687" s="54">
        <x:f t="shared" si="678"/>
        <x:v>1958.5609683211321</x:v>
      </x:c>
      <x:c r="N3687" s="54">
        <x:f t="shared" si="679"/>
        <x:v>0.86011178355634177</x:v>
      </x:c>
      <x:c r="O3687" s="55">
        <x:f t="shared" si="680"/>
        <x:v>106928</x:v>
      </x:c>
      <x:c r="P3687" s="55">
        <x:f t="shared" si="681"/>
        <x:v>22000</x:v>
      </x:c>
      <x:c r="Q3687" s="55">
        <x:f t="shared" si="682"/>
        <x:v>46502.794588908539</x:v>
      </x:c>
      <x:c r="R3687" s="55">
        <x:f t="shared" si="683"/>
        <x:v>18425.205411091461</x:v>
      </x:c>
      <x:c r="S3687" s="1" t="str">
        <x:f t="shared" si="684"/>
        <x:v>YES</x:v>
      </x:c>
      <x:c r="T3687" s="1">
        <x:f t="shared" si="685"/>
        <x:v>18425.205411091461</x:v>
      </x:c>
    </x:row>
    <x:row r="3688">
      <x:c r="A3688" s="1"/>
      <x:c r="B3688" s="1"/>
      <x:c r="C3688" s="1"/>
      <x:c r="D3688" s="1"/>
      <x:c r="E3688" s="1"/>
      <x:c r="F3688" s="1"/>
      <x:c r="G3688" s="1"/>
      <x:c r="H3688" s="1"/>
      <x:c r="I3688" s="53">
        <x:f t="shared" si="674"/>
        <x:v>5</x:v>
      </x:c>
      <x:c r="J3688" s="53">
        <x:f t="shared" si="675"/>
        <x:v>12</x:v>
      </x:c>
      <x:c r="K3688" s="53">
        <x:f t="shared" si="676"/>
        <x:v>15</x:v>
      </x:c>
      <x:c r="L3688" s="53">
        <x:f t="shared" si="677"/>
        <x:v>32</x:v>
      </x:c>
      <x:c r="M3688" s="54">
        <x:f t="shared" si="678"/>
        <x:v>2022.1491751972785</x:v>
      </x:c>
      <x:c r="N3688" s="54">
        <x:f t="shared" si="679"/>
        <x:v>0.90427026055366566</x:v>
      </x:c>
      <x:c r="O3688" s="55">
        <x:f t="shared" si="680"/>
        <x:v>109628</x:v>
      </x:c>
      <x:c r="P3688" s="55">
        <x:f t="shared" si="681"/>
        <x:v>22880</x:v>
      </x:c>
      <x:c r="Q3688" s="55">
        <x:f t="shared" si="682"/>
        <x:v>47606.756513841639</x:v>
      </x:c>
      <x:c r="R3688" s="55">
        <x:f t="shared" si="683"/>
        <x:v>19141.243486158361</x:v>
      </x:c>
      <x:c r="S3688" s="1" t="str">
        <x:f t="shared" si="684"/>
        <x:v>YES</x:v>
      </x:c>
      <x:c r="T3688" s="1">
        <x:f t="shared" si="685"/>
        <x:v>19141.243486158361</x:v>
      </x:c>
    </x:row>
    <x:row r="3689">
      <x:c r="A3689" s="1"/>
      <x:c r="B3689" s="1"/>
      <x:c r="C3689" s="1"/>
      <x:c r="D3689" s="1"/>
      <x:c r="E3689" s="1"/>
      <x:c r="F3689" s="1"/>
      <x:c r="G3689" s="1"/>
      <x:c r="H3689" s="1"/>
      <x:c r="I3689" s="53">
        <x:f t="shared" si="674"/>
        <x:v>5</x:v>
      </x:c>
      <x:c r="J3689" s="53">
        <x:f t="shared" si="675"/>
        <x:v>12</x:v>
      </x:c>
      <x:c r="K3689" s="53">
        <x:f t="shared" si="676"/>
        <x:v>16</x:v>
      </x:c>
      <x:c r="L3689" s="53">
        <x:f t="shared" si="677"/>
        <x:v>33</x:v>
      </x:c>
      <x:c r="M3689" s="54">
        <x:f t="shared" si="678"/>
        <x:v>2087.2099510747676</x:v>
      </x:c>
      <x:c r="N3689" s="54">
        <x:f t="shared" si="679"/>
        <x:v>0.94945135491303301</x:v>
      </x:c>
      <x:c r="O3689" s="55">
        <x:f t="shared" si="680"/>
        <x:v>112328</x:v>
      </x:c>
      <x:c r="P3689" s="55">
        <x:f t="shared" si="681"/>
        <x:v>23760</x:v>
      </x:c>
      <x:c r="Q3689" s="55">
        <x:f t="shared" si="682"/>
        <x:v>48736.283872825821</x:v>
      </x:c>
      <x:c r="R3689" s="55">
        <x:f t="shared" si="683"/>
        <x:v>19831.716127174179</x:v>
      </x:c>
      <x:c r="S3689" s="1" t="str">
        <x:f t="shared" si="684"/>
        <x:v>YES</x:v>
      </x:c>
      <x:c r="T3689" s="1">
        <x:f t="shared" si="685"/>
        <x:v>19831.716127174179</x:v>
      </x:c>
    </x:row>
    <x:row r="3690">
      <x:c r="A3690" s="1"/>
      <x:c r="B3690" s="1"/>
      <x:c r="C3690" s="1"/>
      <x:c r="D3690" s="1"/>
      <x:c r="E3690" s="1"/>
      <x:c r="F3690" s="1"/>
      <x:c r="G3690" s="1"/>
      <x:c r="H3690" s="1"/>
      <x:c r="I3690" s="53">
        <x:f t="shared" si="674"/>
        <x:v>5</x:v>
      </x:c>
      <x:c r="J3690" s="53">
        <x:f t="shared" si="675"/>
        <x:v>12</x:v>
      </x:c>
      <x:c r="K3690" s="53">
        <x:f t="shared" si="676"/>
        <x:v>17</x:v>
      </x:c>
      <x:c r="L3690" s="53">
        <x:f t="shared" si="677"/>
        <x:v>34</x:v>
      </x:c>
      <x:c r="M3690" s="54">
        <x:f t="shared" si="678"/>
        <x:v>2153.770174521308</x:v>
      </x:c>
      <x:c r="N3690" s="54">
        <x:f t="shared" si="679"/>
        <x:v>0.99567373230646394</x:v>
      </x:c>
      <x:c r="O3690" s="55">
        <x:f t="shared" si="680"/>
        <x:v>115028</x:v>
      </x:c>
      <x:c r="P3690" s="55">
        <x:f t="shared" si="681"/>
        <x:v>24640</x:v>
      </x:c>
      <x:c r="Q3690" s="55">
        <x:f t="shared" si="682"/>
        <x:v>49891.843307661598</x:v>
      </x:c>
      <x:c r="R3690" s="55">
        <x:f t="shared" si="683"/>
        <x:v>20496.156692338402</x:v>
      </x:c>
      <x:c r="S3690" s="1" t="str">
        <x:f t="shared" si="684"/>
        <x:v>YES</x:v>
      </x:c>
      <x:c r="T3690" s="1">
        <x:f t="shared" si="685"/>
        <x:v>20496.156692338402</x:v>
      </x:c>
    </x:row>
    <x:row r="3691">
      <x:c r="A3691" s="1"/>
      <x:c r="B3691" s="1"/>
      <x:c r="C3691" s="1"/>
      <x:c r="D3691" s="1"/>
      <x:c r="E3691" s="1"/>
      <x:c r="F3691" s="1"/>
      <x:c r="G3691" s="1"/>
      <x:c r="H3691" s="1"/>
      <x:c r="I3691" s="53">
        <x:f t="shared" si="674"/>
        <x:v>5</x:v>
      </x:c>
      <x:c r="J3691" s="53">
        <x:f t="shared" si="675"/>
        <x:v>12</x:v>
      </x:c>
      <x:c r="K3691" s="53">
        <x:f t="shared" si="676"/>
        <x:v>18</x:v>
      </x:c>
      <x:c r="L3691" s="53">
        <x:f t="shared" si="677"/>
        <x:v>35</x:v>
      </x:c>
      <x:c r="M3691" s="54">
        <x:f t="shared" si="678"/>
        <x:v>2221.8571659798954</x:v>
      </x:c>
      <x:c r="N3691" s="54">
        <x:f t="shared" si="679"/>
        <x:v>1.0429563652638163</x:v>
      </x:c>
      <x:c r="O3691" s="55">
        <x:f t="shared" si="680"/>
        <x:v>117728</x:v>
      </x:c>
      <x:c r="P3691" s="55">
        <x:f t="shared" si="681"/>
        <x:v>25520</x:v>
      </x:c>
      <x:c r="Q3691" s="55">
        <x:f t="shared" si="682"/>
        <x:v>51073.909131595407</x:v>
      </x:c>
      <x:c r="R3691" s="55">
        <x:f t="shared" si="683"/>
        <x:v>21134.090868404593</x:v>
      </x:c>
      <x:c r="S3691" s="1" t="str">
        <x:f t="shared" si="684"/>
        <x:v>YES</x:v>
      </x:c>
      <x:c r="T3691" s="1">
        <x:f t="shared" si="685"/>
        <x:v>21134.090868404593</x:v>
      </x:c>
    </x:row>
    <x:row r="3692">
      <x:c r="A3692" s="1"/>
      <x:c r="B3692" s="1"/>
      <x:c r="C3692" s="1"/>
      <x:c r="D3692" s="1"/>
      <x:c r="E3692" s="1"/>
      <x:c r="F3692" s="1"/>
      <x:c r="G3692" s="1"/>
      <x:c r="H3692" s="1"/>
      <x:c r="I3692" s="53">
        <x:f t="shared" si="674"/>
        <x:v>5</x:v>
      </x:c>
      <x:c r="J3692" s="53">
        <x:f t="shared" si="675"/>
        <x:v>12</x:v>
      </x:c>
      <x:c r="K3692" s="53">
        <x:f t="shared" si="676"/>
        <x:v>19</x:v>
      </x:c>
      <x:c r="L3692" s="53">
        <x:f t="shared" si="677"/>
        <x:v>36</x:v>
      </x:c>
      <x:c r="M3692" s="54">
        <x:f t="shared" si="678"/>
        <x:v>2291.498694615917</x:v>
      </x:c>
      <x:c r="N3692" s="54">
        <x:f t="shared" si="679"/>
        <x:v>1.0913185379277202</x:v>
      </x:c>
      <x:c r="O3692" s="55">
        <x:f t="shared" si="680"/>
        <x:v>120428</x:v>
      </x:c>
      <x:c r="P3692" s="55">
        <x:f t="shared" si="681"/>
        <x:v>26400</x:v>
      </x:c>
      <x:c r="Q3692" s="55">
        <x:f t="shared" si="682"/>
        <x:v>52282.963448192997</x:v>
      </x:c>
      <x:c r="R3692" s="55">
        <x:f t="shared" si="683"/>
        <x:v>21745.036551807003</x:v>
      </x:c>
      <x:c r="S3692" s="1" t="str">
        <x:f t="shared" si="684"/>
        <x:v>YES</x:v>
      </x:c>
      <x:c r="T3692" s="1">
        <x:f t="shared" si="685"/>
        <x:v>21745.036551807003</x:v>
      </x:c>
    </x:row>
    <x:row r="3693">
      <x:c r="A3693" s="1"/>
      <x:c r="B3693" s="1"/>
      <x:c r="C3693" s="1"/>
      <x:c r="D3693" s="1"/>
      <x:c r="E3693" s="1"/>
      <x:c r="F3693" s="1"/>
      <x:c r="G3693" s="1"/>
      <x:c r="H3693" s="1"/>
      <x:c r="I3693" s="53">
        <x:f t="shared" si="674"/>
        <x:v>5</x:v>
      </x:c>
      <x:c r="J3693" s="53">
        <x:f t="shared" si="675"/>
        <x:v>12</x:v>
      </x:c>
      <x:c r="K3693" s="53">
        <x:f t="shared" si="676"/>
        <x:v>20</x:v>
      </x:c>
      <x:c r="L3693" s="53">
        <x:f t="shared" si="677"/>
        <x:v>37</x:v>
      </x:c>
      <x:c r="M3693" s="54">
        <x:f t="shared" si="678"/>
        <x:v>2362.7229852663941</x:v>
      </x:c>
      <x:c r="N3693" s="54">
        <x:f t="shared" si="679"/>
        <x:v>1.1407798508794402</x:v>
      </x:c>
      <x:c r="O3693" s="55">
        <x:f t="shared" si="680"/>
        <x:v>123128</x:v>
      </x:c>
      <x:c r="P3693" s="55">
        <x:f t="shared" si="681"/>
        <x:v>27280</x:v>
      </x:c>
      <x:c r="Q3693" s="55">
        <x:f t="shared" si="682"/>
        <x:v>53519.496271986005</x:v>
      </x:c>
      <x:c r="R3693" s="55">
        <x:f t="shared" si="683"/>
        <x:v>22328.503728013995</x:v>
      </x:c>
      <x:c r="S3693" s="1" t="str">
        <x:f t="shared" si="684"/>
        <x:v>YES</x:v>
      </x:c>
      <x:c r="T3693" s="1">
        <x:f t="shared" si="685"/>
        <x:v>22328.503728013995</x:v>
      </x:c>
    </x:row>
    <x:row r="3694">
      <x:c r="A3694" s="1"/>
      <x:c r="B3694" s="1"/>
      <x:c r="C3694" s="1"/>
      <x:c r="D3694" s="1"/>
      <x:c r="E3694" s="1"/>
      <x:c r="F3694" s="1"/>
      <x:c r="G3694" s="1"/>
      <x:c r="H3694" s="1"/>
      <x:c r="I3694" s="53" t="n">
        <x:f t="shared" ref="I3694:I3757" si="686">INT((ROW()-ROW($I$46))/((CARROT_CAP+1)*(MESCLUN_CAP+1)))</x:f>
        <x:v>5</x:v>
      </x:c>
      <x:c r="J3694" s="53" t="n">
        <x:f t="shared" ref="J3694:J3757" si="687">MOD(INT((ROW()-ROW($I$46))/(MESCLUN_CAP+1)),CARROT_CAP+1)</x:f>
        <x:v>12</x:v>
      </x:c>
      <x:c r="K3694" s="53" t="n">
        <x:f t="shared" ref="K3694:K3757" si="688">MOD(ROW()-ROW($I$46),MESCLUN_CAP+1)</x:f>
        <x:v>21</x:v>
      </x:c>
      <x:c r="L3694" s="53" t="n">
        <x:f t="shared" ref="L3694:L3757" si="689">SUM(I3694:K3694)</x:f>
        <x:v>38</x:v>
      </x:c>
      <x:c r="M3694" s="54" t="n">
        <x:f t="shared" ref="M3694:M3757" si="690">I3694*TOMATO_HOURS*WEEKS*(1+TOMATO_DIM)^I3694+J3694*CARROT_HOURS*WEEKS*(1+CARROT_DIM)^J3694+K3694*MESCLUN_HOURS*WEEKS*(1+MESCLUN_DIM)^K3694</x:f>
        <x:v>2435.558725492837</x:v>
      </x:c>
      <x:c r="N3694" s="54" t="n">
        <x:f t="shared" ref="N3694:N3757" si="691">MAX(M3694-FARMER_HOURS,0)/TEMP_HOURS_PER_WORKER</x:f>
        <x:v>1.1913602260366922</x:v>
      </x:c>
      <x:c r="O3694" s="55" t="n">
        <x:f t="shared" ref="O3694:O3757" si="692">I3694*TOMATO_PRICE+J3694*CARROT_PRICE+K3694*MESCLUN_PRICE</x:f>
        <x:v>125828</x:v>
      </x:c>
      <x:c r="P3694" s="55" t="n">
        <x:f t="shared" ref="P3694:P3757" si="693">I3694*TOMATO_FERTILIZER+J3694*CARROT_FERTILIZER+K3694*MESCLUN_FERTILIZER</x:f>
        <x:v>28160</x:v>
      </x:c>
      <x:c r="Q3694" s="55" t="n">
        <x:f t="shared" ref="Q3694:Q3757" si="694">MIN(M3694,FARMER_HOURS)*FARMER_RATE+MAX(M3694-FARMER_HOURS,0)*TEMP_RATE</x:f>
        <x:v>54784.0056509173</x:v>
      </x:c>
      <x:c r="R3694" s="55" t="n">
        <x:f t="shared" ref="R3694:R3757" si="695">O3694-P3694-Q3694-FIXED_COST</x:f>
        <x:v>22883.9943490827</x:v>
      </x:c>
      <x:c r="S3694" s="1" t="str">
        <x:f t="shared" ref="S3694:S3757" si="696">IF(AND(L3694&lt;=TOTAL_BED_CAP,N3694&lt;=TEMP_WORKER_CAP),"YES","NO")</x:f>
        <x:v>YES</x:v>
      </x:c>
      <x:c r="T3694" s="1" t="n">
        <x:f t="shared" ref="T3694:T3757" si="697">IF(S3694="YES",R3694,-1E+99)</x:f>
        <x:v>22883.9943490827</x:v>
      </x:c>
    </x:row>
    <x:row r="3695">
      <x:c r="A3695" s="1"/>
      <x:c r="B3695" s="1"/>
      <x:c r="C3695" s="1"/>
      <x:c r="D3695" s="1"/>
      <x:c r="E3695" s="1"/>
      <x:c r="F3695" s="1"/>
      <x:c r="G3695" s="1"/>
      <x:c r="H3695" s="1"/>
      <x:c r="I3695" s="53">
        <x:f t="shared" si="686"/>
        <x:v>5</x:v>
      </x:c>
      <x:c r="J3695" s="53">
        <x:f t="shared" si="687"/>
        <x:v>12</x:v>
      </x:c>
      <x:c r="K3695" s="53">
        <x:f t="shared" si="688"/>
        <x:v>22</x:v>
      </x:c>
      <x:c r="L3695" s="53">
        <x:f t="shared" si="689"/>
        <x:v>39</x:v>
      </x:c>
      <x:c r="M3695" s="54">
        <x:f t="shared" si="690"/>
        <x:v>2510.0350727392342</x:v>
      </x:c>
      <x:c r="N3695" s="54">
        <x:f t="shared" si="691"/>
        <x:v>1.2430799116244682</x:v>
      </x:c>
      <x:c r="O3695" s="55">
        <x:f t="shared" si="692"/>
        <x:v>128528</x:v>
      </x:c>
      <x:c r="P3695" s="55">
        <x:f t="shared" si="693"/>
        <x:v>29040</x:v>
      </x:c>
      <x:c r="Q3695" s="55">
        <x:f t="shared" si="694"/>
        <x:v>56076.997790611706</x:v>
      </x:c>
      <x:c r="R3695" s="55">
        <x:f t="shared" si="695"/>
        <x:v>23411.002209388294</x:v>
      </x:c>
      <x:c r="S3695" s="1" t="str">
        <x:f t="shared" si="696"/>
        <x:v>YES</x:v>
      </x:c>
      <x:c r="T3695" s="1">
        <x:f t="shared" si="697"/>
        <x:v>23411.002209388294</x:v>
      </x:c>
    </x:row>
    <x:row r="3696">
      <x:c r="A3696" s="1"/>
      <x:c r="B3696" s="1"/>
      <x:c r="C3696" s="1"/>
      <x:c r="D3696" s="1"/>
      <x:c r="E3696" s="1"/>
      <x:c r="F3696" s="1"/>
      <x:c r="G3696" s="1"/>
      <x:c r="H3696" s="1"/>
      <x:c r="I3696" s="53">
        <x:f t="shared" si="686"/>
        <x:v>5</x:v>
      </x:c>
      <x:c r="J3696" s="53">
        <x:f t="shared" si="687"/>
        <x:v>12</x:v>
      </x:c>
      <x:c r="K3696" s="53">
        <x:f t="shared" si="688"/>
        <x:v>23</x:v>
      </x:c>
      <x:c r="L3696" s="53">
        <x:f t="shared" si="689"/>
        <x:v>40</x:v>
      </x:c>
      <x:c r="M3696" s="54">
        <x:f t="shared" si="690"/>
        <x:v>2586.1816615966704</x:v>
      </x:c>
      <x:c r="N3696" s="54">
        <x:f t="shared" si="691"/>
        <x:v>1.2959594872199101</x:v>
      </x:c>
      <x:c r="O3696" s="55">
        <x:f t="shared" si="692"/>
        <x:v>131228</x:v>
      </x:c>
      <x:c r="P3696" s="55">
        <x:f t="shared" si="693"/>
        <x:v>29920</x:v>
      </x:c>
      <x:c r="Q3696" s="55">
        <x:f t="shared" si="694"/>
        <x:v>57398.987180497745</x:v>
      </x:c>
      <x:c r="R3696" s="55">
        <x:f t="shared" si="695"/>
        <x:v>23909.012819502255</x:v>
      </x:c>
      <x:c r="S3696" s="1" t="str">
        <x:f t="shared" si="696"/>
        <x:v>YES</x:v>
      </x:c>
      <x:c r="T3696" s="1">
        <x:f t="shared" si="697"/>
        <x:v>23909.012819502255</x:v>
      </x:c>
    </x:row>
    <x:row r="3697">
      <x:c r="A3697" s="1"/>
      <x:c r="B3697" s="1"/>
      <x:c r="C3697" s="1"/>
      <x:c r="D3697" s="1"/>
      <x:c r="E3697" s="1"/>
      <x:c r="F3697" s="1"/>
      <x:c r="G3697" s="1"/>
      <x:c r="H3697" s="1"/>
      <x:c r="I3697" s="53">
        <x:f t="shared" si="686"/>
        <x:v>5</x:v>
      </x:c>
      <x:c r="J3697" s="53">
        <x:f t="shared" si="687"/>
        <x:v>12</x:v>
      </x:c>
      <x:c r="K3697" s="53">
        <x:f t="shared" si="688"/>
        <x:v>24</x:v>
      </x:c>
      <x:c r="L3697" s="53">
        <x:f t="shared" si="689"/>
        <x:v>41</x:v>
      </x:c>
      <x:c r="M3697" s="54">
        <x:f t="shared" si="690"/>
        <x:v>2664.0286111761661</x:v>
      </x:c>
      <x:c r="N3697" s="54">
        <x:f t="shared" si="691"/>
        <x:v>1.3500198688723375</x:v>
      </x:c>
      <x:c r="O3697" s="55">
        <x:f t="shared" si="692"/>
        <x:v>133928</x:v>
      </x:c>
      <x:c r="P3697" s="55">
        <x:f t="shared" si="693"/>
        <x:v>30800</x:v>
      </x:c>
      <x:c r="Q3697" s="55">
        <x:f t="shared" si="694"/>
        <x:v>58750.496721808442</x:v>
      </x:c>
      <x:c r="R3697" s="55">
        <x:f t="shared" si="695"/>
        <x:v>24377.503278191558</x:v>
      </x:c>
      <x:c r="S3697" s="1" t="str">
        <x:f t="shared" si="696"/>
        <x:v>YES</x:v>
      </x:c>
      <x:c r="T3697" s="1">
        <x:f t="shared" si="697"/>
        <x:v>24377.503278191558</x:v>
      </x:c>
    </x:row>
    <x:row r="3698">
      <x:c r="A3698" s="1"/>
      <x:c r="B3698" s="1"/>
      <x:c r="C3698" s="1"/>
      <x:c r="D3698" s="1"/>
      <x:c r="E3698" s="1"/>
      <x:c r="F3698" s="1"/>
      <x:c r="G3698" s="1"/>
      <x:c r="H3698" s="1"/>
      <x:c r="I3698" s="53">
        <x:f t="shared" si="686"/>
        <x:v>5</x:v>
      </x:c>
      <x:c r="J3698" s="53">
        <x:f t="shared" si="687"/>
        <x:v>12</x:v>
      </x:c>
      <x:c r="K3698" s="53">
        <x:f t="shared" si="688"/>
        <x:v>25</x:v>
      </x:c>
      <x:c r="L3698" s="53">
        <x:f t="shared" si="689"/>
        <x:v>42</x:v>
      </x:c>
      <x:c r="M3698" s="54">
        <x:f t="shared" si="690"/>
        <x:v>2743.6065325912641</x:v>
      </x:c>
      <x:c r="N3698" s="54">
        <x:f t="shared" si="691"/>
        <x:v>1.405282314299489</x:v>
      </x:c>
      <x:c r="O3698" s="55">
        <x:f t="shared" si="692"/>
        <x:v>136628</x:v>
      </x:c>
      <x:c r="P3698" s="55">
        <x:f t="shared" si="693"/>
        <x:v>31680</x:v>
      </x:c>
      <x:c r="Q3698" s="55">
        <x:f t="shared" si="694"/>
        <x:v>60132.057857487227</x:v>
      </x:c>
      <x:c r="R3698" s="55">
        <x:f t="shared" si="695"/>
        <x:v>24815.942142512773</x:v>
      </x:c>
      <x:c r="S3698" s="1" t="str">
        <x:f t="shared" si="696"/>
        <x:v>YES</x:v>
      </x:c>
      <x:c r="T3698" s="1">
        <x:f t="shared" si="697"/>
        <x:v>24815.942142512773</x:v>
      </x:c>
    </x:row>
    <x:row r="3699">
      <x:c r="A3699" s="1"/>
      <x:c r="B3699" s="1"/>
      <x:c r="C3699" s="1"/>
      <x:c r="D3699" s="1"/>
      <x:c r="E3699" s="1"/>
      <x:c r="F3699" s="1"/>
      <x:c r="G3699" s="1"/>
      <x:c r="H3699" s="1"/>
      <x:c r="I3699" s="53">
        <x:f t="shared" si="686"/>
        <x:v>5</x:v>
      </x:c>
      <x:c r="J3699" s="53">
        <x:f t="shared" si="687"/>
        <x:v>12</x:v>
      </x:c>
      <x:c r="K3699" s="53">
        <x:f t="shared" si="688"/>
        <x:v>26</x:v>
      </x:c>
      <x:c r="L3699" s="53">
        <x:f t="shared" si="689"/>
        <x:v>43</x:v>
      </x:c>
      <x:c r="M3699" s="54">
        <x:f t="shared" si="690"/>
        <x:v>2824.9465365519818</x:v>
      </x:c>
      <x:c r="N3699" s="54">
        <x:f t="shared" si="691"/>
        <x:v>1.4617684281610985</x:v>
      </x:c>
      <x:c r="O3699" s="55">
        <x:f t="shared" si="692"/>
        <x:v>139328</x:v>
      </x:c>
      <x:c r="P3699" s="55">
        <x:f t="shared" si="693"/>
        <x:v>32560</x:v>
      </x:c>
      <x:c r="Q3699" s="55">
        <x:f t="shared" si="694"/>
        <x:v>61544.210704027464</x:v>
      </x:c>
      <x:c r="R3699" s="55">
        <x:f t="shared" si="695"/>
        <x:v>25223.789295972536</x:v>
      </x:c>
      <x:c r="S3699" s="1" t="str">
        <x:f t="shared" si="696"/>
        <x:v>YES</x:v>
      </x:c>
      <x:c r="T3699" s="1">
        <x:f t="shared" si="697"/>
        <x:v>25223.789295972536</x:v>
      </x:c>
    </x:row>
    <x:row r="3700">
      <x:c r="A3700" s="1"/>
      <x:c r="B3700" s="1"/>
      <x:c r="C3700" s="1"/>
      <x:c r="D3700" s="1"/>
      <x:c r="E3700" s="1"/>
      <x:c r="F3700" s="1"/>
      <x:c r="G3700" s="1"/>
      <x:c r="H3700" s="1"/>
      <x:c r="I3700" s="53">
        <x:f t="shared" si="686"/>
        <x:v>5</x:v>
      </x:c>
      <x:c r="J3700" s="53">
        <x:f t="shared" si="687"/>
        <x:v>12</x:v>
      </x:c>
      <x:c r="K3700" s="53">
        <x:f t="shared" si="688"/>
        <x:v>27</x:v>
      </x:c>
      <x:c r="L3700" s="53">
        <x:f t="shared" si="689"/>
        <x:v>44</x:v>
      </x:c>
      <x:c r="M3700" s="54">
        <x:f t="shared" si="690"/>
        <x:v>2908.0802410717383</x:v>
      </x:c>
      <x:c r="N3700" s="54">
        <x:f t="shared" si="691"/>
        <x:v>1.5195001674109294</x:v>
      </x:c>
      <x:c r="O3700" s="55">
        <x:f t="shared" si="692"/>
        <x:v>142028</x:v>
      </x:c>
      <x:c r="P3700" s="55">
        <x:f t="shared" si="693"/>
        <x:v>33440</x:v>
      </x:c>
      <x:c r="Q3700" s="55">
        <x:f t="shared" si="694"/>
        <x:v>62987.504185273232</x:v>
      </x:c>
      <x:c r="R3700" s="55">
        <x:f t="shared" si="695"/>
        <x:v>25600.495814726768</x:v>
      </x:c>
      <x:c r="S3700" s="1" t="str">
        <x:f t="shared" si="696"/>
        <x:v>YES</x:v>
      </x:c>
      <x:c r="T3700" s="1">
        <x:f t="shared" si="697"/>
        <x:v>25600.495814726768</x:v>
      </x:c>
    </x:row>
    <x:row r="3701">
      <x:c r="A3701" s="1"/>
      <x:c r="B3701" s="1"/>
      <x:c r="C3701" s="1"/>
      <x:c r="D3701" s="1"/>
      <x:c r="E3701" s="1"/>
      <x:c r="F3701" s="1"/>
      <x:c r="G3701" s="1"/>
      <x:c r="H3701" s="1"/>
      <x:c r="I3701" s="53">
        <x:f t="shared" si="686"/>
        <x:v>5</x:v>
      </x:c>
      <x:c r="J3701" s="53">
        <x:f t="shared" si="687"/>
        <x:v>12</x:v>
      </x:c>
      <x:c r="K3701" s="53">
        <x:f t="shared" si="688"/>
        <x:v>28</x:v>
      </x:c>
      <x:c r="L3701" s="53">
        <x:f t="shared" si="689"/>
        <x:v>45</x:v>
      </x:c>
      <x:c r="M3701" s="54">
        <x:f t="shared" si="690"/>
        <x:v>2993.0397792888921</x:v>
      </x:c>
      <x:c r="N3701" s="54">
        <x:f t="shared" si="691"/>
        <x:v>1.5784998467283973</x:v>
      </x:c>
      <x:c r="O3701" s="55">
        <x:f t="shared" si="692"/>
        <x:v>144728</x:v>
      </x:c>
      <x:c r="P3701" s="55">
        <x:f t="shared" si="693"/>
        <x:v>34320</x:v>
      </x:c>
      <x:c r="Q3701" s="55">
        <x:f t="shared" si="694"/>
        <x:v>64462.496168209931</x:v>
      </x:c>
      <x:c r="R3701" s="55">
        <x:f t="shared" si="695"/>
        <x:v>25945.503831790069</x:v>
      </x:c>
      <x:c r="S3701" s="1" t="str">
        <x:f t="shared" si="696"/>
        <x:v>YES</x:v>
      </x:c>
      <x:c r="T3701" s="1">
        <x:f t="shared" si="697"/>
        <x:v>25945.503831790069</x:v>
      </x:c>
    </x:row>
    <x:row r="3702">
      <x:c r="A3702" s="1"/>
      <x:c r="B3702" s="1"/>
      <x:c r="C3702" s="1"/>
      <x:c r="D3702" s="1"/>
      <x:c r="E3702" s="1"/>
      <x:c r="F3702" s="1"/>
      <x:c r="G3702" s="1"/>
      <x:c r="H3702" s="1"/>
      <x:c r="I3702" s="53">
        <x:f t="shared" si="686"/>
        <x:v>5</x:v>
      </x:c>
      <x:c r="J3702" s="53">
        <x:f t="shared" si="687"/>
        <x:v>12</x:v>
      </x:c>
      <x:c r="K3702" s="53">
        <x:f t="shared" si="688"/>
        <x:v>29</x:v>
      </x:c>
      <x:c r="L3702" s="53">
        <x:f t="shared" si="689"/>
        <x:v>46</x:v>
      </x:c>
      <x:c r="M3702" s="54">
        <x:f t="shared" si="690"/>
        <x:v>3079.8578074045454</x:v>
      </x:c>
      <x:c r="N3702" s="54">
        <x:f t="shared" si="691"/>
        <x:v>1.6387901440309343</x:v>
      </x:c>
      <x:c r="O3702" s="55">
        <x:f t="shared" si="692"/>
        <x:v>147428</x:v>
      </x:c>
      <x:c r="P3702" s="55">
        <x:f t="shared" si="693"/>
        <x:v>35200</x:v>
      </x:c>
      <x:c r="Q3702" s="55">
        <x:f t="shared" si="694"/>
        <x:v>65969.753600773358</x:v>
      </x:c>
      <x:c r="R3702" s="55">
        <x:f t="shared" si="695"/>
        <x:v>26258.246399226642</x:v>
      </x:c>
      <x:c r="S3702" s="1" t="str">
        <x:f t="shared" si="696"/>
        <x:v>YES</x:v>
      </x:c>
      <x:c r="T3702" s="1">
        <x:f t="shared" si="697"/>
        <x:v>26258.246399226642</x:v>
      </x:c>
    </x:row>
    <x:row r="3703">
      <x:c r="A3703" s="1"/>
      <x:c r="B3703" s="1"/>
      <x:c r="C3703" s="1"/>
      <x:c r="D3703" s="1"/>
      <x:c r="E3703" s="1"/>
      <x:c r="F3703" s="1"/>
      <x:c r="G3703" s="1"/>
      <x:c r="H3703" s="1"/>
      <x:c r="I3703" s="53">
        <x:f t="shared" si="686"/>
        <x:v>5</x:v>
      </x:c>
      <x:c r="J3703" s="53">
        <x:f t="shared" si="687"/>
        <x:v>12</x:v>
      </x:c>
      <x:c r="K3703" s="53">
        <x:f t="shared" si="688"/>
        <x:v>30</x:v>
      </x:c>
      <x:c r="L3703" s="53">
        <x:f t="shared" si="689"/>
        <x:v>47</x:v>
      </x:c>
      <x:c r="M3703" s="54">
        <x:f t="shared" si="690"/>
        <x:v>3168.5675127383165</x:v>
      </x:c>
      <x:c r="N3703" s="54">
        <x:f t="shared" si="691"/>
        <x:v>1.7003941060682755</x:v>
      </x:c>
      <x:c r="O3703" s="55">
        <x:f t="shared" si="692"/>
        <x:v>150128</x:v>
      </x:c>
      <x:c r="P3703" s="55">
        <x:f t="shared" si="693"/>
        <x:v>36080</x:v>
      </x:c>
      <x:c r="Q3703" s="55">
        <x:f t="shared" si="694"/>
        <x:v>67509.852651706882</x:v>
      </x:c>
      <x:c r="R3703" s="55">
        <x:f t="shared" si="695"/>
        <x:v>26538.147348293118</x:v>
      </x:c>
      <x:c r="S3703" s="1" t="str">
        <x:f t="shared" si="696"/>
        <x:v>YES</x:v>
      </x:c>
      <x:c r="T3703" s="1">
        <x:f t="shared" si="697"/>
        <x:v>26538.147348293118</x:v>
      </x:c>
    </x:row>
    <x:row r="3704">
      <x:c r="A3704" s="1"/>
      <x:c r="B3704" s="1"/>
      <x:c r="C3704" s="1"/>
      <x:c r="D3704" s="1"/>
      <x:c r="E3704" s="1"/>
      <x:c r="F3704" s="1"/>
      <x:c r="G3704" s="1"/>
      <x:c r="H3704" s="1"/>
      <x:c r="I3704" s="53">
        <x:f t="shared" si="686"/>
        <x:v>5</x:v>
      </x:c>
      <x:c r="J3704" s="53">
        <x:f t="shared" si="687"/>
        <x:v>13</x:v>
      </x:c>
      <x:c r="K3704" s="53">
        <x:f t="shared" si="688"/>
        <x:v>0</x:v>
      </x:c>
      <x:c r="L3704" s="53">
        <x:f t="shared" si="689"/>
        <x:v>18</x:v>
      </x:c>
      <x:c r="M3704" s="54">
        <x:f t="shared" si="690"/>
        <x:v>1262.3488074924576</x:v>
      </x:c>
      <x:c r="N3704" s="54">
        <x:f t="shared" si="691"/>
        <x:v>0.37663111631420665</x:v>
      </x:c>
      <x:c r="O3704" s="55">
        <x:f t="shared" si="692"/>
        <x:v>71222</x:v>
      </x:c>
      <x:c r="P3704" s="55">
        <x:f t="shared" si="693"/>
        <x:v>10120</x:v>
      </x:c>
      <x:c r="Q3704" s="55">
        <x:f t="shared" si="694"/>
        <x:v>34415.777907855168</x:v>
      </x:c>
      <x:c r="R3704" s="55">
        <x:f t="shared" si="695"/>
        <x:v>6686.2220921448315</x:v>
      </x:c>
      <x:c r="S3704" s="1" t="str">
        <x:f t="shared" si="696"/>
        <x:v>YES</x:v>
      </x:c>
      <x:c r="T3704" s="1">
        <x:f t="shared" si="697"/>
        <x:v>6686.2220921448315</x:v>
      </x:c>
    </x:row>
    <x:row r="3705">
      <x:c r="A3705" s="1"/>
      <x:c r="B3705" s="1"/>
      <x:c r="C3705" s="1"/>
      <x:c r="D3705" s="1"/>
      <x:c r="E3705" s="1"/>
      <x:c r="F3705" s="1"/>
      <x:c r="G3705" s="1"/>
      <x:c r="H3705" s="1"/>
      <x:c r="I3705" s="53">
        <x:f t="shared" si="686"/>
        <x:v>5</x:v>
      </x:c>
      <x:c r="J3705" s="53">
        <x:f t="shared" si="687"/>
        <x:v>13</x:v>
      </x:c>
      <x:c r="K3705" s="53">
        <x:f t="shared" si="688"/>
        <x:v>1</x:v>
      </x:c>
      <x:c r="L3705" s="53">
        <x:f t="shared" si="689"/>
        <x:v>19</x:v>
      </x:c>
      <x:c r="M3705" s="54">
        <x:f t="shared" si="690"/>
        <x:v>1307.9113074924576</x:v>
      </x:c>
      <x:c r="N3705" s="54">
        <x:f t="shared" si="691"/>
        <x:v>0.40827174131420663</x:v>
      </x:c>
      <x:c r="O3705" s="55">
        <x:f t="shared" si="692"/>
        <x:v>73922</x:v>
      </x:c>
      <x:c r="P3705" s="55">
        <x:f t="shared" si="693"/>
        <x:v>11000</x:v>
      </x:c>
      <x:c r="Q3705" s="55">
        <x:f t="shared" si="694"/>
        <x:v>35206.793532855168</x:v>
      </x:c>
      <x:c r="R3705" s="55">
        <x:f t="shared" si="695"/>
        <x:v>7715.2064671448315</x:v>
      </x:c>
      <x:c r="S3705" s="1" t="str">
        <x:f t="shared" si="696"/>
        <x:v>YES</x:v>
      </x:c>
      <x:c r="T3705" s="1">
        <x:f t="shared" si="697"/>
        <x:v>7715.2064671448315</x:v>
      </x:c>
    </x:row>
    <x:row r="3706">
      <x:c r="A3706" s="1"/>
      <x:c r="B3706" s="1"/>
      <x:c r="C3706" s="1"/>
      <x:c r="D3706" s="1"/>
      <x:c r="E3706" s="1"/>
      <x:c r="F3706" s="1"/>
      <x:c r="G3706" s="1"/>
      <x:c r="H3706" s="1"/>
      <x:c r="I3706" s="53">
        <x:f t="shared" si="686"/>
        <x:v>5</x:v>
      </x:c>
      <x:c r="J3706" s="53">
        <x:f t="shared" si="687"/>
        <x:v>13</x:v>
      </x:c>
      <x:c r="K3706" s="53">
        <x:f t="shared" si="688"/>
        <x:v>2</x:v>
      </x:c>
      <x:c r="L3706" s="53">
        <x:f t="shared" si="689"/>
        <x:v>20</x:v>
      </x:c>
      <x:c r="M3706" s="54">
        <x:f t="shared" si="690"/>
        <x:v>1354.6128699924575</x:v>
      </x:c>
      <x:c r="N3706" s="54">
        <x:f t="shared" si="691"/>
        <x:v>0.44070338193920661</x:v>
      </x:c>
      <x:c r="O3706" s="55">
        <x:f t="shared" si="692"/>
        <x:v>76622</x:v>
      </x:c>
      <x:c r="P3706" s="55">
        <x:f t="shared" si="693"/>
        <x:v>11880</x:v>
      </x:c>
      <x:c r="Q3706" s="55">
        <x:f t="shared" si="694"/>
        <x:v>36017.584548480168</x:v>
      </x:c>
      <x:c r="R3706" s="55">
        <x:f t="shared" si="695"/>
        <x:v>8724.4154515198315</x:v>
      </x:c>
      <x:c r="S3706" s="1" t="str">
        <x:f t="shared" si="696"/>
        <x:v>YES</x:v>
      </x:c>
      <x:c r="T3706" s="1">
        <x:f t="shared" si="697"/>
        <x:v>8724.4154515198315</x:v>
      </x:c>
    </x:row>
    <x:row r="3707">
      <x:c r="A3707" s="1"/>
      <x:c r="B3707" s="1"/>
      <x:c r="C3707" s="1"/>
      <x:c r="D3707" s="1"/>
      <x:c r="E3707" s="1"/>
      <x:c r="F3707" s="1"/>
      <x:c r="G3707" s="1"/>
      <x:c r="H3707" s="1"/>
      <x:c r="I3707" s="53">
        <x:f t="shared" si="686"/>
        <x:v>5</x:v>
      </x:c>
      <x:c r="J3707" s="53">
        <x:f t="shared" si="687"/>
        <x:v>13</x:v>
      </x:c>
      <x:c r="K3707" s="53">
        <x:f t="shared" si="688"/>
        <x:v>3</x:v>
      </x:c>
      <x:c r="L3707" s="53">
        <x:f t="shared" si="689"/>
        <x:v>21</x:v>
      </x:c>
      <x:c r="M3707" s="54">
        <x:f t="shared" si="690"/>
        <x:v>1402.4748524143326</x:v>
      </x:c>
      <x:c r="N3707" s="54">
        <x:f t="shared" si="691"/>
        <x:v>0.47394086973217547</x:v>
      </x:c>
      <x:c r="O3707" s="55">
        <x:f t="shared" si="692"/>
        <x:v>79322</x:v>
      </x:c>
      <x:c r="P3707" s="55">
        <x:f t="shared" si="693"/>
        <x:v>12760</x:v>
      </x:c>
      <x:c r="Q3707" s="55">
        <x:f t="shared" si="694"/>
        <x:v>36848.521743304387</x:v>
      </x:c>
      <x:c r="R3707" s="55">
        <x:f t="shared" si="695"/>
        <x:v>9713.4782566956128</x:v>
      </x:c>
      <x:c r="S3707" s="1" t="str">
        <x:f t="shared" si="696"/>
        <x:v>YES</x:v>
      </x:c>
      <x:c r="T3707" s="1">
        <x:f t="shared" si="697"/>
        <x:v>9713.4782566956128</x:v>
      </x:c>
    </x:row>
    <x:row r="3708">
      <x:c r="A3708" s="1"/>
      <x:c r="B3708" s="1"/>
      <x:c r="C3708" s="1"/>
      <x:c r="D3708" s="1"/>
      <x:c r="E3708" s="1"/>
      <x:c r="F3708" s="1"/>
      <x:c r="G3708" s="1"/>
      <x:c r="H3708" s="1"/>
      <x:c r="I3708" s="53">
        <x:f t="shared" si="686"/>
        <x:v>5</x:v>
      </x:c>
      <x:c r="J3708" s="53">
        <x:f t="shared" si="687"/>
        <x:v>13</x:v>
      </x:c>
      <x:c r="K3708" s="53">
        <x:f t="shared" si="688"/>
        <x:v>4</x:v>
      </x:c>
      <x:c r="L3708" s="53">
        <x:f t="shared" si="689"/>
        <x:v>22</x:v>
      </x:c>
      <x:c r="M3708" s="54">
        <x:f t="shared" si="690"/>
        <x:v>1451.5189681369889</x:v>
      </x:c>
      <x:c r="N3708" s="54">
        <x:f t="shared" si="691"/>
        <x:v>0.50799928342846445</x:v>
      </x:c>
      <x:c r="O3708" s="55">
        <x:f t="shared" si="692"/>
        <x:v>82022</x:v>
      </x:c>
      <x:c r="P3708" s="55">
        <x:f t="shared" si="693"/>
        <x:v>13640</x:v>
      </x:c>
      <x:c r="Q3708" s="55">
        <x:f t="shared" si="694"/>
        <x:v>37699.982085711614</x:v>
      </x:c>
      <x:c r="R3708" s="55">
        <x:f t="shared" si="695"/>
        <x:v>10682.017914288386</x:v>
      </x:c>
      <x:c r="S3708" s="1" t="str">
        <x:f t="shared" si="696"/>
        <x:v>YES</x:v>
      </x:c>
      <x:c r="T3708" s="1">
        <x:f t="shared" si="697"/>
        <x:v>10682.017914288386</x:v>
      </x:c>
    </x:row>
    <x:row r="3709">
      <x:c r="A3709" s="1"/>
      <x:c r="B3709" s="1"/>
      <x:c r="C3709" s="1"/>
      <x:c r="D3709" s="1"/>
      <x:c r="E3709" s="1"/>
      <x:c r="F3709" s="1"/>
      <x:c r="G3709" s="1"/>
      <x:c r="H3709" s="1"/>
      <x:c r="I3709" s="53">
        <x:f t="shared" si="686"/>
        <x:v>5</x:v>
      </x:c>
      <x:c r="J3709" s="53">
        <x:f t="shared" si="687"/>
        <x:v>13</x:v>
      </x:c>
      <x:c r="K3709" s="53">
        <x:f t="shared" si="688"/>
        <x:v>5</x:v>
      </x:c>
      <x:c r="L3709" s="53">
        <x:f t="shared" si="689"/>
        <x:v>23</x:v>
      </x:c>
      <x:c r="M3709" s="54">
        <x:f t="shared" si="690"/>
        <x:v>1501.7672920581924</x:v>
      </x:c>
      <x:c r="N3709" s="54">
        <x:f t="shared" si="691"/>
        <x:v>0.5428939528181892</x:v>
      </x:c>
      <x:c r="O3709" s="55">
        <x:f t="shared" si="692"/>
        <x:v>84722</x:v>
      </x:c>
      <x:c r="P3709" s="55">
        <x:f t="shared" si="693"/>
        <x:v>14520</x:v>
      </x:c>
      <x:c r="Q3709" s="55">
        <x:f t="shared" si="694"/>
        <x:v>38572.348820454732</x:v>
      </x:c>
      <x:c r="R3709" s="55">
        <x:f t="shared" si="695"/>
        <x:v>11629.651179545268</x:v>
      </x:c>
      <x:c r="S3709" s="1" t="str">
        <x:f t="shared" si="696"/>
        <x:v>YES</x:v>
      </x:c>
      <x:c r="T3709" s="1">
        <x:f t="shared" si="697"/>
        <x:v>11629.651179545268</x:v>
      </x:c>
    </x:row>
    <x:row r="3710">
      <x:c r="A3710" s="1"/>
      <x:c r="B3710" s="1"/>
      <x:c r="C3710" s="1"/>
      <x:c r="D3710" s="1"/>
      <x:c r="E3710" s="1"/>
      <x:c r="F3710" s="1"/>
      <x:c r="G3710" s="1"/>
      <x:c r="H3710" s="1"/>
      <x:c r="I3710" s="53">
        <x:f t="shared" si="686"/>
        <x:v>5</x:v>
      </x:c>
      <x:c r="J3710" s="53">
        <x:f t="shared" si="687"/>
        <x:v>13</x:v>
      </x:c>
      <x:c r="K3710" s="53">
        <x:f t="shared" si="688"/>
        <x:v>6</x:v>
      </x:c>
      <x:c r="L3710" s="53">
        <x:f t="shared" si="689"/>
        <x:v>24</x:v>
      </x:c>
      <x:c r="M3710" s="54">
        <x:f t="shared" si="690"/>
        <x:v>1553.2422662398253</x:v>
      </x:c>
      <x:c r="N3710" s="54">
        <x:f t="shared" si="691"/>
        <x:v>0.57864046266654534</x:v>
      </x:c>
      <x:c r="O3710" s="55">
        <x:f t="shared" si="692"/>
        <x:v>87422</x:v>
      </x:c>
      <x:c r="P3710" s="55">
        <x:f t="shared" si="693"/>
        <x:v>15400</x:v>
      </x:c>
      <x:c r="Q3710" s="55">
        <x:f t="shared" si="694"/>
        <x:v>39466.011566663634</x:v>
      </x:c>
      <x:c r="R3710" s="55">
        <x:f t="shared" si="695"/>
        <x:v>12555.988433336366</x:v>
      </x:c>
      <x:c r="S3710" s="1" t="str">
        <x:f t="shared" si="696"/>
        <x:v>YES</x:v>
      </x:c>
      <x:c r="T3710" s="1">
        <x:f t="shared" si="697"/>
        <x:v>12555.988433336366</x:v>
      </x:c>
    </x:row>
    <x:row r="3711">
      <x:c r="A3711" s="1"/>
      <x:c r="B3711" s="1"/>
      <x:c r="C3711" s="1"/>
      <x:c r="D3711" s="1"/>
      <x:c r="E3711" s="1"/>
      <x:c r="F3711" s="1"/>
      <x:c r="G3711" s="1"/>
      <x:c r="H3711" s="1"/>
      <x:c r="I3711" s="53">
        <x:f t="shared" si="686"/>
        <x:v>5</x:v>
      </x:c>
      <x:c r="J3711" s="53">
        <x:f t="shared" si="687"/>
        <x:v>13</x:v>
      </x:c>
      <x:c r="K3711" s="53">
        <x:f t="shared" si="688"/>
        <x:v>7</x:v>
      </x:c>
      <x:c r="L3711" s="53">
        <x:f t="shared" si="689"/>
        <x:v>25</x:v>
      </x:c>
      <x:c r="M3711" s="54">
        <x:f t="shared" si="690"/>
        <x:v>1605.9667056377857</x:v>
      </x:c>
      <x:c r="N3711" s="54">
        <x:f t="shared" si="691"/>
        <x:v>0.61525465669290669</x:v>
      </x:c>
      <x:c r="O3711" s="55">
        <x:f t="shared" si="692"/>
        <x:v>90122</x:v>
      </x:c>
      <x:c r="P3711" s="55">
        <x:f t="shared" si="693"/>
        <x:v>16280</x:v>
      </x:c>
      <x:c r="Q3711" s="55">
        <x:f t="shared" si="694"/>
        <x:v>40381.366417322672</x:v>
      </x:c>
      <x:c r="R3711" s="55">
        <x:f t="shared" si="695"/>
        <x:v>13460.633582677328</x:v>
      </x:c>
      <x:c r="S3711" s="1" t="str">
        <x:f t="shared" si="696"/>
        <x:v>YES</x:v>
      </x:c>
      <x:c r="T3711" s="1">
        <x:f t="shared" si="697"/>
        <x:v>13460.633582677328</x:v>
      </x:c>
    </x:row>
    <x:row r="3712">
      <x:c r="A3712" s="1"/>
      <x:c r="B3712" s="1"/>
      <x:c r="C3712" s="1"/>
      <x:c r="D3712" s="1"/>
      <x:c r="E3712" s="1"/>
      <x:c r="F3712" s="1"/>
      <x:c r="G3712" s="1"/>
      <x:c r="H3712" s="1"/>
      <x:c r="I3712" s="53">
        <x:f t="shared" si="686"/>
        <x:v>5</x:v>
      </x:c>
      <x:c r="J3712" s="53">
        <x:f t="shared" si="687"/>
        <x:v>13</x:v>
      </x:c>
      <x:c r="K3712" s="53">
        <x:f t="shared" si="688"/>
        <x:v>8</x:v>
      </x:c>
      <x:c r="L3712" s="53">
        <x:f t="shared" si="689"/>
        <x:v>26</x:v>
      </x:c>
      <x:c r="M3712" s="54">
        <x:f t="shared" si="690"/>
        <x:v>1659.963803917766</x:v>
      </x:c>
      <x:c r="N3712" s="54">
        <x:f t="shared" si="691"/>
        <x:v>0.6527526416095597</x:v>
      </x:c>
      <x:c r="O3712" s="55">
        <x:f t="shared" si="692"/>
        <x:v>92822</x:v>
      </x:c>
      <x:c r="P3712" s="55">
        <x:f t="shared" si="693"/>
        <x:v>17160</x:v>
      </x:c>
      <x:c r="Q3712" s="55">
        <x:f t="shared" si="694"/>
        <x:v>41318.816040238991</x:v>
      </x:c>
      <x:c r="R3712" s="55">
        <x:f t="shared" si="695"/>
        <x:v>14343.183959761009</x:v>
      </x:c>
      <x:c r="S3712" s="1" t="str">
        <x:f t="shared" si="696"/>
        <x:v>YES</x:v>
      </x:c>
      <x:c r="T3712" s="1">
        <x:f t="shared" si="697"/>
        <x:v>14343.183959761009</x:v>
      </x:c>
    </x:row>
    <x:row r="3713">
      <x:c r="A3713" s="1"/>
      <x:c r="B3713" s="1"/>
      <x:c r="C3713" s="1"/>
      <x:c r="D3713" s="1"/>
      <x:c r="E3713" s="1"/>
      <x:c r="F3713" s="1"/>
      <x:c r="G3713" s="1"/>
      <x:c r="H3713" s="1"/>
      <x:c r="I3713" s="53">
        <x:f t="shared" si="686"/>
        <x:v>5</x:v>
      </x:c>
      <x:c r="J3713" s="53">
        <x:f t="shared" si="687"/>
        <x:v>13</x:v>
      </x:c>
      <x:c r="K3713" s="53">
        <x:f t="shared" si="688"/>
        <x:v>9</x:v>
      </x:c>
      <x:c r="L3713" s="53">
        <x:f t="shared" si="689"/>
        <x:v>27</x:v>
      </x:c>
      <x:c r="M3713" s="54">
        <x:f t="shared" si="690"/>
        <x:v>1715.2571393581604</x:v>
      </x:c>
      <x:c r="N3713" s="54">
        <x:f t="shared" si="691"/>
        <x:v>0.69115079122094469</x:v>
      </x:c>
      <x:c r="O3713" s="55">
        <x:f t="shared" si="692"/>
        <x:v>95522</x:v>
      </x:c>
      <x:c r="P3713" s="55">
        <x:f t="shared" si="693"/>
        <x:v>18040</x:v>
      </x:c>
      <x:c r="Q3713" s="55">
        <x:f t="shared" si="694"/>
        <x:v>42278.769780523617</x:v>
      </x:c>
      <x:c r="R3713" s="55">
        <x:f t="shared" si="695"/>
        <x:v>15203.230219476383</x:v>
      </x:c>
      <x:c r="S3713" s="1" t="str">
        <x:f t="shared" si="696"/>
        <x:v>YES</x:v>
      </x:c>
      <x:c r="T3713" s="1">
        <x:f t="shared" si="697"/>
        <x:v>15203.230219476383</x:v>
      </x:c>
    </x:row>
    <x:row r="3714">
      <x:c r="A3714" s="1"/>
      <x:c r="B3714" s="1"/>
      <x:c r="C3714" s="1"/>
      <x:c r="D3714" s="1"/>
      <x:c r="E3714" s="1"/>
      <x:c r="F3714" s="1"/>
      <x:c r="G3714" s="1"/>
      <x:c r="H3714" s="1"/>
      <x:c r="I3714" s="53">
        <x:f t="shared" si="686"/>
        <x:v>5</x:v>
      </x:c>
      <x:c r="J3714" s="53">
        <x:f t="shared" si="687"/>
        <x:v>13</x:v>
      </x:c>
      <x:c r="K3714" s="53">
        <x:f t="shared" si="688"/>
        <x:v>10</x:v>
      </x:c>
      <x:c r="L3714" s="53">
        <x:f t="shared" si="689"/>
        <x:v>28</x:v>
      </x:c>
      <x:c r="M3714" s="54">
        <x:f t="shared" si="690"/>
        <x:v>1771.8706808413733</x:v>
      </x:c>
      <x:c r="N3714" s="54">
        <x:f t="shared" si="691"/>
        <x:v>0.73046575058428698</x:v>
      </x:c>
      <x:c r="O3714" s="55">
        <x:f t="shared" si="692"/>
        <x:v>98222</x:v>
      </x:c>
      <x:c r="P3714" s="55">
        <x:f t="shared" si="693"/>
        <x:v>18920</x:v>
      </x:c>
      <x:c r="Q3714" s="55">
        <x:f t="shared" si="694"/>
        <x:v>43261.643764607172</x:v>
      </x:c>
      <x:c r="R3714" s="55">
        <x:f t="shared" si="695"/>
        <x:v>16040.356235392828</x:v>
      </x:c>
      <x:c r="S3714" s="1" t="str">
        <x:f t="shared" si="696"/>
        <x:v>YES</x:v>
      </x:c>
      <x:c r="T3714" s="1">
        <x:f t="shared" si="697"/>
        <x:v>16040.356235392828</x:v>
      </x:c>
    </x:row>
    <x:row r="3715">
      <x:c r="A3715" s="1"/>
      <x:c r="B3715" s="1"/>
      <x:c r="C3715" s="1"/>
      <x:c r="D3715" s="1"/>
      <x:c r="E3715" s="1"/>
      <x:c r="F3715" s="1"/>
      <x:c r="G3715" s="1"/>
      <x:c r="H3715" s="1"/>
      <x:c r="I3715" s="53">
        <x:f t="shared" si="686"/>
        <x:v>5</x:v>
      </x:c>
      <x:c r="J3715" s="53">
        <x:f t="shared" si="687"/>
        <x:v>13</x:v>
      </x:c>
      <x:c r="K3715" s="53">
        <x:f t="shared" si="688"/>
        <x:v>11</x:v>
      </x:c>
      <x:c r="L3715" s="53">
        <x:f t="shared" si="689"/>
        <x:v>29</x:v>
      </x:c>
      <x:c r="M3715" s="54">
        <x:f t="shared" si="690"/>
        <x:v>1829.8287939348124</x:v>
      </x:c>
      <x:c r="N3715" s="54">
        <x:f t="shared" si="691"/>
        <x:v>0.77071444023250868</x:v>
      </x:c>
      <x:c r="O3715" s="55">
        <x:f t="shared" si="692"/>
        <x:v>100922</x:v>
      </x:c>
      <x:c r="P3715" s="55">
        <x:f t="shared" si="693"/>
        <x:v>19800</x:v>
      </x:c>
      <x:c r="Q3715" s="55">
        <x:f t="shared" si="694"/>
        <x:v>44267.861005812716</x:v>
      </x:c>
      <x:c r="R3715" s="55">
        <x:f t="shared" si="695"/>
        <x:v>16854.138994187284</x:v>
      </x:c>
      <x:c r="S3715" s="1" t="str">
        <x:f t="shared" si="696"/>
        <x:v>YES</x:v>
      </x:c>
      <x:c r="T3715" s="1">
        <x:f t="shared" si="697"/>
        <x:v>16854.138994187284</x:v>
      </x:c>
    </x:row>
    <x:row r="3716">
      <x:c r="A3716" s="1"/>
      <x:c r="B3716" s="1"/>
      <x:c r="C3716" s="1"/>
      <x:c r="D3716" s="1"/>
      <x:c r="E3716" s="1"/>
      <x:c r="F3716" s="1"/>
      <x:c r="G3716" s="1"/>
      <x:c r="H3716" s="1"/>
      <x:c r="I3716" s="53">
        <x:f t="shared" si="686"/>
        <x:v>5</x:v>
      </x:c>
      <x:c r="J3716" s="53">
        <x:f t="shared" si="687"/>
        <x:v>13</x:v>
      </x:c>
      <x:c r="K3716" s="53">
        <x:f t="shared" si="688"/>
        <x:v>12</x:v>
      </x:c>
      <x:c r="L3716" s="53">
        <x:f t="shared" si="689"/>
        <x:v>30</x:v>
      </x:c>
      <x:c r="M3716" s="54">
        <x:f t="shared" si="690"/>
        <x:v>1889.1562470628769</x:v>
      </x:c>
      <x:c r="N3716" s="54">
        <x:f t="shared" si="691"/>
        <x:v>0.81191406046033121</x:v>
      </x:c>
      <x:c r="O3716" s="55">
        <x:f t="shared" si="692"/>
        <x:v>103622</x:v>
      </x:c>
      <x:c r="P3716" s="55">
        <x:f t="shared" si="693"/>
        <x:v>20680</x:v>
      </x:c>
      <x:c r="Q3716" s="55">
        <x:f t="shared" si="694"/>
        <x:v>45297.851511508277</x:v>
      </x:c>
      <x:c r="R3716" s="55">
        <x:f t="shared" si="695"/>
        <x:v>17644.148488491723</x:v>
      </x:c>
      <x:c r="S3716" s="1" t="str">
        <x:f t="shared" si="696"/>
        <x:v>YES</x:v>
      </x:c>
      <x:c r="T3716" s="1">
        <x:f t="shared" si="697"/>
        <x:v>17644.148488491723</x:v>
      </x:c>
    </x:row>
    <x:row r="3717">
      <x:c r="A3717" s="1"/>
      <x:c r="B3717" s="1"/>
      <x:c r="C3717" s="1"/>
      <x:c r="D3717" s="1"/>
      <x:c r="E3717" s="1"/>
      <x:c r="F3717" s="1"/>
      <x:c r="G3717" s="1"/>
      <x:c r="H3717" s="1"/>
      <x:c r="I3717" s="53">
        <x:f t="shared" si="686"/>
        <x:v>5</x:v>
      </x:c>
      <x:c r="J3717" s="53">
        <x:f t="shared" si="687"/>
        <x:v>13</x:v>
      </x:c>
      <x:c r="K3717" s="53">
        <x:f t="shared" si="688"/>
        <x:v>13</x:v>
      </x:c>
      <x:c r="L3717" s="53">
        <x:f t="shared" si="689"/>
        <x:v>31</x:v>
      </x:c>
      <x:c r="M3717" s="54">
        <x:f t="shared" si="690"/>
        <x:v>1949.878217771261</x:v>
      </x:c>
      <x:c r="N3717" s="54">
        <x:f t="shared" si="691"/>
        <x:v>0.85408209567448679</x:v>
      </x:c>
      <x:c r="O3717" s="55">
        <x:f t="shared" si="692"/>
        <x:v>106322</x:v>
      </x:c>
      <x:c r="P3717" s="55">
        <x:f t="shared" si="693"/>
        <x:v>21560</x:v>
      </x:c>
      <x:c r="Q3717" s="55">
        <x:f t="shared" si="694"/>
        <x:v>46352.052391862169</x:v>
      </x:c>
      <x:c r="R3717" s="55">
        <x:f t="shared" si="695"/>
        <x:v>18409.947608137831</x:v>
      </x:c>
      <x:c r="S3717" s="1" t="str">
        <x:f t="shared" si="696"/>
        <x:v>YES</x:v>
      </x:c>
      <x:c r="T3717" s="1">
        <x:f t="shared" si="697"/>
        <x:v>18409.947608137831</x:v>
      </x:c>
    </x:row>
    <x:row r="3718">
      <x:c r="A3718" s="1"/>
      <x:c r="B3718" s="1"/>
      <x:c r="C3718" s="1"/>
      <x:c r="D3718" s="1"/>
      <x:c r="E3718" s="1"/>
      <x:c r="F3718" s="1"/>
      <x:c r="G3718" s="1"/>
      <x:c r="H3718" s="1"/>
      <x:c r="I3718" s="53">
        <x:f t="shared" si="686"/>
        <x:v>5</x:v>
      </x:c>
      <x:c r="J3718" s="53">
        <x:f t="shared" si="687"/>
        <x:v>13</x:v>
      </x:c>
      <x:c r="K3718" s="53">
        <x:f t="shared" si="688"/>
        <x:v>14</x:v>
      </x:c>
      <x:c r="L3718" s="53">
        <x:f t="shared" si="689"/>
        <x:v>32</x:v>
      </x:c>
      <x:c r="M3718" s="54">
        <x:f t="shared" si="690"/>
        <x:v>2012.0202990849223</x:v>
      </x:c>
      <x:c r="N3718" s="54">
        <x:f t="shared" si="691"/>
        <x:v>0.89723631880897381</x:v>
      </x:c>
      <x:c r="O3718" s="55">
        <x:f t="shared" si="692"/>
        <x:v>109022</x:v>
      </x:c>
      <x:c r="P3718" s="55">
        <x:f t="shared" si="693"/>
        <x:v>22440</x:v>
      </x:c>
      <x:c r="Q3718" s="55">
        <x:f t="shared" si="694"/>
        <x:v>47430.907970224347</x:v>
      </x:c>
      <x:c r="R3718" s="55">
        <x:f t="shared" si="695"/>
        <x:v>19151.092029775653</x:v>
      </x:c>
      <x:c r="S3718" s="1" t="str">
        <x:f t="shared" si="696"/>
        <x:v>YES</x:v>
      </x:c>
      <x:c r="T3718" s="1">
        <x:f t="shared" si="697"/>
        <x:v>19151.092029775653</x:v>
      </x:c>
    </x:row>
    <x:row r="3719">
      <x:c r="A3719" s="1"/>
      <x:c r="B3719" s="1"/>
      <x:c r="C3719" s="1"/>
      <x:c r="D3719" s="1"/>
      <x:c r="E3719" s="1"/>
      <x:c r="F3719" s="1"/>
      <x:c r="G3719" s="1"/>
      <x:c r="H3719" s="1"/>
      <x:c r="I3719" s="53">
        <x:f t="shared" si="686"/>
        <x:v>5</x:v>
      </x:c>
      <x:c r="J3719" s="53">
        <x:f t="shared" si="687"/>
        <x:v>13</x:v>
      </x:c>
      <x:c r="K3719" s="53">
        <x:f t="shared" si="688"/>
        <x:v>15</x:v>
      </x:c>
      <x:c r="L3719" s="53">
        <x:f t="shared" si="689"/>
        <x:v>33</x:v>
      </x:c>
      <x:c r="M3719" s="54">
        <x:f t="shared" si="690"/>
        <x:v>2075.6085059610687</x:v>
      </x:c>
      <x:c r="N3719" s="54">
        <x:f t="shared" si="691"/>
        <x:v>0.9413947958062977</x:v>
      </x:c>
      <x:c r="O3719" s="55">
        <x:f t="shared" si="692"/>
        <x:v>111722</x:v>
      </x:c>
      <x:c r="P3719" s="55">
        <x:f t="shared" si="693"/>
        <x:v>23320</x:v>
      </x:c>
      <x:c r="Q3719" s="55">
        <x:f t="shared" si="694"/>
        <x:v>48534.869895157441</x:v>
      </x:c>
      <x:c r="R3719" s="55">
        <x:f t="shared" si="695"/>
        <x:v>19867.130104842559</x:v>
      </x:c>
      <x:c r="S3719" s="1" t="str">
        <x:f t="shared" si="696"/>
        <x:v>YES</x:v>
      </x:c>
      <x:c r="T3719" s="1">
        <x:f t="shared" si="697"/>
        <x:v>19867.130104842559</x:v>
      </x:c>
    </x:row>
    <x:row r="3720">
      <x:c r="A3720" s="1"/>
      <x:c r="B3720" s="1"/>
      <x:c r="C3720" s="1"/>
      <x:c r="D3720" s="1"/>
      <x:c r="E3720" s="1"/>
      <x:c r="F3720" s="1"/>
      <x:c r="G3720" s="1"/>
      <x:c r="H3720" s="1"/>
      <x:c r="I3720" s="53">
        <x:f t="shared" si="686"/>
        <x:v>5</x:v>
      </x:c>
      <x:c r="J3720" s="53">
        <x:f t="shared" si="687"/>
        <x:v>13</x:v>
      </x:c>
      <x:c r="K3720" s="53">
        <x:f t="shared" si="688"/>
        <x:v>16</x:v>
      </x:c>
      <x:c r="L3720" s="53">
        <x:f t="shared" si="689"/>
        <x:v>34</x:v>
      </x:c>
      <x:c r="M3720" s="54">
        <x:f t="shared" si="690"/>
        <x:v>2140.6692818385577</x:v>
      </x:c>
      <x:c r="N3720" s="54">
        <x:f t="shared" si="691"/>
        <x:v>0.98657589016566505</x:v>
      </x:c>
      <x:c r="O3720" s="55">
        <x:f t="shared" si="692"/>
        <x:v>114422</x:v>
      </x:c>
      <x:c r="P3720" s="55">
        <x:f t="shared" si="693"/>
        <x:v>24200</x:v>
      </x:c>
      <x:c r="Q3720" s="55">
        <x:f t="shared" si="694"/>
        <x:v>49664.39725414163</x:v>
      </x:c>
      <x:c r="R3720" s="55">
        <x:f t="shared" si="695"/>
        <x:v>20557.60274585837</x:v>
      </x:c>
      <x:c r="S3720" s="1" t="str">
        <x:f t="shared" si="696"/>
        <x:v>YES</x:v>
      </x:c>
      <x:c r="T3720" s="1">
        <x:f t="shared" si="697"/>
        <x:v>20557.60274585837</x:v>
      </x:c>
    </x:row>
    <x:row r="3721">
      <x:c r="A3721" s="1"/>
      <x:c r="B3721" s="1"/>
      <x:c r="C3721" s="1"/>
      <x:c r="D3721" s="1"/>
      <x:c r="E3721" s="1"/>
      <x:c r="F3721" s="1"/>
      <x:c r="G3721" s="1"/>
      <x:c r="H3721" s="1"/>
      <x:c r="I3721" s="53">
        <x:f t="shared" si="686"/>
        <x:v>5</x:v>
      </x:c>
      <x:c r="J3721" s="53">
        <x:f t="shared" si="687"/>
        <x:v>13</x:v>
      </x:c>
      <x:c r="K3721" s="53">
        <x:f t="shared" si="688"/>
        <x:v>17</x:v>
      </x:c>
      <x:c r="L3721" s="53">
        <x:f t="shared" si="689"/>
        <x:v>35</x:v>
      </x:c>
      <x:c r="M3721" s="54">
        <x:f t="shared" si="690"/>
        <x:v>2207.2295052850982</x:v>
      </x:c>
      <x:c r="N3721" s="54">
        <x:f t="shared" si="691"/>
        <x:v>1.0327982675590959</x:v>
      </x:c>
      <x:c r="O3721" s="55">
        <x:f t="shared" si="692"/>
        <x:v>117122</x:v>
      </x:c>
      <x:c r="P3721" s="55">
        <x:f t="shared" si="693"/>
        <x:v>25080</x:v>
      </x:c>
      <x:c r="Q3721" s="55">
        <x:f t="shared" si="694"/>
        <x:v>50819.9566889774</x:v>
      </x:c>
      <x:c r="R3721" s="55">
        <x:f t="shared" si="695"/>
        <x:v>21222.0433110226</x:v>
      </x:c>
      <x:c r="S3721" s="1" t="str">
        <x:f t="shared" si="696"/>
        <x:v>YES</x:v>
      </x:c>
      <x:c r="T3721" s="1">
        <x:f t="shared" si="697"/>
        <x:v>21222.0433110226</x:v>
      </x:c>
    </x:row>
    <x:row r="3722">
      <x:c r="A3722" s="1"/>
      <x:c r="B3722" s="1"/>
      <x:c r="C3722" s="1"/>
      <x:c r="D3722" s="1"/>
      <x:c r="E3722" s="1"/>
      <x:c r="F3722" s="1"/>
      <x:c r="G3722" s="1"/>
      <x:c r="H3722" s="1"/>
      <x:c r="I3722" s="53">
        <x:f t="shared" si="686"/>
        <x:v>5</x:v>
      </x:c>
      <x:c r="J3722" s="53">
        <x:f t="shared" si="687"/>
        <x:v>13</x:v>
      </x:c>
      <x:c r="K3722" s="53">
        <x:f t="shared" si="688"/>
        <x:v>18</x:v>
      </x:c>
      <x:c r="L3722" s="53">
        <x:f t="shared" si="689"/>
        <x:v>36</x:v>
      </x:c>
      <x:c r="M3722" s="54">
        <x:f t="shared" si="690"/>
        <x:v>2275.3164967436855</x:v>
      </x:c>
      <x:c r="N3722" s="54">
        <x:f t="shared" si="691"/>
        <x:v>1.0800809005164482</x:v>
      </x:c>
      <x:c r="O3722" s="55">
        <x:f t="shared" si="692"/>
        <x:v>119822</x:v>
      </x:c>
      <x:c r="P3722" s="55">
        <x:f t="shared" si="693"/>
        <x:v>25960</x:v>
      </x:c>
      <x:c r="Q3722" s="55">
        <x:f t="shared" si="694"/>
        <x:v>52002.022512911208</x:v>
      </x:c>
      <x:c r="R3722" s="55">
        <x:f t="shared" si="695"/>
        <x:v>21859.977487088792</x:v>
      </x:c>
      <x:c r="S3722" s="1" t="str">
        <x:f t="shared" si="696"/>
        <x:v>YES</x:v>
      </x:c>
      <x:c r="T3722" s="1">
        <x:f t="shared" si="697"/>
        <x:v>21859.977487088792</x:v>
      </x:c>
    </x:row>
    <x:row r="3723">
      <x:c r="A3723" s="1"/>
      <x:c r="B3723" s="1"/>
      <x:c r="C3723" s="1"/>
      <x:c r="D3723" s="1"/>
      <x:c r="E3723" s="1"/>
      <x:c r="F3723" s="1"/>
      <x:c r="G3723" s="1"/>
      <x:c r="H3723" s="1"/>
      <x:c r="I3723" s="53">
        <x:f t="shared" si="686"/>
        <x:v>5</x:v>
      </x:c>
      <x:c r="J3723" s="53">
        <x:f t="shared" si="687"/>
        <x:v>13</x:v>
      </x:c>
      <x:c r="K3723" s="53">
        <x:f t="shared" si="688"/>
        <x:v>19</x:v>
      </x:c>
      <x:c r="L3723" s="53">
        <x:f t="shared" si="689"/>
        <x:v>37</x:v>
      </x:c>
      <x:c r="M3723" s="54">
        <x:f t="shared" si="690"/>
        <x:v>2344.9580253797071</x:v>
      </x:c>
      <x:c r="N3723" s="54">
        <x:f t="shared" si="691"/>
        <x:v>1.1284430731803521</x:v>
      </x:c>
      <x:c r="O3723" s="55">
        <x:f t="shared" si="692"/>
        <x:v>122522</x:v>
      </x:c>
      <x:c r="P3723" s="55">
        <x:f t="shared" si="693"/>
        <x:v>26840</x:v>
      </x:c>
      <x:c r="Q3723" s="55">
        <x:f t="shared" si="694"/>
        <x:v>53211.076829508806</x:v>
      </x:c>
      <x:c r="R3723" s="55">
        <x:f t="shared" si="695"/>
        <x:v>22470.923170491194</x:v>
      </x:c>
      <x:c r="S3723" s="1" t="str">
        <x:f t="shared" si="696"/>
        <x:v>YES</x:v>
      </x:c>
      <x:c r="T3723" s="1">
        <x:f t="shared" si="697"/>
        <x:v>22470.923170491194</x:v>
      </x:c>
    </x:row>
    <x:row r="3724">
      <x:c r="A3724" s="1"/>
      <x:c r="B3724" s="1"/>
      <x:c r="C3724" s="1"/>
      <x:c r="D3724" s="1"/>
      <x:c r="E3724" s="1"/>
      <x:c r="F3724" s="1"/>
      <x:c r="G3724" s="1"/>
      <x:c r="H3724" s="1"/>
      <x:c r="I3724" s="53">
        <x:f t="shared" si="686"/>
        <x:v>5</x:v>
      </x:c>
      <x:c r="J3724" s="53">
        <x:f t="shared" si="687"/>
        <x:v>13</x:v>
      </x:c>
      <x:c r="K3724" s="53">
        <x:f t="shared" si="688"/>
        <x:v>20</x:v>
      </x:c>
      <x:c r="L3724" s="53">
        <x:f t="shared" si="689"/>
        <x:v>38</x:v>
      </x:c>
      <x:c r="M3724" s="54">
        <x:f t="shared" si="690"/>
        <x:v>2416.1823160301842</x:v>
      </x:c>
      <x:c r="N3724" s="54">
        <x:f t="shared" si="691"/>
        <x:v>1.1779043861320724</x:v>
      </x:c>
      <x:c r="O3724" s="55">
        <x:f t="shared" si="692"/>
        <x:v>125222</x:v>
      </x:c>
      <x:c r="P3724" s="55">
        <x:f t="shared" si="693"/>
        <x:v>27720</x:v>
      </x:c>
      <x:c r="Q3724" s="55">
        <x:f t="shared" si="694"/>
        <x:v>54447.609653301814</x:v>
      </x:c>
      <x:c r="R3724" s="55">
        <x:f t="shared" si="695"/>
        <x:v>23054.390346698186</x:v>
      </x:c>
      <x:c r="S3724" s="1" t="str">
        <x:f t="shared" si="696"/>
        <x:v>YES</x:v>
      </x:c>
      <x:c r="T3724" s="1">
        <x:f t="shared" si="697"/>
        <x:v>23054.390346698186</x:v>
      </x:c>
    </x:row>
    <x:row r="3725">
      <x:c r="A3725" s="1"/>
      <x:c r="B3725" s="1"/>
      <x:c r="C3725" s="1"/>
      <x:c r="D3725" s="1"/>
      <x:c r="E3725" s="1"/>
      <x:c r="F3725" s="1"/>
      <x:c r="G3725" s="1"/>
      <x:c r="H3725" s="1"/>
      <x:c r="I3725" s="53">
        <x:f t="shared" si="686"/>
        <x:v>5</x:v>
      </x:c>
      <x:c r="J3725" s="53">
        <x:f t="shared" si="687"/>
        <x:v>13</x:v>
      </x:c>
      <x:c r="K3725" s="53">
        <x:f t="shared" si="688"/>
        <x:v>21</x:v>
      </x:c>
      <x:c r="L3725" s="53">
        <x:f t="shared" si="689"/>
        <x:v>39</x:v>
      </x:c>
      <x:c r="M3725" s="54">
        <x:f t="shared" si="690"/>
        <x:v>2489.0180562566279</x:v>
      </x:c>
      <x:c r="N3725" s="54">
        <x:f t="shared" si="691"/>
        <x:v>1.228484761289325</x:v>
      </x:c>
      <x:c r="O3725" s="55">
        <x:f t="shared" si="692"/>
        <x:v>127922</x:v>
      </x:c>
      <x:c r="P3725" s="55">
        <x:f t="shared" si="693"/>
        <x:v>28600</x:v>
      </x:c>
      <x:c r="Q3725" s="55">
        <x:f t="shared" si="694"/>
        <x:v>55712.119032233124</x:v>
      </x:c>
      <x:c r="R3725" s="55">
        <x:f t="shared" si="695"/>
        <x:v>23609.880967766876</x:v>
      </x:c>
      <x:c r="S3725" s="1" t="str">
        <x:f t="shared" si="696"/>
        <x:v>YES</x:v>
      </x:c>
      <x:c r="T3725" s="1">
        <x:f t="shared" si="697"/>
        <x:v>23609.880967766876</x:v>
      </x:c>
    </x:row>
    <x:row r="3726">
      <x:c r="A3726" s="1"/>
      <x:c r="B3726" s="1"/>
      <x:c r="C3726" s="1"/>
      <x:c r="D3726" s="1"/>
      <x:c r="E3726" s="1"/>
      <x:c r="F3726" s="1"/>
      <x:c r="G3726" s="1"/>
      <x:c r="H3726" s="1"/>
      <x:c r="I3726" s="53">
        <x:f t="shared" si="686"/>
        <x:v>5</x:v>
      </x:c>
      <x:c r="J3726" s="53">
        <x:f t="shared" si="687"/>
        <x:v>13</x:v>
      </x:c>
      <x:c r="K3726" s="53">
        <x:f t="shared" si="688"/>
        <x:v>22</x:v>
      </x:c>
      <x:c r="L3726" s="53">
        <x:f t="shared" si="689"/>
        <x:v>40</x:v>
      </x:c>
      <x:c r="M3726" s="54">
        <x:f t="shared" si="690"/>
        <x:v>2563.4944035030239</x:v>
      </x:c>
      <x:c r="N3726" s="54">
        <x:f t="shared" si="691"/>
        <x:v>1.2802044468770999</x:v>
      </x:c>
      <x:c r="O3726" s="55">
        <x:f t="shared" si="692"/>
        <x:v>130622</x:v>
      </x:c>
      <x:c r="P3726" s="55">
        <x:f t="shared" si="693"/>
        <x:v>29480</x:v>
      </x:c>
      <x:c r="Q3726" s="55">
        <x:f t="shared" si="694"/>
        <x:v>57005.1111719275</x:v>
      </x:c>
      <x:c r="R3726" s="55">
        <x:f t="shared" si="695"/>
        <x:v>24136.8888280725</x:v>
      </x:c>
      <x:c r="S3726" s="1" t="str">
        <x:f t="shared" si="696"/>
        <x:v>YES</x:v>
      </x:c>
      <x:c r="T3726" s="1">
        <x:f t="shared" si="697"/>
        <x:v>24136.8888280725</x:v>
      </x:c>
    </x:row>
    <x:row r="3727">
      <x:c r="A3727" s="1"/>
      <x:c r="B3727" s="1"/>
      <x:c r="C3727" s="1"/>
      <x:c r="D3727" s="1"/>
      <x:c r="E3727" s="1"/>
      <x:c r="F3727" s="1"/>
      <x:c r="G3727" s="1"/>
      <x:c r="H3727" s="1"/>
      <x:c r="I3727" s="53">
        <x:f t="shared" si="686"/>
        <x:v>5</x:v>
      </x:c>
      <x:c r="J3727" s="53">
        <x:f t="shared" si="687"/>
        <x:v>13</x:v>
      </x:c>
      <x:c r="K3727" s="53">
        <x:f t="shared" si="688"/>
        <x:v>23</x:v>
      </x:c>
      <x:c r="L3727" s="53">
        <x:f t="shared" si="689"/>
        <x:v>41</x:v>
      </x:c>
      <x:c r="M3727" s="54">
        <x:f t="shared" si="690"/>
        <x:v>2639.6409923604606</x:v>
      </x:c>
      <x:c r="N3727" s="54">
        <x:f t="shared" si="691"/>
        <x:v>1.333084022472542</x:v>
      </x:c>
      <x:c r="O3727" s="55">
        <x:f t="shared" si="692"/>
        <x:v>133322</x:v>
      </x:c>
      <x:c r="P3727" s="55">
        <x:f t="shared" si="693"/>
        <x:v>30360</x:v>
      </x:c>
      <x:c r="Q3727" s="55">
        <x:f t="shared" si="694"/>
        <x:v>58327.100561813553</x:v>
      </x:c>
      <x:c r="R3727" s="55">
        <x:f t="shared" si="695"/>
        <x:v>24634.899438186447</x:v>
      </x:c>
      <x:c r="S3727" s="1" t="str">
        <x:f t="shared" si="696"/>
        <x:v>YES</x:v>
      </x:c>
      <x:c r="T3727" s="1">
        <x:f t="shared" si="697"/>
        <x:v>24634.899438186447</x:v>
      </x:c>
    </x:row>
    <x:row r="3728">
      <x:c r="A3728" s="1"/>
      <x:c r="B3728" s="1"/>
      <x:c r="C3728" s="1"/>
      <x:c r="D3728" s="1"/>
      <x:c r="E3728" s="1"/>
      <x:c r="F3728" s="1"/>
      <x:c r="G3728" s="1"/>
      <x:c r="H3728" s="1"/>
      <x:c r="I3728" s="53">
        <x:f t="shared" si="686"/>
        <x:v>5</x:v>
      </x:c>
      <x:c r="J3728" s="53">
        <x:f t="shared" si="687"/>
        <x:v>13</x:v>
      </x:c>
      <x:c r="K3728" s="53">
        <x:f t="shared" si="688"/>
        <x:v>24</x:v>
      </x:c>
      <x:c r="L3728" s="53">
        <x:f t="shared" si="689"/>
        <x:v>42</x:v>
      </x:c>
      <x:c r="M3728" s="54">
        <x:f t="shared" si="690"/>
        <x:v>2717.4879419399567</x:v>
      </x:c>
      <x:c r="N3728" s="54">
        <x:f t="shared" si="691"/>
        <x:v>1.3871444041249699</x:v>
      </x:c>
      <x:c r="O3728" s="55">
        <x:f t="shared" si="692"/>
        <x:v>136022</x:v>
      </x:c>
      <x:c r="P3728" s="55">
        <x:f t="shared" si="693"/>
        <x:v>31240</x:v>
      </x:c>
      <x:c r="Q3728" s="55">
        <x:f t="shared" si="694"/>
        <x:v>59678.610103124251</x:v>
      </x:c>
      <x:c r="R3728" s="55">
        <x:f t="shared" si="695"/>
        <x:v>25103.389896875749</x:v>
      </x:c>
      <x:c r="S3728" s="1" t="str">
        <x:f t="shared" si="696"/>
        <x:v>YES</x:v>
      </x:c>
      <x:c r="T3728" s="1">
        <x:f t="shared" si="697"/>
        <x:v>25103.389896875749</x:v>
      </x:c>
    </x:row>
    <x:row r="3729">
      <x:c r="A3729" s="1"/>
      <x:c r="B3729" s="1"/>
      <x:c r="C3729" s="1"/>
      <x:c r="D3729" s="1"/>
      <x:c r="E3729" s="1"/>
      <x:c r="F3729" s="1"/>
      <x:c r="G3729" s="1"/>
      <x:c r="H3729" s="1"/>
      <x:c r="I3729" s="53">
        <x:f t="shared" si="686"/>
        <x:v>5</x:v>
      </x:c>
      <x:c r="J3729" s="53">
        <x:f t="shared" si="687"/>
        <x:v>13</x:v>
      </x:c>
      <x:c r="K3729" s="53">
        <x:f t="shared" si="688"/>
        <x:v>25</x:v>
      </x:c>
      <x:c r="L3729" s="53">
        <x:f t="shared" si="689"/>
        <x:v>43</x:v>
      </x:c>
      <x:c r="M3729" s="54">
        <x:f t="shared" si="690"/>
        <x:v>2797.0658633550538</x:v>
      </x:c>
      <x:c r="N3729" s="54">
        <x:f t="shared" si="691"/>
        <x:v>1.4424068495521207</x:v>
      </x:c>
      <x:c r="O3729" s="55">
        <x:f t="shared" si="692"/>
        <x:v>138722</x:v>
      </x:c>
      <x:c r="P3729" s="55">
        <x:f t="shared" si="693"/>
        <x:v>32120</x:v>
      </x:c>
      <x:c r="Q3729" s="55">
        <x:f t="shared" si="694"/>
        <x:v>61060.171238803014</x:v>
      </x:c>
      <x:c r="R3729" s="55">
        <x:f t="shared" si="695"/>
        <x:v>25541.828761196986</x:v>
      </x:c>
      <x:c r="S3729" s="1" t="str">
        <x:f t="shared" si="696"/>
        <x:v>YES</x:v>
      </x:c>
      <x:c r="T3729" s="1">
        <x:f t="shared" si="697"/>
        <x:v>25541.828761196986</x:v>
      </x:c>
    </x:row>
    <x:row r="3730">
      <x:c r="A3730" s="1"/>
      <x:c r="B3730" s="1"/>
      <x:c r="C3730" s="1"/>
      <x:c r="D3730" s="1"/>
      <x:c r="E3730" s="1"/>
      <x:c r="F3730" s="1"/>
      <x:c r="G3730" s="1"/>
      <x:c r="H3730" s="1"/>
      <x:c r="I3730" s="53">
        <x:f t="shared" si="686"/>
        <x:v>5</x:v>
      </x:c>
      <x:c r="J3730" s="53">
        <x:f t="shared" si="687"/>
        <x:v>13</x:v>
      </x:c>
      <x:c r="K3730" s="53">
        <x:f t="shared" si="688"/>
        <x:v>26</x:v>
      </x:c>
      <x:c r="L3730" s="53">
        <x:f t="shared" si="689"/>
        <x:v>44</x:v>
      </x:c>
      <x:c r="M3730" s="54">
        <x:f t="shared" si="690"/>
        <x:v>2878.405867315772</x:v>
      </x:c>
      <x:c r="N3730" s="54">
        <x:f t="shared" si="691"/>
        <x:v>1.4988929634137305</x:v>
      </x:c>
      <x:c r="O3730" s="55">
        <x:f t="shared" si="692"/>
        <x:v>141422</x:v>
      </x:c>
      <x:c r="P3730" s="55">
        <x:f t="shared" si="693"/>
        <x:v>33000</x:v>
      </x:c>
      <x:c r="Q3730" s="55">
        <x:f t="shared" si="694"/>
        <x:v>62472.324085343265</x:v>
      </x:c>
      <x:c r="R3730" s="55">
        <x:f t="shared" si="695"/>
        <x:v>25949.675914656735</x:v>
      </x:c>
      <x:c r="S3730" s="1" t="str">
        <x:f t="shared" si="696"/>
        <x:v>YES</x:v>
      </x:c>
      <x:c r="T3730" s="1">
        <x:f t="shared" si="697"/>
        <x:v>25949.675914656735</x:v>
      </x:c>
    </x:row>
    <x:row r="3731">
      <x:c r="A3731" s="1"/>
      <x:c r="B3731" s="1"/>
      <x:c r="C3731" s="1"/>
      <x:c r="D3731" s="1"/>
      <x:c r="E3731" s="1"/>
      <x:c r="F3731" s="1"/>
      <x:c r="G3731" s="1"/>
      <x:c r="H3731" s="1"/>
      <x:c r="I3731" s="53">
        <x:f t="shared" si="686"/>
        <x:v>5</x:v>
      </x:c>
      <x:c r="J3731" s="53">
        <x:f t="shared" si="687"/>
        <x:v>13</x:v>
      </x:c>
      <x:c r="K3731" s="53">
        <x:f t="shared" si="688"/>
        <x:v>27</x:v>
      </x:c>
      <x:c r="L3731" s="53">
        <x:f t="shared" si="689"/>
        <x:v>45</x:v>
      </x:c>
      <x:c r="M3731" s="54">
        <x:f t="shared" si="690"/>
        <x:v>2961.5395718355285</x:v>
      </x:c>
      <x:c r="N3731" s="54">
        <x:f t="shared" si="691"/>
        <x:v>1.5566247026635613</x:v>
      </x:c>
      <x:c r="O3731" s="55">
        <x:f t="shared" si="692"/>
        <x:v>144122</x:v>
      </x:c>
      <x:c r="P3731" s="55">
        <x:f t="shared" si="693"/>
        <x:v>33880</x:v>
      </x:c>
      <x:c r="Q3731" s="55">
        <x:f t="shared" si="694"/>
        <x:v>63915.617566589033</x:v>
      </x:c>
      <x:c r="R3731" s="55">
        <x:f t="shared" si="695"/>
        <x:v>26326.382433410967</x:v>
      </x:c>
      <x:c r="S3731" s="1" t="str">
        <x:f t="shared" si="696"/>
        <x:v>YES</x:v>
      </x:c>
      <x:c r="T3731" s="1">
        <x:f t="shared" si="697"/>
        <x:v>26326.382433410967</x:v>
      </x:c>
    </x:row>
    <x:row r="3732">
      <x:c r="A3732" s="1"/>
      <x:c r="B3732" s="1"/>
      <x:c r="C3732" s="1"/>
      <x:c r="D3732" s="1"/>
      <x:c r="E3732" s="1"/>
      <x:c r="F3732" s="1"/>
      <x:c r="G3732" s="1"/>
      <x:c r="H3732" s="1"/>
      <x:c r="I3732" s="53">
        <x:f t="shared" si="686"/>
        <x:v>5</x:v>
      </x:c>
      <x:c r="J3732" s="53">
        <x:f t="shared" si="687"/>
        <x:v>13</x:v>
      </x:c>
      <x:c r="K3732" s="53">
        <x:f t="shared" si="688"/>
        <x:v>28</x:v>
      </x:c>
      <x:c r="L3732" s="53">
        <x:f t="shared" si="689"/>
        <x:v>46</x:v>
      </x:c>
      <x:c r="M3732" s="54">
        <x:f t="shared" si="690"/>
        <x:v>3046.4991100526822</x:v>
      </x:c>
      <x:c r="N3732" s="54">
        <x:f t="shared" si="691"/>
        <x:v>1.6156243819810294</x:v>
      </x:c>
      <x:c r="O3732" s="55">
        <x:f t="shared" si="692"/>
        <x:v>146822</x:v>
      </x:c>
      <x:c r="P3732" s="55">
        <x:f t="shared" si="693"/>
        <x:v>34760</x:v>
      </x:c>
      <x:c r="Q3732" s="55">
        <x:f t="shared" si="694"/>
        <x:v>65390.609549525732</x:v>
      </x:c>
      <x:c r="R3732" s="55">
        <x:f t="shared" si="695"/>
        <x:v>26671.390450474268</x:v>
      </x:c>
      <x:c r="S3732" s="1" t="str">
        <x:f t="shared" si="696"/>
        <x:v>YES</x:v>
      </x:c>
      <x:c r="T3732" s="1">
        <x:f t="shared" si="697"/>
        <x:v>26671.390450474268</x:v>
      </x:c>
    </x:row>
    <x:row r="3733">
      <x:c r="A3733" s="1"/>
      <x:c r="B3733" s="1"/>
      <x:c r="C3733" s="1"/>
      <x:c r="D3733" s="1"/>
      <x:c r="E3733" s="1"/>
      <x:c r="F3733" s="1"/>
      <x:c r="G3733" s="1"/>
      <x:c r="H3733" s="1"/>
      <x:c r="I3733" s="53">
        <x:f t="shared" si="686"/>
        <x:v>5</x:v>
      </x:c>
      <x:c r="J3733" s="53">
        <x:f t="shared" si="687"/>
        <x:v>13</x:v>
      </x:c>
      <x:c r="K3733" s="53">
        <x:f t="shared" si="688"/>
        <x:v>29</x:v>
      </x:c>
      <x:c r="L3733" s="53">
        <x:f t="shared" si="689"/>
        <x:v>47</x:v>
      </x:c>
      <x:c r="M3733" s="54">
        <x:f t="shared" si="690"/>
        <x:v>3133.317138168336</x:v>
      </x:c>
      <x:c r="N3733" s="54">
        <x:f t="shared" si="691"/>
        <x:v>1.6759146792835666</x:v>
      </x:c>
      <x:c r="O3733" s="55">
        <x:f t="shared" si="692"/>
        <x:v>149522</x:v>
      </x:c>
      <x:c r="P3733" s="55">
        <x:f t="shared" si="693"/>
        <x:v>35640</x:v>
      </x:c>
      <x:c r="Q3733" s="55">
        <x:f t="shared" si="694"/>
        <x:v>66897.866982089166</x:v>
      </x:c>
      <x:c r="R3733" s="55">
        <x:f t="shared" si="695"/>
        <x:v>26984.133017910834</x:v>
      </x:c>
      <x:c r="S3733" s="1" t="str">
        <x:f t="shared" si="696"/>
        <x:v>YES</x:v>
      </x:c>
      <x:c r="T3733" s="1">
        <x:f t="shared" si="697"/>
        <x:v>26984.133017910834</x:v>
      </x:c>
    </x:row>
    <x:row r="3734">
      <x:c r="A3734" s="1"/>
      <x:c r="B3734" s="1"/>
      <x:c r="C3734" s="1"/>
      <x:c r="D3734" s="1"/>
      <x:c r="E3734" s="1"/>
      <x:c r="F3734" s="1"/>
      <x:c r="G3734" s="1"/>
      <x:c r="H3734" s="1"/>
      <x:c r="I3734" s="53">
        <x:f t="shared" si="686"/>
        <x:v>5</x:v>
      </x:c>
      <x:c r="J3734" s="53">
        <x:f t="shared" si="687"/>
        <x:v>13</x:v>
      </x:c>
      <x:c r="K3734" s="53">
        <x:f t="shared" si="688"/>
        <x:v>30</x:v>
      </x:c>
      <x:c r="L3734" s="53">
        <x:f t="shared" si="689"/>
        <x:v>48</x:v>
      </x:c>
      <x:c r="M3734" s="54">
        <x:f t="shared" si="690"/>
        <x:v>3222.0268435021062</x:v>
      </x:c>
      <x:c r="N3734" s="54">
        <x:f t="shared" si="691"/>
        <x:v>1.7375186413209072</x:v>
      </x:c>
      <x:c r="O3734" s="55">
        <x:f t="shared" si="692"/>
        <x:v>152222</x:v>
      </x:c>
      <x:c r="P3734" s="55">
        <x:f t="shared" si="693"/>
        <x:v>36520</x:v>
      </x:c>
      <x:c r="Q3734" s="55">
        <x:f t="shared" si="694"/>
        <x:v>68437.966033022676</x:v>
      </x:c>
      <x:c r="R3734" s="55">
        <x:f t="shared" si="695"/>
        <x:v>27264.033966977324</x:v>
      </x:c>
      <x:c r="S3734" s="1" t="str">
        <x:f t="shared" si="696"/>
        <x:v>YES</x:v>
      </x:c>
      <x:c r="T3734" s="1">
        <x:f t="shared" si="697"/>
        <x:v>27264.033966977324</x:v>
      </x:c>
    </x:row>
    <x:row r="3735">
      <x:c r="A3735" s="1"/>
      <x:c r="B3735" s="1"/>
      <x:c r="C3735" s="1"/>
      <x:c r="D3735" s="1"/>
      <x:c r="E3735" s="1"/>
      <x:c r="F3735" s="1"/>
      <x:c r="G3735" s="1"/>
      <x:c r="H3735" s="1"/>
      <x:c r="I3735" s="53">
        <x:f t="shared" si="686"/>
        <x:v>5</x:v>
      </x:c>
      <x:c r="J3735" s="53">
        <x:f t="shared" si="687"/>
        <x:v>14</x:v>
      </x:c>
      <x:c r="K3735" s="53">
        <x:f t="shared" si="688"/>
        <x:v>0</x:v>
      </x:c>
      <x:c r="L3735" s="53">
        <x:f t="shared" si="689"/>
        <x:v>19</x:v>
      </x:c>
      <x:c r="M3735" s="54">
        <x:f t="shared" si="690"/>
        <x:v>1318.1785048089821</x:v>
      </x:c>
      <x:c r="N3735" s="54">
        <x:f t="shared" si="691"/>
        <x:v>0.41540173945068204</x:v>
      </x:c>
      <x:c r="O3735" s="55">
        <x:f t="shared" si="692"/>
        <x:v>73316</x:v>
      </x:c>
      <x:c r="P3735" s="55">
        <x:f t="shared" si="693"/>
        <x:v>10560</x:v>
      </x:c>
      <x:c r="Q3735" s="55">
        <x:f t="shared" si="694"/>
        <x:v>35385.043486267052</x:v>
      </x:c>
      <x:c r="R3735" s="55">
        <x:f t="shared" si="695"/>
        <x:v>7370.9565137329482</x:v>
      </x:c>
      <x:c r="S3735" s="1" t="str">
        <x:f t="shared" si="696"/>
        <x:v>YES</x:v>
      </x:c>
      <x:c r="T3735" s="1">
        <x:f t="shared" si="697"/>
        <x:v>7370.9565137329482</x:v>
      </x:c>
    </x:row>
    <x:row r="3736">
      <x:c r="A3736" s="1"/>
      <x:c r="B3736" s="1"/>
      <x:c r="C3736" s="1"/>
      <x:c r="D3736" s="1"/>
      <x:c r="E3736" s="1"/>
      <x:c r="F3736" s="1"/>
      <x:c r="G3736" s="1"/>
      <x:c r="H3736" s="1"/>
      <x:c r="I3736" s="53">
        <x:f t="shared" si="686"/>
        <x:v>5</x:v>
      </x:c>
      <x:c r="J3736" s="53">
        <x:f t="shared" si="687"/>
        <x:v>14</x:v>
      </x:c>
      <x:c r="K3736" s="53">
        <x:f t="shared" si="688"/>
        <x:v>1</x:v>
      </x:c>
      <x:c r="L3736" s="53">
        <x:f t="shared" si="689"/>
        <x:v>20</x:v>
      </x:c>
      <x:c r="M3736" s="54">
        <x:f t="shared" si="690"/>
        <x:v>1363.7410048089821</x:v>
      </x:c>
      <x:c r="N3736" s="54">
        <x:f t="shared" si="691"/>
        <x:v>0.44704236445068202</x:v>
      </x:c>
      <x:c r="O3736" s="55">
        <x:f t="shared" si="692"/>
        <x:v>76016</x:v>
      </x:c>
      <x:c r="P3736" s="55">
        <x:f t="shared" si="693"/>
        <x:v>11440</x:v>
      </x:c>
      <x:c r="Q3736" s="55">
        <x:f t="shared" si="694"/>
        <x:v>36176.059111267052</x:v>
      </x:c>
      <x:c r="R3736" s="55">
        <x:f t="shared" si="695"/>
        <x:v>8399.9408887329482</x:v>
      </x:c>
      <x:c r="S3736" s="1" t="str">
        <x:f t="shared" si="696"/>
        <x:v>YES</x:v>
      </x:c>
      <x:c r="T3736" s="1">
        <x:f t="shared" si="697"/>
        <x:v>8399.9408887329482</x:v>
      </x:c>
    </x:row>
    <x:row r="3737">
      <x:c r="A3737" s="1"/>
      <x:c r="B3737" s="1"/>
      <x:c r="C3737" s="1"/>
      <x:c r="D3737" s="1"/>
      <x:c r="E3737" s="1"/>
      <x:c r="F3737" s="1"/>
      <x:c r="G3737" s="1"/>
      <x:c r="H3737" s="1"/>
      <x:c r="I3737" s="53">
        <x:f t="shared" si="686"/>
        <x:v>5</x:v>
      </x:c>
      <x:c r="J3737" s="53">
        <x:f t="shared" si="687"/>
        <x:v>14</x:v>
      </x:c>
      <x:c r="K3737" s="53">
        <x:f t="shared" si="688"/>
        <x:v>2</x:v>
      </x:c>
      <x:c r="L3737" s="53">
        <x:f t="shared" si="689"/>
        <x:v>21</x:v>
      </x:c>
      <x:c r="M3737" s="54">
        <x:f t="shared" si="690"/>
        <x:v>1410.442567308982</x:v>
      </x:c>
      <x:c r="N3737" s="54">
        <x:f t="shared" si="691"/>
        <x:v>0.47947400507568194</x:v>
      </x:c>
      <x:c r="O3737" s="55">
        <x:f t="shared" si="692"/>
        <x:v>78716</x:v>
      </x:c>
      <x:c r="P3737" s="55">
        <x:f t="shared" si="693"/>
        <x:v>12320</x:v>
      </x:c>
      <x:c r="Q3737" s="55">
        <x:f t="shared" si="694"/>
        <x:v>36986.850126892052</x:v>
      </x:c>
      <x:c r="R3737" s="55">
        <x:f t="shared" si="695"/>
        <x:v>9409.1498731079482</x:v>
      </x:c>
      <x:c r="S3737" s="1" t="str">
        <x:f t="shared" si="696"/>
        <x:v>YES</x:v>
      </x:c>
      <x:c r="T3737" s="1">
        <x:f t="shared" si="697"/>
        <x:v>9409.1498731079482</x:v>
      </x:c>
    </x:row>
    <x:row r="3738">
      <x:c r="A3738" s="1"/>
      <x:c r="B3738" s="1"/>
      <x:c r="C3738" s="1"/>
      <x:c r="D3738" s="1"/>
      <x:c r="E3738" s="1"/>
      <x:c r="F3738" s="1"/>
      <x:c r="G3738" s="1"/>
      <x:c r="H3738" s="1"/>
      <x:c r="I3738" s="53">
        <x:f t="shared" si="686"/>
        <x:v>5</x:v>
      </x:c>
      <x:c r="J3738" s="53">
        <x:f t="shared" si="687"/>
        <x:v>14</x:v>
      </x:c>
      <x:c r="K3738" s="53">
        <x:f t="shared" si="688"/>
        <x:v>3</x:v>
      </x:c>
      <x:c r="L3738" s="53">
        <x:f t="shared" si="689"/>
        <x:v>22</x:v>
      </x:c>
      <x:c r="M3738" s="54">
        <x:f t="shared" si="690"/>
        <x:v>1458.3045497308572</x:v>
      </x:c>
      <x:c r="N3738" s="54">
        <x:f t="shared" si="691"/>
        <x:v>0.51271149286865081</x:v>
      </x:c>
      <x:c r="O3738" s="55">
        <x:f t="shared" si="692"/>
        <x:v>81416</x:v>
      </x:c>
      <x:c r="P3738" s="55">
        <x:f t="shared" si="693"/>
        <x:v>13200</x:v>
      </x:c>
      <x:c r="Q3738" s="55">
        <x:f t="shared" si="694"/>
        <x:v>37817.787321716271</x:v>
      </x:c>
      <x:c r="R3738" s="55">
        <x:f t="shared" si="695"/>
        <x:v>10398.212678283729</x:v>
      </x:c>
      <x:c r="S3738" s="1" t="str">
        <x:f t="shared" si="696"/>
        <x:v>YES</x:v>
      </x:c>
      <x:c r="T3738" s="1">
        <x:f t="shared" si="697"/>
        <x:v>10398.212678283729</x:v>
      </x:c>
    </x:row>
    <x:row r="3739">
      <x:c r="A3739" s="1"/>
      <x:c r="B3739" s="1"/>
      <x:c r="C3739" s="1"/>
      <x:c r="D3739" s="1"/>
      <x:c r="E3739" s="1"/>
      <x:c r="F3739" s="1"/>
      <x:c r="G3739" s="1"/>
      <x:c r="H3739" s="1"/>
      <x:c r="I3739" s="53">
        <x:f t="shared" si="686"/>
        <x:v>5</x:v>
      </x:c>
      <x:c r="J3739" s="53">
        <x:f t="shared" si="687"/>
        <x:v>14</x:v>
      </x:c>
      <x:c r="K3739" s="53">
        <x:f t="shared" si="688"/>
        <x:v>4</x:v>
      </x:c>
      <x:c r="L3739" s="53">
        <x:f t="shared" si="689"/>
        <x:v>23</x:v>
      </x:c>
      <x:c r="M3739" s="54">
        <x:f t="shared" si="690"/>
        <x:v>1507.3486654535134</x:v>
      </x:c>
      <x:c r="N3739" s="54">
        <x:f t="shared" si="691"/>
        <x:v>0.54676990656493984</x:v>
      </x:c>
      <x:c r="O3739" s="55">
        <x:f t="shared" si="692"/>
        <x:v>84116</x:v>
      </x:c>
      <x:c r="P3739" s="55">
        <x:f t="shared" si="693"/>
        <x:v>14080</x:v>
      </x:c>
      <x:c r="Q3739" s="55">
        <x:f t="shared" si="694"/>
        <x:v>38669.247664123497</x:v>
      </x:c>
      <x:c r="R3739" s="55">
        <x:f t="shared" si="695"/>
        <x:v>11366.752335876503</x:v>
      </x:c>
      <x:c r="S3739" s="1" t="str">
        <x:f t="shared" si="696"/>
        <x:v>YES</x:v>
      </x:c>
      <x:c r="T3739" s="1">
        <x:f t="shared" si="697"/>
        <x:v>11366.752335876503</x:v>
      </x:c>
    </x:row>
    <x:row r="3740">
      <x:c r="A3740" s="1"/>
      <x:c r="B3740" s="1"/>
      <x:c r="C3740" s="1"/>
      <x:c r="D3740" s="1"/>
      <x:c r="E3740" s="1"/>
      <x:c r="F3740" s="1"/>
      <x:c r="G3740" s="1"/>
      <x:c r="H3740" s="1"/>
      <x:c r="I3740" s="53">
        <x:f t="shared" si="686"/>
        <x:v>5</x:v>
      </x:c>
      <x:c r="J3740" s="53">
        <x:f t="shared" si="687"/>
        <x:v>14</x:v>
      </x:c>
      <x:c r="K3740" s="53">
        <x:f t="shared" si="688"/>
        <x:v>5</x:v>
      </x:c>
      <x:c r="L3740" s="53">
        <x:f t="shared" si="689"/>
        <x:v>24</x:v>
      </x:c>
      <x:c r="M3740" s="54">
        <x:f t="shared" si="690"/>
        <x:v>1557.5969893747169</x:v>
      </x:c>
      <x:c r="N3740" s="54">
        <x:f t="shared" si="691"/>
        <x:v>0.58166457595466459</x:v>
      </x:c>
      <x:c r="O3740" s="55">
        <x:f t="shared" si="692"/>
        <x:v>86816</x:v>
      </x:c>
      <x:c r="P3740" s="55">
        <x:f t="shared" si="693"/>
        <x:v>14960</x:v>
      </x:c>
      <x:c r="Q3740" s="55">
        <x:f t="shared" si="694"/>
        <x:v>39541.614398866615</x:v>
      </x:c>
      <x:c r="R3740" s="55">
        <x:f t="shared" si="695"/>
        <x:v>12314.385601133385</x:v>
      </x:c>
      <x:c r="S3740" s="1" t="str">
        <x:f t="shared" si="696"/>
        <x:v>YES</x:v>
      </x:c>
      <x:c r="T3740" s="1">
        <x:f t="shared" si="697"/>
        <x:v>12314.385601133385</x:v>
      </x:c>
    </x:row>
    <x:row r="3741">
      <x:c r="A3741" s="1"/>
      <x:c r="B3741" s="1"/>
      <x:c r="C3741" s="1"/>
      <x:c r="D3741" s="1"/>
      <x:c r="E3741" s="1"/>
      <x:c r="F3741" s="1"/>
      <x:c r="G3741" s="1"/>
      <x:c r="H3741" s="1"/>
      <x:c r="I3741" s="53">
        <x:f t="shared" si="686"/>
        <x:v>5</x:v>
      </x:c>
      <x:c r="J3741" s="53">
        <x:f t="shared" si="687"/>
        <x:v>14</x:v>
      </x:c>
      <x:c r="K3741" s="53">
        <x:f t="shared" si="688"/>
        <x:v>6</x:v>
      </x:c>
      <x:c r="L3741" s="53">
        <x:f t="shared" si="689"/>
        <x:v>25</x:v>
      </x:c>
      <x:c r="M3741" s="54">
        <x:f t="shared" si="690"/>
        <x:v>1609.0719635563501</x:v>
      </x:c>
      <x:c r="N3741" s="54">
        <x:f t="shared" si="691"/>
        <x:v>0.61741108580302084</x:v>
      </x:c>
      <x:c r="O3741" s="55">
        <x:f t="shared" si="692"/>
        <x:v>89516</x:v>
      </x:c>
      <x:c r="P3741" s="55">
        <x:f t="shared" si="693"/>
        <x:v>15840</x:v>
      </x:c>
      <x:c r="Q3741" s="55">
        <x:f t="shared" si="694"/>
        <x:v>40435.277145075524</x:v>
      </x:c>
      <x:c r="R3741" s="55">
        <x:f t="shared" si="695"/>
        <x:v>13240.722854924476</x:v>
      </x:c>
      <x:c r="S3741" s="1" t="str">
        <x:f t="shared" si="696"/>
        <x:v>YES</x:v>
      </x:c>
      <x:c r="T3741" s="1">
        <x:f t="shared" si="697"/>
        <x:v>13240.722854924476</x:v>
      </x:c>
    </x:row>
    <x:row r="3742">
      <x:c r="A3742" s="1"/>
      <x:c r="B3742" s="1"/>
      <x:c r="C3742" s="1"/>
      <x:c r="D3742" s="1"/>
      <x:c r="E3742" s="1"/>
      <x:c r="F3742" s="1"/>
      <x:c r="G3742" s="1"/>
      <x:c r="H3742" s="1"/>
      <x:c r="I3742" s="53">
        <x:f t="shared" si="686"/>
        <x:v>5</x:v>
      </x:c>
      <x:c r="J3742" s="53">
        <x:f t="shared" si="687"/>
        <x:v>14</x:v>
      </x:c>
      <x:c r="K3742" s="53">
        <x:f t="shared" si="688"/>
        <x:v>7</x:v>
      </x:c>
      <x:c r="L3742" s="53">
        <x:f t="shared" si="689"/>
        <x:v>26</x:v>
      </x:c>
      <x:c r="M3742" s="54">
        <x:f t="shared" si="690"/>
        <x:v>1661.7964029543102</x:v>
      </x:c>
      <x:c r="N3742" s="54">
        <x:f t="shared" si="691"/>
        <x:v>0.65402527982938208</x:v>
      </x:c>
      <x:c r="O3742" s="55">
        <x:f t="shared" si="692"/>
        <x:v>92216</x:v>
      </x:c>
      <x:c r="P3742" s="55">
        <x:f t="shared" si="693"/>
        <x:v>16720</x:v>
      </x:c>
      <x:c r="Q3742" s="55">
        <x:f t="shared" si="694"/>
        <x:v>41350.631995734555</x:v>
      </x:c>
      <x:c r="R3742" s="55">
        <x:f t="shared" si="695"/>
        <x:v>14145.368004265445</x:v>
      </x:c>
      <x:c r="S3742" s="1" t="str">
        <x:f t="shared" si="696"/>
        <x:v>YES</x:v>
      </x:c>
      <x:c r="T3742" s="1">
        <x:f t="shared" si="697"/>
        <x:v>14145.368004265445</x:v>
      </x:c>
    </x:row>
    <x:row r="3743">
      <x:c r="A3743" s="1"/>
      <x:c r="B3743" s="1"/>
      <x:c r="C3743" s="1"/>
      <x:c r="D3743" s="1"/>
      <x:c r="E3743" s="1"/>
      <x:c r="F3743" s="1"/>
      <x:c r="G3743" s="1"/>
      <x:c r="H3743" s="1"/>
      <x:c r="I3743" s="53">
        <x:f t="shared" si="686"/>
        <x:v>5</x:v>
      </x:c>
      <x:c r="J3743" s="53">
        <x:f t="shared" si="687"/>
        <x:v>14</x:v>
      </x:c>
      <x:c r="K3743" s="53">
        <x:f t="shared" si="688"/>
        <x:v>8</x:v>
      </x:c>
      <x:c r="L3743" s="53">
        <x:f t="shared" si="689"/>
        <x:v>27</x:v>
      </x:c>
      <x:c r="M3743" s="54">
        <x:f t="shared" si="690"/>
        <x:v>1715.7935012342905</x:v>
      </x:c>
      <x:c r="N3743" s="54">
        <x:f t="shared" si="691"/>
        <x:v>0.69152326474603509</x:v>
      </x:c>
      <x:c r="O3743" s="55">
        <x:f t="shared" si="692"/>
        <x:v>94916</x:v>
      </x:c>
      <x:c r="P3743" s="55">
        <x:f t="shared" si="693"/>
        <x:v>17600</x:v>
      </x:c>
      <x:c r="Q3743" s="55">
        <x:f t="shared" si="694"/>
        <x:v>42288.081618650875</x:v>
      </x:c>
      <x:c r="R3743" s="55">
        <x:f t="shared" si="695"/>
        <x:v>15027.918381349125</x:v>
      </x:c>
      <x:c r="S3743" s="1" t="str">
        <x:f t="shared" si="696"/>
        <x:v>YES</x:v>
      </x:c>
      <x:c r="T3743" s="1">
        <x:f t="shared" si="697"/>
        <x:v>15027.918381349125</x:v>
      </x:c>
    </x:row>
    <x:row r="3744">
      <x:c r="A3744" s="1"/>
      <x:c r="B3744" s="1"/>
      <x:c r="C3744" s="1"/>
      <x:c r="D3744" s="1"/>
      <x:c r="E3744" s="1"/>
      <x:c r="F3744" s="1"/>
      <x:c r="G3744" s="1"/>
      <x:c r="H3744" s="1"/>
      <x:c r="I3744" s="53">
        <x:f t="shared" si="686"/>
        <x:v>5</x:v>
      </x:c>
      <x:c r="J3744" s="53">
        <x:f t="shared" si="687"/>
        <x:v>14</x:v>
      </x:c>
      <x:c r="K3744" s="53">
        <x:f t="shared" si="688"/>
        <x:v>9</x:v>
      </x:c>
      <x:c r="L3744" s="53">
        <x:f t="shared" si="689"/>
        <x:v>28</x:v>
      </x:c>
      <x:c r="M3744" s="54">
        <x:f t="shared" si="690"/>
        <x:v>1771.0868366746849</x:v>
      </x:c>
      <x:c r="N3744" s="54">
        <x:f t="shared" si="691"/>
        <x:v>0.72992141435742008</x:v>
      </x:c>
      <x:c r="O3744" s="55">
        <x:f t="shared" si="692"/>
        <x:v>97616</x:v>
      </x:c>
      <x:c r="P3744" s="55">
        <x:f t="shared" si="693"/>
        <x:v>18480</x:v>
      </x:c>
      <x:c r="Q3744" s="55">
        <x:f t="shared" si="694"/>
        <x:v>43248.035358935507</x:v>
      </x:c>
      <x:c r="R3744" s="55">
        <x:f t="shared" si="695"/>
        <x:v>15887.964641064493</x:v>
      </x:c>
      <x:c r="S3744" s="1" t="str">
        <x:f t="shared" si="696"/>
        <x:v>YES</x:v>
      </x:c>
      <x:c r="T3744" s="1">
        <x:f t="shared" si="697"/>
        <x:v>15887.964641064493</x:v>
      </x:c>
    </x:row>
    <x:row r="3745">
      <x:c r="A3745" s="1"/>
      <x:c r="B3745" s="1"/>
      <x:c r="C3745" s="1"/>
      <x:c r="D3745" s="1"/>
      <x:c r="E3745" s="1"/>
      <x:c r="F3745" s="1"/>
      <x:c r="G3745" s="1"/>
      <x:c r="H3745" s="1"/>
      <x:c r="I3745" s="53">
        <x:f t="shared" si="686"/>
        <x:v>5</x:v>
      </x:c>
      <x:c r="J3745" s="53">
        <x:f t="shared" si="687"/>
        <x:v>14</x:v>
      </x:c>
      <x:c r="K3745" s="53">
        <x:f t="shared" si="688"/>
        <x:v>10</x:v>
      </x:c>
      <x:c r="L3745" s="53">
        <x:f t="shared" si="689"/>
        <x:v>29</x:v>
      </x:c>
      <x:c r="M3745" s="54">
        <x:f t="shared" si="690"/>
        <x:v>1827.7003781578978</x:v>
      </x:c>
      <x:c r="N3745" s="54">
        <x:f t="shared" si="691"/>
        <x:v>0.76923637372076237</x:v>
      </x:c>
      <x:c r="O3745" s="55">
        <x:f t="shared" si="692"/>
        <x:v>100316</x:v>
      </x:c>
      <x:c r="P3745" s="55">
        <x:f t="shared" si="693"/>
        <x:v>19360</x:v>
      </x:c>
      <x:c r="Q3745" s="55">
        <x:f t="shared" si="694"/>
        <x:v>44230.909343019055</x:v>
      </x:c>
      <x:c r="R3745" s="55">
        <x:f t="shared" si="695"/>
        <x:v>16725.090656980945</x:v>
      </x:c>
      <x:c r="S3745" s="1" t="str">
        <x:f t="shared" si="696"/>
        <x:v>YES</x:v>
      </x:c>
      <x:c r="T3745" s="1">
        <x:f t="shared" si="697"/>
        <x:v>16725.090656980945</x:v>
      </x:c>
    </x:row>
    <x:row r="3746">
      <x:c r="A3746" s="1"/>
      <x:c r="B3746" s="1"/>
      <x:c r="C3746" s="1"/>
      <x:c r="D3746" s="1"/>
      <x:c r="E3746" s="1"/>
      <x:c r="F3746" s="1"/>
      <x:c r="G3746" s="1"/>
      <x:c r="H3746" s="1"/>
      <x:c r="I3746" s="53">
        <x:f t="shared" si="686"/>
        <x:v>5</x:v>
      </x:c>
      <x:c r="J3746" s="53">
        <x:f t="shared" si="687"/>
        <x:v>14</x:v>
      </x:c>
      <x:c r="K3746" s="53">
        <x:f t="shared" si="688"/>
        <x:v>11</x:v>
      </x:c>
      <x:c r="L3746" s="53">
        <x:f t="shared" si="689"/>
        <x:v>30</x:v>
      </x:c>
      <x:c r="M3746" s="54">
        <x:f t="shared" si="690"/>
        <x:v>1885.6584912513367</x:v>
      </x:c>
      <x:c r="N3746" s="54">
        <x:f t="shared" si="691"/>
        <x:v>0.80948506336898385</x:v>
      </x:c>
      <x:c r="O3746" s="55">
        <x:f t="shared" si="692"/>
        <x:v>103016</x:v>
      </x:c>
      <x:c r="P3746" s="55">
        <x:f t="shared" si="693"/>
        <x:v>20240</x:v>
      </x:c>
      <x:c r="Q3746" s="55">
        <x:f t="shared" si="694"/>
        <x:v>45237.126584224592</x:v>
      </x:c>
      <x:c r="R3746" s="55">
        <x:f t="shared" si="695"/>
        <x:v>17538.873415775408</x:v>
      </x:c>
      <x:c r="S3746" s="1" t="str">
        <x:f t="shared" si="696"/>
        <x:v>YES</x:v>
      </x:c>
      <x:c r="T3746" s="1">
        <x:f t="shared" si="697"/>
        <x:v>17538.873415775408</x:v>
      </x:c>
    </x:row>
    <x:row r="3747">
      <x:c r="A3747" s="1"/>
      <x:c r="B3747" s="1"/>
      <x:c r="C3747" s="1"/>
      <x:c r="D3747" s="1"/>
      <x:c r="E3747" s="1"/>
      <x:c r="F3747" s="1"/>
      <x:c r="G3747" s="1"/>
      <x:c r="H3747" s="1"/>
      <x:c r="I3747" s="53">
        <x:f t="shared" si="686"/>
        <x:v>5</x:v>
      </x:c>
      <x:c r="J3747" s="53">
        <x:f t="shared" si="687"/>
        <x:v>14</x:v>
      </x:c>
      <x:c r="K3747" s="53">
        <x:f t="shared" si="688"/>
        <x:v>12</x:v>
      </x:c>
      <x:c r="L3747" s="53">
        <x:f t="shared" si="689"/>
        <x:v>31</x:v>
      </x:c>
      <x:c r="M3747" s="54">
        <x:f t="shared" si="690"/>
        <x:v>1944.9859443794012</x:v>
      </x:c>
      <x:c r="N3747" s="54">
        <x:f t="shared" si="691"/>
        <x:v>0.85068468359680638</x:v>
      </x:c>
      <x:c r="O3747" s="55">
        <x:f t="shared" si="692"/>
        <x:v>105716</x:v>
      </x:c>
      <x:c r="P3747" s="55">
        <x:f t="shared" si="693"/>
        <x:v>21120</x:v>
      </x:c>
      <x:c r="Q3747" s="55">
        <x:f t="shared" si="694"/>
        <x:v>46267.117089920161</x:v>
      </x:c>
      <x:c r="R3747" s="55">
        <x:f t="shared" si="695"/>
        <x:v>18328.882910079839</x:v>
      </x:c>
      <x:c r="S3747" s="1" t="str">
        <x:f t="shared" si="696"/>
        <x:v>YES</x:v>
      </x:c>
      <x:c r="T3747" s="1">
        <x:f t="shared" si="697"/>
        <x:v>18328.882910079839</x:v>
      </x:c>
    </x:row>
    <x:row r="3748">
      <x:c r="A3748" s="1"/>
      <x:c r="B3748" s="1"/>
      <x:c r="C3748" s="1"/>
      <x:c r="D3748" s="1"/>
      <x:c r="E3748" s="1"/>
      <x:c r="F3748" s="1"/>
      <x:c r="G3748" s="1"/>
      <x:c r="H3748" s="1"/>
      <x:c r="I3748" s="53">
        <x:f t="shared" si="686"/>
        <x:v>5</x:v>
      </x:c>
      <x:c r="J3748" s="53">
        <x:f t="shared" si="687"/>
        <x:v>14</x:v>
      </x:c>
      <x:c r="K3748" s="53">
        <x:f t="shared" si="688"/>
        <x:v>13</x:v>
      </x:c>
      <x:c r="L3748" s="53">
        <x:f t="shared" si="689"/>
        <x:v>32</x:v>
      </x:c>
      <x:c r="M3748" s="54">
        <x:f t="shared" si="690"/>
        <x:v>2005.7079150877855</x:v>
      </x:c>
      <x:c r="N3748" s="54">
        <x:f t="shared" si="691"/>
        <x:v>0.89285271881096218</x:v>
      </x:c>
      <x:c r="O3748" s="55">
        <x:f t="shared" si="692"/>
        <x:v>108416</x:v>
      </x:c>
      <x:c r="P3748" s="55">
        <x:f t="shared" si="693"/>
        <x:v>22000</x:v>
      </x:c>
      <x:c r="Q3748" s="55">
        <x:f t="shared" si="694"/>
        <x:v>47321.317970274053</x:v>
      </x:c>
      <x:c r="R3748" s="55">
        <x:f t="shared" si="695"/>
        <x:v>19094.682029725947</x:v>
      </x:c>
      <x:c r="S3748" s="1" t="str">
        <x:f t="shared" si="696"/>
        <x:v>YES</x:v>
      </x:c>
      <x:c r="T3748" s="1">
        <x:f t="shared" si="697"/>
        <x:v>19094.682029725947</x:v>
      </x:c>
    </x:row>
    <x:row r="3749">
      <x:c r="A3749" s="1"/>
      <x:c r="B3749" s="1"/>
      <x:c r="C3749" s="1"/>
      <x:c r="D3749" s="1"/>
      <x:c r="E3749" s="1"/>
      <x:c r="F3749" s="1"/>
      <x:c r="G3749" s="1"/>
      <x:c r="H3749" s="1"/>
      <x:c r="I3749" s="53">
        <x:f t="shared" si="686"/>
        <x:v>5</x:v>
      </x:c>
      <x:c r="J3749" s="53">
        <x:f t="shared" si="687"/>
        <x:v>14</x:v>
      </x:c>
      <x:c r="K3749" s="53">
        <x:f t="shared" si="688"/>
        <x:v>14</x:v>
      </x:c>
      <x:c r="L3749" s="53">
        <x:f t="shared" si="689"/>
        <x:v>33</x:v>
      </x:c>
      <x:c r="M3749" s="54">
        <x:f t="shared" si="690"/>
        <x:v>2067.8499964014468</x:v>
      </x:c>
      <x:c r="N3749" s="54">
        <x:f t="shared" si="691"/>
        <x:v>0.9360069419454492</x:v>
      </x:c>
      <x:c r="O3749" s="55">
        <x:f t="shared" si="692"/>
        <x:v>111116</x:v>
      </x:c>
      <x:c r="P3749" s="55">
        <x:f t="shared" si="693"/>
        <x:v>22880</x:v>
      </x:c>
      <x:c r="Q3749" s="55">
        <x:f t="shared" si="694"/>
        <x:v>48400.17354863623</x:v>
      </x:c>
      <x:c r="R3749" s="55">
        <x:f t="shared" si="695"/>
        <x:v>19835.82645136377</x:v>
      </x:c>
      <x:c r="S3749" s="1" t="str">
        <x:f t="shared" si="696"/>
        <x:v>YES</x:v>
      </x:c>
      <x:c r="T3749" s="1">
        <x:f t="shared" si="697"/>
        <x:v>19835.82645136377</x:v>
      </x:c>
    </x:row>
    <x:row r="3750">
      <x:c r="A3750" s="1"/>
      <x:c r="B3750" s="1"/>
      <x:c r="C3750" s="1"/>
      <x:c r="D3750" s="1"/>
      <x:c r="E3750" s="1"/>
      <x:c r="F3750" s="1"/>
      <x:c r="G3750" s="1"/>
      <x:c r="H3750" s="1"/>
      <x:c r="I3750" s="53">
        <x:f t="shared" si="686"/>
        <x:v>5</x:v>
      </x:c>
      <x:c r="J3750" s="53">
        <x:f t="shared" si="687"/>
        <x:v>14</x:v>
      </x:c>
      <x:c r="K3750" s="53">
        <x:f t="shared" si="688"/>
        <x:v>15</x:v>
      </x:c>
      <x:c r="L3750" s="53">
        <x:f t="shared" si="689"/>
        <x:v>34</x:v>
      </x:c>
      <x:c r="M3750" s="54">
        <x:f t="shared" si="690"/>
        <x:v>2131.4382032775929</x:v>
      </x:c>
      <x:c r="N3750" s="54">
        <x:f t="shared" si="691"/>
        <x:v>0.98016541894277287</x:v>
      </x:c>
      <x:c r="O3750" s="55">
        <x:f t="shared" si="692"/>
        <x:v>113816</x:v>
      </x:c>
      <x:c r="P3750" s="55">
        <x:f t="shared" si="693"/>
        <x:v>23760</x:v>
      </x:c>
      <x:c r="Q3750" s="55">
        <x:f t="shared" si="694"/>
        <x:v>49504.135473569317</x:v>
      </x:c>
      <x:c r="R3750" s="55">
        <x:f t="shared" si="695"/>
        <x:v>20551.864526430683</x:v>
      </x:c>
      <x:c r="S3750" s="1" t="str">
        <x:f t="shared" si="696"/>
        <x:v>YES</x:v>
      </x:c>
      <x:c r="T3750" s="1">
        <x:f t="shared" si="697"/>
        <x:v>20551.864526430683</x:v>
      </x:c>
    </x:row>
    <x:row r="3751">
      <x:c r="A3751" s="1"/>
      <x:c r="B3751" s="1"/>
      <x:c r="C3751" s="1"/>
      <x:c r="D3751" s="1"/>
      <x:c r="E3751" s="1"/>
      <x:c r="F3751" s="1"/>
      <x:c r="G3751" s="1"/>
      <x:c r="H3751" s="1"/>
      <x:c r="I3751" s="53">
        <x:f t="shared" si="686"/>
        <x:v>5</x:v>
      </x:c>
      <x:c r="J3751" s="53">
        <x:f t="shared" si="687"/>
        <x:v>14</x:v>
      </x:c>
      <x:c r="K3751" s="53">
        <x:f t="shared" si="688"/>
        <x:v>16</x:v>
      </x:c>
      <x:c r="L3751" s="53">
        <x:f t="shared" si="689"/>
        <x:v>35</x:v>
      </x:c>
      <x:c r="M3751" s="54">
        <x:f t="shared" si="690"/>
        <x:v>2196.4989791550825</x:v>
      </x:c>
      <x:c r="N3751" s="54">
        <x:f t="shared" si="691"/>
        <x:v>1.0253465133021407</x:v>
      </x:c>
      <x:c r="O3751" s="55">
        <x:f t="shared" si="692"/>
        <x:v>116516</x:v>
      </x:c>
      <x:c r="P3751" s="55">
        <x:f t="shared" si="693"/>
        <x:v>24640</x:v>
      </x:c>
      <x:c r="Q3751" s="55">
        <x:f t="shared" si="694"/>
        <x:v>50633.662832553513</x:v>
      </x:c>
      <x:c r="R3751" s="55">
        <x:f t="shared" si="695"/>
        <x:v>21242.337167446487</x:v>
      </x:c>
      <x:c r="S3751" s="1" t="str">
        <x:f t="shared" si="696"/>
        <x:v>YES</x:v>
      </x:c>
      <x:c r="T3751" s="1">
        <x:f t="shared" si="697"/>
        <x:v>21242.337167446487</x:v>
      </x:c>
    </x:row>
    <x:row r="3752">
      <x:c r="A3752" s="1"/>
      <x:c r="B3752" s="1"/>
      <x:c r="C3752" s="1"/>
      <x:c r="D3752" s="1"/>
      <x:c r="E3752" s="1"/>
      <x:c r="F3752" s="1"/>
      <x:c r="G3752" s="1"/>
      <x:c r="H3752" s="1"/>
      <x:c r="I3752" s="53">
        <x:f t="shared" si="686"/>
        <x:v>5</x:v>
      </x:c>
      <x:c r="J3752" s="53">
        <x:f t="shared" si="687"/>
        <x:v>14</x:v>
      </x:c>
      <x:c r="K3752" s="53">
        <x:f t="shared" si="688"/>
        <x:v>17</x:v>
      </x:c>
      <x:c r="L3752" s="53">
        <x:f t="shared" si="689"/>
        <x:v>36</x:v>
      </x:c>
      <x:c r="M3752" s="54">
        <x:f t="shared" si="690"/>
        <x:v>2263.0592026016225</x:v>
      </x:c>
      <x:c r="N3752" s="54">
        <x:f t="shared" si="691"/>
        <x:v>1.0715688906955712</x:v>
      </x:c>
      <x:c r="O3752" s="55">
        <x:f t="shared" si="692"/>
        <x:v>119216</x:v>
      </x:c>
      <x:c r="P3752" s="55">
        <x:f t="shared" si="693"/>
        <x:v>25520</x:v>
      </x:c>
      <x:c r="Q3752" s="55">
        <x:f t="shared" si="694"/>
        <x:v>51789.222267389283</x:v>
      </x:c>
      <x:c r="R3752" s="55">
        <x:f t="shared" si="695"/>
        <x:v>21906.777732610717</x:v>
      </x:c>
      <x:c r="S3752" s="1" t="str">
        <x:f t="shared" si="696"/>
        <x:v>YES</x:v>
      </x:c>
      <x:c r="T3752" s="1">
        <x:f t="shared" si="697"/>
        <x:v>21906.777732610717</x:v>
      </x:c>
    </x:row>
    <x:row r="3753">
      <x:c r="A3753" s="1"/>
      <x:c r="B3753" s="1"/>
      <x:c r="C3753" s="1"/>
      <x:c r="D3753" s="1"/>
      <x:c r="E3753" s="1"/>
      <x:c r="F3753" s="1"/>
      <x:c r="G3753" s="1"/>
      <x:c r="H3753" s="1"/>
      <x:c r="I3753" s="53">
        <x:f t="shared" si="686"/>
        <x:v>5</x:v>
      </x:c>
      <x:c r="J3753" s="53">
        <x:f t="shared" si="687"/>
        <x:v>14</x:v>
      </x:c>
      <x:c r="K3753" s="53">
        <x:f t="shared" si="688"/>
        <x:v>18</x:v>
      </x:c>
      <x:c r="L3753" s="53">
        <x:f t="shared" si="689"/>
        <x:v>37</x:v>
      </x:c>
      <x:c r="M3753" s="54">
        <x:f t="shared" si="690"/>
        <x:v>2331.1461940602098</x:v>
      </x:c>
      <x:c r="N3753" s="54">
        <x:f t="shared" si="691"/>
        <x:v>1.1188515236529235</x:v>
      </x:c>
      <x:c r="O3753" s="55">
        <x:f t="shared" si="692"/>
        <x:v>121916</x:v>
      </x:c>
      <x:c r="P3753" s="55">
        <x:f t="shared" si="693"/>
        <x:v>26400</x:v>
      </x:c>
      <x:c r="Q3753" s="55">
        <x:f t="shared" si="694"/>
        <x:v>52971.288091323091</x:v>
      </x:c>
      <x:c r="R3753" s="55">
        <x:f t="shared" si="695"/>
        <x:v>22544.711908676909</x:v>
      </x:c>
      <x:c r="S3753" s="1" t="str">
        <x:f t="shared" si="696"/>
        <x:v>YES</x:v>
      </x:c>
      <x:c r="T3753" s="1">
        <x:f t="shared" si="697"/>
        <x:v>22544.711908676909</x:v>
      </x:c>
    </x:row>
    <x:row r="3754">
      <x:c r="A3754" s="1"/>
      <x:c r="B3754" s="1"/>
      <x:c r="C3754" s="1"/>
      <x:c r="D3754" s="1"/>
      <x:c r="E3754" s="1"/>
      <x:c r="F3754" s="1"/>
      <x:c r="G3754" s="1"/>
      <x:c r="H3754" s="1"/>
      <x:c r="I3754" s="53">
        <x:f t="shared" si="686"/>
        <x:v>5</x:v>
      </x:c>
      <x:c r="J3754" s="53">
        <x:f t="shared" si="687"/>
        <x:v>14</x:v>
      </x:c>
      <x:c r="K3754" s="53">
        <x:f t="shared" si="688"/>
        <x:v>19</x:v>
      </x:c>
      <x:c r="L3754" s="53">
        <x:f t="shared" si="689"/>
        <x:v>38</x:v>
      </x:c>
      <x:c r="M3754" s="54">
        <x:f t="shared" si="690"/>
        <x:v>2400.7877226962319</x:v>
      </x:c>
      <x:c r="N3754" s="54">
        <x:f t="shared" si="691"/>
        <x:v>1.1672136963168276</x:v>
      </x:c>
      <x:c r="O3754" s="55">
        <x:f t="shared" si="692"/>
        <x:v>124616</x:v>
      </x:c>
      <x:c r="P3754" s="55">
        <x:f t="shared" si="693"/>
        <x:v>27280</x:v>
      </x:c>
      <x:c r="Q3754" s="55">
        <x:f t="shared" si="694"/>
        <x:v>54180.342407920689</x:v>
      </x:c>
      <x:c r="R3754" s="55">
        <x:f t="shared" si="695"/>
        <x:v>23155.657592079311</x:v>
      </x:c>
      <x:c r="S3754" s="1" t="str">
        <x:f t="shared" si="696"/>
        <x:v>YES</x:v>
      </x:c>
      <x:c r="T3754" s="1">
        <x:f t="shared" si="697"/>
        <x:v>23155.657592079311</x:v>
      </x:c>
    </x:row>
    <x:row r="3755">
      <x:c r="A3755" s="1"/>
      <x:c r="B3755" s="1"/>
      <x:c r="C3755" s="1"/>
      <x:c r="D3755" s="1"/>
      <x:c r="E3755" s="1"/>
      <x:c r="F3755" s="1"/>
      <x:c r="G3755" s="1"/>
      <x:c r="H3755" s="1"/>
      <x:c r="I3755" s="53">
        <x:f t="shared" si="686"/>
        <x:v>5</x:v>
      </x:c>
      <x:c r="J3755" s="53">
        <x:f t="shared" si="687"/>
        <x:v>14</x:v>
      </x:c>
      <x:c r="K3755" s="53">
        <x:f t="shared" si="688"/>
        <x:v>20</x:v>
      </x:c>
      <x:c r="L3755" s="53">
        <x:f t="shared" si="689"/>
        <x:v>39</x:v>
      </x:c>
      <x:c r="M3755" s="54">
        <x:f t="shared" si="690"/>
        <x:v>2472.012013346709</x:v>
      </x:c>
      <x:c r="N3755" s="54">
        <x:f t="shared" si="691"/>
        <x:v>1.2166750092685479</x:v>
      </x:c>
      <x:c r="O3755" s="55">
        <x:f t="shared" si="692"/>
        <x:v>127316</x:v>
      </x:c>
      <x:c r="P3755" s="55">
        <x:f t="shared" si="693"/>
        <x:v>28160</x:v>
      </x:c>
      <x:c r="Q3755" s="55">
        <x:f t="shared" si="694"/>
        <x:v>55416.875231713697</x:v>
      </x:c>
      <x:c r="R3755" s="55">
        <x:f t="shared" si="695"/>
        <x:v>23739.124768286303</x:v>
      </x:c>
      <x:c r="S3755" s="1" t="str">
        <x:f t="shared" si="696"/>
        <x:v>YES</x:v>
      </x:c>
      <x:c r="T3755" s="1">
        <x:f t="shared" si="697"/>
        <x:v>23739.124768286303</x:v>
      </x:c>
    </x:row>
    <x:row r="3756">
      <x:c r="A3756" s="1"/>
      <x:c r="B3756" s="1"/>
      <x:c r="C3756" s="1"/>
      <x:c r="D3756" s="1"/>
      <x:c r="E3756" s="1"/>
      <x:c r="F3756" s="1"/>
      <x:c r="G3756" s="1"/>
      <x:c r="H3756" s="1"/>
      <x:c r="I3756" s="53">
        <x:f t="shared" si="686"/>
        <x:v>5</x:v>
      </x:c>
      <x:c r="J3756" s="53">
        <x:f t="shared" si="687"/>
        <x:v>14</x:v>
      </x:c>
      <x:c r="K3756" s="53">
        <x:f t="shared" si="688"/>
        <x:v>21</x:v>
      </x:c>
      <x:c r="L3756" s="53">
        <x:f t="shared" si="689"/>
        <x:v>40</x:v>
      </x:c>
      <x:c r="M3756" s="54">
        <x:f t="shared" si="690"/>
        <x:v>2544.8477535731527</x:v>
      </x:c>
      <x:c r="N3756" s="54">
        <x:f t="shared" si="691"/>
        <x:v>1.2672553844258005</x:v>
      </x:c>
      <x:c r="O3756" s="55">
        <x:f t="shared" si="692"/>
        <x:v>130016</x:v>
      </x:c>
      <x:c r="P3756" s="55">
        <x:f t="shared" si="693"/>
        <x:v>29040</x:v>
      </x:c>
      <x:c r="Q3756" s="55">
        <x:f t="shared" si="694"/>
        <x:v>56681.384610645007</x:v>
      </x:c>
      <x:c r="R3756" s="55">
        <x:f t="shared" si="695"/>
        <x:v>24294.615389354993</x:v>
      </x:c>
      <x:c r="S3756" s="1" t="str">
        <x:f t="shared" si="696"/>
        <x:v>YES</x:v>
      </x:c>
      <x:c r="T3756" s="1">
        <x:f t="shared" si="697"/>
        <x:v>24294.615389354993</x:v>
      </x:c>
    </x:row>
    <x:row r="3757">
      <x:c r="A3757" s="1"/>
      <x:c r="B3757" s="1"/>
      <x:c r="C3757" s="1"/>
      <x:c r="D3757" s="1"/>
      <x:c r="E3757" s="1"/>
      <x:c r="F3757" s="1"/>
      <x:c r="G3757" s="1"/>
      <x:c r="H3757" s="1"/>
      <x:c r="I3757" s="53">
        <x:f t="shared" si="686"/>
        <x:v>5</x:v>
      </x:c>
      <x:c r="J3757" s="53">
        <x:f t="shared" si="687"/>
        <x:v>14</x:v>
      </x:c>
      <x:c r="K3757" s="53">
        <x:f t="shared" si="688"/>
        <x:v>22</x:v>
      </x:c>
      <x:c r="L3757" s="53">
        <x:f t="shared" si="689"/>
        <x:v>41</x:v>
      </x:c>
      <x:c r="M3757" s="54">
        <x:f t="shared" si="690"/>
        <x:v>2619.3241008195487</x:v>
      </x:c>
      <x:c r="N3757" s="54">
        <x:f t="shared" si="691"/>
        <x:v>1.3189750700135754</x:v>
      </x:c>
      <x:c r="O3757" s="55">
        <x:f t="shared" si="692"/>
        <x:v>132716</x:v>
      </x:c>
      <x:c r="P3757" s="55">
        <x:f t="shared" si="693"/>
        <x:v>29920</x:v>
      </x:c>
      <x:c r="Q3757" s="55">
        <x:f t="shared" si="694"/>
        <x:v>57974.376750339383</x:v>
      </x:c>
      <x:c r="R3757" s="55">
        <x:f t="shared" si="695"/>
        <x:v>24821.623249660617</x:v>
      </x:c>
      <x:c r="S3757" s="1" t="str">
        <x:f t="shared" si="696"/>
        <x:v>YES</x:v>
      </x:c>
      <x:c r="T3757" s="1">
        <x:f t="shared" si="697"/>
        <x:v>24821.623249660617</x:v>
      </x:c>
    </x:row>
    <x:row r="3758">
      <x:c r="A3758" s="1"/>
      <x:c r="B3758" s="1"/>
      <x:c r="C3758" s="1"/>
      <x:c r="D3758" s="1"/>
      <x:c r="E3758" s="1"/>
      <x:c r="F3758" s="1"/>
      <x:c r="G3758" s="1"/>
      <x:c r="H3758" s="1"/>
      <x:c r="I3758" s="53" t="n">
        <x:f t="shared" ref="I3758:I3821" si="698">INT((ROW()-ROW($I$46))/((CARROT_CAP+1)*(MESCLUN_CAP+1)))</x:f>
        <x:v>5</x:v>
      </x:c>
      <x:c r="J3758" s="53" t="n">
        <x:f t="shared" ref="J3758:J3821" si="699">MOD(INT((ROW()-ROW($I$46))/(MESCLUN_CAP+1)),CARROT_CAP+1)</x:f>
        <x:v>14</x:v>
      </x:c>
      <x:c r="K3758" s="53" t="n">
        <x:f t="shared" ref="K3758:K3821" si="700">MOD(ROW()-ROW($I$46),MESCLUN_CAP+1)</x:f>
        <x:v>23</x:v>
      </x:c>
      <x:c r="L3758" s="53" t="n">
        <x:f t="shared" ref="L3758:L3821" si="701">SUM(I3758:K3758)</x:f>
        <x:v>42</x:v>
      </x:c>
      <x:c r="M3758" s="54" t="n">
        <x:f t="shared" ref="M3758:M3821" si="702">I3758*TOMATO_HOURS*WEEKS*(1+TOMATO_DIM)^I3758+J3758*CARROT_HOURS*WEEKS*(1+CARROT_DIM)^J3758+K3758*MESCLUN_HOURS*WEEKS*(1+MESCLUN_DIM)^K3758</x:f>
        <x:v>2695.470689676984</x:v>
      </x:c>
      <x:c r="N3758" s="54" t="n">
        <x:f t="shared" ref="N3758:N3821" si="703">MAX(M3758-FARMER_HOURS,0)/TEMP_HOURS_PER_WORKER</x:f>
        <x:v>1.3718546456090166</x:v>
      </x:c>
      <x:c r="O3758" s="55" t="n">
        <x:f t="shared" ref="O3758:O3821" si="704">I3758*TOMATO_PRICE+J3758*CARROT_PRICE+K3758*MESCLUN_PRICE</x:f>
        <x:v>135416</x:v>
      </x:c>
      <x:c r="P3758" s="55" t="n">
        <x:f t="shared" ref="P3758:P3821" si="705">I3758*TOMATO_FERTILIZER+J3758*CARROT_FERTILIZER+K3758*MESCLUN_FERTILIZER</x:f>
        <x:v>30800</x:v>
      </x:c>
      <x:c r="Q3758" s="55" t="n">
        <x:f t="shared" ref="Q3758:Q3821" si="706">MIN(M3758,FARMER_HOURS)*FARMER_RATE+MAX(M3758-FARMER_HOURS,0)*TEMP_RATE</x:f>
        <x:v>59296.366140225415</x:v>
      </x:c>
      <x:c r="R3758" s="55" t="n">
        <x:f t="shared" ref="R3758:R3821" si="707">O3758-P3758-Q3758-FIXED_COST</x:f>
        <x:v>25319.633859774585</x:v>
      </x:c>
      <x:c r="S3758" s="1" t="str">
        <x:f t="shared" ref="S3758:S3821" si="708">IF(AND(L3758&lt;=TOTAL_BED_CAP,N3758&lt;=TEMP_WORKER_CAP),"YES","NO")</x:f>
        <x:v>YES</x:v>
      </x:c>
      <x:c r="T3758" s="1" t="n">
        <x:f t="shared" ref="T3758:T3821" si="709">IF(S3758="YES",R3758,-1E+99)</x:f>
        <x:v>25319.633859774585</x:v>
      </x:c>
    </x:row>
    <x:row r="3759">
      <x:c r="A3759" s="1"/>
      <x:c r="B3759" s="1"/>
      <x:c r="C3759" s="1"/>
      <x:c r="D3759" s="1"/>
      <x:c r="E3759" s="1"/>
      <x:c r="F3759" s="1"/>
      <x:c r="G3759" s="1"/>
      <x:c r="H3759" s="1"/>
      <x:c r="I3759" s="53">
        <x:f t="shared" si="698"/>
        <x:v>5</x:v>
      </x:c>
      <x:c r="J3759" s="53">
        <x:f t="shared" si="699"/>
        <x:v>14</x:v>
      </x:c>
      <x:c r="K3759" s="53">
        <x:f t="shared" si="700"/>
        <x:v>24</x:v>
      </x:c>
      <x:c r="L3759" s="53">
        <x:f t="shared" si="701"/>
        <x:v>43</x:v>
      </x:c>
      <x:c r="M3759" s="54">
        <x:f t="shared" si="702"/>
        <x:v>2773.317639256481</x:v>
      </x:c>
      <x:c r="N3759" s="54">
        <x:f t="shared" si="703"/>
        <x:v>1.4259150272614451</x:v>
      </x:c>
      <x:c r="O3759" s="55">
        <x:f t="shared" si="704"/>
        <x:v>138116</x:v>
      </x:c>
      <x:c r="P3759" s="55">
        <x:f t="shared" si="705"/>
        <x:v>31680</x:v>
      </x:c>
      <x:c r="Q3759" s="55">
        <x:f t="shared" si="706"/>
        <x:v>60647.875681536127</x:v>
      </x:c>
      <x:c r="R3759" s="55">
        <x:f t="shared" si="707"/>
        <x:v>25788.124318463873</x:v>
      </x:c>
      <x:c r="S3759" s="1" t="str">
        <x:f t="shared" si="708"/>
        <x:v>YES</x:v>
      </x:c>
      <x:c r="T3759" s="1">
        <x:f t="shared" si="709"/>
        <x:v>25788.124318463873</x:v>
      </x:c>
    </x:row>
    <x:row r="3760">
      <x:c r="A3760" s="1"/>
      <x:c r="B3760" s="1"/>
      <x:c r="C3760" s="1"/>
      <x:c r="D3760" s="1"/>
      <x:c r="E3760" s="1"/>
      <x:c r="F3760" s="1"/>
      <x:c r="G3760" s="1"/>
      <x:c r="H3760" s="1"/>
      <x:c r="I3760" s="53">
        <x:f t="shared" si="698"/>
        <x:v>5</x:v>
      </x:c>
      <x:c r="J3760" s="53">
        <x:f t="shared" si="699"/>
        <x:v>14</x:v>
      </x:c>
      <x:c r="K3760" s="53">
        <x:f t="shared" si="700"/>
        <x:v>25</x:v>
      </x:c>
      <x:c r="L3760" s="53">
        <x:f t="shared" si="701"/>
        <x:v>44</x:v>
      </x:c>
      <x:c r="M3760" s="54">
        <x:f t="shared" si="702"/>
        <x:v>2852.8955606715786</x:v>
      </x:c>
      <x:c r="N3760" s="54">
        <x:f t="shared" si="703"/>
        <x:v>1.4811774726885962</x:v>
      </x:c>
      <x:c r="O3760" s="55">
        <x:f t="shared" si="704"/>
        <x:v>140816</x:v>
      </x:c>
      <x:c r="P3760" s="55">
        <x:f t="shared" si="705"/>
        <x:v>32560</x:v>
      </x:c>
      <x:c r="Q3760" s="55">
        <x:f t="shared" si="706"/>
        <x:v>62029.436817214904</x:v>
      </x:c>
      <x:c r="R3760" s="55">
        <x:f t="shared" si="707"/>
        <x:v>26226.563182785096</x:v>
      </x:c>
      <x:c r="S3760" s="1" t="str">
        <x:f t="shared" si="708"/>
        <x:v>YES</x:v>
      </x:c>
      <x:c r="T3760" s="1">
        <x:f t="shared" si="709"/>
        <x:v>26226.563182785096</x:v>
      </x:c>
    </x:row>
    <x:row r="3761">
      <x:c r="A3761" s="1"/>
      <x:c r="B3761" s="1"/>
      <x:c r="C3761" s="1"/>
      <x:c r="D3761" s="1"/>
      <x:c r="E3761" s="1"/>
      <x:c r="F3761" s="1"/>
      <x:c r="G3761" s="1"/>
      <x:c r="H3761" s="1"/>
      <x:c r="I3761" s="53">
        <x:f t="shared" si="698"/>
        <x:v>5</x:v>
      </x:c>
      <x:c r="J3761" s="53">
        <x:f t="shared" si="699"/>
        <x:v>14</x:v>
      </x:c>
      <x:c r="K3761" s="53">
        <x:f t="shared" si="700"/>
        <x:v>26</x:v>
      </x:c>
      <x:c r="L3761" s="53">
        <x:f t="shared" si="701"/>
        <x:v>45</x:v>
      </x:c>
      <x:c r="M3761" s="54">
        <x:f t="shared" si="702"/>
        <x:v>2934.2355646322967</x:v>
      </x:c>
      <x:c r="N3761" s="54">
        <x:f t="shared" si="703"/>
        <x:v>1.537663586550206</x:v>
      </x:c>
      <x:c r="O3761" s="55">
        <x:f t="shared" si="704"/>
        <x:v>143516</x:v>
      </x:c>
      <x:c r="P3761" s="55">
        <x:f t="shared" si="705"/>
        <x:v>33440</x:v>
      </x:c>
      <x:c r="Q3761" s="55">
        <x:f t="shared" si="706"/>
        <x:v>63441.589663755149</x:v>
      </x:c>
      <x:c r="R3761" s="55">
        <x:f t="shared" si="707"/>
        <x:v>26634.410336244851</x:v>
      </x:c>
      <x:c r="S3761" s="1" t="str">
        <x:f t="shared" si="708"/>
        <x:v>YES</x:v>
      </x:c>
      <x:c r="T3761" s="1">
        <x:f t="shared" si="709"/>
        <x:v>26634.410336244851</x:v>
      </x:c>
    </x:row>
    <x:row r="3762">
      <x:c r="A3762" s="1"/>
      <x:c r="B3762" s="1"/>
      <x:c r="C3762" s="1"/>
      <x:c r="D3762" s="1"/>
      <x:c r="E3762" s="1"/>
      <x:c r="F3762" s="1"/>
      <x:c r="G3762" s="1"/>
      <x:c r="H3762" s="1"/>
      <x:c r="I3762" s="53">
        <x:f t="shared" si="698"/>
        <x:v>5</x:v>
      </x:c>
      <x:c r="J3762" s="53">
        <x:f t="shared" si="699"/>
        <x:v>14</x:v>
      </x:c>
      <x:c r="K3762" s="53">
        <x:f t="shared" si="700"/>
        <x:v>27</x:v>
      </x:c>
      <x:c r="L3762" s="53">
        <x:f t="shared" si="701"/>
        <x:v>46</x:v>
      </x:c>
      <x:c r="M3762" s="54">
        <x:f t="shared" si="702"/>
        <x:v>3017.3692691520528</x:v>
      </x:c>
      <x:c r="N3762" s="54">
        <x:f t="shared" si="703"/>
        <x:v>1.5953953258000366</x:v>
      </x:c>
      <x:c r="O3762" s="55">
        <x:f t="shared" si="704"/>
        <x:v>146216</x:v>
      </x:c>
      <x:c r="P3762" s="55">
        <x:f t="shared" si="705"/>
        <x:v>34320</x:v>
      </x:c>
      <x:c r="Q3762" s="55">
        <x:f t="shared" si="706"/>
        <x:v>64884.883145000917</x:v>
      </x:c>
      <x:c r="R3762" s="55">
        <x:f t="shared" si="707"/>
        <x:v>27011.116854999083</x:v>
      </x:c>
      <x:c r="S3762" s="1" t="str">
        <x:f t="shared" si="708"/>
        <x:v>YES</x:v>
      </x:c>
      <x:c r="T3762" s="1">
        <x:f t="shared" si="709"/>
        <x:v>27011.116854999083</x:v>
      </x:c>
    </x:row>
    <x:row r="3763">
      <x:c r="A3763" s="1"/>
      <x:c r="B3763" s="1"/>
      <x:c r="C3763" s="1"/>
      <x:c r="D3763" s="1"/>
      <x:c r="E3763" s="1"/>
      <x:c r="F3763" s="1"/>
      <x:c r="G3763" s="1"/>
      <x:c r="H3763" s="1"/>
      <x:c r="I3763" s="53">
        <x:f t="shared" si="698"/>
        <x:v>5</x:v>
      </x:c>
      <x:c r="J3763" s="53">
        <x:f t="shared" si="699"/>
        <x:v>14</x:v>
      </x:c>
      <x:c r="K3763" s="53">
        <x:f t="shared" si="700"/>
        <x:v>28</x:v>
      </x:c>
      <x:c r="L3763" s="53">
        <x:f t="shared" si="701"/>
        <x:v>47</x:v>
      </x:c>
      <x:c r="M3763" s="54">
        <x:f t="shared" si="702"/>
        <x:v>3102.3288073692065</x:v>
      </x:c>
      <x:c r="N3763" s="54">
        <x:f t="shared" si="703"/>
        <x:v>1.6543950051175045</x:v>
      </x:c>
      <x:c r="O3763" s="55">
        <x:f t="shared" si="704"/>
        <x:v>148916</x:v>
      </x:c>
      <x:c r="P3763" s="55">
        <x:f t="shared" si="705"/>
        <x:v>35200</x:v>
      </x:c>
      <x:c r="Q3763" s="55">
        <x:f t="shared" si="706"/>
        <x:v>66359.875127937616</x:v>
      </x:c>
      <x:c r="R3763" s="55">
        <x:f t="shared" si="707"/>
        <x:v>27356.124872062384</x:v>
      </x:c>
      <x:c r="S3763" s="1" t="str">
        <x:f t="shared" si="708"/>
        <x:v>YES</x:v>
      </x:c>
      <x:c r="T3763" s="1">
        <x:f t="shared" si="709"/>
        <x:v>27356.124872062384</x:v>
      </x:c>
    </x:row>
    <x:row r="3764">
      <x:c r="A3764" s="1"/>
      <x:c r="B3764" s="1"/>
      <x:c r="C3764" s="1"/>
      <x:c r="D3764" s="1"/>
      <x:c r="E3764" s="1"/>
      <x:c r="F3764" s="1"/>
      <x:c r="G3764" s="1"/>
      <x:c r="H3764" s="1"/>
      <x:c r="I3764" s="53">
        <x:f t="shared" si="698"/>
        <x:v>5</x:v>
      </x:c>
      <x:c r="J3764" s="53">
        <x:f t="shared" si="699"/>
        <x:v>14</x:v>
      </x:c>
      <x:c r="K3764" s="53">
        <x:f t="shared" si="700"/>
        <x:v>29</x:v>
      </x:c>
      <x:c r="L3764" s="53">
        <x:f t="shared" si="701"/>
        <x:v>48</x:v>
      </x:c>
      <x:c r="M3764" s="54">
        <x:f t="shared" si="702"/>
        <x:v>3189.1468354848603</x:v>
      </x:c>
      <x:c r="N3764" s="54">
        <x:f t="shared" si="703"/>
        <x:v>1.7146853024200419</x:v>
      </x:c>
      <x:c r="O3764" s="55">
        <x:f t="shared" si="704"/>
        <x:v>151616</x:v>
      </x:c>
      <x:c r="P3764" s="55">
        <x:f t="shared" si="705"/>
        <x:v>36080</x:v>
      </x:c>
      <x:c r="Q3764" s="55">
        <x:f t="shared" si="706"/>
        <x:v>67867.13256050105</x:v>
      </x:c>
      <x:c r="R3764" s="55">
        <x:f t="shared" si="707"/>
        <x:v>27668.86743949895</x:v>
      </x:c>
      <x:c r="S3764" s="1" t="str">
        <x:f t="shared" si="708"/>
        <x:v>YES</x:v>
      </x:c>
      <x:c r="T3764" s="1">
        <x:f t="shared" si="709"/>
        <x:v>27668.86743949895</x:v>
      </x:c>
    </x:row>
    <x:row r="3765">
      <x:c r="A3765" s="1"/>
      <x:c r="B3765" s="1"/>
      <x:c r="C3765" s="1"/>
      <x:c r="D3765" s="1"/>
      <x:c r="E3765" s="1"/>
      <x:c r="F3765" s="1"/>
      <x:c r="G3765" s="1"/>
      <x:c r="H3765" s="1"/>
      <x:c r="I3765" s="53">
        <x:f t="shared" si="698"/>
        <x:v>5</x:v>
      </x:c>
      <x:c r="J3765" s="53">
        <x:f t="shared" si="699"/>
        <x:v>14</x:v>
      </x:c>
      <x:c r="K3765" s="53">
        <x:f t="shared" si="700"/>
        <x:v>30</x:v>
      </x:c>
      <x:c r="L3765" s="53">
        <x:f t="shared" si="701"/>
        <x:v>49</x:v>
      </x:c>
      <x:c r="M3765" s="54">
        <x:f t="shared" si="702"/>
        <x:v>3277.8565408186309</x:v>
      </x:c>
      <x:c r="N3765" s="54">
        <x:f t="shared" si="703"/>
        <x:v>1.7762892644573827</x:v>
      </x:c>
      <x:c r="O3765" s="55">
        <x:f t="shared" si="704"/>
        <x:v>154316</x:v>
      </x:c>
      <x:c r="P3765" s="55">
        <x:f t="shared" si="705"/>
        <x:v>36960</x:v>
      </x:c>
      <x:c r="Q3765" s="55">
        <x:f t="shared" si="706"/>
        <x:v>69407.231611434574</x:v>
      </x:c>
      <x:c r="R3765" s="55">
        <x:f t="shared" si="707"/>
        <x:v>27948.768388565426</x:v>
      </x:c>
      <x:c r="S3765" s="1" t="str">
        <x:f t="shared" si="708"/>
        <x:v>YES</x:v>
      </x:c>
      <x:c r="T3765" s="1">
        <x:f t="shared" si="709"/>
        <x:v>27948.768388565426</x:v>
      </x:c>
    </x:row>
    <x:row r="3766">
      <x:c r="A3766" s="1"/>
      <x:c r="B3766" s="1"/>
      <x:c r="C3766" s="1"/>
      <x:c r="D3766" s="1"/>
      <x:c r="E3766" s="1"/>
      <x:c r="F3766" s="1"/>
      <x:c r="G3766" s="1"/>
      <x:c r="H3766" s="1"/>
      <x:c r="I3766" s="53">
        <x:f t="shared" si="698"/>
        <x:v>5</x:v>
      </x:c>
      <x:c r="J3766" s="53">
        <x:f t="shared" si="699"/>
        <x:v>15</x:v>
      </x:c>
      <x:c r="K3766" s="53">
        <x:f t="shared" si="700"/>
        <x:v>0</x:v>
      </x:c>
      <x:c r="L3766" s="53">
        <x:f t="shared" si="701"/>
        <x:v>20</x:v>
      </x:c>
      <x:c r="M3766" s="54">
        <x:f t="shared" si="702"/>
        <x:v>1376.4636749241499</x:v>
      </x:c>
      <x:c r="N3766" s="54">
        <x:f t="shared" si="703"/>
        <x:v>0.45587755203065966</x:v>
      </x:c>
      <x:c r="O3766" s="55">
        <x:f t="shared" si="704"/>
        <x:v>75410</x:v>
      </x:c>
      <x:c r="P3766" s="55">
        <x:f t="shared" si="705"/>
        <x:v>11000</x:v>
      </x:c>
      <x:c r="Q3766" s="55">
        <x:f t="shared" si="706"/>
        <x:v>36396.938800766489</x:v>
      </x:c>
      <x:c r="R3766" s="55">
        <x:f t="shared" si="707"/>
        <x:v>8013.0611992335107</x:v>
      </x:c>
      <x:c r="S3766" s="1" t="str">
        <x:f t="shared" si="708"/>
        <x:v>YES</x:v>
      </x:c>
      <x:c r="T3766" s="1">
        <x:f t="shared" si="709"/>
        <x:v>8013.0611992335107</x:v>
      </x:c>
    </x:row>
    <x:row r="3767">
      <x:c r="A3767" s="1"/>
      <x:c r="B3767" s="1"/>
      <x:c r="C3767" s="1"/>
      <x:c r="D3767" s="1"/>
      <x:c r="E3767" s="1"/>
      <x:c r="F3767" s="1"/>
      <x:c r="G3767" s="1"/>
      <x:c r="H3767" s="1"/>
      <x:c r="I3767" s="53">
        <x:f t="shared" si="698"/>
        <x:v>5</x:v>
      </x:c>
      <x:c r="J3767" s="53">
        <x:f t="shared" si="699"/>
        <x:v>15</x:v>
      </x:c>
      <x:c r="K3767" s="53">
        <x:f t="shared" si="700"/>
        <x:v>1</x:v>
      </x:c>
      <x:c r="L3767" s="53">
        <x:f t="shared" si="701"/>
        <x:v>21</x:v>
      </x:c>
      <x:c r="M3767" s="54">
        <x:f t="shared" si="702"/>
        <x:v>1422.0261749241499</x:v>
      </x:c>
      <x:c r="N3767" s="54">
        <x:f t="shared" si="703"/>
        <x:v>0.48751817703065969</x:v>
      </x:c>
      <x:c r="O3767" s="55">
        <x:f t="shared" si="704"/>
        <x:v>78110</x:v>
      </x:c>
      <x:c r="P3767" s="55">
        <x:f t="shared" si="705"/>
        <x:v>11880</x:v>
      </x:c>
      <x:c r="Q3767" s="55">
        <x:f t="shared" si="706"/>
        <x:v>37187.954425766489</x:v>
      </x:c>
      <x:c r="R3767" s="55">
        <x:f t="shared" si="707"/>
        <x:v>9042.0455742335107</x:v>
      </x:c>
      <x:c r="S3767" s="1" t="str">
        <x:f t="shared" si="708"/>
        <x:v>YES</x:v>
      </x:c>
      <x:c r="T3767" s="1">
        <x:f t="shared" si="709"/>
        <x:v>9042.0455742335107</x:v>
      </x:c>
    </x:row>
    <x:row r="3768">
      <x:c r="A3768" s="1"/>
      <x:c r="B3768" s="1"/>
      <x:c r="C3768" s="1"/>
      <x:c r="D3768" s="1"/>
      <x:c r="E3768" s="1"/>
      <x:c r="F3768" s="1"/>
      <x:c r="G3768" s="1"/>
      <x:c r="H3768" s="1"/>
      <x:c r="I3768" s="53">
        <x:f t="shared" si="698"/>
        <x:v>5</x:v>
      </x:c>
      <x:c r="J3768" s="53">
        <x:f t="shared" si="699"/>
        <x:v>15</x:v>
      </x:c>
      <x:c r="K3768" s="53">
        <x:f t="shared" si="700"/>
        <x:v>2</x:v>
      </x:c>
      <x:c r="L3768" s="53">
        <x:f t="shared" si="701"/>
        <x:v>22</x:v>
      </x:c>
      <x:c r="M3768" s="54">
        <x:f t="shared" si="702"/>
        <x:v>1468.7277374241498</x:v>
      </x:c>
      <x:c r="N3768" s="54">
        <x:f t="shared" si="703"/>
        <x:v>0.51994981765565962</x:v>
      </x:c>
      <x:c r="O3768" s="55">
        <x:f t="shared" si="704"/>
        <x:v>80810</x:v>
      </x:c>
      <x:c r="P3768" s="55">
        <x:f t="shared" si="705"/>
        <x:v>12760</x:v>
      </x:c>
      <x:c r="Q3768" s="55">
        <x:f t="shared" si="706"/>
        <x:v>37998.745441391489</x:v>
      </x:c>
      <x:c r="R3768" s="55">
        <x:f t="shared" si="707"/>
        <x:v>10051.254558608511</x:v>
      </x:c>
      <x:c r="S3768" s="1" t="str">
        <x:f t="shared" si="708"/>
        <x:v>YES</x:v>
      </x:c>
      <x:c r="T3768" s="1">
        <x:f t="shared" si="709"/>
        <x:v>10051.254558608511</x:v>
      </x:c>
    </x:row>
    <x:row r="3769">
      <x:c r="A3769" s="1"/>
      <x:c r="B3769" s="1"/>
      <x:c r="C3769" s="1"/>
      <x:c r="D3769" s="1"/>
      <x:c r="E3769" s="1"/>
      <x:c r="F3769" s="1"/>
      <x:c r="G3769" s="1"/>
      <x:c r="H3769" s="1"/>
      <x:c r="I3769" s="53">
        <x:f t="shared" si="698"/>
        <x:v>5</x:v>
      </x:c>
      <x:c r="J3769" s="53">
        <x:f t="shared" si="699"/>
        <x:v>15</x:v>
      </x:c>
      <x:c r="K3769" s="53">
        <x:f t="shared" si="700"/>
        <x:v>3</x:v>
      </x:c>
      <x:c r="L3769" s="53">
        <x:f t="shared" si="701"/>
        <x:v>23</x:v>
      </x:c>
      <x:c r="M3769" s="54">
        <x:f t="shared" si="702"/>
        <x:v>1516.589719846025</x:v>
      </x:c>
      <x:c r="N3769" s="54">
        <x:f t="shared" si="703"/>
        <x:v>0.55318730544862849</x:v>
      </x:c>
      <x:c r="O3769" s="55">
        <x:f t="shared" si="704"/>
        <x:v>83510</x:v>
      </x:c>
      <x:c r="P3769" s="55">
        <x:f t="shared" si="705"/>
        <x:v>13640</x:v>
      </x:c>
      <x:c r="Q3769" s="55">
        <x:f t="shared" si="706"/>
        <x:v>38829.682636215715</x:v>
      </x:c>
      <x:c r="R3769" s="55">
        <x:f t="shared" si="707"/>
        <x:v>11040.317363784285</x:v>
      </x:c>
      <x:c r="S3769" s="1" t="str">
        <x:f t="shared" si="708"/>
        <x:v>YES</x:v>
      </x:c>
      <x:c r="T3769" s="1">
        <x:f t="shared" si="709"/>
        <x:v>11040.317363784285</x:v>
      </x:c>
    </x:row>
    <x:row r="3770">
      <x:c r="A3770" s="1"/>
      <x:c r="B3770" s="1"/>
      <x:c r="C3770" s="1"/>
      <x:c r="D3770" s="1"/>
      <x:c r="E3770" s="1"/>
      <x:c r="F3770" s="1"/>
      <x:c r="G3770" s="1"/>
      <x:c r="H3770" s="1"/>
      <x:c r="I3770" s="53">
        <x:f t="shared" si="698"/>
        <x:v>5</x:v>
      </x:c>
      <x:c r="J3770" s="53">
        <x:f t="shared" si="699"/>
        <x:v>15</x:v>
      </x:c>
      <x:c r="K3770" s="53">
        <x:f t="shared" si="700"/>
        <x:v>4</x:v>
      </x:c>
      <x:c r="L3770" s="53">
        <x:f t="shared" si="701"/>
        <x:v>24</x:v>
      </x:c>
      <x:c r="M3770" s="54">
        <x:f t="shared" si="702"/>
        <x:v>1565.6338355686812</x:v>
      </x:c>
      <x:c r="N3770" s="54">
        <x:f t="shared" si="703"/>
        <x:v>0.58724571914491752</x:v>
      </x:c>
      <x:c r="O3770" s="55">
        <x:f t="shared" si="704"/>
        <x:v>86210</x:v>
      </x:c>
      <x:c r="P3770" s="55">
        <x:f t="shared" si="705"/>
        <x:v>14520</x:v>
      </x:c>
      <x:c r="Q3770" s="55">
        <x:f t="shared" si="706"/>
        <x:v>39681.142978622935</x:v>
      </x:c>
      <x:c r="R3770" s="55">
        <x:f t="shared" si="707"/>
        <x:v>12008.857021377065</x:v>
      </x:c>
      <x:c r="S3770" s="1" t="str">
        <x:f t="shared" si="708"/>
        <x:v>YES</x:v>
      </x:c>
      <x:c r="T3770" s="1">
        <x:f t="shared" si="709"/>
        <x:v>12008.857021377065</x:v>
      </x:c>
    </x:row>
    <x:row r="3771">
      <x:c r="A3771" s="1"/>
      <x:c r="B3771" s="1"/>
      <x:c r="C3771" s="1"/>
      <x:c r="D3771" s="1"/>
      <x:c r="E3771" s="1"/>
      <x:c r="F3771" s="1"/>
      <x:c r="G3771" s="1"/>
      <x:c r="H3771" s="1"/>
      <x:c r="I3771" s="53">
        <x:f t="shared" si="698"/>
        <x:v>5</x:v>
      </x:c>
      <x:c r="J3771" s="53">
        <x:f t="shared" si="699"/>
        <x:v>15</x:v>
      </x:c>
      <x:c r="K3771" s="53">
        <x:f t="shared" si="700"/>
        <x:v>5</x:v>
      </x:c>
      <x:c r="L3771" s="53">
        <x:f t="shared" si="701"/>
        <x:v>25</x:v>
      </x:c>
      <x:c r="M3771" s="54">
        <x:f t="shared" si="702"/>
        <x:v>1615.8821594898848</x:v>
      </x:c>
      <x:c r="N3771" s="54">
        <x:f t="shared" si="703"/>
        <x:v>0.62214038853464215</x:v>
      </x:c>
      <x:c r="O3771" s="55">
        <x:f t="shared" si="704"/>
        <x:v>88910</x:v>
      </x:c>
      <x:c r="P3771" s="55">
        <x:f t="shared" si="705"/>
        <x:v>15400</x:v>
      </x:c>
      <x:c r="Q3771" s="55">
        <x:f t="shared" si="706"/>
        <x:v>40553.509713366053</x:v>
      </x:c>
      <x:c r="R3771" s="55">
        <x:f t="shared" si="707"/>
        <x:v>12956.490286633947</x:v>
      </x:c>
      <x:c r="S3771" s="1" t="str">
        <x:f t="shared" si="708"/>
        <x:v>YES</x:v>
      </x:c>
      <x:c r="T3771" s="1">
        <x:f t="shared" si="709"/>
        <x:v>12956.490286633947</x:v>
      </x:c>
    </x:row>
    <x:row r="3772">
      <x:c r="A3772" s="1"/>
      <x:c r="B3772" s="1"/>
      <x:c r="C3772" s="1"/>
      <x:c r="D3772" s="1"/>
      <x:c r="E3772" s="1"/>
      <x:c r="F3772" s="1"/>
      <x:c r="G3772" s="1"/>
      <x:c r="H3772" s="1"/>
      <x:c r="I3772" s="53">
        <x:f t="shared" si="698"/>
        <x:v>5</x:v>
      </x:c>
      <x:c r="J3772" s="53">
        <x:f t="shared" si="699"/>
        <x:v>15</x:v>
      </x:c>
      <x:c r="K3772" s="53">
        <x:f t="shared" si="700"/>
        <x:v>6</x:v>
      </x:c>
      <x:c r="L3772" s="53">
        <x:f t="shared" si="701"/>
        <x:v>26</x:v>
      </x:c>
      <x:c r="M3772" s="54">
        <x:f t="shared" si="702"/>
        <x:v>1667.3571336715177</x:v>
      </x:c>
      <x:c r="N3772" s="54">
        <x:f t="shared" si="703"/>
        <x:v>0.65788689838299841</x:v>
      </x:c>
      <x:c r="O3772" s="55">
        <x:f t="shared" si="704"/>
        <x:v>91610</x:v>
      </x:c>
      <x:c r="P3772" s="55">
        <x:f t="shared" si="705"/>
        <x:v>16280</x:v>
      </x:c>
      <x:c r="Q3772" s="55">
        <x:f t="shared" si="706"/>
        <x:v>41447.172459574955</x:v>
      </x:c>
      <x:c r="R3772" s="55">
        <x:f t="shared" si="707"/>
        <x:v>13882.827540425045</x:v>
      </x:c>
      <x:c r="S3772" s="1" t="str">
        <x:f t="shared" si="708"/>
        <x:v>YES</x:v>
      </x:c>
      <x:c r="T3772" s="1">
        <x:f t="shared" si="709"/>
        <x:v>13882.827540425045</x:v>
      </x:c>
    </x:row>
    <x:row r="3773">
      <x:c r="A3773" s="1"/>
      <x:c r="B3773" s="1"/>
      <x:c r="C3773" s="1"/>
      <x:c r="D3773" s="1"/>
      <x:c r="E3773" s="1"/>
      <x:c r="F3773" s="1"/>
      <x:c r="G3773" s="1"/>
      <x:c r="H3773" s="1"/>
      <x:c r="I3773" s="53">
        <x:f t="shared" si="698"/>
        <x:v>5</x:v>
      </x:c>
      <x:c r="J3773" s="53">
        <x:f t="shared" si="699"/>
        <x:v>15</x:v>
      </x:c>
      <x:c r="K3773" s="53">
        <x:f t="shared" si="700"/>
        <x:v>7</x:v>
      </x:c>
      <x:c r="L3773" s="53">
        <x:f t="shared" si="701"/>
        <x:v>27</x:v>
      </x:c>
      <x:c r="M3773" s="54">
        <x:f t="shared" si="702"/>
        <x:v>1720.0815730694781</x:v>
      </x:c>
      <x:c r="N3773" s="54">
        <x:f t="shared" si="703"/>
        <x:v>0.69450109240935975</x:v>
      </x:c>
      <x:c r="O3773" s="55">
        <x:f t="shared" si="704"/>
        <x:v>94310</x:v>
      </x:c>
      <x:c r="P3773" s="55">
        <x:f t="shared" si="705"/>
        <x:v>17160</x:v>
      </x:c>
      <x:c r="Q3773" s="55">
        <x:f t="shared" si="706"/>
        <x:v>42362.527310233992</x:v>
      </x:c>
      <x:c r="R3773" s="55">
        <x:f t="shared" si="707"/>
        <x:v>14787.472689766008</x:v>
      </x:c>
      <x:c r="S3773" s="1" t="str">
        <x:f t="shared" si="708"/>
        <x:v>YES</x:v>
      </x:c>
      <x:c r="T3773" s="1">
        <x:f t="shared" si="709"/>
        <x:v>14787.472689766008</x:v>
      </x:c>
    </x:row>
    <x:row r="3774">
      <x:c r="A3774" s="1"/>
      <x:c r="B3774" s="1"/>
      <x:c r="C3774" s="1"/>
      <x:c r="D3774" s="1"/>
      <x:c r="E3774" s="1"/>
      <x:c r="F3774" s="1"/>
      <x:c r="G3774" s="1"/>
      <x:c r="H3774" s="1"/>
      <x:c r="I3774" s="53">
        <x:f t="shared" si="698"/>
        <x:v>5</x:v>
      </x:c>
      <x:c r="J3774" s="53">
        <x:f t="shared" si="699"/>
        <x:v>15</x:v>
      </x:c>
      <x:c r="K3774" s="53">
        <x:f t="shared" si="700"/>
        <x:v>8</x:v>
      </x:c>
      <x:c r="L3774" s="53">
        <x:f t="shared" si="701"/>
        <x:v>28</x:v>
      </x:c>
      <x:c r="M3774" s="54">
        <x:f t="shared" si="702"/>
        <x:v>1774.0786713494583</x:v>
      </x:c>
      <x:c r="N3774" s="54">
        <x:f t="shared" si="703"/>
        <x:v>0.73199907732601277</x:v>
      </x:c>
      <x:c r="O3774" s="55">
        <x:f t="shared" si="704"/>
        <x:v>97010</x:v>
      </x:c>
      <x:c r="P3774" s="55">
        <x:f t="shared" si="705"/>
        <x:v>18040</x:v>
      </x:c>
      <x:c r="Q3774" s="55">
        <x:f t="shared" si="706"/>
        <x:v>43299.976933150319</x:v>
      </x:c>
      <x:c r="R3774" s="55">
        <x:f t="shared" si="707"/>
        <x:v>15670.023066849681</x:v>
      </x:c>
      <x:c r="S3774" s="1" t="str">
        <x:f t="shared" si="708"/>
        <x:v>YES</x:v>
      </x:c>
      <x:c r="T3774" s="1">
        <x:f t="shared" si="709"/>
        <x:v>15670.023066849681</x:v>
      </x:c>
    </x:row>
    <x:row r="3775">
      <x:c r="A3775" s="1"/>
      <x:c r="B3775" s="1"/>
      <x:c r="C3775" s="1"/>
      <x:c r="D3775" s="1"/>
      <x:c r="E3775" s="1"/>
      <x:c r="F3775" s="1"/>
      <x:c r="G3775" s="1"/>
      <x:c r="H3775" s="1"/>
      <x:c r="I3775" s="53">
        <x:f t="shared" si="698"/>
        <x:v>5</x:v>
      </x:c>
      <x:c r="J3775" s="53">
        <x:f t="shared" si="699"/>
        <x:v>15</x:v>
      </x:c>
      <x:c r="K3775" s="53">
        <x:f t="shared" si="700"/>
        <x:v>9</x:v>
      </x:c>
      <x:c r="L3775" s="53">
        <x:f t="shared" si="701"/>
        <x:v>29</x:v>
      </x:c>
      <x:c r="M3775" s="54">
        <x:f t="shared" si="702"/>
        <x:v>1829.3720067898528</x:v>
      </x:c>
      <x:c r="N3775" s="54">
        <x:f t="shared" si="703"/>
        <x:v>0.77039722693739776</x:v>
      </x:c>
      <x:c r="O3775" s="55">
        <x:f t="shared" si="704"/>
        <x:v>99710</x:v>
      </x:c>
      <x:c r="P3775" s="55">
        <x:f t="shared" si="705"/>
        <x:v>18920</x:v>
      </x:c>
      <x:c r="Q3775" s="55">
        <x:f t="shared" si="706"/>
        <x:v>44259.930673434945</x:v>
      </x:c>
      <x:c r="R3775" s="55">
        <x:f t="shared" si="707"/>
        <x:v>16530.069326565055</x:v>
      </x:c>
      <x:c r="S3775" s="1" t="str">
        <x:f t="shared" si="708"/>
        <x:v>YES</x:v>
      </x:c>
      <x:c r="T3775" s="1">
        <x:f t="shared" si="709"/>
        <x:v>16530.069326565055</x:v>
      </x:c>
    </x:row>
    <x:row r="3776">
      <x:c r="A3776" s="1"/>
      <x:c r="B3776" s="1"/>
      <x:c r="C3776" s="1"/>
      <x:c r="D3776" s="1"/>
      <x:c r="E3776" s="1"/>
      <x:c r="F3776" s="1"/>
      <x:c r="G3776" s="1"/>
      <x:c r="H3776" s="1"/>
      <x:c r="I3776" s="53">
        <x:f t="shared" si="698"/>
        <x:v>5</x:v>
      </x:c>
      <x:c r="J3776" s="53">
        <x:f t="shared" si="699"/>
        <x:v>15</x:v>
      </x:c>
      <x:c r="K3776" s="53">
        <x:f t="shared" si="700"/>
        <x:v>10</x:v>
      </x:c>
      <x:c r="L3776" s="53">
        <x:f t="shared" si="701"/>
        <x:v>30</x:v>
      </x:c>
      <x:c r="M3776" s="54">
        <x:f t="shared" si="702"/>
        <x:v>1885.9855482730657</x:v>
      </x:c>
      <x:c r="N3776" s="54">
        <x:f t="shared" si="703"/>
        <x:v>0.80971218630074004</x:v>
      </x:c>
      <x:c r="O3776" s="55">
        <x:f t="shared" si="704"/>
        <x:v>102410</x:v>
      </x:c>
      <x:c r="P3776" s="55">
        <x:f t="shared" si="705"/>
        <x:v>19800</x:v>
      </x:c>
      <x:c r="Q3776" s="55">
        <x:f t="shared" si="706"/>
        <x:v>45242.8046575185</x:v>
      </x:c>
      <x:c r="R3776" s="55">
        <x:f t="shared" si="707"/>
        <x:v>17367.1953424815</x:v>
      </x:c>
      <x:c r="S3776" s="1" t="str">
        <x:f t="shared" si="708"/>
        <x:v>YES</x:v>
      </x:c>
      <x:c r="T3776" s="1">
        <x:f t="shared" si="709"/>
        <x:v>17367.1953424815</x:v>
      </x:c>
    </x:row>
    <x:row r="3777">
      <x:c r="A3777" s="1"/>
      <x:c r="B3777" s="1"/>
      <x:c r="C3777" s="1"/>
      <x:c r="D3777" s="1"/>
      <x:c r="E3777" s="1"/>
      <x:c r="F3777" s="1"/>
      <x:c r="G3777" s="1"/>
      <x:c r="H3777" s="1"/>
      <x:c r="I3777" s="53">
        <x:f t="shared" si="698"/>
        <x:v>5</x:v>
      </x:c>
      <x:c r="J3777" s="53">
        <x:f t="shared" si="699"/>
        <x:v>15</x:v>
      </x:c>
      <x:c r="K3777" s="53">
        <x:f t="shared" si="700"/>
        <x:v>11</x:v>
      </x:c>
      <x:c r="L3777" s="53">
        <x:f t="shared" si="701"/>
        <x:v>31</x:v>
      </x:c>
      <x:c r="M3777" s="54">
        <x:f t="shared" si="702"/>
        <x:v>1943.9436613665048</x:v>
      </x:c>
      <x:c r="N3777" s="54">
        <x:f t="shared" si="703"/>
        <x:v>0.84996087594896164</x:v>
      </x:c>
      <x:c r="O3777" s="55">
        <x:f t="shared" si="704"/>
        <x:v>105110</x:v>
      </x:c>
      <x:c r="P3777" s="55">
        <x:f t="shared" si="705"/>
        <x:v>20680</x:v>
      </x:c>
      <x:c r="Q3777" s="55">
        <x:f t="shared" si="706"/>
        <x:v>46249.021898724037</x:v>
      </x:c>
      <x:c r="R3777" s="55">
        <x:f t="shared" si="707"/>
        <x:v>18180.978101275963</x:v>
      </x:c>
      <x:c r="S3777" s="1" t="str">
        <x:f t="shared" si="708"/>
        <x:v>YES</x:v>
      </x:c>
      <x:c r="T3777" s="1">
        <x:f t="shared" si="709"/>
        <x:v>18180.978101275963</x:v>
      </x:c>
    </x:row>
    <x:row r="3778">
      <x:c r="A3778" s="1"/>
      <x:c r="B3778" s="1"/>
      <x:c r="C3778" s="1"/>
      <x:c r="D3778" s="1"/>
      <x:c r="E3778" s="1"/>
      <x:c r="F3778" s="1"/>
      <x:c r="G3778" s="1"/>
      <x:c r="H3778" s="1"/>
      <x:c r="I3778" s="53">
        <x:f t="shared" si="698"/>
        <x:v>5</x:v>
      </x:c>
      <x:c r="J3778" s="53">
        <x:f t="shared" si="699"/>
        <x:v>15</x:v>
      </x:c>
      <x:c r="K3778" s="53">
        <x:f t="shared" si="700"/>
        <x:v>12</x:v>
      </x:c>
      <x:c r="L3778" s="53">
        <x:f t="shared" si="701"/>
        <x:v>32</x:v>
      </x:c>
      <x:c r="M3778" s="54">
        <x:f t="shared" si="702"/>
        <x:v>2003.2711144945692</x:v>
      </x:c>
      <x:c r="N3778" s="54">
        <x:f t="shared" si="703"/>
        <x:v>0.89116049617678417</x:v>
      </x:c>
      <x:c r="O3778" s="55">
        <x:f t="shared" si="704"/>
        <x:v>107810</x:v>
      </x:c>
      <x:c r="P3778" s="55">
        <x:f t="shared" si="705"/>
        <x:v>21560</x:v>
      </x:c>
      <x:c r="Q3778" s="55">
        <x:f t="shared" si="706"/>
        <x:v>47279.012404419605</x:v>
      </x:c>
      <x:c r="R3778" s="55">
        <x:f t="shared" si="707"/>
        <x:v>18970.987595580395</x:v>
      </x:c>
      <x:c r="S3778" s="1" t="str">
        <x:f t="shared" si="708"/>
        <x:v>YES</x:v>
      </x:c>
      <x:c r="T3778" s="1">
        <x:f t="shared" si="709"/>
        <x:v>18970.987595580395</x:v>
      </x:c>
    </x:row>
    <x:row r="3779">
      <x:c r="A3779" s="1"/>
      <x:c r="B3779" s="1"/>
      <x:c r="C3779" s="1"/>
      <x:c r="D3779" s="1"/>
      <x:c r="E3779" s="1"/>
      <x:c r="F3779" s="1"/>
      <x:c r="G3779" s="1"/>
      <x:c r="H3779" s="1"/>
      <x:c r="I3779" s="53">
        <x:f t="shared" si="698"/>
        <x:v>5</x:v>
      </x:c>
      <x:c r="J3779" s="53">
        <x:f t="shared" si="699"/>
        <x:v>15</x:v>
      </x:c>
      <x:c r="K3779" s="53">
        <x:f t="shared" si="700"/>
        <x:v>13</x:v>
      </x:c>
      <x:c r="L3779" s="53">
        <x:f t="shared" si="701"/>
        <x:v>33</x:v>
      </x:c>
      <x:c r="M3779" s="54">
        <x:f t="shared" si="702"/>
        <x:v>2063.9930852029534</x:v>
      </x:c>
      <x:c r="N3779" s="54">
        <x:f t="shared" si="703"/>
        <x:v>0.93332853139093985</x:v>
      </x:c>
      <x:c r="O3779" s="55">
        <x:f t="shared" si="704"/>
        <x:v>110510</x:v>
      </x:c>
      <x:c r="P3779" s="55">
        <x:f t="shared" si="705"/>
        <x:v>22440</x:v>
      </x:c>
      <x:c r="Q3779" s="55">
        <x:f t="shared" si="706"/>
        <x:v>48333.21328477349</x:v>
      </x:c>
      <x:c r="R3779" s="55">
        <x:f t="shared" si="707"/>
        <x:v>19736.78671522651</x:v>
      </x:c>
      <x:c r="S3779" s="1" t="str">
        <x:f t="shared" si="708"/>
        <x:v>YES</x:v>
      </x:c>
      <x:c r="T3779" s="1">
        <x:f t="shared" si="709"/>
        <x:v>19736.78671522651</x:v>
      </x:c>
    </x:row>
    <x:row r="3780">
      <x:c r="A3780" s="1"/>
      <x:c r="B3780" s="1"/>
      <x:c r="C3780" s="1"/>
      <x:c r="D3780" s="1"/>
      <x:c r="E3780" s="1"/>
      <x:c r="F3780" s="1"/>
      <x:c r="G3780" s="1"/>
      <x:c r="H3780" s="1"/>
      <x:c r="I3780" s="53">
        <x:f t="shared" si="698"/>
        <x:v>5</x:v>
      </x:c>
      <x:c r="J3780" s="53">
        <x:f t="shared" si="699"/>
        <x:v>15</x:v>
      </x:c>
      <x:c r="K3780" s="53">
        <x:f t="shared" si="700"/>
        <x:v>14</x:v>
      </x:c>
      <x:c r="L3780" s="53">
        <x:f t="shared" si="701"/>
        <x:v>34</x:v>
      </x:c>
      <x:c r="M3780" s="54">
        <x:f t="shared" si="702"/>
        <x:v>2126.1351665166148</x:v>
      </x:c>
      <x:c r="N3780" s="54">
        <x:f t="shared" si="703"/>
        <x:v>0.97648275452542699</x:v>
      </x:c>
      <x:c r="O3780" s="55">
        <x:f t="shared" si="704"/>
        <x:v>113210</x:v>
      </x:c>
      <x:c r="P3780" s="55">
        <x:f t="shared" si="705"/>
        <x:v>23320</x:v>
      </x:c>
      <x:c r="Q3780" s="55">
        <x:f t="shared" si="706"/>
        <x:v>49412.068863135675</x:v>
      </x:c>
      <x:c r="R3780" s="55">
        <x:f t="shared" si="707"/>
        <x:v>20477.931136864325</x:v>
      </x:c>
      <x:c r="S3780" s="1" t="str">
        <x:f t="shared" si="708"/>
        <x:v>YES</x:v>
      </x:c>
      <x:c r="T3780" s="1">
        <x:f t="shared" si="709"/>
        <x:v>20477.931136864325</x:v>
      </x:c>
    </x:row>
    <x:row r="3781">
      <x:c r="A3781" s="1"/>
      <x:c r="B3781" s="1"/>
      <x:c r="C3781" s="1"/>
      <x:c r="D3781" s="1"/>
      <x:c r="E3781" s="1"/>
      <x:c r="F3781" s="1"/>
      <x:c r="G3781" s="1"/>
      <x:c r="H3781" s="1"/>
      <x:c r="I3781" s="53">
        <x:f t="shared" si="698"/>
        <x:v>5</x:v>
      </x:c>
      <x:c r="J3781" s="53">
        <x:f t="shared" si="699"/>
        <x:v>15</x:v>
      </x:c>
      <x:c r="K3781" s="53">
        <x:f t="shared" si="700"/>
        <x:v>15</x:v>
      </x:c>
      <x:c r="L3781" s="53">
        <x:f t="shared" si="701"/>
        <x:v>35</x:v>
      </x:c>
      <x:c r="M3781" s="54">
        <x:f t="shared" si="702"/>
        <x:v>2189.723373392761</x:v>
      </x:c>
      <x:c r="N3781" s="54">
        <x:f t="shared" si="703"/>
        <x:v>1.0206412315227507</x:v>
      </x:c>
      <x:c r="O3781" s="55">
        <x:f t="shared" si="704"/>
        <x:v>115910</x:v>
      </x:c>
      <x:c r="P3781" s="55">
        <x:f t="shared" si="705"/>
        <x:v>24200</x:v>
      </x:c>
      <x:c r="Q3781" s="55">
        <x:f t="shared" si="706"/>
        <x:v>50516.030788068761</x:v>
      </x:c>
      <x:c r="R3781" s="55">
        <x:f t="shared" si="707"/>
        <x:v>21193.969211931239</x:v>
      </x:c>
      <x:c r="S3781" s="1" t="str">
        <x:f t="shared" si="708"/>
        <x:v>YES</x:v>
      </x:c>
      <x:c r="T3781" s="1">
        <x:f t="shared" si="709"/>
        <x:v>21193.969211931239</x:v>
      </x:c>
    </x:row>
    <x:row r="3782">
      <x:c r="A3782" s="1"/>
      <x:c r="B3782" s="1"/>
      <x:c r="C3782" s="1"/>
      <x:c r="D3782" s="1"/>
      <x:c r="E3782" s="1"/>
      <x:c r="F3782" s="1"/>
      <x:c r="G3782" s="1"/>
      <x:c r="H3782" s="1"/>
      <x:c r="I3782" s="53">
        <x:f t="shared" si="698"/>
        <x:v>5</x:v>
      </x:c>
      <x:c r="J3782" s="53">
        <x:f t="shared" si="699"/>
        <x:v>15</x:v>
      </x:c>
      <x:c r="K3782" s="53">
        <x:f t="shared" si="700"/>
        <x:v>16</x:v>
      </x:c>
      <x:c r="L3782" s="53">
        <x:f t="shared" si="701"/>
        <x:v>36</x:v>
      </x:c>
      <x:c r="M3782" s="54">
        <x:f t="shared" si="702"/>
        <x:v>2254.7841492702501</x:v>
      </x:c>
      <x:c r="N3782" s="54">
        <x:f t="shared" si="703"/>
        <x:v>1.065822325882118</x:v>
      </x:c>
      <x:c r="O3782" s="55">
        <x:f t="shared" si="704"/>
        <x:v>118610</x:v>
      </x:c>
      <x:c r="P3782" s="55">
        <x:f t="shared" si="705"/>
        <x:v>25080</x:v>
      </x:c>
      <x:c r="Q3782" s="55">
        <x:f t="shared" si="706"/>
        <x:v>51645.558147052951</x:v>
      </x:c>
      <x:c r="R3782" s="55">
        <x:f t="shared" si="707"/>
        <x:v>21884.441852947049</x:v>
      </x:c>
      <x:c r="S3782" s="1" t="str">
        <x:f t="shared" si="708"/>
        <x:v>YES</x:v>
      </x:c>
      <x:c r="T3782" s="1">
        <x:f t="shared" si="709"/>
        <x:v>21884.441852947049</x:v>
      </x:c>
    </x:row>
    <x:row r="3783">
      <x:c r="A3783" s="1"/>
      <x:c r="B3783" s="1"/>
      <x:c r="C3783" s="1"/>
      <x:c r="D3783" s="1"/>
      <x:c r="E3783" s="1"/>
      <x:c r="F3783" s="1"/>
      <x:c r="G3783" s="1"/>
      <x:c r="H3783" s="1"/>
      <x:c r="I3783" s="53">
        <x:f t="shared" si="698"/>
        <x:v>5</x:v>
      </x:c>
      <x:c r="J3783" s="53">
        <x:f t="shared" si="699"/>
        <x:v>15</x:v>
      </x:c>
      <x:c r="K3783" s="53">
        <x:f t="shared" si="700"/>
        <x:v>17</x:v>
      </x:c>
      <x:c r="L3783" s="53">
        <x:f t="shared" si="701"/>
        <x:v>37</x:v>
      </x:c>
      <x:c r="M3783" s="54">
        <x:f t="shared" si="702"/>
        <x:v>2321.3443727167905</x:v>
      </x:c>
      <x:c r="N3783" s="54">
        <x:f t="shared" si="703"/>
        <x:v>1.1120447032755489</x:v>
      </x:c>
      <x:c r="O3783" s="55">
        <x:f t="shared" si="704"/>
        <x:v>121310</x:v>
      </x:c>
      <x:c r="P3783" s="55">
        <x:f t="shared" si="705"/>
        <x:v>25960</x:v>
      </x:c>
      <x:c r="Q3783" s="55">
        <x:f t="shared" si="706"/>
        <x:v>52801.117581888728</x:v>
      </x:c>
      <x:c r="R3783" s="55">
        <x:f t="shared" si="707"/>
        <x:v>22548.882418111272</x:v>
      </x:c>
      <x:c r="S3783" s="1" t="str">
        <x:f t="shared" si="708"/>
        <x:v>YES</x:v>
      </x:c>
      <x:c r="T3783" s="1">
        <x:f t="shared" si="709"/>
        <x:v>22548.882418111272</x:v>
      </x:c>
    </x:row>
    <x:row r="3784">
      <x:c r="A3784" s="1"/>
      <x:c r="B3784" s="1"/>
      <x:c r="C3784" s="1"/>
      <x:c r="D3784" s="1"/>
      <x:c r="E3784" s="1"/>
      <x:c r="F3784" s="1"/>
      <x:c r="G3784" s="1"/>
      <x:c r="H3784" s="1"/>
      <x:c r="I3784" s="53">
        <x:f t="shared" si="698"/>
        <x:v>5</x:v>
      </x:c>
      <x:c r="J3784" s="53">
        <x:f t="shared" si="699"/>
        <x:v>15</x:v>
      </x:c>
      <x:c r="K3784" s="53">
        <x:f t="shared" si="700"/>
        <x:v>18</x:v>
      </x:c>
      <x:c r="L3784" s="53">
        <x:f t="shared" si="701"/>
        <x:v>38</x:v>
      </x:c>
      <x:c r="M3784" s="54">
        <x:f t="shared" si="702"/>
        <x:v>2389.4313641753779</x:v>
      </x:c>
      <x:c r="N3784" s="54">
        <x:f t="shared" si="703"/>
        <x:v>1.1593273362329013</x:v>
      </x:c>
      <x:c r="O3784" s="55">
        <x:f t="shared" si="704"/>
        <x:v>124010</x:v>
      </x:c>
      <x:c r="P3784" s="55">
        <x:f t="shared" si="705"/>
        <x:v>26840</x:v>
      </x:c>
      <x:c r="Q3784" s="55">
        <x:f t="shared" si="706"/>
        <x:v>53983.183405822536</x:v>
      </x:c>
      <x:c r="R3784" s="55">
        <x:f t="shared" si="707"/>
        <x:v>23186.816594177464</x:v>
      </x:c>
      <x:c r="S3784" s="1" t="str">
        <x:f t="shared" si="708"/>
        <x:v>YES</x:v>
      </x:c>
      <x:c r="T3784" s="1">
        <x:f t="shared" si="709"/>
        <x:v>23186.816594177464</x:v>
      </x:c>
    </x:row>
    <x:row r="3785">
      <x:c r="A3785" s="1"/>
      <x:c r="B3785" s="1"/>
      <x:c r="C3785" s="1"/>
      <x:c r="D3785" s="1"/>
      <x:c r="E3785" s="1"/>
      <x:c r="F3785" s="1"/>
      <x:c r="G3785" s="1"/>
      <x:c r="H3785" s="1"/>
      <x:c r="I3785" s="53">
        <x:f t="shared" si="698"/>
        <x:v>5</x:v>
      </x:c>
      <x:c r="J3785" s="53">
        <x:f t="shared" si="699"/>
        <x:v>15</x:v>
      </x:c>
      <x:c r="K3785" s="53">
        <x:f t="shared" si="700"/>
        <x:v>19</x:v>
      </x:c>
      <x:c r="L3785" s="53">
        <x:f t="shared" si="701"/>
        <x:v>39</x:v>
      </x:c>
      <x:c r="M3785" s="54">
        <x:f t="shared" si="702"/>
        <x:v>2459.0728928113995</x:v>
      </x:c>
      <x:c r="N3785" s="54">
        <x:f t="shared" si="703"/>
        <x:v>1.2076895088968052</x:v>
      </x:c>
      <x:c r="O3785" s="55">
        <x:f t="shared" si="704"/>
        <x:v>126710</x:v>
      </x:c>
      <x:c r="P3785" s="55">
        <x:f t="shared" si="705"/>
        <x:v>27720</x:v>
      </x:c>
      <x:c r="Q3785" s="55">
        <x:f t="shared" si="706"/>
        <x:v>55192.237722420134</x:v>
      </x:c>
      <x:c r="R3785" s="55">
        <x:f t="shared" si="707"/>
        <x:v>23797.762277579866</x:v>
      </x:c>
      <x:c r="S3785" s="1" t="str">
        <x:f t="shared" si="708"/>
        <x:v>YES</x:v>
      </x:c>
      <x:c r="T3785" s="1">
        <x:f t="shared" si="709"/>
        <x:v>23797.762277579866</x:v>
      </x:c>
    </x:row>
    <x:row r="3786">
      <x:c r="A3786" s="1"/>
      <x:c r="B3786" s="1"/>
      <x:c r="C3786" s="1"/>
      <x:c r="D3786" s="1"/>
      <x:c r="E3786" s="1"/>
      <x:c r="F3786" s="1"/>
      <x:c r="G3786" s="1"/>
      <x:c r="H3786" s="1"/>
      <x:c r="I3786" s="53">
        <x:f t="shared" si="698"/>
        <x:v>5</x:v>
      </x:c>
      <x:c r="J3786" s="53">
        <x:f t="shared" si="699"/>
        <x:v>15</x:v>
      </x:c>
      <x:c r="K3786" s="53">
        <x:f t="shared" si="700"/>
        <x:v>20</x:v>
      </x:c>
      <x:c r="L3786" s="53">
        <x:f t="shared" si="701"/>
        <x:v>40</x:v>
      </x:c>
      <x:c r="M3786" s="54">
        <x:f t="shared" si="702"/>
        <x:v>2530.2971834618766</x:v>
      </x:c>
      <x:c r="N3786" s="54">
        <x:f t="shared" si="703"/>
        <x:v>1.2571508218485254</x:v>
      </x:c>
      <x:c r="O3786" s="55">
        <x:f t="shared" si="704"/>
        <x:v>129410</x:v>
      </x:c>
      <x:c r="P3786" s="55">
        <x:f t="shared" si="705"/>
        <x:v>28600</x:v>
      </x:c>
      <x:c r="Q3786" s="55">
        <x:f t="shared" si="706"/>
        <x:v>56428.770546213134</x:v>
      </x:c>
      <x:c r="R3786" s="55">
        <x:f t="shared" si="707"/>
        <x:v>24381.229453786866</x:v>
      </x:c>
      <x:c r="S3786" s="1" t="str">
        <x:f t="shared" si="708"/>
        <x:v>YES</x:v>
      </x:c>
      <x:c r="T3786" s="1">
        <x:f t="shared" si="709"/>
        <x:v>24381.229453786866</x:v>
      </x:c>
    </x:row>
    <x:row r="3787">
      <x:c r="A3787" s="1"/>
      <x:c r="B3787" s="1"/>
      <x:c r="C3787" s="1"/>
      <x:c r="D3787" s="1"/>
      <x:c r="E3787" s="1"/>
      <x:c r="F3787" s="1"/>
      <x:c r="G3787" s="1"/>
      <x:c r="H3787" s="1"/>
      <x:c r="I3787" s="53">
        <x:f t="shared" si="698"/>
        <x:v>5</x:v>
      </x:c>
      <x:c r="J3787" s="53">
        <x:f t="shared" si="699"/>
        <x:v>15</x:v>
      </x:c>
      <x:c r="K3787" s="53">
        <x:f t="shared" si="700"/>
        <x:v>21</x:v>
      </x:c>
      <x:c r="L3787" s="53">
        <x:f t="shared" si="701"/>
        <x:v>41</x:v>
      </x:c>
      <x:c r="M3787" s="54">
        <x:f t="shared" si="702"/>
        <x:v>2603.1329236883203</x:v>
      </x:c>
      <x:c r="N3787" s="54">
        <x:f t="shared" si="703"/>
        <x:v>1.3077311970057779</x:v>
      </x:c>
      <x:c r="O3787" s="55">
        <x:f t="shared" si="704"/>
        <x:v>132110</x:v>
      </x:c>
      <x:c r="P3787" s="55">
        <x:f t="shared" si="705"/>
        <x:v>29480</x:v>
      </x:c>
      <x:c r="Q3787" s="55">
        <x:f t="shared" si="706"/>
        <x:v>57693.279925144452</x:v>
      </x:c>
      <x:c r="R3787" s="55">
        <x:f t="shared" si="707"/>
        <x:v>24936.720074855548</x:v>
      </x:c>
      <x:c r="S3787" s="1" t="str">
        <x:f t="shared" si="708"/>
        <x:v>YES</x:v>
      </x:c>
      <x:c r="T3787" s="1">
        <x:f t="shared" si="709"/>
        <x:v>24936.720074855548</x:v>
      </x:c>
    </x:row>
    <x:row r="3788">
      <x:c r="A3788" s="1"/>
      <x:c r="B3788" s="1"/>
      <x:c r="C3788" s="1"/>
      <x:c r="D3788" s="1"/>
      <x:c r="E3788" s="1"/>
      <x:c r="F3788" s="1"/>
      <x:c r="G3788" s="1"/>
      <x:c r="H3788" s="1"/>
      <x:c r="I3788" s="53">
        <x:f t="shared" si="698"/>
        <x:v>5</x:v>
      </x:c>
      <x:c r="J3788" s="53">
        <x:f t="shared" si="699"/>
        <x:v>15</x:v>
      </x:c>
      <x:c r="K3788" s="53">
        <x:f t="shared" si="700"/>
        <x:v>22</x:v>
      </x:c>
      <x:c r="L3788" s="53">
        <x:f t="shared" si="701"/>
        <x:v>42</x:v>
      </x:c>
      <x:c r="M3788" s="54">
        <x:f t="shared" si="702"/>
        <x:v>2677.6092709347167</x:v>
      </x:c>
      <x:c r="N3788" s="54">
        <x:f t="shared" si="703"/>
        <x:v>1.3594508825935532</x:v>
      </x:c>
      <x:c r="O3788" s="55">
        <x:f t="shared" si="704"/>
        <x:v>134810</x:v>
      </x:c>
      <x:c r="P3788" s="55">
        <x:f t="shared" si="705"/>
        <x:v>30360</x:v>
      </x:c>
      <x:c r="Q3788" s="55">
        <x:f t="shared" si="706"/>
        <x:v>58986.272064838835</x:v>
      </x:c>
      <x:c r="R3788" s="55">
        <x:f t="shared" si="707"/>
        <x:v>25463.727935161165</x:v>
      </x:c>
      <x:c r="S3788" s="1" t="str">
        <x:f t="shared" si="708"/>
        <x:v>YES</x:v>
      </x:c>
      <x:c r="T3788" s="1">
        <x:f t="shared" si="709"/>
        <x:v>25463.727935161165</x:v>
      </x:c>
    </x:row>
    <x:row r="3789">
      <x:c r="A3789" s="1"/>
      <x:c r="B3789" s="1"/>
      <x:c r="C3789" s="1"/>
      <x:c r="D3789" s="1"/>
      <x:c r="E3789" s="1"/>
      <x:c r="F3789" s="1"/>
      <x:c r="G3789" s="1"/>
      <x:c r="H3789" s="1"/>
      <x:c r="I3789" s="53">
        <x:f t="shared" si="698"/>
        <x:v>5</x:v>
      </x:c>
      <x:c r="J3789" s="53">
        <x:f t="shared" si="699"/>
        <x:v>15</x:v>
      </x:c>
      <x:c r="K3789" s="53">
        <x:f t="shared" si="700"/>
        <x:v>23</x:v>
      </x:c>
      <x:c r="L3789" s="53">
        <x:f t="shared" si="701"/>
        <x:v>43</x:v>
      </x:c>
      <x:c r="M3789" s="54">
        <x:f t="shared" si="702"/>
        <x:v>2753.7558597921529</x:v>
      </x:c>
      <x:c r="N3789" s="54">
        <x:f t="shared" si="703"/>
        <x:v>1.4123304581889951</x:v>
      </x:c>
      <x:c r="O3789" s="55">
        <x:f t="shared" si="704"/>
        <x:v>137510</x:v>
      </x:c>
      <x:c r="P3789" s="55">
        <x:f t="shared" si="705"/>
        <x:v>31240</x:v>
      </x:c>
      <x:c r="Q3789" s="55">
        <x:f t="shared" si="706"/>
        <x:v>60308.261454724874</x:v>
      </x:c>
      <x:c r="R3789" s="55">
        <x:f t="shared" si="707"/>
        <x:v>25961.738545275126</x:v>
      </x:c>
      <x:c r="S3789" s="1" t="str">
        <x:f t="shared" si="708"/>
        <x:v>YES</x:v>
      </x:c>
      <x:c r="T3789" s="1">
        <x:f t="shared" si="709"/>
        <x:v>25961.738545275126</x:v>
      </x:c>
    </x:row>
    <x:row r="3790">
      <x:c r="A3790" s="1"/>
      <x:c r="B3790" s="1"/>
      <x:c r="C3790" s="1"/>
      <x:c r="D3790" s="1"/>
      <x:c r="E3790" s="1"/>
      <x:c r="F3790" s="1"/>
      <x:c r="G3790" s="1"/>
      <x:c r="H3790" s="1"/>
      <x:c r="I3790" s="53">
        <x:f t="shared" si="698"/>
        <x:v>5</x:v>
      </x:c>
      <x:c r="J3790" s="53">
        <x:f t="shared" si="699"/>
        <x:v>15</x:v>
      </x:c>
      <x:c r="K3790" s="53">
        <x:f t="shared" si="700"/>
        <x:v>24</x:v>
      </x:c>
      <x:c r="L3790" s="53">
        <x:f t="shared" si="701"/>
        <x:v>44</x:v>
      </x:c>
      <x:c r="M3790" s="54">
        <x:f t="shared" si="702"/>
        <x:v>2831.6028093716486</x:v>
      </x:c>
      <x:c r="N3790" s="54">
        <x:f t="shared" si="703"/>
        <x:v>1.4663908398414227</x:v>
      </x:c>
      <x:c r="O3790" s="55">
        <x:f t="shared" si="704"/>
        <x:v>140210</x:v>
      </x:c>
      <x:c r="P3790" s="55">
        <x:f t="shared" si="705"/>
        <x:v>32120</x:v>
      </x:c>
      <x:c r="Q3790" s="55">
        <x:f t="shared" si="706"/>
        <x:v>61659.770996035564</x:v>
      </x:c>
      <x:c r="R3790" s="55">
        <x:f t="shared" si="707"/>
        <x:v>26430.229003964436</x:v>
      </x:c>
      <x:c r="S3790" s="1" t="str">
        <x:f t="shared" si="708"/>
        <x:v>YES</x:v>
      </x:c>
      <x:c r="T3790" s="1">
        <x:f t="shared" si="709"/>
        <x:v>26430.229003964436</x:v>
      </x:c>
    </x:row>
    <x:row r="3791">
      <x:c r="A3791" s="1"/>
      <x:c r="B3791" s="1"/>
      <x:c r="C3791" s="1"/>
      <x:c r="D3791" s="1"/>
      <x:c r="E3791" s="1"/>
      <x:c r="F3791" s="1"/>
      <x:c r="G3791" s="1"/>
      <x:c r="H3791" s="1"/>
      <x:c r="I3791" s="53">
        <x:f t="shared" si="698"/>
        <x:v>5</x:v>
      </x:c>
      <x:c r="J3791" s="53">
        <x:f t="shared" si="699"/>
        <x:v>15</x:v>
      </x:c>
      <x:c r="K3791" s="53">
        <x:f t="shared" si="700"/>
        <x:v>25</x:v>
      </x:c>
      <x:c r="L3791" s="53">
        <x:f t="shared" si="701"/>
        <x:v>45</x:v>
      </x:c>
      <x:c r="M3791" s="54">
        <x:f t="shared" si="702"/>
        <x:v>2911.1807307867466</x:v>
      </x:c>
      <x:c r="N3791" s="54">
        <x:f t="shared" si="703"/>
        <x:v>1.521653285268574</x:v>
      </x:c>
      <x:c r="O3791" s="55">
        <x:f t="shared" si="704"/>
        <x:v>142910</x:v>
      </x:c>
      <x:c r="P3791" s="55">
        <x:f t="shared" si="705"/>
        <x:v>33000</x:v>
      </x:c>
      <x:c r="Q3791" s="55">
        <x:f t="shared" si="706"/>
        <x:v>63041.332131714349</x:v>
      </x:c>
      <x:c r="R3791" s="55">
        <x:f t="shared" si="707"/>
        <x:v>26868.667868285651</x:v>
      </x:c>
      <x:c r="S3791" s="1" t="str">
        <x:f t="shared" si="708"/>
        <x:v>YES</x:v>
      </x:c>
      <x:c r="T3791" s="1">
        <x:f t="shared" si="709"/>
        <x:v>26868.667868285651</x:v>
      </x:c>
    </x:row>
    <x:row r="3792">
      <x:c r="A3792" s="1"/>
      <x:c r="B3792" s="1"/>
      <x:c r="C3792" s="1"/>
      <x:c r="D3792" s="1"/>
      <x:c r="E3792" s="1"/>
      <x:c r="F3792" s="1"/>
      <x:c r="G3792" s="1"/>
      <x:c r="H3792" s="1"/>
      <x:c r="I3792" s="53">
        <x:f t="shared" si="698"/>
        <x:v>5</x:v>
      </x:c>
      <x:c r="J3792" s="53">
        <x:f t="shared" si="699"/>
        <x:v>15</x:v>
      </x:c>
      <x:c r="K3792" s="53">
        <x:f t="shared" si="700"/>
        <x:v>26</x:v>
      </x:c>
      <x:c r="L3792" s="53">
        <x:f t="shared" si="701"/>
        <x:v>46</x:v>
      </x:c>
      <x:c r="M3792" s="54">
        <x:f t="shared" si="702"/>
        <x:v>2992.5207347474643</x:v>
      </x:c>
      <x:c r="N3792" s="54">
        <x:f t="shared" si="703"/>
        <x:v>1.5781393991301835</x:v>
      </x:c>
      <x:c r="O3792" s="55">
        <x:f t="shared" si="704"/>
        <x:v>145610</x:v>
      </x:c>
      <x:c r="P3792" s="55">
        <x:f t="shared" si="705"/>
        <x:v>33880</x:v>
      </x:c>
      <x:c r="Q3792" s="55">
        <x:f t="shared" si="706"/>
        <x:v>64453.484978254586</x:v>
      </x:c>
      <x:c r="R3792" s="55">
        <x:f t="shared" si="707"/>
        <x:v>27276.515021745414</x:v>
      </x:c>
      <x:c r="S3792" s="1" t="str">
        <x:f t="shared" si="708"/>
        <x:v>YES</x:v>
      </x:c>
      <x:c r="T3792" s="1">
        <x:f t="shared" si="709"/>
        <x:v>27276.515021745414</x:v>
      </x:c>
    </x:row>
    <x:row r="3793">
      <x:c r="A3793" s="1"/>
      <x:c r="B3793" s="1"/>
      <x:c r="C3793" s="1"/>
      <x:c r="D3793" s="1"/>
      <x:c r="E3793" s="1"/>
      <x:c r="F3793" s="1"/>
      <x:c r="G3793" s="1"/>
      <x:c r="H3793" s="1"/>
      <x:c r="I3793" s="53">
        <x:f t="shared" si="698"/>
        <x:v>5</x:v>
      </x:c>
      <x:c r="J3793" s="53">
        <x:f t="shared" si="699"/>
        <x:v>15</x:v>
      </x:c>
      <x:c r="K3793" s="53">
        <x:f t="shared" si="700"/>
        <x:v>27</x:v>
      </x:c>
      <x:c r="L3793" s="53">
        <x:f t="shared" si="701"/>
        <x:v>47</x:v>
      </x:c>
      <x:c r="M3793" s="54">
        <x:f t="shared" si="702"/>
        <x:v>3075.6544392672208</x:v>
      </x:c>
      <x:c r="N3793" s="54">
        <x:f t="shared" si="703"/>
        <x:v>1.6358711383800144</x:v>
      </x:c>
      <x:c r="O3793" s="55">
        <x:f t="shared" si="704"/>
        <x:v>148310</x:v>
      </x:c>
      <x:c r="P3793" s="55">
        <x:f t="shared" si="705"/>
        <x:v>34760</x:v>
      </x:c>
      <x:c r="Q3793" s="55">
        <x:f t="shared" si="706"/>
        <x:v>65896.778459500361</x:v>
      </x:c>
      <x:c r="R3793" s="55">
        <x:f t="shared" si="707"/>
        <x:v>27653.221540499639</x:v>
      </x:c>
      <x:c r="S3793" s="1" t="str">
        <x:f t="shared" si="708"/>
        <x:v>YES</x:v>
      </x:c>
      <x:c r="T3793" s="1">
        <x:f t="shared" si="709"/>
        <x:v>27653.221540499639</x:v>
      </x:c>
    </x:row>
    <x:row r="3794">
      <x:c r="A3794" s="1"/>
      <x:c r="B3794" s="1"/>
      <x:c r="C3794" s="1"/>
      <x:c r="D3794" s="1"/>
      <x:c r="E3794" s="1"/>
      <x:c r="F3794" s="1"/>
      <x:c r="G3794" s="1"/>
      <x:c r="H3794" s="1"/>
      <x:c r="I3794" s="53">
        <x:f t="shared" si="698"/>
        <x:v>5</x:v>
      </x:c>
      <x:c r="J3794" s="53">
        <x:f t="shared" si="699"/>
        <x:v>15</x:v>
      </x:c>
      <x:c r="K3794" s="53">
        <x:f t="shared" si="700"/>
        <x:v>28</x:v>
      </x:c>
      <x:c r="L3794" s="53">
        <x:f t="shared" si="701"/>
        <x:v>48</x:v>
      </x:c>
      <x:c r="M3794" s="54">
        <x:f t="shared" si="702"/>
        <x:v>3160.6139774843746</x:v>
      </x:c>
      <x:c r="N3794" s="54">
        <x:f t="shared" si="703"/>
        <x:v>1.6948708176974823</x:v>
      </x:c>
      <x:c r="O3794" s="55">
        <x:f t="shared" si="704"/>
        <x:v>151010</x:v>
      </x:c>
      <x:c r="P3794" s="55">
        <x:f t="shared" si="705"/>
        <x:v>35640</x:v>
      </x:c>
      <x:c r="Q3794" s="55">
        <x:f t="shared" si="706"/>
        <x:v>67371.77044243706</x:v>
      </x:c>
      <x:c r="R3794" s="55">
        <x:f t="shared" si="707"/>
        <x:v>27998.22955756294</x:v>
      </x:c>
      <x:c r="S3794" s="1" t="str">
        <x:f t="shared" si="708"/>
        <x:v>YES</x:v>
      </x:c>
      <x:c r="T3794" s="1">
        <x:f t="shared" si="709"/>
        <x:v>27998.22955756294</x:v>
      </x:c>
    </x:row>
    <x:row r="3795">
      <x:c r="A3795" s="1"/>
      <x:c r="B3795" s="1"/>
      <x:c r="C3795" s="1"/>
      <x:c r="D3795" s="1"/>
      <x:c r="E3795" s="1"/>
      <x:c r="F3795" s="1"/>
      <x:c r="G3795" s="1"/>
      <x:c r="H3795" s="1"/>
      <x:c r="I3795" s="53">
        <x:f t="shared" si="698"/>
        <x:v>5</x:v>
      </x:c>
      <x:c r="J3795" s="53">
        <x:f t="shared" si="699"/>
        <x:v>15</x:v>
      </x:c>
      <x:c r="K3795" s="53">
        <x:f t="shared" si="700"/>
        <x:v>29</x:v>
      </x:c>
      <x:c r="L3795" s="53">
        <x:f t="shared" si="701"/>
        <x:v>49</x:v>
      </x:c>
      <x:c r="M3795" s="54">
        <x:f t="shared" si="702"/>
        <x:v>3247.4320056000279</x:v>
      </x:c>
      <x:c r="N3795" s="54">
        <x:f t="shared" si="703"/>
        <x:v>1.7551611150000193</x:v>
      </x:c>
      <x:c r="O3795" s="55">
        <x:f t="shared" si="704"/>
        <x:v>153710</x:v>
      </x:c>
      <x:c r="P3795" s="55">
        <x:f t="shared" si="705"/>
        <x:v>36520</x:v>
      </x:c>
      <x:c r="Q3795" s="55">
        <x:f t="shared" si="706"/>
        <x:v>68879.02787500048</x:v>
      </x:c>
      <x:c r="R3795" s="55">
        <x:f t="shared" si="707"/>
        <x:v>28310.97212499952</x:v>
      </x:c>
      <x:c r="S3795" s="1" t="str">
        <x:f t="shared" si="708"/>
        <x:v>YES</x:v>
      </x:c>
      <x:c r="T3795" s="1">
        <x:f t="shared" si="709"/>
        <x:v>28310.97212499952</x:v>
      </x:c>
    </x:row>
    <x:row r="3796">
      <x:c r="A3796" s="1"/>
      <x:c r="B3796" s="1"/>
      <x:c r="C3796" s="1"/>
      <x:c r="D3796" s="1"/>
      <x:c r="E3796" s="1"/>
      <x:c r="F3796" s="1"/>
      <x:c r="G3796" s="1"/>
      <x:c r="H3796" s="1"/>
      <x:c r="I3796" s="53">
        <x:f t="shared" si="698"/>
        <x:v>5</x:v>
      </x:c>
      <x:c r="J3796" s="53">
        <x:f t="shared" si="699"/>
        <x:v>15</x:v>
      </x:c>
      <x:c r="K3796" s="53">
        <x:f t="shared" si="700"/>
        <x:v>30</x:v>
      </x:c>
      <x:c r="L3796" s="53">
        <x:f t="shared" si="701"/>
        <x:v>50</x:v>
      </x:c>
      <x:c r="M3796" s="54">
        <x:f t="shared" si="702"/>
        <x:v>3336.141710933799</x:v>
      </x:c>
      <x:c r="N3796" s="54">
        <x:f t="shared" si="703"/>
        <x:v>1.8167650770373605</x:v>
      </x:c>
      <x:c r="O3796" s="55">
        <x:f t="shared" si="704"/>
        <x:v>156410</x:v>
      </x:c>
      <x:c r="P3796" s="55">
        <x:f t="shared" si="705"/>
        <x:v>37400</x:v>
      </x:c>
      <x:c r="Q3796" s="55">
        <x:f t="shared" si="706"/>
        <x:v>70419.126925934019</x:v>
      </x:c>
      <x:c r="R3796" s="55">
        <x:f t="shared" si="707"/>
        <x:v>28590.873074065981</x:v>
      </x:c>
      <x:c r="S3796" s="1" t="str">
        <x:f t="shared" si="708"/>
        <x:v>YES</x:v>
      </x:c>
      <x:c r="T3796" s="1">
        <x:f t="shared" si="709"/>
        <x:v>28590.873074065981</x:v>
      </x:c>
    </x:row>
    <x:row r="3797">
      <x:c r="A3797" s="1"/>
      <x:c r="B3797" s="1"/>
      <x:c r="C3797" s="1"/>
      <x:c r="D3797" s="1"/>
      <x:c r="E3797" s="1"/>
      <x:c r="F3797" s="1"/>
      <x:c r="G3797" s="1"/>
      <x:c r="H3797" s="1"/>
      <x:c r="I3797" s="53">
        <x:f t="shared" si="698"/>
        <x:v>5</x:v>
      </x:c>
      <x:c r="J3797" s="53">
        <x:f t="shared" si="699"/>
        <x:v>16</x:v>
      </x:c>
      <x:c r="K3797" s="53">
        <x:f t="shared" si="700"/>
        <x:v>0</x:v>
      </x:c>
      <x:c r="L3797" s="53">
        <x:f t="shared" si="701"/>
        <x:v>21</x:v>
      </x:c>
      <x:c r="M3797" s="54">
        <x:f t="shared" si="702"/>
        <x:v>1437.2921979170706</x:v>
      </x:c>
      <x:c r="N3797" s="54">
        <x:f t="shared" si="703"/>
        <x:v>0.49811958188685457</x:v>
      </x:c>
      <x:c r="O3797" s="55">
        <x:f t="shared" si="704"/>
        <x:v>77504</x:v>
      </x:c>
      <x:c r="P3797" s="55">
        <x:f t="shared" si="705"/>
        <x:v>11440</x:v>
      </x:c>
      <x:c r="Q3797" s="55">
        <x:f t="shared" si="706"/>
        <x:v>37452.989547171361</x:v>
      </x:c>
      <x:c r="R3797" s="55">
        <x:f t="shared" si="707"/>
        <x:v>8611.0104528286392</x:v>
      </x:c>
      <x:c r="S3797" s="1" t="str">
        <x:f t="shared" si="708"/>
        <x:v>YES</x:v>
      </x:c>
      <x:c r="T3797" s="1">
        <x:f t="shared" si="709"/>
        <x:v>8611.0104528286392</x:v>
      </x:c>
    </x:row>
    <x:row r="3798">
      <x:c r="A3798" s="1"/>
      <x:c r="B3798" s="1"/>
      <x:c r="C3798" s="1"/>
      <x:c r="D3798" s="1"/>
      <x:c r="E3798" s="1"/>
      <x:c r="F3798" s="1"/>
      <x:c r="G3798" s="1"/>
      <x:c r="H3798" s="1"/>
      <x:c r="I3798" s="53">
        <x:f t="shared" si="698"/>
        <x:v>5</x:v>
      </x:c>
      <x:c r="J3798" s="53">
        <x:f t="shared" si="699"/>
        <x:v>16</x:v>
      </x:c>
      <x:c r="K3798" s="53">
        <x:f t="shared" si="700"/>
        <x:v>1</x:v>
      </x:c>
      <x:c r="L3798" s="53">
        <x:f t="shared" si="701"/>
        <x:v>22</x:v>
      </x:c>
      <x:c r="M3798" s="54">
        <x:f t="shared" si="702"/>
        <x:v>1482.8546979170706</x:v>
      </x:c>
      <x:c r="N3798" s="54">
        <x:f t="shared" si="703"/>
        <x:v>0.52976020688685455</x:v>
      </x:c>
      <x:c r="O3798" s="55">
        <x:f t="shared" si="704"/>
        <x:v>80204</x:v>
      </x:c>
      <x:c r="P3798" s="55">
        <x:f t="shared" si="705"/>
        <x:v>12320</x:v>
      </x:c>
      <x:c r="Q3798" s="55">
        <x:f t="shared" si="706"/>
        <x:v>38244.005172171361</x:v>
      </x:c>
      <x:c r="R3798" s="55">
        <x:f t="shared" si="707"/>
        <x:v>9639.9948278286392</x:v>
      </x:c>
      <x:c r="S3798" s="1" t="str">
        <x:f t="shared" si="708"/>
        <x:v>YES</x:v>
      </x:c>
      <x:c r="T3798" s="1">
        <x:f t="shared" si="709"/>
        <x:v>9639.9948278286392</x:v>
      </x:c>
    </x:row>
    <x:row r="3799">
      <x:c r="A3799" s="1"/>
      <x:c r="B3799" s="1"/>
      <x:c r="C3799" s="1"/>
      <x:c r="D3799" s="1"/>
      <x:c r="E3799" s="1"/>
      <x:c r="F3799" s="1"/>
      <x:c r="G3799" s="1"/>
      <x:c r="H3799" s="1"/>
      <x:c r="I3799" s="53">
        <x:f t="shared" si="698"/>
        <x:v>5</x:v>
      </x:c>
      <x:c r="J3799" s="53">
        <x:f t="shared" si="699"/>
        <x:v>16</x:v>
      </x:c>
      <x:c r="K3799" s="53">
        <x:f t="shared" si="700"/>
        <x:v>2</x:v>
      </x:c>
      <x:c r="L3799" s="53">
        <x:f t="shared" si="701"/>
        <x:v>23</x:v>
      </x:c>
      <x:c r="M3799" s="54">
        <x:f t="shared" si="702"/>
        <x:v>1529.5562604170705</x:v>
      </x:c>
      <x:c r="N3799" s="54">
        <x:f t="shared" si="703"/>
        <x:v>0.56219184751185447</x:v>
      </x:c>
      <x:c r="O3799" s="55">
        <x:f t="shared" si="704"/>
        <x:v>82904</x:v>
      </x:c>
      <x:c r="P3799" s="55">
        <x:f t="shared" si="705"/>
        <x:v>13200</x:v>
      </x:c>
      <x:c r="Q3799" s="55">
        <x:f t="shared" si="706"/>
        <x:v>39054.796187796361</x:v>
      </x:c>
      <x:c r="R3799" s="55">
        <x:f t="shared" si="707"/>
        <x:v>10649.203812203639</x:v>
      </x:c>
      <x:c r="S3799" s="1" t="str">
        <x:f t="shared" si="708"/>
        <x:v>YES</x:v>
      </x:c>
      <x:c r="T3799" s="1">
        <x:f t="shared" si="709"/>
        <x:v>10649.203812203639</x:v>
      </x:c>
    </x:row>
    <x:row r="3800">
      <x:c r="A3800" s="1"/>
      <x:c r="B3800" s="1"/>
      <x:c r="C3800" s="1"/>
      <x:c r="D3800" s="1"/>
      <x:c r="E3800" s="1"/>
      <x:c r="F3800" s="1"/>
      <x:c r="G3800" s="1"/>
      <x:c r="H3800" s="1"/>
      <x:c r="I3800" s="53">
        <x:f t="shared" si="698"/>
        <x:v>5</x:v>
      </x:c>
      <x:c r="J3800" s="53">
        <x:f t="shared" si="699"/>
        <x:v>16</x:v>
      </x:c>
      <x:c r="K3800" s="53">
        <x:f t="shared" si="700"/>
        <x:v>3</x:v>
      </x:c>
      <x:c r="L3800" s="53">
        <x:f t="shared" si="701"/>
        <x:v>24</x:v>
      </x:c>
      <x:c r="M3800" s="54">
        <x:f t="shared" si="702"/>
        <x:v>1577.4182428389456</x:v>
      </x:c>
      <x:c r="N3800" s="54">
        <x:f t="shared" si="703"/>
        <x:v>0.59542933530482334</x:v>
      </x:c>
      <x:c r="O3800" s="55">
        <x:f t="shared" si="704"/>
        <x:v>85604</x:v>
      </x:c>
      <x:c r="P3800" s="55">
        <x:f t="shared" si="705"/>
        <x:v>14080</x:v>
      </x:c>
      <x:c r="Q3800" s="55">
        <x:f t="shared" si="706"/>
        <x:v>39885.733382620587</x:v>
      </x:c>
      <x:c r="R3800" s="55">
        <x:f t="shared" si="707"/>
        <x:v>11638.266617379413</x:v>
      </x:c>
      <x:c r="S3800" s="1" t="str">
        <x:f t="shared" si="708"/>
        <x:v>YES</x:v>
      </x:c>
      <x:c r="T3800" s="1">
        <x:f t="shared" si="709"/>
        <x:v>11638.266617379413</x:v>
      </x:c>
    </x:row>
    <x:row r="3801">
      <x:c r="A3801" s="1"/>
      <x:c r="B3801" s="1"/>
      <x:c r="C3801" s="1"/>
      <x:c r="D3801" s="1"/>
      <x:c r="E3801" s="1"/>
      <x:c r="F3801" s="1"/>
      <x:c r="G3801" s="1"/>
      <x:c r="H3801" s="1"/>
      <x:c r="I3801" s="53">
        <x:f t="shared" si="698"/>
        <x:v>5</x:v>
      </x:c>
      <x:c r="J3801" s="53">
        <x:f t="shared" si="699"/>
        <x:v>16</x:v>
      </x:c>
      <x:c r="K3801" s="53">
        <x:f t="shared" si="700"/>
        <x:v>4</x:v>
      </x:c>
      <x:c r="L3801" s="53">
        <x:f t="shared" si="701"/>
        <x:v>25</x:v>
      </x:c>
      <x:c r="M3801" s="54">
        <x:f t="shared" si="702"/>
        <x:v>1626.4623585616018</x:v>
      </x:c>
      <x:c r="N3801" s="54">
        <x:f t="shared" si="703"/>
        <x:v>0.62948774900111237</x:v>
      </x:c>
      <x:c r="O3801" s="55">
        <x:f t="shared" si="704"/>
        <x:v>88304</x:v>
      </x:c>
      <x:c r="P3801" s="55">
        <x:f t="shared" si="705"/>
        <x:v>14960</x:v>
      </x:c>
      <x:c r="Q3801" s="55">
        <x:f t="shared" si="706"/>
        <x:v>40737.193725027813</x:v>
      </x:c>
      <x:c r="R3801" s="55">
        <x:f t="shared" si="707"/>
        <x:v>12606.806274972187</x:v>
      </x:c>
      <x:c r="S3801" s="1" t="str">
        <x:f t="shared" si="708"/>
        <x:v>YES</x:v>
      </x:c>
      <x:c r="T3801" s="1">
        <x:f t="shared" si="709"/>
        <x:v>12606.806274972187</x:v>
      </x:c>
    </x:row>
    <x:row r="3802">
      <x:c r="A3802" s="1"/>
      <x:c r="B3802" s="1"/>
      <x:c r="C3802" s="1"/>
      <x:c r="D3802" s="1"/>
      <x:c r="E3802" s="1"/>
      <x:c r="F3802" s="1"/>
      <x:c r="G3802" s="1"/>
      <x:c r="H3802" s="1"/>
      <x:c r="I3802" s="53">
        <x:f t="shared" si="698"/>
        <x:v>5</x:v>
      </x:c>
      <x:c r="J3802" s="53">
        <x:f t="shared" si="699"/>
        <x:v>16</x:v>
      </x:c>
      <x:c r="K3802" s="53">
        <x:f t="shared" si="700"/>
        <x:v>5</x:v>
      </x:c>
      <x:c r="L3802" s="53">
        <x:f t="shared" si="701"/>
        <x:v>26</x:v>
      </x:c>
      <x:c r="M3802" s="54">
        <x:f t="shared" si="702"/>
        <x:v>1676.7106824828054</x:v>
      </x:c>
      <x:c r="N3802" s="54">
        <x:f t="shared" si="703"/>
        <x:v>0.66438241839083712</x:v>
      </x:c>
      <x:c r="O3802" s="55">
        <x:f t="shared" si="704"/>
        <x:v>91004</x:v>
      </x:c>
      <x:c r="P3802" s="55">
        <x:f t="shared" si="705"/>
        <x:v>15840</x:v>
      </x:c>
      <x:c r="Q3802" s="55">
        <x:f t="shared" si="706"/>
        <x:v>41609.560459770932</x:v>
      </x:c>
      <x:c r="R3802" s="55">
        <x:f t="shared" si="707"/>
        <x:v>13554.439540229068</x:v>
      </x:c>
      <x:c r="S3802" s="1" t="str">
        <x:f t="shared" si="708"/>
        <x:v>YES</x:v>
      </x:c>
      <x:c r="T3802" s="1">
        <x:f t="shared" si="709"/>
        <x:v>13554.439540229068</x:v>
      </x:c>
    </x:row>
    <x:row r="3803">
      <x:c r="A3803" s="1"/>
      <x:c r="B3803" s="1"/>
      <x:c r="C3803" s="1"/>
      <x:c r="D3803" s="1"/>
      <x:c r="E3803" s="1"/>
      <x:c r="F3803" s="1"/>
      <x:c r="G3803" s="1"/>
      <x:c r="H3803" s="1"/>
      <x:c r="I3803" s="53">
        <x:f t="shared" si="698"/>
        <x:v>5</x:v>
      </x:c>
      <x:c r="J3803" s="53">
        <x:f t="shared" si="699"/>
        <x:v>16</x:v>
      </x:c>
      <x:c r="K3803" s="53">
        <x:f t="shared" si="700"/>
        <x:v>6</x:v>
      </x:c>
      <x:c r="L3803" s="53">
        <x:f t="shared" si="701"/>
        <x:v>27</x:v>
      </x:c>
      <x:c r="M3803" s="54">
        <x:f t="shared" si="702"/>
        <x:v>1728.1856566644383</x:v>
      </x:c>
      <x:c r="N3803" s="54">
        <x:f t="shared" si="703"/>
        <x:v>0.70012892823919326</x:v>
      </x:c>
      <x:c r="O3803" s="55">
        <x:f t="shared" si="704"/>
        <x:v>93704</x:v>
      </x:c>
      <x:c r="P3803" s="55">
        <x:f t="shared" si="705"/>
        <x:v>16720</x:v>
      </x:c>
      <x:c r="Q3803" s="55">
        <x:f t="shared" si="706"/>
        <x:v>42503.223205979826</x:v>
      </x:c>
      <x:c r="R3803" s="55">
        <x:f t="shared" si="707"/>
        <x:v>14480.776794020174</x:v>
      </x:c>
      <x:c r="S3803" s="1" t="str">
        <x:f t="shared" si="708"/>
        <x:v>YES</x:v>
      </x:c>
      <x:c r="T3803" s="1">
        <x:f t="shared" si="709"/>
        <x:v>14480.776794020174</x:v>
      </x:c>
    </x:row>
    <x:row r="3804">
      <x:c r="A3804" s="1"/>
      <x:c r="B3804" s="1"/>
      <x:c r="C3804" s="1"/>
      <x:c r="D3804" s="1"/>
      <x:c r="E3804" s="1"/>
      <x:c r="F3804" s="1"/>
      <x:c r="G3804" s="1"/>
      <x:c r="H3804" s="1"/>
      <x:c r="I3804" s="53">
        <x:f t="shared" si="698"/>
        <x:v>5</x:v>
      </x:c>
      <x:c r="J3804" s="53">
        <x:f t="shared" si="699"/>
        <x:v>16</x:v>
      </x:c>
      <x:c r="K3804" s="53">
        <x:f t="shared" si="700"/>
        <x:v>7</x:v>
      </x:c>
      <x:c r="L3804" s="53">
        <x:f t="shared" si="701"/>
        <x:v>28</x:v>
      </x:c>
      <x:c r="M3804" s="54">
        <x:f t="shared" si="702"/>
        <x:v>1780.9100960623987</x:v>
      </x:c>
      <x:c r="N3804" s="54">
        <x:f t="shared" si="703"/>
        <x:v>0.73674312226555461</x:v>
      </x:c>
      <x:c r="O3804" s="55">
        <x:f t="shared" si="704"/>
        <x:v>96404</x:v>
      </x:c>
      <x:c r="P3804" s="55">
        <x:f t="shared" si="705"/>
        <x:v>17600</x:v>
      </x:c>
      <x:c r="Q3804" s="55">
        <x:f t="shared" si="706"/>
        <x:v>43418.578056638864</x:v>
      </x:c>
      <x:c r="R3804" s="55">
        <x:f t="shared" si="707"/>
        <x:v>15385.421943361136</x:v>
      </x:c>
      <x:c r="S3804" s="1" t="str">
        <x:f t="shared" si="708"/>
        <x:v>YES</x:v>
      </x:c>
      <x:c r="T3804" s="1">
        <x:f t="shared" si="709"/>
        <x:v>15385.421943361136</x:v>
      </x:c>
    </x:row>
    <x:row r="3805">
      <x:c r="A3805" s="1"/>
      <x:c r="B3805" s="1"/>
      <x:c r="C3805" s="1"/>
      <x:c r="D3805" s="1"/>
      <x:c r="E3805" s="1"/>
      <x:c r="F3805" s="1"/>
      <x:c r="G3805" s="1"/>
      <x:c r="H3805" s="1"/>
      <x:c r="I3805" s="53">
        <x:f t="shared" si="698"/>
        <x:v>5</x:v>
      </x:c>
      <x:c r="J3805" s="53">
        <x:f t="shared" si="699"/>
        <x:v>16</x:v>
      </x:c>
      <x:c r="K3805" s="53">
        <x:f t="shared" si="700"/>
        <x:v>8</x:v>
      </x:c>
      <x:c r="L3805" s="53">
        <x:f t="shared" si="701"/>
        <x:v>29</x:v>
      </x:c>
      <x:c r="M3805" s="54">
        <x:f t="shared" si="702"/>
        <x:v>1834.9071943423789</x:v>
      </x:c>
      <x:c r="N3805" s="54">
        <x:f t="shared" si="703"/>
        <x:v>0.77424110718220762</x:v>
      </x:c>
      <x:c r="O3805" s="55">
        <x:f t="shared" si="704"/>
        <x:v>99104</x:v>
      </x:c>
      <x:c r="P3805" s="55">
        <x:f t="shared" si="705"/>
        <x:v>18480</x:v>
      </x:c>
      <x:c r="Q3805" s="55">
        <x:f t="shared" si="706"/>
        <x:v>44356.027679555191</x:v>
      </x:c>
      <x:c r="R3805" s="55">
        <x:f t="shared" si="707"/>
        <x:v>16267.972320444809</x:v>
      </x:c>
      <x:c r="S3805" s="1" t="str">
        <x:f t="shared" si="708"/>
        <x:v>YES</x:v>
      </x:c>
      <x:c r="T3805" s="1">
        <x:f t="shared" si="709"/>
        <x:v>16267.972320444809</x:v>
      </x:c>
    </x:row>
    <x:row r="3806">
      <x:c r="A3806" s="1"/>
      <x:c r="B3806" s="1"/>
      <x:c r="C3806" s="1"/>
      <x:c r="D3806" s="1"/>
      <x:c r="E3806" s="1"/>
      <x:c r="F3806" s="1"/>
      <x:c r="G3806" s="1"/>
      <x:c r="H3806" s="1"/>
      <x:c r="I3806" s="53">
        <x:f t="shared" si="698"/>
        <x:v>5</x:v>
      </x:c>
      <x:c r="J3806" s="53">
        <x:f t="shared" si="699"/>
        <x:v>16</x:v>
      </x:c>
      <x:c r="K3806" s="53">
        <x:f t="shared" si="700"/>
        <x:v>9</x:v>
      </x:c>
      <x:c r="L3806" s="53">
        <x:f t="shared" si="701"/>
        <x:v>30</x:v>
      </x:c>
      <x:c r="M3806" s="54">
        <x:f t="shared" si="702"/>
        <x:v>1890.2005297827734</x:v>
      </x:c>
      <x:c r="N3806" s="54">
        <x:f t="shared" si="703"/>
        <x:v>0.81263925679359261</x:v>
      </x:c>
      <x:c r="O3806" s="55">
        <x:f t="shared" si="704"/>
        <x:v>101804</x:v>
      </x:c>
      <x:c r="P3806" s="55">
        <x:f t="shared" si="705"/>
        <x:v>19360</x:v>
      </x:c>
      <x:c r="Q3806" s="55">
        <x:f t="shared" si="706"/>
        <x:v>45315.981419839816</x:v>
      </x:c>
      <x:c r="R3806" s="55">
        <x:f t="shared" si="707"/>
        <x:v>17128.018580160184</x:v>
      </x:c>
      <x:c r="S3806" s="1" t="str">
        <x:f t="shared" si="708"/>
        <x:v>YES</x:v>
      </x:c>
      <x:c r="T3806" s="1">
        <x:f t="shared" si="709"/>
        <x:v>17128.018580160184</x:v>
      </x:c>
    </x:row>
    <x:row r="3807">
      <x:c r="A3807" s="1"/>
      <x:c r="B3807" s="1"/>
      <x:c r="C3807" s="1"/>
      <x:c r="D3807" s="1"/>
      <x:c r="E3807" s="1"/>
      <x:c r="F3807" s="1"/>
      <x:c r="G3807" s="1"/>
      <x:c r="H3807" s="1"/>
      <x:c r="I3807" s="53">
        <x:f t="shared" si="698"/>
        <x:v>5</x:v>
      </x:c>
      <x:c r="J3807" s="53">
        <x:f t="shared" si="699"/>
        <x:v>16</x:v>
      </x:c>
      <x:c r="K3807" s="53">
        <x:f t="shared" si="700"/>
        <x:v>10</x:v>
      </x:c>
      <x:c r="L3807" s="53">
        <x:f t="shared" si="701"/>
        <x:v>31</x:v>
      </x:c>
      <x:c r="M3807" s="54">
        <x:f t="shared" si="702"/>
        <x:v>1946.8140712659863</x:v>
      </x:c>
      <x:c r="N3807" s="54">
        <x:f t="shared" si="703"/>
        <x:v>0.8519542161569349</x:v>
      </x:c>
      <x:c r="O3807" s="55">
        <x:f t="shared" si="704"/>
        <x:v>104504</x:v>
      </x:c>
      <x:c r="P3807" s="55">
        <x:f t="shared" si="705"/>
        <x:v>20240</x:v>
      </x:c>
      <x:c r="Q3807" s="55">
        <x:f t="shared" si="706"/>
        <x:v>46298.855403923371</x:v>
      </x:c>
      <x:c r="R3807" s="55">
        <x:f t="shared" si="707"/>
        <x:v>17965.144596076629</x:v>
      </x:c>
      <x:c r="S3807" s="1" t="str">
        <x:f t="shared" si="708"/>
        <x:v>YES</x:v>
      </x:c>
      <x:c r="T3807" s="1">
        <x:f t="shared" si="709"/>
        <x:v>17965.144596076629</x:v>
      </x:c>
    </x:row>
    <x:row r="3808">
      <x:c r="A3808" s="1"/>
      <x:c r="B3808" s="1"/>
      <x:c r="C3808" s="1"/>
      <x:c r="D3808" s="1"/>
      <x:c r="E3808" s="1"/>
      <x:c r="F3808" s="1"/>
      <x:c r="G3808" s="1"/>
      <x:c r="H3808" s="1"/>
      <x:c r="I3808" s="53">
        <x:f t="shared" si="698"/>
        <x:v>5</x:v>
      </x:c>
      <x:c r="J3808" s="53">
        <x:f t="shared" si="699"/>
        <x:v>16</x:v>
      </x:c>
      <x:c r="K3808" s="53">
        <x:f t="shared" si="700"/>
        <x:v>11</x:v>
      </x:c>
      <x:c r="L3808" s="53">
        <x:f t="shared" si="701"/>
        <x:v>32</x:v>
      </x:c>
      <x:c r="M3808" s="54">
        <x:f t="shared" si="702"/>
        <x:v>2004.7721843594254</x:v>
      </x:c>
      <x:c r="N3808" s="54">
        <x:f t="shared" si="703"/>
        <x:v>0.89220290580515649</x:v>
      </x:c>
      <x:c r="O3808" s="55">
        <x:f t="shared" si="704"/>
        <x:v>107204</x:v>
      </x:c>
      <x:c r="P3808" s="55">
        <x:f t="shared" si="705"/>
        <x:v>21120</x:v>
      </x:c>
      <x:c r="Q3808" s="55">
        <x:f t="shared" si="706"/>
        <x:v>47305.072645128908</x:v>
      </x:c>
      <x:c r="R3808" s="55">
        <x:f t="shared" si="707"/>
        <x:v>18778.927354871092</x:v>
      </x:c>
      <x:c r="S3808" s="1" t="str">
        <x:f t="shared" si="708"/>
        <x:v>YES</x:v>
      </x:c>
      <x:c r="T3808" s="1">
        <x:f t="shared" si="709"/>
        <x:v>18778.927354871092</x:v>
      </x:c>
    </x:row>
    <x:row r="3809">
      <x:c r="A3809" s="1"/>
      <x:c r="B3809" s="1"/>
      <x:c r="C3809" s="1"/>
      <x:c r="D3809" s="1"/>
      <x:c r="E3809" s="1"/>
      <x:c r="F3809" s="1"/>
      <x:c r="G3809" s="1"/>
      <x:c r="H3809" s="1"/>
      <x:c r="I3809" s="53">
        <x:f t="shared" si="698"/>
        <x:v>5</x:v>
      </x:c>
      <x:c r="J3809" s="53">
        <x:f t="shared" si="699"/>
        <x:v>16</x:v>
      </x:c>
      <x:c r="K3809" s="53">
        <x:f t="shared" si="700"/>
        <x:v>12</x:v>
      </x:c>
      <x:c r="L3809" s="53">
        <x:f t="shared" si="701"/>
        <x:v>33</x:v>
      </x:c>
      <x:c r="M3809" s="54">
        <x:f t="shared" si="702"/>
        <x:v>2064.0996374874899</x:v>
      </x:c>
      <x:c r="N3809" s="54">
        <x:f t="shared" si="703"/>
        <x:v>0.93340252603297913</x:v>
      </x:c>
      <x:c r="O3809" s="55">
        <x:f t="shared" si="704"/>
        <x:v>109904</x:v>
      </x:c>
      <x:c r="P3809" s="55">
        <x:f t="shared" si="705"/>
        <x:v>22000</x:v>
      </x:c>
      <x:c r="Q3809" s="55">
        <x:f t="shared" si="706"/>
        <x:v>48335.063150824477</x:v>
      </x:c>
      <x:c r="R3809" s="55">
        <x:f t="shared" si="707"/>
        <x:v>19568.936849175523</x:v>
      </x:c>
      <x:c r="S3809" s="1" t="str">
        <x:f t="shared" si="708"/>
        <x:v>YES</x:v>
      </x:c>
      <x:c r="T3809" s="1">
        <x:f t="shared" si="709"/>
        <x:v>19568.936849175523</x:v>
      </x:c>
    </x:row>
    <x:row r="3810">
      <x:c r="A3810" s="1"/>
      <x:c r="B3810" s="1"/>
      <x:c r="C3810" s="1"/>
      <x:c r="D3810" s="1"/>
      <x:c r="E3810" s="1"/>
      <x:c r="F3810" s="1"/>
      <x:c r="G3810" s="1"/>
      <x:c r="H3810" s="1"/>
      <x:c r="I3810" s="53">
        <x:f t="shared" si="698"/>
        <x:v>5</x:v>
      </x:c>
      <x:c r="J3810" s="53">
        <x:f t="shared" si="699"/>
        <x:v>16</x:v>
      </x:c>
      <x:c r="K3810" s="53">
        <x:f t="shared" si="700"/>
        <x:v>13</x:v>
      </x:c>
      <x:c r="L3810" s="53">
        <x:f t="shared" si="701"/>
        <x:v>34</x:v>
      </x:c>
      <x:c r="M3810" s="54">
        <x:f t="shared" si="702"/>
        <x:v>2124.821608195874</x:v>
      </x:c>
      <x:c r="N3810" s="54">
        <x:f t="shared" si="703"/>
        <x:v>0.9755705612471347</x:v>
      </x:c>
      <x:c r="O3810" s="55">
        <x:f t="shared" si="704"/>
        <x:v>112604</x:v>
      </x:c>
      <x:c r="P3810" s="55">
        <x:f t="shared" si="705"/>
        <x:v>22880</x:v>
      </x:c>
      <x:c r="Q3810" s="55">
        <x:f t="shared" si="706"/>
        <x:v>49389.264031178369</x:v>
      </x:c>
      <x:c r="R3810" s="55">
        <x:f t="shared" si="707"/>
        <x:v>20334.735968821631</x:v>
      </x:c>
      <x:c r="S3810" s="1" t="str">
        <x:f t="shared" si="708"/>
        <x:v>YES</x:v>
      </x:c>
      <x:c r="T3810" s="1">
        <x:f t="shared" si="709"/>
        <x:v>20334.735968821631</x:v>
      </x:c>
    </x:row>
    <x:row r="3811">
      <x:c r="A3811" s="1"/>
      <x:c r="B3811" s="1"/>
      <x:c r="C3811" s="1"/>
      <x:c r="D3811" s="1"/>
      <x:c r="E3811" s="1"/>
      <x:c r="F3811" s="1"/>
      <x:c r="G3811" s="1"/>
      <x:c r="H3811" s="1"/>
      <x:c r="I3811" s="53">
        <x:f t="shared" si="698"/>
        <x:v>5</x:v>
      </x:c>
      <x:c r="J3811" s="53">
        <x:f t="shared" si="699"/>
        <x:v>16</x:v>
      </x:c>
      <x:c r="K3811" s="53">
        <x:f t="shared" si="700"/>
        <x:v>14</x:v>
      </x:c>
      <x:c r="L3811" s="53">
        <x:f t="shared" si="701"/>
        <x:v>35</x:v>
      </x:c>
      <x:c r="M3811" s="54">
        <x:f t="shared" si="702"/>
        <x:v>2186.9636895095355</x:v>
      </x:c>
      <x:c r="N3811" s="54">
        <x:f t="shared" si="703"/>
        <x:v>1.0187247843816218</x:v>
      </x:c>
      <x:c r="O3811" s="55">
        <x:f t="shared" si="704"/>
        <x:v>115304</x:v>
      </x:c>
      <x:c r="P3811" s="55">
        <x:f t="shared" si="705"/>
        <x:v>23760</x:v>
      </x:c>
      <x:c r="Q3811" s="55">
        <x:f t="shared" si="706"/>
        <x:v>50468.119609540547</x:v>
      </x:c>
      <x:c r="R3811" s="55">
        <x:f t="shared" si="707"/>
        <x:v>21075.880390459453</x:v>
      </x:c>
      <x:c r="S3811" s="1" t="str">
        <x:f t="shared" si="708"/>
        <x:v>YES</x:v>
      </x:c>
      <x:c r="T3811" s="1">
        <x:f t="shared" si="709"/>
        <x:v>21075.880390459453</x:v>
      </x:c>
    </x:row>
    <x:row r="3812">
      <x:c r="A3812" s="1"/>
      <x:c r="B3812" s="1"/>
      <x:c r="C3812" s="1"/>
      <x:c r="D3812" s="1"/>
      <x:c r="E3812" s="1"/>
      <x:c r="F3812" s="1"/>
      <x:c r="G3812" s="1"/>
      <x:c r="H3812" s="1"/>
      <x:c r="I3812" s="53">
        <x:f t="shared" si="698"/>
        <x:v>5</x:v>
      </x:c>
      <x:c r="J3812" s="53">
        <x:f t="shared" si="699"/>
        <x:v>16</x:v>
      </x:c>
      <x:c r="K3812" s="53">
        <x:f t="shared" si="700"/>
        <x:v>15</x:v>
      </x:c>
      <x:c r="L3812" s="53">
        <x:f t="shared" si="701"/>
        <x:v>36</x:v>
      </x:c>
      <x:c r="M3812" s="54">
        <x:f t="shared" si="702"/>
        <x:v>2250.5518963856816</x:v>
      </x:c>
      <x:c r="N3812" s="54">
        <x:f t="shared" si="703"/>
        <x:v>1.0628832613789456</x:v>
      </x:c>
      <x:c r="O3812" s="55">
        <x:f t="shared" si="704"/>
        <x:v>118004</x:v>
      </x:c>
      <x:c r="P3812" s="55">
        <x:f t="shared" si="705"/>
        <x:v>24640</x:v>
      </x:c>
      <x:c r="Q3812" s="55">
        <x:f t="shared" si="706"/>
        <x:v>51572.08153447364</x:v>
      </x:c>
      <x:c r="R3812" s="55">
        <x:f t="shared" si="707"/>
        <x:v>21791.91846552636</x:v>
      </x:c>
      <x:c r="S3812" s="1" t="str">
        <x:f t="shared" si="708"/>
        <x:v>YES</x:v>
      </x:c>
      <x:c r="T3812" s="1">
        <x:f t="shared" si="709"/>
        <x:v>21791.91846552636</x:v>
      </x:c>
    </x:row>
    <x:row r="3813">
      <x:c r="A3813" s="1"/>
      <x:c r="B3813" s="1"/>
      <x:c r="C3813" s="1"/>
      <x:c r="D3813" s="1"/>
      <x:c r="E3813" s="1"/>
      <x:c r="F3813" s="1"/>
      <x:c r="G3813" s="1"/>
      <x:c r="H3813" s="1"/>
      <x:c r="I3813" s="53">
        <x:f t="shared" si="698"/>
        <x:v>5</x:v>
      </x:c>
      <x:c r="J3813" s="53">
        <x:f t="shared" si="699"/>
        <x:v>16</x:v>
      </x:c>
      <x:c r="K3813" s="53">
        <x:f t="shared" si="700"/>
        <x:v>16</x:v>
      </x:c>
      <x:c r="L3813" s="53">
        <x:f t="shared" si="701"/>
        <x:v>37</x:v>
      </x:c>
      <x:c r="M3813" s="54">
        <x:f t="shared" si="702"/>
        <x:v>2315.6126722631707</x:v>
      </x:c>
      <x:c r="N3813" s="54">
        <x:f t="shared" si="703"/>
        <x:v>1.108064355738313</x:v>
      </x:c>
      <x:c r="O3813" s="55">
        <x:f t="shared" si="704"/>
        <x:v>120704</x:v>
      </x:c>
      <x:c r="P3813" s="55">
        <x:f t="shared" si="705"/>
        <x:v>25520</x:v>
      </x:c>
      <x:c r="Q3813" s="55">
        <x:f t="shared" si="706"/>
        <x:v>52701.608893457822</x:v>
      </x:c>
      <x:c r="R3813" s="55">
        <x:f t="shared" si="707"/>
        <x:v>22482.391106542178</x:v>
      </x:c>
      <x:c r="S3813" s="1" t="str">
        <x:f t="shared" si="708"/>
        <x:v>YES</x:v>
      </x:c>
      <x:c r="T3813" s="1">
        <x:f t="shared" si="709"/>
        <x:v>22482.391106542178</x:v>
      </x:c>
    </x:row>
    <x:row r="3814">
      <x:c r="A3814" s="1"/>
      <x:c r="B3814" s="1"/>
      <x:c r="C3814" s="1"/>
      <x:c r="D3814" s="1"/>
      <x:c r="E3814" s="1"/>
      <x:c r="F3814" s="1"/>
      <x:c r="G3814" s="1"/>
      <x:c r="H3814" s="1"/>
      <x:c r="I3814" s="53">
        <x:f t="shared" si="698"/>
        <x:v>5</x:v>
      </x:c>
      <x:c r="J3814" s="53">
        <x:f t="shared" si="699"/>
        <x:v>16</x:v>
      </x:c>
      <x:c r="K3814" s="53">
        <x:f t="shared" si="700"/>
        <x:v>17</x:v>
      </x:c>
      <x:c r="L3814" s="53">
        <x:f t="shared" si="701"/>
        <x:v>38</x:v>
      </x:c>
      <x:c r="M3814" s="54">
        <x:f t="shared" si="702"/>
        <x:v>2382.1728957097112</x:v>
      </x:c>
      <x:c r="N3814" s="54">
        <x:f t="shared" si="703"/>
        <x:v>1.1542867331317439</x:v>
      </x:c>
      <x:c r="O3814" s="55">
        <x:f t="shared" si="704"/>
        <x:v>123404</x:v>
      </x:c>
      <x:c r="P3814" s="55">
        <x:f t="shared" si="705"/>
        <x:v>26400</x:v>
      </x:c>
      <x:c r="Q3814" s="55">
        <x:f t="shared" si="706"/>
        <x:v>53857.168328293599</x:v>
      </x:c>
      <x:c r="R3814" s="55">
        <x:f t="shared" si="707"/>
        <x:v>23146.831671706401</x:v>
      </x:c>
      <x:c r="S3814" s="1" t="str">
        <x:f t="shared" si="708"/>
        <x:v>YES</x:v>
      </x:c>
      <x:c r="T3814" s="1">
        <x:f t="shared" si="709"/>
        <x:v>23146.831671706401</x:v>
      </x:c>
    </x:row>
    <x:row r="3815">
      <x:c r="A3815" s="1"/>
      <x:c r="B3815" s="1"/>
      <x:c r="C3815" s="1"/>
      <x:c r="D3815" s="1"/>
      <x:c r="E3815" s="1"/>
      <x:c r="F3815" s="1"/>
      <x:c r="G3815" s="1"/>
      <x:c r="H3815" s="1"/>
      <x:c r="I3815" s="53">
        <x:f t="shared" si="698"/>
        <x:v>5</x:v>
      </x:c>
      <x:c r="J3815" s="53">
        <x:f t="shared" si="699"/>
        <x:v>16</x:v>
      </x:c>
      <x:c r="K3815" s="53">
        <x:f t="shared" si="700"/>
        <x:v>18</x:v>
      </x:c>
      <x:c r="L3815" s="53">
        <x:f t="shared" si="701"/>
        <x:v>39</x:v>
      </x:c>
      <x:c r="M3815" s="54">
        <x:f t="shared" si="702"/>
        <x:v>2450.2598871682985</x:v>
      </x:c>
      <x:c r="N3815" s="54">
        <x:f t="shared" si="703"/>
        <x:v>1.2015693660890963</x:v>
      </x:c>
      <x:c r="O3815" s="55">
        <x:f t="shared" si="704"/>
        <x:v>126104</x:v>
      </x:c>
      <x:c r="P3815" s="55">
        <x:f t="shared" si="705"/>
        <x:v>27280</x:v>
      </x:c>
      <x:c r="Q3815" s="55">
        <x:f t="shared" si="706"/>
        <x:v>55039.234152227407</x:v>
      </x:c>
      <x:c r="R3815" s="55">
        <x:f t="shared" si="707"/>
        <x:v>23784.765847772593</x:v>
      </x:c>
      <x:c r="S3815" s="1" t="str">
        <x:f t="shared" si="708"/>
        <x:v>YES</x:v>
      </x:c>
      <x:c r="T3815" s="1">
        <x:f t="shared" si="709"/>
        <x:v>23784.765847772593</x:v>
      </x:c>
    </x:row>
    <x:row r="3816">
      <x:c r="A3816" s="1"/>
      <x:c r="B3816" s="1"/>
      <x:c r="C3816" s="1"/>
      <x:c r="D3816" s="1"/>
      <x:c r="E3816" s="1"/>
      <x:c r="F3816" s="1"/>
      <x:c r="G3816" s="1"/>
      <x:c r="H3816" s="1"/>
      <x:c r="I3816" s="53">
        <x:f t="shared" si="698"/>
        <x:v>5</x:v>
      </x:c>
      <x:c r="J3816" s="53">
        <x:f t="shared" si="699"/>
        <x:v>16</x:v>
      </x:c>
      <x:c r="K3816" s="53">
        <x:f t="shared" si="700"/>
        <x:v>19</x:v>
      </x:c>
      <x:c r="L3816" s="53">
        <x:f t="shared" si="701"/>
        <x:v>40</x:v>
      </x:c>
      <x:c r="M3816" s="54">
        <x:f t="shared" si="702"/>
        <x:v>2519.9014158043201</x:v>
      </x:c>
      <x:c r="N3816" s="54">
        <x:f t="shared" si="703"/>
        <x:v>1.2499315387530001</x:v>
      </x:c>
      <x:c r="O3816" s="55">
        <x:f t="shared" si="704"/>
        <x:v>128804</x:v>
      </x:c>
      <x:c r="P3816" s="55">
        <x:f t="shared" si="705"/>
        <x:v>28160</x:v>
      </x:c>
      <x:c r="Q3816" s="55">
        <x:f t="shared" si="706"/>
        <x:v>56248.288468825005</x:v>
      </x:c>
      <x:c r="R3816" s="55">
        <x:f t="shared" si="707"/>
        <x:v>24395.711531174995</x:v>
      </x:c>
      <x:c r="S3816" s="1" t="str">
        <x:f t="shared" si="708"/>
        <x:v>YES</x:v>
      </x:c>
      <x:c r="T3816" s="1">
        <x:f t="shared" si="709"/>
        <x:v>24395.711531174995</x:v>
      </x:c>
    </x:row>
    <x:row r="3817">
      <x:c r="A3817" s="1"/>
      <x:c r="B3817" s="1"/>
      <x:c r="C3817" s="1"/>
      <x:c r="D3817" s="1"/>
      <x:c r="E3817" s="1"/>
      <x:c r="F3817" s="1"/>
      <x:c r="G3817" s="1"/>
      <x:c r="H3817" s="1"/>
      <x:c r="I3817" s="53">
        <x:f t="shared" si="698"/>
        <x:v>5</x:v>
      </x:c>
      <x:c r="J3817" s="53">
        <x:f t="shared" si="699"/>
        <x:v>16</x:v>
      </x:c>
      <x:c r="K3817" s="53">
        <x:f t="shared" si="700"/>
        <x:v>20</x:v>
      </x:c>
      <x:c r="L3817" s="53">
        <x:f t="shared" si="701"/>
        <x:v>41</x:v>
      </x:c>
      <x:c r="M3817" s="54">
        <x:f t="shared" si="702"/>
        <x:v>2591.1257064547972</x:v>
      </x:c>
      <x:c r="N3817" s="54">
        <x:f t="shared" si="703"/>
        <x:v>1.2993928517047202</x:v>
      </x:c>
      <x:c r="O3817" s="55">
        <x:f t="shared" si="704"/>
        <x:v>131504</x:v>
      </x:c>
      <x:c r="P3817" s="55">
        <x:f t="shared" si="705"/>
        <x:v>29040</x:v>
      </x:c>
      <x:c r="Q3817" s="55">
        <x:f t="shared" si="706"/>
        <x:v>57484.821292618006</x:v>
      </x:c>
      <x:c r="R3817" s="55">
        <x:f t="shared" si="707"/>
        <x:v>24979.178707381994</x:v>
      </x:c>
      <x:c r="S3817" s="1" t="str">
        <x:f t="shared" si="708"/>
        <x:v>YES</x:v>
      </x:c>
      <x:c r="T3817" s="1">
        <x:f t="shared" si="709"/>
        <x:v>24979.178707381994</x:v>
      </x:c>
    </x:row>
    <x:row r="3818">
      <x:c r="A3818" s="1"/>
      <x:c r="B3818" s="1"/>
      <x:c r="C3818" s="1"/>
      <x:c r="D3818" s="1"/>
      <x:c r="E3818" s="1"/>
      <x:c r="F3818" s="1"/>
      <x:c r="G3818" s="1"/>
      <x:c r="H3818" s="1"/>
      <x:c r="I3818" s="53">
        <x:f t="shared" si="698"/>
        <x:v>5</x:v>
      </x:c>
      <x:c r="J3818" s="53">
        <x:f t="shared" si="699"/>
        <x:v>16</x:v>
      </x:c>
      <x:c r="K3818" s="53">
        <x:f t="shared" si="700"/>
        <x:v>21</x:v>
      </x:c>
      <x:c r="L3818" s="53">
        <x:f t="shared" si="701"/>
        <x:v>42</x:v>
      </x:c>
      <x:c r="M3818" s="54">
        <x:f t="shared" si="702"/>
        <x:v>2663.9614466812409</x:v>
      </x:c>
      <x:c r="N3818" s="54">
        <x:f t="shared" si="703"/>
        <x:v>1.3499732268619729</x:v>
      </x:c>
      <x:c r="O3818" s="55">
        <x:f t="shared" si="704"/>
        <x:v>134204</x:v>
      </x:c>
      <x:c r="P3818" s="55">
        <x:f t="shared" si="705"/>
        <x:v>29920</x:v>
      </x:c>
      <x:c r="Q3818" s="55">
        <x:f t="shared" si="706"/>
        <x:v>58749.330671549324</x:v>
      </x:c>
      <x:c r="R3818" s="55">
        <x:f t="shared" si="707"/>
        <x:v>25534.669328450676</x:v>
      </x:c>
      <x:c r="S3818" s="1" t="str">
        <x:f t="shared" si="708"/>
        <x:v>YES</x:v>
      </x:c>
      <x:c r="T3818" s="1">
        <x:f t="shared" si="709"/>
        <x:v>25534.669328450676</x:v>
      </x:c>
    </x:row>
    <x:row r="3819">
      <x:c r="A3819" s="1"/>
      <x:c r="B3819" s="1"/>
      <x:c r="C3819" s="1"/>
      <x:c r="D3819" s="1"/>
      <x:c r="E3819" s="1"/>
      <x:c r="F3819" s="1"/>
      <x:c r="G3819" s="1"/>
      <x:c r="H3819" s="1"/>
      <x:c r="I3819" s="53">
        <x:f t="shared" si="698"/>
        <x:v>5</x:v>
      </x:c>
      <x:c r="J3819" s="53">
        <x:f t="shared" si="699"/>
        <x:v>16</x:v>
      </x:c>
      <x:c r="K3819" s="53">
        <x:f t="shared" si="700"/>
        <x:v>22</x:v>
      </x:c>
      <x:c r="L3819" s="53">
        <x:f t="shared" si="701"/>
        <x:v>43</x:v>
      </x:c>
      <x:c r="M3819" s="54">
        <x:f t="shared" si="702"/>
        <x:v>2738.4377939276374</x:v>
      </x:c>
      <x:c r="N3819" s="54">
        <x:f t="shared" si="703"/>
        <x:v>1.4016929124497481</x:v>
      </x:c>
      <x:c r="O3819" s="55">
        <x:f t="shared" si="704"/>
        <x:v>136904</x:v>
      </x:c>
      <x:c r="P3819" s="55">
        <x:f t="shared" si="705"/>
        <x:v>30800</x:v>
      </x:c>
      <x:c r="Q3819" s="55">
        <x:f t="shared" si="706"/>
        <x:v>60042.322811243706</x:v>
      </x:c>
      <x:c r="R3819" s="55">
        <x:f t="shared" si="707"/>
        <x:v>26061.677188756294</x:v>
      </x:c>
      <x:c r="S3819" s="1" t="str">
        <x:f t="shared" si="708"/>
        <x:v>YES</x:v>
      </x:c>
      <x:c r="T3819" s="1">
        <x:f t="shared" si="709"/>
        <x:v>26061.677188756294</x:v>
      </x:c>
    </x:row>
    <x:row r="3820">
      <x:c r="A3820" s="1"/>
      <x:c r="B3820" s="1"/>
      <x:c r="C3820" s="1"/>
      <x:c r="D3820" s="1"/>
      <x:c r="E3820" s="1"/>
      <x:c r="F3820" s="1"/>
      <x:c r="G3820" s="1"/>
      <x:c r="H3820" s="1"/>
      <x:c r="I3820" s="53">
        <x:f t="shared" si="698"/>
        <x:v>5</x:v>
      </x:c>
      <x:c r="J3820" s="53">
        <x:f t="shared" si="699"/>
        <x:v>16</x:v>
      </x:c>
      <x:c r="K3820" s="53">
        <x:f t="shared" si="700"/>
        <x:v>23</x:v>
      </x:c>
      <x:c r="L3820" s="53">
        <x:f t="shared" si="701"/>
        <x:v>44</x:v>
      </x:c>
      <x:c r="M3820" s="54">
        <x:f t="shared" si="702"/>
        <x:v>2814.5843827850736</x:v>
      </x:c>
      <x:c r="N3820" s="54">
        <x:f t="shared" si="703"/>
        <x:v>1.45457248804519</x:v>
      </x:c>
      <x:c r="O3820" s="55">
        <x:f t="shared" si="704"/>
        <x:v>139604</x:v>
      </x:c>
      <x:c r="P3820" s="55">
        <x:f t="shared" si="705"/>
        <x:v>31680</x:v>
      </x:c>
      <x:c r="Q3820" s="55">
        <x:f t="shared" si="706"/>
        <x:v>61364.312201129746</x:v>
      </x:c>
      <x:c r="R3820" s="55">
        <x:f t="shared" si="707"/>
        <x:v>26559.687798870254</x:v>
      </x:c>
      <x:c r="S3820" s="1" t="str">
        <x:f t="shared" si="708"/>
        <x:v>YES</x:v>
      </x:c>
      <x:c r="T3820" s="1">
        <x:f t="shared" si="709"/>
        <x:v>26559.687798870254</x:v>
      </x:c>
    </x:row>
    <x:row r="3821">
      <x:c r="A3821" s="1"/>
      <x:c r="B3821" s="1"/>
      <x:c r="C3821" s="1"/>
      <x:c r="D3821" s="1"/>
      <x:c r="E3821" s="1"/>
      <x:c r="F3821" s="1"/>
      <x:c r="G3821" s="1"/>
      <x:c r="H3821" s="1"/>
      <x:c r="I3821" s="53">
        <x:f t="shared" si="698"/>
        <x:v>5</x:v>
      </x:c>
      <x:c r="J3821" s="53">
        <x:f t="shared" si="699"/>
        <x:v>16</x:v>
      </x:c>
      <x:c r="K3821" s="53">
        <x:f t="shared" si="700"/>
        <x:v>24</x:v>
      </x:c>
      <x:c r="L3821" s="53">
        <x:f t="shared" si="701"/>
        <x:v>45</x:v>
      </x:c>
      <x:c r="M3821" s="54">
        <x:f t="shared" si="702"/>
        <x:v>2892.4313323645692</x:v>
      </x:c>
      <x:c r="N3821" s="54">
        <x:f t="shared" si="703"/>
        <x:v>1.5086328696976175</x:v>
      </x:c>
      <x:c r="O3821" s="55">
        <x:f t="shared" si="704"/>
        <x:v>142304</x:v>
      </x:c>
      <x:c r="P3821" s="55">
        <x:f t="shared" si="705"/>
        <x:v>32560</x:v>
      </x:c>
      <x:c r="Q3821" s="55">
        <x:f t="shared" si="706"/>
        <x:v>62715.821742440436</x:v>
      </x:c>
      <x:c r="R3821" s="55">
        <x:f t="shared" si="707"/>
        <x:v>27028.178257559564</x:v>
      </x:c>
      <x:c r="S3821" s="1" t="str">
        <x:f t="shared" si="708"/>
        <x:v>YES</x:v>
      </x:c>
      <x:c r="T3821" s="1">
        <x:f t="shared" si="709"/>
        <x:v>27028.178257559564</x:v>
      </x:c>
    </x:row>
    <x:row r="3822">
      <x:c r="A3822" s="1"/>
      <x:c r="B3822" s="1"/>
      <x:c r="C3822" s="1"/>
      <x:c r="D3822" s="1"/>
      <x:c r="E3822" s="1"/>
      <x:c r="F3822" s="1"/>
      <x:c r="G3822" s="1"/>
      <x:c r="H3822" s="1"/>
      <x:c r="I3822" s="53" t="n">
        <x:f t="shared" ref="I3822:I3885" si="710">INT((ROW()-ROW($I$46))/((CARROT_CAP+1)*(MESCLUN_CAP+1)))</x:f>
        <x:v>5</x:v>
      </x:c>
      <x:c r="J3822" s="53" t="n">
        <x:f t="shared" ref="J3822:J3885" si="711">MOD(INT((ROW()-ROW($I$46))/(MESCLUN_CAP+1)),CARROT_CAP+1)</x:f>
        <x:v>16</x:v>
      </x:c>
      <x:c r="K3822" s="53" t="n">
        <x:f t="shared" ref="K3822:K3885" si="712">MOD(ROW()-ROW($I$46),MESCLUN_CAP+1)</x:f>
        <x:v>25</x:v>
      </x:c>
      <x:c r="L3822" s="53" t="n">
        <x:f t="shared" ref="L3822:L3885" si="713">SUM(I3822:K3822)</x:f>
        <x:v>46</x:v>
      </x:c>
      <x:c r="M3822" s="54" t="n">
        <x:f t="shared" ref="M3822:M3885" si="714">I3822*TOMATO_HOURS*WEEKS*(1+TOMATO_DIM)^I3822+J3822*CARROT_HOURS*WEEKS*(1+CARROT_DIM)^J3822+K3822*MESCLUN_HOURS*WEEKS*(1+MESCLUN_DIM)^K3822</x:f>
        <x:v>2972.0092537796654</x:v>
      </x:c>
      <x:c r="N3822" s="54" t="n">
        <x:f t="shared" ref="N3822:N3885" si="715">MAX(M3822-FARMER_HOURS,0)/TEMP_HOURS_PER_WORKER</x:f>
        <x:v>1.5638953151247676</x:v>
      </x:c>
      <x:c r="O3822" s="55" t="n">
        <x:f t="shared" ref="O3822:O3885" si="716">I3822*TOMATO_PRICE+J3822*CARROT_PRICE+K3822*MESCLUN_PRICE</x:f>
        <x:v>145004</x:v>
      </x:c>
      <x:c r="P3822" s="55" t="n">
        <x:f t="shared" ref="P3822:P3885" si="717">I3822*TOMATO_FERTILIZER+J3822*CARROT_FERTILIZER+K3822*MESCLUN_FERTILIZER</x:f>
        <x:v>33440</x:v>
      </x:c>
      <x:c r="Q3822" s="55" t="n">
        <x:f t="shared" ref="Q3822:Q3885" si="718">MIN(M3822,FARMER_HOURS)*FARMER_RATE+MAX(M3822-FARMER_HOURS,0)*TEMP_RATE</x:f>
        <x:v>64097.38287811919</x:v>
      </x:c>
      <x:c r="R3822" s="55" t="n">
        <x:f t="shared" ref="R3822:R3885" si="719">O3822-P3822-Q3822-FIXED_COST</x:f>
        <x:v>27466.61712188081</x:v>
      </x:c>
      <x:c r="S3822" s="1" t="str">
        <x:f t="shared" ref="S3822:S3885" si="720">IF(AND(L3822&lt;=TOTAL_BED_CAP,N3822&lt;=TEMP_WORKER_CAP),"YES","NO")</x:f>
        <x:v>YES</x:v>
      </x:c>
      <x:c r="T3822" s="1" t="n">
        <x:f t="shared" ref="T3822:T3885" si="721">IF(S3822="YES",R3822,-1E+99)</x:f>
        <x:v>27466.61712188081</x:v>
      </x:c>
    </x:row>
    <x:row r="3823">
      <x:c r="A3823" s="1"/>
      <x:c r="B3823" s="1"/>
      <x:c r="C3823" s="1"/>
      <x:c r="D3823" s="1"/>
      <x:c r="E3823" s="1"/>
      <x:c r="F3823" s="1"/>
      <x:c r="G3823" s="1"/>
      <x:c r="H3823" s="1"/>
      <x:c r="I3823" s="53">
        <x:f t="shared" si="710"/>
        <x:v>5</x:v>
      </x:c>
      <x:c r="J3823" s="53">
        <x:f t="shared" si="711"/>
        <x:v>16</x:v>
      </x:c>
      <x:c r="K3823" s="53">
        <x:f t="shared" si="712"/>
        <x:v>26</x:v>
      </x:c>
      <x:c r="L3823" s="53">
        <x:f t="shared" si="713"/>
        <x:v>47</x:v>
      </x:c>
      <x:c r="M3823" s="54">
        <x:f t="shared" si="714"/>
        <x:v>3053.3492577403849</x:v>
      </x:c>
      <x:c r="N3823" s="54">
        <x:f t="shared" si="715"/>
        <x:v>1.6203814289863785</x:v>
      </x:c>
      <x:c r="O3823" s="55">
        <x:f t="shared" si="716"/>
        <x:v>147704</x:v>
      </x:c>
      <x:c r="P3823" s="55">
        <x:f t="shared" si="717"/>
        <x:v>34320</x:v>
      </x:c>
      <x:c r="Q3823" s="55">
        <x:f t="shared" si="718"/>
        <x:v>65509.535724659458</x:v>
      </x:c>
      <x:c r="R3823" s="55">
        <x:f t="shared" si="719"/>
        <x:v>27874.464275340542</x:v>
      </x:c>
      <x:c r="S3823" s="1" t="str">
        <x:f t="shared" si="720"/>
        <x:v>YES</x:v>
      </x:c>
      <x:c r="T3823" s="1">
        <x:f t="shared" si="721"/>
        <x:v>27874.464275340542</x:v>
      </x:c>
    </x:row>
    <x:row r="3824">
      <x:c r="A3824" s="1"/>
      <x:c r="B3824" s="1"/>
      <x:c r="C3824" s="1"/>
      <x:c r="D3824" s="1"/>
      <x:c r="E3824" s="1"/>
      <x:c r="F3824" s="1"/>
      <x:c r="G3824" s="1"/>
      <x:c r="H3824" s="1"/>
      <x:c r="I3824" s="53">
        <x:f t="shared" si="710"/>
        <x:v>5</x:v>
      </x:c>
      <x:c r="J3824" s="53">
        <x:f t="shared" si="711"/>
        <x:v>16</x:v>
      </x:c>
      <x:c r="K3824" s="53">
        <x:f t="shared" si="712"/>
        <x:v>27</x:v>
      </x:c>
      <x:c r="L3824" s="53">
        <x:f t="shared" si="713"/>
        <x:v>48</x:v>
      </x:c>
      <x:c r="M3824" s="54">
        <x:f t="shared" si="714"/>
        <x:v>3136.4829622601414</x:v>
      </x:c>
      <x:c r="N3824" s="54">
        <x:f t="shared" si="715"/>
        <x:v>1.6781131682362094</x:v>
      </x:c>
      <x:c r="O3824" s="55">
        <x:f t="shared" si="716"/>
        <x:v>150404</x:v>
      </x:c>
      <x:c r="P3824" s="55">
        <x:f t="shared" si="717"/>
        <x:v>35200</x:v>
      </x:c>
      <x:c r="Q3824" s="55">
        <x:f t="shared" si="718"/>
        <x:v>66952.829205905233</x:v>
      </x:c>
      <x:c r="R3824" s="55">
        <x:f t="shared" si="719"/>
        <x:v>28251.170794094767</x:v>
      </x:c>
      <x:c r="S3824" s="1" t="str">
        <x:f t="shared" si="720"/>
        <x:v>YES</x:v>
      </x:c>
      <x:c r="T3824" s="1">
        <x:f t="shared" si="721"/>
        <x:v>28251.170794094767</x:v>
      </x:c>
    </x:row>
    <x:row r="3825">
      <x:c r="A3825" s="1"/>
      <x:c r="B3825" s="1"/>
      <x:c r="C3825" s="1"/>
      <x:c r="D3825" s="1"/>
      <x:c r="E3825" s="1"/>
      <x:c r="F3825" s="1"/>
      <x:c r="G3825" s="1"/>
      <x:c r="H3825" s="1"/>
      <x:c r="I3825" s="53">
        <x:f t="shared" si="710"/>
        <x:v>5</x:v>
      </x:c>
      <x:c r="J3825" s="53">
        <x:f t="shared" si="711"/>
        <x:v>16</x:v>
      </x:c>
      <x:c r="K3825" s="53">
        <x:f t="shared" si="712"/>
        <x:v>28</x:v>
      </x:c>
      <x:c r="L3825" s="53">
        <x:f t="shared" si="713"/>
        <x:v>49</x:v>
      </x:c>
      <x:c r="M3825" s="54">
        <x:f t="shared" si="714"/>
        <x:v>3221.4425004772952</x:v>
      </x:c>
      <x:c r="N3825" s="54">
        <x:f t="shared" si="715"/>
        <x:v>1.7371128475536772</x:v>
      </x:c>
      <x:c r="O3825" s="55">
        <x:f t="shared" si="716"/>
        <x:v>153104</x:v>
      </x:c>
      <x:c r="P3825" s="55">
        <x:f t="shared" si="717"/>
        <x:v>36080</x:v>
      </x:c>
      <x:c r="Q3825" s="55">
        <x:f t="shared" si="718"/>
        <x:v>68427.821188841932</x:v>
      </x:c>
      <x:c r="R3825" s="55">
        <x:f t="shared" si="719"/>
        <x:v>28596.178811158068</x:v>
      </x:c>
      <x:c r="S3825" s="1" t="str">
        <x:f t="shared" si="720"/>
        <x:v>YES</x:v>
      </x:c>
      <x:c r="T3825" s="1">
        <x:f t="shared" si="721"/>
        <x:v>28596.178811158068</x:v>
      </x:c>
    </x:row>
    <x:row r="3826">
      <x:c r="A3826" s="1"/>
      <x:c r="B3826" s="1"/>
      <x:c r="C3826" s="1"/>
      <x:c r="D3826" s="1"/>
      <x:c r="E3826" s="1"/>
      <x:c r="F3826" s="1"/>
      <x:c r="G3826" s="1"/>
      <x:c r="H3826" s="1"/>
      <x:c r="I3826" s="53">
        <x:f t="shared" si="710"/>
        <x:v>5</x:v>
      </x:c>
      <x:c r="J3826" s="53">
        <x:f t="shared" si="711"/>
        <x:v>16</x:v>
      </x:c>
      <x:c r="K3826" s="53">
        <x:f t="shared" si="712"/>
        <x:v>29</x:v>
      </x:c>
      <x:c r="L3826" s="53">
        <x:f t="shared" si="713"/>
        <x:v>50</x:v>
      </x:c>
      <x:c r="M3826" s="54">
        <x:f t="shared" si="714"/>
        <x:v>3308.2605285929485</x:v>
      </x:c>
      <x:c r="N3826" s="54">
        <x:f t="shared" si="715"/>
        <x:v>1.7974031448562142</x:v>
      </x:c>
      <x:c r="O3826" s="55">
        <x:f t="shared" si="716"/>
        <x:v>155804</x:v>
      </x:c>
      <x:c r="P3826" s="55">
        <x:f t="shared" si="717"/>
        <x:v>36960</x:v>
      </x:c>
      <x:c r="Q3826" s="55">
        <x:f t="shared" si="718"/>
        <x:v>69935.078621405351</x:v>
      </x:c>
      <x:c r="R3826" s="55">
        <x:f t="shared" si="719"/>
        <x:v>28908.921378594649</x:v>
      </x:c>
      <x:c r="S3826" s="1" t="str">
        <x:f t="shared" si="720"/>
        <x:v>YES</x:v>
      </x:c>
      <x:c r="T3826" s="1">
        <x:f t="shared" si="721"/>
        <x:v>28908.921378594649</x:v>
      </x:c>
    </x:row>
    <x:row r="3827">
      <x:c r="A3827" s="1"/>
      <x:c r="B3827" s="1"/>
      <x:c r="C3827" s="1"/>
      <x:c r="D3827" s="1"/>
      <x:c r="E3827" s="1"/>
      <x:c r="F3827" s="1"/>
      <x:c r="G3827" s="1"/>
      <x:c r="H3827" s="1"/>
      <x:c r="I3827" s="53">
        <x:f t="shared" si="710"/>
        <x:v>5</x:v>
      </x:c>
      <x:c r="J3827" s="53">
        <x:f t="shared" si="711"/>
        <x:v>16</x:v>
      </x:c>
      <x:c r="K3827" s="53">
        <x:f t="shared" si="712"/>
        <x:v>30</x:v>
      </x:c>
      <x:c r="L3827" s="53">
        <x:f t="shared" si="713"/>
        <x:v>51</x:v>
      </x:c>
      <x:c r="M3827" s="54">
        <x:f t="shared" si="714"/>
        <x:v>3396.9702339267196</x:v>
      </x:c>
      <x:c r="N3827" s="54">
        <x:f t="shared" si="715"/>
        <x:v>1.8590071068935552</x:v>
      </x:c>
      <x:c r="O3827" s="55">
        <x:f t="shared" si="716"/>
        <x:v>158504</x:v>
      </x:c>
      <x:c r="P3827" s="55">
        <x:f t="shared" si="717"/>
        <x:v>37840</x:v>
      </x:c>
      <x:c r="Q3827" s="55">
        <x:f t="shared" si="718"/>
        <x:v>71475.177672338876</x:v>
      </x:c>
      <x:c r="R3827" s="55">
        <x:f t="shared" si="719"/>
        <x:v>29188.822327661124</x:v>
      </x:c>
      <x:c r="S3827" s="1" t="str">
        <x:f t="shared" si="720"/>
        <x:v>YES</x:v>
      </x:c>
      <x:c r="T3827" s="1">
        <x:f t="shared" si="721"/>
        <x:v>29188.822327661124</x:v>
      </x:c>
    </x:row>
    <x:row r="3828">
      <x:c r="A3828" s="1"/>
      <x:c r="B3828" s="1"/>
      <x:c r="C3828" s="1"/>
      <x:c r="D3828" s="1"/>
      <x:c r="E3828" s="1"/>
      <x:c r="F3828" s="1"/>
      <x:c r="G3828" s="1"/>
      <x:c r="H3828" s="1"/>
      <x:c r="I3828" s="53">
        <x:f t="shared" si="710"/>
        <x:v>5</x:v>
      </x:c>
      <x:c r="J3828" s="53">
        <x:f t="shared" si="711"/>
        <x:v>17</x:v>
      </x:c>
      <x:c r="K3828" s="53">
        <x:f t="shared" si="712"/>
        <x:v>0</x:v>
      </x:c>
      <x:c r="L3828" s="53">
        <x:f t="shared" si="713"/>
        <x:v>22</x:v>
      </x:c>
      <x:c r="M3828" s="54">
        <x:f t="shared" si="714"/>
        <x:v>1500.7548132003096</x:v>
      </x:c>
      <x:c r="N3828" s="54">
        <x:f t="shared" si="715"/>
        <x:v>0.54219084250021499</x:v>
      </x:c>
      <x:c r="O3828" s="55">
        <x:f t="shared" si="716"/>
        <x:v>79598</x:v>
      </x:c>
      <x:c r="P3828" s="55">
        <x:f t="shared" si="717"/>
        <x:v>11880</x:v>
      </x:c>
      <x:c r="Q3828" s="55">
        <x:f t="shared" si="718"/>
        <x:v>38554.771062505373</x:v>
      </x:c>
      <x:c r="R3828" s="55">
        <x:f t="shared" si="719"/>
        <x:v>9163.2289374946267</x:v>
      </x:c>
      <x:c r="S3828" s="1" t="str">
        <x:f t="shared" si="720"/>
        <x:v>YES</x:v>
      </x:c>
      <x:c r="T3828" s="1">
        <x:f t="shared" si="721"/>
        <x:v>9163.2289374946267</x:v>
      </x:c>
    </x:row>
    <x:row r="3829">
      <x:c r="A3829" s="1"/>
      <x:c r="B3829" s="1"/>
      <x:c r="C3829" s="1"/>
      <x:c r="D3829" s="1"/>
      <x:c r="E3829" s="1"/>
      <x:c r="F3829" s="1"/>
      <x:c r="G3829" s="1"/>
      <x:c r="H3829" s="1"/>
      <x:c r="I3829" s="53">
        <x:f t="shared" si="710"/>
        <x:v>5</x:v>
      </x:c>
      <x:c r="J3829" s="53">
        <x:f t="shared" si="711"/>
        <x:v>17</x:v>
      </x:c>
      <x:c r="K3829" s="53">
        <x:f t="shared" si="712"/>
        <x:v>1</x:v>
      </x:c>
      <x:c r="L3829" s="53">
        <x:f t="shared" si="713"/>
        <x:v>23</x:v>
      </x:c>
      <x:c r="M3829" s="54">
        <x:f t="shared" si="714"/>
        <x:v>1546.3173132003096</x:v>
      </x:c>
      <x:c r="N3829" s="54">
        <x:f t="shared" si="715"/>
        <x:v>0.57383146750021496</x:v>
      </x:c>
      <x:c r="O3829" s="55">
        <x:f t="shared" si="716"/>
        <x:v>82298</x:v>
      </x:c>
      <x:c r="P3829" s="55">
        <x:f t="shared" si="717"/>
        <x:v>12760</x:v>
      </x:c>
      <x:c r="Q3829" s="55">
        <x:f t="shared" si="718"/>
        <x:v>39345.786687505373</x:v>
      </x:c>
      <x:c r="R3829" s="55">
        <x:f t="shared" si="719"/>
        <x:v>10192.213312494627</x:v>
      </x:c>
      <x:c r="S3829" s="1" t="str">
        <x:f t="shared" si="720"/>
        <x:v>YES</x:v>
      </x:c>
      <x:c r="T3829" s="1">
        <x:f t="shared" si="721"/>
        <x:v>10192.213312494627</x:v>
      </x:c>
    </x:row>
    <x:row r="3830">
      <x:c r="A3830" s="1"/>
      <x:c r="B3830" s="1"/>
      <x:c r="C3830" s="1"/>
      <x:c r="D3830" s="1"/>
      <x:c r="E3830" s="1"/>
      <x:c r="F3830" s="1"/>
      <x:c r="G3830" s="1"/>
      <x:c r="H3830" s="1"/>
      <x:c r="I3830" s="53">
        <x:f t="shared" si="710"/>
        <x:v>5</x:v>
      </x:c>
      <x:c r="J3830" s="53">
        <x:f t="shared" si="711"/>
        <x:v>17</x:v>
      </x:c>
      <x:c r="K3830" s="53">
        <x:f t="shared" si="712"/>
        <x:v>2</x:v>
      </x:c>
      <x:c r="L3830" s="53">
        <x:f t="shared" si="713"/>
        <x:v>24</x:v>
      </x:c>
      <x:c r="M3830" s="54">
        <x:f t="shared" si="714"/>
        <x:v>1593.0188757003095</x:v>
      </x:c>
      <x:c r="N3830" s="54">
        <x:f t="shared" si="715"/>
        <x:v>0.606263108125215</x:v>
      </x:c>
      <x:c r="O3830" s="55">
        <x:f t="shared" si="716"/>
        <x:v>84998</x:v>
      </x:c>
      <x:c r="P3830" s="55">
        <x:f t="shared" si="717"/>
        <x:v>13640</x:v>
      </x:c>
      <x:c r="Q3830" s="55">
        <x:f t="shared" si="718"/>
        <x:v>40156.577703130373</x:v>
      </x:c>
      <x:c r="R3830" s="55">
        <x:f t="shared" si="719"/>
        <x:v>11201.422296869627</x:v>
      </x:c>
      <x:c r="S3830" s="1" t="str">
        <x:f t="shared" si="720"/>
        <x:v>YES</x:v>
      </x:c>
      <x:c r="T3830" s="1">
        <x:f t="shared" si="721"/>
        <x:v>11201.422296869627</x:v>
      </x:c>
    </x:row>
    <x:row r="3831">
      <x:c r="A3831" s="1"/>
      <x:c r="B3831" s="1"/>
      <x:c r="C3831" s="1"/>
      <x:c r="D3831" s="1"/>
      <x:c r="E3831" s="1"/>
      <x:c r="F3831" s="1"/>
      <x:c r="G3831" s="1"/>
      <x:c r="H3831" s="1"/>
      <x:c r="I3831" s="53">
        <x:f t="shared" si="710"/>
        <x:v>5</x:v>
      </x:c>
      <x:c r="J3831" s="53">
        <x:f t="shared" si="711"/>
        <x:v>17</x:v>
      </x:c>
      <x:c r="K3831" s="53">
        <x:f t="shared" si="712"/>
        <x:v>3</x:v>
      </x:c>
      <x:c r="L3831" s="53">
        <x:f t="shared" si="713"/>
        <x:v>25</x:v>
      </x:c>
      <x:c r="M3831" s="54">
        <x:f t="shared" si="714"/>
        <x:v>1640.8808581221847</x:v>
      </x:c>
      <x:c r="N3831" s="54">
        <x:f t="shared" si="715"/>
        <x:v>0.63950059591818387</x:v>
      </x:c>
      <x:c r="O3831" s="55">
        <x:f t="shared" si="716"/>
        <x:v>87698</x:v>
      </x:c>
      <x:c r="P3831" s="55">
        <x:f t="shared" si="717"/>
        <x:v>14520</x:v>
      </x:c>
      <x:c r="Q3831" s="55">
        <x:f t="shared" si="718"/>
        <x:v>40987.514897954592</x:v>
      </x:c>
      <x:c r="R3831" s="55">
        <x:f t="shared" si="719"/>
        <x:v>12190.485102045408</x:v>
      </x:c>
      <x:c r="S3831" s="1" t="str">
        <x:f t="shared" si="720"/>
        <x:v>YES</x:v>
      </x:c>
      <x:c r="T3831" s="1">
        <x:f t="shared" si="721"/>
        <x:v>12190.485102045408</x:v>
      </x:c>
    </x:row>
    <x:row r="3832">
      <x:c r="A3832" s="1"/>
      <x:c r="B3832" s="1"/>
      <x:c r="C3832" s="1"/>
      <x:c r="D3832" s="1"/>
      <x:c r="E3832" s="1"/>
      <x:c r="F3832" s="1"/>
      <x:c r="G3832" s="1"/>
      <x:c r="H3832" s="1"/>
      <x:c r="I3832" s="53">
        <x:f t="shared" si="710"/>
        <x:v>5</x:v>
      </x:c>
      <x:c r="J3832" s="53">
        <x:f t="shared" si="711"/>
        <x:v>17</x:v>
      </x:c>
      <x:c r="K3832" s="53">
        <x:f t="shared" si="712"/>
        <x:v>4</x:v>
      </x:c>
      <x:c r="L3832" s="53">
        <x:f t="shared" si="713"/>
        <x:v>26</x:v>
      </x:c>
      <x:c r="M3832" s="54">
        <x:f t="shared" si="714"/>
        <x:v>1689.9249738448409</x:v>
      </x:c>
      <x:c r="N3832" s="54">
        <x:f t="shared" si="715"/>
        <x:v>0.6735590096144729</x:v>
      </x:c>
      <x:c r="O3832" s="55">
        <x:f t="shared" si="716"/>
        <x:v>90398</x:v>
      </x:c>
      <x:c r="P3832" s="55">
        <x:f t="shared" si="717"/>
        <x:v>15400</x:v>
      </x:c>
      <x:c r="Q3832" s="55">
        <x:f t="shared" si="718"/>
        <x:v>41838.975240361819</x:v>
      </x:c>
      <x:c r="R3832" s="55">
        <x:f t="shared" si="719"/>
        <x:v>13159.024759638181</x:v>
      </x:c>
      <x:c r="S3832" s="1" t="str">
        <x:f t="shared" si="720"/>
        <x:v>YES</x:v>
      </x:c>
      <x:c r="T3832" s="1">
        <x:f t="shared" si="721"/>
        <x:v>13159.024759638181</x:v>
      </x:c>
    </x:row>
    <x:row r="3833">
      <x:c r="A3833" s="1"/>
      <x:c r="B3833" s="1"/>
      <x:c r="C3833" s="1"/>
      <x:c r="D3833" s="1"/>
      <x:c r="E3833" s="1"/>
      <x:c r="F3833" s="1"/>
      <x:c r="G3833" s="1"/>
      <x:c r="H3833" s="1"/>
      <x:c r="I3833" s="53">
        <x:f t="shared" si="710"/>
        <x:v>5</x:v>
      </x:c>
      <x:c r="J3833" s="53">
        <x:f t="shared" si="711"/>
        <x:v>17</x:v>
      </x:c>
      <x:c r="K3833" s="53">
        <x:f t="shared" si="712"/>
        <x:v>5</x:v>
      </x:c>
      <x:c r="L3833" s="53">
        <x:f t="shared" si="713"/>
        <x:v>27</x:v>
      </x:c>
      <x:c r="M3833" s="54">
        <x:f t="shared" si="714"/>
        <x:v>1740.1732977660445</x:v>
      </x:c>
      <x:c r="N3833" s="54">
        <x:f t="shared" si="715"/>
        <x:v>0.70845367900419753</x:v>
      </x:c>
      <x:c r="O3833" s="55">
        <x:f t="shared" si="716"/>
        <x:v>93098</x:v>
      </x:c>
      <x:c r="P3833" s="55">
        <x:f t="shared" si="717"/>
        <x:v>16280</x:v>
      </x:c>
      <x:c r="Q3833" s="55">
        <x:f t="shared" si="718"/>
        <x:v>42711.341975104937</x:v>
      </x:c>
      <x:c r="R3833" s="55">
        <x:f t="shared" si="719"/>
        <x:v>14106.658024895063</x:v>
      </x:c>
      <x:c r="S3833" s="1" t="str">
        <x:f t="shared" si="720"/>
        <x:v>YES</x:v>
      </x:c>
      <x:c r="T3833" s="1">
        <x:f t="shared" si="721"/>
        <x:v>14106.658024895063</x:v>
      </x:c>
    </x:row>
    <x:row r="3834">
      <x:c r="A3834" s="1"/>
      <x:c r="B3834" s="1"/>
      <x:c r="C3834" s="1"/>
      <x:c r="D3834" s="1"/>
      <x:c r="E3834" s="1"/>
      <x:c r="F3834" s="1"/>
      <x:c r="G3834" s="1"/>
      <x:c r="H3834" s="1"/>
      <x:c r="I3834" s="53">
        <x:f t="shared" si="710"/>
        <x:v>5</x:v>
      </x:c>
      <x:c r="J3834" s="53">
        <x:f t="shared" si="711"/>
        <x:v>17</x:v>
      </x:c>
      <x:c r="K3834" s="53">
        <x:f t="shared" si="712"/>
        <x:v>6</x:v>
      </x:c>
      <x:c r="L3834" s="53">
        <x:f t="shared" si="713"/>
        <x:v>28</x:v>
      </x:c>
      <x:c r="M3834" s="54">
        <x:f t="shared" si="714"/>
        <x:v>1791.6482719476776</x:v>
      </x:c>
      <x:c r="N3834" s="54">
        <x:f t="shared" si="715"/>
        <x:v>0.7442001888525539</x:v>
      </x:c>
      <x:c r="O3834" s="55">
        <x:f t="shared" si="716"/>
        <x:v>95798</x:v>
      </x:c>
      <x:c r="P3834" s="55">
        <x:f t="shared" si="717"/>
        <x:v>17160</x:v>
      </x:c>
      <x:c r="Q3834" s="55">
        <x:f t="shared" si="718"/>
        <x:v>43605.004721313846</x:v>
      </x:c>
      <x:c r="R3834" s="55">
        <x:f t="shared" si="719"/>
        <x:v>15032.995278686154</x:v>
      </x:c>
      <x:c r="S3834" s="1" t="str">
        <x:f t="shared" si="720"/>
        <x:v>YES</x:v>
      </x:c>
      <x:c r="T3834" s="1">
        <x:f t="shared" si="721"/>
        <x:v>15032.995278686154</x:v>
      </x:c>
    </x:row>
    <x:row r="3835">
      <x:c r="A3835" s="1"/>
      <x:c r="B3835" s="1"/>
      <x:c r="C3835" s="1"/>
      <x:c r="D3835" s="1"/>
      <x:c r="E3835" s="1"/>
      <x:c r="F3835" s="1"/>
      <x:c r="G3835" s="1"/>
      <x:c r="H3835" s="1"/>
      <x:c r="I3835" s="53">
        <x:f t="shared" si="710"/>
        <x:v>5</x:v>
      </x:c>
      <x:c r="J3835" s="53">
        <x:f t="shared" si="711"/>
        <x:v>17</x:v>
      </x:c>
      <x:c r="K3835" s="53">
        <x:f t="shared" si="712"/>
        <x:v>7</x:v>
      </x:c>
      <x:c r="L3835" s="53">
        <x:f t="shared" si="713"/>
        <x:v>29</x:v>
      </x:c>
      <x:c r="M3835" s="54">
        <x:f t="shared" si="714"/>
        <x:v>1844.3727113456378</x:v>
      </x:c>
      <x:c r="N3835" s="54">
        <x:f t="shared" si="715"/>
        <x:v>0.78081438287891514</x:v>
      </x:c>
      <x:c r="O3835" s="55">
        <x:f t="shared" si="716"/>
        <x:v>98498</x:v>
      </x:c>
      <x:c r="P3835" s="55">
        <x:f t="shared" si="717"/>
        <x:v>18040</x:v>
      </x:c>
      <x:c r="Q3835" s="55">
        <x:f t="shared" si="718"/>
        <x:v>44520.359571972876</x:v>
      </x:c>
      <x:c r="R3835" s="55">
        <x:f t="shared" si="719"/>
        <x:v>15937.640428027124</x:v>
      </x:c>
      <x:c r="S3835" s="1" t="str">
        <x:f t="shared" si="720"/>
        <x:v>YES</x:v>
      </x:c>
      <x:c r="T3835" s="1">
        <x:f t="shared" si="721"/>
        <x:v>15937.640428027124</x:v>
      </x:c>
    </x:row>
    <x:row r="3836">
      <x:c r="A3836" s="1"/>
      <x:c r="B3836" s="1"/>
      <x:c r="C3836" s="1"/>
      <x:c r="D3836" s="1"/>
      <x:c r="E3836" s="1"/>
      <x:c r="F3836" s="1"/>
      <x:c r="G3836" s="1"/>
      <x:c r="H3836" s="1"/>
      <x:c r="I3836" s="53">
        <x:f t="shared" si="710"/>
        <x:v>5</x:v>
      </x:c>
      <x:c r="J3836" s="53">
        <x:f t="shared" si="711"/>
        <x:v>17</x:v>
      </x:c>
      <x:c r="K3836" s="53">
        <x:f t="shared" si="712"/>
        <x:v>8</x:v>
      </x:c>
      <x:c r="L3836" s="53">
        <x:f t="shared" si="713"/>
        <x:v>30</x:v>
      </x:c>
      <x:c r="M3836" s="54">
        <x:f t="shared" si="714"/>
        <x:v>1898.369809625618</x:v>
      </x:c>
      <x:c r="N3836" s="54">
        <x:f t="shared" si="715"/>
        <x:v>0.81831236779556804</x:v>
      </x:c>
      <x:c r="O3836" s="55">
        <x:f t="shared" si="716"/>
        <x:v>101198</x:v>
      </x:c>
      <x:c r="P3836" s="55">
        <x:f t="shared" si="717"/>
        <x:v>18920</x:v>
      </x:c>
      <x:c r="Q3836" s="55">
        <x:f t="shared" si="718"/>
        <x:v>45457.809194889196</x:v>
      </x:c>
      <x:c r="R3836" s="55">
        <x:f t="shared" si="719"/>
        <x:v>16820.190805110804</x:v>
      </x:c>
      <x:c r="S3836" s="1" t="str">
        <x:f t="shared" si="720"/>
        <x:v>YES</x:v>
      </x:c>
      <x:c r="T3836" s="1">
        <x:f t="shared" si="721"/>
        <x:v>16820.190805110804</x:v>
      </x:c>
    </x:row>
    <x:row r="3837">
      <x:c r="A3837" s="1"/>
      <x:c r="B3837" s="1"/>
      <x:c r="C3837" s="1"/>
      <x:c r="D3837" s="1"/>
      <x:c r="E3837" s="1"/>
      <x:c r="F3837" s="1"/>
      <x:c r="G3837" s="1"/>
      <x:c r="H3837" s="1"/>
      <x:c r="I3837" s="53">
        <x:f t="shared" si="710"/>
        <x:v>5</x:v>
      </x:c>
      <x:c r="J3837" s="53">
        <x:f t="shared" si="711"/>
        <x:v>17</x:v>
      </x:c>
      <x:c r="K3837" s="53">
        <x:f t="shared" si="712"/>
        <x:v>9</x:v>
      </x:c>
      <x:c r="L3837" s="53">
        <x:f t="shared" si="713"/>
        <x:v>31</x:v>
      </x:c>
      <x:c r="M3837" s="54">
        <x:f t="shared" si="714"/>
        <x:v>1953.6631450660125</x:v>
      </x:c>
      <x:c r="N3837" s="54">
        <x:f t="shared" si="715"/>
        <x:v>0.85671051740695314</x:v>
      </x:c>
      <x:c r="O3837" s="55">
        <x:f t="shared" si="716"/>
        <x:v>103898</x:v>
      </x:c>
      <x:c r="P3837" s="55">
        <x:f t="shared" si="717"/>
        <x:v>19800</x:v>
      </x:c>
      <x:c r="Q3837" s="55">
        <x:f t="shared" si="718"/>
        <x:v>46417.762935173829</x:v>
      </x:c>
      <x:c r="R3837" s="55">
        <x:f t="shared" si="719"/>
        <x:v>17680.237064826171</x:v>
      </x:c>
      <x:c r="S3837" s="1" t="str">
        <x:f t="shared" si="720"/>
        <x:v>YES</x:v>
      </x:c>
      <x:c r="T3837" s="1">
        <x:f t="shared" si="721"/>
        <x:v>17680.237064826171</x:v>
      </x:c>
    </x:row>
    <x:row r="3838">
      <x:c r="A3838" s="1"/>
      <x:c r="B3838" s="1"/>
      <x:c r="C3838" s="1"/>
      <x:c r="D3838" s="1"/>
      <x:c r="E3838" s="1"/>
      <x:c r="F3838" s="1"/>
      <x:c r="G3838" s="1"/>
      <x:c r="H3838" s="1"/>
      <x:c r="I3838" s="53">
        <x:f t="shared" si="710"/>
        <x:v>5</x:v>
      </x:c>
      <x:c r="J3838" s="53">
        <x:f t="shared" si="711"/>
        <x:v>17</x:v>
      </x:c>
      <x:c r="K3838" s="53">
        <x:f t="shared" si="712"/>
        <x:v>10</x:v>
      </x:c>
      <x:c r="L3838" s="53">
        <x:f t="shared" si="713"/>
        <x:v>32</x:v>
      </x:c>
      <x:c r="M3838" s="54">
        <x:f t="shared" si="714"/>
        <x:v>2010.2766865492254</x:v>
      </x:c>
      <x:c r="N3838" s="54">
        <x:f t="shared" si="715"/>
        <x:v>0.89602547677029543</x:v>
      </x:c>
      <x:c r="O3838" s="55">
        <x:f t="shared" si="716"/>
        <x:v>106598</x:v>
      </x:c>
      <x:c r="P3838" s="55">
        <x:f t="shared" si="717"/>
        <x:v>20680</x:v>
      </x:c>
      <x:c r="Q3838" s="55">
        <x:f t="shared" si="718"/>
        <x:v>47400.636919257384</x:v>
      </x:c>
      <x:c r="R3838" s="55">
        <x:f t="shared" si="719"/>
        <x:v>18517.363080742616</x:v>
      </x:c>
      <x:c r="S3838" s="1" t="str">
        <x:f t="shared" si="720"/>
        <x:v>YES</x:v>
      </x:c>
      <x:c r="T3838" s="1">
        <x:f t="shared" si="721"/>
        <x:v>18517.363080742616</x:v>
      </x:c>
    </x:row>
    <x:row r="3839">
      <x:c r="A3839" s="1"/>
      <x:c r="B3839" s="1"/>
      <x:c r="C3839" s="1"/>
      <x:c r="D3839" s="1"/>
      <x:c r="E3839" s="1"/>
      <x:c r="F3839" s="1"/>
      <x:c r="G3839" s="1"/>
      <x:c r="H3839" s="1"/>
      <x:c r="I3839" s="53">
        <x:f t="shared" si="710"/>
        <x:v>5</x:v>
      </x:c>
      <x:c r="J3839" s="53">
        <x:f t="shared" si="711"/>
        <x:v>17</x:v>
      </x:c>
      <x:c r="K3839" s="53">
        <x:f t="shared" si="712"/>
        <x:v>11</x:v>
      </x:c>
      <x:c r="L3839" s="53">
        <x:f t="shared" si="713"/>
        <x:v>33</x:v>
      </x:c>
      <x:c r="M3839" s="54">
        <x:f t="shared" si="714"/>
        <x:v>2068.2347996426643</x:v>
      </x:c>
      <x:c r="N3839" s="54">
        <x:f t="shared" si="715"/>
        <x:v>0.9362741664185168</x:v>
      </x:c>
      <x:c r="O3839" s="55">
        <x:f t="shared" si="716"/>
        <x:v>109298</x:v>
      </x:c>
      <x:c r="P3839" s="55">
        <x:f t="shared" si="717"/>
        <x:v>21560</x:v>
      </x:c>
      <x:c r="Q3839" s="55">
        <x:f t="shared" si="718"/>
        <x:v>48406.854160462921</x:v>
      </x:c>
      <x:c r="R3839" s="55">
        <x:f t="shared" si="719"/>
        <x:v>19331.145839537079</x:v>
      </x:c>
      <x:c r="S3839" s="1" t="str">
        <x:f t="shared" si="720"/>
        <x:v>YES</x:v>
      </x:c>
      <x:c r="T3839" s="1">
        <x:f t="shared" si="721"/>
        <x:v>19331.145839537079</x:v>
      </x:c>
    </x:row>
    <x:row r="3840">
      <x:c r="A3840" s="1"/>
      <x:c r="B3840" s="1"/>
      <x:c r="C3840" s="1"/>
      <x:c r="D3840" s="1"/>
      <x:c r="E3840" s="1"/>
      <x:c r="F3840" s="1"/>
      <x:c r="G3840" s="1"/>
      <x:c r="H3840" s="1"/>
      <x:c r="I3840" s="53">
        <x:f t="shared" si="710"/>
        <x:v>5</x:v>
      </x:c>
      <x:c r="J3840" s="53">
        <x:f t="shared" si="711"/>
        <x:v>17</x:v>
      </x:c>
      <x:c r="K3840" s="53">
        <x:f t="shared" si="712"/>
        <x:v>12</x:v>
      </x:c>
      <x:c r="L3840" s="53">
        <x:f t="shared" si="713"/>
        <x:v>34</x:v>
      </x:c>
      <x:c r="M3840" s="54">
        <x:f t="shared" si="714"/>
        <x:v>2127.5622527707287</x:v>
      </x:c>
      <x:c r="N3840" s="54">
        <x:f t="shared" si="715"/>
        <x:v>0.97747378664633944</x:v>
      </x:c>
      <x:c r="O3840" s="55">
        <x:f t="shared" si="716"/>
        <x:v>111998</x:v>
      </x:c>
      <x:c r="P3840" s="55">
        <x:f t="shared" si="717"/>
        <x:v>22440</x:v>
      </x:c>
      <x:c r="Q3840" s="55">
        <x:f t="shared" si="718"/>
        <x:v>49436.844666158489</x:v>
      </x:c>
      <x:c r="R3840" s="55">
        <x:f t="shared" si="719"/>
        <x:v>20121.155333841511</x:v>
      </x:c>
      <x:c r="S3840" s="1" t="str">
        <x:f t="shared" si="720"/>
        <x:v>YES</x:v>
      </x:c>
      <x:c r="T3840" s="1">
        <x:f t="shared" si="721"/>
        <x:v>20121.155333841511</x:v>
      </x:c>
    </x:row>
    <x:row r="3841">
      <x:c r="A3841" s="1"/>
      <x:c r="B3841" s="1"/>
      <x:c r="C3841" s="1"/>
      <x:c r="D3841" s="1"/>
      <x:c r="E3841" s="1"/>
      <x:c r="F3841" s="1"/>
      <x:c r="G3841" s="1"/>
      <x:c r="H3841" s="1"/>
      <x:c r="I3841" s="53">
        <x:f t="shared" si="710"/>
        <x:v>5</x:v>
      </x:c>
      <x:c r="J3841" s="53">
        <x:f t="shared" si="711"/>
        <x:v>17</x:v>
      </x:c>
      <x:c r="K3841" s="53">
        <x:f t="shared" si="712"/>
        <x:v>13</x:v>
      </x:c>
      <x:c r="L3841" s="53">
        <x:f t="shared" si="713"/>
        <x:v>35</x:v>
      </x:c>
      <x:c r="M3841" s="54">
        <x:f t="shared" si="714"/>
        <x:v>2188.2842234791133</x:v>
      </x:c>
      <x:c r="N3841" s="54">
        <x:f t="shared" si="715"/>
        <x:v>1.0196418218604952</x:v>
      </x:c>
      <x:c r="O3841" s="55">
        <x:f t="shared" si="716"/>
        <x:v>114698</x:v>
      </x:c>
      <x:c r="P3841" s="55">
        <x:f t="shared" si="717"/>
        <x:v>23320</x:v>
      </x:c>
      <x:c r="Q3841" s="55">
        <x:f t="shared" si="718"/>
        <x:v>50491.045546512381</x:v>
      </x:c>
      <x:c r="R3841" s="55">
        <x:f t="shared" si="719"/>
        <x:v>20886.954453487619</x:v>
      </x:c>
      <x:c r="S3841" s="1" t="str">
        <x:f t="shared" si="720"/>
        <x:v>YES</x:v>
      </x:c>
      <x:c r="T3841" s="1">
        <x:f t="shared" si="721"/>
        <x:v>20886.954453487619</x:v>
      </x:c>
    </x:row>
    <x:row r="3842">
      <x:c r="A3842" s="1"/>
      <x:c r="B3842" s="1"/>
      <x:c r="C3842" s="1"/>
      <x:c r="D3842" s="1"/>
      <x:c r="E3842" s="1"/>
      <x:c r="F3842" s="1"/>
      <x:c r="G3842" s="1"/>
      <x:c r="H3842" s="1"/>
      <x:c r="I3842" s="53">
        <x:f t="shared" si="710"/>
        <x:v>5</x:v>
      </x:c>
      <x:c r="J3842" s="53">
        <x:f t="shared" si="711"/>
        <x:v>17</x:v>
      </x:c>
      <x:c r="K3842" s="53">
        <x:f t="shared" si="712"/>
        <x:v>14</x:v>
      </x:c>
      <x:c r="L3842" s="53">
        <x:f t="shared" si="713"/>
        <x:v>36</x:v>
      </x:c>
      <x:c r="M3842" s="54">
        <x:f t="shared" si="714"/>
        <x:v>2250.4263047927743</x:v>
      </x:c>
      <x:c r="N3842" s="54">
        <x:f t="shared" si="715"/>
        <x:v>1.0627960449949823</x:v>
      </x:c>
      <x:c r="O3842" s="55">
        <x:f t="shared" si="716"/>
        <x:v>117398</x:v>
      </x:c>
      <x:c r="P3842" s="55">
        <x:f t="shared" si="717"/>
        <x:v>24200</x:v>
      </x:c>
      <x:c r="Q3842" s="55">
        <x:f t="shared" si="718"/>
        <x:v>51569.901124874552</x:v>
      </x:c>
      <x:c r="R3842" s="55">
        <x:f t="shared" si="719"/>
        <x:v>21628.098875125448</x:v>
      </x:c>
      <x:c r="S3842" s="1" t="str">
        <x:f t="shared" si="720"/>
        <x:v>YES</x:v>
      </x:c>
      <x:c r="T3842" s="1">
        <x:f t="shared" si="721"/>
        <x:v>21628.098875125448</x:v>
      </x:c>
    </x:row>
    <x:row r="3843">
      <x:c r="A3843" s="1"/>
      <x:c r="B3843" s="1"/>
      <x:c r="C3843" s="1"/>
      <x:c r="D3843" s="1"/>
      <x:c r="E3843" s="1"/>
      <x:c r="F3843" s="1"/>
      <x:c r="G3843" s="1"/>
      <x:c r="H3843" s="1"/>
      <x:c r="I3843" s="53">
        <x:f t="shared" si="710"/>
        <x:v>5</x:v>
      </x:c>
      <x:c r="J3843" s="53">
        <x:f t="shared" si="711"/>
        <x:v>17</x:v>
      </x:c>
      <x:c r="K3843" s="53">
        <x:f t="shared" si="712"/>
        <x:v>15</x:v>
      </x:c>
      <x:c r="L3843" s="53">
        <x:f t="shared" si="713"/>
        <x:v>37</x:v>
      </x:c>
      <x:c r="M3843" s="54">
        <x:f t="shared" si="714"/>
        <x:v>2314.0145116689209</x:v>
      </x:c>
      <x:c r="N3843" s="54">
        <x:f t="shared" si="715"/>
        <x:v>1.1069545219923063</x:v>
      </x:c>
      <x:c r="O3843" s="55">
        <x:f t="shared" si="716"/>
        <x:v>120098</x:v>
      </x:c>
      <x:c r="P3843" s="55">
        <x:f t="shared" si="717"/>
        <x:v>25080</x:v>
      </x:c>
      <x:c r="Q3843" s="55">
        <x:f t="shared" si="718"/>
        <x:v>52673.863049807653</x:v>
      </x:c>
      <x:c r="R3843" s="55">
        <x:f t="shared" si="719"/>
        <x:v>22344.136950192347</x:v>
      </x:c>
      <x:c r="S3843" s="1" t="str">
        <x:f t="shared" si="720"/>
        <x:v>YES</x:v>
      </x:c>
      <x:c r="T3843" s="1">
        <x:f t="shared" si="721"/>
        <x:v>22344.136950192347</x:v>
      </x:c>
    </x:row>
    <x:row r="3844">
      <x:c r="A3844" s="1"/>
      <x:c r="B3844" s="1"/>
      <x:c r="C3844" s="1"/>
      <x:c r="D3844" s="1"/>
      <x:c r="E3844" s="1"/>
      <x:c r="F3844" s="1"/>
      <x:c r="G3844" s="1"/>
      <x:c r="H3844" s="1"/>
      <x:c r="I3844" s="53">
        <x:f t="shared" si="710"/>
        <x:v>5</x:v>
      </x:c>
      <x:c r="J3844" s="53">
        <x:f t="shared" si="711"/>
        <x:v>17</x:v>
      </x:c>
      <x:c r="K3844" s="53">
        <x:f t="shared" si="712"/>
        <x:v>16</x:v>
      </x:c>
      <x:c r="L3844" s="53">
        <x:f t="shared" si="713"/>
        <x:v>38</x:v>
      </x:c>
      <x:c r="M3844" s="54">
        <x:f t="shared" si="714"/>
        <x:v>2379.0752875464095</x:v>
      </x:c>
      <x:c r="N3844" s="54">
        <x:f t="shared" si="715"/>
        <x:v>1.1521356163516734</x:v>
      </x:c>
      <x:c r="O3844" s="55">
        <x:f t="shared" si="716"/>
        <x:v>122798</x:v>
      </x:c>
      <x:c r="P3844" s="55">
        <x:f t="shared" si="717"/>
        <x:v>25960</x:v>
      </x:c>
      <x:c r="Q3844" s="55">
        <x:f t="shared" si="718"/>
        <x:v>53803.390408791834</x:v>
      </x:c>
      <x:c r="R3844" s="55">
        <x:f t="shared" si="719"/>
        <x:v>23034.609591208166</x:v>
      </x:c>
      <x:c r="S3844" s="1" t="str">
        <x:f t="shared" si="720"/>
        <x:v>YES</x:v>
      </x:c>
      <x:c r="T3844" s="1">
        <x:f t="shared" si="721"/>
        <x:v>23034.609591208166</x:v>
      </x:c>
    </x:row>
    <x:row r="3845">
      <x:c r="A3845" s="1"/>
      <x:c r="B3845" s="1"/>
      <x:c r="C3845" s="1"/>
      <x:c r="D3845" s="1"/>
      <x:c r="E3845" s="1"/>
      <x:c r="F3845" s="1"/>
      <x:c r="G3845" s="1"/>
      <x:c r="H3845" s="1"/>
      <x:c r="I3845" s="53">
        <x:f t="shared" si="710"/>
        <x:v>5</x:v>
      </x:c>
      <x:c r="J3845" s="53">
        <x:f t="shared" si="711"/>
        <x:v>17</x:v>
      </x:c>
      <x:c r="K3845" s="53">
        <x:f t="shared" si="712"/>
        <x:v>17</x:v>
      </x:c>
      <x:c r="L3845" s="53">
        <x:f t="shared" si="713"/>
        <x:v>39</x:v>
      </x:c>
      <x:c r="M3845" s="54">
        <x:f t="shared" si="714"/>
        <x:v>2445.63551099295</x:v>
      </x:c>
      <x:c r="N3845" s="54">
        <x:f t="shared" si="715"/>
        <x:v>1.1983579937451041</x:v>
      </x:c>
      <x:c r="O3845" s="55">
        <x:f t="shared" si="716"/>
        <x:v>125498</x:v>
      </x:c>
      <x:c r="P3845" s="55">
        <x:f t="shared" si="717"/>
        <x:v>26840</x:v>
      </x:c>
      <x:c r="Q3845" s="55">
        <x:f t="shared" si="718"/>
        <x:v>54958.949843627604</x:v>
      </x:c>
      <x:c r="R3845" s="55">
        <x:f t="shared" si="719"/>
        <x:v>23699.050156372396</x:v>
      </x:c>
      <x:c r="S3845" s="1" t="str">
        <x:f t="shared" si="720"/>
        <x:v>YES</x:v>
      </x:c>
      <x:c r="T3845" s="1">
        <x:f t="shared" si="721"/>
        <x:v>23699.050156372396</x:v>
      </x:c>
    </x:row>
    <x:row r="3846">
      <x:c r="A3846" s="1"/>
      <x:c r="B3846" s="1"/>
      <x:c r="C3846" s="1"/>
      <x:c r="D3846" s="1"/>
      <x:c r="E3846" s="1"/>
      <x:c r="F3846" s="1"/>
      <x:c r="G3846" s="1"/>
      <x:c r="H3846" s="1"/>
      <x:c r="I3846" s="53">
        <x:f t="shared" si="710"/>
        <x:v>5</x:v>
      </x:c>
      <x:c r="J3846" s="53">
        <x:f t="shared" si="711"/>
        <x:v>17</x:v>
      </x:c>
      <x:c r="K3846" s="53">
        <x:f t="shared" si="712"/>
        <x:v>18</x:v>
      </x:c>
      <x:c r="L3846" s="53">
        <x:f t="shared" si="713"/>
        <x:v>40</x:v>
      </x:c>
      <x:c r="M3846" s="54">
        <x:f t="shared" si="714"/>
        <x:v>2513.7225024515374</x:v>
      </x:c>
      <x:c r="N3846" s="54">
        <x:f t="shared" si="715"/>
        <x:v>1.2456406267024565</x:v>
      </x:c>
      <x:c r="O3846" s="55">
        <x:f t="shared" si="716"/>
        <x:v>128198</x:v>
      </x:c>
      <x:c r="P3846" s="55">
        <x:f t="shared" si="717"/>
        <x:v>27720</x:v>
      </x:c>
      <x:c r="Q3846" s="55">
        <x:f t="shared" si="718"/>
        <x:v>56141.015667561413</x:v>
      </x:c>
      <x:c r="R3846" s="55">
        <x:f t="shared" si="719"/>
        <x:v>24336.984332438587</x:v>
      </x:c>
      <x:c r="S3846" s="1" t="str">
        <x:f t="shared" si="720"/>
        <x:v>YES</x:v>
      </x:c>
      <x:c r="T3846" s="1">
        <x:f t="shared" si="721"/>
        <x:v>24336.984332438587</x:v>
      </x:c>
    </x:row>
    <x:row r="3847">
      <x:c r="A3847" s="1"/>
      <x:c r="B3847" s="1"/>
      <x:c r="C3847" s="1"/>
      <x:c r="D3847" s="1"/>
      <x:c r="E3847" s="1"/>
      <x:c r="F3847" s="1"/>
      <x:c r="G3847" s="1"/>
      <x:c r="H3847" s="1"/>
      <x:c r="I3847" s="53">
        <x:f t="shared" si="710"/>
        <x:v>5</x:v>
      </x:c>
      <x:c r="J3847" s="53">
        <x:f t="shared" si="711"/>
        <x:v>17</x:v>
      </x:c>
      <x:c r="K3847" s="53">
        <x:f t="shared" si="712"/>
        <x:v>19</x:v>
      </x:c>
      <x:c r="L3847" s="53">
        <x:f t="shared" si="713"/>
        <x:v>41</x:v>
      </x:c>
      <x:c r="M3847" s="54">
        <x:f t="shared" si="714"/>
        <x:v>2583.3640310875589</x:v>
      </x:c>
      <x:c r="N3847" s="54">
        <x:f t="shared" si="715"/>
        <x:v>1.2940027993663603</x:v>
      </x:c>
      <x:c r="O3847" s="55">
        <x:f t="shared" si="716"/>
        <x:v>130898</x:v>
      </x:c>
      <x:c r="P3847" s="55">
        <x:f t="shared" si="717"/>
        <x:v>28600</x:v>
      </x:c>
      <x:c r="Q3847" s="55">
        <x:f t="shared" si="718"/>
        <x:v>57350.06998415901</x:v>
      </x:c>
      <x:c r="R3847" s="55">
        <x:f t="shared" si="719"/>
        <x:v>24947.93001584099</x:v>
      </x:c>
      <x:c r="S3847" s="1" t="str">
        <x:f t="shared" si="720"/>
        <x:v>YES</x:v>
      </x:c>
      <x:c r="T3847" s="1">
        <x:f t="shared" si="721"/>
        <x:v>24947.93001584099</x:v>
      </x:c>
    </x:row>
    <x:row r="3848">
      <x:c r="A3848" s="1"/>
      <x:c r="B3848" s="1"/>
      <x:c r="C3848" s="1"/>
      <x:c r="D3848" s="1"/>
      <x:c r="E3848" s="1"/>
      <x:c r="F3848" s="1"/>
      <x:c r="G3848" s="1"/>
      <x:c r="H3848" s="1"/>
      <x:c r="I3848" s="53">
        <x:f t="shared" si="710"/>
        <x:v>5</x:v>
      </x:c>
      <x:c r="J3848" s="53">
        <x:f t="shared" si="711"/>
        <x:v>17</x:v>
      </x:c>
      <x:c r="K3848" s="53">
        <x:f t="shared" si="712"/>
        <x:v>20</x:v>
      </x:c>
      <x:c r="L3848" s="53">
        <x:f t="shared" si="713"/>
        <x:v>42</x:v>
      </x:c>
      <x:c r="M3848" s="54">
        <x:f t="shared" si="714"/>
        <x:v>2654.588321738036</x:v>
      </x:c>
      <x:c r="N3848" s="54">
        <x:f t="shared" si="715"/>
        <x:v>1.3434641123180806</x:v>
      </x:c>
      <x:c r="O3848" s="55">
        <x:f t="shared" si="716"/>
        <x:v>133598</x:v>
      </x:c>
      <x:c r="P3848" s="55">
        <x:f t="shared" si="717"/>
        <x:v>29480</x:v>
      </x:c>
      <x:c r="Q3848" s="55">
        <x:f t="shared" si="718"/>
        <x:v>58586.602807952011</x:v>
      </x:c>
      <x:c r="R3848" s="55">
        <x:f t="shared" si="719"/>
        <x:v>25531.397192047989</x:v>
      </x:c>
      <x:c r="S3848" s="1" t="str">
        <x:f t="shared" si="720"/>
        <x:v>YES</x:v>
      </x:c>
      <x:c r="T3848" s="1">
        <x:f t="shared" si="721"/>
        <x:v>25531.397192047989</x:v>
      </x:c>
    </x:row>
    <x:row r="3849">
      <x:c r="A3849" s="1"/>
      <x:c r="B3849" s="1"/>
      <x:c r="C3849" s="1"/>
      <x:c r="D3849" s="1"/>
      <x:c r="E3849" s="1"/>
      <x:c r="F3849" s="1"/>
      <x:c r="G3849" s="1"/>
      <x:c r="H3849" s="1"/>
      <x:c r="I3849" s="53">
        <x:f t="shared" si="710"/>
        <x:v>5</x:v>
      </x:c>
      <x:c r="J3849" s="53">
        <x:f t="shared" si="711"/>
        <x:v>17</x:v>
      </x:c>
      <x:c r="K3849" s="53">
        <x:f t="shared" si="712"/>
        <x:v>21</x:v>
      </x:c>
      <x:c r="L3849" s="53">
        <x:f t="shared" si="713"/>
        <x:v>43</x:v>
      </x:c>
      <x:c r="M3849" s="54">
        <x:f t="shared" si="714"/>
        <x:v>2727.4240619644797</x:v>
      </x:c>
      <x:c r="N3849" s="54">
        <x:f t="shared" si="715"/>
        <x:v>1.394044487475333</x:v>
      </x:c>
      <x:c r="O3849" s="55">
        <x:f t="shared" si="716"/>
        <x:v>136298</x:v>
      </x:c>
      <x:c r="P3849" s="55">
        <x:f t="shared" si="717"/>
        <x:v>30360</x:v>
      </x:c>
      <x:c r="Q3849" s="55">
        <x:f t="shared" si="718"/>
        <x:v>59851.112186883329</x:v>
      </x:c>
      <x:c r="R3849" s="55">
        <x:f t="shared" si="719"/>
        <x:v>26086.887813116671</x:v>
      </x:c>
      <x:c r="S3849" s="1" t="str">
        <x:f t="shared" si="720"/>
        <x:v>YES</x:v>
      </x:c>
      <x:c r="T3849" s="1">
        <x:f t="shared" si="721"/>
        <x:v>26086.887813116671</x:v>
      </x:c>
    </x:row>
    <x:row r="3850">
      <x:c r="A3850" s="1"/>
      <x:c r="B3850" s="1"/>
      <x:c r="C3850" s="1"/>
      <x:c r="D3850" s="1"/>
      <x:c r="E3850" s="1"/>
      <x:c r="F3850" s="1"/>
      <x:c r="G3850" s="1"/>
      <x:c r="H3850" s="1"/>
      <x:c r="I3850" s="53">
        <x:f t="shared" si="710"/>
        <x:v>5</x:v>
      </x:c>
      <x:c r="J3850" s="53">
        <x:f t="shared" si="711"/>
        <x:v>17</x:v>
      </x:c>
      <x:c r="K3850" s="53">
        <x:f t="shared" si="712"/>
        <x:v>22</x:v>
      </x:c>
      <x:c r="L3850" s="53">
        <x:f t="shared" si="713"/>
        <x:v>44</x:v>
      </x:c>
      <x:c r="M3850" s="54">
        <x:f t="shared" si="714"/>
        <x:v>2801.9004092108762</x:v>
      </x:c>
      <x:c r="N3850" s="54">
        <x:f t="shared" si="715"/>
        <x:v>1.4457641730631086</x:v>
      </x:c>
      <x:c r="O3850" s="55">
        <x:f t="shared" si="716"/>
        <x:v>138998</x:v>
      </x:c>
      <x:c r="P3850" s="55">
        <x:f t="shared" si="717"/>
        <x:v>31240</x:v>
      </x:c>
      <x:c r="Q3850" s="55">
        <x:f t="shared" si="718"/>
        <x:v>61144.104326577712</x:v>
      </x:c>
      <x:c r="R3850" s="55">
        <x:f t="shared" si="719"/>
        <x:v>26613.895673422288</x:v>
      </x:c>
      <x:c r="S3850" s="1" t="str">
        <x:f t="shared" si="720"/>
        <x:v>YES</x:v>
      </x:c>
      <x:c r="T3850" s="1">
        <x:f t="shared" si="721"/>
        <x:v>26613.895673422288</x:v>
      </x:c>
    </x:row>
    <x:row r="3851">
      <x:c r="A3851" s="1"/>
      <x:c r="B3851" s="1"/>
      <x:c r="C3851" s="1"/>
      <x:c r="D3851" s="1"/>
      <x:c r="E3851" s="1"/>
      <x:c r="F3851" s="1"/>
      <x:c r="G3851" s="1"/>
      <x:c r="H3851" s="1"/>
      <x:c r="I3851" s="53">
        <x:f t="shared" si="710"/>
        <x:v>5</x:v>
      </x:c>
      <x:c r="J3851" s="53">
        <x:f t="shared" si="711"/>
        <x:v>17</x:v>
      </x:c>
      <x:c r="K3851" s="53">
        <x:f t="shared" si="712"/>
        <x:v>23</x:v>
      </x:c>
      <x:c r="L3851" s="53">
        <x:f t="shared" si="713"/>
        <x:v>45</x:v>
      </x:c>
      <x:c r="M3851" s="54">
        <x:f t="shared" si="714"/>
        <x:v>2878.0469980683129</x:v>
      </x:c>
      <x:c r="N3851" s="54">
        <x:f t="shared" si="715"/>
        <x:v>1.4986437486585507</x:v>
      </x:c>
      <x:c r="O3851" s="55">
        <x:f t="shared" si="716"/>
        <x:v>141698</x:v>
      </x:c>
      <x:c r="P3851" s="55">
        <x:f t="shared" si="717"/>
        <x:v>32120</x:v>
      </x:c>
      <x:c r="Q3851" s="55">
        <x:f t="shared" si="718"/>
        <x:v>62466.093716463765</x:v>
      </x:c>
      <x:c r="R3851" s="55">
        <x:f t="shared" si="719"/>
        <x:v>27111.906283536235</x:v>
      </x:c>
      <x:c r="S3851" s="1" t="str">
        <x:f t="shared" si="720"/>
        <x:v>YES</x:v>
      </x:c>
      <x:c r="T3851" s="1">
        <x:f t="shared" si="721"/>
        <x:v>27111.906283536235</x:v>
      </x:c>
    </x:row>
    <x:row r="3852">
      <x:c r="A3852" s="1"/>
      <x:c r="B3852" s="1"/>
      <x:c r="C3852" s="1"/>
      <x:c r="D3852" s="1"/>
      <x:c r="E3852" s="1"/>
      <x:c r="F3852" s="1"/>
      <x:c r="G3852" s="1"/>
      <x:c r="H3852" s="1"/>
      <x:c r="I3852" s="53">
        <x:f t="shared" si="710"/>
        <x:v>5</x:v>
      </x:c>
      <x:c r="J3852" s="53">
        <x:f t="shared" si="711"/>
        <x:v>17</x:v>
      </x:c>
      <x:c r="K3852" s="53">
        <x:f t="shared" si="712"/>
        <x:v>24</x:v>
      </x:c>
      <x:c r="L3852" s="53">
        <x:f t="shared" si="713"/>
        <x:v>46</x:v>
      </x:c>
      <x:c r="M3852" s="54">
        <x:f t="shared" si="714"/>
        <x:v>2955.8939476478085</x:v>
      </x:c>
      <x:c r="N3852" s="54">
        <x:f t="shared" si="715"/>
        <x:v>1.5527041303109781</x:v>
      </x:c>
      <x:c r="O3852" s="55">
        <x:f t="shared" si="716"/>
        <x:v>144398</x:v>
      </x:c>
      <x:c r="P3852" s="55">
        <x:f t="shared" si="717"/>
        <x:v>33000</x:v>
      </x:c>
      <x:c r="Q3852" s="55">
        <x:f t="shared" si="718"/>
        <x:v>63817.603257774455</x:v>
      </x:c>
      <x:c r="R3852" s="55">
        <x:f t="shared" si="719"/>
        <x:v>27580.396742225545</x:v>
      </x:c>
      <x:c r="S3852" s="1" t="str">
        <x:f t="shared" si="720"/>
        <x:v>YES</x:v>
      </x:c>
      <x:c r="T3852" s="1">
        <x:f t="shared" si="721"/>
        <x:v>27580.396742225545</x:v>
      </x:c>
    </x:row>
    <x:row r="3853">
      <x:c r="A3853" s="1"/>
      <x:c r="B3853" s="1"/>
      <x:c r="C3853" s="1"/>
      <x:c r="D3853" s="1"/>
      <x:c r="E3853" s="1"/>
      <x:c r="F3853" s="1"/>
      <x:c r="G3853" s="1"/>
      <x:c r="H3853" s="1"/>
      <x:c r="I3853" s="53">
        <x:f t="shared" si="710"/>
        <x:v>5</x:v>
      </x:c>
      <x:c r="J3853" s="53">
        <x:f t="shared" si="711"/>
        <x:v>17</x:v>
      </x:c>
      <x:c r="K3853" s="53">
        <x:f t="shared" si="712"/>
        <x:v>25</x:v>
      </x:c>
      <x:c r="L3853" s="53">
        <x:f t="shared" si="713"/>
        <x:v>47</x:v>
      </x:c>
      <x:c r="M3853" s="54">
        <x:f t="shared" si="714"/>
        <x:v>3035.4718690629061</x:v>
      </x:c>
      <x:c r="N3853" s="54">
        <x:f t="shared" si="715"/>
        <x:v>1.6079665757381292</x:v>
      </x:c>
      <x:c r="O3853" s="55">
        <x:f t="shared" si="716"/>
        <x:v>147098</x:v>
      </x:c>
      <x:c r="P3853" s="55">
        <x:f t="shared" si="717"/>
        <x:v>33880</x:v>
      </x:c>
      <x:c r="Q3853" s="55">
        <x:f t="shared" si="718"/>
        <x:v>65199.164393453233</x:v>
      </x:c>
      <x:c r="R3853" s="55">
        <x:f t="shared" si="719"/>
        <x:v>28018.835606546767</x:v>
      </x:c>
      <x:c r="S3853" s="1" t="str">
        <x:f t="shared" si="720"/>
        <x:v>YES</x:v>
      </x:c>
      <x:c r="T3853" s="1">
        <x:f t="shared" si="721"/>
        <x:v>28018.835606546767</x:v>
      </x:c>
    </x:row>
    <x:row r="3854">
      <x:c r="A3854" s="1"/>
      <x:c r="B3854" s="1"/>
      <x:c r="C3854" s="1"/>
      <x:c r="D3854" s="1"/>
      <x:c r="E3854" s="1"/>
      <x:c r="F3854" s="1"/>
      <x:c r="G3854" s="1"/>
      <x:c r="H3854" s="1"/>
      <x:c r="I3854" s="53">
        <x:f t="shared" si="710"/>
        <x:v>5</x:v>
      </x:c>
      <x:c r="J3854" s="53">
        <x:f t="shared" si="711"/>
        <x:v>17</x:v>
      </x:c>
      <x:c r="K3854" s="53">
        <x:f t="shared" si="712"/>
        <x:v>26</x:v>
      </x:c>
      <x:c r="L3854" s="53">
        <x:f t="shared" si="713"/>
        <x:v>48</x:v>
      </x:c>
      <x:c r="M3854" s="54">
        <x:f t="shared" si="714"/>
        <x:v>3116.8118730236238</x:v>
      </x:c>
      <x:c r="N3854" s="54">
        <x:f t="shared" si="715"/>
        <x:v>1.6644526895997387</x:v>
      </x:c>
      <x:c r="O3854" s="55">
        <x:f t="shared" si="716"/>
        <x:v>149798</x:v>
      </x:c>
      <x:c r="P3854" s="55">
        <x:f t="shared" si="717"/>
        <x:v>34760</x:v>
      </x:c>
      <x:c r="Q3854" s="55">
        <x:f t="shared" si="718"/>
        <x:v>66611.31723999347</x:v>
      </x:c>
      <x:c r="R3854" s="55">
        <x:f t="shared" si="719"/>
        <x:v>28426.68276000653</x:v>
      </x:c>
      <x:c r="S3854" s="1" t="str">
        <x:f t="shared" si="720"/>
        <x:v>YES</x:v>
      </x:c>
      <x:c r="T3854" s="1">
        <x:f t="shared" si="721"/>
        <x:v>28426.68276000653</x:v>
      </x:c>
    </x:row>
    <x:row r="3855">
      <x:c r="A3855" s="1"/>
      <x:c r="B3855" s="1"/>
      <x:c r="C3855" s="1"/>
      <x:c r="D3855" s="1"/>
      <x:c r="E3855" s="1"/>
      <x:c r="F3855" s="1"/>
      <x:c r="G3855" s="1"/>
      <x:c r="H3855" s="1"/>
      <x:c r="I3855" s="53">
        <x:f t="shared" si="710"/>
        <x:v>5</x:v>
      </x:c>
      <x:c r="J3855" s="53">
        <x:f t="shared" si="711"/>
        <x:v>17</x:v>
      </x:c>
      <x:c r="K3855" s="53">
        <x:f t="shared" si="712"/>
        <x:v>27</x:v>
      </x:c>
      <x:c r="L3855" s="53">
        <x:f t="shared" si="713"/>
        <x:v>49</x:v>
      </x:c>
      <x:c r="M3855" s="54">
        <x:f t="shared" si="714"/>
        <x:v>3199.9455775433808</x:v>
      </x:c>
      <x:c r="N3855" s="54">
        <x:f t="shared" si="715"/>
        <x:v>1.72218442884957</x:v>
      </x:c>
      <x:c r="O3855" s="55">
        <x:f t="shared" si="716"/>
        <x:v>152498</x:v>
      </x:c>
      <x:c r="P3855" s="55">
        <x:f t="shared" si="717"/>
        <x:v>35640</x:v>
      </x:c>
      <x:c r="Q3855" s="55">
        <x:f t="shared" si="718"/>
        <x:v>68054.610721239238</x:v>
      </x:c>
      <x:c r="R3855" s="55">
        <x:f t="shared" si="719"/>
        <x:v>28803.389278760762</x:v>
      </x:c>
      <x:c r="S3855" s="1" t="str">
        <x:f t="shared" si="720"/>
        <x:v>YES</x:v>
      </x:c>
      <x:c r="T3855" s="1">
        <x:f t="shared" si="721"/>
        <x:v>28803.389278760762</x:v>
      </x:c>
    </x:row>
    <x:row r="3856">
      <x:c r="A3856" s="1"/>
      <x:c r="B3856" s="1"/>
      <x:c r="C3856" s="1"/>
      <x:c r="D3856" s="1"/>
      <x:c r="E3856" s="1"/>
      <x:c r="F3856" s="1"/>
      <x:c r="G3856" s="1"/>
      <x:c r="H3856" s="1"/>
      <x:c r="I3856" s="53">
        <x:f t="shared" si="710"/>
        <x:v>5</x:v>
      </x:c>
      <x:c r="J3856" s="53">
        <x:f t="shared" si="711"/>
        <x:v>17</x:v>
      </x:c>
      <x:c r="K3856" s="53">
        <x:f t="shared" si="712"/>
        <x:v>28</x:v>
      </x:c>
      <x:c r="L3856" s="53">
        <x:f t="shared" si="713"/>
        <x:v>50</x:v>
      </x:c>
      <x:c r="M3856" s="54">
        <x:f t="shared" si="714"/>
        <x:v>3284.9051157605345</x:v>
      </x:c>
      <x:c r="N3856" s="54">
        <x:f t="shared" si="715"/>
        <x:v>1.7811841081670379</x:v>
      </x:c>
      <x:c r="O3856" s="55">
        <x:f t="shared" si="716"/>
        <x:v>155198</x:v>
      </x:c>
      <x:c r="P3856" s="55">
        <x:f t="shared" si="717"/>
        <x:v>36520</x:v>
      </x:c>
      <x:c r="Q3856" s="55">
        <x:f t="shared" si="718"/>
        <x:v>69529.602704175952</x:v>
      </x:c>
      <x:c r="R3856" s="55">
        <x:f t="shared" si="719"/>
        <x:v>29148.397295824048</x:v>
      </x:c>
      <x:c r="S3856" s="1" t="str">
        <x:f t="shared" si="720"/>
        <x:v>YES</x:v>
      </x:c>
      <x:c r="T3856" s="1">
        <x:f t="shared" si="721"/>
        <x:v>29148.397295824048</x:v>
      </x:c>
    </x:row>
    <x:row r="3857">
      <x:c r="A3857" s="1"/>
      <x:c r="B3857" s="1"/>
      <x:c r="C3857" s="1"/>
      <x:c r="D3857" s="1"/>
      <x:c r="E3857" s="1"/>
      <x:c r="F3857" s="1"/>
      <x:c r="G3857" s="1"/>
      <x:c r="H3857" s="1"/>
      <x:c r="I3857" s="53">
        <x:f t="shared" si="710"/>
        <x:v>5</x:v>
      </x:c>
      <x:c r="J3857" s="53">
        <x:f t="shared" si="711"/>
        <x:v>17</x:v>
      </x:c>
      <x:c r="K3857" s="53">
        <x:f t="shared" si="712"/>
        <x:v>29</x:v>
      </x:c>
      <x:c r="L3857" s="53">
        <x:f t="shared" si="713"/>
        <x:v>51</x:v>
      </x:c>
      <x:c r="M3857" s="54">
        <x:f t="shared" si="714"/>
        <x:v>3371.7231438761878</x:v>
      </x:c>
      <x:c r="N3857" s="54">
        <x:f t="shared" si="715"/>
        <x:v>1.8414744054695749</x:v>
      </x:c>
      <x:c r="O3857" s="55">
        <x:f t="shared" si="716"/>
        <x:v>157898</x:v>
      </x:c>
      <x:c r="P3857" s="55">
        <x:f t="shared" si="717"/>
        <x:v>37400</x:v>
      </x:c>
      <x:c r="Q3857" s="55">
        <x:f t="shared" si="718"/>
        <x:v>71036.860136739371</x:v>
      </x:c>
      <x:c r="R3857" s="55">
        <x:f t="shared" si="719"/>
        <x:v>29461.139863260629</x:v>
      </x:c>
      <x:c r="S3857" s="1" t="str">
        <x:f t="shared" si="720"/>
        <x:v>YES</x:v>
      </x:c>
      <x:c r="T3857" s="1">
        <x:f t="shared" si="721"/>
        <x:v>29461.139863260629</x:v>
      </x:c>
    </x:row>
    <x:row r="3858">
      <x:c r="A3858" s="1"/>
      <x:c r="B3858" s="1"/>
      <x:c r="C3858" s="1"/>
      <x:c r="D3858" s="1"/>
      <x:c r="E3858" s="1"/>
      <x:c r="F3858" s="1"/>
      <x:c r="G3858" s="1"/>
      <x:c r="H3858" s="1"/>
      <x:c r="I3858" s="53">
        <x:f t="shared" si="710"/>
        <x:v>5</x:v>
      </x:c>
      <x:c r="J3858" s="53">
        <x:f t="shared" si="711"/>
        <x:v>17</x:v>
      </x:c>
      <x:c r="K3858" s="53">
        <x:f t="shared" si="712"/>
        <x:v>30</x:v>
      </x:c>
      <x:c r="L3858" s="53">
        <x:f t="shared" si="713"/>
        <x:v>52</x:v>
      </x:c>
      <x:c r="M3858" s="54">
        <x:f t="shared" si="714"/>
        <x:v>3460.4328492099585</x:v>
      </x:c>
      <x:c r="N3858" s="54">
        <x:f t="shared" si="715"/>
        <x:v>1.9030783675069156</x:v>
      </x:c>
      <x:c r="O3858" s="55">
        <x:f t="shared" si="716"/>
        <x:v>160598</x:v>
      </x:c>
      <x:c r="P3858" s="55">
        <x:f t="shared" si="717"/>
        <x:v>38280</x:v>
      </x:c>
      <x:c r="Q3858" s="55">
        <x:f t="shared" si="718"/>
        <x:v>72576.959187672881</x:v>
      </x:c>
      <x:c r="R3858" s="55">
        <x:f t="shared" si="719"/>
        <x:v>29741.040812327119</x:v>
      </x:c>
      <x:c r="S3858" s="1" t="str">
        <x:f t="shared" si="720"/>
        <x:v>YES</x:v>
      </x:c>
      <x:c r="T3858" s="1">
        <x:f t="shared" si="721"/>
        <x:v>29741.040812327119</x:v>
      </x:c>
    </x:row>
    <x:row r="3859">
      <x:c r="A3859" s="1"/>
      <x:c r="B3859" s="1"/>
      <x:c r="C3859" s="1"/>
      <x:c r="D3859" s="1"/>
      <x:c r="E3859" s="1"/>
      <x:c r="F3859" s="1"/>
      <x:c r="G3859" s="1"/>
      <x:c r="H3859" s="1"/>
      <x:c r="I3859" s="53">
        <x:f t="shared" si="710"/>
        <x:v>5</x:v>
      </x:c>
      <x:c r="J3859" s="53">
        <x:f t="shared" si="711"/>
        <x:v>18</x:v>
      </x:c>
      <x:c r="K3859" s="53">
        <x:f t="shared" si="712"/>
        <x:v>0</x:v>
      </x:c>
      <x:c r="L3859" s="53">
        <x:f t="shared" si="713"/>
        <x:v>23</x:v>
      </x:c>
      <x:c r="M3859" s="54">
        <x:f t="shared" si="714"/>
        <x:v>1566.9452075615125</x:v>
      </x:c>
      <x:c r="N3859" s="54">
        <x:f t="shared" si="715"/>
        <x:v>0.58815639413993925</x:v>
      </x:c>
      <x:c r="O3859" s="55">
        <x:f t="shared" si="716"/>
        <x:v>81692</x:v>
      </x:c>
      <x:c r="P3859" s="55">
        <x:f t="shared" si="717"/>
        <x:v>12320</x:v>
      </x:c>
      <x:c r="Q3859" s="55">
        <x:f t="shared" si="718"/>
        <x:v>39703.909853498481</x:v>
      </x:c>
      <x:c r="R3859" s="55">
        <x:f t="shared" si="719"/>
        <x:v>9668.0901465015195</x:v>
      </x:c>
      <x:c r="S3859" s="1" t="str">
        <x:f t="shared" si="720"/>
        <x:v>YES</x:v>
      </x:c>
      <x:c r="T3859" s="1">
        <x:f t="shared" si="721"/>
        <x:v>9668.0901465015195</x:v>
      </x:c>
    </x:row>
    <x:row r="3860">
      <x:c r="A3860" s="1"/>
      <x:c r="B3860" s="1"/>
      <x:c r="C3860" s="1"/>
      <x:c r="D3860" s="1"/>
      <x:c r="E3860" s="1"/>
      <x:c r="F3860" s="1"/>
      <x:c r="G3860" s="1"/>
      <x:c r="H3860" s="1"/>
      <x:c r="I3860" s="53">
        <x:f t="shared" si="710"/>
        <x:v>5</x:v>
      </x:c>
      <x:c r="J3860" s="53">
        <x:f t="shared" si="711"/>
        <x:v>18</x:v>
      </x:c>
      <x:c r="K3860" s="53">
        <x:f t="shared" si="712"/>
        <x:v>1</x:v>
      </x:c>
      <x:c r="L3860" s="53">
        <x:f t="shared" si="713"/>
        <x:v>24</x:v>
      </x:c>
      <x:c r="M3860" s="54">
        <x:f t="shared" si="714"/>
        <x:v>1612.5077075615125</x:v>
      </x:c>
      <x:c r="N3860" s="54">
        <x:f t="shared" si="715"/>
        <x:v>0.61979701913993923</x:v>
      </x:c>
      <x:c r="O3860" s="55">
        <x:f t="shared" si="716"/>
        <x:v>84392</x:v>
      </x:c>
      <x:c r="P3860" s="55">
        <x:f t="shared" si="717"/>
        <x:v>13200</x:v>
      </x:c>
      <x:c r="Q3860" s="55">
        <x:f t="shared" si="718"/>
        <x:v>40494.925478498481</x:v>
      </x:c>
      <x:c r="R3860" s="55">
        <x:f t="shared" si="719"/>
        <x:v>10697.074521501519</x:v>
      </x:c>
      <x:c r="S3860" s="1" t="str">
        <x:f t="shared" si="720"/>
        <x:v>YES</x:v>
      </x:c>
      <x:c r="T3860" s="1">
        <x:f t="shared" si="721"/>
        <x:v>10697.074521501519</x:v>
      </x:c>
    </x:row>
    <x:row r="3861">
      <x:c r="A3861" s="1"/>
      <x:c r="B3861" s="1"/>
      <x:c r="C3861" s="1"/>
      <x:c r="D3861" s="1"/>
      <x:c r="E3861" s="1"/>
      <x:c r="F3861" s="1"/>
      <x:c r="G3861" s="1"/>
      <x:c r="H3861" s="1"/>
      <x:c r="I3861" s="53">
        <x:f t="shared" si="710"/>
        <x:v>5</x:v>
      </x:c>
      <x:c r="J3861" s="53">
        <x:f t="shared" si="711"/>
        <x:v>18</x:v>
      </x:c>
      <x:c r="K3861" s="53">
        <x:f t="shared" si="712"/>
        <x:v>2</x:v>
      </x:c>
      <x:c r="L3861" s="53">
        <x:f t="shared" si="713"/>
        <x:v>25</x:v>
      </x:c>
      <x:c r="M3861" s="54">
        <x:f t="shared" si="714"/>
        <x:v>1659.2092700615124</x:v>
      </x:c>
      <x:c r="N3861" s="54">
        <x:f t="shared" si="715"/>
        <x:v>0.65222865976493916</x:v>
      </x:c>
      <x:c r="O3861" s="55">
        <x:f t="shared" si="716"/>
        <x:v>87092</x:v>
      </x:c>
      <x:c r="P3861" s="55">
        <x:f t="shared" si="717"/>
        <x:v>14080</x:v>
      </x:c>
      <x:c r="Q3861" s="55">
        <x:f t="shared" si="718"/>
        <x:v>41305.716494123481</x:v>
      </x:c>
      <x:c r="R3861" s="55">
        <x:f t="shared" si="719"/>
        <x:v>11706.283505876519</x:v>
      </x:c>
      <x:c r="S3861" s="1" t="str">
        <x:f t="shared" si="720"/>
        <x:v>YES</x:v>
      </x:c>
      <x:c r="T3861" s="1">
        <x:f t="shared" si="721"/>
        <x:v>11706.283505876519</x:v>
      </x:c>
    </x:row>
    <x:row r="3862">
      <x:c r="A3862" s="1"/>
      <x:c r="B3862" s="1"/>
      <x:c r="C3862" s="1"/>
      <x:c r="D3862" s="1"/>
      <x:c r="E3862" s="1"/>
      <x:c r="F3862" s="1"/>
      <x:c r="G3862" s="1"/>
      <x:c r="H3862" s="1"/>
      <x:c r="I3862" s="53">
        <x:f t="shared" si="710"/>
        <x:v>5</x:v>
      </x:c>
      <x:c r="J3862" s="53">
        <x:f t="shared" si="711"/>
        <x:v>18</x:v>
      </x:c>
      <x:c r="K3862" s="53">
        <x:f t="shared" si="712"/>
        <x:v>3</x:v>
      </x:c>
      <x:c r="L3862" s="53">
        <x:f t="shared" si="713"/>
        <x:v>26</x:v>
      </x:c>
      <x:c r="M3862" s="54">
        <x:f t="shared" si="714"/>
        <x:v>1707.0712524833875</x:v>
      </x:c>
      <x:c r="N3862" s="54">
        <x:f t="shared" si="715"/>
        <x:v>0.68546614755790802</x:v>
      </x:c>
      <x:c r="O3862" s="55">
        <x:f t="shared" si="716"/>
        <x:v>89792</x:v>
      </x:c>
      <x:c r="P3862" s="55">
        <x:f t="shared" si="717"/>
        <x:v>14960</x:v>
      </x:c>
      <x:c r="Q3862" s="55">
        <x:f t="shared" si="718"/>
        <x:v>42136.653688947699</x:v>
      </x:c>
      <x:c r="R3862" s="55">
        <x:f t="shared" si="719"/>
        <x:v>12695.346311052301</x:v>
      </x:c>
      <x:c r="S3862" s="1" t="str">
        <x:f t="shared" si="720"/>
        <x:v>YES</x:v>
      </x:c>
      <x:c r="T3862" s="1">
        <x:f t="shared" si="721"/>
        <x:v>12695.346311052301</x:v>
      </x:c>
    </x:row>
    <x:row r="3863">
      <x:c r="A3863" s="1"/>
      <x:c r="B3863" s="1"/>
      <x:c r="C3863" s="1"/>
      <x:c r="D3863" s="1"/>
      <x:c r="E3863" s="1"/>
      <x:c r="F3863" s="1"/>
      <x:c r="G3863" s="1"/>
      <x:c r="H3863" s="1"/>
      <x:c r="I3863" s="53">
        <x:f t="shared" si="710"/>
        <x:v>5</x:v>
      </x:c>
      <x:c r="J3863" s="53">
        <x:f t="shared" si="711"/>
        <x:v>18</x:v>
      </x:c>
      <x:c r="K3863" s="53">
        <x:f t="shared" si="712"/>
        <x:v>4</x:v>
      </x:c>
      <x:c r="L3863" s="53">
        <x:f t="shared" si="713"/>
        <x:v>27</x:v>
      </x:c>
      <x:c r="M3863" s="54">
        <x:f t="shared" si="714"/>
        <x:v>1756.1153682060437</x:v>
      </x:c>
      <x:c r="N3863" s="54">
        <x:f t="shared" si="715"/>
        <x:v>0.71952456125419706</x:v>
      </x:c>
      <x:c r="O3863" s="55">
        <x:f t="shared" si="716"/>
        <x:v>92492</x:v>
      </x:c>
      <x:c r="P3863" s="55">
        <x:f t="shared" si="717"/>
        <x:v>15840</x:v>
      </x:c>
      <x:c r="Q3863" s="55">
        <x:f t="shared" si="718"/>
        <x:v>42988.114031354926</x:v>
      </x:c>
      <x:c r="R3863" s="55">
        <x:f t="shared" si="719"/>
        <x:v>13663.885968645074</x:v>
      </x:c>
      <x:c r="S3863" s="1" t="str">
        <x:f t="shared" si="720"/>
        <x:v>YES</x:v>
      </x:c>
      <x:c r="T3863" s="1">
        <x:f t="shared" si="721"/>
        <x:v>13663.885968645074</x:v>
      </x:c>
    </x:row>
    <x:row r="3864">
      <x:c r="A3864" s="1"/>
      <x:c r="B3864" s="1"/>
      <x:c r="C3864" s="1"/>
      <x:c r="D3864" s="1"/>
      <x:c r="E3864" s="1"/>
      <x:c r="F3864" s="1"/>
      <x:c r="G3864" s="1"/>
      <x:c r="H3864" s="1"/>
      <x:c r="I3864" s="53">
        <x:f t="shared" si="710"/>
        <x:v>5</x:v>
      </x:c>
      <x:c r="J3864" s="53">
        <x:f t="shared" si="711"/>
        <x:v>18</x:v>
      </x:c>
      <x:c r="K3864" s="53">
        <x:f t="shared" si="712"/>
        <x:v>5</x:v>
      </x:c>
      <x:c r="L3864" s="53">
        <x:f t="shared" si="713"/>
        <x:v>28</x:v>
      </x:c>
      <x:c r="M3864" s="54">
        <x:f t="shared" si="714"/>
        <x:v>1806.3636921272473</x:v>
      </x:c>
      <x:c r="N3864" s="54">
        <x:f t="shared" si="715"/>
        <x:v>0.75441923064392169</x:v>
      </x:c>
      <x:c r="O3864" s="55">
        <x:f t="shared" si="716"/>
        <x:v>95192</x:v>
      </x:c>
      <x:c r="P3864" s="55">
        <x:f t="shared" si="717"/>
        <x:v>16720</x:v>
      </x:c>
      <x:c r="Q3864" s="55">
        <x:f t="shared" si="718"/>
        <x:v>43860.480766098044</x:v>
      </x:c>
      <x:c r="R3864" s="55">
        <x:f t="shared" si="719"/>
        <x:v>14611.519233901956</x:v>
      </x:c>
      <x:c r="S3864" s="1" t="str">
        <x:f t="shared" si="720"/>
        <x:v>YES</x:v>
      </x:c>
      <x:c r="T3864" s="1">
        <x:f t="shared" si="721"/>
        <x:v>14611.519233901956</x:v>
      </x:c>
    </x:row>
    <x:row r="3865">
      <x:c r="A3865" s="1"/>
      <x:c r="B3865" s="1"/>
      <x:c r="C3865" s="1"/>
      <x:c r="D3865" s="1"/>
      <x:c r="E3865" s="1"/>
      <x:c r="F3865" s="1"/>
      <x:c r="G3865" s="1"/>
      <x:c r="H3865" s="1"/>
      <x:c r="I3865" s="53">
        <x:f t="shared" si="710"/>
        <x:v>5</x:v>
      </x:c>
      <x:c r="J3865" s="53">
        <x:f t="shared" si="711"/>
        <x:v>18</x:v>
      </x:c>
      <x:c r="K3865" s="53">
        <x:f t="shared" si="712"/>
        <x:v>6</x:v>
      </x:c>
      <x:c r="L3865" s="53">
        <x:f t="shared" si="713"/>
        <x:v>29</x:v>
      </x:c>
      <x:c r="M3865" s="54">
        <x:f t="shared" si="714"/>
        <x:v>1857.8386663088804</x:v>
      </x:c>
      <x:c r="N3865" s="54">
        <x:f t="shared" si="715"/>
        <x:v>0.79016574049227806</x:v>
      </x:c>
      <x:c r="O3865" s="55">
        <x:f t="shared" si="716"/>
        <x:v>97892</x:v>
      </x:c>
      <x:c r="P3865" s="55">
        <x:f t="shared" si="717"/>
        <x:v>17600</x:v>
      </x:c>
      <x:c r="Q3865" s="55">
        <x:f t="shared" si="718"/>
        <x:v>44754.143512306953</x:v>
      </x:c>
      <x:c r="R3865" s="55">
        <x:f t="shared" si="719"/>
        <x:v>15537.856487693047</x:v>
      </x:c>
      <x:c r="S3865" s="1" t="str">
        <x:f t="shared" si="720"/>
        <x:v>YES</x:v>
      </x:c>
      <x:c r="T3865" s="1">
        <x:f t="shared" si="721"/>
        <x:v>15537.856487693047</x:v>
      </x:c>
    </x:row>
    <x:row r="3866">
      <x:c r="A3866" s="1"/>
      <x:c r="B3866" s="1"/>
      <x:c r="C3866" s="1"/>
      <x:c r="D3866" s="1"/>
      <x:c r="E3866" s="1"/>
      <x:c r="F3866" s="1"/>
      <x:c r="G3866" s="1"/>
      <x:c r="H3866" s="1"/>
      <x:c r="I3866" s="53">
        <x:f t="shared" si="710"/>
        <x:v>5</x:v>
      </x:c>
      <x:c r="J3866" s="53">
        <x:f t="shared" si="711"/>
        <x:v>18</x:v>
      </x:c>
      <x:c r="K3866" s="53">
        <x:f t="shared" si="712"/>
        <x:v>7</x:v>
      </x:c>
      <x:c r="L3866" s="53">
        <x:f t="shared" si="713"/>
        <x:v>30</x:v>
      </x:c>
      <x:c r="M3866" s="54">
        <x:f t="shared" si="714"/>
        <x:v>1910.5631057068406</x:v>
      </x:c>
      <x:c r="N3866" s="54">
        <x:f t="shared" si="715"/>
        <x:v>0.82677993451863929</x:v>
      </x:c>
      <x:c r="O3866" s="55">
        <x:f t="shared" si="716"/>
        <x:v>100592</x:v>
      </x:c>
      <x:c r="P3866" s="55">
        <x:f t="shared" si="717"/>
        <x:v>18480</x:v>
      </x:c>
      <x:c r="Q3866" s="55">
        <x:f t="shared" si="718"/>
        <x:v>45669.498362965984</x:v>
      </x:c>
      <x:c r="R3866" s="55">
        <x:f t="shared" si="719"/>
        <x:v>16442.501637034016</x:v>
      </x:c>
      <x:c r="S3866" s="1" t="str">
        <x:f t="shared" si="720"/>
        <x:v>YES</x:v>
      </x:c>
      <x:c r="T3866" s="1">
        <x:f t="shared" si="721"/>
        <x:v>16442.501637034016</x:v>
      </x:c>
    </x:row>
    <x:row r="3867">
      <x:c r="A3867" s="1"/>
      <x:c r="B3867" s="1"/>
      <x:c r="C3867" s="1"/>
      <x:c r="D3867" s="1"/>
      <x:c r="E3867" s="1"/>
      <x:c r="F3867" s="1"/>
      <x:c r="G3867" s="1"/>
      <x:c r="H3867" s="1"/>
      <x:c r="I3867" s="53">
        <x:f t="shared" si="710"/>
        <x:v>5</x:v>
      </x:c>
      <x:c r="J3867" s="53">
        <x:f t="shared" si="711"/>
        <x:v>18</x:v>
      </x:c>
      <x:c r="K3867" s="53">
        <x:f t="shared" si="712"/>
        <x:v>8</x:v>
      </x:c>
      <x:c r="L3867" s="53">
        <x:f t="shared" si="713"/>
        <x:v>31</x:v>
      </x:c>
      <x:c r="M3867" s="54">
        <x:f t="shared" si="714"/>
        <x:v>1964.5602039868209</x:v>
      </x:c>
      <x:c r="N3867" s="54">
        <x:f t="shared" si="715"/>
        <x:v>0.86427791943529231</x:v>
      </x:c>
      <x:c r="O3867" s="55">
        <x:f t="shared" si="716"/>
        <x:v>103292</x:v>
      </x:c>
      <x:c r="P3867" s="55">
        <x:f t="shared" si="717"/>
        <x:v>19360</x:v>
      </x:c>
      <x:c r="Q3867" s="55">
        <x:f t="shared" si="718"/>
        <x:v>46606.947985882303</x:v>
      </x:c>
      <x:c r="R3867" s="55">
        <x:f t="shared" si="719"/>
        <x:v>17325.052014117697</x:v>
      </x:c>
      <x:c r="S3867" s="1" t="str">
        <x:f t="shared" si="720"/>
        <x:v>YES</x:v>
      </x:c>
      <x:c r="T3867" s="1">
        <x:f t="shared" si="721"/>
        <x:v>17325.052014117697</x:v>
      </x:c>
    </x:row>
    <x:row r="3868">
      <x:c r="A3868" s="1"/>
      <x:c r="B3868" s="1"/>
      <x:c r="C3868" s="1"/>
      <x:c r="D3868" s="1"/>
      <x:c r="E3868" s="1"/>
      <x:c r="F3868" s="1"/>
      <x:c r="G3868" s="1"/>
      <x:c r="H3868" s="1"/>
      <x:c r="I3868" s="53">
        <x:f t="shared" si="710"/>
        <x:v>5</x:v>
      </x:c>
      <x:c r="J3868" s="53">
        <x:f t="shared" si="711"/>
        <x:v>18</x:v>
      </x:c>
      <x:c r="K3868" s="53">
        <x:f t="shared" si="712"/>
        <x:v>9</x:v>
      </x:c>
      <x:c r="L3868" s="53">
        <x:f t="shared" si="713"/>
        <x:v>32</x:v>
      </x:c>
      <x:c r="M3868" s="54">
        <x:f t="shared" si="714"/>
        <x:v>2019.8535394272153</x:v>
      </x:c>
      <x:c r="N3868" s="54">
        <x:f t="shared" si="715"/>
        <x:v>0.9026760690466773</x:v>
      </x:c>
      <x:c r="O3868" s="55">
        <x:f t="shared" si="716"/>
        <x:v>105992</x:v>
      </x:c>
      <x:c r="P3868" s="55">
        <x:f t="shared" si="717"/>
        <x:v>20240</x:v>
      </x:c>
      <x:c r="Q3868" s="55">
        <x:f t="shared" si="718"/>
        <x:v>47566.901726166936</x:v>
      </x:c>
      <x:c r="R3868" s="55">
        <x:f t="shared" si="719"/>
        <x:v>18185.098273833064</x:v>
      </x:c>
      <x:c r="S3868" s="1" t="str">
        <x:f t="shared" si="720"/>
        <x:v>YES</x:v>
      </x:c>
      <x:c r="T3868" s="1">
        <x:f t="shared" si="721"/>
        <x:v>18185.098273833064</x:v>
      </x:c>
    </x:row>
    <x:row r="3869">
      <x:c r="A3869" s="1"/>
      <x:c r="B3869" s="1"/>
      <x:c r="C3869" s="1"/>
      <x:c r="D3869" s="1"/>
      <x:c r="E3869" s="1"/>
      <x:c r="F3869" s="1"/>
      <x:c r="G3869" s="1"/>
      <x:c r="H3869" s="1"/>
      <x:c r="I3869" s="53">
        <x:f t="shared" si="710"/>
        <x:v>5</x:v>
      </x:c>
      <x:c r="J3869" s="53">
        <x:f t="shared" si="711"/>
        <x:v>18</x:v>
      </x:c>
      <x:c r="K3869" s="53">
        <x:f t="shared" si="712"/>
        <x:v>10</x:v>
      </x:c>
      <x:c r="L3869" s="53">
        <x:f t="shared" si="713"/>
        <x:v>33</x:v>
      </x:c>
      <x:c r="M3869" s="54">
        <x:f t="shared" si="714"/>
        <x:v>2076.4670809104282</x:v>
      </x:c>
      <x:c r="N3869" s="54">
        <x:f t="shared" si="715"/>
        <x:v>0.94199102841001958</x:v>
      </x:c>
      <x:c r="O3869" s="55">
        <x:f t="shared" si="716"/>
        <x:v>108692</x:v>
      </x:c>
      <x:c r="P3869" s="55">
        <x:f t="shared" si="717"/>
        <x:v>21120</x:v>
      </x:c>
      <x:c r="Q3869" s="55">
        <x:f t="shared" si="718"/>
        <x:v>48549.775710250484</x:v>
      </x:c>
      <x:c r="R3869" s="55">
        <x:f t="shared" si="719"/>
        <x:v>19022.224289749516</x:v>
      </x:c>
      <x:c r="S3869" s="1" t="str">
        <x:f t="shared" si="720"/>
        <x:v>YES</x:v>
      </x:c>
      <x:c r="T3869" s="1">
        <x:f t="shared" si="721"/>
        <x:v>19022.224289749516</x:v>
      </x:c>
    </x:row>
    <x:row r="3870">
      <x:c r="A3870" s="1"/>
      <x:c r="B3870" s="1"/>
      <x:c r="C3870" s="1"/>
      <x:c r="D3870" s="1"/>
      <x:c r="E3870" s="1"/>
      <x:c r="F3870" s="1"/>
      <x:c r="G3870" s="1"/>
      <x:c r="H3870" s="1"/>
      <x:c r="I3870" s="53">
        <x:f t="shared" si="710"/>
        <x:v>5</x:v>
      </x:c>
      <x:c r="J3870" s="53">
        <x:f t="shared" si="711"/>
        <x:v>18</x:v>
      </x:c>
      <x:c r="K3870" s="53">
        <x:f t="shared" si="712"/>
        <x:v>11</x:v>
      </x:c>
      <x:c r="L3870" s="53">
        <x:f t="shared" si="713"/>
        <x:v>34</x:v>
      </x:c>
      <x:c r="M3870" s="54">
        <x:f t="shared" si="714"/>
        <x:v>2134.4251940038671</x:v>
      </x:c>
      <x:c r="N3870" s="54">
        <x:f t="shared" si="715"/>
        <x:v>0.98223971805824106</x:v>
      </x:c>
      <x:c r="O3870" s="55">
        <x:f t="shared" si="716"/>
        <x:v>111392</x:v>
      </x:c>
      <x:c r="P3870" s="55">
        <x:f t="shared" si="717"/>
        <x:v>22000</x:v>
      </x:c>
      <x:c r="Q3870" s="55">
        <x:f t="shared" si="718"/>
        <x:v>49555.992951456021</x:v>
      </x:c>
      <x:c r="R3870" s="55">
        <x:f t="shared" si="719"/>
        <x:v>19836.007048543979</x:v>
      </x:c>
      <x:c r="S3870" s="1" t="str">
        <x:f t="shared" si="720"/>
        <x:v>YES</x:v>
      </x:c>
      <x:c r="T3870" s="1">
        <x:f t="shared" si="721"/>
        <x:v>19836.007048543979</x:v>
      </x:c>
    </x:row>
    <x:row r="3871">
      <x:c r="A3871" s="1"/>
      <x:c r="B3871" s="1"/>
      <x:c r="C3871" s="1"/>
      <x:c r="D3871" s="1"/>
      <x:c r="E3871" s="1"/>
      <x:c r="F3871" s="1"/>
      <x:c r="G3871" s="1"/>
      <x:c r="H3871" s="1"/>
      <x:c r="I3871" s="53">
        <x:f t="shared" si="710"/>
        <x:v>5</x:v>
      </x:c>
      <x:c r="J3871" s="53">
        <x:f t="shared" si="711"/>
        <x:v>18</x:v>
      </x:c>
      <x:c r="K3871" s="53">
        <x:f t="shared" si="712"/>
        <x:v>12</x:v>
      </x:c>
      <x:c r="L3871" s="53">
        <x:f t="shared" si="713"/>
        <x:v>35</x:v>
      </x:c>
      <x:c r="M3871" s="54">
        <x:f t="shared" si="714"/>
        <x:v>2193.7526471319316</x:v>
      </x:c>
      <x:c r="N3871" s="54">
        <x:f t="shared" si="715"/>
        <x:v>1.0234393382860636</x:v>
      </x:c>
      <x:c r="O3871" s="55">
        <x:f t="shared" si="716"/>
        <x:v>114092</x:v>
      </x:c>
      <x:c r="P3871" s="55">
        <x:f t="shared" si="717"/>
        <x:v>22880</x:v>
      </x:c>
      <x:c r="Q3871" s="55">
        <x:f t="shared" si="718"/>
        <x:v>50585.983457151589</x:v>
      </x:c>
      <x:c r="R3871" s="55">
        <x:f t="shared" si="719"/>
        <x:v>20626.016542848411</x:v>
      </x:c>
      <x:c r="S3871" s="1" t="str">
        <x:f t="shared" si="720"/>
        <x:v>YES</x:v>
      </x:c>
      <x:c r="T3871" s="1">
        <x:f t="shared" si="721"/>
        <x:v>20626.016542848411</x:v>
      </x:c>
    </x:row>
    <x:row r="3872">
      <x:c r="A3872" s="1"/>
      <x:c r="B3872" s="1"/>
      <x:c r="C3872" s="1"/>
      <x:c r="D3872" s="1"/>
      <x:c r="E3872" s="1"/>
      <x:c r="F3872" s="1"/>
      <x:c r="G3872" s="1"/>
      <x:c r="H3872" s="1"/>
      <x:c r="I3872" s="53">
        <x:f t="shared" si="710"/>
        <x:v>5</x:v>
      </x:c>
      <x:c r="J3872" s="53">
        <x:f t="shared" si="711"/>
        <x:v>18</x:v>
      </x:c>
      <x:c r="K3872" s="53">
        <x:f t="shared" si="712"/>
        <x:v>13</x:v>
      </x:c>
      <x:c r="L3872" s="53">
        <x:f t="shared" si="713"/>
        <x:v>36</x:v>
      </x:c>
      <x:c r="M3872" s="54">
        <x:f t="shared" si="714"/>
        <x:v>2254.4746178403157</x:v>
      </x:c>
      <x:c r="N3872" s="54">
        <x:f t="shared" si="715"/>
        <x:v>1.0656073735002192</x:v>
      </x:c>
      <x:c r="O3872" s="55">
        <x:f t="shared" si="716"/>
        <x:v>116792</x:v>
      </x:c>
      <x:c r="P3872" s="55">
        <x:f t="shared" si="717"/>
        <x:v>23760</x:v>
      </x:c>
      <x:c r="Q3872" s="55">
        <x:f t="shared" si="718"/>
        <x:v>51640.184337505481</x:v>
      </x:c>
      <x:c r="R3872" s="55">
        <x:f t="shared" si="719"/>
        <x:v>21391.815662494519</x:v>
      </x:c>
      <x:c r="S3872" s="1" t="str">
        <x:f t="shared" si="720"/>
        <x:v>YES</x:v>
      </x:c>
      <x:c r="T3872" s="1">
        <x:f t="shared" si="721"/>
        <x:v>21391.815662494519</x:v>
      </x:c>
    </x:row>
    <x:row r="3873">
      <x:c r="A3873" s="1"/>
      <x:c r="B3873" s="1"/>
      <x:c r="C3873" s="1"/>
      <x:c r="D3873" s="1"/>
      <x:c r="E3873" s="1"/>
      <x:c r="F3873" s="1"/>
      <x:c r="G3873" s="1"/>
      <x:c r="H3873" s="1"/>
      <x:c r="I3873" s="53">
        <x:f t="shared" si="710"/>
        <x:v>5</x:v>
      </x:c>
      <x:c r="J3873" s="53">
        <x:f t="shared" si="711"/>
        <x:v>18</x:v>
      </x:c>
      <x:c r="K3873" s="53">
        <x:f t="shared" si="712"/>
        <x:v>14</x:v>
      </x:c>
      <x:c r="L3873" s="53">
        <x:f t="shared" si="713"/>
        <x:v>37</x:v>
      </x:c>
      <x:c r="M3873" s="54">
        <x:f t="shared" si="714"/>
        <x:v>2316.6166991539772</x:v>
      </x:c>
      <x:c r="N3873" s="54">
        <x:f t="shared" si="715"/>
        <x:v>1.1087615966347064</x:v>
      </x:c>
      <x:c r="O3873" s="55">
        <x:f t="shared" si="716"/>
        <x:v>119492</x:v>
      </x:c>
      <x:c r="P3873" s="55">
        <x:f t="shared" si="717"/>
        <x:v>24640</x:v>
      </x:c>
      <x:c r="Q3873" s="55">
        <x:f t="shared" si="718"/>
        <x:v>52719.039915867659</x:v>
      </x:c>
      <x:c r="R3873" s="55">
        <x:f t="shared" si="719"/>
        <x:v>22132.960084132341</x:v>
      </x:c>
      <x:c r="S3873" s="1" t="str">
        <x:f t="shared" si="720"/>
        <x:v>YES</x:v>
      </x:c>
      <x:c r="T3873" s="1">
        <x:f t="shared" si="721"/>
        <x:v>22132.960084132341</x:v>
      </x:c>
    </x:row>
    <x:row r="3874">
      <x:c r="A3874" s="1"/>
      <x:c r="B3874" s="1"/>
      <x:c r="C3874" s="1"/>
      <x:c r="D3874" s="1"/>
      <x:c r="E3874" s="1"/>
      <x:c r="F3874" s="1"/>
      <x:c r="G3874" s="1"/>
      <x:c r="H3874" s="1"/>
      <x:c r="I3874" s="53">
        <x:f t="shared" si="710"/>
        <x:v>5</x:v>
      </x:c>
      <x:c r="J3874" s="53">
        <x:f t="shared" si="711"/>
        <x:v>18</x:v>
      </x:c>
      <x:c r="K3874" s="53">
        <x:f t="shared" si="712"/>
        <x:v>15</x:v>
      </x:c>
      <x:c r="L3874" s="53">
        <x:f t="shared" si="713"/>
        <x:v>38</x:v>
      </x:c>
      <x:c r="M3874" s="54">
        <x:f t="shared" si="714"/>
        <x:v>2380.2049060301233</x:v>
      </x:c>
      <x:c r="N3874" s="54">
        <x:f t="shared" si="715"/>
        <x:v>1.15292007363203</x:v>
      </x:c>
      <x:c r="O3874" s="55">
        <x:f t="shared" si="716"/>
        <x:v>122192</x:v>
      </x:c>
      <x:c r="P3874" s="55">
        <x:f t="shared" si="717"/>
        <x:v>25520</x:v>
      </x:c>
      <x:c r="Q3874" s="55">
        <x:f t="shared" si="718"/>
        <x:v>53823.001840800753</x:v>
      </x:c>
      <x:c r="R3874" s="55">
        <x:f t="shared" si="719"/>
        <x:v>22848.998159199247</x:v>
      </x:c>
      <x:c r="S3874" s="1" t="str">
        <x:f t="shared" si="720"/>
        <x:v>YES</x:v>
      </x:c>
      <x:c r="T3874" s="1">
        <x:f t="shared" si="721"/>
        <x:v>22848.998159199247</x:v>
      </x:c>
    </x:row>
    <x:row r="3875">
      <x:c r="A3875" s="1"/>
      <x:c r="B3875" s="1"/>
      <x:c r="C3875" s="1"/>
      <x:c r="D3875" s="1"/>
      <x:c r="E3875" s="1"/>
      <x:c r="F3875" s="1"/>
      <x:c r="G3875" s="1"/>
      <x:c r="H3875" s="1"/>
      <x:c r="I3875" s="53">
        <x:f t="shared" si="710"/>
        <x:v>5</x:v>
      </x:c>
      <x:c r="J3875" s="53">
        <x:f t="shared" si="711"/>
        <x:v>18</x:v>
      </x:c>
      <x:c r="K3875" s="53">
        <x:f t="shared" si="712"/>
        <x:v>16</x:v>
      </x:c>
      <x:c r="L3875" s="53">
        <x:f t="shared" si="713"/>
        <x:v>39</x:v>
      </x:c>
      <x:c r="M3875" s="54">
        <x:f t="shared" si="714"/>
        <x:v>2445.2656819076128</x:v>
      </x:c>
      <x:c r="N3875" s="54">
        <x:f t="shared" si="715"/>
        <x:v>1.1981011679913978</x:v>
      </x:c>
      <x:c r="O3875" s="55">
        <x:f t="shared" si="716"/>
        <x:v>124892</x:v>
      </x:c>
      <x:c r="P3875" s="55">
        <x:f t="shared" si="717"/>
        <x:v>26400</x:v>
      </x:c>
      <x:c r="Q3875" s="55">
        <x:f t="shared" si="718"/>
        <x:v>54952.529199784942</x:v>
      </x:c>
      <x:c r="R3875" s="55">
        <x:f t="shared" si="719"/>
        <x:v>23539.470800215058</x:v>
      </x:c>
      <x:c r="S3875" s="1" t="str">
        <x:f t="shared" si="720"/>
        <x:v>YES</x:v>
      </x:c>
      <x:c r="T3875" s="1">
        <x:f t="shared" si="721"/>
        <x:v>23539.470800215058</x:v>
      </x:c>
    </x:row>
    <x:row r="3876">
      <x:c r="A3876" s="1"/>
      <x:c r="B3876" s="1"/>
      <x:c r="C3876" s="1"/>
      <x:c r="D3876" s="1"/>
      <x:c r="E3876" s="1"/>
      <x:c r="F3876" s="1"/>
      <x:c r="G3876" s="1"/>
      <x:c r="H3876" s="1"/>
      <x:c r="I3876" s="53">
        <x:f t="shared" si="710"/>
        <x:v>5</x:v>
      </x:c>
      <x:c r="J3876" s="53">
        <x:f t="shared" si="711"/>
        <x:v>18</x:v>
      </x:c>
      <x:c r="K3876" s="53">
        <x:f t="shared" si="712"/>
        <x:v>17</x:v>
      </x:c>
      <x:c r="L3876" s="53">
        <x:f t="shared" si="713"/>
        <x:v>40</x:v>
      </x:c>
      <x:c r="M3876" s="54">
        <x:f t="shared" si="714"/>
        <x:v>2511.8259053541528</x:v>
      </x:c>
      <x:c r="N3876" s="54">
        <x:f t="shared" si="715"/>
        <x:v>1.2443235453848283</x:v>
      </x:c>
      <x:c r="O3876" s="55">
        <x:f t="shared" si="716"/>
        <x:v>127592</x:v>
      </x:c>
      <x:c r="P3876" s="55">
        <x:f t="shared" si="717"/>
        <x:v>27280</x:v>
      </x:c>
      <x:c r="Q3876" s="55">
        <x:f t="shared" si="718"/>
        <x:v>56108.088634620712</x:v>
      </x:c>
      <x:c r="R3876" s="55">
        <x:f t="shared" si="719"/>
        <x:v>24203.911365379288</x:v>
      </x:c>
      <x:c r="S3876" s="1" t="str">
        <x:f t="shared" si="720"/>
        <x:v>YES</x:v>
      </x:c>
      <x:c r="T3876" s="1">
        <x:f t="shared" si="721"/>
        <x:v>24203.911365379288</x:v>
      </x:c>
    </x:row>
    <x:row r="3877">
      <x:c r="A3877" s="1"/>
      <x:c r="B3877" s="1"/>
      <x:c r="C3877" s="1"/>
      <x:c r="D3877" s="1"/>
      <x:c r="E3877" s="1"/>
      <x:c r="F3877" s="1"/>
      <x:c r="G3877" s="1"/>
      <x:c r="H3877" s="1"/>
      <x:c r="I3877" s="53">
        <x:f t="shared" si="710"/>
        <x:v>5</x:v>
      </x:c>
      <x:c r="J3877" s="53">
        <x:f t="shared" si="711"/>
        <x:v>18</x:v>
      </x:c>
      <x:c r="K3877" s="53">
        <x:f t="shared" si="712"/>
        <x:v>18</x:v>
      </x:c>
      <x:c r="L3877" s="53">
        <x:f t="shared" si="713"/>
        <x:v>41</x:v>
      </x:c>
      <x:c r="M3877" s="54">
        <x:f t="shared" si="714"/>
        <x:v>2579.9128968127402</x:v>
      </x:c>
      <x:c r="N3877" s="54">
        <x:f t="shared" si="715"/>
        <x:v>1.2916061783421806</x:v>
      </x:c>
      <x:c r="O3877" s="55">
        <x:f t="shared" si="716"/>
        <x:v>130292</x:v>
      </x:c>
      <x:c r="P3877" s="55">
        <x:f t="shared" si="717"/>
        <x:v>28160</x:v>
      </x:c>
      <x:c r="Q3877" s="55">
        <x:f t="shared" si="718"/>
        <x:v>57290.15445855452</x:v>
      </x:c>
      <x:c r="R3877" s="55">
        <x:f t="shared" si="719"/>
        <x:v>24841.84554144548</x:v>
      </x:c>
      <x:c r="S3877" s="1" t="str">
        <x:f t="shared" si="720"/>
        <x:v>YES</x:v>
      </x:c>
      <x:c r="T3877" s="1">
        <x:f t="shared" si="721"/>
        <x:v>24841.84554144548</x:v>
      </x:c>
    </x:row>
    <x:row r="3878">
      <x:c r="A3878" s="1"/>
      <x:c r="B3878" s="1"/>
      <x:c r="C3878" s="1"/>
      <x:c r="D3878" s="1"/>
      <x:c r="E3878" s="1"/>
      <x:c r="F3878" s="1"/>
      <x:c r="G3878" s="1"/>
      <x:c r="H3878" s="1"/>
      <x:c r="I3878" s="53">
        <x:f t="shared" si="710"/>
        <x:v>5</x:v>
      </x:c>
      <x:c r="J3878" s="53">
        <x:f t="shared" si="711"/>
        <x:v>18</x:v>
      </x:c>
      <x:c r="K3878" s="53">
        <x:f t="shared" si="712"/>
        <x:v>19</x:v>
      </x:c>
      <x:c r="L3878" s="53">
        <x:f t="shared" si="713"/>
        <x:v>42</x:v>
      </x:c>
      <x:c r="M3878" s="54">
        <x:f t="shared" si="714"/>
        <x:v>2649.5544254487622</x:v>
      </x:c>
      <x:c r="N3878" s="54">
        <x:f t="shared" si="715"/>
        <x:v>1.3399683510060849</x:v>
      </x:c>
      <x:c r="O3878" s="55">
        <x:f t="shared" si="716"/>
        <x:v>132992</x:v>
      </x:c>
      <x:c r="P3878" s="55">
        <x:f t="shared" si="717"/>
        <x:v>29040</x:v>
      </x:c>
      <x:c r="Q3878" s="55">
        <x:f t="shared" si="718"/>
        <x:v>58499.208775152125</x:v>
      </x:c>
      <x:c r="R3878" s="55">
        <x:f t="shared" si="719"/>
        <x:v>25452.791224847875</x:v>
      </x:c>
      <x:c r="S3878" s="1" t="str">
        <x:f t="shared" si="720"/>
        <x:v>YES</x:v>
      </x:c>
      <x:c r="T3878" s="1">
        <x:f t="shared" si="721"/>
        <x:v>25452.791224847875</x:v>
      </x:c>
    </x:row>
    <x:row r="3879">
      <x:c r="A3879" s="1"/>
      <x:c r="B3879" s="1"/>
      <x:c r="C3879" s="1"/>
      <x:c r="D3879" s="1"/>
      <x:c r="E3879" s="1"/>
      <x:c r="F3879" s="1"/>
      <x:c r="G3879" s="1"/>
      <x:c r="H3879" s="1"/>
      <x:c r="I3879" s="53">
        <x:f t="shared" si="710"/>
        <x:v>5</x:v>
      </x:c>
      <x:c r="J3879" s="53">
        <x:f t="shared" si="711"/>
        <x:v>18</x:v>
      </x:c>
      <x:c r="K3879" s="53">
        <x:f t="shared" si="712"/>
        <x:v>20</x:v>
      </x:c>
      <x:c r="L3879" s="53">
        <x:f t="shared" si="713"/>
        <x:v>43</x:v>
      </x:c>
      <x:c r="M3879" s="54">
        <x:f t="shared" si="714"/>
        <x:v>2720.7787160992393</x:v>
      </x:c>
      <x:c r="N3879" s="54">
        <x:f t="shared" si="715"/>
        <x:v>1.389429663957805</x:v>
      </x:c>
      <x:c r="O3879" s="55">
        <x:f t="shared" si="716"/>
        <x:v>135692</x:v>
      </x:c>
      <x:c r="P3879" s="55">
        <x:f t="shared" si="717"/>
        <x:v>29920</x:v>
      </x:c>
      <x:c r="Q3879" s="55">
        <x:f t="shared" si="718"/>
        <x:v>59735.741598945126</x:v>
      </x:c>
      <x:c r="R3879" s="55">
        <x:f t="shared" si="719"/>
        <x:v>26036.258401054874</x:v>
      </x:c>
      <x:c r="S3879" s="1" t="str">
        <x:f t="shared" si="720"/>
        <x:v>YES</x:v>
      </x:c>
      <x:c r="T3879" s="1">
        <x:f t="shared" si="721"/>
        <x:v>26036.258401054874</x:v>
      </x:c>
    </x:row>
    <x:row r="3880">
      <x:c r="A3880" s="1"/>
      <x:c r="B3880" s="1"/>
      <x:c r="C3880" s="1"/>
      <x:c r="D3880" s="1"/>
      <x:c r="E3880" s="1"/>
      <x:c r="F3880" s="1"/>
      <x:c r="G3880" s="1"/>
      <x:c r="H3880" s="1"/>
      <x:c r="I3880" s="53">
        <x:f t="shared" si="710"/>
        <x:v>5</x:v>
      </x:c>
      <x:c r="J3880" s="53">
        <x:f t="shared" si="711"/>
        <x:v>18</x:v>
      </x:c>
      <x:c r="K3880" s="53">
        <x:f t="shared" si="712"/>
        <x:v>21</x:v>
      </x:c>
      <x:c r="L3880" s="53">
        <x:f t="shared" si="713"/>
        <x:v>44</x:v>
      </x:c>
      <x:c r="M3880" s="54">
        <x:f t="shared" si="714"/>
        <x:v>2793.614456325683</x:v>
      </x:c>
      <x:c r="N3880" s="54">
        <x:f t="shared" si="715"/>
        <x:v>1.4400100391150576</x:v>
      </x:c>
      <x:c r="O3880" s="55">
        <x:f t="shared" si="716"/>
        <x:v>138392</x:v>
      </x:c>
      <x:c r="P3880" s="55">
        <x:f t="shared" si="717"/>
        <x:v>30800</x:v>
      </x:c>
      <x:c r="Q3880" s="55">
        <x:f t="shared" si="718"/>
        <x:v>61000.250977876443</x:v>
      </x:c>
      <x:c r="R3880" s="55">
        <x:f t="shared" si="719"/>
        <x:v>26591.749022123557</x:v>
      </x:c>
      <x:c r="S3880" s="1" t="str">
        <x:f t="shared" si="720"/>
        <x:v>YES</x:v>
      </x:c>
      <x:c r="T3880" s="1">
        <x:f t="shared" si="721"/>
        <x:v>26591.749022123557</x:v>
      </x:c>
    </x:row>
    <x:row r="3881">
      <x:c r="A3881" s="1"/>
      <x:c r="B3881" s="1"/>
      <x:c r="C3881" s="1"/>
      <x:c r="D3881" s="1"/>
      <x:c r="E3881" s="1"/>
      <x:c r="F3881" s="1"/>
      <x:c r="G3881" s="1"/>
      <x:c r="H3881" s="1"/>
      <x:c r="I3881" s="53">
        <x:f t="shared" si="710"/>
        <x:v>5</x:v>
      </x:c>
      <x:c r="J3881" s="53">
        <x:f t="shared" si="711"/>
        <x:v>18</x:v>
      </x:c>
      <x:c r="K3881" s="53">
        <x:f t="shared" si="712"/>
        <x:v>22</x:v>
      </x:c>
      <x:c r="L3881" s="53">
        <x:f t="shared" si="713"/>
        <x:v>45</x:v>
      </x:c>
      <x:c r="M3881" s="54">
        <x:f t="shared" si="714"/>
        <x:v>2868.090803572079</x:v>
      </x:c>
      <x:c r="N3881" s="54">
        <x:f t="shared" si="715"/>
        <x:v>1.4917297247028327</x:v>
      </x:c>
      <x:c r="O3881" s="55">
        <x:f t="shared" si="716"/>
        <x:v>141092</x:v>
      </x:c>
      <x:c r="P3881" s="55">
        <x:f t="shared" si="717"/>
        <x:v>31680</x:v>
      </x:c>
      <x:c r="Q3881" s="55">
        <x:f t="shared" si="718"/>
        <x:v>62293.243117570819</x:v>
      </x:c>
      <x:c r="R3881" s="55">
        <x:f t="shared" si="719"/>
        <x:v>27118.756882429181</x:v>
      </x:c>
      <x:c r="S3881" s="1" t="str">
        <x:f t="shared" si="720"/>
        <x:v>YES</x:v>
      </x:c>
      <x:c r="T3881" s="1">
        <x:f t="shared" si="721"/>
        <x:v>27118.756882429181</x:v>
      </x:c>
    </x:row>
    <x:row r="3882">
      <x:c r="A3882" s="1"/>
      <x:c r="B3882" s="1"/>
      <x:c r="C3882" s="1"/>
      <x:c r="D3882" s="1"/>
      <x:c r="E3882" s="1"/>
      <x:c r="F3882" s="1"/>
      <x:c r="G3882" s="1"/>
      <x:c r="H3882" s="1"/>
      <x:c r="I3882" s="53">
        <x:f t="shared" si="710"/>
        <x:v>5</x:v>
      </x:c>
      <x:c r="J3882" s="53">
        <x:f t="shared" si="711"/>
        <x:v>18</x:v>
      </x:c>
      <x:c r="K3882" s="53">
        <x:f t="shared" si="712"/>
        <x:v>23</x:v>
      </x:c>
      <x:c r="L3882" s="53">
        <x:f t="shared" si="713"/>
        <x:v>46</x:v>
      </x:c>
      <x:c r="M3882" s="54">
        <x:f t="shared" si="714"/>
        <x:v>2944.2373924295152</x:v>
      </x:c>
      <x:c r="N3882" s="54">
        <x:f t="shared" si="715"/>
        <x:v>1.5446093002982744</x:v>
      </x:c>
      <x:c r="O3882" s="55">
        <x:f t="shared" si="716"/>
        <x:v>143792</x:v>
      </x:c>
      <x:c r="P3882" s="55">
        <x:f t="shared" si="717"/>
        <x:v>32560</x:v>
      </x:c>
      <x:c r="Q3882" s="55">
        <x:f t="shared" si="718"/>
        <x:v>63615.232507456858</x:v>
      </x:c>
      <x:c r="R3882" s="55">
        <x:f t="shared" si="719"/>
        <x:v>27616.767492543142</x:v>
      </x:c>
      <x:c r="S3882" s="1" t="str">
        <x:f t="shared" si="720"/>
        <x:v>YES</x:v>
      </x:c>
      <x:c r="T3882" s="1">
        <x:f t="shared" si="721"/>
        <x:v>27616.767492543142</x:v>
      </x:c>
    </x:row>
    <x:row r="3883">
      <x:c r="A3883" s="1"/>
      <x:c r="B3883" s="1"/>
      <x:c r="C3883" s="1"/>
      <x:c r="D3883" s="1"/>
      <x:c r="E3883" s="1"/>
      <x:c r="F3883" s="1"/>
      <x:c r="G3883" s="1"/>
      <x:c r="H3883" s="1"/>
      <x:c r="I3883" s="53">
        <x:f t="shared" si="710"/>
        <x:v>5</x:v>
      </x:c>
      <x:c r="J3883" s="53">
        <x:f t="shared" si="711"/>
        <x:v>18</x:v>
      </x:c>
      <x:c r="K3883" s="53">
        <x:f t="shared" si="712"/>
        <x:v>24</x:v>
      </x:c>
      <x:c r="L3883" s="53">
        <x:f t="shared" si="713"/>
        <x:v>47</x:v>
      </x:c>
      <x:c r="M3883" s="54">
        <x:f t="shared" si="714"/>
        <x:v>3022.0843420090114</x:v>
      </x:c>
      <x:c r="N3883" s="54">
        <x:f t="shared" si="715"/>
        <x:v>1.5986696819507022</x:v>
      </x:c>
      <x:c r="O3883" s="55">
        <x:f t="shared" si="716"/>
        <x:v>146492</x:v>
      </x:c>
      <x:c r="P3883" s="55">
        <x:f t="shared" si="717"/>
        <x:v>33440</x:v>
      </x:c>
      <x:c r="Q3883" s="55">
        <x:f t="shared" si="718"/>
        <x:v>64966.742048767555</x:v>
      </x:c>
      <x:c r="R3883" s="55">
        <x:f t="shared" si="719"/>
        <x:v>28085.257951232445</x:v>
      </x:c>
      <x:c r="S3883" s="1" t="str">
        <x:f t="shared" si="720"/>
        <x:v>YES</x:v>
      </x:c>
      <x:c r="T3883" s="1">
        <x:f t="shared" si="721"/>
        <x:v>28085.257951232445</x:v>
      </x:c>
    </x:row>
    <x:row r="3884">
      <x:c r="A3884" s="1"/>
      <x:c r="B3884" s="1"/>
      <x:c r="C3884" s="1"/>
      <x:c r="D3884" s="1"/>
      <x:c r="E3884" s="1"/>
      <x:c r="F3884" s="1"/>
      <x:c r="G3884" s="1"/>
      <x:c r="H3884" s="1"/>
      <x:c r="I3884" s="53">
        <x:f t="shared" si="710"/>
        <x:v>5</x:v>
      </x:c>
      <x:c r="J3884" s="53">
        <x:f t="shared" si="711"/>
        <x:v>18</x:v>
      </x:c>
      <x:c r="K3884" s="53">
        <x:f t="shared" si="712"/>
        <x:v>25</x:v>
      </x:c>
      <x:c r="L3884" s="53">
        <x:f t="shared" si="713"/>
        <x:v>48</x:v>
      </x:c>
      <x:c r="M3884" s="54">
        <x:f t="shared" si="714"/>
        <x:v>3101.6622634241089</x:v>
      </x:c>
      <x:c r="N3884" s="54">
        <x:f t="shared" si="715"/>
        <x:v>1.6539321273778533</x:v>
      </x:c>
      <x:c r="O3884" s="55">
        <x:f t="shared" si="716"/>
        <x:v>149192</x:v>
      </x:c>
      <x:c r="P3884" s="55">
        <x:f t="shared" si="717"/>
        <x:v>34320</x:v>
      </x:c>
      <x:c r="Q3884" s="55">
        <x:f t="shared" si="718"/>
        <x:v>66348.303184446326</x:v>
      </x:c>
      <x:c r="R3884" s="55">
        <x:f t="shared" si="719"/>
        <x:v>28523.696815553674</x:v>
      </x:c>
      <x:c r="S3884" s="1" t="str">
        <x:f t="shared" si="720"/>
        <x:v>YES</x:v>
      </x:c>
      <x:c r="T3884" s="1">
        <x:f t="shared" si="721"/>
        <x:v>28523.696815553674</x:v>
      </x:c>
    </x:row>
    <x:row r="3885">
      <x:c r="A3885" s="1"/>
      <x:c r="B3885" s="1"/>
      <x:c r="C3885" s="1"/>
      <x:c r="D3885" s="1"/>
      <x:c r="E3885" s="1"/>
      <x:c r="F3885" s="1"/>
      <x:c r="G3885" s="1"/>
      <x:c r="H3885" s="1"/>
      <x:c r="I3885" s="53">
        <x:f t="shared" si="710"/>
        <x:v>5</x:v>
      </x:c>
      <x:c r="J3885" s="53">
        <x:f t="shared" si="711"/>
        <x:v>18</x:v>
      </x:c>
      <x:c r="K3885" s="53">
        <x:f t="shared" si="712"/>
        <x:v>26</x:v>
      </x:c>
      <x:c r="L3885" s="53">
        <x:f t="shared" si="713"/>
        <x:v>49</x:v>
      </x:c>
      <x:c r="M3885" s="54">
        <x:f t="shared" si="714"/>
        <x:v>3183.0022673848271</x:v>
      </x:c>
      <x:c r="N3885" s="54">
        <x:f t="shared" si="715"/>
        <x:v>1.7104182412394633</x:v>
      </x:c>
      <x:c r="O3885" s="55">
        <x:f t="shared" si="716"/>
        <x:v>151892</x:v>
      </x:c>
      <x:c r="P3885" s="55">
        <x:f t="shared" si="717"/>
        <x:v>35200</x:v>
      </x:c>
      <x:c r="Q3885" s="55">
        <x:f t="shared" si="718"/>
        <x:v>67760.456030986577</x:v>
      </x:c>
      <x:c r="R3885" s="55">
        <x:f t="shared" si="719"/>
        <x:v>28931.543969013423</x:v>
      </x:c>
      <x:c r="S3885" s="1" t="str">
        <x:f t="shared" si="720"/>
        <x:v>YES</x:v>
      </x:c>
      <x:c r="T3885" s="1">
        <x:f t="shared" si="721"/>
        <x:v>28931.543969013423</x:v>
      </x:c>
    </x:row>
    <x:row r="3886">
      <x:c r="A3886" s="1"/>
      <x:c r="B3886" s="1"/>
      <x:c r="C3886" s="1"/>
      <x:c r="D3886" s="1"/>
      <x:c r="E3886" s="1"/>
      <x:c r="F3886" s="1"/>
      <x:c r="G3886" s="1"/>
      <x:c r="H3886" s="1"/>
      <x:c r="I3886" s="53" t="n">
        <x:f t="shared" ref="I3886:I3949" si="722">INT((ROW()-ROW($I$46))/((CARROT_CAP+1)*(MESCLUN_CAP+1)))</x:f>
        <x:v>5</x:v>
      </x:c>
      <x:c r="J3886" s="53" t="n">
        <x:f t="shared" ref="J3886:J3949" si="723">MOD(INT((ROW()-ROW($I$46))/(MESCLUN_CAP+1)),CARROT_CAP+1)</x:f>
        <x:v>18</x:v>
      </x:c>
      <x:c r="K3886" s="53" t="n">
        <x:f t="shared" ref="K3886:K3949" si="724">MOD(ROW()-ROW($I$46),MESCLUN_CAP+1)</x:f>
        <x:v>27</x:v>
      </x:c>
      <x:c r="L3886" s="53" t="n">
        <x:f t="shared" ref="L3886:L3949" si="725">SUM(I3886:K3886)</x:f>
        <x:v>50</x:v>
      </x:c>
      <x:c r="M3886" s="54" t="n">
        <x:f t="shared" ref="M3886:M3949" si="726">I3886*TOMATO_HOURS*WEEKS*(1+TOMATO_DIM)^I3886+J3886*CARROT_HOURS*WEEKS*(1+CARROT_DIM)^J3886+K3886*MESCLUN_HOURS*WEEKS*(1+MESCLUN_DIM)^K3886</x:f>
        <x:v>3266.1359719045818</x:v>
      </x:c>
      <x:c r="N3886" s="54" t="n">
        <x:f t="shared" ref="N3886:N3949" si="727">MAX(M3886-FARMER_HOURS,0)/TEMP_HOURS_PER_WORKER</x:f>
        <x:v>1.7681499804892928</x:v>
      </x:c>
      <x:c r="O3886" s="55" t="n">
        <x:f t="shared" ref="O3886:O3949" si="728">I3886*TOMATO_PRICE+J3886*CARROT_PRICE+K3886*MESCLUN_PRICE</x:f>
        <x:v>154592</x:v>
      </x:c>
      <x:c r="P3886" s="55" t="n">
        <x:f t="shared" ref="P3886:P3949" si="729">I3886*TOMATO_FERTILIZER+J3886*CARROT_FERTILIZER+K3886*MESCLUN_FERTILIZER</x:f>
        <x:v>36080</x:v>
      </x:c>
      <x:c r="Q3886" s="55" t="n">
        <x:f t="shared" ref="Q3886:Q3949" si="730">MIN(M3886,FARMER_HOURS)*FARMER_RATE+MAX(M3886-FARMER_HOURS,0)*TEMP_RATE</x:f>
        <x:v>69203.74951223232</x:v>
      </x:c>
      <x:c r="R3886" s="55" t="n">
        <x:f t="shared" ref="R3886:R3949" si="731">O3886-P3886-Q3886-FIXED_COST</x:f>
        <x:v>29308.250487767684</x:v>
      </x:c>
      <x:c r="S3886" s="1" t="str">
        <x:f t="shared" ref="S3886:S3949" si="732">IF(AND(L3886&lt;=TOTAL_BED_CAP,N3886&lt;=TEMP_WORKER_CAP),"YES","NO")</x:f>
        <x:v>YES</x:v>
      </x:c>
      <x:c r="T3886" s="1" t="n">
        <x:f t="shared" ref="T3886:T3949" si="733">IF(S3886="YES",R3886,-1E+99)</x:f>
        <x:v>29308.250487767684</x:v>
      </x:c>
    </x:row>
    <x:row r="3887">
      <x:c r="A3887" s="1"/>
      <x:c r="B3887" s="1"/>
      <x:c r="C3887" s="1"/>
      <x:c r="D3887" s="1"/>
      <x:c r="E3887" s="1"/>
      <x:c r="F3887" s="1"/>
      <x:c r="G3887" s="1"/>
      <x:c r="H3887" s="1"/>
      <x:c r="I3887" s="53">
        <x:f t="shared" si="722"/>
        <x:v>5</x:v>
      </x:c>
      <x:c r="J3887" s="53">
        <x:f t="shared" si="723"/>
        <x:v>18</x:v>
      </x:c>
      <x:c r="K3887" s="53">
        <x:f t="shared" si="724"/>
        <x:v>28</x:v>
      </x:c>
      <x:c r="L3887" s="53">
        <x:f t="shared" si="725"/>
        <x:v>51</x:v>
      </x:c>
      <x:c r="M3887" s="54">
        <x:f t="shared" si="726"/>
        <x:v>3351.0955101217369</x:v>
      </x:c>
      <x:c r="N3887" s="54">
        <x:f t="shared" si="727"/>
        <x:v>1.8271496598067618</x:v>
      </x:c>
      <x:c r="O3887" s="55">
        <x:f t="shared" si="728"/>
        <x:v>157292</x:v>
      </x:c>
      <x:c r="P3887" s="55">
        <x:f t="shared" si="729"/>
        <x:v>36960</x:v>
      </x:c>
      <x:c r="Q3887" s="55">
        <x:f t="shared" si="730"/>
        <x:v>70678.741495169044</x:v>
      </x:c>
      <x:c r="R3887" s="55">
        <x:f t="shared" si="731"/>
        <x:v>29653.258504830956</x:v>
      </x:c>
      <x:c r="S3887" s="1" t="str">
        <x:f t="shared" si="732"/>
        <x:v>YES</x:v>
      </x:c>
      <x:c r="T3887" s="1">
        <x:f t="shared" si="733"/>
        <x:v>29653.258504830956</x:v>
      </x:c>
    </x:row>
    <x:row r="3888">
      <x:c r="A3888" s="1"/>
      <x:c r="B3888" s="1"/>
      <x:c r="C3888" s="1"/>
      <x:c r="D3888" s="1"/>
      <x:c r="E3888" s="1"/>
      <x:c r="F3888" s="1"/>
      <x:c r="G3888" s="1"/>
      <x:c r="H3888" s="1"/>
      <x:c r="I3888" s="53">
        <x:f t="shared" si="722"/>
        <x:v>5</x:v>
      </x:c>
      <x:c r="J3888" s="53">
        <x:f t="shared" si="723"/>
        <x:v>18</x:v>
      </x:c>
      <x:c r="K3888" s="53">
        <x:f t="shared" si="724"/>
        <x:v>29</x:v>
      </x:c>
      <x:c r="L3888" s="53">
        <x:f t="shared" si="725"/>
        <x:v>52</x:v>
      </x:c>
      <x:c r="M3888" s="54">
        <x:f t="shared" si="726"/>
        <x:v>3437.9135382373906</x:v>
      </x:c>
      <x:c r="N3888" s="54">
        <x:f t="shared" si="727"/>
        <x:v>1.887439957109299</x:v>
      </x:c>
      <x:c r="O3888" s="55">
        <x:f t="shared" si="728"/>
        <x:v>159992</x:v>
      </x:c>
      <x:c r="P3888" s="55">
        <x:f t="shared" si="729"/>
        <x:v>37840</x:v>
      </x:c>
      <x:c r="Q3888" s="55">
        <x:f t="shared" si="730"/>
        <x:v>72185.998927732478</x:v>
      </x:c>
      <x:c r="R3888" s="55">
        <x:f t="shared" si="731"/>
        <x:v>29966.001072267522</x:v>
      </x:c>
      <x:c r="S3888" s="1" t="str">
        <x:f t="shared" si="732"/>
        <x:v>YES</x:v>
      </x:c>
      <x:c r="T3888" s="1">
        <x:f t="shared" si="733"/>
        <x:v>29966.001072267522</x:v>
      </x:c>
    </x:row>
    <x:row r="3889">
      <x:c r="A3889" s="1"/>
      <x:c r="B3889" s="1"/>
      <x:c r="C3889" s="1"/>
      <x:c r="D3889" s="1"/>
      <x:c r="E3889" s="1"/>
      <x:c r="F3889" s="1"/>
      <x:c r="G3889" s="1"/>
      <x:c r="H3889" s="1"/>
      <x:c r="I3889" s="53">
        <x:f t="shared" si="722"/>
        <x:v>5</x:v>
      </x:c>
      <x:c r="J3889" s="53">
        <x:f t="shared" si="723"/>
        <x:v>18</x:v>
      </x:c>
      <x:c r="K3889" s="53">
        <x:f t="shared" si="724"/>
        <x:v>30</x:v>
      </x:c>
      <x:c r="L3889" s="53">
        <x:f t="shared" si="725"/>
        <x:v>53</x:v>
      </x:c>
      <x:c r="M3889" s="54">
        <x:f t="shared" si="726"/>
        <x:v>3526.6232435711613</x:v>
      </x:c>
      <x:c r="N3889" s="54">
        <x:f t="shared" si="727"/>
        <x:v>1.9490439191466398</x:v>
      </x:c>
      <x:c r="O3889" s="55">
        <x:f t="shared" si="728"/>
        <x:v>162692</x:v>
      </x:c>
      <x:c r="P3889" s="55">
        <x:f t="shared" si="729"/>
        <x:v>38720</x:v>
      </x:c>
      <x:c r="Q3889" s="55">
        <x:f t="shared" si="730"/>
        <x:v>73726.097978665988</x:v>
      </x:c>
      <x:c r="R3889" s="55">
        <x:f t="shared" si="731"/>
        <x:v>30245.902021334012</x:v>
      </x:c>
      <x:c r="S3889" s="1" t="str">
        <x:f t="shared" si="732"/>
        <x:v>YES</x:v>
      </x:c>
      <x:c r="T3889" s="1">
        <x:f t="shared" si="733"/>
        <x:v>30245.902021334012</x:v>
      </x:c>
    </x:row>
    <x:row r="3890">
      <x:c r="A3890" s="1"/>
      <x:c r="B3890" s="1"/>
      <x:c r="C3890" s="1"/>
      <x:c r="D3890" s="1"/>
      <x:c r="E3890" s="1"/>
      <x:c r="F3890" s="1"/>
      <x:c r="G3890" s="1"/>
      <x:c r="H3890" s="1"/>
      <x:c r="I3890" s="53">
        <x:f t="shared" si="722"/>
        <x:v>5</x:v>
      </x:c>
      <x:c r="J3890" s="53">
        <x:f t="shared" si="723"/>
        <x:v>19</x:v>
      </x:c>
      <x:c r="K3890" s="53">
        <x:f t="shared" si="724"/>
        <x:v>0</x:v>
      </x:c>
      <x:c r="L3890" s="53">
        <x:f t="shared" si="725"/>
        <x:v>24</x:v>
      </x:c>
      <x:c r="M3890" s="54">
        <x:f t="shared" si="726"/>
        <x:v>1635.9601058200251</x:v>
      </x:c>
      <x:c r="N3890" s="54">
        <x:f t="shared" si="727"/>
        <x:v>0.63608340681946185</x:v>
      </x:c>
      <x:c r="O3890" s="55">
        <x:f t="shared" si="728"/>
        <x:v>83786</x:v>
      </x:c>
      <x:c r="P3890" s="55">
        <x:f t="shared" si="729"/>
        <x:v>12760</x:v>
      </x:c>
      <x:c r="Q3890" s="55">
        <x:f t="shared" si="730"/>
        <x:v>40902.085170486549</x:v>
      </x:c>
      <x:c r="R3890" s="55">
        <x:f t="shared" si="731"/>
        <x:v>10123.914829513451</x:v>
      </x:c>
      <x:c r="S3890" s="1" t="str">
        <x:f t="shared" si="732"/>
        <x:v>YES</x:v>
      </x:c>
      <x:c r="T3890" s="1">
        <x:f t="shared" si="733"/>
        <x:v>10123.914829513451</x:v>
      </x:c>
    </x:row>
    <x:row r="3891">
      <x:c r="A3891" s="1"/>
      <x:c r="B3891" s="1"/>
      <x:c r="C3891" s="1"/>
      <x:c r="D3891" s="1"/>
      <x:c r="E3891" s="1"/>
      <x:c r="F3891" s="1"/>
      <x:c r="G3891" s="1"/>
      <x:c r="H3891" s="1"/>
      <x:c r="I3891" s="53">
        <x:f t="shared" si="722"/>
        <x:v>5</x:v>
      </x:c>
      <x:c r="J3891" s="53">
        <x:f t="shared" si="723"/>
        <x:v>19</x:v>
      </x:c>
      <x:c r="K3891" s="53">
        <x:f t="shared" si="724"/>
        <x:v>1</x:v>
      </x:c>
      <x:c r="L3891" s="53">
        <x:f t="shared" si="725"/>
        <x:v>25</x:v>
      </x:c>
      <x:c r="M3891" s="54">
        <x:f t="shared" si="726"/>
        <x:v>1681.5226058200251</x:v>
      </x:c>
      <x:c r="N3891" s="54">
        <x:f t="shared" si="727"/>
        <x:v>0.66772403181946183</x:v>
      </x:c>
      <x:c r="O3891" s="55">
        <x:f t="shared" si="728"/>
        <x:v>86486</x:v>
      </x:c>
      <x:c r="P3891" s="55">
        <x:f t="shared" si="729"/>
        <x:v>13640</x:v>
      </x:c>
      <x:c r="Q3891" s="55">
        <x:f t="shared" si="730"/>
        <x:v>41693.100795486549</x:v>
      </x:c>
      <x:c r="R3891" s="55">
        <x:f t="shared" si="731"/>
        <x:v>11152.899204513451</x:v>
      </x:c>
      <x:c r="S3891" s="1" t="str">
        <x:f t="shared" si="732"/>
        <x:v>YES</x:v>
      </x:c>
      <x:c r="T3891" s="1">
        <x:f t="shared" si="733"/>
        <x:v>11152.899204513451</x:v>
      </x:c>
    </x:row>
    <x:row r="3892">
      <x:c r="A3892" s="1"/>
      <x:c r="B3892" s="1"/>
      <x:c r="C3892" s="1"/>
      <x:c r="D3892" s="1"/>
      <x:c r="E3892" s="1"/>
      <x:c r="F3892" s="1"/>
      <x:c r="G3892" s="1"/>
      <x:c r="H3892" s="1"/>
      <x:c r="I3892" s="53">
        <x:f t="shared" si="722"/>
        <x:v>5</x:v>
      </x:c>
      <x:c r="J3892" s="53">
        <x:f t="shared" si="723"/>
        <x:v>19</x:v>
      </x:c>
      <x:c r="K3892" s="53">
        <x:f t="shared" si="724"/>
        <x:v>2</x:v>
      </x:c>
      <x:c r="L3892" s="53">
        <x:f t="shared" si="725"/>
        <x:v>26</x:v>
      </x:c>
      <x:c r="M3892" s="54">
        <x:f t="shared" si="726"/>
        <x:v>1728.224168320025</x:v>
      </x:c>
      <x:c r="N3892" s="54">
        <x:f t="shared" si="727"/>
        <x:v>0.70015567244446175</x:v>
      </x:c>
      <x:c r="O3892" s="55">
        <x:f t="shared" si="728"/>
        <x:v>89186</x:v>
      </x:c>
      <x:c r="P3892" s="55">
        <x:f t="shared" si="729"/>
        <x:v>14520</x:v>
      </x:c>
      <x:c r="Q3892" s="55">
        <x:f t="shared" si="730"/>
        <x:v>42503.891811111549</x:v>
      </x:c>
      <x:c r="R3892" s="55">
        <x:f t="shared" si="731"/>
        <x:v>12162.108188888451</x:v>
      </x:c>
      <x:c r="S3892" s="1" t="str">
        <x:f t="shared" si="732"/>
        <x:v>YES</x:v>
      </x:c>
      <x:c r="T3892" s="1">
        <x:f t="shared" si="733"/>
        <x:v>12162.108188888451</x:v>
      </x:c>
    </x:row>
    <x:row r="3893">
      <x:c r="A3893" s="1"/>
      <x:c r="B3893" s="1"/>
      <x:c r="C3893" s="1"/>
      <x:c r="D3893" s="1"/>
      <x:c r="E3893" s="1"/>
      <x:c r="F3893" s="1"/>
      <x:c r="G3893" s="1"/>
      <x:c r="H3893" s="1"/>
      <x:c r="I3893" s="53">
        <x:f t="shared" si="722"/>
        <x:v>5</x:v>
      </x:c>
      <x:c r="J3893" s="53">
        <x:f t="shared" si="723"/>
        <x:v>19</x:v>
      </x:c>
      <x:c r="K3893" s="53">
        <x:f t="shared" si="724"/>
        <x:v>3</x:v>
      </x:c>
      <x:c r="L3893" s="53">
        <x:f t="shared" si="725"/>
        <x:v>27</x:v>
      </x:c>
      <x:c r="M3893" s="54">
        <x:f t="shared" si="726"/>
        <x:v>1776.0861507419002</x:v>
      </x:c>
      <x:c r="N3893" s="54">
        <x:f t="shared" si="727"/>
        <x:v>0.73339316023743062</x:v>
      </x:c>
      <x:c r="O3893" s="55">
        <x:f t="shared" si="728"/>
        <x:v>91886</x:v>
      </x:c>
      <x:c r="P3893" s="55">
        <x:f t="shared" si="729"/>
        <x:v>15400</x:v>
      </x:c>
      <x:c r="Q3893" s="55">
        <x:f t="shared" si="730"/>
        <x:v>43334.829005935768</x:v>
      </x:c>
      <x:c r="R3893" s="55">
        <x:f t="shared" si="731"/>
        <x:v>13151.170994064232</x:v>
      </x:c>
      <x:c r="S3893" s="1" t="str">
        <x:f t="shared" si="732"/>
        <x:v>YES</x:v>
      </x:c>
      <x:c r="T3893" s="1">
        <x:f t="shared" si="733"/>
        <x:v>13151.170994064232</x:v>
      </x:c>
    </x:row>
    <x:row r="3894">
      <x:c r="A3894" s="1"/>
      <x:c r="B3894" s="1"/>
      <x:c r="C3894" s="1"/>
      <x:c r="D3894" s="1"/>
      <x:c r="E3894" s="1"/>
      <x:c r="F3894" s="1"/>
      <x:c r="G3894" s="1"/>
      <x:c r="H3894" s="1"/>
      <x:c r="I3894" s="53">
        <x:f t="shared" si="722"/>
        <x:v>5</x:v>
      </x:c>
      <x:c r="J3894" s="53">
        <x:f t="shared" si="723"/>
        <x:v>19</x:v>
      </x:c>
      <x:c r="K3894" s="53">
        <x:f t="shared" si="724"/>
        <x:v>4</x:v>
      </x:c>
      <x:c r="L3894" s="53">
        <x:f t="shared" si="725"/>
        <x:v>28</x:v>
      </x:c>
      <x:c r="M3894" s="54">
        <x:f t="shared" si="726"/>
        <x:v>1825.1302664645564</x:v>
      </x:c>
      <x:c r="N3894" s="54">
        <x:f t="shared" si="727"/>
        <x:v>0.76745157393371966</x:v>
      </x:c>
      <x:c r="O3894" s="55">
        <x:f t="shared" si="728"/>
        <x:v>94586</x:v>
      </x:c>
      <x:c r="P3894" s="55">
        <x:f t="shared" si="729"/>
        <x:v>16280</x:v>
      </x:c>
      <x:c r="Q3894" s="55">
        <x:f t="shared" si="730"/>
        <x:v>44186.289348342994</x:v>
      </x:c>
      <x:c r="R3894" s="55">
        <x:f t="shared" si="731"/>
        <x:v>14119.710651657006</x:v>
      </x:c>
      <x:c r="S3894" s="1" t="str">
        <x:f t="shared" si="732"/>
        <x:v>YES</x:v>
      </x:c>
      <x:c r="T3894" s="1">
        <x:f t="shared" si="733"/>
        <x:v>14119.710651657006</x:v>
      </x:c>
    </x:row>
    <x:row r="3895">
      <x:c r="A3895" s="1"/>
      <x:c r="B3895" s="1"/>
      <x:c r="C3895" s="1"/>
      <x:c r="D3895" s="1"/>
      <x:c r="E3895" s="1"/>
      <x:c r="F3895" s="1"/>
      <x:c r="G3895" s="1"/>
      <x:c r="H3895" s="1"/>
      <x:c r="I3895" s="53">
        <x:f t="shared" si="722"/>
        <x:v>5</x:v>
      </x:c>
      <x:c r="J3895" s="53">
        <x:f t="shared" si="723"/>
        <x:v>19</x:v>
      </x:c>
      <x:c r="K3895" s="53">
        <x:f t="shared" si="724"/>
        <x:v>5</x:v>
      </x:c>
      <x:c r="L3895" s="53">
        <x:f t="shared" si="725"/>
        <x:v>29</x:v>
      </x:c>
      <x:c r="M3895" s="54">
        <x:f t="shared" si="726"/>
        <x:v>1875.3785903857599</x:v>
      </x:c>
      <x:c r="N3895" s="54">
        <x:f t="shared" si="727"/>
        <x:v>0.8023462433234444</x:v>
      </x:c>
      <x:c r="O3895" s="55">
        <x:f t="shared" si="728"/>
        <x:v>97286</x:v>
      </x:c>
      <x:c r="P3895" s="55">
        <x:f t="shared" si="729"/>
        <x:v>17160</x:v>
      </x:c>
      <x:c r="Q3895" s="55">
        <x:f t="shared" si="730"/>
        <x:v>45058.656083086113</x:v>
      </x:c>
      <x:c r="R3895" s="55">
        <x:f t="shared" si="731"/>
        <x:v>15067.343916913887</x:v>
      </x:c>
      <x:c r="S3895" s="1" t="str">
        <x:f t="shared" si="732"/>
        <x:v>YES</x:v>
      </x:c>
      <x:c r="T3895" s="1">
        <x:f t="shared" si="733"/>
        <x:v>15067.343916913887</x:v>
      </x:c>
    </x:row>
    <x:row r="3896">
      <x:c r="A3896" s="1"/>
      <x:c r="B3896" s="1"/>
      <x:c r="C3896" s="1"/>
      <x:c r="D3896" s="1"/>
      <x:c r="E3896" s="1"/>
      <x:c r="F3896" s="1"/>
      <x:c r="G3896" s="1"/>
      <x:c r="H3896" s="1"/>
      <x:c r="I3896" s="53">
        <x:f t="shared" si="722"/>
        <x:v>5</x:v>
      </x:c>
      <x:c r="J3896" s="53">
        <x:f t="shared" si="723"/>
        <x:v>19</x:v>
      </x:c>
      <x:c r="K3896" s="53">
        <x:f t="shared" si="724"/>
        <x:v>6</x:v>
      </x:c>
      <x:c r="L3896" s="53">
        <x:f t="shared" si="725"/>
        <x:v>30</x:v>
      </x:c>
      <x:c r="M3896" s="54">
        <x:f t="shared" si="726"/>
        <x:v>1926.8535645673928</x:v>
      </x:c>
      <x:c r="N3896" s="54">
        <x:f t="shared" si="727"/>
        <x:v>0.83809275317180054</x:v>
      </x:c>
      <x:c r="O3896" s="55">
        <x:f t="shared" si="728"/>
        <x:v>99986</x:v>
      </x:c>
      <x:c r="P3896" s="55">
        <x:f t="shared" si="729"/>
        <x:v>18040</x:v>
      </x:c>
      <x:c r="Q3896" s="55">
        <x:f t="shared" si="730"/>
        <x:v>45952.318829295014</x:v>
      </x:c>
      <x:c r="R3896" s="55">
        <x:f t="shared" si="731"/>
        <x:v>15993.681170704986</x:v>
      </x:c>
      <x:c r="S3896" s="1" t="str">
        <x:f t="shared" si="732"/>
        <x:v>YES</x:v>
      </x:c>
      <x:c r="T3896" s="1">
        <x:f t="shared" si="733"/>
        <x:v>15993.681170704986</x:v>
      </x:c>
    </x:row>
    <x:row r="3897">
      <x:c r="A3897" s="1"/>
      <x:c r="B3897" s="1"/>
      <x:c r="C3897" s="1"/>
      <x:c r="D3897" s="1"/>
      <x:c r="E3897" s="1"/>
      <x:c r="F3897" s="1"/>
      <x:c r="G3897" s="1"/>
      <x:c r="H3897" s="1"/>
      <x:c r="I3897" s="53">
        <x:f t="shared" si="722"/>
        <x:v>5</x:v>
      </x:c>
      <x:c r="J3897" s="53">
        <x:f t="shared" si="723"/>
        <x:v>19</x:v>
      </x:c>
      <x:c r="K3897" s="53">
        <x:f t="shared" si="724"/>
        <x:v>7</x:v>
      </x:c>
      <x:c r="L3897" s="53">
        <x:f t="shared" si="725"/>
        <x:v>31</x:v>
      </x:c>
      <x:c r="M3897" s="54">
        <x:f t="shared" si="726"/>
        <x:v>1979.5780039653532</x:v>
      </x:c>
      <x:c r="N3897" s="54">
        <x:f t="shared" si="727"/>
        <x:v>0.874706947198162</x:v>
      </x:c>
      <x:c r="O3897" s="55">
        <x:f t="shared" si="728"/>
        <x:v>102686</x:v>
      </x:c>
      <x:c r="P3897" s="55">
        <x:f t="shared" si="729"/>
        <x:v>18920</x:v>
      </x:c>
      <x:c r="Q3897" s="55">
        <x:f t="shared" si="730"/>
        <x:v>46867.673679954052</x:v>
      </x:c>
      <x:c r="R3897" s="55">
        <x:f t="shared" si="731"/>
        <x:v>16898.326320045948</x:v>
      </x:c>
      <x:c r="S3897" s="1" t="str">
        <x:f t="shared" si="732"/>
        <x:v>YES</x:v>
      </x:c>
      <x:c r="T3897" s="1">
        <x:f t="shared" si="733"/>
        <x:v>16898.326320045948</x:v>
      </x:c>
    </x:row>
    <x:row r="3898">
      <x:c r="A3898" s="1"/>
      <x:c r="B3898" s="1"/>
      <x:c r="C3898" s="1"/>
      <x:c r="D3898" s="1"/>
      <x:c r="E3898" s="1"/>
      <x:c r="F3898" s="1"/>
      <x:c r="G3898" s="1"/>
      <x:c r="H3898" s="1"/>
      <x:c r="I3898" s="53">
        <x:f t="shared" si="722"/>
        <x:v>5</x:v>
      </x:c>
      <x:c r="J3898" s="53">
        <x:f t="shared" si="723"/>
        <x:v>19</x:v>
      </x:c>
      <x:c r="K3898" s="53">
        <x:f t="shared" si="724"/>
        <x:v>8</x:v>
      </x:c>
      <x:c r="L3898" s="53">
        <x:f t="shared" si="725"/>
        <x:v>32</x:v>
      </x:c>
      <x:c r="M3898" s="54">
        <x:f t="shared" si="726"/>
        <x:v>2033.5751022453335</x:v>
      </x:c>
      <x:c r="N3898" s="54">
        <x:f t="shared" si="727"/>
        <x:v>0.9122049321148149</x:v>
      </x:c>
      <x:c r="O3898" s="55">
        <x:f t="shared" si="728"/>
        <x:v>105386</x:v>
      </x:c>
      <x:c r="P3898" s="55">
        <x:f t="shared" si="729"/>
        <x:v>19800</x:v>
      </x:c>
      <x:c r="Q3898" s="55">
        <x:f t="shared" si="730"/>
        <x:v>47805.123302870372</x:v>
      </x:c>
      <x:c r="R3898" s="55">
        <x:f t="shared" si="731"/>
        <x:v>17780.876697129628</x:v>
      </x:c>
      <x:c r="S3898" s="1" t="str">
        <x:f t="shared" si="732"/>
        <x:v>YES</x:v>
      </x:c>
      <x:c r="T3898" s="1">
        <x:f t="shared" si="733"/>
        <x:v>17780.876697129628</x:v>
      </x:c>
    </x:row>
    <x:row r="3899">
      <x:c r="A3899" s="1"/>
      <x:c r="B3899" s="1"/>
      <x:c r="C3899" s="1"/>
      <x:c r="D3899" s="1"/>
      <x:c r="E3899" s="1"/>
      <x:c r="F3899" s="1"/>
      <x:c r="G3899" s="1"/>
      <x:c r="H3899" s="1"/>
      <x:c r="I3899" s="53">
        <x:f t="shared" si="722"/>
        <x:v>5</x:v>
      </x:c>
      <x:c r="J3899" s="53">
        <x:f t="shared" si="723"/>
        <x:v>19</x:v>
      </x:c>
      <x:c r="K3899" s="53">
        <x:f t="shared" si="724"/>
        <x:v>9</x:v>
      </x:c>
      <x:c r="L3899" s="53">
        <x:f t="shared" si="725"/>
        <x:v>33</x:v>
      </x:c>
      <x:c r="M3899" s="54">
        <x:f t="shared" si="726"/>
        <x:v>2088.8684376857282</x:v>
      </x:c>
      <x:c r="N3899" s="54">
        <x:f t="shared" si="727"/>
        <x:v>0.95060308172620012</x:v>
      </x:c>
      <x:c r="O3899" s="55">
        <x:f t="shared" si="728"/>
        <x:v>108086</x:v>
      </x:c>
      <x:c r="P3899" s="55">
        <x:f t="shared" si="729"/>
        <x:v>20680</x:v>
      </x:c>
      <x:c r="Q3899" s="55">
        <x:f t="shared" si="730"/>
        <x:v>48765.077043155005</x:v>
      </x:c>
      <x:c r="R3899" s="55">
        <x:f t="shared" si="731"/>
        <x:v>18640.922956844995</x:v>
      </x:c>
      <x:c r="S3899" s="1" t="str">
        <x:f t="shared" si="732"/>
        <x:v>YES</x:v>
      </x:c>
      <x:c r="T3899" s="1">
        <x:f t="shared" si="733"/>
        <x:v>18640.922956844995</x:v>
      </x:c>
    </x:row>
    <x:row r="3900">
      <x:c r="A3900" s="1"/>
      <x:c r="B3900" s="1"/>
      <x:c r="C3900" s="1"/>
      <x:c r="D3900" s="1"/>
      <x:c r="E3900" s="1"/>
      <x:c r="F3900" s="1"/>
      <x:c r="G3900" s="1"/>
      <x:c r="H3900" s="1"/>
      <x:c r="I3900" s="53">
        <x:f t="shared" si="722"/>
        <x:v>5</x:v>
      </x:c>
      <x:c r="J3900" s="53">
        <x:f t="shared" si="723"/>
        <x:v>19</x:v>
      </x:c>
      <x:c r="K3900" s="53">
        <x:f t="shared" si="724"/>
        <x:v>10</x:v>
      </x:c>
      <x:c r="L3900" s="53">
        <x:f t="shared" si="725"/>
        <x:v>34</x:v>
      </x:c>
      <x:c r="M3900" s="54">
        <x:f t="shared" si="726"/>
        <x:v>2145.4819791689406</x:v>
      </x:c>
      <x:c r="N3900" s="54">
        <x:f t="shared" si="727"/>
        <x:v>0.98991804108954207</x:v>
      </x:c>
      <x:c r="O3900" s="55">
        <x:f t="shared" si="728"/>
        <x:v>110786</x:v>
      </x:c>
      <x:c r="P3900" s="55">
        <x:f t="shared" si="729"/>
        <x:v>21560</x:v>
      </x:c>
      <x:c r="Q3900" s="55">
        <x:f t="shared" si="730"/>
        <x:v>49747.951027238552</x:v>
      </x:c>
      <x:c r="R3900" s="55">
        <x:f t="shared" si="731"/>
        <x:v>19478.048972761448</x:v>
      </x:c>
      <x:c r="S3900" s="1" t="str">
        <x:f t="shared" si="732"/>
        <x:v>YES</x:v>
      </x:c>
      <x:c r="T3900" s="1">
        <x:f t="shared" si="733"/>
        <x:v>19478.048972761448</x:v>
      </x:c>
    </x:row>
    <x:row r="3901">
      <x:c r="A3901" s="1"/>
      <x:c r="B3901" s="1"/>
      <x:c r="C3901" s="1"/>
      <x:c r="D3901" s="1"/>
      <x:c r="E3901" s="1"/>
      <x:c r="F3901" s="1"/>
      <x:c r="G3901" s="1"/>
      <x:c r="H3901" s="1"/>
      <x:c r="I3901" s="53">
        <x:f t="shared" si="722"/>
        <x:v>5</x:v>
      </x:c>
      <x:c r="J3901" s="53">
        <x:f t="shared" si="723"/>
        <x:v>19</x:v>
      </x:c>
      <x:c r="K3901" s="53">
        <x:f t="shared" si="724"/>
        <x:v>11</x:v>
      </x:c>
      <x:c r="L3901" s="53">
        <x:f t="shared" si="725"/>
        <x:v>35</x:v>
      </x:c>
      <x:c r="M3901" s="54">
        <x:f t="shared" si="726"/>
        <x:v>2203.4400922623799</x:v>
      </x:c>
      <x:c r="N3901" s="54">
        <x:f t="shared" si="727"/>
        <x:v>1.0301667307377638</x:v>
      </x:c>
      <x:c r="O3901" s="55">
        <x:f t="shared" si="728"/>
        <x:v>113486</x:v>
      </x:c>
      <x:c r="P3901" s="55">
        <x:f t="shared" si="729"/>
        <x:v>22440</x:v>
      </x:c>
      <x:c r="Q3901" s="55">
        <x:f t="shared" si="730"/>
        <x:v>50754.168268444097</x:v>
      </x:c>
      <x:c r="R3901" s="55">
        <x:f t="shared" si="731"/>
        <x:v>20291.831731555903</x:v>
      </x:c>
      <x:c r="S3901" s="1" t="str">
        <x:f t="shared" si="732"/>
        <x:v>YES</x:v>
      </x:c>
      <x:c r="T3901" s="1">
        <x:f t="shared" si="733"/>
        <x:v>20291.831731555903</x:v>
      </x:c>
    </x:row>
    <x:row r="3902">
      <x:c r="A3902" s="1"/>
      <x:c r="B3902" s="1"/>
      <x:c r="C3902" s="1"/>
      <x:c r="D3902" s="1"/>
      <x:c r="E3902" s="1"/>
      <x:c r="F3902" s="1"/>
      <x:c r="G3902" s="1"/>
      <x:c r="H3902" s="1"/>
      <x:c r="I3902" s="53">
        <x:f t="shared" si="722"/>
        <x:v>5</x:v>
      </x:c>
      <x:c r="J3902" s="53">
        <x:f t="shared" si="723"/>
        <x:v>19</x:v>
      </x:c>
      <x:c r="K3902" s="53">
        <x:f t="shared" si="724"/>
        <x:v>12</x:v>
      </x:c>
      <x:c r="L3902" s="53">
        <x:f t="shared" si="725"/>
        <x:v>36</x:v>
      </x:c>
      <x:c r="M3902" s="54">
        <x:f t="shared" si="726"/>
        <x:v>2262.7675453904444</x:v>
      </x:c>
      <x:c r="N3902" s="54">
        <x:f t="shared" si="727"/>
        <x:v>1.0713663509655864</x:v>
      </x:c>
      <x:c r="O3902" s="55">
        <x:f t="shared" si="728"/>
        <x:v>116186</x:v>
      </x:c>
      <x:c r="P3902" s="55">
        <x:f t="shared" si="729"/>
        <x:v>23320</x:v>
      </x:c>
      <x:c r="Q3902" s="55">
        <x:f t="shared" si="730"/>
        <x:v>51784.158774139658</x:v>
      </x:c>
      <x:c r="R3902" s="55">
        <x:f t="shared" si="731"/>
        <x:v>21081.841225860342</x:v>
      </x:c>
      <x:c r="S3902" s="1" t="str">
        <x:f t="shared" si="732"/>
        <x:v>YES</x:v>
      </x:c>
      <x:c r="T3902" s="1">
        <x:f t="shared" si="733"/>
        <x:v>21081.841225860342</x:v>
      </x:c>
    </x:row>
    <x:row r="3903">
      <x:c r="A3903" s="1"/>
      <x:c r="B3903" s="1"/>
      <x:c r="C3903" s="1"/>
      <x:c r="D3903" s="1"/>
      <x:c r="E3903" s="1"/>
      <x:c r="F3903" s="1"/>
      <x:c r="G3903" s="1"/>
      <x:c r="H3903" s="1"/>
      <x:c r="I3903" s="53">
        <x:f t="shared" si="722"/>
        <x:v>5</x:v>
      </x:c>
      <x:c r="J3903" s="53">
        <x:f t="shared" si="723"/>
        <x:v>19</x:v>
      </x:c>
      <x:c r="K3903" s="53">
        <x:f t="shared" si="724"/>
        <x:v>13</x:v>
      </x:c>
      <x:c r="L3903" s="53">
        <x:f t="shared" si="725"/>
        <x:v>37</x:v>
      </x:c>
      <x:c r="M3903" s="54">
        <x:f t="shared" si="726"/>
        <x:v>2323.4895160988285</x:v>
      </x:c>
      <x:c r="N3903" s="54">
        <x:f t="shared" si="727"/>
        <x:v>1.113534386179742</x:v>
      </x:c>
      <x:c r="O3903" s="55">
        <x:f t="shared" si="728"/>
        <x:v>118886</x:v>
      </x:c>
      <x:c r="P3903" s="55">
        <x:f t="shared" si="729"/>
        <x:v>24200</x:v>
      </x:c>
      <x:c r="Q3903" s="55">
        <x:f t="shared" si="730"/>
        <x:v>52838.35965449355</x:v>
      </x:c>
      <x:c r="R3903" s="55">
        <x:f t="shared" si="731"/>
        <x:v>21847.64034550645</x:v>
      </x:c>
      <x:c r="S3903" s="1" t="str">
        <x:f t="shared" si="732"/>
        <x:v>YES</x:v>
      </x:c>
      <x:c r="T3903" s="1">
        <x:f t="shared" si="733"/>
        <x:v>21847.64034550645</x:v>
      </x:c>
    </x:row>
    <x:row r="3904">
      <x:c r="A3904" s="1"/>
      <x:c r="B3904" s="1"/>
      <x:c r="C3904" s="1"/>
      <x:c r="D3904" s="1"/>
      <x:c r="E3904" s="1"/>
      <x:c r="F3904" s="1"/>
      <x:c r="G3904" s="1"/>
      <x:c r="H3904" s="1"/>
      <x:c r="I3904" s="53">
        <x:f t="shared" si="722"/>
        <x:v>5</x:v>
      </x:c>
      <x:c r="J3904" s="53">
        <x:f t="shared" si="723"/>
        <x:v>19</x:v>
      </x:c>
      <x:c r="K3904" s="53">
        <x:f t="shared" si="724"/>
        <x:v>14</x:v>
      </x:c>
      <x:c r="L3904" s="53">
        <x:f t="shared" si="725"/>
        <x:v>38</x:v>
      </x:c>
      <x:c r="M3904" s="54">
        <x:f t="shared" si="726"/>
        <x:v>2385.63159741249</x:v>
      </x:c>
      <x:c r="N3904" s="54">
        <x:f t="shared" si="727"/>
        <x:v>1.1566886093142292</x:v>
      </x:c>
      <x:c r="O3904" s="55">
        <x:f t="shared" si="728"/>
        <x:v>121586</x:v>
      </x:c>
      <x:c r="P3904" s="55">
        <x:f t="shared" si="729"/>
        <x:v>25080</x:v>
      </x:c>
      <x:c r="Q3904" s="55">
        <x:f t="shared" si="730"/>
        <x:v>53917.215232855728</x:v>
      </x:c>
      <x:c r="R3904" s="55">
        <x:f t="shared" si="731"/>
        <x:v>22588.784767144272</x:v>
      </x:c>
      <x:c r="S3904" s="1" t="str">
        <x:f t="shared" si="732"/>
        <x:v>YES</x:v>
      </x:c>
      <x:c r="T3904" s="1">
        <x:f t="shared" si="733"/>
        <x:v>22588.784767144272</x:v>
      </x:c>
    </x:row>
    <x:row r="3905">
      <x:c r="A3905" s="1"/>
      <x:c r="B3905" s="1"/>
      <x:c r="C3905" s="1"/>
      <x:c r="D3905" s="1"/>
      <x:c r="E3905" s="1"/>
      <x:c r="F3905" s="1"/>
      <x:c r="G3905" s="1"/>
      <x:c r="H3905" s="1"/>
      <x:c r="I3905" s="53">
        <x:f t="shared" si="722"/>
        <x:v>5</x:v>
      </x:c>
      <x:c r="J3905" s="53">
        <x:f t="shared" si="723"/>
        <x:v>19</x:v>
      </x:c>
      <x:c r="K3905" s="53">
        <x:f t="shared" si="724"/>
        <x:v>15</x:v>
      </x:c>
      <x:c r="L3905" s="53">
        <x:f t="shared" si="725"/>
        <x:v>39</x:v>
      </x:c>
      <x:c r="M3905" s="54">
        <x:f t="shared" si="726"/>
        <x:v>2449.2198042886362</x:v>
      </x:c>
      <x:c r="N3905" s="54">
        <x:f t="shared" si="727"/>
        <x:v>1.2008470863115528</x:v>
      </x:c>
      <x:c r="O3905" s="55">
        <x:f t="shared" si="728"/>
        <x:v>124286</x:v>
      </x:c>
      <x:c r="P3905" s="55">
        <x:f t="shared" si="729"/>
        <x:v>25960</x:v>
      </x:c>
      <x:c r="Q3905" s="55">
        <x:f t="shared" si="730"/>
        <x:v>55021.177157788821</x:v>
      </x:c>
      <x:c r="R3905" s="55">
        <x:f t="shared" si="731"/>
        <x:v>23304.822842211179</x:v>
      </x:c>
      <x:c r="S3905" s="1" t="str">
        <x:f t="shared" si="732"/>
        <x:v>YES</x:v>
      </x:c>
      <x:c r="T3905" s="1">
        <x:f t="shared" si="733"/>
        <x:v>23304.822842211179</x:v>
      </x:c>
    </x:row>
    <x:row r="3906">
      <x:c r="A3906" s="1"/>
      <x:c r="B3906" s="1"/>
      <x:c r="C3906" s="1"/>
      <x:c r="D3906" s="1"/>
      <x:c r="E3906" s="1"/>
      <x:c r="F3906" s="1"/>
      <x:c r="G3906" s="1"/>
      <x:c r="H3906" s="1"/>
      <x:c r="I3906" s="53">
        <x:f t="shared" si="722"/>
        <x:v>5</x:v>
      </x:c>
      <x:c r="J3906" s="53">
        <x:f t="shared" si="723"/>
        <x:v>19</x:v>
      </x:c>
      <x:c r="K3906" s="53">
        <x:f t="shared" si="724"/>
        <x:v>16</x:v>
      </x:c>
      <x:c r="L3906" s="53">
        <x:f t="shared" si="725"/>
        <x:v>40</x:v>
      </x:c>
      <x:c r="M3906" s="54">
        <x:f t="shared" si="726"/>
        <x:v>2514.2805801661252</x:v>
      </x:c>
      <x:c r="N3906" s="54">
        <x:f t="shared" si="727"/>
        <x:v>1.2460281806709204</x:v>
      </x:c>
      <x:c r="O3906" s="55">
        <x:f t="shared" si="728"/>
        <x:v>126986</x:v>
      </x:c>
      <x:c r="P3906" s="55">
        <x:f t="shared" si="729"/>
        <x:v>26840</x:v>
      </x:c>
      <x:c r="Q3906" s="55">
        <x:f t="shared" si="730"/>
        <x:v>56150.70451677301</x:v>
      </x:c>
      <x:c r="R3906" s="55">
        <x:f t="shared" si="731"/>
        <x:v>23995.29548322699</x:v>
      </x:c>
      <x:c r="S3906" s="1" t="str">
        <x:f t="shared" si="732"/>
        <x:v>YES</x:v>
      </x:c>
      <x:c r="T3906" s="1">
        <x:f t="shared" si="733"/>
        <x:v>23995.29548322699</x:v>
      </x:c>
    </x:row>
    <x:row r="3907">
      <x:c r="A3907" s="1"/>
      <x:c r="B3907" s="1"/>
      <x:c r="C3907" s="1"/>
      <x:c r="D3907" s="1"/>
      <x:c r="E3907" s="1"/>
      <x:c r="F3907" s="1"/>
      <x:c r="G3907" s="1"/>
      <x:c r="H3907" s="1"/>
      <x:c r="I3907" s="53">
        <x:f t="shared" si="722"/>
        <x:v>5</x:v>
      </x:c>
      <x:c r="J3907" s="53">
        <x:f t="shared" si="723"/>
        <x:v>19</x:v>
      </x:c>
      <x:c r="K3907" s="53">
        <x:f t="shared" si="724"/>
        <x:v>17</x:v>
      </x:c>
      <x:c r="L3907" s="53">
        <x:f t="shared" si="725"/>
        <x:v>41</x:v>
      </x:c>
      <x:c r="M3907" s="54">
        <x:f t="shared" si="726"/>
        <x:v>2580.8408036126657</x:v>
      </x:c>
      <x:c r="N3907" s="54">
        <x:f t="shared" si="727"/>
        <x:v>1.2922505580643511</x:v>
      </x:c>
      <x:c r="O3907" s="55">
        <x:f t="shared" si="728"/>
        <x:v>129686</x:v>
      </x:c>
      <x:c r="P3907" s="55">
        <x:f t="shared" si="729"/>
        <x:v>27720</x:v>
      </x:c>
      <x:c r="Q3907" s="55">
        <x:f t="shared" si="730"/>
        <x:v>57306.26395160878</x:v>
      </x:c>
      <x:c r="R3907" s="55">
        <x:f t="shared" si="731"/>
        <x:v>24659.73604839122</x:v>
      </x:c>
      <x:c r="S3907" s="1" t="str">
        <x:f t="shared" si="732"/>
        <x:v>YES</x:v>
      </x:c>
      <x:c r="T3907" s="1">
        <x:f t="shared" si="733"/>
        <x:v>24659.73604839122</x:v>
      </x:c>
    </x:row>
    <x:row r="3908">
      <x:c r="A3908" s="1"/>
      <x:c r="B3908" s="1"/>
      <x:c r="C3908" s="1"/>
      <x:c r="D3908" s="1"/>
      <x:c r="E3908" s="1"/>
      <x:c r="F3908" s="1"/>
      <x:c r="G3908" s="1"/>
      <x:c r="H3908" s="1"/>
      <x:c r="I3908" s="53">
        <x:f t="shared" si="722"/>
        <x:v>5</x:v>
      </x:c>
      <x:c r="J3908" s="53">
        <x:f t="shared" si="723"/>
        <x:v>19</x:v>
      </x:c>
      <x:c r="K3908" s="53">
        <x:f t="shared" si="724"/>
        <x:v>18</x:v>
      </x:c>
      <x:c r="L3908" s="53">
        <x:f t="shared" si="725"/>
        <x:v>42</x:v>
      </x:c>
      <x:c r="M3908" s="54">
        <x:f t="shared" si="726"/>
        <x:v>2648.9277950712531</x:v>
      </x:c>
      <x:c r="N3908" s="54">
        <x:f t="shared" si="727"/>
        <x:v>1.3395331910217034</x:v>
      </x:c>
      <x:c r="O3908" s="55">
        <x:f t="shared" si="728"/>
        <x:v>132386</x:v>
      </x:c>
      <x:c r="P3908" s="55">
        <x:f t="shared" si="729"/>
        <x:v>28600</x:v>
      </x:c>
      <x:c r="Q3908" s="55">
        <x:f t="shared" si="730"/>
        <x:v>58488.329775542588</x:v>
      </x:c>
      <x:c r="R3908" s="55">
        <x:f t="shared" si="731"/>
        <x:v>25297.670224457412</x:v>
      </x:c>
      <x:c r="S3908" s="1" t="str">
        <x:f t="shared" si="732"/>
        <x:v>YES</x:v>
      </x:c>
      <x:c r="T3908" s="1">
        <x:f t="shared" si="733"/>
        <x:v>25297.670224457412</x:v>
      </x:c>
    </x:row>
    <x:row r="3909">
      <x:c r="A3909" s="1"/>
      <x:c r="B3909" s="1"/>
      <x:c r="C3909" s="1"/>
      <x:c r="D3909" s="1"/>
      <x:c r="E3909" s="1"/>
      <x:c r="F3909" s="1"/>
      <x:c r="G3909" s="1"/>
      <x:c r="H3909" s="1"/>
      <x:c r="I3909" s="53">
        <x:f t="shared" si="722"/>
        <x:v>5</x:v>
      </x:c>
      <x:c r="J3909" s="53">
        <x:f t="shared" si="723"/>
        <x:v>19</x:v>
      </x:c>
      <x:c r="K3909" s="53">
        <x:f t="shared" si="724"/>
        <x:v>19</x:v>
      </x:c>
      <x:c r="L3909" s="53">
        <x:f t="shared" si="725"/>
        <x:v>43</x:v>
      </x:c>
      <x:c r="M3909" s="54">
        <x:f t="shared" si="726"/>
        <x:v>2718.5693237072746</x:v>
      </x:c>
      <x:c r="N3909" s="54">
        <x:f t="shared" si="727"/>
        <x:v>1.3878953636856073</x:v>
      </x:c>
      <x:c r="O3909" s="55">
        <x:f t="shared" si="728"/>
        <x:v>135086</x:v>
      </x:c>
      <x:c r="P3909" s="55">
        <x:f t="shared" si="729"/>
        <x:v>29480</x:v>
      </x:c>
      <x:c r="Q3909" s="55">
        <x:f t="shared" si="730"/>
        <x:v>59697.384092140186</x:v>
      </x:c>
      <x:c r="R3909" s="55">
        <x:f t="shared" si="731"/>
        <x:v>25908.615907859814</x:v>
      </x:c>
      <x:c r="S3909" s="1" t="str">
        <x:f t="shared" si="732"/>
        <x:v>YES</x:v>
      </x:c>
      <x:c r="T3909" s="1">
        <x:f t="shared" si="733"/>
        <x:v>25908.615907859814</x:v>
      </x:c>
    </x:row>
    <x:row r="3910">
      <x:c r="A3910" s="1"/>
      <x:c r="B3910" s="1"/>
      <x:c r="C3910" s="1"/>
      <x:c r="D3910" s="1"/>
      <x:c r="E3910" s="1"/>
      <x:c r="F3910" s="1"/>
      <x:c r="G3910" s="1"/>
      <x:c r="H3910" s="1"/>
      <x:c r="I3910" s="53">
        <x:f t="shared" si="722"/>
        <x:v>5</x:v>
      </x:c>
      <x:c r="J3910" s="53">
        <x:f t="shared" si="723"/>
        <x:v>19</x:v>
      </x:c>
      <x:c r="K3910" s="53">
        <x:f t="shared" si="724"/>
        <x:v>20</x:v>
      </x:c>
      <x:c r="L3910" s="53">
        <x:f t="shared" si="725"/>
        <x:v>44</x:v>
      </x:c>
      <x:c r="M3910" s="54">
        <x:f t="shared" si="726"/>
        <x:v>2789.7936143577517</x:v>
      </x:c>
      <x:c r="N3910" s="54">
        <x:f t="shared" si="727"/>
        <x:v>1.4373566766373276</x:v>
      </x:c>
      <x:c r="O3910" s="55">
        <x:f t="shared" si="728"/>
        <x:v>137786</x:v>
      </x:c>
      <x:c r="P3910" s="55">
        <x:f t="shared" si="729"/>
        <x:v>30360</x:v>
      </x:c>
      <x:c r="Q3910" s="55">
        <x:f t="shared" si="730"/>
        <x:v>60933.916915933187</x:v>
      </x:c>
      <x:c r="R3910" s="55">
        <x:f t="shared" si="731"/>
        <x:v>26492.083084066813</x:v>
      </x:c>
      <x:c r="S3910" s="1" t="str">
        <x:f t="shared" si="732"/>
        <x:v>YES</x:v>
      </x:c>
      <x:c r="T3910" s="1">
        <x:f t="shared" si="733"/>
        <x:v>26492.083084066813</x:v>
      </x:c>
    </x:row>
    <x:row r="3911">
      <x:c r="A3911" s="1"/>
      <x:c r="B3911" s="1"/>
      <x:c r="C3911" s="1"/>
      <x:c r="D3911" s="1"/>
      <x:c r="E3911" s="1"/>
      <x:c r="F3911" s="1"/>
      <x:c r="G3911" s="1"/>
      <x:c r="H3911" s="1"/>
      <x:c r="I3911" s="53">
        <x:f t="shared" si="722"/>
        <x:v>5</x:v>
      </x:c>
      <x:c r="J3911" s="53">
        <x:f t="shared" si="723"/>
        <x:v>19</x:v>
      </x:c>
      <x:c r="K3911" s="53">
        <x:f t="shared" si="724"/>
        <x:v>21</x:v>
      </x:c>
      <x:c r="L3911" s="53">
        <x:f t="shared" si="725"/>
        <x:v>45</x:v>
      </x:c>
      <x:c r="M3911" s="54">
        <x:f t="shared" si="726"/>
        <x:v>2862.6293545841954</x:v>
      </x:c>
      <x:c r="N3911" s="54">
        <x:f t="shared" si="727"/>
        <x:v>1.4879370517945802</x:v>
      </x:c>
      <x:c r="O3911" s="55">
        <x:f t="shared" si="728"/>
        <x:v>140486</x:v>
      </x:c>
      <x:c r="P3911" s="55">
        <x:f t="shared" si="729"/>
        <x:v>31240</x:v>
      </x:c>
      <x:c r="Q3911" s="55">
        <x:f t="shared" si="730"/>
        <x:v>62198.426294864505</x:v>
      </x:c>
      <x:c r="R3911" s="55">
        <x:f t="shared" si="731"/>
        <x:v>27047.573705135495</x:v>
      </x:c>
      <x:c r="S3911" s="1" t="str">
        <x:f t="shared" si="732"/>
        <x:v>YES</x:v>
      </x:c>
      <x:c r="T3911" s="1">
        <x:f t="shared" si="733"/>
        <x:v>27047.573705135495</x:v>
      </x:c>
    </x:row>
    <x:row r="3912">
      <x:c r="A3912" s="1"/>
      <x:c r="B3912" s="1"/>
      <x:c r="C3912" s="1"/>
      <x:c r="D3912" s="1"/>
      <x:c r="E3912" s="1"/>
      <x:c r="F3912" s="1"/>
      <x:c r="G3912" s="1"/>
      <x:c r="H3912" s="1"/>
      <x:c r="I3912" s="53">
        <x:f t="shared" si="722"/>
        <x:v>5</x:v>
      </x:c>
      <x:c r="J3912" s="53">
        <x:f t="shared" si="723"/>
        <x:v>19</x:v>
      </x:c>
      <x:c r="K3912" s="53">
        <x:f t="shared" si="724"/>
        <x:v>22</x:v>
      </x:c>
      <x:c r="L3912" s="53">
        <x:f t="shared" si="725"/>
        <x:v>46</x:v>
      </x:c>
      <x:c r="M3912" s="54">
        <x:f t="shared" si="726"/>
        <x:v>2937.1057018305919</x:v>
      </x:c>
      <x:c r="N3912" s="54">
        <x:f t="shared" si="727"/>
        <x:v>1.5396567373823555</x:v>
      </x:c>
      <x:c r="O3912" s="55">
        <x:f t="shared" si="728"/>
        <x:v>143186</x:v>
      </x:c>
      <x:c r="P3912" s="55">
        <x:f t="shared" si="729"/>
        <x:v>32120</x:v>
      </x:c>
      <x:c r="Q3912" s="55">
        <x:f t="shared" si="730"/>
        <x:v>63491.418434558887</x:v>
      </x:c>
      <x:c r="R3912" s="55">
        <x:f t="shared" si="731"/>
        <x:v>27574.581565441113</x:v>
      </x:c>
      <x:c r="S3912" s="1" t="str">
        <x:f t="shared" si="732"/>
        <x:v>YES</x:v>
      </x:c>
      <x:c r="T3912" s="1">
        <x:f t="shared" si="733"/>
        <x:v>27574.581565441113</x:v>
      </x:c>
    </x:row>
    <x:row r="3913">
      <x:c r="A3913" s="1"/>
      <x:c r="B3913" s="1"/>
      <x:c r="C3913" s="1"/>
      <x:c r="D3913" s="1"/>
      <x:c r="E3913" s="1"/>
      <x:c r="F3913" s="1"/>
      <x:c r="G3913" s="1"/>
      <x:c r="H3913" s="1"/>
      <x:c r="I3913" s="53">
        <x:f t="shared" si="722"/>
        <x:v>5</x:v>
      </x:c>
      <x:c r="J3913" s="53">
        <x:f t="shared" si="723"/>
        <x:v>19</x:v>
      </x:c>
      <x:c r="K3913" s="53">
        <x:f t="shared" si="724"/>
        <x:v>23</x:v>
      </x:c>
      <x:c r="L3913" s="53">
        <x:f t="shared" si="725"/>
        <x:v>47</x:v>
      </x:c>
      <x:c r="M3913" s="54">
        <x:f t="shared" si="726"/>
        <x:v>3013.2522906880281</x:v>
      </x:c>
      <x:c r="N3913" s="54">
        <x:f t="shared" si="727"/>
        <x:v>1.5925363129777972</x:v>
      </x:c>
      <x:c r="O3913" s="55">
        <x:f t="shared" si="728"/>
        <x:v>145886</x:v>
      </x:c>
      <x:c r="P3913" s="55">
        <x:f t="shared" si="729"/>
        <x:v>33000</x:v>
      </x:c>
      <x:c r="Q3913" s="55">
        <x:f t="shared" si="730"/>
        <x:v>64813.407824444934</x:v>
      </x:c>
      <x:c r="R3913" s="55">
        <x:f t="shared" si="731"/>
        <x:v>28072.592175555066</x:v>
      </x:c>
      <x:c r="S3913" s="1" t="str">
        <x:f t="shared" si="732"/>
        <x:v>YES</x:v>
      </x:c>
      <x:c r="T3913" s="1">
        <x:f t="shared" si="733"/>
        <x:v>28072.592175555066</x:v>
      </x:c>
    </x:row>
    <x:row r="3914">
      <x:c r="A3914" s="1"/>
      <x:c r="B3914" s="1"/>
      <x:c r="C3914" s="1"/>
      <x:c r="D3914" s="1"/>
      <x:c r="E3914" s="1"/>
      <x:c r="F3914" s="1"/>
      <x:c r="G3914" s="1"/>
      <x:c r="H3914" s="1"/>
      <x:c r="I3914" s="53">
        <x:f t="shared" si="722"/>
        <x:v>5</x:v>
      </x:c>
      <x:c r="J3914" s="53">
        <x:f t="shared" si="723"/>
        <x:v>19</x:v>
      </x:c>
      <x:c r="K3914" s="53">
        <x:f t="shared" si="724"/>
        <x:v>24</x:v>
      </x:c>
      <x:c r="L3914" s="53">
        <x:f t="shared" si="725"/>
        <x:v>48</x:v>
      </x:c>
      <x:c r="M3914" s="54">
        <x:f t="shared" si="726"/>
        <x:v>3091.0992402675238</x:v>
      </x:c>
      <x:c r="N3914" s="54">
        <x:f t="shared" si="727"/>
        <x:v>1.6465966946302248</x:v>
      </x:c>
      <x:c r="O3914" s="55">
        <x:f t="shared" si="728"/>
        <x:v>148586</x:v>
      </x:c>
      <x:c r="P3914" s="55">
        <x:f t="shared" si="729"/>
        <x:v>33880</x:v>
      </x:c>
      <x:c r="Q3914" s="55">
        <x:f t="shared" si="730"/>
        <x:v>66164.917365755624</x:v>
      </x:c>
      <x:c r="R3914" s="55">
        <x:f t="shared" si="731"/>
        <x:v>28541.082634244376</x:v>
      </x:c>
      <x:c r="S3914" s="1" t="str">
        <x:f t="shared" si="732"/>
        <x:v>YES</x:v>
      </x:c>
      <x:c r="T3914" s="1">
        <x:f t="shared" si="733"/>
        <x:v>28541.082634244376</x:v>
      </x:c>
    </x:row>
    <x:row r="3915">
      <x:c r="A3915" s="1"/>
      <x:c r="B3915" s="1"/>
      <x:c r="C3915" s="1"/>
      <x:c r="D3915" s="1"/>
      <x:c r="E3915" s="1"/>
      <x:c r="F3915" s="1"/>
      <x:c r="G3915" s="1"/>
      <x:c r="H3915" s="1"/>
      <x:c r="I3915" s="53">
        <x:f t="shared" si="722"/>
        <x:v>5</x:v>
      </x:c>
      <x:c r="J3915" s="53">
        <x:f t="shared" si="723"/>
        <x:v>19</x:v>
      </x:c>
      <x:c r="K3915" s="53">
        <x:f t="shared" si="724"/>
        <x:v>25</x:v>
      </x:c>
      <x:c r="L3915" s="53">
        <x:f t="shared" si="725"/>
        <x:v>49</x:v>
      </x:c>
      <x:c r="M3915" s="54">
        <x:f t="shared" si="726"/>
        <x:v>3170.6771616826218</x:v>
      </x:c>
      <x:c r="N3915" s="54">
        <x:f t="shared" si="727"/>
        <x:v>1.7018591400573762</x:v>
      </x:c>
      <x:c r="O3915" s="55">
        <x:f t="shared" si="728"/>
        <x:v>151286</x:v>
      </x:c>
      <x:c r="P3915" s="55">
        <x:f t="shared" si="729"/>
        <x:v>34760</x:v>
      </x:c>
      <x:c r="Q3915" s="55">
        <x:f t="shared" si="730"/>
        <x:v>67546.478501434409</x:v>
      </x:c>
      <x:c r="R3915" s="55">
        <x:f t="shared" si="731"/>
        <x:v>28979.521498565591</x:v>
      </x:c>
      <x:c r="S3915" s="1" t="str">
        <x:f t="shared" si="732"/>
        <x:v>YES</x:v>
      </x:c>
      <x:c r="T3915" s="1">
        <x:f t="shared" si="733"/>
        <x:v>28979.521498565591</x:v>
      </x:c>
    </x:row>
    <x:row r="3916">
      <x:c r="A3916" s="1"/>
      <x:c r="B3916" s="1"/>
      <x:c r="C3916" s="1"/>
      <x:c r="D3916" s="1"/>
      <x:c r="E3916" s="1"/>
      <x:c r="F3916" s="1"/>
      <x:c r="G3916" s="1"/>
      <x:c r="H3916" s="1"/>
      <x:c r="I3916" s="53">
        <x:f t="shared" si="722"/>
        <x:v>5</x:v>
      </x:c>
      <x:c r="J3916" s="53">
        <x:f t="shared" si="723"/>
        <x:v>19</x:v>
      </x:c>
      <x:c r="K3916" s="53">
        <x:f t="shared" si="724"/>
        <x:v>26</x:v>
      </x:c>
      <x:c r="L3916" s="53">
        <x:f t="shared" si="725"/>
        <x:v>50</x:v>
      </x:c>
      <x:c r="M3916" s="54">
        <x:f t="shared" si="726"/>
        <x:v>3252.0171656433395</x:v>
      </x:c>
      <x:c r="N3916" s="54">
        <x:f t="shared" si="727"/>
        <x:v>1.7583452539189857</x:v>
      </x:c>
      <x:c r="O3916" s="55">
        <x:f t="shared" si="728"/>
        <x:v>153986</x:v>
      </x:c>
      <x:c r="P3916" s="55">
        <x:f t="shared" si="729"/>
        <x:v>35640</x:v>
      </x:c>
      <x:c r="Q3916" s="55">
        <x:f t="shared" si="730"/>
        <x:v>68958.631347974646</x:v>
      </x:c>
      <x:c r="R3916" s="55">
        <x:f t="shared" si="731"/>
        <x:v>29387.368652025354</x:v>
      </x:c>
      <x:c r="S3916" s="1" t="str">
        <x:f t="shared" si="732"/>
        <x:v>YES</x:v>
      </x:c>
      <x:c r="T3916" s="1">
        <x:f t="shared" si="733"/>
        <x:v>29387.368652025354</x:v>
      </x:c>
    </x:row>
    <x:row r="3917">
      <x:c r="A3917" s="1"/>
      <x:c r="B3917" s="1"/>
      <x:c r="C3917" s="1"/>
      <x:c r="D3917" s="1"/>
      <x:c r="E3917" s="1"/>
      <x:c r="F3917" s="1"/>
      <x:c r="G3917" s="1"/>
      <x:c r="H3917" s="1"/>
      <x:c r="I3917" s="53">
        <x:f t="shared" si="722"/>
        <x:v>5</x:v>
      </x:c>
      <x:c r="J3917" s="53">
        <x:f t="shared" si="723"/>
        <x:v>19</x:v>
      </x:c>
      <x:c r="K3917" s="53">
        <x:f t="shared" si="724"/>
        <x:v>27</x:v>
      </x:c>
      <x:c r="L3917" s="53">
        <x:f t="shared" si="725"/>
        <x:v>51</x:v>
      </x:c>
      <x:c r="M3917" s="54">
        <x:f t="shared" si="726"/>
        <x:v>3335.150870163096</x:v>
      </x:c>
      <x:c r="N3917" s="54">
        <x:f t="shared" si="727"/>
        <x:v>1.8160769931688168</x:v>
      </x:c>
      <x:c r="O3917" s="55">
        <x:f t="shared" si="728"/>
        <x:v>156686</x:v>
      </x:c>
      <x:c r="P3917" s="55">
        <x:f t="shared" si="729"/>
        <x:v>36520</x:v>
      </x:c>
      <x:c r="Q3917" s="55">
        <x:f t="shared" si="730"/>
        <x:v>70401.924829220414</x:v>
      </x:c>
      <x:c r="R3917" s="55">
        <x:f t="shared" si="731"/>
        <x:v>29764.075170779586</x:v>
      </x:c>
      <x:c r="S3917" s="1" t="str">
        <x:f t="shared" si="732"/>
        <x:v>YES</x:v>
      </x:c>
      <x:c r="T3917" s="1">
        <x:f t="shared" si="733"/>
        <x:v>29764.075170779586</x:v>
      </x:c>
    </x:row>
    <x:row r="3918">
      <x:c r="A3918" s="1"/>
      <x:c r="B3918" s="1"/>
      <x:c r="C3918" s="1"/>
      <x:c r="D3918" s="1"/>
      <x:c r="E3918" s="1"/>
      <x:c r="F3918" s="1"/>
      <x:c r="G3918" s="1"/>
      <x:c r="H3918" s="1"/>
      <x:c r="I3918" s="53">
        <x:f t="shared" si="722"/>
        <x:v>5</x:v>
      </x:c>
      <x:c r="J3918" s="53">
        <x:f t="shared" si="723"/>
        <x:v>19</x:v>
      </x:c>
      <x:c r="K3918" s="53">
        <x:f t="shared" si="724"/>
        <x:v>28</x:v>
      </x:c>
      <x:c r="L3918" s="53">
        <x:f t="shared" si="725"/>
        <x:v>52</x:v>
      </x:c>
      <x:c r="M3918" s="54">
        <x:f t="shared" si="726"/>
        <x:v>3420.1104083802497</x:v>
      </x:c>
      <x:c r="N3918" s="54">
        <x:f t="shared" si="727"/>
        <x:v>1.8750766724862846</x:v>
      </x:c>
      <x:c r="O3918" s="55">
        <x:f t="shared" si="728"/>
        <x:v>159386</x:v>
      </x:c>
      <x:c r="P3918" s="55">
        <x:f t="shared" si="729"/>
        <x:v>37400</x:v>
      </x:c>
      <x:c r="Q3918" s="55">
        <x:f t="shared" si="730"/>
        <x:v>71876.916812157113</x:v>
      </x:c>
      <x:c r="R3918" s="55">
        <x:f t="shared" si="731"/>
        <x:v>30109.083187842887</x:v>
      </x:c>
      <x:c r="S3918" s="1" t="str">
        <x:f t="shared" si="732"/>
        <x:v>YES</x:v>
      </x:c>
      <x:c r="T3918" s="1">
        <x:f t="shared" si="733"/>
        <x:v>30109.083187842887</x:v>
      </x:c>
    </x:row>
    <x:row r="3919">
      <x:c r="A3919" s="1"/>
      <x:c r="B3919" s="1"/>
      <x:c r="C3919" s="1"/>
      <x:c r="D3919" s="1"/>
      <x:c r="E3919" s="1"/>
      <x:c r="F3919" s="1"/>
      <x:c r="G3919" s="1"/>
      <x:c r="H3919" s="1"/>
      <x:c r="I3919" s="53">
        <x:f t="shared" si="722"/>
        <x:v>5</x:v>
      </x:c>
      <x:c r="J3919" s="53">
        <x:f t="shared" si="723"/>
        <x:v>19</x:v>
      </x:c>
      <x:c r="K3919" s="53">
        <x:f t="shared" si="724"/>
        <x:v>29</x:v>
      </x:c>
      <x:c r="L3919" s="53">
        <x:f t="shared" si="725"/>
        <x:v>53</x:v>
      </x:c>
      <x:c r="M3919" s="54">
        <x:f t="shared" si="726"/>
        <x:v>3506.928436495903</x:v>
      </x:c>
      <x:c r="N3919" s="54">
        <x:f t="shared" si="727"/>
        <x:v>1.9353669697888216</x:v>
      </x:c>
      <x:c r="O3919" s="55">
        <x:f t="shared" si="728"/>
        <x:v>162086</x:v>
      </x:c>
      <x:c r="P3919" s="55">
        <x:f t="shared" si="729"/>
        <x:v>38280</x:v>
      </x:c>
      <x:c r="Q3919" s="55">
        <x:f t="shared" si="730"/>
        <x:v>73384.174244720547</x:v>
      </x:c>
      <x:c r="R3919" s="55">
        <x:f t="shared" si="731"/>
        <x:v>30421.825755279453</x:v>
      </x:c>
      <x:c r="S3919" s="1" t="str">
        <x:f t="shared" si="732"/>
        <x:v>YES</x:v>
      </x:c>
      <x:c r="T3919" s="1">
        <x:f t="shared" si="733"/>
        <x:v>30421.825755279453</x:v>
      </x:c>
    </x:row>
    <x:row r="3920">
      <x:c r="A3920" s="1"/>
      <x:c r="B3920" s="1"/>
      <x:c r="C3920" s="1"/>
      <x:c r="D3920" s="1"/>
      <x:c r="E3920" s="1"/>
      <x:c r="F3920" s="1"/>
      <x:c r="G3920" s="1"/>
      <x:c r="H3920" s="1"/>
      <x:c r="I3920" s="53">
        <x:f t="shared" si="722"/>
        <x:v>5</x:v>
      </x:c>
      <x:c r="J3920" s="53">
        <x:f t="shared" si="723"/>
        <x:v>19</x:v>
      </x:c>
      <x:c r="K3920" s="53">
        <x:f t="shared" si="724"/>
        <x:v>30</x:v>
      </x:c>
      <x:c r="L3920" s="53">
        <x:f t="shared" si="725"/>
        <x:v>54</x:v>
      </x:c>
      <x:c r="M3920" s="54">
        <x:f t="shared" si="726"/>
        <x:v>3595.6381418296742</x:v>
      </x:c>
      <x:c r="N3920" s="54">
        <x:f t="shared" si="727"/>
        <x:v>1.9969709318261626</x:v>
      </x:c>
      <x:c r="O3920" s="55">
        <x:f t="shared" si="728"/>
        <x:v>164786</x:v>
      </x:c>
      <x:c r="P3920" s="55">
        <x:f t="shared" si="729"/>
        <x:v>39160</x:v>
      </x:c>
      <x:c r="Q3920" s="55">
        <x:f t="shared" si="730"/>
        <x:v>74924.273295654071</x:v>
      </x:c>
      <x:c r="R3920" s="55">
        <x:f t="shared" si="731"/>
        <x:v>30701.726704345929</x:v>
      </x:c>
      <x:c r="S3920" s="1" t="str">
        <x:f t="shared" si="732"/>
        <x:v>YES</x:v>
      </x:c>
      <x:c r="T3920" s="1">
        <x:f t="shared" si="733"/>
        <x:v>30701.726704345929</x:v>
      </x:c>
    </x:row>
    <x:row r="3921">
      <x:c r="A3921" s="1"/>
      <x:c r="B3921" s="1"/>
      <x:c r="C3921" s="1"/>
      <x:c r="D3921" s="1"/>
      <x:c r="E3921" s="1"/>
      <x:c r="F3921" s="1"/>
      <x:c r="G3921" s="1"/>
      <x:c r="H3921" s="1"/>
      <x:c r="I3921" s="53">
        <x:f t="shared" si="722"/>
        <x:v>5</x:v>
      </x:c>
      <x:c r="J3921" s="53">
        <x:f t="shared" si="723"/>
        <x:v>20</x:v>
      </x:c>
      <x:c r="K3921" s="53">
        <x:f t="shared" si="724"/>
        <x:v>0</x:v>
      </x:c>
      <x:c r="L3921" s="53">
        <x:f t="shared" si="725"/>
        <x:v>25</x:v>
      </x:c>
      <x:c r="M3921" s="54">
        <x:f t="shared" si="726"/>
        <x:v>1707.8993641742377</x:v>
      </x:c>
      <x:c r="N3921" s="54">
        <x:f t="shared" si="727"/>
        <x:v>0.68604122512099841</x:v>
      </x:c>
      <x:c r="O3921" s="55">
        <x:f t="shared" si="728"/>
        <x:v>85880</x:v>
      </x:c>
      <x:c r="P3921" s="55">
        <x:f t="shared" si="729"/>
        <x:v>13200</x:v>
      </x:c>
      <x:c r="Q3921" s="55">
        <x:f t="shared" si="730"/>
        <x:v>42151.030628024964</x:v>
      </x:c>
      <x:c r="R3921" s="55">
        <x:f t="shared" si="731"/>
        <x:v>10528.969371975036</x:v>
      </x:c>
      <x:c r="S3921" s="1" t="str">
        <x:f t="shared" si="732"/>
        <x:v>YES</x:v>
      </x:c>
      <x:c r="T3921" s="1">
        <x:f t="shared" si="733"/>
        <x:v>10528.969371975036</x:v>
      </x:c>
    </x:row>
    <x:row r="3922">
      <x:c r="A3922" s="1"/>
      <x:c r="B3922" s="1"/>
      <x:c r="C3922" s="1"/>
      <x:c r="D3922" s="1"/>
      <x:c r="E3922" s="1"/>
      <x:c r="F3922" s="1"/>
      <x:c r="G3922" s="1"/>
      <x:c r="H3922" s="1"/>
      <x:c r="I3922" s="53">
        <x:f t="shared" si="722"/>
        <x:v>5</x:v>
      </x:c>
      <x:c r="J3922" s="53">
        <x:f t="shared" si="723"/>
        <x:v>20</x:v>
      </x:c>
      <x:c r="K3922" s="53">
        <x:f t="shared" si="724"/>
        <x:v>1</x:v>
      </x:c>
      <x:c r="L3922" s="53">
        <x:f t="shared" si="725"/>
        <x:v>26</x:v>
      </x:c>
      <x:c r="M3922" s="54">
        <x:f t="shared" si="726"/>
        <x:v>1753.4618641742377</x:v>
      </x:c>
      <x:c r="N3922" s="54">
        <x:f t="shared" si="727"/>
        <x:v>0.71768185012099839</x:v>
      </x:c>
      <x:c r="O3922" s="55">
        <x:f t="shared" si="728"/>
        <x:v>88580</x:v>
      </x:c>
      <x:c r="P3922" s="55">
        <x:f t="shared" si="729"/>
        <x:v>14080</x:v>
      </x:c>
      <x:c r="Q3922" s="55">
        <x:f t="shared" si="730"/>
        <x:v>42942.046253024964</x:v>
      </x:c>
      <x:c r="R3922" s="55">
        <x:f t="shared" si="731"/>
        <x:v>11557.953746975036</x:v>
      </x:c>
      <x:c r="S3922" s="1" t="str">
        <x:f t="shared" si="732"/>
        <x:v>YES</x:v>
      </x:c>
      <x:c r="T3922" s="1">
        <x:f t="shared" si="733"/>
        <x:v>11557.953746975036</x:v>
      </x:c>
    </x:row>
    <x:row r="3923">
      <x:c r="A3923" s="1"/>
      <x:c r="B3923" s="1"/>
      <x:c r="C3923" s="1"/>
      <x:c r="D3923" s="1"/>
      <x:c r="E3923" s="1"/>
      <x:c r="F3923" s="1"/>
      <x:c r="G3923" s="1"/>
      <x:c r="H3923" s="1"/>
      <x:c r="I3923" s="53">
        <x:f t="shared" si="722"/>
        <x:v>5</x:v>
      </x:c>
      <x:c r="J3923" s="53">
        <x:f t="shared" si="723"/>
        <x:v>20</x:v>
      </x:c>
      <x:c r="K3923" s="53">
        <x:f t="shared" si="724"/>
        <x:v>2</x:v>
      </x:c>
      <x:c r="L3923" s="53">
        <x:f t="shared" si="725"/>
        <x:v>27</x:v>
      </x:c>
      <x:c r="M3923" s="54">
        <x:f t="shared" si="726"/>
        <x:v>1800.1634266742376</x:v>
      </x:c>
      <x:c r="N3923" s="54">
        <x:f t="shared" si="727"/>
        <x:v>0.75011349074599831</x:v>
      </x:c>
      <x:c r="O3923" s="55">
        <x:f t="shared" si="728"/>
        <x:v>91280</x:v>
      </x:c>
      <x:c r="P3923" s="55">
        <x:f t="shared" si="729"/>
        <x:v>14960</x:v>
      </x:c>
      <x:c r="Q3923" s="55">
        <x:f t="shared" si="730"/>
        <x:v>43752.837268649957</x:v>
      </x:c>
      <x:c r="R3923" s="55">
        <x:f t="shared" si="731"/>
        <x:v>12567.162731350043</x:v>
      </x:c>
      <x:c r="S3923" s="1" t="str">
        <x:f t="shared" si="732"/>
        <x:v>YES</x:v>
      </x:c>
      <x:c r="T3923" s="1">
        <x:f t="shared" si="733"/>
        <x:v>12567.162731350043</x:v>
      </x:c>
    </x:row>
    <x:row r="3924">
      <x:c r="A3924" s="1"/>
      <x:c r="B3924" s="1"/>
      <x:c r="C3924" s="1"/>
      <x:c r="D3924" s="1"/>
      <x:c r="E3924" s="1"/>
      <x:c r="F3924" s="1"/>
      <x:c r="G3924" s="1"/>
      <x:c r="H3924" s="1"/>
      <x:c r="I3924" s="53">
        <x:f t="shared" si="722"/>
        <x:v>5</x:v>
      </x:c>
      <x:c r="J3924" s="53">
        <x:f t="shared" si="723"/>
        <x:v>20</x:v>
      </x:c>
      <x:c r="K3924" s="53">
        <x:f t="shared" si="724"/>
        <x:v>3</x:v>
      </x:c>
      <x:c r="L3924" s="53">
        <x:f t="shared" si="725"/>
        <x:v>28</x:v>
      </x:c>
      <x:c r="M3924" s="54">
        <x:f t="shared" si="726"/>
        <x:v>1848.0254090961128</x:v>
      </x:c>
      <x:c r="N3924" s="54">
        <x:f t="shared" si="727"/>
        <x:v>0.78335097853896718</x:v>
      </x:c>
      <x:c r="O3924" s="55">
        <x:f t="shared" si="728"/>
        <x:v>93980</x:v>
      </x:c>
      <x:c r="P3924" s="55">
        <x:f t="shared" si="729"/>
        <x:v>15840</x:v>
      </x:c>
      <x:c r="Q3924" s="55">
        <x:f t="shared" si="730"/>
        <x:v>44583.774463474183</x:v>
      </x:c>
      <x:c r="R3924" s="55">
        <x:f t="shared" si="731"/>
        <x:v>13556.225536525817</x:v>
      </x:c>
      <x:c r="S3924" s="1" t="str">
        <x:f t="shared" si="732"/>
        <x:v>YES</x:v>
      </x:c>
      <x:c r="T3924" s="1">
        <x:f t="shared" si="733"/>
        <x:v>13556.225536525817</x:v>
      </x:c>
    </x:row>
    <x:row r="3925">
      <x:c r="A3925" s="1"/>
      <x:c r="B3925" s="1"/>
      <x:c r="C3925" s="1"/>
      <x:c r="D3925" s="1"/>
      <x:c r="E3925" s="1"/>
      <x:c r="F3925" s="1"/>
      <x:c r="G3925" s="1"/>
      <x:c r="H3925" s="1"/>
      <x:c r="I3925" s="53">
        <x:f t="shared" si="722"/>
        <x:v>5</x:v>
      </x:c>
      <x:c r="J3925" s="53">
        <x:f t="shared" si="723"/>
        <x:v>20</x:v>
      </x:c>
      <x:c r="K3925" s="53">
        <x:f t="shared" si="724"/>
        <x:v>4</x:v>
      </x:c>
      <x:c r="L3925" s="53">
        <x:f t="shared" si="725"/>
        <x:v>29</x:v>
      </x:c>
      <x:c r="M3925" s="54">
        <x:f t="shared" si="726"/>
        <x:v>1897.069524818769</x:v>
      </x:c>
      <x:c r="N3925" s="54">
        <x:f t="shared" si="727"/>
        <x:v>0.81740939223525622</x:v>
      </x:c>
      <x:c r="O3925" s="55">
        <x:f t="shared" si="728"/>
        <x:v>96680</x:v>
      </x:c>
      <x:c r="P3925" s="55">
        <x:f t="shared" si="729"/>
        <x:v>16720</x:v>
      </x:c>
      <x:c r="Q3925" s="55">
        <x:f t="shared" si="730"/>
        <x:v>45435.23480588141</x:v>
      </x:c>
      <x:c r="R3925" s="55">
        <x:f t="shared" si="731"/>
        <x:v>14524.76519411859</x:v>
      </x:c>
      <x:c r="S3925" s="1" t="str">
        <x:f t="shared" si="732"/>
        <x:v>YES</x:v>
      </x:c>
      <x:c r="T3925" s="1">
        <x:f t="shared" si="733"/>
        <x:v>14524.76519411859</x:v>
      </x:c>
    </x:row>
    <x:row r="3926">
      <x:c r="A3926" s="1"/>
      <x:c r="B3926" s="1"/>
      <x:c r="C3926" s="1"/>
      <x:c r="D3926" s="1"/>
      <x:c r="E3926" s="1"/>
      <x:c r="F3926" s="1"/>
      <x:c r="G3926" s="1"/>
      <x:c r="H3926" s="1"/>
      <x:c r="I3926" s="53">
        <x:f t="shared" si="722"/>
        <x:v>5</x:v>
      </x:c>
      <x:c r="J3926" s="53">
        <x:f t="shared" si="723"/>
        <x:v>20</x:v>
      </x:c>
      <x:c r="K3926" s="53">
        <x:f t="shared" si="724"/>
        <x:v>5</x:v>
      </x:c>
      <x:c r="L3926" s="53">
        <x:f t="shared" si="725"/>
        <x:v>30</x:v>
      </x:c>
      <x:c r="M3926" s="54">
        <x:f t="shared" si="726"/>
        <x:v>1947.3178487399725</x:v>
      </x:c>
      <x:c r="N3926" s="54">
        <x:f t="shared" si="727"/>
        <x:v>0.85230406162498096</x:v>
      </x:c>
      <x:c r="O3926" s="55">
        <x:f t="shared" si="728"/>
        <x:v>99380</x:v>
      </x:c>
      <x:c r="P3926" s="55">
        <x:f t="shared" si="729"/>
        <x:v>17600</x:v>
      </x:c>
      <x:c r="Q3926" s="55">
        <x:f t="shared" si="730"/>
        <x:v>46307.601540624528</x:v>
      </x:c>
      <x:c r="R3926" s="55">
        <x:f t="shared" si="731"/>
        <x:v>15472.398459375472</x:v>
      </x:c>
      <x:c r="S3926" s="1" t="str">
        <x:f t="shared" si="732"/>
        <x:v>YES</x:v>
      </x:c>
      <x:c r="T3926" s="1">
        <x:f t="shared" si="733"/>
        <x:v>15472.398459375472</x:v>
      </x:c>
    </x:row>
    <x:row r="3927">
      <x:c r="A3927" s="1"/>
      <x:c r="B3927" s="1"/>
      <x:c r="C3927" s="1"/>
      <x:c r="D3927" s="1"/>
      <x:c r="E3927" s="1"/>
      <x:c r="F3927" s="1"/>
      <x:c r="G3927" s="1"/>
      <x:c r="H3927" s="1"/>
      <x:c r="I3927" s="53">
        <x:f t="shared" si="722"/>
        <x:v>5</x:v>
      </x:c>
      <x:c r="J3927" s="53">
        <x:f t="shared" si="723"/>
        <x:v>20</x:v>
      </x:c>
      <x:c r="K3927" s="53">
        <x:f t="shared" si="724"/>
        <x:v>6</x:v>
      </x:c>
      <x:c r="L3927" s="53">
        <x:f t="shared" si="725"/>
        <x:v>31</x:v>
      </x:c>
      <x:c r="M3927" s="54">
        <x:f t="shared" si="726"/>
        <x:v>1998.7928229216054</x:v>
      </x:c>
      <x:c r="N3927" s="54">
        <x:f t="shared" si="727"/>
        <x:v>0.8880505714733371</x:v>
      </x:c>
      <x:c r="O3927" s="55">
        <x:f t="shared" si="728"/>
        <x:v>102080</x:v>
      </x:c>
      <x:c r="P3927" s="55">
        <x:f t="shared" si="729"/>
        <x:v>18480</x:v>
      </x:c>
      <x:c r="Q3927" s="55">
        <x:f t="shared" si="730"/>
        <x:v>47201.264286833422</x:v>
      </x:c>
      <x:c r="R3927" s="55">
        <x:f t="shared" si="731"/>
        <x:v>16398.735713166578</x:v>
      </x:c>
      <x:c r="S3927" s="1" t="str">
        <x:f t="shared" si="732"/>
        <x:v>YES</x:v>
      </x:c>
      <x:c r="T3927" s="1">
        <x:f t="shared" si="733"/>
        <x:v>16398.735713166578</x:v>
      </x:c>
    </x:row>
    <x:row r="3928">
      <x:c r="A3928" s="1"/>
      <x:c r="B3928" s="1"/>
      <x:c r="C3928" s="1"/>
      <x:c r="D3928" s="1"/>
      <x:c r="E3928" s="1"/>
      <x:c r="F3928" s="1"/>
      <x:c r="G3928" s="1"/>
      <x:c r="H3928" s="1"/>
      <x:c r="I3928" s="53">
        <x:f t="shared" si="722"/>
        <x:v>5</x:v>
      </x:c>
      <x:c r="J3928" s="53">
        <x:f t="shared" si="723"/>
        <x:v>20</x:v>
      </x:c>
      <x:c r="K3928" s="53">
        <x:f t="shared" si="724"/>
        <x:v>7</x:v>
      </x:c>
      <x:c r="L3928" s="53">
        <x:f t="shared" si="725"/>
        <x:v>32</x:v>
      </x:c>
      <x:c r="M3928" s="54">
        <x:f t="shared" si="726"/>
        <x:v>2051.5172623195658</x:v>
      </x:c>
      <x:c r="N3928" s="54">
        <x:f t="shared" si="727"/>
        <x:v>0.92466476549969845</x:v>
      </x:c>
      <x:c r="O3928" s="55">
        <x:f t="shared" si="728"/>
        <x:v>104780</x:v>
      </x:c>
      <x:c r="P3928" s="55">
        <x:f t="shared" si="729"/>
        <x:v>19360</x:v>
      </x:c>
      <x:c r="Q3928" s="55">
        <x:f t="shared" si="730"/>
        <x:v>48116.61913749246</x:v>
      </x:c>
      <x:c r="R3928" s="55">
        <x:f t="shared" si="731"/>
        <x:v>17303.38086250754</x:v>
      </x:c>
      <x:c r="S3928" s="1" t="str">
        <x:f t="shared" si="732"/>
        <x:v>YES</x:v>
      </x:c>
      <x:c r="T3928" s="1">
        <x:f t="shared" si="733"/>
        <x:v>17303.38086250754</x:v>
      </x:c>
    </x:row>
    <x:row r="3929">
      <x:c r="A3929" s="1"/>
      <x:c r="B3929" s="1"/>
      <x:c r="C3929" s="1"/>
      <x:c r="D3929" s="1"/>
      <x:c r="E3929" s="1"/>
      <x:c r="F3929" s="1"/>
      <x:c r="G3929" s="1"/>
      <x:c r="H3929" s="1"/>
      <x:c r="I3929" s="53">
        <x:f t="shared" si="722"/>
        <x:v>5</x:v>
      </x:c>
      <x:c r="J3929" s="53">
        <x:f t="shared" si="723"/>
        <x:v>20</x:v>
      </x:c>
      <x:c r="K3929" s="53">
        <x:f t="shared" si="724"/>
        <x:v>8</x:v>
      </x:c>
      <x:c r="L3929" s="53">
        <x:f t="shared" si="725"/>
        <x:v>33</x:v>
      </x:c>
      <x:c r="M3929" s="54">
        <x:f t="shared" si="726"/>
        <x:v>2105.5143605995463</x:v>
      </x:c>
      <x:c r="N3929" s="54">
        <x:f t="shared" si="727"/>
        <x:v>0.96216275041635158</x:v>
      </x:c>
      <x:c r="O3929" s="55">
        <x:f t="shared" si="728"/>
        <x:v>107480</x:v>
      </x:c>
      <x:c r="P3929" s="55">
        <x:f t="shared" si="729"/>
        <x:v>20240</x:v>
      </x:c>
      <x:c r="Q3929" s="55">
        <x:f t="shared" si="730"/>
        <x:v>49054.068760408787</x:v>
      </x:c>
      <x:c r="R3929" s="55">
        <x:f t="shared" si="731"/>
        <x:v>18185.931239591213</x:v>
      </x:c>
      <x:c r="S3929" s="1" t="str">
        <x:f t="shared" si="732"/>
        <x:v>YES</x:v>
      </x:c>
      <x:c r="T3929" s="1">
        <x:f t="shared" si="733"/>
        <x:v>18185.931239591213</x:v>
      </x:c>
    </x:row>
    <x:row r="3930">
      <x:c r="A3930" s="1"/>
      <x:c r="B3930" s="1"/>
      <x:c r="C3930" s="1"/>
      <x:c r="D3930" s="1"/>
      <x:c r="E3930" s="1"/>
      <x:c r="F3930" s="1"/>
      <x:c r="G3930" s="1"/>
      <x:c r="H3930" s="1"/>
      <x:c r="I3930" s="53">
        <x:f t="shared" si="722"/>
        <x:v>5</x:v>
      </x:c>
      <x:c r="J3930" s="53">
        <x:f t="shared" si="723"/>
        <x:v>20</x:v>
      </x:c>
      <x:c r="K3930" s="53">
        <x:f t="shared" si="724"/>
        <x:v>9</x:v>
      </x:c>
      <x:c r="L3930" s="53">
        <x:f t="shared" si="725"/>
        <x:v>34</x:v>
      </x:c>
      <x:c r="M3930" s="54">
        <x:f t="shared" si="726"/>
        <x:v>2160.8076960399403</x:v>
      </x:c>
      <x:c r="N3930" s="54">
        <x:f t="shared" si="727"/>
        <x:v>1.0005609000277362</x:v>
      </x:c>
      <x:c r="O3930" s="55">
        <x:f t="shared" si="728"/>
        <x:v>110180</x:v>
      </x:c>
      <x:c r="P3930" s="55">
        <x:f t="shared" si="729"/>
        <x:v>21120</x:v>
      </x:c>
      <x:c r="Q3930" s="55">
        <x:f t="shared" si="730"/>
        <x:v>50014.022500693405</x:v>
      </x:c>
      <x:c r="R3930" s="55">
        <x:f t="shared" si="731"/>
        <x:v>19045.977499306595</x:v>
      </x:c>
      <x:c r="S3930" s="1" t="str">
        <x:f t="shared" si="732"/>
        <x:v>YES</x:v>
      </x:c>
      <x:c r="T3930" s="1">
        <x:f t="shared" si="733"/>
        <x:v>19045.977499306595</x:v>
      </x:c>
    </x:row>
    <x:row r="3931">
      <x:c r="A3931" s="1"/>
      <x:c r="B3931" s="1"/>
      <x:c r="C3931" s="1"/>
      <x:c r="D3931" s="1"/>
      <x:c r="E3931" s="1"/>
      <x:c r="F3931" s="1"/>
      <x:c r="G3931" s="1"/>
      <x:c r="H3931" s="1"/>
      <x:c r="I3931" s="53">
        <x:f t="shared" si="722"/>
        <x:v>5</x:v>
      </x:c>
      <x:c r="J3931" s="53">
        <x:f t="shared" si="723"/>
        <x:v>20</x:v>
      </x:c>
      <x:c r="K3931" s="53">
        <x:f t="shared" si="724"/>
        <x:v>10</x:v>
      </x:c>
      <x:c r="L3931" s="53">
        <x:f t="shared" si="725"/>
        <x:v>35</x:v>
      </x:c>
      <x:c r="M3931" s="54">
        <x:f t="shared" si="726"/>
        <x:v>2217.4212375231536</x:v>
      </x:c>
      <x:c r="N3931" s="54">
        <x:f t="shared" si="727"/>
        <x:v>1.0398758593910788</x:v>
      </x:c>
      <x:c r="O3931" s="55">
        <x:f t="shared" si="728"/>
        <x:v>112880</x:v>
      </x:c>
      <x:c r="P3931" s="55">
        <x:f t="shared" si="729"/>
        <x:v>22000</x:v>
      </x:c>
      <x:c r="Q3931" s="55">
        <x:f t="shared" si="730"/>
        <x:v>50996.896484776968</x:v>
      </x:c>
      <x:c r="R3931" s="55">
        <x:f t="shared" si="731"/>
        <x:v>19883.103515223032</x:v>
      </x:c>
      <x:c r="S3931" s="1" t="str">
        <x:f t="shared" si="732"/>
        <x:v>YES</x:v>
      </x:c>
      <x:c r="T3931" s="1">
        <x:f t="shared" si="733"/>
        <x:v>19883.103515223032</x:v>
      </x:c>
    </x:row>
    <x:row r="3932">
      <x:c r="A3932" s="1"/>
      <x:c r="B3932" s="1"/>
      <x:c r="C3932" s="1"/>
      <x:c r="D3932" s="1"/>
      <x:c r="E3932" s="1"/>
      <x:c r="F3932" s="1"/>
      <x:c r="G3932" s="1"/>
      <x:c r="H3932" s="1"/>
      <x:c r="I3932" s="53">
        <x:f t="shared" si="722"/>
        <x:v>5</x:v>
      </x:c>
      <x:c r="J3932" s="53">
        <x:f t="shared" si="723"/>
        <x:v>20</x:v>
      </x:c>
      <x:c r="K3932" s="53">
        <x:f t="shared" si="724"/>
        <x:v>11</x:v>
      </x:c>
      <x:c r="L3932" s="53">
        <x:f t="shared" si="725"/>
        <x:v>36</x:v>
      </x:c>
      <x:c r="M3932" s="54">
        <x:f t="shared" si="726"/>
        <x:v>2275.3793506165925</x:v>
      </x:c>
      <x:c r="N3932" s="54">
        <x:f t="shared" si="727"/>
        <x:v>1.0801245490393003</x:v>
      </x:c>
      <x:c r="O3932" s="55">
        <x:f t="shared" si="728"/>
        <x:v>115580</x:v>
      </x:c>
      <x:c r="P3932" s="55">
        <x:f t="shared" si="729"/>
        <x:v>22880</x:v>
      </x:c>
      <x:c r="Q3932" s="55">
        <x:f t="shared" si="730"/>
        <x:v>52003.113725982505</x:v>
      </x:c>
      <x:c r="R3932" s="55">
        <x:f t="shared" si="731"/>
        <x:v>20696.886274017495</x:v>
      </x:c>
      <x:c r="S3932" s="1" t="str">
        <x:f t="shared" si="732"/>
        <x:v>YES</x:v>
      </x:c>
      <x:c r="T3932" s="1">
        <x:f t="shared" si="733"/>
        <x:v>20696.886274017495</x:v>
      </x:c>
    </x:row>
    <x:row r="3933">
      <x:c r="A3933" s="1"/>
      <x:c r="B3933" s="1"/>
      <x:c r="C3933" s="1"/>
      <x:c r="D3933" s="1"/>
      <x:c r="E3933" s="1"/>
      <x:c r="F3933" s="1"/>
      <x:c r="G3933" s="1"/>
      <x:c r="H3933" s="1"/>
      <x:c r="I3933" s="53">
        <x:f t="shared" si="722"/>
        <x:v>5</x:v>
      </x:c>
      <x:c r="J3933" s="53">
        <x:f t="shared" si="723"/>
        <x:v>20</x:v>
      </x:c>
      <x:c r="K3933" s="53">
        <x:f t="shared" si="724"/>
        <x:v>12</x:v>
      </x:c>
      <x:c r="L3933" s="53">
        <x:f t="shared" si="725"/>
        <x:v>37</x:v>
      </x:c>
      <x:c r="M3933" s="54">
        <x:f t="shared" si="726"/>
        <x:v>2334.706803744657</x:v>
      </x:c>
      <x:c r="N3933" s="54">
        <x:f t="shared" si="727"/>
        <x:v>1.121324169267123</x:v>
      </x:c>
      <x:c r="O3933" s="55">
        <x:f t="shared" si="728"/>
        <x:v>118280</x:v>
      </x:c>
      <x:c r="P3933" s="55">
        <x:f t="shared" si="729"/>
        <x:v>23760</x:v>
      </x:c>
      <x:c r="Q3933" s="55">
        <x:f t="shared" si="730"/>
        <x:v>53033.104231678073</x:v>
      </x:c>
      <x:c r="R3933" s="55">
        <x:f t="shared" si="731"/>
        <x:v>21486.895768321927</x:v>
      </x:c>
      <x:c r="S3933" s="1" t="str">
        <x:f t="shared" si="732"/>
        <x:v>YES</x:v>
      </x:c>
      <x:c r="T3933" s="1">
        <x:f t="shared" si="733"/>
        <x:v>21486.895768321927</x:v>
      </x:c>
    </x:row>
    <x:row r="3934">
      <x:c r="A3934" s="1"/>
      <x:c r="B3934" s="1"/>
      <x:c r="C3934" s="1"/>
      <x:c r="D3934" s="1"/>
      <x:c r="E3934" s="1"/>
      <x:c r="F3934" s="1"/>
      <x:c r="G3934" s="1"/>
      <x:c r="H3934" s="1"/>
      <x:c r="I3934" s="53">
        <x:f t="shared" si="722"/>
        <x:v>5</x:v>
      </x:c>
      <x:c r="J3934" s="53">
        <x:f t="shared" si="723"/>
        <x:v>20</x:v>
      </x:c>
      <x:c r="K3934" s="53">
        <x:f t="shared" si="724"/>
        <x:v>13</x:v>
      </x:c>
      <x:c r="L3934" s="53">
        <x:f t="shared" si="725"/>
        <x:v>38</x:v>
      </x:c>
      <x:c r="M3934" s="54">
        <x:f t="shared" si="726"/>
        <x:v>2395.4287744530411</x:v>
      </x:c>
      <x:c r="N3934" s="54">
        <x:f t="shared" si="727"/>
        <x:v>1.1634922044812785</x:v>
      </x:c>
      <x:c r="O3934" s="55">
        <x:f t="shared" si="728"/>
        <x:v>120980</x:v>
      </x:c>
      <x:c r="P3934" s="55">
        <x:f t="shared" si="729"/>
        <x:v>24640</x:v>
      </x:c>
      <x:c r="Q3934" s="55">
        <x:f t="shared" si="730"/>
        <x:v>54087.305112031958</x:v>
      </x:c>
      <x:c r="R3934" s="55">
        <x:f t="shared" si="731"/>
        <x:v>22252.694887968042</x:v>
      </x:c>
      <x:c r="S3934" s="1" t="str">
        <x:f t="shared" si="732"/>
        <x:v>YES</x:v>
      </x:c>
      <x:c r="T3934" s="1">
        <x:f t="shared" si="733"/>
        <x:v>22252.694887968042</x:v>
      </x:c>
    </x:row>
    <x:row r="3935">
      <x:c r="A3935" s="1"/>
      <x:c r="B3935" s="1"/>
      <x:c r="C3935" s="1"/>
      <x:c r="D3935" s="1"/>
      <x:c r="E3935" s="1"/>
      <x:c r="F3935" s="1"/>
      <x:c r="G3935" s="1"/>
      <x:c r="H3935" s="1"/>
      <x:c r="I3935" s="53">
        <x:f t="shared" si="722"/>
        <x:v>5</x:v>
      </x:c>
      <x:c r="J3935" s="53">
        <x:f t="shared" si="723"/>
        <x:v>20</x:v>
      </x:c>
      <x:c r="K3935" s="53">
        <x:f t="shared" si="724"/>
        <x:v>14</x:v>
      </x:c>
      <x:c r="L3935" s="53">
        <x:f t="shared" si="725"/>
        <x:v>39</x:v>
      </x:c>
      <x:c r="M3935" s="54">
        <x:f t="shared" si="726"/>
        <x:v>2457.5708557667022</x:v>
      </x:c>
      <x:c r="N3935" s="54">
        <x:f t="shared" si="727"/>
        <x:v>1.2066464276157653</x:v>
      </x:c>
      <x:c r="O3935" s="55">
        <x:f t="shared" si="728"/>
        <x:v>123680</x:v>
      </x:c>
      <x:c r="P3935" s="55">
        <x:f t="shared" si="729"/>
        <x:v>25520</x:v>
      </x:c>
      <x:c r="Q3935" s="55">
        <x:f t="shared" si="730"/>
        <x:v>55166.160690394136</x:v>
      </x:c>
      <x:c r="R3935" s="55">
        <x:f t="shared" si="731"/>
        <x:v>22993.839309605864</x:v>
      </x:c>
      <x:c r="S3935" s="1" t="str">
        <x:f t="shared" si="732"/>
        <x:v>YES</x:v>
      </x:c>
      <x:c r="T3935" s="1">
        <x:f t="shared" si="733"/>
        <x:v>22993.839309605864</x:v>
      </x:c>
    </x:row>
    <x:row r="3936">
      <x:c r="A3936" s="1"/>
      <x:c r="B3936" s="1"/>
      <x:c r="C3936" s="1"/>
      <x:c r="D3936" s="1"/>
      <x:c r="E3936" s="1"/>
      <x:c r="F3936" s="1"/>
      <x:c r="G3936" s="1"/>
      <x:c r="H3936" s="1"/>
      <x:c r="I3936" s="53">
        <x:f t="shared" si="722"/>
        <x:v>5</x:v>
      </x:c>
      <x:c r="J3936" s="53">
        <x:f t="shared" si="723"/>
        <x:v>20</x:v>
      </x:c>
      <x:c r="K3936" s="53">
        <x:f t="shared" si="724"/>
        <x:v>15</x:v>
      </x:c>
      <x:c r="L3936" s="53">
        <x:f t="shared" si="725"/>
        <x:v>40</x:v>
      </x:c>
      <x:c r="M3936" s="54">
        <x:f t="shared" si="726"/>
        <x:v>2521.1590626428488</x:v>
      </x:c>
      <x:c r="N3936" s="54">
        <x:f t="shared" si="727"/>
        <x:v>1.2508049046130894</x:v>
      </x:c>
      <x:c r="O3936" s="55">
        <x:f t="shared" si="728"/>
        <x:v>126380</x:v>
      </x:c>
      <x:c r="P3936" s="55">
        <x:f t="shared" si="729"/>
        <x:v>26400</x:v>
      </x:c>
      <x:c r="Q3936" s="55">
        <x:f t="shared" si="730"/>
        <x:v>56270.122615327236</x:v>
      </x:c>
      <x:c r="R3936" s="55">
        <x:f t="shared" si="731"/>
        <x:v>23709.877384672764</x:v>
      </x:c>
      <x:c r="S3936" s="1" t="str">
        <x:f t="shared" si="732"/>
        <x:v>YES</x:v>
      </x:c>
      <x:c r="T3936" s="1">
        <x:f t="shared" si="733"/>
        <x:v>23709.877384672764</x:v>
      </x:c>
    </x:row>
    <x:row r="3937">
      <x:c r="A3937" s="1"/>
      <x:c r="B3937" s="1"/>
      <x:c r="C3937" s="1"/>
      <x:c r="D3937" s="1"/>
      <x:c r="E3937" s="1"/>
      <x:c r="F3937" s="1"/>
      <x:c r="G3937" s="1"/>
      <x:c r="H3937" s="1"/>
      <x:c r="I3937" s="53">
        <x:f t="shared" si="722"/>
        <x:v>5</x:v>
      </x:c>
      <x:c r="J3937" s="53">
        <x:f t="shared" si="723"/>
        <x:v>20</x:v>
      </x:c>
      <x:c r="K3937" s="53">
        <x:f t="shared" si="724"/>
        <x:v>16</x:v>
      </x:c>
      <x:c r="L3937" s="53">
        <x:f t="shared" si="725"/>
        <x:v>41</x:v>
      </x:c>
      <x:c r="M3937" s="54">
        <x:f t="shared" si="726"/>
        <x:v>2586.2198385203378</x:v>
      </x:c>
      <x:c r="N3937" s="54">
        <x:f t="shared" si="727"/>
        <x:v>1.2959859989724569</x:v>
      </x:c>
      <x:c r="O3937" s="55">
        <x:f t="shared" si="728"/>
        <x:v>129080</x:v>
      </x:c>
      <x:c r="P3937" s="55">
        <x:f t="shared" si="729"/>
        <x:v>27280</x:v>
      </x:c>
      <x:c r="Q3937" s="55">
        <x:f t="shared" si="730"/>
        <x:v>57399.649974311418</x:v>
      </x:c>
      <x:c r="R3937" s="55">
        <x:f t="shared" si="731"/>
        <x:v>24400.350025688582</x:v>
      </x:c>
      <x:c r="S3937" s="1" t="str">
        <x:f t="shared" si="732"/>
        <x:v>YES</x:v>
      </x:c>
      <x:c r="T3937" s="1">
        <x:f t="shared" si="733"/>
        <x:v>24400.350025688582</x:v>
      </x:c>
    </x:row>
    <x:row r="3938">
      <x:c r="A3938" s="1"/>
      <x:c r="B3938" s="1"/>
      <x:c r="C3938" s="1"/>
      <x:c r="D3938" s="1"/>
      <x:c r="E3938" s="1"/>
      <x:c r="F3938" s="1"/>
      <x:c r="G3938" s="1"/>
      <x:c r="H3938" s="1"/>
      <x:c r="I3938" s="53">
        <x:f t="shared" si="722"/>
        <x:v>5</x:v>
      </x:c>
      <x:c r="J3938" s="53">
        <x:f t="shared" si="723"/>
        <x:v>20</x:v>
      </x:c>
      <x:c r="K3938" s="53">
        <x:f t="shared" si="724"/>
        <x:v>17</x:v>
      </x:c>
      <x:c r="L3938" s="53">
        <x:f t="shared" si="725"/>
        <x:v>42</x:v>
      </x:c>
      <x:c r="M3938" s="54">
        <x:f t="shared" si="726"/>
        <x:v>2652.7800619668783</x:v>
      </x:c>
      <x:c r="N3938" s="54">
        <x:f t="shared" si="727"/>
        <x:v>1.3422083763658876</x:v>
      </x:c>
      <x:c r="O3938" s="55">
        <x:f t="shared" si="728"/>
        <x:v>131780</x:v>
      </x:c>
      <x:c r="P3938" s="55">
        <x:f t="shared" si="729"/>
        <x:v>28160</x:v>
      </x:c>
      <x:c r="Q3938" s="55">
        <x:f t="shared" si="730"/>
        <x:v>58555.209409147195</x:v>
      </x:c>
      <x:c r="R3938" s="55">
        <x:f t="shared" si="731"/>
        <x:v>25064.790590852805</x:v>
      </x:c>
      <x:c r="S3938" s="1" t="str">
        <x:f t="shared" si="732"/>
        <x:v>YES</x:v>
      </x:c>
      <x:c r="T3938" s="1">
        <x:f t="shared" si="733"/>
        <x:v>25064.790590852805</x:v>
      </x:c>
    </x:row>
    <x:row r="3939">
      <x:c r="A3939" s="1"/>
      <x:c r="B3939" s="1"/>
      <x:c r="C3939" s="1"/>
      <x:c r="D3939" s="1"/>
      <x:c r="E3939" s="1"/>
      <x:c r="F3939" s="1"/>
      <x:c r="G3939" s="1"/>
      <x:c r="H3939" s="1"/>
      <x:c r="I3939" s="53">
        <x:f t="shared" si="722"/>
        <x:v>5</x:v>
      </x:c>
      <x:c r="J3939" s="53">
        <x:f t="shared" si="723"/>
        <x:v>20</x:v>
      </x:c>
      <x:c r="K3939" s="53">
        <x:f t="shared" si="724"/>
        <x:v>18</x:v>
      </x:c>
      <x:c r="L3939" s="53">
        <x:f t="shared" si="725"/>
        <x:v>43</x:v>
      </x:c>
      <x:c r="M3939" s="54">
        <x:f t="shared" si="726"/>
        <x:v>2720.8670534254657</x:v>
      </x:c>
      <x:c r="N3939" s="54">
        <x:f t="shared" si="727"/>
        <x:v>1.38949100932324</x:v>
      </x:c>
      <x:c r="O3939" s="55">
        <x:f t="shared" si="728"/>
        <x:v>134480</x:v>
      </x:c>
      <x:c r="P3939" s="55">
        <x:f t="shared" si="729"/>
        <x:v>29040</x:v>
      </x:c>
      <x:c r="Q3939" s="55">
        <x:f t="shared" si="730"/>
        <x:v>59737.275233081004</x:v>
      </x:c>
      <x:c r="R3939" s="55">
        <x:f t="shared" si="731"/>
        <x:v>25702.724766918996</x:v>
      </x:c>
      <x:c r="S3939" s="1" t="str">
        <x:f t="shared" si="732"/>
        <x:v>YES</x:v>
      </x:c>
      <x:c r="T3939" s="1">
        <x:f t="shared" si="733"/>
        <x:v>25702.724766918996</x:v>
      </x:c>
    </x:row>
    <x:row r="3940">
      <x:c r="A3940" s="1"/>
      <x:c r="B3940" s="1"/>
      <x:c r="C3940" s="1"/>
      <x:c r="D3940" s="1"/>
      <x:c r="E3940" s="1"/>
      <x:c r="F3940" s="1"/>
      <x:c r="G3940" s="1"/>
      <x:c r="H3940" s="1"/>
      <x:c r="I3940" s="53">
        <x:f t="shared" si="722"/>
        <x:v>5</x:v>
      </x:c>
      <x:c r="J3940" s="53">
        <x:f t="shared" si="723"/>
        <x:v>20</x:v>
      </x:c>
      <x:c r="K3940" s="53">
        <x:f t="shared" si="724"/>
        <x:v>19</x:v>
      </x:c>
      <x:c r="L3940" s="53">
        <x:f t="shared" si="725"/>
        <x:v>44</x:v>
      </x:c>
      <x:c r="M3940" s="54">
        <x:f t="shared" si="726"/>
        <x:v>2790.5085820614872</x:v>
      </x:c>
      <x:c r="N3940" s="54">
        <x:f t="shared" si="727"/>
        <x:v>1.4378531819871438</x:v>
      </x:c>
      <x:c r="O3940" s="55">
        <x:f t="shared" si="728"/>
        <x:v>137180</x:v>
      </x:c>
      <x:c r="P3940" s="55">
        <x:f t="shared" si="729"/>
        <x:v>29920</x:v>
      </x:c>
      <x:c r="Q3940" s="55">
        <x:f t="shared" si="730"/>
        <x:v>60946.329549678594</x:v>
      </x:c>
      <x:c r="R3940" s="55">
        <x:f t="shared" si="731"/>
        <x:v>26313.670450321406</x:v>
      </x:c>
      <x:c r="S3940" s="1" t="str">
        <x:f t="shared" si="732"/>
        <x:v>YES</x:v>
      </x:c>
      <x:c r="T3940" s="1">
        <x:f t="shared" si="733"/>
        <x:v>26313.670450321406</x:v>
      </x:c>
    </x:row>
    <x:row r="3941">
      <x:c r="A3941" s="1"/>
      <x:c r="B3941" s="1"/>
      <x:c r="C3941" s="1"/>
      <x:c r="D3941" s="1"/>
      <x:c r="E3941" s="1"/>
      <x:c r="F3941" s="1"/>
      <x:c r="G3941" s="1"/>
      <x:c r="H3941" s="1"/>
      <x:c r="I3941" s="53">
        <x:f t="shared" si="722"/>
        <x:v>5</x:v>
      </x:c>
      <x:c r="J3941" s="53">
        <x:f t="shared" si="723"/>
        <x:v>20</x:v>
      </x:c>
      <x:c r="K3941" s="53">
        <x:f t="shared" si="724"/>
        <x:v>20</x:v>
      </x:c>
      <x:c r="L3941" s="53">
        <x:f t="shared" si="725"/>
        <x:v>45</x:v>
      </x:c>
      <x:c r="M3941" s="54">
        <x:f t="shared" si="726"/>
        <x:v>2861.7328727119643</x:v>
      </x:c>
      <x:c r="N3941" s="54">
        <x:f t="shared" si="727"/>
        <x:v>1.4873144949388641</x:v>
      </x:c>
      <x:c r="O3941" s="55">
        <x:f t="shared" si="728"/>
        <x:v>139880</x:v>
      </x:c>
      <x:c r="P3941" s="55">
        <x:f t="shared" si="729"/>
        <x:v>30800</x:v>
      </x:c>
      <x:c r="Q3941" s="55">
        <x:f t="shared" si="730"/>
        <x:v>62182.862373471602</x:v>
      </x:c>
      <x:c r="R3941" s="55">
        <x:f t="shared" si="731"/>
        <x:v>26897.137626528398</x:v>
      </x:c>
      <x:c r="S3941" s="1" t="str">
        <x:f t="shared" si="732"/>
        <x:v>YES</x:v>
      </x:c>
      <x:c r="T3941" s="1">
        <x:f t="shared" si="733"/>
        <x:v>26897.137626528398</x:v>
      </x:c>
    </x:row>
    <x:row r="3942">
      <x:c r="A3942" s="1"/>
      <x:c r="B3942" s="1"/>
      <x:c r="C3942" s="1"/>
      <x:c r="D3942" s="1"/>
      <x:c r="E3942" s="1"/>
      <x:c r="F3942" s="1"/>
      <x:c r="G3942" s="1"/>
      <x:c r="H3942" s="1"/>
      <x:c r="I3942" s="53">
        <x:f t="shared" si="722"/>
        <x:v>5</x:v>
      </x:c>
      <x:c r="J3942" s="53">
        <x:f t="shared" si="723"/>
        <x:v>20</x:v>
      </x:c>
      <x:c r="K3942" s="53">
        <x:f t="shared" si="724"/>
        <x:v>21</x:v>
      </x:c>
      <x:c r="L3942" s="53">
        <x:f t="shared" si="725"/>
        <x:v>46</x:v>
      </x:c>
      <x:c r="M3942" s="54">
        <x:f t="shared" si="726"/>
        <x:v>2934.568612938408</x:v>
      </x:c>
      <x:c r="N3942" s="54">
        <x:f t="shared" si="727"/>
        <x:v>1.5378948700961166</x:v>
      </x:c>
      <x:c r="O3942" s="55">
        <x:f t="shared" si="728"/>
        <x:v>142580</x:v>
      </x:c>
      <x:c r="P3942" s="55">
        <x:f t="shared" si="729"/>
        <x:v>31680</x:v>
      </x:c>
      <x:c r="Q3942" s="55">
        <x:f t="shared" si="730"/>
        <x:v>63447.37175240292</x:v>
      </x:c>
      <x:c r="R3942" s="55">
        <x:f t="shared" si="731"/>
        <x:v>27452.62824759708</x:v>
      </x:c>
      <x:c r="S3942" s="1" t="str">
        <x:f t="shared" si="732"/>
        <x:v>YES</x:v>
      </x:c>
      <x:c r="T3942" s="1">
        <x:f t="shared" si="733"/>
        <x:v>27452.62824759708</x:v>
      </x:c>
    </x:row>
    <x:row r="3943">
      <x:c r="A3943" s="1"/>
      <x:c r="B3943" s="1"/>
      <x:c r="C3943" s="1"/>
      <x:c r="D3943" s="1"/>
      <x:c r="E3943" s="1"/>
      <x:c r="F3943" s="1"/>
      <x:c r="G3943" s="1"/>
      <x:c r="H3943" s="1"/>
      <x:c r="I3943" s="53">
        <x:f t="shared" si="722"/>
        <x:v>5</x:v>
      </x:c>
      <x:c r="J3943" s="53">
        <x:f t="shared" si="723"/>
        <x:v>20</x:v>
      </x:c>
      <x:c r="K3943" s="53">
        <x:f t="shared" si="724"/>
        <x:v>22</x:v>
      </x:c>
      <x:c r="L3943" s="53">
        <x:f t="shared" si="725"/>
        <x:v>47</x:v>
      </x:c>
      <x:c r="M3943" s="54">
        <x:f t="shared" si="726"/>
        <x:v>3009.044960184804</x:v>
      </x:c>
      <x:c r="N3943" s="54">
        <x:f t="shared" si="727"/>
        <x:v>1.5896145556838917</x:v>
      </x:c>
      <x:c r="O3943" s="55">
        <x:f t="shared" si="728"/>
        <x:v>145280</x:v>
      </x:c>
      <x:c r="P3943" s="55">
        <x:f t="shared" si="729"/>
        <x:v>32560</x:v>
      </x:c>
      <x:c r="Q3943" s="55">
        <x:f t="shared" si="730"/>
        <x:v>64740.363892097288</x:v>
      </x:c>
      <x:c r="R3943" s="55">
        <x:f t="shared" si="731"/>
        <x:v>27979.636107902712</x:v>
      </x:c>
      <x:c r="S3943" s="1" t="str">
        <x:f t="shared" si="732"/>
        <x:v>YES</x:v>
      </x:c>
      <x:c r="T3943" s="1">
        <x:f t="shared" si="733"/>
        <x:v>27979.636107902712</x:v>
      </x:c>
    </x:row>
    <x:row r="3944">
      <x:c r="A3944" s="1"/>
      <x:c r="B3944" s="1"/>
      <x:c r="C3944" s="1"/>
      <x:c r="D3944" s="1"/>
      <x:c r="E3944" s="1"/>
      <x:c r="F3944" s="1"/>
      <x:c r="G3944" s="1"/>
      <x:c r="H3944" s="1"/>
      <x:c r="I3944" s="53">
        <x:f t="shared" si="722"/>
        <x:v>5</x:v>
      </x:c>
      <x:c r="J3944" s="53">
        <x:f t="shared" si="723"/>
        <x:v>20</x:v>
      </x:c>
      <x:c r="K3944" s="53">
        <x:f t="shared" si="724"/>
        <x:v>23</x:v>
      </x:c>
      <x:c r="L3944" s="53">
        <x:f t="shared" si="725"/>
        <x:v>48</x:v>
      </x:c>
      <x:c r="M3944" s="54">
        <x:f t="shared" si="726"/>
        <x:v>3085.1915490422407</x:v>
      </x:c>
      <x:c r="N3944" s="54">
        <x:f t="shared" si="727"/>
        <x:v>1.6424941312793337</x:v>
      </x:c>
      <x:c r="O3944" s="55">
        <x:f t="shared" si="728"/>
        <x:v>147980</x:v>
      </x:c>
      <x:c r="P3944" s="55">
        <x:f t="shared" si="729"/>
        <x:v>33440</x:v>
      </x:c>
      <x:c r="Q3944" s="55">
        <x:f t="shared" si="730"/>
        <x:v>66062.353281983349</x:v>
      </x:c>
      <x:c r="R3944" s="55">
        <x:f t="shared" si="731"/>
        <x:v>28477.646718016651</x:v>
      </x:c>
      <x:c r="S3944" s="1" t="str">
        <x:f t="shared" si="732"/>
        <x:v>YES</x:v>
      </x:c>
      <x:c r="T3944" s="1">
        <x:f t="shared" si="733"/>
        <x:v>28477.646718016651</x:v>
      </x:c>
    </x:row>
    <x:row r="3945">
      <x:c r="A3945" s="1"/>
      <x:c r="B3945" s="1"/>
      <x:c r="C3945" s="1"/>
      <x:c r="D3945" s="1"/>
      <x:c r="E3945" s="1"/>
      <x:c r="F3945" s="1"/>
      <x:c r="G3945" s="1"/>
      <x:c r="H3945" s="1"/>
      <x:c r="I3945" s="53">
        <x:f t="shared" si="722"/>
        <x:v>5</x:v>
      </x:c>
      <x:c r="J3945" s="53">
        <x:f t="shared" si="723"/>
        <x:v>20</x:v>
      </x:c>
      <x:c r="K3945" s="53">
        <x:f t="shared" si="724"/>
        <x:v>24</x:v>
      </x:c>
      <x:c r="L3945" s="53">
        <x:f t="shared" si="725"/>
        <x:v>49</x:v>
      </x:c>
      <x:c r="M3945" s="54">
        <x:f t="shared" si="726"/>
        <x:v>3163.0384986217368</x:v>
      </x:c>
      <x:c r="N3945" s="54">
        <x:f t="shared" si="727"/>
        <x:v>1.6965545129317616</x:v>
      </x:c>
      <x:c r="O3945" s="55">
        <x:f t="shared" si="728"/>
        <x:v>150680</x:v>
      </x:c>
      <x:c r="P3945" s="55">
        <x:f t="shared" si="729"/>
        <x:v>34320</x:v>
      </x:c>
      <x:c r="Q3945" s="55">
        <x:f t="shared" si="730"/>
        <x:v>67413.862823294039</x:v>
      </x:c>
      <x:c r="R3945" s="55">
        <x:f t="shared" si="731"/>
        <x:v>28946.137176705961</x:v>
      </x:c>
      <x:c r="S3945" s="1" t="str">
        <x:f t="shared" si="732"/>
        <x:v>YES</x:v>
      </x:c>
      <x:c r="T3945" s="1">
        <x:f t="shared" si="733"/>
        <x:v>28946.137176705961</x:v>
      </x:c>
    </x:row>
    <x:row r="3946">
      <x:c r="A3946" s="1"/>
      <x:c r="B3946" s="1"/>
      <x:c r="C3946" s="1"/>
      <x:c r="D3946" s="1"/>
      <x:c r="E3946" s="1"/>
      <x:c r="F3946" s="1"/>
      <x:c r="G3946" s="1"/>
      <x:c r="H3946" s="1"/>
      <x:c r="I3946" s="53">
        <x:f t="shared" si="722"/>
        <x:v>5</x:v>
      </x:c>
      <x:c r="J3946" s="53">
        <x:f t="shared" si="723"/>
        <x:v>20</x:v>
      </x:c>
      <x:c r="K3946" s="53">
        <x:f t="shared" si="724"/>
        <x:v>25</x:v>
      </x:c>
      <x:c r="L3946" s="53">
        <x:f t="shared" si="725"/>
        <x:v>50</x:v>
      </x:c>
      <x:c r="M3946" s="54">
        <x:f t="shared" si="726"/>
        <x:v>3242.6164200368339</x:v>
      </x:c>
      <x:c r="N3946" s="54">
        <x:f t="shared" si="727"/>
        <x:v>1.7518169583589125</x:v>
      </x:c>
      <x:c r="O3946" s="55">
        <x:f t="shared" si="728"/>
        <x:v>153380</x:v>
      </x:c>
      <x:c r="P3946" s="55">
        <x:f t="shared" si="729"/>
        <x:v>35200</x:v>
      </x:c>
      <x:c r="Q3946" s="55">
        <x:f t="shared" si="730"/>
        <x:v>68795.423958972809</x:v>
      </x:c>
      <x:c r="R3946" s="55">
        <x:f t="shared" si="731"/>
        <x:v>29384.576041027191</x:v>
      </x:c>
      <x:c r="S3946" s="1" t="str">
        <x:f t="shared" si="732"/>
        <x:v>YES</x:v>
      </x:c>
      <x:c r="T3946" s="1">
        <x:f t="shared" si="733"/>
        <x:v>29384.576041027191</x:v>
      </x:c>
    </x:row>
    <x:row r="3947">
      <x:c r="A3947" s="1"/>
      <x:c r="B3947" s="1"/>
      <x:c r="C3947" s="1"/>
      <x:c r="D3947" s="1"/>
      <x:c r="E3947" s="1"/>
      <x:c r="F3947" s="1"/>
      <x:c r="G3947" s="1"/>
      <x:c r="H3947" s="1"/>
      <x:c r="I3947" s="53">
        <x:f t="shared" si="722"/>
        <x:v>5</x:v>
      </x:c>
      <x:c r="J3947" s="53">
        <x:f t="shared" si="723"/>
        <x:v>20</x:v>
      </x:c>
      <x:c r="K3947" s="53">
        <x:f t="shared" si="724"/>
        <x:v>26</x:v>
      </x:c>
      <x:c r="L3947" s="53">
        <x:f t="shared" si="725"/>
        <x:v>51</x:v>
      </x:c>
      <x:c r="M3947" s="54">
        <x:f t="shared" si="726"/>
        <x:v>3323.9564239975521</x:v>
      </x:c>
      <x:c r="N3947" s="54">
        <x:f t="shared" si="727"/>
        <x:v>1.8083030722205222</x:v>
      </x:c>
      <x:c r="O3947" s="55">
        <x:f t="shared" si="728"/>
        <x:v>156080</x:v>
      </x:c>
      <x:c r="P3947" s="55">
        <x:f t="shared" si="729"/>
        <x:v>36080</x:v>
      </x:c>
      <x:c r="Q3947" s="55">
        <x:f t="shared" si="730"/>
        <x:v>70207.576805513061</x:v>
      </x:c>
      <x:c r="R3947" s="55">
        <x:f t="shared" si="731"/>
        <x:v>29792.423194486939</x:v>
      </x:c>
      <x:c r="S3947" s="1" t="str">
        <x:f t="shared" si="732"/>
        <x:v>YES</x:v>
      </x:c>
      <x:c r="T3947" s="1">
        <x:f t="shared" si="733"/>
        <x:v>29792.423194486939</x:v>
      </x:c>
    </x:row>
    <x:row r="3948">
      <x:c r="A3948" s="1"/>
      <x:c r="B3948" s="1"/>
      <x:c r="C3948" s="1"/>
      <x:c r="D3948" s="1"/>
      <x:c r="E3948" s="1"/>
      <x:c r="F3948" s="1"/>
      <x:c r="G3948" s="1"/>
      <x:c r="H3948" s="1"/>
      <x:c r="I3948" s="53">
        <x:f t="shared" si="722"/>
        <x:v>5</x:v>
      </x:c>
      <x:c r="J3948" s="53">
        <x:f t="shared" si="723"/>
        <x:v>20</x:v>
      </x:c>
      <x:c r="K3948" s="53">
        <x:f t="shared" si="724"/>
        <x:v>27</x:v>
      </x:c>
      <x:c r="L3948" s="53">
        <x:f t="shared" si="725"/>
        <x:v>52</x:v>
      </x:c>
      <x:c r="M3948" s="54">
        <x:f t="shared" si="726"/>
        <x:v>3407.0901285173086</x:v>
      </x:c>
      <x:c r="N3948" s="54">
        <x:f t="shared" si="727"/>
        <x:v>1.8660348114703531</x:v>
      </x:c>
      <x:c r="O3948" s="55">
        <x:f t="shared" si="728"/>
        <x:v>158780</x:v>
      </x:c>
      <x:c r="P3948" s="55">
        <x:f t="shared" si="729"/>
        <x:v>36960</x:v>
      </x:c>
      <x:c r="Q3948" s="55">
        <x:f t="shared" si="730"/>
        <x:v>71650.870286758829</x:v>
      </x:c>
      <x:c r="R3948" s="55">
        <x:f t="shared" si="731"/>
        <x:v>30169.129713241171</x:v>
      </x:c>
      <x:c r="S3948" s="1" t="str">
        <x:f t="shared" si="732"/>
        <x:v>YES</x:v>
      </x:c>
      <x:c r="T3948" s="1">
        <x:f t="shared" si="733"/>
        <x:v>30169.129713241171</x:v>
      </x:c>
    </x:row>
    <x:row r="3949">
      <x:c r="A3949" s="1"/>
      <x:c r="B3949" s="1"/>
      <x:c r="C3949" s="1"/>
      <x:c r="D3949" s="1"/>
      <x:c r="E3949" s="1"/>
      <x:c r="F3949" s="1"/>
      <x:c r="G3949" s="1"/>
      <x:c r="H3949" s="1"/>
      <x:c r="I3949" s="53">
        <x:f t="shared" si="722"/>
        <x:v>5</x:v>
      </x:c>
      <x:c r="J3949" s="53">
        <x:f t="shared" si="723"/>
        <x:v>20</x:v>
      </x:c>
      <x:c r="K3949" s="53">
        <x:f t="shared" si="724"/>
        <x:v>28</x:v>
      </x:c>
      <x:c r="L3949" s="53">
        <x:f t="shared" si="725"/>
        <x:v>53</x:v>
      </x:c>
      <x:c r="M3949" s="54">
        <x:f t="shared" si="726"/>
        <x:v>3492.0496667344623</x:v>
      </x:c>
      <x:c r="N3949" s="54">
        <x:f t="shared" si="727"/>
        <x:v>1.925034490787821</x:v>
      </x:c>
      <x:c r="O3949" s="55">
        <x:f t="shared" si="728"/>
        <x:v>161480</x:v>
      </x:c>
      <x:c r="P3949" s="55">
        <x:f t="shared" si="729"/>
        <x:v>37840</x:v>
      </x:c>
      <x:c r="Q3949" s="55">
        <x:f t="shared" si="730"/>
        <x:v>73125.862269695528</x:v>
      </x:c>
      <x:c r="R3949" s="55">
        <x:f t="shared" si="731"/>
        <x:v>30514.137730304472</x:v>
      </x:c>
      <x:c r="S3949" s="1" t="str">
        <x:f t="shared" si="732"/>
        <x:v>YES</x:v>
      </x:c>
      <x:c r="T3949" s="1">
        <x:f t="shared" si="733"/>
        <x:v>30514.137730304472</x:v>
      </x:c>
    </x:row>
    <x:row r="3950">
      <x:c r="A3950" s="1"/>
      <x:c r="B3950" s="1"/>
      <x:c r="C3950" s="1"/>
      <x:c r="D3950" s="1"/>
      <x:c r="E3950" s="1"/>
      <x:c r="F3950" s="1"/>
      <x:c r="G3950" s="1"/>
      <x:c r="H3950" s="1"/>
      <x:c r="I3950" s="53" t="n">
        <x:f t="shared" ref="I3950:I4013" si="734">INT((ROW()-ROW($I$46))/((CARROT_CAP+1)*(MESCLUN_CAP+1)))</x:f>
        <x:v>5</x:v>
      </x:c>
      <x:c r="J3950" s="53" t="n">
        <x:f t="shared" ref="J3950:J4013" si="735">MOD(INT((ROW()-ROW($I$46))/(MESCLUN_CAP+1)),CARROT_CAP+1)</x:f>
        <x:v>20</x:v>
      </x:c>
      <x:c r="K3950" s="53" t="n">
        <x:f t="shared" ref="K3950:K4013" si="736">MOD(ROW()-ROW($I$46),MESCLUN_CAP+1)</x:f>
        <x:v>29</x:v>
      </x:c>
      <x:c r="L3950" s="53" t="n">
        <x:f t="shared" ref="L3950:L4013" si="737">SUM(I3950:K3950)</x:f>
        <x:v>54</x:v>
      </x:c>
      <x:c r="M3950" s="54" t="n">
        <x:f t="shared" ref="M3950:M4013" si="738">I3950*TOMATO_HOURS*WEEKS*(1+TOMATO_DIM)^I3950+J3950*CARROT_HOURS*WEEKS*(1+CARROT_DIM)^J3950+K3950*MESCLUN_HOURS*WEEKS*(1+MESCLUN_DIM)^K3950</x:f>
        <x:v>3578.8676948501134</x:v>
      </x:c>
      <x:c r="N3950" s="54" t="n">
        <x:f t="shared" ref="N3950:N4013" si="739">MAX(M3950-FARMER_HOURS,0)/TEMP_HOURS_PER_WORKER</x:f>
        <x:v>1.9853247880903564</x:v>
      </x:c>
      <x:c r="O3950" s="55" t="n">
        <x:f t="shared" ref="O3950:O4013" si="740">I3950*TOMATO_PRICE+J3950*CARROT_PRICE+K3950*MESCLUN_PRICE</x:f>
        <x:v>164180</x:v>
      </x:c>
      <x:c r="P3950" s="55" t="n">
        <x:f t="shared" ref="P3950:P4013" si="741">I3950*TOMATO_FERTILIZER+J3950*CARROT_FERTILIZER+K3950*MESCLUN_FERTILIZER</x:f>
        <x:v>38720</x:v>
      </x:c>
      <x:c r="Q3950" s="55" t="n">
        <x:f t="shared" ref="Q3950:Q4013" si="742">MIN(M3950,FARMER_HOURS)*FARMER_RATE+MAX(M3950-FARMER_HOURS,0)*TEMP_RATE</x:f>
        <x:v>74633.1197022589</x:v>
      </x:c>
      <x:c r="R3950" s="55" t="n">
        <x:f t="shared" ref="R3950:R4013" si="743">O3950-P3950-Q3950-FIXED_COST</x:f>
        <x:v>30826.880297741096</x:v>
      </x:c>
      <x:c r="S3950" s="1" t="str">
        <x:f t="shared" ref="S3950:S4013" si="744">IF(AND(L3950&lt;=TOTAL_BED_CAP,N3950&lt;=TEMP_WORKER_CAP),"YES","NO")</x:f>
        <x:v>YES</x:v>
      </x:c>
      <x:c r="T3950" s="1" t="n">
        <x:f t="shared" ref="T3950:T4013" si="745">IF(S3950="YES",R3950,-1E+99)</x:f>
        <x:v>30826.880297741096</x:v>
      </x:c>
    </x:row>
    <x:row r="3951">
      <x:c r="A3951" s="1"/>
      <x:c r="B3951" s="1"/>
      <x:c r="C3951" s="1"/>
      <x:c r="D3951" s="1"/>
      <x:c r="E3951" s="1"/>
      <x:c r="F3951" s="1"/>
      <x:c r="G3951" s="1"/>
      <x:c r="H3951" s="1"/>
      <x:c r="I3951" s="53">
        <x:f t="shared" si="734"/>
        <x:v>5</x:v>
      </x:c>
      <x:c r="J3951" s="53">
        <x:f t="shared" si="735"/>
        <x:v>20</x:v>
      </x:c>
      <x:c r="K3951" s="53">
        <x:f t="shared" si="736"/>
        <x:v>30</x:v>
      </x:c>
      <x:c r="L3951" s="53">
        <x:f t="shared" si="737"/>
        <x:v>55</x:v>
      </x:c>
      <x:c r="M3951" s="54">
        <x:f t="shared" si="738"/>
        <x:v>3667.5774001838863</x:v>
      </x:c>
      <x:c r="N3951" s="54">
        <x:f t="shared" si="739"/>
        <x:v>2.0469287501276989</x:v>
      </x:c>
      <x:c r="O3951" s="55">
        <x:f t="shared" si="740"/>
        <x:v>166880</x:v>
      </x:c>
      <x:c r="P3951" s="55">
        <x:f t="shared" si="741"/>
        <x:v>39600</x:v>
      </x:c>
      <x:c r="Q3951" s="55">
        <x:f t="shared" si="742"/>
        <x:v>76173.218753192472</x:v>
      </x:c>
      <x:c r="R3951" s="55">
        <x:f t="shared" si="743"/>
        <x:v>31106.781246807528</x:v>
      </x:c>
      <x:c r="S3951" s="1" t="str">
        <x:f t="shared" si="744"/>
        <x:v>YES</x:v>
      </x:c>
      <x:c r="T3951" s="1">
        <x:f t="shared" si="745"/>
        <x:v>31106.781246807528</x:v>
      </x:c>
    </x:row>
    <x:row r="3952">
      <x:c r="A3952" s="1"/>
      <x:c r="B3952" s="1"/>
      <x:c r="C3952" s="1"/>
      <x:c r="D3952" s="1"/>
      <x:c r="E3952" s="1"/>
      <x:c r="F3952" s="1"/>
      <x:c r="G3952" s="1"/>
      <x:c r="H3952" s="1"/>
      <x:c r="I3952" s="53">
        <x:f t="shared" si="734"/>
        <x:v>6</x:v>
      </x:c>
      <x:c r="J3952" s="53">
        <x:f t="shared" si="735"/>
        <x:v>0</x:v>
      </x:c>
      <x:c r="K3952" s="53">
        <x:f t="shared" si="736"/>
        <x:v>0</x:v>
      </x:c>
      <x:c r="L3952" s="53">
        <x:f t="shared" si="737"/>
        <x:v>6</x:v>
      </x:c>
      <x:c r="M3952" s="54">
        <x:f t="shared" si="738"/>
        <x:v>956.64294000000041</x:v>
      </x:c>
      <x:c r="N3952" s="54">
        <x:f t="shared" si="739"/>
        <x:v>0.16433537500000028</x:v>
      </x:c>
      <x:c r="O3952" s="55">
        <x:f t="shared" si="740"/>
        <x:v>52800</x:v>
      </x:c>
      <x:c r="P3952" s="55">
        <x:f t="shared" si="741"/>
        <x:v>5280</x:v>
      </x:c>
      <x:c r="Q3952" s="55">
        <x:f t="shared" si="742"/>
        <x:v>29108.384375000009</x:v>
      </x:c>
      <x:c r="R3952" s="55">
        <x:f t="shared" si="743"/>
        <x:v>-1588.3843750000087</x:v>
      </x:c>
      <x:c r="S3952" s="1" t="str">
        <x:f t="shared" si="744"/>
        <x:v>YES</x:v>
      </x:c>
      <x:c r="T3952" s="1">
        <x:f t="shared" si="745"/>
        <x:v>-1588.3843750000087</x:v>
      </x:c>
    </x:row>
    <x:row r="3953">
      <x:c r="A3953" s="1"/>
      <x:c r="B3953" s="1"/>
      <x:c r="C3953" s="1"/>
      <x:c r="D3953" s="1"/>
      <x:c r="E3953" s="1"/>
      <x:c r="F3953" s="1"/>
      <x:c r="G3953" s="1"/>
      <x:c r="H3953" s="1"/>
      <x:c r="I3953" s="53">
        <x:f t="shared" si="734"/>
        <x:v>6</x:v>
      </x:c>
      <x:c r="J3953" s="53">
        <x:f t="shared" si="735"/>
        <x:v>0</x:v>
      </x:c>
      <x:c r="K3953" s="53">
        <x:f t="shared" si="736"/>
        <x:v>1</x:v>
      </x:c>
      <x:c r="L3953" s="53">
        <x:f t="shared" si="737"/>
        <x:v>7</x:v>
      </x:c>
      <x:c r="M3953" s="54">
        <x:f t="shared" si="738"/>
        <x:v>1002.2054400000004</x:v>
      </x:c>
      <x:c r="N3953" s="54">
        <x:f t="shared" si="739"/>
        <x:v>0.19597600000000029</x:v>
      </x:c>
      <x:c r="O3953" s="55">
        <x:f t="shared" si="740"/>
        <x:v>55500</x:v>
      </x:c>
      <x:c r="P3953" s="55">
        <x:f t="shared" si="741"/>
        <x:v>6160</x:v>
      </x:c>
      <x:c r="Q3953" s="55">
        <x:f t="shared" si="742"/>
        <x:v>29899.400000000009</x:v>
      </x:c>
      <x:c r="R3953" s="55">
        <x:f t="shared" si="743"/>
        <x:v>-559.40000000000873</x:v>
      </x:c>
      <x:c r="S3953" s="1" t="str">
        <x:f t="shared" si="744"/>
        <x:v>YES</x:v>
      </x:c>
      <x:c r="T3953" s="1">
        <x:f t="shared" si="745"/>
        <x:v>-559.40000000000873</x:v>
      </x:c>
    </x:row>
    <x:row r="3954">
      <x:c r="A3954" s="1"/>
      <x:c r="B3954" s="1"/>
      <x:c r="C3954" s="1"/>
      <x:c r="D3954" s="1"/>
      <x:c r="E3954" s="1"/>
      <x:c r="F3954" s="1"/>
      <x:c r="G3954" s="1"/>
      <x:c r="H3954" s="1"/>
      <x:c r="I3954" s="53">
        <x:f t="shared" si="734"/>
        <x:v>6</x:v>
      </x:c>
      <x:c r="J3954" s="53">
        <x:f t="shared" si="735"/>
        <x:v>0</x:v>
      </x:c>
      <x:c r="K3954" s="53">
        <x:f t="shared" si="736"/>
        <x:v>2</x:v>
      </x:c>
      <x:c r="L3954" s="53">
        <x:f t="shared" si="737"/>
        <x:v>8</x:v>
      </x:c>
      <x:c r="M3954" s="54">
        <x:f t="shared" si="738"/>
        <x:v>1048.9070025000003</x:v>
      </x:c>
      <x:c r="N3954" s="54">
        <x:f t="shared" si="739"/>
        <x:v>0.22840764062500021</x:v>
      </x:c>
      <x:c r="O3954" s="55">
        <x:f t="shared" si="740"/>
        <x:v>58200</x:v>
      </x:c>
      <x:c r="P3954" s="55">
        <x:f t="shared" si="741"/>
        <x:v>7040</x:v>
      </x:c>
      <x:c r="Q3954" s="55">
        <x:f t="shared" si="742"/>
        <x:v>30710.191015625005</x:v>
      </x:c>
      <x:c r="R3954" s="55">
        <x:f t="shared" si="743"/>
        <x:v>449.80898437499491</x:v>
      </x:c>
      <x:c r="S3954" s="1" t="str">
        <x:f t="shared" si="744"/>
        <x:v>YES</x:v>
      </x:c>
      <x:c r="T3954" s="1">
        <x:f t="shared" si="745"/>
        <x:v>449.80898437499491</x:v>
      </x:c>
    </x:row>
    <x:row r="3955">
      <x:c r="A3955" s="1"/>
      <x:c r="B3955" s="1"/>
      <x:c r="C3955" s="1"/>
      <x:c r="D3955" s="1"/>
      <x:c r="E3955" s="1"/>
      <x:c r="F3955" s="1"/>
      <x:c r="G3955" s="1"/>
      <x:c r="H3955" s="1"/>
      <x:c r="I3955" s="53">
        <x:f t="shared" si="734"/>
        <x:v>6</x:v>
      </x:c>
      <x:c r="J3955" s="53">
        <x:f t="shared" si="735"/>
        <x:v>0</x:v>
      </x:c>
      <x:c r="K3955" s="53">
        <x:f t="shared" si="736"/>
        <x:v>3</x:v>
      </x:c>
      <x:c r="L3955" s="53">
        <x:f t="shared" si="737"/>
        <x:v>9</x:v>
      </x:c>
      <x:c r="M3955" s="54">
        <x:f t="shared" si="738"/>
        <x:v>1096.7689849218755</x:v>
      </x:c>
      <x:c r="N3955" s="54">
        <x:f t="shared" si="739"/>
        <x:v>0.26164512841796905</x:v>
      </x:c>
      <x:c r="O3955" s="55">
        <x:f t="shared" si="740"/>
        <x:v>60900</x:v>
      </x:c>
      <x:c r="P3955" s="55">
        <x:f t="shared" si="741"/>
        <x:v>7920</x:v>
      </x:c>
      <x:c r="Q3955" s="55">
        <x:f t="shared" si="742"/>
        <x:v>31541.128210449227</x:v>
      </x:c>
      <x:c r="R3955" s="55">
        <x:f t="shared" si="743"/>
        <x:v>1438.8717895507725</x:v>
      </x:c>
      <x:c r="S3955" s="1" t="str">
        <x:f t="shared" si="744"/>
        <x:v>YES</x:v>
      </x:c>
      <x:c r="T3955" s="1">
        <x:f t="shared" si="745"/>
        <x:v>1438.8717895507725</x:v>
      </x:c>
    </x:row>
    <x:row r="3956">
      <x:c r="A3956" s="1"/>
      <x:c r="B3956" s="1"/>
      <x:c r="C3956" s="1"/>
      <x:c r="D3956" s="1"/>
      <x:c r="E3956" s="1"/>
      <x:c r="F3956" s="1"/>
      <x:c r="G3956" s="1"/>
      <x:c r="H3956" s="1"/>
      <x:c r="I3956" s="53">
        <x:f t="shared" si="734"/>
        <x:v>6</x:v>
      </x:c>
      <x:c r="J3956" s="53">
        <x:f t="shared" si="735"/>
        <x:v>0</x:v>
      </x:c>
      <x:c r="K3956" s="53">
        <x:f t="shared" si="736"/>
        <x:v>4</x:v>
      </x:c>
      <x:c r="L3956" s="53">
        <x:f t="shared" si="737"/>
        <x:v>10</x:v>
      </x:c>
      <x:c r="M3956" s="54">
        <x:f t="shared" si="738"/>
        <x:v>1145.8131006445317</x:v>
      </x:c>
      <x:c r="N3956" s="54">
        <x:f t="shared" si="739"/>
        <x:v>0.29570354211425809</x:v>
      </x:c>
      <x:c r="O3956" s="55">
        <x:f t="shared" si="740"/>
        <x:v>63600</x:v>
      </x:c>
      <x:c r="P3956" s="55">
        <x:f t="shared" si="741"/>
        <x:v>8800</x:v>
      </x:c>
      <x:c r="Q3956" s="55">
        <x:f t="shared" si="742"/>
        <x:v>32392.588552856454</x:v>
      </x:c>
      <x:c r="R3956" s="55">
        <x:f t="shared" si="743"/>
        <x:v>2407.411447143546</x:v>
      </x:c>
      <x:c r="S3956" s="1" t="str">
        <x:f t="shared" si="744"/>
        <x:v>YES</x:v>
      </x:c>
      <x:c r="T3956" s="1">
        <x:f t="shared" si="745"/>
        <x:v>2407.411447143546</x:v>
      </x:c>
    </x:row>
    <x:row r="3957">
      <x:c r="A3957" s="1"/>
      <x:c r="B3957" s="1"/>
      <x:c r="C3957" s="1"/>
      <x:c r="D3957" s="1"/>
      <x:c r="E3957" s="1"/>
      <x:c r="F3957" s="1"/>
      <x:c r="G3957" s="1"/>
      <x:c r="H3957" s="1"/>
      <x:c r="I3957" s="53">
        <x:f t="shared" si="734"/>
        <x:v>6</x:v>
      </x:c>
      <x:c r="J3957" s="53">
        <x:f t="shared" si="735"/>
        <x:v>0</x:v>
      </x:c>
      <x:c r="K3957" s="53">
        <x:f t="shared" si="736"/>
        <x:v>5</x:v>
      </x:c>
      <x:c r="L3957" s="53">
        <x:f t="shared" si="737"/>
        <x:v>11</x:v>
      </x:c>
      <x:c r="M3957" s="54">
        <x:f t="shared" si="738"/>
        <x:v>1196.0614245657353</x:v>
      </x:c>
      <x:c r="N3957" s="54">
        <x:f t="shared" si="739"/>
        <x:v>0.33059821150398283</x:v>
      </x:c>
      <x:c r="O3957" s="55">
        <x:f t="shared" si="740"/>
        <x:v>66300</x:v>
      </x:c>
      <x:c r="P3957" s="55">
        <x:f t="shared" si="741"/>
        <x:v>9680</x:v>
      </x:c>
      <x:c r="Q3957" s="55">
        <x:f t="shared" si="742"/>
        <x:v>33264.955287599572</x:v>
      </x:c>
      <x:c r="R3957" s="55">
        <x:f t="shared" si="743"/>
        <x:v>3355.0447124004277</x:v>
      </x:c>
      <x:c r="S3957" s="1" t="str">
        <x:f t="shared" si="744"/>
        <x:v>YES</x:v>
      </x:c>
      <x:c r="T3957" s="1">
        <x:f t="shared" si="745"/>
        <x:v>3355.0447124004277</x:v>
      </x:c>
    </x:row>
    <x:row r="3958">
      <x:c r="A3958" s="1"/>
      <x:c r="B3958" s="1"/>
      <x:c r="C3958" s="1"/>
      <x:c r="D3958" s="1"/>
      <x:c r="E3958" s="1"/>
      <x:c r="F3958" s="1"/>
      <x:c r="G3958" s="1"/>
      <x:c r="H3958" s="1"/>
      <x:c r="I3958" s="53">
        <x:f t="shared" si="734"/>
        <x:v>6</x:v>
      </x:c>
      <x:c r="J3958" s="53">
        <x:f t="shared" si="735"/>
        <x:v>0</x:v>
      </x:c>
      <x:c r="K3958" s="53">
        <x:f t="shared" si="736"/>
        <x:v>6</x:v>
      </x:c>
      <x:c r="L3958" s="53">
        <x:f t="shared" si="737"/>
        <x:v>12</x:v>
      </x:c>
      <x:c r="M3958" s="54">
        <x:f t="shared" si="738"/>
        <x:v>1247.5363987473684</x:v>
      </x:c>
      <x:c r="N3958" s="54">
        <x:f t="shared" si="739"/>
        <x:v>0.36634472135233914</x:v>
      </x:c>
      <x:c r="O3958" s="55">
        <x:f t="shared" si="740"/>
        <x:v>69000</x:v>
      </x:c>
      <x:c r="P3958" s="55">
        <x:f t="shared" si="741"/>
        <x:v>10560</x:v>
      </x:c>
      <x:c r="Q3958" s="55">
        <x:f t="shared" si="742"/>
        <x:v>34158.618033808481</x:v>
      </x:c>
      <x:c r="R3958" s="55">
        <x:f t="shared" si="743"/>
        <x:v>4281.3819661915186</x:v>
      </x:c>
      <x:c r="S3958" s="1" t="str">
        <x:f t="shared" si="744"/>
        <x:v>YES</x:v>
      </x:c>
      <x:c r="T3958" s="1">
        <x:f t="shared" si="745"/>
        <x:v>4281.3819661915186</x:v>
      </x:c>
    </x:row>
    <x:row r="3959">
      <x:c r="A3959" s="1"/>
      <x:c r="B3959" s="1"/>
      <x:c r="C3959" s="1"/>
      <x:c r="D3959" s="1"/>
      <x:c r="E3959" s="1"/>
      <x:c r="F3959" s="1"/>
      <x:c r="G3959" s="1"/>
      <x:c r="H3959" s="1"/>
      <x:c r="I3959" s="53">
        <x:f t="shared" si="734"/>
        <x:v>6</x:v>
      </x:c>
      <x:c r="J3959" s="53">
        <x:f t="shared" si="735"/>
        <x:v>0</x:v>
      </x:c>
      <x:c r="K3959" s="53">
        <x:f t="shared" si="736"/>
        <x:v>7</x:v>
      </x:c>
      <x:c r="L3959" s="53">
        <x:f t="shared" si="737"/>
        <x:v>13</x:v>
      </x:c>
      <x:c r="M3959" s="54">
        <x:f t="shared" si="738"/>
        <x:v>1300.2608381453285</x:v>
      </x:c>
      <x:c r="N3959" s="54">
        <x:f t="shared" si="739"/>
        <x:v>0.40295891537870038</x:v>
      </x:c>
      <x:c r="O3959" s="55">
        <x:f t="shared" si="740"/>
        <x:v>71700</x:v>
      </x:c>
      <x:c r="P3959" s="55">
        <x:f t="shared" si="741"/>
        <x:v>11440</x:v>
      </x:c>
      <x:c r="Q3959" s="55">
        <x:f t="shared" si="742"/>
        <x:v>35073.972884467512</x:v>
      </x:c>
      <x:c r="R3959" s="55">
        <x:f t="shared" si="743"/>
        <x:v>5186.0271155324881</x:v>
      </x:c>
      <x:c r="S3959" s="1" t="str">
        <x:f t="shared" si="744"/>
        <x:v>YES</x:v>
      </x:c>
      <x:c r="T3959" s="1">
        <x:f t="shared" si="745"/>
        <x:v>5186.0271155324881</x:v>
      </x:c>
    </x:row>
    <x:row r="3960">
      <x:c r="A3960" s="1"/>
      <x:c r="B3960" s="1"/>
      <x:c r="C3960" s="1"/>
      <x:c r="D3960" s="1"/>
      <x:c r="E3960" s="1"/>
      <x:c r="F3960" s="1"/>
      <x:c r="G3960" s="1"/>
      <x:c r="H3960" s="1"/>
      <x:c r="I3960" s="53">
        <x:f t="shared" si="734"/>
        <x:v>6</x:v>
      </x:c>
      <x:c r="J3960" s="53">
        <x:f t="shared" si="735"/>
        <x:v>0</x:v>
      </x:c>
      <x:c r="K3960" s="53">
        <x:f t="shared" si="736"/>
        <x:v>8</x:v>
      </x:c>
      <x:c r="L3960" s="53">
        <x:f t="shared" si="737"/>
        <x:v>14</x:v>
      </x:c>
      <x:c r="M3960" s="54">
        <x:f t="shared" si="738"/>
        <x:v>1354.2579364253088</x:v>
      </x:c>
      <x:c r="N3960" s="54">
        <x:f t="shared" si="739"/>
        <x:v>0.44045690029535334</x:v>
      </x:c>
      <x:c r="O3960" s="55">
        <x:f t="shared" si="740"/>
        <x:v>74400</x:v>
      </x:c>
      <x:c r="P3960" s="55">
        <x:f t="shared" si="741"/>
        <x:v>12320</x:v>
      </x:c>
      <x:c r="Q3960" s="55">
        <x:f t="shared" si="742"/>
        <x:v>36011.422507383832</x:v>
      </x:c>
      <x:c r="R3960" s="55">
        <x:f t="shared" si="743"/>
        <x:v>6068.5774926161685</x:v>
      </x:c>
      <x:c r="S3960" s="1" t="str">
        <x:f t="shared" si="744"/>
        <x:v>YES</x:v>
      </x:c>
      <x:c r="T3960" s="1">
        <x:f t="shared" si="745"/>
        <x:v>6068.5774926161685</x:v>
      </x:c>
    </x:row>
    <x:row r="3961">
      <x:c r="A3961" s="1"/>
      <x:c r="B3961" s="1"/>
      <x:c r="C3961" s="1"/>
      <x:c r="D3961" s="1"/>
      <x:c r="E3961" s="1"/>
      <x:c r="F3961" s="1"/>
      <x:c r="G3961" s="1"/>
      <x:c r="H3961" s="1"/>
      <x:c r="I3961" s="53">
        <x:f t="shared" si="734"/>
        <x:v>6</x:v>
      </x:c>
      <x:c r="J3961" s="53">
        <x:f t="shared" si="735"/>
        <x:v>0</x:v>
      </x:c>
      <x:c r="K3961" s="53">
        <x:f t="shared" si="736"/>
        <x:v>9</x:v>
      </x:c>
      <x:c r="L3961" s="53">
        <x:f t="shared" si="737"/>
        <x:v>15</x:v>
      </x:c>
      <x:c r="M3961" s="54">
        <x:f t="shared" si="738"/>
        <x:v>1409.5512718657033</x:v>
      </x:c>
      <x:c r="N3961" s="54">
        <x:f t="shared" si="739"/>
        <x:v>0.47885504990673838</x:v>
      </x:c>
      <x:c r="O3961" s="55">
        <x:f t="shared" si="740"/>
        <x:v>77100</x:v>
      </x:c>
      <x:c r="P3961" s="55">
        <x:f t="shared" si="741"/>
        <x:v>13200</x:v>
      </x:c>
      <x:c r="Q3961" s="55">
        <x:f t="shared" si="742"/>
        <x:v>36971.376247668457</x:v>
      </x:c>
      <x:c r="R3961" s="55">
        <x:f t="shared" si="743"/>
        <x:v>6928.6237523315431</x:v>
      </x:c>
      <x:c r="S3961" s="1" t="str">
        <x:f t="shared" si="744"/>
        <x:v>YES</x:v>
      </x:c>
      <x:c r="T3961" s="1">
        <x:f t="shared" si="745"/>
        <x:v>6928.6237523315431</x:v>
      </x:c>
    </x:row>
    <x:row r="3962">
      <x:c r="A3962" s="1"/>
      <x:c r="B3962" s="1"/>
      <x:c r="C3962" s="1"/>
      <x:c r="D3962" s="1"/>
      <x:c r="E3962" s="1"/>
      <x:c r="F3962" s="1"/>
      <x:c r="G3962" s="1"/>
      <x:c r="H3962" s="1"/>
      <x:c r="I3962" s="53">
        <x:f t="shared" si="734"/>
        <x:v>6</x:v>
      </x:c>
      <x:c r="J3962" s="53">
        <x:f t="shared" si="735"/>
        <x:v>0</x:v>
      </x:c>
      <x:c r="K3962" s="53">
        <x:f t="shared" si="736"/>
        <x:v>10</x:v>
      </x:c>
      <x:c r="L3962" s="53">
        <x:f t="shared" si="737"/>
        <x:v>16</x:v>
      </x:c>
      <x:c r="M3962" s="54">
        <x:f t="shared" si="738"/>
        <x:v>1466.1648133489161</x:v>
      </x:c>
      <x:c r="N3962" s="54">
        <x:f t="shared" si="739"/>
        <x:v>0.51817000927008061</x:v>
      </x:c>
      <x:c r="O3962" s="55">
        <x:f t="shared" si="740"/>
        <x:v>79800</x:v>
      </x:c>
      <x:c r="P3962" s="55">
        <x:f t="shared" si="741"/>
        <x:v>14080</x:v>
      </x:c>
      <x:c r="Q3962" s="55">
        <x:f t="shared" si="742"/>
        <x:v>37954.250231752012</x:v>
      </x:c>
      <x:c r="R3962" s="55">
        <x:f t="shared" si="743"/>
        <x:v>7765.749768247988</x:v>
      </x:c>
      <x:c r="S3962" s="1" t="str">
        <x:f t="shared" si="744"/>
        <x:v>YES</x:v>
      </x:c>
      <x:c r="T3962" s="1">
        <x:f t="shared" si="745"/>
        <x:v>7765.749768247988</x:v>
      </x:c>
    </x:row>
    <x:row r="3963">
      <x:c r="A3963" s="1"/>
      <x:c r="B3963" s="1"/>
      <x:c r="C3963" s="1"/>
      <x:c r="D3963" s="1"/>
      <x:c r="E3963" s="1"/>
      <x:c r="F3963" s="1"/>
      <x:c r="G3963" s="1"/>
      <x:c r="H3963" s="1"/>
      <x:c r="I3963" s="53">
        <x:f t="shared" si="734"/>
        <x:v>6</x:v>
      </x:c>
      <x:c r="J3963" s="53">
        <x:f t="shared" si="735"/>
        <x:v>0</x:v>
      </x:c>
      <x:c r="K3963" s="53">
        <x:f t="shared" si="736"/>
        <x:v>11</x:v>
      </x:c>
      <x:c r="L3963" s="53">
        <x:f t="shared" si="737"/>
        <x:v>17</x:v>
      </x:c>
      <x:c r="M3963" s="54">
        <x:f t="shared" si="738"/>
        <x:v>1524.122926442355</x:v>
      </x:c>
      <x:c r="N3963" s="54">
        <x:f t="shared" si="739"/>
        <x:v>0.55841869891830209</x:v>
      </x:c>
      <x:c r="O3963" s="55">
        <x:f t="shared" si="740"/>
        <x:v>82500</x:v>
      </x:c>
      <x:c r="P3963" s="55">
        <x:f t="shared" si="741"/>
        <x:v>14960</x:v>
      </x:c>
      <x:c r="Q3963" s="55">
        <x:f t="shared" si="742"/>
        <x:v>38960.467472957549</x:v>
      </x:c>
      <x:c r="R3963" s="55">
        <x:f t="shared" si="743"/>
        <x:v>8579.532527042451</x:v>
      </x:c>
      <x:c r="S3963" s="1" t="str">
        <x:f t="shared" si="744"/>
        <x:v>YES</x:v>
      </x:c>
      <x:c r="T3963" s="1">
        <x:f t="shared" si="745"/>
        <x:v>8579.532527042451</x:v>
      </x:c>
    </x:row>
    <x:row r="3964">
      <x:c r="A3964" s="1"/>
      <x:c r="B3964" s="1"/>
      <x:c r="C3964" s="1"/>
      <x:c r="D3964" s="1"/>
      <x:c r="E3964" s="1"/>
      <x:c r="F3964" s="1"/>
      <x:c r="G3964" s="1"/>
      <x:c r="H3964" s="1"/>
      <x:c r="I3964" s="53">
        <x:f t="shared" si="734"/>
        <x:v>6</x:v>
      </x:c>
      <x:c r="J3964" s="53">
        <x:f t="shared" si="735"/>
        <x:v>0</x:v>
      </x:c>
      <x:c r="K3964" s="53">
        <x:f t="shared" si="736"/>
        <x:v>12</x:v>
      </x:c>
      <x:c r="L3964" s="53">
        <x:f t="shared" si="737"/>
        <x:v>18</x:v>
      </x:c>
      <x:c r="M3964" s="54">
        <x:f t="shared" si="738"/>
        <x:v>1583.4503795704195</x:v>
      </x:c>
      <x:c r="N3964" s="54">
        <x:f t="shared" si="739"/>
        <x:v>0.59961831914612462</x:v>
      </x:c>
      <x:c r="O3964" s="55">
        <x:f t="shared" si="740"/>
        <x:v>85200</x:v>
      </x:c>
      <x:c r="P3964" s="55">
        <x:f t="shared" si="741"/>
        <x:v>15840</x:v>
      </x:c>
      <x:c r="Q3964" s="55">
        <x:f t="shared" si="742"/>
        <x:v>39990.457978653118</x:v>
      </x:c>
      <x:c r="R3964" s="55">
        <x:f t="shared" si="743"/>
        <x:v>9369.5420213468824</x:v>
      </x:c>
      <x:c r="S3964" s="1" t="str">
        <x:f t="shared" si="744"/>
        <x:v>YES</x:v>
      </x:c>
      <x:c r="T3964" s="1">
        <x:f t="shared" si="745"/>
        <x:v>9369.5420213468824</x:v>
      </x:c>
    </x:row>
    <x:row r="3965">
      <x:c r="A3965" s="1"/>
      <x:c r="B3965" s="1"/>
      <x:c r="C3965" s="1"/>
      <x:c r="D3965" s="1"/>
      <x:c r="E3965" s="1"/>
      <x:c r="F3965" s="1"/>
      <x:c r="G3965" s="1"/>
      <x:c r="H3965" s="1"/>
      <x:c r="I3965" s="53">
        <x:f t="shared" si="734"/>
        <x:v>6</x:v>
      </x:c>
      <x:c r="J3965" s="53">
        <x:f t="shared" si="735"/>
        <x:v>0</x:v>
      </x:c>
      <x:c r="K3965" s="53">
        <x:f t="shared" si="736"/>
        <x:v>13</x:v>
      </x:c>
      <x:c r="L3965" s="53">
        <x:f t="shared" si="737"/>
        <x:v>19</x:v>
      </x:c>
      <x:c r="M3965" s="54">
        <x:f t="shared" si="738"/>
        <x:v>1644.1723502788038</x:v>
      </x:c>
      <x:c r="N3965" s="54">
        <x:f t="shared" si="739"/>
        <x:v>0.64178635436028042</x:v>
      </x:c>
      <x:c r="O3965" s="55">
        <x:f t="shared" si="740"/>
        <x:v>87900</x:v>
      </x:c>
      <x:c r="P3965" s="55">
        <x:f t="shared" si="741"/>
        <x:v>16720</x:v>
      </x:c>
      <x:c r="Q3965" s="55">
        <x:f t="shared" si="742"/>
        <x:v>41044.65885900701</x:v>
      </x:c>
      <x:c r="R3965" s="55">
        <x:f t="shared" si="743"/>
        <x:v>10135.34114099299</x:v>
      </x:c>
      <x:c r="S3965" s="1" t="str">
        <x:f t="shared" si="744"/>
        <x:v>YES</x:v>
      </x:c>
      <x:c r="T3965" s="1">
        <x:f t="shared" si="745"/>
        <x:v>10135.34114099299</x:v>
      </x:c>
    </x:row>
    <x:row r="3966">
      <x:c r="A3966" s="1"/>
      <x:c r="B3966" s="1"/>
      <x:c r="C3966" s="1"/>
      <x:c r="D3966" s="1"/>
      <x:c r="E3966" s="1"/>
      <x:c r="F3966" s="1"/>
      <x:c r="G3966" s="1"/>
      <x:c r="H3966" s="1"/>
      <x:c r="I3966" s="53">
        <x:f t="shared" si="734"/>
        <x:v>6</x:v>
      </x:c>
      <x:c r="J3966" s="53">
        <x:f t="shared" si="735"/>
        <x:v>0</x:v>
      </x:c>
      <x:c r="K3966" s="53">
        <x:f t="shared" si="736"/>
        <x:v>14</x:v>
      </x:c>
      <x:c r="L3966" s="53">
        <x:f t="shared" si="737"/>
        <x:v>20</x:v>
      </x:c>
      <x:c r="M3966" s="54">
        <x:f t="shared" si="738"/>
        <x:v>1706.3144315924651</x:v>
      </x:c>
      <x:c r="N3966" s="54">
        <x:f t="shared" si="739"/>
        <x:v>0.68494057749476744</x:v>
      </x:c>
      <x:c r="O3966" s="55">
        <x:f t="shared" si="740"/>
        <x:v>90600</x:v>
      </x:c>
      <x:c r="P3966" s="55">
        <x:f t="shared" si="741"/>
        <x:v>17600</x:v>
      </x:c>
      <x:c r="Q3966" s="55">
        <x:f t="shared" si="742"/>
        <x:v>42123.514437369187</x:v>
      </x:c>
      <x:c r="R3966" s="55">
        <x:f t="shared" si="743"/>
        <x:v>10876.485562630813</x:v>
      </x:c>
      <x:c r="S3966" s="1" t="str">
        <x:f t="shared" si="744"/>
        <x:v>YES</x:v>
      </x:c>
      <x:c r="T3966" s="1">
        <x:f t="shared" si="745"/>
        <x:v>10876.485562630813</x:v>
      </x:c>
    </x:row>
    <x:row r="3967">
      <x:c r="A3967" s="1"/>
      <x:c r="B3967" s="1"/>
      <x:c r="C3967" s="1"/>
      <x:c r="D3967" s="1"/>
      <x:c r="E3967" s="1"/>
      <x:c r="F3967" s="1"/>
      <x:c r="G3967" s="1"/>
      <x:c r="H3967" s="1"/>
      <x:c r="I3967" s="53">
        <x:f t="shared" si="734"/>
        <x:v>6</x:v>
      </x:c>
      <x:c r="J3967" s="53">
        <x:f t="shared" si="735"/>
        <x:v>0</x:v>
      </x:c>
      <x:c r="K3967" s="53">
        <x:f t="shared" si="736"/>
        <x:v>15</x:v>
      </x:c>
      <x:c r="L3967" s="53">
        <x:f t="shared" si="737"/>
        <x:v>21</x:v>
      </x:c>
      <x:c r="M3967" s="54">
        <x:f t="shared" si="738"/>
        <x:v>1769.9026384686115</x:v>
      </x:c>
      <x:c r="N3967" s="54">
        <x:f t="shared" si="739"/>
        <x:v>0.72909905449209134</x:v>
      </x:c>
      <x:c r="O3967" s="55">
        <x:f t="shared" si="740"/>
        <x:v>93300</x:v>
      </x:c>
      <x:c r="P3967" s="55">
        <x:f t="shared" si="741"/>
        <x:v>18480</x:v>
      </x:c>
      <x:c r="Q3967" s="55">
        <x:f t="shared" si="742"/>
        <x:v>43227.476362302281</x:v>
      </x:c>
      <x:c r="R3967" s="55">
        <x:f t="shared" si="743"/>
        <x:v>11592.523637697719</x:v>
      </x:c>
      <x:c r="S3967" s="1" t="str">
        <x:f t="shared" si="744"/>
        <x:v>YES</x:v>
      </x:c>
      <x:c r="T3967" s="1">
        <x:f t="shared" si="745"/>
        <x:v>11592.523637697719</x:v>
      </x:c>
    </x:row>
    <x:row r="3968">
      <x:c r="A3968" s="1"/>
      <x:c r="B3968" s="1"/>
      <x:c r="C3968" s="1"/>
      <x:c r="D3968" s="1"/>
      <x:c r="E3968" s="1"/>
      <x:c r="F3968" s="1"/>
      <x:c r="G3968" s="1"/>
      <x:c r="H3968" s="1"/>
      <x:c r="I3968" s="53">
        <x:f t="shared" si="734"/>
        <x:v>6</x:v>
      </x:c>
      <x:c r="J3968" s="53">
        <x:f t="shared" si="735"/>
        <x:v>0</x:v>
      </x:c>
      <x:c r="K3968" s="53">
        <x:f t="shared" si="736"/>
        <x:v>16</x:v>
      </x:c>
      <x:c r="L3968" s="53">
        <x:f t="shared" si="737"/>
        <x:v>22</x:v>
      </x:c>
      <x:c r="M3968" s="54">
        <x:f t="shared" si="738"/>
        <x:v>1834.9634143461005</x:v>
      </x:c>
      <x:c r="N3968" s="54">
        <x:f t="shared" si="739"/>
        <x:v>0.77428014885145868</x:v>
      </x:c>
      <x:c r="O3968" s="55">
        <x:f t="shared" si="740"/>
        <x:v>96000</x:v>
      </x:c>
      <x:c r="P3968" s="55">
        <x:f t="shared" si="741"/>
        <x:v>19360</x:v>
      </x:c>
      <x:c r="Q3968" s="55">
        <x:f t="shared" si="742"/>
        <x:v>44357.00372128647</x:v>
      </x:c>
      <x:c r="R3968" s="55">
        <x:f t="shared" si="743"/>
        <x:v>12282.99627871353</x:v>
      </x:c>
      <x:c r="S3968" s="1" t="str">
        <x:f t="shared" si="744"/>
        <x:v>YES</x:v>
      </x:c>
      <x:c r="T3968" s="1">
        <x:f t="shared" si="745"/>
        <x:v>12282.99627871353</x:v>
      </x:c>
    </x:row>
    <x:row r="3969">
      <x:c r="A3969" s="1"/>
      <x:c r="B3969" s="1"/>
      <x:c r="C3969" s="1"/>
      <x:c r="D3969" s="1"/>
      <x:c r="E3969" s="1"/>
      <x:c r="F3969" s="1"/>
      <x:c r="G3969" s="1"/>
      <x:c r="H3969" s="1"/>
      <x:c r="I3969" s="53">
        <x:f t="shared" si="734"/>
        <x:v>6</x:v>
      </x:c>
      <x:c r="J3969" s="53">
        <x:f t="shared" si="735"/>
        <x:v>0</x:v>
      </x:c>
      <x:c r="K3969" s="53">
        <x:f t="shared" si="736"/>
        <x:v>17</x:v>
      </x:c>
      <x:c r="L3969" s="53">
        <x:f t="shared" si="737"/>
        <x:v>23</x:v>
      </x:c>
      <x:c r="M3969" s="54">
        <x:f t="shared" si="738"/>
        <x:v>1901.5236377926408</x:v>
      </x:c>
      <x:c r="N3969" s="54">
        <x:f t="shared" si="739"/>
        <x:v>0.8205025262448894</x:v>
      </x:c>
      <x:c r="O3969" s="55">
        <x:f t="shared" si="740"/>
        <x:v>98700</x:v>
      </x:c>
      <x:c r="P3969" s="55">
        <x:f t="shared" si="741"/>
        <x:v>20240</x:v>
      </x:c>
      <x:c r="Q3969" s="55">
        <x:f t="shared" si="742"/>
        <x:v>45512.56315612224</x:v>
      </x:c>
      <x:c r="R3969" s="55">
        <x:f t="shared" si="743"/>
        <x:v>12947.43684387776</x:v>
      </x:c>
      <x:c r="S3969" s="1" t="str">
        <x:f t="shared" si="744"/>
        <x:v>YES</x:v>
      </x:c>
      <x:c r="T3969" s="1">
        <x:f t="shared" si="745"/>
        <x:v>12947.43684387776</x:v>
      </x:c>
    </x:row>
    <x:row r="3970">
      <x:c r="A3970" s="1"/>
      <x:c r="B3970" s="1"/>
      <x:c r="C3970" s="1"/>
      <x:c r="D3970" s="1"/>
      <x:c r="E3970" s="1"/>
      <x:c r="F3970" s="1"/>
      <x:c r="G3970" s="1"/>
      <x:c r="H3970" s="1"/>
      <x:c r="I3970" s="53">
        <x:f t="shared" si="734"/>
        <x:v>6</x:v>
      </x:c>
      <x:c r="J3970" s="53">
        <x:f t="shared" si="735"/>
        <x:v>0</x:v>
      </x:c>
      <x:c r="K3970" s="53">
        <x:f t="shared" si="736"/>
        <x:v>18</x:v>
      </x:c>
      <x:c r="L3970" s="53">
        <x:f t="shared" si="737"/>
        <x:v>24</x:v>
      </x:c>
      <x:c r="M3970" s="54">
        <x:f t="shared" si="738"/>
        <x:v>1969.6106292512281</x:v>
      </x:c>
      <x:c r="N3970" s="54">
        <x:f t="shared" si="739"/>
        <x:v>0.86778515920224175</x:v>
      </x:c>
      <x:c r="O3970" s="55">
        <x:f t="shared" si="740"/>
        <x:v>101400</x:v>
      </x:c>
      <x:c r="P3970" s="55">
        <x:f t="shared" si="741"/>
        <x:v>21120</x:v>
      </x:c>
      <x:c r="Q3970" s="55">
        <x:f t="shared" si="742"/>
        <x:v>46694.628980056048</x:v>
      </x:c>
      <x:c r="R3970" s="55">
        <x:f t="shared" si="743"/>
        <x:v>13585.371019943952</x:v>
      </x:c>
      <x:c r="S3970" s="1" t="str">
        <x:f t="shared" si="744"/>
        <x:v>YES</x:v>
      </x:c>
      <x:c r="T3970" s="1">
        <x:f t="shared" si="745"/>
        <x:v>13585.371019943952</x:v>
      </x:c>
    </x:row>
    <x:row r="3971">
      <x:c r="A3971" s="1"/>
      <x:c r="B3971" s="1"/>
      <x:c r="C3971" s="1"/>
      <x:c r="D3971" s="1"/>
      <x:c r="E3971" s="1"/>
      <x:c r="F3971" s="1"/>
      <x:c r="G3971" s="1"/>
      <x:c r="H3971" s="1"/>
      <x:c r="I3971" s="53">
        <x:f t="shared" si="734"/>
        <x:v>6</x:v>
      </x:c>
      <x:c r="J3971" s="53">
        <x:f t="shared" si="735"/>
        <x:v>0</x:v>
      </x:c>
      <x:c r="K3971" s="53">
        <x:f t="shared" si="736"/>
        <x:v>19</x:v>
      </x:c>
      <x:c r="L3971" s="53">
        <x:f t="shared" si="737"/>
        <x:v>25</x:v>
      </x:c>
      <x:c r="M3971" s="54">
        <x:f t="shared" si="738"/>
        <x:v>2039.25215788725</x:v>
      </x:c>
      <x:c r="N3971" s="54">
        <x:f t="shared" si="739"/>
        <x:v>0.91614733186614583</x:v>
      </x:c>
      <x:c r="O3971" s="55">
        <x:f t="shared" si="740"/>
        <x:v>104100</x:v>
      </x:c>
      <x:c r="P3971" s="55">
        <x:f t="shared" si="741"/>
        <x:v>22000</x:v>
      </x:c>
      <x:c r="Q3971" s="55">
        <x:f t="shared" si="742"/>
        <x:v>47903.683296653646</x:v>
      </x:c>
      <x:c r="R3971" s="55">
        <x:f t="shared" si="743"/>
        <x:v>14196.316703346354</x:v>
      </x:c>
      <x:c r="S3971" s="1" t="str">
        <x:f t="shared" si="744"/>
        <x:v>YES</x:v>
      </x:c>
      <x:c r="T3971" s="1">
        <x:f t="shared" si="745"/>
        <x:v>14196.316703346354</x:v>
      </x:c>
    </x:row>
    <x:row r="3972">
      <x:c r="A3972" s="1"/>
      <x:c r="B3972" s="1"/>
      <x:c r="C3972" s="1"/>
      <x:c r="D3972" s="1"/>
      <x:c r="E3972" s="1"/>
      <x:c r="F3972" s="1"/>
      <x:c r="G3972" s="1"/>
      <x:c r="H3972" s="1"/>
      <x:c r="I3972" s="53">
        <x:f t="shared" si="734"/>
        <x:v>6</x:v>
      </x:c>
      <x:c r="J3972" s="53">
        <x:f t="shared" si="735"/>
        <x:v>0</x:v>
      </x:c>
      <x:c r="K3972" s="53">
        <x:f t="shared" si="736"/>
        <x:v>20</x:v>
      </x:c>
      <x:c r="L3972" s="53">
        <x:f t="shared" si="737"/>
        <x:v>26</x:v>
      </x:c>
      <x:c r="M3972" s="54">
        <x:f t="shared" si="738"/>
        <x:v>2110.4764485377273</x:v>
      </x:c>
      <x:c r="N3972" s="54">
        <x:f t="shared" si="739"/>
        <x:v>0.96560864481786612</x:v>
      </x:c>
      <x:c r="O3972" s="55">
        <x:f t="shared" si="740"/>
        <x:v>106800</x:v>
      </x:c>
      <x:c r="P3972" s="55">
        <x:f t="shared" si="741"/>
        <x:v>22880</x:v>
      </x:c>
      <x:c r="Q3972" s="55">
        <x:f t="shared" si="742"/>
        <x:v>49140.216120446654</x:v>
      </x:c>
      <x:c r="R3972" s="55">
        <x:f t="shared" si="743"/>
        <x:v>14779.783879553346</x:v>
      </x:c>
      <x:c r="S3972" s="1" t="str">
        <x:f t="shared" si="744"/>
        <x:v>YES</x:v>
      </x:c>
      <x:c r="T3972" s="1">
        <x:f t="shared" si="745"/>
        <x:v>14779.783879553346</x:v>
      </x:c>
    </x:row>
    <x:row r="3973">
      <x:c r="A3973" s="1"/>
      <x:c r="B3973" s="1"/>
      <x:c r="C3973" s="1"/>
      <x:c r="D3973" s="1"/>
      <x:c r="E3973" s="1"/>
      <x:c r="F3973" s="1"/>
      <x:c r="G3973" s="1"/>
      <x:c r="H3973" s="1"/>
      <x:c r="I3973" s="53">
        <x:f t="shared" si="734"/>
        <x:v>6</x:v>
      </x:c>
      <x:c r="J3973" s="53">
        <x:f t="shared" si="735"/>
        <x:v>0</x:v>
      </x:c>
      <x:c r="K3973" s="53">
        <x:f t="shared" si="736"/>
        <x:v>21</x:v>
      </x:c>
      <x:c r="L3973" s="53">
        <x:f t="shared" si="737"/>
        <x:v>27</x:v>
      </x:c>
      <x:c r="M3973" s="54">
        <x:f t="shared" si="738"/>
        <x:v>2183.312188764171</x:v>
      </x:c>
      <x:c r="N3973" s="54">
        <x:f t="shared" si="739"/>
        <x:v>1.0161890199751187</x:v>
      </x:c>
      <x:c r="O3973" s="55">
        <x:f t="shared" si="740"/>
        <x:v>109500</x:v>
      </x:c>
      <x:c r="P3973" s="55">
        <x:f t="shared" si="741"/>
        <x:v>23760</x:v>
      </x:c>
      <x:c r="Q3973" s="55">
        <x:f t="shared" si="742"/>
        <x:v>50404.725499377964</x:v>
      </x:c>
      <x:c r="R3973" s="55">
        <x:f t="shared" si="743"/>
        <x:v>15335.274500622036</x:v>
      </x:c>
      <x:c r="S3973" s="1" t="str">
        <x:f t="shared" si="744"/>
        <x:v>YES</x:v>
      </x:c>
      <x:c r="T3973" s="1">
        <x:f t="shared" si="745"/>
        <x:v>15335.274500622036</x:v>
      </x:c>
    </x:row>
    <x:row r="3974">
      <x:c r="A3974" s="1"/>
      <x:c r="B3974" s="1"/>
      <x:c r="C3974" s="1"/>
      <x:c r="D3974" s="1"/>
      <x:c r="E3974" s="1"/>
      <x:c r="F3974" s="1"/>
      <x:c r="G3974" s="1"/>
      <x:c r="H3974" s="1"/>
      <x:c r="I3974" s="53">
        <x:f t="shared" si="734"/>
        <x:v>6</x:v>
      </x:c>
      <x:c r="J3974" s="53">
        <x:f t="shared" si="735"/>
        <x:v>0</x:v>
      </x:c>
      <x:c r="K3974" s="53">
        <x:f t="shared" si="736"/>
        <x:v>22</x:v>
      </x:c>
      <x:c r="L3974" s="53">
        <x:f t="shared" si="737"/>
        <x:v>28</x:v>
      </x:c>
      <x:c r="M3974" s="54">
        <x:f t="shared" si="738"/>
        <x:v>2257.788536010567</x:v>
      </x:c>
      <x:c r="N3974" s="54">
        <x:f t="shared" si="739"/>
        <x:v>1.0679087055628937</x:v>
      </x:c>
      <x:c r="O3974" s="55">
        <x:f t="shared" si="740"/>
        <x:v>112200</x:v>
      </x:c>
      <x:c r="P3974" s="55">
        <x:f t="shared" si="741"/>
        <x:v>24640</x:v>
      </x:c>
      <x:c r="Q3974" s="55">
        <x:f t="shared" si="742"/>
        <x:v>51697.717639072347</x:v>
      </x:c>
      <x:c r="R3974" s="55">
        <x:f t="shared" si="743"/>
        <x:v>15862.282360927653</x:v>
      </x:c>
      <x:c r="S3974" s="1" t="str">
        <x:f t="shared" si="744"/>
        <x:v>YES</x:v>
      </x:c>
      <x:c r="T3974" s="1">
        <x:f t="shared" si="745"/>
        <x:v>15862.282360927653</x:v>
      </x:c>
    </x:row>
    <x:row r="3975">
      <x:c r="A3975" s="1"/>
      <x:c r="B3975" s="1"/>
      <x:c r="C3975" s="1"/>
      <x:c r="D3975" s="1"/>
      <x:c r="E3975" s="1"/>
      <x:c r="F3975" s="1"/>
      <x:c r="G3975" s="1"/>
      <x:c r="H3975" s="1"/>
      <x:c r="I3975" s="53">
        <x:f t="shared" si="734"/>
        <x:v>6</x:v>
      </x:c>
      <x:c r="J3975" s="53">
        <x:f t="shared" si="735"/>
        <x:v>0</x:v>
      </x:c>
      <x:c r="K3975" s="53">
        <x:f t="shared" si="736"/>
        <x:v>23</x:v>
      </x:c>
      <x:c r="L3975" s="53">
        <x:f t="shared" si="737"/>
        <x:v>29</x:v>
      </x:c>
      <x:c r="M3975" s="54">
        <x:f t="shared" si="738"/>
        <x:v>2333.9351248680032</x:v>
      </x:c>
      <x:c r="N3975" s="54">
        <x:f t="shared" si="739"/>
        <x:v>1.1207882811583356</x:v>
      </x:c>
      <x:c r="O3975" s="55">
        <x:f t="shared" si="740"/>
        <x:v>114900</x:v>
      </x:c>
      <x:c r="P3975" s="55">
        <x:f t="shared" si="741"/>
        <x:v>25520</x:v>
      </x:c>
      <x:c r="Q3975" s="55">
        <x:f t="shared" si="742"/>
        <x:v>53019.707028958386</x:v>
      </x:c>
      <x:c r="R3975" s="55">
        <x:f t="shared" si="743"/>
        <x:v>16360.292971041614</x:v>
      </x:c>
      <x:c r="S3975" s="1" t="str">
        <x:f t="shared" si="744"/>
        <x:v>YES</x:v>
      </x:c>
      <x:c r="T3975" s="1">
        <x:f t="shared" si="745"/>
        <x:v>16360.292971041614</x:v>
      </x:c>
    </x:row>
    <x:row r="3976">
      <x:c r="A3976" s="1"/>
      <x:c r="B3976" s="1"/>
      <x:c r="C3976" s="1"/>
      <x:c r="D3976" s="1"/>
      <x:c r="E3976" s="1"/>
      <x:c r="F3976" s="1"/>
      <x:c r="G3976" s="1"/>
      <x:c r="H3976" s="1"/>
      <x:c r="I3976" s="53">
        <x:f t="shared" si="734"/>
        <x:v>6</x:v>
      </x:c>
      <x:c r="J3976" s="53">
        <x:f t="shared" si="735"/>
        <x:v>0</x:v>
      </x:c>
      <x:c r="K3976" s="53">
        <x:f t="shared" si="736"/>
        <x:v>24</x:v>
      </x:c>
      <x:c r="L3976" s="53">
        <x:f t="shared" si="737"/>
        <x:v>30</x:v>
      </x:c>
      <x:c r="M3976" s="54">
        <x:f t="shared" si="738"/>
        <x:v>2411.7820744474993</x:v>
      </x:c>
      <x:c r="N3976" s="54">
        <x:f t="shared" si="739"/>
        <x:v>1.1748486628107635</x:v>
      </x:c>
      <x:c r="O3976" s="55">
        <x:f t="shared" si="740"/>
        <x:v>117600</x:v>
      </x:c>
      <x:c r="P3976" s="55">
        <x:f t="shared" si="741"/>
        <x:v>26400</x:v>
      </x:c>
      <x:c r="Q3976" s="55">
        <x:f t="shared" si="742"/>
        <x:v>54371.216570269084</x:v>
      </x:c>
      <x:c r="R3976" s="55">
        <x:f t="shared" si="743"/>
        <x:v>16828.783429730916</x:v>
      </x:c>
      <x:c r="S3976" s="1" t="str">
        <x:f t="shared" si="744"/>
        <x:v>YES</x:v>
      </x:c>
      <x:c r="T3976" s="1">
        <x:f t="shared" si="745"/>
        <x:v>16828.783429730916</x:v>
      </x:c>
    </x:row>
    <x:row r="3977">
      <x:c r="A3977" s="1"/>
      <x:c r="B3977" s="1"/>
      <x:c r="C3977" s="1"/>
      <x:c r="D3977" s="1"/>
      <x:c r="E3977" s="1"/>
      <x:c r="F3977" s="1"/>
      <x:c r="G3977" s="1"/>
      <x:c r="H3977" s="1"/>
      <x:c r="I3977" s="53">
        <x:f t="shared" si="734"/>
        <x:v>6</x:v>
      </x:c>
      <x:c r="J3977" s="53">
        <x:f t="shared" si="735"/>
        <x:v>0</x:v>
      </x:c>
      <x:c r="K3977" s="53">
        <x:f t="shared" si="736"/>
        <x:v>25</x:v>
      </x:c>
      <x:c r="L3977" s="53">
        <x:f t="shared" si="737"/>
        <x:v>31</x:v>
      </x:c>
      <x:c r="M3977" s="54">
        <x:f t="shared" si="738"/>
        <x:v>2491.3599958625969</x:v>
      </x:c>
      <x:c r="N3977" s="54">
        <x:f t="shared" si="739"/>
        <x:v>1.2301111082379146</x:v>
      </x:c>
      <x:c r="O3977" s="55">
        <x:f t="shared" si="740"/>
        <x:v>120300</x:v>
      </x:c>
      <x:c r="P3977" s="55">
        <x:f t="shared" si="741"/>
        <x:v>27280</x:v>
      </x:c>
      <x:c r="Q3977" s="55">
        <x:f t="shared" si="742"/>
        <x:v>55752.777705947861</x:v>
      </x:c>
      <x:c r="R3977" s="55">
        <x:f t="shared" si="743"/>
        <x:v>17267.222294052139</x:v>
      </x:c>
      <x:c r="S3977" s="1" t="str">
        <x:f t="shared" si="744"/>
        <x:v>YES</x:v>
      </x:c>
      <x:c r="T3977" s="1">
        <x:f t="shared" si="745"/>
        <x:v>17267.222294052139</x:v>
      </x:c>
    </x:row>
    <x:row r="3978">
      <x:c r="A3978" s="1"/>
      <x:c r="B3978" s="1"/>
      <x:c r="C3978" s="1"/>
      <x:c r="D3978" s="1"/>
      <x:c r="E3978" s="1"/>
      <x:c r="F3978" s="1"/>
      <x:c r="G3978" s="1"/>
      <x:c r="H3978" s="1"/>
      <x:c r="I3978" s="53">
        <x:f t="shared" si="734"/>
        <x:v>6</x:v>
      </x:c>
      <x:c r="J3978" s="53">
        <x:f t="shared" si="735"/>
        <x:v>0</x:v>
      </x:c>
      <x:c r="K3978" s="53">
        <x:f t="shared" si="736"/>
        <x:v>26</x:v>
      </x:c>
      <x:c r="L3978" s="53">
        <x:f t="shared" si="737"/>
        <x:v>32</x:v>
      </x:c>
      <x:c r="M3978" s="54">
        <x:f t="shared" si="738"/>
        <x:v>2572.699999823315</x:v>
      </x:c>
      <x:c r="N3978" s="54">
        <x:f t="shared" si="739"/>
        <x:v>1.2865972220995243</x:v>
      </x:c>
      <x:c r="O3978" s="55">
        <x:f t="shared" si="740"/>
        <x:v>123000</x:v>
      </x:c>
      <x:c r="P3978" s="55">
        <x:f t="shared" si="741"/>
        <x:v>28160</x:v>
      </x:c>
      <x:c r="Q3978" s="55">
        <x:f t="shared" si="742"/>
        <x:v>57164.930552488106</x:v>
      </x:c>
      <x:c r="R3978" s="55">
        <x:f t="shared" si="743"/>
        <x:v>17675.069447511894</x:v>
      </x:c>
      <x:c r="S3978" s="1" t="str">
        <x:f t="shared" si="744"/>
        <x:v>YES</x:v>
      </x:c>
      <x:c r="T3978" s="1">
        <x:f t="shared" si="745"/>
        <x:v>17675.069447511894</x:v>
      </x:c>
    </x:row>
    <x:row r="3979">
      <x:c r="A3979" s="1"/>
      <x:c r="B3979" s="1"/>
      <x:c r="C3979" s="1"/>
      <x:c r="D3979" s="1"/>
      <x:c r="E3979" s="1"/>
      <x:c r="F3979" s="1"/>
      <x:c r="G3979" s="1"/>
      <x:c r="H3979" s="1"/>
      <x:c r="I3979" s="53">
        <x:f t="shared" si="734"/>
        <x:v>6</x:v>
      </x:c>
      <x:c r="J3979" s="53">
        <x:f t="shared" si="735"/>
        <x:v>0</x:v>
      </x:c>
      <x:c r="K3979" s="53">
        <x:f t="shared" si="736"/>
        <x:v>27</x:v>
      </x:c>
      <x:c r="L3979" s="53">
        <x:f t="shared" si="737"/>
        <x:v>33</x:v>
      </x:c>
      <x:c r="M3979" s="54">
        <x:f t="shared" si="738"/>
        <x:v>2655.8337043430711</x:v>
      </x:c>
      <x:c r="N3979" s="54">
        <x:f t="shared" si="739"/>
        <x:v>1.344328961349355</x:v>
      </x:c>
      <x:c r="O3979" s="55">
        <x:f t="shared" si="740"/>
        <x:v>125700</x:v>
      </x:c>
      <x:c r="P3979" s="55">
        <x:f t="shared" si="741"/>
        <x:v>29040</x:v>
      </x:c>
      <x:c r="Q3979" s="55">
        <x:f t="shared" si="742"/>
        <x:v>58608.224033733874</x:v>
      </x:c>
      <x:c r="R3979" s="55">
        <x:f t="shared" si="743"/>
        <x:v>18051.775966266126</x:v>
      </x:c>
      <x:c r="S3979" s="1" t="str">
        <x:f t="shared" si="744"/>
        <x:v>YES</x:v>
      </x:c>
      <x:c r="T3979" s="1">
        <x:f t="shared" si="745"/>
        <x:v>18051.775966266126</x:v>
      </x:c>
    </x:row>
    <x:row r="3980">
      <x:c r="A3980" s="1"/>
      <x:c r="B3980" s="1"/>
      <x:c r="C3980" s="1"/>
      <x:c r="D3980" s="1"/>
      <x:c r="E3980" s="1"/>
      <x:c r="F3980" s="1"/>
      <x:c r="G3980" s="1"/>
      <x:c r="H3980" s="1"/>
      <x:c r="I3980" s="53">
        <x:f t="shared" si="734"/>
        <x:v>6</x:v>
      </x:c>
      <x:c r="J3980" s="53">
        <x:f t="shared" si="735"/>
        <x:v>0</x:v>
      </x:c>
      <x:c r="K3980" s="53">
        <x:f t="shared" si="736"/>
        <x:v>28</x:v>
      </x:c>
      <x:c r="L3980" s="53">
        <x:f t="shared" si="737"/>
        <x:v>34</x:v>
      </x:c>
      <x:c r="M3980" s="54">
        <x:f t="shared" si="738"/>
        <x:v>2740.7932425602248</x:v>
      </x:c>
      <x:c r="N3980" s="54">
        <x:f t="shared" si="739"/>
        <x:v>1.4033286406668228</x:v>
      </x:c>
      <x:c r="O3980" s="55">
        <x:f t="shared" si="740"/>
        <x:v>128400</x:v>
      </x:c>
      <x:c r="P3980" s="55">
        <x:f t="shared" si="741"/>
        <x:v>29920</x:v>
      </x:c>
      <x:c r="Q3980" s="55">
        <x:f t="shared" si="742"/>
        <x:v>60083.216016670573</x:v>
      </x:c>
      <x:c r="R3980" s="55">
        <x:f t="shared" si="743"/>
        <x:v>18396.783983329427</x:v>
      </x:c>
      <x:c r="S3980" s="1" t="str">
        <x:f t="shared" si="744"/>
        <x:v>YES</x:v>
      </x:c>
      <x:c r="T3980" s="1">
        <x:f t="shared" si="745"/>
        <x:v>18396.783983329427</x:v>
      </x:c>
    </x:row>
    <x:row r="3981">
      <x:c r="A3981" s="1"/>
      <x:c r="B3981" s="1"/>
      <x:c r="C3981" s="1"/>
      <x:c r="D3981" s="1"/>
      <x:c r="E3981" s="1"/>
      <x:c r="F3981" s="1"/>
      <x:c r="G3981" s="1"/>
      <x:c r="H3981" s="1"/>
      <x:c r="I3981" s="53">
        <x:f t="shared" si="734"/>
        <x:v>6</x:v>
      </x:c>
      <x:c r="J3981" s="53">
        <x:f t="shared" si="735"/>
        <x:v>0</x:v>
      </x:c>
      <x:c r="K3981" s="53">
        <x:f t="shared" si="736"/>
        <x:v>29</x:v>
      </x:c>
      <x:c r="L3981" s="53">
        <x:f t="shared" si="737"/>
        <x:v>35</x:v>
      </x:c>
      <x:c r="M3981" s="54">
        <x:f t="shared" si="738"/>
        <x:v>2827.6112706758786</x:v>
      </x:c>
      <x:c r="N3981" s="54">
        <x:f t="shared" si="739"/>
        <x:v>1.46361893796936</x:v>
      </x:c>
      <x:c r="O3981" s="55">
        <x:f t="shared" si="740"/>
        <x:v>131100</x:v>
      </x:c>
      <x:c r="P3981" s="55">
        <x:f t="shared" si="741"/>
        <x:v>30800</x:v>
      </x:c>
      <x:c r="Q3981" s="55">
        <x:f t="shared" si="742"/>
        <x:v>61590.473449233999</x:v>
      </x:c>
      <x:c r="R3981" s="55">
        <x:f t="shared" si="743"/>
        <x:v>18709.526550766001</x:v>
      </x:c>
      <x:c r="S3981" s="1" t="str">
        <x:f t="shared" si="744"/>
        <x:v>YES</x:v>
      </x:c>
      <x:c r="T3981" s="1">
        <x:f t="shared" si="745"/>
        <x:v>18709.526550766001</x:v>
      </x:c>
    </x:row>
    <x:row r="3982">
      <x:c r="A3982" s="1"/>
      <x:c r="B3982" s="1"/>
      <x:c r="C3982" s="1"/>
      <x:c r="D3982" s="1"/>
      <x:c r="E3982" s="1"/>
      <x:c r="F3982" s="1"/>
      <x:c r="G3982" s="1"/>
      <x:c r="H3982" s="1"/>
      <x:c r="I3982" s="53">
        <x:f t="shared" si="734"/>
        <x:v>6</x:v>
      </x:c>
      <x:c r="J3982" s="53">
        <x:f t="shared" si="735"/>
        <x:v>0</x:v>
      </x:c>
      <x:c r="K3982" s="53">
        <x:f t="shared" si="736"/>
        <x:v>30</x:v>
      </x:c>
      <x:c r="L3982" s="53">
        <x:f t="shared" si="737"/>
        <x:v>36</x:v>
      </x:c>
      <x:c r="M3982" s="54">
        <x:f t="shared" si="738"/>
        <x:v>2916.3209760096493</x:v>
      </x:c>
      <x:c r="N3982" s="54">
        <x:f t="shared" si="739"/>
        <x:v>1.5252229000067008</x:v>
      </x:c>
      <x:c r="O3982" s="55">
        <x:f t="shared" si="740"/>
        <x:v>133800</x:v>
      </x:c>
      <x:c r="P3982" s="55">
        <x:f t="shared" si="741"/>
        <x:v>31680</x:v>
      </x:c>
      <x:c r="Q3982" s="55">
        <x:f t="shared" si="742"/>
        <x:v>63130.572500167524</x:v>
      </x:c>
      <x:c r="R3982" s="55">
        <x:f t="shared" si="743"/>
        <x:v>18989.427499832476</x:v>
      </x:c>
      <x:c r="S3982" s="1" t="str">
        <x:f t="shared" si="744"/>
        <x:v>YES</x:v>
      </x:c>
      <x:c r="T3982" s="1">
        <x:f t="shared" si="745"/>
        <x:v>18989.427499832476</x:v>
      </x:c>
    </x:row>
    <x:row r="3983">
      <x:c r="A3983" s="1"/>
      <x:c r="B3983" s="1"/>
      <x:c r="C3983" s="1"/>
      <x:c r="D3983" s="1"/>
      <x:c r="E3983" s="1"/>
      <x:c r="F3983" s="1"/>
      <x:c r="G3983" s="1"/>
      <x:c r="H3983" s="1"/>
      <x:c r="I3983" s="53">
        <x:f t="shared" si="734"/>
        <x:v>6</x:v>
      </x:c>
      <x:c r="J3983" s="53">
        <x:f t="shared" si="735"/>
        <x:v>1</x:v>
      </x:c>
      <x:c r="K3983" s="53">
        <x:f t="shared" si="736"/>
        <x:v>0</x:v>
      </x:c>
      <x:c r="L3983" s="53">
        <x:f t="shared" si="737"/>
        <x:v>7</x:v>
      </x:c>
      <x:c r="M3983" s="54">
        <x:f t="shared" si="738"/>
        <x:v>987.39294000000041</x:v>
      </x:c>
      <x:c r="N3983" s="54">
        <x:f t="shared" si="739"/>
        <x:v>0.18568954166666696</x:v>
      </x:c>
      <x:c r="O3983" s="55">
        <x:f t="shared" si="740"/>
        <x:v>54894</x:v>
      </x:c>
      <x:c r="P3983" s="55">
        <x:f t="shared" si="741"/>
        <x:v>5720</x:v>
      </x:c>
      <x:c r="Q3983" s="55">
        <x:f t="shared" si="742"/>
        <x:v>29642.238541666673</x:v>
      </x:c>
      <x:c r="R3983" s="55">
        <x:f t="shared" si="743"/>
        <x:v>-468.23854166667297</x:v>
      </x:c>
      <x:c r="S3983" s="1" t="str">
        <x:f t="shared" si="744"/>
        <x:v>YES</x:v>
      </x:c>
      <x:c r="T3983" s="1">
        <x:f t="shared" si="745"/>
        <x:v>-468.23854166667297</x:v>
      </x:c>
    </x:row>
    <x:row r="3984">
      <x:c r="A3984" s="1"/>
      <x:c r="B3984" s="1"/>
      <x:c r="C3984" s="1"/>
      <x:c r="D3984" s="1"/>
      <x:c r="E3984" s="1"/>
      <x:c r="F3984" s="1"/>
      <x:c r="G3984" s="1"/>
      <x:c r="H3984" s="1"/>
      <x:c r="I3984" s="53">
        <x:f t="shared" si="734"/>
        <x:v>6</x:v>
      </x:c>
      <x:c r="J3984" s="53">
        <x:f t="shared" si="735"/>
        <x:v>1</x:v>
      </x:c>
      <x:c r="K3984" s="53">
        <x:f t="shared" si="736"/>
        <x:v>1</x:v>
      </x:c>
      <x:c r="L3984" s="53">
        <x:f t="shared" si="737"/>
        <x:v>8</x:v>
      </x:c>
      <x:c r="M3984" s="54">
        <x:f t="shared" si="738"/>
        <x:v>1032.9554400000004</x:v>
      </x:c>
      <x:c r="N3984" s="54">
        <x:f t="shared" si="739"/>
        <x:v>0.21733016666666696</x:v>
      </x:c>
      <x:c r="O3984" s="55">
        <x:f t="shared" si="740"/>
        <x:v>57594</x:v>
      </x:c>
      <x:c r="P3984" s="55">
        <x:f t="shared" si="741"/>
        <x:v>6600</x:v>
      </x:c>
      <x:c r="Q3984" s="55">
        <x:f t="shared" si="742"/>
        <x:v>30433.254166666673</x:v>
      </x:c>
      <x:c r="R3984" s="55">
        <x:f t="shared" si="743"/>
        <x:v>560.74583333332703</x:v>
      </x:c>
      <x:c r="S3984" s="1" t="str">
        <x:f t="shared" si="744"/>
        <x:v>YES</x:v>
      </x:c>
      <x:c r="T3984" s="1">
        <x:f t="shared" si="745"/>
        <x:v>560.74583333332703</x:v>
      </x:c>
    </x:row>
    <x:row r="3985">
      <x:c r="A3985" s="1"/>
      <x:c r="B3985" s="1"/>
      <x:c r="C3985" s="1"/>
      <x:c r="D3985" s="1"/>
      <x:c r="E3985" s="1"/>
      <x:c r="F3985" s="1"/>
      <x:c r="G3985" s="1"/>
      <x:c r="H3985" s="1"/>
      <x:c r="I3985" s="53">
        <x:f t="shared" si="734"/>
        <x:v>6</x:v>
      </x:c>
      <x:c r="J3985" s="53">
        <x:f t="shared" si="735"/>
        <x:v>1</x:v>
      </x:c>
      <x:c r="K3985" s="53">
        <x:f t="shared" si="736"/>
        <x:v>2</x:v>
      </x:c>
      <x:c r="L3985" s="53">
        <x:f t="shared" si="737"/>
        <x:v>9</x:v>
      </x:c>
      <x:c r="M3985" s="54">
        <x:f t="shared" si="738"/>
        <x:v>1079.6570025000003</x:v>
      </x:c>
      <x:c r="N3985" s="54">
        <x:f t="shared" si="739"/>
        <x:v>0.24976180729166689</x:v>
      </x:c>
      <x:c r="O3985" s="55">
        <x:f t="shared" si="740"/>
        <x:v>60294</x:v>
      </x:c>
      <x:c r="P3985" s="55">
        <x:f t="shared" si="741"/>
        <x:v>7480</x:v>
      </x:c>
      <x:c r="Q3985" s="55">
        <x:f t="shared" si="742"/>
        <x:v>31244.045182291673</x:v>
      </x:c>
      <x:c r="R3985" s="55">
        <x:f t="shared" si="743"/>
        <x:v>1569.954817708327</x:v>
      </x:c>
      <x:c r="S3985" s="1" t="str">
        <x:f t="shared" si="744"/>
        <x:v>YES</x:v>
      </x:c>
      <x:c r="T3985" s="1">
        <x:f t="shared" si="745"/>
        <x:v>1569.954817708327</x:v>
      </x:c>
    </x:row>
    <x:row r="3986">
      <x:c r="A3986" s="1"/>
      <x:c r="B3986" s="1"/>
      <x:c r="C3986" s="1"/>
      <x:c r="D3986" s="1"/>
      <x:c r="E3986" s="1"/>
      <x:c r="F3986" s="1"/>
      <x:c r="G3986" s="1"/>
      <x:c r="H3986" s="1"/>
      <x:c r="I3986" s="53">
        <x:f t="shared" si="734"/>
        <x:v>6</x:v>
      </x:c>
      <x:c r="J3986" s="53">
        <x:f t="shared" si="735"/>
        <x:v>1</x:v>
      </x:c>
      <x:c r="K3986" s="53">
        <x:f t="shared" si="736"/>
        <x:v>3</x:v>
      </x:c>
      <x:c r="L3986" s="53">
        <x:f t="shared" si="737"/>
        <x:v>10</x:v>
      </x:c>
      <x:c r="M3986" s="54">
        <x:f t="shared" si="738"/>
        <x:v>1127.5189849218755</x:v>
      </x:c>
      <x:c r="N3986" s="54">
        <x:f t="shared" si="739"/>
        <x:v>0.28299929508463573</x:v>
      </x:c>
      <x:c r="O3986" s="55">
        <x:f t="shared" si="740"/>
        <x:v>62994</x:v>
      </x:c>
      <x:c r="P3986" s="55">
        <x:f t="shared" si="741"/>
        <x:v>8360</x:v>
      </x:c>
      <x:c r="Q3986" s="55">
        <x:f t="shared" si="742"/>
        <x:v>32074.982377115892</x:v>
      </x:c>
      <x:c r="R3986" s="55">
        <x:f t="shared" si="743"/>
        <x:v>2559.0176228841083</x:v>
      </x:c>
      <x:c r="S3986" s="1" t="str">
        <x:f t="shared" si="744"/>
        <x:v>YES</x:v>
      </x:c>
      <x:c r="T3986" s="1">
        <x:f t="shared" si="745"/>
        <x:v>2559.0176228841083</x:v>
      </x:c>
    </x:row>
    <x:row r="3987">
      <x:c r="A3987" s="1"/>
      <x:c r="B3987" s="1"/>
      <x:c r="C3987" s="1"/>
      <x:c r="D3987" s="1"/>
      <x:c r="E3987" s="1"/>
      <x:c r="F3987" s="1"/>
      <x:c r="G3987" s="1"/>
      <x:c r="H3987" s="1"/>
      <x:c r="I3987" s="53">
        <x:f t="shared" si="734"/>
        <x:v>6</x:v>
      </x:c>
      <x:c r="J3987" s="53">
        <x:f t="shared" si="735"/>
        <x:v>1</x:v>
      </x:c>
      <x:c r="K3987" s="53">
        <x:f t="shared" si="736"/>
        <x:v>4</x:v>
      </x:c>
      <x:c r="L3987" s="53">
        <x:f t="shared" si="737"/>
        <x:v>11</x:v>
      </x:c>
      <x:c r="M3987" s="54">
        <x:f t="shared" si="738"/>
        <x:v>1176.5631006445317</x:v>
      </x:c>
      <x:c r="N3987" s="54">
        <x:f t="shared" si="739"/>
        <x:v>0.31705770878092476</x:v>
      </x:c>
      <x:c r="O3987" s="55">
        <x:f t="shared" si="740"/>
        <x:v>65694</x:v>
      </x:c>
      <x:c r="P3987" s="55">
        <x:f t="shared" si="741"/>
        <x:v>9240</x:v>
      </x:c>
      <x:c r="Q3987" s="55">
        <x:f t="shared" si="742"/>
        <x:v>32926.442719523118</x:v>
      </x:c>
      <x:c r="R3987" s="55">
        <x:f t="shared" si="743"/>
        <x:v>3527.5572804768817</x:v>
      </x:c>
      <x:c r="S3987" s="1" t="str">
        <x:f t="shared" si="744"/>
        <x:v>YES</x:v>
      </x:c>
      <x:c r="T3987" s="1">
        <x:f t="shared" si="745"/>
        <x:v>3527.5572804768817</x:v>
      </x:c>
    </x:row>
    <x:row r="3988">
      <x:c r="A3988" s="1"/>
      <x:c r="B3988" s="1"/>
      <x:c r="C3988" s="1"/>
      <x:c r="D3988" s="1"/>
      <x:c r="E3988" s="1"/>
      <x:c r="F3988" s="1"/>
      <x:c r="G3988" s="1"/>
      <x:c r="H3988" s="1"/>
      <x:c r="I3988" s="53">
        <x:f t="shared" si="734"/>
        <x:v>6</x:v>
      </x:c>
      <x:c r="J3988" s="53">
        <x:f t="shared" si="735"/>
        <x:v>1</x:v>
      </x:c>
      <x:c r="K3988" s="53">
        <x:f t="shared" si="736"/>
        <x:v>5</x:v>
      </x:c>
      <x:c r="L3988" s="53">
        <x:f t="shared" si="737"/>
        <x:v>12</x:v>
      </x:c>
      <x:c r="M3988" s="54">
        <x:f t="shared" si="738"/>
        <x:v>1226.8114245657353</x:v>
      </x:c>
      <x:c r="N3988" s="54">
        <x:f t="shared" si="739"/>
        <x:v>0.3519523781706495</x:v>
      </x:c>
      <x:c r="O3988" s="55">
        <x:f t="shared" si="740"/>
        <x:v>68394</x:v>
      </x:c>
      <x:c r="P3988" s="55">
        <x:f t="shared" si="741"/>
        <x:v>10120</x:v>
      </x:c>
      <x:c r="Q3988" s="55">
        <x:f t="shared" si="742"/>
        <x:v>33798.809454266237</x:v>
      </x:c>
      <x:c r="R3988" s="55">
        <x:f t="shared" si="743"/>
        <x:v>4475.1905457337634</x:v>
      </x:c>
      <x:c r="S3988" s="1" t="str">
        <x:f t="shared" si="744"/>
        <x:v>YES</x:v>
      </x:c>
      <x:c r="T3988" s="1">
        <x:f t="shared" si="745"/>
        <x:v>4475.1905457337634</x:v>
      </x:c>
    </x:row>
    <x:row r="3989">
      <x:c r="A3989" s="1"/>
      <x:c r="B3989" s="1"/>
      <x:c r="C3989" s="1"/>
      <x:c r="D3989" s="1"/>
      <x:c r="E3989" s="1"/>
      <x:c r="F3989" s="1"/>
      <x:c r="G3989" s="1"/>
      <x:c r="H3989" s="1"/>
      <x:c r="I3989" s="53">
        <x:f t="shared" si="734"/>
        <x:v>6</x:v>
      </x:c>
      <x:c r="J3989" s="53">
        <x:f t="shared" si="735"/>
        <x:v>1</x:v>
      </x:c>
      <x:c r="K3989" s="53">
        <x:f t="shared" si="736"/>
        <x:v>6</x:v>
      </x:c>
      <x:c r="L3989" s="53">
        <x:f t="shared" si="737"/>
        <x:v>13</x:v>
      </x:c>
      <x:c r="M3989" s="54">
        <x:f t="shared" si="738"/>
        <x:v>1278.2863987473684</x:v>
      </x:c>
      <x:c r="N3989" s="54">
        <x:f t="shared" si="739"/>
        <x:v>0.38769888801900582</x:v>
      </x:c>
      <x:c r="O3989" s="55">
        <x:f t="shared" si="740"/>
        <x:v>71094</x:v>
      </x:c>
      <x:c r="P3989" s="55">
        <x:f t="shared" si="741"/>
        <x:v>11000</x:v>
      </x:c>
      <x:c r="Q3989" s="55">
        <x:f t="shared" si="742"/>
        <x:v>34692.472200475146</x:v>
      </x:c>
      <x:c r="R3989" s="55">
        <x:f t="shared" si="743"/>
        <x:v>5401.5277995248543</x:v>
      </x:c>
      <x:c r="S3989" s="1" t="str">
        <x:f t="shared" si="744"/>
        <x:v>YES</x:v>
      </x:c>
      <x:c r="T3989" s="1">
        <x:f t="shared" si="745"/>
        <x:v>5401.5277995248543</x:v>
      </x:c>
    </x:row>
    <x:row r="3990">
      <x:c r="A3990" s="1"/>
      <x:c r="B3990" s="1"/>
      <x:c r="C3990" s="1"/>
      <x:c r="D3990" s="1"/>
      <x:c r="E3990" s="1"/>
      <x:c r="F3990" s="1"/>
      <x:c r="G3990" s="1"/>
      <x:c r="H3990" s="1"/>
      <x:c r="I3990" s="53">
        <x:f t="shared" si="734"/>
        <x:v>6</x:v>
      </x:c>
      <x:c r="J3990" s="53">
        <x:f t="shared" si="735"/>
        <x:v>1</x:v>
      </x:c>
      <x:c r="K3990" s="53">
        <x:f t="shared" si="736"/>
        <x:v>7</x:v>
      </x:c>
      <x:c r="L3990" s="53">
        <x:f t="shared" si="737"/>
        <x:v>14</x:v>
      </x:c>
      <x:c r="M3990" s="54">
        <x:f t="shared" si="738"/>
        <x:v>1331.0108381453285</x:v>
      </x:c>
      <x:c r="N3990" s="54">
        <x:f t="shared" si="739"/>
        <x:v>0.42431308204536705</x:v>
      </x:c>
      <x:c r="O3990" s="55">
        <x:f t="shared" si="740"/>
        <x:v>73794</x:v>
      </x:c>
      <x:c r="P3990" s="55">
        <x:f t="shared" si="741"/>
        <x:v>11880</x:v>
      </x:c>
      <x:c r="Q3990" s="55">
        <x:f t="shared" si="742"/>
        <x:v>35607.827051134176</x:v>
      </x:c>
      <x:c r="R3990" s="55">
        <x:f t="shared" si="743"/>
        <x:v>6306.1729488658239</x:v>
      </x:c>
      <x:c r="S3990" s="1" t="str">
        <x:f t="shared" si="744"/>
        <x:v>YES</x:v>
      </x:c>
      <x:c r="T3990" s="1">
        <x:f t="shared" si="745"/>
        <x:v>6306.1729488658239</x:v>
      </x:c>
    </x:row>
    <x:row r="3991">
      <x:c r="A3991" s="1"/>
      <x:c r="B3991" s="1"/>
      <x:c r="C3991" s="1"/>
      <x:c r="D3991" s="1"/>
      <x:c r="E3991" s="1"/>
      <x:c r="F3991" s="1"/>
      <x:c r="G3991" s="1"/>
      <x:c r="H3991" s="1"/>
      <x:c r="I3991" s="53">
        <x:f t="shared" si="734"/>
        <x:v>6</x:v>
      </x:c>
      <x:c r="J3991" s="53">
        <x:f t="shared" si="735"/>
        <x:v>1</x:v>
      </x:c>
      <x:c r="K3991" s="53">
        <x:f t="shared" si="736"/>
        <x:v>8</x:v>
      </x:c>
      <x:c r="L3991" s="53">
        <x:f t="shared" si="737"/>
        <x:v>15</x:v>
      </x:c>
      <x:c r="M3991" s="54">
        <x:f t="shared" si="738"/>
        <x:v>1385.0079364253088</x:v>
      </x:c>
      <x:c r="N3991" s="54">
        <x:f t="shared" si="739"/>
        <x:v>0.46181106696202001</x:v>
      </x:c>
      <x:c r="O3991" s="55">
        <x:f t="shared" si="740"/>
        <x:v>76494</x:v>
      </x:c>
      <x:c r="P3991" s="55">
        <x:f t="shared" si="741"/>
        <x:v>12760</x:v>
      </x:c>
      <x:c r="Q3991" s="55">
        <x:f t="shared" si="742"/>
        <x:v>36545.276674050503</x:v>
      </x:c>
      <x:c r="R3991" s="55">
        <x:f t="shared" si="743"/>
        <x:v>7188.7233259494969</x:v>
      </x:c>
      <x:c r="S3991" s="1" t="str">
        <x:f t="shared" si="744"/>
        <x:v>YES</x:v>
      </x:c>
      <x:c r="T3991" s="1">
        <x:f t="shared" si="745"/>
        <x:v>7188.7233259494969</x:v>
      </x:c>
    </x:row>
    <x:row r="3992">
      <x:c r="A3992" s="1"/>
      <x:c r="B3992" s="1"/>
      <x:c r="C3992" s="1"/>
      <x:c r="D3992" s="1"/>
      <x:c r="E3992" s="1"/>
      <x:c r="F3992" s="1"/>
      <x:c r="G3992" s="1"/>
      <x:c r="H3992" s="1"/>
      <x:c r="I3992" s="53">
        <x:f t="shared" si="734"/>
        <x:v>6</x:v>
      </x:c>
      <x:c r="J3992" s="53">
        <x:f t="shared" si="735"/>
        <x:v>1</x:v>
      </x:c>
      <x:c r="K3992" s="53">
        <x:f t="shared" si="736"/>
        <x:v>9</x:v>
      </x:c>
      <x:c r="L3992" s="53">
        <x:f t="shared" si="737"/>
        <x:v>16</x:v>
      </x:c>
      <x:c r="M3992" s="54">
        <x:f t="shared" si="738"/>
        <x:v>1440.3012718657033</x:v>
      </x:c>
      <x:c r="N3992" s="54">
        <x:f t="shared" si="739"/>
        <x:v>0.500209216573405</x:v>
      </x:c>
      <x:c r="O3992" s="55">
        <x:f t="shared" si="740"/>
        <x:v>79194</x:v>
      </x:c>
      <x:c r="P3992" s="55">
        <x:f t="shared" si="741"/>
        <x:v>13640</x:v>
      </x:c>
      <x:c r="Q3992" s="55">
        <x:f t="shared" si="742"/>
        <x:v>37505.230414335121</x:v>
      </x:c>
      <x:c r="R3992" s="55">
        <x:f t="shared" si="743"/>
        <x:v>8048.7695856648788</x:v>
      </x:c>
      <x:c r="S3992" s="1" t="str">
        <x:f t="shared" si="744"/>
        <x:v>YES</x:v>
      </x:c>
      <x:c r="T3992" s="1">
        <x:f t="shared" si="745"/>
        <x:v>8048.7695856648788</x:v>
      </x:c>
    </x:row>
    <x:row r="3993">
      <x:c r="A3993" s="1"/>
      <x:c r="B3993" s="1"/>
      <x:c r="C3993" s="1"/>
      <x:c r="D3993" s="1"/>
      <x:c r="E3993" s="1"/>
      <x:c r="F3993" s="1"/>
      <x:c r="G3993" s="1"/>
      <x:c r="H3993" s="1"/>
      <x:c r="I3993" s="53">
        <x:f t="shared" si="734"/>
        <x:v>6</x:v>
      </x:c>
      <x:c r="J3993" s="53">
        <x:f t="shared" si="735"/>
        <x:v>1</x:v>
      </x:c>
      <x:c r="K3993" s="53">
        <x:f t="shared" si="736"/>
        <x:v>10</x:v>
      </x:c>
      <x:c r="L3993" s="53">
        <x:f t="shared" si="737"/>
        <x:v>17</x:v>
      </x:c>
      <x:c r="M3993" s="54">
        <x:f t="shared" si="738"/>
        <x:v>1496.9148133489161</x:v>
      </x:c>
      <x:c r="N3993" s="54">
        <x:f t="shared" si="739"/>
        <x:v>0.53952417593674729</x:v>
      </x:c>
      <x:c r="O3993" s="55">
        <x:f t="shared" si="740"/>
        <x:v>81894</x:v>
      </x:c>
      <x:c r="P3993" s="55">
        <x:f t="shared" si="741"/>
        <x:v>14520</x:v>
      </x:c>
      <x:c r="Q3993" s="55">
        <x:f t="shared" si="742"/>
        <x:v>38488.104398418684</x:v>
      </x:c>
      <x:c r="R3993" s="55">
        <x:f t="shared" si="743"/>
        <x:v>8885.8956015813164</x:v>
      </x:c>
      <x:c r="S3993" s="1" t="str">
        <x:f t="shared" si="744"/>
        <x:v>YES</x:v>
      </x:c>
      <x:c r="T3993" s="1">
        <x:f t="shared" si="745"/>
        <x:v>8885.8956015813164</x:v>
      </x:c>
    </x:row>
    <x:row r="3994">
      <x:c r="A3994" s="1"/>
      <x:c r="B3994" s="1"/>
      <x:c r="C3994" s="1"/>
      <x:c r="D3994" s="1"/>
      <x:c r="E3994" s="1"/>
      <x:c r="F3994" s="1"/>
      <x:c r="G3994" s="1"/>
      <x:c r="H3994" s="1"/>
      <x:c r="I3994" s="53">
        <x:f t="shared" si="734"/>
        <x:v>6</x:v>
      </x:c>
      <x:c r="J3994" s="53">
        <x:f t="shared" si="735"/>
        <x:v>1</x:v>
      </x:c>
      <x:c r="K3994" s="53">
        <x:f t="shared" si="736"/>
        <x:v>11</x:v>
      </x:c>
      <x:c r="L3994" s="53">
        <x:f t="shared" si="737"/>
        <x:v>18</x:v>
      </x:c>
      <x:c r="M3994" s="54">
        <x:f t="shared" si="738"/>
        <x:v>1554.872926442355</x:v>
      </x:c>
      <x:c r="N3994" s="54">
        <x:f t="shared" si="739"/>
        <x:v>0.57977286558496877</x:v>
      </x:c>
      <x:c r="O3994" s="55">
        <x:f t="shared" si="740"/>
        <x:v>84594</x:v>
      </x:c>
      <x:c r="P3994" s="55">
        <x:f t="shared" si="741"/>
        <x:v>15400</x:v>
      </x:c>
      <x:c r="Q3994" s="55">
        <x:f t="shared" si="742"/>
        <x:v>39494.321639624221</x:v>
      </x:c>
      <x:c r="R3994" s="55">
        <x:f t="shared" si="743"/>
        <x:v>9699.6783603757794</x:v>
      </x:c>
      <x:c r="S3994" s="1" t="str">
        <x:f t="shared" si="744"/>
        <x:v>YES</x:v>
      </x:c>
      <x:c r="T3994" s="1">
        <x:f t="shared" si="745"/>
        <x:v>9699.6783603757794</x:v>
      </x:c>
    </x:row>
    <x:row r="3995">
      <x:c r="A3995" s="1"/>
      <x:c r="B3995" s="1"/>
      <x:c r="C3995" s="1"/>
      <x:c r="D3995" s="1"/>
      <x:c r="E3995" s="1"/>
      <x:c r="F3995" s="1"/>
      <x:c r="G3995" s="1"/>
      <x:c r="H3995" s="1"/>
      <x:c r="I3995" s="53">
        <x:f t="shared" si="734"/>
        <x:v>6</x:v>
      </x:c>
      <x:c r="J3995" s="53">
        <x:f t="shared" si="735"/>
        <x:v>1</x:v>
      </x:c>
      <x:c r="K3995" s="53">
        <x:f t="shared" si="736"/>
        <x:v>12</x:v>
      </x:c>
      <x:c r="L3995" s="53">
        <x:f t="shared" si="737"/>
        <x:v>19</x:v>
      </x:c>
      <x:c r="M3995" s="54">
        <x:f t="shared" si="738"/>
        <x:v>1614.2003795704195</x:v>
      </x:c>
      <x:c r="N3995" s="54">
        <x:f t="shared" si="739"/>
        <x:v>0.6209724858127913</x:v>
      </x:c>
      <x:c r="O3995" s="55">
        <x:f t="shared" si="740"/>
        <x:v>87294</x:v>
      </x:c>
      <x:c r="P3995" s="55">
        <x:f t="shared" si="741"/>
        <x:v>16280</x:v>
      </x:c>
      <x:c r="Q3995" s="55">
        <x:f t="shared" si="742"/>
        <x:v>40524.312145319782</x:v>
      </x:c>
      <x:c r="R3995" s="55">
        <x:f t="shared" si="743"/>
        <x:v>10489.687854680218</x:v>
      </x:c>
      <x:c r="S3995" s="1" t="str">
        <x:f t="shared" si="744"/>
        <x:v>YES</x:v>
      </x:c>
      <x:c r="T3995" s="1">
        <x:f t="shared" si="745"/>
        <x:v>10489.687854680218</x:v>
      </x:c>
    </x:row>
    <x:row r="3996">
      <x:c r="A3996" s="1"/>
      <x:c r="B3996" s="1"/>
      <x:c r="C3996" s="1"/>
      <x:c r="D3996" s="1"/>
      <x:c r="E3996" s="1"/>
      <x:c r="F3996" s="1"/>
      <x:c r="G3996" s="1"/>
      <x:c r="H3996" s="1"/>
      <x:c r="I3996" s="53">
        <x:f t="shared" si="734"/>
        <x:v>6</x:v>
      </x:c>
      <x:c r="J3996" s="53">
        <x:f t="shared" si="735"/>
        <x:v>1</x:v>
      </x:c>
      <x:c r="K3996" s="53">
        <x:f t="shared" si="736"/>
        <x:v>13</x:v>
      </x:c>
      <x:c r="L3996" s="53">
        <x:f t="shared" si="737"/>
        <x:v>20</x:v>
      </x:c>
      <x:c r="M3996" s="54">
        <x:f t="shared" si="738"/>
        <x:v>1674.9223502788038</x:v>
      </x:c>
      <x:c r="N3996" s="54">
        <x:f t="shared" si="739"/>
        <x:v>0.66314052102694709</x:v>
      </x:c>
      <x:c r="O3996" s="55">
        <x:f t="shared" si="740"/>
        <x:v>89994</x:v>
      </x:c>
      <x:c r="P3996" s="55">
        <x:f t="shared" si="741"/>
        <x:v>17160</x:v>
      </x:c>
      <x:c r="Q3996" s="55">
        <x:f t="shared" si="742"/>
        <x:v>41578.513025673674</x:v>
      </x:c>
      <x:c r="R3996" s="55">
        <x:f t="shared" si="743"/>
        <x:v>11255.486974326326</x:v>
      </x:c>
      <x:c r="S3996" s="1" t="str">
        <x:f t="shared" si="744"/>
        <x:v>YES</x:v>
      </x:c>
      <x:c r="T3996" s="1">
        <x:f t="shared" si="745"/>
        <x:v>11255.486974326326</x:v>
      </x:c>
    </x:row>
    <x:row r="3997">
      <x:c r="A3997" s="1"/>
      <x:c r="B3997" s="1"/>
      <x:c r="C3997" s="1"/>
      <x:c r="D3997" s="1"/>
      <x:c r="E3997" s="1"/>
      <x:c r="F3997" s="1"/>
      <x:c r="G3997" s="1"/>
      <x:c r="H3997" s="1"/>
      <x:c r="I3997" s="53">
        <x:f t="shared" si="734"/>
        <x:v>6</x:v>
      </x:c>
      <x:c r="J3997" s="53">
        <x:f t="shared" si="735"/>
        <x:v>1</x:v>
      </x:c>
      <x:c r="K3997" s="53">
        <x:f t="shared" si="736"/>
        <x:v>14</x:v>
      </x:c>
      <x:c r="L3997" s="53">
        <x:f t="shared" si="737"/>
        <x:v>21</x:v>
      </x:c>
      <x:c r="M3997" s="54">
        <x:f t="shared" si="738"/>
        <x:v>1737.0644315924651</x:v>
      </x:c>
      <x:c r="N3997" s="54">
        <x:f t="shared" si="739"/>
        <x:v>0.70629474416143412</x:v>
      </x:c>
      <x:c r="O3997" s="55">
        <x:f t="shared" si="740"/>
        <x:v>92694</x:v>
      </x:c>
      <x:c r="P3997" s="55">
        <x:f t="shared" si="741"/>
        <x:v>18040</x:v>
      </x:c>
      <x:c r="Q3997" s="55">
        <x:f t="shared" si="742"/>
        <x:v>42657.368604035852</x:v>
      </x:c>
      <x:c r="R3997" s="55">
        <x:f t="shared" si="743"/>
        <x:v>11996.631395964148</x:v>
      </x:c>
      <x:c r="S3997" s="1" t="str">
        <x:f t="shared" si="744"/>
        <x:v>YES</x:v>
      </x:c>
      <x:c r="T3997" s="1">
        <x:f t="shared" si="745"/>
        <x:v>11996.631395964148</x:v>
      </x:c>
    </x:row>
    <x:row r="3998">
      <x:c r="A3998" s="1"/>
      <x:c r="B3998" s="1"/>
      <x:c r="C3998" s="1"/>
      <x:c r="D3998" s="1"/>
      <x:c r="E3998" s="1"/>
      <x:c r="F3998" s="1"/>
      <x:c r="G3998" s="1"/>
      <x:c r="H3998" s="1"/>
      <x:c r="I3998" s="53">
        <x:f t="shared" si="734"/>
        <x:v>6</x:v>
      </x:c>
      <x:c r="J3998" s="53">
        <x:f t="shared" si="735"/>
        <x:v>1</x:v>
      </x:c>
      <x:c r="K3998" s="53">
        <x:f t="shared" si="736"/>
        <x:v>15</x:v>
      </x:c>
      <x:c r="L3998" s="53">
        <x:f t="shared" si="737"/>
        <x:v>22</x:v>
      </x:c>
      <x:c r="M3998" s="54">
        <x:f t="shared" si="738"/>
        <x:v>1800.6526384686115</x:v>
      </x:c>
      <x:c r="N3998" s="54">
        <x:f t="shared" si="739"/>
        <x:v>0.75045322115875801</x:v>
      </x:c>
      <x:c r="O3998" s="55">
        <x:f t="shared" si="740"/>
        <x:v>95394</x:v>
      </x:c>
      <x:c r="P3998" s="55">
        <x:f t="shared" si="741"/>
        <x:v>18920</x:v>
      </x:c>
      <x:c r="Q3998" s="55">
        <x:f t="shared" si="742"/>
        <x:v>43761.330528968945</x:v>
      </x:c>
      <x:c r="R3998" s="55">
        <x:f t="shared" si="743"/>
        <x:v>12712.669471031055</x:v>
      </x:c>
      <x:c r="S3998" s="1" t="str">
        <x:f t="shared" si="744"/>
        <x:v>YES</x:v>
      </x:c>
      <x:c r="T3998" s="1">
        <x:f t="shared" si="745"/>
        <x:v>12712.669471031055</x:v>
      </x:c>
    </x:row>
    <x:row r="3999">
      <x:c r="A3999" s="1"/>
      <x:c r="B3999" s="1"/>
      <x:c r="C3999" s="1"/>
      <x:c r="D3999" s="1"/>
      <x:c r="E3999" s="1"/>
      <x:c r="F3999" s="1"/>
      <x:c r="G3999" s="1"/>
      <x:c r="H3999" s="1"/>
      <x:c r="I3999" s="53">
        <x:f t="shared" si="734"/>
        <x:v>6</x:v>
      </x:c>
      <x:c r="J3999" s="53">
        <x:f t="shared" si="735"/>
        <x:v>1</x:v>
      </x:c>
      <x:c r="K3999" s="53">
        <x:f t="shared" si="736"/>
        <x:v>16</x:v>
      </x:c>
      <x:c r="L3999" s="53">
        <x:f t="shared" si="737"/>
        <x:v>23</x:v>
      </x:c>
      <x:c r="M3999" s="54">
        <x:f t="shared" si="738"/>
        <x:v>1865.7134143461005</x:v>
      </x:c>
      <x:c r="N3999" s="54">
        <x:f t="shared" si="739"/>
        <x:v>0.79563431551812536</x:v>
      </x:c>
      <x:c r="O3999" s="55">
        <x:f t="shared" si="740"/>
        <x:v>98094</x:v>
      </x:c>
      <x:c r="P3999" s="55">
        <x:f t="shared" si="741"/>
        <x:v>19800</x:v>
      </x:c>
      <x:c r="Q3999" s="55">
        <x:f t="shared" si="742"/>
        <x:v>44890.857887953134</x:v>
      </x:c>
      <x:c r="R3999" s="55">
        <x:f t="shared" si="743"/>
        <x:v>13403.142112046866</x:v>
      </x:c>
      <x:c r="S3999" s="1" t="str">
        <x:f t="shared" si="744"/>
        <x:v>YES</x:v>
      </x:c>
      <x:c r="T3999" s="1">
        <x:f t="shared" si="745"/>
        <x:v>13403.142112046866</x:v>
      </x:c>
    </x:row>
    <x:row r="4000">
      <x:c r="A4000" s="1"/>
      <x:c r="B4000" s="1"/>
      <x:c r="C4000" s="1"/>
      <x:c r="D4000" s="1"/>
      <x:c r="E4000" s="1"/>
      <x:c r="F4000" s="1"/>
      <x:c r="G4000" s="1"/>
      <x:c r="H4000" s="1"/>
      <x:c r="I4000" s="53">
        <x:f t="shared" si="734"/>
        <x:v>6</x:v>
      </x:c>
      <x:c r="J4000" s="53">
        <x:f t="shared" si="735"/>
        <x:v>1</x:v>
      </x:c>
      <x:c r="K4000" s="53">
        <x:f t="shared" si="736"/>
        <x:v>17</x:v>
      </x:c>
      <x:c r="L4000" s="53">
        <x:f t="shared" si="737"/>
        <x:v>24</x:v>
      </x:c>
      <x:c r="M4000" s="54">
        <x:f t="shared" si="738"/>
        <x:v>1932.2736377926408</x:v>
      </x:c>
      <x:c r="N4000" s="54">
        <x:f t="shared" si="739"/>
        <x:v>0.84185669291155607</x:v>
      </x:c>
      <x:c r="O4000" s="55">
        <x:f t="shared" si="740"/>
        <x:v>100794</x:v>
      </x:c>
      <x:c r="P4000" s="55">
        <x:f t="shared" si="741"/>
        <x:v>20680</x:v>
      </x:c>
      <x:c r="Q4000" s="55">
        <x:f t="shared" si="742"/>
        <x:v>46046.417322788897</x:v>
      </x:c>
      <x:c r="R4000" s="55">
        <x:f t="shared" si="743"/>
        <x:v>14067.582677211103</x:v>
      </x:c>
      <x:c r="S4000" s="1" t="str">
        <x:f t="shared" si="744"/>
        <x:v>YES</x:v>
      </x:c>
      <x:c r="T4000" s="1">
        <x:f t="shared" si="745"/>
        <x:v>14067.582677211103</x:v>
      </x:c>
    </x:row>
    <x:row r="4001">
      <x:c r="A4001" s="1"/>
      <x:c r="B4001" s="1"/>
      <x:c r="C4001" s="1"/>
      <x:c r="D4001" s="1"/>
      <x:c r="E4001" s="1"/>
      <x:c r="F4001" s="1"/>
      <x:c r="G4001" s="1"/>
      <x:c r="H4001" s="1"/>
      <x:c r="I4001" s="53">
        <x:f t="shared" si="734"/>
        <x:v>6</x:v>
      </x:c>
      <x:c r="J4001" s="53">
        <x:f t="shared" si="735"/>
        <x:v>1</x:v>
      </x:c>
      <x:c r="K4001" s="53">
        <x:f t="shared" si="736"/>
        <x:v>18</x:v>
      </x:c>
      <x:c r="L4001" s="53">
        <x:f t="shared" si="737"/>
        <x:v>25</x:v>
      </x:c>
      <x:c r="M4001" s="54">
        <x:f t="shared" si="738"/>
        <x:v>2000.3606292512281</x:v>
      </x:c>
      <x:c r="N4001" s="54">
        <x:f t="shared" si="739"/>
        <x:v>0.88913932586890843</x:v>
      </x:c>
      <x:c r="O4001" s="55">
        <x:f t="shared" si="740"/>
        <x:v>103494</x:v>
      </x:c>
      <x:c r="P4001" s="55">
        <x:f t="shared" si="741"/>
        <x:v>21560</x:v>
      </x:c>
      <x:c r="Q4001" s="55">
        <x:f t="shared" si="742"/>
        <x:v>47228.483146722705</x:v>
      </x:c>
      <x:c r="R4001" s="55">
        <x:f t="shared" si="743"/>
        <x:v>14705.516853277295</x:v>
      </x:c>
      <x:c r="S4001" s="1" t="str">
        <x:f t="shared" si="744"/>
        <x:v>YES</x:v>
      </x:c>
      <x:c r="T4001" s="1">
        <x:f t="shared" si="745"/>
        <x:v>14705.516853277295</x:v>
      </x:c>
    </x:row>
    <x:row r="4002">
      <x:c r="A4002" s="1"/>
      <x:c r="B4002" s="1"/>
      <x:c r="C4002" s="1"/>
      <x:c r="D4002" s="1"/>
      <x:c r="E4002" s="1"/>
      <x:c r="F4002" s="1"/>
      <x:c r="G4002" s="1"/>
      <x:c r="H4002" s="1"/>
      <x:c r="I4002" s="53">
        <x:f t="shared" si="734"/>
        <x:v>6</x:v>
      </x:c>
      <x:c r="J4002" s="53">
        <x:f t="shared" si="735"/>
        <x:v>1</x:v>
      </x:c>
      <x:c r="K4002" s="53">
        <x:f t="shared" si="736"/>
        <x:v>19</x:v>
      </x:c>
      <x:c r="L4002" s="53">
        <x:f t="shared" si="737"/>
        <x:v>26</x:v>
      </x:c>
      <x:c r="M4002" s="54">
        <x:f t="shared" si="738"/>
        <x:v>2070.0021578872502</x:v>
      </x:c>
      <x:c r="N4002" s="54">
        <x:f t="shared" si="739"/>
        <x:v>0.93750149853281262</x:v>
      </x:c>
      <x:c r="O4002" s="55">
        <x:f t="shared" si="740"/>
        <x:v>106194</x:v>
      </x:c>
      <x:c r="P4002" s="55">
        <x:f t="shared" si="741"/>
        <x:v>22440</x:v>
      </x:c>
      <x:c r="Q4002" s="55">
        <x:f t="shared" si="742"/>
        <x:v>48437.537463320317</x:v>
      </x:c>
      <x:c r="R4002" s="55">
        <x:f t="shared" si="743"/>
        <x:v>15316.462536679683</x:v>
      </x:c>
      <x:c r="S4002" s="1" t="str">
        <x:f t="shared" si="744"/>
        <x:v>YES</x:v>
      </x:c>
      <x:c r="T4002" s="1">
        <x:f t="shared" si="745"/>
        <x:v>15316.462536679683</x:v>
      </x:c>
    </x:row>
    <x:row r="4003">
      <x:c r="A4003" s="1"/>
      <x:c r="B4003" s="1"/>
      <x:c r="C4003" s="1"/>
      <x:c r="D4003" s="1"/>
      <x:c r="E4003" s="1"/>
      <x:c r="F4003" s="1"/>
      <x:c r="G4003" s="1"/>
      <x:c r="H4003" s="1"/>
      <x:c r="I4003" s="53">
        <x:f t="shared" si="734"/>
        <x:v>6</x:v>
      </x:c>
      <x:c r="J4003" s="53">
        <x:f t="shared" si="735"/>
        <x:v>1</x:v>
      </x:c>
      <x:c r="K4003" s="53">
        <x:f t="shared" si="736"/>
        <x:v>20</x:v>
      </x:c>
      <x:c r="L4003" s="53">
        <x:f t="shared" si="737"/>
        <x:v>27</x:v>
      </x:c>
      <x:c r="M4003" s="54">
        <x:f t="shared" si="738"/>
        <x:v>2141.2264485377273</x:v>
      </x:c>
      <x:c r="N4003" s="54">
        <x:f t="shared" si="739"/>
        <x:v>0.9869628114845328</x:v>
      </x:c>
      <x:c r="O4003" s="55">
        <x:f t="shared" si="740"/>
        <x:v>108894</x:v>
      </x:c>
      <x:c r="P4003" s="55">
        <x:f t="shared" si="741"/>
        <x:v>23320</x:v>
      </x:c>
      <x:c r="Q4003" s="55">
        <x:f t="shared" si="742"/>
        <x:v>49674.070287113325</x:v>
      </x:c>
      <x:c r="R4003" s="55">
        <x:f t="shared" si="743"/>
        <x:v>15899.929712886675</x:v>
      </x:c>
      <x:c r="S4003" s="1" t="str">
        <x:f t="shared" si="744"/>
        <x:v>YES</x:v>
      </x:c>
      <x:c r="T4003" s="1">
        <x:f t="shared" si="745"/>
        <x:v>15899.929712886675</x:v>
      </x:c>
    </x:row>
    <x:row r="4004">
      <x:c r="A4004" s="1"/>
      <x:c r="B4004" s="1"/>
      <x:c r="C4004" s="1"/>
      <x:c r="D4004" s="1"/>
      <x:c r="E4004" s="1"/>
      <x:c r="F4004" s="1"/>
      <x:c r="G4004" s="1"/>
      <x:c r="H4004" s="1"/>
      <x:c r="I4004" s="53">
        <x:f t="shared" si="734"/>
        <x:v>6</x:v>
      </x:c>
      <x:c r="J4004" s="53">
        <x:f t="shared" si="735"/>
        <x:v>1</x:v>
      </x:c>
      <x:c r="K4004" s="53">
        <x:f t="shared" si="736"/>
        <x:v>21</x:v>
      </x:c>
      <x:c r="L4004" s="53">
        <x:f t="shared" si="737"/>
        <x:v>28</x:v>
      </x:c>
      <x:c r="M4004" s="54">
        <x:f t="shared" si="738"/>
        <x:v>2214.062188764171</x:v>
      </x:c>
      <x:c r="N4004" s="54">
        <x:f t="shared" si="739"/>
        <x:v>1.0375431866417855</x:v>
      </x:c>
      <x:c r="O4004" s="55">
        <x:f t="shared" si="740"/>
        <x:v>111594</x:v>
      </x:c>
      <x:c r="P4004" s="55">
        <x:f t="shared" si="741"/>
        <x:v>24200</x:v>
      </x:c>
      <x:c r="Q4004" s="55">
        <x:f t="shared" si="742"/>
        <x:v>50938.579666044636</x:v>
      </x:c>
      <x:c r="R4004" s="55">
        <x:f t="shared" si="743"/>
        <x:v>16455.420333955364</x:v>
      </x:c>
      <x:c r="S4004" s="1" t="str">
        <x:f t="shared" si="744"/>
        <x:v>YES</x:v>
      </x:c>
      <x:c r="T4004" s="1">
        <x:f t="shared" si="745"/>
        <x:v>16455.420333955364</x:v>
      </x:c>
    </x:row>
    <x:row r="4005">
      <x:c r="A4005" s="1"/>
      <x:c r="B4005" s="1"/>
      <x:c r="C4005" s="1"/>
      <x:c r="D4005" s="1"/>
      <x:c r="E4005" s="1"/>
      <x:c r="F4005" s="1"/>
      <x:c r="G4005" s="1"/>
      <x:c r="H4005" s="1"/>
      <x:c r="I4005" s="53">
        <x:f t="shared" si="734"/>
        <x:v>6</x:v>
      </x:c>
      <x:c r="J4005" s="53">
        <x:f t="shared" si="735"/>
        <x:v>1</x:v>
      </x:c>
      <x:c r="K4005" s="53">
        <x:f t="shared" si="736"/>
        <x:v>22</x:v>
      </x:c>
      <x:c r="L4005" s="53">
        <x:f t="shared" si="737"/>
        <x:v>29</x:v>
      </x:c>
      <x:c r="M4005" s="54">
        <x:f t="shared" si="738"/>
        <x:v>2288.538536010567</x:v>
      </x:c>
      <x:c r="N4005" s="54">
        <x:f t="shared" si="739"/>
        <x:v>1.0892628722295603</x:v>
      </x:c>
      <x:c r="O4005" s="55">
        <x:f t="shared" si="740"/>
        <x:v>114294</x:v>
      </x:c>
      <x:c r="P4005" s="55">
        <x:f t="shared" si="741"/>
        <x:v>25080</x:v>
      </x:c>
      <x:c r="Q4005" s="55">
        <x:f t="shared" si="742"/>
        <x:v>52231.571805739011</x:v>
      </x:c>
      <x:c r="R4005" s="55">
        <x:f t="shared" si="743"/>
        <x:v>16982.428194260989</x:v>
      </x:c>
      <x:c r="S4005" s="1" t="str">
        <x:f t="shared" si="744"/>
        <x:v>YES</x:v>
      </x:c>
      <x:c r="T4005" s="1">
        <x:f t="shared" si="745"/>
        <x:v>16982.428194260989</x:v>
      </x:c>
    </x:row>
    <x:row r="4006">
      <x:c r="A4006" s="1"/>
      <x:c r="B4006" s="1"/>
      <x:c r="C4006" s="1"/>
      <x:c r="D4006" s="1"/>
      <x:c r="E4006" s="1"/>
      <x:c r="F4006" s="1"/>
      <x:c r="G4006" s="1"/>
      <x:c r="H4006" s="1"/>
      <x:c r="I4006" s="53">
        <x:f t="shared" si="734"/>
        <x:v>6</x:v>
      </x:c>
      <x:c r="J4006" s="53">
        <x:f t="shared" si="735"/>
        <x:v>1</x:v>
      </x:c>
      <x:c r="K4006" s="53">
        <x:f t="shared" si="736"/>
        <x:v>23</x:v>
      </x:c>
      <x:c r="L4006" s="53">
        <x:f t="shared" si="737"/>
        <x:v>30</x:v>
      </x:c>
      <x:c r="M4006" s="54">
        <x:f t="shared" si="738"/>
        <x:v>2364.6851248680032</x:v>
      </x:c>
      <x:c r="N4006" s="54">
        <x:f t="shared" si="739"/>
        <x:v>1.1421424478250022</x:v>
      </x:c>
      <x:c r="O4006" s="55">
        <x:f t="shared" si="740"/>
        <x:v>116994</x:v>
      </x:c>
      <x:c r="P4006" s="55">
        <x:f t="shared" si="741"/>
        <x:v>25960</x:v>
      </x:c>
      <x:c r="Q4006" s="55">
        <x:f t="shared" si="742"/>
        <x:v>53553.56119562505</x:v>
      </x:c>
      <x:c r="R4006" s="55">
        <x:f t="shared" si="743"/>
        <x:v>17480.43880437495</x:v>
      </x:c>
      <x:c r="S4006" s="1" t="str">
        <x:f t="shared" si="744"/>
        <x:v>YES</x:v>
      </x:c>
      <x:c r="T4006" s="1">
        <x:f t="shared" si="745"/>
        <x:v>17480.43880437495</x:v>
      </x:c>
    </x:row>
    <x:row r="4007">
      <x:c r="A4007" s="1"/>
      <x:c r="B4007" s="1"/>
      <x:c r="C4007" s="1"/>
      <x:c r="D4007" s="1"/>
      <x:c r="E4007" s="1"/>
      <x:c r="F4007" s="1"/>
      <x:c r="G4007" s="1"/>
      <x:c r="H4007" s="1"/>
      <x:c r="I4007" s="53">
        <x:f t="shared" si="734"/>
        <x:v>6</x:v>
      </x:c>
      <x:c r="J4007" s="53">
        <x:f t="shared" si="735"/>
        <x:v>1</x:v>
      </x:c>
      <x:c r="K4007" s="53">
        <x:f t="shared" si="736"/>
        <x:v>24</x:v>
      </x:c>
      <x:c r="L4007" s="53">
        <x:f t="shared" si="737"/>
        <x:v>31</x:v>
      </x:c>
      <x:c r="M4007" s="54">
        <x:f t="shared" si="738"/>
        <x:v>2442.5320744474993</x:v>
      </x:c>
      <x:c r="N4007" s="54">
        <x:f t="shared" si="739"/>
        <x:v>1.1962028294774301</x:v>
      </x:c>
      <x:c r="O4007" s="55">
        <x:f t="shared" si="740"/>
        <x:v>119694</x:v>
      </x:c>
      <x:c r="P4007" s="55">
        <x:f t="shared" si="741"/>
        <x:v>26840</x:v>
      </x:c>
      <x:c r="Q4007" s="55">
        <x:f t="shared" si="742"/>
        <x:v>54905.070736935755</x:v>
      </x:c>
      <x:c r="R4007" s="55">
        <x:f t="shared" si="743"/>
        <x:v>17948.929263064245</x:v>
      </x:c>
      <x:c r="S4007" s="1" t="str">
        <x:f t="shared" si="744"/>
        <x:v>YES</x:v>
      </x:c>
      <x:c r="T4007" s="1">
        <x:f t="shared" si="745"/>
        <x:v>17948.929263064245</x:v>
      </x:c>
    </x:row>
    <x:row r="4008">
      <x:c r="A4008" s="1"/>
      <x:c r="B4008" s="1"/>
      <x:c r="C4008" s="1"/>
      <x:c r="D4008" s="1"/>
      <x:c r="E4008" s="1"/>
      <x:c r="F4008" s="1"/>
      <x:c r="G4008" s="1"/>
      <x:c r="H4008" s="1"/>
      <x:c r="I4008" s="53">
        <x:f t="shared" si="734"/>
        <x:v>6</x:v>
      </x:c>
      <x:c r="J4008" s="53">
        <x:f t="shared" si="735"/>
        <x:v>1</x:v>
      </x:c>
      <x:c r="K4008" s="53">
        <x:f t="shared" si="736"/>
        <x:v>25</x:v>
      </x:c>
      <x:c r="L4008" s="53">
        <x:f t="shared" si="737"/>
        <x:v>32</x:v>
      </x:c>
      <x:c r="M4008" s="54">
        <x:f t="shared" si="738"/>
        <x:v>2522.1099958625969</x:v>
      </x:c>
      <x:c r="N4008" s="54">
        <x:f t="shared" si="739"/>
        <x:v>1.2514652749045811</x:v>
      </x:c>
      <x:c r="O4008" s="55">
        <x:f t="shared" si="740"/>
        <x:v>122394</x:v>
      </x:c>
      <x:c r="P4008" s="55">
        <x:f t="shared" si="741"/>
        <x:v>27720</x:v>
      </x:c>
      <x:c r="Q4008" s="55">
        <x:f t="shared" si="742"/>
        <x:v>56286.631872614525</x:v>
      </x:c>
      <x:c r="R4008" s="55">
        <x:f t="shared" si="743"/>
        <x:v>18387.368127385475</x:v>
      </x:c>
      <x:c r="S4008" s="1" t="str">
        <x:f t="shared" si="744"/>
        <x:v>YES</x:v>
      </x:c>
      <x:c r="T4008" s="1">
        <x:f t="shared" si="745"/>
        <x:v>18387.368127385475</x:v>
      </x:c>
    </x:row>
    <x:row r="4009">
      <x:c r="A4009" s="1"/>
      <x:c r="B4009" s="1"/>
      <x:c r="C4009" s="1"/>
      <x:c r="D4009" s="1"/>
      <x:c r="E4009" s="1"/>
      <x:c r="F4009" s="1"/>
      <x:c r="G4009" s="1"/>
      <x:c r="H4009" s="1"/>
      <x:c r="I4009" s="53">
        <x:f t="shared" si="734"/>
        <x:v>6</x:v>
      </x:c>
      <x:c r="J4009" s="53">
        <x:f t="shared" si="735"/>
        <x:v>1</x:v>
      </x:c>
      <x:c r="K4009" s="53">
        <x:f t="shared" si="736"/>
        <x:v>26</x:v>
      </x:c>
      <x:c r="L4009" s="53">
        <x:f t="shared" si="737"/>
        <x:v>33</x:v>
      </x:c>
      <x:c r="M4009" s="54">
        <x:f t="shared" si="738"/>
        <x:v>2603.449999823315</x:v>
      </x:c>
      <x:c r="N4009" s="54">
        <x:f t="shared" si="739"/>
        <x:v>1.3079513887661909</x:v>
      </x:c>
      <x:c r="O4009" s="55">
        <x:f t="shared" si="740"/>
        <x:v>125094</x:v>
      </x:c>
      <x:c r="P4009" s="55">
        <x:f t="shared" si="741"/>
        <x:v>28600</x:v>
      </x:c>
      <x:c r="Q4009" s="55">
        <x:f t="shared" si="742"/>
        <x:v>57698.784719154777</x:v>
      </x:c>
      <x:c r="R4009" s="55">
        <x:f t="shared" si="743"/>
        <x:v>18795.215280845223</x:v>
      </x:c>
      <x:c r="S4009" s="1" t="str">
        <x:f t="shared" si="744"/>
        <x:v>YES</x:v>
      </x:c>
      <x:c r="T4009" s="1">
        <x:f t="shared" si="745"/>
        <x:v>18795.215280845223</x:v>
      </x:c>
    </x:row>
    <x:row r="4010">
      <x:c r="A4010" s="1"/>
      <x:c r="B4010" s="1"/>
      <x:c r="C4010" s="1"/>
      <x:c r="D4010" s="1"/>
      <x:c r="E4010" s="1"/>
      <x:c r="F4010" s="1"/>
      <x:c r="G4010" s="1"/>
      <x:c r="H4010" s="1"/>
      <x:c r="I4010" s="53">
        <x:f t="shared" si="734"/>
        <x:v>6</x:v>
      </x:c>
      <x:c r="J4010" s="53">
        <x:f t="shared" si="735"/>
        <x:v>1</x:v>
      </x:c>
      <x:c r="K4010" s="53">
        <x:f t="shared" si="736"/>
        <x:v>27</x:v>
      </x:c>
      <x:c r="L4010" s="53">
        <x:f t="shared" si="737"/>
        <x:v>34</x:v>
      </x:c>
      <x:c r="M4010" s="54">
        <x:f t="shared" si="738"/>
        <x:v>2686.5837043430711</x:v>
      </x:c>
      <x:c r="N4010" s="54">
        <x:f t="shared" si="739"/>
        <x:v>1.3656831280160215</x:v>
      </x:c>
      <x:c r="O4010" s="55">
        <x:f t="shared" si="740"/>
        <x:v>127794</x:v>
      </x:c>
      <x:c r="P4010" s="55">
        <x:f t="shared" si="741"/>
        <x:v>29480</x:v>
      </x:c>
      <x:c r="Q4010" s="55">
        <x:f t="shared" si="742"/>
        <x:v>59142.078200400538</x:v>
      </x:c>
      <x:c r="R4010" s="55">
        <x:f t="shared" si="743"/>
        <x:v>19171.921799599462</x:v>
      </x:c>
      <x:c r="S4010" s="1" t="str">
        <x:f t="shared" si="744"/>
        <x:v>YES</x:v>
      </x:c>
      <x:c r="T4010" s="1">
        <x:f t="shared" si="745"/>
        <x:v>19171.921799599462</x:v>
      </x:c>
    </x:row>
    <x:row r="4011">
      <x:c r="A4011" s="1"/>
      <x:c r="B4011" s="1"/>
      <x:c r="C4011" s="1"/>
      <x:c r="D4011" s="1"/>
      <x:c r="E4011" s="1"/>
      <x:c r="F4011" s="1"/>
      <x:c r="G4011" s="1"/>
      <x:c r="H4011" s="1"/>
      <x:c r="I4011" s="53">
        <x:f t="shared" si="734"/>
        <x:v>6</x:v>
      </x:c>
      <x:c r="J4011" s="53">
        <x:f t="shared" si="735"/>
        <x:v>1</x:v>
      </x:c>
      <x:c r="K4011" s="53">
        <x:f t="shared" si="736"/>
        <x:v>28</x:v>
      </x:c>
      <x:c r="L4011" s="53">
        <x:f t="shared" si="737"/>
        <x:v>35</x:v>
      </x:c>
      <x:c r="M4011" s="54">
        <x:f t="shared" si="738"/>
        <x:v>2771.5432425602248</x:v>
      </x:c>
      <x:c r="N4011" s="54">
        <x:f t="shared" si="739"/>
        <x:v>1.4246828073334894</x:v>
      </x:c>
      <x:c r="O4011" s="55">
        <x:f t="shared" si="740"/>
        <x:v>130494</x:v>
      </x:c>
      <x:c r="P4011" s="55">
        <x:f t="shared" si="741"/>
        <x:v>30360</x:v>
      </x:c>
      <x:c r="Q4011" s="55">
        <x:f t="shared" si="742"/>
        <x:v>60617.070183337237</x:v>
      </x:c>
      <x:c r="R4011" s="55">
        <x:f t="shared" si="743"/>
        <x:v>19516.929816662763</x:v>
      </x:c>
      <x:c r="S4011" s="1" t="str">
        <x:f t="shared" si="744"/>
        <x:v>YES</x:v>
      </x:c>
      <x:c r="T4011" s="1">
        <x:f t="shared" si="745"/>
        <x:v>19516.929816662763</x:v>
      </x:c>
    </x:row>
    <x:row r="4012">
      <x:c r="A4012" s="1"/>
      <x:c r="B4012" s="1"/>
      <x:c r="C4012" s="1"/>
      <x:c r="D4012" s="1"/>
      <x:c r="E4012" s="1"/>
      <x:c r="F4012" s="1"/>
      <x:c r="G4012" s="1"/>
      <x:c r="H4012" s="1"/>
      <x:c r="I4012" s="53">
        <x:f t="shared" si="734"/>
        <x:v>6</x:v>
      </x:c>
      <x:c r="J4012" s="53">
        <x:f t="shared" si="735"/>
        <x:v>1</x:v>
      </x:c>
      <x:c r="K4012" s="53">
        <x:f t="shared" si="736"/>
        <x:v>29</x:v>
      </x:c>
      <x:c r="L4012" s="53">
        <x:f t="shared" si="737"/>
        <x:v>36</x:v>
      </x:c>
      <x:c r="M4012" s="54">
        <x:f t="shared" si="738"/>
        <x:v>2858.3612706758786</x:v>
      </x:c>
      <x:c r="N4012" s="54">
        <x:f t="shared" si="739"/>
        <x:v>1.4849731046360268</x:v>
      </x:c>
      <x:c r="O4012" s="55">
        <x:f t="shared" si="740"/>
        <x:v>133194</x:v>
      </x:c>
      <x:c r="P4012" s="55">
        <x:f t="shared" si="741"/>
        <x:v>31240</x:v>
      </x:c>
      <x:c r="Q4012" s="55">
        <x:f t="shared" si="742"/>
        <x:v>62124.327615900671</x:v>
      </x:c>
      <x:c r="R4012" s="55">
        <x:f t="shared" si="743"/>
        <x:v>19829.672384099329</x:v>
      </x:c>
      <x:c r="S4012" s="1" t="str">
        <x:f t="shared" si="744"/>
        <x:v>YES</x:v>
      </x:c>
      <x:c r="T4012" s="1">
        <x:f t="shared" si="745"/>
        <x:v>19829.672384099329</x:v>
      </x:c>
    </x:row>
    <x:row r="4013">
      <x:c r="A4013" s="1"/>
      <x:c r="B4013" s="1"/>
      <x:c r="C4013" s="1"/>
      <x:c r="D4013" s="1"/>
      <x:c r="E4013" s="1"/>
      <x:c r="F4013" s="1"/>
      <x:c r="G4013" s="1"/>
      <x:c r="H4013" s="1"/>
      <x:c r="I4013" s="53">
        <x:f t="shared" si="734"/>
        <x:v>6</x:v>
      </x:c>
      <x:c r="J4013" s="53">
        <x:f t="shared" si="735"/>
        <x:v>1</x:v>
      </x:c>
      <x:c r="K4013" s="53">
        <x:f t="shared" si="736"/>
        <x:v>30</x:v>
      </x:c>
      <x:c r="L4013" s="53">
        <x:f t="shared" si="737"/>
        <x:v>37</x:v>
      </x:c>
      <x:c r="M4013" s="54">
        <x:f t="shared" si="738"/>
        <x:v>2947.0709760096493</x:v>
      </x:c>
      <x:c r="N4013" s="54">
        <x:f t="shared" si="739"/>
        <x:v>1.5465770666733676</x:v>
      </x:c>
      <x:c r="O4013" s="55">
        <x:f t="shared" si="740"/>
        <x:v>135894</x:v>
      </x:c>
      <x:c r="P4013" s="55">
        <x:f t="shared" si="741"/>
        <x:v>32120</x:v>
      </x:c>
      <x:c r="Q4013" s="55">
        <x:f t="shared" si="742"/>
        <x:v>63664.426666834188</x:v>
      </x:c>
      <x:c r="R4013" s="55">
        <x:f t="shared" si="743"/>
        <x:v>20109.573333165812</x:v>
      </x:c>
      <x:c r="S4013" s="1" t="str">
        <x:f t="shared" si="744"/>
        <x:v>YES</x:v>
      </x:c>
      <x:c r="T4013" s="1">
        <x:f t="shared" si="745"/>
        <x:v>20109.573333165812</x:v>
      </x:c>
    </x:row>
    <x:row r="4014">
      <x:c r="A4014" s="1"/>
      <x:c r="B4014" s="1"/>
      <x:c r="C4014" s="1"/>
      <x:c r="D4014" s="1"/>
      <x:c r="E4014" s="1"/>
      <x:c r="F4014" s="1"/>
      <x:c r="G4014" s="1"/>
      <x:c r="H4014" s="1"/>
      <x:c r="I4014" s="53" t="n">
        <x:f t="shared" ref="I4014:I4077" si="746">INT((ROW()-ROW($I$46))/((CARROT_CAP+1)*(MESCLUN_CAP+1)))</x:f>
        <x:v>6</x:v>
      </x:c>
      <x:c r="J4014" s="53" t="n">
        <x:f t="shared" ref="J4014:J4077" si="747">MOD(INT((ROW()-ROW($I$46))/(MESCLUN_CAP+1)),CARROT_CAP+1)</x:f>
        <x:v>2</x:v>
      </x:c>
      <x:c r="K4014" s="53" t="n">
        <x:f t="shared" ref="K4014:K4077" si="748">MOD(ROW()-ROW($I$46),MESCLUN_CAP+1)</x:f>
        <x:v>0</x:v>
      </x:c>
      <x:c r="L4014" s="53" t="n">
        <x:f t="shared" ref="L4014:L4077" si="749">SUM(I4014:K4014)</x:f>
        <x:v>8</x:v>
      </x:c>
      <x:c r="M4014" s="54" t="n">
        <x:f t="shared" ref="M4014:M4077" si="750">I4014*TOMATO_HOURS*WEEKS*(1+TOMATO_DIM)^I4014+J4014*CARROT_HOURS*WEEKS*(1+CARROT_DIM)^J4014+K4014*MESCLUN_HOURS*WEEKS*(1+MESCLUN_DIM)^K4014</x:f>
        <x:v>1019.6804400000004</x:v>
      </x:c>
      <x:c r="N4014" s="54" t="n">
        <x:f t="shared" ref="N4014:N4077" si="751">MAX(M4014-FARMER_HOURS,0)/TEMP_HOURS_PER_WORKER</x:f>
        <x:v>0.20811141666666697</x:v>
      </x:c>
      <x:c r="O4014" s="55" t="n">
        <x:f t="shared" ref="O4014:O4077" si="752">I4014*TOMATO_PRICE+J4014*CARROT_PRICE+K4014*MESCLUN_PRICE</x:f>
        <x:v>56988</x:v>
      </x:c>
      <x:c r="P4014" s="55" t="n">
        <x:f t="shared" ref="P4014:P4077" si="753">I4014*TOMATO_FERTILIZER+J4014*CARROT_FERTILIZER+K4014*MESCLUN_FERTILIZER</x:f>
        <x:v>6160</x:v>
      </x:c>
      <x:c r="Q4014" s="55" t="n">
        <x:f t="shared" ref="Q4014:Q4077" si="754">MIN(M4014,FARMER_HOURS)*FARMER_RATE+MAX(M4014-FARMER_HOURS,0)*TEMP_RATE</x:f>
        <x:v>30202.785416666673</x:v>
      </x:c>
      <x:c r="R4014" s="55" t="n">
        <x:f t="shared" ref="R4014:R4077" si="755">O4014-P4014-Q4014-FIXED_COST</x:f>
        <x:v>625.214583333327</x:v>
      </x:c>
      <x:c r="S4014" s="1" t="str">
        <x:f t="shared" ref="S4014:S4077" si="756">IF(AND(L4014&lt;=TOTAL_BED_CAP,N4014&lt;=TEMP_WORKER_CAP),"YES","NO")</x:f>
        <x:v>YES</x:v>
      </x:c>
      <x:c r="T4014" s="1" t="n">
        <x:f t="shared" ref="T4014:T4077" si="757">IF(S4014="YES",R4014,-1E+99)</x:f>
        <x:v>625.214583333327</x:v>
      </x:c>
    </x:row>
    <x:row r="4015">
      <x:c r="A4015" s="1"/>
      <x:c r="B4015" s="1"/>
      <x:c r="C4015" s="1"/>
      <x:c r="D4015" s="1"/>
      <x:c r="E4015" s="1"/>
      <x:c r="F4015" s="1"/>
      <x:c r="G4015" s="1"/>
      <x:c r="H4015" s="1"/>
      <x:c r="I4015" s="53">
        <x:f t="shared" si="746"/>
        <x:v>6</x:v>
      </x:c>
      <x:c r="J4015" s="53">
        <x:f t="shared" si="747"/>
        <x:v>2</x:v>
      </x:c>
      <x:c r="K4015" s="53">
        <x:f t="shared" si="748"/>
        <x:v>1</x:v>
      </x:c>
      <x:c r="L4015" s="53">
        <x:f t="shared" si="749"/>
        <x:v>9</x:v>
      </x:c>
      <x:c r="M4015" s="54">
        <x:f t="shared" si="750"/>
        <x:v>1065.2429400000005</x:v>
      </x:c>
      <x:c r="N4015" s="54">
        <x:f t="shared" si="751"/>
        <x:v>0.23975204166666705</x:v>
      </x:c>
      <x:c r="O4015" s="55">
        <x:f t="shared" si="752"/>
        <x:v>59688</x:v>
      </x:c>
      <x:c r="P4015" s="55">
        <x:f t="shared" si="753"/>
        <x:v>7040</x:v>
      </x:c>
      <x:c r="Q4015" s="55">
        <x:f t="shared" si="754"/>
        <x:v>30993.801041666677</x:v>
      </x:c>
      <x:c r="R4015" s="55">
        <x:f t="shared" si="755"/>
        <x:v>1654.1989583333234</x:v>
      </x:c>
      <x:c r="S4015" s="1" t="str">
        <x:f t="shared" si="756"/>
        <x:v>YES</x:v>
      </x:c>
      <x:c r="T4015" s="1">
        <x:f t="shared" si="757"/>
        <x:v>1654.1989583333234</x:v>
      </x:c>
    </x:row>
    <x:row r="4016">
      <x:c r="A4016" s="1"/>
      <x:c r="B4016" s="1"/>
      <x:c r="C4016" s="1"/>
      <x:c r="D4016" s="1"/>
      <x:c r="E4016" s="1"/>
      <x:c r="F4016" s="1"/>
      <x:c r="G4016" s="1"/>
      <x:c r="H4016" s="1"/>
      <x:c r="I4016" s="53">
        <x:f t="shared" si="746"/>
        <x:v>6</x:v>
      </x:c>
      <x:c r="J4016" s="53">
        <x:f t="shared" si="747"/>
        <x:v>2</x:v>
      </x:c>
      <x:c r="K4016" s="53">
        <x:f t="shared" si="748"/>
        <x:v>2</x:v>
      </x:c>
      <x:c r="L4016" s="53">
        <x:f t="shared" si="749"/>
        <x:v>10</x:v>
      </x:c>
      <x:c r="M4016" s="54">
        <x:f t="shared" si="750"/>
        <x:v>1111.9445025000005</x:v>
      </x:c>
      <x:c r="N4016" s="54">
        <x:f t="shared" si="751"/>
        <x:v>0.27218368229166701</x:v>
      </x:c>
      <x:c r="O4016" s="55">
        <x:f t="shared" si="752"/>
        <x:v>62388</x:v>
      </x:c>
      <x:c r="P4016" s="55">
        <x:f t="shared" si="753"/>
        <x:v>7920</x:v>
      </x:c>
      <x:c r="Q4016" s="55">
        <x:f t="shared" si="754"/>
        <x:v>31804.592057291673</x:v>
      </x:c>
      <x:c r="R4016" s="55">
        <x:f t="shared" si="755"/>
        <x:v>2663.407942708327</x:v>
      </x:c>
      <x:c r="S4016" s="1" t="str">
        <x:f t="shared" si="756"/>
        <x:v>YES</x:v>
      </x:c>
      <x:c r="T4016" s="1">
        <x:f t="shared" si="757"/>
        <x:v>2663.407942708327</x:v>
      </x:c>
    </x:row>
    <x:row r="4017">
      <x:c r="A4017" s="1"/>
      <x:c r="B4017" s="1"/>
      <x:c r="C4017" s="1"/>
      <x:c r="D4017" s="1"/>
      <x:c r="E4017" s="1"/>
      <x:c r="F4017" s="1"/>
      <x:c r="G4017" s="1"/>
      <x:c r="H4017" s="1"/>
      <x:c r="I4017" s="53">
        <x:f t="shared" si="746"/>
        <x:v>6</x:v>
      </x:c>
      <x:c r="J4017" s="53">
        <x:f t="shared" si="747"/>
        <x:v>2</x:v>
      </x:c>
      <x:c r="K4017" s="53">
        <x:f t="shared" si="748"/>
        <x:v>3</x:v>
      </x:c>
      <x:c r="L4017" s="53">
        <x:f t="shared" si="749"/>
        <x:v>11</x:v>
      </x:c>
      <x:c r="M4017" s="54">
        <x:f t="shared" si="750"/>
        <x:v>1159.8064849218754</x:v>
      </x:c>
      <x:c r="N4017" s="54">
        <x:f t="shared" si="751"/>
        <x:v>0.30542117008463571</x:v>
      </x:c>
      <x:c r="O4017" s="55">
        <x:f t="shared" si="752"/>
        <x:v>65088</x:v>
      </x:c>
      <x:c r="P4017" s="55">
        <x:f t="shared" si="753"/>
        <x:v>8800</x:v>
      </x:c>
      <x:c r="Q4017" s="55">
        <x:f t="shared" si="754"/>
        <x:v>32635.529252115892</x:v>
      </x:c>
      <x:c r="R4017" s="55">
        <x:f t="shared" si="755"/>
        <x:v>3652.4707478841083</x:v>
      </x:c>
      <x:c r="S4017" s="1" t="str">
        <x:f t="shared" si="756"/>
        <x:v>YES</x:v>
      </x:c>
      <x:c r="T4017" s="1">
        <x:f t="shared" si="757"/>
        <x:v>3652.4707478841083</x:v>
      </x:c>
    </x:row>
    <x:row r="4018">
      <x:c r="A4018" s="1"/>
      <x:c r="B4018" s="1"/>
      <x:c r="C4018" s="1"/>
      <x:c r="D4018" s="1"/>
      <x:c r="E4018" s="1"/>
      <x:c r="F4018" s="1"/>
      <x:c r="G4018" s="1"/>
      <x:c r="H4018" s="1"/>
      <x:c r="I4018" s="53">
        <x:f t="shared" si="746"/>
        <x:v>6</x:v>
      </x:c>
      <x:c r="J4018" s="53">
        <x:f t="shared" si="747"/>
        <x:v>2</x:v>
      </x:c>
      <x:c r="K4018" s="53">
        <x:f t="shared" si="748"/>
        <x:v>4</x:v>
      </x:c>
      <x:c r="L4018" s="53">
        <x:f t="shared" si="749"/>
        <x:v>12</x:v>
      </x:c>
      <x:c r="M4018" s="54">
        <x:f t="shared" si="750"/>
        <x:v>1208.8506006445316</x:v>
      </x:c>
      <x:c r="N4018" s="54">
        <x:f t="shared" si="751"/>
        <x:v>0.33947958378092474</x:v>
      </x:c>
      <x:c r="O4018" s="55">
        <x:f t="shared" si="752"/>
        <x:v>67788</x:v>
      </x:c>
      <x:c r="P4018" s="55">
        <x:f t="shared" si="753"/>
        <x:v>9680</x:v>
      </x:c>
      <x:c r="Q4018" s="55">
        <x:f t="shared" si="754"/>
        <x:v>33486.989594523118</x:v>
      </x:c>
      <x:c r="R4018" s="55">
        <x:f t="shared" si="755"/>
        <x:v>4621.0104054768817</x:v>
      </x:c>
      <x:c r="S4018" s="1" t="str">
        <x:f t="shared" si="756"/>
        <x:v>YES</x:v>
      </x:c>
      <x:c r="T4018" s="1">
        <x:f t="shared" si="757"/>
        <x:v>4621.0104054768817</x:v>
      </x:c>
    </x:row>
    <x:row r="4019">
      <x:c r="A4019" s="1"/>
      <x:c r="B4019" s="1"/>
      <x:c r="C4019" s="1"/>
      <x:c r="D4019" s="1"/>
      <x:c r="E4019" s="1"/>
      <x:c r="F4019" s="1"/>
      <x:c r="G4019" s="1"/>
      <x:c r="H4019" s="1"/>
      <x:c r="I4019" s="53">
        <x:f t="shared" si="746"/>
        <x:v>6</x:v>
      </x:c>
      <x:c r="J4019" s="53">
        <x:f t="shared" si="747"/>
        <x:v>2</x:v>
      </x:c>
      <x:c r="K4019" s="53">
        <x:f t="shared" si="748"/>
        <x:v>5</x:v>
      </x:c>
      <x:c r="L4019" s="53">
        <x:f t="shared" si="749"/>
        <x:v>13</x:v>
      </x:c>
      <x:c r="M4019" s="54">
        <x:f t="shared" si="750"/>
        <x:v>1259.0989245657352</x:v>
      </x:c>
      <x:c r="N4019" s="54">
        <x:f t="shared" si="751"/>
        <x:v>0.37437425317064943</x:v>
      </x:c>
      <x:c r="O4019" s="55">
        <x:f t="shared" si="752"/>
        <x:v>70488</x:v>
      </x:c>
      <x:c r="P4019" s="55">
        <x:f t="shared" si="753"/>
        <x:v>10560</x:v>
      </x:c>
      <x:c r="Q4019" s="55">
        <x:f t="shared" si="754"/>
        <x:v>34359.356329266237</x:v>
      </x:c>
      <x:c r="R4019" s="55">
        <x:f t="shared" si="755"/>
        <x:v>5568.6436707337634</x:v>
      </x:c>
      <x:c r="S4019" s="1" t="str">
        <x:f t="shared" si="756"/>
        <x:v>YES</x:v>
      </x:c>
      <x:c r="T4019" s="1">
        <x:f t="shared" si="757"/>
        <x:v>5568.6436707337634</x:v>
      </x:c>
    </x:row>
    <x:row r="4020">
      <x:c r="A4020" s="1"/>
      <x:c r="B4020" s="1"/>
      <x:c r="C4020" s="1"/>
      <x:c r="D4020" s="1"/>
      <x:c r="E4020" s="1"/>
      <x:c r="F4020" s="1"/>
      <x:c r="G4020" s="1"/>
      <x:c r="H4020" s="1"/>
      <x:c r="I4020" s="53">
        <x:f t="shared" si="746"/>
        <x:v>6</x:v>
      </x:c>
      <x:c r="J4020" s="53">
        <x:f t="shared" si="747"/>
        <x:v>2</x:v>
      </x:c>
      <x:c r="K4020" s="53">
        <x:f t="shared" si="748"/>
        <x:v>6</x:v>
      </x:c>
      <x:c r="L4020" s="53">
        <x:f t="shared" si="749"/>
        <x:v>14</x:v>
      </x:c>
      <x:c r="M4020" s="54">
        <x:f t="shared" si="750"/>
        <x:v>1310.5738987473683</x:v>
      </x:c>
      <x:c r="N4020" s="54">
        <x:f t="shared" si="751"/>
        <x:v>0.41012076301900574</x:v>
      </x:c>
      <x:c r="O4020" s="55">
        <x:f t="shared" si="752"/>
        <x:v>73188</x:v>
      </x:c>
      <x:c r="P4020" s="55">
        <x:f t="shared" si="753"/>
        <x:v>11440</x:v>
      </x:c>
      <x:c r="Q4020" s="55">
        <x:f t="shared" si="754"/>
        <x:v>35253.019075475146</x:v>
      </x:c>
      <x:c r="R4020" s="55">
        <x:f t="shared" si="755"/>
        <x:v>6494.9809245248543</x:v>
      </x:c>
      <x:c r="S4020" s="1" t="str">
        <x:f t="shared" si="756"/>
        <x:v>YES</x:v>
      </x:c>
      <x:c r="T4020" s="1">
        <x:f t="shared" si="757"/>
        <x:v>6494.9809245248543</x:v>
      </x:c>
    </x:row>
    <x:row r="4021">
      <x:c r="A4021" s="1"/>
      <x:c r="B4021" s="1"/>
      <x:c r="C4021" s="1"/>
      <x:c r="D4021" s="1"/>
      <x:c r="E4021" s="1"/>
      <x:c r="F4021" s="1"/>
      <x:c r="G4021" s="1"/>
      <x:c r="H4021" s="1"/>
      <x:c r="I4021" s="53">
        <x:f t="shared" si="746"/>
        <x:v>6</x:v>
      </x:c>
      <x:c r="J4021" s="53">
        <x:f t="shared" si="747"/>
        <x:v>2</x:v>
      </x:c>
      <x:c r="K4021" s="53">
        <x:f t="shared" si="748"/>
        <x:v>7</x:v>
      </x:c>
      <x:c r="L4021" s="53">
        <x:f t="shared" si="749"/>
        <x:v>15</x:v>
      </x:c>
      <x:c r="M4021" s="54">
        <x:f t="shared" si="750"/>
        <x:v>1363.2983381453287</x:v>
      </x:c>
      <x:c r="N4021" s="54">
        <x:f t="shared" si="751"/>
        <x:v>0.44673495704536714</x:v>
      </x:c>
      <x:c r="O4021" s="55">
        <x:f t="shared" si="752"/>
        <x:v>75888</x:v>
      </x:c>
      <x:c r="P4021" s="55">
        <x:f t="shared" si="753"/>
        <x:v>12320</x:v>
      </x:c>
      <x:c r="Q4021" s="55">
        <x:f t="shared" si="754"/>
        <x:v>36168.373926134176</x:v>
      </x:c>
      <x:c r="R4021" s="55">
        <x:f t="shared" si="755"/>
        <x:v>7399.6260738658239</x:v>
      </x:c>
      <x:c r="S4021" s="1" t="str">
        <x:f t="shared" si="756"/>
        <x:v>YES</x:v>
      </x:c>
      <x:c r="T4021" s="1">
        <x:f t="shared" si="757"/>
        <x:v>7399.6260738658239</x:v>
      </x:c>
    </x:row>
    <x:row r="4022">
      <x:c r="A4022" s="1"/>
      <x:c r="B4022" s="1"/>
      <x:c r="C4022" s="1"/>
      <x:c r="D4022" s="1"/>
      <x:c r="E4022" s="1"/>
      <x:c r="F4022" s="1"/>
      <x:c r="G4022" s="1"/>
      <x:c r="H4022" s="1"/>
      <x:c r="I4022" s="53">
        <x:f t="shared" si="746"/>
        <x:v>6</x:v>
      </x:c>
      <x:c r="J4022" s="53">
        <x:f t="shared" si="747"/>
        <x:v>2</x:v>
      </x:c>
      <x:c r="K4022" s="53">
        <x:f t="shared" si="748"/>
        <x:v>8</x:v>
      </x:c>
      <x:c r="L4022" s="53">
        <x:f t="shared" si="749"/>
        <x:v>16</x:v>
      </x:c>
      <x:c r="M4022" s="54">
        <x:f t="shared" si="750"/>
        <x:v>1417.2954364253087</x:v>
      </x:c>
      <x:c r="N4022" s="54">
        <x:f t="shared" si="751"/>
        <x:v>0.48423294196201994</x:v>
      </x:c>
      <x:c r="O4022" s="55">
        <x:f t="shared" si="752"/>
        <x:v>78588</x:v>
      </x:c>
      <x:c r="P4022" s="55">
        <x:f t="shared" si="753"/>
        <x:v>13200</x:v>
      </x:c>
      <x:c r="Q4022" s="55">
        <x:f t="shared" si="754"/>
        <x:v>37105.823549050496</x:v>
      </x:c>
      <x:c r="R4022" s="55">
        <x:f t="shared" si="755"/>
        <x:v>8282.1764509495042</x:v>
      </x:c>
      <x:c r="S4022" s="1" t="str">
        <x:f t="shared" si="756"/>
        <x:v>YES</x:v>
      </x:c>
      <x:c r="T4022" s="1">
        <x:f t="shared" si="757"/>
        <x:v>8282.1764509495042</x:v>
      </x:c>
    </x:row>
    <x:row r="4023">
      <x:c r="A4023" s="1"/>
      <x:c r="B4023" s="1"/>
      <x:c r="C4023" s="1"/>
      <x:c r="D4023" s="1"/>
      <x:c r="E4023" s="1"/>
      <x:c r="F4023" s="1"/>
      <x:c r="G4023" s="1"/>
      <x:c r="H4023" s="1"/>
      <x:c r="I4023" s="53">
        <x:f t="shared" si="746"/>
        <x:v>6</x:v>
      </x:c>
      <x:c r="J4023" s="53">
        <x:f t="shared" si="747"/>
        <x:v>2</x:v>
      </x:c>
      <x:c r="K4023" s="53">
        <x:f t="shared" si="748"/>
        <x:v>9</x:v>
      </x:c>
      <x:c r="L4023" s="53">
        <x:f t="shared" si="749"/>
        <x:v>17</x:v>
      </x:c>
      <x:c r="M4023" s="54">
        <x:f t="shared" si="750"/>
        <x:v>1472.5887718657032</x:v>
      </x:c>
      <x:c r="N4023" s="54">
        <x:f t="shared" si="751"/>
        <x:v>0.52263109157340493</x:v>
      </x:c>
      <x:c r="O4023" s="55">
        <x:f t="shared" si="752"/>
        <x:v>81288</x:v>
      </x:c>
      <x:c r="P4023" s="55">
        <x:f t="shared" si="753"/>
        <x:v>14080</x:v>
      </x:c>
      <x:c r="Q4023" s="55">
        <x:f t="shared" si="754"/>
        <x:v>38065.777289335121</x:v>
      </x:c>
      <x:c r="R4023" s="55">
        <x:f t="shared" si="755"/>
        <x:v>9142.2227106648788</x:v>
      </x:c>
      <x:c r="S4023" s="1" t="str">
        <x:f t="shared" si="756"/>
        <x:v>YES</x:v>
      </x:c>
      <x:c r="T4023" s="1">
        <x:f t="shared" si="757"/>
        <x:v>9142.2227106648788</x:v>
      </x:c>
    </x:row>
    <x:row r="4024">
      <x:c r="A4024" s="1"/>
      <x:c r="B4024" s="1"/>
      <x:c r="C4024" s="1"/>
      <x:c r="D4024" s="1"/>
      <x:c r="E4024" s="1"/>
      <x:c r="F4024" s="1"/>
      <x:c r="G4024" s="1"/>
      <x:c r="H4024" s="1"/>
      <x:c r="I4024" s="53">
        <x:f t="shared" si="746"/>
        <x:v>6</x:v>
      </x:c>
      <x:c r="J4024" s="53">
        <x:f t="shared" si="747"/>
        <x:v>2</x:v>
      </x:c>
      <x:c r="K4024" s="53">
        <x:f t="shared" si="748"/>
        <x:v>10</x:v>
      </x:c>
      <x:c r="L4024" s="53">
        <x:f t="shared" si="749"/>
        <x:v>18</x:v>
      </x:c>
      <x:c r="M4024" s="54">
        <x:f t="shared" si="750"/>
        <x:v>1529.2023133489161</x:v>
      </x:c>
      <x:c r="N4024" s="54">
        <x:f t="shared" si="751"/>
        <x:v>0.56194605093674721</x:v>
      </x:c>
      <x:c r="O4024" s="55">
        <x:f t="shared" si="752"/>
        <x:v>83988</x:v>
      </x:c>
      <x:c r="P4024" s="55">
        <x:f t="shared" si="753"/>
        <x:v>14960</x:v>
      </x:c>
      <x:c r="Q4024" s="55">
        <x:f t="shared" si="754"/>
        <x:v>39048.651273418684</x:v>
      </x:c>
      <x:c r="R4024" s="55">
        <x:f t="shared" si="755"/>
        <x:v>9979.3487265813164</x:v>
      </x:c>
      <x:c r="S4024" s="1" t="str">
        <x:f t="shared" si="756"/>
        <x:v>YES</x:v>
      </x:c>
      <x:c r="T4024" s="1">
        <x:f t="shared" si="757"/>
        <x:v>9979.3487265813164</x:v>
      </x:c>
    </x:row>
    <x:row r="4025">
      <x:c r="A4025" s="1"/>
      <x:c r="B4025" s="1"/>
      <x:c r="C4025" s="1"/>
      <x:c r="D4025" s="1"/>
      <x:c r="E4025" s="1"/>
      <x:c r="F4025" s="1"/>
      <x:c r="G4025" s="1"/>
      <x:c r="H4025" s="1"/>
      <x:c r="I4025" s="53">
        <x:f t="shared" si="746"/>
        <x:v>6</x:v>
      </x:c>
      <x:c r="J4025" s="53">
        <x:f t="shared" si="747"/>
        <x:v>2</x:v>
      </x:c>
      <x:c r="K4025" s="53">
        <x:f t="shared" si="748"/>
        <x:v>11</x:v>
      </x:c>
      <x:c r="L4025" s="53">
        <x:f t="shared" si="749"/>
        <x:v>19</x:v>
      </x:c>
      <x:c r="M4025" s="54">
        <x:f t="shared" si="750"/>
        <x:v>1587.1604264423552</x:v>
      </x:c>
      <x:c r="N4025" s="54">
        <x:f t="shared" si="751"/>
        <x:v>0.60219474058496891</x:v>
      </x:c>
      <x:c r="O4025" s="55">
        <x:f t="shared" si="752"/>
        <x:v>86688</x:v>
      </x:c>
      <x:c r="P4025" s="55">
        <x:f t="shared" si="753"/>
        <x:v>15840</x:v>
      </x:c>
      <x:c r="Q4025" s="55">
        <x:f t="shared" si="754"/>
        <x:v>40054.868514624221</x:v>
      </x:c>
      <x:c r="R4025" s="55">
        <x:f t="shared" si="755"/>
        <x:v>10793.131485375779</x:v>
      </x:c>
      <x:c r="S4025" s="1" t="str">
        <x:f t="shared" si="756"/>
        <x:v>YES</x:v>
      </x:c>
      <x:c r="T4025" s="1">
        <x:f t="shared" si="757"/>
        <x:v>10793.131485375779</x:v>
      </x:c>
    </x:row>
    <x:row r="4026">
      <x:c r="A4026" s="1"/>
      <x:c r="B4026" s="1"/>
      <x:c r="C4026" s="1"/>
      <x:c r="D4026" s="1"/>
      <x:c r="E4026" s="1"/>
      <x:c r="F4026" s="1"/>
      <x:c r="G4026" s="1"/>
      <x:c r="H4026" s="1"/>
      <x:c r="I4026" s="53">
        <x:f t="shared" si="746"/>
        <x:v>6</x:v>
      </x:c>
      <x:c r="J4026" s="53">
        <x:f t="shared" si="747"/>
        <x:v>2</x:v>
      </x:c>
      <x:c r="K4026" s="53">
        <x:f t="shared" si="748"/>
        <x:v>12</x:v>
      </x:c>
      <x:c r="L4026" s="53">
        <x:f t="shared" si="749"/>
        <x:v>20</x:v>
      </x:c>
      <x:c r="M4026" s="54">
        <x:f t="shared" si="750"/>
        <x:v>1646.4878795704196</x:v>
      </x:c>
      <x:c r="N4026" s="54">
        <x:f t="shared" si="751"/>
        <x:v>0.64339436081279144</x:v>
      </x:c>
      <x:c r="O4026" s="55">
        <x:f t="shared" si="752"/>
        <x:v>89388</x:v>
      </x:c>
      <x:c r="P4026" s="55">
        <x:f t="shared" si="753"/>
        <x:v>16720</x:v>
      </x:c>
      <x:c r="Q4026" s="55">
        <x:f t="shared" si="754"/>
        <x:v>41084.859020319782</x:v>
      </x:c>
      <x:c r="R4026" s="55">
        <x:f t="shared" si="755"/>
        <x:v>11583.140979680218</x:v>
      </x:c>
      <x:c r="S4026" s="1" t="str">
        <x:f t="shared" si="756"/>
        <x:v>YES</x:v>
      </x:c>
      <x:c r="T4026" s="1">
        <x:f t="shared" si="757"/>
        <x:v>11583.140979680218</x:v>
      </x:c>
    </x:row>
    <x:row r="4027">
      <x:c r="A4027" s="1"/>
      <x:c r="B4027" s="1"/>
      <x:c r="C4027" s="1"/>
      <x:c r="D4027" s="1"/>
      <x:c r="E4027" s="1"/>
      <x:c r="F4027" s="1"/>
      <x:c r="G4027" s="1"/>
      <x:c r="H4027" s="1"/>
      <x:c r="I4027" s="53">
        <x:f t="shared" si="746"/>
        <x:v>6</x:v>
      </x:c>
      <x:c r="J4027" s="53">
        <x:f t="shared" si="747"/>
        <x:v>2</x:v>
      </x:c>
      <x:c r="K4027" s="53">
        <x:f t="shared" si="748"/>
        <x:v>13</x:v>
      </x:c>
      <x:c r="L4027" s="53">
        <x:f t="shared" si="749"/>
        <x:v>21</x:v>
      </x:c>
      <x:c r="M4027" s="54">
        <x:f t="shared" si="750"/>
        <x:v>1707.209850278804</x:v>
      </x:c>
      <x:c r="N4027" s="54">
        <x:f t="shared" si="751"/>
        <x:v>0.68556239602694724</x:v>
      </x:c>
      <x:c r="O4027" s="55">
        <x:f t="shared" si="752"/>
        <x:v>92088</x:v>
      </x:c>
      <x:c r="P4027" s="55">
        <x:f t="shared" si="753"/>
        <x:v>17600</x:v>
      </x:c>
      <x:c r="Q4027" s="55">
        <x:f t="shared" si="754"/>
        <x:v>42139.059900673681</x:v>
      </x:c>
      <x:c r="R4027" s="55">
        <x:f t="shared" si="755"/>
        <x:v>12348.940099326319</x:v>
      </x:c>
      <x:c r="S4027" s="1" t="str">
        <x:f t="shared" si="756"/>
        <x:v>YES</x:v>
      </x:c>
      <x:c r="T4027" s="1">
        <x:f t="shared" si="757"/>
        <x:v>12348.940099326319</x:v>
      </x:c>
    </x:row>
    <x:row r="4028">
      <x:c r="A4028" s="1"/>
      <x:c r="B4028" s="1"/>
      <x:c r="C4028" s="1"/>
      <x:c r="D4028" s="1"/>
      <x:c r="E4028" s="1"/>
      <x:c r="F4028" s="1"/>
      <x:c r="G4028" s="1"/>
      <x:c r="H4028" s="1"/>
      <x:c r="I4028" s="53">
        <x:f t="shared" si="746"/>
        <x:v>6</x:v>
      </x:c>
      <x:c r="J4028" s="53">
        <x:f t="shared" si="747"/>
        <x:v>2</x:v>
      </x:c>
      <x:c r="K4028" s="53">
        <x:f t="shared" si="748"/>
        <x:v>14</x:v>
      </x:c>
      <x:c r="L4028" s="53">
        <x:f t="shared" si="749"/>
        <x:v>22</x:v>
      </x:c>
      <x:c r="M4028" s="54">
        <x:f t="shared" si="750"/>
        <x:v>1769.351931592465</x:v>
      </x:c>
      <x:c r="N4028" s="54">
        <x:f t="shared" si="751"/>
        <x:v>0.72871661916143404</x:v>
      </x:c>
      <x:c r="O4028" s="55">
        <x:f t="shared" si="752"/>
        <x:v>94788</x:v>
      </x:c>
      <x:c r="P4028" s="55">
        <x:f t="shared" si="753"/>
        <x:v>18480</x:v>
      </x:c>
      <x:c r="Q4028" s="55">
        <x:f t="shared" si="754"/>
        <x:v>43217.915479035852</x:v>
      </x:c>
      <x:c r="R4028" s="55">
        <x:f t="shared" si="755"/>
        <x:v>13090.084520964148</x:v>
      </x:c>
      <x:c r="S4028" s="1" t="str">
        <x:f t="shared" si="756"/>
        <x:v>YES</x:v>
      </x:c>
      <x:c r="T4028" s="1">
        <x:f t="shared" si="757"/>
        <x:v>13090.084520964148</x:v>
      </x:c>
    </x:row>
    <x:row r="4029">
      <x:c r="A4029" s="1"/>
      <x:c r="B4029" s="1"/>
      <x:c r="C4029" s="1"/>
      <x:c r="D4029" s="1"/>
      <x:c r="E4029" s="1"/>
      <x:c r="F4029" s="1"/>
      <x:c r="G4029" s="1"/>
      <x:c r="H4029" s="1"/>
      <x:c r="I4029" s="53">
        <x:f t="shared" si="746"/>
        <x:v>6</x:v>
      </x:c>
      <x:c r="J4029" s="53">
        <x:f t="shared" si="747"/>
        <x:v>2</x:v>
      </x:c>
      <x:c r="K4029" s="53">
        <x:f t="shared" si="748"/>
        <x:v>15</x:v>
      </x:c>
      <x:c r="L4029" s="53">
        <x:f t="shared" si="749"/>
        <x:v>23</x:v>
      </x:c>
      <x:c r="M4029" s="54">
        <x:f t="shared" si="750"/>
        <x:v>1832.9401384686116</x:v>
      </x:c>
      <x:c r="N4029" s="54">
        <x:f t="shared" si="751"/>
        <x:v>0.77287509615875805</x:v>
      </x:c>
      <x:c r="O4029" s="55">
        <x:f t="shared" si="752"/>
        <x:v>97488</x:v>
      </x:c>
      <x:c r="P4029" s="55">
        <x:f t="shared" si="753"/>
        <x:v>19360</x:v>
      </x:c>
      <x:c r="Q4029" s="55">
        <x:f t="shared" si="754"/>
        <x:v>44321.877403968952</x:v>
      </x:c>
      <x:c r="R4029" s="55">
        <x:f t="shared" si="755"/>
        <x:v>13806.122596031048</x:v>
      </x:c>
      <x:c r="S4029" s="1" t="str">
        <x:f t="shared" si="756"/>
        <x:v>YES</x:v>
      </x:c>
      <x:c r="T4029" s="1">
        <x:f t="shared" si="757"/>
        <x:v>13806.122596031048</x:v>
      </x:c>
    </x:row>
    <x:row r="4030">
      <x:c r="A4030" s="1"/>
      <x:c r="B4030" s="1"/>
      <x:c r="C4030" s="1"/>
      <x:c r="D4030" s="1"/>
      <x:c r="E4030" s="1"/>
      <x:c r="F4030" s="1"/>
      <x:c r="G4030" s="1"/>
      <x:c r="H4030" s="1"/>
      <x:c r="I4030" s="53">
        <x:f t="shared" si="746"/>
        <x:v>6</x:v>
      </x:c>
      <x:c r="J4030" s="53">
        <x:f t="shared" si="747"/>
        <x:v>2</x:v>
      </x:c>
      <x:c r="K4030" s="53">
        <x:f t="shared" si="748"/>
        <x:v>16</x:v>
      </x:c>
      <x:c r="L4030" s="53">
        <x:f t="shared" si="749"/>
        <x:v>24</x:v>
      </x:c>
      <x:c r="M4030" s="54">
        <x:f t="shared" si="750"/>
        <x:v>1898.0009143461007</x:v>
      </x:c>
      <x:c r="N4030" s="54">
        <x:f t="shared" si="751"/>
        <x:v>0.8180561905181255</x:v>
      </x:c>
      <x:c r="O4030" s="55">
        <x:f t="shared" si="752"/>
        <x:v>100188</x:v>
      </x:c>
      <x:c r="P4030" s="55">
        <x:f t="shared" si="753"/>
        <x:v>20240</x:v>
      </x:c>
      <x:c r="Q4030" s="55">
        <x:f t="shared" si="754"/>
        <x:v>45451.404762953141</x:v>
      </x:c>
      <x:c r="R4030" s="55">
        <x:f t="shared" si="755"/>
        <x:v>14496.595237046859</x:v>
      </x:c>
      <x:c r="S4030" s="1" t="str">
        <x:f t="shared" si="756"/>
        <x:v>YES</x:v>
      </x:c>
      <x:c r="T4030" s="1">
        <x:f t="shared" si="757"/>
        <x:v>14496.595237046859</x:v>
      </x:c>
    </x:row>
    <x:row r="4031">
      <x:c r="A4031" s="1"/>
      <x:c r="B4031" s="1"/>
      <x:c r="C4031" s="1"/>
      <x:c r="D4031" s="1"/>
      <x:c r="E4031" s="1"/>
      <x:c r="F4031" s="1"/>
      <x:c r="G4031" s="1"/>
      <x:c r="H4031" s="1"/>
      <x:c r="I4031" s="53">
        <x:f t="shared" si="746"/>
        <x:v>6</x:v>
      </x:c>
      <x:c r="J4031" s="53">
        <x:f t="shared" si="747"/>
        <x:v>2</x:v>
      </x:c>
      <x:c r="K4031" s="53">
        <x:f t="shared" si="748"/>
        <x:v>17</x:v>
      </x:c>
      <x:c r="L4031" s="53">
        <x:f t="shared" si="749"/>
        <x:v>25</x:v>
      </x:c>
      <x:c r="M4031" s="54">
        <x:f t="shared" si="750"/>
        <x:v>1964.5611377926409</x:v>
      </x:c>
      <x:c r="N4031" s="54">
        <x:f t="shared" si="751"/>
        <x:v>0.86427856791155622</x:v>
      </x:c>
      <x:c r="O4031" s="55">
        <x:f t="shared" si="752"/>
        <x:v>102888</x:v>
      </x:c>
      <x:c r="P4031" s="55">
        <x:f t="shared" si="753"/>
        <x:v>21120</x:v>
      </x:c>
      <x:c r="Q4031" s="55">
        <x:f t="shared" si="754"/>
        <x:v>46606.964197788904</x:v>
      </x:c>
      <x:c r="R4031" s="55">
        <x:f t="shared" si="755"/>
        <x:v>15161.035802211096</x:v>
      </x:c>
      <x:c r="S4031" s="1" t="str">
        <x:f t="shared" si="756"/>
        <x:v>YES</x:v>
      </x:c>
      <x:c r="T4031" s="1">
        <x:f t="shared" si="757"/>
        <x:v>15161.035802211096</x:v>
      </x:c>
    </x:row>
    <x:row r="4032">
      <x:c r="A4032" s="1"/>
      <x:c r="B4032" s="1"/>
      <x:c r="C4032" s="1"/>
      <x:c r="D4032" s="1"/>
      <x:c r="E4032" s="1"/>
      <x:c r="F4032" s="1"/>
      <x:c r="G4032" s="1"/>
      <x:c r="H4032" s="1"/>
      <x:c r="I4032" s="53">
        <x:f t="shared" si="746"/>
        <x:v>6</x:v>
      </x:c>
      <x:c r="J4032" s="53">
        <x:f t="shared" si="747"/>
        <x:v>2</x:v>
      </x:c>
      <x:c r="K4032" s="53">
        <x:f t="shared" si="748"/>
        <x:v>18</x:v>
      </x:c>
      <x:c r="L4032" s="53">
        <x:f t="shared" si="749"/>
        <x:v>26</x:v>
      </x:c>
      <x:c r="M4032" s="54">
        <x:f t="shared" si="750"/>
        <x:v>2032.6481292512283</x:v>
      </x:c>
      <x:c r="N4032" s="54">
        <x:f t="shared" si="751"/>
        <x:v>0.91156120086890857</x:v>
      </x:c>
      <x:c r="O4032" s="55">
        <x:f t="shared" si="752"/>
        <x:v>105588</x:v>
      </x:c>
      <x:c r="P4032" s="55">
        <x:f t="shared" si="753"/>
        <x:v>22000</x:v>
      </x:c>
      <x:c r="Q4032" s="55">
        <x:f t="shared" si="754"/>
        <x:v>47789.030021722712</x:v>
      </x:c>
      <x:c r="R4032" s="55">
        <x:f t="shared" si="755"/>
        <x:v>15798.969978277288</x:v>
      </x:c>
      <x:c r="S4032" s="1" t="str">
        <x:f t="shared" si="756"/>
        <x:v>YES</x:v>
      </x:c>
      <x:c r="T4032" s="1">
        <x:f t="shared" si="757"/>
        <x:v>15798.969978277288</x:v>
      </x:c>
    </x:row>
    <x:row r="4033">
      <x:c r="A4033" s="1"/>
      <x:c r="B4033" s="1"/>
      <x:c r="C4033" s="1"/>
      <x:c r="D4033" s="1"/>
      <x:c r="E4033" s="1"/>
      <x:c r="F4033" s="1"/>
      <x:c r="G4033" s="1"/>
      <x:c r="H4033" s="1"/>
      <x:c r="I4033" s="53">
        <x:f t="shared" si="746"/>
        <x:v>6</x:v>
      </x:c>
      <x:c r="J4033" s="53">
        <x:f t="shared" si="747"/>
        <x:v>2</x:v>
      </x:c>
      <x:c r="K4033" s="53">
        <x:f t="shared" si="748"/>
        <x:v>19</x:v>
      </x:c>
      <x:c r="L4033" s="53">
        <x:f t="shared" si="749"/>
        <x:v>27</x:v>
      </x:c>
      <x:c r="M4033" s="54">
        <x:f t="shared" si="750"/>
        <x:v>2102.2896578872501</x:v>
      </x:c>
      <x:c r="N4033" s="54">
        <x:f t="shared" si="751"/>
        <x:v>0.95992337353281254</x:v>
      </x:c>
      <x:c r="O4033" s="55">
        <x:f t="shared" si="752"/>
        <x:v>108288</x:v>
      </x:c>
      <x:c r="P4033" s="55">
        <x:f t="shared" si="753"/>
        <x:v>22880</x:v>
      </x:c>
      <x:c r="Q4033" s="55">
        <x:f t="shared" si="754"/>
        <x:v>48998.084338320317</x:v>
      </x:c>
      <x:c r="R4033" s="55">
        <x:f t="shared" si="755"/>
        <x:v>16409.915661679683</x:v>
      </x:c>
      <x:c r="S4033" s="1" t="str">
        <x:f t="shared" si="756"/>
        <x:v>YES</x:v>
      </x:c>
      <x:c r="T4033" s="1">
        <x:f t="shared" si="757"/>
        <x:v>16409.915661679683</x:v>
      </x:c>
    </x:row>
    <x:row r="4034">
      <x:c r="A4034" s="1"/>
      <x:c r="B4034" s="1"/>
      <x:c r="C4034" s="1"/>
      <x:c r="D4034" s="1"/>
      <x:c r="E4034" s="1"/>
      <x:c r="F4034" s="1"/>
      <x:c r="G4034" s="1"/>
      <x:c r="H4034" s="1"/>
      <x:c r="I4034" s="53">
        <x:f t="shared" si="746"/>
        <x:v>6</x:v>
      </x:c>
      <x:c r="J4034" s="53">
        <x:f t="shared" si="747"/>
        <x:v>2</x:v>
      </x:c>
      <x:c r="K4034" s="53">
        <x:f t="shared" si="748"/>
        <x:v>20</x:v>
      </x:c>
      <x:c r="L4034" s="53">
        <x:f t="shared" si="749"/>
        <x:v>28</x:v>
      </x:c>
      <x:c r="M4034" s="54">
        <x:f t="shared" si="750"/>
        <x:v>2173.5139485377272</x:v>
      </x:c>
      <x:c r="N4034" s="54">
        <x:f t="shared" si="751"/>
        <x:v>1.0093846864845328</x:v>
      </x:c>
      <x:c r="O4034" s="55">
        <x:f t="shared" si="752"/>
        <x:v>110988</x:v>
      </x:c>
      <x:c r="P4034" s="55">
        <x:f t="shared" si="753"/>
        <x:v>23760</x:v>
      </x:c>
      <x:c r="Q4034" s="55">
        <x:f t="shared" si="754"/>
        <x:v>50234.617162113318</x:v>
      </x:c>
      <x:c r="R4034" s="55">
        <x:f t="shared" si="755"/>
        <x:v>16993.382837886682</x:v>
      </x:c>
      <x:c r="S4034" s="1" t="str">
        <x:f t="shared" si="756"/>
        <x:v>YES</x:v>
      </x:c>
      <x:c r="T4034" s="1">
        <x:f t="shared" si="757"/>
        <x:v>16993.382837886682</x:v>
      </x:c>
    </x:row>
    <x:row r="4035">
      <x:c r="A4035" s="1"/>
      <x:c r="B4035" s="1"/>
      <x:c r="C4035" s="1"/>
      <x:c r="D4035" s="1"/>
      <x:c r="E4035" s="1"/>
      <x:c r="F4035" s="1"/>
      <x:c r="G4035" s="1"/>
      <x:c r="H4035" s="1"/>
      <x:c r="I4035" s="53">
        <x:f t="shared" si="746"/>
        <x:v>6</x:v>
      </x:c>
      <x:c r="J4035" s="53">
        <x:f t="shared" si="747"/>
        <x:v>2</x:v>
      </x:c>
      <x:c r="K4035" s="53">
        <x:f t="shared" si="748"/>
        <x:v>21</x:v>
      </x:c>
      <x:c r="L4035" s="53">
        <x:f t="shared" si="749"/>
        <x:v>29</x:v>
      </x:c>
      <x:c r="M4035" s="54">
        <x:f t="shared" si="750"/>
        <x:v>2246.3496887641709</x:v>
      </x:c>
      <x:c r="N4035" s="54">
        <x:f t="shared" si="751"/>
        <x:v>1.0599650616417853</x:v>
      </x:c>
      <x:c r="O4035" s="55">
        <x:f t="shared" si="752"/>
        <x:v>113688</x:v>
      </x:c>
      <x:c r="P4035" s="55">
        <x:f t="shared" si="753"/>
        <x:v>24640</x:v>
      </x:c>
      <x:c r="Q4035" s="55">
        <x:f t="shared" si="754"/>
        <x:v>51499.126541044636</x:v>
      </x:c>
      <x:c r="R4035" s="55">
        <x:f t="shared" si="755"/>
        <x:v>17548.873458955364</x:v>
      </x:c>
      <x:c r="S4035" s="1" t="str">
        <x:f t="shared" si="756"/>
        <x:v>YES</x:v>
      </x:c>
      <x:c r="T4035" s="1">
        <x:f t="shared" si="757"/>
        <x:v>17548.873458955364</x:v>
      </x:c>
    </x:row>
    <x:row r="4036">
      <x:c r="A4036" s="1"/>
      <x:c r="B4036" s="1"/>
      <x:c r="C4036" s="1"/>
      <x:c r="D4036" s="1"/>
      <x:c r="E4036" s="1"/>
      <x:c r="F4036" s="1"/>
      <x:c r="G4036" s="1"/>
      <x:c r="H4036" s="1"/>
      <x:c r="I4036" s="53">
        <x:f t="shared" si="746"/>
        <x:v>6</x:v>
      </x:c>
      <x:c r="J4036" s="53">
        <x:f t="shared" si="747"/>
        <x:v>2</x:v>
      </x:c>
      <x:c r="K4036" s="53">
        <x:f t="shared" si="748"/>
        <x:v>22</x:v>
      </x:c>
      <x:c r="L4036" s="53">
        <x:f t="shared" si="749"/>
        <x:v>30</x:v>
      </x:c>
      <x:c r="M4036" s="54">
        <x:f t="shared" si="750"/>
        <x:v>2320.8260360105669</x:v>
      </x:c>
      <x:c r="N4036" s="54">
        <x:f t="shared" si="751"/>
        <x:v>1.1116847472295603</x:v>
      </x:c>
      <x:c r="O4036" s="55">
        <x:f t="shared" si="752"/>
        <x:v>116388</x:v>
      </x:c>
      <x:c r="P4036" s="55">
        <x:f t="shared" si="753"/>
        <x:v>25520</x:v>
      </x:c>
      <x:c r="Q4036" s="55">
        <x:f t="shared" si="754"/>
        <x:v>52792.118680739004</x:v>
      </x:c>
      <x:c r="R4036" s="55">
        <x:f t="shared" si="755"/>
        <x:v>18075.881319260996</x:v>
      </x:c>
      <x:c r="S4036" s="1" t="str">
        <x:f t="shared" si="756"/>
        <x:v>YES</x:v>
      </x:c>
      <x:c r="T4036" s="1">
        <x:f t="shared" si="757"/>
        <x:v>18075.881319260996</x:v>
      </x:c>
    </x:row>
    <x:row r="4037">
      <x:c r="A4037" s="1"/>
      <x:c r="B4037" s="1"/>
      <x:c r="C4037" s="1"/>
      <x:c r="D4037" s="1"/>
      <x:c r="E4037" s="1"/>
      <x:c r="F4037" s="1"/>
      <x:c r="G4037" s="1"/>
      <x:c r="H4037" s="1"/>
      <x:c r="I4037" s="53">
        <x:f t="shared" si="746"/>
        <x:v>6</x:v>
      </x:c>
      <x:c r="J4037" s="53">
        <x:f t="shared" si="747"/>
        <x:v>2</x:v>
      </x:c>
      <x:c r="K4037" s="53">
        <x:f t="shared" si="748"/>
        <x:v>23</x:v>
      </x:c>
      <x:c r="L4037" s="53">
        <x:f t="shared" si="749"/>
        <x:v>31</x:v>
      </x:c>
      <x:c r="M4037" s="54">
        <x:f t="shared" si="750"/>
        <x:v>2396.9726248680035</x:v>
      </x:c>
      <x:c r="N4037" s="54">
        <x:f t="shared" si="751"/>
        <x:v>1.1645643228250024</x:v>
      </x:c>
      <x:c r="O4037" s="55">
        <x:f t="shared" si="752"/>
        <x:v>119088</x:v>
      </x:c>
      <x:c r="P4037" s="55">
        <x:f t="shared" si="753"/>
        <x:v>26400</x:v>
      </x:c>
      <x:c r="Q4037" s="55">
        <x:f t="shared" si="754"/>
        <x:v>54114.108070625065</x:v>
      </x:c>
      <x:c r="R4037" s="55">
        <x:f t="shared" si="755"/>
        <x:v>18573.891929374935</x:v>
      </x:c>
      <x:c r="S4037" s="1" t="str">
        <x:f t="shared" si="756"/>
        <x:v>YES</x:v>
      </x:c>
      <x:c r="T4037" s="1">
        <x:f t="shared" si="757"/>
        <x:v>18573.891929374935</x:v>
      </x:c>
    </x:row>
    <x:row r="4038">
      <x:c r="A4038" s="1"/>
      <x:c r="B4038" s="1"/>
      <x:c r="C4038" s="1"/>
      <x:c r="D4038" s="1"/>
      <x:c r="E4038" s="1"/>
      <x:c r="F4038" s="1"/>
      <x:c r="G4038" s="1"/>
      <x:c r="H4038" s="1"/>
      <x:c r="I4038" s="53">
        <x:f t="shared" si="746"/>
        <x:v>6</x:v>
      </x:c>
      <x:c r="J4038" s="53">
        <x:f t="shared" si="747"/>
        <x:v>2</x:v>
      </x:c>
      <x:c r="K4038" s="53">
        <x:f t="shared" si="748"/>
        <x:v>24</x:v>
      </x:c>
      <x:c r="L4038" s="53">
        <x:f t="shared" si="749"/>
        <x:v>32</x:v>
      </x:c>
      <x:c r="M4038" s="54">
        <x:f t="shared" si="750"/>
        <x:v>2474.8195744474992</x:v>
      </x:c>
      <x:c r="N4038" s="54">
        <x:f t="shared" si="751"/>
        <x:v>1.2186247044774301</x:v>
      </x:c>
      <x:c r="O4038" s="55">
        <x:f t="shared" si="752"/>
        <x:v>121788</x:v>
      </x:c>
      <x:c r="P4038" s="55">
        <x:f t="shared" si="753"/>
        <x:v>27280</x:v>
      </x:c>
      <x:c r="Q4038" s="55">
        <x:f t="shared" si="754"/>
        <x:v>55465.617611935755</x:v>
      </x:c>
      <x:c r="R4038" s="55">
        <x:f t="shared" si="755"/>
        <x:v>19042.382388064245</x:v>
      </x:c>
      <x:c r="S4038" s="1" t="str">
        <x:f t="shared" si="756"/>
        <x:v>YES</x:v>
      </x:c>
      <x:c r="T4038" s="1">
        <x:f t="shared" si="757"/>
        <x:v>19042.382388064245</x:v>
      </x:c>
    </x:row>
    <x:row r="4039">
      <x:c r="A4039" s="1"/>
      <x:c r="B4039" s="1"/>
      <x:c r="C4039" s="1"/>
      <x:c r="D4039" s="1"/>
      <x:c r="E4039" s="1"/>
      <x:c r="F4039" s="1"/>
      <x:c r="G4039" s="1"/>
      <x:c r="H4039" s="1"/>
      <x:c r="I4039" s="53">
        <x:f t="shared" si="746"/>
        <x:v>6</x:v>
      </x:c>
      <x:c r="J4039" s="53">
        <x:f t="shared" si="747"/>
        <x:v>2</x:v>
      </x:c>
      <x:c r="K4039" s="53">
        <x:f t="shared" si="748"/>
        <x:v>25</x:v>
      </x:c>
      <x:c r="L4039" s="53">
        <x:f t="shared" si="749"/>
        <x:v>33</x:v>
      </x:c>
      <x:c r="M4039" s="54">
        <x:f t="shared" si="750"/>
        <x:v>2554.3974958625968</x:v>
      </x:c>
      <x:c r="N4039" s="54">
        <x:f t="shared" si="751"/>
        <x:v>1.2738871499045812</x:v>
      </x:c>
      <x:c r="O4039" s="55">
        <x:f t="shared" si="752"/>
        <x:v>124488</x:v>
      </x:c>
      <x:c r="P4039" s="55">
        <x:f t="shared" si="753"/>
        <x:v>28160</x:v>
      </x:c>
      <x:c r="Q4039" s="55">
        <x:f t="shared" si="754"/>
        <x:v>56847.178747614525</x:v>
      </x:c>
      <x:c r="R4039" s="55">
        <x:f t="shared" si="755"/>
        <x:v>19480.821252385475</x:v>
      </x:c>
      <x:c r="S4039" s="1" t="str">
        <x:f t="shared" si="756"/>
        <x:v>YES</x:v>
      </x:c>
      <x:c r="T4039" s="1">
        <x:f t="shared" si="757"/>
        <x:v>19480.821252385475</x:v>
      </x:c>
    </x:row>
    <x:row r="4040">
      <x:c r="A4040" s="1"/>
      <x:c r="B4040" s="1"/>
      <x:c r="C4040" s="1"/>
      <x:c r="D4040" s="1"/>
      <x:c r="E4040" s="1"/>
      <x:c r="F4040" s="1"/>
      <x:c r="G4040" s="1"/>
      <x:c r="H4040" s="1"/>
      <x:c r="I4040" s="53">
        <x:f t="shared" si="746"/>
        <x:v>6</x:v>
      </x:c>
      <x:c r="J4040" s="53">
        <x:f t="shared" si="747"/>
        <x:v>2</x:v>
      </x:c>
      <x:c r="K4040" s="53">
        <x:f t="shared" si="748"/>
        <x:v>26</x:v>
      </x:c>
      <x:c r="L4040" s="53">
        <x:f t="shared" si="749"/>
        <x:v>34</x:v>
      </x:c>
      <x:c r="M4040" s="54">
        <x:f t="shared" si="750"/>
        <x:v>2635.7374998233149</x:v>
      </x:c>
      <x:c r="N4040" s="54">
        <x:f t="shared" si="751"/>
        <x:v>1.3303732637661909</x:v>
      </x:c>
      <x:c r="O4040" s="55">
        <x:f t="shared" si="752"/>
        <x:v>127188</x:v>
      </x:c>
      <x:c r="P4040" s="55">
        <x:f t="shared" si="753"/>
        <x:v>29040</x:v>
      </x:c>
      <x:c r="Q4040" s="55">
        <x:f t="shared" si="754"/>
        <x:v>58259.33159415477</x:v>
      </x:c>
      <x:c r="R4040" s="55">
        <x:f t="shared" si="755"/>
        <x:v>19888.66840584523</x:v>
      </x:c>
      <x:c r="S4040" s="1" t="str">
        <x:f t="shared" si="756"/>
        <x:v>YES</x:v>
      </x:c>
      <x:c r="T4040" s="1">
        <x:f t="shared" si="757"/>
        <x:v>19888.66840584523</x:v>
      </x:c>
    </x:row>
    <x:row r="4041">
      <x:c r="A4041" s="1"/>
      <x:c r="B4041" s="1"/>
      <x:c r="C4041" s="1"/>
      <x:c r="D4041" s="1"/>
      <x:c r="E4041" s="1"/>
      <x:c r="F4041" s="1"/>
      <x:c r="G4041" s="1"/>
      <x:c r="H4041" s="1"/>
      <x:c r="I4041" s="53">
        <x:f t="shared" si="746"/>
        <x:v>6</x:v>
      </x:c>
      <x:c r="J4041" s="53">
        <x:f t="shared" si="747"/>
        <x:v>2</x:v>
      </x:c>
      <x:c r="K4041" s="53">
        <x:f t="shared" si="748"/>
        <x:v>27</x:v>
      </x:c>
      <x:c r="L4041" s="53">
        <x:f t="shared" si="749"/>
        <x:v>35</x:v>
      </x:c>
      <x:c r="M4041" s="54">
        <x:f t="shared" si="750"/>
        <x:v>2718.8712043430714</x:v>
      </x:c>
      <x:c r="N4041" s="54">
        <x:f t="shared" si="751"/>
        <x:v>1.3881050030160218</x:v>
      </x:c>
      <x:c r="O4041" s="55">
        <x:f t="shared" si="752"/>
        <x:v>129888</x:v>
      </x:c>
      <x:c r="P4041" s="55">
        <x:f t="shared" si="753"/>
        <x:v>29920</x:v>
      </x:c>
      <x:c r="Q4041" s="55">
        <x:f t="shared" si="754"/>
        <x:v>59702.625075400545</x:v>
      </x:c>
      <x:c r="R4041" s="55">
        <x:f t="shared" si="755"/>
        <x:v>20265.374924599455</x:v>
      </x:c>
      <x:c r="S4041" s="1" t="str">
        <x:f t="shared" si="756"/>
        <x:v>YES</x:v>
      </x:c>
      <x:c r="T4041" s="1">
        <x:f t="shared" si="757"/>
        <x:v>20265.374924599455</x:v>
      </x:c>
    </x:row>
    <x:row r="4042">
      <x:c r="A4042" s="1"/>
      <x:c r="B4042" s="1"/>
      <x:c r="C4042" s="1"/>
      <x:c r="D4042" s="1"/>
      <x:c r="E4042" s="1"/>
      <x:c r="F4042" s="1"/>
      <x:c r="G4042" s="1"/>
      <x:c r="H4042" s="1"/>
      <x:c r="I4042" s="53">
        <x:f t="shared" si="746"/>
        <x:v>6</x:v>
      </x:c>
      <x:c r="J4042" s="53">
        <x:f t="shared" si="747"/>
        <x:v>2</x:v>
      </x:c>
      <x:c r="K4042" s="53">
        <x:f t="shared" si="748"/>
        <x:v>28</x:v>
      </x:c>
      <x:c r="L4042" s="53">
        <x:f t="shared" si="749"/>
        <x:v>36</x:v>
      </x:c>
      <x:c r="M4042" s="54">
        <x:f t="shared" si="750"/>
        <x:v>2803.8307425602252</x:v>
      </x:c>
      <x:c r="N4042" s="54">
        <x:f t="shared" si="751"/>
        <x:v>1.4471046823334897</x:v>
      </x:c>
      <x:c r="O4042" s="55">
        <x:f t="shared" si="752"/>
        <x:v>132588</x:v>
      </x:c>
      <x:c r="P4042" s="55">
        <x:f t="shared" si="753"/>
        <x:v>30800</x:v>
      </x:c>
      <x:c r="Q4042" s="55">
        <x:f t="shared" si="754"/>
        <x:v>61177.617058337244</x:v>
      </x:c>
      <x:c r="R4042" s="55">
        <x:f t="shared" si="755"/>
        <x:v>20610.382941662756</x:v>
      </x:c>
      <x:c r="S4042" s="1" t="str">
        <x:f t="shared" si="756"/>
        <x:v>YES</x:v>
      </x:c>
      <x:c r="T4042" s="1">
        <x:f t="shared" si="757"/>
        <x:v>20610.382941662756</x:v>
      </x:c>
    </x:row>
    <x:row r="4043">
      <x:c r="A4043" s="1"/>
      <x:c r="B4043" s="1"/>
      <x:c r="C4043" s="1"/>
      <x:c r="D4043" s="1"/>
      <x:c r="E4043" s="1"/>
      <x:c r="F4043" s="1"/>
      <x:c r="G4043" s="1"/>
      <x:c r="H4043" s="1"/>
      <x:c r="I4043" s="53">
        <x:f t="shared" si="746"/>
        <x:v>6</x:v>
      </x:c>
      <x:c r="J4043" s="53">
        <x:f t="shared" si="747"/>
        <x:v>2</x:v>
      </x:c>
      <x:c r="K4043" s="53">
        <x:f t="shared" si="748"/>
        <x:v>29</x:v>
      </x:c>
      <x:c r="L4043" s="53">
        <x:f t="shared" si="749"/>
        <x:v>37</x:v>
      </x:c>
      <x:c r="M4043" s="54">
        <x:f t="shared" si="750"/>
        <x:v>2890.6487706758785</x:v>
      </x:c>
      <x:c r="N4043" s="54">
        <x:f t="shared" si="751"/>
        <x:v>1.5073949796360266</x:v>
      </x:c>
      <x:c r="O4043" s="55">
        <x:f t="shared" si="752"/>
        <x:v>135288</x:v>
      </x:c>
      <x:c r="P4043" s="55">
        <x:f t="shared" si="753"/>
        <x:v>31680</x:v>
      </x:c>
      <x:c r="Q4043" s="55">
        <x:f t="shared" si="754"/>
        <x:v>62684.874490900671</x:v>
      </x:c>
      <x:c r="R4043" s="55">
        <x:f t="shared" si="755"/>
        <x:v>20923.125509099329</x:v>
      </x:c>
      <x:c r="S4043" s="1" t="str">
        <x:f t="shared" si="756"/>
        <x:v>YES</x:v>
      </x:c>
      <x:c r="T4043" s="1">
        <x:f t="shared" si="757"/>
        <x:v>20923.125509099329</x:v>
      </x:c>
    </x:row>
    <x:row r="4044">
      <x:c r="A4044" s="1"/>
      <x:c r="B4044" s="1"/>
      <x:c r="C4044" s="1"/>
      <x:c r="D4044" s="1"/>
      <x:c r="E4044" s="1"/>
      <x:c r="F4044" s="1"/>
      <x:c r="G4044" s="1"/>
      <x:c r="H4044" s="1"/>
      <x:c r="I4044" s="53">
        <x:f t="shared" si="746"/>
        <x:v>6</x:v>
      </x:c>
      <x:c r="J4044" s="53">
        <x:f t="shared" si="747"/>
        <x:v>2</x:v>
      </x:c>
      <x:c r="K4044" s="53">
        <x:f t="shared" si="748"/>
        <x:v>30</x:v>
      </x:c>
      <x:c r="L4044" s="53">
        <x:f t="shared" si="749"/>
        <x:v>38</x:v>
      </x:c>
      <x:c r="M4044" s="54">
        <x:f t="shared" si="750"/>
        <x:v>2979.3584760096492</x:v>
      </x:c>
      <x:c r="N4044" s="54">
        <x:f t="shared" si="751"/>
        <x:v>1.5689989416733674</x:v>
      </x:c>
      <x:c r="O4044" s="55">
        <x:f t="shared" si="752"/>
        <x:v>137988</x:v>
      </x:c>
      <x:c r="P4044" s="55">
        <x:f t="shared" si="753"/>
        <x:v>32560</x:v>
      </x:c>
      <x:c r="Q4044" s="55">
        <x:f t="shared" si="754"/>
        <x:v>64224.973541834188</x:v>
      </x:c>
      <x:c r="R4044" s="55">
        <x:f t="shared" si="755"/>
        <x:v>21203.026458165812</x:v>
      </x:c>
      <x:c r="S4044" s="1" t="str">
        <x:f t="shared" si="756"/>
        <x:v>YES</x:v>
      </x:c>
      <x:c r="T4044" s="1">
        <x:f t="shared" si="757"/>
        <x:v>21203.026458165812</x:v>
      </x:c>
    </x:row>
    <x:row r="4045">
      <x:c r="A4045" s="1"/>
      <x:c r="B4045" s="1"/>
      <x:c r="C4045" s="1"/>
      <x:c r="D4045" s="1"/>
      <x:c r="E4045" s="1"/>
      <x:c r="F4045" s="1"/>
      <x:c r="G4045" s="1"/>
      <x:c r="H4045" s="1"/>
      <x:c r="I4045" s="53">
        <x:f t="shared" si="746"/>
        <x:v>6</x:v>
      </x:c>
      <x:c r="J4045" s="53">
        <x:f t="shared" si="747"/>
        <x:v>3</x:v>
      </x:c>
      <x:c r="K4045" s="53">
        <x:f t="shared" si="748"/>
        <x:v>0</x:v>
      </x:c>
      <x:c r="L4045" s="53">
        <x:f t="shared" si="749"/>
        <x:v>9</x:v>
      </x:c>
      <x:c r="M4045" s="54">
        <x:f t="shared" si="750"/>
        <x:v>1053.5630962500004</x:v>
      </x:c>
      <x:c r="N4045" s="54">
        <x:f t="shared" si="751"/>
        <x:v>0.23164103906250028</x:v>
      </x:c>
      <x:c r="O4045" s="55">
        <x:f t="shared" si="752"/>
        <x:v>59082</x:v>
      </x:c>
      <x:c r="P4045" s="55">
        <x:f t="shared" si="753"/>
        <x:v>6600</x:v>
      </x:c>
      <x:c r="Q4045" s="55">
        <x:f t="shared" si="754"/>
        <x:v>30791.025976562509</x:v>
      </x:c>
      <x:c r="R4045" s="55">
        <x:f t="shared" si="755"/>
        <x:v>1690.9740234374913</x:v>
      </x:c>
      <x:c r="S4045" s="1" t="str">
        <x:f t="shared" si="756"/>
        <x:v>YES</x:v>
      </x:c>
      <x:c r="T4045" s="1">
        <x:f t="shared" si="757"/>
        <x:v>1690.9740234374913</x:v>
      </x:c>
    </x:row>
    <x:row r="4046">
      <x:c r="A4046" s="1"/>
      <x:c r="B4046" s="1"/>
      <x:c r="C4046" s="1"/>
      <x:c r="D4046" s="1"/>
      <x:c r="E4046" s="1"/>
      <x:c r="F4046" s="1"/>
      <x:c r="G4046" s="1"/>
      <x:c r="H4046" s="1"/>
      <x:c r="I4046" s="53">
        <x:f t="shared" si="746"/>
        <x:v>6</x:v>
      </x:c>
      <x:c r="J4046" s="53">
        <x:f t="shared" si="747"/>
        <x:v>3</x:v>
      </x:c>
      <x:c r="K4046" s="53">
        <x:f t="shared" si="748"/>
        <x:v>1</x:v>
      </x:c>
      <x:c r="L4046" s="53">
        <x:f t="shared" si="749"/>
        <x:v>10</x:v>
      </x:c>
      <x:c r="M4046" s="54">
        <x:f t="shared" si="750"/>
        <x:v>1099.1255962500004</x:v>
      </x:c>
      <x:c r="N4046" s="54">
        <x:f t="shared" si="751"/>
        <x:v>0.26328166406250025</x:v>
      </x:c>
      <x:c r="O4046" s="55">
        <x:f t="shared" si="752"/>
        <x:v>61782</x:v>
      </x:c>
      <x:c r="P4046" s="55">
        <x:f t="shared" si="753"/>
        <x:v>7480</x:v>
      </x:c>
      <x:c r="Q4046" s="55">
        <x:f t="shared" si="754"/>
        <x:v>31582.041601562509</x:v>
      </x:c>
      <x:c r="R4046" s="55">
        <x:f t="shared" si="755"/>
        <x:v>2719.9583984374913</x:v>
      </x:c>
      <x:c r="S4046" s="1" t="str">
        <x:f t="shared" si="756"/>
        <x:v>YES</x:v>
      </x:c>
      <x:c r="T4046" s="1">
        <x:f t="shared" si="757"/>
        <x:v>2719.9583984374913</x:v>
      </x:c>
    </x:row>
    <x:row r="4047">
      <x:c r="A4047" s="1"/>
      <x:c r="B4047" s="1"/>
      <x:c r="C4047" s="1"/>
      <x:c r="D4047" s="1"/>
      <x:c r="E4047" s="1"/>
      <x:c r="F4047" s="1"/>
      <x:c r="G4047" s="1"/>
      <x:c r="H4047" s="1"/>
      <x:c r="I4047" s="53">
        <x:f t="shared" si="746"/>
        <x:v>6</x:v>
      </x:c>
      <x:c r="J4047" s="53">
        <x:f t="shared" si="747"/>
        <x:v>3</x:v>
      </x:c>
      <x:c r="K4047" s="53">
        <x:f t="shared" si="748"/>
        <x:v>2</x:v>
      </x:c>
      <x:c r="L4047" s="53">
        <x:f t="shared" si="749"/>
        <x:v>11</x:v>
      </x:c>
      <x:c r="M4047" s="54">
        <x:f t="shared" si="750"/>
        <x:v>1145.8271587500003</x:v>
      </x:c>
      <x:c r="N4047" s="54">
        <x:f t="shared" si="751"/>
        <x:v>0.29571330468750023</x:v>
      </x:c>
      <x:c r="O4047" s="55">
        <x:f t="shared" si="752"/>
        <x:v>64482</x:v>
      </x:c>
      <x:c r="P4047" s="55">
        <x:f t="shared" si="753"/>
        <x:v>8360</x:v>
      </x:c>
      <x:c r="Q4047" s="55">
        <x:f t="shared" si="754"/>
        <x:v>32392.832617187505</x:v>
      </x:c>
      <x:c r="R4047" s="55">
        <x:f t="shared" si="755"/>
        <x:v>3729.1673828124949</x:v>
      </x:c>
      <x:c r="S4047" s="1" t="str">
        <x:f t="shared" si="756"/>
        <x:v>YES</x:v>
      </x:c>
      <x:c r="T4047" s="1">
        <x:f t="shared" si="757"/>
        <x:v>3729.1673828124949</x:v>
      </x:c>
    </x:row>
    <x:row r="4048">
      <x:c r="A4048" s="1"/>
      <x:c r="B4048" s="1"/>
      <x:c r="C4048" s="1"/>
      <x:c r="D4048" s="1"/>
      <x:c r="E4048" s="1"/>
      <x:c r="F4048" s="1"/>
      <x:c r="G4048" s="1"/>
      <x:c r="H4048" s="1"/>
      <x:c r="I4048" s="53">
        <x:f t="shared" si="746"/>
        <x:v>6</x:v>
      </x:c>
      <x:c r="J4048" s="53">
        <x:f t="shared" si="747"/>
        <x:v>3</x:v>
      </x:c>
      <x:c r="K4048" s="53">
        <x:f t="shared" si="748"/>
        <x:v>3</x:v>
      </x:c>
      <x:c r="L4048" s="53">
        <x:f t="shared" si="749"/>
        <x:v>12</x:v>
      </x:c>
      <x:c r="M4048" s="54">
        <x:f t="shared" si="750"/>
        <x:v>1193.6891411718755</x:v>
      </x:c>
      <x:c r="N4048" s="54">
        <x:f t="shared" si="751"/>
        <x:v>0.32895079248046905</x:v>
      </x:c>
      <x:c r="O4048" s="55">
        <x:f t="shared" si="752"/>
        <x:v>67182</x:v>
      </x:c>
      <x:c r="P4048" s="55">
        <x:f t="shared" si="753"/>
        <x:v>9240</x:v>
      </x:c>
      <x:c r="Q4048" s="55">
        <x:f t="shared" si="754"/>
        <x:v>33223.769812011727</x:v>
      </x:c>
      <x:c r="R4048" s="55">
        <x:f t="shared" si="755"/>
        <x:v>4718.2301879882725</x:v>
      </x:c>
      <x:c r="S4048" s="1" t="str">
        <x:f t="shared" si="756"/>
        <x:v>YES</x:v>
      </x:c>
      <x:c r="T4048" s="1">
        <x:f t="shared" si="757"/>
        <x:v>4718.2301879882725</x:v>
      </x:c>
    </x:row>
    <x:row r="4049">
      <x:c r="A4049" s="1"/>
      <x:c r="B4049" s="1"/>
      <x:c r="C4049" s="1"/>
      <x:c r="D4049" s="1"/>
      <x:c r="E4049" s="1"/>
      <x:c r="F4049" s="1"/>
      <x:c r="G4049" s="1"/>
      <x:c r="H4049" s="1"/>
      <x:c r="I4049" s="53">
        <x:f t="shared" si="746"/>
        <x:v>6</x:v>
      </x:c>
      <x:c r="J4049" s="53">
        <x:f t="shared" si="747"/>
        <x:v>3</x:v>
      </x:c>
      <x:c r="K4049" s="53">
        <x:f t="shared" si="748"/>
        <x:v>4</x:v>
      </x:c>
      <x:c r="L4049" s="53">
        <x:f t="shared" si="749"/>
        <x:v>13</x:v>
      </x:c>
      <x:c r="M4049" s="54">
        <x:f t="shared" si="750"/>
        <x:v>1242.7332568945317</x:v>
      </x:c>
      <x:c r="N4049" s="54">
        <x:f t="shared" si="751"/>
        <x:v>0.36300920617675814</x:v>
      </x:c>
      <x:c r="O4049" s="55">
        <x:f t="shared" si="752"/>
        <x:v>69882</x:v>
      </x:c>
      <x:c r="P4049" s="55">
        <x:f t="shared" si="753"/>
        <x:v>10120</x:v>
      </x:c>
      <x:c r="Q4049" s="55">
        <x:f t="shared" si="754"/>
        <x:v>34075.230154418954</x:v>
      </x:c>
      <x:c r="R4049" s="55">
        <x:f t="shared" si="755"/>
        <x:v>5686.769845581046</x:v>
      </x:c>
      <x:c r="S4049" s="1" t="str">
        <x:f t="shared" si="756"/>
        <x:v>YES</x:v>
      </x:c>
      <x:c r="T4049" s="1">
        <x:f t="shared" si="757"/>
        <x:v>5686.769845581046</x:v>
      </x:c>
    </x:row>
    <x:row r="4050">
      <x:c r="A4050" s="1"/>
      <x:c r="B4050" s="1"/>
      <x:c r="C4050" s="1"/>
      <x:c r="D4050" s="1"/>
      <x:c r="E4050" s="1"/>
      <x:c r="F4050" s="1"/>
      <x:c r="G4050" s="1"/>
      <x:c r="H4050" s="1"/>
      <x:c r="I4050" s="53">
        <x:f t="shared" si="746"/>
        <x:v>6</x:v>
      </x:c>
      <x:c r="J4050" s="53">
        <x:f t="shared" si="747"/>
        <x:v>3</x:v>
      </x:c>
      <x:c r="K4050" s="53">
        <x:f t="shared" si="748"/>
        <x:v>5</x:v>
      </x:c>
      <x:c r="L4050" s="53">
        <x:f t="shared" si="749"/>
        <x:v>14</x:v>
      </x:c>
      <x:c r="M4050" s="54">
        <x:f t="shared" si="750"/>
        <x:v>1292.9815808157352</x:v>
      </x:c>
      <x:c r="N4050" s="54">
        <x:f t="shared" si="751"/>
        <x:v>0.39790387556648282</x:v>
      </x:c>
      <x:c r="O4050" s="55">
        <x:f t="shared" si="752"/>
        <x:v>72582</x:v>
      </x:c>
      <x:c r="P4050" s="55">
        <x:f t="shared" si="753"/>
        <x:v>11000</x:v>
      </x:c>
      <x:c r="Q4050" s="55">
        <x:f t="shared" si="754"/>
        <x:v>34947.596889162072</x:v>
      </x:c>
      <x:c r="R4050" s="55">
        <x:f t="shared" si="755"/>
        <x:v>6634.4031108379277</x:v>
      </x:c>
      <x:c r="S4050" s="1" t="str">
        <x:f t="shared" si="756"/>
        <x:v>YES</x:v>
      </x:c>
      <x:c r="T4050" s="1">
        <x:f t="shared" si="757"/>
        <x:v>6634.4031108379277</x:v>
      </x:c>
    </x:row>
    <x:row r="4051">
      <x:c r="A4051" s="1"/>
      <x:c r="B4051" s="1"/>
      <x:c r="C4051" s="1"/>
      <x:c r="D4051" s="1"/>
      <x:c r="E4051" s="1"/>
      <x:c r="F4051" s="1"/>
      <x:c r="G4051" s="1"/>
      <x:c r="H4051" s="1"/>
      <x:c r="I4051" s="53">
        <x:f t="shared" si="746"/>
        <x:v>6</x:v>
      </x:c>
      <x:c r="J4051" s="53">
        <x:f t="shared" si="747"/>
        <x:v>3</x:v>
      </x:c>
      <x:c r="K4051" s="53">
        <x:f t="shared" si="748"/>
        <x:v>6</x:v>
      </x:c>
      <x:c r="L4051" s="53">
        <x:f t="shared" si="749"/>
        <x:v>15</x:v>
      </x:c>
      <x:c r="M4051" s="54">
        <x:f t="shared" si="750"/>
        <x:v>1344.4565549973681</x:v>
      </x:c>
      <x:c r="N4051" s="54">
        <x:f t="shared" si="751"/>
        <x:v>0.43365038541483897</x:v>
      </x:c>
      <x:c r="O4051" s="55">
        <x:f t="shared" si="752"/>
        <x:v>75282</x:v>
      </x:c>
      <x:c r="P4051" s="55">
        <x:f t="shared" si="753"/>
        <x:v>11880</x:v>
      </x:c>
      <x:c r="Q4051" s="55">
        <x:f t="shared" si="754"/>
        <x:v>35841.259635370974</x:v>
      </x:c>
      <x:c r="R4051" s="55">
        <x:f t="shared" si="755"/>
        <x:v>7560.7403646290259</x:v>
      </x:c>
      <x:c r="S4051" s="1" t="str">
        <x:f t="shared" si="756"/>
        <x:v>YES</x:v>
      </x:c>
      <x:c r="T4051" s="1">
        <x:f t="shared" si="757"/>
        <x:v>7560.7403646290259</x:v>
      </x:c>
    </x:row>
    <x:row r="4052">
      <x:c r="A4052" s="1"/>
      <x:c r="B4052" s="1"/>
      <x:c r="C4052" s="1"/>
      <x:c r="D4052" s="1"/>
      <x:c r="E4052" s="1"/>
      <x:c r="F4052" s="1"/>
      <x:c r="G4052" s="1"/>
      <x:c r="H4052" s="1"/>
      <x:c r="I4052" s="53">
        <x:f t="shared" si="746"/>
        <x:v>6</x:v>
      </x:c>
      <x:c r="J4052" s="53">
        <x:f t="shared" si="747"/>
        <x:v>3</x:v>
      </x:c>
      <x:c r="K4052" s="53">
        <x:f t="shared" si="748"/>
        <x:v>7</x:v>
      </x:c>
      <x:c r="L4052" s="53">
        <x:f t="shared" si="749"/>
        <x:v>16</x:v>
      </x:c>
      <x:c r="M4052" s="54">
        <x:f t="shared" si="750"/>
        <x:v>1397.1809943953285</x:v>
      </x:c>
      <x:c r="N4052" s="54">
        <x:f t="shared" si="751"/>
        <x:v>0.47026457944120037</x:v>
      </x:c>
      <x:c r="O4052" s="55">
        <x:f t="shared" si="752"/>
        <x:v>77982</x:v>
      </x:c>
      <x:c r="P4052" s="55">
        <x:f t="shared" si="753"/>
        <x:v>12760</x:v>
      </x:c>
      <x:c r="Q4052" s="55">
        <x:f t="shared" si="754"/>
        <x:v>36756.614486030012</x:v>
      </x:c>
      <x:c r="R4052" s="55">
        <x:f t="shared" si="755"/>
        <x:v>8465.3855139699881</x:v>
      </x:c>
      <x:c r="S4052" s="1" t="str">
        <x:f t="shared" si="756"/>
        <x:v>YES</x:v>
      </x:c>
      <x:c r="T4052" s="1">
        <x:f t="shared" si="757"/>
        <x:v>8465.3855139699881</x:v>
      </x:c>
    </x:row>
    <x:row r="4053">
      <x:c r="A4053" s="1"/>
      <x:c r="B4053" s="1"/>
      <x:c r="C4053" s="1"/>
      <x:c r="D4053" s="1"/>
      <x:c r="E4053" s="1"/>
      <x:c r="F4053" s="1"/>
      <x:c r="G4053" s="1"/>
      <x:c r="H4053" s="1"/>
      <x:c r="I4053" s="53">
        <x:f t="shared" si="746"/>
        <x:v>6</x:v>
      </x:c>
      <x:c r="J4053" s="53">
        <x:f t="shared" si="747"/>
        <x:v>3</x:v>
      </x:c>
      <x:c r="K4053" s="53">
        <x:f t="shared" si="748"/>
        <x:v>8</x:v>
      </x:c>
      <x:c r="L4053" s="53">
        <x:f t="shared" si="749"/>
        <x:v>17</x:v>
      </x:c>
      <x:c r="M4053" s="54">
        <x:f t="shared" si="750"/>
        <x:v>1451.1780926753088</x:v>
      </x:c>
      <x:c r="N4053" s="54">
        <x:f t="shared" si="751"/>
        <x:v>0.50776256435785327</x:v>
      </x:c>
      <x:c r="O4053" s="55">
        <x:f t="shared" si="752"/>
        <x:v>80682</x:v>
      </x:c>
      <x:c r="P4053" s="55">
        <x:f t="shared" si="753"/>
        <x:v>13640</x:v>
      </x:c>
      <x:c r="Q4053" s="55">
        <x:f t="shared" si="754"/>
        <x:v>37694.064108946332</x:v>
      </x:c>
      <x:c r="R4053" s="55">
        <x:f t="shared" si="755"/>
        <x:v>9347.9358910536685</x:v>
      </x:c>
      <x:c r="S4053" s="1" t="str">
        <x:f t="shared" si="756"/>
        <x:v>YES</x:v>
      </x:c>
      <x:c r="T4053" s="1">
        <x:f t="shared" si="757"/>
        <x:v>9347.9358910536685</x:v>
      </x:c>
    </x:row>
    <x:row r="4054">
      <x:c r="A4054" s="1"/>
      <x:c r="B4054" s="1"/>
      <x:c r="C4054" s="1"/>
      <x:c r="D4054" s="1"/>
      <x:c r="E4054" s="1"/>
      <x:c r="F4054" s="1"/>
      <x:c r="G4054" s="1"/>
      <x:c r="H4054" s="1"/>
      <x:c r="I4054" s="53">
        <x:f t="shared" si="746"/>
        <x:v>6</x:v>
      </x:c>
      <x:c r="J4054" s="53">
        <x:f t="shared" si="747"/>
        <x:v>3</x:v>
      </x:c>
      <x:c r="K4054" s="53">
        <x:f t="shared" si="748"/>
        <x:v>9</x:v>
      </x:c>
      <x:c r="L4054" s="53">
        <x:f t="shared" si="749"/>
        <x:v>18</x:v>
      </x:c>
      <x:c r="M4054" s="54">
        <x:f t="shared" si="750"/>
        <x:v>1506.4714281157032</x:v>
      </x:c>
      <x:c r="N4054" s="54">
        <x:f t="shared" si="751"/>
        <x:v>0.54616071396923838</x:v>
      </x:c>
      <x:c r="O4054" s="55">
        <x:f t="shared" si="752"/>
        <x:v>83382</x:v>
      </x:c>
      <x:c r="P4054" s="55">
        <x:f t="shared" si="753"/>
        <x:v>14520</x:v>
      </x:c>
      <x:c r="Q4054" s="55">
        <x:f t="shared" si="754"/>
        <x:v>38654.017849230957</x:v>
      </x:c>
      <x:c r="R4054" s="55">
        <x:f t="shared" si="755"/>
        <x:v>10207.982150769043</x:v>
      </x:c>
      <x:c r="S4054" s="1" t="str">
        <x:f t="shared" si="756"/>
        <x:v>YES</x:v>
      </x:c>
      <x:c r="T4054" s="1">
        <x:f t="shared" si="757"/>
        <x:v>10207.982150769043</x:v>
      </x:c>
    </x:row>
    <x:row r="4055">
      <x:c r="A4055" s="1"/>
      <x:c r="B4055" s="1"/>
      <x:c r="C4055" s="1"/>
      <x:c r="D4055" s="1"/>
      <x:c r="E4055" s="1"/>
      <x:c r="F4055" s="1"/>
      <x:c r="G4055" s="1"/>
      <x:c r="H4055" s="1"/>
      <x:c r="I4055" s="53">
        <x:f t="shared" si="746"/>
        <x:v>6</x:v>
      </x:c>
      <x:c r="J4055" s="53">
        <x:f t="shared" si="747"/>
        <x:v>3</x:v>
      </x:c>
      <x:c r="K4055" s="53">
        <x:f t="shared" si="748"/>
        <x:v>10</x:v>
      </x:c>
      <x:c r="L4055" s="53">
        <x:f t="shared" si="749"/>
        <x:v>19</x:v>
      </x:c>
      <x:c r="M4055" s="54">
        <x:f t="shared" si="750"/>
        <x:v>1563.0849695989161</x:v>
      </x:c>
      <x:c r="N4055" s="54">
        <x:f t="shared" si="751"/>
        <x:v>0.58547567333258066</x:v>
      </x:c>
      <x:c r="O4055" s="55">
        <x:f t="shared" si="752"/>
        <x:v>86082</x:v>
      </x:c>
      <x:c r="P4055" s="55">
        <x:f t="shared" si="753"/>
        <x:v>15400</x:v>
      </x:c>
      <x:c r="Q4055" s="55">
        <x:f t="shared" si="754"/>
        <x:v>39636.891833314512</x:v>
      </x:c>
      <x:c r="R4055" s="55">
        <x:f t="shared" si="755"/>
        <x:v>11045.108166685488</x:v>
      </x:c>
      <x:c r="S4055" s="1" t="str">
        <x:f t="shared" si="756"/>
        <x:v>YES</x:v>
      </x:c>
      <x:c r="T4055" s="1">
        <x:f t="shared" si="757"/>
        <x:v>11045.108166685488</x:v>
      </x:c>
    </x:row>
    <x:row r="4056">
      <x:c r="A4056" s="1"/>
      <x:c r="B4056" s="1"/>
      <x:c r="C4056" s="1"/>
      <x:c r="D4056" s="1"/>
      <x:c r="E4056" s="1"/>
      <x:c r="F4056" s="1"/>
      <x:c r="G4056" s="1"/>
      <x:c r="H4056" s="1"/>
      <x:c r="I4056" s="53">
        <x:f t="shared" si="746"/>
        <x:v>6</x:v>
      </x:c>
      <x:c r="J4056" s="53">
        <x:f t="shared" si="747"/>
        <x:v>3</x:v>
      </x:c>
      <x:c r="K4056" s="53">
        <x:f t="shared" si="748"/>
        <x:v>11</x:v>
      </x:c>
      <x:c r="L4056" s="53">
        <x:f t="shared" si="749"/>
        <x:v>20</x:v>
      </x:c>
      <x:c r="M4056" s="54">
        <x:f t="shared" si="750"/>
        <x:v>1621.0430826923553</x:v>
      </x:c>
      <x:c r="N4056" s="54">
        <x:f t="shared" si="751"/>
        <x:v>0.62572436298080225</x:v>
      </x:c>
      <x:c r="O4056" s="55">
        <x:f t="shared" si="752"/>
        <x:v>88782</x:v>
      </x:c>
      <x:c r="P4056" s="55">
        <x:f t="shared" si="753"/>
        <x:v>16280</x:v>
      </x:c>
      <x:c r="Q4056" s="55">
        <x:f t="shared" si="754"/>
        <x:v>40643.109074520056</x:v>
      </x:c>
      <x:c r="R4056" s="55">
        <x:f t="shared" si="755"/>
        <x:v>11858.890925479944</x:v>
      </x:c>
      <x:c r="S4056" s="1" t="str">
        <x:f t="shared" si="756"/>
        <x:v>YES</x:v>
      </x:c>
      <x:c r="T4056" s="1">
        <x:f t="shared" si="757"/>
        <x:v>11858.890925479944</x:v>
      </x:c>
    </x:row>
    <x:row r="4057">
      <x:c r="A4057" s="1"/>
      <x:c r="B4057" s="1"/>
      <x:c r="C4057" s="1"/>
      <x:c r="D4057" s="1"/>
      <x:c r="E4057" s="1"/>
      <x:c r="F4057" s="1"/>
      <x:c r="G4057" s="1"/>
      <x:c r="H4057" s="1"/>
      <x:c r="I4057" s="53">
        <x:f t="shared" si="746"/>
        <x:v>6</x:v>
      </x:c>
      <x:c r="J4057" s="53">
        <x:f t="shared" si="747"/>
        <x:v>3</x:v>
      </x:c>
      <x:c r="K4057" s="53">
        <x:f t="shared" si="748"/>
        <x:v>12</x:v>
      </x:c>
      <x:c r="L4057" s="53">
        <x:f t="shared" si="749"/>
        <x:v>21</x:v>
      </x:c>
      <x:c r="M4057" s="54">
        <x:f t="shared" si="750"/>
        <x:v>1680.3705358204197</x:v>
      </x:c>
      <x:c r="N4057" s="54">
        <x:f t="shared" si="751"/>
        <x:v>0.66692398320862478</x:v>
      </x:c>
      <x:c r="O4057" s="55">
        <x:f t="shared" si="752"/>
        <x:v>91482</x:v>
      </x:c>
      <x:c r="P4057" s="55">
        <x:f t="shared" si="753"/>
        <x:v>17160</x:v>
      </x:c>
      <x:c r="Q4057" s="55">
        <x:f t="shared" si="754"/>
        <x:v>41673.099580215625</x:v>
      </x:c>
      <x:c r="R4057" s="55">
        <x:f t="shared" si="755"/>
        <x:v>12648.900419784375</x:v>
      </x:c>
      <x:c r="S4057" s="1" t="str">
        <x:f t="shared" si="756"/>
        <x:v>YES</x:v>
      </x:c>
      <x:c r="T4057" s="1">
        <x:f t="shared" si="757"/>
        <x:v>12648.900419784375</x:v>
      </x:c>
    </x:row>
    <x:row r="4058">
      <x:c r="A4058" s="1"/>
      <x:c r="B4058" s="1"/>
      <x:c r="C4058" s="1"/>
      <x:c r="D4058" s="1"/>
      <x:c r="E4058" s="1"/>
      <x:c r="F4058" s="1"/>
      <x:c r="G4058" s="1"/>
      <x:c r="H4058" s="1"/>
      <x:c r="I4058" s="53">
        <x:f t="shared" si="746"/>
        <x:v>6</x:v>
      </x:c>
      <x:c r="J4058" s="53">
        <x:f t="shared" si="747"/>
        <x:v>3</x:v>
      </x:c>
      <x:c r="K4058" s="53">
        <x:f t="shared" si="748"/>
        <x:v>13</x:v>
      </x:c>
      <x:c r="L4058" s="53">
        <x:f t="shared" si="749"/>
        <x:v>22</x:v>
      </x:c>
      <x:c r="M4058" s="54">
        <x:f t="shared" si="750"/>
        <x:v>1741.0925065288038</x:v>
      </x:c>
      <x:c r="N4058" s="54">
        <x:f t="shared" si="751"/>
        <x:v>0.70909201842278047</x:v>
      </x:c>
      <x:c r="O4058" s="55">
        <x:f t="shared" si="752"/>
        <x:v>94182</x:v>
      </x:c>
      <x:c r="P4058" s="55">
        <x:f t="shared" si="753"/>
        <x:v>18040</x:v>
      </x:c>
      <x:c r="Q4058" s="55">
        <x:f t="shared" si="754"/>
        <x:v>42727.30046056951</x:v>
      </x:c>
      <x:c r="R4058" s="55">
        <x:f t="shared" si="755"/>
        <x:v>13414.69953943049</x:v>
      </x:c>
      <x:c r="S4058" s="1" t="str">
        <x:f t="shared" si="756"/>
        <x:v>YES</x:v>
      </x:c>
      <x:c r="T4058" s="1">
        <x:f t="shared" si="757"/>
        <x:v>13414.69953943049</x:v>
      </x:c>
    </x:row>
    <x:row r="4059">
      <x:c r="A4059" s="1"/>
      <x:c r="B4059" s="1"/>
      <x:c r="C4059" s="1"/>
      <x:c r="D4059" s="1"/>
      <x:c r="E4059" s="1"/>
      <x:c r="F4059" s="1"/>
      <x:c r="G4059" s="1"/>
      <x:c r="H4059" s="1"/>
      <x:c r="I4059" s="53">
        <x:f t="shared" si="746"/>
        <x:v>6</x:v>
      </x:c>
      <x:c r="J4059" s="53">
        <x:f t="shared" si="747"/>
        <x:v>3</x:v>
      </x:c>
      <x:c r="K4059" s="53">
        <x:f t="shared" si="748"/>
        <x:v>14</x:v>
      </x:c>
      <x:c r="L4059" s="53">
        <x:f t="shared" si="749"/>
        <x:v>23</x:v>
      </x:c>
      <x:c r="M4059" s="54">
        <x:f t="shared" si="750"/>
        <x:v>1803.2345878424651</x:v>
      </x:c>
      <x:c r="N4059" s="54">
        <x:f t="shared" si="751"/>
        <x:v>0.75224624155726738</x:v>
      </x:c>
      <x:c r="O4059" s="55">
        <x:f t="shared" si="752"/>
        <x:v>96882</x:v>
      </x:c>
      <x:c r="P4059" s="55">
        <x:f t="shared" si="753"/>
        <x:v>18920</x:v>
      </x:c>
      <x:c r="Q4059" s="55">
        <x:f t="shared" si="754"/>
        <x:v>43806.156038931687</x:v>
      </x:c>
      <x:c r="R4059" s="55">
        <x:f t="shared" si="755"/>
        <x:v>14155.843961068313</x:v>
      </x:c>
      <x:c r="S4059" s="1" t="str">
        <x:f t="shared" si="756"/>
        <x:v>YES</x:v>
      </x:c>
      <x:c r="T4059" s="1">
        <x:f t="shared" si="757"/>
        <x:v>14155.843961068313</x:v>
      </x:c>
    </x:row>
    <x:row r="4060">
      <x:c r="A4060" s="1"/>
      <x:c r="B4060" s="1"/>
      <x:c r="C4060" s="1"/>
      <x:c r="D4060" s="1"/>
      <x:c r="E4060" s="1"/>
      <x:c r="F4060" s="1"/>
      <x:c r="G4060" s="1"/>
      <x:c r="H4060" s="1"/>
      <x:c r="I4060" s="53">
        <x:f t="shared" si="746"/>
        <x:v>6</x:v>
      </x:c>
      <x:c r="J4060" s="53">
        <x:f t="shared" si="747"/>
        <x:v>3</x:v>
      </x:c>
      <x:c r="K4060" s="53">
        <x:f t="shared" si="748"/>
        <x:v>15</x:v>
      </x:c>
      <x:c r="L4060" s="53">
        <x:f t="shared" si="749"/>
        <x:v>24</x:v>
      </x:c>
      <x:c r="M4060" s="54">
        <x:f t="shared" si="750"/>
        <x:v>1866.8227947186115</x:v>
      </x:c>
      <x:c r="N4060" s="54">
        <x:f t="shared" si="751"/>
        <x:v>0.79640471855459127</x:v>
      </x:c>
      <x:c r="O4060" s="55">
        <x:f t="shared" si="752"/>
        <x:v>99582</x:v>
      </x:c>
      <x:c r="P4060" s="55">
        <x:f t="shared" si="753"/>
        <x:v>19800</x:v>
      </x:c>
      <x:c r="Q4060" s="55">
        <x:f t="shared" si="754"/>
        <x:v>44910.117963864781</x:v>
      </x:c>
      <x:c r="R4060" s="55">
        <x:f t="shared" si="755"/>
        <x:v>14871.882036135219</x:v>
      </x:c>
      <x:c r="S4060" s="1" t="str">
        <x:f t="shared" si="756"/>
        <x:v>YES</x:v>
      </x:c>
      <x:c r="T4060" s="1">
        <x:f t="shared" si="757"/>
        <x:v>14871.882036135219</x:v>
      </x:c>
    </x:row>
    <x:row r="4061">
      <x:c r="A4061" s="1"/>
      <x:c r="B4061" s="1"/>
      <x:c r="C4061" s="1"/>
      <x:c r="D4061" s="1"/>
      <x:c r="E4061" s="1"/>
      <x:c r="F4061" s="1"/>
      <x:c r="G4061" s="1"/>
      <x:c r="H4061" s="1"/>
      <x:c r="I4061" s="53">
        <x:f t="shared" si="746"/>
        <x:v>6</x:v>
      </x:c>
      <x:c r="J4061" s="53">
        <x:f t="shared" si="747"/>
        <x:v>3</x:v>
      </x:c>
      <x:c r="K4061" s="53">
        <x:f t="shared" si="748"/>
        <x:v>16</x:v>
      </x:c>
      <x:c r="L4061" s="53">
        <x:f t="shared" si="749"/>
        <x:v>25</x:v>
      </x:c>
      <x:c r="M4061" s="54">
        <x:f t="shared" si="750"/>
        <x:v>1931.8835705961005</x:v>
      </x:c>
      <x:c r="N4061" s="54">
        <x:f t="shared" si="751"/>
        <x:v>0.84158581291395873</x:v>
      </x:c>
      <x:c r="O4061" s="55">
        <x:f t="shared" si="752"/>
        <x:v>102282</x:v>
      </x:c>
      <x:c r="P4061" s="55">
        <x:f t="shared" si="753"/>
        <x:v>20680</x:v>
      </x:c>
      <x:c r="Q4061" s="55">
        <x:f t="shared" si="754"/>
        <x:v>46039.64532284897</x:v>
      </x:c>
      <x:c r="R4061" s="55">
        <x:f t="shared" si="755"/>
        <x:v>15562.35467715103</x:v>
      </x:c>
      <x:c r="S4061" s="1" t="str">
        <x:f t="shared" si="756"/>
        <x:v>YES</x:v>
      </x:c>
      <x:c r="T4061" s="1">
        <x:f t="shared" si="757"/>
        <x:v>15562.35467715103</x:v>
      </x:c>
    </x:row>
    <x:row r="4062">
      <x:c r="A4062" s="1"/>
      <x:c r="B4062" s="1"/>
      <x:c r="C4062" s="1"/>
      <x:c r="D4062" s="1"/>
      <x:c r="E4062" s="1"/>
      <x:c r="F4062" s="1"/>
      <x:c r="G4062" s="1"/>
      <x:c r="H4062" s="1"/>
      <x:c r="I4062" s="53">
        <x:f t="shared" si="746"/>
        <x:v>6</x:v>
      </x:c>
      <x:c r="J4062" s="53">
        <x:f t="shared" si="747"/>
        <x:v>3</x:v>
      </x:c>
      <x:c r="K4062" s="53">
        <x:f t="shared" si="748"/>
        <x:v>17</x:v>
      </x:c>
      <x:c r="L4062" s="53">
        <x:f t="shared" si="749"/>
        <x:v>26</x:v>
      </x:c>
      <x:c r="M4062" s="54">
        <x:f t="shared" si="750"/>
        <x:v>1998.443794042641</x:v>
      </x:c>
      <x:c r="N4062" s="54">
        <x:f t="shared" si="751"/>
        <x:v>0.88780819030738956</x:v>
      </x:c>
      <x:c r="O4062" s="55">
        <x:f t="shared" si="752"/>
        <x:v>104982</x:v>
      </x:c>
      <x:c r="P4062" s="55">
        <x:f t="shared" si="753"/>
        <x:v>21560</x:v>
      </x:c>
      <x:c r="Q4062" s="55">
        <x:f t="shared" si="754"/>
        <x:v>47195.20475768474</x:v>
      </x:c>
      <x:c r="R4062" s="55">
        <x:f t="shared" si="755"/>
        <x:v>16226.79524231526</x:v>
      </x:c>
      <x:c r="S4062" s="1" t="str">
        <x:f t="shared" si="756"/>
        <x:v>YES</x:v>
      </x:c>
      <x:c r="T4062" s="1">
        <x:f t="shared" si="757"/>
        <x:v>16226.79524231526</x:v>
      </x:c>
    </x:row>
    <x:row r="4063">
      <x:c r="A4063" s="1"/>
      <x:c r="B4063" s="1"/>
      <x:c r="C4063" s="1"/>
      <x:c r="D4063" s="1"/>
      <x:c r="E4063" s="1"/>
      <x:c r="F4063" s="1"/>
      <x:c r="G4063" s="1"/>
      <x:c r="H4063" s="1"/>
      <x:c r="I4063" s="53">
        <x:f t="shared" si="746"/>
        <x:v>6</x:v>
      </x:c>
      <x:c r="J4063" s="53">
        <x:f t="shared" si="747"/>
        <x:v>3</x:v>
      </x:c>
      <x:c r="K4063" s="53">
        <x:f t="shared" si="748"/>
        <x:v>18</x:v>
      </x:c>
      <x:c r="L4063" s="53">
        <x:f t="shared" si="749"/>
        <x:v>27</x:v>
      </x:c>
      <x:c r="M4063" s="54">
        <x:f t="shared" si="750"/>
        <x:v>2066.5307855012284</x:v>
      </x:c>
      <x:c r="N4063" s="54">
        <x:f t="shared" si="751"/>
        <x:v>0.93509082326474191</x:v>
      </x:c>
      <x:c r="O4063" s="55">
        <x:f t="shared" si="752"/>
        <x:v>107682</x:v>
      </x:c>
      <x:c r="P4063" s="55">
        <x:f t="shared" si="753"/>
        <x:v>22440</x:v>
      </x:c>
      <x:c r="Q4063" s="55">
        <x:f t="shared" si="754"/>
        <x:v>48377.270581618548</x:v>
      </x:c>
      <x:c r="R4063" s="55">
        <x:f t="shared" si="755"/>
        <x:v>16864.729418381452</x:v>
      </x:c>
      <x:c r="S4063" s="1" t="str">
        <x:f t="shared" si="756"/>
        <x:v>YES</x:v>
      </x:c>
      <x:c r="T4063" s="1">
        <x:f t="shared" si="757"/>
        <x:v>16864.729418381452</x:v>
      </x:c>
    </x:row>
    <x:row r="4064">
      <x:c r="A4064" s="1"/>
      <x:c r="B4064" s="1"/>
      <x:c r="C4064" s="1"/>
      <x:c r="D4064" s="1"/>
      <x:c r="E4064" s="1"/>
      <x:c r="F4064" s="1"/>
      <x:c r="G4064" s="1"/>
      <x:c r="H4064" s="1"/>
      <x:c r="I4064" s="53">
        <x:f t="shared" si="746"/>
        <x:v>6</x:v>
      </x:c>
      <x:c r="J4064" s="53">
        <x:f t="shared" si="747"/>
        <x:v>3</x:v>
      </x:c>
      <x:c r="K4064" s="53">
        <x:f t="shared" si="748"/>
        <x:v>19</x:v>
      </x:c>
      <x:c r="L4064" s="53">
        <x:f t="shared" si="749"/>
        <x:v>28</x:v>
      </x:c>
      <x:c r="M4064" s="54">
        <x:f t="shared" si="750"/>
        <x:v>2136.1723141372499</x:v>
      </x:c>
      <x:c r="N4064" s="54">
        <x:f t="shared" si="751"/>
        <x:v>0.98345299592864577</x:v>
      </x:c>
      <x:c r="O4064" s="55">
        <x:f t="shared" si="752"/>
        <x:v>110382</x:v>
      </x:c>
      <x:c r="P4064" s="55">
        <x:f t="shared" si="753"/>
        <x:v>23320</x:v>
      </x:c>
      <x:c r="Q4064" s="55">
        <x:f t="shared" si="754"/>
        <x:v>49586.324898216146</x:v>
      </x:c>
      <x:c r="R4064" s="55">
        <x:f t="shared" si="755"/>
        <x:v>17475.675101783854</x:v>
      </x:c>
      <x:c r="S4064" s="1" t="str">
        <x:f t="shared" si="756"/>
        <x:v>YES</x:v>
      </x:c>
      <x:c r="T4064" s="1">
        <x:f t="shared" si="757"/>
        <x:v>17475.675101783854</x:v>
      </x:c>
    </x:row>
    <x:row r="4065">
      <x:c r="A4065" s="1"/>
      <x:c r="B4065" s="1"/>
      <x:c r="C4065" s="1"/>
      <x:c r="D4065" s="1"/>
      <x:c r="E4065" s="1"/>
      <x:c r="F4065" s="1"/>
      <x:c r="G4065" s="1"/>
      <x:c r="H4065" s="1"/>
      <x:c r="I4065" s="53">
        <x:f t="shared" si="746"/>
        <x:v>6</x:v>
      </x:c>
      <x:c r="J4065" s="53">
        <x:f t="shared" si="747"/>
        <x:v>3</x:v>
      </x:c>
      <x:c r="K4065" s="53">
        <x:f t="shared" si="748"/>
        <x:v>20</x:v>
      </x:c>
      <x:c r="L4065" s="53">
        <x:f t="shared" si="749"/>
        <x:v>29</x:v>
      </x:c>
      <x:c r="M4065" s="54">
        <x:f t="shared" si="750"/>
        <x:v>2207.396604787727</x:v>
      </x:c>
      <x:c r="N4065" s="54">
        <x:f t="shared" si="751"/>
        <x:v>1.0329143088803661</x:v>
      </x:c>
      <x:c r="O4065" s="55">
        <x:f t="shared" si="752"/>
        <x:v>113082</x:v>
      </x:c>
      <x:c r="P4065" s="55">
        <x:f t="shared" si="753"/>
        <x:v>24200</x:v>
      </x:c>
      <x:c r="Q4065" s="55">
        <x:f t="shared" si="754"/>
        <x:v>50822.857722009154</x:v>
      </x:c>
      <x:c r="R4065" s="55">
        <x:f t="shared" si="755"/>
        <x:v>18059.142277990846</x:v>
      </x:c>
      <x:c r="S4065" s="1" t="str">
        <x:f t="shared" si="756"/>
        <x:v>YES</x:v>
      </x:c>
      <x:c r="T4065" s="1">
        <x:f t="shared" si="757"/>
        <x:v>18059.142277990846</x:v>
      </x:c>
    </x:row>
    <x:row r="4066">
      <x:c r="A4066" s="1"/>
      <x:c r="B4066" s="1"/>
      <x:c r="C4066" s="1"/>
      <x:c r="D4066" s="1"/>
      <x:c r="E4066" s="1"/>
      <x:c r="F4066" s="1"/>
      <x:c r="G4066" s="1"/>
      <x:c r="H4066" s="1"/>
      <x:c r="I4066" s="53">
        <x:f t="shared" si="746"/>
        <x:v>6</x:v>
      </x:c>
      <x:c r="J4066" s="53">
        <x:f t="shared" si="747"/>
        <x:v>3</x:v>
      </x:c>
      <x:c r="K4066" s="53">
        <x:f t="shared" si="748"/>
        <x:v>21</x:v>
      </x:c>
      <x:c r="L4066" s="53">
        <x:f t="shared" si="749"/>
        <x:v>30</x:v>
      </x:c>
      <x:c r="M4066" s="54">
        <x:f t="shared" si="750"/>
        <x:v>2280.2323450141707</x:v>
      </x:c>
      <x:c r="N4066" s="54">
        <x:f t="shared" si="751"/>
        <x:v>1.0834946840376185</x:v>
      </x:c>
      <x:c r="O4066" s="55">
        <x:f t="shared" si="752"/>
        <x:v>115782</x:v>
      </x:c>
      <x:c r="P4066" s="55">
        <x:f t="shared" si="753"/>
        <x:v>25080</x:v>
      </x:c>
      <x:c r="Q4066" s="55">
        <x:f t="shared" si="754"/>
        <x:v>52087.367100940464</x:v>
      </x:c>
      <x:c r="R4066" s="55">
        <x:f t="shared" si="755"/>
        <x:v>18614.632899059536</x:v>
      </x:c>
      <x:c r="S4066" s="1" t="str">
        <x:f t="shared" si="756"/>
        <x:v>YES</x:v>
      </x:c>
      <x:c r="T4066" s="1">
        <x:f t="shared" si="757"/>
        <x:v>18614.632899059536</x:v>
      </x:c>
    </x:row>
    <x:row r="4067">
      <x:c r="A4067" s="1"/>
      <x:c r="B4067" s="1"/>
      <x:c r="C4067" s="1"/>
      <x:c r="D4067" s="1"/>
      <x:c r="E4067" s="1"/>
      <x:c r="F4067" s="1"/>
      <x:c r="G4067" s="1"/>
      <x:c r="H4067" s="1"/>
      <x:c r="I4067" s="53">
        <x:f t="shared" si="746"/>
        <x:v>6</x:v>
      </x:c>
      <x:c r="J4067" s="53">
        <x:f t="shared" si="747"/>
        <x:v>3</x:v>
      </x:c>
      <x:c r="K4067" s="53">
        <x:f t="shared" si="748"/>
        <x:v>22</x:v>
      </x:c>
      <x:c r="L4067" s="53">
        <x:f t="shared" si="749"/>
        <x:v>31</x:v>
      </x:c>
      <x:c r="M4067" s="54">
        <x:f t="shared" si="750"/>
        <x:v>2354.7086922605667</x:v>
      </x:c>
      <x:c r="N4067" s="54">
        <x:f t="shared" si="751"/>
        <x:v>1.1352143696253936</x:v>
      </x:c>
      <x:c r="O4067" s="55">
        <x:f t="shared" si="752"/>
        <x:v>118482</x:v>
      </x:c>
      <x:c r="P4067" s="55">
        <x:f t="shared" si="753"/>
        <x:v>25960</x:v>
      </x:c>
      <x:c r="Q4067" s="55">
        <x:f t="shared" si="754"/>
        <x:v>53380.35924063484</x:v>
      </x:c>
      <x:c r="R4067" s="55">
        <x:f t="shared" si="755"/>
        <x:v>19141.64075936516</x:v>
      </x:c>
      <x:c r="S4067" s="1" t="str">
        <x:f t="shared" si="756"/>
        <x:v>YES</x:v>
      </x:c>
      <x:c r="T4067" s="1">
        <x:f t="shared" si="757"/>
        <x:v>19141.64075936516</x:v>
      </x:c>
    </x:row>
    <x:row r="4068">
      <x:c r="A4068" s="1"/>
      <x:c r="B4068" s="1"/>
      <x:c r="C4068" s="1"/>
      <x:c r="D4068" s="1"/>
      <x:c r="E4068" s="1"/>
      <x:c r="F4068" s="1"/>
      <x:c r="G4068" s="1"/>
      <x:c r="H4068" s="1"/>
      <x:c r="I4068" s="53">
        <x:f t="shared" si="746"/>
        <x:v>6</x:v>
      </x:c>
      <x:c r="J4068" s="53">
        <x:f t="shared" si="747"/>
        <x:v>3</x:v>
      </x:c>
      <x:c r="K4068" s="53">
        <x:f t="shared" si="748"/>
        <x:v>23</x:v>
      </x:c>
      <x:c r="L4068" s="53">
        <x:f t="shared" si="749"/>
        <x:v>32</x:v>
      </x:c>
      <x:c r="M4068" s="54">
        <x:f t="shared" si="750"/>
        <x:v>2430.8552811180034</x:v>
      </x:c>
      <x:c r="N4068" s="54">
        <x:f t="shared" si="751"/>
        <x:v>1.1880939452208357</x:v>
      </x:c>
      <x:c r="O4068" s="55">
        <x:f t="shared" si="752"/>
        <x:v>121182</x:v>
      </x:c>
      <x:c r="P4068" s="55">
        <x:f t="shared" si="753"/>
        <x:v>26840</x:v>
      </x:c>
      <x:c r="Q4068" s="55">
        <x:f t="shared" si="754"/>
        <x:v>54702.348630520893</x:v>
      </x:c>
      <x:c r="R4068" s="55">
        <x:f t="shared" si="755"/>
        <x:v>19639.651369479107</x:v>
      </x:c>
      <x:c r="S4068" s="1" t="str">
        <x:f t="shared" si="756"/>
        <x:v>YES</x:v>
      </x:c>
      <x:c r="T4068" s="1">
        <x:f t="shared" si="757"/>
        <x:v>19639.651369479107</x:v>
      </x:c>
    </x:row>
    <x:row r="4069">
      <x:c r="A4069" s="1"/>
      <x:c r="B4069" s="1"/>
      <x:c r="C4069" s="1"/>
      <x:c r="D4069" s="1"/>
      <x:c r="E4069" s="1"/>
      <x:c r="F4069" s="1"/>
      <x:c r="G4069" s="1"/>
      <x:c r="H4069" s="1"/>
      <x:c r="I4069" s="53">
        <x:f t="shared" si="746"/>
        <x:v>6</x:v>
      </x:c>
      <x:c r="J4069" s="53">
        <x:f t="shared" si="747"/>
        <x:v>3</x:v>
      </x:c>
      <x:c r="K4069" s="53">
        <x:f t="shared" si="748"/>
        <x:v>24</x:v>
      </x:c>
      <x:c r="L4069" s="53">
        <x:f t="shared" si="749"/>
        <x:v>33</x:v>
      </x:c>
      <x:c r="M4069" s="54">
        <x:f t="shared" si="750"/>
        <x:v>2508.7022306974995</x:v>
      </x:c>
      <x:c r="N4069" s="54">
        <x:f t="shared" si="751"/>
        <x:v>1.2421543268732635</x:v>
      </x:c>
      <x:c r="O4069" s="55">
        <x:f t="shared" si="752"/>
        <x:v>123882</x:v>
      </x:c>
      <x:c r="P4069" s="55">
        <x:f t="shared" si="753"/>
        <x:v>27720</x:v>
      </x:c>
      <x:c r="Q4069" s="55">
        <x:f t="shared" si="754"/>
        <x:v>56053.858171831584</x:v>
      </x:c>
      <x:c r="R4069" s="55">
        <x:f t="shared" si="755"/>
        <x:v>20108.141828168416</x:v>
      </x:c>
      <x:c r="S4069" s="1" t="str">
        <x:f t="shared" si="756"/>
        <x:v>YES</x:v>
      </x:c>
      <x:c r="T4069" s="1">
        <x:f t="shared" si="757"/>
        <x:v>20108.141828168416</x:v>
      </x:c>
    </x:row>
    <x:row r="4070">
      <x:c r="A4070" s="1"/>
      <x:c r="B4070" s="1"/>
      <x:c r="C4070" s="1"/>
      <x:c r="D4070" s="1"/>
      <x:c r="E4070" s="1"/>
      <x:c r="F4070" s="1"/>
      <x:c r="G4070" s="1"/>
      <x:c r="H4070" s="1"/>
      <x:c r="I4070" s="53">
        <x:f t="shared" si="746"/>
        <x:v>6</x:v>
      </x:c>
      <x:c r="J4070" s="53">
        <x:f t="shared" si="747"/>
        <x:v>3</x:v>
      </x:c>
      <x:c r="K4070" s="53">
        <x:f t="shared" si="748"/>
        <x:v>25</x:v>
      </x:c>
      <x:c r="L4070" s="53">
        <x:f t="shared" si="749"/>
        <x:v>34</x:v>
      </x:c>
      <x:c r="M4070" s="54">
        <x:f t="shared" si="750"/>
        <x:v>2588.2801521125966</x:v>
      </x:c>
      <x:c r="N4070" s="54">
        <x:f t="shared" si="751"/>
        <x:v>1.2974167723004144</x:v>
      </x:c>
      <x:c r="O4070" s="55">
        <x:f t="shared" si="752"/>
        <x:v>126582</x:v>
      </x:c>
      <x:c r="P4070" s="55">
        <x:f t="shared" si="753"/>
        <x:v>28600</x:v>
      </x:c>
      <x:c r="Q4070" s="55">
        <x:f t="shared" si="754"/>
        <x:v>57435.419307510354</x:v>
      </x:c>
      <x:c r="R4070" s="55">
        <x:f t="shared" si="755"/>
        <x:v>20546.580692489646</x:v>
      </x:c>
      <x:c r="S4070" s="1" t="str">
        <x:f t="shared" si="756"/>
        <x:v>YES</x:v>
      </x:c>
      <x:c r="T4070" s="1">
        <x:f t="shared" si="757"/>
        <x:v>20546.580692489646</x:v>
      </x:c>
    </x:row>
    <x:row r="4071">
      <x:c r="A4071" s="1"/>
      <x:c r="B4071" s="1"/>
      <x:c r="C4071" s="1"/>
      <x:c r="D4071" s="1"/>
      <x:c r="E4071" s="1"/>
      <x:c r="F4071" s="1"/>
      <x:c r="G4071" s="1"/>
      <x:c r="H4071" s="1"/>
      <x:c r="I4071" s="53">
        <x:f t="shared" si="746"/>
        <x:v>6</x:v>
      </x:c>
      <x:c r="J4071" s="53">
        <x:f t="shared" si="747"/>
        <x:v>3</x:v>
      </x:c>
      <x:c r="K4071" s="53">
        <x:f t="shared" si="748"/>
        <x:v>26</x:v>
      </x:c>
      <x:c r="L4071" s="53">
        <x:f t="shared" si="749"/>
        <x:v>35</x:v>
      </x:c>
      <x:c r="M4071" s="54">
        <x:f t="shared" si="750"/>
        <x:v>2669.6201560733148</x:v>
      </x:c>
      <x:c r="N4071" s="54">
        <x:f t="shared" si="751"/>
        <x:v>1.3539028861620241</x:v>
      </x:c>
      <x:c r="O4071" s="55">
        <x:f t="shared" si="752"/>
        <x:v>129282</x:v>
      </x:c>
      <x:c r="P4071" s="55">
        <x:f t="shared" si="753"/>
        <x:v>29480</x:v>
      </x:c>
      <x:c r="Q4071" s="55">
        <x:f t="shared" si="754"/>
        <x:v>58847.572154050606</x:v>
      </x:c>
      <x:c r="R4071" s="55">
        <x:f t="shared" si="755"/>
        <x:v>20954.427845949394</x:v>
      </x:c>
      <x:c r="S4071" s="1" t="str">
        <x:f t="shared" si="756"/>
        <x:v>YES</x:v>
      </x:c>
      <x:c r="T4071" s="1">
        <x:f t="shared" si="757"/>
        <x:v>20954.427845949394</x:v>
      </x:c>
    </x:row>
    <x:row r="4072">
      <x:c r="A4072" s="1"/>
      <x:c r="B4072" s="1"/>
      <x:c r="C4072" s="1"/>
      <x:c r="D4072" s="1"/>
      <x:c r="E4072" s="1"/>
      <x:c r="F4072" s="1"/>
      <x:c r="G4072" s="1"/>
      <x:c r="H4072" s="1"/>
      <x:c r="I4072" s="53">
        <x:f t="shared" si="746"/>
        <x:v>6</x:v>
      </x:c>
      <x:c r="J4072" s="53">
        <x:f t="shared" si="747"/>
        <x:v>3</x:v>
      </x:c>
      <x:c r="K4072" s="53">
        <x:f t="shared" si="748"/>
        <x:v>27</x:v>
      </x:c>
      <x:c r="L4072" s="53">
        <x:f t="shared" si="749"/>
        <x:v>36</x:v>
      </x:c>
      <x:c r="M4072" s="54">
        <x:f t="shared" si="750"/>
        <x:v>2752.7538605930713</x:v>
      </x:c>
      <x:c r="N4072" s="54">
        <x:f t="shared" si="751"/>
        <x:v>1.411634625411855</x:v>
      </x:c>
      <x:c r="O4072" s="55">
        <x:f t="shared" si="752"/>
        <x:v>131982</x:v>
      </x:c>
      <x:c r="P4072" s="55">
        <x:f t="shared" si="753"/>
        <x:v>30360</x:v>
      </x:c>
      <x:c r="Q4072" s="55">
        <x:f t="shared" si="754"/>
        <x:v>60290.865635296374</x:v>
      </x:c>
      <x:c r="R4072" s="55">
        <x:f t="shared" si="755"/>
        <x:v>21331.134364703626</x:v>
      </x:c>
      <x:c r="S4072" s="1" t="str">
        <x:f t="shared" si="756"/>
        <x:v>YES</x:v>
      </x:c>
      <x:c r="T4072" s="1">
        <x:f t="shared" si="757"/>
        <x:v>21331.134364703626</x:v>
      </x:c>
    </x:row>
    <x:row r="4073">
      <x:c r="A4073" s="1"/>
      <x:c r="B4073" s="1"/>
      <x:c r="C4073" s="1"/>
      <x:c r="D4073" s="1"/>
      <x:c r="E4073" s="1"/>
      <x:c r="F4073" s="1"/>
      <x:c r="G4073" s="1"/>
      <x:c r="H4073" s="1"/>
      <x:c r="I4073" s="53">
        <x:f t="shared" si="746"/>
        <x:v>6</x:v>
      </x:c>
      <x:c r="J4073" s="53">
        <x:f t="shared" si="747"/>
        <x:v>3</x:v>
      </x:c>
      <x:c r="K4073" s="53">
        <x:f t="shared" si="748"/>
        <x:v>28</x:v>
      </x:c>
      <x:c r="L4073" s="53">
        <x:f t="shared" si="749"/>
        <x:v>37</x:v>
      </x:c>
      <x:c r="M4073" s="54">
        <x:f t="shared" si="750"/>
        <x:v>2837.713398810225</x:v>
      </x:c>
      <x:c r="N4073" s="54">
        <x:f t="shared" si="751"/>
        <x:v>1.4706343047293229</x:v>
      </x:c>
      <x:c r="O4073" s="55">
        <x:f t="shared" si="752"/>
        <x:v>134682</x:v>
      </x:c>
      <x:c r="P4073" s="55">
        <x:f t="shared" si="753"/>
        <x:v>31240</x:v>
      </x:c>
      <x:c r="Q4073" s="55">
        <x:f t="shared" si="754"/>
        <x:v>61765.857618233073</x:v>
      </x:c>
      <x:c r="R4073" s="55">
        <x:f t="shared" si="755"/>
        <x:v>21676.142381766927</x:v>
      </x:c>
      <x:c r="S4073" s="1" t="str">
        <x:f t="shared" si="756"/>
        <x:v>YES</x:v>
      </x:c>
      <x:c r="T4073" s="1">
        <x:f t="shared" si="757"/>
        <x:v>21676.142381766927</x:v>
      </x:c>
    </x:row>
    <x:row r="4074">
      <x:c r="A4074" s="1"/>
      <x:c r="B4074" s="1"/>
      <x:c r="C4074" s="1"/>
      <x:c r="D4074" s="1"/>
      <x:c r="E4074" s="1"/>
      <x:c r="F4074" s="1"/>
      <x:c r="G4074" s="1"/>
      <x:c r="H4074" s="1"/>
      <x:c r="I4074" s="53">
        <x:f t="shared" si="746"/>
        <x:v>6</x:v>
      </x:c>
      <x:c r="J4074" s="53">
        <x:f t="shared" si="747"/>
        <x:v>3</x:v>
      </x:c>
      <x:c r="K4074" s="53">
        <x:f t="shared" si="748"/>
        <x:v>29</x:v>
      </x:c>
      <x:c r="L4074" s="53">
        <x:f t="shared" si="749"/>
        <x:v>38</x:v>
      </x:c>
      <x:c r="M4074" s="54">
        <x:f t="shared" si="750"/>
        <x:v>2924.5314269258788</x:v>
      </x:c>
      <x:c r="N4074" s="54">
        <x:f t="shared" si="751"/>
        <x:v>1.5309246020318603</x:v>
      </x:c>
      <x:c r="O4074" s="55">
        <x:f t="shared" si="752"/>
        <x:v>137382</x:v>
      </x:c>
      <x:c r="P4074" s="55">
        <x:f t="shared" si="753"/>
        <x:v>32120</x:v>
      </x:c>
      <x:c r="Q4074" s="55">
        <x:f t="shared" si="754"/>
        <x:v>63273.115050796507</x:v>
      </x:c>
      <x:c r="R4074" s="55">
        <x:f t="shared" si="755"/>
        <x:v>21988.884949203493</x:v>
      </x:c>
      <x:c r="S4074" s="1" t="str">
        <x:f t="shared" si="756"/>
        <x:v>YES</x:v>
      </x:c>
      <x:c r="T4074" s="1">
        <x:f t="shared" si="757"/>
        <x:v>21988.884949203493</x:v>
      </x:c>
    </x:row>
    <x:row r="4075">
      <x:c r="A4075" s="1"/>
      <x:c r="B4075" s="1"/>
      <x:c r="C4075" s="1"/>
      <x:c r="D4075" s="1"/>
      <x:c r="E4075" s="1"/>
      <x:c r="F4075" s="1"/>
      <x:c r="G4075" s="1"/>
      <x:c r="H4075" s="1"/>
      <x:c r="I4075" s="53">
        <x:f t="shared" si="746"/>
        <x:v>6</x:v>
      </x:c>
      <x:c r="J4075" s="53">
        <x:f t="shared" si="747"/>
        <x:v>3</x:v>
      </x:c>
      <x:c r="K4075" s="53">
        <x:f t="shared" si="748"/>
        <x:v>30</x:v>
      </x:c>
      <x:c r="L4075" s="53">
        <x:f t="shared" si="749"/>
        <x:v>39</x:v>
      </x:c>
      <x:c r="M4075" s="54">
        <x:f t="shared" si="750"/>
        <x:v>3013.241132259649</x:v>
      </x:c>
      <x:c r="N4075" s="54">
        <x:f t="shared" si="751"/>
        <x:v>1.5925285640692006</x:v>
      </x:c>
      <x:c r="O4075" s="55">
        <x:f t="shared" si="752"/>
        <x:v>140082</x:v>
      </x:c>
      <x:c r="P4075" s="55">
        <x:f t="shared" si="753"/>
        <x:v>33000</x:v>
      </x:c>
      <x:c r="Q4075" s="55">
        <x:f t="shared" si="754"/>
        <x:v>64813.214101730016</x:v>
      </x:c>
      <x:c r="R4075" s="55">
        <x:f t="shared" si="755"/>
        <x:v>22268.785898269984</x:v>
      </x:c>
      <x:c r="S4075" s="1" t="str">
        <x:f t="shared" si="756"/>
        <x:v>YES</x:v>
      </x:c>
      <x:c r="T4075" s="1">
        <x:f t="shared" si="757"/>
        <x:v>22268.785898269984</x:v>
      </x:c>
    </x:row>
    <x:row r="4076">
      <x:c r="A4076" s="1"/>
      <x:c r="B4076" s="1"/>
      <x:c r="C4076" s="1"/>
      <x:c r="D4076" s="1"/>
      <x:c r="E4076" s="1"/>
      <x:c r="F4076" s="1"/>
      <x:c r="G4076" s="1"/>
      <x:c r="H4076" s="1"/>
      <x:c r="I4076" s="53">
        <x:f t="shared" si="746"/>
        <x:v>6</x:v>
      </x:c>
      <x:c r="J4076" s="53">
        <x:f t="shared" si="747"/>
        <x:v>4</x:v>
      </x:c>
      <x:c r="K4076" s="53">
        <x:f t="shared" si="748"/>
        <x:v>0</x:v>
      </x:c>
      <x:c r="L4076" s="53">
        <x:f t="shared" si="749"/>
        <x:v>10</x:v>
      </x:c>
      <x:c r="M4076" s="54">
        <x:f t="shared" si="750"/>
        <x:v>1089.1004868750003</x:v>
      </x:c>
      <x:c r="N4076" s="54">
        <x:f t="shared" si="751"/>
        <x:v>0.2563197825520836</x:v>
      </x:c>
      <x:c r="O4076" s="55">
        <x:f t="shared" si="752"/>
        <x:v>61176</x:v>
      </x:c>
      <x:c r="P4076" s="55">
        <x:f t="shared" si="753"/>
        <x:v>7040</x:v>
      </x:c>
      <x:c r="Q4076" s="55">
        <x:f t="shared" si="754"/>
        <x:v>31407.994563802087</x:v>
      </x:c>
      <x:c r="R4076" s="55">
        <x:f t="shared" si="755"/>
        <x:v>2728.0054361979128</x:v>
      </x:c>
      <x:c r="S4076" s="1" t="str">
        <x:f t="shared" si="756"/>
        <x:v>YES</x:v>
      </x:c>
      <x:c r="T4076" s="1">
        <x:f t="shared" si="757"/>
        <x:v>2728.0054361979128</x:v>
      </x:c>
    </x:row>
    <x:row r="4077">
      <x:c r="A4077" s="1"/>
      <x:c r="B4077" s="1"/>
      <x:c r="C4077" s="1"/>
      <x:c r="D4077" s="1"/>
      <x:c r="E4077" s="1"/>
      <x:c r="F4077" s="1"/>
      <x:c r="G4077" s="1"/>
      <x:c r="H4077" s="1"/>
      <x:c r="I4077" s="53">
        <x:f t="shared" si="746"/>
        <x:v>6</x:v>
      </x:c>
      <x:c r="J4077" s="53">
        <x:f t="shared" si="747"/>
        <x:v>4</x:v>
      </x:c>
      <x:c r="K4077" s="53">
        <x:f t="shared" si="748"/>
        <x:v>1</x:v>
      </x:c>
      <x:c r="L4077" s="53">
        <x:f t="shared" si="749"/>
        <x:v>11</x:v>
      </x:c>
      <x:c r="M4077" s="54">
        <x:f t="shared" si="750"/>
        <x:v>1134.6629868750003</x:v>
      </x:c>
      <x:c r="N4077" s="54">
        <x:f t="shared" si="751"/>
        <x:v>0.28796040755208357</x:v>
      </x:c>
      <x:c r="O4077" s="55">
        <x:f t="shared" si="752"/>
        <x:v>63876</x:v>
      </x:c>
      <x:c r="P4077" s="55">
        <x:f t="shared" si="753"/>
        <x:v>7920</x:v>
      </x:c>
      <x:c r="Q4077" s="55">
        <x:f t="shared" si="754"/>
        <x:v>32199.010188802087</x:v>
      </x:c>
      <x:c r="R4077" s="55">
        <x:f t="shared" si="755"/>
        <x:v>3756.9898111979128</x:v>
      </x:c>
      <x:c r="S4077" s="1" t="str">
        <x:f t="shared" si="756"/>
        <x:v>YES</x:v>
      </x:c>
      <x:c r="T4077" s="1">
        <x:f t="shared" si="757"/>
        <x:v>3756.9898111979128</x:v>
      </x:c>
    </x:row>
    <x:row r="4078">
      <x:c r="A4078" s="1"/>
      <x:c r="B4078" s="1"/>
      <x:c r="C4078" s="1"/>
      <x:c r="D4078" s="1"/>
      <x:c r="E4078" s="1"/>
      <x:c r="F4078" s="1"/>
      <x:c r="G4078" s="1"/>
      <x:c r="H4078" s="1"/>
      <x:c r="I4078" s="53" t="n">
        <x:f t="shared" ref="I4078:I4141" si="758">INT((ROW()-ROW($I$46))/((CARROT_CAP+1)*(MESCLUN_CAP+1)))</x:f>
        <x:v>6</x:v>
      </x:c>
      <x:c r="J4078" s="53" t="n">
        <x:f t="shared" ref="J4078:J4141" si="759">MOD(INT((ROW()-ROW($I$46))/(MESCLUN_CAP+1)),CARROT_CAP+1)</x:f>
        <x:v>4</x:v>
      </x:c>
      <x:c r="K4078" s="53" t="n">
        <x:f t="shared" ref="K4078:K4141" si="760">MOD(ROW()-ROW($I$46),MESCLUN_CAP+1)</x:f>
        <x:v>2</x:v>
      </x:c>
      <x:c r="L4078" s="53" t="n">
        <x:f t="shared" ref="L4078:L4141" si="761">SUM(I4078:K4078)</x:f>
        <x:v>12</x:v>
      </x:c>
      <x:c r="M4078" s="54" t="n">
        <x:f t="shared" ref="M4078:M4141" si="762">I4078*TOMATO_HOURS*WEEKS*(1+TOMATO_DIM)^I4078+J4078*CARROT_HOURS*WEEKS*(1+CARROT_DIM)^J4078+K4078*MESCLUN_HOURS*WEEKS*(1+MESCLUN_DIM)^K4078</x:f>
        <x:v>1181.3645493750003</x:v>
      </x:c>
      <x:c r="N4078" s="54" t="n">
        <x:f t="shared" ref="N4078:N4141" si="763">MAX(M4078-FARMER_HOURS,0)/TEMP_HOURS_PER_WORKER</x:f>
        <x:v>0.3203920481770835</x:v>
      </x:c>
      <x:c r="O4078" s="55" t="n">
        <x:f t="shared" ref="O4078:O4141" si="764">I4078*TOMATO_PRICE+J4078*CARROT_PRICE+K4078*MESCLUN_PRICE</x:f>
        <x:v>66576</x:v>
      </x:c>
      <x:c r="P4078" s="55" t="n">
        <x:f t="shared" ref="P4078:P4141" si="765">I4078*TOMATO_FERTILIZER+J4078*CARROT_FERTILIZER+K4078*MESCLUN_FERTILIZER</x:f>
        <x:v>8800</x:v>
      </x:c>
      <x:c r="Q4078" s="55" t="n">
        <x:f t="shared" ref="Q4078:Q4141" si="766">MIN(M4078,FARMER_HOURS)*FARMER_RATE+MAX(M4078-FARMER_HOURS,0)*TEMP_RATE</x:f>
        <x:v>33009.80120442709</x:v>
      </x:c>
      <x:c r="R4078" s="55" t="n">
        <x:f t="shared" ref="R4078:R4141" si="767">O4078-P4078-Q4078-FIXED_COST</x:f>
        <x:v>4766.198795572913</x:v>
      </x:c>
      <x:c r="S4078" s="1" t="str">
        <x:f t="shared" ref="S4078:S4141" si="768">IF(AND(L4078&lt;=TOTAL_BED_CAP,N4078&lt;=TEMP_WORKER_CAP),"YES","NO")</x:f>
        <x:v>YES</x:v>
      </x:c>
      <x:c r="T4078" s="1" t="n">
        <x:f t="shared" ref="T4078:T4141" si="769">IF(S4078="YES",R4078,-1E+99)</x:f>
        <x:v>4766.198795572913</x:v>
      </x:c>
    </x:row>
    <x:row r="4079">
      <x:c r="A4079" s="1"/>
      <x:c r="B4079" s="1"/>
      <x:c r="C4079" s="1"/>
      <x:c r="D4079" s="1"/>
      <x:c r="E4079" s="1"/>
      <x:c r="F4079" s="1"/>
      <x:c r="G4079" s="1"/>
      <x:c r="H4079" s="1"/>
      <x:c r="I4079" s="53">
        <x:f t="shared" si="758"/>
        <x:v>6</x:v>
      </x:c>
      <x:c r="J4079" s="53">
        <x:f t="shared" si="759"/>
        <x:v>4</x:v>
      </x:c>
      <x:c r="K4079" s="53">
        <x:f t="shared" si="760"/>
        <x:v>3</x:v>
      </x:c>
      <x:c r="L4079" s="53">
        <x:f t="shared" si="761"/>
        <x:v>13</x:v>
      </x:c>
      <x:c r="M4079" s="54">
        <x:f t="shared" si="762"/>
        <x:v>1229.2265317968754</x:v>
      </x:c>
      <x:c r="N4079" s="54">
        <x:f t="shared" si="763"/>
        <x:v>0.35362953597005237</x:v>
      </x:c>
      <x:c r="O4079" s="55">
        <x:f t="shared" si="764"/>
        <x:v>69276</x:v>
      </x:c>
      <x:c r="P4079" s="55">
        <x:f t="shared" si="765"/>
        <x:v>9680</x:v>
      </x:c>
      <x:c r="Q4079" s="55">
        <x:f t="shared" si="766"/>
        <x:v>33840.738399251306</x:v>
      </x:c>
      <x:c r="R4079" s="55">
        <x:f t="shared" si="767"/>
        <x:v>5755.261600748694</x:v>
      </x:c>
      <x:c r="S4079" s="1" t="str">
        <x:f t="shared" si="768"/>
        <x:v>YES</x:v>
      </x:c>
      <x:c r="T4079" s="1">
        <x:f t="shared" si="769"/>
        <x:v>5755.261600748694</x:v>
      </x:c>
    </x:row>
    <x:row r="4080">
      <x:c r="A4080" s="1"/>
      <x:c r="B4080" s="1"/>
      <x:c r="C4080" s="1"/>
      <x:c r="D4080" s="1"/>
      <x:c r="E4080" s="1"/>
      <x:c r="F4080" s="1"/>
      <x:c r="G4080" s="1"/>
      <x:c r="H4080" s="1"/>
      <x:c r="I4080" s="53">
        <x:f t="shared" si="758"/>
        <x:v>6</x:v>
      </x:c>
      <x:c r="J4080" s="53">
        <x:f t="shared" si="759"/>
        <x:v>4</x:v>
      </x:c>
      <x:c r="K4080" s="53">
        <x:f t="shared" si="760"/>
        <x:v>4</x:v>
      </x:c>
      <x:c r="L4080" s="53">
        <x:f t="shared" si="761"/>
        <x:v>14</x:v>
      </x:c>
      <x:c r="M4080" s="54">
        <x:f t="shared" si="762"/>
        <x:v>1278.2706475195316</x:v>
      </x:c>
      <x:c r="N4080" s="54">
        <x:f t="shared" si="763"/>
        <x:v>0.3876879496663414</x:v>
      </x:c>
      <x:c r="O4080" s="55">
        <x:f t="shared" si="764"/>
        <x:v>71976</x:v>
      </x:c>
      <x:c r="P4080" s="55">
        <x:f t="shared" si="765"/>
        <x:v>10560</x:v>
      </x:c>
      <x:c r="Q4080" s="55">
        <x:f t="shared" si="766"/>
        <x:v>34692.198741658533</x:v>
      </x:c>
      <x:c r="R4080" s="55">
        <x:f t="shared" si="767"/>
        <x:v>6723.8012583414675</x:v>
      </x:c>
      <x:c r="S4080" s="1" t="str">
        <x:f t="shared" si="768"/>
        <x:v>YES</x:v>
      </x:c>
      <x:c r="T4080" s="1">
        <x:f t="shared" si="769"/>
        <x:v>6723.8012583414675</x:v>
      </x:c>
    </x:row>
    <x:row r="4081">
      <x:c r="A4081" s="1"/>
      <x:c r="B4081" s="1"/>
      <x:c r="C4081" s="1"/>
      <x:c r="D4081" s="1"/>
      <x:c r="E4081" s="1"/>
      <x:c r="F4081" s="1"/>
      <x:c r="G4081" s="1"/>
      <x:c r="H4081" s="1"/>
      <x:c r="I4081" s="53">
        <x:f t="shared" si="758"/>
        <x:v>6</x:v>
      </x:c>
      <x:c r="J4081" s="53">
        <x:f t="shared" si="759"/>
        <x:v>4</x:v>
      </x:c>
      <x:c r="K4081" s="53">
        <x:f t="shared" si="760"/>
        <x:v>5</x:v>
      </x:c>
      <x:c r="L4081" s="53">
        <x:f t="shared" si="761"/>
        <x:v>15</x:v>
      </x:c>
      <x:c r="M4081" s="54">
        <x:f t="shared" si="762"/>
        <x:v>1328.5189714407352</x:v>
      </x:c>
      <x:c r="N4081" s="54">
        <x:f t="shared" si="763"/>
        <x:v>0.42258261905606609</x:v>
      </x:c>
      <x:c r="O4081" s="55">
        <x:f t="shared" si="764"/>
        <x:v>74676</x:v>
      </x:c>
      <x:c r="P4081" s="55">
        <x:f t="shared" si="765"/>
        <x:v>11440</x:v>
      </x:c>
      <x:c r="Q4081" s="55">
        <x:f t="shared" si="766"/>
        <x:v>35564.565476401651</x:v>
      </x:c>
      <x:c r="R4081" s="55">
        <x:f t="shared" si="767"/>
        <x:v>7671.4345235983492</x:v>
      </x:c>
      <x:c r="S4081" s="1" t="str">
        <x:f t="shared" si="768"/>
        <x:v>YES</x:v>
      </x:c>
      <x:c r="T4081" s="1">
        <x:f t="shared" si="769"/>
        <x:v>7671.4345235983492</x:v>
      </x:c>
    </x:row>
    <x:row r="4082">
      <x:c r="A4082" s="1"/>
      <x:c r="B4082" s="1"/>
      <x:c r="C4082" s="1"/>
      <x:c r="D4082" s="1"/>
      <x:c r="E4082" s="1"/>
      <x:c r="F4082" s="1"/>
      <x:c r="G4082" s="1"/>
      <x:c r="H4082" s="1"/>
      <x:c r="I4082" s="53">
        <x:f t="shared" si="758"/>
        <x:v>6</x:v>
      </x:c>
      <x:c r="J4082" s="53">
        <x:f t="shared" si="759"/>
        <x:v>4</x:v>
      </x:c>
      <x:c r="K4082" s="53">
        <x:f t="shared" si="760"/>
        <x:v>6</x:v>
      </x:c>
      <x:c r="L4082" s="53">
        <x:f t="shared" si="761"/>
        <x:v>16</x:v>
      </x:c>
      <x:c r="M4082" s="54">
        <x:f t="shared" si="762"/>
        <x:v>1379.9939456223683</x:v>
      </x:c>
      <x:c r="N4082" s="54">
        <x:f t="shared" si="763"/>
        <x:v>0.45832912890442246</x:v>
      </x:c>
      <x:c r="O4082" s="55">
        <x:f t="shared" si="764"/>
        <x:v>77376</x:v>
      </x:c>
      <x:c r="P4082" s="55">
        <x:f t="shared" si="765"/>
        <x:v>12320</x:v>
      </x:c>
      <x:c r="Q4082" s="55">
        <x:f t="shared" si="766"/>
        <x:v>36458.22822261056</x:v>
      </x:c>
      <x:c r="R4082" s="55">
        <x:f t="shared" si="767"/>
        <x:v>8597.7717773894401</x:v>
      </x:c>
      <x:c r="S4082" s="1" t="str">
        <x:f t="shared" si="768"/>
        <x:v>YES</x:v>
      </x:c>
      <x:c r="T4082" s="1">
        <x:f t="shared" si="769"/>
        <x:v>8597.7717773894401</x:v>
      </x:c>
    </x:row>
    <x:row r="4083">
      <x:c r="A4083" s="1"/>
      <x:c r="B4083" s="1"/>
      <x:c r="C4083" s="1"/>
      <x:c r="D4083" s="1"/>
      <x:c r="E4083" s="1"/>
      <x:c r="F4083" s="1"/>
      <x:c r="G4083" s="1"/>
      <x:c r="H4083" s="1"/>
      <x:c r="I4083" s="53">
        <x:f t="shared" si="758"/>
        <x:v>6</x:v>
      </x:c>
      <x:c r="J4083" s="53">
        <x:f t="shared" si="759"/>
        <x:v>4</x:v>
      </x:c>
      <x:c r="K4083" s="53">
        <x:f t="shared" si="760"/>
        <x:v>7</x:v>
      </x:c>
      <x:c r="L4083" s="53">
        <x:f t="shared" si="761"/>
        <x:v>17</x:v>
      </x:c>
      <x:c r="M4083" s="54">
        <x:f t="shared" si="762"/>
        <x:v>1432.7183850203285</x:v>
      </x:c>
      <x:c r="N4083" s="54">
        <x:f t="shared" si="763"/>
        <x:v>0.49494332293078364</x:v>
      </x:c>
      <x:c r="O4083" s="55">
        <x:f t="shared" si="764"/>
        <x:v>80076</x:v>
      </x:c>
      <x:c r="P4083" s="55">
        <x:f t="shared" si="765"/>
        <x:v>13200</x:v>
      </x:c>
      <x:c r="Q4083" s="55">
        <x:f t="shared" si="766"/>
        <x:v>37373.58307326959</x:v>
      </x:c>
      <x:c r="R4083" s="55">
        <x:f t="shared" si="767"/>
        <x:v>9502.4169267304096</x:v>
      </x:c>
      <x:c r="S4083" s="1" t="str">
        <x:f t="shared" si="768"/>
        <x:v>YES</x:v>
      </x:c>
      <x:c r="T4083" s="1">
        <x:f t="shared" si="769"/>
        <x:v>9502.4169267304096</x:v>
      </x:c>
    </x:row>
    <x:row r="4084">
      <x:c r="A4084" s="1"/>
      <x:c r="B4084" s="1"/>
      <x:c r="C4084" s="1"/>
      <x:c r="D4084" s="1"/>
      <x:c r="E4084" s="1"/>
      <x:c r="F4084" s="1"/>
      <x:c r="G4084" s="1"/>
      <x:c r="H4084" s="1"/>
      <x:c r="I4084" s="53">
        <x:f t="shared" si="758"/>
        <x:v>6</x:v>
      </x:c>
      <x:c r="J4084" s="53">
        <x:f t="shared" si="759"/>
        <x:v>4</x:v>
      </x:c>
      <x:c r="K4084" s="53">
        <x:f t="shared" si="760"/>
        <x:v>8</x:v>
      </x:c>
      <x:c r="L4084" s="53">
        <x:f t="shared" si="761"/>
        <x:v>18</x:v>
      </x:c>
      <x:c r="M4084" s="54">
        <x:f t="shared" si="762"/>
        <x:v>1486.7154833003087</x:v>
      </x:c>
      <x:c r="N4084" s="54">
        <x:f t="shared" si="763"/>
        <x:v>0.5324413078474366</x:v>
      </x:c>
      <x:c r="O4084" s="55">
        <x:f t="shared" si="764"/>
        <x:v>82776</x:v>
      </x:c>
      <x:c r="P4084" s="55">
        <x:f t="shared" si="765"/>
        <x:v>14080</x:v>
      </x:c>
      <x:c r="Q4084" s="55">
        <x:f t="shared" si="766"/>
        <x:v>38311.032696185917</x:v>
      </x:c>
      <x:c r="R4084" s="55">
        <x:f t="shared" si="767"/>
        <x:v>10384.967303814083</x:v>
      </x:c>
      <x:c r="S4084" s="1" t="str">
        <x:f t="shared" si="768"/>
        <x:v>YES</x:v>
      </x:c>
      <x:c r="T4084" s="1">
        <x:f t="shared" si="769"/>
        <x:v>10384.967303814083</x:v>
      </x:c>
    </x:row>
    <x:row r="4085">
      <x:c r="A4085" s="1"/>
      <x:c r="B4085" s="1"/>
      <x:c r="C4085" s="1"/>
      <x:c r="D4085" s="1"/>
      <x:c r="E4085" s="1"/>
      <x:c r="F4085" s="1"/>
      <x:c r="G4085" s="1"/>
      <x:c r="H4085" s="1"/>
      <x:c r="I4085" s="53">
        <x:f t="shared" si="758"/>
        <x:v>6</x:v>
      </x:c>
      <x:c r="J4085" s="53">
        <x:f t="shared" si="759"/>
        <x:v>4</x:v>
      </x:c>
      <x:c r="K4085" s="53">
        <x:f t="shared" si="760"/>
        <x:v>9</x:v>
      </x:c>
      <x:c r="L4085" s="53">
        <x:f t="shared" si="761"/>
        <x:v>19</x:v>
      </x:c>
      <x:c r="M4085" s="54">
        <x:f t="shared" si="762"/>
        <x:v>1542.0088187407032</x:v>
      </x:c>
      <x:c r="N4085" s="54">
        <x:f t="shared" si="763"/>
        <x:v>0.5708394574588217</x:v>
      </x:c>
      <x:c r="O4085" s="55">
        <x:f t="shared" si="764"/>
        <x:v>85476</x:v>
      </x:c>
      <x:c r="P4085" s="55">
        <x:f t="shared" si="765"/>
        <x:v>14960</x:v>
      </x:c>
      <x:c r="Q4085" s="55">
        <x:f t="shared" si="766"/>
        <x:v>39270.986436470543</x:v>
      </x:c>
      <x:c r="R4085" s="55">
        <x:f t="shared" si="767"/>
        <x:v>11245.013563529457</x:v>
      </x:c>
      <x:c r="S4085" s="1" t="str">
        <x:f t="shared" si="768"/>
        <x:v>YES</x:v>
      </x:c>
      <x:c r="T4085" s="1">
        <x:f t="shared" si="769"/>
        <x:v>11245.013563529457</x:v>
      </x:c>
    </x:row>
    <x:row r="4086">
      <x:c r="A4086" s="1"/>
      <x:c r="B4086" s="1"/>
      <x:c r="C4086" s="1"/>
      <x:c r="D4086" s="1"/>
      <x:c r="E4086" s="1"/>
      <x:c r="F4086" s="1"/>
      <x:c r="G4086" s="1"/>
      <x:c r="H4086" s="1"/>
      <x:c r="I4086" s="53">
        <x:f t="shared" si="758"/>
        <x:v>6</x:v>
      </x:c>
      <x:c r="J4086" s="53">
        <x:f t="shared" si="759"/>
        <x:v>4</x:v>
      </x:c>
      <x:c r="K4086" s="53">
        <x:f t="shared" si="760"/>
        <x:v>10</x:v>
      </x:c>
      <x:c r="L4086" s="53">
        <x:f t="shared" si="761"/>
        <x:v>20</x:v>
      </x:c>
      <x:c r="M4086" s="54">
        <x:f t="shared" si="762"/>
        <x:v>1598.6223602239161</x:v>
      </x:c>
      <x:c r="N4086" s="54">
        <x:f t="shared" si="763"/>
        <x:v>0.61015441682216398</x:v>
      </x:c>
      <x:c r="O4086" s="55">
        <x:f t="shared" si="764"/>
        <x:v>88176</x:v>
      </x:c>
      <x:c r="P4086" s="55">
        <x:f t="shared" si="765"/>
        <x:v>15840</x:v>
      </x:c>
      <x:c r="Q4086" s="55">
        <x:f t="shared" si="766"/>
        <x:v>40253.860420554098</x:v>
      </x:c>
      <x:c r="R4086" s="55">
        <x:f t="shared" si="767"/>
        <x:v>12082.139579445902</x:v>
      </x:c>
      <x:c r="S4086" s="1" t="str">
        <x:f t="shared" si="768"/>
        <x:v>YES</x:v>
      </x:c>
      <x:c r="T4086" s="1">
        <x:f t="shared" si="769"/>
        <x:v>12082.139579445902</x:v>
      </x:c>
    </x:row>
    <x:row r="4087">
      <x:c r="A4087" s="1"/>
      <x:c r="B4087" s="1"/>
      <x:c r="C4087" s="1"/>
      <x:c r="D4087" s="1"/>
      <x:c r="E4087" s="1"/>
      <x:c r="F4087" s="1"/>
      <x:c r="G4087" s="1"/>
      <x:c r="H4087" s="1"/>
      <x:c r="I4087" s="53">
        <x:f t="shared" si="758"/>
        <x:v>6</x:v>
      </x:c>
      <x:c r="J4087" s="53">
        <x:f t="shared" si="759"/>
        <x:v>4</x:v>
      </x:c>
      <x:c r="K4087" s="53">
        <x:f t="shared" si="760"/>
        <x:v>11</x:v>
      </x:c>
      <x:c r="L4087" s="53">
        <x:f t="shared" si="761"/>
        <x:v>21</x:v>
      </x:c>
      <x:c r="M4087" s="54">
        <x:f t="shared" si="762"/>
        <x:v>1656.580473317355</x:v>
      </x:c>
      <x:c r="N4087" s="54">
        <x:f t="shared" si="763"/>
        <x:v>0.65040310647038535</x:v>
      </x:c>
      <x:c r="O4087" s="55">
        <x:f t="shared" si="764"/>
        <x:v>90876</x:v>
      </x:c>
      <x:c r="P4087" s="55">
        <x:f t="shared" si="765"/>
        <x:v>16720</x:v>
      </x:c>
      <x:c r="Q4087" s="55">
        <x:f t="shared" si="766"/>
        <x:v>41260.077661759635</x:v>
      </x:c>
      <x:c r="R4087" s="55">
        <x:f t="shared" si="767"/>
        <x:v>12895.922338240365</x:v>
      </x:c>
      <x:c r="S4087" s="1" t="str">
        <x:f t="shared" si="768"/>
        <x:v>YES</x:v>
      </x:c>
      <x:c r="T4087" s="1">
        <x:f t="shared" si="769"/>
        <x:v>12895.922338240365</x:v>
      </x:c>
    </x:row>
    <x:row r="4088">
      <x:c r="A4088" s="1"/>
      <x:c r="B4088" s="1"/>
      <x:c r="C4088" s="1"/>
      <x:c r="D4088" s="1"/>
      <x:c r="E4088" s="1"/>
      <x:c r="F4088" s="1"/>
      <x:c r="G4088" s="1"/>
      <x:c r="H4088" s="1"/>
      <x:c r="I4088" s="53">
        <x:f t="shared" si="758"/>
        <x:v>6</x:v>
      </x:c>
      <x:c r="J4088" s="53">
        <x:f t="shared" si="759"/>
        <x:v>4</x:v>
      </x:c>
      <x:c r="K4088" s="53">
        <x:f t="shared" si="760"/>
        <x:v>12</x:v>
      </x:c>
      <x:c r="L4088" s="53">
        <x:f t="shared" si="761"/>
        <x:v>22</x:v>
      </x:c>
      <x:c r="M4088" s="54">
        <x:f t="shared" si="762"/>
        <x:v>1715.9079264454194</x:v>
      </x:c>
      <x:c r="N4088" s="54">
        <x:f t="shared" si="763"/>
        <x:v>0.69160272669820799</x:v>
      </x:c>
      <x:c r="O4088" s="55">
        <x:f t="shared" si="764"/>
        <x:v>93576</x:v>
      </x:c>
      <x:c r="P4088" s="55">
        <x:f t="shared" si="765"/>
        <x:v>17600</x:v>
      </x:c>
      <x:c r="Q4088" s="55">
        <x:f t="shared" si="766"/>
        <x:v>42290.068167455203</x:v>
      </x:c>
      <x:c r="R4088" s="55">
        <x:f t="shared" si="767"/>
        <x:v>13685.931832544797</x:v>
      </x:c>
      <x:c r="S4088" s="1" t="str">
        <x:f t="shared" si="768"/>
        <x:v>YES</x:v>
      </x:c>
      <x:c r="T4088" s="1">
        <x:f t="shared" si="769"/>
        <x:v>13685.931832544797</x:v>
      </x:c>
    </x:row>
    <x:row r="4089">
      <x:c r="A4089" s="1"/>
      <x:c r="B4089" s="1"/>
      <x:c r="C4089" s="1"/>
      <x:c r="D4089" s="1"/>
      <x:c r="E4089" s="1"/>
      <x:c r="F4089" s="1"/>
      <x:c r="G4089" s="1"/>
      <x:c r="H4089" s="1"/>
      <x:c r="I4089" s="53">
        <x:f t="shared" si="758"/>
        <x:v>6</x:v>
      </x:c>
      <x:c r="J4089" s="53">
        <x:f t="shared" si="759"/>
        <x:v>4</x:v>
      </x:c>
      <x:c r="K4089" s="53">
        <x:f t="shared" si="760"/>
        <x:v>13</x:v>
      </x:c>
      <x:c r="L4089" s="53">
        <x:f t="shared" si="761"/>
        <x:v>23</x:v>
      </x:c>
      <x:c r="M4089" s="54">
        <x:f t="shared" si="762"/>
        <x:v>1776.6298971538038</x:v>
      </x:c>
      <x:c r="N4089" s="54">
        <x:f t="shared" si="763"/>
        <x:v>0.73377076191236368</x:v>
      </x:c>
      <x:c r="O4089" s="55">
        <x:f t="shared" si="764"/>
        <x:v>96276</x:v>
      </x:c>
      <x:c r="P4089" s="55">
        <x:f t="shared" si="765"/>
        <x:v>18480</x:v>
      </x:c>
      <x:c r="Q4089" s="55">
        <x:f t="shared" si="766"/>
        <x:v>43344.269047809095</x:v>
      </x:c>
      <x:c r="R4089" s="55">
        <x:f t="shared" si="767"/>
        <x:v>14451.730952190905</x:v>
      </x:c>
      <x:c r="S4089" s="1" t="str">
        <x:f t="shared" si="768"/>
        <x:v>YES</x:v>
      </x:c>
      <x:c r="T4089" s="1">
        <x:f t="shared" si="769"/>
        <x:v>14451.730952190905</x:v>
      </x:c>
    </x:row>
    <x:row r="4090">
      <x:c r="A4090" s="1"/>
      <x:c r="B4090" s="1"/>
      <x:c r="C4090" s="1"/>
      <x:c r="D4090" s="1"/>
      <x:c r="E4090" s="1"/>
      <x:c r="F4090" s="1"/>
      <x:c r="G4090" s="1"/>
      <x:c r="H4090" s="1"/>
      <x:c r="I4090" s="53">
        <x:f t="shared" si="758"/>
        <x:v>6</x:v>
      </x:c>
      <x:c r="J4090" s="53">
        <x:f t="shared" si="759"/>
        <x:v>4</x:v>
      </x:c>
      <x:c r="K4090" s="53">
        <x:f t="shared" si="760"/>
        <x:v>14</x:v>
      </x:c>
      <x:c r="L4090" s="53">
        <x:f t="shared" si="761"/>
        <x:v>24</x:v>
      </x:c>
      <x:c r="M4090" s="54">
        <x:f t="shared" si="762"/>
        <x:v>1838.771978467465</x:v>
      </x:c>
      <x:c r="N4090" s="54">
        <x:f t="shared" si="763"/>
        <x:v>0.7769249850468507</x:v>
      </x:c>
      <x:c r="O4090" s="55">
        <x:f t="shared" si="764"/>
        <x:v>98976</x:v>
      </x:c>
      <x:c r="P4090" s="55">
        <x:f t="shared" si="765"/>
        <x:v>19360</x:v>
      </x:c>
      <x:c r="Q4090" s="55">
        <x:f t="shared" si="766"/>
        <x:v>44423.124626171266</x:v>
      </x:c>
      <x:c r="R4090" s="55">
        <x:f t="shared" si="767"/>
        <x:v>15192.875373828734</x:v>
      </x:c>
      <x:c r="S4090" s="1" t="str">
        <x:f t="shared" si="768"/>
        <x:v>YES</x:v>
      </x:c>
      <x:c r="T4090" s="1">
        <x:f t="shared" si="769"/>
        <x:v>15192.875373828734</x:v>
      </x:c>
    </x:row>
    <x:row r="4091">
      <x:c r="A4091" s="1"/>
      <x:c r="B4091" s="1"/>
      <x:c r="C4091" s="1"/>
      <x:c r="D4091" s="1"/>
      <x:c r="E4091" s="1"/>
      <x:c r="F4091" s="1"/>
      <x:c r="G4091" s="1"/>
      <x:c r="H4091" s="1"/>
      <x:c r="I4091" s="53">
        <x:f t="shared" si="758"/>
        <x:v>6</x:v>
      </x:c>
      <x:c r="J4091" s="53">
        <x:f t="shared" si="759"/>
        <x:v>4</x:v>
      </x:c>
      <x:c r="K4091" s="53">
        <x:f t="shared" si="760"/>
        <x:v>15</x:v>
      </x:c>
      <x:c r="L4091" s="53">
        <x:f t="shared" si="761"/>
        <x:v>25</x:v>
      </x:c>
      <x:c r="M4091" s="54">
        <x:f t="shared" si="762"/>
        <x:v>1902.3601853436114</x:v>
      </x:c>
      <x:c r="N4091" s="54">
        <x:f t="shared" si="763"/>
        <x:v>0.82108346204417459</x:v>
      </x:c>
      <x:c r="O4091" s="55">
        <x:f t="shared" si="764"/>
        <x:v>101676</x:v>
      </x:c>
      <x:c r="P4091" s="55">
        <x:f t="shared" si="765"/>
        <x:v>20240</x:v>
      </x:c>
      <x:c r="Q4091" s="55">
        <x:f t="shared" si="766"/>
        <x:v>45527.086551104367</x:v>
      </x:c>
      <x:c r="R4091" s="55">
        <x:f t="shared" si="767"/>
        <x:v>15908.913448895633</x:v>
      </x:c>
      <x:c r="S4091" s="1" t="str">
        <x:f t="shared" si="768"/>
        <x:v>YES</x:v>
      </x:c>
      <x:c r="T4091" s="1">
        <x:f t="shared" si="769"/>
        <x:v>15908.913448895633</x:v>
      </x:c>
    </x:row>
    <x:row r="4092">
      <x:c r="A4092" s="1"/>
      <x:c r="B4092" s="1"/>
      <x:c r="C4092" s="1"/>
      <x:c r="D4092" s="1"/>
      <x:c r="E4092" s="1"/>
      <x:c r="F4092" s="1"/>
      <x:c r="G4092" s="1"/>
      <x:c r="H4092" s="1"/>
      <x:c r="I4092" s="53">
        <x:f t="shared" si="758"/>
        <x:v>6</x:v>
      </x:c>
      <x:c r="J4092" s="53">
        <x:f t="shared" si="759"/>
        <x:v>4</x:v>
      </x:c>
      <x:c r="K4092" s="53">
        <x:f t="shared" si="760"/>
        <x:v>16</x:v>
      </x:c>
      <x:c r="L4092" s="53">
        <x:f t="shared" si="761"/>
        <x:v>26</x:v>
      </x:c>
      <x:c r="M4092" s="54">
        <x:f t="shared" si="762"/>
        <x:v>1967.4209612211005</x:v>
      </x:c>
      <x:c r="N4092" s="54">
        <x:f t="shared" si="763"/>
        <x:v>0.86626455640354194</x:v>
      </x:c>
      <x:c r="O4092" s="55">
        <x:f t="shared" si="764"/>
        <x:v>104376</x:v>
      </x:c>
      <x:c r="P4092" s="55">
        <x:f t="shared" si="765"/>
        <x:v>21120</x:v>
      </x:c>
      <x:c r="Q4092" s="55">
        <x:f t="shared" si="766"/>
        <x:v>46656.613910088548</x:v>
      </x:c>
      <x:c r="R4092" s="55">
        <x:f t="shared" si="767"/>
        <x:v>16599.386089911452</x:v>
      </x:c>
      <x:c r="S4092" s="1" t="str">
        <x:f t="shared" si="768"/>
        <x:v>YES</x:v>
      </x:c>
      <x:c r="T4092" s="1">
        <x:f t="shared" si="769"/>
        <x:v>16599.386089911452</x:v>
      </x:c>
    </x:row>
    <x:row r="4093">
      <x:c r="A4093" s="1"/>
      <x:c r="B4093" s="1"/>
      <x:c r="C4093" s="1"/>
      <x:c r="D4093" s="1"/>
      <x:c r="E4093" s="1"/>
      <x:c r="F4093" s="1"/>
      <x:c r="G4093" s="1"/>
      <x:c r="H4093" s="1"/>
      <x:c r="I4093" s="53">
        <x:f t="shared" si="758"/>
        <x:v>6</x:v>
      </x:c>
      <x:c r="J4093" s="53">
        <x:f t="shared" si="759"/>
        <x:v>4</x:v>
      </x:c>
      <x:c r="K4093" s="53">
        <x:f t="shared" si="760"/>
        <x:v>17</x:v>
      </x:c>
      <x:c r="L4093" s="53">
        <x:f t="shared" si="761"/>
        <x:v>27</x:v>
      </x:c>
      <x:c r="M4093" s="54">
        <x:f t="shared" si="762"/>
        <x:v>2033.9811846676407</x:v>
      </x:c>
      <x:c r="N4093" s="54">
        <x:f t="shared" si="763"/>
        <x:v>0.91248693379697277</x:v>
      </x:c>
      <x:c r="O4093" s="55">
        <x:f t="shared" si="764"/>
        <x:v>107076</x:v>
      </x:c>
      <x:c r="P4093" s="55">
        <x:f t="shared" si="765"/>
        <x:v>22000</x:v>
      </x:c>
      <x:c r="Q4093" s="55">
        <x:f t="shared" si="766"/>
        <x:v>47812.173344924318</x:v>
      </x:c>
      <x:c r="R4093" s="55">
        <x:f t="shared" si="767"/>
        <x:v>17263.826655075682</x:v>
      </x:c>
      <x:c r="S4093" s="1" t="str">
        <x:f t="shared" si="768"/>
        <x:v>YES</x:v>
      </x:c>
      <x:c r="T4093" s="1">
        <x:f t="shared" si="769"/>
        <x:v>17263.826655075682</x:v>
      </x:c>
    </x:row>
    <x:row r="4094">
      <x:c r="A4094" s="1"/>
      <x:c r="B4094" s="1"/>
      <x:c r="C4094" s="1"/>
      <x:c r="D4094" s="1"/>
      <x:c r="E4094" s="1"/>
      <x:c r="F4094" s="1"/>
      <x:c r="G4094" s="1"/>
      <x:c r="H4094" s="1"/>
      <x:c r="I4094" s="53">
        <x:f t="shared" si="758"/>
        <x:v>6</x:v>
      </x:c>
      <x:c r="J4094" s="53">
        <x:f t="shared" si="759"/>
        <x:v>4</x:v>
      </x:c>
      <x:c r="K4094" s="53">
        <x:f t="shared" si="760"/>
        <x:v>18</x:v>
      </x:c>
      <x:c r="L4094" s="53">
        <x:f t="shared" si="761"/>
        <x:v>28</x:v>
      </x:c>
      <x:c r="M4094" s="54">
        <x:f t="shared" si="762"/>
        <x:v>2102.0681761262281</x:v>
      </x:c>
      <x:c r="N4094" s="54">
        <x:f t="shared" si="763"/>
        <x:v>0.95976956675432501</x:v>
      </x:c>
      <x:c r="O4094" s="55">
        <x:f t="shared" si="764"/>
        <x:v>109776</x:v>
      </x:c>
      <x:c r="P4094" s="55">
        <x:f t="shared" si="765"/>
        <x:v>22880</x:v>
      </x:c>
      <x:c r="Q4094" s="55">
        <x:f t="shared" si="766"/>
        <x:v>48994.239168858127</x:v>
      </x:c>
      <x:c r="R4094" s="55">
        <x:f t="shared" si="767"/>
        <x:v>17901.760831141873</x:v>
      </x:c>
      <x:c r="S4094" s="1" t="str">
        <x:f t="shared" si="768"/>
        <x:v>YES</x:v>
      </x:c>
      <x:c r="T4094" s="1">
        <x:f t="shared" si="769"/>
        <x:v>17901.760831141873</x:v>
      </x:c>
    </x:row>
    <x:row r="4095">
      <x:c r="A4095" s="1"/>
      <x:c r="B4095" s="1"/>
      <x:c r="C4095" s="1"/>
      <x:c r="D4095" s="1"/>
      <x:c r="E4095" s="1"/>
      <x:c r="F4095" s="1"/>
      <x:c r="G4095" s="1"/>
      <x:c r="H4095" s="1"/>
      <x:c r="I4095" s="53">
        <x:f t="shared" si="758"/>
        <x:v>6</x:v>
      </x:c>
      <x:c r="J4095" s="53">
        <x:f t="shared" si="759"/>
        <x:v>4</x:v>
      </x:c>
      <x:c r="K4095" s="53">
        <x:f t="shared" si="760"/>
        <x:v>19</x:v>
      </x:c>
      <x:c r="L4095" s="53">
        <x:f t="shared" si="761"/>
        <x:v>29</x:v>
      </x:c>
      <x:c r="M4095" s="54">
        <x:f t="shared" si="762"/>
        <x:v>2171.7097047622501</x:v>
      </x:c>
      <x:c r="N4095" s="54">
        <x:f t="shared" si="763"/>
        <x:v>1.0081317394182292</x:v>
      </x:c>
      <x:c r="O4095" s="55">
        <x:f t="shared" si="764"/>
        <x:v>112476</x:v>
      </x:c>
      <x:c r="P4095" s="55">
        <x:f t="shared" si="765"/>
        <x:v>23760</x:v>
      </x:c>
      <x:c r="Q4095" s="55">
        <x:f t="shared" si="766"/>
        <x:v>50203.293485455732</x:v>
      </x:c>
      <x:c r="R4095" s="55">
        <x:f t="shared" si="767"/>
        <x:v>18512.706514544268</x:v>
      </x:c>
      <x:c r="S4095" s="1" t="str">
        <x:f t="shared" si="768"/>
        <x:v>YES</x:v>
      </x:c>
      <x:c r="T4095" s="1">
        <x:f t="shared" si="769"/>
        <x:v>18512.706514544268</x:v>
      </x:c>
    </x:row>
    <x:row r="4096">
      <x:c r="A4096" s="1"/>
      <x:c r="B4096" s="1"/>
      <x:c r="C4096" s="1"/>
      <x:c r="D4096" s="1"/>
      <x:c r="E4096" s="1"/>
      <x:c r="F4096" s="1"/>
      <x:c r="G4096" s="1"/>
      <x:c r="H4096" s="1"/>
      <x:c r="I4096" s="53">
        <x:f t="shared" si="758"/>
        <x:v>6</x:v>
      </x:c>
      <x:c r="J4096" s="53">
        <x:f t="shared" si="759"/>
        <x:v>4</x:v>
      </x:c>
      <x:c r="K4096" s="53">
        <x:f t="shared" si="760"/>
        <x:v>20</x:v>
      </x:c>
      <x:c r="L4096" s="53">
        <x:f t="shared" si="761"/>
        <x:v>30</x:v>
      </x:c>
      <x:c r="M4096" s="54">
        <x:f t="shared" si="762"/>
        <x:v>2242.9339954127272</x:v>
      </x:c>
      <x:c r="N4096" s="54">
        <x:f t="shared" si="763"/>
        <x:v>1.0575930523699495</x:v>
      </x:c>
      <x:c r="O4096" s="55">
        <x:f t="shared" si="764"/>
        <x:v>115176</x:v>
      </x:c>
      <x:c r="P4096" s="55">
        <x:f t="shared" si="765"/>
        <x:v>24640</x:v>
      </x:c>
      <x:c r="Q4096" s="55">
        <x:f t="shared" si="766"/>
        <x:v>51439.826309248732</x:v>
      </x:c>
      <x:c r="R4096" s="55">
        <x:f t="shared" si="767"/>
        <x:v>19096.173690751268</x:v>
      </x:c>
      <x:c r="S4096" s="1" t="str">
        <x:f t="shared" si="768"/>
        <x:v>YES</x:v>
      </x:c>
      <x:c r="T4096" s="1">
        <x:f t="shared" si="769"/>
        <x:v>19096.173690751268</x:v>
      </x:c>
    </x:row>
    <x:row r="4097">
      <x:c r="A4097" s="1"/>
      <x:c r="B4097" s="1"/>
      <x:c r="C4097" s="1"/>
      <x:c r="D4097" s="1"/>
      <x:c r="E4097" s="1"/>
      <x:c r="F4097" s="1"/>
      <x:c r="G4097" s="1"/>
      <x:c r="H4097" s="1"/>
      <x:c r="I4097" s="53">
        <x:f t="shared" si="758"/>
        <x:v>6</x:v>
      </x:c>
      <x:c r="J4097" s="53">
        <x:f t="shared" si="759"/>
        <x:v>4</x:v>
      </x:c>
      <x:c r="K4097" s="53">
        <x:f t="shared" si="760"/>
        <x:v>21</x:v>
      </x:c>
      <x:c r="L4097" s="53">
        <x:f t="shared" si="761"/>
        <x:v>31</x:v>
      </x:c>
      <x:c r="M4097" s="54">
        <x:f t="shared" si="762"/>
        <x:v>2315.7697356391709</x:v>
      </x:c>
      <x:c r="N4097" s="54">
        <x:f t="shared" si="763"/>
        <x:v>1.1081734275272019</x:v>
      </x:c>
      <x:c r="O4097" s="55">
        <x:f t="shared" si="764"/>
        <x:v>117876</x:v>
      </x:c>
      <x:c r="P4097" s="55">
        <x:f t="shared" si="765"/>
        <x:v>25520</x:v>
      </x:c>
      <x:c r="Q4097" s="55">
        <x:f t="shared" si="766"/>
        <x:v>52704.33568818005</x:v>
      </x:c>
      <x:c r="R4097" s="55">
        <x:f t="shared" si="767"/>
        <x:v>19651.66431181995</x:v>
      </x:c>
      <x:c r="S4097" s="1" t="str">
        <x:f t="shared" si="768"/>
        <x:v>YES</x:v>
      </x:c>
      <x:c r="T4097" s="1">
        <x:f t="shared" si="769"/>
        <x:v>19651.66431181995</x:v>
      </x:c>
    </x:row>
    <x:row r="4098">
      <x:c r="A4098" s="1"/>
      <x:c r="B4098" s="1"/>
      <x:c r="C4098" s="1"/>
      <x:c r="D4098" s="1"/>
      <x:c r="E4098" s="1"/>
      <x:c r="F4098" s="1"/>
      <x:c r="G4098" s="1"/>
      <x:c r="H4098" s="1"/>
      <x:c r="I4098" s="53">
        <x:f t="shared" si="758"/>
        <x:v>6</x:v>
      </x:c>
      <x:c r="J4098" s="53">
        <x:f t="shared" si="759"/>
        <x:v>4</x:v>
      </x:c>
      <x:c r="K4098" s="53">
        <x:f t="shared" si="760"/>
        <x:v>22</x:v>
      </x:c>
      <x:c r="L4098" s="53">
        <x:f t="shared" si="761"/>
        <x:v>32</x:v>
      </x:c>
      <x:c r="M4098" s="54">
        <x:f t="shared" si="762"/>
        <x:v>2390.2460828855669</x:v>
      </x:c>
      <x:c r="N4098" s="54">
        <x:f t="shared" si="763"/>
        <x:v>1.159893113114977</x:v>
      </x:c>
      <x:c r="O4098" s="55">
        <x:f t="shared" si="764"/>
        <x:v>120576</x:v>
      </x:c>
      <x:c r="P4098" s="55">
        <x:f t="shared" si="765"/>
        <x:v>26400</x:v>
      </x:c>
      <x:c r="Q4098" s="55">
        <x:f t="shared" si="766"/>
        <x:v>53997.327827874426</x:v>
      </x:c>
      <x:c r="R4098" s="55">
        <x:f t="shared" si="767"/>
        <x:v>20178.672172125574</x:v>
      </x:c>
      <x:c r="S4098" s="1" t="str">
        <x:f t="shared" si="768"/>
        <x:v>YES</x:v>
      </x:c>
      <x:c r="T4098" s="1">
        <x:f t="shared" si="769"/>
        <x:v>20178.672172125574</x:v>
      </x:c>
    </x:row>
    <x:row r="4099">
      <x:c r="A4099" s="1"/>
      <x:c r="B4099" s="1"/>
      <x:c r="C4099" s="1"/>
      <x:c r="D4099" s="1"/>
      <x:c r="E4099" s="1"/>
      <x:c r="F4099" s="1"/>
      <x:c r="G4099" s="1"/>
      <x:c r="H4099" s="1"/>
      <x:c r="I4099" s="53">
        <x:f t="shared" si="758"/>
        <x:v>6</x:v>
      </x:c>
      <x:c r="J4099" s="53">
        <x:f t="shared" si="759"/>
        <x:v>4</x:v>
      </x:c>
      <x:c r="K4099" s="53">
        <x:f t="shared" si="760"/>
        <x:v>23</x:v>
      </x:c>
      <x:c r="L4099" s="53">
        <x:f t="shared" si="761"/>
        <x:v>33</x:v>
      </x:c>
      <x:c r="M4099" s="54">
        <x:f t="shared" si="762"/>
        <x:v>2466.3926717430031</x:v>
      </x:c>
      <x:c r="N4099" s="54">
        <x:f t="shared" si="763"/>
        <x:v>1.2127726887104189</x:v>
      </x:c>
      <x:c r="O4099" s="55">
        <x:f t="shared" si="764"/>
        <x:v>123276</x:v>
      </x:c>
      <x:c r="P4099" s="55">
        <x:f t="shared" si="765"/>
        <x:v>27280</x:v>
      </x:c>
      <x:c r="Q4099" s="55">
        <x:f t="shared" si="766"/>
        <x:v>55319.317217760472</x:v>
      </x:c>
      <x:c r="R4099" s="55">
        <x:f t="shared" si="767"/>
        <x:v>20676.682782239528</x:v>
      </x:c>
      <x:c r="S4099" s="1" t="str">
        <x:f t="shared" si="768"/>
        <x:v>YES</x:v>
      </x:c>
      <x:c r="T4099" s="1">
        <x:f t="shared" si="769"/>
        <x:v>20676.682782239528</x:v>
      </x:c>
    </x:row>
    <x:row r="4100">
      <x:c r="A4100" s="1"/>
      <x:c r="B4100" s="1"/>
      <x:c r="C4100" s="1"/>
      <x:c r="D4100" s="1"/>
      <x:c r="E4100" s="1"/>
      <x:c r="F4100" s="1"/>
      <x:c r="G4100" s="1"/>
      <x:c r="H4100" s="1"/>
      <x:c r="I4100" s="53">
        <x:f t="shared" si="758"/>
        <x:v>6</x:v>
      </x:c>
      <x:c r="J4100" s="53">
        <x:f t="shared" si="759"/>
        <x:v>4</x:v>
      </x:c>
      <x:c r="K4100" s="53">
        <x:f t="shared" si="760"/>
        <x:v>24</x:v>
      </x:c>
      <x:c r="L4100" s="53">
        <x:f t="shared" si="761"/>
        <x:v>34</x:v>
      </x:c>
      <x:c r="M4100" s="54">
        <x:f t="shared" si="762"/>
        <x:v>2544.2396213224993</x:v>
      </x:c>
      <x:c r="N4100" s="54">
        <x:f t="shared" si="763"/>
        <x:v>1.2668330703628468</x:v>
      </x:c>
      <x:c r="O4100" s="55">
        <x:f t="shared" si="764"/>
        <x:v>125976</x:v>
      </x:c>
      <x:c r="P4100" s="55">
        <x:f t="shared" si="765"/>
        <x:v>28160</x:v>
      </x:c>
      <x:c r="Q4100" s="55">
        <x:f t="shared" si="766"/>
        <x:v>56670.826759071162</x:v>
      </x:c>
      <x:c r="R4100" s="55">
        <x:f t="shared" si="767"/>
        <x:v>21145.173240928838</x:v>
      </x:c>
      <x:c r="S4100" s="1" t="str">
        <x:f t="shared" si="768"/>
        <x:v>YES</x:v>
      </x:c>
      <x:c r="T4100" s="1">
        <x:f t="shared" si="769"/>
        <x:v>21145.173240928838</x:v>
      </x:c>
    </x:row>
    <x:row r="4101">
      <x:c r="A4101" s="1"/>
      <x:c r="B4101" s="1"/>
      <x:c r="C4101" s="1"/>
      <x:c r="D4101" s="1"/>
      <x:c r="E4101" s="1"/>
      <x:c r="F4101" s="1"/>
      <x:c r="G4101" s="1"/>
      <x:c r="H4101" s="1"/>
      <x:c r="I4101" s="53">
        <x:f t="shared" si="758"/>
        <x:v>6</x:v>
      </x:c>
      <x:c r="J4101" s="53">
        <x:f t="shared" si="759"/>
        <x:v>4</x:v>
      </x:c>
      <x:c r="K4101" s="53">
        <x:f t="shared" si="760"/>
        <x:v>25</x:v>
      </x:c>
      <x:c r="L4101" s="53">
        <x:f t="shared" si="761"/>
        <x:v>35</x:v>
      </x:c>
      <x:c r="M4101" s="54">
        <x:f t="shared" si="762"/>
        <x:v>2623.8175427375968</x:v>
      </x:c>
      <x:c r="N4101" s="54">
        <x:f t="shared" si="763"/>
        <x:v>1.3220955157899978</x:v>
      </x:c>
      <x:c r="O4101" s="55">
        <x:f t="shared" si="764"/>
        <x:v>128676</x:v>
      </x:c>
      <x:c r="P4101" s="55">
        <x:f t="shared" si="765"/>
        <x:v>29040</x:v>
      </x:c>
      <x:c r="Q4101" s="55">
        <x:f t="shared" si="766"/>
        <x:v>58052.387894749947</x:v>
      </x:c>
      <x:c r="R4101" s="55">
        <x:f t="shared" si="767"/>
        <x:v>21583.612105250053</x:v>
      </x:c>
      <x:c r="S4101" s="1" t="str">
        <x:f t="shared" si="768"/>
        <x:v>YES</x:v>
      </x:c>
      <x:c r="T4101" s="1">
        <x:f t="shared" si="769"/>
        <x:v>21583.612105250053</x:v>
      </x:c>
    </x:row>
    <x:row r="4102">
      <x:c r="A4102" s="1"/>
      <x:c r="B4102" s="1"/>
      <x:c r="C4102" s="1"/>
      <x:c r="D4102" s="1"/>
      <x:c r="E4102" s="1"/>
      <x:c r="F4102" s="1"/>
      <x:c r="G4102" s="1"/>
      <x:c r="H4102" s="1"/>
      <x:c r="I4102" s="53">
        <x:f t="shared" si="758"/>
        <x:v>6</x:v>
      </x:c>
      <x:c r="J4102" s="53">
        <x:f t="shared" si="759"/>
        <x:v>4</x:v>
      </x:c>
      <x:c r="K4102" s="53">
        <x:f t="shared" si="760"/>
        <x:v>26</x:v>
      </x:c>
      <x:c r="L4102" s="53">
        <x:f t="shared" si="761"/>
        <x:v>36</x:v>
      </x:c>
      <x:c r="M4102" s="54">
        <x:f t="shared" si="762"/>
        <x:v>2705.1575466983149</x:v>
      </x:c>
      <x:c r="N4102" s="54">
        <x:f t="shared" si="763"/>
        <x:v>1.3785816296516076</x:v>
      </x:c>
      <x:c r="O4102" s="55">
        <x:f t="shared" si="764"/>
        <x:v>131376</x:v>
      </x:c>
      <x:c r="P4102" s="55">
        <x:f t="shared" si="765"/>
        <x:v>29920</x:v>
      </x:c>
      <x:c r="Q4102" s="55">
        <x:f t="shared" si="766"/>
        <x:v>59464.540741290191</x:v>
      </x:c>
      <x:c r="R4102" s="55">
        <x:f t="shared" si="767"/>
        <x:v>21991.459258709809</x:v>
      </x:c>
      <x:c r="S4102" s="1" t="str">
        <x:f t="shared" si="768"/>
        <x:v>YES</x:v>
      </x:c>
      <x:c r="T4102" s="1">
        <x:f t="shared" si="769"/>
        <x:v>21991.459258709809</x:v>
      </x:c>
    </x:row>
    <x:row r="4103">
      <x:c r="A4103" s="1"/>
      <x:c r="B4103" s="1"/>
      <x:c r="C4103" s="1"/>
      <x:c r="D4103" s="1"/>
      <x:c r="E4103" s="1"/>
      <x:c r="F4103" s="1"/>
      <x:c r="G4103" s="1"/>
      <x:c r="H4103" s="1"/>
      <x:c r="I4103" s="53">
        <x:f t="shared" si="758"/>
        <x:v>6</x:v>
      </x:c>
      <x:c r="J4103" s="53">
        <x:f t="shared" si="759"/>
        <x:v>4</x:v>
      </x:c>
      <x:c r="K4103" s="53">
        <x:f t="shared" si="760"/>
        <x:v>27</x:v>
      </x:c>
      <x:c r="L4103" s="53">
        <x:f t="shared" si="761"/>
        <x:v>37</x:v>
      </x:c>
      <x:c r="M4103" s="54">
        <x:f t="shared" si="762"/>
        <x:v>2788.291251218071</x:v>
      </x:c>
      <x:c r="N4103" s="54">
        <x:f t="shared" si="763"/>
        <x:v>1.4363133689014382</x:v>
      </x:c>
      <x:c r="O4103" s="55">
        <x:f t="shared" si="764"/>
        <x:v>134076</x:v>
      </x:c>
      <x:c r="P4103" s="55">
        <x:f t="shared" si="765"/>
        <x:v>30800</x:v>
      </x:c>
      <x:c r="Q4103" s="55">
        <x:f t="shared" si="766"/>
        <x:v>60907.834222535952</x:v>
      </x:c>
      <x:c r="R4103" s="55">
        <x:f t="shared" si="767"/>
        <x:v>22368.165777464048</x:v>
      </x:c>
      <x:c r="S4103" s="1" t="str">
        <x:f t="shared" si="768"/>
        <x:v>YES</x:v>
      </x:c>
      <x:c r="T4103" s="1">
        <x:f t="shared" si="769"/>
        <x:v>22368.165777464048</x:v>
      </x:c>
    </x:row>
    <x:row r="4104">
      <x:c r="A4104" s="1"/>
      <x:c r="B4104" s="1"/>
      <x:c r="C4104" s="1"/>
      <x:c r="D4104" s="1"/>
      <x:c r="E4104" s="1"/>
      <x:c r="F4104" s="1"/>
      <x:c r="G4104" s="1"/>
      <x:c r="H4104" s="1"/>
      <x:c r="I4104" s="53">
        <x:f t="shared" si="758"/>
        <x:v>6</x:v>
      </x:c>
      <x:c r="J4104" s="53">
        <x:f t="shared" si="759"/>
        <x:v>4</x:v>
      </x:c>
      <x:c r="K4104" s="53">
        <x:f t="shared" si="760"/>
        <x:v>28</x:v>
      </x:c>
      <x:c r="L4104" s="53">
        <x:f t="shared" si="761"/>
        <x:v>38</x:v>
      </x:c>
      <x:c r="M4104" s="54">
        <x:f t="shared" si="762"/>
        <x:v>2873.2507894352248</x:v>
      </x:c>
      <x:c r="N4104" s="54">
        <x:f t="shared" si="763"/>
        <x:v>1.4953130482189061</x:v>
      </x:c>
      <x:c r="O4104" s="55">
        <x:f t="shared" si="764"/>
        <x:v>136776</x:v>
      </x:c>
      <x:c r="P4104" s="55">
        <x:f t="shared" si="765"/>
        <x:v>31680</x:v>
      </x:c>
      <x:c r="Q4104" s="55">
        <x:f t="shared" si="766"/>
        <x:v>62382.826205472651</x:v>
      </x:c>
      <x:c r="R4104" s="55">
        <x:f t="shared" si="767"/>
        <x:v>22713.173794527349</x:v>
      </x:c>
      <x:c r="S4104" s="1" t="str">
        <x:f t="shared" si="768"/>
        <x:v>YES</x:v>
      </x:c>
      <x:c r="T4104" s="1">
        <x:f t="shared" si="769"/>
        <x:v>22713.173794527349</x:v>
      </x:c>
    </x:row>
    <x:row r="4105">
      <x:c r="A4105" s="1"/>
      <x:c r="B4105" s="1"/>
      <x:c r="C4105" s="1"/>
      <x:c r="D4105" s="1"/>
      <x:c r="E4105" s="1"/>
      <x:c r="F4105" s="1"/>
      <x:c r="G4105" s="1"/>
      <x:c r="H4105" s="1"/>
      <x:c r="I4105" s="53">
        <x:f t="shared" si="758"/>
        <x:v>6</x:v>
      </x:c>
      <x:c r="J4105" s="53">
        <x:f t="shared" si="759"/>
        <x:v>4</x:v>
      </x:c>
      <x:c r="K4105" s="53">
        <x:f t="shared" si="760"/>
        <x:v>29</x:v>
      </x:c>
      <x:c r="L4105" s="53">
        <x:f t="shared" si="761"/>
        <x:v>39</x:v>
      </x:c>
      <x:c r="M4105" s="54">
        <x:f t="shared" si="762"/>
        <x:v>2960.0688175508785</x:v>
      </x:c>
      <x:c r="N4105" s="54">
        <x:f t="shared" si="763"/>
        <x:v>1.5556033455214435</x:v>
      </x:c>
      <x:c r="O4105" s="55">
        <x:f t="shared" si="764"/>
        <x:v>139476</x:v>
      </x:c>
      <x:c r="P4105" s="55">
        <x:f t="shared" si="765"/>
        <x:v>32560</x:v>
      </x:c>
      <x:c r="Q4105" s="55">
        <x:f t="shared" si="766"/>
        <x:v>63890.083638036085</x:v>
      </x:c>
      <x:c r="R4105" s="55">
        <x:f t="shared" si="767"/>
        <x:v>23025.916361963915</x:v>
      </x:c>
      <x:c r="S4105" s="1" t="str">
        <x:f t="shared" si="768"/>
        <x:v>YES</x:v>
      </x:c>
      <x:c r="T4105" s="1">
        <x:f t="shared" si="769"/>
        <x:v>23025.916361963915</x:v>
      </x:c>
    </x:row>
    <x:row r="4106">
      <x:c r="A4106" s="1"/>
      <x:c r="B4106" s="1"/>
      <x:c r="C4106" s="1"/>
      <x:c r="D4106" s="1"/>
      <x:c r="E4106" s="1"/>
      <x:c r="F4106" s="1"/>
      <x:c r="G4106" s="1"/>
      <x:c r="H4106" s="1"/>
      <x:c r="I4106" s="53">
        <x:f t="shared" si="758"/>
        <x:v>6</x:v>
      </x:c>
      <x:c r="J4106" s="53">
        <x:f t="shared" si="759"/>
        <x:v>4</x:v>
      </x:c>
      <x:c r="K4106" s="53">
        <x:f t="shared" si="760"/>
        <x:v>30</x:v>
      </x:c>
      <x:c r="L4106" s="53">
        <x:f t="shared" si="761"/>
        <x:v>40</x:v>
      </x:c>
      <x:c r="M4106" s="54">
        <x:f t="shared" si="762"/>
        <x:v>3048.7785228846492</x:v>
      </x:c>
      <x:c r="N4106" s="54">
        <x:f t="shared" si="763"/>
        <x:v>1.6172073075587841</x:v>
      </x:c>
      <x:c r="O4106" s="55">
        <x:f t="shared" si="764"/>
        <x:v>142176</x:v>
      </x:c>
      <x:c r="P4106" s="55">
        <x:f t="shared" si="765"/>
        <x:v>33440</x:v>
      </x:c>
      <x:c r="Q4106" s="55">
        <x:f t="shared" si="766"/>
        <x:v>65430.182688969602</x:v>
      </x:c>
      <x:c r="R4106" s="55">
        <x:f t="shared" si="767"/>
        <x:v>23305.817311030398</x:v>
      </x:c>
      <x:c r="S4106" s="1" t="str">
        <x:f t="shared" si="768"/>
        <x:v>YES</x:v>
      </x:c>
      <x:c r="T4106" s="1">
        <x:f t="shared" si="769"/>
        <x:v>23305.817311030398</x:v>
      </x:c>
    </x:row>
    <x:row r="4107">
      <x:c r="A4107" s="1"/>
      <x:c r="B4107" s="1"/>
      <x:c r="C4107" s="1"/>
      <x:c r="D4107" s="1"/>
      <x:c r="E4107" s="1"/>
      <x:c r="F4107" s="1"/>
      <x:c r="G4107" s="1"/>
      <x:c r="H4107" s="1"/>
      <x:c r="I4107" s="53">
        <x:f t="shared" si="758"/>
        <x:v>6</x:v>
      </x:c>
      <x:c r="J4107" s="53">
        <x:f t="shared" si="759"/>
        <x:v>5</x:v>
      </x:c>
      <x:c r="K4107" s="53">
        <x:f t="shared" si="760"/>
        <x:v>0</x:v>
      </x:c>
      <x:c r="L4107" s="53">
        <x:f t="shared" si="761"/>
        <x:v>11</x:v>
      </x:c>
      <x:c r="M4107" s="54">
        <x:f t="shared" si="762"/>
        <x:v>1126.354171933594</x:v>
      </x:c>
      <x:c r="N4107" s="54">
        <x:f t="shared" si="763"/>
        <x:v>0.28219039717610694</x:v>
      </x:c>
      <x:c r="O4107" s="55">
        <x:f t="shared" si="764"/>
        <x:v>63270</x:v>
      </x:c>
      <x:c r="P4107" s="55">
        <x:f t="shared" si="765"/>
        <x:v>7480</x:v>
      </x:c>
      <x:c r="Q4107" s="55">
        <x:f t="shared" si="766"/>
        <x:v>32054.759929402673</x:v>
      </x:c>
      <x:c r="R4107" s="55">
        <x:f t="shared" si="767"/>
        <x:v>3735.2400705973268</x:v>
      </x:c>
      <x:c r="S4107" s="1" t="str">
        <x:f t="shared" si="768"/>
        <x:v>YES</x:v>
      </x:c>
      <x:c r="T4107" s="1">
        <x:f t="shared" si="769"/>
        <x:v>3735.2400705973268</x:v>
      </x:c>
    </x:row>
    <x:row r="4108">
      <x:c r="A4108" s="1"/>
      <x:c r="B4108" s="1"/>
      <x:c r="C4108" s="1"/>
      <x:c r="D4108" s="1"/>
      <x:c r="E4108" s="1"/>
      <x:c r="F4108" s="1"/>
      <x:c r="G4108" s="1"/>
      <x:c r="H4108" s="1"/>
      <x:c r="I4108" s="53">
        <x:f t="shared" si="758"/>
        <x:v>6</x:v>
      </x:c>
      <x:c r="J4108" s="53">
        <x:f t="shared" si="759"/>
        <x:v>5</x:v>
      </x:c>
      <x:c r="K4108" s="53">
        <x:f t="shared" si="760"/>
        <x:v>1</x:v>
      </x:c>
      <x:c r="L4108" s="53">
        <x:f t="shared" si="761"/>
        <x:v>12</x:v>
      </x:c>
      <x:c r="M4108" s="54">
        <x:f t="shared" si="762"/>
        <x:v>1171.916671933594</x:v>
      </x:c>
      <x:c r="N4108" s="54">
        <x:f t="shared" si="763"/>
        <x:v>0.31383102217610692</x:v>
      </x:c>
      <x:c r="O4108" s="55">
        <x:f t="shared" si="764"/>
        <x:v>65970</x:v>
      </x:c>
      <x:c r="P4108" s="55">
        <x:f t="shared" si="765"/>
        <x:v>8360</x:v>
      </x:c>
      <x:c r="Q4108" s="55">
        <x:f t="shared" si="766"/>
        <x:v>32845.775554402673</x:v>
      </x:c>
      <x:c r="R4108" s="55">
        <x:f t="shared" si="767"/>
        <x:v>4764.2244455973268</x:v>
      </x:c>
      <x:c r="S4108" s="1" t="str">
        <x:f t="shared" si="768"/>
        <x:v>YES</x:v>
      </x:c>
      <x:c r="T4108" s="1">
        <x:f t="shared" si="769"/>
        <x:v>4764.2244455973268</x:v>
      </x:c>
    </x:row>
    <x:row r="4109">
      <x:c r="A4109" s="1"/>
      <x:c r="B4109" s="1"/>
      <x:c r="C4109" s="1"/>
      <x:c r="D4109" s="1"/>
      <x:c r="E4109" s="1"/>
      <x:c r="F4109" s="1"/>
      <x:c r="G4109" s="1"/>
      <x:c r="H4109" s="1"/>
      <x:c r="I4109" s="53">
        <x:f t="shared" si="758"/>
        <x:v>6</x:v>
      </x:c>
      <x:c r="J4109" s="53">
        <x:f t="shared" si="759"/>
        <x:v>5</x:v>
      </x:c>
      <x:c r="K4109" s="53">
        <x:f t="shared" si="760"/>
        <x:v>2</x:v>
      </x:c>
      <x:c r="L4109" s="53">
        <x:f t="shared" si="761"/>
        <x:v>13</x:v>
      </x:c>
      <x:c r="M4109" s="54">
        <x:f t="shared" si="762"/>
        <x:v>1218.6182344335939</x:v>
      </x:c>
      <x:c r="N4109" s="54">
        <x:f t="shared" si="763"/>
        <x:v>0.34626266280110685</x:v>
      </x:c>
      <x:c r="O4109" s="55">
        <x:f t="shared" si="764"/>
        <x:v>68670</x:v>
      </x:c>
      <x:c r="P4109" s="55">
        <x:f t="shared" si="765"/>
        <x:v>9240</x:v>
      </x:c>
      <x:c r="Q4109" s="55">
        <x:f t="shared" si="766"/>
        <x:v>33656.566570027673</x:v>
      </x:c>
      <x:c r="R4109" s="55">
        <x:f t="shared" si="767"/>
        <x:v>5773.4334299723268</x:v>
      </x:c>
      <x:c r="S4109" s="1" t="str">
        <x:f t="shared" si="768"/>
        <x:v>YES</x:v>
      </x:c>
      <x:c r="T4109" s="1">
        <x:f t="shared" si="769"/>
        <x:v>5773.4334299723268</x:v>
      </x:c>
    </x:row>
    <x:row r="4110">
      <x:c r="A4110" s="1"/>
      <x:c r="B4110" s="1"/>
      <x:c r="C4110" s="1"/>
      <x:c r="D4110" s="1"/>
      <x:c r="E4110" s="1"/>
      <x:c r="F4110" s="1"/>
      <x:c r="G4110" s="1"/>
      <x:c r="H4110" s="1"/>
      <x:c r="I4110" s="53">
        <x:f t="shared" si="758"/>
        <x:v>6</x:v>
      </x:c>
      <x:c r="J4110" s="53">
        <x:f t="shared" si="759"/>
        <x:v>5</x:v>
      </x:c>
      <x:c r="K4110" s="53">
        <x:f t="shared" si="760"/>
        <x:v>3</x:v>
      </x:c>
      <x:c r="L4110" s="53">
        <x:f t="shared" si="761"/>
        <x:v>14</x:v>
      </x:c>
      <x:c r="M4110" s="54">
        <x:f t="shared" si="762"/>
        <x:v>1266.4802168554691</x:v>
      </x:c>
      <x:c r="N4110" s="54">
        <x:f t="shared" si="763"/>
        <x:v>0.37950015059407571</x:v>
      </x:c>
      <x:c r="O4110" s="55">
        <x:f t="shared" si="764"/>
        <x:v>71370</x:v>
      </x:c>
      <x:c r="P4110" s="55">
        <x:f t="shared" si="765"/>
        <x:v>10120</x:v>
      </x:c>
      <x:c r="Q4110" s="55">
        <x:f t="shared" si="766"/>
        <x:v>34487.503764851892</x:v>
      </x:c>
      <x:c r="R4110" s="55">
        <x:f t="shared" si="767"/>
        <x:v>6762.4962351481081</x:v>
      </x:c>
      <x:c r="S4110" s="1" t="str">
        <x:f t="shared" si="768"/>
        <x:v>YES</x:v>
      </x:c>
      <x:c r="T4110" s="1">
        <x:f t="shared" si="769"/>
        <x:v>6762.4962351481081</x:v>
      </x:c>
    </x:row>
    <x:row r="4111">
      <x:c r="A4111" s="1"/>
      <x:c r="B4111" s="1"/>
      <x:c r="C4111" s="1"/>
      <x:c r="D4111" s="1"/>
      <x:c r="E4111" s="1"/>
      <x:c r="F4111" s="1"/>
      <x:c r="G4111" s="1"/>
      <x:c r="H4111" s="1"/>
      <x:c r="I4111" s="53">
        <x:f t="shared" si="758"/>
        <x:v>6</x:v>
      </x:c>
      <x:c r="J4111" s="53">
        <x:f t="shared" si="759"/>
        <x:v>5</x:v>
      </x:c>
      <x:c r="K4111" s="53">
        <x:f t="shared" si="760"/>
        <x:v>4</x:v>
      </x:c>
      <x:c r="L4111" s="53">
        <x:f t="shared" si="761"/>
        <x:v>15</x:v>
      </x:c>
      <x:c r="M4111" s="54">
        <x:f t="shared" si="762"/>
        <x:v>1315.5243325781253</x:v>
      </x:c>
      <x:c r="N4111" s="54">
        <x:f t="shared" si="763"/>
        <x:v>0.41355856429036475</x:v>
      </x:c>
      <x:c r="O4111" s="55">
        <x:f t="shared" si="764"/>
        <x:v>74070</x:v>
      </x:c>
      <x:c r="P4111" s="55">
        <x:f t="shared" si="765"/>
        <x:v>11000</x:v>
      </x:c>
      <x:c r="Q4111" s="55">
        <x:f t="shared" si="766"/>
        <x:v>35338.964107259118</x:v>
      </x:c>
      <x:c r="R4111" s="55">
        <x:f t="shared" si="767"/>
        <x:v>7731.0358927408815</x:v>
      </x:c>
      <x:c r="S4111" s="1" t="str">
        <x:f t="shared" si="768"/>
        <x:v>YES</x:v>
      </x:c>
      <x:c r="T4111" s="1">
        <x:f t="shared" si="769"/>
        <x:v>7731.0358927408815</x:v>
      </x:c>
    </x:row>
    <x:row r="4112">
      <x:c r="A4112" s="1"/>
      <x:c r="B4112" s="1"/>
      <x:c r="C4112" s="1"/>
      <x:c r="D4112" s="1"/>
      <x:c r="E4112" s="1"/>
      <x:c r="F4112" s="1"/>
      <x:c r="G4112" s="1"/>
      <x:c r="H4112" s="1"/>
      <x:c r="I4112" s="53">
        <x:f t="shared" si="758"/>
        <x:v>6</x:v>
      </x:c>
      <x:c r="J4112" s="53">
        <x:f t="shared" si="759"/>
        <x:v>5</x:v>
      </x:c>
      <x:c r="K4112" s="53">
        <x:f t="shared" si="760"/>
        <x:v>5</x:v>
      </x:c>
      <x:c r="L4112" s="53">
        <x:f t="shared" si="761"/>
        <x:v>16</x:v>
      </x:c>
      <x:c r="M4112" s="54">
        <x:f t="shared" si="762"/>
        <x:v>1365.7726564993288</x:v>
      </x:c>
      <x:c r="N4112" s="54">
        <x:f t="shared" si="763"/>
        <x:v>0.44845323368008949</x:v>
      </x:c>
      <x:c r="O4112" s="55">
        <x:f t="shared" si="764"/>
        <x:v>76770</x:v>
      </x:c>
      <x:c r="P4112" s="55">
        <x:f t="shared" si="765"/>
        <x:v>11880</x:v>
      </x:c>
      <x:c r="Q4112" s="55">
        <x:f t="shared" si="766"/>
        <x:v>36211.330842002237</x:v>
      </x:c>
      <x:c r="R4112" s="55">
        <x:f t="shared" si="767"/>
        <x:v>8678.6691579977633</x:v>
      </x:c>
      <x:c r="S4112" s="1" t="str">
        <x:f t="shared" si="768"/>
        <x:v>YES</x:v>
      </x:c>
      <x:c r="T4112" s="1">
        <x:f t="shared" si="769"/>
        <x:v>8678.6691579977633</x:v>
      </x:c>
    </x:row>
    <x:row r="4113">
      <x:c r="A4113" s="1"/>
      <x:c r="B4113" s="1"/>
      <x:c r="C4113" s="1"/>
      <x:c r="D4113" s="1"/>
      <x:c r="E4113" s="1"/>
      <x:c r="F4113" s="1"/>
      <x:c r="G4113" s="1"/>
      <x:c r="H4113" s="1"/>
      <x:c r="I4113" s="53">
        <x:f t="shared" si="758"/>
        <x:v>6</x:v>
      </x:c>
      <x:c r="J4113" s="53">
        <x:f t="shared" si="759"/>
        <x:v>5</x:v>
      </x:c>
      <x:c r="K4113" s="53">
        <x:f t="shared" si="760"/>
        <x:v>6</x:v>
      </x:c>
      <x:c r="L4113" s="53">
        <x:f t="shared" si="761"/>
        <x:v>17</x:v>
      </x:c>
      <x:c r="M4113" s="54">
        <x:f t="shared" si="762"/>
        <x:v>1417.2476306809617</x:v>
      </x:c>
      <x:c r="N4113" s="54">
        <x:f t="shared" si="763"/>
        <x:v>0.48419974352844564</x:v>
      </x:c>
      <x:c r="O4113" s="55">
        <x:f t="shared" si="764"/>
        <x:v>79470</x:v>
      </x:c>
      <x:c r="P4113" s="55">
        <x:f t="shared" si="765"/>
        <x:v>12760</x:v>
      </x:c>
      <x:c r="Q4113" s="55">
        <x:f t="shared" si="766"/>
        <x:v>37104.993588211139</x:v>
      </x:c>
      <x:c r="R4113" s="55">
        <x:f t="shared" si="767"/>
        <x:v>9605.0064117888614</x:v>
      </x:c>
      <x:c r="S4113" s="1" t="str">
        <x:f t="shared" si="768"/>
        <x:v>YES</x:v>
      </x:c>
      <x:c r="T4113" s="1">
        <x:f t="shared" si="769"/>
        <x:v>9605.0064117888614</x:v>
      </x:c>
    </x:row>
    <x:row r="4114">
      <x:c r="A4114" s="1"/>
      <x:c r="B4114" s="1"/>
      <x:c r="C4114" s="1"/>
      <x:c r="D4114" s="1"/>
      <x:c r="E4114" s="1"/>
      <x:c r="F4114" s="1"/>
      <x:c r="G4114" s="1"/>
      <x:c r="H4114" s="1"/>
      <x:c r="I4114" s="53">
        <x:f t="shared" si="758"/>
        <x:v>6</x:v>
      </x:c>
      <x:c r="J4114" s="53">
        <x:f t="shared" si="759"/>
        <x:v>5</x:v>
      </x:c>
      <x:c r="K4114" s="53">
        <x:f t="shared" si="760"/>
        <x:v>7</x:v>
      </x:c>
      <x:c r="L4114" s="53">
        <x:f t="shared" si="761"/>
        <x:v>18</x:v>
      </x:c>
      <x:c r="M4114" s="54">
        <x:f t="shared" si="762"/>
        <x:v>1469.9720700789221</x:v>
      </x:c>
      <x:c r="N4114" s="54">
        <x:f t="shared" si="763"/>
        <x:v>0.52081393755480698</x:v>
      </x:c>
      <x:c r="O4114" s="55">
        <x:f t="shared" si="764"/>
        <x:v>82170</x:v>
      </x:c>
      <x:c r="P4114" s="55">
        <x:f t="shared" si="765"/>
        <x:v>13640</x:v>
      </x:c>
      <x:c r="Q4114" s="55">
        <x:f t="shared" si="766"/>
        <x:v>38020.348438870176</x:v>
      </x:c>
      <x:c r="R4114" s="55">
        <x:f t="shared" si="767"/>
        <x:v>10509.651561129824</x:v>
      </x:c>
      <x:c r="S4114" s="1" t="str">
        <x:f t="shared" si="768"/>
        <x:v>YES</x:v>
      </x:c>
      <x:c r="T4114" s="1">
        <x:f t="shared" si="769"/>
        <x:v>10509.651561129824</x:v>
      </x:c>
    </x:row>
    <x:row r="4115">
      <x:c r="A4115" s="1"/>
      <x:c r="B4115" s="1"/>
      <x:c r="C4115" s="1"/>
      <x:c r="D4115" s="1"/>
      <x:c r="E4115" s="1"/>
      <x:c r="F4115" s="1"/>
      <x:c r="G4115" s="1"/>
      <x:c r="H4115" s="1"/>
      <x:c r="I4115" s="53">
        <x:f t="shared" si="758"/>
        <x:v>6</x:v>
      </x:c>
      <x:c r="J4115" s="53">
        <x:f t="shared" si="759"/>
        <x:v>5</x:v>
      </x:c>
      <x:c r="K4115" s="53">
        <x:f t="shared" si="760"/>
        <x:v>8</x:v>
      </x:c>
      <x:c r="L4115" s="53">
        <x:f t="shared" si="761"/>
        <x:v>19</x:v>
      </x:c>
      <x:c r="M4115" s="54">
        <x:f t="shared" si="762"/>
        <x:v>1523.9691683589024</x:v>
      </x:c>
      <x:c r="N4115" s="54">
        <x:f t="shared" si="763"/>
        <x:v>0.55831192247146</x:v>
      </x:c>
      <x:c r="O4115" s="55">
        <x:f t="shared" si="764"/>
        <x:v>84870</x:v>
      </x:c>
      <x:c r="P4115" s="55">
        <x:f t="shared" si="765"/>
        <x:v>14520</x:v>
      </x:c>
      <x:c r="Q4115" s="55">
        <x:f t="shared" si="766"/>
        <x:v>38957.798061786496</x:v>
      </x:c>
      <x:c r="R4115" s="55">
        <x:f t="shared" si="767"/>
        <x:v>11392.201938213504</x:v>
      </x:c>
      <x:c r="S4115" s="1" t="str">
        <x:f t="shared" si="768"/>
        <x:v>YES</x:v>
      </x:c>
      <x:c r="T4115" s="1">
        <x:f t="shared" si="769"/>
        <x:v>11392.201938213504</x:v>
      </x:c>
    </x:row>
    <x:row r="4116">
      <x:c r="A4116" s="1"/>
      <x:c r="B4116" s="1"/>
      <x:c r="C4116" s="1"/>
      <x:c r="D4116" s="1"/>
      <x:c r="E4116" s="1"/>
      <x:c r="F4116" s="1"/>
      <x:c r="G4116" s="1"/>
      <x:c r="H4116" s="1"/>
      <x:c r="I4116" s="53">
        <x:f t="shared" si="758"/>
        <x:v>6</x:v>
      </x:c>
      <x:c r="J4116" s="53">
        <x:f t="shared" si="759"/>
        <x:v>5</x:v>
      </x:c>
      <x:c r="K4116" s="53">
        <x:f t="shared" si="760"/>
        <x:v>9</x:v>
      </x:c>
      <x:c r="L4116" s="53">
        <x:f t="shared" si="761"/>
        <x:v>20</x:v>
      </x:c>
      <x:c r="M4116" s="54">
        <x:f t="shared" si="762"/>
        <x:v>1579.2625037992968</x:v>
      </x:c>
      <x:c r="N4116" s="54">
        <x:f t="shared" si="763"/>
        <x:v>0.59671007208284499</x:v>
      </x:c>
      <x:c r="O4116" s="55">
        <x:f t="shared" si="764"/>
        <x:v>87570</x:v>
      </x:c>
      <x:c r="P4116" s="55">
        <x:f t="shared" si="765"/>
        <x:v>15400</x:v>
      </x:c>
      <x:c r="Q4116" s="55">
        <x:f t="shared" si="766"/>
        <x:v>39917.751802071129</x:v>
      </x:c>
      <x:c r="R4116" s="55">
        <x:f t="shared" si="767"/>
        <x:v>12252.248197928871</x:v>
      </x:c>
      <x:c r="S4116" s="1" t="str">
        <x:f t="shared" si="768"/>
        <x:v>YES</x:v>
      </x:c>
      <x:c r="T4116" s="1">
        <x:f t="shared" si="769"/>
        <x:v>12252.248197928871</x:v>
      </x:c>
    </x:row>
    <x:row r="4117">
      <x:c r="A4117" s="1"/>
      <x:c r="B4117" s="1"/>
      <x:c r="C4117" s="1"/>
      <x:c r="D4117" s="1"/>
      <x:c r="E4117" s="1"/>
      <x:c r="F4117" s="1"/>
      <x:c r="G4117" s="1"/>
      <x:c r="H4117" s="1"/>
      <x:c r="I4117" s="53">
        <x:f t="shared" si="758"/>
        <x:v>6</x:v>
      </x:c>
      <x:c r="J4117" s="53">
        <x:f t="shared" si="759"/>
        <x:v>5</x:v>
      </x:c>
      <x:c r="K4117" s="53">
        <x:f t="shared" si="760"/>
        <x:v>10</x:v>
      </x:c>
      <x:c r="L4117" s="53">
        <x:f t="shared" si="761"/>
        <x:v>21</x:v>
      </x:c>
      <x:c r="M4117" s="54">
        <x:f t="shared" si="762"/>
        <x:v>1635.8760452825097</x:v>
      </x:c>
      <x:c r="N4117" s="54">
        <x:f t="shared" si="763"/>
        <x:v>0.63602503144618727</x:v>
      </x:c>
      <x:c r="O4117" s="55">
        <x:f t="shared" si="764"/>
        <x:v>90270</x:v>
      </x:c>
      <x:c r="P4117" s="55">
        <x:f t="shared" si="765"/>
        <x:v>16280</x:v>
      </x:c>
      <x:c r="Q4117" s="55">
        <x:f t="shared" si="766"/>
        <x:v>40900.625786154684</x:v>
      </x:c>
      <x:c r="R4117" s="55">
        <x:f t="shared" si="767"/>
        <x:v>13089.374213845316</x:v>
      </x:c>
      <x:c r="S4117" s="1" t="str">
        <x:f t="shared" si="768"/>
        <x:v>YES</x:v>
      </x:c>
      <x:c r="T4117" s="1">
        <x:f t="shared" si="769"/>
        <x:v>13089.374213845316</x:v>
      </x:c>
    </x:row>
    <x:row r="4118">
      <x:c r="A4118" s="1"/>
      <x:c r="B4118" s="1"/>
      <x:c r="C4118" s="1"/>
      <x:c r="D4118" s="1"/>
      <x:c r="E4118" s="1"/>
      <x:c r="F4118" s="1"/>
      <x:c r="G4118" s="1"/>
      <x:c r="H4118" s="1"/>
      <x:c r="I4118" s="53">
        <x:f t="shared" si="758"/>
        <x:v>6</x:v>
      </x:c>
      <x:c r="J4118" s="53">
        <x:f t="shared" si="759"/>
        <x:v>5</x:v>
      </x:c>
      <x:c r="K4118" s="53">
        <x:f t="shared" si="760"/>
        <x:v>11</x:v>
      </x:c>
      <x:c r="L4118" s="53">
        <x:f t="shared" si="761"/>
        <x:v>22</x:v>
      </x:c>
      <x:c r="M4118" s="54">
        <x:f t="shared" si="762"/>
        <x:v>1693.8341583759488</x:v>
      </x:c>
      <x:c r="N4118" s="54">
        <x:f t="shared" si="763"/>
        <x:v>0.67627372109440897</x:v>
      </x:c>
      <x:c r="O4118" s="55">
        <x:f t="shared" si="764"/>
        <x:v>92970</x:v>
      </x:c>
      <x:c r="P4118" s="55">
        <x:f t="shared" si="765"/>
        <x:v>17160</x:v>
      </x:c>
      <x:c r="Q4118" s="55">
        <x:f t="shared" si="766"/>
        <x:v>41906.843027360228</x:v>
      </x:c>
      <x:c r="R4118" s="55">
        <x:f t="shared" si="767"/>
        <x:v>13903.156972639772</x:v>
      </x:c>
      <x:c r="S4118" s="1" t="str">
        <x:f t="shared" si="768"/>
        <x:v>YES</x:v>
      </x:c>
      <x:c r="T4118" s="1">
        <x:f t="shared" si="769"/>
        <x:v>13903.156972639772</x:v>
      </x:c>
    </x:row>
    <x:row r="4119">
      <x:c r="A4119" s="1"/>
      <x:c r="B4119" s="1"/>
      <x:c r="C4119" s="1"/>
      <x:c r="D4119" s="1"/>
      <x:c r="E4119" s="1"/>
      <x:c r="F4119" s="1"/>
      <x:c r="G4119" s="1"/>
      <x:c r="H4119" s="1"/>
      <x:c r="I4119" s="53">
        <x:f t="shared" si="758"/>
        <x:v>6</x:v>
      </x:c>
      <x:c r="J4119" s="53">
        <x:f t="shared" si="759"/>
        <x:v>5</x:v>
      </x:c>
      <x:c r="K4119" s="53">
        <x:f t="shared" si="760"/>
        <x:v>12</x:v>
      </x:c>
      <x:c r="L4119" s="53">
        <x:f t="shared" si="761"/>
        <x:v>23</x:v>
      </x:c>
      <x:c r="M4119" s="54">
        <x:f t="shared" si="762"/>
        <x:v>1753.1616115040133</x:v>
      </x:c>
      <x:c r="N4119" s="54">
        <x:f t="shared" si="763"/>
        <x:v>0.71747334132223151</x:v>
      </x:c>
      <x:c r="O4119" s="55">
        <x:f t="shared" si="764"/>
        <x:v>95670</x:v>
      </x:c>
      <x:c r="P4119" s="55">
        <x:f t="shared" si="765"/>
        <x:v>18040</x:v>
      </x:c>
      <x:c r="Q4119" s="55">
        <x:f t="shared" si="766"/>
        <x:v>42936.833533055789</x:v>
      </x:c>
      <x:c r="R4119" s="55">
        <x:f t="shared" si="767"/>
        <x:v>14693.166466944211</x:v>
      </x:c>
      <x:c r="S4119" s="1" t="str">
        <x:f t="shared" si="768"/>
        <x:v>YES</x:v>
      </x:c>
      <x:c r="T4119" s="1">
        <x:f t="shared" si="769"/>
        <x:v>14693.166466944211</x:v>
      </x:c>
    </x:row>
    <x:row r="4120">
      <x:c r="A4120" s="1"/>
      <x:c r="B4120" s="1"/>
      <x:c r="C4120" s="1"/>
      <x:c r="D4120" s="1"/>
      <x:c r="E4120" s="1"/>
      <x:c r="F4120" s="1"/>
      <x:c r="G4120" s="1"/>
      <x:c r="H4120" s="1"/>
      <x:c r="I4120" s="53">
        <x:f t="shared" si="758"/>
        <x:v>6</x:v>
      </x:c>
      <x:c r="J4120" s="53">
        <x:f t="shared" si="759"/>
        <x:v>5</x:v>
      </x:c>
      <x:c r="K4120" s="53">
        <x:f t="shared" si="760"/>
        <x:v>13</x:v>
      </x:c>
      <x:c r="L4120" s="53">
        <x:f t="shared" si="761"/>
        <x:v>24</x:v>
      </x:c>
      <x:c r="M4120" s="54">
        <x:f t="shared" si="762"/>
        <x:v>1813.8835822123974</x:v>
      </x:c>
      <x:c r="N4120" s="54">
        <x:f t="shared" si="763"/>
        <x:v>0.75964137653638708</x:v>
      </x:c>
      <x:c r="O4120" s="55">
        <x:f t="shared" si="764"/>
        <x:v>98370</x:v>
      </x:c>
      <x:c r="P4120" s="55">
        <x:f t="shared" si="765"/>
        <x:v>18920</x:v>
      </x:c>
      <x:c r="Q4120" s="55">
        <x:f t="shared" si="766"/>
        <x:v>43991.034413409681</x:v>
      </x:c>
      <x:c r="R4120" s="55">
        <x:f t="shared" si="767"/>
        <x:v>15458.965586590319</x:v>
      </x:c>
      <x:c r="S4120" s="1" t="str">
        <x:f t="shared" si="768"/>
        <x:v>YES</x:v>
      </x:c>
      <x:c r="T4120" s="1">
        <x:f t="shared" si="769"/>
        <x:v>15458.965586590319</x:v>
      </x:c>
    </x:row>
    <x:row r="4121">
      <x:c r="A4121" s="1"/>
      <x:c r="B4121" s="1"/>
      <x:c r="C4121" s="1"/>
      <x:c r="D4121" s="1"/>
      <x:c r="E4121" s="1"/>
      <x:c r="F4121" s="1"/>
      <x:c r="G4121" s="1"/>
      <x:c r="H4121" s="1"/>
      <x:c r="I4121" s="53">
        <x:f t="shared" si="758"/>
        <x:v>6</x:v>
      </x:c>
      <x:c r="J4121" s="53">
        <x:f t="shared" si="759"/>
        <x:v>5</x:v>
      </x:c>
      <x:c r="K4121" s="53">
        <x:f t="shared" si="760"/>
        <x:v>14</x:v>
      </x:c>
      <x:c r="L4121" s="53">
        <x:f t="shared" si="761"/>
        <x:v>25</x:v>
      </x:c>
      <x:c r="M4121" s="54">
        <x:f t="shared" si="762"/>
        <x:v>1876.0256635260587</x:v>
      </x:c>
      <x:c r="N4121" s="54">
        <x:f t="shared" si="763"/>
        <x:v>0.8027955996708741</x:v>
      </x:c>
      <x:c r="O4121" s="55">
        <x:f t="shared" si="764"/>
        <x:v>101070</x:v>
      </x:c>
      <x:c r="P4121" s="55">
        <x:f t="shared" si="765"/>
        <x:v>19800</x:v>
      </x:c>
      <x:c r="Q4121" s="55">
        <x:f t="shared" si="766"/>
        <x:v>45069.889991771852</x:v>
      </x:c>
      <x:c r="R4121" s="55">
        <x:f t="shared" si="767"/>
        <x:v>16200.110008228148</x:v>
      </x:c>
      <x:c r="S4121" s="1" t="str">
        <x:f t="shared" si="768"/>
        <x:v>YES</x:v>
      </x:c>
      <x:c r="T4121" s="1">
        <x:f t="shared" si="769"/>
        <x:v>16200.110008228148</x:v>
      </x:c>
    </x:row>
    <x:row r="4122">
      <x:c r="A4122" s="1"/>
      <x:c r="B4122" s="1"/>
      <x:c r="C4122" s="1"/>
      <x:c r="D4122" s="1"/>
      <x:c r="E4122" s="1"/>
      <x:c r="F4122" s="1"/>
      <x:c r="G4122" s="1"/>
      <x:c r="H4122" s="1"/>
      <x:c r="I4122" s="53">
        <x:f t="shared" si="758"/>
        <x:v>6</x:v>
      </x:c>
      <x:c r="J4122" s="53">
        <x:f t="shared" si="759"/>
        <x:v>5</x:v>
      </x:c>
      <x:c r="K4122" s="53">
        <x:f t="shared" si="760"/>
        <x:v>15</x:v>
      </x:c>
      <x:c r="L4122" s="53">
        <x:f t="shared" si="761"/>
        <x:v>26</x:v>
      </x:c>
      <x:c r="M4122" s="54">
        <x:f t="shared" si="762"/>
        <x:v>1939.6138704022051</x:v>
      </x:c>
      <x:c r="N4122" s="54">
        <x:f t="shared" si="763"/>
        <x:v>0.846954076668198</x:v>
      </x:c>
      <x:c r="O4122" s="55">
        <x:f t="shared" si="764"/>
        <x:v>103770</x:v>
      </x:c>
      <x:c r="P4122" s="55">
        <x:f t="shared" si="765"/>
        <x:v>20680</x:v>
      </x:c>
      <x:c r="Q4122" s="55">
        <x:f t="shared" si="766"/>
        <x:v>46173.851916704953</x:v>
      </x:c>
      <x:c r="R4122" s="55">
        <x:f t="shared" si="767"/>
        <x:v>16916.148083295047</x:v>
      </x:c>
      <x:c r="S4122" s="1" t="str">
        <x:f t="shared" si="768"/>
        <x:v>YES</x:v>
      </x:c>
      <x:c r="T4122" s="1">
        <x:f t="shared" si="769"/>
        <x:v>16916.148083295047</x:v>
      </x:c>
    </x:row>
    <x:row r="4123">
      <x:c r="A4123" s="1"/>
      <x:c r="B4123" s="1"/>
      <x:c r="C4123" s="1"/>
      <x:c r="D4123" s="1"/>
      <x:c r="E4123" s="1"/>
      <x:c r="F4123" s="1"/>
      <x:c r="G4123" s="1"/>
      <x:c r="H4123" s="1"/>
      <x:c r="I4123" s="53">
        <x:f t="shared" si="758"/>
        <x:v>6</x:v>
      </x:c>
      <x:c r="J4123" s="53">
        <x:f t="shared" si="759"/>
        <x:v>5</x:v>
      </x:c>
      <x:c r="K4123" s="53">
        <x:f t="shared" si="760"/>
        <x:v>16</x:v>
      </x:c>
      <x:c r="L4123" s="53">
        <x:f t="shared" si="761"/>
        <x:v>27</x:v>
      </x:c>
      <x:c r="M4123" s="54">
        <x:f t="shared" si="762"/>
        <x:v>2004.6746462796941</x:v>
      </x:c>
      <x:c r="N4123" s="54">
        <x:f t="shared" si="763"/>
        <x:v>0.89213517102756534</x:v>
      </x:c>
      <x:c r="O4123" s="55">
        <x:f t="shared" si="764"/>
        <x:v>106470</x:v>
      </x:c>
      <x:c r="P4123" s="55">
        <x:f t="shared" si="765"/>
        <x:v>21560</x:v>
      </x:c>
      <x:c r="Q4123" s="55">
        <x:f t="shared" si="766"/>
        <x:v>47303.379275689134</x:v>
      </x:c>
      <x:c r="R4123" s="55">
        <x:f t="shared" si="767"/>
        <x:v>17606.620724310866</x:v>
      </x:c>
      <x:c r="S4123" s="1" t="str">
        <x:f t="shared" si="768"/>
        <x:v>YES</x:v>
      </x:c>
      <x:c r="T4123" s="1">
        <x:f t="shared" si="769"/>
        <x:v>17606.620724310866</x:v>
      </x:c>
    </x:row>
    <x:row r="4124">
      <x:c r="A4124" s="1"/>
      <x:c r="B4124" s="1"/>
      <x:c r="C4124" s="1"/>
      <x:c r="D4124" s="1"/>
      <x:c r="E4124" s="1"/>
      <x:c r="F4124" s="1"/>
      <x:c r="G4124" s="1"/>
      <x:c r="H4124" s="1"/>
      <x:c r="I4124" s="53">
        <x:f t="shared" si="758"/>
        <x:v>6</x:v>
      </x:c>
      <x:c r="J4124" s="53">
        <x:f t="shared" si="759"/>
        <x:v>5</x:v>
      </x:c>
      <x:c r="K4124" s="53">
        <x:f t="shared" si="760"/>
        <x:v>17</x:v>
      </x:c>
      <x:c r="L4124" s="53">
        <x:f t="shared" si="761"/>
        <x:v>28</x:v>
      </x:c>
      <x:c r="M4124" s="54">
        <x:f t="shared" si="762"/>
        <x:v>2071.2348697262346</x:v>
      </x:c>
      <x:c r="N4124" s="54">
        <x:f t="shared" si="763"/>
        <x:v>0.93835754842099628</x:v>
      </x:c>
      <x:c r="O4124" s="55">
        <x:f t="shared" si="764"/>
        <x:v>109170</x:v>
      </x:c>
      <x:c r="P4124" s="55">
        <x:f t="shared" si="765"/>
        <x:v>22440</x:v>
      </x:c>
      <x:c r="Q4124" s="55">
        <x:f t="shared" si="766"/>
        <x:v>48458.938710524904</x:v>
      </x:c>
      <x:c r="R4124" s="55">
        <x:f t="shared" si="767"/>
        <x:v>18271.061289475096</x:v>
      </x:c>
      <x:c r="S4124" s="1" t="str">
        <x:f t="shared" si="768"/>
        <x:v>YES</x:v>
      </x:c>
      <x:c r="T4124" s="1">
        <x:f t="shared" si="769"/>
        <x:v>18271.061289475096</x:v>
      </x:c>
    </x:row>
    <x:row r="4125">
      <x:c r="A4125" s="1"/>
      <x:c r="B4125" s="1"/>
      <x:c r="C4125" s="1"/>
      <x:c r="D4125" s="1"/>
      <x:c r="E4125" s="1"/>
      <x:c r="F4125" s="1"/>
      <x:c r="G4125" s="1"/>
      <x:c r="H4125" s="1"/>
      <x:c r="I4125" s="53">
        <x:f t="shared" si="758"/>
        <x:v>6</x:v>
      </x:c>
      <x:c r="J4125" s="53">
        <x:f t="shared" si="759"/>
        <x:v>5</x:v>
      </x:c>
      <x:c r="K4125" s="53">
        <x:f t="shared" si="760"/>
        <x:v>18</x:v>
      </x:c>
      <x:c r="L4125" s="53">
        <x:f t="shared" si="761"/>
        <x:v>29</x:v>
      </x:c>
      <x:c r="M4125" s="54">
        <x:f t="shared" si="762"/>
        <x:v>2139.321861184822</x:v>
      </x:c>
      <x:c r="N4125" s="54">
        <x:f t="shared" si="763"/>
        <x:v>0.98564018137834863</x:v>
      </x:c>
      <x:c r="O4125" s="55">
        <x:f t="shared" si="764"/>
        <x:v>111870</x:v>
      </x:c>
      <x:c r="P4125" s="55">
        <x:f t="shared" si="765"/>
        <x:v>23320</x:v>
      </x:c>
      <x:c r="Q4125" s="55">
        <x:f t="shared" si="766"/>
        <x:v>49641.004534458712</x:v>
      </x:c>
      <x:c r="R4125" s="55">
        <x:f t="shared" si="767"/>
        <x:v>18908.995465541288</x:v>
      </x:c>
      <x:c r="S4125" s="1" t="str">
        <x:f t="shared" si="768"/>
        <x:v>YES</x:v>
      </x:c>
      <x:c r="T4125" s="1">
        <x:f t="shared" si="769"/>
        <x:v>18908.995465541288</x:v>
      </x:c>
    </x:row>
    <x:row r="4126">
      <x:c r="A4126" s="1"/>
      <x:c r="B4126" s="1"/>
      <x:c r="C4126" s="1"/>
      <x:c r="D4126" s="1"/>
      <x:c r="E4126" s="1"/>
      <x:c r="F4126" s="1"/>
      <x:c r="G4126" s="1"/>
      <x:c r="H4126" s="1"/>
      <x:c r="I4126" s="53">
        <x:f t="shared" si="758"/>
        <x:v>6</x:v>
      </x:c>
      <x:c r="J4126" s="53">
        <x:f t="shared" si="759"/>
        <x:v>5</x:v>
      </x:c>
      <x:c r="K4126" s="53">
        <x:f t="shared" si="760"/>
        <x:v>19</x:v>
      </x:c>
      <x:c r="L4126" s="53">
        <x:f t="shared" si="761"/>
        <x:v>30</x:v>
      </x:c>
      <x:c r="M4126" s="54">
        <x:f t="shared" si="762"/>
        <x:v>2208.9633898208435</x:v>
      </x:c>
      <x:c r="N4126" s="54">
        <x:f t="shared" si="763"/>
        <x:v>1.0340023540422525</x:v>
      </x:c>
      <x:c r="O4126" s="55">
        <x:f t="shared" si="764"/>
        <x:v>114570</x:v>
      </x:c>
      <x:c r="P4126" s="55">
        <x:f t="shared" si="765"/>
        <x:v>24200</x:v>
      </x:c>
      <x:c r="Q4126" s="55">
        <x:f t="shared" si="766"/>
        <x:v>50850.05885105631</x:v>
      </x:c>
      <x:c r="R4126" s="55">
        <x:f t="shared" si="767"/>
        <x:v>19519.94114894369</x:v>
      </x:c>
      <x:c r="S4126" s="1" t="str">
        <x:f t="shared" si="768"/>
        <x:v>YES</x:v>
      </x:c>
      <x:c r="T4126" s="1">
        <x:f t="shared" si="769"/>
        <x:v>19519.94114894369</x:v>
      </x:c>
    </x:row>
    <x:row r="4127">
      <x:c r="A4127" s="1"/>
      <x:c r="B4127" s="1"/>
      <x:c r="C4127" s="1"/>
      <x:c r="D4127" s="1"/>
      <x:c r="E4127" s="1"/>
      <x:c r="F4127" s="1"/>
      <x:c r="G4127" s="1"/>
      <x:c r="H4127" s="1"/>
      <x:c r="I4127" s="53">
        <x:f t="shared" si="758"/>
        <x:v>6</x:v>
      </x:c>
      <x:c r="J4127" s="53">
        <x:f t="shared" si="759"/>
        <x:v>5</x:v>
      </x:c>
      <x:c r="K4127" s="53">
        <x:f t="shared" si="760"/>
        <x:v>20</x:v>
      </x:c>
      <x:c r="L4127" s="53">
        <x:f t="shared" si="761"/>
        <x:v>31</x:v>
      </x:c>
      <x:c r="M4127" s="54">
        <x:f t="shared" si="762"/>
        <x:v>2280.1876804713206</x:v>
      </x:c>
      <x:c r="N4127" s="54">
        <x:f t="shared" si="763"/>
        <x:v>1.0834636669939726</x:v>
      </x:c>
      <x:c r="O4127" s="55">
        <x:f t="shared" si="764"/>
        <x:v>117270</x:v>
      </x:c>
      <x:c r="P4127" s="55">
        <x:f t="shared" si="765"/>
        <x:v>25080</x:v>
      </x:c>
      <x:c r="Q4127" s="55">
        <x:f t="shared" si="766"/>
        <x:v>52086.591674849318</x:v>
      </x:c>
      <x:c r="R4127" s="55">
        <x:f t="shared" si="767"/>
        <x:v>20103.408325150682</x:v>
      </x:c>
      <x:c r="S4127" s="1" t="str">
        <x:f t="shared" si="768"/>
        <x:v>YES</x:v>
      </x:c>
      <x:c r="T4127" s="1">
        <x:f t="shared" si="769"/>
        <x:v>20103.408325150682</x:v>
      </x:c>
    </x:row>
    <x:row r="4128">
      <x:c r="A4128" s="1"/>
      <x:c r="B4128" s="1"/>
      <x:c r="C4128" s="1"/>
      <x:c r="D4128" s="1"/>
      <x:c r="E4128" s="1"/>
      <x:c r="F4128" s="1"/>
      <x:c r="G4128" s="1"/>
      <x:c r="H4128" s="1"/>
      <x:c r="I4128" s="53">
        <x:f t="shared" si="758"/>
        <x:v>6</x:v>
      </x:c>
      <x:c r="J4128" s="53">
        <x:f t="shared" si="759"/>
        <x:v>5</x:v>
      </x:c>
      <x:c r="K4128" s="53">
        <x:f t="shared" si="760"/>
        <x:v>21</x:v>
      </x:c>
      <x:c r="L4128" s="53">
        <x:f t="shared" si="761"/>
        <x:v>32</x:v>
      </x:c>
      <x:c r="M4128" s="54">
        <x:f t="shared" si="762"/>
        <x:v>2353.0234206977643</x:v>
      </x:c>
      <x:c r="N4128" s="54">
        <x:f t="shared" si="763"/>
        <x:v>1.1340440421512252</x:v>
      </x:c>
      <x:c r="O4128" s="55">
        <x:f t="shared" si="764"/>
        <x:v>119970</x:v>
      </x:c>
      <x:c r="P4128" s="55">
        <x:f t="shared" si="765"/>
        <x:v>25960</x:v>
      </x:c>
      <x:c r="Q4128" s="55">
        <x:f t="shared" si="766"/>
        <x:v>53351.101053780629</x:v>
      </x:c>
      <x:c r="R4128" s="55">
        <x:f t="shared" si="767"/>
        <x:v>20658.898946219371</x:v>
      </x:c>
      <x:c r="S4128" s="1" t="str">
        <x:f t="shared" si="768"/>
        <x:v>YES</x:v>
      </x:c>
      <x:c r="T4128" s="1">
        <x:f t="shared" si="769"/>
        <x:v>20658.898946219371</x:v>
      </x:c>
    </x:row>
    <x:row r="4129">
      <x:c r="A4129" s="1"/>
      <x:c r="B4129" s="1"/>
      <x:c r="C4129" s="1"/>
      <x:c r="D4129" s="1"/>
      <x:c r="E4129" s="1"/>
      <x:c r="F4129" s="1"/>
      <x:c r="G4129" s="1"/>
      <x:c r="H4129" s="1"/>
      <x:c r="I4129" s="53">
        <x:f t="shared" si="758"/>
        <x:v>6</x:v>
      </x:c>
      <x:c r="J4129" s="53">
        <x:f t="shared" si="759"/>
        <x:v>5</x:v>
      </x:c>
      <x:c r="K4129" s="53">
        <x:f t="shared" si="760"/>
        <x:v>22</x:v>
      </x:c>
      <x:c r="L4129" s="53">
        <x:f t="shared" si="761"/>
        <x:v>33</x:v>
      </x:c>
      <x:c r="M4129" s="54">
        <x:f t="shared" si="762"/>
        <x:v>2427.4997679441603</x:v>
      </x:c>
      <x:c r="N4129" s="54">
        <x:f t="shared" si="763"/>
        <x:v>1.1857637277390003</x:v>
      </x:c>
      <x:c r="O4129" s="55">
        <x:f t="shared" si="764"/>
        <x:v>122670</x:v>
      </x:c>
      <x:c r="P4129" s="55">
        <x:f t="shared" si="765"/>
        <x:v>26840</x:v>
      </x:c>
      <x:c r="Q4129" s="55">
        <x:f t="shared" si="766"/>
        <x:v>54644.093193475004</x:v>
      </x:c>
      <x:c r="R4129" s="55">
        <x:f t="shared" si="767"/>
        <x:v>21185.906806524996</x:v>
      </x:c>
      <x:c r="S4129" s="1" t="str">
        <x:f t="shared" si="768"/>
        <x:v>YES</x:v>
      </x:c>
      <x:c r="T4129" s="1">
        <x:f t="shared" si="769"/>
        <x:v>21185.906806524996</x:v>
      </x:c>
    </x:row>
    <x:row r="4130">
      <x:c r="A4130" s="1"/>
      <x:c r="B4130" s="1"/>
      <x:c r="C4130" s="1"/>
      <x:c r="D4130" s="1"/>
      <x:c r="E4130" s="1"/>
      <x:c r="F4130" s="1"/>
      <x:c r="G4130" s="1"/>
      <x:c r="H4130" s="1"/>
      <x:c r="I4130" s="53">
        <x:f t="shared" si="758"/>
        <x:v>6</x:v>
      </x:c>
      <x:c r="J4130" s="53">
        <x:f t="shared" si="759"/>
        <x:v>5</x:v>
      </x:c>
      <x:c r="K4130" s="53">
        <x:f t="shared" si="760"/>
        <x:v>23</x:v>
      </x:c>
      <x:c r="L4130" s="53">
        <x:f t="shared" si="761"/>
        <x:v>34</x:v>
      </x:c>
      <x:c r="M4130" s="54">
        <x:f t="shared" si="762"/>
        <x:v>2503.646356801597</x:v>
      </x:c>
      <x:c r="N4130" s="54">
        <x:f t="shared" si="763"/>
        <x:v>1.2386433033344424</x:v>
      </x:c>
      <x:c r="O4130" s="55">
        <x:f t="shared" si="764"/>
        <x:v>125370</x:v>
      </x:c>
      <x:c r="P4130" s="55">
        <x:f t="shared" si="765"/>
        <x:v>27720</x:v>
      </x:c>
      <x:c r="Q4130" s="55">
        <x:f t="shared" si="766"/>
        <x:v>55966.082583361058</x:v>
      </x:c>
      <x:c r="R4130" s="55">
        <x:f t="shared" si="767"/>
        <x:v>21683.917416638942</x:v>
      </x:c>
      <x:c r="S4130" s="1" t="str">
        <x:f t="shared" si="768"/>
        <x:v>YES</x:v>
      </x:c>
      <x:c r="T4130" s="1">
        <x:f t="shared" si="769"/>
        <x:v>21683.917416638942</x:v>
      </x:c>
    </x:row>
    <x:row r="4131">
      <x:c r="A4131" s="1"/>
      <x:c r="B4131" s="1"/>
      <x:c r="C4131" s="1"/>
      <x:c r="D4131" s="1"/>
      <x:c r="E4131" s="1"/>
      <x:c r="F4131" s="1"/>
      <x:c r="G4131" s="1"/>
      <x:c r="H4131" s="1"/>
      <x:c r="I4131" s="53">
        <x:f t="shared" si="758"/>
        <x:v>6</x:v>
      </x:c>
      <x:c r="J4131" s="53">
        <x:f t="shared" si="759"/>
        <x:v>5</x:v>
      </x:c>
      <x:c r="K4131" s="53">
        <x:f t="shared" si="760"/>
        <x:v>24</x:v>
      </x:c>
      <x:c r="L4131" s="53">
        <x:f t="shared" si="761"/>
        <x:v>35</x:v>
      </x:c>
      <x:c r="M4131" s="54">
        <x:f t="shared" si="762"/>
        <x:v>2581.4933063810931</x:v>
      </x:c>
      <x:c r="N4131" s="54">
        <x:f t="shared" si="763"/>
        <x:v>1.2927036849868703</x:v>
      </x:c>
      <x:c r="O4131" s="55">
        <x:f t="shared" si="764"/>
        <x:v>128070</x:v>
      </x:c>
      <x:c r="P4131" s="55">
        <x:f t="shared" si="765"/>
        <x:v>28600</x:v>
      </x:c>
      <x:c r="Q4131" s="55">
        <x:f t="shared" si="766"/>
        <x:v>57317.592124671755</x:v>
      </x:c>
      <x:c r="R4131" s="55">
        <x:f t="shared" si="767"/>
        <x:v>22152.407875328245</x:v>
      </x:c>
      <x:c r="S4131" s="1" t="str">
        <x:f t="shared" si="768"/>
        <x:v>YES</x:v>
      </x:c>
      <x:c r="T4131" s="1">
        <x:f t="shared" si="769"/>
        <x:v>22152.407875328245</x:v>
      </x:c>
    </x:row>
    <x:row r="4132">
      <x:c r="A4132" s="1"/>
      <x:c r="B4132" s="1"/>
      <x:c r="C4132" s="1"/>
      <x:c r="D4132" s="1"/>
      <x:c r="E4132" s="1"/>
      <x:c r="F4132" s="1"/>
      <x:c r="G4132" s="1"/>
      <x:c r="H4132" s="1"/>
      <x:c r="I4132" s="53">
        <x:f t="shared" si="758"/>
        <x:v>6</x:v>
      </x:c>
      <x:c r="J4132" s="53">
        <x:f t="shared" si="759"/>
        <x:v>5</x:v>
      </x:c>
      <x:c r="K4132" s="53">
        <x:f t="shared" si="760"/>
        <x:v>25</x:v>
      </x:c>
      <x:c r="L4132" s="53">
        <x:f t="shared" si="761"/>
        <x:v>36</x:v>
      </x:c>
      <x:c r="M4132" s="54">
        <x:f t="shared" si="762"/>
        <x:v>2661.0712277961902</x:v>
      </x:c>
      <x:c r="N4132" s="54">
        <x:f t="shared" si="763"/>
        <x:v>1.3479661304140209</x:v>
      </x:c>
      <x:c r="O4132" s="55">
        <x:f t="shared" si="764"/>
        <x:v>130770</x:v>
      </x:c>
      <x:c r="P4132" s="55">
        <x:f t="shared" si="765"/>
        <x:v>29480</x:v>
      </x:c>
      <x:c r="Q4132" s="55">
        <x:f t="shared" si="766"/>
        <x:v>58699.153260350526</x:v>
      </x:c>
      <x:c r="R4132" s="55">
        <x:f t="shared" si="767"/>
        <x:v>22590.846739649474</x:v>
      </x:c>
      <x:c r="S4132" s="1" t="str">
        <x:f t="shared" si="768"/>
        <x:v>YES</x:v>
      </x:c>
      <x:c r="T4132" s="1">
        <x:f t="shared" si="769"/>
        <x:v>22590.846739649474</x:v>
      </x:c>
    </x:row>
    <x:row r="4133">
      <x:c r="A4133" s="1"/>
      <x:c r="B4133" s="1"/>
      <x:c r="C4133" s="1"/>
      <x:c r="D4133" s="1"/>
      <x:c r="E4133" s="1"/>
      <x:c r="F4133" s="1"/>
      <x:c r="G4133" s="1"/>
      <x:c r="H4133" s="1"/>
      <x:c r="I4133" s="53">
        <x:f t="shared" si="758"/>
        <x:v>6</x:v>
      </x:c>
      <x:c r="J4133" s="53">
        <x:f t="shared" si="759"/>
        <x:v>5</x:v>
      </x:c>
      <x:c r="K4133" s="53">
        <x:f t="shared" si="760"/>
        <x:v>26</x:v>
      </x:c>
      <x:c r="L4133" s="53">
        <x:f t="shared" si="761"/>
        <x:v>37</x:v>
      </x:c>
      <x:c r="M4133" s="54">
        <x:f t="shared" si="762"/>
        <x:v>2742.4112317569084</x:v>
      </x:c>
      <x:c r="N4133" s="54">
        <x:f t="shared" si="763"/>
        <x:v>1.4044522442756309</x:v>
      </x:c>
      <x:c r="O4133" s="55">
        <x:f t="shared" si="764"/>
        <x:v>133470</x:v>
      </x:c>
      <x:c r="P4133" s="55">
        <x:f t="shared" si="765"/>
        <x:v>30360</x:v>
      </x:c>
      <x:c r="Q4133" s="55">
        <x:f t="shared" si="766"/>
        <x:v>60111.30610689077</x:v>
      </x:c>
      <x:c r="R4133" s="55">
        <x:f t="shared" si="767"/>
        <x:v>22998.69389310923</x:v>
      </x:c>
      <x:c r="S4133" s="1" t="str">
        <x:f t="shared" si="768"/>
        <x:v>YES</x:v>
      </x:c>
      <x:c r="T4133" s="1">
        <x:f t="shared" si="769"/>
        <x:v>22998.69389310923</x:v>
      </x:c>
    </x:row>
    <x:row r="4134">
      <x:c r="A4134" s="1"/>
      <x:c r="B4134" s="1"/>
      <x:c r="C4134" s="1"/>
      <x:c r="D4134" s="1"/>
      <x:c r="E4134" s="1"/>
      <x:c r="F4134" s="1"/>
      <x:c r="G4134" s="1"/>
      <x:c r="H4134" s="1"/>
      <x:c r="I4134" s="53">
        <x:f t="shared" si="758"/>
        <x:v>6</x:v>
      </x:c>
      <x:c r="J4134" s="53">
        <x:f t="shared" si="759"/>
        <x:v>5</x:v>
      </x:c>
      <x:c r="K4134" s="53">
        <x:f t="shared" si="760"/>
        <x:v>27</x:v>
      </x:c>
      <x:c r="L4134" s="53">
        <x:f t="shared" si="761"/>
        <x:v>38</x:v>
      </x:c>
      <x:c r="M4134" s="54">
        <x:f t="shared" si="762"/>
        <x:v>2825.5449362766649</x:v>
      </x:c>
      <x:c r="N4134" s="54">
        <x:f t="shared" si="763"/>
        <x:v>1.4621839835254618</x:v>
      </x:c>
      <x:c r="O4134" s="55">
        <x:f t="shared" si="764"/>
        <x:v>136170</x:v>
      </x:c>
      <x:c r="P4134" s="55">
        <x:f t="shared" si="765"/>
        <x:v>31240</x:v>
      </x:c>
      <x:c r="Q4134" s="55">
        <x:f t="shared" si="766"/>
        <x:v>61554.599588136545</x:v>
      </x:c>
      <x:c r="R4134" s="55">
        <x:f t="shared" si="767"/>
        <x:v>23375.400411863455</x:v>
      </x:c>
      <x:c r="S4134" s="1" t="str">
        <x:f t="shared" si="768"/>
        <x:v>YES</x:v>
      </x:c>
      <x:c r="T4134" s="1">
        <x:f t="shared" si="769"/>
        <x:v>23375.400411863455</x:v>
      </x:c>
    </x:row>
    <x:row r="4135">
      <x:c r="A4135" s="1"/>
      <x:c r="B4135" s="1"/>
      <x:c r="C4135" s="1"/>
      <x:c r="D4135" s="1"/>
      <x:c r="E4135" s="1"/>
      <x:c r="F4135" s="1"/>
      <x:c r="G4135" s="1"/>
      <x:c r="H4135" s="1"/>
      <x:c r="I4135" s="53">
        <x:f t="shared" si="758"/>
        <x:v>6</x:v>
      </x:c>
      <x:c r="J4135" s="53">
        <x:f t="shared" si="759"/>
        <x:v>5</x:v>
      </x:c>
      <x:c r="K4135" s="53">
        <x:f t="shared" si="760"/>
        <x:v>28</x:v>
      </x:c>
      <x:c r="L4135" s="53">
        <x:f t="shared" si="761"/>
        <x:v>39</x:v>
      </x:c>
      <x:c r="M4135" s="54">
        <x:f t="shared" si="762"/>
        <x:v>2910.5044744938186</x:v>
      </x:c>
      <x:c r="N4135" s="54">
        <x:f t="shared" si="763"/>
        <x:v>1.5211836628429296</x:v>
      </x:c>
      <x:c r="O4135" s="55">
        <x:f t="shared" si="764"/>
        <x:v>138870</x:v>
      </x:c>
      <x:c r="P4135" s="55">
        <x:f t="shared" si="765"/>
        <x:v>32120</x:v>
      </x:c>
      <x:c r="Q4135" s="55">
        <x:f t="shared" si="766"/>
        <x:v>63029.591571073237</x:v>
      </x:c>
      <x:c r="R4135" s="55">
        <x:f t="shared" si="767"/>
        <x:v>23720.408428926763</x:v>
      </x:c>
      <x:c r="S4135" s="1" t="str">
        <x:f t="shared" si="768"/>
        <x:v>YES</x:v>
      </x:c>
      <x:c r="T4135" s="1">
        <x:f t="shared" si="769"/>
        <x:v>23720.408428926763</x:v>
      </x:c>
    </x:row>
    <x:row r="4136">
      <x:c r="A4136" s="1"/>
      <x:c r="B4136" s="1"/>
      <x:c r="C4136" s="1"/>
      <x:c r="D4136" s="1"/>
      <x:c r="E4136" s="1"/>
      <x:c r="F4136" s="1"/>
      <x:c r="G4136" s="1"/>
      <x:c r="H4136" s="1"/>
      <x:c r="I4136" s="53">
        <x:f t="shared" si="758"/>
        <x:v>6</x:v>
      </x:c>
      <x:c r="J4136" s="53">
        <x:f t="shared" si="759"/>
        <x:v>5</x:v>
      </x:c>
      <x:c r="K4136" s="53">
        <x:f t="shared" si="760"/>
        <x:v>29</x:v>
      </x:c>
      <x:c r="L4136" s="53">
        <x:f t="shared" si="761"/>
        <x:v>40</x:v>
      </x:c>
      <x:c r="M4136" s="54">
        <x:f t="shared" si="762"/>
        <x:v>2997.3225026094724</x:v>
      </x:c>
      <x:c r="N4136" s="54">
        <x:f t="shared" si="763"/>
        <x:v>1.581473960145467</x:v>
      </x:c>
      <x:c r="O4136" s="55">
        <x:f t="shared" si="764"/>
        <x:v>141570</x:v>
      </x:c>
      <x:c r="P4136" s="55">
        <x:f t="shared" si="765"/>
        <x:v>33000</x:v>
      </x:c>
      <x:c r="Q4136" s="55">
        <x:f t="shared" si="766"/>
        <x:v>64536.849003636671</x:v>
      </x:c>
      <x:c r="R4136" s="55">
        <x:f t="shared" si="767"/>
        <x:v>24033.150996363329</x:v>
      </x:c>
      <x:c r="S4136" s="1" t="str">
        <x:f t="shared" si="768"/>
        <x:v>YES</x:v>
      </x:c>
      <x:c r="T4136" s="1">
        <x:f t="shared" si="769"/>
        <x:v>24033.150996363329</x:v>
      </x:c>
    </x:row>
    <x:row r="4137">
      <x:c r="A4137" s="1"/>
      <x:c r="B4137" s="1"/>
      <x:c r="C4137" s="1"/>
      <x:c r="D4137" s="1"/>
      <x:c r="E4137" s="1"/>
      <x:c r="F4137" s="1"/>
      <x:c r="G4137" s="1"/>
      <x:c r="H4137" s="1"/>
      <x:c r="I4137" s="53">
        <x:f t="shared" si="758"/>
        <x:v>6</x:v>
      </x:c>
      <x:c r="J4137" s="53">
        <x:f t="shared" si="759"/>
        <x:v>5</x:v>
      </x:c>
      <x:c r="K4137" s="53">
        <x:f t="shared" si="760"/>
        <x:v>30</x:v>
      </x:c>
      <x:c r="L4137" s="53">
        <x:f t="shared" si="761"/>
        <x:v>41</x:v>
      </x:c>
      <x:c r="M4137" s="54">
        <x:f t="shared" si="762"/>
        <x:v>3086.0322079432426</x:v>
      </x:c>
      <x:c r="N4137" s="54">
        <x:f t="shared" si="763"/>
        <x:v>1.6430779221828073</x:v>
      </x:c>
      <x:c r="O4137" s="55">
        <x:f t="shared" si="764"/>
        <x:v>144270</x:v>
      </x:c>
      <x:c r="P4137" s="55">
        <x:f t="shared" si="765"/>
        <x:v>33880</x:v>
      </x:c>
      <x:c r="Q4137" s="55">
        <x:f t="shared" si="766"/>
        <x:v>66076.948054570181</x:v>
      </x:c>
      <x:c r="R4137" s="55">
        <x:f t="shared" si="767"/>
        <x:v>24313.051945429819</x:v>
      </x:c>
      <x:c r="S4137" s="1" t="str">
        <x:f t="shared" si="768"/>
        <x:v>YES</x:v>
      </x:c>
      <x:c r="T4137" s="1">
        <x:f t="shared" si="769"/>
        <x:v>24313.051945429819</x:v>
      </x:c>
    </x:row>
    <x:row r="4138">
      <x:c r="A4138" s="1"/>
      <x:c r="B4138" s="1"/>
      <x:c r="C4138" s="1"/>
      <x:c r="D4138" s="1"/>
      <x:c r="E4138" s="1"/>
      <x:c r="F4138" s="1"/>
      <x:c r="G4138" s="1"/>
      <x:c r="H4138" s="1"/>
      <x:c r="I4138" s="53">
        <x:f t="shared" si="758"/>
        <x:v>6</x:v>
      </x:c>
      <x:c r="J4138" s="53">
        <x:f t="shared" si="759"/>
        <x:v>6</x:v>
      </x:c>
      <x:c r="K4138" s="53">
        <x:f t="shared" si="760"/>
        <x:v>0</x:v>
      </x:c>
      <x:c r="L4138" s="53">
        <x:f t="shared" si="761"/>
        <x:v>12</x:v>
      </x:c>
      <x:c r="M4138" s="54">
        <x:f t="shared" si="762"/>
        <x:v>1165.3877552783206</x:v>
      </x:c>
      <x:c r="N4138" s="54">
        <x:f t="shared" si="763"/>
        <x:v>0.30929705227661153</x:v>
      </x:c>
      <x:c r="O4138" s="55">
        <x:f t="shared" si="764"/>
        <x:v>65364</x:v>
      </x:c>
      <x:c r="P4138" s="55">
        <x:f t="shared" si="765"/>
        <x:v>7920</x:v>
      </x:c>
      <x:c r="Q4138" s="55">
        <x:f t="shared" si="766"/>
        <x:v>32732.426306915288</x:v>
      </x:c>
      <x:c r="R4138" s="55">
        <x:f t="shared" si="767"/>
        <x:v>4711.5736930847124</x:v>
      </x:c>
      <x:c r="S4138" s="1" t="str">
        <x:f t="shared" si="768"/>
        <x:v>YES</x:v>
      </x:c>
      <x:c r="T4138" s="1">
        <x:f t="shared" si="769"/>
        <x:v>4711.5736930847124</x:v>
      </x:c>
    </x:row>
    <x:row r="4139">
      <x:c r="A4139" s="1"/>
      <x:c r="B4139" s="1"/>
      <x:c r="C4139" s="1"/>
      <x:c r="D4139" s="1"/>
      <x:c r="E4139" s="1"/>
      <x:c r="F4139" s="1"/>
      <x:c r="G4139" s="1"/>
      <x:c r="H4139" s="1"/>
      <x:c r="I4139" s="53">
        <x:f t="shared" si="758"/>
        <x:v>6</x:v>
      </x:c>
      <x:c r="J4139" s="53">
        <x:f t="shared" si="759"/>
        <x:v>6</x:v>
      </x:c>
      <x:c r="K4139" s="53">
        <x:f t="shared" si="760"/>
        <x:v>1</x:v>
      </x:c>
      <x:c r="L4139" s="53">
        <x:f t="shared" si="761"/>
        <x:v>13</x:v>
      </x:c>
      <x:c r="M4139" s="54">
        <x:f t="shared" si="762"/>
        <x:v>1210.9502552783206</x:v>
      </x:c>
      <x:c r="N4139" s="54">
        <x:f t="shared" si="763"/>
        <x:v>0.34093767727661151</x:v>
      </x:c>
      <x:c r="O4139" s="55">
        <x:f t="shared" si="764"/>
        <x:v>68064</x:v>
      </x:c>
      <x:c r="P4139" s="55">
        <x:f t="shared" si="765"/>
        <x:v>8800</x:v>
      </x:c>
      <x:c r="Q4139" s="55">
        <x:f t="shared" si="766"/>
        <x:v>33523.441931915288</x:v>
      </x:c>
      <x:c r="R4139" s="55">
        <x:f t="shared" si="767"/>
        <x:v>5740.5580680847124</x:v>
      </x:c>
      <x:c r="S4139" s="1" t="str">
        <x:f t="shared" si="768"/>
        <x:v>YES</x:v>
      </x:c>
      <x:c r="T4139" s="1">
        <x:f t="shared" si="769"/>
        <x:v>5740.5580680847124</x:v>
      </x:c>
    </x:row>
    <x:row r="4140">
      <x:c r="A4140" s="1"/>
      <x:c r="B4140" s="1"/>
      <x:c r="C4140" s="1"/>
      <x:c r="D4140" s="1"/>
      <x:c r="E4140" s="1"/>
      <x:c r="F4140" s="1"/>
      <x:c r="G4140" s="1"/>
      <x:c r="H4140" s="1"/>
      <x:c r="I4140" s="53">
        <x:f t="shared" si="758"/>
        <x:v>6</x:v>
      </x:c>
      <x:c r="J4140" s="53">
        <x:f t="shared" si="759"/>
        <x:v>6</x:v>
      </x:c>
      <x:c r="K4140" s="53">
        <x:f t="shared" si="760"/>
        <x:v>2</x:v>
      </x:c>
      <x:c r="L4140" s="53">
        <x:f t="shared" si="761"/>
        <x:v>14</x:v>
      </x:c>
      <x:c r="M4140" s="54">
        <x:f t="shared" si="762"/>
        <x:v>1257.6518177783205</x:v>
      </x:c>
      <x:c r="N4140" s="54">
        <x:f t="shared" si="763"/>
        <x:v>0.37336931790161143</x:v>
      </x:c>
      <x:c r="O4140" s="55">
        <x:f t="shared" si="764"/>
        <x:v>70764</x:v>
      </x:c>
      <x:c r="P4140" s="55">
        <x:f t="shared" si="765"/>
        <x:v>9680</x:v>
      </x:c>
      <x:c r="Q4140" s="55">
        <x:f t="shared" si="766"/>
        <x:v>34334.232947540288</x:v>
      </x:c>
      <x:c r="R4140" s="55">
        <x:f t="shared" si="767"/>
        <x:v>6749.7670524597124</x:v>
      </x:c>
      <x:c r="S4140" s="1" t="str">
        <x:f t="shared" si="768"/>
        <x:v>YES</x:v>
      </x:c>
      <x:c r="T4140" s="1">
        <x:f t="shared" si="769"/>
        <x:v>6749.7670524597124</x:v>
      </x:c>
    </x:row>
    <x:row r="4141">
      <x:c r="A4141" s="1"/>
      <x:c r="B4141" s="1"/>
      <x:c r="C4141" s="1"/>
      <x:c r="D4141" s="1"/>
      <x:c r="E4141" s="1"/>
      <x:c r="F4141" s="1"/>
      <x:c r="G4141" s="1"/>
      <x:c r="H4141" s="1"/>
      <x:c r="I4141" s="53">
        <x:f t="shared" si="758"/>
        <x:v>6</x:v>
      </x:c>
      <x:c r="J4141" s="53">
        <x:f t="shared" si="759"/>
        <x:v>6</x:v>
      </x:c>
      <x:c r="K4141" s="53">
        <x:f t="shared" si="760"/>
        <x:v>3</x:v>
      </x:c>
      <x:c r="L4141" s="53">
        <x:f t="shared" si="761"/>
        <x:v>15</x:v>
      </x:c>
      <x:c r="M4141" s="54">
        <x:f t="shared" si="762"/>
        <x:v>1305.5138002001956</x:v>
      </x:c>
      <x:c r="N4141" s="54">
        <x:f t="shared" si="763"/>
        <x:v>0.4066068056945803</x:v>
      </x:c>
      <x:c r="O4141" s="55">
        <x:f t="shared" si="764"/>
        <x:v>73464</x:v>
      </x:c>
      <x:c r="P4141" s="55">
        <x:f t="shared" si="765"/>
        <x:v>10560</x:v>
      </x:c>
      <x:c r="Q4141" s="55">
        <x:f t="shared" si="766"/>
        <x:v>35165.170142364506</x:v>
      </x:c>
      <x:c r="R4141" s="55">
        <x:f t="shared" si="767"/>
        <x:v>7738.8298576354937</x:v>
      </x:c>
      <x:c r="S4141" s="1" t="str">
        <x:f t="shared" si="768"/>
        <x:v>YES</x:v>
      </x:c>
      <x:c r="T4141" s="1">
        <x:f t="shared" si="769"/>
        <x:v>7738.8298576354937</x:v>
      </x:c>
    </x:row>
    <x:row r="4142">
      <x:c r="A4142" s="1"/>
      <x:c r="B4142" s="1"/>
      <x:c r="C4142" s="1"/>
      <x:c r="D4142" s="1"/>
      <x:c r="E4142" s="1"/>
      <x:c r="F4142" s="1"/>
      <x:c r="G4142" s="1"/>
      <x:c r="H4142" s="1"/>
      <x:c r="I4142" s="53" t="n">
        <x:f t="shared" ref="I4142:I4205" si="770">INT((ROW()-ROW($I$46))/((CARROT_CAP+1)*(MESCLUN_CAP+1)))</x:f>
        <x:v>6</x:v>
      </x:c>
      <x:c r="J4142" s="53" t="n">
        <x:f t="shared" ref="J4142:J4205" si="771">MOD(INT((ROW()-ROW($I$46))/(MESCLUN_CAP+1)),CARROT_CAP+1)</x:f>
        <x:v>6</x:v>
      </x:c>
      <x:c r="K4142" s="53" t="n">
        <x:f t="shared" ref="K4142:K4205" si="772">MOD(ROW()-ROW($I$46),MESCLUN_CAP+1)</x:f>
        <x:v>4</x:v>
      </x:c>
      <x:c r="L4142" s="53" t="n">
        <x:f t="shared" ref="L4142:L4205" si="773">SUM(I4142:K4142)</x:f>
        <x:v>16</x:v>
      </x:c>
      <x:c r="M4142" s="54" t="n">
        <x:f t="shared" ref="M4142:M4205" si="774">I4142*TOMATO_HOURS*WEEKS*(1+TOMATO_DIM)^I4142+J4142*CARROT_HOURS*WEEKS*(1+CARROT_DIM)^J4142+K4142*MESCLUN_HOURS*WEEKS*(1+MESCLUN_DIM)^K4142</x:f>
        <x:v>1354.5579159228519</x:v>
      </x:c>
      <x:c r="N4142" s="54" t="n">
        <x:f t="shared" ref="N4142:N4205" si="775">MAX(M4142-FARMER_HOURS,0)/TEMP_HOURS_PER_WORKER</x:f>
        <x:v>0.44066521939086933</x:v>
      </x:c>
      <x:c r="O4142" s="55" t="n">
        <x:f t="shared" ref="O4142:O4205" si="776">I4142*TOMATO_PRICE+J4142*CARROT_PRICE+K4142*MESCLUN_PRICE</x:f>
        <x:v>76164</x:v>
      </x:c>
      <x:c r="P4142" s="55" t="n">
        <x:f t="shared" ref="P4142:P4205" si="777">I4142*TOMATO_FERTILIZER+J4142*CARROT_FERTILIZER+K4142*MESCLUN_FERTILIZER</x:f>
        <x:v>11440</x:v>
      </x:c>
      <x:c r="Q4142" s="55" t="n">
        <x:f t="shared" ref="Q4142:Q4205" si="778">MIN(M4142,FARMER_HOURS)*FARMER_RATE+MAX(M4142-FARMER_HOURS,0)*TEMP_RATE</x:f>
        <x:v>36016.63048477173</x:v>
      </x:c>
      <x:c r="R4142" s="55" t="n">
        <x:f t="shared" ref="R4142:R4205" si="779">O4142-P4142-Q4142-FIXED_COST</x:f>
        <x:v>8707.369515228267</x:v>
      </x:c>
      <x:c r="S4142" s="1" t="str">
        <x:f t="shared" ref="S4142:S4205" si="780">IF(AND(L4142&lt;=TOTAL_BED_CAP,N4142&lt;=TEMP_WORKER_CAP),"YES","NO")</x:f>
        <x:v>YES</x:v>
      </x:c>
      <x:c r="T4142" s="1" t="n">
        <x:f t="shared" ref="T4142:T4205" si="781">IF(S4142="YES",R4142,-1E+99)</x:f>
        <x:v>8707.369515228267</x:v>
      </x:c>
    </x:row>
    <x:row r="4143">
      <x:c r="A4143" s="1"/>
      <x:c r="B4143" s="1"/>
      <x:c r="C4143" s="1"/>
      <x:c r="D4143" s="1"/>
      <x:c r="E4143" s="1"/>
      <x:c r="F4143" s="1"/>
      <x:c r="G4143" s="1"/>
      <x:c r="H4143" s="1"/>
      <x:c r="I4143" s="53">
        <x:f t="shared" si="770"/>
        <x:v>6</x:v>
      </x:c>
      <x:c r="J4143" s="53">
        <x:f t="shared" si="771"/>
        <x:v>6</x:v>
      </x:c>
      <x:c r="K4143" s="53">
        <x:f t="shared" si="772"/>
        <x:v>5</x:v>
      </x:c>
      <x:c r="L4143" s="53">
        <x:f t="shared" si="773"/>
        <x:v>17</x:v>
      </x:c>
      <x:c r="M4143" s="54">
        <x:f t="shared" si="774"/>
        <x:v>1404.8062398440554</x:v>
      </x:c>
      <x:c r="N4143" s="54">
        <x:f t="shared" si="775"/>
        <x:v>0.47555988878059402</x:v>
      </x:c>
      <x:c r="O4143" s="55">
        <x:f t="shared" si="776"/>
        <x:v>78864</x:v>
      </x:c>
      <x:c r="P4143" s="55">
        <x:f t="shared" si="777"/>
        <x:v>12320</x:v>
      </x:c>
      <x:c r="Q4143" s="55">
        <x:f t="shared" si="778"/>
        <x:v>36888.997219514851</x:v>
      </x:c>
      <x:c r="R4143" s="55">
        <x:f t="shared" si="779"/>
        <x:v>9655.0027804851488</x:v>
      </x:c>
      <x:c r="S4143" s="1" t="str">
        <x:f t="shared" si="780"/>
        <x:v>YES</x:v>
      </x:c>
      <x:c r="T4143" s="1">
        <x:f t="shared" si="781"/>
        <x:v>9655.0027804851488</x:v>
      </x:c>
    </x:row>
    <x:row r="4144">
      <x:c r="A4144" s="1"/>
      <x:c r="B4144" s="1"/>
      <x:c r="C4144" s="1"/>
      <x:c r="D4144" s="1"/>
      <x:c r="E4144" s="1"/>
      <x:c r="F4144" s="1"/>
      <x:c r="G4144" s="1"/>
      <x:c r="H4144" s="1"/>
      <x:c r="I4144" s="53">
        <x:f t="shared" si="770"/>
        <x:v>6</x:v>
      </x:c>
      <x:c r="J4144" s="53">
        <x:f t="shared" si="771"/>
        <x:v>6</x:v>
      </x:c>
      <x:c r="K4144" s="53">
        <x:f t="shared" si="772"/>
        <x:v>6</x:v>
      </x:c>
      <x:c r="L4144" s="53">
        <x:f t="shared" si="773"/>
        <x:v>18</x:v>
      </x:c>
      <x:c r="M4144" s="54">
        <x:f t="shared" si="774"/>
        <x:v>1456.2812140256883</x:v>
      </x:c>
      <x:c r="N4144" s="54">
        <x:f t="shared" si="775"/>
        <x:v>0.51130639862895022</x:v>
      </x:c>
      <x:c r="O4144" s="55">
        <x:f t="shared" si="776"/>
        <x:v>81564</x:v>
      </x:c>
      <x:c r="P4144" s="55">
        <x:f t="shared" si="777"/>
        <x:v>13200</x:v>
      </x:c>
      <x:c r="Q4144" s="55">
        <x:f t="shared" si="778"/>
        <x:v>37782.659965723753</x:v>
      </x:c>
      <x:c r="R4144" s="55">
        <x:f t="shared" si="779"/>
        <x:v>10581.340034276247</x:v>
      </x:c>
      <x:c r="S4144" s="1" t="str">
        <x:f t="shared" si="780"/>
        <x:v>YES</x:v>
      </x:c>
      <x:c r="T4144" s="1">
        <x:f t="shared" si="781"/>
        <x:v>10581.340034276247</x:v>
      </x:c>
    </x:row>
    <x:row r="4145">
      <x:c r="A4145" s="1"/>
      <x:c r="B4145" s="1"/>
      <x:c r="C4145" s="1"/>
      <x:c r="D4145" s="1"/>
      <x:c r="E4145" s="1"/>
      <x:c r="F4145" s="1"/>
      <x:c r="G4145" s="1"/>
      <x:c r="H4145" s="1"/>
      <x:c r="I4145" s="53">
        <x:f t="shared" si="770"/>
        <x:v>6</x:v>
      </x:c>
      <x:c r="J4145" s="53">
        <x:f t="shared" si="771"/>
        <x:v>6</x:v>
      </x:c>
      <x:c r="K4145" s="53">
        <x:f t="shared" si="772"/>
        <x:v>7</x:v>
      </x:c>
      <x:c r="L4145" s="53">
        <x:f t="shared" si="773"/>
        <x:v>19</x:v>
      </x:c>
      <x:c r="M4145" s="54">
        <x:f t="shared" si="774"/>
        <x:v>1509.0056534236487</x:v>
      </x:c>
      <x:c r="N4145" s="54">
        <x:f t="shared" si="775"/>
        <x:v>0.54792059265531157</x:v>
      </x:c>
      <x:c r="O4145" s="55">
        <x:f t="shared" si="776"/>
        <x:v>84264</x:v>
      </x:c>
      <x:c r="P4145" s="55">
        <x:f t="shared" si="777"/>
        <x:v>14080</x:v>
      </x:c>
      <x:c r="Q4145" s="55">
        <x:f t="shared" si="778"/>
        <x:v>38698.014816382791</x:v>
      </x:c>
      <x:c r="R4145" s="55">
        <x:f t="shared" si="779"/>
        <x:v>11485.985183617209</x:v>
      </x:c>
      <x:c r="S4145" s="1" t="str">
        <x:f t="shared" si="780"/>
        <x:v>YES</x:v>
      </x:c>
      <x:c r="T4145" s="1">
        <x:f t="shared" si="781"/>
        <x:v>11485.985183617209</x:v>
      </x:c>
    </x:row>
    <x:row r="4146">
      <x:c r="A4146" s="1"/>
      <x:c r="B4146" s="1"/>
      <x:c r="C4146" s="1"/>
      <x:c r="D4146" s="1"/>
      <x:c r="E4146" s="1"/>
      <x:c r="F4146" s="1"/>
      <x:c r="G4146" s="1"/>
      <x:c r="H4146" s="1"/>
      <x:c r="I4146" s="53">
        <x:f t="shared" si="770"/>
        <x:v>6</x:v>
      </x:c>
      <x:c r="J4146" s="53">
        <x:f t="shared" si="771"/>
        <x:v>6</x:v>
      </x:c>
      <x:c r="K4146" s="53">
        <x:f t="shared" si="772"/>
        <x:v>8</x:v>
      </x:c>
      <x:c r="L4146" s="53">
        <x:f t="shared" si="773"/>
        <x:v>20</x:v>
      </x:c>
      <x:c r="M4146" s="54">
        <x:f t="shared" si="774"/>
        <x:v>1563.002751703629</x:v>
      </x:c>
      <x:c r="N4146" s="54">
        <x:f t="shared" si="775"/>
        <x:v>0.58541857757196458</x:v>
      </x:c>
      <x:c r="O4146" s="55">
        <x:f t="shared" si="776"/>
        <x:v>86964</x:v>
      </x:c>
      <x:c r="P4146" s="55">
        <x:f t="shared" si="777"/>
        <x:v>14960</x:v>
      </x:c>
      <x:c r="Q4146" s="55">
        <x:f t="shared" si="778"/>
        <x:v>39635.464439299118</x:v>
      </x:c>
      <x:c r="R4146" s="55">
        <x:f t="shared" si="779"/>
        <x:v>12368.535560700882</x:v>
      </x:c>
      <x:c r="S4146" s="1" t="str">
        <x:f t="shared" si="780"/>
        <x:v>YES</x:v>
      </x:c>
      <x:c r="T4146" s="1">
        <x:f t="shared" si="781"/>
        <x:v>12368.535560700882</x:v>
      </x:c>
    </x:row>
    <x:row r="4147">
      <x:c r="A4147" s="1"/>
      <x:c r="B4147" s="1"/>
      <x:c r="C4147" s="1"/>
      <x:c r="D4147" s="1"/>
      <x:c r="E4147" s="1"/>
      <x:c r="F4147" s="1"/>
      <x:c r="G4147" s="1"/>
      <x:c r="H4147" s="1"/>
      <x:c r="I4147" s="53">
        <x:f t="shared" si="770"/>
        <x:v>6</x:v>
      </x:c>
      <x:c r="J4147" s="53">
        <x:f t="shared" si="771"/>
        <x:v>6</x:v>
      </x:c>
      <x:c r="K4147" s="53">
        <x:f t="shared" si="772"/>
        <x:v>9</x:v>
      </x:c>
      <x:c r="L4147" s="53">
        <x:f t="shared" si="773"/>
        <x:v>21</x:v>
      </x:c>
      <x:c r="M4147" s="54">
        <x:f t="shared" si="774"/>
        <x:v>1618.2960871440234</x:v>
      </x:c>
      <x:c r="N4147" s="54">
        <x:f t="shared" si="775"/>
        <x:v>0.62381672718334957</x:v>
      </x:c>
      <x:c r="O4147" s="55">
        <x:f t="shared" si="776"/>
        <x:v>89664</x:v>
      </x:c>
      <x:c r="P4147" s="55">
        <x:f t="shared" si="777"/>
        <x:v>15840</x:v>
      </x:c>
      <x:c r="Q4147" s="55">
        <x:f t="shared" si="778"/>
        <x:v>40595.418179583736</x:v>
      </x:c>
      <x:c r="R4147" s="55">
        <x:f t="shared" si="779"/>
        <x:v>13228.581820416264</x:v>
      </x:c>
      <x:c r="S4147" s="1" t="str">
        <x:f t="shared" si="780"/>
        <x:v>YES</x:v>
      </x:c>
      <x:c r="T4147" s="1">
        <x:f t="shared" si="781"/>
        <x:v>13228.581820416264</x:v>
      </x:c>
    </x:row>
    <x:row r="4148">
      <x:c r="A4148" s="1"/>
      <x:c r="B4148" s="1"/>
      <x:c r="C4148" s="1"/>
      <x:c r="D4148" s="1"/>
      <x:c r="E4148" s="1"/>
      <x:c r="F4148" s="1"/>
      <x:c r="G4148" s="1"/>
      <x:c r="H4148" s="1"/>
      <x:c r="I4148" s="53">
        <x:f t="shared" si="770"/>
        <x:v>6</x:v>
      </x:c>
      <x:c r="J4148" s="53">
        <x:f t="shared" si="771"/>
        <x:v>6</x:v>
      </x:c>
      <x:c r="K4148" s="53">
        <x:f t="shared" si="772"/>
        <x:v>10</x:v>
      </x:c>
      <x:c r="L4148" s="53">
        <x:f t="shared" si="773"/>
        <x:v>22</x:v>
      </x:c>
      <x:c r="M4148" s="54">
        <x:f t="shared" si="774"/>
        <x:v>1674.9096286272363</x:v>
      </x:c>
      <x:c r="N4148" s="54">
        <x:f t="shared" si="775"/>
        <x:v>0.66313168654669186</x:v>
      </x:c>
      <x:c r="O4148" s="55">
        <x:f t="shared" si="776"/>
        <x:v>92364</x:v>
      </x:c>
      <x:c r="P4148" s="55">
        <x:f t="shared" si="777"/>
        <x:v>16720</x:v>
      </x:c>
      <x:c r="Q4148" s="55">
        <x:f t="shared" si="778"/>
        <x:v>41578.292163667298</x:v>
      </x:c>
      <x:c r="R4148" s="55">
        <x:f t="shared" si="779"/>
        <x:v>14065.707836332702</x:v>
      </x:c>
      <x:c r="S4148" s="1" t="str">
        <x:f t="shared" si="780"/>
        <x:v>YES</x:v>
      </x:c>
      <x:c r="T4148" s="1">
        <x:f t="shared" si="781"/>
        <x:v>14065.707836332702</x:v>
      </x:c>
    </x:row>
    <x:row r="4149">
      <x:c r="A4149" s="1"/>
      <x:c r="B4149" s="1"/>
      <x:c r="C4149" s="1"/>
      <x:c r="D4149" s="1"/>
      <x:c r="E4149" s="1"/>
      <x:c r="F4149" s="1"/>
      <x:c r="G4149" s="1"/>
      <x:c r="H4149" s="1"/>
      <x:c r="I4149" s="53">
        <x:f t="shared" si="770"/>
        <x:v>6</x:v>
      </x:c>
      <x:c r="J4149" s="53">
        <x:f t="shared" si="771"/>
        <x:v>6</x:v>
      </x:c>
      <x:c r="K4149" s="53">
        <x:f t="shared" si="772"/>
        <x:v>11</x:v>
      </x:c>
      <x:c r="L4149" s="53">
        <x:f t="shared" si="773"/>
        <x:v>23</x:v>
      </x:c>
      <x:c r="M4149" s="54">
        <x:f t="shared" si="774"/>
        <x:v>1732.8677417206754</x:v>
      </x:c>
      <x:c r="N4149" s="54">
        <x:f t="shared" si="775"/>
        <x:v>0.70338037619491345</x:v>
      </x:c>
      <x:c r="O4149" s="55">
        <x:f t="shared" si="776"/>
        <x:v>95064</x:v>
      </x:c>
      <x:c r="P4149" s="55">
        <x:f t="shared" si="777"/>
        <x:v>17600</x:v>
      </x:c>
      <x:c r="Q4149" s="55">
        <x:f t="shared" si="778"/>
        <x:v>42584.509404872835</x:v>
      </x:c>
      <x:c r="R4149" s="55">
        <x:f t="shared" si="779"/>
        <x:v>14879.490595127165</x:v>
      </x:c>
      <x:c r="S4149" s="1" t="str">
        <x:f t="shared" si="780"/>
        <x:v>YES</x:v>
      </x:c>
      <x:c r="T4149" s="1">
        <x:f t="shared" si="781"/>
        <x:v>14879.490595127165</x:v>
      </x:c>
    </x:row>
    <x:row r="4150">
      <x:c r="A4150" s="1"/>
      <x:c r="B4150" s="1"/>
      <x:c r="C4150" s="1"/>
      <x:c r="D4150" s="1"/>
      <x:c r="E4150" s="1"/>
      <x:c r="F4150" s="1"/>
      <x:c r="G4150" s="1"/>
      <x:c r="H4150" s="1"/>
      <x:c r="I4150" s="53">
        <x:f t="shared" si="770"/>
        <x:v>6</x:v>
      </x:c>
      <x:c r="J4150" s="53">
        <x:f t="shared" si="771"/>
        <x:v>6</x:v>
      </x:c>
      <x:c r="K4150" s="53">
        <x:f t="shared" si="772"/>
        <x:v>12</x:v>
      </x:c>
      <x:c r="L4150" s="53">
        <x:f t="shared" si="773"/>
        <x:v>24</x:v>
      </x:c>
      <x:c r="M4150" s="54">
        <x:f t="shared" si="774"/>
        <x:v>1792.1951948487399</x:v>
      </x:c>
      <x:c r="N4150" s="54">
        <x:f t="shared" si="775"/>
        <x:v>0.74457999642273609</x:v>
      </x:c>
      <x:c r="O4150" s="55">
        <x:f t="shared" si="776"/>
        <x:v>97764</x:v>
      </x:c>
      <x:c r="P4150" s="55">
        <x:f t="shared" si="777"/>
        <x:v>18480</x:v>
      </x:c>
      <x:c r="Q4150" s="55">
        <x:f t="shared" si="778"/>
        <x:v>43614.499910568396</x:v>
      </x:c>
      <x:c r="R4150" s="55">
        <x:f t="shared" si="779"/>
        <x:v>15669.500089431604</x:v>
      </x:c>
      <x:c r="S4150" s="1" t="str">
        <x:f t="shared" si="780"/>
        <x:v>YES</x:v>
      </x:c>
      <x:c r="T4150" s="1">
        <x:f t="shared" si="781"/>
        <x:v>15669.500089431604</x:v>
      </x:c>
    </x:row>
    <x:row r="4151">
      <x:c r="A4151" s="1"/>
      <x:c r="B4151" s="1"/>
      <x:c r="C4151" s="1"/>
      <x:c r="D4151" s="1"/>
      <x:c r="E4151" s="1"/>
      <x:c r="F4151" s="1"/>
      <x:c r="G4151" s="1"/>
      <x:c r="H4151" s="1"/>
      <x:c r="I4151" s="53">
        <x:f t="shared" si="770"/>
        <x:v>6</x:v>
      </x:c>
      <x:c r="J4151" s="53">
        <x:f t="shared" si="771"/>
        <x:v>6</x:v>
      </x:c>
      <x:c r="K4151" s="53">
        <x:f t="shared" si="772"/>
        <x:v>13</x:v>
      </x:c>
      <x:c r="L4151" s="53">
        <x:f t="shared" si="773"/>
        <x:v>25</x:v>
      </x:c>
      <x:c r="M4151" s="54">
        <x:f t="shared" si="774"/>
        <x:v>1852.917165557124</x:v>
      </x:c>
      <x:c r="N4151" s="54">
        <x:f t="shared" si="775"/>
        <x:v>0.78674803163689166</x:v>
      </x:c>
      <x:c r="O4151" s="55">
        <x:f t="shared" si="776"/>
        <x:v>100464</x:v>
      </x:c>
      <x:c r="P4151" s="55">
        <x:f t="shared" si="777"/>
        <x:v>19360</x:v>
      </x:c>
      <x:c r="Q4151" s="55">
        <x:f t="shared" si="778"/>
        <x:v>44668.700790922288</x:v>
      </x:c>
      <x:c r="R4151" s="55">
        <x:f t="shared" si="779"/>
        <x:v>16435.299209077712</x:v>
      </x:c>
      <x:c r="S4151" s="1" t="str">
        <x:f t="shared" si="780"/>
        <x:v>YES</x:v>
      </x:c>
      <x:c r="T4151" s="1">
        <x:f t="shared" si="781"/>
        <x:v>16435.299209077712</x:v>
      </x:c>
    </x:row>
    <x:row r="4152">
      <x:c r="A4152" s="1"/>
      <x:c r="B4152" s="1"/>
      <x:c r="C4152" s="1"/>
      <x:c r="D4152" s="1"/>
      <x:c r="E4152" s="1"/>
      <x:c r="F4152" s="1"/>
      <x:c r="G4152" s="1"/>
      <x:c r="H4152" s="1"/>
      <x:c r="I4152" s="53">
        <x:f t="shared" si="770"/>
        <x:v>6</x:v>
      </x:c>
      <x:c r="J4152" s="53">
        <x:f t="shared" si="771"/>
        <x:v>6</x:v>
      </x:c>
      <x:c r="K4152" s="53">
        <x:f t="shared" si="772"/>
        <x:v>14</x:v>
      </x:c>
      <x:c r="L4152" s="53">
        <x:f t="shared" si="773"/>
        <x:v>26</x:v>
      </x:c>
      <x:c r="M4152" s="54">
        <x:f t="shared" si="774"/>
        <x:v>1915.0592468707853</x:v>
      </x:c>
      <x:c r="N4152" s="54">
        <x:f t="shared" si="775"/>
        <x:v>0.82990225477137869</x:v>
      </x:c>
      <x:c r="O4152" s="55">
        <x:f t="shared" si="776"/>
        <x:v>103164</x:v>
      </x:c>
      <x:c r="P4152" s="55">
        <x:f t="shared" si="777"/>
        <x:v>20240</x:v>
      </x:c>
      <x:c r="Q4152" s="55">
        <x:f t="shared" si="778"/>
        <x:v>45747.556369284466</x:v>
      </x:c>
      <x:c r="R4152" s="55">
        <x:f t="shared" si="779"/>
        <x:v>17176.443630715534</x:v>
      </x:c>
      <x:c r="S4152" s="1" t="str">
        <x:f t="shared" si="780"/>
        <x:v>YES</x:v>
      </x:c>
      <x:c r="T4152" s="1">
        <x:f t="shared" si="781"/>
        <x:v>17176.443630715534</x:v>
      </x:c>
    </x:row>
    <x:row r="4153">
      <x:c r="A4153" s="1"/>
      <x:c r="B4153" s="1"/>
      <x:c r="C4153" s="1"/>
      <x:c r="D4153" s="1"/>
      <x:c r="E4153" s="1"/>
      <x:c r="F4153" s="1"/>
      <x:c r="G4153" s="1"/>
      <x:c r="H4153" s="1"/>
      <x:c r="I4153" s="53">
        <x:f t="shared" si="770"/>
        <x:v>6</x:v>
      </x:c>
      <x:c r="J4153" s="53">
        <x:f t="shared" si="771"/>
        <x:v>6</x:v>
      </x:c>
      <x:c r="K4153" s="53">
        <x:f t="shared" si="772"/>
        <x:v>15</x:v>
      </x:c>
      <x:c r="L4153" s="53">
        <x:f t="shared" si="773"/>
        <x:v>27</x:v>
      </x:c>
      <x:c r="M4153" s="54">
        <x:f t="shared" si="774"/>
        <x:v>1978.6474537469317</x:v>
      </x:c>
      <x:c r="N4153" s="54">
        <x:f t="shared" si="775"/>
        <x:v>0.87406073176870258</x:v>
      </x:c>
      <x:c r="O4153" s="55">
        <x:f t="shared" si="776"/>
        <x:v>105864</x:v>
      </x:c>
      <x:c r="P4153" s="55">
        <x:f t="shared" si="777"/>
        <x:v>21120</x:v>
      </x:c>
      <x:c r="Q4153" s="55">
        <x:f t="shared" si="778"/>
        <x:v>46851.51829421756</x:v>
      </x:c>
      <x:c r="R4153" s="55">
        <x:f t="shared" si="779"/>
        <x:v>17892.48170578244</x:v>
      </x:c>
      <x:c r="S4153" s="1" t="str">
        <x:f t="shared" si="780"/>
        <x:v>YES</x:v>
      </x:c>
      <x:c r="T4153" s="1">
        <x:f t="shared" si="781"/>
        <x:v>17892.48170578244</x:v>
      </x:c>
    </x:row>
    <x:row r="4154">
      <x:c r="A4154" s="1"/>
      <x:c r="B4154" s="1"/>
      <x:c r="C4154" s="1"/>
      <x:c r="D4154" s="1"/>
      <x:c r="E4154" s="1"/>
      <x:c r="F4154" s="1"/>
      <x:c r="G4154" s="1"/>
      <x:c r="H4154" s="1"/>
      <x:c r="I4154" s="53">
        <x:f t="shared" si="770"/>
        <x:v>6</x:v>
      </x:c>
      <x:c r="J4154" s="53">
        <x:f t="shared" si="771"/>
        <x:v>6</x:v>
      </x:c>
      <x:c r="K4154" s="53">
        <x:f t="shared" si="772"/>
        <x:v>16</x:v>
      </x:c>
      <x:c r="L4154" s="53">
        <x:f t="shared" si="773"/>
        <x:v>28</x:v>
      </x:c>
      <x:c r="M4154" s="54">
        <x:f t="shared" si="774"/>
        <x:v>2043.7082296244207</x:v>
      </x:c>
      <x:c r="N4154" s="54">
        <x:f t="shared" si="775"/>
        <x:v>0.91924182612806993</x:v>
      </x:c>
      <x:c r="O4154" s="55">
        <x:f t="shared" si="776"/>
        <x:v>108564</x:v>
      </x:c>
      <x:c r="P4154" s="55">
        <x:f t="shared" si="777"/>
        <x:v>22000</x:v>
      </x:c>
      <x:c r="Q4154" s="55">
        <x:f t="shared" si="778"/>
        <x:v>47981.045653201749</x:v>
      </x:c>
      <x:c r="R4154" s="55">
        <x:f t="shared" si="779"/>
        <x:v>18582.954346798251</x:v>
      </x:c>
      <x:c r="S4154" s="1" t="str">
        <x:f t="shared" si="780"/>
        <x:v>YES</x:v>
      </x:c>
      <x:c r="T4154" s="1">
        <x:f t="shared" si="781"/>
        <x:v>18582.954346798251</x:v>
      </x:c>
    </x:row>
    <x:row r="4155">
      <x:c r="A4155" s="1"/>
      <x:c r="B4155" s="1"/>
      <x:c r="C4155" s="1"/>
      <x:c r="D4155" s="1"/>
      <x:c r="E4155" s="1"/>
      <x:c r="F4155" s="1"/>
      <x:c r="G4155" s="1"/>
      <x:c r="H4155" s="1"/>
      <x:c r="I4155" s="53">
        <x:f t="shared" si="770"/>
        <x:v>6</x:v>
      </x:c>
      <x:c r="J4155" s="53">
        <x:f t="shared" si="771"/>
        <x:v>6</x:v>
      </x:c>
      <x:c r="K4155" s="53">
        <x:f t="shared" si="772"/>
        <x:v>17</x:v>
      </x:c>
      <x:c r="L4155" s="53">
        <x:f t="shared" si="773"/>
        <x:v>29</x:v>
      </x:c>
      <x:c r="M4155" s="54">
        <x:f t="shared" si="774"/>
        <x:v>2110.2684530709612</x:v>
      </x:c>
      <x:c r="N4155" s="54">
        <x:f t="shared" si="775"/>
        <x:v>0.96546420352150086</x:v>
      </x:c>
      <x:c r="O4155" s="55">
        <x:f t="shared" si="776"/>
        <x:v>111264</x:v>
      </x:c>
      <x:c r="P4155" s="55">
        <x:f t="shared" si="777"/>
        <x:v>22880</x:v>
      </x:c>
      <x:c r="Q4155" s="55">
        <x:f t="shared" si="778"/>
        <x:v>49136.605088037519</x:v>
      </x:c>
      <x:c r="R4155" s="55">
        <x:f t="shared" si="779"/>
        <x:v>19247.394911962481</x:v>
      </x:c>
      <x:c r="S4155" s="1" t="str">
        <x:f t="shared" si="780"/>
        <x:v>YES</x:v>
      </x:c>
      <x:c r="T4155" s="1">
        <x:f t="shared" si="781"/>
        <x:v>19247.394911962481</x:v>
      </x:c>
    </x:row>
    <x:row r="4156">
      <x:c r="A4156" s="1"/>
      <x:c r="B4156" s="1"/>
      <x:c r="C4156" s="1"/>
      <x:c r="D4156" s="1"/>
      <x:c r="E4156" s="1"/>
      <x:c r="F4156" s="1"/>
      <x:c r="G4156" s="1"/>
      <x:c r="H4156" s="1"/>
      <x:c r="I4156" s="53">
        <x:f t="shared" si="770"/>
        <x:v>6</x:v>
      </x:c>
      <x:c r="J4156" s="53">
        <x:f t="shared" si="771"/>
        <x:v>6</x:v>
      </x:c>
      <x:c r="K4156" s="53">
        <x:f t="shared" si="772"/>
        <x:v>18</x:v>
      </x:c>
      <x:c r="L4156" s="53">
        <x:f t="shared" si="773"/>
        <x:v>30</x:v>
      </x:c>
      <x:c r="M4156" s="54">
        <x:f t="shared" si="774"/>
        <x:v>2178.3554445295485</x:v>
      </x:c>
      <x:c r="N4156" s="54">
        <x:f t="shared" si="775"/>
        <x:v>1.0127468364788532</x:v>
      </x:c>
      <x:c r="O4156" s="55">
        <x:f t="shared" si="776"/>
        <x:v>113964</x:v>
      </x:c>
      <x:c r="P4156" s="55">
        <x:f t="shared" si="777"/>
        <x:v>23760</x:v>
      </x:c>
      <x:c r="Q4156" s="55">
        <x:f t="shared" si="778"/>
        <x:v>50318.670911971327</x:v>
      </x:c>
      <x:c r="R4156" s="55">
        <x:f t="shared" si="779"/>
        <x:v>19885.329088028673</x:v>
      </x:c>
      <x:c r="S4156" s="1" t="str">
        <x:f t="shared" si="780"/>
        <x:v>YES</x:v>
      </x:c>
      <x:c r="T4156" s="1">
        <x:f t="shared" si="781"/>
        <x:v>19885.329088028673</x:v>
      </x:c>
    </x:row>
    <x:row r="4157">
      <x:c r="A4157" s="1"/>
      <x:c r="B4157" s="1"/>
      <x:c r="C4157" s="1"/>
      <x:c r="D4157" s="1"/>
      <x:c r="E4157" s="1"/>
      <x:c r="F4157" s="1"/>
      <x:c r="G4157" s="1"/>
      <x:c r="H4157" s="1"/>
      <x:c r="I4157" s="53">
        <x:f t="shared" si="770"/>
        <x:v>6</x:v>
      </x:c>
      <x:c r="J4157" s="53">
        <x:f t="shared" si="771"/>
        <x:v>6</x:v>
      </x:c>
      <x:c r="K4157" s="53">
        <x:f t="shared" si="772"/>
        <x:v>19</x:v>
      </x:c>
      <x:c r="L4157" s="53">
        <x:f t="shared" si="773"/>
        <x:v>31</x:v>
      </x:c>
      <x:c r="M4157" s="54">
        <x:f t="shared" si="774"/>
        <x:v>2247.9969731655701</x:v>
      </x:c>
      <x:c r="N4157" s="54">
        <x:f t="shared" si="775"/>
        <x:v>1.0611090091427571</x:v>
      </x:c>
      <x:c r="O4157" s="55">
        <x:f t="shared" si="776"/>
        <x:v>116664</x:v>
      </x:c>
      <x:c r="P4157" s="55">
        <x:f t="shared" si="777"/>
        <x:v>24640</x:v>
      </x:c>
      <x:c r="Q4157" s="55">
        <x:f t="shared" si="778"/>
        <x:v>51527.725228568925</x:v>
      </x:c>
      <x:c r="R4157" s="55">
        <x:f t="shared" si="779"/>
        <x:v>20496.274771431075</x:v>
      </x:c>
      <x:c r="S4157" s="1" t="str">
        <x:f t="shared" si="780"/>
        <x:v>YES</x:v>
      </x:c>
      <x:c r="T4157" s="1">
        <x:f t="shared" si="781"/>
        <x:v>20496.274771431075</x:v>
      </x:c>
    </x:row>
    <x:row r="4158">
      <x:c r="A4158" s="1"/>
      <x:c r="B4158" s="1"/>
      <x:c r="C4158" s="1"/>
      <x:c r="D4158" s="1"/>
      <x:c r="E4158" s="1"/>
      <x:c r="F4158" s="1"/>
      <x:c r="G4158" s="1"/>
      <x:c r="H4158" s="1"/>
      <x:c r="I4158" s="53">
        <x:f t="shared" si="770"/>
        <x:v>6</x:v>
      </x:c>
      <x:c r="J4158" s="53">
        <x:f t="shared" si="771"/>
        <x:v>6</x:v>
      </x:c>
      <x:c r="K4158" s="53">
        <x:f t="shared" si="772"/>
        <x:v>20</x:v>
      </x:c>
      <x:c r="L4158" s="53">
        <x:f t="shared" si="773"/>
        <x:v>32</x:v>
      </x:c>
      <x:c r="M4158" s="54">
        <x:f t="shared" si="774"/>
        <x:v>2319.2212638160472</x:v>
      </x:c>
      <x:c r="N4158" s="54">
        <x:f t="shared" si="775"/>
        <x:v>1.1105703220944771</x:v>
      </x:c>
      <x:c r="O4158" s="55">
        <x:f t="shared" si="776"/>
        <x:v>119364</x:v>
      </x:c>
      <x:c r="P4158" s="55">
        <x:f t="shared" si="777"/>
        <x:v>25520</x:v>
      </x:c>
      <x:c r="Q4158" s="55">
        <x:f t="shared" si="778"/>
        <x:v>52764.258052361925</x:v>
      </x:c>
      <x:c r="R4158" s="55">
        <x:f t="shared" si="779"/>
        <x:v>21079.741947638075</x:v>
      </x:c>
      <x:c r="S4158" s="1" t="str">
        <x:f t="shared" si="780"/>
        <x:v>YES</x:v>
      </x:c>
      <x:c r="T4158" s="1">
        <x:f t="shared" si="781"/>
        <x:v>21079.741947638075</x:v>
      </x:c>
    </x:row>
    <x:row r="4159">
      <x:c r="A4159" s="1"/>
      <x:c r="B4159" s="1"/>
      <x:c r="C4159" s="1"/>
      <x:c r="D4159" s="1"/>
      <x:c r="E4159" s="1"/>
      <x:c r="F4159" s="1"/>
      <x:c r="G4159" s="1"/>
      <x:c r="H4159" s="1"/>
      <x:c r="I4159" s="53">
        <x:f t="shared" si="770"/>
        <x:v>6</x:v>
      </x:c>
      <x:c r="J4159" s="53">
        <x:f t="shared" si="771"/>
        <x:v>6</x:v>
      </x:c>
      <x:c r="K4159" s="53">
        <x:f t="shared" si="772"/>
        <x:v>21</x:v>
      </x:c>
      <x:c r="L4159" s="53">
        <x:f t="shared" si="773"/>
        <x:v>33</x:v>
      </x:c>
      <x:c r="M4159" s="54">
        <x:f t="shared" si="774"/>
        <x:v>2392.0570040424909</x:v>
      </x:c>
      <x:c r="N4159" s="54">
        <x:f t="shared" si="775"/>
        <x:v>1.1611506972517298</x:v>
      </x:c>
      <x:c r="O4159" s="55">
        <x:f t="shared" si="776"/>
        <x:v>122064</x:v>
      </x:c>
      <x:c r="P4159" s="55">
        <x:f t="shared" si="777"/>
        <x:v>26400</x:v>
      </x:c>
      <x:c r="Q4159" s="55">
        <x:f t="shared" si="778"/>
        <x:v>54028.767431293243</x:v>
      </x:c>
      <x:c r="R4159" s="55">
        <x:f t="shared" si="779"/>
        <x:v>21635.232568706757</x:v>
      </x:c>
      <x:c r="S4159" s="1" t="str">
        <x:f t="shared" si="780"/>
        <x:v>YES</x:v>
      </x:c>
      <x:c r="T4159" s="1">
        <x:f t="shared" si="781"/>
        <x:v>21635.232568706757</x:v>
      </x:c>
    </x:row>
    <x:row r="4160">
      <x:c r="A4160" s="1"/>
      <x:c r="B4160" s="1"/>
      <x:c r="C4160" s="1"/>
      <x:c r="D4160" s="1"/>
      <x:c r="E4160" s="1"/>
      <x:c r="F4160" s="1"/>
      <x:c r="G4160" s="1"/>
      <x:c r="H4160" s="1"/>
      <x:c r="I4160" s="53">
        <x:f t="shared" si="770"/>
        <x:v>6</x:v>
      </x:c>
      <x:c r="J4160" s="53">
        <x:f t="shared" si="771"/>
        <x:v>6</x:v>
      </x:c>
      <x:c r="K4160" s="53">
        <x:f t="shared" si="772"/>
        <x:v>22</x:v>
      </x:c>
      <x:c r="L4160" s="53">
        <x:f t="shared" si="773"/>
        <x:v>34</x:v>
      </x:c>
      <x:c r="M4160" s="54">
        <x:f t="shared" si="774"/>
        <x:v>2466.5333512888874</x:v>
      </x:c>
      <x:c r="N4160" s="54">
        <x:f t="shared" si="775"/>
        <x:v>1.2128703828395051</x:v>
      </x:c>
      <x:c r="O4160" s="55">
        <x:f t="shared" si="776"/>
        <x:v>124764</x:v>
      </x:c>
      <x:c r="P4160" s="55">
        <x:f t="shared" si="777"/>
        <x:v>27280</x:v>
      </x:c>
      <x:c r="Q4160" s="55">
        <x:f t="shared" si="778"/>
        <x:v>55321.759570987626</x:v>
      </x:c>
      <x:c r="R4160" s="55">
        <x:f t="shared" si="779"/>
        <x:v>22162.240429012374</x:v>
      </x:c>
      <x:c r="S4160" s="1" t="str">
        <x:f t="shared" si="780"/>
        <x:v>YES</x:v>
      </x:c>
      <x:c r="T4160" s="1">
        <x:f t="shared" si="781"/>
        <x:v>22162.240429012374</x:v>
      </x:c>
    </x:row>
    <x:row r="4161">
      <x:c r="A4161" s="1"/>
      <x:c r="B4161" s="1"/>
      <x:c r="C4161" s="1"/>
      <x:c r="D4161" s="1"/>
      <x:c r="E4161" s="1"/>
      <x:c r="F4161" s="1"/>
      <x:c r="G4161" s="1"/>
      <x:c r="H4161" s="1"/>
      <x:c r="I4161" s="53">
        <x:f t="shared" si="770"/>
        <x:v>6</x:v>
      </x:c>
      <x:c r="J4161" s="53">
        <x:f t="shared" si="771"/>
        <x:v>6</x:v>
      </x:c>
      <x:c r="K4161" s="53">
        <x:f t="shared" si="772"/>
        <x:v>23</x:v>
      </x:c>
      <x:c r="L4161" s="53">
        <x:f t="shared" si="773"/>
        <x:v>35</x:v>
      </x:c>
      <x:c r="M4161" s="54">
        <x:f t="shared" si="774"/>
        <x:v>2542.6799401463236</x:v>
      </x:c>
      <x:c r="N4161" s="54">
        <x:f t="shared" si="775"/>
        <x:v>1.265749958434947</x:v>
      </x:c>
      <x:c r="O4161" s="55">
        <x:f t="shared" si="776"/>
        <x:v>127464</x:v>
      </x:c>
      <x:c r="P4161" s="55">
        <x:f t="shared" si="777"/>
        <x:v>28160</x:v>
      </x:c>
      <x:c r="Q4161" s="55">
        <x:f t="shared" si="778"/>
        <x:v>56643.748960873672</x:v>
      </x:c>
      <x:c r="R4161" s="55">
        <x:f t="shared" si="779"/>
        <x:v>22660.251039126328</x:v>
      </x:c>
      <x:c r="S4161" s="1" t="str">
        <x:f t="shared" si="780"/>
        <x:v>YES</x:v>
      </x:c>
      <x:c r="T4161" s="1">
        <x:f t="shared" si="781"/>
        <x:v>22660.251039126328</x:v>
      </x:c>
    </x:row>
    <x:row r="4162">
      <x:c r="A4162" s="1"/>
      <x:c r="B4162" s="1"/>
      <x:c r="C4162" s="1"/>
      <x:c r="D4162" s="1"/>
      <x:c r="E4162" s="1"/>
      <x:c r="F4162" s="1"/>
      <x:c r="G4162" s="1"/>
      <x:c r="H4162" s="1"/>
      <x:c r="I4162" s="53">
        <x:f t="shared" si="770"/>
        <x:v>6</x:v>
      </x:c>
      <x:c r="J4162" s="53">
        <x:f t="shared" si="771"/>
        <x:v>6</x:v>
      </x:c>
      <x:c r="K4162" s="53">
        <x:f t="shared" si="772"/>
        <x:v>24</x:v>
      </x:c>
      <x:c r="L4162" s="53">
        <x:f t="shared" si="773"/>
        <x:v>36</x:v>
      </x:c>
      <x:c r="M4162" s="54">
        <x:f t="shared" si="774"/>
        <x:v>2620.5268897258193</x:v>
      </x:c>
      <x:c r="N4162" s="54">
        <x:f t="shared" si="775"/>
        <x:v>1.3198103400873744</x:v>
      </x:c>
      <x:c r="O4162" s="55">
        <x:f t="shared" si="776"/>
        <x:v>130164</x:v>
      </x:c>
      <x:c r="P4162" s="55">
        <x:f t="shared" si="777"/>
        <x:v>29040</x:v>
      </x:c>
      <x:c r="Q4162" s="55">
        <x:f t="shared" si="778"/>
        <x:v>57995.258502184362</x:v>
      </x:c>
      <x:c r="R4162" s="55">
        <x:f t="shared" si="779"/>
        <x:v>23128.741497815638</x:v>
      </x:c>
      <x:c r="S4162" s="1" t="str">
        <x:f t="shared" si="780"/>
        <x:v>YES</x:v>
      </x:c>
      <x:c r="T4162" s="1">
        <x:f t="shared" si="781"/>
        <x:v>23128.741497815638</x:v>
      </x:c>
    </x:row>
    <x:row r="4163">
      <x:c r="A4163" s="1"/>
      <x:c r="B4163" s="1"/>
      <x:c r="C4163" s="1"/>
      <x:c r="D4163" s="1"/>
      <x:c r="E4163" s="1"/>
      <x:c r="F4163" s="1"/>
      <x:c r="G4163" s="1"/>
      <x:c r="H4163" s="1"/>
      <x:c r="I4163" s="53">
        <x:f t="shared" si="770"/>
        <x:v>6</x:v>
      </x:c>
      <x:c r="J4163" s="53">
        <x:f t="shared" si="771"/>
        <x:v>6</x:v>
      </x:c>
      <x:c r="K4163" s="53">
        <x:f t="shared" si="772"/>
        <x:v>25</x:v>
      </x:c>
      <x:c r="L4163" s="53">
        <x:f t="shared" si="773"/>
        <x:v>37</x:v>
      </x:c>
      <x:c r="M4163" s="54">
        <x:f t="shared" si="774"/>
        <x:v>2700.1048111409173</x:v>
      </x:c>
      <x:c r="N4163" s="54">
        <x:f t="shared" si="775"/>
        <x:v>1.3750727855145259</x:v>
      </x:c>
      <x:c r="O4163" s="55">
        <x:f t="shared" si="776"/>
        <x:v>132864</x:v>
      </x:c>
      <x:c r="P4163" s="55">
        <x:f t="shared" si="777"/>
        <x:v>29920</x:v>
      </x:c>
      <x:c r="Q4163" s="55">
        <x:f t="shared" si="778"/>
        <x:v>59376.819637863147</x:v>
      </x:c>
      <x:c r="R4163" s="55">
        <x:f t="shared" si="779"/>
        <x:v>23567.180362136853</x:v>
      </x:c>
      <x:c r="S4163" s="1" t="str">
        <x:f t="shared" si="780"/>
        <x:v>YES</x:v>
      </x:c>
      <x:c r="T4163" s="1">
        <x:f t="shared" si="781"/>
        <x:v>23567.180362136853</x:v>
      </x:c>
    </x:row>
    <x:row r="4164">
      <x:c r="A4164" s="1"/>
      <x:c r="B4164" s="1"/>
      <x:c r="C4164" s="1"/>
      <x:c r="D4164" s="1"/>
      <x:c r="E4164" s="1"/>
      <x:c r="F4164" s="1"/>
      <x:c r="G4164" s="1"/>
      <x:c r="H4164" s="1"/>
      <x:c r="I4164" s="53">
        <x:f t="shared" si="770"/>
        <x:v>6</x:v>
      </x:c>
      <x:c r="J4164" s="53">
        <x:f t="shared" si="771"/>
        <x:v>6</x:v>
      </x:c>
      <x:c r="K4164" s="53">
        <x:f t="shared" si="772"/>
        <x:v>26</x:v>
      </x:c>
      <x:c r="L4164" s="53">
        <x:f t="shared" si="773"/>
        <x:v>38</x:v>
      </x:c>
      <x:c r="M4164" s="54">
        <x:f t="shared" si="774"/>
        <x:v>2781.444815101635</x:v>
      </x:c>
      <x:c r="N4164" s="54">
        <x:f t="shared" si="775"/>
        <x:v>1.4315588993761355</x:v>
      </x:c>
      <x:c r="O4164" s="55">
        <x:f t="shared" si="776"/>
        <x:v>135564</x:v>
      </x:c>
      <x:c r="P4164" s="55">
        <x:f t="shared" si="777"/>
        <x:v>30800</x:v>
      </x:c>
      <x:c r="Q4164" s="55">
        <x:f t="shared" si="778"/>
        <x:v>60788.972484403384</x:v>
      </x:c>
      <x:c r="R4164" s="55">
        <x:f t="shared" si="779"/>
        <x:v>23975.027515596616</x:v>
      </x:c>
      <x:c r="S4164" s="1" t="str">
        <x:f t="shared" si="780"/>
        <x:v>YES</x:v>
      </x:c>
      <x:c r="T4164" s="1">
        <x:f t="shared" si="781"/>
        <x:v>23975.027515596616</x:v>
      </x:c>
    </x:row>
    <x:row r="4165">
      <x:c r="A4165" s="1"/>
      <x:c r="B4165" s="1"/>
      <x:c r="C4165" s="1"/>
      <x:c r="D4165" s="1"/>
      <x:c r="E4165" s="1"/>
      <x:c r="F4165" s="1"/>
      <x:c r="G4165" s="1"/>
      <x:c r="H4165" s="1"/>
      <x:c r="I4165" s="53">
        <x:f t="shared" si="770"/>
        <x:v>6</x:v>
      </x:c>
      <x:c r="J4165" s="53">
        <x:f t="shared" si="771"/>
        <x:v>6</x:v>
      </x:c>
      <x:c r="K4165" s="53">
        <x:f t="shared" si="772"/>
        <x:v>27</x:v>
      </x:c>
      <x:c r="L4165" s="53">
        <x:f t="shared" si="773"/>
        <x:v>39</x:v>
      </x:c>
      <x:c r="M4165" s="54">
        <x:f t="shared" si="774"/>
        <x:v>2864.5785196213915</x:v>
      </x:c>
      <x:c r="N4165" s="54">
        <x:f t="shared" si="775"/>
        <x:v>1.4892906386259663</x:v>
      </x:c>
      <x:c r="O4165" s="55">
        <x:f t="shared" si="776"/>
        <x:v>138264</x:v>
      </x:c>
      <x:c r="P4165" s="55">
        <x:f t="shared" si="777"/>
        <x:v>31680</x:v>
      </x:c>
      <x:c r="Q4165" s="55">
        <x:f t="shared" si="778"/>
        <x:v>62232.26596564916</x:v>
      </x:c>
      <x:c r="R4165" s="55">
        <x:f t="shared" si="779"/>
        <x:v>24351.73403435084</x:v>
      </x:c>
      <x:c r="S4165" s="1" t="str">
        <x:f t="shared" si="780"/>
        <x:v>YES</x:v>
      </x:c>
      <x:c r="T4165" s="1">
        <x:f t="shared" si="781"/>
        <x:v>24351.73403435084</x:v>
      </x:c>
    </x:row>
    <x:row r="4166">
      <x:c r="A4166" s="1"/>
      <x:c r="B4166" s="1"/>
      <x:c r="C4166" s="1"/>
      <x:c r="D4166" s="1"/>
      <x:c r="E4166" s="1"/>
      <x:c r="F4166" s="1"/>
      <x:c r="G4166" s="1"/>
      <x:c r="H4166" s="1"/>
      <x:c r="I4166" s="53">
        <x:f t="shared" si="770"/>
        <x:v>6</x:v>
      </x:c>
      <x:c r="J4166" s="53">
        <x:f t="shared" si="771"/>
        <x:v>6</x:v>
      </x:c>
      <x:c r="K4166" s="53">
        <x:f t="shared" si="772"/>
        <x:v>28</x:v>
      </x:c>
      <x:c r="L4166" s="53">
        <x:f t="shared" si="773"/>
        <x:v>40</x:v>
      </x:c>
      <x:c r="M4166" s="54">
        <x:f t="shared" si="774"/>
        <x:v>2949.5380578385452</x:v>
      </x:c>
      <x:c r="N4166" s="54">
        <x:f t="shared" si="775"/>
        <x:v>1.5482903179434342</x:v>
      </x:c>
      <x:c r="O4166" s="55">
        <x:f t="shared" si="776"/>
        <x:v>140964</x:v>
      </x:c>
      <x:c r="P4166" s="55">
        <x:f t="shared" si="777"/>
        <x:v>32560</x:v>
      </x:c>
      <x:c r="Q4166" s="55">
        <x:f t="shared" si="778"/>
        <x:v>63707.257948585851</x:v>
      </x:c>
      <x:c r="R4166" s="55">
        <x:f t="shared" si="779"/>
        <x:v>24696.742051414149</x:v>
      </x:c>
      <x:c r="S4166" s="1" t="str">
        <x:f t="shared" si="780"/>
        <x:v>YES</x:v>
      </x:c>
      <x:c r="T4166" s="1">
        <x:f t="shared" si="781"/>
        <x:v>24696.742051414149</x:v>
      </x:c>
    </x:row>
    <x:row r="4167">
      <x:c r="A4167" s="1"/>
      <x:c r="B4167" s="1"/>
      <x:c r="C4167" s="1"/>
      <x:c r="D4167" s="1"/>
      <x:c r="E4167" s="1"/>
      <x:c r="F4167" s="1"/>
      <x:c r="G4167" s="1"/>
      <x:c r="H4167" s="1"/>
      <x:c r="I4167" s="53">
        <x:f t="shared" si="770"/>
        <x:v>6</x:v>
      </x:c>
      <x:c r="J4167" s="53">
        <x:f t="shared" si="771"/>
        <x:v>6</x:v>
      </x:c>
      <x:c r="K4167" s="53">
        <x:f t="shared" si="772"/>
        <x:v>29</x:v>
      </x:c>
      <x:c r="L4167" s="53">
        <x:f t="shared" si="773"/>
        <x:v>41</x:v>
      </x:c>
      <x:c r="M4167" s="54">
        <x:f t="shared" si="774"/>
        <x:v>3036.3560859541985</x:v>
      </x:c>
      <x:c r="N4167" s="54">
        <x:f t="shared" si="775"/>
        <x:v>1.6085806152459712</x:v>
      </x:c>
      <x:c r="O4167" s="55">
        <x:f t="shared" si="776"/>
        <x:v>143664</x:v>
      </x:c>
      <x:c r="P4167" s="55">
        <x:f t="shared" si="777"/>
        <x:v>33440</x:v>
      </x:c>
      <x:c r="Q4167" s="55">
        <x:f t="shared" si="778"/>
        <x:v>65214.515381149278</x:v>
      </x:c>
      <x:c r="R4167" s="55">
        <x:f t="shared" si="779"/>
        <x:v>25009.484618850722</x:v>
      </x:c>
      <x:c r="S4167" s="1" t="str">
        <x:f t="shared" si="780"/>
        <x:v>YES</x:v>
      </x:c>
      <x:c r="T4167" s="1">
        <x:f t="shared" si="781"/>
        <x:v>25009.484618850722</x:v>
      </x:c>
    </x:row>
    <x:row r="4168">
      <x:c r="A4168" s="1"/>
      <x:c r="B4168" s="1"/>
      <x:c r="C4168" s="1"/>
      <x:c r="D4168" s="1"/>
      <x:c r="E4168" s="1"/>
      <x:c r="F4168" s="1"/>
      <x:c r="G4168" s="1"/>
      <x:c r="H4168" s="1"/>
      <x:c r="I4168" s="53">
        <x:f t="shared" si="770"/>
        <x:v>6</x:v>
      </x:c>
      <x:c r="J4168" s="53">
        <x:f t="shared" si="771"/>
        <x:v>6</x:v>
      </x:c>
      <x:c r="K4168" s="53">
        <x:f t="shared" si="772"/>
        <x:v>30</x:v>
      </x:c>
      <x:c r="L4168" s="53">
        <x:f t="shared" si="773"/>
        <x:v>42</x:v>
      </x:c>
      <x:c r="M4168" s="54">
        <x:f t="shared" si="774"/>
        <x:v>3125.0657912879697</x:v>
      </x:c>
      <x:c r="N4168" s="54">
        <x:f t="shared" si="775"/>
        <x:v>1.6701845772833122</x:v>
      </x:c>
      <x:c r="O4168" s="55">
        <x:f t="shared" si="776"/>
        <x:v>146364</x:v>
      </x:c>
      <x:c r="P4168" s="55">
        <x:f t="shared" si="777"/>
        <x:v>34320</x:v>
      </x:c>
      <x:c r="Q4168" s="55">
        <x:f t="shared" si="778"/>
        <x:v>66754.614432082803</x:v>
      </x:c>
      <x:c r="R4168" s="55">
        <x:f t="shared" si="779"/>
        <x:v>25289.385567917197</x:v>
      </x:c>
      <x:c r="S4168" s="1" t="str">
        <x:f t="shared" si="780"/>
        <x:v>YES</x:v>
      </x:c>
      <x:c r="T4168" s="1">
        <x:f t="shared" si="781"/>
        <x:v>25289.385567917197</x:v>
      </x:c>
    </x:row>
    <x:row r="4169">
      <x:c r="A4169" s="1"/>
      <x:c r="B4169" s="1"/>
      <x:c r="C4169" s="1"/>
      <x:c r="D4169" s="1"/>
      <x:c r="E4169" s="1"/>
      <x:c r="F4169" s="1"/>
      <x:c r="G4169" s="1"/>
      <x:c r="H4169" s="1"/>
      <x:c r="I4169" s="53">
        <x:f t="shared" si="770"/>
        <x:v>6</x:v>
      </x:c>
      <x:c r="J4169" s="53">
        <x:f t="shared" si="771"/>
        <x:v>7</x:v>
      </x:c>
      <x:c r="K4169" s="53">
        <x:f t="shared" si="772"/>
        <x:v>0</x:v>
      </x:c>
      <x:c r="L4169" s="53">
        <x:f t="shared" si="773"/>
        <x:v>13</x:v>
      </x:c>
      <x:c r="M4169" s="54">
        <x:f t="shared" si="774"/>
        <x:v>1206.266948270325</x:v>
      </x:c>
      <x:c r="N4169" s="54">
        <x:f t="shared" si="775"/>
        <x:v>0.33768538074328125</x:v>
      </x:c>
      <x:c r="O4169" s="55">
        <x:f t="shared" si="776"/>
        <x:v>67458</x:v>
      </x:c>
      <x:c r="P4169" s="55">
        <x:f t="shared" si="777"/>
        <x:v>8360</x:v>
      </x:c>
      <x:c r="Q4169" s="55">
        <x:f t="shared" si="778"/>
        <x:v>33442.134518582032</x:v>
      </x:c>
      <x:c r="R4169" s="55">
        <x:f t="shared" si="779"/>
        <x:v>5655.8654814179681</x:v>
      </x:c>
      <x:c r="S4169" s="1" t="str">
        <x:f t="shared" si="780"/>
        <x:v>YES</x:v>
      </x:c>
      <x:c r="T4169" s="1">
        <x:f t="shared" si="781"/>
        <x:v>5655.8654814179681</x:v>
      </x:c>
    </x:row>
    <x:row r="4170">
      <x:c r="A4170" s="1"/>
      <x:c r="B4170" s="1"/>
      <x:c r="C4170" s="1"/>
      <x:c r="D4170" s="1"/>
      <x:c r="E4170" s="1"/>
      <x:c r="F4170" s="1"/>
      <x:c r="G4170" s="1"/>
      <x:c r="H4170" s="1"/>
      <x:c r="I4170" s="53">
        <x:f t="shared" si="770"/>
        <x:v>6</x:v>
      </x:c>
      <x:c r="J4170" s="53">
        <x:f t="shared" si="771"/>
        <x:v>7</x:v>
      </x:c>
      <x:c r="K4170" s="53">
        <x:f t="shared" si="772"/>
        <x:v>1</x:v>
      </x:c>
      <x:c r="L4170" s="53">
        <x:f t="shared" si="773"/>
        <x:v>14</x:v>
      </x:c>
      <x:c r="M4170" s="54">
        <x:f t="shared" si="774"/>
        <x:v>1251.829448270325</x:v>
      </x:c>
      <x:c r="N4170" s="54">
        <x:f t="shared" si="775"/>
        <x:v>0.36932600574328123</x:v>
      </x:c>
      <x:c r="O4170" s="55">
        <x:f t="shared" si="776"/>
        <x:v>70158</x:v>
      </x:c>
      <x:c r="P4170" s="55">
        <x:f t="shared" si="777"/>
        <x:v>9240</x:v>
      </x:c>
      <x:c r="Q4170" s="55">
        <x:f t="shared" si="778"/>
        <x:v>34233.150143582032</x:v>
      </x:c>
      <x:c r="R4170" s="55">
        <x:f t="shared" si="779"/>
        <x:v>6684.8498564179681</x:v>
      </x:c>
      <x:c r="S4170" s="1" t="str">
        <x:f t="shared" si="780"/>
        <x:v>YES</x:v>
      </x:c>
      <x:c r="T4170" s="1">
        <x:f t="shared" si="781"/>
        <x:v>6684.8498564179681</x:v>
      </x:c>
    </x:row>
    <x:row r="4171">
      <x:c r="A4171" s="1"/>
      <x:c r="B4171" s="1"/>
      <x:c r="C4171" s="1"/>
      <x:c r="D4171" s="1"/>
      <x:c r="E4171" s="1"/>
      <x:c r="F4171" s="1"/>
      <x:c r="G4171" s="1"/>
      <x:c r="H4171" s="1"/>
      <x:c r="I4171" s="53">
        <x:f t="shared" si="770"/>
        <x:v>6</x:v>
      </x:c>
      <x:c r="J4171" s="53">
        <x:f t="shared" si="771"/>
        <x:v>7</x:v>
      </x:c>
      <x:c r="K4171" s="53">
        <x:f t="shared" si="772"/>
        <x:v>2</x:v>
      </x:c>
      <x:c r="L4171" s="53">
        <x:f t="shared" si="773"/>
        <x:v>15</x:v>
      </x:c>
      <x:c r="M4171" s="54">
        <x:f t="shared" si="774"/>
        <x:v>1298.5310107703249</x:v>
      </x:c>
      <x:c r="N4171" s="54">
        <x:f t="shared" si="775"/>
        <x:v>0.40175764636828115</x:v>
      </x:c>
      <x:c r="O4171" s="55">
        <x:f t="shared" si="776"/>
        <x:v>72858</x:v>
      </x:c>
      <x:c r="P4171" s="55">
        <x:f t="shared" si="777"/>
        <x:v>10120</x:v>
      </x:c>
      <x:c r="Q4171" s="55">
        <x:f t="shared" si="778"/>
        <x:v>35043.941159207025</x:v>
      </x:c>
      <x:c r="R4171" s="55">
        <x:f t="shared" si="779"/>
        <x:v>7694.0588407929754</x:v>
      </x:c>
      <x:c r="S4171" s="1" t="str">
        <x:f t="shared" si="780"/>
        <x:v>YES</x:v>
      </x:c>
      <x:c r="T4171" s="1">
        <x:f t="shared" si="781"/>
        <x:v>7694.0588407929754</x:v>
      </x:c>
    </x:row>
    <x:row r="4172">
      <x:c r="A4172" s="1"/>
      <x:c r="B4172" s="1"/>
      <x:c r="C4172" s="1"/>
      <x:c r="D4172" s="1"/>
      <x:c r="E4172" s="1"/>
      <x:c r="F4172" s="1"/>
      <x:c r="G4172" s="1"/>
      <x:c r="H4172" s="1"/>
      <x:c r="I4172" s="53">
        <x:f t="shared" si="770"/>
        <x:v>6</x:v>
      </x:c>
      <x:c r="J4172" s="53">
        <x:f t="shared" si="771"/>
        <x:v>7</x:v>
      </x:c>
      <x:c r="K4172" s="53">
        <x:f t="shared" si="772"/>
        <x:v>3</x:v>
      </x:c>
      <x:c r="L4172" s="53">
        <x:f t="shared" si="773"/>
        <x:v>16</x:v>
      </x:c>
      <x:c r="M4172" s="54">
        <x:f t="shared" si="774"/>
        <x:v>1346.3929931922</x:v>
      </x:c>
      <x:c r="N4172" s="54">
        <x:f t="shared" si="775"/>
        <x:v>0.43499513416125002</x:v>
      </x:c>
      <x:c r="O4172" s="55">
        <x:f t="shared" si="776"/>
        <x:v>75558</x:v>
      </x:c>
      <x:c r="P4172" s="55">
        <x:f t="shared" si="777"/>
        <x:v>11000</x:v>
      </x:c>
      <x:c r="Q4172" s="55">
        <x:f t="shared" si="778"/>
        <x:v>35874.878354031251</x:v>
      </x:c>
      <x:c r="R4172" s="55">
        <x:f t="shared" si="779"/>
        <x:v>8683.1216459687494</x:v>
      </x:c>
      <x:c r="S4172" s="1" t="str">
        <x:f t="shared" si="780"/>
        <x:v>YES</x:v>
      </x:c>
      <x:c r="T4172" s="1">
        <x:f t="shared" si="781"/>
        <x:v>8683.1216459687494</x:v>
      </x:c>
    </x:row>
    <x:row r="4173">
      <x:c r="A4173" s="1"/>
      <x:c r="B4173" s="1"/>
      <x:c r="C4173" s="1"/>
      <x:c r="D4173" s="1"/>
      <x:c r="E4173" s="1"/>
      <x:c r="F4173" s="1"/>
      <x:c r="G4173" s="1"/>
      <x:c r="H4173" s="1"/>
      <x:c r="I4173" s="53">
        <x:f t="shared" si="770"/>
        <x:v>6</x:v>
      </x:c>
      <x:c r="J4173" s="53">
        <x:f t="shared" si="771"/>
        <x:v>7</x:v>
      </x:c>
      <x:c r="K4173" s="53">
        <x:f t="shared" si="772"/>
        <x:v>4</x:v>
      </x:c>
      <x:c r="L4173" s="53">
        <x:f t="shared" si="773"/>
        <x:v>17</x:v>
      </x:c>
      <x:c r="M4173" s="54">
        <x:f t="shared" si="774"/>
        <x:v>1395.4371089148563</x:v>
      </x:c>
      <x:c r="N4173" s="54">
        <x:f t="shared" si="775"/>
        <x:v>0.46905354785753905</x:v>
      </x:c>
      <x:c r="O4173" s="55">
        <x:f t="shared" si="776"/>
        <x:v>78258</x:v>
      </x:c>
      <x:c r="P4173" s="55">
        <x:f t="shared" si="777"/>
        <x:v>11880</x:v>
      </x:c>
      <x:c r="Q4173" s="55">
        <x:f t="shared" si="778"/>
        <x:v>36726.338696438477</x:v>
      </x:c>
      <x:c r="R4173" s="55">
        <x:f t="shared" si="779"/>
        <x:v>9651.6613035615228</x:v>
      </x:c>
      <x:c r="S4173" s="1" t="str">
        <x:f t="shared" si="780"/>
        <x:v>YES</x:v>
      </x:c>
      <x:c r="T4173" s="1">
        <x:f t="shared" si="781"/>
        <x:v>9651.6613035615228</x:v>
      </x:c>
    </x:row>
    <x:row r="4174">
      <x:c r="A4174" s="1"/>
      <x:c r="B4174" s="1"/>
      <x:c r="C4174" s="1"/>
      <x:c r="D4174" s="1"/>
      <x:c r="E4174" s="1"/>
      <x:c r="F4174" s="1"/>
      <x:c r="G4174" s="1"/>
      <x:c r="H4174" s="1"/>
      <x:c r="I4174" s="53">
        <x:f t="shared" si="770"/>
        <x:v>6</x:v>
      </x:c>
      <x:c r="J4174" s="53">
        <x:f t="shared" si="771"/>
        <x:v>7</x:v>
      </x:c>
      <x:c r="K4174" s="53">
        <x:f t="shared" si="772"/>
        <x:v>5</x:v>
      </x:c>
      <x:c r="L4174" s="53">
        <x:f t="shared" si="773"/>
        <x:v>18</x:v>
      </x:c>
      <x:c r="M4174" s="54">
        <x:f t="shared" si="774"/>
        <x:v>1445.6854328360598</x:v>
      </x:c>
      <x:c r="N4174" s="54">
        <x:f t="shared" si="775"/>
        <x:v>0.5039482172472638</x:v>
      </x:c>
      <x:c r="O4174" s="55">
        <x:f t="shared" si="776"/>
        <x:v>80958</x:v>
      </x:c>
      <x:c r="P4174" s="55">
        <x:f t="shared" si="777"/>
        <x:v>12760</x:v>
      </x:c>
      <x:c r="Q4174" s="55">
        <x:f t="shared" si="778"/>
        <x:v>37598.705431181595</x:v>
      </x:c>
      <x:c r="R4174" s="55">
        <x:f t="shared" si="779"/>
        <x:v>10599.294568818405</x:v>
      </x:c>
      <x:c r="S4174" s="1" t="str">
        <x:f t="shared" si="780"/>
        <x:v>YES</x:v>
      </x:c>
      <x:c r="T4174" s="1">
        <x:f t="shared" si="781"/>
        <x:v>10599.294568818405</x:v>
      </x:c>
    </x:row>
    <x:row r="4175">
      <x:c r="A4175" s="1"/>
      <x:c r="B4175" s="1"/>
      <x:c r="C4175" s="1"/>
      <x:c r="D4175" s="1"/>
      <x:c r="E4175" s="1"/>
      <x:c r="F4175" s="1"/>
      <x:c r="G4175" s="1"/>
      <x:c r="H4175" s="1"/>
      <x:c r="I4175" s="53">
        <x:f t="shared" si="770"/>
        <x:v>6</x:v>
      </x:c>
      <x:c r="J4175" s="53">
        <x:f t="shared" si="771"/>
        <x:v>7</x:v>
      </x:c>
      <x:c r="K4175" s="53">
        <x:f t="shared" si="772"/>
        <x:v>6</x:v>
      </x:c>
      <x:c r="L4175" s="53">
        <x:f t="shared" si="773"/>
        <x:v>19</x:v>
      </x:c>
      <x:c r="M4175" s="54">
        <x:f t="shared" si="774"/>
        <x:v>1497.1604070176927</x:v>
      </x:c>
      <x:c r="N4175" s="54">
        <x:f t="shared" si="775"/>
        <x:v>0.53969472709561994</x:v>
      </x:c>
      <x:c r="O4175" s="55">
        <x:f t="shared" si="776"/>
        <x:v>83658</x:v>
      </x:c>
      <x:c r="P4175" s="55">
        <x:f t="shared" si="777"/>
        <x:v>13640</x:v>
      </x:c>
      <x:c r="Q4175" s="55">
        <x:f t="shared" si="778"/>
        <x:v>38492.368177390497</x:v>
      </x:c>
      <x:c r="R4175" s="55">
        <x:f t="shared" si="779"/>
        <x:v>11525.631822609503</x:v>
      </x:c>
      <x:c r="S4175" s="1" t="str">
        <x:f t="shared" si="780"/>
        <x:v>YES</x:v>
      </x:c>
      <x:c r="T4175" s="1">
        <x:f t="shared" si="781"/>
        <x:v>11525.631822609503</x:v>
      </x:c>
    </x:row>
    <x:row r="4176">
      <x:c r="A4176" s="1"/>
      <x:c r="B4176" s="1"/>
      <x:c r="C4176" s="1"/>
      <x:c r="D4176" s="1"/>
      <x:c r="E4176" s="1"/>
      <x:c r="F4176" s="1"/>
      <x:c r="G4176" s="1"/>
      <x:c r="H4176" s="1"/>
      <x:c r="I4176" s="53">
        <x:f t="shared" si="770"/>
        <x:v>6</x:v>
      </x:c>
      <x:c r="J4176" s="53">
        <x:f t="shared" si="771"/>
        <x:v>7</x:v>
      </x:c>
      <x:c r="K4176" s="53">
        <x:f t="shared" si="772"/>
        <x:v>7</x:v>
      </x:c>
      <x:c r="L4176" s="53">
        <x:f t="shared" si="773"/>
        <x:v>20</x:v>
      </x:c>
      <x:c r="M4176" s="54">
        <x:f t="shared" si="774"/>
        <x:v>1549.8848464156531</x:v>
      </x:c>
      <x:c r="N4176" s="54">
        <x:f t="shared" si="775"/>
        <x:v>0.57630892112198129</x:v>
      </x:c>
      <x:c r="O4176" s="55">
        <x:f t="shared" si="776"/>
        <x:v>86358</x:v>
      </x:c>
      <x:c r="P4176" s="55">
        <x:f t="shared" si="777"/>
        <x:v>14520</x:v>
      </x:c>
      <x:c r="Q4176" s="55">
        <x:f t="shared" si="778"/>
        <x:v>39407.723028049535</x:v>
      </x:c>
      <x:c r="R4176" s="55">
        <x:f t="shared" si="779"/>
        <x:v>12430.276971950465</x:v>
      </x:c>
      <x:c r="S4176" s="1" t="str">
        <x:f t="shared" si="780"/>
        <x:v>YES</x:v>
      </x:c>
      <x:c r="T4176" s="1">
        <x:f t="shared" si="781"/>
        <x:v>12430.276971950465</x:v>
      </x:c>
    </x:row>
    <x:row r="4177">
      <x:c r="A4177" s="1"/>
      <x:c r="B4177" s="1"/>
      <x:c r="C4177" s="1"/>
      <x:c r="D4177" s="1"/>
      <x:c r="E4177" s="1"/>
      <x:c r="F4177" s="1"/>
      <x:c r="G4177" s="1"/>
      <x:c r="H4177" s="1"/>
      <x:c r="I4177" s="53">
        <x:f t="shared" si="770"/>
        <x:v>6</x:v>
      </x:c>
      <x:c r="J4177" s="53">
        <x:f t="shared" si="771"/>
        <x:v>7</x:v>
      </x:c>
      <x:c r="K4177" s="53">
        <x:f t="shared" si="772"/>
        <x:v>8</x:v>
      </x:c>
      <x:c r="L4177" s="53">
        <x:f t="shared" si="773"/>
        <x:v>21</x:v>
      </x:c>
      <x:c r="M4177" s="54">
        <x:f t="shared" si="774"/>
        <x:v>1603.8819446956334</x:v>
      </x:c>
      <x:c r="N4177" s="54">
        <x:f t="shared" si="775"/>
        <x:v>0.6138069060386343</x:v>
      </x:c>
      <x:c r="O4177" s="55">
        <x:f t="shared" si="776"/>
        <x:v>89058</x:v>
      </x:c>
      <x:c r="P4177" s="55">
        <x:f t="shared" si="777"/>
        <x:v>15400</x:v>
      </x:c>
      <x:c r="Q4177" s="55">
        <x:f t="shared" si="778"/>
        <x:v>40345.172650965855</x:v>
      </x:c>
      <x:c r="R4177" s="55">
        <x:f t="shared" si="779"/>
        <x:v>13312.827349034145</x:v>
      </x:c>
      <x:c r="S4177" s="1" t="str">
        <x:f t="shared" si="780"/>
        <x:v>YES</x:v>
      </x:c>
      <x:c r="T4177" s="1">
        <x:f t="shared" si="781"/>
        <x:v>13312.827349034145</x:v>
      </x:c>
    </x:row>
    <x:row r="4178">
      <x:c r="A4178" s="1"/>
      <x:c r="B4178" s="1"/>
      <x:c r="C4178" s="1"/>
      <x:c r="D4178" s="1"/>
      <x:c r="E4178" s="1"/>
      <x:c r="F4178" s="1"/>
      <x:c r="G4178" s="1"/>
      <x:c r="H4178" s="1"/>
      <x:c r="I4178" s="53">
        <x:f t="shared" si="770"/>
        <x:v>6</x:v>
      </x:c>
      <x:c r="J4178" s="53">
        <x:f t="shared" si="771"/>
        <x:v>7</x:v>
      </x:c>
      <x:c r="K4178" s="53">
        <x:f t="shared" si="772"/>
        <x:v>9</x:v>
      </x:c>
      <x:c r="L4178" s="53">
        <x:f t="shared" si="773"/>
        <x:v>22</x:v>
      </x:c>
      <x:c r="M4178" s="54">
        <x:f t="shared" si="774"/>
        <x:v>1659.1752801360278</x:v>
      </x:c>
      <x:c r="N4178" s="54">
        <x:f t="shared" si="775"/>
        <x:v>0.65220505565001929</x:v>
      </x:c>
      <x:c r="O4178" s="55">
        <x:f t="shared" si="776"/>
        <x:v>91758</x:v>
      </x:c>
      <x:c r="P4178" s="55">
        <x:f t="shared" si="777"/>
        <x:v>16280</x:v>
      </x:c>
      <x:c r="Q4178" s="55">
        <x:f t="shared" si="778"/>
        <x:v>41305.12639125048</x:v>
      </x:c>
      <x:c r="R4178" s="55">
        <x:f t="shared" si="779"/>
        <x:v>14172.87360874952</x:v>
      </x:c>
      <x:c r="S4178" s="1" t="str">
        <x:f t="shared" si="780"/>
        <x:v>YES</x:v>
      </x:c>
      <x:c r="T4178" s="1">
        <x:f t="shared" si="781"/>
        <x:v>14172.87360874952</x:v>
      </x:c>
    </x:row>
    <x:row r="4179">
      <x:c r="A4179" s="1"/>
      <x:c r="B4179" s="1"/>
      <x:c r="C4179" s="1"/>
      <x:c r="D4179" s="1"/>
      <x:c r="E4179" s="1"/>
      <x:c r="F4179" s="1"/>
      <x:c r="G4179" s="1"/>
      <x:c r="H4179" s="1"/>
      <x:c r="I4179" s="53">
        <x:f t="shared" si="770"/>
        <x:v>6</x:v>
      </x:c>
      <x:c r="J4179" s="53">
        <x:f t="shared" si="771"/>
        <x:v>7</x:v>
      </x:c>
      <x:c r="K4179" s="53">
        <x:f t="shared" si="772"/>
        <x:v>10</x:v>
      </x:c>
      <x:c r="L4179" s="53">
        <x:f t="shared" si="773"/>
        <x:v>23</x:v>
      </x:c>
      <x:c r="M4179" s="54">
        <x:f t="shared" si="774"/>
        <x:v>1715.7888216192407</x:v>
      </x:c>
      <x:c r="N4179" s="54">
        <x:f t="shared" si="775"/>
        <x:v>0.69152001501336158</x:v>
      </x:c>
      <x:c r="O4179" s="55">
        <x:f t="shared" si="776"/>
        <x:v>94458</x:v>
      </x:c>
      <x:c r="P4179" s="55">
        <x:f t="shared" si="777"/>
        <x:v>17160</x:v>
      </x:c>
      <x:c r="Q4179" s="55">
        <x:f t="shared" si="778"/>
        <x:v>42288.000375334042</x:v>
      </x:c>
      <x:c r="R4179" s="55">
        <x:f t="shared" si="779"/>
        <x:v>15009.999624665958</x:v>
      </x:c>
      <x:c r="S4179" s="1" t="str">
        <x:f t="shared" si="780"/>
        <x:v>YES</x:v>
      </x:c>
      <x:c r="T4179" s="1">
        <x:f t="shared" si="781"/>
        <x:v>15009.999624665958</x:v>
      </x:c>
    </x:row>
    <x:row r="4180">
      <x:c r="A4180" s="1"/>
      <x:c r="B4180" s="1"/>
      <x:c r="C4180" s="1"/>
      <x:c r="D4180" s="1"/>
      <x:c r="E4180" s="1"/>
      <x:c r="F4180" s="1"/>
      <x:c r="G4180" s="1"/>
      <x:c r="H4180" s="1"/>
      <x:c r="I4180" s="53">
        <x:f t="shared" si="770"/>
        <x:v>6</x:v>
      </x:c>
      <x:c r="J4180" s="53">
        <x:f t="shared" si="771"/>
        <x:v>7</x:v>
      </x:c>
      <x:c r="K4180" s="53">
        <x:f t="shared" si="772"/>
        <x:v>11</x:v>
      </x:c>
      <x:c r="L4180" s="53">
        <x:f t="shared" si="773"/>
        <x:v>24</x:v>
      </x:c>
      <x:c r="M4180" s="54">
        <x:f t="shared" si="774"/>
        <x:v>1773.7469347126798</x:v>
      </x:c>
      <x:c r="N4180" s="54">
        <x:f t="shared" si="775"/>
        <x:v>0.73176870466158317</x:v>
      </x:c>
      <x:c r="O4180" s="55">
        <x:f t="shared" si="776"/>
        <x:v>97158</x:v>
      </x:c>
      <x:c r="P4180" s="55">
        <x:f t="shared" si="777"/>
        <x:v>18040</x:v>
      </x:c>
      <x:c r="Q4180" s="55">
        <x:f t="shared" si="778"/>
        <x:v>43294.217616539579</x:v>
      </x:c>
      <x:c r="R4180" s="55">
        <x:f t="shared" si="779"/>
        <x:v>15823.782383460421</x:v>
      </x:c>
      <x:c r="S4180" s="1" t="str">
        <x:f t="shared" si="780"/>
        <x:v>YES</x:v>
      </x:c>
      <x:c r="T4180" s="1">
        <x:f t="shared" si="781"/>
        <x:v>15823.782383460421</x:v>
      </x:c>
    </x:row>
    <x:row r="4181">
      <x:c r="A4181" s="1"/>
      <x:c r="B4181" s="1"/>
      <x:c r="C4181" s="1"/>
      <x:c r="D4181" s="1"/>
      <x:c r="E4181" s="1"/>
      <x:c r="F4181" s="1"/>
      <x:c r="G4181" s="1"/>
      <x:c r="H4181" s="1"/>
      <x:c r="I4181" s="53">
        <x:f t="shared" si="770"/>
        <x:v>6</x:v>
      </x:c>
      <x:c r="J4181" s="53">
        <x:f t="shared" si="771"/>
        <x:v>7</x:v>
      </x:c>
      <x:c r="K4181" s="53">
        <x:f t="shared" si="772"/>
        <x:v>12</x:v>
      </x:c>
      <x:c r="L4181" s="53">
        <x:f t="shared" si="773"/>
        <x:v>25</x:v>
      </x:c>
      <x:c r="M4181" s="54">
        <x:f t="shared" si="774"/>
        <x:v>1833.0743878407443</x:v>
      </x:c>
      <x:c r="N4181" s="54">
        <x:f t="shared" si="775"/>
        <x:v>0.77296832488940581</x:v>
      </x:c>
      <x:c r="O4181" s="55">
        <x:f t="shared" si="776"/>
        <x:v>99858</x:v>
      </x:c>
      <x:c r="P4181" s="55">
        <x:f t="shared" si="777"/>
        <x:v>18920</x:v>
      </x:c>
      <x:c r="Q4181" s="55">
        <x:f t="shared" si="778"/>
        <x:v>44324.208122235141</x:v>
      </x:c>
      <x:c r="R4181" s="55">
        <x:f t="shared" si="779"/>
        <x:v>16613.791877764859</x:v>
      </x:c>
      <x:c r="S4181" s="1" t="str">
        <x:f t="shared" si="780"/>
        <x:v>YES</x:v>
      </x:c>
      <x:c r="T4181" s="1">
        <x:f t="shared" si="781"/>
        <x:v>16613.791877764859</x:v>
      </x:c>
    </x:row>
    <x:row r="4182">
      <x:c r="A4182" s="1"/>
      <x:c r="B4182" s="1"/>
      <x:c r="C4182" s="1"/>
      <x:c r="D4182" s="1"/>
      <x:c r="E4182" s="1"/>
      <x:c r="F4182" s="1"/>
      <x:c r="G4182" s="1"/>
      <x:c r="H4182" s="1"/>
      <x:c r="I4182" s="53">
        <x:f t="shared" si="770"/>
        <x:v>6</x:v>
      </x:c>
      <x:c r="J4182" s="53">
        <x:f t="shared" si="771"/>
        <x:v>7</x:v>
      </x:c>
      <x:c r="K4182" s="53">
        <x:f t="shared" si="772"/>
        <x:v>13</x:v>
      </x:c>
      <x:c r="L4182" s="53">
        <x:f t="shared" si="773"/>
        <x:v>26</x:v>
      </x:c>
      <x:c r="M4182" s="54">
        <x:f t="shared" si="774"/>
        <x:v>1893.7963585491284</x:v>
      </x:c>
      <x:c r="N4182" s="54">
        <x:f t="shared" si="775"/>
        <x:v>0.81513636010356139</x:v>
      </x:c>
      <x:c r="O4182" s="55">
        <x:f t="shared" si="776"/>
        <x:v>102558</x:v>
      </x:c>
      <x:c r="P4182" s="55">
        <x:f t="shared" si="777"/>
        <x:v>19800</x:v>
      </x:c>
      <x:c r="Q4182" s="55">
        <x:f t="shared" si="778"/>
        <x:v>45378.409002589033</x:v>
      </x:c>
      <x:c r="R4182" s="55">
        <x:f t="shared" si="779"/>
        <x:v>17379.590997410967</x:v>
      </x:c>
      <x:c r="S4182" s="1" t="str">
        <x:f t="shared" si="780"/>
        <x:v>YES</x:v>
      </x:c>
      <x:c r="T4182" s="1">
        <x:f t="shared" si="781"/>
        <x:v>17379.590997410967</x:v>
      </x:c>
    </x:row>
    <x:row r="4183">
      <x:c r="A4183" s="1"/>
      <x:c r="B4183" s="1"/>
      <x:c r="C4183" s="1"/>
      <x:c r="D4183" s="1"/>
      <x:c r="E4183" s="1"/>
      <x:c r="F4183" s="1"/>
      <x:c r="G4183" s="1"/>
      <x:c r="H4183" s="1"/>
      <x:c r="I4183" s="53">
        <x:f t="shared" si="770"/>
        <x:v>6</x:v>
      </x:c>
      <x:c r="J4183" s="53">
        <x:f t="shared" si="771"/>
        <x:v>7</x:v>
      </x:c>
      <x:c r="K4183" s="53">
        <x:f t="shared" si="772"/>
        <x:v>14</x:v>
      </x:c>
      <x:c r="L4183" s="53">
        <x:f t="shared" si="773"/>
        <x:v>27</x:v>
      </x:c>
      <x:c r="M4183" s="54">
        <x:f t="shared" si="774"/>
        <x:v>1955.9384398627897</x:v>
      </x:c>
      <x:c r="N4183" s="54">
        <x:f t="shared" si="775"/>
        <x:v>0.85829058323804841</x:v>
      </x:c>
      <x:c r="O4183" s="55">
        <x:f t="shared" si="776"/>
        <x:v>105258</x:v>
      </x:c>
      <x:c r="P4183" s="55">
        <x:f t="shared" si="777"/>
        <x:v>20680</x:v>
      </x:c>
      <x:c r="Q4183" s="55">
        <x:f t="shared" si="778"/>
        <x:v>46457.264580951211</x:v>
      </x:c>
      <x:c r="R4183" s="55">
        <x:f t="shared" si="779"/>
        <x:v>18120.735419048789</x:v>
      </x:c>
      <x:c r="S4183" s="1" t="str">
        <x:f t="shared" si="780"/>
        <x:v>YES</x:v>
      </x:c>
      <x:c r="T4183" s="1">
        <x:f t="shared" si="781"/>
        <x:v>18120.735419048789</x:v>
      </x:c>
    </x:row>
    <x:row r="4184">
      <x:c r="A4184" s="1"/>
      <x:c r="B4184" s="1"/>
      <x:c r="C4184" s="1"/>
      <x:c r="D4184" s="1"/>
      <x:c r="E4184" s="1"/>
      <x:c r="F4184" s="1"/>
      <x:c r="G4184" s="1"/>
      <x:c r="H4184" s="1"/>
      <x:c r="I4184" s="53">
        <x:f t="shared" si="770"/>
        <x:v>6</x:v>
      </x:c>
      <x:c r="J4184" s="53">
        <x:f t="shared" si="771"/>
        <x:v>7</x:v>
      </x:c>
      <x:c r="K4184" s="53">
        <x:f t="shared" si="772"/>
        <x:v>15</x:v>
      </x:c>
      <x:c r="L4184" s="53">
        <x:f t="shared" si="773"/>
        <x:v>28</x:v>
      </x:c>
      <x:c r="M4184" s="54">
        <x:f t="shared" si="774"/>
        <x:v>2019.5266467389361</x:v>
      </x:c>
      <x:c r="N4184" s="54">
        <x:f t="shared" si="775"/>
        <x:v>0.9024490602353723</x:v>
      </x:c>
      <x:c r="O4184" s="55">
        <x:f t="shared" si="776"/>
        <x:v>107958</x:v>
      </x:c>
      <x:c r="P4184" s="55">
        <x:f t="shared" si="777"/>
        <x:v>21560</x:v>
      </x:c>
      <x:c r="Q4184" s="55">
        <x:f t="shared" si="778"/>
        <x:v>47561.226505884304</x:v>
      </x:c>
      <x:c r="R4184" s="55">
        <x:f t="shared" si="779"/>
        <x:v>18836.773494115696</x:v>
      </x:c>
      <x:c r="S4184" s="1" t="str">
        <x:f t="shared" si="780"/>
        <x:v>YES</x:v>
      </x:c>
      <x:c r="T4184" s="1">
        <x:f t="shared" si="781"/>
        <x:v>18836.773494115696</x:v>
      </x:c>
    </x:row>
    <x:row r="4185">
      <x:c r="A4185" s="1"/>
      <x:c r="B4185" s="1"/>
      <x:c r="C4185" s="1"/>
      <x:c r="D4185" s="1"/>
      <x:c r="E4185" s="1"/>
      <x:c r="F4185" s="1"/>
      <x:c r="G4185" s="1"/>
      <x:c r="H4185" s="1"/>
      <x:c r="I4185" s="53">
        <x:f t="shared" si="770"/>
        <x:v>6</x:v>
      </x:c>
      <x:c r="J4185" s="53">
        <x:f t="shared" si="771"/>
        <x:v>7</x:v>
      </x:c>
      <x:c r="K4185" s="53">
        <x:f t="shared" si="772"/>
        <x:v>16</x:v>
      </x:c>
      <x:c r="L4185" s="53">
        <x:f t="shared" si="773"/>
        <x:v>29</x:v>
      </x:c>
      <x:c r="M4185" s="54">
        <x:f t="shared" si="774"/>
        <x:v>2084.5874226164251</x:v>
      </x:c>
      <x:c r="N4185" s="54">
        <x:f t="shared" si="775"/>
        <x:v>0.94763015459473965</x:v>
      </x:c>
      <x:c r="O4185" s="55">
        <x:f t="shared" si="776"/>
        <x:v>110658</x:v>
      </x:c>
      <x:c r="P4185" s="55">
        <x:f t="shared" si="777"/>
        <x:v>22440</x:v>
      </x:c>
      <x:c r="Q4185" s="55">
        <x:f t="shared" si="778"/>
        <x:v>48690.753864868486</x:v>
      </x:c>
      <x:c r="R4185" s="55">
        <x:f t="shared" si="779"/>
        <x:v>19527.246135131514</x:v>
      </x:c>
      <x:c r="S4185" s="1" t="str">
        <x:f t="shared" si="780"/>
        <x:v>YES</x:v>
      </x:c>
      <x:c r="T4185" s="1">
        <x:f t="shared" si="781"/>
        <x:v>19527.246135131514</x:v>
      </x:c>
    </x:row>
    <x:row r="4186">
      <x:c r="A4186" s="1"/>
      <x:c r="B4186" s="1"/>
      <x:c r="C4186" s="1"/>
      <x:c r="D4186" s="1"/>
      <x:c r="E4186" s="1"/>
      <x:c r="F4186" s="1"/>
      <x:c r="G4186" s="1"/>
      <x:c r="H4186" s="1"/>
      <x:c r="I4186" s="53">
        <x:f t="shared" si="770"/>
        <x:v>6</x:v>
      </x:c>
      <x:c r="J4186" s="53">
        <x:f t="shared" si="771"/>
        <x:v>7</x:v>
      </x:c>
      <x:c r="K4186" s="53">
        <x:f t="shared" si="772"/>
        <x:v>17</x:v>
      </x:c>
      <x:c r="L4186" s="53">
        <x:f t="shared" si="773"/>
        <x:v>30</x:v>
      </x:c>
      <x:c r="M4186" s="54">
        <x:f t="shared" si="774"/>
        <x:v>2151.1476460629656</x:v>
      </x:c>
      <x:c r="N4186" s="54">
        <x:f t="shared" si="775"/>
        <x:v>0.99385253198817058</x:v>
      </x:c>
      <x:c r="O4186" s="55">
        <x:f t="shared" si="776"/>
        <x:v>113358</x:v>
      </x:c>
      <x:c r="P4186" s="55">
        <x:f t="shared" si="777"/>
        <x:v>23320</x:v>
      </x:c>
      <x:c r="Q4186" s="55">
        <x:f t="shared" si="778"/>
        <x:v>49846.313299704263</x:v>
      </x:c>
      <x:c r="R4186" s="55">
        <x:f t="shared" si="779"/>
        <x:v>20191.686700295737</x:v>
      </x:c>
      <x:c r="S4186" s="1" t="str">
        <x:f t="shared" si="780"/>
        <x:v>YES</x:v>
      </x:c>
      <x:c r="T4186" s="1">
        <x:f t="shared" si="781"/>
        <x:v>20191.686700295737</x:v>
      </x:c>
    </x:row>
    <x:row r="4187">
      <x:c r="A4187" s="1"/>
      <x:c r="B4187" s="1"/>
      <x:c r="C4187" s="1"/>
      <x:c r="D4187" s="1"/>
      <x:c r="E4187" s="1"/>
      <x:c r="F4187" s="1"/>
      <x:c r="G4187" s="1"/>
      <x:c r="H4187" s="1"/>
      <x:c r="I4187" s="53">
        <x:f t="shared" si="770"/>
        <x:v>6</x:v>
      </x:c>
      <x:c r="J4187" s="53">
        <x:f t="shared" si="771"/>
        <x:v>7</x:v>
      </x:c>
      <x:c r="K4187" s="53">
        <x:f t="shared" si="772"/>
        <x:v>18</x:v>
      </x:c>
      <x:c r="L4187" s="53">
        <x:f t="shared" si="773"/>
        <x:v>31</x:v>
      </x:c>
      <x:c r="M4187" s="54">
        <x:f t="shared" si="774"/>
        <x:v>2219.2346375215529</x:v>
      </x:c>
      <x:c r="N4187" s="54">
        <x:f t="shared" si="775"/>
        <x:v>1.0411351649455229</x:v>
      </x:c>
      <x:c r="O4187" s="55">
        <x:f t="shared" si="776"/>
        <x:v>116058</x:v>
      </x:c>
      <x:c r="P4187" s="55">
        <x:f t="shared" si="777"/>
        <x:v>24200</x:v>
      </x:c>
      <x:c r="Q4187" s="55">
        <x:f t="shared" si="778"/>
        <x:v>51028.379123638071</x:v>
      </x:c>
      <x:c r="R4187" s="55">
        <x:f t="shared" si="779"/>
        <x:v>20829.620876361929</x:v>
      </x:c>
      <x:c r="S4187" s="1" t="str">
        <x:f t="shared" si="780"/>
        <x:v>YES</x:v>
      </x:c>
      <x:c r="T4187" s="1">
        <x:f t="shared" si="781"/>
        <x:v>20829.620876361929</x:v>
      </x:c>
    </x:row>
    <x:row r="4188">
      <x:c r="A4188" s="1"/>
      <x:c r="B4188" s="1"/>
      <x:c r="C4188" s="1"/>
      <x:c r="D4188" s="1"/>
      <x:c r="E4188" s="1"/>
      <x:c r="F4188" s="1"/>
      <x:c r="G4188" s="1"/>
      <x:c r="H4188" s="1"/>
      <x:c r="I4188" s="53">
        <x:f t="shared" si="770"/>
        <x:v>6</x:v>
      </x:c>
      <x:c r="J4188" s="53">
        <x:f t="shared" si="771"/>
        <x:v>7</x:v>
      </x:c>
      <x:c r="K4188" s="53">
        <x:f t="shared" si="772"/>
        <x:v>19</x:v>
      </x:c>
      <x:c r="L4188" s="53">
        <x:f t="shared" si="773"/>
        <x:v>32</x:v>
      </x:c>
      <x:c r="M4188" s="54">
        <x:f t="shared" si="774"/>
        <x:v>2288.8761661575745</x:v>
      </x:c>
      <x:c r="N4188" s="54">
        <x:f t="shared" si="775"/>
        <x:v>1.0894973376094268</x:v>
      </x:c>
      <x:c r="O4188" s="55">
        <x:f t="shared" si="776"/>
        <x:v>118758</x:v>
      </x:c>
      <x:c r="P4188" s="55">
        <x:f t="shared" si="777"/>
        <x:v>25080</x:v>
      </x:c>
      <x:c r="Q4188" s="55">
        <x:f t="shared" si="778"/>
        <x:v>52237.433440235669</x:v>
      </x:c>
      <x:c r="R4188" s="55">
        <x:f t="shared" si="779"/>
        <x:v>21440.566559764331</x:v>
      </x:c>
      <x:c r="S4188" s="1" t="str">
        <x:f t="shared" si="780"/>
        <x:v>YES</x:v>
      </x:c>
      <x:c r="T4188" s="1">
        <x:f t="shared" si="781"/>
        <x:v>21440.566559764331</x:v>
      </x:c>
    </x:row>
    <x:row r="4189">
      <x:c r="A4189" s="1"/>
      <x:c r="B4189" s="1"/>
      <x:c r="C4189" s="1"/>
      <x:c r="D4189" s="1"/>
      <x:c r="E4189" s="1"/>
      <x:c r="F4189" s="1"/>
      <x:c r="G4189" s="1"/>
      <x:c r="H4189" s="1"/>
      <x:c r="I4189" s="53">
        <x:f t="shared" si="770"/>
        <x:v>6</x:v>
      </x:c>
      <x:c r="J4189" s="53">
        <x:f t="shared" si="771"/>
        <x:v>7</x:v>
      </x:c>
      <x:c r="K4189" s="53">
        <x:f t="shared" si="772"/>
        <x:v>20</x:v>
      </x:c>
      <x:c r="L4189" s="53">
        <x:f t="shared" si="773"/>
        <x:v>33</x:v>
      </x:c>
      <x:c r="M4189" s="54">
        <x:f t="shared" si="774"/>
        <x:v>2360.1004568080516</x:v>
      </x:c>
      <x:c r="N4189" s="54">
        <x:f t="shared" si="775"/>
        <x:v>1.1389586505611469</x:v>
      </x:c>
      <x:c r="O4189" s="55">
        <x:f t="shared" si="776"/>
        <x:v>121458</x:v>
      </x:c>
      <x:c r="P4189" s="55">
        <x:f t="shared" si="777"/>
        <x:v>25960</x:v>
      </x:c>
      <x:c r="Q4189" s="55">
        <x:f t="shared" si="778"/>
        <x:v>53473.96626402867</x:v>
      </x:c>
      <x:c r="R4189" s="55">
        <x:f t="shared" si="779"/>
        <x:v>22024.03373597133</x:v>
      </x:c>
      <x:c r="S4189" s="1" t="str">
        <x:f t="shared" si="780"/>
        <x:v>YES</x:v>
      </x:c>
      <x:c r="T4189" s="1">
        <x:f t="shared" si="781"/>
        <x:v>22024.03373597133</x:v>
      </x:c>
    </x:row>
    <x:row r="4190">
      <x:c r="A4190" s="1"/>
      <x:c r="B4190" s="1"/>
      <x:c r="C4190" s="1"/>
      <x:c r="D4190" s="1"/>
      <x:c r="E4190" s="1"/>
      <x:c r="F4190" s="1"/>
      <x:c r="G4190" s="1"/>
      <x:c r="H4190" s="1"/>
      <x:c r="I4190" s="53">
        <x:f t="shared" si="770"/>
        <x:v>6</x:v>
      </x:c>
      <x:c r="J4190" s="53">
        <x:f t="shared" si="771"/>
        <x:v>7</x:v>
      </x:c>
      <x:c r="K4190" s="53">
        <x:f t="shared" si="772"/>
        <x:v>21</x:v>
      </x:c>
      <x:c r="L4190" s="53">
        <x:f t="shared" si="773"/>
        <x:v>34</x:v>
      </x:c>
      <x:c r="M4190" s="54">
        <x:f t="shared" si="774"/>
        <x:v>2432.9361970344953</x:v>
      </x:c>
      <x:c r="N4190" s="54">
        <x:f t="shared" si="775"/>
        <x:v>1.1895390257183995</x:v>
      </x:c>
      <x:c r="O4190" s="55">
        <x:f t="shared" si="776"/>
        <x:v>124158</x:v>
      </x:c>
      <x:c r="P4190" s="55">
        <x:f t="shared" si="777"/>
        <x:v>26840</x:v>
      </x:c>
      <x:c r="Q4190" s="55">
        <x:f t="shared" si="778"/>
        <x:v>54738.475642959987</x:v>
      </x:c>
      <x:c r="R4190" s="55">
        <x:f t="shared" si="779"/>
        <x:v>22579.524357040013</x:v>
      </x:c>
      <x:c r="S4190" s="1" t="str">
        <x:f t="shared" si="780"/>
        <x:v>YES</x:v>
      </x:c>
      <x:c r="T4190" s="1">
        <x:f t="shared" si="781"/>
        <x:v>22579.524357040013</x:v>
      </x:c>
    </x:row>
    <x:row r="4191">
      <x:c r="A4191" s="1"/>
      <x:c r="B4191" s="1"/>
      <x:c r="C4191" s="1"/>
      <x:c r="D4191" s="1"/>
      <x:c r="E4191" s="1"/>
      <x:c r="F4191" s="1"/>
      <x:c r="G4191" s="1"/>
      <x:c r="H4191" s="1"/>
      <x:c r="I4191" s="53">
        <x:f t="shared" si="770"/>
        <x:v>6</x:v>
      </x:c>
      <x:c r="J4191" s="53">
        <x:f t="shared" si="771"/>
        <x:v>7</x:v>
      </x:c>
      <x:c r="K4191" s="53">
        <x:f t="shared" si="772"/>
        <x:v>22</x:v>
      </x:c>
      <x:c r="L4191" s="53">
        <x:f t="shared" si="773"/>
        <x:v>35</x:v>
      </x:c>
      <x:c r="M4191" s="54">
        <x:f t="shared" si="774"/>
        <x:v>2507.4125442808918</x:v>
      </x:c>
      <x:c r="N4191" s="54">
        <x:f t="shared" si="775"/>
        <x:v>1.2412587113061748</x:v>
      </x:c>
      <x:c r="O4191" s="55">
        <x:f t="shared" si="776"/>
        <x:v>126858</x:v>
      </x:c>
      <x:c r="P4191" s="55">
        <x:f t="shared" si="777"/>
        <x:v>27720</x:v>
      </x:c>
      <x:c r="Q4191" s="55">
        <x:f t="shared" si="778"/>
        <x:v>56031.46778265437</x:v>
      </x:c>
      <x:c r="R4191" s="55">
        <x:f t="shared" si="779"/>
        <x:v>23106.53221734563</x:v>
      </x:c>
      <x:c r="S4191" s="1" t="str">
        <x:f t="shared" si="780"/>
        <x:v>YES</x:v>
      </x:c>
      <x:c r="T4191" s="1">
        <x:f t="shared" si="781"/>
        <x:v>23106.53221734563</x:v>
      </x:c>
    </x:row>
    <x:row r="4192">
      <x:c r="A4192" s="1"/>
      <x:c r="B4192" s="1"/>
      <x:c r="C4192" s="1"/>
      <x:c r="D4192" s="1"/>
      <x:c r="E4192" s="1"/>
      <x:c r="F4192" s="1"/>
      <x:c r="G4192" s="1"/>
      <x:c r="H4192" s="1"/>
      <x:c r="I4192" s="53">
        <x:f t="shared" si="770"/>
        <x:v>6</x:v>
      </x:c>
      <x:c r="J4192" s="53">
        <x:f t="shared" si="771"/>
        <x:v>7</x:v>
      </x:c>
      <x:c r="K4192" s="53">
        <x:f t="shared" si="772"/>
        <x:v>23</x:v>
      </x:c>
      <x:c r="L4192" s="53">
        <x:f t="shared" si="773"/>
        <x:v>36</x:v>
      </x:c>
      <x:c r="M4192" s="54">
        <x:f t="shared" si="774"/>
        <x:v>2583.559133138328</x:v>
      </x:c>
      <x:c r="N4192" s="54">
        <x:f t="shared" si="775"/>
        <x:v>1.2941382869016167</x:v>
      </x:c>
      <x:c r="O4192" s="55">
        <x:f t="shared" si="776"/>
        <x:v>129558</x:v>
      </x:c>
      <x:c r="P4192" s="55">
        <x:f t="shared" si="777"/>
        <x:v>28600</x:v>
      </x:c>
      <x:c r="Q4192" s="55">
        <x:f t="shared" si="778"/>
        <x:v>57353.457172540417</x:v>
      </x:c>
      <x:c r="R4192" s="55">
        <x:f t="shared" si="779"/>
        <x:v>23604.542827459583</x:v>
      </x:c>
      <x:c r="S4192" s="1" t="str">
        <x:f t="shared" si="780"/>
        <x:v>YES</x:v>
      </x:c>
      <x:c r="T4192" s="1">
        <x:f t="shared" si="781"/>
        <x:v>23604.542827459583</x:v>
      </x:c>
    </x:row>
    <x:row r="4193">
      <x:c r="A4193" s="1"/>
      <x:c r="B4193" s="1"/>
      <x:c r="C4193" s="1"/>
      <x:c r="D4193" s="1"/>
      <x:c r="E4193" s="1"/>
      <x:c r="F4193" s="1"/>
      <x:c r="G4193" s="1"/>
      <x:c r="H4193" s="1"/>
      <x:c r="I4193" s="53">
        <x:f t="shared" si="770"/>
        <x:v>6</x:v>
      </x:c>
      <x:c r="J4193" s="53">
        <x:f t="shared" si="771"/>
        <x:v>7</x:v>
      </x:c>
      <x:c r="K4193" s="53">
        <x:f t="shared" si="772"/>
        <x:v>24</x:v>
      </x:c>
      <x:c r="L4193" s="53">
        <x:f t="shared" si="773"/>
        <x:v>37</x:v>
      </x:c>
      <x:c r="M4193" s="54">
        <x:f t="shared" si="774"/>
        <x:v>2661.4060827178237</x:v>
      </x:c>
      <x:c r="N4193" s="54">
        <x:f t="shared" si="775"/>
        <x:v>1.3481986685540441</x:v>
      </x:c>
      <x:c r="O4193" s="55">
        <x:f t="shared" si="776"/>
        <x:v>132258</x:v>
      </x:c>
      <x:c r="P4193" s="55">
        <x:f t="shared" si="777"/>
        <x:v>29480</x:v>
      </x:c>
      <x:c r="Q4193" s="55">
        <x:f t="shared" si="778"/>
        <x:v>58704.966713851107</x:v>
      </x:c>
      <x:c r="R4193" s="55">
        <x:f t="shared" si="779"/>
        <x:v>24073.033286148893</x:v>
      </x:c>
      <x:c r="S4193" s="1" t="str">
        <x:f t="shared" si="780"/>
        <x:v>YES</x:v>
      </x:c>
      <x:c r="T4193" s="1">
        <x:f t="shared" si="781"/>
        <x:v>24073.033286148893</x:v>
      </x:c>
    </x:row>
    <x:row r="4194">
      <x:c r="A4194" s="1"/>
      <x:c r="B4194" s="1"/>
      <x:c r="C4194" s="1"/>
      <x:c r="D4194" s="1"/>
      <x:c r="E4194" s="1"/>
      <x:c r="F4194" s="1"/>
      <x:c r="G4194" s="1"/>
      <x:c r="H4194" s="1"/>
      <x:c r="I4194" s="53">
        <x:f t="shared" si="770"/>
        <x:v>6</x:v>
      </x:c>
      <x:c r="J4194" s="53">
        <x:f t="shared" si="771"/>
        <x:v>7</x:v>
      </x:c>
      <x:c r="K4194" s="53">
        <x:f t="shared" si="772"/>
        <x:v>25</x:v>
      </x:c>
      <x:c r="L4194" s="53">
        <x:f t="shared" si="773"/>
        <x:v>38</x:v>
      </x:c>
      <x:c r="M4194" s="54">
        <x:f t="shared" si="774"/>
        <x:v>2740.9840041329217</x:v>
      </x:c>
      <x:c r="N4194" s="54">
        <x:f t="shared" si="775"/>
        <x:v>1.4034611139811957</x:v>
      </x:c>
      <x:c r="O4194" s="55">
        <x:f t="shared" si="776"/>
        <x:v>134958</x:v>
      </x:c>
      <x:c r="P4194" s="55">
        <x:f t="shared" si="777"/>
        <x:v>30360</x:v>
      </x:c>
      <x:c r="Q4194" s="55">
        <x:f t="shared" si="778"/>
        <x:v>60086.527849529892</x:v>
      </x:c>
      <x:c r="R4194" s="55">
        <x:f t="shared" si="779"/>
        <x:v>24511.472150470108</x:v>
      </x:c>
      <x:c r="S4194" s="1" t="str">
        <x:f t="shared" si="780"/>
        <x:v>YES</x:v>
      </x:c>
      <x:c r="T4194" s="1">
        <x:f t="shared" si="781"/>
        <x:v>24511.472150470108</x:v>
      </x:c>
    </x:row>
    <x:row r="4195">
      <x:c r="A4195" s="1"/>
      <x:c r="B4195" s="1"/>
      <x:c r="C4195" s="1"/>
      <x:c r="D4195" s="1"/>
      <x:c r="E4195" s="1"/>
      <x:c r="F4195" s="1"/>
      <x:c r="G4195" s="1"/>
      <x:c r="H4195" s="1"/>
      <x:c r="I4195" s="53">
        <x:f t="shared" si="770"/>
        <x:v>6</x:v>
      </x:c>
      <x:c r="J4195" s="53">
        <x:f t="shared" si="771"/>
        <x:v>7</x:v>
      </x:c>
      <x:c r="K4195" s="53">
        <x:f t="shared" si="772"/>
        <x:v>26</x:v>
      </x:c>
      <x:c r="L4195" s="53">
        <x:f t="shared" si="773"/>
        <x:v>39</x:v>
      </x:c>
      <x:c r="M4195" s="54">
        <x:f t="shared" si="774"/>
        <x:v>2822.3240080936393</x:v>
      </x:c>
      <x:c r="N4195" s="54">
        <x:f t="shared" si="775"/>
        <x:v>1.4599472278428052</x:v>
      </x:c>
      <x:c r="O4195" s="55">
        <x:f t="shared" si="776"/>
        <x:v>137658</x:v>
      </x:c>
      <x:c r="P4195" s="55">
        <x:f t="shared" si="777"/>
        <x:v>31240</x:v>
      </x:c>
      <x:c r="Q4195" s="55">
        <x:f t="shared" si="778"/>
        <x:v>61498.680696070129</x:v>
      </x:c>
      <x:c r="R4195" s="55">
        <x:f t="shared" si="779"/>
        <x:v>24919.319303929871</x:v>
      </x:c>
      <x:c r="S4195" s="1" t="str">
        <x:f t="shared" si="780"/>
        <x:v>YES</x:v>
      </x:c>
      <x:c r="T4195" s="1">
        <x:f t="shared" si="781"/>
        <x:v>24919.319303929871</x:v>
      </x:c>
    </x:row>
    <x:row r="4196">
      <x:c r="A4196" s="1"/>
      <x:c r="B4196" s="1"/>
      <x:c r="C4196" s="1"/>
      <x:c r="D4196" s="1"/>
      <x:c r="E4196" s="1"/>
      <x:c r="F4196" s="1"/>
      <x:c r="G4196" s="1"/>
      <x:c r="H4196" s="1"/>
      <x:c r="I4196" s="53">
        <x:f t="shared" si="770"/>
        <x:v>6</x:v>
      </x:c>
      <x:c r="J4196" s="53">
        <x:f t="shared" si="771"/>
        <x:v>7</x:v>
      </x:c>
      <x:c r="K4196" s="53">
        <x:f t="shared" si="772"/>
        <x:v>27</x:v>
      </x:c>
      <x:c r="L4196" s="53">
        <x:f t="shared" si="773"/>
        <x:v>40</x:v>
      </x:c>
      <x:c r="M4196" s="54">
        <x:f t="shared" si="774"/>
        <x:v>2905.4577126133959</x:v>
      </x:c>
      <x:c r="N4196" s="54">
        <x:f t="shared" si="775"/>
        <x:v>1.5176789670926361</x:v>
      </x:c>
      <x:c r="O4196" s="55">
        <x:f t="shared" si="776"/>
        <x:v>140358</x:v>
      </x:c>
      <x:c r="P4196" s="55">
        <x:f t="shared" si="777"/>
        <x:v>32120</x:v>
      </x:c>
      <x:c r="Q4196" s="55">
        <x:f t="shared" si="778"/>
        <x:v>62941.974177315897</x:v>
      </x:c>
      <x:c r="R4196" s="55">
        <x:f t="shared" si="779"/>
        <x:v>25296.025822684103</x:v>
      </x:c>
      <x:c r="S4196" s="1" t="str">
        <x:f t="shared" si="780"/>
        <x:v>YES</x:v>
      </x:c>
      <x:c r="T4196" s="1">
        <x:f t="shared" si="781"/>
        <x:v>25296.025822684103</x:v>
      </x:c>
    </x:row>
    <x:row r="4197">
      <x:c r="A4197" s="1"/>
      <x:c r="B4197" s="1"/>
      <x:c r="C4197" s="1"/>
      <x:c r="D4197" s="1"/>
      <x:c r="E4197" s="1"/>
      <x:c r="F4197" s="1"/>
      <x:c r="G4197" s="1"/>
      <x:c r="H4197" s="1"/>
      <x:c r="I4197" s="53">
        <x:f t="shared" si="770"/>
        <x:v>6</x:v>
      </x:c>
      <x:c r="J4197" s="53">
        <x:f t="shared" si="771"/>
        <x:v>7</x:v>
      </x:c>
      <x:c r="K4197" s="53">
        <x:f t="shared" si="772"/>
        <x:v>28</x:v>
      </x:c>
      <x:c r="L4197" s="53">
        <x:f t="shared" si="773"/>
        <x:v>41</x:v>
      </x:c>
      <x:c r="M4197" s="54">
        <x:f t="shared" si="774"/>
        <x:v>2990.4172508305496</x:v>
      </x:c>
      <x:c r="N4197" s="54">
        <x:f t="shared" si="775"/>
        <x:v>1.5766786464101039</x:v>
      </x:c>
      <x:c r="O4197" s="55">
        <x:f t="shared" si="776"/>
        <x:v>143058</x:v>
      </x:c>
      <x:c r="P4197" s="55">
        <x:f t="shared" si="777"/>
        <x:v>33000</x:v>
      </x:c>
      <x:c r="Q4197" s="55">
        <x:f t="shared" si="778"/>
        <x:v>64416.966160252596</x:v>
      </x:c>
      <x:c r="R4197" s="55">
        <x:f t="shared" si="779"/>
        <x:v>25641.033839747404</x:v>
      </x:c>
      <x:c r="S4197" s="1" t="str">
        <x:f t="shared" si="780"/>
        <x:v>YES</x:v>
      </x:c>
      <x:c r="T4197" s="1">
        <x:f t="shared" si="781"/>
        <x:v>25641.033839747404</x:v>
      </x:c>
    </x:row>
    <x:row r="4198">
      <x:c r="A4198" s="1"/>
      <x:c r="B4198" s="1"/>
      <x:c r="C4198" s="1"/>
      <x:c r="D4198" s="1"/>
      <x:c r="E4198" s="1"/>
      <x:c r="F4198" s="1"/>
      <x:c r="G4198" s="1"/>
      <x:c r="H4198" s="1"/>
      <x:c r="I4198" s="53">
        <x:f t="shared" si="770"/>
        <x:v>6</x:v>
      </x:c>
      <x:c r="J4198" s="53">
        <x:f t="shared" si="771"/>
        <x:v>7</x:v>
      </x:c>
      <x:c r="K4198" s="53">
        <x:f t="shared" si="772"/>
        <x:v>29</x:v>
      </x:c>
      <x:c r="L4198" s="53">
        <x:f t="shared" si="773"/>
        <x:v>42</x:v>
      </x:c>
      <x:c r="M4198" s="54">
        <x:f t="shared" si="774"/>
        <x:v>3077.2352789462029</x:v>
      </x:c>
      <x:c r="N4198" s="54">
        <x:f t="shared" si="775"/>
        <x:v>1.6369689437126409</x:v>
      </x:c>
      <x:c r="O4198" s="55">
        <x:f t="shared" si="776"/>
        <x:v>145758</x:v>
      </x:c>
      <x:c r="P4198" s="55">
        <x:f t="shared" si="777"/>
        <x:v>33880</x:v>
      </x:c>
      <x:c r="Q4198" s="55">
        <x:f t="shared" si="778"/>
        <x:v>65924.223592816023</x:v>
      </x:c>
      <x:c r="R4198" s="55">
        <x:f t="shared" si="779"/>
        <x:v>25953.776407183977</x:v>
      </x:c>
      <x:c r="S4198" s="1" t="str">
        <x:f t="shared" si="780"/>
        <x:v>YES</x:v>
      </x:c>
      <x:c r="T4198" s="1">
        <x:f t="shared" si="781"/>
        <x:v>25953.776407183977</x:v>
      </x:c>
    </x:row>
    <x:row r="4199">
      <x:c r="A4199" s="1"/>
      <x:c r="B4199" s="1"/>
      <x:c r="C4199" s="1"/>
      <x:c r="D4199" s="1"/>
      <x:c r="E4199" s="1"/>
      <x:c r="F4199" s="1"/>
      <x:c r="G4199" s="1"/>
      <x:c r="H4199" s="1"/>
      <x:c r="I4199" s="53">
        <x:f t="shared" si="770"/>
        <x:v>6</x:v>
      </x:c>
      <x:c r="J4199" s="53">
        <x:f t="shared" si="771"/>
        <x:v>7</x:v>
      </x:c>
      <x:c r="K4199" s="53">
        <x:f t="shared" si="772"/>
        <x:v>30</x:v>
      </x:c>
      <x:c r="L4199" s="53">
        <x:f t="shared" si="773"/>
        <x:v>43</x:v>
      </x:c>
      <x:c r="M4199" s="54">
        <x:f t="shared" si="774"/>
        <x:v>3165.9449842799741</x:v>
      </x:c>
      <x:c r="N4199" s="54">
        <x:f t="shared" si="775"/>
        <x:v>1.6985729057499819</x:v>
      </x:c>
      <x:c r="O4199" s="55">
        <x:f t="shared" si="776"/>
        <x:v>148458</x:v>
      </x:c>
      <x:c r="P4199" s="55">
        <x:f t="shared" si="777"/>
        <x:v>34760</x:v>
      </x:c>
      <x:c r="Q4199" s="55">
        <x:f t="shared" si="778"/>
        <x:v>67464.322643749547</x:v>
      </x:c>
      <x:c r="R4199" s="55">
        <x:f t="shared" si="779"/>
        <x:v>26233.677356250453</x:v>
      </x:c>
      <x:c r="S4199" s="1" t="str">
        <x:f t="shared" si="780"/>
        <x:v>YES</x:v>
      </x:c>
      <x:c r="T4199" s="1">
        <x:f t="shared" si="781"/>
        <x:v>26233.677356250453</x:v>
      </x:c>
    </x:row>
    <x:row r="4200">
      <x:c r="A4200" s="1"/>
      <x:c r="B4200" s="1"/>
      <x:c r="C4200" s="1"/>
      <x:c r="D4200" s="1"/>
      <x:c r="E4200" s="1"/>
      <x:c r="F4200" s="1"/>
      <x:c r="G4200" s="1"/>
      <x:c r="H4200" s="1"/>
      <x:c r="I4200" s="53">
        <x:f t="shared" si="770"/>
        <x:v>6</x:v>
      </x:c>
      <x:c r="J4200" s="53">
        <x:f t="shared" si="771"/>
        <x:v>8</x:v>
      </x:c>
      <x:c r="K4200" s="53">
        <x:f t="shared" si="772"/>
        <x:v>0</x:v>
      </x:c>
      <x:c r="L4200" s="53">
        <x:f t="shared" si="773"/>
        <x:v>14</x:v>
      </x:c>
      <x:c r="M4200" s="54">
        <x:f t="shared" si="774"/>
        <x:v>1249.0596354023805</x:v>
      </x:c>
      <x:c r="N4200" s="54">
        <x:f t="shared" si="775"/>
        <x:v>0.36740252458498646</x:v>
      </x:c>
      <x:c r="O4200" s="55">
        <x:f t="shared" si="776"/>
        <x:v>69552</x:v>
      </x:c>
      <x:c r="P4200" s="55">
        <x:f t="shared" si="777"/>
        <x:v>8800</x:v>
      </x:c>
      <x:c r="Q4200" s="55">
        <x:f t="shared" si="778"/>
        <x:v>34185.06311462466</x:v>
      </x:c>
      <x:c r="R4200" s="55">
        <x:f t="shared" si="779"/>
        <x:v>6566.9368853753404</x:v>
      </x:c>
      <x:c r="S4200" s="1" t="str">
        <x:f t="shared" si="780"/>
        <x:v>YES</x:v>
      </x:c>
      <x:c r="T4200" s="1">
        <x:f t="shared" si="781"/>
        <x:v>6566.9368853753404</x:v>
      </x:c>
    </x:row>
    <x:row r="4201">
      <x:c r="A4201" s="1"/>
      <x:c r="B4201" s="1"/>
      <x:c r="C4201" s="1"/>
      <x:c r="D4201" s="1"/>
      <x:c r="E4201" s="1"/>
      <x:c r="F4201" s="1"/>
      <x:c r="G4201" s="1"/>
      <x:c r="H4201" s="1"/>
      <x:c r="I4201" s="53">
        <x:f t="shared" si="770"/>
        <x:v>6</x:v>
      </x:c>
      <x:c r="J4201" s="53">
        <x:f t="shared" si="771"/>
        <x:v>8</x:v>
      </x:c>
      <x:c r="K4201" s="53">
        <x:f t="shared" si="772"/>
        <x:v>1</x:v>
      </x:c>
      <x:c r="L4201" s="53">
        <x:f t="shared" si="773"/>
        <x:v>15</x:v>
      </x:c>
      <x:c r="M4201" s="54">
        <x:f t="shared" si="774"/>
        <x:v>1294.6221354023805</x:v>
      </x:c>
      <x:c r="N4201" s="54">
        <x:f t="shared" si="775"/>
        <x:v>0.39904314958498649</x:v>
      </x:c>
      <x:c r="O4201" s="55">
        <x:f t="shared" si="776"/>
        <x:v>72252</x:v>
      </x:c>
      <x:c r="P4201" s="55">
        <x:f t="shared" si="777"/>
        <x:v>9680</x:v>
      </x:c>
      <x:c r="Q4201" s="55">
        <x:f t="shared" si="778"/>
        <x:v>34976.07873962466</x:v>
      </x:c>
      <x:c r="R4201" s="55">
        <x:f t="shared" si="779"/>
        <x:v>7595.9212603753404</x:v>
      </x:c>
      <x:c r="S4201" s="1" t="str">
        <x:f t="shared" si="780"/>
        <x:v>YES</x:v>
      </x:c>
      <x:c r="T4201" s="1">
        <x:f t="shared" si="781"/>
        <x:v>7595.9212603753404</x:v>
      </x:c>
    </x:row>
    <x:row r="4202">
      <x:c r="A4202" s="1"/>
      <x:c r="B4202" s="1"/>
      <x:c r="C4202" s="1"/>
      <x:c r="D4202" s="1"/>
      <x:c r="E4202" s="1"/>
      <x:c r="F4202" s="1"/>
      <x:c r="G4202" s="1"/>
      <x:c r="H4202" s="1"/>
      <x:c r="I4202" s="53">
        <x:f t="shared" si="770"/>
        <x:v>6</x:v>
      </x:c>
      <x:c r="J4202" s="53">
        <x:f t="shared" si="771"/>
        <x:v>8</x:v>
      </x:c>
      <x:c r="K4202" s="53">
        <x:f t="shared" si="772"/>
        <x:v>2</x:v>
      </x:c>
      <x:c r="L4202" s="53">
        <x:f t="shared" si="773"/>
        <x:v>16</x:v>
      </x:c>
      <x:c r="M4202" s="54">
        <x:f t="shared" si="774"/>
        <x:v>1341.3236979023804</x:v>
      </x:c>
      <x:c r="N4202" s="54">
        <x:f t="shared" si="775"/>
        <x:v>0.43147479020998641</x:v>
      </x:c>
      <x:c r="O4202" s="55">
        <x:f t="shared" si="776"/>
        <x:v>74952</x:v>
      </x:c>
      <x:c r="P4202" s="55">
        <x:f t="shared" si="777"/>
        <x:v>10560</x:v>
      </x:c>
      <x:c r="Q4202" s="55">
        <x:f t="shared" si="778"/>
        <x:v>35786.86975524966</x:v>
      </x:c>
      <x:c r="R4202" s="55">
        <x:f t="shared" si="779"/>
        <x:v>8605.1302447503404</x:v>
      </x:c>
      <x:c r="S4202" s="1" t="str">
        <x:f t="shared" si="780"/>
        <x:v>YES</x:v>
      </x:c>
      <x:c r="T4202" s="1">
        <x:f t="shared" si="781"/>
        <x:v>8605.1302447503404</x:v>
      </x:c>
    </x:row>
    <x:row r="4203">
      <x:c r="A4203" s="1"/>
      <x:c r="B4203" s="1"/>
      <x:c r="C4203" s="1"/>
      <x:c r="D4203" s="1"/>
      <x:c r="E4203" s="1"/>
      <x:c r="F4203" s="1"/>
      <x:c r="G4203" s="1"/>
      <x:c r="H4203" s="1"/>
      <x:c r="I4203" s="53">
        <x:f t="shared" si="770"/>
        <x:v>6</x:v>
      </x:c>
      <x:c r="J4203" s="53">
        <x:f t="shared" si="771"/>
        <x:v>8</x:v>
      </x:c>
      <x:c r="K4203" s="53">
        <x:f t="shared" si="772"/>
        <x:v>3</x:v>
      </x:c>
      <x:c r="L4203" s="53">
        <x:f t="shared" si="773"/>
        <x:v>17</x:v>
      </x:c>
      <x:c r="M4203" s="54">
        <x:f t="shared" si="774"/>
        <x:v>1389.1856803242556</x:v>
      </x:c>
      <x:c r="N4203" s="54">
        <x:f t="shared" si="775"/>
        <x:v>0.46471227800295528</x:v>
      </x:c>
      <x:c r="O4203" s="55">
        <x:f t="shared" si="776"/>
        <x:v>77652</x:v>
      </x:c>
      <x:c r="P4203" s="55">
        <x:f t="shared" si="777"/>
        <x:v>11440</x:v>
      </x:c>
      <x:c r="Q4203" s="55">
        <x:f t="shared" si="778"/>
        <x:v>36617.806950073878</x:v>
      </x:c>
      <x:c r="R4203" s="55">
        <x:f t="shared" si="779"/>
        <x:v>9594.1930499261216</x:v>
      </x:c>
      <x:c r="S4203" s="1" t="str">
        <x:f t="shared" si="780"/>
        <x:v>YES</x:v>
      </x:c>
      <x:c r="T4203" s="1">
        <x:f t="shared" si="781"/>
        <x:v>9594.1930499261216</x:v>
      </x:c>
    </x:row>
    <x:row r="4204">
      <x:c r="A4204" s="1"/>
      <x:c r="B4204" s="1"/>
      <x:c r="C4204" s="1"/>
      <x:c r="D4204" s="1"/>
      <x:c r="E4204" s="1"/>
      <x:c r="F4204" s="1"/>
      <x:c r="G4204" s="1"/>
      <x:c r="H4204" s="1"/>
      <x:c r="I4204" s="53">
        <x:f t="shared" si="770"/>
        <x:v>6</x:v>
      </x:c>
      <x:c r="J4204" s="53">
        <x:f t="shared" si="771"/>
        <x:v>8</x:v>
      </x:c>
      <x:c r="K4204" s="53">
        <x:f t="shared" si="772"/>
        <x:v>4</x:v>
      </x:c>
      <x:c r="L4204" s="53">
        <x:f t="shared" si="773"/>
        <x:v>18</x:v>
      </x:c>
      <x:c r="M4204" s="54">
        <x:f t="shared" si="774"/>
        <x:v>1438.2297960469118</x:v>
      </x:c>
      <x:c r="N4204" s="54">
        <x:f t="shared" si="775"/>
        <x:v>0.49877069169924432</x:v>
      </x:c>
      <x:c r="O4204" s="55">
        <x:f t="shared" si="776"/>
        <x:v>80352</x:v>
      </x:c>
      <x:c r="P4204" s="55">
        <x:f t="shared" si="777"/>
        <x:v>12320</x:v>
      </x:c>
      <x:c r="Q4204" s="55">
        <x:f t="shared" si="778"/>
        <x:v>37469.267292481105</x:v>
      </x:c>
      <x:c r="R4204" s="55">
        <x:f t="shared" si="779"/>
        <x:v>10562.732707518895</x:v>
      </x:c>
      <x:c r="S4204" s="1" t="str">
        <x:f t="shared" si="780"/>
        <x:v>YES</x:v>
      </x:c>
      <x:c r="T4204" s="1">
        <x:f t="shared" si="781"/>
        <x:v>10562.732707518895</x:v>
      </x:c>
    </x:row>
    <x:row r="4205">
      <x:c r="A4205" s="1"/>
      <x:c r="B4205" s="1"/>
      <x:c r="C4205" s="1"/>
      <x:c r="D4205" s="1"/>
      <x:c r="E4205" s="1"/>
      <x:c r="F4205" s="1"/>
      <x:c r="G4205" s="1"/>
      <x:c r="H4205" s="1"/>
      <x:c r="I4205" s="53">
        <x:f t="shared" si="770"/>
        <x:v>6</x:v>
      </x:c>
      <x:c r="J4205" s="53">
        <x:f t="shared" si="771"/>
        <x:v>8</x:v>
      </x:c>
      <x:c r="K4205" s="53">
        <x:f t="shared" si="772"/>
        <x:v>5</x:v>
      </x:c>
      <x:c r="L4205" s="53">
        <x:f t="shared" si="773"/>
        <x:v>19</x:v>
      </x:c>
      <x:c r="M4205" s="54">
        <x:f t="shared" si="774"/>
        <x:v>1488.4781199681154</x:v>
      </x:c>
      <x:c r="N4205" s="54">
        <x:f t="shared" si="775"/>
        <x:v>0.533665361088969</x:v>
      </x:c>
      <x:c r="O4205" s="55">
        <x:f t="shared" si="776"/>
        <x:v>83052</x:v>
      </x:c>
      <x:c r="P4205" s="55">
        <x:f t="shared" si="777"/>
        <x:v>13200</x:v>
      </x:c>
      <x:c r="Q4205" s="55">
        <x:f t="shared" si="778"/>
        <x:v>38341.634027224223</x:v>
      </x:c>
      <x:c r="R4205" s="55">
        <x:f t="shared" si="779"/>
        <x:v>11510.365972775777</x:v>
      </x:c>
      <x:c r="S4205" s="1" t="str">
        <x:f t="shared" si="780"/>
        <x:v>YES</x:v>
      </x:c>
      <x:c r="T4205" s="1">
        <x:f t="shared" si="781"/>
        <x:v>11510.365972775777</x:v>
      </x:c>
    </x:row>
    <x:row r="4206">
      <x:c r="A4206" s="1"/>
      <x:c r="B4206" s="1"/>
      <x:c r="C4206" s="1"/>
      <x:c r="D4206" s="1"/>
      <x:c r="E4206" s="1"/>
      <x:c r="F4206" s="1"/>
      <x:c r="G4206" s="1"/>
      <x:c r="H4206" s="1"/>
      <x:c r="I4206" s="53" t="n">
        <x:f t="shared" ref="I4206:I4269" si="782">INT((ROW()-ROW($I$46))/((CARROT_CAP+1)*(MESCLUN_CAP+1)))</x:f>
        <x:v>6</x:v>
      </x:c>
      <x:c r="J4206" s="53" t="n">
        <x:f t="shared" ref="J4206:J4269" si="783">MOD(INT((ROW()-ROW($I$46))/(MESCLUN_CAP+1)),CARROT_CAP+1)</x:f>
        <x:v>8</x:v>
      </x:c>
      <x:c r="K4206" s="53" t="n">
        <x:f t="shared" ref="K4206:K4269" si="784">MOD(ROW()-ROW($I$46),MESCLUN_CAP+1)</x:f>
        <x:v>6</x:v>
      </x:c>
      <x:c r="L4206" s="53" t="n">
        <x:f t="shared" ref="L4206:L4269" si="785">SUM(I4206:K4206)</x:f>
        <x:v>20</x:v>
      </x:c>
      <x:c r="M4206" s="54" t="n">
        <x:f t="shared" ref="M4206:M4269" si="786">I4206*TOMATO_HOURS*WEEKS*(1+TOMATO_DIM)^I4206+J4206*CARROT_HOURS*WEEKS*(1+CARROT_DIM)^J4206+K4206*MESCLUN_HOURS*WEEKS*(1+MESCLUN_DIM)^K4206</x:f>
        <x:v>1539.9530941497483</x:v>
      </x:c>
      <x:c r="N4206" s="54" t="n">
        <x:f t="shared" ref="N4206:N4269" si="787">MAX(M4206-FARMER_HOURS,0)/TEMP_HOURS_PER_WORKER</x:f>
        <x:v>0.5694118709373251</x:v>
      </x:c>
      <x:c r="O4206" s="55" t="n">
        <x:f t="shared" ref="O4206:O4269" si="788">I4206*TOMATO_PRICE+J4206*CARROT_PRICE+K4206*MESCLUN_PRICE</x:f>
        <x:v>85752</x:v>
      </x:c>
      <x:c r="P4206" s="55" t="n">
        <x:f t="shared" ref="P4206:P4269" si="789">I4206*TOMATO_FERTILIZER+J4206*CARROT_FERTILIZER+K4206*MESCLUN_FERTILIZER</x:f>
        <x:v>14080</x:v>
      </x:c>
      <x:c r="Q4206" s="55" t="n">
        <x:f t="shared" ref="Q4206:Q4269" si="790">MIN(M4206,FARMER_HOURS)*FARMER_RATE+MAX(M4206-FARMER_HOURS,0)*TEMP_RATE</x:f>
        <x:v>39235.29677343313</x:v>
      </x:c>
      <x:c r="R4206" s="55" t="n">
        <x:f t="shared" ref="R4206:R4269" si="791">O4206-P4206-Q4206-FIXED_COST</x:f>
        <x:v>12436.703226566868</x:v>
      </x:c>
      <x:c r="S4206" s="1" t="str">
        <x:f t="shared" ref="S4206:S4269" si="792">IF(AND(L4206&lt;=TOTAL_BED_CAP,N4206&lt;=TEMP_WORKER_CAP),"YES","NO")</x:f>
        <x:v>YES</x:v>
      </x:c>
      <x:c r="T4206" s="1" t="n">
        <x:f t="shared" ref="T4206:T4269" si="793">IF(S4206="YES",R4206,-1E+99)</x:f>
        <x:v>12436.703226566868</x:v>
      </x:c>
    </x:row>
    <x:row r="4207">
      <x:c r="A4207" s="1"/>
      <x:c r="B4207" s="1"/>
      <x:c r="C4207" s="1"/>
      <x:c r="D4207" s="1"/>
      <x:c r="E4207" s="1"/>
      <x:c r="F4207" s="1"/>
      <x:c r="G4207" s="1"/>
      <x:c r="H4207" s="1"/>
      <x:c r="I4207" s="53">
        <x:f t="shared" si="782"/>
        <x:v>6</x:v>
      </x:c>
      <x:c r="J4207" s="53">
        <x:f t="shared" si="783"/>
        <x:v>8</x:v>
      </x:c>
      <x:c r="K4207" s="53">
        <x:f t="shared" si="784"/>
        <x:v>7</x:v>
      </x:c>
      <x:c r="L4207" s="53">
        <x:f t="shared" si="785"/>
        <x:v>21</x:v>
      </x:c>
      <x:c r="M4207" s="54">
        <x:f t="shared" si="786"/>
        <x:v>1592.6775335477087</x:v>
      </x:c>
      <x:c r="N4207" s="54">
        <x:f t="shared" si="787"/>
        <x:v>0.60602606496368661</x:v>
      </x:c>
      <x:c r="O4207" s="55">
        <x:f t="shared" si="788"/>
        <x:v>88452</x:v>
      </x:c>
      <x:c r="P4207" s="55">
        <x:f t="shared" si="789"/>
        <x:v>14960</x:v>
      </x:c>
      <x:c r="Q4207" s="55">
        <x:f t="shared" si="790"/>
        <x:v>40150.651624092163</x:v>
      </x:c>
      <x:c r="R4207" s="55">
        <x:f t="shared" si="791"/>
        <x:v>13341.348375907837</x:v>
      </x:c>
      <x:c r="S4207" s="1" t="str">
        <x:f t="shared" si="792"/>
        <x:v>YES</x:v>
      </x:c>
      <x:c r="T4207" s="1">
        <x:f t="shared" si="793"/>
        <x:v>13341.348375907837</x:v>
      </x:c>
    </x:row>
    <x:row r="4208">
      <x:c r="A4208" s="1"/>
      <x:c r="B4208" s="1"/>
      <x:c r="C4208" s="1"/>
      <x:c r="D4208" s="1"/>
      <x:c r="E4208" s="1"/>
      <x:c r="F4208" s="1"/>
      <x:c r="G4208" s="1"/>
      <x:c r="H4208" s="1"/>
      <x:c r="I4208" s="53">
        <x:f t="shared" si="782"/>
        <x:v>6</x:v>
      </x:c>
      <x:c r="J4208" s="53">
        <x:f t="shared" si="783"/>
        <x:v>8</x:v>
      </x:c>
      <x:c r="K4208" s="53">
        <x:f t="shared" si="784"/>
        <x:v>8</x:v>
      </x:c>
      <x:c r="L4208" s="53">
        <x:f t="shared" si="785"/>
        <x:v>22</x:v>
      </x:c>
      <x:c r="M4208" s="54">
        <x:f t="shared" si="786"/>
        <x:v>1646.6746318276889</x:v>
      </x:c>
      <x:c r="N4208" s="54">
        <x:f t="shared" si="787"/>
        <x:v>0.64352404988033951</x:v>
      </x:c>
      <x:c r="O4208" s="55">
        <x:f t="shared" si="788"/>
        <x:v>91152</x:v>
      </x:c>
      <x:c r="P4208" s="55">
        <x:f t="shared" si="789"/>
        <x:v>15840</x:v>
      </x:c>
      <x:c r="Q4208" s="55">
        <x:f t="shared" si="790"/>
        <x:v>41088.10124700849</x:v>
      </x:c>
      <x:c r="R4208" s="55">
        <x:f t="shared" si="791"/>
        <x:v>14223.89875299151</x:v>
      </x:c>
      <x:c r="S4208" s="1" t="str">
        <x:f t="shared" si="792"/>
        <x:v>YES</x:v>
      </x:c>
      <x:c r="T4208" s="1">
        <x:f t="shared" si="793"/>
        <x:v>14223.89875299151</x:v>
      </x:c>
    </x:row>
    <x:row r="4209">
      <x:c r="A4209" s="1"/>
      <x:c r="B4209" s="1"/>
      <x:c r="C4209" s="1"/>
      <x:c r="D4209" s="1"/>
      <x:c r="E4209" s="1"/>
      <x:c r="F4209" s="1"/>
      <x:c r="G4209" s="1"/>
      <x:c r="H4209" s="1"/>
      <x:c r="I4209" s="53">
        <x:f t="shared" si="782"/>
        <x:v>6</x:v>
      </x:c>
      <x:c r="J4209" s="53">
        <x:f t="shared" si="783"/>
        <x:v>8</x:v>
      </x:c>
      <x:c r="K4209" s="53">
        <x:f t="shared" si="784"/>
        <x:v>9</x:v>
      </x:c>
      <x:c r="L4209" s="53">
        <x:f t="shared" si="785"/>
        <x:v>23</x:v>
      </x:c>
      <x:c r="M4209" s="54">
        <x:f t="shared" si="786"/>
        <x:v>1701.9679672680834</x:v>
      </x:c>
      <x:c r="N4209" s="54">
        <x:f t="shared" si="787"/>
        <x:v>0.68192219949172461</x:v>
      </x:c>
      <x:c r="O4209" s="55">
        <x:f t="shared" si="788"/>
        <x:v>93852</x:v>
      </x:c>
      <x:c r="P4209" s="55">
        <x:f t="shared" si="789"/>
        <x:v>16720</x:v>
      </x:c>
      <x:c r="Q4209" s="55">
        <x:f t="shared" si="790"/>
        <x:v>42048.054987293115</x:v>
      </x:c>
      <x:c r="R4209" s="55">
        <x:f t="shared" si="791"/>
        <x:v>15083.945012706885</x:v>
      </x:c>
      <x:c r="S4209" s="1" t="str">
        <x:f t="shared" si="792"/>
        <x:v>YES</x:v>
      </x:c>
      <x:c r="T4209" s="1">
        <x:f t="shared" si="793"/>
        <x:v>15083.945012706885</x:v>
      </x:c>
    </x:row>
    <x:row r="4210">
      <x:c r="A4210" s="1"/>
      <x:c r="B4210" s="1"/>
      <x:c r="C4210" s="1"/>
      <x:c r="D4210" s="1"/>
      <x:c r="E4210" s="1"/>
      <x:c r="F4210" s="1"/>
      <x:c r="G4210" s="1"/>
      <x:c r="H4210" s="1"/>
      <x:c r="I4210" s="53">
        <x:f t="shared" si="782"/>
        <x:v>6</x:v>
      </x:c>
      <x:c r="J4210" s="53">
        <x:f t="shared" si="783"/>
        <x:v>8</x:v>
      </x:c>
      <x:c r="K4210" s="53">
        <x:f t="shared" si="784"/>
        <x:v>10</x:v>
      </x:c>
      <x:c r="L4210" s="53">
        <x:f t="shared" si="785"/>
        <x:v>24</x:v>
      </x:c>
      <x:c r="M4210" s="54">
        <x:f t="shared" si="786"/>
        <x:v>1758.5815087512963</x:v>
      </x:c>
      <x:c r="N4210" s="54">
        <x:f t="shared" si="787"/>
        <x:v>0.7212371588550669</x:v>
      </x:c>
      <x:c r="O4210" s="55">
        <x:f t="shared" si="788"/>
        <x:v>96552</x:v>
      </x:c>
      <x:c r="P4210" s="55">
        <x:f t="shared" si="789"/>
        <x:v>17600</x:v>
      </x:c>
      <x:c r="Q4210" s="55">
        <x:f t="shared" si="790"/>
        <x:v>43030.92897137667</x:v>
      </x:c>
      <x:c r="R4210" s="55">
        <x:f t="shared" si="791"/>
        <x:v>15921.07102862333</x:v>
      </x:c>
      <x:c r="S4210" s="1" t="str">
        <x:f t="shared" si="792"/>
        <x:v>YES</x:v>
      </x:c>
      <x:c r="T4210" s="1">
        <x:f t="shared" si="793"/>
        <x:v>15921.07102862333</x:v>
      </x:c>
    </x:row>
    <x:row r="4211">
      <x:c r="A4211" s="1"/>
      <x:c r="B4211" s="1"/>
      <x:c r="C4211" s="1"/>
      <x:c r="D4211" s="1"/>
      <x:c r="E4211" s="1"/>
      <x:c r="F4211" s="1"/>
      <x:c r="G4211" s="1"/>
      <x:c r="H4211" s="1"/>
      <x:c r="I4211" s="53">
        <x:f t="shared" si="782"/>
        <x:v>6</x:v>
      </x:c>
      <x:c r="J4211" s="53">
        <x:f t="shared" si="783"/>
        <x:v>8</x:v>
      </x:c>
      <x:c r="K4211" s="53">
        <x:f t="shared" si="784"/>
        <x:v>11</x:v>
      </x:c>
      <x:c r="L4211" s="53">
        <x:f t="shared" si="785"/>
        <x:v>25</x:v>
      </x:c>
      <x:c r="M4211" s="54">
        <x:f t="shared" si="786"/>
        <x:v>1816.5396218447354</x:v>
      </x:c>
      <x:c r="N4211" s="54">
        <x:f t="shared" si="787"/>
        <x:v>0.76148584850328849</x:v>
      </x:c>
      <x:c r="O4211" s="55">
        <x:f t="shared" si="788"/>
        <x:v>99252</x:v>
      </x:c>
      <x:c r="P4211" s="55">
        <x:f t="shared" si="789"/>
        <x:v>18480</x:v>
      </x:c>
      <x:c r="Q4211" s="55">
        <x:f t="shared" si="790"/>
        <x:v>44037.146212582215</x:v>
      </x:c>
      <x:c r="R4211" s="55">
        <x:f t="shared" si="791"/>
        <x:v>16734.853787417785</x:v>
      </x:c>
      <x:c r="S4211" s="1" t="str">
        <x:f t="shared" si="792"/>
        <x:v>YES</x:v>
      </x:c>
      <x:c r="T4211" s="1">
        <x:f t="shared" si="793"/>
        <x:v>16734.853787417785</x:v>
      </x:c>
    </x:row>
    <x:row r="4212">
      <x:c r="A4212" s="1"/>
      <x:c r="B4212" s="1"/>
      <x:c r="C4212" s="1"/>
      <x:c r="D4212" s="1"/>
      <x:c r="E4212" s="1"/>
      <x:c r="F4212" s="1"/>
      <x:c r="G4212" s="1"/>
      <x:c r="H4212" s="1"/>
      <x:c r="I4212" s="53">
        <x:f t="shared" si="782"/>
        <x:v>6</x:v>
      </x:c>
      <x:c r="J4212" s="53">
        <x:f t="shared" si="783"/>
        <x:v>8</x:v>
      </x:c>
      <x:c r="K4212" s="53">
        <x:f t="shared" si="784"/>
        <x:v>12</x:v>
      </x:c>
      <x:c r="L4212" s="53">
        <x:f t="shared" si="785"/>
        <x:v>26</x:v>
      </x:c>
      <x:c r="M4212" s="54">
        <x:f t="shared" si="786"/>
        <x:v>1875.8670749727999</x:v>
      </x:c>
      <x:c r="N4212" s="54">
        <x:f t="shared" si="787"/>
        <x:v>0.80268546873111102</x:v>
      </x:c>
      <x:c r="O4212" s="55">
        <x:f t="shared" si="788"/>
        <x:v>101952</x:v>
      </x:c>
      <x:c r="P4212" s="55">
        <x:f t="shared" si="789"/>
        <x:v>19360</x:v>
      </x:c>
      <x:c r="Q4212" s="55">
        <x:f t="shared" si="790"/>
        <x:v>45067.136718277776</x:v>
      </x:c>
      <x:c r="R4212" s="55">
        <x:f t="shared" si="791"/>
        <x:v>17524.863281722224</x:v>
      </x:c>
      <x:c r="S4212" s="1" t="str">
        <x:f t="shared" si="792"/>
        <x:v>YES</x:v>
      </x:c>
      <x:c r="T4212" s="1">
        <x:f t="shared" si="793"/>
        <x:v>17524.863281722224</x:v>
      </x:c>
    </x:row>
    <x:row r="4213">
      <x:c r="A4213" s="1"/>
      <x:c r="B4213" s="1"/>
      <x:c r="C4213" s="1"/>
      <x:c r="D4213" s="1"/>
      <x:c r="E4213" s="1"/>
      <x:c r="F4213" s="1"/>
      <x:c r="G4213" s="1"/>
      <x:c r="H4213" s="1"/>
      <x:c r="I4213" s="53">
        <x:f t="shared" si="782"/>
        <x:v>6</x:v>
      </x:c>
      <x:c r="J4213" s="53">
        <x:f t="shared" si="783"/>
        <x:v>8</x:v>
      </x:c>
      <x:c r="K4213" s="53">
        <x:f t="shared" si="784"/>
        <x:v>13</x:v>
      </x:c>
      <x:c r="L4213" s="53">
        <x:f t="shared" si="785"/>
        <x:v>27</x:v>
      </x:c>
      <x:c r="M4213" s="54">
        <x:f t="shared" si="786"/>
        <x:v>1936.589045681184</x:v>
      </x:c>
      <x:c r="N4213" s="54">
        <x:f t="shared" si="787"/>
        <x:v>0.84485350394526659</x:v>
      </x:c>
      <x:c r="O4213" s="55">
        <x:f t="shared" si="788"/>
        <x:v>104652</x:v>
      </x:c>
      <x:c r="P4213" s="55">
        <x:f t="shared" si="789"/>
        <x:v>20240</x:v>
      </x:c>
      <x:c r="Q4213" s="55">
        <x:f t="shared" si="790"/>
        <x:v>46121.337598631668</x:v>
      </x:c>
      <x:c r="R4213" s="55">
        <x:f t="shared" si="791"/>
        <x:v>18290.662401368332</x:v>
      </x:c>
      <x:c r="S4213" s="1" t="str">
        <x:f t="shared" si="792"/>
        <x:v>YES</x:v>
      </x:c>
      <x:c r="T4213" s="1">
        <x:f t="shared" si="793"/>
        <x:v>18290.662401368332</x:v>
      </x:c>
    </x:row>
    <x:row r="4214">
      <x:c r="A4214" s="1"/>
      <x:c r="B4214" s="1"/>
      <x:c r="C4214" s="1"/>
      <x:c r="D4214" s="1"/>
      <x:c r="E4214" s="1"/>
      <x:c r="F4214" s="1"/>
      <x:c r="G4214" s="1"/>
      <x:c r="H4214" s="1"/>
      <x:c r="I4214" s="53">
        <x:f t="shared" si="782"/>
        <x:v>6</x:v>
      </x:c>
      <x:c r="J4214" s="53">
        <x:f t="shared" si="783"/>
        <x:v>8</x:v>
      </x:c>
      <x:c r="K4214" s="53">
        <x:f t="shared" si="784"/>
        <x:v>14</x:v>
      </x:c>
      <x:c r="L4214" s="53">
        <x:f t="shared" si="785"/>
        <x:v>28</x:v>
      </x:c>
      <x:c r="M4214" s="54">
        <x:f t="shared" si="786"/>
        <x:v>1998.7311269948452</x:v>
      </x:c>
      <x:c r="N4214" s="54">
        <x:f t="shared" si="787"/>
        <x:v>0.88800772707975362</x:v>
      </x:c>
      <x:c r="O4214" s="55">
        <x:f t="shared" si="788"/>
        <x:v>107352</x:v>
      </x:c>
      <x:c r="P4214" s="55">
        <x:f t="shared" si="789"/>
        <x:v>21120</x:v>
      </x:c>
      <x:c r="Q4214" s="55">
        <x:f t="shared" si="790"/>
        <x:v>47200.193176993838</x:v>
      </x:c>
      <x:c r="R4214" s="55">
        <x:f t="shared" si="791"/>
        <x:v>19031.806823006162</x:v>
      </x:c>
      <x:c r="S4214" s="1" t="str">
        <x:f t="shared" si="792"/>
        <x:v>YES</x:v>
      </x:c>
      <x:c r="T4214" s="1">
        <x:f t="shared" si="793"/>
        <x:v>19031.806823006162</x:v>
      </x:c>
    </x:row>
    <x:row r="4215">
      <x:c r="A4215" s="1"/>
      <x:c r="B4215" s="1"/>
      <x:c r="C4215" s="1"/>
      <x:c r="D4215" s="1"/>
      <x:c r="E4215" s="1"/>
      <x:c r="F4215" s="1"/>
      <x:c r="G4215" s="1"/>
      <x:c r="H4215" s="1"/>
      <x:c r="I4215" s="53">
        <x:f t="shared" si="782"/>
        <x:v>6</x:v>
      </x:c>
      <x:c r="J4215" s="53">
        <x:f t="shared" si="783"/>
        <x:v>8</x:v>
      </x:c>
      <x:c r="K4215" s="53">
        <x:f t="shared" si="784"/>
        <x:v>15</x:v>
      </x:c>
      <x:c r="L4215" s="53">
        <x:f t="shared" si="785"/>
        <x:v>29</x:v>
      </x:c>
      <x:c r="M4215" s="54">
        <x:f t="shared" si="786"/>
        <x:v>2062.3193338709916</x:v>
      </x:c>
      <x:c r="N4215" s="54">
        <x:f t="shared" si="787"/>
        <x:v>0.93216620407707751</x:v>
      </x:c>
      <x:c r="O4215" s="55">
        <x:f t="shared" si="788"/>
        <x:v>110052</x:v>
      </x:c>
      <x:c r="P4215" s="55">
        <x:f t="shared" si="789"/>
        <x:v>22000</x:v>
      </x:c>
      <x:c r="Q4215" s="55">
        <x:f t="shared" si="790"/>
        <x:v>48304.155101926939</x:v>
      </x:c>
      <x:c r="R4215" s="55">
        <x:f t="shared" si="791"/>
        <x:v>19747.844898073061</x:v>
      </x:c>
      <x:c r="S4215" s="1" t="str">
        <x:f t="shared" si="792"/>
        <x:v>YES</x:v>
      </x:c>
      <x:c r="T4215" s="1">
        <x:f t="shared" si="793"/>
        <x:v>19747.844898073061</x:v>
      </x:c>
    </x:row>
    <x:row r="4216">
      <x:c r="A4216" s="1"/>
      <x:c r="B4216" s="1"/>
      <x:c r="C4216" s="1"/>
      <x:c r="D4216" s="1"/>
      <x:c r="E4216" s="1"/>
      <x:c r="F4216" s="1"/>
      <x:c r="G4216" s="1"/>
      <x:c r="H4216" s="1"/>
      <x:c r="I4216" s="53">
        <x:f t="shared" si="782"/>
        <x:v>6</x:v>
      </x:c>
      <x:c r="J4216" s="53">
        <x:f t="shared" si="783"/>
        <x:v>8</x:v>
      </x:c>
      <x:c r="K4216" s="53">
        <x:f t="shared" si="784"/>
        <x:v>16</x:v>
      </x:c>
      <x:c r="L4216" s="53">
        <x:f t="shared" si="785"/>
        <x:v>30</x:v>
      </x:c>
      <x:c r="M4216" s="54">
        <x:f t="shared" si="786"/>
        <x:v>2127.3801097484807</x:v>
      </x:c>
      <x:c r="N4216" s="54">
        <x:f t="shared" si="787"/>
        <x:v>0.97734729843644486</x:v>
      </x:c>
      <x:c r="O4216" s="55">
        <x:f t="shared" si="788"/>
        <x:v>112752</x:v>
      </x:c>
      <x:c r="P4216" s="55">
        <x:f t="shared" si="789"/>
        <x:v>22880</x:v>
      </x:c>
      <x:c r="Q4216" s="55">
        <x:f t="shared" si="790"/>
        <x:v>49433.682460911121</x:v>
      </x:c>
      <x:c r="R4216" s="55">
        <x:f t="shared" si="791"/>
        <x:v>20438.317539088879</x:v>
      </x:c>
      <x:c r="S4216" s="1" t="str">
        <x:f t="shared" si="792"/>
        <x:v>YES</x:v>
      </x:c>
      <x:c r="T4216" s="1">
        <x:f t="shared" si="793"/>
        <x:v>20438.317539088879</x:v>
      </x:c>
    </x:row>
    <x:row r="4217">
      <x:c r="A4217" s="1"/>
      <x:c r="B4217" s="1"/>
      <x:c r="C4217" s="1"/>
      <x:c r="D4217" s="1"/>
      <x:c r="E4217" s="1"/>
      <x:c r="F4217" s="1"/>
      <x:c r="G4217" s="1"/>
      <x:c r="H4217" s="1"/>
      <x:c r="I4217" s="53">
        <x:f t="shared" si="782"/>
        <x:v>6</x:v>
      </x:c>
      <x:c r="J4217" s="53">
        <x:f t="shared" si="783"/>
        <x:v>8</x:v>
      </x:c>
      <x:c r="K4217" s="53">
        <x:f t="shared" si="784"/>
        <x:v>17</x:v>
      </x:c>
      <x:c r="L4217" s="53">
        <x:f t="shared" si="785"/>
        <x:v>31</x:v>
      </x:c>
      <x:c r="M4217" s="54">
        <x:f t="shared" si="786"/>
        <x:v>2193.9403331950211</x:v>
      </x:c>
      <x:c r="N4217" s="54">
        <x:f t="shared" si="787"/>
        <x:v>1.0235696758298758</x:v>
      </x:c>
      <x:c r="O4217" s="55">
        <x:f t="shared" si="788"/>
        <x:v>115452</x:v>
      </x:c>
      <x:c r="P4217" s="55">
        <x:f t="shared" si="789"/>
        <x:v>23760</x:v>
      </x:c>
      <x:c r="Q4217" s="55">
        <x:f t="shared" si="790"/>
        <x:v>50589.241895746891</x:v>
      </x:c>
      <x:c r="R4217" s="55">
        <x:f t="shared" si="791"/>
        <x:v>21102.758104253109</x:v>
      </x:c>
      <x:c r="S4217" s="1" t="str">
        <x:f t="shared" si="792"/>
        <x:v>YES</x:v>
      </x:c>
      <x:c r="T4217" s="1">
        <x:f t="shared" si="793"/>
        <x:v>21102.758104253109</x:v>
      </x:c>
    </x:row>
    <x:row r="4218">
      <x:c r="A4218" s="1"/>
      <x:c r="B4218" s="1"/>
      <x:c r="C4218" s="1"/>
      <x:c r="D4218" s="1"/>
      <x:c r="E4218" s="1"/>
      <x:c r="F4218" s="1"/>
      <x:c r="G4218" s="1"/>
      <x:c r="H4218" s="1"/>
      <x:c r="I4218" s="53">
        <x:f t="shared" si="782"/>
        <x:v>6</x:v>
      </x:c>
      <x:c r="J4218" s="53">
        <x:f t="shared" si="783"/>
        <x:v>8</x:v>
      </x:c>
      <x:c r="K4218" s="53">
        <x:f t="shared" si="784"/>
        <x:v>18</x:v>
      </x:c>
      <x:c r="L4218" s="53">
        <x:f t="shared" si="785"/>
        <x:v>32</x:v>
      </x:c>
      <x:c r="M4218" s="54">
        <x:f t="shared" si="786"/>
        <x:v>2262.0273246536085</x:v>
      </x:c>
      <x:c r="N4218" s="54">
        <x:f t="shared" si="787"/>
        <x:v>1.0708523087872281</x:v>
      </x:c>
      <x:c r="O4218" s="55">
        <x:f t="shared" si="788"/>
        <x:v>118152</x:v>
      </x:c>
      <x:c r="P4218" s="55">
        <x:f t="shared" si="789"/>
        <x:v>24640</x:v>
      </x:c>
      <x:c r="Q4218" s="55">
        <x:f t="shared" si="790"/>
        <x:v>51771.307719680699</x:v>
      </x:c>
      <x:c r="R4218" s="55">
        <x:f t="shared" si="791"/>
        <x:v>21740.692280319301</x:v>
      </x:c>
      <x:c r="S4218" s="1" t="str">
        <x:f t="shared" si="792"/>
        <x:v>YES</x:v>
      </x:c>
      <x:c r="T4218" s="1">
        <x:f t="shared" si="793"/>
        <x:v>21740.692280319301</x:v>
      </x:c>
    </x:row>
    <x:row r="4219">
      <x:c r="A4219" s="1"/>
      <x:c r="B4219" s="1"/>
      <x:c r="C4219" s="1"/>
      <x:c r="D4219" s="1"/>
      <x:c r="E4219" s="1"/>
      <x:c r="F4219" s="1"/>
      <x:c r="G4219" s="1"/>
      <x:c r="H4219" s="1"/>
      <x:c r="I4219" s="53">
        <x:f t="shared" si="782"/>
        <x:v>6</x:v>
      </x:c>
      <x:c r="J4219" s="53">
        <x:f t="shared" si="783"/>
        <x:v>8</x:v>
      </x:c>
      <x:c r="K4219" s="53">
        <x:f t="shared" si="784"/>
        <x:v>19</x:v>
      </x:c>
      <x:c r="L4219" s="53">
        <x:f t="shared" si="785"/>
        <x:v>33</x:v>
      </x:c>
      <x:c r="M4219" s="54">
        <x:f t="shared" si="786"/>
        <x:v>2331.6688532896301</x:v>
      </x:c>
      <x:c r="N4219" s="54">
        <x:f t="shared" si="787"/>
        <x:v>1.119214481451132</x:v>
      </x:c>
      <x:c r="O4219" s="55">
        <x:f t="shared" si="788"/>
        <x:v>120852</x:v>
      </x:c>
      <x:c r="P4219" s="55">
        <x:f t="shared" si="789"/>
        <x:v>25520</x:v>
      </x:c>
      <x:c r="Q4219" s="55">
        <x:f t="shared" si="790"/>
        <x:v>52980.362036278297</x:v>
      </x:c>
      <x:c r="R4219" s="55">
        <x:f t="shared" si="791"/>
        <x:v>22351.637963721703</x:v>
      </x:c>
      <x:c r="S4219" s="1" t="str">
        <x:f t="shared" si="792"/>
        <x:v>YES</x:v>
      </x:c>
      <x:c r="T4219" s="1">
        <x:f t="shared" si="793"/>
        <x:v>22351.637963721703</x:v>
      </x:c>
    </x:row>
    <x:row r="4220">
      <x:c r="A4220" s="1"/>
      <x:c r="B4220" s="1"/>
      <x:c r="C4220" s="1"/>
      <x:c r="D4220" s="1"/>
      <x:c r="E4220" s="1"/>
      <x:c r="F4220" s="1"/>
      <x:c r="G4220" s="1"/>
      <x:c r="H4220" s="1"/>
      <x:c r="I4220" s="53">
        <x:f t="shared" si="782"/>
        <x:v>6</x:v>
      </x:c>
      <x:c r="J4220" s="53">
        <x:f t="shared" si="783"/>
        <x:v>8</x:v>
      </x:c>
      <x:c r="K4220" s="53">
        <x:f t="shared" si="784"/>
        <x:v>20</x:v>
      </x:c>
      <x:c r="L4220" s="53">
        <x:f t="shared" si="785"/>
        <x:v>34</x:v>
      </x:c>
      <x:c r="M4220" s="54">
        <x:f t="shared" si="786"/>
        <x:v>2402.8931439401072</x:v>
      </x:c>
      <x:c r="N4220" s="54">
        <x:f t="shared" si="787"/>
        <x:v>1.1686757944028523</x:v>
      </x:c>
      <x:c r="O4220" s="55">
        <x:f t="shared" si="788"/>
        <x:v>123552</x:v>
      </x:c>
      <x:c r="P4220" s="55">
        <x:f t="shared" si="789"/>
        <x:v>26400</x:v>
      </x:c>
      <x:c r="Q4220" s="55">
        <x:f t="shared" si="790"/>
        <x:v>54216.894860071305</x:v>
      </x:c>
      <x:c r="R4220" s="55">
        <x:f t="shared" si="791"/>
        <x:v>22935.105139928695</x:v>
      </x:c>
      <x:c r="S4220" s="1" t="str">
        <x:f t="shared" si="792"/>
        <x:v>YES</x:v>
      </x:c>
      <x:c r="T4220" s="1">
        <x:f t="shared" si="793"/>
        <x:v>22935.105139928695</x:v>
      </x:c>
    </x:row>
    <x:row r="4221">
      <x:c r="A4221" s="1"/>
      <x:c r="B4221" s="1"/>
      <x:c r="C4221" s="1"/>
      <x:c r="D4221" s="1"/>
      <x:c r="E4221" s="1"/>
      <x:c r="F4221" s="1"/>
      <x:c r="G4221" s="1"/>
      <x:c r="H4221" s="1"/>
      <x:c r="I4221" s="53">
        <x:f t="shared" si="782"/>
        <x:v>6</x:v>
      </x:c>
      <x:c r="J4221" s="53">
        <x:f t="shared" si="783"/>
        <x:v>8</x:v>
      </x:c>
      <x:c r="K4221" s="53">
        <x:f t="shared" si="784"/>
        <x:v>21</x:v>
      </x:c>
      <x:c r="L4221" s="53">
        <x:f t="shared" si="785"/>
        <x:v>35</x:v>
      </x:c>
      <x:c r="M4221" s="54">
        <x:f t="shared" si="786"/>
        <x:v>2475.7288841665509</x:v>
      </x:c>
      <x:c r="N4221" s="54">
        <x:f t="shared" si="787"/>
        <x:v>1.2192561695601047</x:v>
      </x:c>
      <x:c r="O4221" s="55">
        <x:f t="shared" si="788"/>
        <x:v>126252</x:v>
      </x:c>
      <x:c r="P4221" s="55">
        <x:f t="shared" si="789"/>
        <x:v>27280</x:v>
      </x:c>
      <x:c r="Q4221" s="55">
        <x:f t="shared" si="790"/>
        <x:v>55481.404239002615</x:v>
      </x:c>
      <x:c r="R4221" s="55">
        <x:f t="shared" si="791"/>
        <x:v>23490.595760997385</x:v>
      </x:c>
      <x:c r="S4221" s="1" t="str">
        <x:f t="shared" si="792"/>
        <x:v>YES</x:v>
      </x:c>
      <x:c r="T4221" s="1">
        <x:f t="shared" si="793"/>
        <x:v>23490.595760997385</x:v>
      </x:c>
    </x:row>
    <x:row r="4222">
      <x:c r="A4222" s="1"/>
      <x:c r="B4222" s="1"/>
      <x:c r="C4222" s="1"/>
      <x:c r="D4222" s="1"/>
      <x:c r="E4222" s="1"/>
      <x:c r="F4222" s="1"/>
      <x:c r="G4222" s="1"/>
      <x:c r="H4222" s="1"/>
      <x:c r="I4222" s="53">
        <x:f t="shared" si="782"/>
        <x:v>6</x:v>
      </x:c>
      <x:c r="J4222" s="53">
        <x:f t="shared" si="783"/>
        <x:v>8</x:v>
      </x:c>
      <x:c r="K4222" s="53">
        <x:f t="shared" si="784"/>
        <x:v>22</x:v>
      </x:c>
      <x:c r="L4222" s="53">
        <x:f t="shared" si="785"/>
        <x:v>36</x:v>
      </x:c>
      <x:c r="M4222" s="54">
        <x:f t="shared" si="786"/>
        <x:v>2550.2052314129469</x:v>
      </x:c>
      <x:c r="N4222" s="54">
        <x:f t="shared" si="787"/>
        <x:v>1.2709758551478798</x:v>
      </x:c>
      <x:c r="O4222" s="55">
        <x:f t="shared" si="788"/>
        <x:v>128952</x:v>
      </x:c>
      <x:c r="P4222" s="55">
        <x:f t="shared" si="789"/>
        <x:v>28160</x:v>
      </x:c>
      <x:c r="Q4222" s="55">
        <x:f t="shared" si="790"/>
        <x:v>56774.396378696998</x:v>
      </x:c>
      <x:c r="R4222" s="55">
        <x:f t="shared" si="791"/>
        <x:v>24017.603621303002</x:v>
      </x:c>
      <x:c r="S4222" s="1" t="str">
        <x:f t="shared" si="792"/>
        <x:v>YES</x:v>
      </x:c>
      <x:c r="T4222" s="1">
        <x:f t="shared" si="793"/>
        <x:v>24017.603621303002</x:v>
      </x:c>
    </x:row>
    <x:row r="4223">
      <x:c r="A4223" s="1"/>
      <x:c r="B4223" s="1"/>
      <x:c r="C4223" s="1"/>
      <x:c r="D4223" s="1"/>
      <x:c r="E4223" s="1"/>
      <x:c r="F4223" s="1"/>
      <x:c r="G4223" s="1"/>
      <x:c r="H4223" s="1"/>
      <x:c r="I4223" s="53">
        <x:f t="shared" si="782"/>
        <x:v>6</x:v>
      </x:c>
      <x:c r="J4223" s="53">
        <x:f t="shared" si="783"/>
        <x:v>8</x:v>
      </x:c>
      <x:c r="K4223" s="53">
        <x:f t="shared" si="784"/>
        <x:v>23</x:v>
      </x:c>
      <x:c r="L4223" s="53">
        <x:f t="shared" si="785"/>
        <x:v>37</x:v>
      </x:c>
      <x:c r="M4223" s="54">
        <x:f t="shared" si="786"/>
        <x:v>2626.3518202703835</x:v>
      </x:c>
      <x:c r="N4223" s="54">
        <x:f t="shared" si="787"/>
        <x:v>1.3238554307433219</x:v>
      </x:c>
      <x:c r="O4223" s="55">
        <x:f t="shared" si="788"/>
        <x:v>131652</x:v>
      </x:c>
      <x:c r="P4223" s="55">
        <x:f t="shared" si="789"/>
        <x:v>29040</x:v>
      </x:c>
      <x:c r="Q4223" s="55">
        <x:f t="shared" si="790"/>
        <x:v>58096.385768583044</x:v>
      </x:c>
      <x:c r="R4223" s="55">
        <x:f t="shared" si="791"/>
        <x:v>24515.614231416956</x:v>
      </x:c>
      <x:c r="S4223" s="1" t="str">
        <x:f t="shared" si="792"/>
        <x:v>YES</x:v>
      </x:c>
      <x:c r="T4223" s="1">
        <x:f t="shared" si="793"/>
        <x:v>24515.614231416956</x:v>
      </x:c>
    </x:row>
    <x:row r="4224">
      <x:c r="A4224" s="1"/>
      <x:c r="B4224" s="1"/>
      <x:c r="C4224" s="1"/>
      <x:c r="D4224" s="1"/>
      <x:c r="E4224" s="1"/>
      <x:c r="F4224" s="1"/>
      <x:c r="G4224" s="1"/>
      <x:c r="H4224" s="1"/>
      <x:c r="I4224" s="53">
        <x:f t="shared" si="782"/>
        <x:v>6</x:v>
      </x:c>
      <x:c r="J4224" s="53">
        <x:f t="shared" si="783"/>
        <x:v>8</x:v>
      </x:c>
      <x:c r="K4224" s="53">
        <x:f t="shared" si="784"/>
        <x:v>24</x:v>
      </x:c>
      <x:c r="L4224" s="53">
        <x:f t="shared" si="785"/>
        <x:v>38</x:v>
      </x:c>
      <x:c r="M4224" s="54">
        <x:f t="shared" si="786"/>
        <x:v>2704.1987698498797</x:v>
      </x:c>
      <x:c r="N4224" s="54">
        <x:f t="shared" si="787"/>
        <x:v>1.3779158123957498</x:v>
      </x:c>
      <x:c r="O4224" s="55">
        <x:f t="shared" si="788"/>
        <x:v>134352</x:v>
      </x:c>
      <x:c r="P4224" s="55">
        <x:f t="shared" si="789"/>
        <x:v>29920</x:v>
      </x:c>
      <x:c r="Q4224" s="55">
        <x:f t="shared" si="790"/>
        <x:v>59447.895309893742</x:v>
      </x:c>
      <x:c r="R4224" s="55">
        <x:f t="shared" si="791"/>
        <x:v>24984.104690106258</x:v>
      </x:c>
      <x:c r="S4224" s="1" t="str">
        <x:f t="shared" si="792"/>
        <x:v>YES</x:v>
      </x:c>
      <x:c r="T4224" s="1">
        <x:f t="shared" si="793"/>
        <x:v>24984.104690106258</x:v>
      </x:c>
    </x:row>
    <x:row r="4225">
      <x:c r="A4225" s="1"/>
      <x:c r="B4225" s="1"/>
      <x:c r="C4225" s="1"/>
      <x:c r="D4225" s="1"/>
      <x:c r="E4225" s="1"/>
      <x:c r="F4225" s="1"/>
      <x:c r="G4225" s="1"/>
      <x:c r="H4225" s="1"/>
      <x:c r="I4225" s="53">
        <x:f t="shared" si="782"/>
        <x:v>6</x:v>
      </x:c>
      <x:c r="J4225" s="53">
        <x:f t="shared" si="783"/>
        <x:v>8</x:v>
      </x:c>
      <x:c r="K4225" s="53">
        <x:f t="shared" si="784"/>
        <x:v>25</x:v>
      </x:c>
      <x:c r="L4225" s="53">
        <x:f t="shared" si="785"/>
        <x:v>39</x:v>
      </x:c>
      <x:c r="M4225" s="54">
        <x:f t="shared" si="786"/>
        <x:v>2783.7766912649768</x:v>
      </x:c>
      <x:c r="N4225" s="54">
        <x:f t="shared" si="787"/>
        <x:v>1.4331782578229004</x:v>
      </x:c>
      <x:c r="O4225" s="55">
        <x:f t="shared" si="788"/>
        <x:v>137052</x:v>
      </x:c>
      <x:c r="P4225" s="55">
        <x:f t="shared" si="789"/>
        <x:v>30800</x:v>
      </x:c>
      <x:c r="Q4225" s="55">
        <x:f t="shared" si="790"/>
        <x:v>60829.456445572512</x:v>
      </x:c>
      <x:c r="R4225" s="55">
        <x:f t="shared" si="791"/>
        <x:v>25422.543554427488</x:v>
      </x:c>
      <x:c r="S4225" s="1" t="str">
        <x:f t="shared" si="792"/>
        <x:v>YES</x:v>
      </x:c>
      <x:c r="T4225" s="1">
        <x:f t="shared" si="793"/>
        <x:v>25422.543554427488</x:v>
      </x:c>
    </x:row>
    <x:row r="4226">
      <x:c r="A4226" s="1"/>
      <x:c r="B4226" s="1"/>
      <x:c r="C4226" s="1"/>
      <x:c r="D4226" s="1"/>
      <x:c r="E4226" s="1"/>
      <x:c r="F4226" s="1"/>
      <x:c r="G4226" s="1"/>
      <x:c r="H4226" s="1"/>
      <x:c r="I4226" s="53">
        <x:f t="shared" si="782"/>
        <x:v>6</x:v>
      </x:c>
      <x:c r="J4226" s="53">
        <x:f t="shared" si="783"/>
        <x:v>8</x:v>
      </x:c>
      <x:c r="K4226" s="53">
        <x:f t="shared" si="784"/>
        <x:v>26</x:v>
      </x:c>
      <x:c r="L4226" s="53">
        <x:f t="shared" si="785"/>
        <x:v>40</x:v>
      </x:c>
      <x:c r="M4226" s="54">
        <x:f t="shared" si="786"/>
        <x:v>2865.1166952256949</x:v>
      </x:c>
      <x:c r="N4226" s="54">
        <x:f t="shared" si="787"/>
        <x:v>1.4896643716845104</x:v>
      </x:c>
      <x:c r="O4226" s="55">
        <x:f t="shared" si="788"/>
        <x:v>139752</x:v>
      </x:c>
      <x:c r="P4226" s="55">
        <x:f t="shared" si="789"/>
        <x:v>31680</x:v>
      </x:c>
      <x:c r="Q4226" s="55">
        <x:f t="shared" si="790"/>
        <x:v>62241.609292112757</x:v>
      </x:c>
      <x:c r="R4226" s="55">
        <x:f t="shared" si="791"/>
        <x:v>25830.390707887243</x:v>
      </x:c>
      <x:c r="S4226" s="1" t="str">
        <x:f t="shared" si="792"/>
        <x:v>YES</x:v>
      </x:c>
      <x:c r="T4226" s="1">
        <x:f t="shared" si="793"/>
        <x:v>25830.390707887243</x:v>
      </x:c>
    </x:row>
    <x:row r="4227">
      <x:c r="A4227" s="1"/>
      <x:c r="B4227" s="1"/>
      <x:c r="C4227" s="1"/>
      <x:c r="D4227" s="1"/>
      <x:c r="E4227" s="1"/>
      <x:c r="F4227" s="1"/>
      <x:c r="G4227" s="1"/>
      <x:c r="H4227" s="1"/>
      <x:c r="I4227" s="53">
        <x:f t="shared" si="782"/>
        <x:v>6</x:v>
      </x:c>
      <x:c r="J4227" s="53">
        <x:f t="shared" si="783"/>
        <x:v>8</x:v>
      </x:c>
      <x:c r="K4227" s="53">
        <x:f t="shared" si="784"/>
        <x:v>27</x:v>
      </x:c>
      <x:c r="L4227" s="53">
        <x:f t="shared" si="785"/>
        <x:v>41</x:v>
      </x:c>
      <x:c r="M4227" s="54">
        <x:f t="shared" si="786"/>
        <x:v>2948.2503997454514</x:v>
      </x:c>
      <x:c r="N4227" s="54">
        <x:f t="shared" si="787"/>
        <x:v>1.5473961109343413</x:v>
      </x:c>
      <x:c r="O4227" s="55">
        <x:f t="shared" si="788"/>
        <x:v>142452</x:v>
      </x:c>
      <x:c r="P4227" s="55">
        <x:f t="shared" si="789"/>
        <x:v>32560</x:v>
      </x:c>
      <x:c r="Q4227" s="55">
        <x:f t="shared" si="790"/>
        <x:v>63684.902773358532</x:v>
      </x:c>
      <x:c r="R4227" s="55">
        <x:f t="shared" si="791"/>
        <x:v>26207.097226641468</x:v>
      </x:c>
      <x:c r="S4227" s="1" t="str">
        <x:f t="shared" si="792"/>
        <x:v>YES</x:v>
      </x:c>
      <x:c r="T4227" s="1">
        <x:f t="shared" si="793"/>
        <x:v>26207.097226641468</x:v>
      </x:c>
    </x:row>
    <x:row r="4228">
      <x:c r="A4228" s="1"/>
      <x:c r="B4228" s="1"/>
      <x:c r="C4228" s="1"/>
      <x:c r="D4228" s="1"/>
      <x:c r="E4228" s="1"/>
      <x:c r="F4228" s="1"/>
      <x:c r="G4228" s="1"/>
      <x:c r="H4228" s="1"/>
      <x:c r="I4228" s="53">
        <x:f t="shared" si="782"/>
        <x:v>6</x:v>
      </x:c>
      <x:c r="J4228" s="53">
        <x:f t="shared" si="783"/>
        <x:v>8</x:v>
      </x:c>
      <x:c r="K4228" s="53">
        <x:f t="shared" si="784"/>
        <x:v>28</x:v>
      </x:c>
      <x:c r="L4228" s="53">
        <x:f t="shared" si="785"/>
        <x:v>42</x:v>
      </x:c>
      <x:c r="M4228" s="54">
        <x:f t="shared" si="786"/>
        <x:v>3033.2099379626052</x:v>
      </x:c>
      <x:c r="N4228" s="54">
        <x:f t="shared" si="787"/>
        <x:v>1.6063957902518091</x:v>
      </x:c>
      <x:c r="O4228" s="55">
        <x:f t="shared" si="788"/>
        <x:v>145152</x:v>
      </x:c>
      <x:c r="P4228" s="55">
        <x:f t="shared" si="789"/>
        <x:v>33440</x:v>
      </x:c>
      <x:c r="Q4228" s="55">
        <x:f t="shared" si="790"/>
        <x:v>65159.894756295231</x:v>
      </x:c>
      <x:c r="R4228" s="55">
        <x:f t="shared" si="791"/>
        <x:v>26552.105243704769</x:v>
      </x:c>
      <x:c r="S4228" s="1" t="str">
        <x:f t="shared" si="792"/>
        <x:v>YES</x:v>
      </x:c>
      <x:c r="T4228" s="1">
        <x:f t="shared" si="793"/>
        <x:v>26552.105243704769</x:v>
      </x:c>
    </x:row>
    <x:row r="4229">
      <x:c r="A4229" s="1"/>
      <x:c r="B4229" s="1"/>
      <x:c r="C4229" s="1"/>
      <x:c r="D4229" s="1"/>
      <x:c r="E4229" s="1"/>
      <x:c r="F4229" s="1"/>
      <x:c r="G4229" s="1"/>
      <x:c r="H4229" s="1"/>
      <x:c r="I4229" s="53">
        <x:f t="shared" si="782"/>
        <x:v>6</x:v>
      </x:c>
      <x:c r="J4229" s="53">
        <x:f t="shared" si="783"/>
        <x:v>8</x:v>
      </x:c>
      <x:c r="K4229" s="53">
        <x:f t="shared" si="784"/>
        <x:v>29</x:v>
      </x:c>
      <x:c r="L4229" s="53">
        <x:f t="shared" si="785"/>
        <x:v>43</x:v>
      </x:c>
      <x:c r="M4229" s="54">
        <x:f t="shared" si="786"/>
        <x:v>3120.0279660782589</x:v>
      </x:c>
      <x:c r="N4229" s="54">
        <x:f t="shared" si="787"/>
        <x:v>1.6666860875543466</x:v>
      </x:c>
      <x:c r="O4229" s="55">
        <x:f t="shared" si="788"/>
        <x:v>147852</x:v>
      </x:c>
      <x:c r="P4229" s="55">
        <x:f t="shared" si="789"/>
        <x:v>34320</x:v>
      </x:c>
      <x:c r="Q4229" s="55">
        <x:f t="shared" si="790"/>
        <x:v>66667.152188858658</x:v>
      </x:c>
      <x:c r="R4229" s="55">
        <x:f t="shared" si="791"/>
        <x:v>26864.847811141342</x:v>
      </x:c>
      <x:c r="S4229" s="1" t="str">
        <x:f t="shared" si="792"/>
        <x:v>YES</x:v>
      </x:c>
      <x:c r="T4229" s="1">
        <x:f t="shared" si="793"/>
        <x:v>26864.847811141342</x:v>
      </x:c>
    </x:row>
    <x:row r="4230">
      <x:c r="A4230" s="1"/>
      <x:c r="B4230" s="1"/>
      <x:c r="C4230" s="1"/>
      <x:c r="D4230" s="1"/>
      <x:c r="E4230" s="1"/>
      <x:c r="F4230" s="1"/>
      <x:c r="G4230" s="1"/>
      <x:c r="H4230" s="1"/>
      <x:c r="I4230" s="53">
        <x:f t="shared" si="782"/>
        <x:v>6</x:v>
      </x:c>
      <x:c r="J4230" s="53">
        <x:f t="shared" si="783"/>
        <x:v>8</x:v>
      </x:c>
      <x:c r="K4230" s="53">
        <x:f t="shared" si="784"/>
        <x:v>30</x:v>
      </x:c>
      <x:c r="L4230" s="53">
        <x:f t="shared" si="785"/>
        <x:v>44</x:v>
      </x:c>
      <x:c r="M4230" s="54">
        <x:f t="shared" si="786"/>
        <x:v>3208.7376714120292</x:v>
      </x:c>
      <x:c r="N4230" s="54">
        <x:f t="shared" si="787"/>
        <x:v>1.7282900495916869</x:v>
      </x:c>
      <x:c r="O4230" s="55">
        <x:f t="shared" si="788"/>
        <x:v>150552</x:v>
      </x:c>
      <x:c r="P4230" s="55">
        <x:f t="shared" si="789"/>
        <x:v>35200</x:v>
      </x:c>
      <x:c r="Q4230" s="55">
        <x:f t="shared" si="790"/>
        <x:v>68207.251239792182</x:v>
      </x:c>
      <x:c r="R4230" s="55">
        <x:f t="shared" si="791"/>
        <x:v>27144.748760207818</x:v>
      </x:c>
      <x:c r="S4230" s="1" t="str">
        <x:f t="shared" si="792"/>
        <x:v>YES</x:v>
      </x:c>
      <x:c r="T4230" s="1">
        <x:f t="shared" si="793"/>
        <x:v>27144.748760207818</x:v>
      </x:c>
    </x:row>
    <x:row r="4231">
      <x:c r="A4231" s="1"/>
      <x:c r="B4231" s="1"/>
      <x:c r="C4231" s="1"/>
      <x:c r="D4231" s="1"/>
      <x:c r="E4231" s="1"/>
      <x:c r="F4231" s="1"/>
      <x:c r="G4231" s="1"/>
      <x:c r="H4231" s="1"/>
      <x:c r="I4231" s="53">
        <x:f t="shared" si="782"/>
        <x:v>6</x:v>
      </x:c>
      <x:c r="J4231" s="53">
        <x:f t="shared" si="783"/>
        <x:v>9</x:v>
      </x:c>
      <x:c r="K4231" s="53">
        <x:f t="shared" si="784"/>
        <x:v>0</x:v>
      </x:c>
      <x:c r="L4231" s="53">
        <x:f t="shared" si="785"/>
        <x:v>15</x:v>
      </x:c>
      <x:c r="M4231" s="54">
        <x:f t="shared" si="786"/>
        <x:v>1293.8359418858699</x:v>
      </x:c>
      <x:c r="N4231" s="54">
        <x:f t="shared" si="787"/>
        <x:v>0.39849718186518746</x:v>
      </x:c>
      <x:c r="O4231" s="55">
        <x:f t="shared" si="788"/>
        <x:v>71646</x:v>
      </x:c>
      <x:c r="P4231" s="55">
        <x:f t="shared" si="789"/>
        <x:v>9240</x:v>
      </x:c>
      <x:c r="Q4231" s="55">
        <x:f t="shared" si="790"/>
        <x:v>34962.42954662969</x:v>
      </x:c>
      <x:c r="R4231" s="55">
        <x:f t="shared" si="791"/>
        <x:v>7443.5704533703101</x:v>
      </x:c>
      <x:c r="S4231" s="1" t="str">
        <x:f t="shared" si="792"/>
        <x:v>YES</x:v>
      </x:c>
      <x:c r="T4231" s="1">
        <x:f t="shared" si="793"/>
        <x:v>7443.5704533703101</x:v>
      </x:c>
    </x:row>
    <x:row r="4232">
      <x:c r="A4232" s="1"/>
      <x:c r="B4232" s="1"/>
      <x:c r="C4232" s="1"/>
      <x:c r="D4232" s="1"/>
      <x:c r="E4232" s="1"/>
      <x:c r="F4232" s="1"/>
      <x:c r="G4232" s="1"/>
      <x:c r="H4232" s="1"/>
      <x:c r="I4232" s="53">
        <x:f t="shared" si="782"/>
        <x:v>6</x:v>
      </x:c>
      <x:c r="J4232" s="53">
        <x:f t="shared" si="783"/>
        <x:v>9</x:v>
      </x:c>
      <x:c r="K4232" s="53">
        <x:f t="shared" si="784"/>
        <x:v>1</x:v>
      </x:c>
      <x:c r="L4232" s="53">
        <x:f t="shared" si="785"/>
        <x:v>16</x:v>
      </x:c>
      <x:c r="M4232" s="54">
        <x:f t="shared" si="786"/>
        <x:v>1339.3984418858699</x:v>
      </x:c>
      <x:c r="N4232" s="54">
        <x:f t="shared" si="787"/>
        <x:v>0.43013780686518743</x:v>
      </x:c>
      <x:c r="O4232" s="55">
        <x:f t="shared" si="788"/>
        <x:v>74346</x:v>
      </x:c>
      <x:c r="P4232" s="55">
        <x:f t="shared" si="789"/>
        <x:v>10120</x:v>
      </x:c>
      <x:c r="Q4232" s="55">
        <x:f t="shared" si="790"/>
        <x:v>35753.44517162969</x:v>
      </x:c>
      <x:c r="R4232" s="55">
        <x:f t="shared" si="791"/>
        <x:v>8472.5548283703101</x:v>
      </x:c>
      <x:c r="S4232" s="1" t="str">
        <x:f t="shared" si="792"/>
        <x:v>YES</x:v>
      </x:c>
      <x:c r="T4232" s="1">
        <x:f t="shared" si="793"/>
        <x:v>8472.5548283703101</x:v>
      </x:c>
    </x:row>
    <x:row r="4233">
      <x:c r="A4233" s="1"/>
      <x:c r="B4233" s="1"/>
      <x:c r="C4233" s="1"/>
      <x:c r="D4233" s="1"/>
      <x:c r="E4233" s="1"/>
      <x:c r="F4233" s="1"/>
      <x:c r="G4233" s="1"/>
      <x:c r="H4233" s="1"/>
      <x:c r="I4233" s="53">
        <x:f t="shared" si="782"/>
        <x:v>6</x:v>
      </x:c>
      <x:c r="J4233" s="53">
        <x:f t="shared" si="783"/>
        <x:v>9</x:v>
      </x:c>
      <x:c r="K4233" s="53">
        <x:f t="shared" si="784"/>
        <x:v>2</x:v>
      </x:c>
      <x:c r="L4233" s="53">
        <x:f t="shared" si="785"/>
        <x:v>17</x:v>
      </x:c>
      <x:c r="M4233" s="54">
        <x:f t="shared" si="786"/>
        <x:v>1386.1000043858699</x:v>
      </x:c>
      <x:c r="N4233" s="54">
        <x:f t="shared" si="787"/>
        <x:v>0.46256944749018741</x:v>
      </x:c>
      <x:c r="O4233" s="55">
        <x:f t="shared" si="788"/>
        <x:v>77046</x:v>
      </x:c>
      <x:c r="P4233" s="55">
        <x:f t="shared" si="789"/>
        <x:v>11000</x:v>
      </x:c>
      <x:c r="Q4233" s="55">
        <x:f t="shared" si="790"/>
        <x:v>36564.236187254683</x:v>
      </x:c>
      <x:c r="R4233" s="55">
        <x:f t="shared" si="791"/>
        <x:v>9481.7638127453174</x:v>
      </x:c>
      <x:c r="S4233" s="1" t="str">
        <x:f t="shared" si="792"/>
        <x:v>YES</x:v>
      </x:c>
      <x:c r="T4233" s="1">
        <x:f t="shared" si="793"/>
        <x:v>9481.7638127453174</x:v>
      </x:c>
    </x:row>
    <x:row r="4234">
      <x:c r="A4234" s="1"/>
      <x:c r="B4234" s="1"/>
      <x:c r="C4234" s="1"/>
      <x:c r="D4234" s="1"/>
      <x:c r="E4234" s="1"/>
      <x:c r="F4234" s="1"/>
      <x:c r="G4234" s="1"/>
      <x:c r="H4234" s="1"/>
      <x:c r="I4234" s="53">
        <x:f t="shared" si="782"/>
        <x:v>6</x:v>
      </x:c>
      <x:c r="J4234" s="53">
        <x:f t="shared" si="783"/>
        <x:v>9</x:v>
      </x:c>
      <x:c r="K4234" s="53">
        <x:f t="shared" si="784"/>
        <x:v>3</x:v>
      </x:c>
      <x:c r="L4234" s="53">
        <x:f t="shared" si="785"/>
        <x:v>18</x:v>
      </x:c>
      <x:c r="M4234" s="54">
        <x:f t="shared" si="786"/>
        <x:v>1433.961986807745</x:v>
      </x:c>
      <x:c r="N4234" s="54">
        <x:f t="shared" si="787"/>
        <x:v>0.49580693528315628</x:v>
      </x:c>
      <x:c r="O4234" s="55">
        <x:f t="shared" si="788"/>
        <x:v>79746</x:v>
      </x:c>
      <x:c r="P4234" s="55">
        <x:f t="shared" si="789"/>
        <x:v>11880</x:v>
      </x:c>
      <x:c r="Q4234" s="55">
        <x:f t="shared" si="790"/>
        <x:v>37395.173382078909</x:v>
      </x:c>
      <x:c r="R4234" s="55">
        <x:f t="shared" si="791"/>
        <x:v>10470.826617921091</x:v>
      </x:c>
      <x:c r="S4234" s="1" t="str">
        <x:f t="shared" si="792"/>
        <x:v>YES</x:v>
      </x:c>
      <x:c r="T4234" s="1">
        <x:f t="shared" si="793"/>
        <x:v>10470.826617921091</x:v>
      </x:c>
    </x:row>
    <x:row r="4235">
      <x:c r="A4235" s="1"/>
      <x:c r="B4235" s="1"/>
      <x:c r="C4235" s="1"/>
      <x:c r="D4235" s="1"/>
      <x:c r="E4235" s="1"/>
      <x:c r="F4235" s="1"/>
      <x:c r="G4235" s="1"/>
      <x:c r="H4235" s="1"/>
      <x:c r="I4235" s="53">
        <x:f t="shared" si="782"/>
        <x:v>6</x:v>
      </x:c>
      <x:c r="J4235" s="53">
        <x:f t="shared" si="783"/>
        <x:v>9</x:v>
      </x:c>
      <x:c r="K4235" s="53">
        <x:f t="shared" si="784"/>
        <x:v>4</x:v>
      </x:c>
      <x:c r="L4235" s="53">
        <x:f t="shared" si="785"/>
        <x:v>19</x:v>
      </x:c>
      <x:c r="M4235" s="54">
        <x:f t="shared" si="786"/>
        <x:v>1483.0061025304012</x:v>
      </x:c>
      <x:c r="N4235" s="54">
        <x:f t="shared" si="787"/>
        <x:v>0.52986534897944526</x:v>
      </x:c>
      <x:c r="O4235" s="55">
        <x:f t="shared" si="788"/>
        <x:v>82446</x:v>
      </x:c>
      <x:c r="P4235" s="55">
        <x:f t="shared" si="789"/>
        <x:v>12760</x:v>
      </x:c>
      <x:c r="Q4235" s="55">
        <x:f t="shared" si="790"/>
        <x:v>38246.633724486135</x:v>
      </x:c>
      <x:c r="R4235" s="55">
        <x:f t="shared" si="791"/>
        <x:v>11439.366275513865</x:v>
      </x:c>
      <x:c r="S4235" s="1" t="str">
        <x:f t="shared" si="792"/>
        <x:v>YES</x:v>
      </x:c>
      <x:c r="T4235" s="1">
        <x:f t="shared" si="793"/>
        <x:v>11439.366275513865</x:v>
      </x:c>
    </x:row>
    <x:row r="4236">
      <x:c r="A4236" s="1"/>
      <x:c r="B4236" s="1"/>
      <x:c r="C4236" s="1"/>
      <x:c r="D4236" s="1"/>
      <x:c r="E4236" s="1"/>
      <x:c r="F4236" s="1"/>
      <x:c r="G4236" s="1"/>
      <x:c r="H4236" s="1"/>
      <x:c r="I4236" s="53">
        <x:f t="shared" si="782"/>
        <x:v>6</x:v>
      </x:c>
      <x:c r="J4236" s="53">
        <x:f t="shared" si="783"/>
        <x:v>9</x:v>
      </x:c>
      <x:c r="K4236" s="53">
        <x:f t="shared" si="784"/>
        <x:v>5</x:v>
      </x:c>
      <x:c r="L4236" s="53">
        <x:f t="shared" si="785"/>
        <x:v>20</x:v>
      </x:c>
      <x:c r="M4236" s="54">
        <x:f t="shared" si="786"/>
        <x:v>1533.2544264516048</x:v>
      </x:c>
      <x:c r="N4236" s="54">
        <x:f t="shared" si="787"/>
        <x:v>0.56476001836917</x:v>
      </x:c>
      <x:c r="O4236" s="55">
        <x:f t="shared" si="788"/>
        <x:v>85146</x:v>
      </x:c>
      <x:c r="P4236" s="55">
        <x:f t="shared" si="789"/>
        <x:v>13640</x:v>
      </x:c>
      <x:c r="Q4236" s="55">
        <x:f t="shared" si="790"/>
        <x:v>39119.000459229253</x:v>
      </x:c>
      <x:c r="R4236" s="55">
        <x:f t="shared" si="791"/>
        <x:v>12386.999540770747</x:v>
      </x:c>
      <x:c r="S4236" s="1" t="str">
        <x:f t="shared" si="792"/>
        <x:v>YES</x:v>
      </x:c>
      <x:c r="T4236" s="1">
        <x:f t="shared" si="793"/>
        <x:v>12386.999540770747</x:v>
      </x:c>
    </x:row>
    <x:row r="4237">
      <x:c r="A4237" s="1"/>
      <x:c r="B4237" s="1"/>
      <x:c r="C4237" s="1"/>
      <x:c r="D4237" s="1"/>
      <x:c r="E4237" s="1"/>
      <x:c r="F4237" s="1"/>
      <x:c r="G4237" s="1"/>
      <x:c r="H4237" s="1"/>
      <x:c r="I4237" s="53">
        <x:f t="shared" si="782"/>
        <x:v>6</x:v>
      </x:c>
      <x:c r="J4237" s="53">
        <x:f t="shared" si="783"/>
        <x:v>9</x:v>
      </x:c>
      <x:c r="K4237" s="53">
        <x:f t="shared" si="784"/>
        <x:v>6</x:v>
      </x:c>
      <x:c r="L4237" s="53">
        <x:f t="shared" si="785"/>
        <x:v>21</x:v>
      </x:c>
      <x:c r="M4237" s="54">
        <x:f t="shared" si="786"/>
        <x:v>1584.7294006332377</x:v>
      </x:c>
      <x:c r="N4237" s="54">
        <x:f t="shared" si="787"/>
        <x:v>0.60050652821752615</x:v>
      </x:c>
      <x:c r="O4237" s="55">
        <x:f t="shared" si="788"/>
        <x:v>87846</x:v>
      </x:c>
      <x:c r="P4237" s="55">
        <x:f t="shared" si="789"/>
        <x:v>14520</x:v>
      </x:c>
      <x:c r="Q4237" s="55">
        <x:f t="shared" si="790"/>
        <x:v>40012.663205438155</x:v>
      </x:c>
      <x:c r="R4237" s="55">
        <x:f t="shared" si="791"/>
        <x:v>13313.336794561845</x:v>
      </x:c>
      <x:c r="S4237" s="1" t="str">
        <x:f t="shared" si="792"/>
        <x:v>YES</x:v>
      </x:c>
      <x:c r="T4237" s="1">
        <x:f t="shared" si="793"/>
        <x:v>13313.336794561845</x:v>
      </x:c>
    </x:row>
    <x:row r="4238">
      <x:c r="A4238" s="1"/>
      <x:c r="B4238" s="1"/>
      <x:c r="C4238" s="1"/>
      <x:c r="D4238" s="1"/>
      <x:c r="E4238" s="1"/>
      <x:c r="F4238" s="1"/>
      <x:c r="G4238" s="1"/>
      <x:c r="H4238" s="1"/>
      <x:c r="I4238" s="53">
        <x:f t="shared" si="782"/>
        <x:v>6</x:v>
      </x:c>
      <x:c r="J4238" s="53">
        <x:f t="shared" si="783"/>
        <x:v>9</x:v>
      </x:c>
      <x:c r="K4238" s="53">
        <x:f t="shared" si="784"/>
        <x:v>7</x:v>
      </x:c>
      <x:c r="L4238" s="53">
        <x:f t="shared" si="785"/>
        <x:v>22</x:v>
      </x:c>
      <x:c r="M4238" s="54">
        <x:f t="shared" si="786"/>
        <x:v>1637.4538400311981</x:v>
      </x:c>
      <x:c r="N4238" s="54">
        <x:f t="shared" si="787"/>
        <x:v>0.63712072224388749</x:v>
      </x:c>
      <x:c r="O4238" s="55">
        <x:f t="shared" si="788"/>
        <x:v>90546</x:v>
      </x:c>
      <x:c r="P4238" s="55">
        <x:f t="shared" si="789"/>
        <x:v>15400</x:v>
      </x:c>
      <x:c r="Q4238" s="55">
        <x:f t="shared" si="790"/>
        <x:v>40928.018056097186</x:v>
      </x:c>
      <x:c r="R4238" s="55">
        <x:f t="shared" si="791"/>
        <x:v>14217.981943902814</x:v>
      </x:c>
      <x:c r="S4238" s="1" t="str">
        <x:f t="shared" si="792"/>
        <x:v>YES</x:v>
      </x:c>
      <x:c r="T4238" s="1">
        <x:f t="shared" si="793"/>
        <x:v>14217.981943902814</x:v>
      </x:c>
    </x:row>
    <x:row r="4239">
      <x:c r="A4239" s="1"/>
      <x:c r="B4239" s="1"/>
      <x:c r="C4239" s="1"/>
      <x:c r="D4239" s="1"/>
      <x:c r="E4239" s="1"/>
      <x:c r="F4239" s="1"/>
      <x:c r="G4239" s="1"/>
      <x:c r="H4239" s="1"/>
      <x:c r="I4239" s="53">
        <x:f t="shared" si="782"/>
        <x:v>6</x:v>
      </x:c>
      <x:c r="J4239" s="53">
        <x:f t="shared" si="783"/>
        <x:v>9</x:v>
      </x:c>
      <x:c r="K4239" s="53">
        <x:f t="shared" si="784"/>
        <x:v>8</x:v>
      </x:c>
      <x:c r="L4239" s="53">
        <x:f t="shared" si="785"/>
        <x:v>23</x:v>
      </x:c>
      <x:c r="M4239" s="54">
        <x:f t="shared" si="786"/>
        <x:v>1691.4509383111783</x:v>
      </x:c>
      <x:c r="N4239" s="54">
        <x:f t="shared" si="787"/>
        <x:v>0.67461870716054051</x:v>
      </x:c>
      <x:c r="O4239" s="55">
        <x:f t="shared" si="788"/>
        <x:v>93246</x:v>
      </x:c>
      <x:c r="P4239" s="55">
        <x:f t="shared" si="789"/>
        <x:v>16280</x:v>
      </x:c>
      <x:c r="Q4239" s="55">
        <x:f t="shared" si="790"/>
        <x:v>41865.467679013513</x:v>
      </x:c>
      <x:c r="R4239" s="55">
        <x:f t="shared" si="791"/>
        <x:v>15100.532320986487</x:v>
      </x:c>
      <x:c r="S4239" s="1" t="str">
        <x:f t="shared" si="792"/>
        <x:v>YES</x:v>
      </x:c>
      <x:c r="T4239" s="1">
        <x:f t="shared" si="793"/>
        <x:v>15100.532320986487</x:v>
      </x:c>
    </x:row>
    <x:row r="4240">
      <x:c r="A4240" s="1"/>
      <x:c r="B4240" s="1"/>
      <x:c r="C4240" s="1"/>
      <x:c r="D4240" s="1"/>
      <x:c r="E4240" s="1"/>
      <x:c r="F4240" s="1"/>
      <x:c r="G4240" s="1"/>
      <x:c r="H4240" s="1"/>
      <x:c r="I4240" s="53">
        <x:f t="shared" si="782"/>
        <x:v>6</x:v>
      </x:c>
      <x:c r="J4240" s="53">
        <x:f t="shared" si="783"/>
        <x:v>9</x:v>
      </x:c>
      <x:c r="K4240" s="53">
        <x:f t="shared" si="784"/>
        <x:v>9</x:v>
      </x:c>
      <x:c r="L4240" s="53">
        <x:f t="shared" si="785"/>
        <x:v>24</x:v>
      </x:c>
      <x:c r="M4240" s="54">
        <x:f t="shared" si="786"/>
        <x:v>1746.7442737515728</x:v>
      </x:c>
      <x:c r="N4240" s="54">
        <x:f t="shared" si="787"/>
        <x:v>0.7130168567719255</x:v>
      </x:c>
      <x:c r="O4240" s="55">
        <x:f t="shared" si="788"/>
        <x:v>95946</x:v>
      </x:c>
      <x:c r="P4240" s="55">
        <x:f t="shared" si="789"/>
        <x:v>17160</x:v>
      </x:c>
      <x:c r="Q4240" s="55">
        <x:f t="shared" si="790"/>
        <x:v>42825.421419298138</x:v>
      </x:c>
      <x:c r="R4240" s="55">
        <x:f t="shared" si="791"/>
        <x:v>15960.578580701862</x:v>
      </x:c>
      <x:c r="S4240" s="1" t="str">
        <x:f t="shared" si="792"/>
        <x:v>YES</x:v>
      </x:c>
      <x:c r="T4240" s="1">
        <x:f t="shared" si="793"/>
        <x:v>15960.578580701862</x:v>
      </x:c>
    </x:row>
    <x:row r="4241">
      <x:c r="A4241" s="1"/>
      <x:c r="B4241" s="1"/>
      <x:c r="C4241" s="1"/>
      <x:c r="D4241" s="1"/>
      <x:c r="E4241" s="1"/>
      <x:c r="F4241" s="1"/>
      <x:c r="G4241" s="1"/>
      <x:c r="H4241" s="1"/>
      <x:c r="I4241" s="53">
        <x:f t="shared" si="782"/>
        <x:v>6</x:v>
      </x:c>
      <x:c r="J4241" s="53">
        <x:f t="shared" si="783"/>
        <x:v>9</x:v>
      </x:c>
      <x:c r="K4241" s="53">
        <x:f t="shared" si="784"/>
        <x:v>10</x:v>
      </x:c>
      <x:c r="L4241" s="53">
        <x:f t="shared" si="785"/>
        <x:v>25</x:v>
      </x:c>
      <x:c r="M4241" s="54">
        <x:f t="shared" si="786"/>
        <x:v>1803.3578152347857</x:v>
      </x:c>
      <x:c r="N4241" s="54">
        <x:f t="shared" si="787"/>
        <x:v>0.75233181613526778</x:v>
      </x:c>
      <x:c r="O4241" s="55">
        <x:f t="shared" si="788"/>
        <x:v>98646</x:v>
      </x:c>
      <x:c r="P4241" s="55">
        <x:f t="shared" si="789"/>
        <x:v>18040</x:v>
      </x:c>
      <x:c r="Q4241" s="55">
        <x:f t="shared" si="790"/>
        <x:v>43808.295403381693</x:v>
      </x:c>
      <x:c r="R4241" s="55">
        <x:f t="shared" si="791"/>
        <x:v>16797.704596618307</x:v>
      </x:c>
      <x:c r="S4241" s="1" t="str">
        <x:f t="shared" si="792"/>
        <x:v>YES</x:v>
      </x:c>
      <x:c r="T4241" s="1">
        <x:f t="shared" si="793"/>
        <x:v>16797.704596618307</x:v>
      </x:c>
    </x:row>
    <x:row r="4242">
      <x:c r="A4242" s="1"/>
      <x:c r="B4242" s="1"/>
      <x:c r="C4242" s="1"/>
      <x:c r="D4242" s="1"/>
      <x:c r="E4242" s="1"/>
      <x:c r="F4242" s="1"/>
      <x:c r="G4242" s="1"/>
      <x:c r="H4242" s="1"/>
      <x:c r="I4242" s="53">
        <x:f t="shared" si="782"/>
        <x:v>6</x:v>
      </x:c>
      <x:c r="J4242" s="53">
        <x:f t="shared" si="783"/>
        <x:v>9</x:v>
      </x:c>
      <x:c r="K4242" s="53">
        <x:f t="shared" si="784"/>
        <x:v>11</x:v>
      </x:c>
      <x:c r="L4242" s="53">
        <x:f t="shared" si="785"/>
        <x:v>26</x:v>
      </x:c>
      <x:c r="M4242" s="54">
        <x:f t="shared" si="786"/>
        <x:v>1861.3159283282248</x:v>
      </x:c>
      <x:c r="N4242" s="54">
        <x:f t="shared" si="787"/>
        <x:v>0.79258050578348949</x:v>
      </x:c>
      <x:c r="O4242" s="55">
        <x:f t="shared" si="788"/>
        <x:v>101346</x:v>
      </x:c>
      <x:c r="P4242" s="55">
        <x:f t="shared" si="789"/>
        <x:v>18920</x:v>
      </x:c>
      <x:c r="Q4242" s="55">
        <x:f t="shared" si="790"/>
        <x:v>44814.512644587237</x:v>
      </x:c>
      <x:c r="R4242" s="55">
        <x:f t="shared" si="791"/>
        <x:v>17611.487355412763</x:v>
      </x:c>
      <x:c r="S4242" s="1" t="str">
        <x:f t="shared" si="792"/>
        <x:v>YES</x:v>
      </x:c>
      <x:c r="T4242" s="1">
        <x:f t="shared" si="793"/>
        <x:v>17611.487355412763</x:v>
      </x:c>
    </x:row>
    <x:row r="4243">
      <x:c r="A4243" s="1"/>
      <x:c r="B4243" s="1"/>
      <x:c r="C4243" s="1"/>
      <x:c r="D4243" s="1"/>
      <x:c r="E4243" s="1"/>
      <x:c r="F4243" s="1"/>
      <x:c r="G4243" s="1"/>
      <x:c r="H4243" s="1"/>
      <x:c r="I4243" s="53">
        <x:f t="shared" si="782"/>
        <x:v>6</x:v>
      </x:c>
      <x:c r="J4243" s="53">
        <x:f t="shared" si="783"/>
        <x:v>9</x:v>
      </x:c>
      <x:c r="K4243" s="53">
        <x:f t="shared" si="784"/>
        <x:v>12</x:v>
      </x:c>
      <x:c r="L4243" s="53">
        <x:f t="shared" si="785"/>
        <x:v>27</x:v>
      </x:c>
      <x:c r="M4243" s="54">
        <x:f t="shared" si="786"/>
        <x:v>1920.6433814562893</x:v>
      </x:c>
      <x:c r="N4243" s="54">
        <x:f t="shared" si="787"/>
        <x:v>0.83378012601131202</x:v>
      </x:c>
      <x:c r="O4243" s="55">
        <x:f t="shared" si="788"/>
        <x:v>104046</x:v>
      </x:c>
      <x:c r="P4243" s="55">
        <x:f t="shared" si="789"/>
        <x:v>19800</x:v>
      </x:c>
      <x:c r="Q4243" s="55">
        <x:f t="shared" si="790"/>
        <x:v>45844.503150282799</x:v>
      </x:c>
      <x:c r="R4243" s="55">
        <x:f t="shared" si="791"/>
        <x:v>18401.496849717201</x:v>
      </x:c>
      <x:c r="S4243" s="1" t="str">
        <x:f t="shared" si="792"/>
        <x:v>YES</x:v>
      </x:c>
      <x:c r="T4243" s="1">
        <x:f t="shared" si="793"/>
        <x:v>18401.496849717201</x:v>
      </x:c>
    </x:row>
    <x:row r="4244">
      <x:c r="A4244" s="1"/>
      <x:c r="B4244" s="1"/>
      <x:c r="C4244" s="1"/>
      <x:c r="D4244" s="1"/>
      <x:c r="E4244" s="1"/>
      <x:c r="F4244" s="1"/>
      <x:c r="G4244" s="1"/>
      <x:c r="H4244" s="1"/>
      <x:c r="I4244" s="53">
        <x:f t="shared" si="782"/>
        <x:v>6</x:v>
      </x:c>
      <x:c r="J4244" s="53">
        <x:f t="shared" si="783"/>
        <x:v>9</x:v>
      </x:c>
      <x:c r="K4244" s="53">
        <x:f t="shared" si="784"/>
        <x:v>13</x:v>
      </x:c>
      <x:c r="L4244" s="53">
        <x:f t="shared" si="785"/>
        <x:v>28</x:v>
      </x:c>
      <x:c r="M4244" s="54">
        <x:f t="shared" si="786"/>
        <x:v>1981.3653521646734</x:v>
      </x:c>
      <x:c r="N4244" s="54">
        <x:f t="shared" si="787"/>
        <x:v>0.87594816122546759</x:v>
      </x:c>
      <x:c r="O4244" s="55">
        <x:f t="shared" si="788"/>
        <x:v>106746</x:v>
      </x:c>
      <x:c r="P4244" s="55">
        <x:f t="shared" si="789"/>
        <x:v>20680</x:v>
      </x:c>
      <x:c r="Q4244" s="55">
        <x:f t="shared" si="790"/>
        <x:v>46898.704030636691</x:v>
      </x:c>
      <x:c r="R4244" s="55">
        <x:f t="shared" si="791"/>
        <x:v>19167.295969363309</x:v>
      </x:c>
      <x:c r="S4244" s="1" t="str">
        <x:f t="shared" si="792"/>
        <x:v>YES</x:v>
      </x:c>
      <x:c r="T4244" s="1">
        <x:f t="shared" si="793"/>
        <x:v>19167.295969363309</x:v>
      </x:c>
    </x:row>
    <x:row r="4245">
      <x:c r="A4245" s="1"/>
      <x:c r="B4245" s="1"/>
      <x:c r="C4245" s="1"/>
      <x:c r="D4245" s="1"/>
      <x:c r="E4245" s="1"/>
      <x:c r="F4245" s="1"/>
      <x:c r="G4245" s="1"/>
      <x:c r="H4245" s="1"/>
      <x:c r="I4245" s="53">
        <x:f t="shared" si="782"/>
        <x:v>6</x:v>
      </x:c>
      <x:c r="J4245" s="53">
        <x:f t="shared" si="783"/>
        <x:v>9</x:v>
      </x:c>
      <x:c r="K4245" s="53">
        <x:f t="shared" si="784"/>
        <x:v>14</x:v>
      </x:c>
      <x:c r="L4245" s="53">
        <x:f t="shared" si="785"/>
        <x:v>29</x:v>
      </x:c>
      <x:c r="M4245" s="54">
        <x:f t="shared" si="786"/>
        <x:v>2043.5074334783346</x:v>
      </x:c>
      <x:c r="N4245" s="54">
        <x:f t="shared" si="787"/>
        <x:v>0.91910238435995462</x:v>
      </x:c>
      <x:c r="O4245" s="55">
        <x:f t="shared" si="788"/>
        <x:v>109446</x:v>
      </x:c>
      <x:c r="P4245" s="55">
        <x:f t="shared" si="789"/>
        <x:v>21560</x:v>
      </x:c>
      <x:c r="Q4245" s="55">
        <x:f t="shared" si="790"/>
        <x:v>47977.559608998868</x:v>
      </x:c>
      <x:c r="R4245" s="55">
        <x:f t="shared" si="791"/>
        <x:v>19908.440391001132</x:v>
      </x:c>
      <x:c r="S4245" s="1" t="str">
        <x:f t="shared" si="792"/>
        <x:v>YES</x:v>
      </x:c>
      <x:c r="T4245" s="1">
        <x:f t="shared" si="793"/>
        <x:v>19908.440391001132</x:v>
      </x:c>
    </x:row>
    <x:row r="4246">
      <x:c r="A4246" s="1"/>
      <x:c r="B4246" s="1"/>
      <x:c r="C4246" s="1"/>
      <x:c r="D4246" s="1"/>
      <x:c r="E4246" s="1"/>
      <x:c r="F4246" s="1"/>
      <x:c r="G4246" s="1"/>
      <x:c r="H4246" s="1"/>
      <x:c r="I4246" s="53">
        <x:f t="shared" si="782"/>
        <x:v>6</x:v>
      </x:c>
      <x:c r="J4246" s="53">
        <x:f t="shared" si="783"/>
        <x:v>9</x:v>
      </x:c>
      <x:c r="K4246" s="53">
        <x:f t="shared" si="784"/>
        <x:v>15</x:v>
      </x:c>
      <x:c r="L4246" s="53">
        <x:f t="shared" si="785"/>
        <x:v>30</x:v>
      </x:c>
      <x:c r="M4246" s="54">
        <x:f t="shared" si="786"/>
        <x:v>2107.095640354481</x:v>
      </x:c>
      <x:c r="N4246" s="54">
        <x:f t="shared" si="787"/>
        <x:v>0.96326086135727851</x:v>
      </x:c>
      <x:c r="O4246" s="55">
        <x:f t="shared" si="788"/>
        <x:v>112146</x:v>
      </x:c>
      <x:c r="P4246" s="55">
        <x:f t="shared" si="789"/>
        <x:v>22440</x:v>
      </x:c>
      <x:c r="Q4246" s="55">
        <x:f t="shared" si="790"/>
        <x:v>49081.521533931962</x:v>
      </x:c>
      <x:c r="R4246" s="55">
        <x:f t="shared" si="791"/>
        <x:v>20624.478466068038</x:v>
      </x:c>
      <x:c r="S4246" s="1" t="str">
        <x:f t="shared" si="792"/>
        <x:v>YES</x:v>
      </x:c>
      <x:c r="T4246" s="1">
        <x:f t="shared" si="793"/>
        <x:v>20624.478466068038</x:v>
      </x:c>
    </x:row>
    <x:row r="4247">
      <x:c r="A4247" s="1"/>
      <x:c r="B4247" s="1"/>
      <x:c r="C4247" s="1"/>
      <x:c r="D4247" s="1"/>
      <x:c r="E4247" s="1"/>
      <x:c r="F4247" s="1"/>
      <x:c r="G4247" s="1"/>
      <x:c r="H4247" s="1"/>
      <x:c r="I4247" s="53">
        <x:f t="shared" si="782"/>
        <x:v>6</x:v>
      </x:c>
      <x:c r="J4247" s="53">
        <x:f t="shared" si="783"/>
        <x:v>9</x:v>
      </x:c>
      <x:c r="K4247" s="53">
        <x:f t="shared" si="784"/>
        <x:v>16</x:v>
      </x:c>
      <x:c r="L4247" s="53">
        <x:f t="shared" si="785"/>
        <x:v>31</x:v>
      </x:c>
      <x:c r="M4247" s="54">
        <x:f t="shared" si="786"/>
        <x:v>2172.1564162319701</x:v>
      </x:c>
      <x:c r="N4247" s="54">
        <x:f t="shared" si="787"/>
        <x:v>1.008441955716646</x:v>
      </x:c>
      <x:c r="O4247" s="55">
        <x:f t="shared" si="788"/>
        <x:v>114846</x:v>
      </x:c>
      <x:c r="P4247" s="55">
        <x:f t="shared" si="789"/>
        <x:v>23320</x:v>
      </x:c>
      <x:c r="Q4247" s="55">
        <x:f t="shared" si="790"/>
        <x:v>50211.048892916151</x:v>
      </x:c>
      <x:c r="R4247" s="55">
        <x:f t="shared" si="791"/>
        <x:v>21314.951107083849</x:v>
      </x:c>
      <x:c r="S4247" s="1" t="str">
        <x:f t="shared" si="792"/>
        <x:v>YES</x:v>
      </x:c>
      <x:c r="T4247" s="1">
        <x:f t="shared" si="793"/>
        <x:v>21314.951107083849</x:v>
      </x:c>
    </x:row>
    <x:row r="4248">
      <x:c r="A4248" s="1"/>
      <x:c r="B4248" s="1"/>
      <x:c r="C4248" s="1"/>
      <x:c r="D4248" s="1"/>
      <x:c r="E4248" s="1"/>
      <x:c r="F4248" s="1"/>
      <x:c r="G4248" s="1"/>
      <x:c r="H4248" s="1"/>
      <x:c r="I4248" s="53">
        <x:f t="shared" si="782"/>
        <x:v>6</x:v>
      </x:c>
      <x:c r="J4248" s="53">
        <x:f t="shared" si="783"/>
        <x:v>9</x:v>
      </x:c>
      <x:c r="K4248" s="53">
        <x:f t="shared" si="784"/>
        <x:v>17</x:v>
      </x:c>
      <x:c r="L4248" s="53">
        <x:f t="shared" si="785"/>
        <x:v>32</x:v>
      </x:c>
      <x:c r="M4248" s="54">
        <x:f t="shared" si="786"/>
        <x:v>2238.7166396785105</x:v>
      </x:c>
      <x:c r="N4248" s="54">
        <x:f t="shared" si="787"/>
        <x:v>1.0546643331100767</x:v>
      </x:c>
      <x:c r="O4248" s="55">
        <x:f t="shared" si="788"/>
        <x:v>117546</x:v>
      </x:c>
      <x:c r="P4248" s="55">
        <x:f t="shared" si="789"/>
        <x:v>24200</x:v>
      </x:c>
      <x:c r="Q4248" s="55">
        <x:f t="shared" si="790"/>
        <x:v>51366.608327751921</x:v>
      </x:c>
      <x:c r="R4248" s="55">
        <x:f t="shared" si="791"/>
        <x:v>21979.391672248079</x:v>
      </x:c>
      <x:c r="S4248" s="1" t="str">
        <x:f t="shared" si="792"/>
        <x:v>YES</x:v>
      </x:c>
      <x:c r="T4248" s="1">
        <x:f t="shared" si="793"/>
        <x:v>21979.391672248079</x:v>
      </x:c>
    </x:row>
    <x:row r="4249">
      <x:c r="A4249" s="1"/>
      <x:c r="B4249" s="1"/>
      <x:c r="C4249" s="1"/>
      <x:c r="D4249" s="1"/>
      <x:c r="E4249" s="1"/>
      <x:c r="F4249" s="1"/>
      <x:c r="G4249" s="1"/>
      <x:c r="H4249" s="1"/>
      <x:c r="I4249" s="53">
        <x:f t="shared" si="782"/>
        <x:v>6</x:v>
      </x:c>
      <x:c r="J4249" s="53">
        <x:f t="shared" si="783"/>
        <x:v>9</x:v>
      </x:c>
      <x:c r="K4249" s="53">
        <x:f t="shared" si="784"/>
        <x:v>18</x:v>
      </x:c>
      <x:c r="L4249" s="53">
        <x:f t="shared" si="785"/>
        <x:v>33</x:v>
      </x:c>
      <x:c r="M4249" s="54">
        <x:f t="shared" si="786"/>
        <x:v>2306.8036311370979</x:v>
      </x:c>
      <x:c r="N4249" s="54">
        <x:f t="shared" si="787"/>
        <x:v>1.101946966067429</x:v>
      </x:c>
      <x:c r="O4249" s="55">
        <x:f t="shared" si="788"/>
        <x:v>120246</x:v>
      </x:c>
      <x:c r="P4249" s="55">
        <x:f t="shared" si="789"/>
        <x:v>25080</x:v>
      </x:c>
      <x:c r="Q4249" s="55">
        <x:f t="shared" si="790"/>
        <x:v>52548.674151685729</x:v>
      </x:c>
      <x:c r="R4249" s="55">
        <x:f t="shared" si="791"/>
        <x:v>22617.325848314271</x:v>
      </x:c>
      <x:c r="S4249" s="1" t="str">
        <x:f t="shared" si="792"/>
        <x:v>YES</x:v>
      </x:c>
      <x:c r="T4249" s="1">
        <x:f t="shared" si="793"/>
        <x:v>22617.325848314271</x:v>
      </x:c>
    </x:row>
    <x:row r="4250">
      <x:c r="A4250" s="1"/>
      <x:c r="B4250" s="1"/>
      <x:c r="C4250" s="1"/>
      <x:c r="D4250" s="1"/>
      <x:c r="E4250" s="1"/>
      <x:c r="F4250" s="1"/>
      <x:c r="G4250" s="1"/>
      <x:c r="H4250" s="1"/>
      <x:c r="I4250" s="53">
        <x:f t="shared" si="782"/>
        <x:v>6</x:v>
      </x:c>
      <x:c r="J4250" s="53">
        <x:f t="shared" si="783"/>
        <x:v>9</x:v>
      </x:c>
      <x:c r="K4250" s="53">
        <x:f t="shared" si="784"/>
        <x:v>19</x:v>
      </x:c>
      <x:c r="L4250" s="53">
        <x:f t="shared" si="785"/>
        <x:v>34</x:v>
      </x:c>
      <x:c r="M4250" s="54">
        <x:f t="shared" si="786"/>
        <x:v>2376.4451597731195</x:v>
      </x:c>
      <x:c r="N4250" s="54">
        <x:f t="shared" si="787"/>
        <x:v>1.1503091387313329</x:v>
      </x:c>
      <x:c r="O4250" s="55">
        <x:f t="shared" si="788"/>
        <x:v>122946</x:v>
      </x:c>
      <x:c r="P4250" s="55">
        <x:f t="shared" si="789"/>
        <x:v>25960</x:v>
      </x:c>
      <x:c r="Q4250" s="55">
        <x:f t="shared" si="790"/>
        <x:v>53757.728468283327</x:v>
      </x:c>
      <x:c r="R4250" s="55">
        <x:f t="shared" si="791"/>
        <x:v>23228.271531716673</x:v>
      </x:c>
      <x:c r="S4250" s="1" t="str">
        <x:f t="shared" si="792"/>
        <x:v>YES</x:v>
      </x:c>
      <x:c r="T4250" s="1">
        <x:f t="shared" si="793"/>
        <x:v>23228.271531716673</x:v>
      </x:c>
    </x:row>
    <x:row r="4251">
      <x:c r="A4251" s="1"/>
      <x:c r="B4251" s="1"/>
      <x:c r="C4251" s="1"/>
      <x:c r="D4251" s="1"/>
      <x:c r="E4251" s="1"/>
      <x:c r="F4251" s="1"/>
      <x:c r="G4251" s="1"/>
      <x:c r="H4251" s="1"/>
      <x:c r="I4251" s="53">
        <x:f t="shared" si="782"/>
        <x:v>6</x:v>
      </x:c>
      <x:c r="J4251" s="53">
        <x:f t="shared" si="783"/>
        <x:v>9</x:v>
      </x:c>
      <x:c r="K4251" s="53">
        <x:f t="shared" si="784"/>
        <x:v>20</x:v>
      </x:c>
      <x:c r="L4251" s="53">
        <x:f t="shared" si="785"/>
        <x:v>35</x:v>
      </x:c>
      <x:c r="M4251" s="54">
        <x:f t="shared" si="786"/>
        <x:v>2447.6694504235966</x:v>
      </x:c>
      <x:c r="N4251" s="54">
        <x:f t="shared" si="787"/>
        <x:v>1.1997704516830532</x:v>
      </x:c>
      <x:c r="O4251" s="55">
        <x:f t="shared" si="788"/>
        <x:v>125646</x:v>
      </x:c>
      <x:c r="P4251" s="55">
        <x:f t="shared" si="789"/>
        <x:v>26840</x:v>
      </x:c>
      <x:c r="Q4251" s="55">
        <x:f t="shared" si="790"/>
        <x:v>54994.261292076328</x:v>
      </x:c>
      <x:c r="R4251" s="55">
        <x:f t="shared" si="791"/>
        <x:v>23811.738707923672</x:v>
      </x:c>
      <x:c r="S4251" s="1" t="str">
        <x:f t="shared" si="792"/>
        <x:v>YES</x:v>
      </x:c>
      <x:c r="T4251" s="1">
        <x:f t="shared" si="793"/>
        <x:v>23811.738707923672</x:v>
      </x:c>
    </x:row>
    <x:row r="4252">
      <x:c r="A4252" s="1"/>
      <x:c r="B4252" s="1"/>
      <x:c r="C4252" s="1"/>
      <x:c r="D4252" s="1"/>
      <x:c r="E4252" s="1"/>
      <x:c r="F4252" s="1"/>
      <x:c r="G4252" s="1"/>
      <x:c r="H4252" s="1"/>
      <x:c r="I4252" s="53">
        <x:f t="shared" si="782"/>
        <x:v>6</x:v>
      </x:c>
      <x:c r="J4252" s="53">
        <x:f t="shared" si="783"/>
        <x:v>9</x:v>
      </x:c>
      <x:c r="K4252" s="53">
        <x:f t="shared" si="784"/>
        <x:v>21</x:v>
      </x:c>
      <x:c r="L4252" s="53">
        <x:f t="shared" si="785"/>
        <x:v>36</x:v>
      </x:c>
      <x:c r="M4252" s="54">
        <x:f t="shared" si="786"/>
        <x:v>2520.5051906500403</x:v>
      </x:c>
      <x:c r="N4252" s="54">
        <x:f t="shared" si="787"/>
        <x:v>1.2503508268403059</x:v>
      </x:c>
      <x:c r="O4252" s="55">
        <x:f t="shared" si="788"/>
        <x:v>128346</x:v>
      </x:c>
      <x:c r="P4252" s="55">
        <x:f t="shared" si="789"/>
        <x:v>27720</x:v>
      </x:c>
      <x:c r="Q4252" s="55">
        <x:f t="shared" si="790"/>
        <x:v>56258.770671007645</x:v>
      </x:c>
      <x:c r="R4252" s="55">
        <x:f t="shared" si="791"/>
        <x:v>24367.229328992355</x:v>
      </x:c>
      <x:c r="S4252" s="1" t="str">
        <x:f t="shared" si="792"/>
        <x:v>YES</x:v>
      </x:c>
      <x:c r="T4252" s="1">
        <x:f t="shared" si="793"/>
        <x:v>24367.229328992355</x:v>
      </x:c>
    </x:row>
    <x:row r="4253">
      <x:c r="A4253" s="1"/>
      <x:c r="B4253" s="1"/>
      <x:c r="C4253" s="1"/>
      <x:c r="D4253" s="1"/>
      <x:c r="E4253" s="1"/>
      <x:c r="F4253" s="1"/>
      <x:c r="G4253" s="1"/>
      <x:c r="H4253" s="1"/>
      <x:c r="I4253" s="53">
        <x:f t="shared" si="782"/>
        <x:v>6</x:v>
      </x:c>
      <x:c r="J4253" s="53">
        <x:f t="shared" si="783"/>
        <x:v>9</x:v>
      </x:c>
      <x:c r="K4253" s="53">
        <x:f t="shared" si="784"/>
        <x:v>22</x:v>
      </x:c>
      <x:c r="L4253" s="53">
        <x:f t="shared" si="785"/>
        <x:v>37</x:v>
      </x:c>
      <x:c r="M4253" s="54">
        <x:f t="shared" si="786"/>
        <x:v>2594.9815378964367</x:v>
      </x:c>
      <x:c r="N4253" s="54">
        <x:f t="shared" si="787"/>
        <x:v>1.3020705124280811</x:v>
      </x:c>
      <x:c r="O4253" s="55">
        <x:f t="shared" si="788"/>
        <x:v>131046</x:v>
      </x:c>
      <x:c r="P4253" s="55">
        <x:f t="shared" si="789"/>
        <x:v>28600</x:v>
      </x:c>
      <x:c r="Q4253" s="55">
        <x:f t="shared" si="790"/>
        <x:v>57551.762810702028</x:v>
      </x:c>
      <x:c r="R4253" s="55">
        <x:f t="shared" si="791"/>
        <x:v>24894.237189297972</x:v>
      </x:c>
      <x:c r="S4253" s="1" t="str">
        <x:f t="shared" si="792"/>
        <x:v>YES</x:v>
      </x:c>
      <x:c r="T4253" s="1">
        <x:f t="shared" si="793"/>
        <x:v>24894.237189297972</x:v>
      </x:c>
    </x:row>
    <x:row r="4254">
      <x:c r="A4254" s="1"/>
      <x:c r="B4254" s="1"/>
      <x:c r="C4254" s="1"/>
      <x:c r="D4254" s="1"/>
      <x:c r="E4254" s="1"/>
      <x:c r="F4254" s="1"/>
      <x:c r="G4254" s="1"/>
      <x:c r="H4254" s="1"/>
      <x:c r="I4254" s="53">
        <x:f t="shared" si="782"/>
        <x:v>6</x:v>
      </x:c>
      <x:c r="J4254" s="53">
        <x:f t="shared" si="783"/>
        <x:v>9</x:v>
      </x:c>
      <x:c r="K4254" s="53">
        <x:f t="shared" si="784"/>
        <x:v>23</x:v>
      </x:c>
      <x:c r="L4254" s="53">
        <x:f t="shared" si="785"/>
        <x:v>38</x:v>
      </x:c>
      <x:c r="M4254" s="54">
        <x:f t="shared" si="786"/>
        <x:v>2671.1281267538729</x:v>
      </x:c>
      <x:c r="N4254" s="54">
        <x:f t="shared" si="787"/>
        <x:v>1.3549500880235228</x:v>
      </x:c>
      <x:c r="O4254" s="55">
        <x:f t="shared" si="788"/>
        <x:v>133746</x:v>
      </x:c>
      <x:c r="P4254" s="55">
        <x:f t="shared" si="789"/>
        <x:v>29480</x:v>
      </x:c>
      <x:c r="Q4254" s="55">
        <x:f t="shared" si="790"/>
        <x:v>58873.752200588075</x:v>
      </x:c>
      <x:c r="R4254" s="55">
        <x:f t="shared" si="791"/>
        <x:v>25392.247799411925</x:v>
      </x:c>
      <x:c r="S4254" s="1" t="str">
        <x:f t="shared" si="792"/>
        <x:v>YES</x:v>
      </x:c>
      <x:c r="T4254" s="1">
        <x:f t="shared" si="793"/>
        <x:v>25392.247799411925</x:v>
      </x:c>
    </x:row>
    <x:row r="4255">
      <x:c r="A4255" s="1"/>
      <x:c r="B4255" s="1"/>
      <x:c r="C4255" s="1"/>
      <x:c r="D4255" s="1"/>
      <x:c r="E4255" s="1"/>
      <x:c r="F4255" s="1"/>
      <x:c r="G4255" s="1"/>
      <x:c r="H4255" s="1"/>
      <x:c r="I4255" s="53">
        <x:f t="shared" si="782"/>
        <x:v>6</x:v>
      </x:c>
      <x:c r="J4255" s="53">
        <x:f t="shared" si="783"/>
        <x:v>9</x:v>
      </x:c>
      <x:c r="K4255" s="53">
        <x:f t="shared" si="784"/>
        <x:v>24</x:v>
      </x:c>
      <x:c r="L4255" s="53">
        <x:f t="shared" si="785"/>
        <x:v>39</x:v>
      </x:c>
      <x:c r="M4255" s="54">
        <x:f t="shared" si="786"/>
        <x:v>2748.9750763333686</x:v>
      </x:c>
      <x:c r="N4255" s="54">
        <x:f t="shared" si="787"/>
        <x:v>1.4090104696759504</x:v>
      </x:c>
      <x:c r="O4255" s="55">
        <x:f t="shared" si="788"/>
        <x:v>136446</x:v>
      </x:c>
      <x:c r="P4255" s="55">
        <x:f t="shared" si="789"/>
        <x:v>30360</x:v>
      </x:c>
      <x:c r="Q4255" s="55">
        <x:f t="shared" si="790"/>
        <x:v>60225.261741898757</x:v>
      </x:c>
      <x:c r="R4255" s="55">
        <x:f t="shared" si="791"/>
        <x:v>25860.738258101243</x:v>
      </x:c>
      <x:c r="S4255" s="1" t="str">
        <x:f t="shared" si="792"/>
        <x:v>YES</x:v>
      </x:c>
      <x:c r="T4255" s="1">
        <x:f t="shared" si="793"/>
        <x:v>25860.738258101243</x:v>
      </x:c>
    </x:row>
    <x:row r="4256">
      <x:c r="A4256" s="1"/>
      <x:c r="B4256" s="1"/>
      <x:c r="C4256" s="1"/>
      <x:c r="D4256" s="1"/>
      <x:c r="E4256" s="1"/>
      <x:c r="F4256" s="1"/>
      <x:c r="G4256" s="1"/>
      <x:c r="H4256" s="1"/>
      <x:c r="I4256" s="53">
        <x:f t="shared" si="782"/>
        <x:v>6</x:v>
      </x:c>
      <x:c r="J4256" s="53">
        <x:f t="shared" si="783"/>
        <x:v>9</x:v>
      </x:c>
      <x:c r="K4256" s="53">
        <x:f t="shared" si="784"/>
        <x:v>25</x:v>
      </x:c>
      <x:c r="L4256" s="53">
        <x:f t="shared" si="785"/>
        <x:v>40</x:v>
      </x:c>
      <x:c r="M4256" s="54">
        <x:f t="shared" si="786"/>
        <x:v>2828.5529977484666</x:v>
      </x:c>
      <x:c r="N4256" s="54">
        <x:f t="shared" si="787"/>
        <x:v>1.4642729151031018</x:v>
      </x:c>
      <x:c r="O4256" s="55">
        <x:f t="shared" si="788"/>
        <x:v>139146</x:v>
      </x:c>
      <x:c r="P4256" s="55">
        <x:f t="shared" si="789"/>
        <x:v>31240</x:v>
      </x:c>
      <x:c r="Q4256" s="55">
        <x:f t="shared" si="790"/>
        <x:v>61606.822877577542</x:v>
      </x:c>
      <x:c r="R4256" s="55">
        <x:f t="shared" si="791"/>
        <x:v>26299.177122422458</x:v>
      </x:c>
      <x:c r="S4256" s="1" t="str">
        <x:f t="shared" si="792"/>
        <x:v>YES</x:v>
      </x:c>
      <x:c r="T4256" s="1">
        <x:f t="shared" si="793"/>
        <x:v>26299.177122422458</x:v>
      </x:c>
    </x:row>
    <x:row r="4257">
      <x:c r="A4257" s="1"/>
      <x:c r="B4257" s="1"/>
      <x:c r="C4257" s="1"/>
      <x:c r="D4257" s="1"/>
      <x:c r="E4257" s="1"/>
      <x:c r="F4257" s="1"/>
      <x:c r="G4257" s="1"/>
      <x:c r="H4257" s="1"/>
      <x:c r="I4257" s="53">
        <x:f t="shared" si="782"/>
        <x:v>6</x:v>
      </x:c>
      <x:c r="J4257" s="53">
        <x:f t="shared" si="783"/>
        <x:v>9</x:v>
      </x:c>
      <x:c r="K4257" s="53">
        <x:f t="shared" si="784"/>
        <x:v>26</x:v>
      </x:c>
      <x:c r="L4257" s="53">
        <x:f t="shared" si="785"/>
        <x:v>41</x:v>
      </x:c>
      <x:c r="M4257" s="54">
        <x:f t="shared" si="786"/>
        <x:v>2909.8930017091843</x:v>
      </x:c>
      <x:c r="N4257" s="54">
        <x:f t="shared" si="787"/>
        <x:v>1.5207590289647113</x:v>
      </x:c>
      <x:c r="O4257" s="55">
        <x:f t="shared" si="788"/>
        <x:v>141846</x:v>
      </x:c>
      <x:c r="P4257" s="55">
        <x:f t="shared" si="789"/>
        <x:v>32120</x:v>
      </x:c>
      <x:c r="Q4257" s="55">
        <x:f t="shared" si="790"/>
        <x:v>63018.975724117779</x:v>
      </x:c>
      <x:c r="R4257" s="55">
        <x:f t="shared" si="791"/>
        <x:v>26707.024275882221</x:v>
      </x:c>
      <x:c r="S4257" s="1" t="str">
        <x:f t="shared" si="792"/>
        <x:v>YES</x:v>
      </x:c>
      <x:c r="T4257" s="1">
        <x:f t="shared" si="793"/>
        <x:v>26707.024275882221</x:v>
      </x:c>
    </x:row>
    <x:row r="4258">
      <x:c r="A4258" s="1"/>
      <x:c r="B4258" s="1"/>
      <x:c r="C4258" s="1"/>
      <x:c r="D4258" s="1"/>
      <x:c r="E4258" s="1"/>
      <x:c r="F4258" s="1"/>
      <x:c r="G4258" s="1"/>
      <x:c r="H4258" s="1"/>
      <x:c r="I4258" s="53">
        <x:f t="shared" si="782"/>
        <x:v>6</x:v>
      </x:c>
      <x:c r="J4258" s="53">
        <x:f t="shared" si="783"/>
        <x:v>9</x:v>
      </x:c>
      <x:c r="K4258" s="53">
        <x:f t="shared" si="784"/>
        <x:v>27</x:v>
      </x:c>
      <x:c r="L4258" s="53">
        <x:f t="shared" si="785"/>
        <x:v>42</x:v>
      </x:c>
      <x:c r="M4258" s="54">
        <x:f t="shared" si="786"/>
        <x:v>2993.0267062289408</x:v>
      </x:c>
      <x:c r="N4258" s="54">
        <x:f t="shared" si="787"/>
        <x:v>1.5784907682145422</x:v>
      </x:c>
      <x:c r="O4258" s="55">
        <x:f t="shared" si="788"/>
        <x:v>144546</x:v>
      </x:c>
      <x:c r="P4258" s="55">
        <x:f t="shared" si="789"/>
        <x:v>33000</x:v>
      </x:c>
      <x:c r="Q4258" s="55">
        <x:f t="shared" si="790"/>
        <x:v>64462.269205363555</x:v>
      </x:c>
      <x:c r="R4258" s="55">
        <x:f t="shared" si="791"/>
        <x:v>27083.730794636445</x:v>
      </x:c>
      <x:c r="S4258" s="1" t="str">
        <x:f t="shared" si="792"/>
        <x:v>YES</x:v>
      </x:c>
      <x:c r="T4258" s="1">
        <x:f t="shared" si="793"/>
        <x:v>27083.730794636445</x:v>
      </x:c>
    </x:row>
    <x:row r="4259">
      <x:c r="A4259" s="1"/>
      <x:c r="B4259" s="1"/>
      <x:c r="C4259" s="1"/>
      <x:c r="D4259" s="1"/>
      <x:c r="E4259" s="1"/>
      <x:c r="F4259" s="1"/>
      <x:c r="G4259" s="1"/>
      <x:c r="H4259" s="1"/>
      <x:c r="I4259" s="53">
        <x:f t="shared" si="782"/>
        <x:v>6</x:v>
      </x:c>
      <x:c r="J4259" s="53">
        <x:f t="shared" si="783"/>
        <x:v>9</x:v>
      </x:c>
      <x:c r="K4259" s="53">
        <x:f t="shared" si="784"/>
        <x:v>28</x:v>
      </x:c>
      <x:c r="L4259" s="53">
        <x:f t="shared" si="785"/>
        <x:v>43</x:v>
      </x:c>
      <x:c r="M4259" s="54">
        <x:f t="shared" si="786"/>
        <x:v>3077.9862444460946</x:v>
      </x:c>
      <x:c r="N4259" s="54">
        <x:f t="shared" si="787"/>
        <x:v>1.6374904475320102</x:v>
      </x:c>
      <x:c r="O4259" s="55">
        <x:f t="shared" si="788"/>
        <x:v>147246</x:v>
      </x:c>
      <x:c r="P4259" s="55">
        <x:f t="shared" si="789"/>
        <x:v>33880</x:v>
      </x:c>
      <x:c r="Q4259" s="55">
        <x:f t="shared" si="790"/>
        <x:v>65937.261188300254</x:v>
      </x:c>
      <x:c r="R4259" s="55">
        <x:f t="shared" si="791"/>
        <x:v>27428.738811699746</x:v>
      </x:c>
      <x:c r="S4259" s="1" t="str">
        <x:f t="shared" si="792"/>
        <x:v>YES</x:v>
      </x:c>
      <x:c r="T4259" s="1">
        <x:f t="shared" si="793"/>
        <x:v>27428.738811699746</x:v>
      </x:c>
    </x:row>
    <x:row r="4260">
      <x:c r="A4260" s="1"/>
      <x:c r="B4260" s="1"/>
      <x:c r="C4260" s="1"/>
      <x:c r="D4260" s="1"/>
      <x:c r="E4260" s="1"/>
      <x:c r="F4260" s="1"/>
      <x:c r="G4260" s="1"/>
      <x:c r="H4260" s="1"/>
      <x:c r="I4260" s="53">
        <x:f t="shared" si="782"/>
        <x:v>6</x:v>
      </x:c>
      <x:c r="J4260" s="53">
        <x:f t="shared" si="783"/>
        <x:v>9</x:v>
      </x:c>
      <x:c r="K4260" s="53">
        <x:f t="shared" si="784"/>
        <x:v>29</x:v>
      </x:c>
      <x:c r="L4260" s="53">
        <x:f t="shared" si="785"/>
        <x:v>44</x:v>
      </x:c>
      <x:c r="M4260" s="54">
        <x:f t="shared" si="786"/>
        <x:v>3164.8042725617479</x:v>
      </x:c>
      <x:c r="N4260" s="54">
        <x:f t="shared" si="787"/>
        <x:v>1.6977807448345472</x:v>
      </x:c>
      <x:c r="O4260" s="55">
        <x:f t="shared" si="788"/>
        <x:v>149946</x:v>
      </x:c>
      <x:c r="P4260" s="55">
        <x:f t="shared" si="789"/>
        <x:v>34760</x:v>
      </x:c>
      <x:c r="Q4260" s="55">
        <x:f t="shared" si="790"/>
        <x:v>67444.518620863673</x:v>
      </x:c>
      <x:c r="R4260" s="55">
        <x:f t="shared" si="791"/>
        <x:v>27741.481379136327</x:v>
      </x:c>
      <x:c r="S4260" s="1" t="str">
        <x:f t="shared" si="792"/>
        <x:v>YES</x:v>
      </x:c>
      <x:c r="T4260" s="1">
        <x:f t="shared" si="793"/>
        <x:v>27741.481379136327</x:v>
      </x:c>
    </x:row>
    <x:row r="4261">
      <x:c r="A4261" s="1"/>
      <x:c r="B4261" s="1"/>
      <x:c r="C4261" s="1"/>
      <x:c r="D4261" s="1"/>
      <x:c r="E4261" s="1"/>
      <x:c r="F4261" s="1"/>
      <x:c r="G4261" s="1"/>
      <x:c r="H4261" s="1"/>
      <x:c r="I4261" s="53">
        <x:f t="shared" si="782"/>
        <x:v>6</x:v>
      </x:c>
      <x:c r="J4261" s="53">
        <x:f t="shared" si="783"/>
        <x:v>9</x:v>
      </x:c>
      <x:c r="K4261" s="53">
        <x:f t="shared" si="784"/>
        <x:v>30</x:v>
      </x:c>
      <x:c r="L4261" s="53">
        <x:f t="shared" si="785"/>
        <x:v>45</x:v>
      </x:c>
      <x:c r="M4261" s="54">
        <x:f t="shared" si="786"/>
        <x:v>3253.513977895519</x:v>
      </x:c>
      <x:c r="N4261" s="54">
        <x:f t="shared" si="787"/>
        <x:v>1.7593847068718882</x:v>
      </x:c>
      <x:c r="O4261" s="55">
        <x:f t="shared" si="788"/>
        <x:v>152646</x:v>
      </x:c>
      <x:c r="P4261" s="55">
        <x:f t="shared" si="789"/>
        <x:v>35640</x:v>
      </x:c>
      <x:c r="Q4261" s="55">
        <x:f t="shared" si="790"/>
        <x:v>68984.617671797198</x:v>
      </x:c>
      <x:c r="R4261" s="55">
        <x:f t="shared" si="791"/>
        <x:v>28021.382328202802</x:v>
      </x:c>
      <x:c r="S4261" s="1" t="str">
        <x:f t="shared" si="792"/>
        <x:v>YES</x:v>
      </x:c>
      <x:c r="T4261" s="1">
        <x:f t="shared" si="793"/>
        <x:v>28021.382328202802</x:v>
      </x:c>
    </x:row>
    <x:row r="4262">
      <x:c r="A4262" s="1"/>
      <x:c r="B4262" s="1"/>
      <x:c r="C4262" s="1"/>
      <x:c r="D4262" s="1"/>
      <x:c r="E4262" s="1"/>
      <x:c r="F4262" s="1"/>
      <x:c r="G4262" s="1"/>
      <x:c r="H4262" s="1"/>
      <x:c r="I4262" s="53">
        <x:f t="shared" si="782"/>
        <x:v>6</x:v>
      </x:c>
      <x:c r="J4262" s="53">
        <x:f t="shared" si="783"/>
        <x:v>10</x:v>
      </x:c>
      <x:c r="K4262" s="53">
        <x:f t="shared" si="784"/>
        <x:v>0</x:v>
      </x:c>
      <x:c r="L4262" s="53">
        <x:f t="shared" si="785"/>
        <x:v>16</x:v>
      </x:c>
      <x:c r="M4262" s="54">
        <x:f t="shared" si="786"/>
        <x:v>1340.6683032589076</x:v>
      </x:c>
      <x:c r="N4262" s="54">
        <x:f t="shared" si="787"/>
        <x:v>0.43101965504090806</x:v>
      </x:c>
      <x:c r="O4262" s="55">
        <x:f t="shared" si="788"/>
        <x:v>73740</x:v>
      </x:c>
      <x:c r="P4262" s="55">
        <x:f t="shared" si="789"/>
        <x:v>9680</x:v>
      </x:c>
      <x:c r="Q4262" s="55">
        <x:f t="shared" si="790"/>
        <x:v>35775.491376022699</x:v>
      </x:c>
      <x:c r="R4262" s="55">
        <x:f t="shared" si="791"/>
        <x:v>8284.5086239773009</x:v>
      </x:c>
      <x:c r="S4262" s="1" t="str">
        <x:f t="shared" si="792"/>
        <x:v>YES</x:v>
      </x:c>
      <x:c r="T4262" s="1">
        <x:f t="shared" si="793"/>
        <x:v>8284.5086239773009</x:v>
      </x:c>
    </x:row>
    <x:row r="4263">
      <x:c r="A4263" s="1"/>
      <x:c r="B4263" s="1"/>
      <x:c r="C4263" s="1"/>
      <x:c r="D4263" s="1"/>
      <x:c r="E4263" s="1"/>
      <x:c r="F4263" s="1"/>
      <x:c r="G4263" s="1"/>
      <x:c r="H4263" s="1"/>
      <x:c r="I4263" s="53">
        <x:f t="shared" si="782"/>
        <x:v>6</x:v>
      </x:c>
      <x:c r="J4263" s="53">
        <x:f t="shared" si="783"/>
        <x:v>10</x:v>
      </x:c>
      <x:c r="K4263" s="53">
        <x:f t="shared" si="784"/>
        <x:v>1</x:v>
      </x:c>
      <x:c r="L4263" s="53">
        <x:f t="shared" si="785"/>
        <x:v>17</x:v>
      </x:c>
      <x:c r="M4263" s="54">
        <x:f t="shared" si="786"/>
        <x:v>1386.2308032589076</x:v>
      </x:c>
      <x:c r="N4263" s="54">
        <x:f t="shared" si="787"/>
        <x:v>0.46266028004090803</x:v>
      </x:c>
      <x:c r="O4263" s="55">
        <x:f t="shared" si="788"/>
        <x:v>76440</x:v>
      </x:c>
      <x:c r="P4263" s="55">
        <x:f t="shared" si="789"/>
        <x:v>10560</x:v>
      </x:c>
      <x:c r="Q4263" s="55">
        <x:f t="shared" si="790"/>
        <x:v>36566.507001022699</x:v>
      </x:c>
      <x:c r="R4263" s="55">
        <x:f t="shared" si="791"/>
        <x:v>9313.4929989773009</x:v>
      </x:c>
      <x:c r="S4263" s="1" t="str">
        <x:f t="shared" si="792"/>
        <x:v>YES</x:v>
      </x:c>
      <x:c r="T4263" s="1">
        <x:f t="shared" si="793"/>
        <x:v>9313.4929989773009</x:v>
      </x:c>
    </x:row>
    <x:row r="4264">
      <x:c r="A4264" s="1"/>
      <x:c r="B4264" s="1"/>
      <x:c r="C4264" s="1"/>
      <x:c r="D4264" s="1"/>
      <x:c r="E4264" s="1"/>
      <x:c r="F4264" s="1"/>
      <x:c r="G4264" s="1"/>
      <x:c r="H4264" s="1"/>
      <x:c r="I4264" s="53">
        <x:f t="shared" si="782"/>
        <x:v>6</x:v>
      </x:c>
      <x:c r="J4264" s="53">
        <x:f t="shared" si="783"/>
        <x:v>10</x:v>
      </x:c>
      <x:c r="K4264" s="53">
        <x:f t="shared" si="784"/>
        <x:v>2</x:v>
      </x:c>
      <x:c r="L4264" s="53">
        <x:f t="shared" si="785"/>
        <x:v>18</x:v>
      </x:c>
      <x:c r="M4264" s="54">
        <x:f t="shared" si="786"/>
        <x:v>1432.9323657589075</x:v>
      </x:c>
      <x:c r="N4264" s="54">
        <x:f t="shared" si="787"/>
        <x:v>0.49509192066590801</x:v>
      </x:c>
      <x:c r="O4264" s="55">
        <x:f t="shared" si="788"/>
        <x:v>79140</x:v>
      </x:c>
      <x:c r="P4264" s="55">
        <x:f t="shared" si="789"/>
        <x:v>11440</x:v>
      </x:c>
      <x:c r="Q4264" s="55">
        <x:f t="shared" si="790"/>
        <x:v>37377.298016647699</x:v>
      </x:c>
      <x:c r="R4264" s="55">
        <x:f t="shared" si="791"/>
        <x:v>10322.701983352301</x:v>
      </x:c>
      <x:c r="S4264" s="1" t="str">
        <x:f t="shared" si="792"/>
        <x:v>YES</x:v>
      </x:c>
      <x:c r="T4264" s="1">
        <x:f t="shared" si="793"/>
        <x:v>10322.701983352301</x:v>
      </x:c>
    </x:row>
    <x:row r="4265">
      <x:c r="A4265" s="1"/>
      <x:c r="B4265" s="1"/>
      <x:c r="C4265" s="1"/>
      <x:c r="D4265" s="1"/>
      <x:c r="E4265" s="1"/>
      <x:c r="F4265" s="1"/>
      <x:c r="G4265" s="1"/>
      <x:c r="H4265" s="1"/>
      <x:c r="I4265" s="53">
        <x:f t="shared" si="782"/>
        <x:v>6</x:v>
      </x:c>
      <x:c r="J4265" s="53">
        <x:f t="shared" si="783"/>
        <x:v>10</x:v>
      </x:c>
      <x:c r="K4265" s="53">
        <x:f t="shared" si="784"/>
        <x:v>3</x:v>
      </x:c>
      <x:c r="L4265" s="53">
        <x:f t="shared" si="785"/>
        <x:v>19</x:v>
      </x:c>
      <x:c r="M4265" s="54">
        <x:f t="shared" si="786"/>
        <x:v>1480.7943481807827</x:v>
      </x:c>
      <x:c r="N4265" s="54">
        <x:f t="shared" si="787"/>
        <x:v>0.52832940845887688</x:v>
      </x:c>
      <x:c r="O4265" s="55">
        <x:f t="shared" si="788"/>
        <x:v>81840</x:v>
      </x:c>
      <x:c r="P4265" s="55">
        <x:f t="shared" si="789"/>
        <x:v>12320</x:v>
      </x:c>
      <x:c r="Q4265" s="55">
        <x:f t="shared" si="790"/>
        <x:v>38208.235211471925</x:v>
      </x:c>
      <x:c r="R4265" s="55">
        <x:f t="shared" si="791"/>
        <x:v>11311.764788528075</x:v>
      </x:c>
      <x:c r="S4265" s="1" t="str">
        <x:f t="shared" si="792"/>
        <x:v>YES</x:v>
      </x:c>
      <x:c r="T4265" s="1">
        <x:f t="shared" si="793"/>
        <x:v>11311.764788528075</x:v>
      </x:c>
    </x:row>
    <x:row r="4266">
      <x:c r="A4266" s="1"/>
      <x:c r="B4266" s="1"/>
      <x:c r="C4266" s="1"/>
      <x:c r="D4266" s="1"/>
      <x:c r="E4266" s="1"/>
      <x:c r="F4266" s="1"/>
      <x:c r="G4266" s="1"/>
      <x:c r="H4266" s="1"/>
      <x:c r="I4266" s="53">
        <x:f t="shared" si="782"/>
        <x:v>6</x:v>
      </x:c>
      <x:c r="J4266" s="53">
        <x:f t="shared" si="783"/>
        <x:v>10</x:v>
      </x:c>
      <x:c r="K4266" s="53">
        <x:f t="shared" si="784"/>
        <x:v>4</x:v>
      </x:c>
      <x:c r="L4266" s="53">
        <x:f t="shared" si="785"/>
        <x:v>20</x:v>
      </x:c>
      <x:c r="M4266" s="54">
        <x:f t="shared" si="786"/>
        <x:v>1529.8384639034389</x:v>
      </x:c>
      <x:c r="N4266" s="54">
        <x:f t="shared" si="787"/>
        <x:v>0.56238782215516592</x:v>
      </x:c>
      <x:c r="O4266" s="55">
        <x:f t="shared" si="788"/>
        <x:v>84540</x:v>
      </x:c>
      <x:c r="P4266" s="55">
        <x:f t="shared" si="789"/>
        <x:v>13200</x:v>
      </x:c>
      <x:c r="Q4266" s="55">
        <x:f t="shared" si="790"/>
        <x:v>39059.695553879144</x:v>
      </x:c>
      <x:c r="R4266" s="55">
        <x:f t="shared" si="791"/>
        <x:v>12280.304446120856</x:v>
      </x:c>
      <x:c r="S4266" s="1" t="str">
        <x:f t="shared" si="792"/>
        <x:v>YES</x:v>
      </x:c>
      <x:c r="T4266" s="1">
        <x:f t="shared" si="793"/>
        <x:v>12280.304446120856</x:v>
      </x:c>
    </x:row>
    <x:row r="4267">
      <x:c r="A4267" s="1"/>
      <x:c r="B4267" s="1"/>
      <x:c r="C4267" s="1"/>
      <x:c r="D4267" s="1"/>
      <x:c r="E4267" s="1"/>
      <x:c r="F4267" s="1"/>
      <x:c r="G4267" s="1"/>
      <x:c r="H4267" s="1"/>
      <x:c r="I4267" s="53">
        <x:f t="shared" si="782"/>
        <x:v>6</x:v>
      </x:c>
      <x:c r="J4267" s="53">
        <x:f t="shared" si="783"/>
        <x:v>10</x:v>
      </x:c>
      <x:c r="K4267" s="53">
        <x:f t="shared" si="784"/>
        <x:v>5</x:v>
      </x:c>
      <x:c r="L4267" s="53">
        <x:f t="shared" si="785"/>
        <x:v>21</x:v>
      </x:c>
      <x:c r="M4267" s="54">
        <x:f t="shared" si="786"/>
        <x:v>1580.0867878246424</x:v>
      </x:c>
      <x:c r="N4267" s="54">
        <x:f t="shared" si="787"/>
        <x:v>0.59728249154489055</x:v>
      </x:c>
      <x:c r="O4267" s="55">
        <x:f t="shared" si="788"/>
        <x:v>87240</x:v>
      </x:c>
      <x:c r="P4267" s="55">
        <x:f t="shared" si="789"/>
        <x:v>14080</x:v>
      </x:c>
      <x:c r="Q4267" s="55">
        <x:f t="shared" si="790"/>
        <x:v>39932.062288622263</x:v>
      </x:c>
      <x:c r="R4267" s="55">
        <x:f t="shared" si="791"/>
        <x:v>13227.937711377737</x:v>
      </x:c>
      <x:c r="S4267" s="1" t="str">
        <x:f t="shared" si="792"/>
        <x:v>YES</x:v>
      </x:c>
      <x:c r="T4267" s="1">
        <x:f t="shared" si="793"/>
        <x:v>13227.937711377737</x:v>
      </x:c>
    </x:row>
    <x:row r="4268">
      <x:c r="A4268" s="1"/>
      <x:c r="B4268" s="1"/>
      <x:c r="C4268" s="1"/>
      <x:c r="D4268" s="1"/>
      <x:c r="E4268" s="1"/>
      <x:c r="F4268" s="1"/>
      <x:c r="G4268" s="1"/>
      <x:c r="H4268" s="1"/>
      <x:c r="I4268" s="53">
        <x:f t="shared" si="782"/>
        <x:v>6</x:v>
      </x:c>
      <x:c r="J4268" s="53">
        <x:f t="shared" si="783"/>
        <x:v>10</x:v>
      </x:c>
      <x:c r="K4268" s="53">
        <x:f t="shared" si="784"/>
        <x:v>6</x:v>
      </x:c>
      <x:c r="L4268" s="53">
        <x:f t="shared" si="785"/>
        <x:v>22</x:v>
      </x:c>
      <x:c r="M4268" s="54">
        <x:f t="shared" si="786"/>
        <x:v>1631.5617620062753</x:v>
      </x:c>
      <x:c r="N4268" s="54">
        <x:f t="shared" si="787"/>
        <x:v>0.6330290013932468</x:v>
      </x:c>
      <x:c r="O4268" s="55">
        <x:f t="shared" si="788"/>
        <x:v>89940</x:v>
      </x:c>
      <x:c r="P4268" s="55">
        <x:f t="shared" si="789"/>
        <x:v>14960</x:v>
      </x:c>
      <x:c r="Q4268" s="55">
        <x:f t="shared" si="790"/>
        <x:v>40825.725034831165</x:v>
      </x:c>
      <x:c r="R4268" s="55">
        <x:f t="shared" si="791"/>
        <x:v>14154.274965168835</x:v>
      </x:c>
      <x:c r="S4268" s="1" t="str">
        <x:f t="shared" si="792"/>
        <x:v>YES</x:v>
      </x:c>
      <x:c r="T4268" s="1">
        <x:f t="shared" si="793"/>
        <x:v>14154.274965168835</x:v>
      </x:c>
    </x:row>
    <x:row r="4269">
      <x:c r="A4269" s="1"/>
      <x:c r="B4269" s="1"/>
      <x:c r="C4269" s="1"/>
      <x:c r="D4269" s="1"/>
      <x:c r="E4269" s="1"/>
      <x:c r="F4269" s="1"/>
      <x:c r="G4269" s="1"/>
      <x:c r="H4269" s="1"/>
      <x:c r="I4269" s="53">
        <x:f t="shared" si="782"/>
        <x:v>6</x:v>
      </x:c>
      <x:c r="J4269" s="53">
        <x:f t="shared" si="783"/>
        <x:v>10</x:v>
      </x:c>
      <x:c r="K4269" s="53">
        <x:f t="shared" si="784"/>
        <x:v>7</x:v>
      </x:c>
      <x:c r="L4269" s="53">
        <x:f t="shared" si="785"/>
        <x:v>23</x:v>
      </x:c>
      <x:c r="M4269" s="54">
        <x:f t="shared" si="786"/>
        <x:v>1684.2862014042357</x:v>
      </x:c>
      <x:c r="N4269" s="54">
        <x:f t="shared" si="787"/>
        <x:v>0.66964319541960815</x:v>
      </x:c>
      <x:c r="O4269" s="55">
        <x:f t="shared" si="788"/>
        <x:v>92640</x:v>
      </x:c>
      <x:c r="P4269" s="55">
        <x:f t="shared" si="789"/>
        <x:v>15840</x:v>
      </x:c>
      <x:c r="Q4269" s="55">
        <x:f t="shared" si="790"/>
        <x:v>41741.079885490202</x:v>
      </x:c>
      <x:c r="R4269" s="55">
        <x:f t="shared" si="791"/>
        <x:v>15058.920114509798</x:v>
      </x:c>
      <x:c r="S4269" s="1" t="str">
        <x:f t="shared" si="792"/>
        <x:v>YES</x:v>
      </x:c>
      <x:c r="T4269" s="1">
        <x:f t="shared" si="793"/>
        <x:v>15058.920114509798</x:v>
      </x:c>
    </x:row>
    <x:row r="4270">
      <x:c r="A4270" s="1"/>
      <x:c r="B4270" s="1"/>
      <x:c r="C4270" s="1"/>
      <x:c r="D4270" s="1"/>
      <x:c r="E4270" s="1"/>
      <x:c r="F4270" s="1"/>
      <x:c r="G4270" s="1"/>
      <x:c r="H4270" s="1"/>
      <x:c r="I4270" s="53" t="n">
        <x:f t="shared" ref="I4270:I4333" si="794">INT((ROW()-ROW($I$46))/((CARROT_CAP+1)*(MESCLUN_CAP+1)))</x:f>
        <x:v>6</x:v>
      </x:c>
      <x:c r="J4270" s="53" t="n">
        <x:f t="shared" ref="J4270:J4333" si="795">MOD(INT((ROW()-ROW($I$46))/(MESCLUN_CAP+1)),CARROT_CAP+1)</x:f>
        <x:v>10</x:v>
      </x:c>
      <x:c r="K4270" s="53" t="n">
        <x:f t="shared" ref="K4270:K4333" si="796">MOD(ROW()-ROW($I$46),MESCLUN_CAP+1)</x:f>
        <x:v>8</x:v>
      </x:c>
      <x:c r="L4270" s="53" t="n">
        <x:f t="shared" ref="L4270:L4333" si="797">SUM(I4270:K4270)</x:f>
        <x:v>24</x:v>
      </x:c>
      <x:c r="M4270" s="54" t="n">
        <x:f t="shared" ref="M4270:M4333" si="798">I4270*TOMATO_HOURS*WEEKS*(1+TOMATO_DIM)^I4270+J4270*CARROT_HOURS*WEEKS*(1+CARROT_DIM)^J4270+K4270*MESCLUN_HOURS*WEEKS*(1+MESCLUN_DIM)^K4270</x:f>
        <x:v>1738.2832996842158</x:v>
      </x:c>
      <x:c r="N4270" s="54" t="n">
        <x:f t="shared" ref="N4270:N4333" si="799">MAX(M4270-FARMER_HOURS,0)/TEMP_HOURS_PER_WORKER</x:f>
        <x:v>0.7071411803362609</x:v>
      </x:c>
      <x:c r="O4270" s="55" t="n">
        <x:f t="shared" ref="O4270:O4333" si="800">I4270*TOMATO_PRICE+J4270*CARROT_PRICE+K4270*MESCLUN_PRICE</x:f>
        <x:v>95340</x:v>
      </x:c>
      <x:c r="P4270" s="55" t="n">
        <x:f t="shared" ref="P4270:P4333" si="801">I4270*TOMATO_FERTILIZER+J4270*CARROT_FERTILIZER+K4270*MESCLUN_FERTILIZER</x:f>
        <x:v>16720</x:v>
      </x:c>
      <x:c r="Q4270" s="55" t="n">
        <x:f t="shared" ref="Q4270:Q4333" si="802">MIN(M4270,FARMER_HOURS)*FARMER_RATE+MAX(M4270-FARMER_HOURS,0)*TEMP_RATE</x:f>
        <x:v>42678.52950840652</x:v>
      </x:c>
      <x:c r="R4270" s="55" t="n">
        <x:f t="shared" ref="R4270:R4333" si="803">O4270-P4270-Q4270-FIXED_COST</x:f>
        <x:v>15941.470491593478</x:v>
      </x:c>
      <x:c r="S4270" s="1" t="str">
        <x:f t="shared" ref="S4270:S4333" si="804">IF(AND(L4270&lt;=TOTAL_BED_CAP,N4270&lt;=TEMP_WORKER_CAP),"YES","NO")</x:f>
        <x:v>YES</x:v>
      </x:c>
      <x:c r="T4270" s="1" t="n">
        <x:f t="shared" ref="T4270:T4333" si="805">IF(S4270="YES",R4270,-1E+99)</x:f>
        <x:v>15941.470491593478</x:v>
      </x:c>
    </x:row>
    <x:row r="4271">
      <x:c r="A4271" s="1"/>
      <x:c r="B4271" s="1"/>
      <x:c r="C4271" s="1"/>
      <x:c r="D4271" s="1"/>
      <x:c r="E4271" s="1"/>
      <x:c r="F4271" s="1"/>
      <x:c r="G4271" s="1"/>
      <x:c r="H4271" s="1"/>
      <x:c r="I4271" s="53">
        <x:f t="shared" si="794"/>
        <x:v>6</x:v>
      </x:c>
      <x:c r="J4271" s="53">
        <x:f t="shared" si="795"/>
        <x:v>10</x:v>
      </x:c>
      <x:c r="K4271" s="53">
        <x:f t="shared" si="796"/>
        <x:v>9</x:v>
      </x:c>
      <x:c r="L4271" s="53">
        <x:f t="shared" si="797"/>
        <x:v>25</x:v>
      </x:c>
      <x:c r="M4271" s="54">
        <x:f t="shared" si="798"/>
        <x:v>1793.5766351246104</x:v>
      </x:c>
      <x:c r="N4271" s="54">
        <x:f t="shared" si="799"/>
        <x:v>0.74553932994764616</x:v>
      </x:c>
      <x:c r="O4271" s="55">
        <x:f t="shared" si="800"/>
        <x:v>98040</x:v>
      </x:c>
      <x:c r="P4271" s="55">
        <x:f t="shared" si="801"/>
        <x:v>17600</x:v>
      </x:c>
      <x:c r="Q4271" s="55">
        <x:f t="shared" si="802"/>
        <x:v>43638.483248691155</x:v>
      </x:c>
      <x:c r="R4271" s="55">
        <x:f t="shared" si="803"/>
        <x:v>16801.516751308845</x:v>
      </x:c>
      <x:c r="S4271" s="1" t="str">
        <x:f t="shared" si="804"/>
        <x:v>YES</x:v>
      </x:c>
      <x:c r="T4271" s="1">
        <x:f t="shared" si="805"/>
        <x:v>16801.516751308845</x:v>
      </x:c>
    </x:row>
    <x:row r="4272">
      <x:c r="A4272" s="1"/>
      <x:c r="B4272" s="1"/>
      <x:c r="C4272" s="1"/>
      <x:c r="D4272" s="1"/>
      <x:c r="E4272" s="1"/>
      <x:c r="F4272" s="1"/>
      <x:c r="G4272" s="1"/>
      <x:c r="H4272" s="1"/>
      <x:c r="I4272" s="53">
        <x:f t="shared" si="794"/>
        <x:v>6</x:v>
      </x:c>
      <x:c r="J4272" s="53">
        <x:f t="shared" si="795"/>
        <x:v>10</x:v>
      </x:c>
      <x:c r="K4272" s="53">
        <x:f t="shared" si="796"/>
        <x:v>10</x:v>
      </x:c>
      <x:c r="L4272" s="53">
        <x:f t="shared" si="797"/>
        <x:v>26</x:v>
      </x:c>
      <x:c r="M4272" s="54">
        <x:f t="shared" si="798"/>
        <x:v>1850.1901766078233</x:v>
      </x:c>
      <x:c r="N4272" s="54">
        <x:f t="shared" si="799"/>
        <x:v>0.78485428931098844</x:v>
      </x:c>
      <x:c r="O4272" s="55">
        <x:f t="shared" si="800"/>
        <x:v>100740</x:v>
      </x:c>
      <x:c r="P4272" s="55">
        <x:f t="shared" si="801"/>
        <x:v>18480</x:v>
      </x:c>
      <x:c r="Q4272" s="55">
        <x:f t="shared" si="802"/>
        <x:v>44621.35723277471</x:v>
      </x:c>
      <x:c r="R4272" s="55">
        <x:f t="shared" si="803"/>
        <x:v>17638.64276722529</x:v>
      </x:c>
      <x:c r="S4272" s="1" t="str">
        <x:f t="shared" si="804"/>
        <x:v>YES</x:v>
      </x:c>
      <x:c r="T4272" s="1">
        <x:f t="shared" si="805"/>
        <x:v>17638.64276722529</x:v>
      </x:c>
    </x:row>
    <x:row r="4273">
      <x:c r="A4273" s="1"/>
      <x:c r="B4273" s="1"/>
      <x:c r="C4273" s="1"/>
      <x:c r="D4273" s="1"/>
      <x:c r="E4273" s="1"/>
      <x:c r="F4273" s="1"/>
      <x:c r="G4273" s="1"/>
      <x:c r="H4273" s="1"/>
      <x:c r="I4273" s="53">
        <x:f t="shared" si="794"/>
        <x:v>6</x:v>
      </x:c>
      <x:c r="J4273" s="53">
        <x:f t="shared" si="795"/>
        <x:v>10</x:v>
      </x:c>
      <x:c r="K4273" s="53">
        <x:f t="shared" si="796"/>
        <x:v>11</x:v>
      </x:c>
      <x:c r="L4273" s="53">
        <x:f t="shared" si="797"/>
        <x:v>27</x:v>
      </x:c>
      <x:c r="M4273" s="54">
        <x:f t="shared" si="798"/>
        <x:v>1908.1482897012625</x:v>
      </x:c>
      <x:c r="N4273" s="54">
        <x:f t="shared" si="799"/>
        <x:v>0.82510297895921003</x:v>
      </x:c>
      <x:c r="O4273" s="55">
        <x:f t="shared" si="800"/>
        <x:v>103440</x:v>
      </x:c>
      <x:c r="P4273" s="55">
        <x:f t="shared" si="801"/>
        <x:v>19360</x:v>
      </x:c>
      <x:c r="Q4273" s="55">
        <x:f t="shared" si="802"/>
        <x:v>45627.574473980247</x:v>
      </x:c>
      <x:c r="R4273" s="55">
        <x:f t="shared" si="803"/>
        <x:v>18452.425526019753</x:v>
      </x:c>
      <x:c r="S4273" s="1" t="str">
        <x:f t="shared" si="804"/>
        <x:v>YES</x:v>
      </x:c>
      <x:c r="T4273" s="1">
        <x:f t="shared" si="805"/>
        <x:v>18452.425526019753</x:v>
      </x:c>
    </x:row>
    <x:row r="4274">
      <x:c r="A4274" s="1"/>
      <x:c r="B4274" s="1"/>
      <x:c r="C4274" s="1"/>
      <x:c r="D4274" s="1"/>
      <x:c r="E4274" s="1"/>
      <x:c r="F4274" s="1"/>
      <x:c r="G4274" s="1"/>
      <x:c r="H4274" s="1"/>
      <x:c r="I4274" s="53">
        <x:f t="shared" si="794"/>
        <x:v>6</x:v>
      </x:c>
      <x:c r="J4274" s="53">
        <x:f t="shared" si="795"/>
        <x:v>10</x:v>
      </x:c>
      <x:c r="K4274" s="53">
        <x:f t="shared" si="796"/>
        <x:v>12</x:v>
      </x:c>
      <x:c r="L4274" s="53">
        <x:f t="shared" si="797"/>
        <x:v>28</x:v>
      </x:c>
      <x:c r="M4274" s="54">
        <x:f t="shared" si="798"/>
        <x:v>1967.4757428293269</x:v>
      </x:c>
      <x:c r="N4274" s="54">
        <x:f t="shared" si="799"/>
        <x:v>0.86630259918703256</x:v>
      </x:c>
      <x:c r="O4274" s="55">
        <x:f t="shared" si="800"/>
        <x:v>106140</x:v>
      </x:c>
      <x:c r="P4274" s="55">
        <x:f t="shared" si="801"/>
        <x:v>20240</x:v>
      </x:c>
      <x:c r="Q4274" s="55">
        <x:f t="shared" si="802"/>
        <x:v>46657.564979675815</x:v>
      </x:c>
      <x:c r="R4274" s="55">
        <x:f t="shared" si="803"/>
        <x:v>19242.435020324185</x:v>
      </x:c>
      <x:c r="S4274" s="1" t="str">
        <x:f t="shared" si="804"/>
        <x:v>YES</x:v>
      </x:c>
      <x:c r="T4274" s="1">
        <x:f t="shared" si="805"/>
        <x:v>19242.435020324185</x:v>
      </x:c>
    </x:row>
    <x:row r="4275">
      <x:c r="A4275" s="1"/>
      <x:c r="B4275" s="1"/>
      <x:c r="C4275" s="1"/>
      <x:c r="D4275" s="1"/>
      <x:c r="E4275" s="1"/>
      <x:c r="F4275" s="1"/>
      <x:c r="G4275" s="1"/>
      <x:c r="H4275" s="1"/>
      <x:c r="I4275" s="53">
        <x:f t="shared" si="794"/>
        <x:v>6</x:v>
      </x:c>
      <x:c r="J4275" s="53">
        <x:f t="shared" si="795"/>
        <x:v>10</x:v>
      </x:c>
      <x:c r="K4275" s="53">
        <x:f t="shared" si="796"/>
        <x:v>13</x:v>
      </x:c>
      <x:c r="L4275" s="53">
        <x:f t="shared" si="797"/>
        <x:v>29</x:v>
      </x:c>
      <x:c r="M4275" s="54">
        <x:f t="shared" si="798"/>
        <x:v>2028.197713537711</x:v>
      </x:c>
      <x:c r="N4275" s="54">
        <x:f t="shared" si="799"/>
        <x:v>0.90847063440118825</x:v>
      </x:c>
      <x:c r="O4275" s="55">
        <x:f t="shared" si="800"/>
        <x:v>108840</x:v>
      </x:c>
      <x:c r="P4275" s="55">
        <x:f t="shared" si="801"/>
        <x:v>21120</x:v>
      </x:c>
      <x:c r="Q4275" s="55">
        <x:f t="shared" si="802"/>
        <x:v>47711.7658600297</x:v>
      </x:c>
      <x:c r="R4275" s="55">
        <x:f t="shared" si="803"/>
        <x:v>20008.2341399703</x:v>
      </x:c>
      <x:c r="S4275" s="1" t="str">
        <x:f t="shared" si="804"/>
        <x:v>YES</x:v>
      </x:c>
      <x:c r="T4275" s="1">
        <x:f t="shared" si="805"/>
        <x:v>20008.2341399703</x:v>
      </x:c>
    </x:row>
    <x:row r="4276">
      <x:c r="A4276" s="1"/>
      <x:c r="B4276" s="1"/>
      <x:c r="C4276" s="1"/>
      <x:c r="D4276" s="1"/>
      <x:c r="E4276" s="1"/>
      <x:c r="F4276" s="1"/>
      <x:c r="G4276" s="1"/>
      <x:c r="H4276" s="1"/>
      <x:c r="I4276" s="53">
        <x:f t="shared" si="794"/>
        <x:v>6</x:v>
      </x:c>
      <x:c r="J4276" s="53">
        <x:f t="shared" si="795"/>
        <x:v>10</x:v>
      </x:c>
      <x:c r="K4276" s="53">
        <x:f t="shared" si="796"/>
        <x:v>14</x:v>
      </x:c>
      <x:c r="L4276" s="53">
        <x:f t="shared" si="797"/>
        <x:v>30</x:v>
      </x:c>
      <x:c r="M4276" s="54">
        <x:f t="shared" si="798"/>
        <x:v>2090.3397948513721</x:v>
      </x:c>
      <x:c r="N4276" s="54">
        <x:f t="shared" si="799"/>
        <x:v>0.95162485753567505</x:v>
      </x:c>
      <x:c r="O4276" s="55">
        <x:f t="shared" si="800"/>
        <x:v>111540</x:v>
      </x:c>
      <x:c r="P4276" s="55">
        <x:f t="shared" si="801"/>
        <x:v>22000</x:v>
      </x:c>
      <x:c r="Q4276" s="55">
        <x:f t="shared" si="802"/>
        <x:v>48790.62143839187</x:v>
      </x:c>
      <x:c r="R4276" s="55">
        <x:f t="shared" si="803"/>
        <x:v>20749.37856160813</x:v>
      </x:c>
      <x:c r="S4276" s="1" t="str">
        <x:f t="shared" si="804"/>
        <x:v>YES</x:v>
      </x:c>
      <x:c r="T4276" s="1">
        <x:f t="shared" si="805"/>
        <x:v>20749.37856160813</x:v>
      </x:c>
    </x:row>
    <x:row r="4277">
      <x:c r="A4277" s="1"/>
      <x:c r="B4277" s="1"/>
      <x:c r="C4277" s="1"/>
      <x:c r="D4277" s="1"/>
      <x:c r="E4277" s="1"/>
      <x:c r="F4277" s="1"/>
      <x:c r="G4277" s="1"/>
      <x:c r="H4277" s="1"/>
      <x:c r="I4277" s="53">
        <x:f t="shared" si="794"/>
        <x:v>6</x:v>
      </x:c>
      <x:c r="J4277" s="53">
        <x:f t="shared" si="795"/>
        <x:v>10</x:v>
      </x:c>
      <x:c r="K4277" s="53">
        <x:f t="shared" si="796"/>
        <x:v>15</x:v>
      </x:c>
      <x:c r="L4277" s="53">
        <x:f t="shared" si="797"/>
        <x:v>31</x:v>
      </x:c>
      <x:c r="M4277" s="54">
        <x:f t="shared" si="798"/>
        <x:v>2153.9280017275187</x:v>
      </x:c>
      <x:c r="N4277" s="54">
        <x:f t="shared" si="799"/>
        <x:v>0.99578333453299905</x:v>
      </x:c>
      <x:c r="O4277" s="55">
        <x:f t="shared" si="800"/>
        <x:v>114240</x:v>
      </x:c>
      <x:c r="P4277" s="55">
        <x:f t="shared" si="801"/>
        <x:v>22880</x:v>
      </x:c>
      <x:c r="Q4277" s="55">
        <x:f t="shared" si="802"/>
        <x:v>49894.583363324971</x:v>
      </x:c>
      <x:c r="R4277" s="55">
        <x:f t="shared" si="803"/>
        <x:v>21465.416636675029</x:v>
      </x:c>
      <x:c r="S4277" s="1" t="str">
        <x:f t="shared" si="804"/>
        <x:v>YES</x:v>
      </x:c>
      <x:c r="T4277" s="1">
        <x:f t="shared" si="805"/>
        <x:v>21465.416636675029</x:v>
      </x:c>
    </x:row>
    <x:row r="4278">
      <x:c r="A4278" s="1"/>
      <x:c r="B4278" s="1"/>
      <x:c r="C4278" s="1"/>
      <x:c r="D4278" s="1"/>
      <x:c r="E4278" s="1"/>
      <x:c r="F4278" s="1"/>
      <x:c r="G4278" s="1"/>
      <x:c r="H4278" s="1"/>
      <x:c r="I4278" s="53">
        <x:f t="shared" si="794"/>
        <x:v>6</x:v>
      </x:c>
      <x:c r="J4278" s="53">
        <x:f t="shared" si="795"/>
        <x:v>10</x:v>
      </x:c>
      <x:c r="K4278" s="53">
        <x:f t="shared" si="796"/>
        <x:v>16</x:v>
      </x:c>
      <x:c r="L4278" s="53">
        <x:f t="shared" si="797"/>
        <x:v>32</x:v>
      </x:c>
      <x:c r="M4278" s="54">
        <x:f t="shared" si="798"/>
        <x:v>2218.9887776050077</x:v>
      </x:c>
      <x:c r="N4278" s="54">
        <x:f t="shared" si="799"/>
        <x:v>1.0409644288923665</x:v>
      </x:c>
      <x:c r="O4278" s="55">
        <x:f t="shared" si="800"/>
        <x:v>116940</x:v>
      </x:c>
      <x:c r="P4278" s="55">
        <x:f t="shared" si="801"/>
        <x:v>23760</x:v>
      </x:c>
      <x:c r="Q4278" s="55">
        <x:f t="shared" si="802"/>
        <x:v>51024.11072230916</x:v>
      </x:c>
      <x:c r="R4278" s="55">
        <x:f t="shared" si="803"/>
        <x:v>22155.88927769084</x:v>
      </x:c>
      <x:c r="S4278" s="1" t="str">
        <x:f t="shared" si="804"/>
        <x:v>YES</x:v>
      </x:c>
      <x:c r="T4278" s="1">
        <x:f t="shared" si="805"/>
        <x:v>22155.88927769084</x:v>
      </x:c>
    </x:row>
    <x:row r="4279">
      <x:c r="A4279" s="1"/>
      <x:c r="B4279" s="1"/>
      <x:c r="C4279" s="1"/>
      <x:c r="D4279" s="1"/>
      <x:c r="E4279" s="1"/>
      <x:c r="F4279" s="1"/>
      <x:c r="G4279" s="1"/>
      <x:c r="H4279" s="1"/>
      <x:c r="I4279" s="53">
        <x:f t="shared" si="794"/>
        <x:v>6</x:v>
      </x:c>
      <x:c r="J4279" s="53">
        <x:f t="shared" si="795"/>
        <x:v>10</x:v>
      </x:c>
      <x:c r="K4279" s="53">
        <x:f t="shared" si="796"/>
        <x:v>17</x:v>
      </x:c>
      <x:c r="L4279" s="53">
        <x:f t="shared" si="797"/>
        <x:v>33</x:v>
      </x:c>
      <x:c r="M4279" s="54">
        <x:f t="shared" si="798"/>
        <x:v>2285.5490010515482</x:v>
      </x:c>
      <x:c r="N4279" s="54">
        <x:f t="shared" si="799"/>
        <x:v>1.0871868062857974</x:v>
      </x:c>
      <x:c r="O4279" s="55">
        <x:f t="shared" si="800"/>
        <x:v>119640</x:v>
      </x:c>
      <x:c r="P4279" s="55">
        <x:f t="shared" si="801"/>
        <x:v>24640</x:v>
      </x:c>
      <x:c r="Q4279" s="55">
        <x:f t="shared" si="802"/>
        <x:v>52179.670157144938</x:v>
      </x:c>
      <x:c r="R4279" s="55">
        <x:f t="shared" si="803"/>
        <x:v>22820.329842855062</x:v>
      </x:c>
      <x:c r="S4279" s="1" t="str">
        <x:f t="shared" si="804"/>
        <x:v>YES</x:v>
      </x:c>
      <x:c r="T4279" s="1">
        <x:f t="shared" si="805"/>
        <x:v>22820.329842855062</x:v>
      </x:c>
    </x:row>
    <x:row r="4280">
      <x:c r="A4280" s="1"/>
      <x:c r="B4280" s="1"/>
      <x:c r="C4280" s="1"/>
      <x:c r="D4280" s="1"/>
      <x:c r="E4280" s="1"/>
      <x:c r="F4280" s="1"/>
      <x:c r="G4280" s="1"/>
      <x:c r="H4280" s="1"/>
      <x:c r="I4280" s="53">
        <x:f t="shared" si="794"/>
        <x:v>6</x:v>
      </x:c>
      <x:c r="J4280" s="53">
        <x:f t="shared" si="795"/>
        <x:v>10</x:v>
      </x:c>
      <x:c r="K4280" s="53">
        <x:f t="shared" si="796"/>
        <x:v>18</x:v>
      </x:c>
      <x:c r="L4280" s="53">
        <x:f t="shared" si="797"/>
        <x:v>34</x:v>
      </x:c>
      <x:c r="M4280" s="54">
        <x:f t="shared" si="798"/>
        <x:v>2353.6359925101356</x:v>
      </x:c>
      <x:c r="N4280" s="54">
        <x:f t="shared" si="799"/>
        <x:v>1.1344694392431498</x:v>
      </x:c>
      <x:c r="O4280" s="55">
        <x:f t="shared" si="800"/>
        <x:v>122340</x:v>
      </x:c>
      <x:c r="P4280" s="55">
        <x:f t="shared" si="801"/>
        <x:v>25520</x:v>
      </x:c>
      <x:c r="Q4280" s="55">
        <x:f t="shared" si="802"/>
        <x:v>53361.735981078746</x:v>
      </x:c>
      <x:c r="R4280" s="55">
        <x:f t="shared" si="803"/>
        <x:v>23458.264018921254</x:v>
      </x:c>
      <x:c r="S4280" s="1" t="str">
        <x:f t="shared" si="804"/>
        <x:v>YES</x:v>
      </x:c>
      <x:c r="T4280" s="1">
        <x:f t="shared" si="805"/>
        <x:v>23458.264018921254</x:v>
      </x:c>
    </x:row>
    <x:row r="4281">
      <x:c r="A4281" s="1"/>
      <x:c r="B4281" s="1"/>
      <x:c r="C4281" s="1"/>
      <x:c r="D4281" s="1"/>
      <x:c r="E4281" s="1"/>
      <x:c r="F4281" s="1"/>
      <x:c r="G4281" s="1"/>
      <x:c r="H4281" s="1"/>
      <x:c r="I4281" s="53">
        <x:f t="shared" si="794"/>
        <x:v>6</x:v>
      </x:c>
      <x:c r="J4281" s="53">
        <x:f t="shared" si="795"/>
        <x:v>10</x:v>
      </x:c>
      <x:c r="K4281" s="53">
        <x:f t="shared" si="796"/>
        <x:v>19</x:v>
      </x:c>
      <x:c r="L4281" s="53">
        <x:f t="shared" si="797"/>
        <x:v>35</x:v>
      </x:c>
      <x:c r="M4281" s="54">
        <x:f t="shared" si="798"/>
        <x:v>2423.2775211461571</x:v>
      </x:c>
      <x:c r="N4281" s="54">
        <x:f t="shared" si="799"/>
        <x:v>1.1828316119070537</x:v>
      </x:c>
      <x:c r="O4281" s="55">
        <x:f t="shared" si="800"/>
        <x:v>125040</x:v>
      </x:c>
      <x:c r="P4281" s="55">
        <x:f t="shared" si="801"/>
        <x:v>26400</x:v>
      </x:c>
      <x:c r="Q4281" s="55">
        <x:f t="shared" si="802"/>
        <x:v>54570.790297676343</x:v>
      </x:c>
      <x:c r="R4281" s="55">
        <x:f t="shared" si="803"/>
        <x:v>24069.209702323657</x:v>
      </x:c>
      <x:c r="S4281" s="1" t="str">
        <x:f t="shared" si="804"/>
        <x:v>YES</x:v>
      </x:c>
      <x:c r="T4281" s="1">
        <x:f t="shared" si="805"/>
        <x:v>24069.209702323657</x:v>
      </x:c>
    </x:row>
    <x:row r="4282">
      <x:c r="A4282" s="1"/>
      <x:c r="B4282" s="1"/>
      <x:c r="C4282" s="1"/>
      <x:c r="D4282" s="1"/>
      <x:c r="E4282" s="1"/>
      <x:c r="F4282" s="1"/>
      <x:c r="G4282" s="1"/>
      <x:c r="H4282" s="1"/>
      <x:c r="I4282" s="53">
        <x:f t="shared" si="794"/>
        <x:v>6</x:v>
      </x:c>
      <x:c r="J4282" s="53">
        <x:f t="shared" si="795"/>
        <x:v>10</x:v>
      </x:c>
      <x:c r="K4282" s="53">
        <x:f t="shared" si="796"/>
        <x:v>20</x:v>
      </x:c>
      <x:c r="L4282" s="53">
        <x:f t="shared" si="797"/>
        <x:v>36</x:v>
      </x:c>
      <x:c r="M4282" s="54">
        <x:f t="shared" si="798"/>
        <x:v>2494.5018117966342</x:v>
      </x:c>
      <x:c r="N4282" s="54">
        <x:f t="shared" si="799"/>
        <x:v>1.2322929248587737</x:v>
      </x:c>
      <x:c r="O4282" s="55">
        <x:f t="shared" si="800"/>
        <x:v>127740</x:v>
      </x:c>
      <x:c r="P4282" s="55">
        <x:f t="shared" si="801"/>
        <x:v>27280</x:v>
      </x:c>
      <x:c r="Q4282" s="55">
        <x:f t="shared" si="802"/>
        <x:v>55807.323121469344</x:v>
      </x:c>
      <x:c r="R4282" s="55">
        <x:f t="shared" si="803"/>
        <x:v>24652.676878530656</x:v>
      </x:c>
      <x:c r="S4282" s="1" t="str">
        <x:f t="shared" si="804"/>
        <x:v>YES</x:v>
      </x:c>
      <x:c r="T4282" s="1">
        <x:f t="shared" si="805"/>
        <x:v>24652.676878530656</x:v>
      </x:c>
    </x:row>
    <x:row r="4283">
      <x:c r="A4283" s="1"/>
      <x:c r="B4283" s="1"/>
      <x:c r="C4283" s="1"/>
      <x:c r="D4283" s="1"/>
      <x:c r="E4283" s="1"/>
      <x:c r="F4283" s="1"/>
      <x:c r="G4283" s="1"/>
      <x:c r="H4283" s="1"/>
      <x:c r="I4283" s="53">
        <x:f t="shared" si="794"/>
        <x:v>6</x:v>
      </x:c>
      <x:c r="J4283" s="53">
        <x:f t="shared" si="795"/>
        <x:v>10</x:v>
      </x:c>
      <x:c r="K4283" s="53">
        <x:f t="shared" si="796"/>
        <x:v>21</x:v>
      </x:c>
      <x:c r="L4283" s="53">
        <x:f t="shared" si="797"/>
        <x:v>37</x:v>
      </x:c>
      <x:c r="M4283" s="54">
        <x:f t="shared" si="798"/>
        <x:v>2567.3375520230779</x:v>
      </x:c>
      <x:c r="N4283" s="54">
        <x:f t="shared" si="799"/>
        <x:v>1.2828733000160264</x:v>
      </x:c>
      <x:c r="O4283" s="55">
        <x:f t="shared" si="800"/>
        <x:v>130440</x:v>
      </x:c>
      <x:c r="P4283" s="55">
        <x:f t="shared" si="801"/>
        <x:v>28160</x:v>
      </x:c>
      <x:c r="Q4283" s="55">
        <x:f t="shared" si="802"/>
        <x:v>57071.832500400662</x:v>
      </x:c>
      <x:c r="R4283" s="55">
        <x:f t="shared" si="803"/>
        <x:v>25208.167499599338</x:v>
      </x:c>
      <x:c r="S4283" s="1" t="str">
        <x:f t="shared" si="804"/>
        <x:v>YES</x:v>
      </x:c>
      <x:c r="T4283" s="1">
        <x:f t="shared" si="805"/>
        <x:v>25208.167499599338</x:v>
      </x:c>
    </x:row>
    <x:row r="4284">
      <x:c r="A4284" s="1"/>
      <x:c r="B4284" s="1"/>
      <x:c r="C4284" s="1"/>
      <x:c r="D4284" s="1"/>
      <x:c r="E4284" s="1"/>
      <x:c r="F4284" s="1"/>
      <x:c r="G4284" s="1"/>
      <x:c r="H4284" s="1"/>
      <x:c r="I4284" s="53">
        <x:f t="shared" si="794"/>
        <x:v>6</x:v>
      </x:c>
      <x:c r="J4284" s="53">
        <x:f t="shared" si="795"/>
        <x:v>10</x:v>
      </x:c>
      <x:c r="K4284" s="53">
        <x:f t="shared" si="796"/>
        <x:v>22</x:v>
      </x:c>
      <x:c r="L4284" s="53">
        <x:f t="shared" si="797"/>
        <x:v>38</x:v>
      </x:c>
      <x:c r="M4284" s="54">
        <x:f t="shared" si="798"/>
        <x:v>2641.8138992694739</x:v>
      </x:c>
      <x:c r="N4284" s="54">
        <x:f t="shared" si="799"/>
        <x:v>1.3345929856038015</x:v>
      </x:c>
      <x:c r="O4284" s="55">
        <x:f t="shared" si="800"/>
        <x:v>133140</x:v>
      </x:c>
      <x:c r="P4284" s="55">
        <x:f t="shared" si="801"/>
        <x:v>29040</x:v>
      </x:c>
      <x:c r="Q4284" s="55">
        <x:f t="shared" si="802"/>
        <x:v>58364.82464009503</x:v>
      </x:c>
      <x:c r="R4284" s="55">
        <x:f t="shared" si="803"/>
        <x:v>25735.17535990497</x:v>
      </x:c>
      <x:c r="S4284" s="1" t="str">
        <x:f t="shared" si="804"/>
        <x:v>YES</x:v>
      </x:c>
      <x:c r="T4284" s="1">
        <x:f t="shared" si="805"/>
        <x:v>25735.17535990497</x:v>
      </x:c>
    </x:row>
    <x:row r="4285">
      <x:c r="A4285" s="1"/>
      <x:c r="B4285" s="1"/>
      <x:c r="C4285" s="1"/>
      <x:c r="D4285" s="1"/>
      <x:c r="E4285" s="1"/>
      <x:c r="F4285" s="1"/>
      <x:c r="G4285" s="1"/>
      <x:c r="H4285" s="1"/>
      <x:c r="I4285" s="53">
        <x:f t="shared" si="794"/>
        <x:v>6</x:v>
      </x:c>
      <x:c r="J4285" s="53">
        <x:f t="shared" si="795"/>
        <x:v>10</x:v>
      </x:c>
      <x:c r="K4285" s="53">
        <x:f t="shared" si="796"/>
        <x:v>23</x:v>
      </x:c>
      <x:c r="L4285" s="53">
        <x:f t="shared" si="797"/>
        <x:v>39</x:v>
      </x:c>
      <x:c r="M4285" s="54">
        <x:f t="shared" si="798"/>
        <x:v>2717.9604881269106</x:v>
      </x:c>
      <x:c r="N4285" s="54">
        <x:f t="shared" si="799"/>
        <x:v>1.3874725611992436</x:v>
      </x:c>
      <x:c r="O4285" s="55">
        <x:f t="shared" si="800"/>
        <x:v>135840</x:v>
      </x:c>
      <x:c r="P4285" s="55">
        <x:f t="shared" si="801"/>
        <x:v>29920</x:v>
      </x:c>
      <x:c r="Q4285" s="55">
        <x:f t="shared" si="802"/>
        <x:v>59686.814029981084</x:v>
      </x:c>
      <x:c r="R4285" s="55">
        <x:f t="shared" si="803"/>
        <x:v>26233.185970018916</x:v>
      </x:c>
      <x:c r="S4285" s="1" t="str">
        <x:f t="shared" si="804"/>
        <x:v>YES</x:v>
      </x:c>
      <x:c r="T4285" s="1">
        <x:f t="shared" si="805"/>
        <x:v>26233.185970018916</x:v>
      </x:c>
    </x:row>
    <x:row r="4286">
      <x:c r="A4286" s="1"/>
      <x:c r="B4286" s="1"/>
      <x:c r="C4286" s="1"/>
      <x:c r="D4286" s="1"/>
      <x:c r="E4286" s="1"/>
      <x:c r="F4286" s="1"/>
      <x:c r="G4286" s="1"/>
      <x:c r="H4286" s="1"/>
      <x:c r="I4286" s="53">
        <x:f t="shared" si="794"/>
        <x:v>6</x:v>
      </x:c>
      <x:c r="J4286" s="53">
        <x:f t="shared" si="795"/>
        <x:v>10</x:v>
      </x:c>
      <x:c r="K4286" s="53">
        <x:f t="shared" si="796"/>
        <x:v>24</x:v>
      </x:c>
      <x:c r="L4286" s="53">
        <x:f t="shared" si="797"/>
        <x:v>40</x:v>
      </x:c>
      <x:c r="M4286" s="54">
        <x:f t="shared" si="798"/>
        <x:v>2795.8074377064067</x:v>
      </x:c>
      <x:c r="N4286" s="54">
        <x:f t="shared" si="799"/>
        <x:v>1.4415329428516714</x:v>
      </x:c>
      <x:c r="O4286" s="55">
        <x:f t="shared" si="800"/>
        <x:v>138540</x:v>
      </x:c>
      <x:c r="P4286" s="55">
        <x:f t="shared" si="801"/>
        <x:v>30800</x:v>
      </x:c>
      <x:c r="Q4286" s="55">
        <x:f t="shared" si="802"/>
        <x:v>61038.323571291781</x:v>
      </x:c>
      <x:c r="R4286" s="55">
        <x:f t="shared" si="803"/>
        <x:v>26701.676428708219</x:v>
      </x:c>
      <x:c r="S4286" s="1" t="str">
        <x:f t="shared" si="804"/>
        <x:v>YES</x:v>
      </x:c>
      <x:c r="T4286" s="1">
        <x:f t="shared" si="805"/>
        <x:v>26701.676428708219</x:v>
      </x:c>
    </x:row>
    <x:row r="4287">
      <x:c r="A4287" s="1"/>
      <x:c r="B4287" s="1"/>
      <x:c r="C4287" s="1"/>
      <x:c r="D4287" s="1"/>
      <x:c r="E4287" s="1"/>
      <x:c r="F4287" s="1"/>
      <x:c r="G4287" s="1"/>
      <x:c r="H4287" s="1"/>
      <x:c r="I4287" s="53">
        <x:f t="shared" si="794"/>
        <x:v>6</x:v>
      </x:c>
      <x:c r="J4287" s="53">
        <x:f t="shared" si="795"/>
        <x:v>10</x:v>
      </x:c>
      <x:c r="K4287" s="53">
        <x:f t="shared" si="796"/>
        <x:v>25</x:v>
      </x:c>
      <x:c r="L4287" s="53">
        <x:f t="shared" si="797"/>
        <x:v>41</x:v>
      </x:c>
      <x:c r="M4287" s="54">
        <x:f t="shared" si="798"/>
        <x:v>2875.3853591215038</x:v>
      </x:c>
      <x:c r="N4287" s="54">
        <x:f t="shared" si="799"/>
        <x:v>1.4967953882788221</x:v>
      </x:c>
      <x:c r="O4287" s="55">
        <x:f t="shared" si="800"/>
        <x:v>141240</x:v>
      </x:c>
      <x:c r="P4287" s="55">
        <x:f t="shared" si="801"/>
        <x:v>31680</x:v>
      </x:c>
      <x:c r="Q4287" s="55">
        <x:f t="shared" si="802"/>
        <x:v>62419.884706970552</x:v>
      </x:c>
      <x:c r="R4287" s="55">
        <x:f t="shared" si="803"/>
        <x:v>27140.115293029448</x:v>
      </x:c>
      <x:c r="S4287" s="1" t="str">
        <x:f t="shared" si="804"/>
        <x:v>YES</x:v>
      </x:c>
      <x:c r="T4287" s="1">
        <x:f t="shared" si="805"/>
        <x:v>27140.115293029448</x:v>
      </x:c>
    </x:row>
    <x:row r="4288">
      <x:c r="A4288" s="1"/>
      <x:c r="B4288" s="1"/>
      <x:c r="C4288" s="1"/>
      <x:c r="D4288" s="1"/>
      <x:c r="E4288" s="1"/>
      <x:c r="F4288" s="1"/>
      <x:c r="G4288" s="1"/>
      <x:c r="H4288" s="1"/>
      <x:c r="I4288" s="53">
        <x:f t="shared" si="794"/>
        <x:v>6</x:v>
      </x:c>
      <x:c r="J4288" s="53">
        <x:f t="shared" si="795"/>
        <x:v>10</x:v>
      </x:c>
      <x:c r="K4288" s="53">
        <x:f t="shared" si="796"/>
        <x:v>26</x:v>
      </x:c>
      <x:c r="L4288" s="53">
        <x:f t="shared" si="797"/>
        <x:v>42</x:v>
      </x:c>
      <x:c r="M4288" s="54">
        <x:f t="shared" si="798"/>
        <x:v>2956.725363082222</x:v>
      </x:c>
      <x:c r="N4288" s="54">
        <x:f t="shared" si="799"/>
        <x:v>1.553281502140432</x:v>
      </x:c>
      <x:c r="O4288" s="55">
        <x:f t="shared" si="800"/>
        <x:v>143940</x:v>
      </x:c>
      <x:c r="P4288" s="55">
        <x:f t="shared" si="801"/>
        <x:v>32560</x:v>
      </x:c>
      <x:c r="Q4288" s="55">
        <x:f t="shared" si="802"/>
        <x:v>63832.037553510796</x:v>
      </x:c>
      <x:c r="R4288" s="55">
        <x:f t="shared" si="803"/>
        <x:v>27547.962446489204</x:v>
      </x:c>
      <x:c r="S4288" s="1" t="str">
        <x:f t="shared" si="804"/>
        <x:v>YES</x:v>
      </x:c>
      <x:c r="T4288" s="1">
        <x:f t="shared" si="805"/>
        <x:v>27547.962446489204</x:v>
      </x:c>
    </x:row>
    <x:row r="4289">
      <x:c r="A4289" s="1"/>
      <x:c r="B4289" s="1"/>
      <x:c r="C4289" s="1"/>
      <x:c r="D4289" s="1"/>
      <x:c r="E4289" s="1"/>
      <x:c r="F4289" s="1"/>
      <x:c r="G4289" s="1"/>
      <x:c r="H4289" s="1"/>
      <x:c r="I4289" s="53">
        <x:f t="shared" si="794"/>
        <x:v>6</x:v>
      </x:c>
      <x:c r="J4289" s="53">
        <x:f t="shared" si="795"/>
        <x:v>10</x:v>
      </x:c>
      <x:c r="K4289" s="53">
        <x:f t="shared" si="796"/>
        <x:v>27</x:v>
      </x:c>
      <x:c r="L4289" s="53">
        <x:f t="shared" si="797"/>
        <x:v>43</x:v>
      </x:c>
      <x:c r="M4289" s="54">
        <x:f t="shared" si="798"/>
        <x:v>3039.8590676019785</x:v>
      </x:c>
      <x:c r="N4289" s="54">
        <x:f t="shared" si="799"/>
        <x:v>1.6110132413902629</x:v>
      </x:c>
      <x:c r="O4289" s="55">
        <x:f t="shared" si="800"/>
        <x:v>146640</x:v>
      </x:c>
      <x:c r="P4289" s="55">
        <x:f t="shared" si="801"/>
        <x:v>33440</x:v>
      </x:c>
      <x:c r="Q4289" s="55">
        <x:f t="shared" si="802"/>
        <x:v>65275.331034756571</x:v>
      </x:c>
      <x:c r="R4289" s="55">
        <x:f t="shared" si="803"/>
        <x:v>27924.668965243429</x:v>
      </x:c>
      <x:c r="S4289" s="1" t="str">
        <x:f t="shared" si="804"/>
        <x:v>YES</x:v>
      </x:c>
      <x:c r="T4289" s="1">
        <x:f t="shared" si="805"/>
        <x:v>27924.668965243429</x:v>
      </x:c>
    </x:row>
    <x:row r="4290">
      <x:c r="A4290" s="1"/>
      <x:c r="B4290" s="1"/>
      <x:c r="C4290" s="1"/>
      <x:c r="D4290" s="1"/>
      <x:c r="E4290" s="1"/>
      <x:c r="F4290" s="1"/>
      <x:c r="G4290" s="1"/>
      <x:c r="H4290" s="1"/>
      <x:c r="I4290" s="53">
        <x:f t="shared" si="794"/>
        <x:v>6</x:v>
      </x:c>
      <x:c r="J4290" s="53">
        <x:f t="shared" si="795"/>
        <x:v>10</x:v>
      </x:c>
      <x:c r="K4290" s="53">
        <x:f t="shared" si="796"/>
        <x:v>28</x:v>
      </x:c>
      <x:c r="L4290" s="53">
        <x:f t="shared" si="797"/>
        <x:v>44</x:v>
      </x:c>
      <x:c r="M4290" s="54">
        <x:f t="shared" si="798"/>
        <x:v>3124.8186058191322</x:v>
      </x:c>
      <x:c r="N4290" s="54">
        <x:f t="shared" si="799"/>
        <x:v>1.6700129207077308</x:v>
      </x:c>
      <x:c r="O4290" s="55">
        <x:f t="shared" si="800"/>
        <x:v>149340</x:v>
      </x:c>
      <x:c r="P4290" s="55">
        <x:f t="shared" si="801"/>
        <x:v>34320</x:v>
      </x:c>
      <x:c r="Q4290" s="55">
        <x:f t="shared" si="802"/>
        <x:v>66750.32301769327</x:v>
      </x:c>
      <x:c r="R4290" s="55">
        <x:f t="shared" si="803"/>
        <x:v>28269.67698230673</x:v>
      </x:c>
      <x:c r="S4290" s="1" t="str">
        <x:f t="shared" si="804"/>
        <x:v>YES</x:v>
      </x:c>
      <x:c r="T4290" s="1">
        <x:f t="shared" si="805"/>
        <x:v>28269.67698230673</x:v>
      </x:c>
    </x:row>
    <x:row r="4291">
      <x:c r="A4291" s="1"/>
      <x:c r="B4291" s="1"/>
      <x:c r="C4291" s="1"/>
      <x:c r="D4291" s="1"/>
      <x:c r="E4291" s="1"/>
      <x:c r="F4291" s="1"/>
      <x:c r="G4291" s="1"/>
      <x:c r="H4291" s="1"/>
      <x:c r="I4291" s="53">
        <x:f t="shared" si="794"/>
        <x:v>6</x:v>
      </x:c>
      <x:c r="J4291" s="53">
        <x:f t="shared" si="795"/>
        <x:v>10</x:v>
      </x:c>
      <x:c r="K4291" s="53">
        <x:f t="shared" si="796"/>
        <x:v>29</x:v>
      </x:c>
      <x:c r="L4291" s="53">
        <x:f t="shared" si="797"/>
        <x:v>45</x:v>
      </x:c>
      <x:c r="M4291" s="54">
        <x:f t="shared" si="798"/>
        <x:v>3211.636633934786</x:v>
      </x:c>
      <x:c r="N4291" s="54">
        <x:f t="shared" si="799"/>
        <x:v>1.730303218010268</x:v>
      </x:c>
      <x:c r="O4291" s="55">
        <x:f t="shared" si="800"/>
        <x:v>152040</x:v>
      </x:c>
      <x:c r="P4291" s="55">
        <x:f t="shared" si="801"/>
        <x:v>35200</x:v>
      </x:c>
      <x:c r="Q4291" s="55">
        <x:f t="shared" si="802"/>
        <x:v>68257.580450256704</x:v>
      </x:c>
      <x:c r="R4291" s="55">
        <x:f t="shared" si="803"/>
        <x:v>28582.419549743296</x:v>
      </x:c>
      <x:c r="S4291" s="1" t="str">
        <x:f t="shared" si="804"/>
        <x:v>YES</x:v>
      </x:c>
      <x:c r="T4291" s="1">
        <x:f t="shared" si="805"/>
        <x:v>28582.419549743296</x:v>
      </x:c>
    </x:row>
    <x:row r="4292">
      <x:c r="A4292" s="1"/>
      <x:c r="B4292" s="1"/>
      <x:c r="C4292" s="1"/>
      <x:c r="D4292" s="1"/>
      <x:c r="E4292" s="1"/>
      <x:c r="F4292" s="1"/>
      <x:c r="G4292" s="1"/>
      <x:c r="H4292" s="1"/>
      <x:c r="I4292" s="53">
        <x:f t="shared" si="794"/>
        <x:v>6</x:v>
      </x:c>
      <x:c r="J4292" s="53">
        <x:f t="shared" si="795"/>
        <x:v>10</x:v>
      </x:c>
      <x:c r="K4292" s="53">
        <x:f t="shared" si="796"/>
        <x:v>30</x:v>
      </x:c>
      <x:c r="L4292" s="53">
        <x:f t="shared" si="797"/>
        <x:v>46</x:v>
      </x:c>
      <x:c r="M4292" s="54">
        <x:f t="shared" si="798"/>
        <x:v>3300.3463392685562</x:v>
      </x:c>
      <x:c r="N4292" s="54">
        <x:f t="shared" si="799"/>
        <x:v>1.7919071800476085</x:v>
      </x:c>
      <x:c r="O4292" s="55">
        <x:f t="shared" si="800"/>
        <x:v>154740</x:v>
      </x:c>
      <x:c r="P4292" s="55">
        <x:f t="shared" si="801"/>
        <x:v>36080</x:v>
      </x:c>
      <x:c r="Q4292" s="55">
        <x:f t="shared" si="802"/>
        <x:v>69797.679501190214</x:v>
      </x:c>
      <x:c r="R4292" s="55">
        <x:f t="shared" si="803"/>
        <x:v>28862.320498809786</x:v>
      </x:c>
      <x:c r="S4292" s="1" t="str">
        <x:f t="shared" si="804"/>
        <x:v>YES</x:v>
      </x:c>
      <x:c r="T4292" s="1">
        <x:f t="shared" si="805"/>
        <x:v>28862.320498809786</x:v>
      </x:c>
    </x:row>
    <x:row r="4293">
      <x:c r="A4293" s="1"/>
      <x:c r="B4293" s="1"/>
      <x:c r="C4293" s="1"/>
      <x:c r="D4293" s="1"/>
      <x:c r="E4293" s="1"/>
      <x:c r="F4293" s="1"/>
      <x:c r="G4293" s="1"/>
      <x:c r="H4293" s="1"/>
      <x:c r="I4293" s="53">
        <x:f t="shared" si="794"/>
        <x:v>6</x:v>
      </x:c>
      <x:c r="J4293" s="53">
        <x:f t="shared" si="795"/>
        <x:v>11</x:v>
      </x:c>
      <x:c r="K4293" s="53">
        <x:f t="shared" si="796"/>
        <x:v>0</x:v>
      </x:c>
      <x:c r="L4293" s="53">
        <x:f t="shared" si="797"/>
        <x:v>17</x:v>
      </x:c>
      <x:c r="M4293" s="54">
        <x:f t="shared" si="798"/>
        <x:v>1389.6315370744182</x:v>
      </x:c>
      <x:c r="N4293" s="54">
        <x:f t="shared" si="799"/>
        <x:v>0.46502190074612376</x:v>
      </x:c>
      <x:c r="O4293" s="55">
        <x:f t="shared" si="800"/>
        <x:v>75834</x:v>
      </x:c>
      <x:c r="P4293" s="55">
        <x:f t="shared" si="801"/>
        <x:v>10120</x:v>
      </x:c>
      <x:c r="Q4293" s="55">
        <x:f t="shared" si="802"/>
        <x:v>36625.547518653097</x:v>
      </x:c>
      <x:c r="R4293" s="55">
        <x:f t="shared" si="803"/>
        <x:v>9088.4524813469034</x:v>
      </x:c>
      <x:c r="S4293" s="1" t="str">
        <x:f t="shared" si="804"/>
        <x:v>YES</x:v>
      </x:c>
      <x:c r="T4293" s="1">
        <x:f t="shared" si="805"/>
        <x:v>9088.4524813469034</x:v>
      </x:c>
    </x:row>
    <x:row r="4294">
      <x:c r="A4294" s="1"/>
      <x:c r="B4294" s="1"/>
      <x:c r="C4294" s="1"/>
      <x:c r="D4294" s="1"/>
      <x:c r="E4294" s="1"/>
      <x:c r="F4294" s="1"/>
      <x:c r="G4294" s="1"/>
      <x:c r="H4294" s="1"/>
      <x:c r="I4294" s="53">
        <x:f t="shared" si="794"/>
        <x:v>6</x:v>
      </x:c>
      <x:c r="J4294" s="53">
        <x:f t="shared" si="795"/>
        <x:v>11</x:v>
      </x:c>
      <x:c r="K4294" s="53">
        <x:f t="shared" si="796"/>
        <x:v>1</x:v>
      </x:c>
      <x:c r="L4294" s="53">
        <x:f t="shared" si="797"/>
        <x:v>18</x:v>
      </x:c>
      <x:c r="M4294" s="54">
        <x:f t="shared" si="798"/>
        <x:v>1435.1940370744182</x:v>
      </x:c>
      <x:c r="N4294" s="54">
        <x:f t="shared" si="799"/>
        <x:v>0.4966625257461238</x:v>
      </x:c>
      <x:c r="O4294" s="55">
        <x:f t="shared" si="800"/>
        <x:v>78534</x:v>
      </x:c>
      <x:c r="P4294" s="55">
        <x:f t="shared" si="801"/>
        <x:v>11000</x:v>
      </x:c>
      <x:c r="Q4294" s="55">
        <x:f t="shared" si="802"/>
        <x:v>37416.563143653097</x:v>
      </x:c>
      <x:c r="R4294" s="55">
        <x:f t="shared" si="803"/>
        <x:v>10117.436856346903</x:v>
      </x:c>
      <x:c r="S4294" s="1" t="str">
        <x:f t="shared" si="804"/>
        <x:v>YES</x:v>
      </x:c>
      <x:c r="T4294" s="1">
        <x:f t="shared" si="805"/>
        <x:v>10117.436856346903</x:v>
      </x:c>
    </x:row>
    <x:row r="4295">
      <x:c r="A4295" s="1"/>
      <x:c r="B4295" s="1"/>
      <x:c r="C4295" s="1"/>
      <x:c r="D4295" s="1"/>
      <x:c r="E4295" s="1"/>
      <x:c r="F4295" s="1"/>
      <x:c r="G4295" s="1"/>
      <x:c r="H4295" s="1"/>
      <x:c r="I4295" s="53">
        <x:f t="shared" si="794"/>
        <x:v>6</x:v>
      </x:c>
      <x:c r="J4295" s="53">
        <x:f t="shared" si="795"/>
        <x:v>11</x:v>
      </x:c>
      <x:c r="K4295" s="53">
        <x:f t="shared" si="796"/>
        <x:v>2</x:v>
      </x:c>
      <x:c r="L4295" s="53">
        <x:f t="shared" si="797"/>
        <x:v>19</x:v>
      </x:c>
      <x:c r="M4295" s="54">
        <x:f t="shared" si="798"/>
        <x:v>1481.8955995744182</x:v>
      </x:c>
      <x:c r="N4295" s="54">
        <x:f t="shared" si="799"/>
        <x:v>0.52909416637112372</x:v>
      </x:c>
      <x:c r="O4295" s="55">
        <x:f t="shared" si="800"/>
        <x:v>81234</x:v>
      </x:c>
      <x:c r="P4295" s="55">
        <x:f t="shared" si="801"/>
        <x:v>11880</x:v>
      </x:c>
      <x:c r="Q4295" s="55">
        <x:f t="shared" si="802"/>
        <x:v>38227.354159278097</x:v>
      </x:c>
      <x:c r="R4295" s="55">
        <x:f t="shared" si="803"/>
        <x:v>11126.645840721903</x:v>
      </x:c>
      <x:c r="S4295" s="1" t="str">
        <x:f t="shared" si="804"/>
        <x:v>YES</x:v>
      </x:c>
      <x:c r="T4295" s="1">
        <x:f t="shared" si="805"/>
        <x:v>11126.645840721903</x:v>
      </x:c>
    </x:row>
    <x:row r="4296">
      <x:c r="A4296" s="1"/>
      <x:c r="B4296" s="1"/>
      <x:c r="C4296" s="1"/>
      <x:c r="D4296" s="1"/>
      <x:c r="E4296" s="1"/>
      <x:c r="F4296" s="1"/>
      <x:c r="G4296" s="1"/>
      <x:c r="H4296" s="1"/>
      <x:c r="I4296" s="53">
        <x:f t="shared" si="794"/>
        <x:v>6</x:v>
      </x:c>
      <x:c r="J4296" s="53">
        <x:f t="shared" si="795"/>
        <x:v>11</x:v>
      </x:c>
      <x:c r="K4296" s="53">
        <x:f t="shared" si="796"/>
        <x:v>3</x:v>
      </x:c>
      <x:c r="L4296" s="53">
        <x:f t="shared" si="797"/>
        <x:v>20</x:v>
      </x:c>
      <x:c r="M4296" s="54">
        <x:f t="shared" si="798"/>
        <x:v>1529.7575819962933</x:v>
      </x:c>
      <x:c r="N4296" s="54">
        <x:f t="shared" si="799"/>
        <x:v>0.56233165416409259</x:v>
      </x:c>
      <x:c r="O4296" s="55">
        <x:f t="shared" si="800"/>
        <x:v>83934</x:v>
      </x:c>
      <x:c r="P4296" s="55">
        <x:f t="shared" si="801"/>
        <x:v>12760</x:v>
      </x:c>
      <x:c r="Q4296" s="55">
        <x:f t="shared" si="802"/>
        <x:v>39058.291354102315</x:v>
      </x:c>
      <x:c r="R4296" s="55">
        <x:f t="shared" si="803"/>
        <x:v>12115.708645897685</x:v>
      </x:c>
      <x:c r="S4296" s="1" t="str">
        <x:f t="shared" si="804"/>
        <x:v>YES</x:v>
      </x:c>
      <x:c r="T4296" s="1">
        <x:f t="shared" si="805"/>
        <x:v>12115.708645897685</x:v>
      </x:c>
    </x:row>
    <x:row r="4297">
      <x:c r="A4297" s="1"/>
      <x:c r="B4297" s="1"/>
      <x:c r="C4297" s="1"/>
      <x:c r="D4297" s="1"/>
      <x:c r="E4297" s="1"/>
      <x:c r="F4297" s="1"/>
      <x:c r="G4297" s="1"/>
      <x:c r="H4297" s="1"/>
      <x:c r="I4297" s="53">
        <x:f t="shared" si="794"/>
        <x:v>6</x:v>
      </x:c>
      <x:c r="J4297" s="53">
        <x:f t="shared" si="795"/>
        <x:v>11</x:v>
      </x:c>
      <x:c r="K4297" s="53">
        <x:f t="shared" si="796"/>
        <x:v>4</x:v>
      </x:c>
      <x:c r="L4297" s="53">
        <x:f t="shared" si="797"/>
        <x:v>21</x:v>
      </x:c>
      <x:c r="M4297" s="54">
        <x:f t="shared" si="798"/>
        <x:v>1578.8016977189495</x:v>
      </x:c>
      <x:c r="N4297" s="54">
        <x:f t="shared" si="799"/>
        <x:v>0.59639006786038162</x:v>
      </x:c>
      <x:c r="O4297" s="55">
        <x:f t="shared" si="800"/>
        <x:v>86634</x:v>
      </x:c>
      <x:c r="P4297" s="55">
        <x:f t="shared" si="801"/>
        <x:v>13640</x:v>
      </x:c>
      <x:c r="Q4297" s="55">
        <x:f t="shared" si="802"/>
        <x:v>39909.751696509542</x:v>
      </x:c>
      <x:c r="R4297" s="55">
        <x:f t="shared" si="803"/>
        <x:v>13084.248303490458</x:v>
      </x:c>
      <x:c r="S4297" s="1" t="str">
        <x:f t="shared" si="804"/>
        <x:v>YES</x:v>
      </x:c>
      <x:c r="T4297" s="1">
        <x:f t="shared" si="805"/>
        <x:v>13084.248303490458</x:v>
      </x:c>
    </x:row>
    <x:row r="4298">
      <x:c r="A4298" s="1"/>
      <x:c r="B4298" s="1"/>
      <x:c r="C4298" s="1"/>
      <x:c r="D4298" s="1"/>
      <x:c r="E4298" s="1"/>
      <x:c r="F4298" s="1"/>
      <x:c r="G4298" s="1"/>
      <x:c r="H4298" s="1"/>
      <x:c r="I4298" s="53">
        <x:f t="shared" si="794"/>
        <x:v>6</x:v>
      </x:c>
      <x:c r="J4298" s="53">
        <x:f t="shared" si="795"/>
        <x:v>11</x:v>
      </x:c>
      <x:c r="K4298" s="53">
        <x:f t="shared" si="796"/>
        <x:v>5</x:v>
      </x:c>
      <x:c r="L4298" s="53">
        <x:f t="shared" si="797"/>
        <x:v>22</x:v>
      </x:c>
      <x:c r="M4298" s="54">
        <x:f t="shared" si="798"/>
        <x:v>1629.0500216401531</x:v>
      </x:c>
      <x:c r="N4298" s="54">
        <x:f t="shared" si="799"/>
        <x:v>0.63128473725010636</x:v>
      </x:c>
      <x:c r="O4298" s="55">
        <x:f t="shared" si="800"/>
        <x:v>89334</x:v>
      </x:c>
      <x:c r="P4298" s="55">
        <x:f t="shared" si="801"/>
        <x:v>14520</x:v>
      </x:c>
      <x:c r="Q4298" s="55">
        <x:f t="shared" si="802"/>
        <x:v>40782.11843125266</x:v>
      </x:c>
      <x:c r="R4298" s="55">
        <x:f t="shared" si="803"/>
        <x:v>14031.88156874734</x:v>
      </x:c>
      <x:c r="S4298" s="1" t="str">
        <x:f t="shared" si="804"/>
        <x:v>YES</x:v>
      </x:c>
      <x:c r="T4298" s="1">
        <x:f t="shared" si="805"/>
        <x:v>14031.88156874734</x:v>
      </x:c>
    </x:row>
    <x:row r="4299">
      <x:c r="A4299" s="1"/>
      <x:c r="B4299" s="1"/>
      <x:c r="C4299" s="1"/>
      <x:c r="D4299" s="1"/>
      <x:c r="E4299" s="1"/>
      <x:c r="F4299" s="1"/>
      <x:c r="G4299" s="1"/>
      <x:c r="H4299" s="1"/>
      <x:c r="I4299" s="53">
        <x:f t="shared" si="794"/>
        <x:v>6</x:v>
      </x:c>
      <x:c r="J4299" s="53">
        <x:f t="shared" si="795"/>
        <x:v>11</x:v>
      </x:c>
      <x:c r="K4299" s="53">
        <x:f t="shared" si="796"/>
        <x:v>6</x:v>
      </x:c>
      <x:c r="L4299" s="53">
        <x:f t="shared" si="797"/>
        <x:v>23</x:v>
      </x:c>
      <x:c r="M4299" s="54">
        <x:f t="shared" si="798"/>
        <x:v>1680.524995821786</x:v>
      </x:c>
      <x:c r="N4299" s="54">
        <x:f t="shared" si="799"/>
        <x:v>0.66703124709846251</x:v>
      </x:c>
      <x:c r="O4299" s="55">
        <x:f t="shared" si="800"/>
        <x:v>92034</x:v>
      </x:c>
      <x:c r="P4299" s="55">
        <x:f t="shared" si="801"/>
        <x:v>15400</x:v>
      </x:c>
      <x:c r="Q4299" s="55">
        <x:f t="shared" si="802"/>
        <x:v>41675.781177461562</x:v>
      </x:c>
      <x:c r="R4299" s="55">
        <x:f t="shared" si="803"/>
        <x:v>14958.218822538438</x:v>
      </x:c>
      <x:c r="S4299" s="1" t="str">
        <x:f t="shared" si="804"/>
        <x:v>YES</x:v>
      </x:c>
      <x:c r="T4299" s="1">
        <x:f t="shared" si="805"/>
        <x:v>14958.218822538438</x:v>
      </x:c>
    </x:row>
    <x:row r="4300">
      <x:c r="A4300" s="1"/>
      <x:c r="B4300" s="1"/>
      <x:c r="C4300" s="1"/>
      <x:c r="D4300" s="1"/>
      <x:c r="E4300" s="1"/>
      <x:c r="F4300" s="1"/>
      <x:c r="G4300" s="1"/>
      <x:c r="H4300" s="1"/>
      <x:c r="I4300" s="53">
        <x:f t="shared" si="794"/>
        <x:v>6</x:v>
      </x:c>
      <x:c r="J4300" s="53">
        <x:f t="shared" si="795"/>
        <x:v>11</x:v>
      </x:c>
      <x:c r="K4300" s="53">
        <x:f t="shared" si="796"/>
        <x:v>7</x:v>
      </x:c>
      <x:c r="L4300" s="53">
        <x:f t="shared" si="797"/>
        <x:v>24</x:v>
      </x:c>
      <x:c r="M4300" s="54">
        <x:f t="shared" si="798"/>
        <x:v>1733.2494352197464</x:v>
      </x:c>
      <x:c r="N4300" s="54">
        <x:f t="shared" si="799"/>
        <x:v>0.70364544112482386</x:v>
      </x:c>
      <x:c r="O4300" s="55">
        <x:f t="shared" si="800"/>
        <x:v>94734</x:v>
      </x:c>
      <x:c r="P4300" s="55">
        <x:f t="shared" si="801"/>
        <x:v>16280</x:v>
      </x:c>
      <x:c r="Q4300" s="55">
        <x:f t="shared" si="802"/>
        <x:v>42591.1360281206</x:v>
      </x:c>
      <x:c r="R4300" s="55">
        <x:f t="shared" si="803"/>
        <x:v>15862.8639718794</x:v>
      </x:c>
      <x:c r="S4300" s="1" t="str">
        <x:f t="shared" si="804"/>
        <x:v>YES</x:v>
      </x:c>
      <x:c r="T4300" s="1">
        <x:f t="shared" si="805"/>
        <x:v>15862.8639718794</x:v>
      </x:c>
    </x:row>
    <x:row r="4301">
      <x:c r="A4301" s="1"/>
      <x:c r="B4301" s="1"/>
      <x:c r="C4301" s="1"/>
      <x:c r="D4301" s="1"/>
      <x:c r="E4301" s="1"/>
      <x:c r="F4301" s="1"/>
      <x:c r="G4301" s="1"/>
      <x:c r="H4301" s="1"/>
      <x:c r="I4301" s="53">
        <x:f t="shared" si="794"/>
        <x:v>6</x:v>
      </x:c>
      <x:c r="J4301" s="53">
        <x:f t="shared" si="795"/>
        <x:v>11</x:v>
      </x:c>
      <x:c r="K4301" s="53">
        <x:f t="shared" si="796"/>
        <x:v>8</x:v>
      </x:c>
      <x:c r="L4301" s="53">
        <x:f t="shared" si="797"/>
        <x:v>25</x:v>
      </x:c>
      <x:c r="M4301" s="54">
        <x:f t="shared" si="798"/>
        <x:v>1787.2465334997266</x:v>
      </x:c>
      <x:c r="N4301" s="54">
        <x:f t="shared" si="799"/>
        <x:v>0.74114342604147687</x:v>
      </x:c>
      <x:c r="O4301" s="55">
        <x:f t="shared" si="800"/>
        <x:v>97434</x:v>
      </x:c>
      <x:c r="P4301" s="55">
        <x:f t="shared" si="801"/>
        <x:v>17160</x:v>
      </x:c>
      <x:c r="Q4301" s="55">
        <x:f t="shared" si="802"/>
        <x:v>43528.585651036919</x:v>
      </x:c>
      <x:c r="R4301" s="55">
        <x:f t="shared" si="803"/>
        <x:v>16745.414348963081</x:v>
      </x:c>
      <x:c r="S4301" s="1" t="str">
        <x:f t="shared" si="804"/>
        <x:v>YES</x:v>
      </x:c>
      <x:c r="T4301" s="1">
        <x:f t="shared" si="805"/>
        <x:v>16745.414348963081</x:v>
      </x:c>
    </x:row>
    <x:row r="4302">
      <x:c r="A4302" s="1"/>
      <x:c r="B4302" s="1"/>
      <x:c r="C4302" s="1"/>
      <x:c r="D4302" s="1"/>
      <x:c r="E4302" s="1"/>
      <x:c r="F4302" s="1"/>
      <x:c r="G4302" s="1"/>
      <x:c r="H4302" s="1"/>
      <x:c r="I4302" s="53">
        <x:f t="shared" si="794"/>
        <x:v>6</x:v>
      </x:c>
      <x:c r="J4302" s="53">
        <x:f t="shared" si="795"/>
        <x:v>11</x:v>
      </x:c>
      <x:c r="K4302" s="53">
        <x:f t="shared" si="796"/>
        <x:v>9</x:v>
      </x:c>
      <x:c r="L4302" s="53">
        <x:f t="shared" si="797"/>
        <x:v>26</x:v>
      </x:c>
      <x:c r="M4302" s="54">
        <x:f t="shared" si="798"/>
        <x:v>1842.5398689401211</x:v>
      </x:c>
      <x:c r="N4302" s="54">
        <x:f t="shared" si="799"/>
        <x:v>0.77954157565286186</x:v>
      </x:c>
      <x:c r="O4302" s="55">
        <x:f t="shared" si="800"/>
        <x:v>100134</x:v>
      </x:c>
      <x:c r="P4302" s="55">
        <x:f t="shared" si="801"/>
        <x:v>18040</x:v>
      </x:c>
      <x:c r="Q4302" s="55">
        <x:f t="shared" si="802"/>
        <x:v>44488.539391321545</x:v>
      </x:c>
      <x:c r="R4302" s="55">
        <x:f t="shared" si="803"/>
        <x:v>17605.460608678455</x:v>
      </x:c>
      <x:c r="S4302" s="1" t="str">
        <x:f t="shared" si="804"/>
        <x:v>YES</x:v>
      </x:c>
      <x:c r="T4302" s="1">
        <x:f t="shared" si="805"/>
        <x:v>17605.460608678455</x:v>
      </x:c>
    </x:row>
    <x:row r="4303">
      <x:c r="A4303" s="1"/>
      <x:c r="B4303" s="1"/>
      <x:c r="C4303" s="1"/>
      <x:c r="D4303" s="1"/>
      <x:c r="E4303" s="1"/>
      <x:c r="F4303" s="1"/>
      <x:c r="G4303" s="1"/>
      <x:c r="H4303" s="1"/>
      <x:c r="I4303" s="53">
        <x:f t="shared" si="794"/>
        <x:v>6</x:v>
      </x:c>
      <x:c r="J4303" s="53">
        <x:f t="shared" si="795"/>
        <x:v>11</x:v>
      </x:c>
      <x:c r="K4303" s="53">
        <x:f t="shared" si="796"/>
        <x:v>10</x:v>
      </x:c>
      <x:c r="L4303" s="53">
        <x:f t="shared" si="797"/>
        <x:v>27</x:v>
      </x:c>
      <x:c r="M4303" s="54">
        <x:f t="shared" si="798"/>
        <x:v>1899.153410423334</x:v>
      </x:c>
      <x:c r="N4303" s="54">
        <x:f t="shared" si="799"/>
        <x:v>0.81885653501620415</x:v>
      </x:c>
      <x:c r="O4303" s="55">
        <x:f t="shared" si="800"/>
        <x:v>102834</x:v>
      </x:c>
      <x:c r="P4303" s="55">
        <x:f t="shared" si="801"/>
        <x:v>18920</x:v>
      </x:c>
      <x:c r="Q4303" s="55">
        <x:f t="shared" si="802"/>
        <x:v>45471.4133754051</x:v>
      </x:c>
      <x:c r="R4303" s="55">
        <x:f t="shared" si="803"/>
        <x:v>18442.5866245949</x:v>
      </x:c>
      <x:c r="S4303" s="1" t="str">
        <x:f t="shared" si="804"/>
        <x:v>YES</x:v>
      </x:c>
      <x:c r="T4303" s="1">
        <x:f t="shared" si="805"/>
        <x:v>18442.5866245949</x:v>
      </x:c>
    </x:row>
    <x:row r="4304">
      <x:c r="A4304" s="1"/>
      <x:c r="B4304" s="1"/>
      <x:c r="C4304" s="1"/>
      <x:c r="D4304" s="1"/>
      <x:c r="E4304" s="1"/>
      <x:c r="F4304" s="1"/>
      <x:c r="G4304" s="1"/>
      <x:c r="H4304" s="1"/>
      <x:c r="I4304" s="53">
        <x:f t="shared" si="794"/>
        <x:v>6</x:v>
      </x:c>
      <x:c r="J4304" s="53">
        <x:f t="shared" si="795"/>
        <x:v>11</x:v>
      </x:c>
      <x:c r="K4304" s="53">
        <x:f t="shared" si="796"/>
        <x:v>11</x:v>
      </x:c>
      <x:c r="L4304" s="53">
        <x:f t="shared" si="797"/>
        <x:v>28</x:v>
      </x:c>
      <x:c r="M4304" s="54">
        <x:f t="shared" si="798"/>
        <x:v>1957.1115235167731</x:v>
      </x:c>
      <x:c r="N4304" s="54">
        <x:f t="shared" si="799"/>
        <x:v>0.85910522466442574</x:v>
      </x:c>
      <x:c r="O4304" s="55">
        <x:f t="shared" si="800"/>
        <x:v>105534</x:v>
      </x:c>
      <x:c r="P4304" s="55">
        <x:f t="shared" si="801"/>
        <x:v>19800</x:v>
      </x:c>
      <x:c r="Q4304" s="55">
        <x:f t="shared" si="802"/>
        <x:v>46477.630616610644</x:v>
      </x:c>
      <x:c r="R4304" s="55">
        <x:f t="shared" si="803"/>
        <x:v>19256.369383389356</x:v>
      </x:c>
      <x:c r="S4304" s="1" t="str">
        <x:f t="shared" si="804"/>
        <x:v>YES</x:v>
      </x:c>
      <x:c r="T4304" s="1">
        <x:f t="shared" si="805"/>
        <x:v>19256.369383389356</x:v>
      </x:c>
    </x:row>
    <x:row r="4305">
      <x:c r="A4305" s="1"/>
      <x:c r="B4305" s="1"/>
      <x:c r="C4305" s="1"/>
      <x:c r="D4305" s="1"/>
      <x:c r="E4305" s="1"/>
      <x:c r="F4305" s="1"/>
      <x:c r="G4305" s="1"/>
      <x:c r="H4305" s="1"/>
      <x:c r="I4305" s="53">
        <x:f t="shared" si="794"/>
        <x:v>6</x:v>
      </x:c>
      <x:c r="J4305" s="53">
        <x:f t="shared" si="795"/>
        <x:v>11</x:v>
      </x:c>
      <x:c r="K4305" s="53">
        <x:f t="shared" si="796"/>
        <x:v>12</x:v>
      </x:c>
      <x:c r="L4305" s="53">
        <x:f t="shared" si="797"/>
        <x:v>29</x:v>
      </x:c>
      <x:c r="M4305" s="54">
        <x:f t="shared" si="798"/>
        <x:v>2016.4389766448376</x:v>
      </x:c>
      <x:c r="N4305" s="54">
        <x:f t="shared" si="799"/>
        <x:v>0.90030484489224827</x:v>
      </x:c>
      <x:c r="O4305" s="55">
        <x:f t="shared" si="800"/>
        <x:v>108234</x:v>
      </x:c>
      <x:c r="P4305" s="55">
        <x:f t="shared" si="801"/>
        <x:v>20680</x:v>
      </x:c>
      <x:c r="Q4305" s="55">
        <x:f t="shared" si="802"/>
        <x:v>47507.621122306206</x:v>
      </x:c>
      <x:c r="R4305" s="55">
        <x:f t="shared" si="803"/>
        <x:v>20046.378877693794</x:v>
      </x:c>
      <x:c r="S4305" s="1" t="str">
        <x:f t="shared" si="804"/>
        <x:v>YES</x:v>
      </x:c>
      <x:c r="T4305" s="1">
        <x:f t="shared" si="805"/>
        <x:v>20046.378877693794</x:v>
      </x:c>
    </x:row>
    <x:row r="4306">
      <x:c r="A4306" s="1"/>
      <x:c r="B4306" s="1"/>
      <x:c r="C4306" s="1"/>
      <x:c r="D4306" s="1"/>
      <x:c r="E4306" s="1"/>
      <x:c r="F4306" s="1"/>
      <x:c r="G4306" s="1"/>
      <x:c r="H4306" s="1"/>
      <x:c r="I4306" s="53">
        <x:f t="shared" si="794"/>
        <x:v>6</x:v>
      </x:c>
      <x:c r="J4306" s="53">
        <x:f t="shared" si="795"/>
        <x:v>11</x:v>
      </x:c>
      <x:c r="K4306" s="53">
        <x:f t="shared" si="796"/>
        <x:v>13</x:v>
      </x:c>
      <x:c r="L4306" s="53">
        <x:f t="shared" si="797"/>
        <x:v>30</x:v>
      </x:c>
      <x:c r="M4306" s="54">
        <x:f t="shared" si="798"/>
        <x:v>2077.1609473532217</x:v>
      </x:c>
      <x:c r="N4306" s="54">
        <x:f t="shared" si="799"/>
        <x:v>0.94247288010640395</x:v>
      </x:c>
      <x:c r="O4306" s="55">
        <x:f t="shared" si="800"/>
        <x:v>110934</x:v>
      </x:c>
      <x:c r="P4306" s="55">
        <x:f t="shared" si="801"/>
        <x:v>21560</x:v>
      </x:c>
      <x:c r="Q4306" s="55">
        <x:f t="shared" si="802"/>
        <x:v>48561.822002660097</x:v>
      </x:c>
      <x:c r="R4306" s="55">
        <x:f t="shared" si="803"/>
        <x:v>20812.177997339903</x:v>
      </x:c>
      <x:c r="S4306" s="1" t="str">
        <x:f t="shared" si="804"/>
        <x:v>YES</x:v>
      </x:c>
      <x:c r="T4306" s="1">
        <x:f t="shared" si="805"/>
        <x:v>20812.177997339903</x:v>
      </x:c>
    </x:row>
    <x:row r="4307">
      <x:c r="A4307" s="1"/>
      <x:c r="B4307" s="1"/>
      <x:c r="C4307" s="1"/>
      <x:c r="D4307" s="1"/>
      <x:c r="E4307" s="1"/>
      <x:c r="F4307" s="1"/>
      <x:c r="G4307" s="1"/>
      <x:c r="H4307" s="1"/>
      <x:c r="I4307" s="53">
        <x:f t="shared" si="794"/>
        <x:v>6</x:v>
      </x:c>
      <x:c r="J4307" s="53">
        <x:f t="shared" si="795"/>
        <x:v>11</x:v>
      </x:c>
      <x:c r="K4307" s="53">
        <x:f t="shared" si="796"/>
        <x:v>14</x:v>
      </x:c>
      <x:c r="L4307" s="53">
        <x:f t="shared" si="797"/>
        <x:v>31</x:v>
      </x:c>
      <x:c r="M4307" s="54">
        <x:f t="shared" si="798"/>
        <x:v>2139.3030286668827</x:v>
      </x:c>
      <x:c r="N4307" s="54">
        <x:f t="shared" si="799"/>
        <x:v>0.98562710324089076</x:v>
      </x:c>
      <x:c r="O4307" s="55">
        <x:f t="shared" si="800"/>
        <x:v>113634</x:v>
      </x:c>
      <x:c r="P4307" s="55">
        <x:f t="shared" si="801"/>
        <x:v>22440</x:v>
      </x:c>
      <x:c r="Q4307" s="55">
        <x:f t="shared" si="802"/>
        <x:v>49640.677581022268</x:v>
      </x:c>
      <x:c r="R4307" s="55">
        <x:f t="shared" si="803"/>
        <x:v>21553.322418977732</x:v>
      </x:c>
      <x:c r="S4307" s="1" t="str">
        <x:f t="shared" si="804"/>
        <x:v>YES</x:v>
      </x:c>
      <x:c r="T4307" s="1">
        <x:f t="shared" si="805"/>
        <x:v>21553.322418977732</x:v>
      </x:c>
    </x:row>
    <x:row r="4308">
      <x:c r="A4308" s="1"/>
      <x:c r="B4308" s="1"/>
      <x:c r="C4308" s="1"/>
      <x:c r="D4308" s="1"/>
      <x:c r="E4308" s="1"/>
      <x:c r="F4308" s="1"/>
      <x:c r="G4308" s="1"/>
      <x:c r="H4308" s="1"/>
      <x:c r="I4308" s="53">
        <x:f t="shared" si="794"/>
        <x:v>6</x:v>
      </x:c>
      <x:c r="J4308" s="53">
        <x:f t="shared" si="795"/>
        <x:v>11</x:v>
      </x:c>
      <x:c r="K4308" s="53">
        <x:f t="shared" si="796"/>
        <x:v>15</x:v>
      </x:c>
      <x:c r="L4308" s="53">
        <x:f t="shared" si="797"/>
        <x:v>32</x:v>
      </x:c>
      <x:c r="M4308" s="54">
        <x:f t="shared" si="798"/>
        <x:v>2202.8912355430293</x:v>
      </x:c>
      <x:c r="N4308" s="54">
        <x:f t="shared" si="799"/>
        <x:v>1.0297855802382148</x:v>
      </x:c>
      <x:c r="O4308" s="55">
        <x:f t="shared" si="800"/>
        <x:v>116334</x:v>
      </x:c>
      <x:c r="P4308" s="55">
        <x:f t="shared" si="801"/>
        <x:v>23320</x:v>
      </x:c>
      <x:c r="Q4308" s="55">
        <x:f t="shared" si="802"/>
        <x:v>50744.639505955369</x:v>
      </x:c>
      <x:c r="R4308" s="55">
        <x:f t="shared" si="803"/>
        <x:v>22269.360494044631</x:v>
      </x:c>
      <x:c r="S4308" s="1" t="str">
        <x:f t="shared" si="804"/>
        <x:v>YES</x:v>
      </x:c>
      <x:c r="T4308" s="1">
        <x:f t="shared" si="805"/>
        <x:v>22269.360494044631</x:v>
      </x:c>
    </x:row>
    <x:row r="4309">
      <x:c r="A4309" s="1"/>
      <x:c r="B4309" s="1"/>
      <x:c r="C4309" s="1"/>
      <x:c r="D4309" s="1"/>
      <x:c r="E4309" s="1"/>
      <x:c r="F4309" s="1"/>
      <x:c r="G4309" s="1"/>
      <x:c r="H4309" s="1"/>
      <x:c r="I4309" s="53">
        <x:f t="shared" si="794"/>
        <x:v>6</x:v>
      </x:c>
      <x:c r="J4309" s="53">
        <x:f t="shared" si="795"/>
        <x:v>11</x:v>
      </x:c>
      <x:c r="K4309" s="53">
        <x:f t="shared" si="796"/>
        <x:v>16</x:v>
      </x:c>
      <x:c r="L4309" s="53">
        <x:f t="shared" si="797"/>
        <x:v>33</x:v>
      </x:c>
      <x:c r="M4309" s="54">
        <x:f t="shared" si="798"/>
        <x:v>2267.9520114205184</x:v>
      </x:c>
      <x:c r="N4309" s="54">
        <x:f t="shared" si="799"/>
        <x:v>1.0749666745975821</x:v>
      </x:c>
      <x:c r="O4309" s="55">
        <x:f t="shared" si="800"/>
        <x:v>119034</x:v>
      </x:c>
      <x:c r="P4309" s="55">
        <x:f t="shared" si="801"/>
        <x:v>24200</x:v>
      </x:c>
      <x:c r="Q4309" s="55">
        <x:f t="shared" si="802"/>
        <x:v>51874.166864939558</x:v>
      </x:c>
      <x:c r="R4309" s="55">
        <x:f t="shared" si="803"/>
        <x:v>22959.833135060442</x:v>
      </x:c>
      <x:c r="S4309" s="1" t="str">
        <x:f t="shared" si="804"/>
        <x:v>YES</x:v>
      </x:c>
      <x:c r="T4309" s="1">
        <x:f t="shared" si="805"/>
        <x:v>22959.833135060442</x:v>
      </x:c>
    </x:row>
    <x:row r="4310">
      <x:c r="A4310" s="1"/>
      <x:c r="B4310" s="1"/>
      <x:c r="C4310" s="1"/>
      <x:c r="D4310" s="1"/>
      <x:c r="E4310" s="1"/>
      <x:c r="F4310" s="1"/>
      <x:c r="G4310" s="1"/>
      <x:c r="H4310" s="1"/>
      <x:c r="I4310" s="53">
        <x:f t="shared" si="794"/>
        <x:v>6</x:v>
      </x:c>
      <x:c r="J4310" s="53">
        <x:f t="shared" si="795"/>
        <x:v>11</x:v>
      </x:c>
      <x:c r="K4310" s="53">
        <x:f t="shared" si="796"/>
        <x:v>17</x:v>
      </x:c>
      <x:c r="L4310" s="53">
        <x:f t="shared" si="797"/>
        <x:v>34</x:v>
      </x:c>
      <x:c r="M4310" s="54">
        <x:f t="shared" si="798"/>
        <x:v>2334.5122348670589</x:v>
      </x:c>
      <x:c r="N4310" s="54">
        <x:f t="shared" si="799"/>
        <x:v>1.121189051991013</x:v>
      </x:c>
      <x:c r="O4310" s="55">
        <x:f t="shared" si="800"/>
        <x:v>121734</x:v>
      </x:c>
      <x:c r="P4310" s="55">
        <x:f t="shared" si="801"/>
        <x:v>25080</x:v>
      </x:c>
      <x:c r="Q4310" s="55">
        <x:f t="shared" si="802"/>
        <x:v>53029.726299775328</x:v>
      </x:c>
      <x:c r="R4310" s="55">
        <x:f t="shared" si="803"/>
        <x:v>23624.273700224672</x:v>
      </x:c>
      <x:c r="S4310" s="1" t="str">
        <x:f t="shared" si="804"/>
        <x:v>YES</x:v>
      </x:c>
      <x:c r="T4310" s="1">
        <x:f t="shared" si="805"/>
        <x:v>23624.273700224672</x:v>
      </x:c>
    </x:row>
    <x:row r="4311">
      <x:c r="A4311" s="1"/>
      <x:c r="B4311" s="1"/>
      <x:c r="C4311" s="1"/>
      <x:c r="D4311" s="1"/>
      <x:c r="E4311" s="1"/>
      <x:c r="F4311" s="1"/>
      <x:c r="G4311" s="1"/>
      <x:c r="H4311" s="1"/>
      <x:c r="I4311" s="53">
        <x:f t="shared" si="794"/>
        <x:v>6</x:v>
      </x:c>
      <x:c r="J4311" s="53">
        <x:f t="shared" si="795"/>
        <x:v>11</x:v>
      </x:c>
      <x:c r="K4311" s="53">
        <x:f t="shared" si="796"/>
        <x:v>18</x:v>
      </x:c>
      <x:c r="L4311" s="53">
        <x:f t="shared" si="797"/>
        <x:v>35</x:v>
      </x:c>
      <x:c r="M4311" s="54">
        <x:f t="shared" si="798"/>
        <x:v>2402.5992263256462</x:v>
      </x:c>
      <x:c r="N4311" s="54">
        <x:f t="shared" si="799"/>
        <x:v>1.1684716849483654</x:v>
      </x:c>
      <x:c r="O4311" s="55">
        <x:f t="shared" si="800"/>
        <x:v>124434</x:v>
      </x:c>
      <x:c r="P4311" s="55">
        <x:f t="shared" si="801"/>
        <x:v>25960</x:v>
      </x:c>
      <x:c r="Q4311" s="55">
        <x:f t="shared" si="802"/>
        <x:v>54211.792123709136</x:v>
      </x:c>
      <x:c r="R4311" s="55">
        <x:f t="shared" si="803"/>
        <x:v>24262.207876290864</x:v>
      </x:c>
      <x:c r="S4311" s="1" t="str">
        <x:f t="shared" si="804"/>
        <x:v>YES</x:v>
      </x:c>
      <x:c r="T4311" s="1">
        <x:f t="shared" si="805"/>
        <x:v>24262.207876290864</x:v>
      </x:c>
    </x:row>
    <x:row r="4312">
      <x:c r="A4312" s="1"/>
      <x:c r="B4312" s="1"/>
      <x:c r="C4312" s="1"/>
      <x:c r="D4312" s="1"/>
      <x:c r="E4312" s="1"/>
      <x:c r="F4312" s="1"/>
      <x:c r="G4312" s="1"/>
      <x:c r="H4312" s="1"/>
      <x:c r="I4312" s="53">
        <x:f t="shared" si="794"/>
        <x:v>6</x:v>
      </x:c>
      <x:c r="J4312" s="53">
        <x:f t="shared" si="795"/>
        <x:v>11</x:v>
      </x:c>
      <x:c r="K4312" s="53">
        <x:f t="shared" si="796"/>
        <x:v>19</x:v>
      </x:c>
      <x:c r="L4312" s="53">
        <x:f t="shared" si="797"/>
        <x:v>36</x:v>
      </x:c>
      <x:c r="M4312" s="54">
        <x:f t="shared" si="798"/>
        <x:v>2472.2407549616678</x:v>
      </x:c>
      <x:c r="N4312" s="54">
        <x:f t="shared" si="799"/>
        <x:v>1.2168338576122693</x:v>
      </x:c>
      <x:c r="O4312" s="55">
        <x:f t="shared" si="800"/>
        <x:v>127134</x:v>
      </x:c>
      <x:c r="P4312" s="55">
        <x:f t="shared" si="801"/>
        <x:v>26840</x:v>
      </x:c>
      <x:c r="Q4312" s="55">
        <x:f t="shared" si="802"/>
        <x:v>55420.846440306734</x:v>
      </x:c>
      <x:c r="R4312" s="55">
        <x:f t="shared" si="803"/>
        <x:v>24873.153559693266</x:v>
      </x:c>
      <x:c r="S4312" s="1" t="str">
        <x:f t="shared" si="804"/>
        <x:v>YES</x:v>
      </x:c>
      <x:c r="T4312" s="1">
        <x:f t="shared" si="805"/>
        <x:v>24873.153559693266</x:v>
      </x:c>
    </x:row>
    <x:row r="4313">
      <x:c r="A4313" s="1"/>
      <x:c r="B4313" s="1"/>
      <x:c r="C4313" s="1"/>
      <x:c r="D4313" s="1"/>
      <x:c r="E4313" s="1"/>
      <x:c r="F4313" s="1"/>
      <x:c r="G4313" s="1"/>
      <x:c r="H4313" s="1"/>
      <x:c r="I4313" s="53">
        <x:f t="shared" si="794"/>
        <x:v>6</x:v>
      </x:c>
      <x:c r="J4313" s="53">
        <x:f t="shared" si="795"/>
        <x:v>11</x:v>
      </x:c>
      <x:c r="K4313" s="53">
        <x:f t="shared" si="796"/>
        <x:v>20</x:v>
      </x:c>
      <x:c r="L4313" s="53">
        <x:f t="shared" si="797"/>
        <x:v>37</x:v>
      </x:c>
      <x:c r="M4313" s="54">
        <x:f t="shared" si="798"/>
        <x:v>2543.4650456121449</x:v>
      </x:c>
      <x:c r="N4313" s="54">
        <x:f t="shared" si="799"/>
        <x:v>1.2662951705639895</x:v>
      </x:c>
      <x:c r="O4313" s="55">
        <x:f t="shared" si="800"/>
        <x:v>129834</x:v>
      </x:c>
      <x:c r="P4313" s="55">
        <x:f t="shared" si="801"/>
        <x:v>27720</x:v>
      </x:c>
      <x:c r="Q4313" s="55">
        <x:f t="shared" si="802"/>
        <x:v>56657.379264099742</x:v>
      </x:c>
      <x:c r="R4313" s="55">
        <x:f t="shared" si="803"/>
        <x:v>25456.620735900258</x:v>
      </x:c>
      <x:c r="S4313" s="1" t="str">
        <x:f t="shared" si="804"/>
        <x:v>YES</x:v>
      </x:c>
      <x:c r="T4313" s="1">
        <x:f t="shared" si="805"/>
        <x:v>25456.620735900258</x:v>
      </x:c>
    </x:row>
    <x:row r="4314">
      <x:c r="A4314" s="1"/>
      <x:c r="B4314" s="1"/>
      <x:c r="C4314" s="1"/>
      <x:c r="D4314" s="1"/>
      <x:c r="E4314" s="1"/>
      <x:c r="F4314" s="1"/>
      <x:c r="G4314" s="1"/>
      <x:c r="H4314" s="1"/>
      <x:c r="I4314" s="53">
        <x:f t="shared" si="794"/>
        <x:v>6</x:v>
      </x:c>
      <x:c r="J4314" s="53">
        <x:f t="shared" si="795"/>
        <x:v>11</x:v>
      </x:c>
      <x:c r="K4314" s="53">
        <x:f t="shared" si="796"/>
        <x:v>21</x:v>
      </x:c>
      <x:c r="L4314" s="53">
        <x:f t="shared" si="797"/>
        <x:v>38</x:v>
      </x:c>
      <x:c r="M4314" s="54">
        <x:f t="shared" si="798"/>
        <x:v>2616.3007858385886</x:v>
      </x:c>
      <x:c r="N4314" s="54">
        <x:f t="shared" si="799"/>
        <x:v>1.316875545721242</x:v>
      </x:c>
      <x:c r="O4314" s="55">
        <x:f t="shared" si="800"/>
        <x:v>132534</x:v>
      </x:c>
      <x:c r="P4314" s="55">
        <x:f t="shared" si="801"/>
        <x:v>28600</x:v>
      </x:c>
      <x:c r="Q4314" s="55">
        <x:f t="shared" si="802"/>
        <x:v>57921.888643031052</x:v>
      </x:c>
      <x:c r="R4314" s="55">
        <x:f t="shared" si="803"/>
        <x:v>26012.111356968948</x:v>
      </x:c>
      <x:c r="S4314" s="1" t="str">
        <x:f t="shared" si="804"/>
        <x:v>YES</x:v>
      </x:c>
      <x:c r="T4314" s="1">
        <x:f t="shared" si="805"/>
        <x:v>26012.111356968948</x:v>
      </x:c>
    </x:row>
    <x:row r="4315">
      <x:c r="A4315" s="1"/>
      <x:c r="B4315" s="1"/>
      <x:c r="C4315" s="1"/>
      <x:c r="D4315" s="1"/>
      <x:c r="E4315" s="1"/>
      <x:c r="F4315" s="1"/>
      <x:c r="G4315" s="1"/>
      <x:c r="H4315" s="1"/>
      <x:c r="I4315" s="53">
        <x:f t="shared" si="794"/>
        <x:v>6</x:v>
      </x:c>
      <x:c r="J4315" s="53">
        <x:f t="shared" si="795"/>
        <x:v>11</x:v>
      </x:c>
      <x:c r="K4315" s="53">
        <x:f t="shared" si="796"/>
        <x:v>22</x:v>
      </x:c>
      <x:c r="L4315" s="53">
        <x:f t="shared" si="797"/>
        <x:v>39</x:v>
      </x:c>
      <x:c r="M4315" s="54">
        <x:f t="shared" si="798"/>
        <x:v>2690.7771330849846</x:v>
      </x:c>
      <x:c r="N4315" s="54">
        <x:f t="shared" si="799"/>
        <x:v>1.3685952313090171</x:v>
      </x:c>
      <x:c r="O4315" s="55">
        <x:f t="shared" si="800"/>
        <x:v>135234</x:v>
      </x:c>
      <x:c r="P4315" s="55">
        <x:f t="shared" si="801"/>
        <x:v>29480</x:v>
      </x:c>
      <x:c r="Q4315" s="55">
        <x:f t="shared" si="802"/>
        <x:v>59214.880782725428</x:v>
      </x:c>
      <x:c r="R4315" s="55">
        <x:f t="shared" si="803"/>
        <x:v>26539.119217274572</x:v>
      </x:c>
      <x:c r="S4315" s="1" t="str">
        <x:f t="shared" si="804"/>
        <x:v>YES</x:v>
      </x:c>
      <x:c r="T4315" s="1">
        <x:f t="shared" si="805"/>
        <x:v>26539.119217274572</x:v>
      </x:c>
    </x:row>
    <x:row r="4316">
      <x:c r="A4316" s="1"/>
      <x:c r="B4316" s="1"/>
      <x:c r="C4316" s="1"/>
      <x:c r="D4316" s="1"/>
      <x:c r="E4316" s="1"/>
      <x:c r="F4316" s="1"/>
      <x:c r="G4316" s="1"/>
      <x:c r="H4316" s="1"/>
      <x:c r="I4316" s="53">
        <x:f t="shared" si="794"/>
        <x:v>6</x:v>
      </x:c>
      <x:c r="J4316" s="53">
        <x:f t="shared" si="795"/>
        <x:v>11</x:v>
      </x:c>
      <x:c r="K4316" s="53">
        <x:f t="shared" si="796"/>
        <x:v>23</x:v>
      </x:c>
      <x:c r="L4316" s="53">
        <x:f t="shared" si="797"/>
        <x:v>40</x:v>
      </x:c>
      <x:c r="M4316" s="54">
        <x:f t="shared" si="798"/>
        <x:v>2766.9237219424213</x:v>
      </x:c>
      <x:c r="N4316" s="54">
        <x:f t="shared" si="799"/>
        <x:v>1.4214748069044592</x:v>
      </x:c>
      <x:c r="O4316" s="55">
        <x:f t="shared" si="800"/>
        <x:v>137934</x:v>
      </x:c>
      <x:c r="P4316" s="55">
        <x:f t="shared" si="801"/>
        <x:v>30360</x:v>
      </x:c>
      <x:c r="Q4316" s="55">
        <x:f t="shared" si="802"/>
        <x:v>60536.870172611481</x:v>
      </x:c>
      <x:c r="R4316" s="55">
        <x:f t="shared" si="803"/>
        <x:v>27037.129827388519</x:v>
      </x:c>
      <x:c r="S4316" s="1" t="str">
        <x:f t="shared" si="804"/>
        <x:v>YES</x:v>
      </x:c>
      <x:c r="T4316" s="1">
        <x:f t="shared" si="805"/>
        <x:v>27037.129827388519</x:v>
      </x:c>
    </x:row>
    <x:row r="4317">
      <x:c r="A4317" s="1"/>
      <x:c r="B4317" s="1"/>
      <x:c r="C4317" s="1"/>
      <x:c r="D4317" s="1"/>
      <x:c r="E4317" s="1"/>
      <x:c r="F4317" s="1"/>
      <x:c r="G4317" s="1"/>
      <x:c r="H4317" s="1"/>
      <x:c r="I4317" s="53">
        <x:f t="shared" si="794"/>
        <x:v>6</x:v>
      </x:c>
      <x:c r="J4317" s="53">
        <x:f t="shared" si="795"/>
        <x:v>11</x:v>
      </x:c>
      <x:c r="K4317" s="53">
        <x:f t="shared" si="796"/>
        <x:v>24</x:v>
      </x:c>
      <x:c r="L4317" s="53">
        <x:f t="shared" si="797"/>
        <x:v>41</x:v>
      </x:c>
      <x:c r="M4317" s="54">
        <x:f t="shared" si="798"/>
        <x:v>2844.7706715219174</x:v>
      </x:c>
      <x:c r="N4317" s="54">
        <x:f t="shared" si="799"/>
        <x:v>1.475535188556887</x:v>
      </x:c>
      <x:c r="O4317" s="55">
        <x:f t="shared" si="800"/>
        <x:v>140634</x:v>
      </x:c>
      <x:c r="P4317" s="55">
        <x:f t="shared" si="801"/>
        <x:v>31240</x:v>
      </x:c>
      <x:c r="Q4317" s="55">
        <x:f t="shared" si="802"/>
        <x:v>61888.379713922179</x:v>
      </x:c>
      <x:c r="R4317" s="55">
        <x:f t="shared" si="803"/>
        <x:v>27505.620286077821</x:v>
      </x:c>
      <x:c r="S4317" s="1" t="str">
        <x:f t="shared" si="804"/>
        <x:v>YES</x:v>
      </x:c>
      <x:c r="T4317" s="1">
        <x:f t="shared" si="805"/>
        <x:v>27505.620286077821</x:v>
      </x:c>
    </x:row>
    <x:row r="4318">
      <x:c r="A4318" s="1"/>
      <x:c r="B4318" s="1"/>
      <x:c r="C4318" s="1"/>
      <x:c r="D4318" s="1"/>
      <x:c r="E4318" s="1"/>
      <x:c r="F4318" s="1"/>
      <x:c r="G4318" s="1"/>
      <x:c r="H4318" s="1"/>
      <x:c r="I4318" s="53">
        <x:f t="shared" si="794"/>
        <x:v>6</x:v>
      </x:c>
      <x:c r="J4318" s="53">
        <x:f t="shared" si="795"/>
        <x:v>11</x:v>
      </x:c>
      <x:c r="K4318" s="53">
        <x:f t="shared" si="796"/>
        <x:v>25</x:v>
      </x:c>
      <x:c r="L4318" s="53">
        <x:f t="shared" si="797"/>
        <x:v>42</x:v>
      </x:c>
      <x:c r="M4318" s="54">
        <x:f t="shared" si="798"/>
        <x:v>2924.3485929370145</x:v>
      </x:c>
      <x:c r="N4318" s="54">
        <x:f t="shared" si="799"/>
        <x:v>1.5307976339840379</x:v>
      </x:c>
      <x:c r="O4318" s="55">
        <x:f t="shared" si="800"/>
        <x:v>143334</x:v>
      </x:c>
      <x:c r="P4318" s="55">
        <x:f t="shared" si="801"/>
        <x:v>32120</x:v>
      </x:c>
      <x:c r="Q4318" s="55">
        <x:f t="shared" si="802"/>
        <x:v>63269.940849600942</x:v>
      </x:c>
      <x:c r="R4318" s="55">
        <x:f t="shared" si="803"/>
        <x:v>27944.059150399058</x:v>
      </x:c>
      <x:c r="S4318" s="1" t="str">
        <x:f t="shared" si="804"/>
        <x:v>YES</x:v>
      </x:c>
      <x:c r="T4318" s="1">
        <x:f t="shared" si="805"/>
        <x:v>27944.059150399058</x:v>
      </x:c>
    </x:row>
    <x:row r="4319">
      <x:c r="A4319" s="1"/>
      <x:c r="B4319" s="1"/>
      <x:c r="C4319" s="1"/>
      <x:c r="D4319" s="1"/>
      <x:c r="E4319" s="1"/>
      <x:c r="F4319" s="1"/>
      <x:c r="G4319" s="1"/>
      <x:c r="H4319" s="1"/>
      <x:c r="I4319" s="53">
        <x:f t="shared" si="794"/>
        <x:v>6</x:v>
      </x:c>
      <x:c r="J4319" s="53">
        <x:f t="shared" si="795"/>
        <x:v>11</x:v>
      </x:c>
      <x:c r="K4319" s="53">
        <x:f t="shared" si="796"/>
        <x:v>26</x:v>
      </x:c>
      <x:c r="L4319" s="53">
        <x:f t="shared" si="797"/>
        <x:v>43</x:v>
      </x:c>
      <x:c r="M4319" s="54">
        <x:f t="shared" si="798"/>
        <x:v>3005.6885968977326</x:v>
      </x:c>
      <x:c r="N4319" s="54">
        <x:f t="shared" si="799"/>
        <x:v>1.5872837478456476</x:v>
      </x:c>
      <x:c r="O4319" s="55">
        <x:f t="shared" si="800"/>
        <x:v>146034</x:v>
      </x:c>
      <x:c r="P4319" s="55">
        <x:f t="shared" si="801"/>
        <x:v>33000</x:v>
      </x:c>
      <x:c r="Q4319" s="55">
        <x:f t="shared" si="802"/>
        <x:v>64682.093696141194</x:v>
      </x:c>
      <x:c r="R4319" s="55">
        <x:f t="shared" si="803"/>
        <x:v>28351.906303858806</x:v>
      </x:c>
      <x:c r="S4319" s="1" t="str">
        <x:f t="shared" si="804"/>
        <x:v>YES</x:v>
      </x:c>
      <x:c r="T4319" s="1">
        <x:f t="shared" si="805"/>
        <x:v>28351.906303858806</x:v>
      </x:c>
    </x:row>
    <x:row r="4320">
      <x:c r="A4320" s="1"/>
      <x:c r="B4320" s="1"/>
      <x:c r="C4320" s="1"/>
      <x:c r="D4320" s="1"/>
      <x:c r="E4320" s="1"/>
      <x:c r="F4320" s="1"/>
      <x:c r="G4320" s="1"/>
      <x:c r="H4320" s="1"/>
      <x:c r="I4320" s="53">
        <x:f t="shared" si="794"/>
        <x:v>6</x:v>
      </x:c>
      <x:c r="J4320" s="53">
        <x:f t="shared" si="795"/>
        <x:v>11</x:v>
      </x:c>
      <x:c r="K4320" s="53">
        <x:f t="shared" si="796"/>
        <x:v>27</x:v>
      </x:c>
      <x:c r="L4320" s="53">
        <x:f t="shared" si="797"/>
        <x:v>44</x:v>
      </x:c>
      <x:c r="M4320" s="54">
        <x:f t="shared" si="798"/>
        <x:v>3088.8223014174891</x:v>
      </x:c>
      <x:c r="N4320" s="54">
        <x:f t="shared" si="799"/>
        <x:v>1.6450154870954785</x:v>
      </x:c>
      <x:c r="O4320" s="55">
        <x:f t="shared" si="800"/>
        <x:v>148734</x:v>
      </x:c>
      <x:c r="P4320" s="55">
        <x:f t="shared" si="801"/>
        <x:v>33880</x:v>
      </x:c>
      <x:c r="Q4320" s="55">
        <x:f t="shared" si="802"/>
        <x:v>66125.387177386961</x:v>
      </x:c>
      <x:c r="R4320" s="55">
        <x:f t="shared" si="803"/>
        <x:v>28728.612822613039</x:v>
      </x:c>
      <x:c r="S4320" s="1" t="str">
        <x:f t="shared" si="804"/>
        <x:v>YES</x:v>
      </x:c>
      <x:c r="T4320" s="1">
        <x:f t="shared" si="805"/>
        <x:v>28728.612822613039</x:v>
      </x:c>
    </x:row>
    <x:row r="4321">
      <x:c r="A4321" s="1"/>
      <x:c r="B4321" s="1"/>
      <x:c r="C4321" s="1"/>
      <x:c r="D4321" s="1"/>
      <x:c r="E4321" s="1"/>
      <x:c r="F4321" s="1"/>
      <x:c r="G4321" s="1"/>
      <x:c r="H4321" s="1"/>
      <x:c r="I4321" s="53">
        <x:f t="shared" si="794"/>
        <x:v>6</x:v>
      </x:c>
      <x:c r="J4321" s="53">
        <x:f t="shared" si="795"/>
        <x:v>11</x:v>
      </x:c>
      <x:c r="K4321" s="53">
        <x:f t="shared" si="796"/>
        <x:v>28</x:v>
      </x:c>
      <x:c r="L4321" s="53">
        <x:f t="shared" si="797"/>
        <x:v>45</x:v>
      </x:c>
      <x:c r="M4321" s="54">
        <x:f t="shared" si="798"/>
        <x:v>3173.7818396346429</x:v>
      </x:c>
      <x:c r="N4321" s="54">
        <x:f t="shared" si="799"/>
        <x:v>1.7040151664129464</x:v>
      </x:c>
      <x:c r="O4321" s="55">
        <x:f t="shared" si="800"/>
        <x:v>151434</x:v>
      </x:c>
      <x:c r="P4321" s="55">
        <x:f t="shared" si="801"/>
        <x:v>34760</x:v>
      </x:c>
      <x:c r="Q4321" s="55">
        <x:f t="shared" si="802"/>
        <x:v>67600.37916032366</x:v>
      </x:c>
      <x:c r="R4321" s="55">
        <x:f t="shared" si="803"/>
        <x:v>29073.62083967634</x:v>
      </x:c>
      <x:c r="S4321" s="1" t="str">
        <x:f t="shared" si="804"/>
        <x:v>YES</x:v>
      </x:c>
      <x:c r="T4321" s="1">
        <x:f t="shared" si="805"/>
        <x:v>29073.62083967634</x:v>
      </x:c>
    </x:row>
    <x:row r="4322">
      <x:c r="A4322" s="1"/>
      <x:c r="B4322" s="1"/>
      <x:c r="C4322" s="1"/>
      <x:c r="D4322" s="1"/>
      <x:c r="E4322" s="1"/>
      <x:c r="F4322" s="1"/>
      <x:c r="G4322" s="1"/>
      <x:c r="H4322" s="1"/>
      <x:c r="I4322" s="53">
        <x:f t="shared" si="794"/>
        <x:v>6</x:v>
      </x:c>
      <x:c r="J4322" s="53">
        <x:f t="shared" si="795"/>
        <x:v>11</x:v>
      </x:c>
      <x:c r="K4322" s="53">
        <x:f t="shared" si="796"/>
        <x:v>29</x:v>
      </x:c>
      <x:c r="L4322" s="53">
        <x:f t="shared" si="797"/>
        <x:v>46</x:v>
      </x:c>
      <x:c r="M4322" s="54">
        <x:f t="shared" si="798"/>
        <x:v>3260.5998677502967</x:v>
      </x:c>
      <x:c r="N4322" s="54">
        <x:f t="shared" si="799"/>
        <x:v>1.7643054637154838</x:v>
      </x:c>
      <x:c r="O4322" s="55">
        <x:f t="shared" si="800"/>
        <x:v>154134</x:v>
      </x:c>
      <x:c r="P4322" s="55">
        <x:f t="shared" si="801"/>
        <x:v>35640</x:v>
      </x:c>
      <x:c r="Q4322" s="55">
        <x:f t="shared" si="802"/>
        <x:v>69107.636592887095</x:v>
      </x:c>
      <x:c r="R4322" s="55">
        <x:f t="shared" si="803"/>
        <x:v>29386.363407112905</x:v>
      </x:c>
      <x:c r="S4322" s="1" t="str">
        <x:f t="shared" si="804"/>
        <x:v>YES</x:v>
      </x:c>
      <x:c r="T4322" s="1">
        <x:f t="shared" si="805"/>
        <x:v>29386.363407112905</x:v>
      </x:c>
    </x:row>
    <x:row r="4323">
      <x:c r="A4323" s="1"/>
      <x:c r="B4323" s="1"/>
      <x:c r="C4323" s="1"/>
      <x:c r="D4323" s="1"/>
      <x:c r="E4323" s="1"/>
      <x:c r="F4323" s="1"/>
      <x:c r="G4323" s="1"/>
      <x:c r="H4323" s="1"/>
      <x:c r="I4323" s="53">
        <x:f t="shared" si="794"/>
        <x:v>6</x:v>
      </x:c>
      <x:c r="J4323" s="53">
        <x:f t="shared" si="795"/>
        <x:v>11</x:v>
      </x:c>
      <x:c r="K4323" s="53">
        <x:f t="shared" si="796"/>
        <x:v>30</x:v>
      </x:c>
      <x:c r="L4323" s="53">
        <x:f t="shared" si="797"/>
        <x:v>47</x:v>
      </x:c>
      <x:c r="M4323" s="54">
        <x:f t="shared" si="798"/>
        <x:v>3349.3095730840669</x:v>
      </x:c>
      <x:c r="N4323" s="54">
        <x:f t="shared" si="799"/>
        <x:v>1.8259094257528241</x:v>
      </x:c>
      <x:c r="O4323" s="55">
        <x:f t="shared" si="800"/>
        <x:v>156834</x:v>
      </x:c>
      <x:c r="P4323" s="55">
        <x:f t="shared" si="801"/>
        <x:v>36520</x:v>
      </x:c>
      <x:c r="Q4323" s="55">
        <x:f t="shared" si="802"/>
        <x:v>70647.735643820604</x:v>
      </x:c>
      <x:c r="R4323" s="55">
        <x:f t="shared" si="803"/>
        <x:v>29666.264356179396</x:v>
      </x:c>
      <x:c r="S4323" s="1" t="str">
        <x:f t="shared" si="804"/>
        <x:v>YES</x:v>
      </x:c>
      <x:c r="T4323" s="1">
        <x:f t="shared" si="805"/>
        <x:v>29666.264356179396</x:v>
      </x:c>
    </x:row>
    <x:row r="4324">
      <x:c r="A4324" s="1"/>
      <x:c r="B4324" s="1"/>
      <x:c r="C4324" s="1"/>
      <x:c r="D4324" s="1"/>
      <x:c r="E4324" s="1"/>
      <x:c r="F4324" s="1"/>
      <x:c r="G4324" s="1"/>
      <x:c r="H4324" s="1"/>
      <x:c r="I4324" s="53">
        <x:f t="shared" si="794"/>
        <x:v>6</x:v>
      </x:c>
      <x:c r="J4324" s="53">
        <x:f t="shared" si="795"/>
        <x:v>12</x:v>
      </x:c>
      <x:c r="K4324" s="53">
        <x:f t="shared" si="796"/>
        <x:v>0</x:v>
      </x:c>
      <x:c r="L4324" s="53">
        <x:f t="shared" si="797"/>
        <x:v>18</x:v>
      </x:c>
      <x:c r="M4324" s="54">
        <x:f t="shared" si="798"/>
        <x:v>1440.8029167286675</x:v>
      </x:c>
      <x:c r="N4324" s="54">
        <x:f t="shared" si="799"/>
        <x:v>0.50055758106157466</x:v>
      </x:c>
      <x:c r="O4324" s="55">
        <x:f t="shared" si="800"/>
        <x:v>77928</x:v>
      </x:c>
      <x:c r="P4324" s="55">
        <x:f t="shared" si="801"/>
        <x:v>10560</x:v>
      </x:c>
      <x:c r="Q4324" s="55">
        <x:f t="shared" si="802"/>
        <x:v>37513.939526539369</x:v>
      </x:c>
      <x:c r="R4324" s="55">
        <x:f t="shared" si="803"/>
        <x:v>9854.0604734606313</x:v>
      </x:c>
      <x:c r="S4324" s="1" t="str">
        <x:f t="shared" si="804"/>
        <x:v>YES</x:v>
      </x:c>
      <x:c r="T4324" s="1">
        <x:f t="shared" si="805"/>
        <x:v>9854.0604734606313</x:v>
      </x:c>
    </x:row>
    <x:row r="4325">
      <x:c r="A4325" s="1"/>
      <x:c r="B4325" s="1"/>
      <x:c r="C4325" s="1"/>
      <x:c r="D4325" s="1"/>
      <x:c r="E4325" s="1"/>
      <x:c r="F4325" s="1"/>
      <x:c r="G4325" s="1"/>
      <x:c r="H4325" s="1"/>
      <x:c r="I4325" s="53">
        <x:f t="shared" si="794"/>
        <x:v>6</x:v>
      </x:c>
      <x:c r="J4325" s="53">
        <x:f t="shared" si="795"/>
        <x:v>12</x:v>
      </x:c>
      <x:c r="K4325" s="53">
        <x:f t="shared" si="796"/>
        <x:v>1</x:v>
      </x:c>
      <x:c r="L4325" s="53">
        <x:f t="shared" si="797"/>
        <x:v>19</x:v>
      </x:c>
      <x:c r="M4325" s="54">
        <x:f t="shared" si="798"/>
        <x:v>1486.3654167286675</x:v>
      </x:c>
      <x:c r="N4325" s="54">
        <x:f t="shared" si="799"/>
        <x:v>0.53219820606157464</x:v>
      </x:c>
      <x:c r="O4325" s="55">
        <x:f t="shared" si="800"/>
        <x:v>80628</x:v>
      </x:c>
      <x:c r="P4325" s="55">
        <x:f t="shared" si="801"/>
        <x:v>11440</x:v>
      </x:c>
      <x:c r="Q4325" s="55">
        <x:f t="shared" si="802"/>
        <x:v>38304.955151539369</x:v>
      </x:c>
      <x:c r="R4325" s="55">
        <x:f t="shared" si="803"/>
        <x:v>10883.044848460631</x:v>
      </x:c>
      <x:c r="S4325" s="1" t="str">
        <x:f t="shared" si="804"/>
        <x:v>YES</x:v>
      </x:c>
      <x:c r="T4325" s="1">
        <x:f t="shared" si="805"/>
        <x:v>10883.044848460631</x:v>
      </x:c>
    </x:row>
    <x:row r="4326">
      <x:c r="A4326" s="1"/>
      <x:c r="B4326" s="1"/>
      <x:c r="C4326" s="1"/>
      <x:c r="D4326" s="1"/>
      <x:c r="E4326" s="1"/>
      <x:c r="F4326" s="1"/>
      <x:c r="G4326" s="1"/>
      <x:c r="H4326" s="1"/>
      <x:c r="I4326" s="53">
        <x:f t="shared" si="794"/>
        <x:v>6</x:v>
      </x:c>
      <x:c r="J4326" s="53">
        <x:f t="shared" si="795"/>
        <x:v>12</x:v>
      </x:c>
      <x:c r="K4326" s="53">
        <x:f t="shared" si="796"/>
        <x:v>2</x:v>
      </x:c>
      <x:c r="L4326" s="53">
        <x:f t="shared" si="797"/>
        <x:v>20</x:v>
      </x:c>
      <x:c r="M4326" s="54">
        <x:f t="shared" si="798"/>
        <x:v>1533.0669792286674</x:v>
      </x:c>
      <x:c r="N4326" s="54">
        <x:f t="shared" si="799"/>
        <x:v>0.56462984668657457</x:v>
      </x:c>
      <x:c r="O4326" s="55">
        <x:f t="shared" si="800"/>
        <x:v>83328</x:v>
      </x:c>
      <x:c r="P4326" s="55">
        <x:f t="shared" si="801"/>
        <x:v>12320</x:v>
      </x:c>
      <x:c r="Q4326" s="55">
        <x:f t="shared" si="802"/>
        <x:v>39115.746167164361</x:v>
      </x:c>
      <x:c r="R4326" s="55">
        <x:f t="shared" si="803"/>
        <x:v>11892.253832835639</x:v>
      </x:c>
      <x:c r="S4326" s="1" t="str">
        <x:f t="shared" si="804"/>
        <x:v>YES</x:v>
      </x:c>
      <x:c r="T4326" s="1">
        <x:f t="shared" si="805"/>
        <x:v>11892.253832835639</x:v>
      </x:c>
    </x:row>
    <x:row r="4327">
      <x:c r="A4327" s="1"/>
      <x:c r="B4327" s="1"/>
      <x:c r="C4327" s="1"/>
      <x:c r="D4327" s="1"/>
      <x:c r="E4327" s="1"/>
      <x:c r="F4327" s="1"/>
      <x:c r="G4327" s="1"/>
      <x:c r="H4327" s="1"/>
      <x:c r="I4327" s="53">
        <x:f t="shared" si="794"/>
        <x:v>6</x:v>
      </x:c>
      <x:c r="J4327" s="53">
        <x:f t="shared" si="795"/>
        <x:v>12</x:v>
      </x:c>
      <x:c r="K4327" s="53">
        <x:f t="shared" si="796"/>
        <x:v>3</x:v>
      </x:c>
      <x:c r="L4327" s="53">
        <x:f t="shared" si="797"/>
        <x:v>21</x:v>
      </x:c>
      <x:c r="M4327" s="54">
        <x:f t="shared" si="798"/>
        <x:v>1580.9289616505425</x:v>
      </x:c>
      <x:c r="N4327" s="54">
        <x:f t="shared" si="799"/>
        <x:v>0.59786733447954343</x:v>
      </x:c>
      <x:c r="O4327" s="55">
        <x:f t="shared" si="800"/>
        <x:v>86028</x:v>
      </x:c>
      <x:c r="P4327" s="55">
        <x:f t="shared" si="801"/>
        <x:v>13200</x:v>
      </x:c>
      <x:c r="Q4327" s="55">
        <x:f t="shared" si="802"/>
        <x:v>39946.683361988587</x:v>
      </x:c>
      <x:c r="R4327" s="55">
        <x:f t="shared" si="803"/>
        <x:v>12881.316638011413</x:v>
      </x:c>
      <x:c r="S4327" s="1" t="str">
        <x:f t="shared" si="804"/>
        <x:v>YES</x:v>
      </x:c>
      <x:c r="T4327" s="1">
        <x:f t="shared" si="805"/>
        <x:v>12881.316638011413</x:v>
      </x:c>
    </x:row>
    <x:row r="4328">
      <x:c r="A4328" s="1"/>
      <x:c r="B4328" s="1"/>
      <x:c r="C4328" s="1"/>
      <x:c r="D4328" s="1"/>
      <x:c r="E4328" s="1"/>
      <x:c r="F4328" s="1"/>
      <x:c r="G4328" s="1"/>
      <x:c r="H4328" s="1"/>
      <x:c r="I4328" s="53">
        <x:f t="shared" si="794"/>
        <x:v>6</x:v>
      </x:c>
      <x:c r="J4328" s="53">
        <x:f t="shared" si="795"/>
        <x:v>12</x:v>
      </x:c>
      <x:c r="K4328" s="53">
        <x:f t="shared" si="796"/>
        <x:v>4</x:v>
      </x:c>
      <x:c r="L4328" s="53">
        <x:f t="shared" si="797"/>
        <x:v>22</x:v>
      </x:c>
      <x:c r="M4328" s="54">
        <x:f t="shared" si="798"/>
        <x:v>1629.9730773731987</x:v>
      </x:c>
      <x:c r="N4328" s="54">
        <x:f t="shared" si="799"/>
        <x:v>0.63192574817583247</x:v>
      </x:c>
      <x:c r="O4328" s="55">
        <x:f t="shared" si="800"/>
        <x:v>88728</x:v>
      </x:c>
      <x:c r="P4328" s="55">
        <x:f t="shared" si="801"/>
        <x:v>14080</x:v>
      </x:c>
      <x:c r="Q4328" s="55">
        <x:f t="shared" si="802"/>
        <x:v>40798.143704395814</x:v>
      </x:c>
      <x:c r="R4328" s="55">
        <x:f t="shared" si="803"/>
        <x:v>13849.856295604186</x:v>
      </x:c>
      <x:c r="S4328" s="1" t="str">
        <x:f t="shared" si="804"/>
        <x:v>YES</x:v>
      </x:c>
      <x:c r="T4328" s="1">
        <x:f t="shared" si="805"/>
        <x:v>13849.856295604186</x:v>
      </x:c>
    </x:row>
    <x:row r="4329">
      <x:c r="A4329" s="1"/>
      <x:c r="B4329" s="1"/>
      <x:c r="C4329" s="1"/>
      <x:c r="D4329" s="1"/>
      <x:c r="E4329" s="1"/>
      <x:c r="F4329" s="1"/>
      <x:c r="G4329" s="1"/>
      <x:c r="H4329" s="1"/>
      <x:c r="I4329" s="53">
        <x:f t="shared" si="794"/>
        <x:v>6</x:v>
      </x:c>
      <x:c r="J4329" s="53">
        <x:f t="shared" si="795"/>
        <x:v>12</x:v>
      </x:c>
      <x:c r="K4329" s="53">
        <x:f t="shared" si="796"/>
        <x:v>5</x:v>
      </x:c>
      <x:c r="L4329" s="53">
        <x:f t="shared" si="797"/>
        <x:v>23</x:v>
      </x:c>
      <x:c r="M4329" s="54">
        <x:f t="shared" si="798"/>
        <x:v>1680.2214012944023</x:v>
      </x:c>
      <x:c r="N4329" s="54">
        <x:f t="shared" si="799"/>
        <x:v>0.66682041756555721</x:v>
      </x:c>
      <x:c r="O4329" s="55">
        <x:f t="shared" si="800"/>
        <x:v>91428</x:v>
      </x:c>
      <x:c r="P4329" s="55">
        <x:f t="shared" si="801"/>
        <x:v>14960</x:v>
      </x:c>
      <x:c r="Q4329" s="55">
        <x:f t="shared" si="802"/>
        <x:v>41670.510439138932</x:v>
      </x:c>
      <x:c r="R4329" s="55">
        <x:f t="shared" si="803"/>
        <x:v>14797.489560861068</x:v>
      </x:c>
      <x:c r="S4329" s="1" t="str">
        <x:f t="shared" si="804"/>
        <x:v>YES</x:v>
      </x:c>
      <x:c r="T4329" s="1">
        <x:f t="shared" si="805"/>
        <x:v>14797.489560861068</x:v>
      </x:c>
    </x:row>
    <x:row r="4330">
      <x:c r="A4330" s="1"/>
      <x:c r="B4330" s="1"/>
      <x:c r="C4330" s="1"/>
      <x:c r="D4330" s="1"/>
      <x:c r="E4330" s="1"/>
      <x:c r="F4330" s="1"/>
      <x:c r="G4330" s="1"/>
      <x:c r="H4330" s="1"/>
      <x:c r="I4330" s="53">
        <x:f t="shared" si="794"/>
        <x:v>6</x:v>
      </x:c>
      <x:c r="J4330" s="53">
        <x:f t="shared" si="795"/>
        <x:v>12</x:v>
      </x:c>
      <x:c r="K4330" s="53">
        <x:f t="shared" si="796"/>
        <x:v>6</x:v>
      </x:c>
      <x:c r="L4330" s="53">
        <x:f t="shared" si="797"/>
        <x:v>24</x:v>
      </x:c>
      <x:c r="M4330" s="54">
        <x:f t="shared" si="798"/>
        <x:v>1731.6963754760354</x:v>
      </x:c>
      <x:c r="N4330" s="54">
        <x:f t="shared" si="799"/>
        <x:v>0.70256692741391347</x:v>
      </x:c>
      <x:c r="O4330" s="55">
        <x:f t="shared" si="800"/>
        <x:v>94128</x:v>
      </x:c>
      <x:c r="P4330" s="55">
        <x:f t="shared" si="801"/>
        <x:v>15840</x:v>
      </x:c>
      <x:c r="Q4330" s="55">
        <x:f t="shared" si="802"/>
        <x:v>42564.173185347841</x:v>
      </x:c>
      <x:c r="R4330" s="55">
        <x:f t="shared" si="803"/>
        <x:v>15723.826814652159</x:v>
      </x:c>
      <x:c r="S4330" s="1" t="str">
        <x:f t="shared" si="804"/>
        <x:v>YES</x:v>
      </x:c>
      <x:c r="T4330" s="1">
        <x:f t="shared" si="805"/>
        <x:v>15723.826814652159</x:v>
      </x:c>
    </x:row>
    <x:row r="4331">
      <x:c r="A4331" s="1"/>
      <x:c r="B4331" s="1"/>
      <x:c r="C4331" s="1"/>
      <x:c r="D4331" s="1"/>
      <x:c r="E4331" s="1"/>
      <x:c r="F4331" s="1"/>
      <x:c r="G4331" s="1"/>
      <x:c r="H4331" s="1"/>
      <x:c r="I4331" s="53">
        <x:f t="shared" si="794"/>
        <x:v>6</x:v>
      </x:c>
      <x:c r="J4331" s="53">
        <x:f t="shared" si="795"/>
        <x:v>12</x:v>
      </x:c>
      <x:c r="K4331" s="53">
        <x:f t="shared" si="796"/>
        <x:v>7</x:v>
      </x:c>
      <x:c r="L4331" s="53">
        <x:f t="shared" si="797"/>
        <x:v>25</x:v>
      </x:c>
      <x:c r="M4331" s="54">
        <x:f t="shared" si="798"/>
        <x:v>1784.4208148739956</x:v>
      </x:c>
      <x:c r="N4331" s="54">
        <x:f t="shared" si="799"/>
        <x:v>0.7391811214402747</x:v>
      </x:c>
      <x:c r="O4331" s="55">
        <x:f t="shared" si="800"/>
        <x:v>96828</x:v>
      </x:c>
      <x:c r="P4331" s="55">
        <x:f t="shared" si="801"/>
        <x:v>16720</x:v>
      </x:c>
      <x:c r="Q4331" s="55">
        <x:f t="shared" si="802"/>
        <x:v>43479.528036006872</x:v>
      </x:c>
      <x:c r="R4331" s="55">
        <x:f t="shared" si="803"/>
        <x:v>16628.471963993128</x:v>
      </x:c>
      <x:c r="S4331" s="1" t="str">
        <x:f t="shared" si="804"/>
        <x:v>YES</x:v>
      </x:c>
      <x:c r="T4331" s="1">
        <x:f t="shared" si="805"/>
        <x:v>16628.471963993128</x:v>
      </x:c>
    </x:row>
    <x:row r="4332">
      <x:c r="A4332" s="1"/>
      <x:c r="B4332" s="1"/>
      <x:c r="C4332" s="1"/>
      <x:c r="D4332" s="1"/>
      <x:c r="E4332" s="1"/>
      <x:c r="F4332" s="1"/>
      <x:c r="G4332" s="1"/>
      <x:c r="H4332" s="1"/>
      <x:c r="I4332" s="53">
        <x:f t="shared" si="794"/>
        <x:v>6</x:v>
      </x:c>
      <x:c r="J4332" s="53">
        <x:f t="shared" si="795"/>
        <x:v>12</x:v>
      </x:c>
      <x:c r="K4332" s="53">
        <x:f t="shared" si="796"/>
        <x:v>8</x:v>
      </x:c>
      <x:c r="L4332" s="53">
        <x:f t="shared" si="797"/>
        <x:v>26</x:v>
      </x:c>
      <x:c r="M4332" s="54">
        <x:f t="shared" si="798"/>
        <x:v>1838.4179131539759</x:v>
      </x:c>
      <x:c r="N4332" s="54">
        <x:f t="shared" si="799"/>
        <x:v>0.77667910635692772</x:v>
      </x:c>
      <x:c r="O4332" s="55">
        <x:f t="shared" si="800"/>
        <x:v>99528</x:v>
      </x:c>
      <x:c r="P4332" s="55">
        <x:f t="shared" si="801"/>
        <x:v>17600</x:v>
      </x:c>
      <x:c r="Q4332" s="55">
        <x:f t="shared" si="802"/>
        <x:v>44416.977658923191</x:v>
      </x:c>
      <x:c r="R4332" s="55">
        <x:f t="shared" si="803"/>
        <x:v>17511.022341076809</x:v>
      </x:c>
      <x:c r="S4332" s="1" t="str">
        <x:f t="shared" si="804"/>
        <x:v>YES</x:v>
      </x:c>
      <x:c r="T4332" s="1">
        <x:f t="shared" si="805"/>
        <x:v>17511.022341076809</x:v>
      </x:c>
    </x:row>
    <x:row r="4333">
      <x:c r="A4333" s="1"/>
      <x:c r="B4333" s="1"/>
      <x:c r="C4333" s="1"/>
      <x:c r="D4333" s="1"/>
      <x:c r="E4333" s="1"/>
      <x:c r="F4333" s="1"/>
      <x:c r="G4333" s="1"/>
      <x:c r="H4333" s="1"/>
      <x:c r="I4333" s="53">
        <x:f t="shared" si="794"/>
        <x:v>6</x:v>
      </x:c>
      <x:c r="J4333" s="53">
        <x:f t="shared" si="795"/>
        <x:v>12</x:v>
      </x:c>
      <x:c r="K4333" s="53">
        <x:f t="shared" si="796"/>
        <x:v>9</x:v>
      </x:c>
      <x:c r="L4333" s="53">
        <x:f t="shared" si="797"/>
        <x:v>27</x:v>
      </x:c>
      <x:c r="M4333" s="54">
        <x:f t="shared" si="798"/>
        <x:v>1893.7112485943703</x:v>
      </x:c>
      <x:c r="N4333" s="54">
        <x:f t="shared" si="799"/>
        <x:v>0.81507725596831271</x:v>
      </x:c>
      <x:c r="O4333" s="55">
        <x:f t="shared" si="800"/>
        <x:v>102228</x:v>
      </x:c>
      <x:c r="P4333" s="55">
        <x:f t="shared" si="801"/>
        <x:v>18480</x:v>
      </x:c>
      <x:c r="Q4333" s="55">
        <x:f t="shared" si="802"/>
        <x:v>45376.931399207817</x:v>
      </x:c>
      <x:c r="R4333" s="55">
        <x:f t="shared" si="803"/>
        <x:v>18371.068600792183</x:v>
      </x:c>
      <x:c r="S4333" s="1" t="str">
        <x:f t="shared" si="804"/>
        <x:v>YES</x:v>
      </x:c>
      <x:c r="T4333" s="1">
        <x:f t="shared" si="805"/>
        <x:v>18371.068600792183</x:v>
      </x:c>
    </x:row>
    <x:row r="4334">
      <x:c r="A4334" s="1"/>
      <x:c r="B4334" s="1"/>
      <x:c r="C4334" s="1"/>
      <x:c r="D4334" s="1"/>
      <x:c r="E4334" s="1"/>
      <x:c r="F4334" s="1"/>
      <x:c r="G4334" s="1"/>
      <x:c r="H4334" s="1"/>
      <x:c r="I4334" s="53" t="n">
        <x:f t="shared" ref="I4334:I4397" si="806">INT((ROW()-ROW($I$46))/((CARROT_CAP+1)*(MESCLUN_CAP+1)))</x:f>
        <x:v>6</x:v>
      </x:c>
      <x:c r="J4334" s="53" t="n">
        <x:f t="shared" ref="J4334:J4397" si="807">MOD(INT((ROW()-ROW($I$46))/(MESCLUN_CAP+1)),CARROT_CAP+1)</x:f>
        <x:v>12</x:v>
      </x:c>
      <x:c r="K4334" s="53" t="n">
        <x:f t="shared" ref="K4334:K4397" si="808">MOD(ROW()-ROW($I$46),MESCLUN_CAP+1)</x:f>
        <x:v>10</x:v>
      </x:c>
      <x:c r="L4334" s="53" t="n">
        <x:f t="shared" ref="L4334:L4397" si="809">SUM(I4334:K4334)</x:f>
        <x:v>28</x:v>
      </x:c>
      <x:c r="M4334" s="54" t="n">
        <x:f t="shared" ref="M4334:M4397" si="810">I4334*TOMATO_HOURS*WEEKS*(1+TOMATO_DIM)^I4334+J4334*CARROT_HOURS*WEEKS*(1+CARROT_DIM)^J4334+K4334*MESCLUN_HOURS*WEEKS*(1+MESCLUN_DIM)^K4334</x:f>
        <x:v>1950.3247900775827</x:v>
      </x:c>
      <x:c r="N4334" s="54" t="n">
        <x:f t="shared" ref="N4334:N4397" si="811">MAX(M4334-FARMER_HOURS,0)/TEMP_HOURS_PER_WORKER</x:f>
        <x:v>0.8543922153316547</x:v>
      </x:c>
      <x:c r="O4334" s="55" t="n">
        <x:f t="shared" ref="O4334:O4397" si="812">I4334*TOMATO_PRICE+J4334*CARROT_PRICE+K4334*MESCLUN_PRICE</x:f>
        <x:v>104928</x:v>
      </x:c>
      <x:c r="P4334" s="55" t="n">
        <x:f t="shared" ref="P4334:P4397" si="813">I4334*TOMATO_FERTILIZER+J4334*CARROT_FERTILIZER+K4334*MESCLUN_FERTILIZER</x:f>
        <x:v>19360</x:v>
      </x:c>
      <x:c r="Q4334" s="55" t="n">
        <x:f t="shared" ref="Q4334:Q4397" si="814">MIN(M4334,FARMER_HOURS)*FARMER_RATE+MAX(M4334-FARMER_HOURS,0)*TEMP_RATE</x:f>
        <x:v>46359.80538329137</x:v>
      </x:c>
      <x:c r="R4334" s="55" t="n">
        <x:f t="shared" ref="R4334:R4397" si="815">O4334-P4334-Q4334-FIXED_COST</x:f>
        <x:v>19208.194616708628</x:v>
      </x:c>
      <x:c r="S4334" s="1" t="str">
        <x:f t="shared" ref="S4334:S4397" si="816">IF(AND(L4334&lt;=TOTAL_BED_CAP,N4334&lt;=TEMP_WORKER_CAP),"YES","NO")</x:f>
        <x:v>YES</x:v>
      </x:c>
      <x:c r="T4334" s="1" t="n">
        <x:f t="shared" ref="T4334:T4397" si="817">IF(S4334="YES",R4334,-1E+99)</x:f>
        <x:v>19208.194616708628</x:v>
      </x:c>
    </x:row>
    <x:row r="4335">
      <x:c r="A4335" s="1"/>
      <x:c r="B4335" s="1"/>
      <x:c r="C4335" s="1"/>
      <x:c r="D4335" s="1"/>
      <x:c r="E4335" s="1"/>
      <x:c r="F4335" s="1"/>
      <x:c r="G4335" s="1"/>
      <x:c r="H4335" s="1"/>
      <x:c r="I4335" s="53">
        <x:f t="shared" si="806"/>
        <x:v>6</x:v>
      </x:c>
      <x:c r="J4335" s="53">
        <x:f t="shared" si="807"/>
        <x:v>12</x:v>
      </x:c>
      <x:c r="K4335" s="53">
        <x:f t="shared" si="808"/>
        <x:v>11</x:v>
      </x:c>
      <x:c r="L4335" s="53">
        <x:f t="shared" si="809"/>
        <x:v>29</x:v>
      </x:c>
      <x:c r="M4335" s="54">
        <x:f t="shared" si="810"/>
        <x:v>2008.2829031710221</x:v>
      </x:c>
      <x:c r="N4335" s="54">
        <x:f t="shared" si="811"/>
        <x:v>0.89464090497987647</x:v>
      </x:c>
      <x:c r="O4335" s="55">
        <x:f t="shared" si="812"/>
        <x:v>107628</x:v>
      </x:c>
      <x:c r="P4335" s="55">
        <x:f t="shared" si="813"/>
        <x:v>20240</x:v>
      </x:c>
      <x:c r="Q4335" s="55">
        <x:f t="shared" si="814"/>
        <x:v>47366.022624496909</x:v>
      </x:c>
      <x:c r="R4335" s="55">
        <x:f t="shared" si="815"/>
        <x:v>20021.977375503091</x:v>
      </x:c>
      <x:c r="S4335" s="1" t="str">
        <x:f t="shared" si="816"/>
        <x:v>YES</x:v>
      </x:c>
      <x:c r="T4335" s="1">
        <x:f t="shared" si="817"/>
        <x:v>20021.977375503091</x:v>
      </x:c>
    </x:row>
    <x:row r="4336">
      <x:c r="A4336" s="1"/>
      <x:c r="B4336" s="1"/>
      <x:c r="C4336" s="1"/>
      <x:c r="D4336" s="1"/>
      <x:c r="E4336" s="1"/>
      <x:c r="F4336" s="1"/>
      <x:c r="G4336" s="1"/>
      <x:c r="H4336" s="1"/>
      <x:c r="I4336" s="53">
        <x:f t="shared" si="806"/>
        <x:v>6</x:v>
      </x:c>
      <x:c r="J4336" s="53">
        <x:f t="shared" si="807"/>
        <x:v>12</x:v>
      </x:c>
      <x:c r="K4336" s="53">
        <x:f t="shared" si="808"/>
        <x:v>12</x:v>
      </x:c>
      <x:c r="L4336" s="53">
        <x:f t="shared" si="809"/>
        <x:v>30</x:v>
      </x:c>
      <x:c r="M4336" s="54">
        <x:f t="shared" si="810"/>
        <x:v>2067.6103562990866</x:v>
      </x:c>
      <x:c r="N4336" s="54">
        <x:f t="shared" si="811"/>
        <x:v>0.935840525207699</x:v>
      </x:c>
      <x:c r="O4336" s="55">
        <x:f t="shared" si="812"/>
        <x:v>110328</x:v>
      </x:c>
      <x:c r="P4336" s="55">
        <x:f t="shared" si="813"/>
        <x:v>21120</x:v>
      </x:c>
      <x:c r="Q4336" s="55">
        <x:f t="shared" si="814"/>
        <x:v>48396.01313019247</x:v>
      </x:c>
      <x:c r="R4336" s="55">
        <x:f t="shared" si="815"/>
        <x:v>20811.98686980753</x:v>
      </x:c>
      <x:c r="S4336" s="1" t="str">
        <x:f t="shared" si="816"/>
        <x:v>YES</x:v>
      </x:c>
      <x:c r="T4336" s="1">
        <x:f t="shared" si="817"/>
        <x:v>20811.98686980753</x:v>
      </x:c>
    </x:row>
    <x:row r="4337">
      <x:c r="A4337" s="1"/>
      <x:c r="B4337" s="1"/>
      <x:c r="C4337" s="1"/>
      <x:c r="D4337" s="1"/>
      <x:c r="E4337" s="1"/>
      <x:c r="F4337" s="1"/>
      <x:c r="G4337" s="1"/>
      <x:c r="H4337" s="1"/>
      <x:c r="I4337" s="53">
        <x:f t="shared" si="806"/>
        <x:v>6</x:v>
      </x:c>
      <x:c r="J4337" s="53">
        <x:f t="shared" si="807"/>
        <x:v>12</x:v>
      </x:c>
      <x:c r="K4337" s="53">
        <x:f t="shared" si="808"/>
        <x:v>13</x:v>
      </x:c>
      <x:c r="L4337" s="53">
        <x:f t="shared" si="809"/>
        <x:v>31</x:v>
      </x:c>
      <x:c r="M4337" s="54">
        <x:f t="shared" si="810"/>
        <x:v>2128.3323270074707</x:v>
      </x:c>
      <x:c r="N4337" s="54">
        <x:f t="shared" si="811"/>
        <x:v>0.97800856042185458</x:v>
      </x:c>
      <x:c r="O4337" s="55">
        <x:f t="shared" si="812"/>
        <x:v>113028</x:v>
      </x:c>
      <x:c r="P4337" s="55">
        <x:f t="shared" si="813"/>
        <x:v>22000</x:v>
      </x:c>
      <x:c r="Q4337" s="55">
        <x:f t="shared" si="814"/>
        <x:v>49450.214010546362</x:v>
      </x:c>
      <x:c r="R4337" s="55">
        <x:f t="shared" si="815"/>
        <x:v>21577.785989453638</x:v>
      </x:c>
      <x:c r="S4337" s="1" t="str">
        <x:f t="shared" si="816"/>
        <x:v>YES</x:v>
      </x:c>
      <x:c r="T4337" s="1">
        <x:f t="shared" si="817"/>
        <x:v>21577.785989453638</x:v>
      </x:c>
    </x:row>
    <x:row r="4338">
      <x:c r="A4338" s="1"/>
      <x:c r="B4338" s="1"/>
      <x:c r="C4338" s="1"/>
      <x:c r="D4338" s="1"/>
      <x:c r="E4338" s="1"/>
      <x:c r="F4338" s="1"/>
      <x:c r="G4338" s="1"/>
      <x:c r="H4338" s="1"/>
      <x:c r="I4338" s="53">
        <x:f t="shared" si="806"/>
        <x:v>6</x:v>
      </x:c>
      <x:c r="J4338" s="53">
        <x:f t="shared" si="807"/>
        <x:v>12</x:v>
      </x:c>
      <x:c r="K4338" s="53">
        <x:f t="shared" si="808"/>
        <x:v>14</x:v>
      </x:c>
      <x:c r="L4338" s="53">
        <x:f t="shared" si="809"/>
        <x:v>32</x:v>
      </x:c>
      <x:c r="M4338" s="54">
        <x:f t="shared" si="810"/>
        <x:v>2190.4744083211322</x:v>
      </x:c>
      <x:c r="N4338" s="54">
        <x:f t="shared" si="811"/>
        <x:v>1.0211627835563417</x:v>
      </x:c>
      <x:c r="O4338" s="55">
        <x:f t="shared" si="812"/>
        <x:v>115728</x:v>
      </x:c>
      <x:c r="P4338" s="55">
        <x:f t="shared" si="813"/>
        <x:v>22880</x:v>
      </x:c>
      <x:c r="Q4338" s="55">
        <x:f t="shared" si="814"/>
        <x:v>50529.069588908547</x:v>
      </x:c>
      <x:c r="R4338" s="55">
        <x:f t="shared" si="815"/>
        <x:v>22318.930411091453</x:v>
      </x:c>
      <x:c r="S4338" s="1" t="str">
        <x:f t="shared" si="816"/>
        <x:v>YES</x:v>
      </x:c>
      <x:c r="T4338" s="1">
        <x:f t="shared" si="817"/>
        <x:v>22318.930411091453</x:v>
      </x:c>
    </x:row>
    <x:row r="4339">
      <x:c r="A4339" s="1"/>
      <x:c r="B4339" s="1"/>
      <x:c r="C4339" s="1"/>
      <x:c r="D4339" s="1"/>
      <x:c r="E4339" s="1"/>
      <x:c r="F4339" s="1"/>
      <x:c r="G4339" s="1"/>
      <x:c r="H4339" s="1"/>
      <x:c r="I4339" s="53">
        <x:f t="shared" si="806"/>
        <x:v>6</x:v>
      </x:c>
      <x:c r="J4339" s="53">
        <x:f t="shared" si="807"/>
        <x:v>12</x:v>
      </x:c>
      <x:c r="K4339" s="53">
        <x:f t="shared" si="808"/>
        <x:v>15</x:v>
      </x:c>
      <x:c r="L4339" s="53">
        <x:f t="shared" si="809"/>
        <x:v>33</x:v>
      </x:c>
      <x:c r="M4339" s="54">
        <x:f t="shared" si="810"/>
        <x:v>2254.0626151972783</x:v>
      </x:c>
      <x:c r="N4339" s="54">
        <x:f t="shared" si="811"/>
        <x:v>1.0653212605536655</x:v>
      </x:c>
      <x:c r="O4339" s="55">
        <x:f t="shared" si="812"/>
        <x:v>118428</x:v>
      </x:c>
      <x:c r="P4339" s="55">
        <x:f t="shared" si="813"/>
        <x:v>23760</x:v>
      </x:c>
      <x:c r="Q4339" s="55">
        <x:f t="shared" si="814"/>
        <x:v>51633.031513841634</x:v>
      </x:c>
      <x:c r="R4339" s="55">
        <x:f t="shared" si="815"/>
        <x:v>23034.968486158366</x:v>
      </x:c>
      <x:c r="S4339" s="1" t="str">
        <x:f t="shared" si="816"/>
        <x:v>YES</x:v>
      </x:c>
      <x:c r="T4339" s="1">
        <x:f t="shared" si="817"/>
        <x:v>23034.968486158366</x:v>
      </x:c>
    </x:row>
    <x:row r="4340">
      <x:c r="A4340" s="1"/>
      <x:c r="B4340" s="1"/>
      <x:c r="C4340" s="1"/>
      <x:c r="D4340" s="1"/>
      <x:c r="E4340" s="1"/>
      <x:c r="F4340" s="1"/>
      <x:c r="G4340" s="1"/>
      <x:c r="H4340" s="1"/>
      <x:c r="I4340" s="53">
        <x:f t="shared" si="806"/>
        <x:v>6</x:v>
      </x:c>
      <x:c r="J4340" s="53">
        <x:f t="shared" si="807"/>
        <x:v>12</x:v>
      </x:c>
      <x:c r="K4340" s="53">
        <x:f t="shared" si="808"/>
        <x:v>16</x:v>
      </x:c>
      <x:c r="L4340" s="53">
        <x:f t="shared" si="809"/>
        <x:v>34</x:v>
      </x:c>
      <x:c r="M4340" s="54">
        <x:f t="shared" si="810"/>
        <x:v>2319.1233910747678</x:v>
      </x:c>
      <x:c r="N4340" s="54">
        <x:f t="shared" si="811"/>
        <x:v>1.1105023549130333</x:v>
      </x:c>
      <x:c r="O4340" s="55">
        <x:f t="shared" si="812"/>
        <x:v>121128</x:v>
      </x:c>
      <x:c r="P4340" s="55">
        <x:f t="shared" si="813"/>
        <x:v>24640</x:v>
      </x:c>
      <x:c r="Q4340" s="55">
        <x:f t="shared" si="814"/>
        <x:v>52762.55887282583</x:v>
      </x:c>
      <x:c r="R4340" s="55">
        <x:f t="shared" si="815"/>
        <x:v>23725.44112717417</x:v>
      </x:c>
      <x:c r="S4340" s="1" t="str">
        <x:f t="shared" si="816"/>
        <x:v>YES</x:v>
      </x:c>
      <x:c r="T4340" s="1">
        <x:f t="shared" si="817"/>
        <x:v>23725.44112717417</x:v>
      </x:c>
    </x:row>
    <x:row r="4341">
      <x:c r="A4341" s="1"/>
      <x:c r="B4341" s="1"/>
      <x:c r="C4341" s="1"/>
      <x:c r="D4341" s="1"/>
      <x:c r="E4341" s="1"/>
      <x:c r="F4341" s="1"/>
      <x:c r="G4341" s="1"/>
      <x:c r="H4341" s="1"/>
      <x:c r="I4341" s="53">
        <x:f t="shared" si="806"/>
        <x:v>6</x:v>
      </x:c>
      <x:c r="J4341" s="53">
        <x:f t="shared" si="807"/>
        <x:v>12</x:v>
      </x:c>
      <x:c r="K4341" s="53">
        <x:f t="shared" si="808"/>
        <x:v>17</x:v>
      </x:c>
      <x:c r="L4341" s="53">
        <x:f t="shared" si="809"/>
        <x:v>35</x:v>
      </x:c>
      <x:c r="M4341" s="54">
        <x:f t="shared" si="810"/>
        <x:v>2385.6836145213078</x:v>
      </x:c>
      <x:c r="N4341" s="54">
        <x:f t="shared" si="811"/>
        <x:v>1.1567247323064638</x:v>
      </x:c>
      <x:c r="O4341" s="55">
        <x:f t="shared" si="812"/>
        <x:v>123828</x:v>
      </x:c>
      <x:c r="P4341" s="55">
        <x:f t="shared" si="813"/>
        <x:v>25520</x:v>
      </x:c>
      <x:c r="Q4341" s="55">
        <x:f t="shared" si="814"/>
        <x:v>53918.118307661593</x:v>
      </x:c>
      <x:c r="R4341" s="55">
        <x:f t="shared" si="815"/>
        <x:v>24389.881692338407</x:v>
      </x:c>
      <x:c r="S4341" s="1" t="str">
        <x:f t="shared" si="816"/>
        <x:v>YES</x:v>
      </x:c>
      <x:c r="T4341" s="1">
        <x:f t="shared" si="817"/>
        <x:v>24389.881692338407</x:v>
      </x:c>
    </x:row>
    <x:row r="4342">
      <x:c r="A4342" s="1"/>
      <x:c r="B4342" s="1"/>
      <x:c r="C4342" s="1"/>
      <x:c r="D4342" s="1"/>
      <x:c r="E4342" s="1"/>
      <x:c r="F4342" s="1"/>
      <x:c r="G4342" s="1"/>
      <x:c r="H4342" s="1"/>
      <x:c r="I4342" s="53">
        <x:f t="shared" si="806"/>
        <x:v>6</x:v>
      </x:c>
      <x:c r="J4342" s="53">
        <x:f t="shared" si="807"/>
        <x:v>12</x:v>
      </x:c>
      <x:c r="K4342" s="53">
        <x:f t="shared" si="808"/>
        <x:v>18</x:v>
      </x:c>
      <x:c r="L4342" s="53">
        <x:f t="shared" si="809"/>
        <x:v>36</x:v>
      </x:c>
      <x:c r="M4342" s="54">
        <x:f t="shared" si="810"/>
        <x:v>2453.7706059798952</x:v>
      </x:c>
      <x:c r="N4342" s="54">
        <x:f t="shared" si="811"/>
        <x:v>1.2040073652638161</x:v>
      </x:c>
      <x:c r="O4342" s="55">
        <x:f t="shared" si="812"/>
        <x:v>126528</x:v>
      </x:c>
      <x:c r="P4342" s="55">
        <x:f t="shared" si="813"/>
        <x:v>26400</x:v>
      </x:c>
      <x:c r="Q4342" s="55">
        <x:f t="shared" si="814"/>
        <x:v>55100.184131595401</x:v>
      </x:c>
      <x:c r="R4342" s="55">
        <x:f t="shared" si="815"/>
        <x:v>25027.815868404599</x:v>
      </x:c>
      <x:c r="S4342" s="1" t="str">
        <x:f t="shared" si="816"/>
        <x:v>YES</x:v>
      </x:c>
      <x:c r="T4342" s="1">
        <x:f t="shared" si="817"/>
        <x:v>25027.815868404599</x:v>
      </x:c>
    </x:row>
    <x:row r="4343">
      <x:c r="A4343" s="1"/>
      <x:c r="B4343" s="1"/>
      <x:c r="C4343" s="1"/>
      <x:c r="D4343" s="1"/>
      <x:c r="E4343" s="1"/>
      <x:c r="F4343" s="1"/>
      <x:c r="G4343" s="1"/>
      <x:c r="H4343" s="1"/>
      <x:c r="I4343" s="53">
        <x:f t="shared" si="806"/>
        <x:v>6</x:v>
      </x:c>
      <x:c r="J4343" s="53">
        <x:f t="shared" si="807"/>
        <x:v>12</x:v>
      </x:c>
      <x:c r="K4343" s="53">
        <x:f t="shared" si="808"/>
        <x:v>19</x:v>
      </x:c>
      <x:c r="L4343" s="53">
        <x:f t="shared" si="809"/>
        <x:v>37</x:v>
      </x:c>
      <x:c r="M4343" s="54">
        <x:f t="shared" si="810"/>
        <x:v>2523.4121346159172</x:v>
      </x:c>
      <x:c r="N4343" s="54">
        <x:f t="shared" si="811"/>
        <x:v>1.2523695379277202</x:v>
      </x:c>
      <x:c r="O4343" s="55">
        <x:f t="shared" si="812"/>
        <x:v>129228</x:v>
      </x:c>
      <x:c r="P4343" s="55">
        <x:f t="shared" si="813"/>
        <x:v>27280</x:v>
      </x:c>
      <x:c r="Q4343" s="55">
        <x:f t="shared" si="814"/>
        <x:v>56309.238448193006</x:v>
      </x:c>
      <x:c r="R4343" s="55">
        <x:f t="shared" si="815"/>
        <x:v>25638.761551806994</x:v>
      </x:c>
      <x:c r="S4343" s="1" t="str">
        <x:f t="shared" si="816"/>
        <x:v>YES</x:v>
      </x:c>
      <x:c r="T4343" s="1">
        <x:f t="shared" si="817"/>
        <x:v>25638.761551806994</x:v>
      </x:c>
    </x:row>
    <x:row r="4344">
      <x:c r="A4344" s="1"/>
      <x:c r="B4344" s="1"/>
      <x:c r="C4344" s="1"/>
      <x:c r="D4344" s="1"/>
      <x:c r="E4344" s="1"/>
      <x:c r="F4344" s="1"/>
      <x:c r="G4344" s="1"/>
      <x:c r="H4344" s="1"/>
      <x:c r="I4344" s="53">
        <x:f t="shared" si="806"/>
        <x:v>6</x:v>
      </x:c>
      <x:c r="J4344" s="53">
        <x:f t="shared" si="807"/>
        <x:v>12</x:v>
      </x:c>
      <x:c r="K4344" s="53">
        <x:f t="shared" si="808"/>
        <x:v>20</x:v>
      </x:c>
      <x:c r="L4344" s="53">
        <x:f t="shared" si="809"/>
        <x:v>38</x:v>
      </x:c>
      <x:c r="M4344" s="54">
        <x:f t="shared" si="810"/>
        <x:v>2594.6364252663943</x:v>
      </x:c>
      <x:c r="N4344" s="54">
        <x:f t="shared" si="811"/>
        <x:v>1.3018308508794405</x:v>
      </x:c>
      <x:c r="O4344" s="55">
        <x:f t="shared" si="812"/>
        <x:v>131928</x:v>
      </x:c>
      <x:c r="P4344" s="55">
        <x:f t="shared" si="813"/>
        <x:v>28160</x:v>
      </x:c>
      <x:c r="Q4344" s="55">
        <x:f t="shared" si="814"/>
        <x:v>57545.771271986014</x:v>
      </x:c>
      <x:c r="R4344" s="55">
        <x:f t="shared" si="815"/>
        <x:v>26222.228728013986</x:v>
      </x:c>
      <x:c r="S4344" s="1" t="str">
        <x:f t="shared" si="816"/>
        <x:v>YES</x:v>
      </x:c>
      <x:c r="T4344" s="1">
        <x:f t="shared" si="817"/>
        <x:v>26222.228728013986</x:v>
      </x:c>
    </x:row>
    <x:row r="4345">
      <x:c r="A4345" s="1"/>
      <x:c r="B4345" s="1"/>
      <x:c r="C4345" s="1"/>
      <x:c r="D4345" s="1"/>
      <x:c r="E4345" s="1"/>
      <x:c r="F4345" s="1"/>
      <x:c r="G4345" s="1"/>
      <x:c r="H4345" s="1"/>
      <x:c r="I4345" s="53">
        <x:f t="shared" si="806"/>
        <x:v>6</x:v>
      </x:c>
      <x:c r="J4345" s="53">
        <x:f t="shared" si="807"/>
        <x:v>12</x:v>
      </x:c>
      <x:c r="K4345" s="53">
        <x:f t="shared" si="808"/>
        <x:v>21</x:v>
      </x:c>
      <x:c r="L4345" s="53">
        <x:f t="shared" si="809"/>
        <x:v>39</x:v>
      </x:c>
      <x:c r="M4345" s="54">
        <x:f t="shared" si="810"/>
        <x:v>2667.472165492838</x:v>
      </x:c>
      <x:c r="N4345" s="54">
        <x:f t="shared" si="811"/>
        <x:v>1.3524112260366932</x:v>
      </x:c>
      <x:c r="O4345" s="55">
        <x:f t="shared" si="812"/>
        <x:v>134628</x:v>
      </x:c>
      <x:c r="P4345" s="55">
        <x:f t="shared" si="813"/>
        <x:v>29040</x:v>
      </x:c>
      <x:c r="Q4345" s="55">
        <x:f t="shared" si="814"/>
        <x:v>58810.280650917324</x:v>
      </x:c>
      <x:c r="R4345" s="55">
        <x:f t="shared" si="815"/>
        <x:v>26777.719349082676</x:v>
      </x:c>
      <x:c r="S4345" s="1" t="str">
        <x:f t="shared" si="816"/>
        <x:v>YES</x:v>
      </x:c>
      <x:c r="T4345" s="1">
        <x:f t="shared" si="817"/>
        <x:v>26777.719349082676</x:v>
      </x:c>
    </x:row>
    <x:row r="4346">
      <x:c r="A4346" s="1"/>
      <x:c r="B4346" s="1"/>
      <x:c r="C4346" s="1"/>
      <x:c r="D4346" s="1"/>
      <x:c r="E4346" s="1"/>
      <x:c r="F4346" s="1"/>
      <x:c r="G4346" s="1"/>
      <x:c r="H4346" s="1"/>
      <x:c r="I4346" s="53">
        <x:f t="shared" si="806"/>
        <x:v>6</x:v>
      </x:c>
      <x:c r="J4346" s="53">
        <x:f t="shared" si="807"/>
        <x:v>12</x:v>
      </x:c>
      <x:c r="K4346" s="53">
        <x:f t="shared" si="808"/>
        <x:v>22</x:v>
      </x:c>
      <x:c r="L4346" s="53">
        <x:f t="shared" si="809"/>
        <x:v>40</x:v>
      </x:c>
      <x:c r="M4346" s="54">
        <x:f t="shared" si="810"/>
        <x:v>2741.948512739234</x:v>
      </x:c>
      <x:c r="N4346" s="54">
        <x:f t="shared" si="811"/>
        <x:v>1.404130911624468</x:v>
      </x:c>
      <x:c r="O4346" s="55">
        <x:f t="shared" si="812"/>
        <x:v>137328</x:v>
      </x:c>
      <x:c r="P4346" s="55">
        <x:f t="shared" si="813"/>
        <x:v>29920</x:v>
      </x:c>
      <x:c r="Q4346" s="55">
        <x:f t="shared" si="814"/>
        <x:v>60103.2727906117</x:v>
      </x:c>
      <x:c r="R4346" s="55">
        <x:f t="shared" si="815"/>
        <x:v>27304.7272093883</x:v>
      </x:c>
      <x:c r="S4346" s="1" t="str">
        <x:f t="shared" si="816"/>
        <x:v>YES</x:v>
      </x:c>
      <x:c r="T4346" s="1">
        <x:f t="shared" si="817"/>
        <x:v>27304.7272093883</x:v>
      </x:c>
    </x:row>
    <x:row r="4347">
      <x:c r="A4347" s="1"/>
      <x:c r="B4347" s="1"/>
      <x:c r="C4347" s="1"/>
      <x:c r="D4347" s="1"/>
      <x:c r="E4347" s="1"/>
      <x:c r="F4347" s="1"/>
      <x:c r="G4347" s="1"/>
      <x:c r="H4347" s="1"/>
      <x:c r="I4347" s="53">
        <x:f t="shared" si="806"/>
        <x:v>6</x:v>
      </x:c>
      <x:c r="J4347" s="53">
        <x:f t="shared" si="807"/>
        <x:v>12</x:v>
      </x:c>
      <x:c r="K4347" s="53">
        <x:f t="shared" si="808"/>
        <x:v>23</x:v>
      </x:c>
      <x:c r="L4347" s="53">
        <x:f t="shared" si="809"/>
        <x:v>41</x:v>
      </x:c>
      <x:c r="M4347" s="54">
        <x:f t="shared" si="810"/>
        <x:v>2818.0951015966702</x:v>
      </x:c>
      <x:c r="N4347" s="54">
        <x:f t="shared" si="811"/>
        <x:v>1.4570104872199099</x:v>
      </x:c>
      <x:c r="O4347" s="55">
        <x:f t="shared" si="812"/>
        <x:v>140028</x:v>
      </x:c>
      <x:c r="P4347" s="55">
        <x:f t="shared" si="813"/>
        <x:v>30800</x:v>
      </x:c>
      <x:c r="Q4347" s="55">
        <x:f t="shared" si="814"/>
        <x:v>61425.262180497746</x:v>
      </x:c>
      <x:c r="R4347" s="55">
        <x:f t="shared" si="815"/>
        <x:v>27802.737819502254</x:v>
      </x:c>
      <x:c r="S4347" s="1" t="str">
        <x:f t="shared" si="816"/>
        <x:v>YES</x:v>
      </x:c>
      <x:c r="T4347" s="1">
        <x:f t="shared" si="817"/>
        <x:v>27802.737819502254</x:v>
      </x:c>
    </x:row>
    <x:row r="4348">
      <x:c r="A4348" s="1"/>
      <x:c r="B4348" s="1"/>
      <x:c r="C4348" s="1"/>
      <x:c r="D4348" s="1"/>
      <x:c r="E4348" s="1"/>
      <x:c r="F4348" s="1"/>
      <x:c r="G4348" s="1"/>
      <x:c r="H4348" s="1"/>
      <x:c r="I4348" s="53">
        <x:f t="shared" si="806"/>
        <x:v>6</x:v>
      </x:c>
      <x:c r="J4348" s="53">
        <x:f t="shared" si="807"/>
        <x:v>12</x:v>
      </x:c>
      <x:c r="K4348" s="53">
        <x:f t="shared" si="808"/>
        <x:v>24</x:v>
      </x:c>
      <x:c r="L4348" s="53">
        <x:f t="shared" si="809"/>
        <x:v>42</x:v>
      </x:c>
      <x:c r="M4348" s="54">
        <x:f t="shared" si="810"/>
        <x:v>2895.9420511761664</x:v>
      </x:c>
      <x:c r="N4348" s="54">
        <x:f t="shared" si="811"/>
        <x:v>1.5110708688723378</x:v>
      </x:c>
      <x:c r="O4348" s="55">
        <x:f t="shared" si="812"/>
        <x:v>142728</x:v>
      </x:c>
      <x:c r="P4348" s="55">
        <x:f t="shared" si="813"/>
        <x:v>31680</x:v>
      </x:c>
      <x:c r="Q4348" s="55">
        <x:f t="shared" si="814"/>
        <x:v>62776.771721808444</x:v>
      </x:c>
      <x:c r="R4348" s="55">
        <x:f t="shared" si="815"/>
        <x:v>28271.228278191556</x:v>
      </x:c>
      <x:c r="S4348" s="1" t="str">
        <x:f t="shared" si="816"/>
        <x:v>YES</x:v>
      </x:c>
      <x:c r="T4348" s="1">
        <x:f t="shared" si="817"/>
        <x:v>28271.228278191556</x:v>
      </x:c>
    </x:row>
    <x:row r="4349">
      <x:c r="A4349" s="1"/>
      <x:c r="B4349" s="1"/>
      <x:c r="C4349" s="1"/>
      <x:c r="D4349" s="1"/>
      <x:c r="E4349" s="1"/>
      <x:c r="F4349" s="1"/>
      <x:c r="G4349" s="1"/>
      <x:c r="H4349" s="1"/>
      <x:c r="I4349" s="53">
        <x:f t="shared" si="806"/>
        <x:v>6</x:v>
      </x:c>
      <x:c r="J4349" s="53">
        <x:f t="shared" si="807"/>
        <x:v>12</x:v>
      </x:c>
      <x:c r="K4349" s="53">
        <x:f t="shared" si="808"/>
        <x:v>25</x:v>
      </x:c>
      <x:c r="L4349" s="53">
        <x:f t="shared" si="809"/>
        <x:v>43</x:v>
      </x:c>
      <x:c r="M4349" s="54">
        <x:f t="shared" si="810"/>
        <x:v>2975.5199725912639</x:v>
      </x:c>
      <x:c r="N4349" s="54">
        <x:f t="shared" si="811"/>
        <x:v>1.5663333142994889</x:v>
      </x:c>
      <x:c r="O4349" s="55">
        <x:f t="shared" si="812"/>
        <x:v>145428</x:v>
      </x:c>
      <x:c r="P4349" s="55">
        <x:f t="shared" si="813"/>
        <x:v>32560</x:v>
      </x:c>
      <x:c r="Q4349" s="55">
        <x:f t="shared" si="814"/>
        <x:v>64158.332857487221</x:v>
      </x:c>
      <x:c r="R4349" s="55">
        <x:f t="shared" si="815"/>
        <x:v>28709.667142512779</x:v>
      </x:c>
      <x:c r="S4349" s="1" t="str">
        <x:f t="shared" si="816"/>
        <x:v>YES</x:v>
      </x:c>
      <x:c r="T4349" s="1">
        <x:f t="shared" si="817"/>
        <x:v>28709.667142512779</x:v>
      </x:c>
    </x:row>
    <x:row r="4350">
      <x:c r="A4350" s="1"/>
      <x:c r="B4350" s="1"/>
      <x:c r="C4350" s="1"/>
      <x:c r="D4350" s="1"/>
      <x:c r="E4350" s="1"/>
      <x:c r="F4350" s="1"/>
      <x:c r="G4350" s="1"/>
      <x:c r="H4350" s="1"/>
      <x:c r="I4350" s="53">
        <x:f t="shared" si="806"/>
        <x:v>6</x:v>
      </x:c>
      <x:c r="J4350" s="53">
        <x:f t="shared" si="807"/>
        <x:v>12</x:v>
      </x:c>
      <x:c r="K4350" s="53">
        <x:f t="shared" si="808"/>
        <x:v>26</x:v>
      </x:c>
      <x:c r="L4350" s="53">
        <x:f t="shared" si="809"/>
        <x:v>44</x:v>
      </x:c>
      <x:c r="M4350" s="54">
        <x:f t="shared" si="810"/>
        <x:v>3056.8599765519821</x:v>
      </x:c>
      <x:c r="N4350" s="54">
        <x:f t="shared" si="811"/>
        <x:v>1.6228194281610986</x:v>
      </x:c>
      <x:c r="O4350" s="55">
        <x:f t="shared" si="812"/>
        <x:v>148128</x:v>
      </x:c>
      <x:c r="P4350" s="55">
        <x:f t="shared" si="813"/>
        <x:v>33440</x:v>
      </x:c>
      <x:c r="Q4350" s="55">
        <x:f t="shared" si="814"/>
        <x:v>65570.485704027466</x:v>
      </x:c>
      <x:c r="R4350" s="55">
        <x:f t="shared" si="815"/>
        <x:v>29117.514295972534</x:v>
      </x:c>
      <x:c r="S4350" s="1" t="str">
        <x:f t="shared" si="816"/>
        <x:v>YES</x:v>
      </x:c>
      <x:c r="T4350" s="1">
        <x:f t="shared" si="817"/>
        <x:v>29117.514295972534</x:v>
      </x:c>
    </x:row>
    <x:row r="4351">
      <x:c r="A4351" s="1"/>
      <x:c r="B4351" s="1"/>
      <x:c r="C4351" s="1"/>
      <x:c r="D4351" s="1"/>
      <x:c r="E4351" s="1"/>
      <x:c r="F4351" s="1"/>
      <x:c r="G4351" s="1"/>
      <x:c r="H4351" s="1"/>
      <x:c r="I4351" s="53">
        <x:f t="shared" si="806"/>
        <x:v>6</x:v>
      </x:c>
      <x:c r="J4351" s="53">
        <x:f t="shared" si="807"/>
        <x:v>12</x:v>
      </x:c>
      <x:c r="K4351" s="53">
        <x:f t="shared" si="808"/>
        <x:v>27</x:v>
      </x:c>
      <x:c r="L4351" s="53">
        <x:f t="shared" si="809"/>
        <x:v>45</x:v>
      </x:c>
      <x:c r="M4351" s="54">
        <x:f t="shared" si="810"/>
        <x:v>3139.9936810717381</x:v>
      </x:c>
      <x:c r="N4351" s="54">
        <x:f t="shared" si="811"/>
        <x:v>1.6805511674109292</x:v>
      </x:c>
      <x:c r="O4351" s="55">
        <x:f t="shared" si="812"/>
        <x:v>150828</x:v>
      </x:c>
      <x:c r="P4351" s="55">
        <x:f t="shared" si="813"/>
        <x:v>34320</x:v>
      </x:c>
      <x:c r="Q4351" s="55">
        <x:f t="shared" si="814"/>
        <x:v>67013.779185273233</x:v>
      </x:c>
      <x:c r="R4351" s="55">
        <x:f t="shared" si="815"/>
        <x:v>29494.220814726767</x:v>
      </x:c>
      <x:c r="S4351" s="1" t="str">
        <x:f t="shared" si="816"/>
        <x:v>YES</x:v>
      </x:c>
      <x:c r="T4351" s="1">
        <x:f t="shared" si="817"/>
        <x:v>29494.220814726767</x:v>
      </x:c>
    </x:row>
    <x:row r="4352">
      <x:c r="A4352" s="1"/>
      <x:c r="B4352" s="1"/>
      <x:c r="C4352" s="1"/>
      <x:c r="D4352" s="1"/>
      <x:c r="E4352" s="1"/>
      <x:c r="F4352" s="1"/>
      <x:c r="G4352" s="1"/>
      <x:c r="H4352" s="1"/>
      <x:c r="I4352" s="53">
        <x:f t="shared" si="806"/>
        <x:v>6</x:v>
      </x:c>
      <x:c r="J4352" s="53">
        <x:f t="shared" si="807"/>
        <x:v>12</x:v>
      </x:c>
      <x:c r="K4352" s="53">
        <x:f t="shared" si="808"/>
        <x:v>28</x:v>
      </x:c>
      <x:c r="L4352" s="53">
        <x:f t="shared" si="809"/>
        <x:v>46</x:v>
      </x:c>
      <x:c r="M4352" s="54">
        <x:f t="shared" si="810"/>
        <x:v>3224.9532192888919</x:v>
      </x:c>
      <x:c r="N4352" s="54">
        <x:f t="shared" si="811"/>
        <x:v>1.7395508467283971</x:v>
      </x:c>
      <x:c r="O4352" s="55">
        <x:f t="shared" si="812"/>
        <x:v>153528</x:v>
      </x:c>
      <x:c r="P4352" s="55">
        <x:f t="shared" si="813"/>
        <x:v>35200</x:v>
      </x:c>
      <x:c r="Q4352" s="55">
        <x:f t="shared" si="814"/>
        <x:v>68488.771168209933</x:v>
      </x:c>
      <x:c r="R4352" s="55">
        <x:f t="shared" si="815"/>
        <x:v>29839.228831790067</x:v>
      </x:c>
      <x:c r="S4352" s="1" t="str">
        <x:f t="shared" si="816"/>
        <x:v>YES</x:v>
      </x:c>
      <x:c r="T4352" s="1">
        <x:f t="shared" si="817"/>
        <x:v>29839.228831790067</x:v>
      </x:c>
    </x:row>
    <x:row r="4353">
      <x:c r="A4353" s="1"/>
      <x:c r="B4353" s="1"/>
      <x:c r="C4353" s="1"/>
      <x:c r="D4353" s="1"/>
      <x:c r="E4353" s="1"/>
      <x:c r="F4353" s="1"/>
      <x:c r="G4353" s="1"/>
      <x:c r="H4353" s="1"/>
      <x:c r="I4353" s="53">
        <x:f t="shared" si="806"/>
        <x:v>6</x:v>
      </x:c>
      <x:c r="J4353" s="53">
        <x:f t="shared" si="807"/>
        <x:v>12</x:v>
      </x:c>
      <x:c r="K4353" s="53">
        <x:f t="shared" si="808"/>
        <x:v>29</x:v>
      </x:c>
      <x:c r="L4353" s="53">
        <x:f t="shared" si="809"/>
        <x:v>47</x:v>
      </x:c>
      <x:c r="M4353" s="54">
        <x:f t="shared" si="810"/>
        <x:v>3311.7712474045456</x:v>
      </x:c>
      <x:c r="N4353" s="54">
        <x:f t="shared" si="811"/>
        <x:v>1.7998411440309345</x:v>
      </x:c>
      <x:c r="O4353" s="55">
        <x:f t="shared" si="812"/>
        <x:v>156228</x:v>
      </x:c>
      <x:c r="P4353" s="55">
        <x:f t="shared" si="813"/>
        <x:v>36080</x:v>
      </x:c>
      <x:c r="Q4353" s="55">
        <x:f t="shared" si="814"/>
        <x:v>69996.028600773367</x:v>
      </x:c>
      <x:c r="R4353" s="55">
        <x:f t="shared" si="815"/>
        <x:v>30151.971399226633</x:v>
      </x:c>
      <x:c r="S4353" s="1" t="str">
        <x:f t="shared" si="816"/>
        <x:v>YES</x:v>
      </x:c>
      <x:c r="T4353" s="1">
        <x:f t="shared" si="817"/>
        <x:v>30151.971399226633</x:v>
      </x:c>
    </x:row>
    <x:row r="4354">
      <x:c r="A4354" s="1"/>
      <x:c r="B4354" s="1"/>
      <x:c r="C4354" s="1"/>
      <x:c r="D4354" s="1"/>
      <x:c r="E4354" s="1"/>
      <x:c r="F4354" s="1"/>
      <x:c r="G4354" s="1"/>
      <x:c r="H4354" s="1"/>
      <x:c r="I4354" s="53">
        <x:f t="shared" si="806"/>
        <x:v>6</x:v>
      </x:c>
      <x:c r="J4354" s="53">
        <x:f t="shared" si="807"/>
        <x:v>12</x:v>
      </x:c>
      <x:c r="K4354" s="53">
        <x:f t="shared" si="808"/>
        <x:v>30</x:v>
      </x:c>
      <x:c r="L4354" s="53">
        <x:f t="shared" si="809"/>
        <x:v>48</x:v>
      </x:c>
      <x:c r="M4354" s="54">
        <x:f t="shared" si="810"/>
        <x:v>3400.4809527383163</x:v>
      </x:c>
      <x:c r="N4354" s="54">
        <x:f t="shared" si="811"/>
        <x:v>1.8614451060682753</x:v>
      </x:c>
      <x:c r="O4354" s="55">
        <x:f t="shared" si="812"/>
        <x:v>158928</x:v>
      </x:c>
      <x:c r="P4354" s="55">
        <x:f t="shared" si="813"/>
        <x:v>36960</x:v>
      </x:c>
      <x:c r="Q4354" s="55">
        <x:f t="shared" si="814"/>
        <x:v>71536.127651706876</x:v>
      </x:c>
      <x:c r="R4354" s="55">
        <x:f t="shared" si="815"/>
        <x:v>30431.872348293124</x:v>
      </x:c>
      <x:c r="S4354" s="1" t="str">
        <x:f t="shared" si="816"/>
        <x:v>YES</x:v>
      </x:c>
      <x:c r="T4354" s="1">
        <x:f t="shared" si="817"/>
        <x:v>30431.872348293124</x:v>
      </x:c>
    </x:row>
    <x:row r="4355">
      <x:c r="A4355" s="1"/>
      <x:c r="B4355" s="1"/>
      <x:c r="C4355" s="1"/>
      <x:c r="D4355" s="1"/>
      <x:c r="E4355" s="1"/>
      <x:c r="F4355" s="1"/>
      <x:c r="G4355" s="1"/>
      <x:c r="H4355" s="1"/>
      <x:c r="I4355" s="53">
        <x:f t="shared" si="806"/>
        <x:v>6</x:v>
      </x:c>
      <x:c r="J4355" s="53">
        <x:f t="shared" si="807"/>
        <x:v>13</x:v>
      </x:c>
      <x:c r="K4355" s="53">
        <x:f t="shared" si="808"/>
        <x:v>0</x:v>
      </x:c>
      <x:c r="L4355" s="53">
        <x:f t="shared" si="809"/>
        <x:v>19</x:v>
      </x:c>
      <x:c r="M4355" s="54">
        <x:f t="shared" si="810"/>
        <x:v>1494.2622474924578</x:v>
      </x:c>
      <x:c r="N4355" s="54">
        <x:f t="shared" si="811"/>
        <x:v>0.53768211631420681</x:v>
      </x:c>
      <x:c r="O4355" s="55">
        <x:f t="shared" si="812"/>
        <x:v>80022</x:v>
      </x:c>
      <x:c r="P4355" s="55">
        <x:f t="shared" si="813"/>
        <x:v>11000</x:v>
      </x:c>
      <x:c r="Q4355" s="55">
        <x:f t="shared" si="814"/>
        <x:v>38442.05290785517</x:v>
      </x:c>
      <x:c r="R4355" s="55">
        <x:f t="shared" si="815"/>
        <x:v>10579.94709214483</x:v>
      </x:c>
      <x:c r="S4355" s="1" t="str">
        <x:f t="shared" si="816"/>
        <x:v>YES</x:v>
      </x:c>
      <x:c r="T4355" s="1">
        <x:f t="shared" si="817"/>
        <x:v>10579.94709214483</x:v>
      </x:c>
    </x:row>
    <x:row r="4356">
      <x:c r="A4356" s="1"/>
      <x:c r="B4356" s="1"/>
      <x:c r="C4356" s="1"/>
      <x:c r="D4356" s="1"/>
      <x:c r="E4356" s="1"/>
      <x:c r="F4356" s="1"/>
      <x:c r="G4356" s="1"/>
      <x:c r="H4356" s="1"/>
      <x:c r="I4356" s="53">
        <x:f t="shared" si="806"/>
        <x:v>6</x:v>
      </x:c>
      <x:c r="J4356" s="53">
        <x:f t="shared" si="807"/>
        <x:v>13</x:v>
      </x:c>
      <x:c r="K4356" s="53">
        <x:f t="shared" si="808"/>
        <x:v>1</x:v>
      </x:c>
      <x:c r="L4356" s="53">
        <x:f t="shared" si="809"/>
        <x:v>20</x:v>
      </x:c>
      <x:c r="M4356" s="54">
        <x:f t="shared" si="810"/>
        <x:v>1539.8247474924578</x:v>
      </x:c>
      <x:c r="N4356" s="54">
        <x:f t="shared" si="811"/>
        <x:v>0.56932274131420679</x:v>
      </x:c>
      <x:c r="O4356" s="55">
        <x:f t="shared" si="812"/>
        <x:v>82722</x:v>
      </x:c>
      <x:c r="P4356" s="55">
        <x:f t="shared" si="813"/>
        <x:v>11880</x:v>
      </x:c>
      <x:c r="Q4356" s="55">
        <x:f t="shared" si="814"/>
        <x:v>39233.06853285517</x:v>
      </x:c>
      <x:c r="R4356" s="55">
        <x:f t="shared" si="815"/>
        <x:v>11608.93146714483</x:v>
      </x:c>
      <x:c r="S4356" s="1" t="str">
        <x:f t="shared" si="816"/>
        <x:v>YES</x:v>
      </x:c>
      <x:c r="T4356" s="1">
        <x:f t="shared" si="817"/>
        <x:v>11608.93146714483</x:v>
      </x:c>
    </x:row>
    <x:row r="4357">
      <x:c r="A4357" s="1"/>
      <x:c r="B4357" s="1"/>
      <x:c r="C4357" s="1"/>
      <x:c r="D4357" s="1"/>
      <x:c r="E4357" s="1"/>
      <x:c r="F4357" s="1"/>
      <x:c r="G4357" s="1"/>
      <x:c r="H4357" s="1"/>
      <x:c r="I4357" s="53">
        <x:f t="shared" si="806"/>
        <x:v>6</x:v>
      </x:c>
      <x:c r="J4357" s="53">
        <x:f t="shared" si="807"/>
        <x:v>13</x:v>
      </x:c>
      <x:c r="K4357" s="53">
        <x:f t="shared" si="808"/>
        <x:v>2</x:v>
      </x:c>
      <x:c r="L4357" s="53">
        <x:f t="shared" si="809"/>
        <x:v>21</x:v>
      </x:c>
      <x:c r="M4357" s="54">
        <x:f t="shared" si="810"/>
        <x:v>1586.5263099924578</x:v>
      </x:c>
      <x:c r="N4357" s="54">
        <x:f t="shared" si="811"/>
        <x:v>0.60175438193920683</x:v>
      </x:c>
      <x:c r="O4357" s="55">
        <x:f t="shared" si="812"/>
        <x:v>85422</x:v>
      </x:c>
      <x:c r="P4357" s="55">
        <x:f t="shared" si="813"/>
        <x:v>12760</x:v>
      </x:c>
      <x:c r="Q4357" s="55">
        <x:f t="shared" si="814"/>
        <x:v>40043.85954848017</x:v>
      </x:c>
      <x:c r="R4357" s="55">
        <x:f t="shared" si="815"/>
        <x:v>12618.14045151983</x:v>
      </x:c>
      <x:c r="S4357" s="1" t="str">
        <x:f t="shared" si="816"/>
        <x:v>YES</x:v>
      </x:c>
      <x:c r="T4357" s="1">
        <x:f t="shared" si="817"/>
        <x:v>12618.14045151983</x:v>
      </x:c>
    </x:row>
    <x:row r="4358">
      <x:c r="A4358" s="1"/>
      <x:c r="B4358" s="1"/>
      <x:c r="C4358" s="1"/>
      <x:c r="D4358" s="1"/>
      <x:c r="E4358" s="1"/>
      <x:c r="F4358" s="1"/>
      <x:c r="G4358" s="1"/>
      <x:c r="H4358" s="1"/>
      <x:c r="I4358" s="53">
        <x:f t="shared" si="806"/>
        <x:v>6</x:v>
      </x:c>
      <x:c r="J4358" s="53">
        <x:f t="shared" si="807"/>
        <x:v>13</x:v>
      </x:c>
      <x:c r="K4358" s="53">
        <x:f t="shared" si="808"/>
        <x:v>3</x:v>
      </x:c>
      <x:c r="L4358" s="53">
        <x:f t="shared" si="809"/>
        <x:v>22</x:v>
      </x:c>
      <x:c r="M4358" s="54">
        <x:f t="shared" si="810"/>
        <x:v>1634.3882924143329</x:v>
      </x:c>
      <x:c r="N4358" s="54">
        <x:f t="shared" si="811"/>
        <x:v>0.63499186973217558</x:v>
      </x:c>
      <x:c r="O4358" s="55">
        <x:f t="shared" si="812"/>
        <x:v>88122</x:v>
      </x:c>
      <x:c r="P4358" s="55">
        <x:f t="shared" si="813"/>
        <x:v>13640</x:v>
      </x:c>
      <x:c r="Q4358" s="55">
        <x:f t="shared" si="814"/>
        <x:v>40874.796743304389</x:v>
      </x:c>
      <x:c r="R4358" s="55">
        <x:f t="shared" si="815"/>
        <x:v>13607.203256695611</x:v>
      </x:c>
      <x:c r="S4358" s="1" t="str">
        <x:f t="shared" si="816"/>
        <x:v>YES</x:v>
      </x:c>
      <x:c r="T4358" s="1">
        <x:f t="shared" si="817"/>
        <x:v>13607.203256695611</x:v>
      </x:c>
    </x:row>
    <x:row r="4359">
      <x:c r="A4359" s="1"/>
      <x:c r="B4359" s="1"/>
      <x:c r="C4359" s="1"/>
      <x:c r="D4359" s="1"/>
      <x:c r="E4359" s="1"/>
      <x:c r="F4359" s="1"/>
      <x:c r="G4359" s="1"/>
      <x:c r="H4359" s="1"/>
      <x:c r="I4359" s="53">
        <x:f t="shared" si="806"/>
        <x:v>6</x:v>
      </x:c>
      <x:c r="J4359" s="53">
        <x:f t="shared" si="807"/>
        <x:v>13</x:v>
      </x:c>
      <x:c r="K4359" s="53">
        <x:f t="shared" si="808"/>
        <x:v>4</x:v>
      </x:c>
      <x:c r="L4359" s="53">
        <x:f t="shared" si="809"/>
        <x:v>23</x:v>
      </x:c>
      <x:c r="M4359" s="54">
        <x:f t="shared" si="810"/>
        <x:v>1683.4324081369891</x:v>
      </x:c>
      <x:c r="N4359" s="54">
        <x:f t="shared" si="811"/>
        <x:v>0.66905028342846462</x:v>
      </x:c>
      <x:c r="O4359" s="55">
        <x:f t="shared" si="812"/>
        <x:v>90822</x:v>
      </x:c>
      <x:c r="P4359" s="55">
        <x:f t="shared" si="813"/>
        <x:v>14520</x:v>
      </x:c>
      <x:c r="Q4359" s="55">
        <x:f t="shared" si="814"/>
        <x:v>41726.257085711615</x:v>
      </x:c>
      <x:c r="R4359" s="55">
        <x:f t="shared" si="815"/>
        <x:v>14575.742914288385</x:v>
      </x:c>
      <x:c r="S4359" s="1" t="str">
        <x:f t="shared" si="816"/>
        <x:v>YES</x:v>
      </x:c>
      <x:c r="T4359" s="1">
        <x:f t="shared" si="817"/>
        <x:v>14575.742914288385</x:v>
      </x:c>
    </x:row>
    <x:row r="4360">
      <x:c r="A4360" s="1"/>
      <x:c r="B4360" s="1"/>
      <x:c r="C4360" s="1"/>
      <x:c r="D4360" s="1"/>
      <x:c r="E4360" s="1"/>
      <x:c r="F4360" s="1"/>
      <x:c r="G4360" s="1"/>
      <x:c r="H4360" s="1"/>
      <x:c r="I4360" s="53">
        <x:f t="shared" si="806"/>
        <x:v>6</x:v>
      </x:c>
      <x:c r="J4360" s="53">
        <x:f t="shared" si="807"/>
        <x:v>13</x:v>
      </x:c>
      <x:c r="K4360" s="53">
        <x:f t="shared" si="808"/>
        <x:v>5</x:v>
      </x:c>
      <x:c r="L4360" s="53">
        <x:f t="shared" si="809"/>
        <x:v>24</x:v>
      </x:c>
      <x:c r="M4360" s="54">
        <x:f t="shared" si="810"/>
        <x:v>1733.6807320581927</x:v>
      </x:c>
      <x:c r="N4360" s="54">
        <x:f t="shared" si="811"/>
        <x:v>0.70394495281818936</x:v>
      </x:c>
      <x:c r="O4360" s="55">
        <x:f t="shared" si="812"/>
        <x:v>93522</x:v>
      </x:c>
      <x:c r="P4360" s="55">
        <x:f t="shared" si="813"/>
        <x:v>15400</x:v>
      </x:c>
      <x:c r="Q4360" s="55">
        <x:f t="shared" si="814"/>
        <x:v>42598.623820454734</x:v>
      </x:c>
      <x:c r="R4360" s="55">
        <x:f t="shared" si="815"/>
        <x:v>15523.376179545266</x:v>
      </x:c>
      <x:c r="S4360" s="1" t="str">
        <x:f t="shared" si="816"/>
        <x:v>YES</x:v>
      </x:c>
      <x:c r="T4360" s="1">
        <x:f t="shared" si="817"/>
        <x:v>15523.376179545266</x:v>
      </x:c>
    </x:row>
    <x:row r="4361">
      <x:c r="A4361" s="1"/>
      <x:c r="B4361" s="1"/>
      <x:c r="C4361" s="1"/>
      <x:c r="D4361" s="1"/>
      <x:c r="E4361" s="1"/>
      <x:c r="F4361" s="1"/>
      <x:c r="G4361" s="1"/>
      <x:c r="H4361" s="1"/>
      <x:c r="I4361" s="53">
        <x:f t="shared" si="806"/>
        <x:v>6</x:v>
      </x:c>
      <x:c r="J4361" s="53">
        <x:f t="shared" si="807"/>
        <x:v>13</x:v>
      </x:c>
      <x:c r="K4361" s="53">
        <x:f t="shared" si="808"/>
        <x:v>6</x:v>
      </x:c>
      <x:c r="L4361" s="53">
        <x:f t="shared" si="809"/>
        <x:v>25</x:v>
      </x:c>
      <x:c r="M4361" s="54">
        <x:f t="shared" si="810"/>
        <x:v>1785.1557062398256</x:v>
      </x:c>
      <x:c r="N4361" s="54">
        <x:f t="shared" si="811"/>
        <x:v>0.73969146266654551</x:v>
      </x:c>
      <x:c r="O4361" s="55">
        <x:f t="shared" si="812"/>
        <x:v>96222</x:v>
      </x:c>
      <x:c r="P4361" s="55">
        <x:f t="shared" si="813"/>
        <x:v>16280</x:v>
      </x:c>
      <x:c r="Q4361" s="55">
        <x:f t="shared" si="814"/>
        <x:v>43492.286566663635</x:v>
      </x:c>
      <x:c r="R4361" s="55">
        <x:f t="shared" si="815"/>
        <x:v>16449.713433336365</x:v>
      </x:c>
      <x:c r="S4361" s="1" t="str">
        <x:f t="shared" si="816"/>
        <x:v>YES</x:v>
      </x:c>
      <x:c r="T4361" s="1">
        <x:f t="shared" si="817"/>
        <x:v>16449.713433336365</x:v>
      </x:c>
    </x:row>
    <x:row r="4362">
      <x:c r="A4362" s="1"/>
      <x:c r="B4362" s="1"/>
      <x:c r="C4362" s="1"/>
      <x:c r="D4362" s="1"/>
      <x:c r="E4362" s="1"/>
      <x:c r="F4362" s="1"/>
      <x:c r="G4362" s="1"/>
      <x:c r="H4362" s="1"/>
      <x:c r="I4362" s="53">
        <x:f t="shared" si="806"/>
        <x:v>6</x:v>
      </x:c>
      <x:c r="J4362" s="53">
        <x:f t="shared" si="807"/>
        <x:v>13</x:v>
      </x:c>
      <x:c r="K4362" s="53">
        <x:f t="shared" si="808"/>
        <x:v>7</x:v>
      </x:c>
      <x:c r="L4362" s="53">
        <x:f t="shared" si="809"/>
        <x:v>26</x:v>
      </x:c>
      <x:c r="M4362" s="54">
        <x:f t="shared" si="810"/>
        <x:v>1837.880145637786</x:v>
      </x:c>
      <x:c r="N4362" s="54">
        <x:f t="shared" si="811"/>
        <x:v>0.77630565669290696</x:v>
      </x:c>
      <x:c r="O4362" s="55">
        <x:f t="shared" si="812"/>
        <x:v>98922</x:v>
      </x:c>
      <x:c r="P4362" s="55">
        <x:f t="shared" si="813"/>
        <x:v>17160</x:v>
      </x:c>
      <x:c r="Q4362" s="55">
        <x:f t="shared" si="814"/>
        <x:v>44407.641417322673</x:v>
      </x:c>
      <x:c r="R4362" s="55">
        <x:f t="shared" si="815"/>
        <x:v>17354.358582677327</x:v>
      </x:c>
      <x:c r="S4362" s="1" t="str">
        <x:f t="shared" si="816"/>
        <x:v>YES</x:v>
      </x:c>
      <x:c r="T4362" s="1">
        <x:f t="shared" si="817"/>
        <x:v>17354.358582677327</x:v>
      </x:c>
    </x:row>
    <x:row r="4363">
      <x:c r="A4363" s="1"/>
      <x:c r="B4363" s="1"/>
      <x:c r="C4363" s="1"/>
      <x:c r="D4363" s="1"/>
      <x:c r="E4363" s="1"/>
      <x:c r="F4363" s="1"/>
      <x:c r="G4363" s="1"/>
      <x:c r="H4363" s="1"/>
      <x:c r="I4363" s="53">
        <x:f t="shared" si="806"/>
        <x:v>6</x:v>
      </x:c>
      <x:c r="J4363" s="53">
        <x:f t="shared" si="807"/>
        <x:v>13</x:v>
      </x:c>
      <x:c r="K4363" s="53">
        <x:f t="shared" si="808"/>
        <x:v>8</x:v>
      </x:c>
      <x:c r="L4363" s="53">
        <x:f t="shared" si="809"/>
        <x:v>27</x:v>
      </x:c>
      <x:c r="M4363" s="54">
        <x:f t="shared" si="810"/>
        <x:v>1891.8772439177662</x:v>
      </x:c>
      <x:c r="N4363" s="54">
        <x:f t="shared" si="811"/>
        <x:v>0.81380364160955987</x:v>
      </x:c>
      <x:c r="O4363" s="55">
        <x:f t="shared" si="812"/>
        <x:v>101622</x:v>
      </x:c>
      <x:c r="P4363" s="55">
        <x:f t="shared" si="813"/>
        <x:v>18040</x:v>
      </x:c>
      <x:c r="Q4363" s="55">
        <x:f t="shared" si="814"/>
        <x:v>45345.091040239</x:v>
      </x:c>
      <x:c r="R4363" s="55">
        <x:f t="shared" si="815"/>
        <x:v>18236.908959761</x:v>
      </x:c>
      <x:c r="S4363" s="1" t="str">
        <x:f t="shared" si="816"/>
        <x:v>YES</x:v>
      </x:c>
      <x:c r="T4363" s="1">
        <x:f t="shared" si="817"/>
        <x:v>18236.908959761</x:v>
      </x:c>
    </x:row>
    <x:row r="4364">
      <x:c r="A4364" s="1"/>
      <x:c r="B4364" s="1"/>
      <x:c r="C4364" s="1"/>
      <x:c r="D4364" s="1"/>
      <x:c r="E4364" s="1"/>
      <x:c r="F4364" s="1"/>
      <x:c r="G4364" s="1"/>
      <x:c r="H4364" s="1"/>
      <x:c r="I4364" s="53">
        <x:f t="shared" si="806"/>
        <x:v>6</x:v>
      </x:c>
      <x:c r="J4364" s="53">
        <x:f t="shared" si="807"/>
        <x:v>13</x:v>
      </x:c>
      <x:c r="K4364" s="53">
        <x:f t="shared" si="808"/>
        <x:v>9</x:v>
      </x:c>
      <x:c r="L4364" s="53">
        <x:f t="shared" si="809"/>
        <x:v>28</x:v>
      </x:c>
      <x:c r="M4364" s="54">
        <x:f t="shared" si="810"/>
        <x:v>1947.1705793581607</x:v>
      </x:c>
      <x:c r="N4364" s="54">
        <x:f t="shared" si="811"/>
        <x:v>0.85220179122094497</x:v>
      </x:c>
      <x:c r="O4364" s="55">
        <x:f t="shared" si="812"/>
        <x:v>104322</x:v>
      </x:c>
      <x:c r="P4364" s="55">
        <x:f t="shared" si="813"/>
        <x:v>18920</x:v>
      </x:c>
      <x:c r="Q4364" s="55">
        <x:f t="shared" si="814"/>
        <x:v>46305.044780523618</x:v>
      </x:c>
      <x:c r="R4364" s="55">
        <x:f t="shared" si="815"/>
        <x:v>19096.955219476382</x:v>
      </x:c>
      <x:c r="S4364" s="1" t="str">
        <x:f t="shared" si="816"/>
        <x:v>YES</x:v>
      </x:c>
      <x:c r="T4364" s="1">
        <x:f t="shared" si="817"/>
        <x:v>19096.955219476382</x:v>
      </x:c>
    </x:row>
    <x:row r="4365">
      <x:c r="A4365" s="1"/>
      <x:c r="B4365" s="1"/>
      <x:c r="C4365" s="1"/>
      <x:c r="D4365" s="1"/>
      <x:c r="E4365" s="1"/>
      <x:c r="F4365" s="1"/>
      <x:c r="G4365" s="1"/>
      <x:c r="H4365" s="1"/>
      <x:c r="I4365" s="53">
        <x:f t="shared" si="806"/>
        <x:v>6</x:v>
      </x:c>
      <x:c r="J4365" s="53">
        <x:f t="shared" si="807"/>
        <x:v>13</x:v>
      </x:c>
      <x:c r="K4365" s="53">
        <x:f t="shared" si="808"/>
        <x:v>10</x:v>
      </x:c>
      <x:c r="L4365" s="53">
        <x:f t="shared" si="809"/>
        <x:v>29</x:v>
      </x:c>
      <x:c r="M4365" s="54">
        <x:f t="shared" si="810"/>
        <x:v>2003.7841208413736</x:v>
      </x:c>
      <x:c r="N4365" s="54">
        <x:f t="shared" si="811"/>
        <x:v>0.89151675058428725</x:v>
      </x:c>
      <x:c r="O4365" s="55">
        <x:f t="shared" si="812"/>
        <x:v>107022</x:v>
      </x:c>
      <x:c r="P4365" s="55">
        <x:f t="shared" si="813"/>
        <x:v>19800</x:v>
      </x:c>
      <x:c r="Q4365" s="55">
        <x:f t="shared" si="814"/>
        <x:v>47287.91876460718</x:v>
      </x:c>
      <x:c r="R4365" s="55">
        <x:f t="shared" si="815"/>
        <x:v>19934.08123539282</x:v>
      </x:c>
      <x:c r="S4365" s="1" t="str">
        <x:f t="shared" si="816"/>
        <x:v>YES</x:v>
      </x:c>
      <x:c r="T4365" s="1">
        <x:f t="shared" si="817"/>
        <x:v>19934.08123539282</x:v>
      </x:c>
    </x:row>
    <x:row r="4366">
      <x:c r="A4366" s="1"/>
      <x:c r="B4366" s="1"/>
      <x:c r="C4366" s="1"/>
      <x:c r="D4366" s="1"/>
      <x:c r="E4366" s="1"/>
      <x:c r="F4366" s="1"/>
      <x:c r="G4366" s="1"/>
      <x:c r="H4366" s="1"/>
      <x:c r="I4366" s="53">
        <x:f t="shared" si="806"/>
        <x:v>6</x:v>
      </x:c>
      <x:c r="J4366" s="53">
        <x:f t="shared" si="807"/>
        <x:v>13</x:v>
      </x:c>
      <x:c r="K4366" s="53">
        <x:f t="shared" si="808"/>
        <x:v>11</x:v>
      </x:c>
      <x:c r="L4366" s="53">
        <x:f t="shared" si="809"/>
        <x:v>30</x:v>
      </x:c>
      <x:c r="M4366" s="54">
        <x:f t="shared" si="810"/>
        <x:v>2061.7422339348127</x:v>
      </x:c>
      <x:c r="N4366" s="54">
        <x:f t="shared" si="811"/>
        <x:v>0.93176544023250885</x:v>
      </x:c>
      <x:c r="O4366" s="55">
        <x:f t="shared" si="812"/>
        <x:v>109722</x:v>
      </x:c>
      <x:c r="P4366" s="55">
        <x:f t="shared" si="813"/>
        <x:v>20680</x:v>
      </x:c>
      <x:c r="Q4366" s="55">
        <x:f t="shared" si="814"/>
        <x:v>48294.136005812717</x:v>
      </x:c>
      <x:c r="R4366" s="55">
        <x:f t="shared" si="815"/>
        <x:v>20747.863994187283</x:v>
      </x:c>
      <x:c r="S4366" s="1" t="str">
        <x:f t="shared" si="816"/>
        <x:v>YES</x:v>
      </x:c>
      <x:c r="T4366" s="1">
        <x:f t="shared" si="817"/>
        <x:v>20747.863994187283</x:v>
      </x:c>
    </x:row>
    <x:row r="4367">
      <x:c r="A4367" s="1"/>
      <x:c r="B4367" s="1"/>
      <x:c r="C4367" s="1"/>
      <x:c r="D4367" s="1"/>
      <x:c r="E4367" s="1"/>
      <x:c r="F4367" s="1"/>
      <x:c r="G4367" s="1"/>
      <x:c r="H4367" s="1"/>
      <x:c r="I4367" s="53">
        <x:f t="shared" si="806"/>
        <x:v>6</x:v>
      </x:c>
      <x:c r="J4367" s="53">
        <x:f t="shared" si="807"/>
        <x:v>13</x:v>
      </x:c>
      <x:c r="K4367" s="53">
        <x:f t="shared" si="808"/>
        <x:v>12</x:v>
      </x:c>
      <x:c r="L4367" s="53">
        <x:f t="shared" si="809"/>
        <x:v>31</x:v>
      </x:c>
      <x:c r="M4367" s="54">
        <x:f t="shared" si="810"/>
        <x:v>2121.0696870628772</x:v>
      </x:c>
      <x:c r="N4367" s="54">
        <x:f t="shared" si="811"/>
        <x:v>0.97296506046033138</x:v>
      </x:c>
      <x:c r="O4367" s="55">
        <x:f t="shared" si="812"/>
        <x:v>112422</x:v>
      </x:c>
      <x:c r="P4367" s="55">
        <x:f t="shared" si="813"/>
        <x:v>21560</x:v>
      </x:c>
      <x:c r="Q4367" s="55">
        <x:f t="shared" si="814"/>
        <x:v>49324.126511508279</x:v>
      </x:c>
      <x:c r="R4367" s="55">
        <x:f t="shared" si="815"/>
        <x:v>21537.873488491721</x:v>
      </x:c>
      <x:c r="S4367" s="1" t="str">
        <x:f t="shared" si="816"/>
        <x:v>YES</x:v>
      </x:c>
      <x:c r="T4367" s="1">
        <x:f t="shared" si="817"/>
        <x:v>21537.873488491721</x:v>
      </x:c>
    </x:row>
    <x:row r="4368">
      <x:c r="A4368" s="1"/>
      <x:c r="B4368" s="1"/>
      <x:c r="C4368" s="1"/>
      <x:c r="D4368" s="1"/>
      <x:c r="E4368" s="1"/>
      <x:c r="F4368" s="1"/>
      <x:c r="G4368" s="1"/>
      <x:c r="H4368" s="1"/>
      <x:c r="I4368" s="53">
        <x:f t="shared" si="806"/>
        <x:v>6</x:v>
      </x:c>
      <x:c r="J4368" s="53">
        <x:f t="shared" si="807"/>
        <x:v>13</x:v>
      </x:c>
      <x:c r="K4368" s="53">
        <x:f t="shared" si="808"/>
        <x:v>13</x:v>
      </x:c>
      <x:c r="L4368" s="53">
        <x:f t="shared" si="809"/>
        <x:v>32</x:v>
      </x:c>
      <x:c r="M4368" s="54">
        <x:f t="shared" si="810"/>
        <x:v>2181.7916577712613</x:v>
      </x:c>
      <x:c r="N4368" s="54">
        <x:f t="shared" si="811"/>
        <x:v>1.0151330956744871</x:v>
      </x:c>
      <x:c r="O4368" s="55">
        <x:f t="shared" si="812"/>
        <x:v>115122</x:v>
      </x:c>
      <x:c r="P4368" s="55">
        <x:f t="shared" si="813"/>
        <x:v>22440</x:v>
      </x:c>
      <x:c r="Q4368" s="55">
        <x:f t="shared" si="814"/>
        <x:v>50378.327391862171</x:v>
      </x:c>
      <x:c r="R4368" s="55">
        <x:f t="shared" si="815"/>
        <x:v>22303.672608137829</x:v>
      </x:c>
      <x:c r="S4368" s="1" t="str">
        <x:f t="shared" si="816"/>
        <x:v>YES</x:v>
      </x:c>
      <x:c r="T4368" s="1">
        <x:f t="shared" si="817"/>
        <x:v>22303.672608137829</x:v>
      </x:c>
    </x:row>
    <x:row r="4369">
      <x:c r="A4369" s="1"/>
      <x:c r="B4369" s="1"/>
      <x:c r="C4369" s="1"/>
      <x:c r="D4369" s="1"/>
      <x:c r="E4369" s="1"/>
      <x:c r="F4369" s="1"/>
      <x:c r="G4369" s="1"/>
      <x:c r="H4369" s="1"/>
      <x:c r="I4369" s="53">
        <x:f t="shared" si="806"/>
        <x:v>6</x:v>
      </x:c>
      <x:c r="J4369" s="53">
        <x:f t="shared" si="807"/>
        <x:v>13</x:v>
      </x:c>
      <x:c r="K4369" s="53">
        <x:f t="shared" si="808"/>
        <x:v>14</x:v>
      </x:c>
      <x:c r="L4369" s="53">
        <x:f t="shared" si="809"/>
        <x:v>33</x:v>
      </x:c>
      <x:c r="M4369" s="54">
        <x:f t="shared" si="810"/>
        <x:v>2243.9337390849223</x:v>
      </x:c>
      <x:c r="N4369" s="54">
        <x:f t="shared" si="811"/>
        <x:v>1.0582873188089739</x:v>
      </x:c>
      <x:c r="O4369" s="55">
        <x:f t="shared" si="812"/>
        <x:v>117822</x:v>
      </x:c>
      <x:c r="P4369" s="55">
        <x:f t="shared" si="813"/>
        <x:v>23320</x:v>
      </x:c>
      <x:c r="Q4369" s="55">
        <x:f t="shared" si="814"/>
        <x:v>51457.182970224341</x:v>
      </x:c>
      <x:c r="R4369" s="55">
        <x:f t="shared" si="815"/>
        <x:v>23044.817029775659</x:v>
      </x:c>
      <x:c r="S4369" s="1" t="str">
        <x:f t="shared" si="816"/>
        <x:v>YES</x:v>
      </x:c>
      <x:c r="T4369" s="1">
        <x:f t="shared" si="817"/>
        <x:v>23044.817029775659</x:v>
      </x:c>
    </x:row>
    <x:row r="4370">
      <x:c r="A4370" s="1"/>
      <x:c r="B4370" s="1"/>
      <x:c r="C4370" s="1"/>
      <x:c r="D4370" s="1"/>
      <x:c r="E4370" s="1"/>
      <x:c r="F4370" s="1"/>
      <x:c r="G4370" s="1"/>
      <x:c r="H4370" s="1"/>
      <x:c r="I4370" s="53">
        <x:f t="shared" si="806"/>
        <x:v>6</x:v>
      </x:c>
      <x:c r="J4370" s="53">
        <x:f t="shared" si="807"/>
        <x:v>13</x:v>
      </x:c>
      <x:c r="K4370" s="53">
        <x:f t="shared" si="808"/>
        <x:v>15</x:v>
      </x:c>
      <x:c r="L4370" s="53">
        <x:f t="shared" si="809"/>
        <x:v>34</x:v>
      </x:c>
      <x:c r="M4370" s="54">
        <x:f t="shared" si="810"/>
        <x:v>2307.5219459610689</x:v>
      </x:c>
      <x:c r="N4370" s="54">
        <x:f t="shared" si="811"/>
        <x:v>1.1024457958062979</x:v>
      </x:c>
      <x:c r="O4370" s="55">
        <x:f t="shared" si="812"/>
        <x:v>120522</x:v>
      </x:c>
      <x:c r="P4370" s="55">
        <x:f t="shared" si="813"/>
        <x:v>24200</x:v>
      </x:c>
      <x:c r="Q4370" s="55">
        <x:f t="shared" si="814"/>
        <x:v>52561.144895157442</x:v>
      </x:c>
      <x:c r="R4370" s="55">
        <x:f t="shared" si="815"/>
        <x:v>23760.855104842558</x:v>
      </x:c>
      <x:c r="S4370" s="1" t="str">
        <x:f t="shared" si="816"/>
        <x:v>YES</x:v>
      </x:c>
      <x:c r="T4370" s="1">
        <x:f t="shared" si="817"/>
        <x:v>23760.855104842558</x:v>
      </x:c>
    </x:row>
    <x:row r="4371">
      <x:c r="A4371" s="1"/>
      <x:c r="B4371" s="1"/>
      <x:c r="C4371" s="1"/>
      <x:c r="D4371" s="1"/>
      <x:c r="E4371" s="1"/>
      <x:c r="F4371" s="1"/>
      <x:c r="G4371" s="1"/>
      <x:c r="H4371" s="1"/>
      <x:c r="I4371" s="53">
        <x:f t="shared" si="806"/>
        <x:v>6</x:v>
      </x:c>
      <x:c r="J4371" s="53">
        <x:f t="shared" si="807"/>
        <x:v>13</x:v>
      </x:c>
      <x:c r="K4371" s="53">
        <x:f t="shared" si="808"/>
        <x:v>16</x:v>
      </x:c>
      <x:c r="L4371" s="53">
        <x:f t="shared" si="809"/>
        <x:v>35</x:v>
      </x:c>
      <x:c r="M4371" s="54">
        <x:f t="shared" si="810"/>
        <x:v>2372.582721838558</x:v>
      </x:c>
      <x:c r="N4371" s="54">
        <x:f t="shared" si="811"/>
        <x:v>1.1476268901656652</x:v>
      </x:c>
      <x:c r="O4371" s="55">
        <x:f t="shared" si="812"/>
        <x:v>123222</x:v>
      </x:c>
      <x:c r="P4371" s="55">
        <x:f t="shared" si="813"/>
        <x:v>25080</x:v>
      </x:c>
      <x:c r="Q4371" s="55">
        <x:f t="shared" si="814"/>
        <x:v>53690.672254141631</x:v>
      </x:c>
      <x:c r="R4371" s="55">
        <x:f t="shared" si="815"/>
        <x:v>24451.327745858369</x:v>
      </x:c>
      <x:c r="S4371" s="1" t="str">
        <x:f t="shared" si="816"/>
        <x:v>YES</x:v>
      </x:c>
      <x:c r="T4371" s="1">
        <x:f t="shared" si="817"/>
        <x:v>24451.327745858369</x:v>
      </x:c>
    </x:row>
    <x:row r="4372">
      <x:c r="A4372" s="1"/>
      <x:c r="B4372" s="1"/>
      <x:c r="C4372" s="1"/>
      <x:c r="D4372" s="1"/>
      <x:c r="E4372" s="1"/>
      <x:c r="F4372" s="1"/>
      <x:c r="G4372" s="1"/>
      <x:c r="H4372" s="1"/>
      <x:c r="I4372" s="53">
        <x:f t="shared" si="806"/>
        <x:v>6</x:v>
      </x:c>
      <x:c r="J4372" s="53">
        <x:f t="shared" si="807"/>
        <x:v>13</x:v>
      </x:c>
      <x:c r="K4372" s="53">
        <x:f t="shared" si="808"/>
        <x:v>17</x:v>
      </x:c>
      <x:c r="L4372" s="53">
        <x:f t="shared" si="809"/>
        <x:v>36</x:v>
      </x:c>
      <x:c r="M4372" s="54">
        <x:f t="shared" si="810"/>
        <x:v>2439.1429452850984</x:v>
      </x:c>
      <x:c r="N4372" s="54">
        <x:f t="shared" si="811"/>
        <x:v>1.1938492675590962</x:v>
      </x:c>
      <x:c r="O4372" s="55">
        <x:f t="shared" si="812"/>
        <x:v>125922</x:v>
      </x:c>
      <x:c r="P4372" s="55">
        <x:f t="shared" si="813"/>
        <x:v>25960</x:v>
      </x:c>
      <x:c r="Q4372" s="55">
        <x:f t="shared" si="814"/>
        <x:v>54846.231688977408</x:v>
      </x:c>
      <x:c r="R4372" s="55">
        <x:f t="shared" si="815"/>
        <x:v>25115.768311022592</x:v>
      </x:c>
      <x:c r="S4372" s="1" t="str">
        <x:f t="shared" si="816"/>
        <x:v>YES</x:v>
      </x:c>
      <x:c r="T4372" s="1">
        <x:f t="shared" si="817"/>
        <x:v>25115.768311022592</x:v>
      </x:c>
    </x:row>
    <x:row r="4373">
      <x:c r="A4373" s="1"/>
      <x:c r="B4373" s="1"/>
      <x:c r="C4373" s="1"/>
      <x:c r="D4373" s="1"/>
      <x:c r="E4373" s="1"/>
      <x:c r="F4373" s="1"/>
      <x:c r="G4373" s="1"/>
      <x:c r="H4373" s="1"/>
      <x:c r="I4373" s="53">
        <x:f t="shared" si="806"/>
        <x:v>6</x:v>
      </x:c>
      <x:c r="J4373" s="53">
        <x:f t="shared" si="807"/>
        <x:v>13</x:v>
      </x:c>
      <x:c r="K4373" s="53">
        <x:f t="shared" si="808"/>
        <x:v>18</x:v>
      </x:c>
      <x:c r="L4373" s="53">
        <x:f t="shared" si="809"/>
        <x:v>37</x:v>
      </x:c>
      <x:c r="M4373" s="54">
        <x:f t="shared" si="810"/>
        <x:v>2507.2299367436858</x:v>
      </x:c>
      <x:c r="N4373" s="54">
        <x:f t="shared" si="811"/>
        <x:v>1.2411319005164485</x:v>
      </x:c>
      <x:c r="O4373" s="55">
        <x:f t="shared" si="812"/>
        <x:v>128622</x:v>
      </x:c>
      <x:c r="P4373" s="55">
        <x:f t="shared" si="813"/>
        <x:v>26840</x:v>
      </x:c>
      <x:c r="Q4373" s="55">
        <x:f t="shared" si="814"/>
        <x:v>56028.297512911216</x:v>
      </x:c>
      <x:c r="R4373" s="55">
        <x:f t="shared" si="815"/>
        <x:v>25753.702487088784</x:v>
      </x:c>
      <x:c r="S4373" s="1" t="str">
        <x:f t="shared" si="816"/>
        <x:v>YES</x:v>
      </x:c>
      <x:c r="T4373" s="1">
        <x:f t="shared" si="817"/>
        <x:v>25753.702487088784</x:v>
      </x:c>
    </x:row>
    <x:row r="4374">
      <x:c r="A4374" s="1"/>
      <x:c r="B4374" s="1"/>
      <x:c r="C4374" s="1"/>
      <x:c r="D4374" s="1"/>
      <x:c r="E4374" s="1"/>
      <x:c r="F4374" s="1"/>
      <x:c r="G4374" s="1"/>
      <x:c r="H4374" s="1"/>
      <x:c r="I4374" s="53">
        <x:f t="shared" si="806"/>
        <x:v>6</x:v>
      </x:c>
      <x:c r="J4374" s="53">
        <x:f t="shared" si="807"/>
        <x:v>13</x:v>
      </x:c>
      <x:c r="K4374" s="53">
        <x:f t="shared" si="808"/>
        <x:v>19</x:v>
      </x:c>
      <x:c r="L4374" s="53">
        <x:f t="shared" si="809"/>
        <x:v>38</x:v>
      </x:c>
      <x:c r="M4374" s="54">
        <x:f t="shared" si="810"/>
        <x:v>2576.8714653797074</x:v>
      </x:c>
      <x:c r="N4374" s="54">
        <x:f t="shared" si="811"/>
        <x:v>1.2894940731803524</x:v>
      </x:c>
      <x:c r="O4374" s="55">
        <x:f t="shared" si="812"/>
        <x:v>131322</x:v>
      </x:c>
      <x:c r="P4374" s="55">
        <x:f t="shared" si="813"/>
        <x:v>27720</x:v>
      </x:c>
      <x:c r="Q4374" s="55">
        <x:f t="shared" si="814"/>
        <x:v>57237.351829508807</x:v>
      </x:c>
      <x:c r="R4374" s="55">
        <x:f t="shared" si="815"/>
        <x:v>26364.648170491193</x:v>
      </x:c>
      <x:c r="S4374" s="1" t="str">
        <x:f t="shared" si="816"/>
        <x:v>YES</x:v>
      </x:c>
      <x:c r="T4374" s="1">
        <x:f t="shared" si="817"/>
        <x:v>26364.648170491193</x:v>
      </x:c>
    </x:row>
    <x:row r="4375">
      <x:c r="A4375" s="1"/>
      <x:c r="B4375" s="1"/>
      <x:c r="C4375" s="1"/>
      <x:c r="D4375" s="1"/>
      <x:c r="E4375" s="1"/>
      <x:c r="F4375" s="1"/>
      <x:c r="G4375" s="1"/>
      <x:c r="H4375" s="1"/>
      <x:c r="I4375" s="53">
        <x:f t="shared" si="806"/>
        <x:v>6</x:v>
      </x:c>
      <x:c r="J4375" s="53">
        <x:f t="shared" si="807"/>
        <x:v>13</x:v>
      </x:c>
      <x:c r="K4375" s="53">
        <x:f t="shared" si="808"/>
        <x:v>20</x:v>
      </x:c>
      <x:c r="L4375" s="53">
        <x:f t="shared" si="809"/>
        <x:v>39</x:v>
      </x:c>
      <x:c r="M4375" s="54">
        <x:f t="shared" si="810"/>
        <x:v>2648.0957560301845</x:v>
      </x:c>
      <x:c r="N4375" s="54">
        <x:f t="shared" si="811"/>
        <x:v>1.3389553861320727</x:v>
      </x:c>
      <x:c r="O4375" s="55">
        <x:f t="shared" si="812"/>
        <x:v>134022</x:v>
      </x:c>
      <x:c r="P4375" s="55">
        <x:f t="shared" si="813"/>
        <x:v>28600</x:v>
      </x:c>
      <x:c r="Q4375" s="55">
        <x:f t="shared" si="814"/>
        <x:v>58473.884653301815</x:v>
      </x:c>
      <x:c r="R4375" s="55">
        <x:f t="shared" si="815"/>
        <x:v>26948.115346698185</x:v>
      </x:c>
      <x:c r="S4375" s="1" t="str">
        <x:f t="shared" si="816"/>
        <x:v>YES</x:v>
      </x:c>
      <x:c r="T4375" s="1">
        <x:f t="shared" si="817"/>
        <x:v>26948.115346698185</x:v>
      </x:c>
    </x:row>
    <x:row r="4376">
      <x:c r="A4376" s="1"/>
      <x:c r="B4376" s="1"/>
      <x:c r="C4376" s="1"/>
      <x:c r="D4376" s="1"/>
      <x:c r="E4376" s="1"/>
      <x:c r="F4376" s="1"/>
      <x:c r="G4376" s="1"/>
      <x:c r="H4376" s="1"/>
      <x:c r="I4376" s="53">
        <x:f t="shared" si="806"/>
        <x:v>6</x:v>
      </x:c>
      <x:c r="J4376" s="53">
        <x:f t="shared" si="807"/>
        <x:v>13</x:v>
      </x:c>
      <x:c r="K4376" s="53">
        <x:f t="shared" si="808"/>
        <x:v>21</x:v>
      </x:c>
      <x:c r="L4376" s="53">
        <x:f t="shared" si="809"/>
        <x:v>40</x:v>
      </x:c>
      <x:c r="M4376" s="54">
        <x:f t="shared" si="810"/>
        <x:v>2720.9314962566282</x:v>
      </x:c>
      <x:c r="N4376" s="54">
        <x:f t="shared" si="811"/>
        <x:v>1.3895357612893251</x:v>
      </x:c>
      <x:c r="O4376" s="55">
        <x:f t="shared" si="812"/>
        <x:v>136722</x:v>
      </x:c>
      <x:c r="P4376" s="55">
        <x:f t="shared" si="813"/>
        <x:v>29480</x:v>
      </x:c>
      <x:c r="Q4376" s="55">
        <x:f t="shared" si="814"/>
        <x:v>59738.394032233125</x:v>
      </x:c>
      <x:c r="R4376" s="55">
        <x:f t="shared" si="815"/>
        <x:v>27503.605967766875</x:v>
      </x:c>
      <x:c r="S4376" s="1" t="str">
        <x:f t="shared" si="816"/>
        <x:v>YES</x:v>
      </x:c>
      <x:c r="T4376" s="1">
        <x:f t="shared" si="817"/>
        <x:v>27503.605967766875</x:v>
      </x:c>
    </x:row>
    <x:row r="4377">
      <x:c r="A4377" s="1"/>
      <x:c r="B4377" s="1"/>
      <x:c r="C4377" s="1"/>
      <x:c r="D4377" s="1"/>
      <x:c r="E4377" s="1"/>
      <x:c r="F4377" s="1"/>
      <x:c r="G4377" s="1"/>
      <x:c r="H4377" s="1"/>
      <x:c r="I4377" s="53">
        <x:f t="shared" si="806"/>
        <x:v>6</x:v>
      </x:c>
      <x:c r="J4377" s="53">
        <x:f t="shared" si="807"/>
        <x:v>13</x:v>
      </x:c>
      <x:c r="K4377" s="53">
        <x:f t="shared" si="808"/>
        <x:v>22</x:v>
      </x:c>
      <x:c r="L4377" s="53">
        <x:f t="shared" si="809"/>
        <x:v>41</x:v>
      </x:c>
      <x:c r="M4377" s="54">
        <x:f t="shared" si="810"/>
        <x:v>2795.4078435030242</x:v>
      </x:c>
      <x:c r="N4377" s="54">
        <x:f t="shared" si="811"/>
        <x:v>1.4412554468771002</x:v>
      </x:c>
      <x:c r="O4377" s="55">
        <x:f t="shared" si="812"/>
        <x:v>139422</x:v>
      </x:c>
      <x:c r="P4377" s="55">
        <x:f t="shared" si="813"/>
        <x:v>30360</x:v>
      </x:c>
      <x:c r="Q4377" s="55">
        <x:f t="shared" si="814"/>
        <x:v>61031.386171927501</x:v>
      </x:c>
      <x:c r="R4377" s="55">
        <x:f t="shared" si="815"/>
        <x:v>28030.613828072499</x:v>
      </x:c>
      <x:c r="S4377" s="1" t="str">
        <x:f t="shared" si="816"/>
        <x:v>YES</x:v>
      </x:c>
      <x:c r="T4377" s="1">
        <x:f t="shared" si="817"/>
        <x:v>28030.613828072499</x:v>
      </x:c>
    </x:row>
    <x:row r="4378">
      <x:c r="A4378" s="1"/>
      <x:c r="B4378" s="1"/>
      <x:c r="C4378" s="1"/>
      <x:c r="D4378" s="1"/>
      <x:c r="E4378" s="1"/>
      <x:c r="F4378" s="1"/>
      <x:c r="G4378" s="1"/>
      <x:c r="H4378" s="1"/>
      <x:c r="I4378" s="53">
        <x:f t="shared" si="806"/>
        <x:v>6</x:v>
      </x:c>
      <x:c r="J4378" s="53">
        <x:f t="shared" si="807"/>
        <x:v>13</x:v>
      </x:c>
      <x:c r="K4378" s="53">
        <x:f t="shared" si="808"/>
        <x:v>23</x:v>
      </x:c>
      <x:c r="L4378" s="53">
        <x:f t="shared" si="809"/>
        <x:v>42</x:v>
      </x:c>
      <x:c r="M4378" s="54">
        <x:f t="shared" si="810"/>
        <x:v>2871.5544323604609</x:v>
      </x:c>
      <x:c r="N4378" s="54">
        <x:f t="shared" si="811"/>
        <x:v>1.4941350224725423</x:v>
      </x:c>
      <x:c r="O4378" s="55">
        <x:f t="shared" si="812"/>
        <x:v>142122</x:v>
      </x:c>
      <x:c r="P4378" s="55">
        <x:f t="shared" si="813"/>
        <x:v>31240</x:v>
      </x:c>
      <x:c r="Q4378" s="55">
        <x:f t="shared" si="814"/>
        <x:v>62353.375561813555</x:v>
      </x:c>
      <x:c r="R4378" s="55">
        <x:f t="shared" si="815"/>
        <x:v>28528.624438186445</x:v>
      </x:c>
      <x:c r="S4378" s="1" t="str">
        <x:f t="shared" si="816"/>
        <x:v>YES</x:v>
      </x:c>
      <x:c r="T4378" s="1">
        <x:f t="shared" si="817"/>
        <x:v>28528.624438186445</x:v>
      </x:c>
    </x:row>
    <x:row r="4379">
      <x:c r="A4379" s="1"/>
      <x:c r="B4379" s="1"/>
      <x:c r="C4379" s="1"/>
      <x:c r="D4379" s="1"/>
      <x:c r="E4379" s="1"/>
      <x:c r="F4379" s="1"/>
      <x:c r="G4379" s="1"/>
      <x:c r="H4379" s="1"/>
      <x:c r="I4379" s="53">
        <x:f t="shared" si="806"/>
        <x:v>6</x:v>
      </x:c>
      <x:c r="J4379" s="53">
        <x:f t="shared" si="807"/>
        <x:v>13</x:v>
      </x:c>
      <x:c r="K4379" s="53">
        <x:f t="shared" si="808"/>
        <x:v>24</x:v>
      </x:c>
      <x:c r="L4379" s="53">
        <x:f t="shared" si="809"/>
        <x:v>43</x:v>
      </x:c>
      <x:c r="M4379" s="54">
        <x:f t="shared" si="810"/>
        <x:v>2949.401381939957</x:v>
      </x:c>
      <x:c r="N4379" s="54">
        <x:f t="shared" si="811"/>
        <x:v>1.5481954041249701</x:v>
      </x:c>
      <x:c r="O4379" s="55">
        <x:f t="shared" si="812"/>
        <x:v>144822</x:v>
      </x:c>
      <x:c r="P4379" s="55">
        <x:f t="shared" si="813"/>
        <x:v>32120</x:v>
      </x:c>
      <x:c r="Q4379" s="55">
        <x:f t="shared" si="814"/>
        <x:v>63704.885103124252</x:v>
      </x:c>
      <x:c r="R4379" s="55">
        <x:f t="shared" si="815"/>
        <x:v>28997.114896875748</x:v>
      </x:c>
      <x:c r="S4379" s="1" t="str">
        <x:f t="shared" si="816"/>
        <x:v>YES</x:v>
      </x:c>
      <x:c r="T4379" s="1">
        <x:f t="shared" si="817"/>
        <x:v>28997.114896875748</x:v>
      </x:c>
    </x:row>
    <x:row r="4380">
      <x:c r="A4380" s="1"/>
      <x:c r="B4380" s="1"/>
      <x:c r="C4380" s="1"/>
      <x:c r="D4380" s="1"/>
      <x:c r="E4380" s="1"/>
      <x:c r="F4380" s="1"/>
      <x:c r="G4380" s="1"/>
      <x:c r="H4380" s="1"/>
      <x:c r="I4380" s="53">
        <x:f t="shared" si="806"/>
        <x:v>6</x:v>
      </x:c>
      <x:c r="J4380" s="53">
        <x:f t="shared" si="807"/>
        <x:v>13</x:v>
      </x:c>
      <x:c r="K4380" s="53">
        <x:f t="shared" si="808"/>
        <x:v>25</x:v>
      </x:c>
      <x:c r="L4380" s="53">
        <x:f t="shared" si="809"/>
        <x:v>44</x:v>
      </x:c>
      <x:c r="M4380" s="54">
        <x:f t="shared" si="810"/>
        <x:v>3028.9793033550541</x:v>
      </x:c>
      <x:c r="N4380" s="54">
        <x:f t="shared" si="811"/>
        <x:v>1.6034578495521208</x:v>
      </x:c>
      <x:c r="O4380" s="55">
        <x:f t="shared" si="812"/>
        <x:v>147522</x:v>
      </x:c>
      <x:c r="P4380" s="55">
        <x:f t="shared" si="813"/>
        <x:v>33000</x:v>
      </x:c>
      <x:c r="Q4380" s="55">
        <x:f t="shared" si="814"/>
        <x:v>65086.446238803022</x:v>
      </x:c>
      <x:c r="R4380" s="55">
        <x:f t="shared" si="815"/>
        <x:v>29435.553761196978</x:v>
      </x:c>
      <x:c r="S4380" s="1" t="str">
        <x:f t="shared" si="816"/>
        <x:v>YES</x:v>
      </x:c>
      <x:c r="T4380" s="1">
        <x:f t="shared" si="817"/>
        <x:v>29435.553761196978</x:v>
      </x:c>
    </x:row>
    <x:row r="4381">
      <x:c r="A4381" s="1"/>
      <x:c r="B4381" s="1"/>
      <x:c r="C4381" s="1"/>
      <x:c r="D4381" s="1"/>
      <x:c r="E4381" s="1"/>
      <x:c r="F4381" s="1"/>
      <x:c r="G4381" s="1"/>
      <x:c r="H4381" s="1"/>
      <x:c r="I4381" s="53">
        <x:f t="shared" si="806"/>
        <x:v>6</x:v>
      </x:c>
      <x:c r="J4381" s="53">
        <x:f t="shared" si="807"/>
        <x:v>13</x:v>
      </x:c>
      <x:c r="K4381" s="53">
        <x:f t="shared" si="808"/>
        <x:v>26</x:v>
      </x:c>
      <x:c r="L4381" s="53">
        <x:f t="shared" si="809"/>
        <x:v>45</x:v>
      </x:c>
      <x:c r="M4381" s="54">
        <x:f t="shared" si="810"/>
        <x:v>3110.3193073157722</x:v>
      </x:c>
      <x:c r="N4381" s="54">
        <x:f t="shared" si="811"/>
        <x:v>1.6599439634137307</x:v>
      </x:c>
      <x:c r="O4381" s="55">
        <x:f t="shared" si="812"/>
        <x:v>150222</x:v>
      </x:c>
      <x:c r="P4381" s="55">
        <x:f t="shared" si="813"/>
        <x:v>33880</x:v>
      </x:c>
      <x:c r="Q4381" s="55">
        <x:f t="shared" si="814"/>
        <x:v>66498.599085343274</x:v>
      </x:c>
      <x:c r="R4381" s="55">
        <x:f t="shared" si="815"/>
        <x:v>29843.400914656726</x:v>
      </x:c>
      <x:c r="S4381" s="1" t="str">
        <x:f t="shared" si="816"/>
        <x:v>YES</x:v>
      </x:c>
      <x:c r="T4381" s="1">
        <x:f t="shared" si="817"/>
        <x:v>29843.400914656726</x:v>
      </x:c>
    </x:row>
    <x:row r="4382">
      <x:c r="A4382" s="1"/>
      <x:c r="B4382" s="1"/>
      <x:c r="C4382" s="1"/>
      <x:c r="D4382" s="1"/>
      <x:c r="E4382" s="1"/>
      <x:c r="F4382" s="1"/>
      <x:c r="G4382" s="1"/>
      <x:c r="H4382" s="1"/>
      <x:c r="I4382" s="53">
        <x:f t="shared" si="806"/>
        <x:v>6</x:v>
      </x:c>
      <x:c r="J4382" s="53">
        <x:f t="shared" si="807"/>
        <x:v>13</x:v>
      </x:c>
      <x:c r="K4382" s="53">
        <x:f t="shared" si="808"/>
        <x:v>27</x:v>
      </x:c>
      <x:c r="L4382" s="53">
        <x:f t="shared" si="809"/>
        <x:v>46</x:v>
      </x:c>
      <x:c r="M4382" s="54">
        <x:f t="shared" si="810"/>
        <x:v>3193.4530118355287</x:v>
      </x:c>
      <x:c r="N4382" s="54">
        <x:f t="shared" si="811"/>
        <x:v>1.7176757026635616</x:v>
      </x:c>
      <x:c r="O4382" s="55">
        <x:f t="shared" si="812"/>
        <x:v>152922</x:v>
      </x:c>
      <x:c r="P4382" s="55">
        <x:f t="shared" si="813"/>
        <x:v>34760</x:v>
      </x:c>
      <x:c r="Q4382" s="55">
        <x:f t="shared" si="814"/>
        <x:v>67941.892566589042</x:v>
      </x:c>
      <x:c r="R4382" s="55">
        <x:f t="shared" si="815"/>
        <x:v>30220.107433410958</x:v>
      </x:c>
      <x:c r="S4382" s="1" t="str">
        <x:f t="shared" si="816"/>
        <x:v>YES</x:v>
      </x:c>
      <x:c r="T4382" s="1">
        <x:f t="shared" si="817"/>
        <x:v>30220.107433410958</x:v>
      </x:c>
    </x:row>
    <x:row r="4383">
      <x:c r="A4383" s="1"/>
      <x:c r="B4383" s="1"/>
      <x:c r="C4383" s="1"/>
      <x:c r="D4383" s="1"/>
      <x:c r="E4383" s="1"/>
      <x:c r="F4383" s="1"/>
      <x:c r="G4383" s="1"/>
      <x:c r="H4383" s="1"/>
      <x:c r="I4383" s="53">
        <x:f t="shared" si="806"/>
        <x:v>6</x:v>
      </x:c>
      <x:c r="J4383" s="53">
        <x:f t="shared" si="807"/>
        <x:v>13</x:v>
      </x:c>
      <x:c r="K4383" s="53">
        <x:f t="shared" si="808"/>
        <x:v>28</x:v>
      </x:c>
      <x:c r="L4383" s="53">
        <x:f t="shared" si="809"/>
        <x:v>47</x:v>
      </x:c>
      <x:c r="M4383" s="54">
        <x:f t="shared" si="810"/>
        <x:v>3278.4125500526825</x:v>
      </x:c>
      <x:c r="N4383" s="54">
        <x:f t="shared" si="811"/>
        <x:v>1.7766753819810295</x:v>
      </x:c>
      <x:c r="O4383" s="55">
        <x:f t="shared" si="812"/>
        <x:v>155622</x:v>
      </x:c>
      <x:c r="P4383" s="55">
        <x:f t="shared" si="813"/>
        <x:v>35640</x:v>
      </x:c>
      <x:c r="Q4383" s="55">
        <x:f t="shared" si="814"/>
        <x:v>69416.884549525741</x:v>
      </x:c>
      <x:c r="R4383" s="55">
        <x:f t="shared" si="815"/>
        <x:v>30565.115450474259</x:v>
      </x:c>
      <x:c r="S4383" s="1" t="str">
        <x:f t="shared" si="816"/>
        <x:v>YES</x:v>
      </x:c>
      <x:c r="T4383" s="1">
        <x:f t="shared" si="817"/>
        <x:v>30565.115450474259</x:v>
      </x:c>
    </x:row>
    <x:row r="4384">
      <x:c r="A4384" s="1"/>
      <x:c r="B4384" s="1"/>
      <x:c r="C4384" s="1"/>
      <x:c r="D4384" s="1"/>
      <x:c r="E4384" s="1"/>
      <x:c r="F4384" s="1"/>
      <x:c r="G4384" s="1"/>
      <x:c r="H4384" s="1"/>
      <x:c r="I4384" s="53">
        <x:f t="shared" si="806"/>
        <x:v>6</x:v>
      </x:c>
      <x:c r="J4384" s="53">
        <x:f t="shared" si="807"/>
        <x:v>13</x:v>
      </x:c>
      <x:c r="K4384" s="53">
        <x:f t="shared" si="808"/>
        <x:v>29</x:v>
      </x:c>
      <x:c r="L4384" s="53">
        <x:f t="shared" si="809"/>
        <x:v>48</x:v>
      </x:c>
      <x:c r="M4384" s="54">
        <x:f t="shared" si="810"/>
        <x:v>3365.2305781683363</x:v>
      </x:c>
      <x:c r="N4384" s="54">
        <x:f t="shared" si="811"/>
        <x:v>1.8369656792835669</x:v>
      </x:c>
      <x:c r="O4384" s="55">
        <x:f t="shared" si="812"/>
        <x:v>158322</x:v>
      </x:c>
      <x:c r="P4384" s="55">
        <x:f t="shared" si="813"/>
        <x:v>36520</x:v>
      </x:c>
      <x:c r="Q4384" s="55">
        <x:f t="shared" si="814"/>
        <x:v>70924.141982089175</x:v>
      </x:c>
      <x:c r="R4384" s="55">
        <x:f t="shared" si="815"/>
        <x:v>30877.858017910825</x:v>
      </x:c>
      <x:c r="S4384" s="1" t="str">
        <x:f t="shared" si="816"/>
        <x:v>YES</x:v>
      </x:c>
      <x:c r="T4384" s="1">
        <x:f t="shared" si="817"/>
        <x:v>30877.858017910825</x:v>
      </x:c>
    </x:row>
    <x:row r="4385">
      <x:c r="A4385" s="1"/>
      <x:c r="B4385" s="1"/>
      <x:c r="C4385" s="1"/>
      <x:c r="D4385" s="1"/>
      <x:c r="E4385" s="1"/>
      <x:c r="F4385" s="1"/>
      <x:c r="G4385" s="1"/>
      <x:c r="H4385" s="1"/>
      <x:c r="I4385" s="53">
        <x:f t="shared" si="806"/>
        <x:v>6</x:v>
      </x:c>
      <x:c r="J4385" s="53">
        <x:f t="shared" si="807"/>
        <x:v>13</x:v>
      </x:c>
      <x:c r="K4385" s="53">
        <x:f t="shared" si="808"/>
        <x:v>30</x:v>
      </x:c>
      <x:c r="L4385" s="53">
        <x:f t="shared" si="809"/>
        <x:v>49</x:v>
      </x:c>
      <x:c r="M4385" s="54">
        <x:f t="shared" si="810"/>
        <x:v>3453.9402835021065</x:v>
      </x:c>
      <x:c r="N4385" s="54">
        <x:f t="shared" si="811"/>
        <x:v>1.8985696413209072</x:v>
      </x:c>
      <x:c r="O4385" s="55">
        <x:f t="shared" si="812"/>
        <x:v>161022</x:v>
      </x:c>
      <x:c r="P4385" s="55">
        <x:f t="shared" si="813"/>
        <x:v>37400</x:v>
      </x:c>
      <x:c r="Q4385" s="55">
        <x:f t="shared" si="814"/>
        <x:v>72464.24103302267</x:v>
      </x:c>
      <x:c r="R4385" s="55">
        <x:f t="shared" si="815"/>
        <x:v>31157.75896697733</x:v>
      </x:c>
      <x:c r="S4385" s="1" t="str">
        <x:f t="shared" si="816"/>
        <x:v>YES</x:v>
      </x:c>
      <x:c r="T4385" s="1">
        <x:f t="shared" si="817"/>
        <x:v>31157.75896697733</x:v>
      </x:c>
    </x:row>
    <x:row r="4386">
      <x:c r="A4386" s="1"/>
      <x:c r="B4386" s="1"/>
      <x:c r="C4386" s="1"/>
      <x:c r="D4386" s="1"/>
      <x:c r="E4386" s="1"/>
      <x:c r="F4386" s="1"/>
      <x:c r="G4386" s="1"/>
      <x:c r="H4386" s="1"/>
      <x:c r="I4386" s="53">
        <x:f t="shared" si="806"/>
        <x:v>6</x:v>
      </x:c>
      <x:c r="J4386" s="53">
        <x:f t="shared" si="807"/>
        <x:v>14</x:v>
      </x:c>
      <x:c r="K4386" s="53">
        <x:f t="shared" si="808"/>
        <x:v>0</x:v>
      </x:c>
      <x:c r="L4386" s="53">
        <x:f t="shared" si="809"/>
        <x:v>20</x:v>
      </x:c>
      <x:c r="M4386" s="54">
        <x:f t="shared" si="810"/>
        <x:v>1550.0919448089821</x:v>
      </x:c>
      <x:c r="N4386" s="54">
        <x:f t="shared" si="811"/>
        <x:v>0.57645273945068198</x:v>
      </x:c>
      <x:c r="O4386" s="55">
        <x:f t="shared" si="812"/>
        <x:v>82116</x:v>
      </x:c>
      <x:c r="P4386" s="55">
        <x:f t="shared" si="813"/>
        <x:v>11440</x:v>
      </x:c>
      <x:c r="Q4386" s="55">
        <x:f t="shared" si="814"/>
        <x:v>39411.318486267053</x:v>
      </x:c>
      <x:c r="R4386" s="55">
        <x:f t="shared" si="815"/>
        <x:v>11264.681513732947</x:v>
      </x:c>
      <x:c r="S4386" s="1" t="str">
        <x:f t="shared" si="816"/>
        <x:v>YES</x:v>
      </x:c>
      <x:c r="T4386" s="1">
        <x:f t="shared" si="817"/>
        <x:v>11264.681513732947</x:v>
      </x:c>
    </x:row>
    <x:row r="4387">
      <x:c r="A4387" s="1"/>
      <x:c r="B4387" s="1"/>
      <x:c r="C4387" s="1"/>
      <x:c r="D4387" s="1"/>
      <x:c r="E4387" s="1"/>
      <x:c r="F4387" s="1"/>
      <x:c r="G4387" s="1"/>
      <x:c r="H4387" s="1"/>
      <x:c r="I4387" s="53">
        <x:f t="shared" si="806"/>
        <x:v>6</x:v>
      </x:c>
      <x:c r="J4387" s="53">
        <x:f t="shared" si="807"/>
        <x:v>14</x:v>
      </x:c>
      <x:c r="K4387" s="53">
        <x:f t="shared" si="808"/>
        <x:v>1</x:v>
      </x:c>
      <x:c r="L4387" s="53">
        <x:f t="shared" si="809"/>
        <x:v>21</x:v>
      </x:c>
      <x:c r="M4387" s="54">
        <x:f t="shared" si="810"/>
        <x:v>1595.6544448089821</x:v>
      </x:c>
      <x:c r="N4387" s="54">
        <x:f t="shared" si="811"/>
        <x:v>0.60809336445068207</x:v>
      </x:c>
      <x:c r="O4387" s="55">
        <x:f t="shared" si="812"/>
        <x:v>84816</x:v>
      </x:c>
      <x:c r="P4387" s="55">
        <x:f t="shared" si="813"/>
        <x:v>12320</x:v>
      </x:c>
      <x:c r="Q4387" s="55">
        <x:f t="shared" si="814"/>
        <x:v>40202.334111267053</x:v>
      </x:c>
      <x:c r="R4387" s="55">
        <x:f t="shared" si="815"/>
        <x:v>12293.665888732947</x:v>
      </x:c>
      <x:c r="S4387" s="1" t="str">
        <x:f t="shared" si="816"/>
        <x:v>YES</x:v>
      </x:c>
      <x:c r="T4387" s="1">
        <x:f t="shared" si="817"/>
        <x:v>12293.665888732947</x:v>
      </x:c>
    </x:row>
    <x:row r="4388">
      <x:c r="A4388" s="1"/>
      <x:c r="B4388" s="1"/>
      <x:c r="C4388" s="1"/>
      <x:c r="D4388" s="1"/>
      <x:c r="E4388" s="1"/>
      <x:c r="F4388" s="1"/>
      <x:c r="G4388" s="1"/>
      <x:c r="H4388" s="1"/>
      <x:c r="I4388" s="53">
        <x:f t="shared" si="806"/>
        <x:v>6</x:v>
      </x:c>
      <x:c r="J4388" s="53">
        <x:f t="shared" si="807"/>
        <x:v>14</x:v>
      </x:c>
      <x:c r="K4388" s="53">
        <x:f t="shared" si="808"/>
        <x:v>2</x:v>
      </x:c>
      <x:c r="L4388" s="53">
        <x:f t="shared" si="809"/>
        <x:v>22</x:v>
      </x:c>
      <x:c r="M4388" s="54">
        <x:f t="shared" si="810"/>
        <x:v>1642.356007308982</x:v>
      </x:c>
      <x:c r="N4388" s="54">
        <x:f t="shared" si="811"/>
        <x:v>0.640525005075682</x:v>
      </x:c>
      <x:c r="O4388" s="55">
        <x:f t="shared" si="812"/>
        <x:v>87516</x:v>
      </x:c>
      <x:c r="P4388" s="55">
        <x:f t="shared" si="813"/>
        <x:v>13200</x:v>
      </x:c>
      <x:c r="Q4388" s="55">
        <x:f t="shared" si="814"/>
        <x:v>41013.125126892046</x:v>
      </x:c>
      <x:c r="R4388" s="55">
        <x:f t="shared" si="815"/>
        <x:v>13302.874873107954</x:v>
      </x:c>
      <x:c r="S4388" s="1" t="str">
        <x:f t="shared" si="816"/>
        <x:v>YES</x:v>
      </x:c>
      <x:c r="T4388" s="1">
        <x:f t="shared" si="817"/>
        <x:v>13302.874873107954</x:v>
      </x:c>
    </x:row>
    <x:row r="4389">
      <x:c r="A4389" s="1"/>
      <x:c r="B4389" s="1"/>
      <x:c r="C4389" s="1"/>
      <x:c r="D4389" s="1"/>
      <x:c r="E4389" s="1"/>
      <x:c r="F4389" s="1"/>
      <x:c r="G4389" s="1"/>
      <x:c r="H4389" s="1"/>
      <x:c r="I4389" s="53">
        <x:f t="shared" si="806"/>
        <x:v>6</x:v>
      </x:c>
      <x:c r="J4389" s="53">
        <x:f t="shared" si="807"/>
        <x:v>14</x:v>
      </x:c>
      <x:c r="K4389" s="53">
        <x:f t="shared" si="808"/>
        <x:v>3</x:v>
      </x:c>
      <x:c r="L4389" s="53">
        <x:f t="shared" si="809"/>
        <x:v>23</x:v>
      </x:c>
      <x:c r="M4389" s="54">
        <x:f t="shared" si="810"/>
        <x:v>1690.2179897308572</x:v>
      </x:c>
      <x:c r="N4389" s="54">
        <x:f t="shared" si="811"/>
        <x:v>0.67376249286865086</x:v>
      </x:c>
      <x:c r="O4389" s="55">
        <x:f t="shared" si="812"/>
        <x:v>90216</x:v>
      </x:c>
      <x:c r="P4389" s="55">
        <x:f t="shared" si="813"/>
        <x:v>14080</x:v>
      </x:c>
      <x:c r="Q4389" s="55">
        <x:f t="shared" si="814"/>
        <x:v>41844.062321716272</x:v>
      </x:c>
      <x:c r="R4389" s="55">
        <x:f t="shared" si="815"/>
        <x:v>14291.937678283728</x:v>
      </x:c>
      <x:c r="S4389" s="1" t="str">
        <x:f t="shared" si="816"/>
        <x:v>YES</x:v>
      </x:c>
      <x:c r="T4389" s="1">
        <x:f t="shared" si="817"/>
        <x:v>14291.937678283728</x:v>
      </x:c>
    </x:row>
    <x:row r="4390">
      <x:c r="A4390" s="1"/>
      <x:c r="B4390" s="1"/>
      <x:c r="C4390" s="1"/>
      <x:c r="D4390" s="1"/>
      <x:c r="E4390" s="1"/>
      <x:c r="F4390" s="1"/>
      <x:c r="G4390" s="1"/>
      <x:c r="H4390" s="1"/>
      <x:c r="I4390" s="53">
        <x:f t="shared" si="806"/>
        <x:v>6</x:v>
      </x:c>
      <x:c r="J4390" s="53">
        <x:f t="shared" si="807"/>
        <x:v>14</x:v>
      </x:c>
      <x:c r="K4390" s="53">
        <x:f t="shared" si="808"/>
        <x:v>4</x:v>
      </x:c>
      <x:c r="L4390" s="53">
        <x:f t="shared" si="809"/>
        <x:v>24</x:v>
      </x:c>
      <x:c r="M4390" s="54">
        <x:f t="shared" si="810"/>
        <x:v>1739.2621054535134</x:v>
      </x:c>
      <x:c r="N4390" s="54">
        <x:f t="shared" si="811"/>
        <x:v>0.7078209065649399</x:v>
      </x:c>
      <x:c r="O4390" s="55">
        <x:f t="shared" si="812"/>
        <x:v>92916</x:v>
      </x:c>
      <x:c r="P4390" s="55">
        <x:f t="shared" si="813"/>
        <x:v>14960</x:v>
      </x:c>
      <x:c r="Q4390" s="55">
        <x:f t="shared" si="814"/>
        <x:v>42695.522664123491</x:v>
      </x:c>
      <x:c r="R4390" s="55">
        <x:f t="shared" si="815"/>
        <x:v>15260.477335876509</x:v>
      </x:c>
      <x:c r="S4390" s="1" t="str">
        <x:f t="shared" si="816"/>
        <x:v>YES</x:v>
      </x:c>
      <x:c r="T4390" s="1">
        <x:f t="shared" si="817"/>
        <x:v>15260.477335876509</x:v>
      </x:c>
    </x:row>
    <x:row r="4391">
      <x:c r="A4391" s="1"/>
      <x:c r="B4391" s="1"/>
      <x:c r="C4391" s="1"/>
      <x:c r="D4391" s="1"/>
      <x:c r="E4391" s="1"/>
      <x:c r="F4391" s="1"/>
      <x:c r="G4391" s="1"/>
      <x:c r="H4391" s="1"/>
      <x:c r="I4391" s="53">
        <x:f t="shared" si="806"/>
        <x:v>6</x:v>
      </x:c>
      <x:c r="J4391" s="53">
        <x:f t="shared" si="807"/>
        <x:v>14</x:v>
      </x:c>
      <x:c r="K4391" s="53">
        <x:f t="shared" si="808"/>
        <x:v>5</x:v>
      </x:c>
      <x:c r="L4391" s="53">
        <x:f t="shared" si="809"/>
        <x:v>25</x:v>
      </x:c>
      <x:c r="M4391" s="54">
        <x:f t="shared" si="810"/>
        <x:v>1789.510429374717</x:v>
      </x:c>
      <x:c r="N4391" s="54">
        <x:f t="shared" si="811"/>
        <x:v>0.74271557595466453</x:v>
      </x:c>
      <x:c r="O4391" s="55">
        <x:f t="shared" si="812"/>
        <x:v>95616</x:v>
      </x:c>
      <x:c r="P4391" s="55">
        <x:f t="shared" si="813"/>
        <x:v>15840</x:v>
      </x:c>
      <x:c r="Q4391" s="55">
        <x:f t="shared" si="814"/>
        <x:v>43567.88939886661</x:v>
      </x:c>
      <x:c r="R4391" s="55">
        <x:f t="shared" si="815"/>
        <x:v>16208.11060113339</x:v>
      </x:c>
      <x:c r="S4391" s="1" t="str">
        <x:f t="shared" si="816"/>
        <x:v>YES</x:v>
      </x:c>
      <x:c r="T4391" s="1">
        <x:f t="shared" si="817"/>
        <x:v>16208.11060113339</x:v>
      </x:c>
    </x:row>
    <x:row r="4392">
      <x:c r="A4392" s="1"/>
      <x:c r="B4392" s="1"/>
      <x:c r="C4392" s="1"/>
      <x:c r="D4392" s="1"/>
      <x:c r="E4392" s="1"/>
      <x:c r="F4392" s="1"/>
      <x:c r="G4392" s="1"/>
      <x:c r="H4392" s="1"/>
      <x:c r="I4392" s="53">
        <x:f t="shared" si="806"/>
        <x:v>6</x:v>
      </x:c>
      <x:c r="J4392" s="53">
        <x:f t="shared" si="807"/>
        <x:v>14</x:v>
      </x:c>
      <x:c r="K4392" s="53">
        <x:f t="shared" si="808"/>
        <x:v>6</x:v>
      </x:c>
      <x:c r="L4392" s="53">
        <x:f t="shared" si="809"/>
        <x:v>26</x:v>
      </x:c>
      <x:c r="M4392" s="54">
        <x:f t="shared" si="810"/>
        <x:v>1840.9854035563499</x:v>
      </x:c>
      <x:c r="N4392" s="54">
        <x:f t="shared" si="811"/>
        <x:v>0.77846208580302079</x:v>
      </x:c>
      <x:c r="O4392" s="55">
        <x:f t="shared" si="812"/>
        <x:v>98316</x:v>
      </x:c>
      <x:c r="P4392" s="55">
        <x:f t="shared" si="813"/>
        <x:v>16720</x:v>
      </x:c>
      <x:c r="Q4392" s="55">
        <x:f t="shared" si="814"/>
        <x:v>44461.552145075519</x:v>
      </x:c>
      <x:c r="R4392" s="55">
        <x:f t="shared" si="815"/>
        <x:v>17134.447854924481</x:v>
      </x:c>
      <x:c r="S4392" s="1" t="str">
        <x:f t="shared" si="816"/>
        <x:v>YES</x:v>
      </x:c>
      <x:c r="T4392" s="1">
        <x:f t="shared" si="817"/>
        <x:v>17134.447854924481</x:v>
      </x:c>
    </x:row>
    <x:row r="4393">
      <x:c r="A4393" s="1"/>
      <x:c r="B4393" s="1"/>
      <x:c r="C4393" s="1"/>
      <x:c r="D4393" s="1"/>
      <x:c r="E4393" s="1"/>
      <x:c r="F4393" s="1"/>
      <x:c r="G4393" s="1"/>
      <x:c r="H4393" s="1"/>
      <x:c r="I4393" s="53">
        <x:f t="shared" si="806"/>
        <x:v>6</x:v>
      </x:c>
      <x:c r="J4393" s="53">
        <x:f t="shared" si="807"/>
        <x:v>14</x:v>
      </x:c>
      <x:c r="K4393" s="53">
        <x:f t="shared" si="808"/>
        <x:v>7</x:v>
      </x:c>
      <x:c r="L4393" s="53">
        <x:f t="shared" si="809"/>
        <x:v>27</x:v>
      </x:c>
      <x:c r="M4393" s="54">
        <x:f t="shared" si="810"/>
        <x:v>1893.7098429543103</x:v>
      </x:c>
      <x:c r="N4393" s="54">
        <x:f t="shared" si="811"/>
        <x:v>0.81507627982938213</x:v>
      </x:c>
      <x:c r="O4393" s="55">
        <x:f t="shared" si="812"/>
        <x:v>101016</x:v>
      </x:c>
      <x:c r="P4393" s="55">
        <x:f t="shared" si="813"/>
        <x:v>17600</x:v>
      </x:c>
      <x:c r="Q4393" s="55">
        <x:f t="shared" si="814"/>
        <x:v>45376.906995734549</x:v>
      </x:c>
      <x:c r="R4393" s="55">
        <x:f t="shared" si="815"/>
        <x:v>18039.093004265451</x:v>
      </x:c>
      <x:c r="S4393" s="1" t="str">
        <x:f t="shared" si="816"/>
        <x:v>YES</x:v>
      </x:c>
      <x:c r="T4393" s="1">
        <x:f t="shared" si="817"/>
        <x:v>18039.093004265451</x:v>
      </x:c>
    </x:row>
    <x:row r="4394">
      <x:c r="A4394" s="1"/>
      <x:c r="B4394" s="1"/>
      <x:c r="C4394" s="1"/>
      <x:c r="D4394" s="1"/>
      <x:c r="E4394" s="1"/>
      <x:c r="F4394" s="1"/>
      <x:c r="G4394" s="1"/>
      <x:c r="H4394" s="1"/>
      <x:c r="I4394" s="53">
        <x:f t="shared" si="806"/>
        <x:v>6</x:v>
      </x:c>
      <x:c r="J4394" s="53">
        <x:f t="shared" si="807"/>
        <x:v>14</x:v>
      </x:c>
      <x:c r="K4394" s="53">
        <x:f t="shared" si="808"/>
        <x:v>8</x:v>
      </x:c>
      <x:c r="L4394" s="53">
        <x:f t="shared" si="809"/>
        <x:v>28</x:v>
      </x:c>
      <x:c r="M4394" s="54">
        <x:f t="shared" si="810"/>
        <x:v>1947.7069412342905</x:v>
      </x:c>
      <x:c r="N4394" s="54">
        <x:f t="shared" si="811"/>
        <x:v>0.85257426474603504</x:v>
      </x:c>
      <x:c r="O4394" s="55">
        <x:f t="shared" si="812"/>
        <x:v>103716</x:v>
      </x:c>
      <x:c r="P4394" s="55">
        <x:f t="shared" si="813"/>
        <x:v>18480</x:v>
      </x:c>
      <x:c r="Q4394" s="55">
        <x:f t="shared" si="814"/>
        <x:v>46314.356618650876</x:v>
      </x:c>
      <x:c r="R4394" s="55">
        <x:f t="shared" si="815"/>
        <x:v>18921.643381349124</x:v>
      </x:c>
      <x:c r="S4394" s="1" t="str">
        <x:f t="shared" si="816"/>
        <x:v>YES</x:v>
      </x:c>
      <x:c r="T4394" s="1">
        <x:f t="shared" si="817"/>
        <x:v>18921.643381349124</x:v>
      </x:c>
    </x:row>
    <x:row r="4395">
      <x:c r="A4395" s="1"/>
      <x:c r="B4395" s="1"/>
      <x:c r="C4395" s="1"/>
      <x:c r="D4395" s="1"/>
      <x:c r="E4395" s="1"/>
      <x:c r="F4395" s="1"/>
      <x:c r="G4395" s="1"/>
      <x:c r="H4395" s="1"/>
      <x:c r="I4395" s="53">
        <x:f t="shared" si="806"/>
        <x:v>6</x:v>
      </x:c>
      <x:c r="J4395" s="53">
        <x:f t="shared" si="807"/>
        <x:v>14</x:v>
      </x:c>
      <x:c r="K4395" s="53">
        <x:f t="shared" si="808"/>
        <x:v>9</x:v>
      </x:c>
      <x:c r="L4395" s="53">
        <x:f t="shared" si="809"/>
        <x:v>29</x:v>
      </x:c>
      <x:c r="M4395" s="54">
        <x:f t="shared" si="810"/>
        <x:v>2003.000276674685</x:v>
      </x:c>
      <x:c r="N4395" s="54">
        <x:f t="shared" si="811"/>
        <x:v>0.89097241435742014</x:v>
      </x:c>
      <x:c r="O4395" s="55">
        <x:f t="shared" si="812"/>
        <x:v>106416</x:v>
      </x:c>
      <x:c r="P4395" s="55">
        <x:f t="shared" si="813"/>
        <x:v>19360</x:v>
      </x:c>
      <x:c r="Q4395" s="55">
        <x:f t="shared" si="814"/>
        <x:v>47274.310358935501</x:v>
      </x:c>
      <x:c r="R4395" s="55">
        <x:f t="shared" si="815"/>
        <x:v>19781.689641064499</x:v>
      </x:c>
      <x:c r="S4395" s="1" t="str">
        <x:f t="shared" si="816"/>
        <x:v>YES</x:v>
      </x:c>
      <x:c r="T4395" s="1">
        <x:f t="shared" si="817"/>
        <x:v>19781.689641064499</x:v>
      </x:c>
    </x:row>
    <x:row r="4396">
      <x:c r="A4396" s="1"/>
      <x:c r="B4396" s="1"/>
      <x:c r="C4396" s="1"/>
      <x:c r="D4396" s="1"/>
      <x:c r="E4396" s="1"/>
      <x:c r="F4396" s="1"/>
      <x:c r="G4396" s="1"/>
      <x:c r="H4396" s="1"/>
      <x:c r="I4396" s="53">
        <x:f t="shared" si="806"/>
        <x:v>6</x:v>
      </x:c>
      <x:c r="J4396" s="53">
        <x:f t="shared" si="807"/>
        <x:v>14</x:v>
      </x:c>
      <x:c r="K4396" s="53">
        <x:f t="shared" si="808"/>
        <x:v>10</x:v>
      </x:c>
      <x:c r="L4396" s="53">
        <x:f t="shared" si="809"/>
        <x:v>30</x:v>
      </x:c>
      <x:c r="M4396" s="54">
        <x:f t="shared" si="810"/>
        <x:v>2059.6138181578981</x:v>
      </x:c>
      <x:c r="N4396" s="54">
        <x:f t="shared" si="811"/>
        <x:v>0.93028737372076253</x:v>
      </x:c>
      <x:c r="O4396" s="55">
        <x:f t="shared" si="812"/>
        <x:v>109116</x:v>
      </x:c>
      <x:c r="P4396" s="55">
        <x:f t="shared" si="813"/>
        <x:v>20240</x:v>
      </x:c>
      <x:c r="Q4396" s="55">
        <x:f t="shared" si="814"/>
        <x:v>48257.184343019064</x:v>
      </x:c>
      <x:c r="R4396" s="55">
        <x:f t="shared" si="815"/>
        <x:v>20618.815656980936</x:v>
      </x:c>
      <x:c r="S4396" s="1" t="str">
        <x:f t="shared" si="816"/>
        <x:v>YES</x:v>
      </x:c>
      <x:c r="T4396" s="1">
        <x:f t="shared" si="817"/>
        <x:v>20618.815656980936</x:v>
      </x:c>
    </x:row>
    <x:row r="4397">
      <x:c r="A4397" s="1"/>
      <x:c r="B4397" s="1"/>
      <x:c r="C4397" s="1"/>
      <x:c r="D4397" s="1"/>
      <x:c r="E4397" s="1"/>
      <x:c r="F4397" s="1"/>
      <x:c r="G4397" s="1"/>
      <x:c r="H4397" s="1"/>
      <x:c r="I4397" s="53">
        <x:f t="shared" si="806"/>
        <x:v>6</x:v>
      </x:c>
      <x:c r="J4397" s="53">
        <x:f t="shared" si="807"/>
        <x:v>14</x:v>
      </x:c>
      <x:c r="K4397" s="53">
        <x:f t="shared" si="808"/>
        <x:v>11</x:v>
      </x:c>
      <x:c r="L4397" s="53">
        <x:f t="shared" si="809"/>
        <x:v>31</x:v>
      </x:c>
      <x:c r="M4397" s="54">
        <x:f t="shared" si="810"/>
        <x:v>2117.571931251337</x:v>
      </x:c>
      <x:c r="N4397" s="54">
        <x:f t="shared" si="811"/>
        <x:v>0.97053606336898401</x:v>
      </x:c>
      <x:c r="O4397" s="55">
        <x:f t="shared" si="812"/>
        <x:v>111816</x:v>
      </x:c>
      <x:c r="P4397" s="55">
        <x:f t="shared" si="813"/>
        <x:v>21120</x:v>
      </x:c>
      <x:c r="Q4397" s="55">
        <x:f t="shared" si="814"/>
        <x:v>49263.401584224601</x:v>
      </x:c>
      <x:c r="R4397" s="55">
        <x:f t="shared" si="815"/>
        <x:v>21432.598415775399</x:v>
      </x:c>
      <x:c r="S4397" s="1" t="str">
        <x:f t="shared" si="816"/>
        <x:v>YES</x:v>
      </x:c>
      <x:c r="T4397" s="1">
        <x:f t="shared" si="817"/>
        <x:v>21432.598415775399</x:v>
      </x:c>
    </x:row>
    <x:row r="4398">
      <x:c r="A4398" s="1"/>
      <x:c r="B4398" s="1"/>
      <x:c r="C4398" s="1"/>
      <x:c r="D4398" s="1"/>
      <x:c r="E4398" s="1"/>
      <x:c r="F4398" s="1"/>
      <x:c r="G4398" s="1"/>
      <x:c r="H4398" s="1"/>
      <x:c r="I4398" s="53" t="n">
        <x:f t="shared" ref="I4398:I4461" si="818">INT((ROW()-ROW($I$46))/((CARROT_CAP+1)*(MESCLUN_CAP+1)))</x:f>
        <x:v>6</x:v>
      </x:c>
      <x:c r="J4398" s="53" t="n">
        <x:f t="shared" ref="J4398:J4461" si="819">MOD(INT((ROW()-ROW($I$46))/(MESCLUN_CAP+1)),CARROT_CAP+1)</x:f>
        <x:v>14</x:v>
      </x:c>
      <x:c r="K4398" s="53" t="n">
        <x:f t="shared" ref="K4398:K4461" si="820">MOD(ROW()-ROW($I$46),MESCLUN_CAP+1)</x:f>
        <x:v>12</x:v>
      </x:c>
      <x:c r="L4398" s="53" t="n">
        <x:f t="shared" ref="L4398:L4461" si="821">SUM(I4398:K4398)</x:f>
        <x:v>32</x:v>
      </x:c>
      <x:c r="M4398" s="54" t="n">
        <x:f t="shared" ref="M4398:M4461" si="822">I4398*TOMATO_HOURS*WEEKS*(1+TOMATO_DIM)^I4398+J4398*CARROT_HOURS*WEEKS*(1+CARROT_DIM)^J4398+K4398*MESCLUN_HOURS*WEEKS*(1+MESCLUN_DIM)^K4398</x:f>
        <x:v>2176.899384379401</x:v>
      </x:c>
      <x:c r="N4398" s="54" t="n">
        <x:f t="shared" ref="N4398:N4461" si="823">MAX(M4398-FARMER_HOURS,0)/TEMP_HOURS_PER_WORKER</x:f>
        <x:v>1.0117356835968063</x:v>
      </x:c>
      <x:c r="O4398" s="55" t="n">
        <x:f t="shared" ref="O4398:O4461" si="824">I4398*TOMATO_PRICE+J4398*CARROT_PRICE+K4398*MESCLUN_PRICE</x:f>
        <x:v>114516</x:v>
      </x:c>
      <x:c r="P4398" s="55" t="n">
        <x:f t="shared" ref="P4398:P4461" si="825">I4398*TOMATO_FERTILIZER+J4398*CARROT_FERTILIZER+K4398*MESCLUN_FERTILIZER</x:f>
        <x:v>22000</x:v>
      </x:c>
      <x:c r="Q4398" s="55" t="n">
        <x:f t="shared" ref="Q4398:Q4461" si="826">MIN(M4398,FARMER_HOURS)*FARMER_RATE+MAX(M4398-FARMER_HOURS,0)*TEMP_RATE</x:f>
        <x:v>50293.392089920155</x:v>
      </x:c>
      <x:c r="R4398" s="55" t="n">
        <x:f t="shared" ref="R4398:R4461" si="827">O4398-P4398-Q4398-FIXED_COST</x:f>
        <x:v>22222.607910079845</x:v>
      </x:c>
      <x:c r="S4398" s="1" t="str">
        <x:f t="shared" ref="S4398:S4461" si="828">IF(AND(L4398&lt;=TOTAL_BED_CAP,N4398&lt;=TEMP_WORKER_CAP),"YES","NO")</x:f>
        <x:v>YES</x:v>
      </x:c>
      <x:c r="T4398" s="1" t="n">
        <x:f t="shared" ref="T4398:T4461" si="829">IF(S4398="YES",R4398,-1E+99)</x:f>
        <x:v>22222.607910079845</x:v>
      </x:c>
    </x:row>
    <x:row r="4399">
      <x:c r="A4399" s="1"/>
      <x:c r="B4399" s="1"/>
      <x:c r="C4399" s="1"/>
      <x:c r="D4399" s="1"/>
      <x:c r="E4399" s="1"/>
      <x:c r="F4399" s="1"/>
      <x:c r="G4399" s="1"/>
      <x:c r="H4399" s="1"/>
      <x:c r="I4399" s="53">
        <x:f t="shared" si="818"/>
        <x:v>6</x:v>
      </x:c>
      <x:c r="J4399" s="53">
        <x:f t="shared" si="819"/>
        <x:v>14</x:v>
      </x:c>
      <x:c r="K4399" s="53">
        <x:f t="shared" si="820"/>
        <x:v>13</x:v>
      </x:c>
      <x:c r="L4399" s="53">
        <x:f t="shared" si="821"/>
        <x:v>33</x:v>
      </x:c>
      <x:c r="M4399" s="54">
        <x:f t="shared" si="822"/>
        <x:v>2237.6213550877856</x:v>
      </x:c>
      <x:c r="N4399" s="54">
        <x:f t="shared" si="823"/>
        <x:v>1.0539037188109621</x:v>
      </x:c>
      <x:c r="O4399" s="55">
        <x:f t="shared" si="824"/>
        <x:v>117216</x:v>
      </x:c>
      <x:c r="P4399" s="55">
        <x:f t="shared" si="825"/>
        <x:v>22880</x:v>
      </x:c>
      <x:c r="Q4399" s="55">
        <x:f t="shared" si="826"/>
        <x:v>51347.592970274054</x:v>
      </x:c>
      <x:c r="R4399" s="55">
        <x:f t="shared" si="827"/>
        <x:v>22988.407029725946</x:v>
      </x:c>
      <x:c r="S4399" s="1" t="str">
        <x:f t="shared" si="828"/>
        <x:v>YES</x:v>
      </x:c>
      <x:c r="T4399" s="1">
        <x:f t="shared" si="829"/>
        <x:v>22988.407029725946</x:v>
      </x:c>
    </x:row>
    <x:row r="4400">
      <x:c r="A4400" s="1"/>
      <x:c r="B4400" s="1"/>
      <x:c r="C4400" s="1"/>
      <x:c r="D4400" s="1"/>
      <x:c r="E4400" s="1"/>
      <x:c r="F4400" s="1"/>
      <x:c r="G4400" s="1"/>
      <x:c r="H4400" s="1"/>
      <x:c r="I4400" s="53">
        <x:f t="shared" si="818"/>
        <x:v>6</x:v>
      </x:c>
      <x:c r="J4400" s="53">
        <x:f t="shared" si="819"/>
        <x:v>14</x:v>
      </x:c>
      <x:c r="K4400" s="53">
        <x:f t="shared" si="820"/>
        <x:v>14</x:v>
      </x:c>
      <x:c r="L4400" s="53">
        <x:f t="shared" si="821"/>
        <x:v>34</x:v>
      </x:c>
      <x:c r="M4400" s="54">
        <x:f t="shared" si="822"/>
        <x:v>2299.7634364014466</x:v>
      </x:c>
      <x:c r="N4400" s="54">
        <x:f t="shared" si="823"/>
        <x:v>1.0970579419454489</x:v>
      </x:c>
      <x:c r="O4400" s="55">
        <x:f t="shared" si="824"/>
        <x:v>119916</x:v>
      </x:c>
      <x:c r="P4400" s="55">
        <x:f t="shared" si="825"/>
        <x:v>23760</x:v>
      </x:c>
      <x:c r="Q4400" s="55">
        <x:f t="shared" si="826"/>
        <x:v>52426.448548636225</x:v>
      </x:c>
      <x:c r="R4400" s="55">
        <x:f t="shared" si="827"/>
        <x:v>23729.551451363775</x:v>
      </x:c>
      <x:c r="S4400" s="1" t="str">
        <x:f t="shared" si="828"/>
        <x:v>YES</x:v>
      </x:c>
      <x:c r="T4400" s="1">
        <x:f t="shared" si="829"/>
        <x:v>23729.551451363775</x:v>
      </x:c>
    </x:row>
    <x:row r="4401">
      <x:c r="A4401" s="1"/>
      <x:c r="B4401" s="1"/>
      <x:c r="C4401" s="1"/>
      <x:c r="D4401" s="1"/>
      <x:c r="E4401" s="1"/>
      <x:c r="F4401" s="1"/>
      <x:c r="G4401" s="1"/>
      <x:c r="H4401" s="1"/>
      <x:c r="I4401" s="53">
        <x:f t="shared" si="818"/>
        <x:v>6</x:v>
      </x:c>
      <x:c r="J4401" s="53">
        <x:f t="shared" si="819"/>
        <x:v>14</x:v>
      </x:c>
      <x:c r="K4401" s="53">
        <x:f t="shared" si="820"/>
        <x:v>15</x:v>
      </x:c>
      <x:c r="L4401" s="53">
        <x:f t="shared" si="821"/>
        <x:v>35</x:v>
      </x:c>
      <x:c r="M4401" s="54">
        <x:f t="shared" si="822"/>
        <x:v>2363.3516432775932</x:v>
      </x:c>
      <x:c r="N4401" s="54">
        <x:f t="shared" si="823"/>
        <x:v>1.1412164189427731</x:v>
      </x:c>
      <x:c r="O4401" s="55">
        <x:f t="shared" si="824"/>
        <x:v>122616</x:v>
      </x:c>
      <x:c r="P4401" s="55">
        <x:f t="shared" si="825"/>
        <x:v>24640</x:v>
      </x:c>
      <x:c r="Q4401" s="55">
        <x:f t="shared" si="826"/>
        <x:v>53530.410473569325</x:v>
      </x:c>
      <x:c r="R4401" s="55">
        <x:f t="shared" si="827"/>
        <x:v>24445.589526430675</x:v>
      </x:c>
      <x:c r="S4401" s="1" t="str">
        <x:f t="shared" si="828"/>
        <x:v>YES</x:v>
      </x:c>
      <x:c r="T4401" s="1">
        <x:f t="shared" si="829"/>
        <x:v>24445.589526430675</x:v>
      </x:c>
    </x:row>
    <x:row r="4402">
      <x:c r="A4402" s="1"/>
      <x:c r="B4402" s="1"/>
      <x:c r="C4402" s="1"/>
      <x:c r="D4402" s="1"/>
      <x:c r="E4402" s="1"/>
      <x:c r="F4402" s="1"/>
      <x:c r="G4402" s="1"/>
      <x:c r="H4402" s="1"/>
      <x:c r="I4402" s="53">
        <x:f t="shared" si="818"/>
        <x:v>6</x:v>
      </x:c>
      <x:c r="J4402" s="53">
        <x:f t="shared" si="819"/>
        <x:v>14</x:v>
      </x:c>
      <x:c r="K4402" s="53">
        <x:f t="shared" si="820"/>
        <x:v>16</x:v>
      </x:c>
      <x:c r="L4402" s="53">
        <x:f t="shared" si="821"/>
        <x:v>36</x:v>
      </x:c>
      <x:c r="M4402" s="54">
        <x:f t="shared" si="822"/>
        <x:v>2428.4124191550823</x:v>
      </x:c>
      <x:c r="N4402" s="54">
        <x:f t="shared" si="823"/>
        <x:v>1.1863975133021405</x:v>
      </x:c>
      <x:c r="O4402" s="55">
        <x:f t="shared" si="824"/>
        <x:v>125316</x:v>
      </x:c>
      <x:c r="P4402" s="55">
        <x:f t="shared" si="825"/>
        <x:v>25520</x:v>
      </x:c>
      <x:c r="Q4402" s="55">
        <x:f t="shared" si="826"/>
        <x:v>54659.937832553507</x:v>
      </x:c>
      <x:c r="R4402" s="55">
        <x:f t="shared" si="827"/>
        <x:v>25136.062167446493</x:v>
      </x:c>
      <x:c r="S4402" s="1" t="str">
        <x:f t="shared" si="828"/>
        <x:v>YES</x:v>
      </x:c>
      <x:c r="T4402" s="1">
        <x:f t="shared" si="829"/>
        <x:v>25136.062167446493</x:v>
      </x:c>
    </x:row>
    <x:row r="4403">
      <x:c r="A4403" s="1"/>
      <x:c r="B4403" s="1"/>
      <x:c r="C4403" s="1"/>
      <x:c r="D4403" s="1"/>
      <x:c r="E4403" s="1"/>
      <x:c r="F4403" s="1"/>
      <x:c r="G4403" s="1"/>
      <x:c r="H4403" s="1"/>
      <x:c r="I4403" s="53">
        <x:f t="shared" si="818"/>
        <x:v>6</x:v>
      </x:c>
      <x:c r="J4403" s="53">
        <x:f t="shared" si="819"/>
        <x:v>14</x:v>
      </x:c>
      <x:c r="K4403" s="53">
        <x:f t="shared" si="820"/>
        <x:v>17</x:v>
      </x:c>
      <x:c r="L4403" s="53">
        <x:f t="shared" si="821"/>
        <x:v>37</x:v>
      </x:c>
      <x:c r="M4403" s="54">
        <x:f t="shared" si="822"/>
        <x:v>2494.9726426016227</x:v>
      </x:c>
      <x:c r="N4403" s="54">
        <x:f t="shared" si="823"/>
        <x:v>1.2326198906955714</x:v>
      </x:c>
      <x:c r="O4403" s="55">
        <x:f t="shared" si="824"/>
        <x:v>128016</x:v>
      </x:c>
      <x:c r="P4403" s="55">
        <x:f t="shared" si="825"/>
        <x:v>26400</x:v>
      </x:c>
      <x:c r="Q4403" s="55">
        <x:f t="shared" si="826"/>
        <x:v>55815.497267389284</x:v>
      </x:c>
      <x:c r="R4403" s="55">
        <x:f t="shared" si="827"/>
        <x:v>25800.502732610716</x:v>
      </x:c>
      <x:c r="S4403" s="1" t="str">
        <x:f t="shared" si="828"/>
        <x:v>YES</x:v>
      </x:c>
      <x:c r="T4403" s="1">
        <x:f t="shared" si="829"/>
        <x:v>25800.502732610716</x:v>
      </x:c>
    </x:row>
    <x:row r="4404">
      <x:c r="A4404" s="1"/>
      <x:c r="B4404" s="1"/>
      <x:c r="C4404" s="1"/>
      <x:c r="D4404" s="1"/>
      <x:c r="E4404" s="1"/>
      <x:c r="F4404" s="1"/>
      <x:c r="G4404" s="1"/>
      <x:c r="H4404" s="1"/>
      <x:c r="I4404" s="53">
        <x:f t="shared" si="818"/>
        <x:v>6</x:v>
      </x:c>
      <x:c r="J4404" s="53">
        <x:f t="shared" si="819"/>
        <x:v>14</x:v>
      </x:c>
      <x:c r="K4404" s="53">
        <x:f t="shared" si="820"/>
        <x:v>18</x:v>
      </x:c>
      <x:c r="L4404" s="53">
        <x:f t="shared" si="821"/>
        <x:v>38</x:v>
      </x:c>
      <x:c r="M4404" s="54">
        <x:f t="shared" si="822"/>
        <x:v>2563.0596340602101</x:v>
      </x:c>
      <x:c r="N4404" s="54">
        <x:f t="shared" si="823"/>
        <x:v>1.2799025236529238</x:v>
      </x:c>
      <x:c r="O4404" s="55">
        <x:f t="shared" si="824"/>
        <x:v>130716</x:v>
      </x:c>
      <x:c r="P4404" s="55">
        <x:f t="shared" si="825"/>
        <x:v>27280</x:v>
      </x:c>
      <x:c r="Q4404" s="55">
        <x:f t="shared" si="826"/>
        <x:v>56997.563091323093</x:v>
      </x:c>
      <x:c r="R4404" s="55">
        <x:f t="shared" si="827"/>
        <x:v>26438.436908676907</x:v>
      </x:c>
      <x:c r="S4404" s="1" t="str">
        <x:f t="shared" si="828"/>
        <x:v>YES</x:v>
      </x:c>
      <x:c r="T4404" s="1">
        <x:f t="shared" si="829"/>
        <x:v>26438.436908676907</x:v>
      </x:c>
    </x:row>
    <x:row r="4405">
      <x:c r="A4405" s="1"/>
      <x:c r="B4405" s="1"/>
      <x:c r="C4405" s="1"/>
      <x:c r="D4405" s="1"/>
      <x:c r="E4405" s="1"/>
      <x:c r="F4405" s="1"/>
      <x:c r="G4405" s="1"/>
      <x:c r="H4405" s="1"/>
      <x:c r="I4405" s="53">
        <x:f t="shared" si="818"/>
        <x:v>6</x:v>
      </x:c>
      <x:c r="J4405" s="53">
        <x:f t="shared" si="819"/>
        <x:v>14</x:v>
      </x:c>
      <x:c r="K4405" s="53">
        <x:f t="shared" si="820"/>
        <x:v>19</x:v>
      </x:c>
      <x:c r="L4405" s="53">
        <x:f t="shared" si="821"/>
        <x:v>39</x:v>
      </x:c>
      <x:c r="M4405" s="54">
        <x:f t="shared" si="822"/>
        <x:v>2632.7011626962317</x:v>
      </x:c>
      <x:c r="N4405" s="54">
        <x:f t="shared" si="823"/>
        <x:v>1.3282646963168276</x:v>
      </x:c>
      <x:c r="O4405" s="55">
        <x:f t="shared" si="824"/>
        <x:v>133416</x:v>
      </x:c>
      <x:c r="P4405" s="55">
        <x:f t="shared" si="825"/>
        <x:v>28160</x:v>
      </x:c>
      <x:c r="Q4405" s="55">
        <x:f t="shared" si="826"/>
        <x:v>58206.61740792069</x:v>
      </x:c>
      <x:c r="R4405" s="55">
        <x:f t="shared" si="827"/>
        <x:v>27049.38259207931</x:v>
      </x:c>
      <x:c r="S4405" s="1" t="str">
        <x:f t="shared" si="828"/>
        <x:v>YES</x:v>
      </x:c>
      <x:c r="T4405" s="1">
        <x:f t="shared" si="829"/>
        <x:v>27049.38259207931</x:v>
      </x:c>
    </x:row>
    <x:row r="4406">
      <x:c r="A4406" s="1"/>
      <x:c r="B4406" s="1"/>
      <x:c r="C4406" s="1"/>
      <x:c r="D4406" s="1"/>
      <x:c r="E4406" s="1"/>
      <x:c r="F4406" s="1"/>
      <x:c r="G4406" s="1"/>
      <x:c r="H4406" s="1"/>
      <x:c r="I4406" s="53">
        <x:f t="shared" si="818"/>
        <x:v>6</x:v>
      </x:c>
      <x:c r="J4406" s="53">
        <x:f t="shared" si="819"/>
        <x:v>14</x:v>
      </x:c>
      <x:c r="K4406" s="53">
        <x:f t="shared" si="820"/>
        <x:v>20</x:v>
      </x:c>
      <x:c r="L4406" s="53">
        <x:f t="shared" si="821"/>
        <x:v>40</x:v>
      </x:c>
      <x:c r="M4406" s="54">
        <x:f t="shared" si="822"/>
        <x:v>2703.9254533467088</x:v>
      </x:c>
      <x:c r="N4406" s="54">
        <x:f t="shared" si="823"/>
        <x:v>1.3777260092685477</x:v>
      </x:c>
      <x:c r="O4406" s="55">
        <x:f t="shared" si="824"/>
        <x:v>136116</x:v>
      </x:c>
      <x:c r="P4406" s="55">
        <x:f t="shared" si="825"/>
        <x:v>29040</x:v>
      </x:c>
      <x:c r="Q4406" s="55">
        <x:f t="shared" si="826"/>
        <x:v>59443.150231713691</x:v>
      </x:c>
      <x:c r="R4406" s="55">
        <x:f t="shared" si="827"/>
        <x:v>27632.849768286309</x:v>
      </x:c>
      <x:c r="S4406" s="1" t="str">
        <x:f t="shared" si="828"/>
        <x:v>YES</x:v>
      </x:c>
      <x:c r="T4406" s="1">
        <x:f t="shared" si="829"/>
        <x:v>27632.849768286309</x:v>
      </x:c>
    </x:row>
    <x:row r="4407">
      <x:c r="A4407" s="1"/>
      <x:c r="B4407" s="1"/>
      <x:c r="C4407" s="1"/>
      <x:c r="D4407" s="1"/>
      <x:c r="E4407" s="1"/>
      <x:c r="F4407" s="1"/>
      <x:c r="G4407" s="1"/>
      <x:c r="H4407" s="1"/>
      <x:c r="I4407" s="53">
        <x:f t="shared" si="818"/>
        <x:v>6</x:v>
      </x:c>
      <x:c r="J4407" s="53">
        <x:f t="shared" si="819"/>
        <x:v>14</x:v>
      </x:c>
      <x:c r="K4407" s="53">
        <x:f t="shared" si="820"/>
        <x:v>21</x:v>
      </x:c>
      <x:c r="L4407" s="53">
        <x:f t="shared" si="821"/>
        <x:v>41</x:v>
      </x:c>
      <x:c r="M4407" s="54">
        <x:f t="shared" si="822"/>
        <x:v>2776.7611935731525</x:v>
      </x:c>
      <x:c r="N4407" s="54">
        <x:f t="shared" si="823"/>
        <x:v>1.4283063844258004</x:v>
      </x:c>
      <x:c r="O4407" s="55">
        <x:f t="shared" si="824"/>
        <x:v>138816</x:v>
      </x:c>
      <x:c r="P4407" s="55">
        <x:f t="shared" si="825"/>
        <x:v>29920</x:v>
      </x:c>
      <x:c r="Q4407" s="55">
        <x:f t="shared" si="826"/>
        <x:v>60707.659610645009</x:v>
      </x:c>
      <x:c r="R4407" s="55">
        <x:f t="shared" si="827"/>
        <x:v>28188.340389354991</x:v>
      </x:c>
      <x:c r="S4407" s="1" t="str">
        <x:f t="shared" si="828"/>
        <x:v>YES</x:v>
      </x:c>
      <x:c r="T4407" s="1">
        <x:f t="shared" si="829"/>
        <x:v>28188.340389354991</x:v>
      </x:c>
    </x:row>
    <x:row r="4408">
      <x:c r="A4408" s="1"/>
      <x:c r="B4408" s="1"/>
      <x:c r="C4408" s="1"/>
      <x:c r="D4408" s="1"/>
      <x:c r="E4408" s="1"/>
      <x:c r="F4408" s="1"/>
      <x:c r="G4408" s="1"/>
      <x:c r="H4408" s="1"/>
      <x:c r="I4408" s="53">
        <x:f t="shared" si="818"/>
        <x:v>6</x:v>
      </x:c>
      <x:c r="J4408" s="53">
        <x:f t="shared" si="819"/>
        <x:v>14</x:v>
      </x:c>
      <x:c r="K4408" s="53">
        <x:f t="shared" si="820"/>
        <x:v>22</x:v>
      </x:c>
      <x:c r="L4408" s="53">
        <x:f t="shared" si="821"/>
        <x:v>42</x:v>
      </x:c>
      <x:c r="M4408" s="54">
        <x:f t="shared" si="822"/>
        <x:v>2851.2375408195485</x:v>
      </x:c>
      <x:c r="N4408" s="54">
        <x:f t="shared" si="823"/>
        <x:v>1.4800260700135754</x:v>
      </x:c>
      <x:c r="O4408" s="55">
        <x:f t="shared" si="824"/>
        <x:v>141516</x:v>
      </x:c>
      <x:c r="P4408" s="55">
        <x:f t="shared" si="825"/>
        <x:v>30800</x:v>
      </x:c>
      <x:c r="Q4408" s="55">
        <x:f t="shared" si="826"/>
        <x:v>62000.651750339384</x:v>
      </x:c>
      <x:c r="R4408" s="55">
        <x:f t="shared" si="827"/>
        <x:v>28715.348249660616</x:v>
      </x:c>
      <x:c r="S4408" s="1" t="str">
        <x:f t="shared" si="828"/>
        <x:v>YES</x:v>
      </x:c>
      <x:c r="T4408" s="1">
        <x:f t="shared" si="829"/>
        <x:v>28715.348249660616</x:v>
      </x:c>
    </x:row>
    <x:row r="4409">
      <x:c r="A4409" s="1"/>
      <x:c r="B4409" s="1"/>
      <x:c r="C4409" s="1"/>
      <x:c r="D4409" s="1"/>
      <x:c r="E4409" s="1"/>
      <x:c r="F4409" s="1"/>
      <x:c r="G4409" s="1"/>
      <x:c r="H4409" s="1"/>
      <x:c r="I4409" s="53">
        <x:f t="shared" si="818"/>
        <x:v>6</x:v>
      </x:c>
      <x:c r="J4409" s="53">
        <x:f t="shared" si="819"/>
        <x:v>14</x:v>
      </x:c>
      <x:c r="K4409" s="53">
        <x:f t="shared" si="820"/>
        <x:v>23</x:v>
      </x:c>
      <x:c r="L4409" s="53">
        <x:f t="shared" si="821"/>
        <x:v>43</x:v>
      </x:c>
      <x:c r="M4409" s="54">
        <x:f t="shared" si="822"/>
        <x:v>2927.3841296769851</x:v>
      </x:c>
      <x:c r="N4409" s="54">
        <x:f t="shared" si="823"/>
        <x:v>1.5329056456090175</x:v>
      </x:c>
      <x:c r="O4409" s="55">
        <x:f t="shared" si="824"/>
        <x:v>144216</x:v>
      </x:c>
      <x:c r="P4409" s="55">
        <x:f t="shared" si="825"/>
        <x:v>31680</x:v>
      </x:c>
      <x:c r="Q4409" s="55">
        <x:f t="shared" si="826"/>
        <x:v>63322.641140225438</x:v>
      </x:c>
      <x:c r="R4409" s="55">
        <x:f t="shared" si="827"/>
        <x:v>29213.358859774562</x:v>
      </x:c>
      <x:c r="S4409" s="1" t="str">
        <x:f t="shared" si="828"/>
        <x:v>YES</x:v>
      </x:c>
      <x:c r="T4409" s="1">
        <x:f t="shared" si="829"/>
        <x:v>29213.358859774562</x:v>
      </x:c>
    </x:row>
    <x:row r="4410">
      <x:c r="A4410" s="1"/>
      <x:c r="B4410" s="1"/>
      <x:c r="C4410" s="1"/>
      <x:c r="D4410" s="1"/>
      <x:c r="E4410" s="1"/>
      <x:c r="F4410" s="1"/>
      <x:c r="G4410" s="1"/>
      <x:c r="H4410" s="1"/>
      <x:c r="I4410" s="53">
        <x:f t="shared" si="818"/>
        <x:v>6</x:v>
      </x:c>
      <x:c r="J4410" s="53">
        <x:f t="shared" si="819"/>
        <x:v>14</x:v>
      </x:c>
      <x:c r="K4410" s="53">
        <x:f t="shared" si="820"/>
        <x:v>24</x:v>
      </x:c>
      <x:c r="L4410" s="53">
        <x:f t="shared" si="821"/>
        <x:v>44</x:v>
      </x:c>
      <x:c r="M4410" s="54">
        <x:f t="shared" si="822"/>
        <x:v>3005.2310792564813</x:v>
      </x:c>
      <x:c r="N4410" s="54">
        <x:f t="shared" si="823"/>
        <x:v>1.5869660272614454</x:v>
      </x:c>
      <x:c r="O4410" s="55">
        <x:f t="shared" si="824"/>
        <x:v>146916</x:v>
      </x:c>
      <x:c r="P4410" s="55">
        <x:f t="shared" si="825"/>
        <x:v>32560</x:v>
      </x:c>
      <x:c r="Q4410" s="55">
        <x:f t="shared" si="826"/>
        <x:v>64674.150681536135</x:v>
      </x:c>
      <x:c r="R4410" s="55">
        <x:f t="shared" si="827"/>
        <x:v>29681.849318463865</x:v>
      </x:c>
      <x:c r="S4410" s="1" t="str">
        <x:f t="shared" si="828"/>
        <x:v>YES</x:v>
      </x:c>
      <x:c r="T4410" s="1">
        <x:f t="shared" si="829"/>
        <x:v>29681.849318463865</x:v>
      </x:c>
    </x:row>
    <x:row r="4411">
      <x:c r="A4411" s="1"/>
      <x:c r="B4411" s="1"/>
      <x:c r="C4411" s="1"/>
      <x:c r="D4411" s="1"/>
      <x:c r="E4411" s="1"/>
      <x:c r="F4411" s="1"/>
      <x:c r="G4411" s="1"/>
      <x:c r="H4411" s="1"/>
      <x:c r="I4411" s="53">
        <x:f t="shared" si="818"/>
        <x:v>6</x:v>
      </x:c>
      <x:c r="J4411" s="53">
        <x:f t="shared" si="819"/>
        <x:v>14</x:v>
      </x:c>
      <x:c r="K4411" s="53">
        <x:f t="shared" si="820"/>
        <x:v>25</x:v>
      </x:c>
      <x:c r="L4411" s="53">
        <x:f t="shared" si="821"/>
        <x:v>45</x:v>
      </x:c>
      <x:c r="M4411" s="54">
        <x:f t="shared" si="822"/>
        <x:v>3084.8090006715784</x:v>
      </x:c>
      <x:c r="N4411" s="54">
        <x:f t="shared" si="823"/>
        <x:v>1.6422284726885961</x:v>
      </x:c>
      <x:c r="O4411" s="55">
        <x:f t="shared" si="824"/>
        <x:v>149616</x:v>
      </x:c>
      <x:c r="P4411" s="55">
        <x:f t="shared" si="825"/>
        <x:v>33440</x:v>
      </x:c>
      <x:c r="Q4411" s="55">
        <x:f t="shared" si="826"/>
        <x:v>66055.711817214906</x:v>
      </x:c>
      <x:c r="R4411" s="55">
        <x:f t="shared" si="827"/>
        <x:v>30120.288182785094</x:v>
      </x:c>
      <x:c r="S4411" s="1" t="str">
        <x:f t="shared" si="828"/>
        <x:v>YES</x:v>
      </x:c>
      <x:c r="T4411" s="1">
        <x:f t="shared" si="829"/>
        <x:v>30120.288182785094</x:v>
      </x:c>
    </x:row>
    <x:row r="4412">
      <x:c r="A4412" s="1"/>
      <x:c r="B4412" s="1"/>
      <x:c r="C4412" s="1"/>
      <x:c r="D4412" s="1"/>
      <x:c r="E4412" s="1"/>
      <x:c r="F4412" s="1"/>
      <x:c r="G4412" s="1"/>
      <x:c r="H4412" s="1"/>
      <x:c r="I4412" s="53">
        <x:f t="shared" si="818"/>
        <x:v>6</x:v>
      </x:c>
      <x:c r="J4412" s="53">
        <x:f t="shared" si="819"/>
        <x:v>14</x:v>
      </x:c>
      <x:c r="K4412" s="53">
        <x:f t="shared" si="820"/>
        <x:v>26</x:v>
      </x:c>
      <x:c r="L4412" s="53">
        <x:f t="shared" si="821"/>
        <x:v>46</x:v>
      </x:c>
      <x:c r="M4412" s="54">
        <x:f t="shared" si="822"/>
        <x:v>3166.1490046322965</x:v>
      </x:c>
      <x:c r="N4412" s="54">
        <x:f t="shared" si="823"/>
        <x:v>1.698714586550206</x:v>
      </x:c>
      <x:c r="O4412" s="55">
        <x:f t="shared" si="824"/>
        <x:v>152316</x:v>
      </x:c>
      <x:c r="P4412" s="55">
        <x:f t="shared" si="825"/>
        <x:v>34320</x:v>
      </x:c>
      <x:c r="Q4412" s="55">
        <x:f t="shared" si="826"/>
        <x:v>67467.864663755143</x:v>
      </x:c>
      <x:c r="R4412" s="55">
        <x:f t="shared" si="827"/>
        <x:v>30528.135336244857</x:v>
      </x:c>
      <x:c r="S4412" s="1" t="str">
        <x:f t="shared" si="828"/>
        <x:v>YES</x:v>
      </x:c>
      <x:c r="T4412" s="1">
        <x:f t="shared" si="829"/>
        <x:v>30528.135336244857</x:v>
      </x:c>
    </x:row>
    <x:row r="4413">
      <x:c r="A4413" s="1"/>
      <x:c r="B4413" s="1"/>
      <x:c r="C4413" s="1"/>
      <x:c r="D4413" s="1"/>
      <x:c r="E4413" s="1"/>
      <x:c r="F4413" s="1"/>
      <x:c r="G4413" s="1"/>
      <x:c r="H4413" s="1"/>
      <x:c r="I4413" s="53">
        <x:f t="shared" si="818"/>
        <x:v>6</x:v>
      </x:c>
      <x:c r="J4413" s="53">
        <x:f t="shared" si="819"/>
        <x:v>14</x:v>
      </x:c>
      <x:c r="K4413" s="53">
        <x:f t="shared" si="820"/>
        <x:v>27</x:v>
      </x:c>
      <x:c r="L4413" s="53">
        <x:f t="shared" si="821"/>
        <x:v>47</x:v>
      </x:c>
      <x:c r="M4413" s="54">
        <x:f t="shared" si="822"/>
        <x:v>3249.282709152053</x:v>
      </x:c>
      <x:c r="N4413" s="54">
        <x:f t="shared" si="823"/>
        <x:v>1.7564463258000369</x:v>
      </x:c>
      <x:c r="O4413" s="55">
        <x:f t="shared" si="824"/>
        <x:v>155016</x:v>
      </x:c>
      <x:c r="P4413" s="55">
        <x:f t="shared" si="825"/>
        <x:v>35200</x:v>
      </x:c>
      <x:c r="Q4413" s="55">
        <x:f t="shared" si="826"/>
        <x:v>68911.158145000925</x:v>
      </x:c>
      <x:c r="R4413" s="55">
        <x:f t="shared" si="827"/>
        <x:v>30904.841854999075</x:v>
      </x:c>
      <x:c r="S4413" s="1" t="str">
        <x:f t="shared" si="828"/>
        <x:v>YES</x:v>
      </x:c>
      <x:c r="T4413" s="1">
        <x:f t="shared" si="829"/>
        <x:v>30904.841854999075</x:v>
      </x:c>
    </x:row>
    <x:row r="4414">
      <x:c r="A4414" s="1"/>
      <x:c r="B4414" s="1"/>
      <x:c r="C4414" s="1"/>
      <x:c r="D4414" s="1"/>
      <x:c r="E4414" s="1"/>
      <x:c r="F4414" s="1"/>
      <x:c r="G4414" s="1"/>
      <x:c r="H4414" s="1"/>
      <x:c r="I4414" s="53">
        <x:f t="shared" si="818"/>
        <x:v>6</x:v>
      </x:c>
      <x:c r="J4414" s="53">
        <x:f t="shared" si="819"/>
        <x:v>14</x:v>
      </x:c>
      <x:c r="K4414" s="53">
        <x:f t="shared" si="820"/>
        <x:v>28</x:v>
      </x:c>
      <x:c r="L4414" s="53">
        <x:f t="shared" si="821"/>
        <x:v>48</x:v>
      </x:c>
      <x:c r="M4414" s="54">
        <x:f t="shared" si="822"/>
        <x:v>3334.2422473692068</x:v>
      </x:c>
      <x:c r="N4414" s="54">
        <x:f t="shared" si="823"/>
        <x:v>1.8154460051175048</x:v>
      </x:c>
      <x:c r="O4414" s="55">
        <x:f t="shared" si="824"/>
        <x:v>157716</x:v>
      </x:c>
      <x:c r="P4414" s="55">
        <x:f t="shared" si="825"/>
        <x:v>36080</x:v>
      </x:c>
      <x:c r="Q4414" s="55">
        <x:f t="shared" si="826"/>
        <x:v>70386.15012793761</x:v>
      </x:c>
      <x:c r="R4414" s="55">
        <x:f t="shared" si="827"/>
        <x:v>31249.84987206239</x:v>
      </x:c>
      <x:c r="S4414" s="1" t="str">
        <x:f t="shared" si="828"/>
        <x:v>YES</x:v>
      </x:c>
      <x:c r="T4414" s="1">
        <x:f t="shared" si="829"/>
        <x:v>31249.84987206239</x:v>
      </x:c>
    </x:row>
    <x:row r="4415">
      <x:c r="A4415" s="1"/>
      <x:c r="B4415" s="1"/>
      <x:c r="C4415" s="1"/>
      <x:c r="D4415" s="1"/>
      <x:c r="E4415" s="1"/>
      <x:c r="F4415" s="1"/>
      <x:c r="G4415" s="1"/>
      <x:c r="H4415" s="1"/>
      <x:c r="I4415" s="53">
        <x:f t="shared" si="818"/>
        <x:v>6</x:v>
      </x:c>
      <x:c r="J4415" s="53">
        <x:f t="shared" si="819"/>
        <x:v>14</x:v>
      </x:c>
      <x:c r="K4415" s="53">
        <x:f t="shared" si="820"/>
        <x:v>29</x:v>
      </x:c>
      <x:c r="L4415" s="53">
        <x:f t="shared" si="821"/>
        <x:v>49</x:v>
      </x:c>
      <x:c r="M4415" s="54">
        <x:f t="shared" si="822"/>
        <x:v>3421.0602754848605</x:v>
      </x:c>
      <x:c r="N4415" s="54">
        <x:f t="shared" si="823"/>
        <x:v>1.875736302420042</x:v>
      </x:c>
      <x:c r="O4415" s="55">
        <x:f t="shared" si="824"/>
        <x:v>160416</x:v>
      </x:c>
      <x:c r="P4415" s="55">
        <x:f t="shared" si="825"/>
        <x:v>36960</x:v>
      </x:c>
      <x:c r="Q4415" s="55">
        <x:f t="shared" si="826"/>
        <x:v>71893.407560501044</x:v>
      </x:c>
      <x:c r="R4415" s="55">
        <x:f t="shared" si="827"/>
        <x:v>31562.592439498956</x:v>
      </x:c>
      <x:c r="S4415" s="1" t="str">
        <x:f t="shared" si="828"/>
        <x:v>YES</x:v>
      </x:c>
      <x:c r="T4415" s="1">
        <x:f t="shared" si="829"/>
        <x:v>31562.592439498956</x:v>
      </x:c>
    </x:row>
    <x:row r="4416">
      <x:c r="A4416" s="1"/>
      <x:c r="B4416" s="1"/>
      <x:c r="C4416" s="1"/>
      <x:c r="D4416" s="1"/>
      <x:c r="E4416" s="1"/>
      <x:c r="F4416" s="1"/>
      <x:c r="G4416" s="1"/>
      <x:c r="H4416" s="1"/>
      <x:c r="I4416" s="53">
        <x:f t="shared" si="818"/>
        <x:v>6</x:v>
      </x:c>
      <x:c r="J4416" s="53">
        <x:f t="shared" si="819"/>
        <x:v>14</x:v>
      </x:c>
      <x:c r="K4416" s="53">
        <x:f t="shared" si="820"/>
        <x:v>30</x:v>
      </x:c>
      <x:c r="L4416" s="53">
        <x:f t="shared" si="821"/>
        <x:v>50</x:v>
      </x:c>
      <x:c r="M4416" s="54">
        <x:f t="shared" si="822"/>
        <x:v>3509.7699808186308</x:v>
      </x:c>
      <x:c r="N4416" s="54">
        <x:f t="shared" si="823"/>
        <x:v>1.9373402644573825</x:v>
      </x:c>
      <x:c r="O4416" s="55">
        <x:f t="shared" si="824"/>
        <x:v>163116</x:v>
      </x:c>
      <x:c r="P4416" s="55">
        <x:f t="shared" si="825"/>
        <x:v>37840</x:v>
      </x:c>
      <x:c r="Q4416" s="55">
        <x:f t="shared" si="826"/>
        <x:v>73433.506611434568</x:v>
      </x:c>
      <x:c r="R4416" s="55">
        <x:f t="shared" si="827"/>
        <x:v>31842.493388565432</x:v>
      </x:c>
      <x:c r="S4416" s="1" t="str">
        <x:f t="shared" si="828"/>
        <x:v>YES</x:v>
      </x:c>
      <x:c r="T4416" s="1">
        <x:f t="shared" si="829"/>
        <x:v>31842.493388565432</x:v>
      </x:c>
    </x:row>
    <x:row r="4417">
      <x:c r="A4417" s="1"/>
      <x:c r="B4417" s="1"/>
      <x:c r="C4417" s="1"/>
      <x:c r="D4417" s="1"/>
      <x:c r="E4417" s="1"/>
      <x:c r="F4417" s="1"/>
      <x:c r="G4417" s="1"/>
      <x:c r="H4417" s="1"/>
      <x:c r="I4417" s="53">
        <x:f t="shared" si="818"/>
        <x:v>6</x:v>
      </x:c>
      <x:c r="J4417" s="53">
        <x:f t="shared" si="819"/>
        <x:v>15</x:v>
      </x:c>
      <x:c r="K4417" s="53">
        <x:f t="shared" si="820"/>
        <x:v>0</x:v>
      </x:c>
      <x:c r="L4417" s="53">
        <x:f t="shared" si="821"/>
        <x:v>21</x:v>
      </x:c>
      <x:c r="M4417" s="54">
        <x:f t="shared" si="822"/>
        <x:v>1608.3771149241502</x:v>
      </x:c>
      <x:c r="N4417" s="54">
        <x:f t="shared" si="823"/>
        <x:v>0.61692855203065988</x:v>
      </x:c>
      <x:c r="O4417" s="55">
        <x:f t="shared" si="824"/>
        <x:v>84210</x:v>
      </x:c>
      <x:c r="P4417" s="55">
        <x:f t="shared" si="825"/>
        <x:v>11880</x:v>
      </x:c>
      <x:c r="Q4417" s="55">
        <x:f t="shared" si="826"/>
        <x:v>40423.213800766498</x:v>
      </x:c>
      <x:c r="R4417" s="55">
        <x:f t="shared" si="827"/>
        <x:v>11906.786199233502</x:v>
      </x:c>
      <x:c r="S4417" s="1" t="str">
        <x:f t="shared" si="828"/>
        <x:v>YES</x:v>
      </x:c>
      <x:c r="T4417" s="1">
        <x:f t="shared" si="829"/>
        <x:v>11906.786199233502</x:v>
      </x:c>
    </x:row>
    <x:row r="4418">
      <x:c r="A4418" s="1"/>
      <x:c r="B4418" s="1"/>
      <x:c r="C4418" s="1"/>
      <x:c r="D4418" s="1"/>
      <x:c r="E4418" s="1"/>
      <x:c r="F4418" s="1"/>
      <x:c r="G4418" s="1"/>
      <x:c r="H4418" s="1"/>
      <x:c r="I4418" s="53">
        <x:f t="shared" si="818"/>
        <x:v>6</x:v>
      </x:c>
      <x:c r="J4418" s="53">
        <x:f t="shared" si="819"/>
        <x:v>15</x:v>
      </x:c>
      <x:c r="K4418" s="53">
        <x:f t="shared" si="820"/>
        <x:v>1</x:v>
      </x:c>
      <x:c r="L4418" s="53">
        <x:f t="shared" si="821"/>
        <x:v>22</x:v>
      </x:c>
      <x:c r="M4418" s="54">
        <x:f t="shared" si="822"/>
        <x:v>1653.9396149241502</x:v>
      </x:c>
      <x:c r="N4418" s="54">
        <x:f t="shared" si="823"/>
        <x:v>0.64856917703065986</x:v>
      </x:c>
      <x:c r="O4418" s="55">
        <x:f t="shared" si="824"/>
        <x:v>86910</x:v>
      </x:c>
      <x:c r="P4418" s="55">
        <x:f t="shared" si="825"/>
        <x:v>12760</x:v>
      </x:c>
      <x:c r="Q4418" s="55">
        <x:f t="shared" si="826"/>
        <x:v>41214.229425766498</x:v>
      </x:c>
      <x:c r="R4418" s="55">
        <x:f t="shared" si="827"/>
        <x:v>12935.770574233502</x:v>
      </x:c>
      <x:c r="S4418" s="1" t="str">
        <x:f t="shared" si="828"/>
        <x:v>YES</x:v>
      </x:c>
      <x:c r="T4418" s="1">
        <x:f t="shared" si="829"/>
        <x:v>12935.770574233502</x:v>
      </x:c>
    </x:row>
    <x:row r="4419">
      <x:c r="A4419" s="1"/>
      <x:c r="B4419" s="1"/>
      <x:c r="C4419" s="1"/>
      <x:c r="D4419" s="1"/>
      <x:c r="E4419" s="1"/>
      <x:c r="F4419" s="1"/>
      <x:c r="G4419" s="1"/>
      <x:c r="H4419" s="1"/>
      <x:c r="I4419" s="53">
        <x:f t="shared" si="818"/>
        <x:v>6</x:v>
      </x:c>
      <x:c r="J4419" s="53">
        <x:f t="shared" si="819"/>
        <x:v>15</x:v>
      </x:c>
      <x:c r="K4419" s="53">
        <x:f t="shared" si="820"/>
        <x:v>2</x:v>
      </x:c>
      <x:c r="L4419" s="53">
        <x:f t="shared" si="821"/>
        <x:v>23</x:v>
      </x:c>
      <x:c r="M4419" s="54">
        <x:f t="shared" si="822"/>
        <x:v>1700.6411774241501</x:v>
      </x:c>
      <x:c r="N4419" s="54">
        <x:f t="shared" si="823"/>
        <x:v>0.68100081765565978</x:v>
      </x:c>
      <x:c r="O4419" s="55">
        <x:f t="shared" si="824"/>
        <x:v>89610</x:v>
      </x:c>
      <x:c r="P4419" s="55">
        <x:f t="shared" si="825"/>
        <x:v>13640</x:v>
      </x:c>
      <x:c r="Q4419" s="55">
        <x:f t="shared" si="826"/>
        <x:v>42025.020441391491</x:v>
      </x:c>
      <x:c r="R4419" s="55">
        <x:f t="shared" si="827"/>
        <x:v>13944.979558608509</x:v>
      </x:c>
      <x:c r="S4419" s="1" t="str">
        <x:f t="shared" si="828"/>
        <x:v>YES</x:v>
      </x:c>
      <x:c r="T4419" s="1">
        <x:f t="shared" si="829"/>
        <x:v>13944.979558608509</x:v>
      </x:c>
    </x:row>
    <x:row r="4420">
      <x:c r="A4420" s="1"/>
      <x:c r="B4420" s="1"/>
      <x:c r="C4420" s="1"/>
      <x:c r="D4420" s="1"/>
      <x:c r="E4420" s="1"/>
      <x:c r="F4420" s="1"/>
      <x:c r="G4420" s="1"/>
      <x:c r="H4420" s="1"/>
      <x:c r="I4420" s="53">
        <x:f t="shared" si="818"/>
        <x:v>6</x:v>
      </x:c>
      <x:c r="J4420" s="53">
        <x:f t="shared" si="819"/>
        <x:v>15</x:v>
      </x:c>
      <x:c r="K4420" s="53">
        <x:f t="shared" si="820"/>
        <x:v>3</x:v>
      </x:c>
      <x:c r="L4420" s="53">
        <x:f t="shared" si="821"/>
        <x:v>24</x:v>
      </x:c>
      <x:c r="M4420" s="54">
        <x:f t="shared" si="822"/>
        <x:v>1748.5031598460253</x:v>
      </x:c>
      <x:c r="N4420" s="54">
        <x:f t="shared" si="823"/>
        <x:v>0.71423830544862865</x:v>
      </x:c>
      <x:c r="O4420" s="55">
        <x:f t="shared" si="824"/>
        <x:v>92310</x:v>
      </x:c>
      <x:c r="P4420" s="55">
        <x:f t="shared" si="825"/>
        <x:v>14520</x:v>
      </x:c>
      <x:c r="Q4420" s="55">
        <x:f t="shared" si="826"/>
        <x:v>42855.957636215717</x:v>
      </x:c>
      <x:c r="R4420" s="55">
        <x:f t="shared" si="827"/>
        <x:v>14934.042363784283</x:v>
      </x:c>
      <x:c r="S4420" s="1" t="str">
        <x:f t="shared" si="828"/>
        <x:v>YES</x:v>
      </x:c>
      <x:c r="T4420" s="1">
        <x:f t="shared" si="829"/>
        <x:v>14934.042363784283</x:v>
      </x:c>
    </x:row>
    <x:row r="4421">
      <x:c r="A4421" s="1"/>
      <x:c r="B4421" s="1"/>
      <x:c r="C4421" s="1"/>
      <x:c r="D4421" s="1"/>
      <x:c r="E4421" s="1"/>
      <x:c r="F4421" s="1"/>
      <x:c r="G4421" s="1"/>
      <x:c r="H4421" s="1"/>
      <x:c r="I4421" s="53">
        <x:f t="shared" si="818"/>
        <x:v>6</x:v>
      </x:c>
      <x:c r="J4421" s="53">
        <x:f t="shared" si="819"/>
        <x:v>15</x:v>
      </x:c>
      <x:c r="K4421" s="53">
        <x:f t="shared" si="820"/>
        <x:v>4</x:v>
      </x:c>
      <x:c r="L4421" s="53">
        <x:f t="shared" si="821"/>
        <x:v>25</x:v>
      </x:c>
      <x:c r="M4421" s="54">
        <x:f t="shared" si="822"/>
        <x:v>1797.5472755686815</x:v>
      </x:c>
      <x:c r="N4421" s="54">
        <x:f t="shared" si="823"/>
        <x:v>0.74829671914491769</x:v>
      </x:c>
      <x:c r="O4421" s="55">
        <x:f t="shared" si="824"/>
        <x:v>95010</x:v>
      </x:c>
      <x:c r="P4421" s="55">
        <x:f t="shared" si="825"/>
        <x:v>15400</x:v>
      </x:c>
      <x:c r="Q4421" s="55">
        <x:f t="shared" si="826"/>
        <x:v>43707.417978622943</x:v>
      </x:c>
      <x:c r="R4421" s="55">
        <x:f t="shared" si="827"/>
        <x:v>15902.582021377057</x:v>
      </x:c>
      <x:c r="S4421" s="1" t="str">
        <x:f t="shared" si="828"/>
        <x:v>YES</x:v>
      </x:c>
      <x:c r="T4421" s="1">
        <x:f t="shared" si="829"/>
        <x:v>15902.582021377057</x:v>
      </x:c>
    </x:row>
    <x:row r="4422">
      <x:c r="A4422" s="1"/>
      <x:c r="B4422" s="1"/>
      <x:c r="C4422" s="1"/>
      <x:c r="D4422" s="1"/>
      <x:c r="E4422" s="1"/>
      <x:c r="F4422" s="1"/>
      <x:c r="G4422" s="1"/>
      <x:c r="H4422" s="1"/>
      <x:c r="I4422" s="53">
        <x:f t="shared" si="818"/>
        <x:v>6</x:v>
      </x:c>
      <x:c r="J4422" s="53">
        <x:f t="shared" si="819"/>
        <x:v>15</x:v>
      </x:c>
      <x:c r="K4422" s="53">
        <x:f t="shared" si="820"/>
        <x:v>5</x:v>
      </x:c>
      <x:c r="L4422" s="53">
        <x:f t="shared" si="821"/>
        <x:v>26</x:v>
      </x:c>
      <x:c r="M4422" s="54">
        <x:f t="shared" si="822"/>
        <x:v>1847.795599489885</x:v>
      </x:c>
      <x:c r="N4422" s="54">
        <x:f t="shared" si="823"/>
        <x:v>0.78319138853464243</x:v>
      </x:c>
      <x:c r="O4422" s="55">
        <x:f t="shared" si="824"/>
        <x:v>97710</x:v>
      </x:c>
      <x:c r="P4422" s="55">
        <x:f t="shared" si="825"/>
        <x:v>16280</x:v>
      </x:c>
      <x:c r="Q4422" s="55">
        <x:f t="shared" si="826"/>
        <x:v>44579.784713366054</x:v>
      </x:c>
      <x:c r="R4422" s="55">
        <x:f t="shared" si="827"/>
        <x:v>16850.215286633946</x:v>
      </x:c>
      <x:c r="S4422" s="1" t="str">
        <x:f t="shared" si="828"/>
        <x:v>YES</x:v>
      </x:c>
      <x:c r="T4422" s="1">
        <x:f t="shared" si="829"/>
        <x:v>16850.215286633946</x:v>
      </x:c>
    </x:row>
    <x:row r="4423">
      <x:c r="A4423" s="1"/>
      <x:c r="B4423" s="1"/>
      <x:c r="C4423" s="1"/>
      <x:c r="D4423" s="1"/>
      <x:c r="E4423" s="1"/>
      <x:c r="F4423" s="1"/>
      <x:c r="G4423" s="1"/>
      <x:c r="H4423" s="1"/>
      <x:c r="I4423" s="53">
        <x:f t="shared" si="818"/>
        <x:v>6</x:v>
      </x:c>
      <x:c r="J4423" s="53">
        <x:f t="shared" si="819"/>
        <x:v>15</x:v>
      </x:c>
      <x:c r="K4423" s="53">
        <x:f t="shared" si="820"/>
        <x:v>6</x:v>
      </x:c>
      <x:c r="L4423" s="53">
        <x:f t="shared" si="821"/>
        <x:v>27</x:v>
      </x:c>
      <x:c r="M4423" s="54">
        <x:f t="shared" si="822"/>
        <x:v>1899.2705736715179</x:v>
      </x:c>
      <x:c r="N4423" s="54">
        <x:f t="shared" si="823"/>
        <x:v>0.81893789838299857</x:v>
      </x:c>
      <x:c r="O4423" s="55">
        <x:f t="shared" si="824"/>
        <x:v>100410</x:v>
      </x:c>
      <x:c r="P4423" s="55">
        <x:f t="shared" si="825"/>
        <x:v>17160</x:v>
      </x:c>
      <x:c r="Q4423" s="55">
        <x:f t="shared" si="826"/>
        <x:v>45473.447459574963</x:v>
      </x:c>
      <x:c r="R4423" s="55">
        <x:f t="shared" si="827"/>
        <x:v>17776.552540425037</x:v>
      </x:c>
      <x:c r="S4423" s="1" t="str">
        <x:f t="shared" si="828"/>
        <x:v>YES</x:v>
      </x:c>
      <x:c r="T4423" s="1">
        <x:f t="shared" si="829"/>
        <x:v>17776.552540425037</x:v>
      </x:c>
    </x:row>
    <x:row r="4424">
      <x:c r="A4424" s="1"/>
      <x:c r="B4424" s="1"/>
      <x:c r="C4424" s="1"/>
      <x:c r="D4424" s="1"/>
      <x:c r="E4424" s="1"/>
      <x:c r="F4424" s="1"/>
      <x:c r="G4424" s="1"/>
      <x:c r="H4424" s="1"/>
      <x:c r="I4424" s="53">
        <x:f t="shared" si="818"/>
        <x:v>6</x:v>
      </x:c>
      <x:c r="J4424" s="53">
        <x:f t="shared" si="819"/>
        <x:v>15</x:v>
      </x:c>
      <x:c r="K4424" s="53">
        <x:f t="shared" si="820"/>
        <x:v>7</x:v>
      </x:c>
      <x:c r="L4424" s="53">
        <x:f t="shared" si="821"/>
        <x:v>28</x:v>
      </x:c>
      <x:c r="M4424" s="54">
        <x:f t="shared" si="822"/>
        <x:v>1951.9950130694783</x:v>
      </x:c>
      <x:c r="N4424" s="54">
        <x:f t="shared" si="823"/>
        <x:v>0.85555209240935992</x:v>
      </x:c>
      <x:c r="O4424" s="55">
        <x:f t="shared" si="824"/>
        <x:v>103110</x:v>
      </x:c>
      <x:c r="P4424" s="55">
        <x:f t="shared" si="825"/>
        <x:v>18040</x:v>
      </x:c>
      <x:c r="Q4424" s="55">
        <x:f t="shared" si="826"/>
        <x:v>46388.802310233994</x:v>
      </x:c>
      <x:c r="R4424" s="55">
        <x:f t="shared" si="827"/>
        <x:v>18681.197689766006</x:v>
      </x:c>
      <x:c r="S4424" s="1" t="str">
        <x:f t="shared" si="828"/>
        <x:v>YES</x:v>
      </x:c>
      <x:c r="T4424" s="1">
        <x:f t="shared" si="829"/>
        <x:v>18681.197689766006</x:v>
      </x:c>
    </x:row>
    <x:row r="4425">
      <x:c r="A4425" s="1"/>
      <x:c r="B4425" s="1"/>
      <x:c r="C4425" s="1"/>
      <x:c r="D4425" s="1"/>
      <x:c r="E4425" s="1"/>
      <x:c r="F4425" s="1"/>
      <x:c r="G4425" s="1"/>
      <x:c r="H4425" s="1"/>
      <x:c r="I4425" s="53">
        <x:f t="shared" si="818"/>
        <x:v>6</x:v>
      </x:c>
      <x:c r="J4425" s="53">
        <x:f t="shared" si="819"/>
        <x:v>15</x:v>
      </x:c>
      <x:c r="K4425" s="53">
        <x:f t="shared" si="820"/>
        <x:v>8</x:v>
      </x:c>
      <x:c r="L4425" s="53">
        <x:f t="shared" si="821"/>
        <x:v>29</x:v>
      </x:c>
      <x:c r="M4425" s="54">
        <x:f t="shared" si="822"/>
        <x:v>2005.9921113494586</x:v>
      </x:c>
      <x:c r="N4425" s="54">
        <x:f t="shared" si="823"/>
        <x:v>0.89305007732601294</x:v>
      </x:c>
      <x:c r="O4425" s="55">
        <x:f t="shared" si="824"/>
        <x:v>105810</x:v>
      </x:c>
      <x:c r="P4425" s="55">
        <x:f t="shared" si="825"/>
        <x:v>18920</x:v>
      </x:c>
      <x:c r="Q4425" s="55">
        <x:f t="shared" si="826"/>
        <x:v>47326.251933150321</x:v>
      </x:c>
      <x:c r="R4425" s="55">
        <x:f t="shared" si="827"/>
        <x:v>19563.748066849679</x:v>
      </x:c>
      <x:c r="S4425" s="1" t="str">
        <x:f t="shared" si="828"/>
        <x:v>YES</x:v>
      </x:c>
      <x:c r="T4425" s="1">
        <x:f t="shared" si="829"/>
        <x:v>19563.748066849679</x:v>
      </x:c>
    </x:row>
    <x:row r="4426">
      <x:c r="A4426" s="1"/>
      <x:c r="B4426" s="1"/>
      <x:c r="C4426" s="1"/>
      <x:c r="D4426" s="1"/>
      <x:c r="E4426" s="1"/>
      <x:c r="F4426" s="1"/>
      <x:c r="G4426" s="1"/>
      <x:c r="H4426" s="1"/>
      <x:c r="I4426" s="53">
        <x:f t="shared" si="818"/>
        <x:v>6</x:v>
      </x:c>
      <x:c r="J4426" s="53">
        <x:f t="shared" si="819"/>
        <x:v>15</x:v>
      </x:c>
      <x:c r="K4426" s="53">
        <x:f t="shared" si="820"/>
        <x:v>9</x:v>
      </x:c>
      <x:c r="L4426" s="53">
        <x:f t="shared" si="821"/>
        <x:v>30</x:v>
      </x:c>
      <x:c r="M4426" s="54">
        <x:f t="shared" si="822"/>
        <x:v>2061.2854467898533</x:v>
      </x:c>
      <x:c r="N4426" s="54">
        <x:f t="shared" si="823"/>
        <x:v>0.93144822693739815</x:v>
      </x:c>
      <x:c r="O4426" s="55">
        <x:f t="shared" si="824"/>
        <x:v>108510</x:v>
      </x:c>
      <x:c r="P4426" s="55">
        <x:f t="shared" si="825"/>
        <x:v>19800</x:v>
      </x:c>
      <x:c r="Q4426" s="55">
        <x:f t="shared" si="826"/>
        <x:v>48286.205673434953</x:v>
      </x:c>
      <x:c r="R4426" s="55">
        <x:f t="shared" si="827"/>
        <x:v>20423.794326565047</x:v>
      </x:c>
      <x:c r="S4426" s="1" t="str">
        <x:f t="shared" si="828"/>
        <x:v>YES</x:v>
      </x:c>
      <x:c r="T4426" s="1">
        <x:f t="shared" si="829"/>
        <x:v>20423.794326565047</x:v>
      </x:c>
    </x:row>
    <x:row r="4427">
      <x:c r="A4427" s="1"/>
      <x:c r="B4427" s="1"/>
      <x:c r="C4427" s="1"/>
      <x:c r="D4427" s="1"/>
      <x:c r="E4427" s="1"/>
      <x:c r="F4427" s="1"/>
      <x:c r="G4427" s="1"/>
      <x:c r="H4427" s="1"/>
      <x:c r="I4427" s="53">
        <x:f t="shared" si="818"/>
        <x:v>6</x:v>
      </x:c>
      <x:c r="J4427" s="53">
        <x:f t="shared" si="819"/>
        <x:v>15</x:v>
      </x:c>
      <x:c r="K4427" s="53">
        <x:f t="shared" si="820"/>
        <x:v>10</x:v>
      </x:c>
      <x:c r="L4427" s="53">
        <x:f t="shared" si="821"/>
        <x:v>31</x:v>
      </x:c>
      <x:c r="M4427" s="54">
        <x:f t="shared" si="822"/>
        <x:v>2117.8989882730657</x:v>
      </x:c>
      <x:c r="N4427" s="54">
        <x:f t="shared" si="823"/>
        <x:v>0.9707631863007401</x:v>
      </x:c>
      <x:c r="O4427" s="55">
        <x:f t="shared" si="824"/>
        <x:v>111210</x:v>
      </x:c>
      <x:c r="P4427" s="55">
        <x:f t="shared" si="825"/>
        <x:v>20680</x:v>
      </x:c>
      <x:c r="Q4427" s="55">
        <x:f t="shared" si="826"/>
        <x:v>49269.079657518501</x:v>
      </x:c>
      <x:c r="R4427" s="55">
        <x:f t="shared" si="827"/>
        <x:v>21260.920342481499</x:v>
      </x:c>
      <x:c r="S4427" s="1" t="str">
        <x:f t="shared" si="828"/>
        <x:v>YES</x:v>
      </x:c>
      <x:c r="T4427" s="1">
        <x:f t="shared" si="829"/>
        <x:v>21260.920342481499</x:v>
      </x:c>
    </x:row>
    <x:row r="4428">
      <x:c r="A4428" s="1"/>
      <x:c r="B4428" s="1"/>
      <x:c r="C4428" s="1"/>
      <x:c r="D4428" s="1"/>
      <x:c r="E4428" s="1"/>
      <x:c r="F4428" s="1"/>
      <x:c r="G4428" s="1"/>
      <x:c r="H4428" s="1"/>
      <x:c r="I4428" s="53">
        <x:f t="shared" si="818"/>
        <x:v>6</x:v>
      </x:c>
      <x:c r="J4428" s="53">
        <x:f t="shared" si="819"/>
        <x:v>15</x:v>
      </x:c>
      <x:c r="K4428" s="53">
        <x:f t="shared" si="820"/>
        <x:v>11</x:v>
      </x:c>
      <x:c r="L4428" s="53">
        <x:f t="shared" si="821"/>
        <x:v>32</x:v>
      </x:c>
      <x:c r="M4428" s="54">
        <x:f t="shared" si="822"/>
        <x:v>2175.857101366505</x:v>
      </x:c>
      <x:c r="N4428" s="54">
        <x:f t="shared" si="823"/>
        <x:v>1.0110118759489619</x:v>
      </x:c>
      <x:c r="O4428" s="55">
        <x:f t="shared" si="824"/>
        <x:v>113910</x:v>
      </x:c>
      <x:c r="P4428" s="55">
        <x:f t="shared" si="825"/>
        <x:v>21560</x:v>
      </x:c>
      <x:c r="Q4428" s="55">
        <x:f t="shared" si="826"/>
        <x:v>50275.296898724046</x:v>
      </x:c>
      <x:c r="R4428" s="55">
        <x:f t="shared" si="827"/>
        <x:v>22074.703101275954</x:v>
      </x:c>
      <x:c r="S4428" s="1" t="str">
        <x:f t="shared" si="828"/>
        <x:v>YES</x:v>
      </x:c>
      <x:c r="T4428" s="1">
        <x:f t="shared" si="829"/>
        <x:v>22074.703101275954</x:v>
      </x:c>
    </x:row>
    <x:row r="4429">
      <x:c r="A4429" s="1"/>
      <x:c r="B4429" s="1"/>
      <x:c r="C4429" s="1"/>
      <x:c r="D4429" s="1"/>
      <x:c r="E4429" s="1"/>
      <x:c r="F4429" s="1"/>
      <x:c r="G4429" s="1"/>
      <x:c r="H4429" s="1"/>
      <x:c r="I4429" s="53">
        <x:f t="shared" si="818"/>
        <x:v>6</x:v>
      </x:c>
      <x:c r="J4429" s="53">
        <x:f t="shared" si="819"/>
        <x:v>15</x:v>
      </x:c>
      <x:c r="K4429" s="53">
        <x:f t="shared" si="820"/>
        <x:v>12</x:v>
      </x:c>
      <x:c r="L4429" s="53">
        <x:f t="shared" si="821"/>
        <x:v>33</x:v>
      </x:c>
      <x:c r="M4429" s="54">
        <x:f t="shared" si="822"/>
        <x:v>2235.1845544945695</x:v>
      </x:c>
      <x:c r="N4429" s="54">
        <x:f t="shared" si="823"/>
        <x:v>1.0522114961767843</x:v>
      </x:c>
      <x:c r="O4429" s="55">
        <x:f t="shared" si="824"/>
        <x:v>116610</x:v>
      </x:c>
      <x:c r="P4429" s="55">
        <x:f t="shared" si="825"/>
        <x:v>22440</x:v>
      </x:c>
      <x:c r="Q4429" s="55">
        <x:f t="shared" si="826"/>
        <x:v>51305.287404419607</x:v>
      </x:c>
      <x:c r="R4429" s="55">
        <x:f t="shared" si="827"/>
        <x:v>22864.712595580393</x:v>
      </x:c>
      <x:c r="S4429" s="1" t="str">
        <x:f t="shared" si="828"/>
        <x:v>YES</x:v>
      </x:c>
      <x:c r="T4429" s="1">
        <x:f t="shared" si="829"/>
        <x:v>22864.712595580393</x:v>
      </x:c>
    </x:row>
    <x:row r="4430">
      <x:c r="A4430" s="1"/>
      <x:c r="B4430" s="1"/>
      <x:c r="C4430" s="1"/>
      <x:c r="D4430" s="1"/>
      <x:c r="E4430" s="1"/>
      <x:c r="F4430" s="1"/>
      <x:c r="G4430" s="1"/>
      <x:c r="H4430" s="1"/>
      <x:c r="I4430" s="53">
        <x:f t="shared" si="818"/>
        <x:v>6</x:v>
      </x:c>
      <x:c r="J4430" s="53">
        <x:f t="shared" si="819"/>
        <x:v>15</x:v>
      </x:c>
      <x:c r="K4430" s="53">
        <x:f t="shared" si="820"/>
        <x:v>13</x:v>
      </x:c>
      <x:c r="L4430" s="53">
        <x:f t="shared" si="821"/>
        <x:v>34</x:v>
      </x:c>
      <x:c r="M4430" s="54">
        <x:f t="shared" si="822"/>
        <x:v>2295.9065252029536</x:v>
      </x:c>
      <x:c r="N4430" s="54">
        <x:f t="shared" si="823"/>
        <x:v>1.0943795313909399</x:v>
      </x:c>
      <x:c r="O4430" s="55">
        <x:f t="shared" si="824"/>
        <x:v>119310</x:v>
      </x:c>
      <x:c r="P4430" s="55">
        <x:f t="shared" si="825"/>
        <x:v>23320</x:v>
      </x:c>
      <x:c r="Q4430" s="55">
        <x:f t="shared" si="826"/>
        <x:v>52359.488284773499</x:v>
      </x:c>
      <x:c r="R4430" s="55">
        <x:f t="shared" si="827"/>
        <x:v>23630.511715226501</x:v>
      </x:c>
      <x:c r="S4430" s="1" t="str">
        <x:f t="shared" si="828"/>
        <x:v>YES</x:v>
      </x:c>
      <x:c r="T4430" s="1">
        <x:f t="shared" si="829"/>
        <x:v>23630.511715226501</x:v>
      </x:c>
    </x:row>
    <x:row r="4431">
      <x:c r="A4431" s="1"/>
      <x:c r="B4431" s="1"/>
      <x:c r="C4431" s="1"/>
      <x:c r="D4431" s="1"/>
      <x:c r="E4431" s="1"/>
      <x:c r="F4431" s="1"/>
      <x:c r="G4431" s="1"/>
      <x:c r="H4431" s="1"/>
      <x:c r="I4431" s="53">
        <x:f t="shared" si="818"/>
        <x:v>6</x:v>
      </x:c>
      <x:c r="J4431" s="53">
        <x:f t="shared" si="819"/>
        <x:v>15</x:v>
      </x:c>
      <x:c r="K4431" s="53">
        <x:f t="shared" si="820"/>
        <x:v>14</x:v>
      </x:c>
      <x:c r="L4431" s="53">
        <x:f t="shared" si="821"/>
        <x:v>35</x:v>
      </x:c>
      <x:c r="M4431" s="54">
        <x:f t="shared" si="822"/>
        <x:v>2358.0486065166151</x:v>
      </x:c>
      <x:c r="N4431" s="54">
        <x:f t="shared" si="823"/>
        <x:v>1.1375337545254272</x:v>
      </x:c>
      <x:c r="O4431" s="55">
        <x:f t="shared" si="824"/>
        <x:v>122010</x:v>
      </x:c>
      <x:c r="P4431" s="55">
        <x:f t="shared" si="825"/>
        <x:v>24200</x:v>
      </x:c>
      <x:c r="Q4431" s="55">
        <x:f t="shared" si="826"/>
        <x:v>53438.343863135677</x:v>
      </x:c>
      <x:c r="R4431" s="55">
        <x:f t="shared" si="827"/>
        <x:v>24371.656136864323</x:v>
      </x:c>
      <x:c r="S4431" s="1" t="str">
        <x:f t="shared" si="828"/>
        <x:v>YES</x:v>
      </x:c>
      <x:c r="T4431" s="1">
        <x:f t="shared" si="829"/>
        <x:v>24371.656136864323</x:v>
      </x:c>
    </x:row>
    <x:row r="4432">
      <x:c r="A4432" s="1"/>
      <x:c r="B4432" s="1"/>
      <x:c r="C4432" s="1"/>
      <x:c r="D4432" s="1"/>
      <x:c r="E4432" s="1"/>
      <x:c r="F4432" s="1"/>
      <x:c r="G4432" s="1"/>
      <x:c r="H4432" s="1"/>
      <x:c r="I4432" s="53">
        <x:f t="shared" si="818"/>
        <x:v>6</x:v>
      </x:c>
      <x:c r="J4432" s="53">
        <x:f t="shared" si="819"/>
        <x:v>15</x:v>
      </x:c>
      <x:c r="K4432" s="53">
        <x:f t="shared" si="820"/>
        <x:v>15</x:v>
      </x:c>
      <x:c r="L4432" s="53">
        <x:f t="shared" si="821"/>
        <x:v>36</x:v>
      </x:c>
      <x:c r="M4432" s="54">
        <x:f t="shared" si="822"/>
        <x:v>2421.6368133927613</x:v>
      </x:c>
      <x:c r="N4432" s="54">
        <x:f t="shared" si="823"/>
        <x:v>1.1816922315227509</x:v>
      </x:c>
      <x:c r="O4432" s="55">
        <x:f t="shared" si="824"/>
        <x:v>124710</x:v>
      </x:c>
      <x:c r="P4432" s="55">
        <x:f t="shared" si="825"/>
        <x:v>25080</x:v>
      </x:c>
      <x:c r="Q4432" s="55">
        <x:f t="shared" si="826"/>
        <x:v>54542.30578806877</x:v>
      </x:c>
      <x:c r="R4432" s="55">
        <x:f t="shared" si="827"/>
        <x:v>25087.69421193123</x:v>
      </x:c>
      <x:c r="S4432" s="1" t="str">
        <x:f t="shared" si="828"/>
        <x:v>YES</x:v>
      </x:c>
      <x:c r="T4432" s="1">
        <x:f t="shared" si="829"/>
        <x:v>25087.69421193123</x:v>
      </x:c>
    </x:row>
    <x:row r="4433">
      <x:c r="A4433" s="1"/>
      <x:c r="B4433" s="1"/>
      <x:c r="C4433" s="1"/>
      <x:c r="D4433" s="1"/>
      <x:c r="E4433" s="1"/>
      <x:c r="F4433" s="1"/>
      <x:c r="G4433" s="1"/>
      <x:c r="H4433" s="1"/>
      <x:c r="I4433" s="53">
        <x:f t="shared" si="818"/>
        <x:v>6</x:v>
      </x:c>
      <x:c r="J4433" s="53">
        <x:f t="shared" si="819"/>
        <x:v>15</x:v>
      </x:c>
      <x:c r="K4433" s="53">
        <x:f t="shared" si="820"/>
        <x:v>16</x:v>
      </x:c>
      <x:c r="L4433" s="53">
        <x:f t="shared" si="821"/>
        <x:v>37</x:v>
      </x:c>
      <x:c r="M4433" s="54">
        <x:f t="shared" si="822"/>
        <x:v>2486.6975892702503</x:v>
      </x:c>
      <x:c r="N4433" s="54">
        <x:f t="shared" si="823"/>
        <x:v>1.2268733258821183</x:v>
      </x:c>
      <x:c r="O4433" s="55">
        <x:f t="shared" si="824"/>
        <x:v>127410</x:v>
      </x:c>
      <x:c r="P4433" s="55">
        <x:f t="shared" si="825"/>
        <x:v>25960</x:v>
      </x:c>
      <x:c r="Q4433" s="55">
        <x:f t="shared" si="826"/>
        <x:v>55671.833147052952</x:v>
      </x:c>
      <x:c r="R4433" s="55">
        <x:f t="shared" si="827"/>
        <x:v>25778.166852947048</x:v>
      </x:c>
      <x:c r="S4433" s="1" t="str">
        <x:f t="shared" si="828"/>
        <x:v>YES</x:v>
      </x:c>
      <x:c r="T4433" s="1">
        <x:f t="shared" si="829"/>
        <x:v>25778.166852947048</x:v>
      </x:c>
    </x:row>
    <x:row r="4434">
      <x:c r="A4434" s="1"/>
      <x:c r="B4434" s="1"/>
      <x:c r="C4434" s="1"/>
      <x:c r="D4434" s="1"/>
      <x:c r="E4434" s="1"/>
      <x:c r="F4434" s="1"/>
      <x:c r="G4434" s="1"/>
      <x:c r="H4434" s="1"/>
      <x:c r="I4434" s="53">
        <x:f t="shared" si="818"/>
        <x:v>6</x:v>
      </x:c>
      <x:c r="J4434" s="53">
        <x:f t="shared" si="819"/>
        <x:v>15</x:v>
      </x:c>
      <x:c r="K4434" s="53">
        <x:f t="shared" si="820"/>
        <x:v>17</x:v>
      </x:c>
      <x:c r="L4434" s="53">
        <x:f t="shared" si="821"/>
        <x:v>38</x:v>
      </x:c>
      <x:c r="M4434" s="54">
        <x:f t="shared" si="822"/>
        <x:v>2553.2578127167908</x:v>
      </x:c>
      <x:c r="N4434" s="54">
        <x:f t="shared" si="823"/>
        <x:v>1.2730957032755492</x:v>
      </x:c>
      <x:c r="O4434" s="55">
        <x:f t="shared" si="824"/>
        <x:v>130110</x:v>
      </x:c>
      <x:c r="P4434" s="55">
        <x:f t="shared" si="825"/>
        <x:v>26840</x:v>
      </x:c>
      <x:c r="Q4434" s="55">
        <x:f t="shared" si="826"/>
        <x:v>56827.392581888729</x:v>
      </x:c>
      <x:c r="R4434" s="55">
        <x:f t="shared" si="827"/>
        <x:v>26442.607418111271</x:v>
      </x:c>
      <x:c r="S4434" s="1" t="str">
        <x:f t="shared" si="828"/>
        <x:v>YES</x:v>
      </x:c>
      <x:c r="T4434" s="1">
        <x:f t="shared" si="829"/>
        <x:v>26442.607418111271</x:v>
      </x:c>
    </x:row>
    <x:row r="4435">
      <x:c r="A4435" s="1"/>
      <x:c r="B4435" s="1"/>
      <x:c r="C4435" s="1"/>
      <x:c r="D4435" s="1"/>
      <x:c r="E4435" s="1"/>
      <x:c r="F4435" s="1"/>
      <x:c r="G4435" s="1"/>
      <x:c r="H4435" s="1"/>
      <x:c r="I4435" s="53">
        <x:f t="shared" si="818"/>
        <x:v>6</x:v>
      </x:c>
      <x:c r="J4435" s="53">
        <x:f t="shared" si="819"/>
        <x:v>15</x:v>
      </x:c>
      <x:c r="K4435" s="53">
        <x:f t="shared" si="820"/>
        <x:v>18</x:v>
      </x:c>
      <x:c r="L4435" s="53">
        <x:f t="shared" si="821"/>
        <x:v>39</x:v>
      </x:c>
      <x:c r="M4435" s="54">
        <x:f t="shared" si="822"/>
        <x:v>2621.3448041753782</x:v>
      </x:c>
      <x:c r="N4435" s="54">
        <x:f t="shared" si="823"/>
        <x:v>1.3203783362329016</x:v>
      </x:c>
      <x:c r="O4435" s="55">
        <x:f t="shared" si="824"/>
        <x:v>132810</x:v>
      </x:c>
      <x:c r="P4435" s="55">
        <x:f t="shared" si="825"/>
        <x:v>27720</x:v>
      </x:c>
      <x:c r="Q4435" s="55">
        <x:f t="shared" si="826"/>
        <x:v>58009.458405822537</x:v>
      </x:c>
      <x:c r="R4435" s="55">
        <x:f t="shared" si="827"/>
        <x:v>27080.541594177463</x:v>
      </x:c>
      <x:c r="S4435" s="1" t="str">
        <x:f t="shared" si="828"/>
        <x:v>YES</x:v>
      </x:c>
      <x:c r="T4435" s="1">
        <x:f t="shared" si="829"/>
        <x:v>27080.541594177463</x:v>
      </x:c>
    </x:row>
    <x:row r="4436">
      <x:c r="A4436" s="1"/>
      <x:c r="B4436" s="1"/>
      <x:c r="C4436" s="1"/>
      <x:c r="D4436" s="1"/>
      <x:c r="E4436" s="1"/>
      <x:c r="F4436" s="1"/>
      <x:c r="G4436" s="1"/>
      <x:c r="H4436" s="1"/>
      <x:c r="I4436" s="53">
        <x:f t="shared" si="818"/>
        <x:v>6</x:v>
      </x:c>
      <x:c r="J4436" s="53">
        <x:f t="shared" si="819"/>
        <x:v>15</x:v>
      </x:c>
      <x:c r="K4436" s="53">
        <x:f t="shared" si="820"/>
        <x:v>19</x:v>
      </x:c>
      <x:c r="L4436" s="53">
        <x:f t="shared" si="821"/>
        <x:v>40</x:v>
      </x:c>
      <x:c r="M4436" s="54">
        <x:f t="shared" si="822"/>
        <x:v>2690.9863328113997</x:v>
      </x:c>
      <x:c r="N4436" s="54">
        <x:f t="shared" si="823"/>
        <x:v>1.3687405088968054</x:v>
      </x:c>
      <x:c r="O4436" s="55">
        <x:f t="shared" si="824"/>
        <x:v>135510</x:v>
      </x:c>
      <x:c r="P4436" s="55">
        <x:f t="shared" si="825"/>
        <x:v>28600</x:v>
      </x:c>
      <x:c r="Q4436" s="55">
        <x:f t="shared" si="826"/>
        <x:v>59218.512722420135</x:v>
      </x:c>
      <x:c r="R4436" s="55">
        <x:f t="shared" si="827"/>
        <x:v>27691.487277579865</x:v>
      </x:c>
      <x:c r="S4436" s="1" t="str">
        <x:f t="shared" si="828"/>
        <x:v>YES</x:v>
      </x:c>
      <x:c r="T4436" s="1">
        <x:f t="shared" si="829"/>
        <x:v>27691.487277579865</x:v>
      </x:c>
    </x:row>
    <x:row r="4437">
      <x:c r="A4437" s="1"/>
      <x:c r="B4437" s="1"/>
      <x:c r="C4437" s="1"/>
      <x:c r="D4437" s="1"/>
      <x:c r="E4437" s="1"/>
      <x:c r="F4437" s="1"/>
      <x:c r="G4437" s="1"/>
      <x:c r="H4437" s="1"/>
      <x:c r="I4437" s="53">
        <x:f t="shared" si="818"/>
        <x:v>6</x:v>
      </x:c>
      <x:c r="J4437" s="53">
        <x:f t="shared" si="819"/>
        <x:v>15</x:v>
      </x:c>
      <x:c r="K4437" s="53">
        <x:f t="shared" si="820"/>
        <x:v>20</x:v>
      </x:c>
      <x:c r="L4437" s="53">
        <x:f t="shared" si="821"/>
        <x:v>41</x:v>
      </x:c>
      <x:c r="M4437" s="54">
        <x:f t="shared" si="822"/>
        <x:v>2762.2106234618768</x:v>
      </x:c>
      <x:c r="N4437" s="54">
        <x:f t="shared" si="823"/>
        <x:v>1.4182018218485255</x:v>
      </x:c>
      <x:c r="O4437" s="55">
        <x:f t="shared" si="824"/>
        <x:v>138210</x:v>
      </x:c>
      <x:c r="P4437" s="55">
        <x:f t="shared" si="825"/>
        <x:v>29480</x:v>
      </x:c>
      <x:c r="Q4437" s="55">
        <x:f t="shared" si="826"/>
        <x:v>60455.045546213136</x:v>
      </x:c>
      <x:c r="R4437" s="55">
        <x:f t="shared" si="827"/>
        <x:v>28274.954453786864</x:v>
      </x:c>
      <x:c r="S4437" s="1" t="str">
        <x:f t="shared" si="828"/>
        <x:v>YES</x:v>
      </x:c>
      <x:c r="T4437" s="1">
        <x:f t="shared" si="829"/>
        <x:v>28274.954453786864</x:v>
      </x:c>
    </x:row>
    <x:row r="4438">
      <x:c r="A4438" s="1"/>
      <x:c r="B4438" s="1"/>
      <x:c r="C4438" s="1"/>
      <x:c r="D4438" s="1"/>
      <x:c r="E4438" s="1"/>
      <x:c r="F4438" s="1"/>
      <x:c r="G4438" s="1"/>
      <x:c r="H4438" s="1"/>
      <x:c r="I4438" s="53">
        <x:f t="shared" si="818"/>
        <x:v>6</x:v>
      </x:c>
      <x:c r="J4438" s="53">
        <x:f t="shared" si="819"/>
        <x:v>15</x:v>
      </x:c>
      <x:c r="K4438" s="53">
        <x:f t="shared" si="820"/>
        <x:v>21</x:v>
      </x:c>
      <x:c r="L4438" s="53">
        <x:f t="shared" si="821"/>
        <x:v>42</x:v>
      </x:c>
      <x:c r="M4438" s="54">
        <x:f t="shared" si="822"/>
        <x:v>2835.0463636883205</x:v>
      </x:c>
      <x:c r="N4438" s="54">
        <x:f t="shared" si="823"/>
        <x:v>1.4687821970057782</x:v>
      </x:c>
      <x:c r="O4438" s="55">
        <x:f t="shared" si="824"/>
        <x:v>140910</x:v>
      </x:c>
      <x:c r="P4438" s="55">
        <x:f t="shared" si="825"/>
        <x:v>30360</x:v>
      </x:c>
      <x:c r="Q4438" s="55">
        <x:f t="shared" si="826"/>
        <x:v>61719.554925144454</x:v>
      </x:c>
      <x:c r="R4438" s="55">
        <x:f t="shared" si="827"/>
        <x:v>28830.445074855546</x:v>
      </x:c>
      <x:c r="S4438" s="1" t="str">
        <x:f t="shared" si="828"/>
        <x:v>YES</x:v>
      </x:c>
      <x:c r="T4438" s="1">
        <x:f t="shared" si="829"/>
        <x:v>28830.445074855546</x:v>
      </x:c>
    </x:row>
    <x:row r="4439">
      <x:c r="A4439" s="1"/>
      <x:c r="B4439" s="1"/>
      <x:c r="C4439" s="1"/>
      <x:c r="D4439" s="1"/>
      <x:c r="E4439" s="1"/>
      <x:c r="F4439" s="1"/>
      <x:c r="G4439" s="1"/>
      <x:c r="H4439" s="1"/>
      <x:c r="I4439" s="53">
        <x:f t="shared" si="818"/>
        <x:v>6</x:v>
      </x:c>
      <x:c r="J4439" s="53">
        <x:f t="shared" si="819"/>
        <x:v>15</x:v>
      </x:c>
      <x:c r="K4439" s="53">
        <x:f t="shared" si="820"/>
        <x:v>22</x:v>
      </x:c>
      <x:c r="L4439" s="53">
        <x:f t="shared" si="821"/>
        <x:v>43</x:v>
      </x:c>
      <x:c r="M4439" s="54">
        <x:f t="shared" si="822"/>
        <x:v>2909.522710934717</x:v>
      </x:c>
      <x:c r="N4439" s="54">
        <x:f t="shared" si="823"/>
        <x:v>1.5205018825935535</x:v>
      </x:c>
      <x:c r="O4439" s="55">
        <x:f t="shared" si="824"/>
        <x:v>143610</x:v>
      </x:c>
      <x:c r="P4439" s="55">
        <x:f t="shared" si="825"/>
        <x:v>31240</x:v>
      </x:c>
      <x:c r="Q4439" s="55">
        <x:f t="shared" si="826"/>
        <x:v>63012.547064838836</x:v>
      </x:c>
      <x:c r="R4439" s="55">
        <x:f t="shared" si="827"/>
        <x:v>29357.452935161164</x:v>
      </x:c>
      <x:c r="S4439" s="1" t="str">
        <x:f t="shared" si="828"/>
        <x:v>YES</x:v>
      </x:c>
      <x:c r="T4439" s="1">
        <x:f t="shared" si="829"/>
        <x:v>29357.452935161164</x:v>
      </x:c>
    </x:row>
    <x:row r="4440">
      <x:c r="A4440" s="1"/>
      <x:c r="B4440" s="1"/>
      <x:c r="C4440" s="1"/>
      <x:c r="D4440" s="1"/>
      <x:c r="E4440" s="1"/>
      <x:c r="F4440" s="1"/>
      <x:c r="G4440" s="1"/>
      <x:c r="H4440" s="1"/>
      <x:c r="I4440" s="53">
        <x:f t="shared" si="818"/>
        <x:v>6</x:v>
      </x:c>
      <x:c r="J4440" s="53">
        <x:f t="shared" si="819"/>
        <x:v>15</x:v>
      </x:c>
      <x:c r="K4440" s="53">
        <x:f t="shared" si="820"/>
        <x:v>23</x:v>
      </x:c>
      <x:c r="L4440" s="53">
        <x:f t="shared" si="821"/>
        <x:v>44</x:v>
      </x:c>
      <x:c r="M4440" s="54">
        <x:f t="shared" si="822"/>
        <x:v>2985.6692997921532</x:v>
      </x:c>
      <x:c r="N4440" s="54">
        <x:f t="shared" si="823"/>
        <x:v>1.5733814581889953</x:v>
      </x:c>
      <x:c r="O4440" s="55">
        <x:f t="shared" si="824"/>
        <x:v>146310</x:v>
      </x:c>
      <x:c r="P4440" s="55">
        <x:f t="shared" si="825"/>
        <x:v>32120</x:v>
      </x:c>
      <x:c r="Q4440" s="55">
        <x:f t="shared" si="826"/>
        <x:v>64334.536454724883</x:v>
      </x:c>
      <x:c r="R4440" s="55">
        <x:f t="shared" si="827"/>
        <x:v>29855.463545275117</x:v>
      </x:c>
      <x:c r="S4440" s="1" t="str">
        <x:f t="shared" si="828"/>
        <x:v>YES</x:v>
      </x:c>
      <x:c r="T4440" s="1">
        <x:f t="shared" si="829"/>
        <x:v>29855.463545275117</x:v>
      </x:c>
    </x:row>
    <x:row r="4441">
      <x:c r="A4441" s="1"/>
      <x:c r="B4441" s="1"/>
      <x:c r="C4441" s="1"/>
      <x:c r="D4441" s="1"/>
      <x:c r="E4441" s="1"/>
      <x:c r="F4441" s="1"/>
      <x:c r="G4441" s="1"/>
      <x:c r="H4441" s="1"/>
      <x:c r="I4441" s="53">
        <x:f t="shared" si="818"/>
        <x:v>6</x:v>
      </x:c>
      <x:c r="J4441" s="53">
        <x:f t="shared" si="819"/>
        <x:v>15</x:v>
      </x:c>
      <x:c r="K4441" s="53">
        <x:f t="shared" si="820"/>
        <x:v>24</x:v>
      </x:c>
      <x:c r="L4441" s="53">
        <x:f t="shared" si="821"/>
        <x:v>45</x:v>
      </x:c>
      <x:c r="M4441" s="54">
        <x:f t="shared" si="822"/>
        <x:v>3063.5162493716489</x:v>
      </x:c>
      <x:c r="N4441" s="54">
        <x:f t="shared" si="823"/>
        <x:v>1.6274418398414228</x:v>
      </x:c>
      <x:c r="O4441" s="55">
        <x:f t="shared" si="824"/>
        <x:v>149010</x:v>
      </x:c>
      <x:c r="P4441" s="55">
        <x:f t="shared" si="825"/>
        <x:v>33000</x:v>
      </x:c>
      <x:c r="Q4441" s="55">
        <x:f t="shared" si="826"/>
        <x:v>65686.045996035566</x:v>
      </x:c>
      <x:c r="R4441" s="55">
        <x:f t="shared" si="827"/>
        <x:v>30323.954003964434</x:v>
      </x:c>
      <x:c r="S4441" s="1" t="str">
        <x:f t="shared" si="828"/>
        <x:v>YES</x:v>
      </x:c>
      <x:c r="T4441" s="1">
        <x:f t="shared" si="829"/>
        <x:v>30323.954003964434</x:v>
      </x:c>
    </x:row>
    <x:row r="4442">
      <x:c r="A4442" s="1"/>
      <x:c r="B4442" s="1"/>
      <x:c r="C4442" s="1"/>
      <x:c r="D4442" s="1"/>
      <x:c r="E4442" s="1"/>
      <x:c r="F4442" s="1"/>
      <x:c r="G4442" s="1"/>
      <x:c r="H4442" s="1"/>
      <x:c r="I4442" s="53">
        <x:f t="shared" si="818"/>
        <x:v>6</x:v>
      </x:c>
      <x:c r="J4442" s="53">
        <x:f t="shared" si="819"/>
        <x:v>15</x:v>
      </x:c>
      <x:c r="K4442" s="53">
        <x:f t="shared" si="820"/>
        <x:v>25</x:v>
      </x:c>
      <x:c r="L4442" s="53">
        <x:f t="shared" si="821"/>
        <x:v>46</x:v>
      </x:c>
      <x:c r="M4442" s="54">
        <x:f t="shared" si="822"/>
        <x:v>3143.0941707867469</x:v>
      </x:c>
      <x:c r="N4442" s="54">
        <x:f t="shared" si="823"/>
        <x:v>1.6827042852685743</x:v>
      </x:c>
      <x:c r="O4442" s="55">
        <x:f t="shared" si="824"/>
        <x:v>151710</x:v>
      </x:c>
      <x:c r="P4442" s="55">
        <x:f t="shared" si="825"/>
        <x:v>33880</x:v>
      </x:c>
      <x:c r="Q4442" s="55">
        <x:f t="shared" si="826"/>
        <x:v>67067.607131714351</x:v>
      </x:c>
      <x:c r="R4442" s="55">
        <x:f t="shared" si="827"/>
        <x:v>30762.392868285649</x:v>
      </x:c>
      <x:c r="S4442" s="1" t="str">
        <x:f t="shared" si="828"/>
        <x:v>YES</x:v>
      </x:c>
      <x:c r="T4442" s="1">
        <x:f t="shared" si="829"/>
        <x:v>30762.392868285649</x:v>
      </x:c>
    </x:row>
    <x:row r="4443">
      <x:c r="A4443" s="1"/>
      <x:c r="B4443" s="1"/>
      <x:c r="C4443" s="1"/>
      <x:c r="D4443" s="1"/>
      <x:c r="E4443" s="1"/>
      <x:c r="F4443" s="1"/>
      <x:c r="G4443" s="1"/>
      <x:c r="H4443" s="1"/>
      <x:c r="I4443" s="53">
        <x:f t="shared" si="818"/>
        <x:v>6</x:v>
      </x:c>
      <x:c r="J4443" s="53">
        <x:f t="shared" si="819"/>
        <x:v>15</x:v>
      </x:c>
      <x:c r="K4443" s="53">
        <x:f t="shared" si="820"/>
        <x:v>26</x:v>
      </x:c>
      <x:c r="L4443" s="53">
        <x:f t="shared" si="821"/>
        <x:v>47</x:v>
      </x:c>
      <x:c r="M4443" s="54">
        <x:f t="shared" si="822"/>
        <x:v>3224.4341747474646</x:v>
      </x:c>
      <x:c r="N4443" s="54">
        <x:f t="shared" si="823"/>
        <x:v>1.7391903991301838</x:v>
      </x:c>
      <x:c r="O4443" s="55">
        <x:f t="shared" si="824"/>
        <x:v>154410</x:v>
      </x:c>
      <x:c r="P4443" s="55">
        <x:f t="shared" si="825"/>
        <x:v>34760</x:v>
      </x:c>
      <x:c r="Q4443" s="55">
        <x:f t="shared" si="826"/>
        <x:v>68479.759978254588</x:v>
      </x:c>
      <x:c r="R4443" s="55">
        <x:f t="shared" si="827"/>
        <x:v>31170.240021745412</x:v>
      </x:c>
      <x:c r="S4443" s="1" t="str">
        <x:f t="shared" si="828"/>
        <x:v>YES</x:v>
      </x:c>
      <x:c r="T4443" s="1">
        <x:f t="shared" si="829"/>
        <x:v>31170.240021745412</x:v>
      </x:c>
    </x:row>
    <x:row r="4444">
      <x:c r="A4444" s="1"/>
      <x:c r="B4444" s="1"/>
      <x:c r="C4444" s="1"/>
      <x:c r="D4444" s="1"/>
      <x:c r="E4444" s="1"/>
      <x:c r="F4444" s="1"/>
      <x:c r="G4444" s="1"/>
      <x:c r="H4444" s="1"/>
      <x:c r="I4444" s="53">
        <x:f t="shared" si="818"/>
        <x:v>6</x:v>
      </x:c>
      <x:c r="J4444" s="53">
        <x:f t="shared" si="819"/>
        <x:v>15</x:v>
      </x:c>
      <x:c r="K4444" s="53">
        <x:f t="shared" si="820"/>
        <x:v>27</x:v>
      </x:c>
      <x:c r="L4444" s="53">
        <x:f t="shared" si="821"/>
        <x:v>48</x:v>
      </x:c>
      <x:c r="M4444" s="54">
        <x:f t="shared" si="822"/>
        <x:v>3307.5678792672211</x:v>
      </x:c>
      <x:c r="N4444" s="54">
        <x:f t="shared" si="823"/>
        <x:v>1.7969221383800147</x:v>
      </x:c>
      <x:c r="O4444" s="55">
        <x:f t="shared" si="824"/>
        <x:v>157110</x:v>
      </x:c>
      <x:c r="P4444" s="55">
        <x:f t="shared" si="825"/>
        <x:v>35640</x:v>
      </x:c>
      <x:c r="Q4444" s="55">
        <x:f t="shared" si="826"/>
        <x:v>69923.05345950037</x:v>
      </x:c>
      <x:c r="R4444" s="55">
        <x:f t="shared" si="827"/>
        <x:v>31546.94654049963</x:v>
      </x:c>
      <x:c r="S4444" s="1" t="str">
        <x:f t="shared" si="828"/>
        <x:v>YES</x:v>
      </x:c>
      <x:c r="T4444" s="1">
        <x:f t="shared" si="829"/>
        <x:v>31546.94654049963</x:v>
      </x:c>
    </x:row>
    <x:row r="4445">
      <x:c r="A4445" s="1"/>
      <x:c r="B4445" s="1"/>
      <x:c r="C4445" s="1"/>
      <x:c r="D4445" s="1"/>
      <x:c r="E4445" s="1"/>
      <x:c r="F4445" s="1"/>
      <x:c r="G4445" s="1"/>
      <x:c r="H4445" s="1"/>
      <x:c r="I4445" s="53">
        <x:f t="shared" si="818"/>
        <x:v>6</x:v>
      </x:c>
      <x:c r="J4445" s="53">
        <x:f t="shared" si="819"/>
        <x:v>15</x:v>
      </x:c>
      <x:c r="K4445" s="53">
        <x:f t="shared" si="820"/>
        <x:v>28</x:v>
      </x:c>
      <x:c r="L4445" s="53">
        <x:f t="shared" si="821"/>
        <x:v>49</x:v>
      </x:c>
      <x:c r="M4445" s="54">
        <x:f t="shared" si="822"/>
        <x:v>3392.5274174843748</x:v>
      </x:c>
      <x:c r="N4445" s="54">
        <x:f t="shared" si="823"/>
        <x:v>1.8559218176974825</x:v>
      </x:c>
      <x:c r="O4445" s="55">
        <x:f t="shared" si="824"/>
        <x:v>159810</x:v>
      </x:c>
      <x:c r="P4445" s="55">
        <x:f t="shared" si="825"/>
        <x:v>36520</x:v>
      </x:c>
      <x:c r="Q4445" s="55">
        <x:f t="shared" si="826"/>
        <x:v>71398.045442437055</x:v>
      </x:c>
      <x:c r="R4445" s="55">
        <x:f t="shared" si="827"/>
        <x:v>31891.954557562945</x:v>
      </x:c>
      <x:c r="S4445" s="1" t="str">
        <x:f t="shared" si="828"/>
        <x:v>YES</x:v>
      </x:c>
      <x:c r="T4445" s="1">
        <x:f t="shared" si="829"/>
        <x:v>31891.954557562945</x:v>
      </x:c>
    </x:row>
    <x:row r="4446">
      <x:c r="A4446" s="1"/>
      <x:c r="B4446" s="1"/>
      <x:c r="C4446" s="1"/>
      <x:c r="D4446" s="1"/>
      <x:c r="E4446" s="1"/>
      <x:c r="F4446" s="1"/>
      <x:c r="G4446" s="1"/>
      <x:c r="H4446" s="1"/>
      <x:c r="I4446" s="53">
        <x:f t="shared" si="818"/>
        <x:v>6</x:v>
      </x:c>
      <x:c r="J4446" s="53">
        <x:f t="shared" si="819"/>
        <x:v>15</x:v>
      </x:c>
      <x:c r="K4446" s="53">
        <x:f t="shared" si="820"/>
        <x:v>29</x:v>
      </x:c>
      <x:c r="L4446" s="53">
        <x:f t="shared" si="821"/>
        <x:v>50</x:v>
      </x:c>
      <x:c r="M4446" s="54">
        <x:f t="shared" si="822"/>
        <x:v>3479.3454456000281</x:v>
      </x:c>
      <x:c r="N4446" s="54">
        <x:f t="shared" si="823"/>
        <x:v>1.9162121150000195</x:v>
      </x:c>
      <x:c r="O4446" s="55">
        <x:f t="shared" si="824"/>
        <x:v>162510</x:v>
      </x:c>
      <x:c r="P4446" s="55">
        <x:f t="shared" si="825"/>
        <x:v>37400</x:v>
      </x:c>
      <x:c r="Q4446" s="55">
        <x:f t="shared" si="826"/>
        <x:v>72905.302875000489</x:v>
      </x:c>
      <x:c r="R4446" s="55">
        <x:f t="shared" si="827"/>
        <x:v>32204.697124999511</x:v>
      </x:c>
      <x:c r="S4446" s="1" t="str">
        <x:f t="shared" si="828"/>
        <x:v>YES</x:v>
      </x:c>
      <x:c r="T4446" s="1">
        <x:f t="shared" si="829"/>
        <x:v>32204.697124999511</x:v>
      </x:c>
    </x:row>
    <x:row r="4447">
      <x:c r="A4447" s="1"/>
      <x:c r="B4447" s="1"/>
      <x:c r="C4447" s="1"/>
      <x:c r="D4447" s="1"/>
      <x:c r="E4447" s="1"/>
      <x:c r="F4447" s="1"/>
      <x:c r="G4447" s="1"/>
      <x:c r="H4447" s="1"/>
      <x:c r="I4447" s="53">
        <x:f t="shared" si="818"/>
        <x:v>6</x:v>
      </x:c>
      <x:c r="J4447" s="53">
        <x:f t="shared" si="819"/>
        <x:v>15</x:v>
      </x:c>
      <x:c r="K4447" s="53">
        <x:f t="shared" si="820"/>
        <x:v>30</x:v>
      </x:c>
      <x:c r="L4447" s="53">
        <x:f t="shared" si="821"/>
        <x:v>51</x:v>
      </x:c>
      <x:c r="M4447" s="54">
        <x:f t="shared" si="822"/>
        <x:v>3568.0551509337993</x:v>
      </x:c>
      <x:c r="N4447" s="54">
        <x:f t="shared" si="823"/>
        <x:v>1.9778160770373605</x:v>
      </x:c>
      <x:c r="O4447" s="55">
        <x:f t="shared" si="824"/>
        <x:v>165210</x:v>
      </x:c>
      <x:c r="P4447" s="55">
        <x:f t="shared" si="825"/>
        <x:v>38280</x:v>
      </x:c>
      <x:c r="Q4447" s="55">
        <x:f t="shared" si="826"/>
        <x:v>74445.401925934013</x:v>
      </x:c>
      <x:c r="R4447" s="55">
        <x:f t="shared" si="827"/>
        <x:v>32484.598074065987</x:v>
      </x:c>
      <x:c r="S4447" s="1" t="str">
        <x:f t="shared" si="828"/>
        <x:v>YES</x:v>
      </x:c>
      <x:c r="T4447" s="1">
        <x:f t="shared" si="829"/>
        <x:v>32484.598074065987</x:v>
      </x:c>
    </x:row>
    <x:row r="4448">
      <x:c r="A4448" s="1"/>
      <x:c r="B4448" s="1"/>
      <x:c r="C4448" s="1"/>
      <x:c r="D4448" s="1"/>
      <x:c r="E4448" s="1"/>
      <x:c r="F4448" s="1"/>
      <x:c r="G4448" s="1"/>
      <x:c r="H4448" s="1"/>
      <x:c r="I4448" s="53">
        <x:f t="shared" si="818"/>
        <x:v>6</x:v>
      </x:c>
      <x:c r="J4448" s="53">
        <x:f t="shared" si="819"/>
        <x:v>16</x:v>
      </x:c>
      <x:c r="K4448" s="53">
        <x:f t="shared" si="820"/>
        <x:v>0</x:v>
      </x:c>
      <x:c r="L4448" s="53">
        <x:f t="shared" si="821"/>
        <x:v>22</x:v>
      </x:c>
      <x:c r="M4448" s="54">
        <x:f t="shared" si="822"/>
        <x:v>1669.2056379170708</x:v>
      </x:c>
      <x:c r="N4448" s="54">
        <x:f t="shared" si="823"/>
        <x:v>0.65917058188685473</x:v>
      </x:c>
      <x:c r="O4448" s="55">
        <x:f t="shared" si="824"/>
        <x:v>86304</x:v>
      </x:c>
      <x:c r="P4448" s="55">
        <x:f t="shared" si="825"/>
        <x:v>12320</x:v>
      </x:c>
      <x:c r="Q4448" s="55">
        <x:f t="shared" si="826"/>
        <x:v>41479.264547171369</x:v>
      </x:c>
      <x:c r="R4448" s="55">
        <x:f t="shared" si="827"/>
        <x:v>12504.735452828631</x:v>
      </x:c>
      <x:c r="S4448" s="1" t="str">
        <x:f t="shared" si="828"/>
        <x:v>YES</x:v>
      </x:c>
      <x:c r="T4448" s="1">
        <x:f t="shared" si="829"/>
        <x:v>12504.735452828631</x:v>
      </x:c>
    </x:row>
    <x:row r="4449">
      <x:c r="A4449" s="1"/>
      <x:c r="B4449" s="1"/>
      <x:c r="C4449" s="1"/>
      <x:c r="D4449" s="1"/>
      <x:c r="E4449" s="1"/>
      <x:c r="F4449" s="1"/>
      <x:c r="G4449" s="1"/>
      <x:c r="H4449" s="1"/>
      <x:c r="I4449" s="53">
        <x:f t="shared" si="818"/>
        <x:v>6</x:v>
      </x:c>
      <x:c r="J4449" s="53">
        <x:f t="shared" si="819"/>
        <x:v>16</x:v>
      </x:c>
      <x:c r="K4449" s="53">
        <x:f t="shared" si="820"/>
        <x:v>1</x:v>
      </x:c>
      <x:c r="L4449" s="53">
        <x:f t="shared" si="821"/>
        <x:v>23</x:v>
      </x:c>
      <x:c r="M4449" s="54">
        <x:f t="shared" si="822"/>
        <x:v>1714.7681379170708</x:v>
      </x:c>
      <x:c r="N4449" s="54">
        <x:f t="shared" si="823"/>
        <x:v>0.69081120688685471</x:v>
      </x:c>
      <x:c r="O4449" s="55">
        <x:f t="shared" si="824"/>
        <x:v>89004</x:v>
      </x:c>
      <x:c r="P4449" s="55">
        <x:f t="shared" si="825"/>
        <x:v>13200</x:v>
      </x:c>
      <x:c r="Q4449" s="55">
        <x:f t="shared" si="826"/>
        <x:v>42270.280172171369</x:v>
      </x:c>
      <x:c r="R4449" s="55">
        <x:f t="shared" si="827"/>
        <x:v>13533.719827828631</x:v>
      </x:c>
      <x:c r="S4449" s="1" t="str">
        <x:f t="shared" si="828"/>
        <x:v>YES</x:v>
      </x:c>
      <x:c r="T4449" s="1">
        <x:f t="shared" si="829"/>
        <x:v>13533.719827828631</x:v>
      </x:c>
    </x:row>
    <x:row r="4450">
      <x:c r="A4450" s="1"/>
      <x:c r="B4450" s="1"/>
      <x:c r="C4450" s="1"/>
      <x:c r="D4450" s="1"/>
      <x:c r="E4450" s="1"/>
      <x:c r="F4450" s="1"/>
      <x:c r="G4450" s="1"/>
      <x:c r="H4450" s="1"/>
      <x:c r="I4450" s="53">
        <x:f t="shared" si="818"/>
        <x:v>6</x:v>
      </x:c>
      <x:c r="J4450" s="53">
        <x:f t="shared" si="819"/>
        <x:v>16</x:v>
      </x:c>
      <x:c r="K4450" s="53">
        <x:f t="shared" si="820"/>
        <x:v>2</x:v>
      </x:c>
      <x:c r="L4450" s="53">
        <x:f t="shared" si="821"/>
        <x:v>24</x:v>
      </x:c>
      <x:c r="M4450" s="54">
        <x:f t="shared" si="822"/>
        <x:v>1761.4697004170707</x:v>
      </x:c>
      <x:c r="N4450" s="54">
        <x:f t="shared" si="823"/>
        <x:v>0.72324284751185464</x:v>
      </x:c>
      <x:c r="O4450" s="55">
        <x:f t="shared" si="824"/>
        <x:v>91704</x:v>
      </x:c>
      <x:c r="P4450" s="55">
        <x:f t="shared" si="825"/>
        <x:v>14080</x:v>
      </x:c>
      <x:c r="Q4450" s="55">
        <x:f t="shared" si="826"/>
        <x:v>43081.071187796362</x:v>
      </x:c>
      <x:c r="R4450" s="55">
        <x:f t="shared" si="827"/>
        <x:v>14542.928812203638</x:v>
      </x:c>
      <x:c r="S4450" s="1" t="str">
        <x:f t="shared" si="828"/>
        <x:v>YES</x:v>
      </x:c>
      <x:c r="T4450" s="1">
        <x:f t="shared" si="829"/>
        <x:v>14542.928812203638</x:v>
      </x:c>
    </x:row>
    <x:row r="4451">
      <x:c r="A4451" s="1"/>
      <x:c r="B4451" s="1"/>
      <x:c r="C4451" s="1"/>
      <x:c r="D4451" s="1"/>
      <x:c r="E4451" s="1"/>
      <x:c r="F4451" s="1"/>
      <x:c r="G4451" s="1"/>
      <x:c r="H4451" s="1"/>
      <x:c r="I4451" s="53">
        <x:f t="shared" si="818"/>
        <x:v>6</x:v>
      </x:c>
      <x:c r="J4451" s="53">
        <x:f t="shared" si="819"/>
        <x:v>16</x:v>
      </x:c>
      <x:c r="K4451" s="53">
        <x:f t="shared" si="820"/>
        <x:v>3</x:v>
      </x:c>
      <x:c r="L4451" s="53">
        <x:f t="shared" si="821"/>
        <x:v>25</x:v>
      </x:c>
      <x:c r="M4451" s="54">
        <x:f t="shared" si="822"/>
        <x:v>1809.3316828389459</x:v>
      </x:c>
      <x:c r="N4451" s="54">
        <x:f t="shared" si="823"/>
        <x:v>0.7564803353048235</x:v>
      </x:c>
      <x:c r="O4451" s="55">
        <x:f t="shared" si="824"/>
        <x:v>94404</x:v>
      </x:c>
      <x:c r="P4451" s="55">
        <x:f t="shared" si="825"/>
        <x:v>14960</x:v>
      </x:c>
      <x:c r="Q4451" s="55">
        <x:f t="shared" si="826"/>
        <x:v>43912.008382620588</x:v>
      </x:c>
      <x:c r="R4451" s="55">
        <x:f t="shared" si="827"/>
        <x:v>15531.991617379412</x:v>
      </x:c>
      <x:c r="S4451" s="1" t="str">
        <x:f t="shared" si="828"/>
        <x:v>YES</x:v>
      </x:c>
      <x:c r="T4451" s="1">
        <x:f t="shared" si="829"/>
        <x:v>15531.991617379412</x:v>
      </x:c>
    </x:row>
    <x:row r="4452">
      <x:c r="A4452" s="1"/>
      <x:c r="B4452" s="1"/>
      <x:c r="C4452" s="1"/>
      <x:c r="D4452" s="1"/>
      <x:c r="E4452" s="1"/>
      <x:c r="F4452" s="1"/>
      <x:c r="G4452" s="1"/>
      <x:c r="H4452" s="1"/>
      <x:c r="I4452" s="53">
        <x:f t="shared" si="818"/>
        <x:v>6</x:v>
      </x:c>
      <x:c r="J4452" s="53">
        <x:f t="shared" si="819"/>
        <x:v>16</x:v>
      </x:c>
      <x:c r="K4452" s="53">
        <x:f t="shared" si="820"/>
        <x:v>4</x:v>
      </x:c>
      <x:c r="L4452" s="53">
        <x:f t="shared" si="821"/>
        <x:v>26</x:v>
      </x:c>
      <x:c r="M4452" s="54">
        <x:f t="shared" si="822"/>
        <x:v>1858.3757985616021</x:v>
      </x:c>
      <x:c r="N4452" s="54">
        <x:f t="shared" si="823"/>
        <x:v>0.79053874900111254</x:v>
      </x:c>
      <x:c r="O4452" s="55">
        <x:f t="shared" si="824"/>
        <x:v>97104</x:v>
      </x:c>
      <x:c r="P4452" s="55">
        <x:f t="shared" si="825"/>
        <x:v>15840</x:v>
      </x:c>
      <x:c r="Q4452" s="55">
        <x:f t="shared" si="826"/>
        <x:v>44763.468725027815</x:v>
      </x:c>
      <x:c r="R4452" s="55">
        <x:f t="shared" si="827"/>
        <x:v>16500.531274972185</x:v>
      </x:c>
      <x:c r="S4452" s="1" t="str">
        <x:f t="shared" si="828"/>
        <x:v>YES</x:v>
      </x:c>
      <x:c r="T4452" s="1">
        <x:f t="shared" si="829"/>
        <x:v>16500.531274972185</x:v>
      </x:c>
    </x:row>
    <x:row r="4453">
      <x:c r="A4453" s="1"/>
      <x:c r="B4453" s="1"/>
      <x:c r="C4453" s="1"/>
      <x:c r="D4453" s="1"/>
      <x:c r="E4453" s="1"/>
      <x:c r="F4453" s="1"/>
      <x:c r="G4453" s="1"/>
      <x:c r="H4453" s="1"/>
      <x:c r="I4453" s="53">
        <x:f t="shared" si="818"/>
        <x:v>6</x:v>
      </x:c>
      <x:c r="J4453" s="53">
        <x:f t="shared" si="819"/>
        <x:v>16</x:v>
      </x:c>
      <x:c r="K4453" s="53">
        <x:f t="shared" si="820"/>
        <x:v>5</x:v>
      </x:c>
      <x:c r="L4453" s="53">
        <x:f t="shared" si="821"/>
        <x:v>27</x:v>
      </x:c>
      <x:c r="M4453" s="54">
        <x:f t="shared" si="822"/>
        <x:v>1908.6241224828057</x:v>
      </x:c>
      <x:c r="N4453" s="54">
        <x:f t="shared" si="823"/>
        <x:v>0.82543341839083728</x:v>
      </x:c>
      <x:c r="O4453" s="55">
        <x:f t="shared" si="824"/>
        <x:v>99804</x:v>
      </x:c>
      <x:c r="P4453" s="55">
        <x:f t="shared" si="825"/>
        <x:v>16720</x:v>
      </x:c>
      <x:c r="Q4453" s="55">
        <x:f t="shared" si="826"/>
        <x:v>45635.835459770926</x:v>
      </x:c>
      <x:c r="R4453" s="55">
        <x:f t="shared" si="827"/>
        <x:v>17448.164540229074</x:v>
      </x:c>
      <x:c r="S4453" s="1" t="str">
        <x:f t="shared" si="828"/>
        <x:v>YES</x:v>
      </x:c>
      <x:c r="T4453" s="1">
        <x:f t="shared" si="829"/>
        <x:v>17448.164540229074</x:v>
      </x:c>
    </x:row>
    <x:row r="4454">
      <x:c r="A4454" s="1"/>
      <x:c r="B4454" s="1"/>
      <x:c r="C4454" s="1"/>
      <x:c r="D4454" s="1"/>
      <x:c r="E4454" s="1"/>
      <x:c r="F4454" s="1"/>
      <x:c r="G4454" s="1"/>
      <x:c r="H4454" s="1"/>
      <x:c r="I4454" s="53">
        <x:f t="shared" si="818"/>
        <x:v>6</x:v>
      </x:c>
      <x:c r="J4454" s="53">
        <x:f t="shared" si="819"/>
        <x:v>16</x:v>
      </x:c>
      <x:c r="K4454" s="53">
        <x:f t="shared" si="820"/>
        <x:v>6</x:v>
      </x:c>
      <x:c r="L4454" s="53">
        <x:f t="shared" si="821"/>
        <x:v>28</x:v>
      </x:c>
      <x:c r="M4454" s="54">
        <x:f t="shared" si="822"/>
        <x:v>1960.0990966644385</x:v>
      </x:c>
      <x:c r="N4454" s="54">
        <x:f t="shared" si="823"/>
        <x:v>0.86117992823919343</x:v>
      </x:c>
      <x:c r="O4454" s="55">
        <x:f t="shared" si="824"/>
        <x:v>102504</x:v>
      </x:c>
      <x:c r="P4454" s="55">
        <x:f t="shared" si="825"/>
        <x:v>17600</x:v>
      </x:c>
      <x:c r="Q4454" s="55">
        <x:f t="shared" si="826"/>
        <x:v>46529.498205979835</x:v>
      </x:c>
      <x:c r="R4454" s="55">
        <x:f t="shared" si="827"/>
        <x:v>18374.501794020165</x:v>
      </x:c>
      <x:c r="S4454" s="1" t="str">
        <x:f t="shared" si="828"/>
        <x:v>YES</x:v>
      </x:c>
      <x:c r="T4454" s="1">
        <x:f t="shared" si="829"/>
        <x:v>18374.501794020165</x:v>
      </x:c>
    </x:row>
    <x:row r="4455">
      <x:c r="A4455" s="1"/>
      <x:c r="B4455" s="1"/>
      <x:c r="C4455" s="1"/>
      <x:c r="D4455" s="1"/>
      <x:c r="E4455" s="1"/>
      <x:c r="F4455" s="1"/>
      <x:c r="G4455" s="1"/>
      <x:c r="H4455" s="1"/>
      <x:c r="I4455" s="53">
        <x:f t="shared" si="818"/>
        <x:v>6</x:v>
      </x:c>
      <x:c r="J4455" s="53">
        <x:f t="shared" si="819"/>
        <x:v>16</x:v>
      </x:c>
      <x:c r="K4455" s="53">
        <x:f t="shared" si="820"/>
        <x:v>7</x:v>
      </x:c>
      <x:c r="L4455" s="53">
        <x:f t="shared" si="821"/>
        <x:v>29</x:v>
      </x:c>
      <x:c r="M4455" s="54">
        <x:f t="shared" si="822"/>
        <x:v>2012.8235360623989</x:v>
      </x:c>
      <x:c r="N4455" s="54">
        <x:f t="shared" si="823"/>
        <x:v>0.89779412226555477</x:v>
      </x:c>
      <x:c r="O4455" s="55">
        <x:f t="shared" si="824"/>
        <x:v>105204</x:v>
      </x:c>
      <x:c r="P4455" s="55">
        <x:f t="shared" si="825"/>
        <x:v>18480</x:v>
      </x:c>
      <x:c r="Q4455" s="55">
        <x:f t="shared" si="826"/>
        <x:v>47444.853056638865</x:v>
      </x:c>
      <x:c r="R4455" s="55">
        <x:f t="shared" si="827"/>
        <x:v>19279.146943361135</x:v>
      </x:c>
      <x:c r="S4455" s="1" t="str">
        <x:f t="shared" si="828"/>
        <x:v>YES</x:v>
      </x:c>
      <x:c r="T4455" s="1">
        <x:f t="shared" si="829"/>
        <x:v>19279.146943361135</x:v>
      </x:c>
    </x:row>
    <x:row r="4456">
      <x:c r="A4456" s="1"/>
      <x:c r="B4456" s="1"/>
      <x:c r="C4456" s="1"/>
      <x:c r="D4456" s="1"/>
      <x:c r="E4456" s="1"/>
      <x:c r="F4456" s="1"/>
      <x:c r="G4456" s="1"/>
      <x:c r="H4456" s="1"/>
      <x:c r="I4456" s="53">
        <x:f t="shared" si="818"/>
        <x:v>6</x:v>
      </x:c>
      <x:c r="J4456" s="53">
        <x:f t="shared" si="819"/>
        <x:v>16</x:v>
      </x:c>
      <x:c r="K4456" s="53">
        <x:f t="shared" si="820"/>
        <x:v>8</x:v>
      </x:c>
      <x:c r="L4456" s="53">
        <x:f t="shared" si="821"/>
        <x:v>30</x:v>
      </x:c>
      <x:c r="M4456" s="54">
        <x:f t="shared" si="822"/>
        <x:v>2066.820634342379</x:v>
      </x:c>
      <x:c r="N4456" s="54">
        <x:f t="shared" si="823"/>
        <x:v>0.93529210718220768</x:v>
      </x:c>
      <x:c r="O4456" s="55">
        <x:f t="shared" si="824"/>
        <x:v>107904</x:v>
      </x:c>
      <x:c r="P4456" s="55">
        <x:f t="shared" si="825"/>
        <x:v>19360</x:v>
      </x:c>
      <x:c r="Q4456" s="55">
        <x:f t="shared" si="826"/>
        <x:v>48382.302679555185</x:v>
      </x:c>
      <x:c r="R4456" s="55">
        <x:f t="shared" si="827"/>
        <x:v>20161.697320444815</x:v>
      </x:c>
      <x:c r="S4456" s="1" t="str">
        <x:f t="shared" si="828"/>
        <x:v>YES</x:v>
      </x:c>
      <x:c r="T4456" s="1">
        <x:f t="shared" si="829"/>
        <x:v>20161.697320444815</x:v>
      </x:c>
    </x:row>
    <x:row r="4457">
      <x:c r="A4457" s="1"/>
      <x:c r="B4457" s="1"/>
      <x:c r="C4457" s="1"/>
      <x:c r="D4457" s="1"/>
      <x:c r="E4457" s="1"/>
      <x:c r="F4457" s="1"/>
      <x:c r="G4457" s="1"/>
      <x:c r="H4457" s="1"/>
      <x:c r="I4457" s="53">
        <x:f t="shared" si="818"/>
        <x:v>6</x:v>
      </x:c>
      <x:c r="J4457" s="53">
        <x:f t="shared" si="819"/>
        <x:v>16</x:v>
      </x:c>
      <x:c r="K4457" s="53">
        <x:f t="shared" si="820"/>
        <x:v>9</x:v>
      </x:c>
      <x:c r="L4457" s="53">
        <x:f t="shared" si="821"/>
        <x:v>31</x:v>
      </x:c>
      <x:c r="M4457" s="54">
        <x:f t="shared" si="822"/>
        <x:v>2122.1139697827739</x:v>
      </x:c>
      <x:c r="N4457" s="54">
        <x:f t="shared" si="823"/>
        <x:v>0.973690256793593</x:v>
      </x:c>
      <x:c r="O4457" s="55">
        <x:f t="shared" si="824"/>
        <x:v>110604</x:v>
      </x:c>
      <x:c r="P4457" s="55">
        <x:f t="shared" si="825"/>
        <x:v>20240</x:v>
      </x:c>
      <x:c r="Q4457" s="55">
        <x:f t="shared" si="826"/>
        <x:v>49342.256419839825</x:v>
      </x:c>
      <x:c r="R4457" s="55">
        <x:f t="shared" si="827"/>
        <x:v>21021.743580160175</x:v>
      </x:c>
      <x:c r="S4457" s="1" t="str">
        <x:f t="shared" si="828"/>
        <x:v>YES</x:v>
      </x:c>
      <x:c r="T4457" s="1">
        <x:f t="shared" si="829"/>
        <x:v>21021.743580160175</x:v>
      </x:c>
    </x:row>
    <x:row r="4458">
      <x:c r="A4458" s="1"/>
      <x:c r="B4458" s="1"/>
      <x:c r="C4458" s="1"/>
      <x:c r="D4458" s="1"/>
      <x:c r="E4458" s="1"/>
      <x:c r="F4458" s="1"/>
      <x:c r="G4458" s="1"/>
      <x:c r="H4458" s="1"/>
      <x:c r="I4458" s="53">
        <x:f t="shared" si="818"/>
        <x:v>6</x:v>
      </x:c>
      <x:c r="J4458" s="53">
        <x:f t="shared" si="819"/>
        <x:v>16</x:v>
      </x:c>
      <x:c r="K4458" s="53">
        <x:f t="shared" si="820"/>
        <x:v>10</x:v>
      </x:c>
      <x:c r="L4458" s="53">
        <x:f t="shared" si="821"/>
        <x:v>32</x:v>
      </x:c>
      <x:c r="M4458" s="54">
        <x:f t="shared" si="822"/>
        <x:v>2178.7275112659863</x:v>
      </x:c>
      <x:c r="N4458" s="54">
        <x:f t="shared" si="823"/>
        <x:v>1.013005216156935</x:v>
      </x:c>
      <x:c r="O4458" s="55">
        <x:f t="shared" si="824"/>
        <x:v>113304</x:v>
      </x:c>
      <x:c r="P4458" s="55">
        <x:f t="shared" si="825"/>
        <x:v>21120</x:v>
      </x:c>
      <x:c r="Q4458" s="55">
        <x:f t="shared" si="826"/>
        <x:v>50325.130403923373</x:v>
      </x:c>
      <x:c r="R4458" s="55">
        <x:f t="shared" si="827"/>
        <x:v>21858.869596076627</x:v>
      </x:c>
      <x:c r="S4458" s="1" t="str">
        <x:f t="shared" si="828"/>
        <x:v>YES</x:v>
      </x:c>
      <x:c r="T4458" s="1">
        <x:f t="shared" si="829"/>
        <x:v>21858.869596076627</x:v>
      </x:c>
    </x:row>
    <x:row r="4459">
      <x:c r="A4459" s="1"/>
      <x:c r="B4459" s="1"/>
      <x:c r="C4459" s="1"/>
      <x:c r="D4459" s="1"/>
      <x:c r="E4459" s="1"/>
      <x:c r="F4459" s="1"/>
      <x:c r="G4459" s="1"/>
      <x:c r="H4459" s="1"/>
      <x:c r="I4459" s="53">
        <x:f t="shared" si="818"/>
        <x:v>6</x:v>
      </x:c>
      <x:c r="J4459" s="53">
        <x:f t="shared" si="819"/>
        <x:v>16</x:v>
      </x:c>
      <x:c r="K4459" s="53">
        <x:f t="shared" si="820"/>
        <x:v>11</x:v>
      </x:c>
      <x:c r="L4459" s="53">
        <x:f t="shared" si="821"/>
        <x:v>33</x:v>
      </x:c>
      <x:c r="M4459" s="54">
        <x:f t="shared" si="822"/>
        <x:v>2236.6856243594257</x:v>
      </x:c>
      <x:c r="N4459" s="54">
        <x:f t="shared" si="823"/>
        <x:v>1.0532539058051567</x:v>
      </x:c>
      <x:c r="O4459" s="55">
        <x:f t="shared" si="824"/>
        <x:v>116004</x:v>
      </x:c>
      <x:c r="P4459" s="55">
        <x:f t="shared" si="825"/>
        <x:v>22000</x:v>
      </x:c>
      <x:c r="Q4459" s="55">
        <x:f t="shared" si="826"/>
        <x:v>51331.347645128917</x:v>
      </x:c>
      <x:c r="R4459" s="55">
        <x:f t="shared" si="827"/>
        <x:v>22672.652354871083</x:v>
      </x:c>
      <x:c r="S4459" s="1" t="str">
        <x:f t="shared" si="828"/>
        <x:v>YES</x:v>
      </x:c>
      <x:c r="T4459" s="1">
        <x:f t="shared" si="829"/>
        <x:v>22672.652354871083</x:v>
      </x:c>
    </x:row>
    <x:row r="4460">
      <x:c r="A4460" s="1"/>
      <x:c r="B4460" s="1"/>
      <x:c r="C4460" s="1"/>
      <x:c r="D4460" s="1"/>
      <x:c r="E4460" s="1"/>
      <x:c r="F4460" s="1"/>
      <x:c r="G4460" s="1"/>
      <x:c r="H4460" s="1"/>
      <x:c r="I4460" s="53">
        <x:f t="shared" si="818"/>
        <x:v>6</x:v>
      </x:c>
      <x:c r="J4460" s="53">
        <x:f t="shared" si="819"/>
        <x:v>16</x:v>
      </x:c>
      <x:c r="K4460" s="53">
        <x:f t="shared" si="820"/>
        <x:v>12</x:v>
      </x:c>
      <x:c r="L4460" s="53">
        <x:f t="shared" si="821"/>
        <x:v>34</x:v>
      </x:c>
      <x:c r="M4460" s="54">
        <x:f t="shared" si="822"/>
        <x:v>2296.0130774874901</x:v>
      </x:c>
      <x:c r="N4460" s="54">
        <x:f t="shared" si="823"/>
        <x:v>1.0944535260329793</x:v>
      </x:c>
      <x:c r="O4460" s="55">
        <x:f t="shared" si="824"/>
        <x:v>118704</x:v>
      </x:c>
      <x:c r="P4460" s="55">
        <x:f t="shared" si="825"/>
        <x:v>22880</x:v>
      </x:c>
      <x:c r="Q4460" s="55">
        <x:f t="shared" si="826"/>
        <x:v>52361.338150824478</x:v>
      </x:c>
      <x:c r="R4460" s="55">
        <x:f t="shared" si="827"/>
        <x:v>23462.661849175522</x:v>
      </x:c>
      <x:c r="S4460" s="1" t="str">
        <x:f t="shared" si="828"/>
        <x:v>YES</x:v>
      </x:c>
      <x:c r="T4460" s="1">
        <x:f t="shared" si="829"/>
        <x:v>23462.661849175522</x:v>
      </x:c>
    </x:row>
    <x:row r="4461">
      <x:c r="A4461" s="1"/>
      <x:c r="B4461" s="1"/>
      <x:c r="C4461" s="1"/>
      <x:c r="D4461" s="1"/>
      <x:c r="E4461" s="1"/>
      <x:c r="F4461" s="1"/>
      <x:c r="G4461" s="1"/>
      <x:c r="H4461" s="1"/>
      <x:c r="I4461" s="53">
        <x:f t="shared" si="818"/>
        <x:v>6</x:v>
      </x:c>
      <x:c r="J4461" s="53">
        <x:f t="shared" si="819"/>
        <x:v>16</x:v>
      </x:c>
      <x:c r="K4461" s="53">
        <x:f t="shared" si="820"/>
        <x:v>13</x:v>
      </x:c>
      <x:c r="L4461" s="53">
        <x:f t="shared" si="821"/>
        <x:v>35</x:v>
      </x:c>
      <x:c r="M4461" s="54">
        <x:f t="shared" si="822"/>
        <x:v>2356.7350481958742</x:v>
      </x:c>
      <x:c r="N4461" s="54">
        <x:f t="shared" si="823"/>
        <x:v>1.1366215612471349</x:v>
      </x:c>
      <x:c r="O4461" s="55">
        <x:f t="shared" si="824"/>
        <x:v>121404</x:v>
      </x:c>
      <x:c r="P4461" s="55">
        <x:f t="shared" si="825"/>
        <x:v>23760</x:v>
      </x:c>
      <x:c r="Q4461" s="55">
        <x:f t="shared" si="826"/>
        <x:v>53415.53903117837</x:v>
      </x:c>
      <x:c r="R4461" s="55">
        <x:f t="shared" si="827"/>
        <x:v>24228.46096882163</x:v>
      </x:c>
      <x:c r="S4461" s="1" t="str">
        <x:f t="shared" si="828"/>
        <x:v>YES</x:v>
      </x:c>
      <x:c r="T4461" s="1">
        <x:f t="shared" si="829"/>
        <x:v>24228.46096882163</x:v>
      </x:c>
    </x:row>
    <x:row r="4462">
      <x:c r="A4462" s="1"/>
      <x:c r="B4462" s="1"/>
      <x:c r="C4462" s="1"/>
      <x:c r="D4462" s="1"/>
      <x:c r="E4462" s="1"/>
      <x:c r="F4462" s="1"/>
      <x:c r="G4462" s="1"/>
      <x:c r="H4462" s="1"/>
      <x:c r="I4462" s="53" t="n">
        <x:f t="shared" ref="I4462:I4525" si="830">INT((ROW()-ROW($I$46))/((CARROT_CAP+1)*(MESCLUN_CAP+1)))</x:f>
        <x:v>6</x:v>
      </x:c>
      <x:c r="J4462" s="53" t="n">
        <x:f t="shared" ref="J4462:J4525" si="831">MOD(INT((ROW()-ROW($I$46))/(MESCLUN_CAP+1)),CARROT_CAP+1)</x:f>
        <x:v>16</x:v>
      </x:c>
      <x:c r="K4462" s="53" t="n">
        <x:f t="shared" ref="K4462:K4525" si="832">MOD(ROW()-ROW($I$46),MESCLUN_CAP+1)</x:f>
        <x:v>14</x:v>
      </x:c>
      <x:c r="L4462" s="53" t="n">
        <x:f t="shared" ref="L4462:L4525" si="833">SUM(I4462:K4462)</x:f>
        <x:v>36</x:v>
      </x:c>
      <x:c r="M4462" s="54" t="n">
        <x:f t="shared" ref="M4462:M4525" si="834">I4462*TOMATO_HOURS*WEEKS*(1+TOMATO_DIM)^I4462+J4462*CARROT_HOURS*WEEKS*(1+CARROT_DIM)^J4462+K4462*MESCLUN_HOURS*WEEKS*(1+MESCLUN_DIM)^K4462</x:f>
        <x:v>2418.877129509535</x:v>
      </x:c>
      <x:c r="N4462" s="54" t="n">
        <x:f t="shared" ref="N4462:N4525" si="835">MAX(M4462-FARMER_HOURS,0)/TEMP_HOURS_PER_WORKER</x:f>
        <x:v>1.1797757843816215</x:v>
      </x:c>
      <x:c r="O4462" s="55" t="n">
        <x:f t="shared" ref="O4462:O4525" si="836">I4462*TOMATO_PRICE+J4462*CARROT_PRICE+K4462*MESCLUN_PRICE</x:f>
        <x:v>124104</x:v>
      </x:c>
      <x:c r="P4462" s="55" t="n">
        <x:f t="shared" ref="P4462:P4525" si="837">I4462*TOMATO_FERTILIZER+J4462*CARROT_FERTILIZER+K4462*MESCLUN_FERTILIZER</x:f>
        <x:v>24640</x:v>
      </x:c>
      <x:c r="Q4462" s="55" t="n">
        <x:f t="shared" ref="Q4462:Q4525" si="838">MIN(M4462,FARMER_HOURS)*FARMER_RATE+MAX(M4462-FARMER_HOURS,0)*TEMP_RATE</x:f>
        <x:v>54494.39460954053</x:v>
      </x:c>
      <x:c r="R4462" s="55" t="n">
        <x:f t="shared" ref="R4462:R4525" si="839">O4462-P4462-Q4462-FIXED_COST</x:f>
        <x:v>24969.605390459466</x:v>
      </x:c>
      <x:c r="S4462" s="1" t="str">
        <x:f t="shared" ref="S4462:S4525" si="840">IF(AND(L4462&lt;=TOTAL_BED_CAP,N4462&lt;=TEMP_WORKER_CAP),"YES","NO")</x:f>
        <x:v>YES</x:v>
      </x:c>
      <x:c r="T4462" s="1" t="n">
        <x:f t="shared" ref="T4462:T4525" si="841">IF(S4462="YES",R4462,-1E+99)</x:f>
        <x:v>24969.605390459466</x:v>
      </x:c>
    </x:row>
    <x:row r="4463">
      <x:c r="A4463" s="1"/>
      <x:c r="B4463" s="1"/>
      <x:c r="C4463" s="1"/>
      <x:c r="D4463" s="1"/>
      <x:c r="E4463" s="1"/>
      <x:c r="F4463" s="1"/>
      <x:c r="G4463" s="1"/>
      <x:c r="H4463" s="1"/>
      <x:c r="I4463" s="53">
        <x:f t="shared" si="830"/>
        <x:v>6</x:v>
      </x:c>
      <x:c r="J4463" s="53">
        <x:f t="shared" si="831"/>
        <x:v>16</x:v>
      </x:c>
      <x:c r="K4463" s="53">
        <x:f t="shared" si="832"/>
        <x:v>15</x:v>
      </x:c>
      <x:c r="L4463" s="53">
        <x:f t="shared" si="833"/>
        <x:v>37</x:v>
      </x:c>
      <x:c r="M4463" s="54">
        <x:f t="shared" si="834"/>
        <x:v>2482.4653363856819</x:v>
      </x:c>
      <x:c r="N4463" s="54">
        <x:f t="shared" si="835"/>
        <x:v>1.2239342613789457</x:v>
      </x:c>
      <x:c r="O4463" s="55">
        <x:f t="shared" si="836"/>
        <x:v>126804</x:v>
      </x:c>
      <x:c r="P4463" s="55">
        <x:f t="shared" si="837"/>
        <x:v>25520</x:v>
      </x:c>
      <x:c r="Q4463" s="55">
        <x:f t="shared" si="838"/>
        <x:v>55598.356534473642</x:v>
      </x:c>
      <x:c r="R4463" s="55">
        <x:f t="shared" si="839"/>
        <x:v>25685.643465526358</x:v>
      </x:c>
      <x:c r="S4463" s="1" t="str">
        <x:f t="shared" si="840"/>
        <x:v>YES</x:v>
      </x:c>
      <x:c r="T4463" s="1">
        <x:f t="shared" si="841"/>
        <x:v>25685.643465526358</x:v>
      </x:c>
    </x:row>
    <x:row r="4464">
      <x:c r="A4464" s="1"/>
      <x:c r="B4464" s="1"/>
      <x:c r="C4464" s="1"/>
      <x:c r="D4464" s="1"/>
      <x:c r="E4464" s="1"/>
      <x:c r="F4464" s="1"/>
      <x:c r="G4464" s="1"/>
      <x:c r="H4464" s="1"/>
      <x:c r="I4464" s="53">
        <x:f t="shared" si="830"/>
        <x:v>6</x:v>
      </x:c>
      <x:c r="J4464" s="53">
        <x:f t="shared" si="831"/>
        <x:v>16</x:v>
      </x:c>
      <x:c r="K4464" s="53">
        <x:f t="shared" si="832"/>
        <x:v>16</x:v>
      </x:c>
      <x:c r="L4464" s="53">
        <x:f t="shared" si="833"/>
        <x:v>38</x:v>
      </x:c>
      <x:c r="M4464" s="54">
        <x:f t="shared" si="834"/>
        <x:v>2547.5261122631709</x:v>
      </x:c>
      <x:c r="N4464" s="54">
        <x:f t="shared" si="835"/>
        <x:v>1.2691153557383132</x:v>
      </x:c>
      <x:c r="O4464" s="55">
        <x:f t="shared" si="836"/>
        <x:v>129504</x:v>
      </x:c>
      <x:c r="P4464" s="55">
        <x:f t="shared" si="837"/>
        <x:v>26400</x:v>
      </x:c>
      <x:c r="Q4464" s="55">
        <x:f t="shared" si="838"/>
        <x:v>56727.883893457823</x:v>
      </x:c>
      <x:c r="R4464" s="55">
        <x:f t="shared" si="839"/>
        <x:v>26376.116106542177</x:v>
      </x:c>
      <x:c r="S4464" s="1" t="str">
        <x:f t="shared" si="840"/>
        <x:v>YES</x:v>
      </x:c>
      <x:c r="T4464" s="1">
        <x:f t="shared" si="841"/>
        <x:v>26376.116106542177</x:v>
      </x:c>
    </x:row>
    <x:row r="4465">
      <x:c r="A4465" s="1"/>
      <x:c r="B4465" s="1"/>
      <x:c r="C4465" s="1"/>
      <x:c r="D4465" s="1"/>
      <x:c r="E4465" s="1"/>
      <x:c r="F4465" s="1"/>
      <x:c r="G4465" s="1"/>
      <x:c r="H4465" s="1"/>
      <x:c r="I4465" s="53">
        <x:f t="shared" si="830"/>
        <x:v>6</x:v>
      </x:c>
      <x:c r="J4465" s="53">
        <x:f t="shared" si="831"/>
        <x:v>16</x:v>
      </x:c>
      <x:c r="K4465" s="53">
        <x:f t="shared" si="832"/>
        <x:v>17</x:v>
      </x:c>
      <x:c r="L4465" s="53">
        <x:f t="shared" si="833"/>
        <x:v>39</x:v>
      </x:c>
      <x:c r="M4465" s="54">
        <x:f t="shared" si="834"/>
        <x:v>2614.0863357097114</x:v>
      </x:c>
      <x:c r="N4465" s="54">
        <x:f t="shared" si="835"/>
        <x:v>1.315337733131744</x:v>
      </x:c>
      <x:c r="O4465" s="55">
        <x:f t="shared" si="836"/>
        <x:v>132204</x:v>
      </x:c>
      <x:c r="P4465" s="55">
        <x:f t="shared" si="837"/>
        <x:v>27280</x:v>
      </x:c>
      <x:c r="Q4465" s="55">
        <x:f t="shared" si="838"/>
        <x:v>57883.443328293601</x:v>
      </x:c>
      <x:c r="R4465" s="55">
        <x:f t="shared" si="839"/>
        <x:v>27040.556671706399</x:v>
      </x:c>
      <x:c r="S4465" s="1" t="str">
        <x:f t="shared" si="840"/>
        <x:v>YES</x:v>
      </x:c>
      <x:c r="T4465" s="1">
        <x:f t="shared" si="841"/>
        <x:v>27040.556671706399</x:v>
      </x:c>
    </x:row>
    <x:row r="4466">
      <x:c r="A4466" s="1"/>
      <x:c r="B4466" s="1"/>
      <x:c r="C4466" s="1"/>
      <x:c r="D4466" s="1"/>
      <x:c r="E4466" s="1"/>
      <x:c r="F4466" s="1"/>
      <x:c r="G4466" s="1"/>
      <x:c r="H4466" s="1"/>
      <x:c r="I4466" s="53">
        <x:f t="shared" si="830"/>
        <x:v>6</x:v>
      </x:c>
      <x:c r="J4466" s="53">
        <x:f t="shared" si="831"/>
        <x:v>16</x:v>
      </x:c>
      <x:c r="K4466" s="53">
        <x:f t="shared" si="832"/>
        <x:v>18</x:v>
      </x:c>
      <x:c r="L4466" s="53">
        <x:f t="shared" si="833"/>
        <x:v>40</x:v>
      </x:c>
      <x:c r="M4466" s="54">
        <x:f t="shared" si="834"/>
        <x:v>2682.1733271682988</x:v>
      </x:c>
      <x:c r="N4466" s="54">
        <x:f t="shared" si="835"/>
        <x:v>1.3626203660890963</x:v>
      </x:c>
      <x:c r="O4466" s="55">
        <x:f t="shared" si="836"/>
        <x:v>134904</x:v>
      </x:c>
      <x:c r="P4466" s="55">
        <x:f t="shared" si="837"/>
        <x:v>28160</x:v>
      </x:c>
      <x:c r="Q4466" s="55">
        <x:f t="shared" si="838"/>
        <x:v>59065.509152227409</x:v>
      </x:c>
      <x:c r="R4466" s="55">
        <x:f t="shared" si="839"/>
        <x:v>27678.490847772591</x:v>
      </x:c>
      <x:c r="S4466" s="1" t="str">
        <x:f t="shared" si="840"/>
        <x:v>YES</x:v>
      </x:c>
      <x:c r="T4466" s="1">
        <x:f t="shared" si="841"/>
        <x:v>27678.490847772591</x:v>
      </x:c>
    </x:row>
    <x:row r="4467">
      <x:c r="A4467" s="1"/>
      <x:c r="B4467" s="1"/>
      <x:c r="C4467" s="1"/>
      <x:c r="D4467" s="1"/>
      <x:c r="E4467" s="1"/>
      <x:c r="F4467" s="1"/>
      <x:c r="G4467" s="1"/>
      <x:c r="H4467" s="1"/>
      <x:c r="I4467" s="53">
        <x:f t="shared" si="830"/>
        <x:v>6</x:v>
      </x:c>
      <x:c r="J4467" s="53">
        <x:f t="shared" si="831"/>
        <x:v>16</x:v>
      </x:c>
      <x:c r="K4467" s="53">
        <x:f t="shared" si="832"/>
        <x:v>19</x:v>
      </x:c>
      <x:c r="L4467" s="53">
        <x:f t="shared" si="833"/>
        <x:v>41</x:v>
      </x:c>
      <x:c r="M4467" s="54">
        <x:f t="shared" si="834"/>
        <x:v>2751.8148558043204</x:v>
      </x:c>
      <x:c r="N4467" s="54">
        <x:f t="shared" si="835"/>
        <x:v>1.4109825387530002</x:v>
      </x:c>
      <x:c r="O4467" s="55">
        <x:f t="shared" si="836"/>
        <x:v>137604</x:v>
      </x:c>
      <x:c r="P4467" s="55">
        <x:f t="shared" si="837"/>
        <x:v>29040</x:v>
      </x:c>
      <x:c r="Q4467" s="55">
        <x:f t="shared" si="838"/>
        <x:v>60274.563468825007</x:v>
      </x:c>
      <x:c r="R4467" s="55">
        <x:f t="shared" si="839"/>
        <x:v>28289.436531174993</x:v>
      </x:c>
      <x:c r="S4467" s="1" t="str">
        <x:f t="shared" si="840"/>
        <x:v>YES</x:v>
      </x:c>
      <x:c r="T4467" s="1">
        <x:f t="shared" si="841"/>
        <x:v>28289.436531174993</x:v>
      </x:c>
    </x:row>
    <x:row r="4468">
      <x:c r="A4468" s="1"/>
      <x:c r="B4468" s="1"/>
      <x:c r="C4468" s="1"/>
      <x:c r="D4468" s="1"/>
      <x:c r="E4468" s="1"/>
      <x:c r="F4468" s="1"/>
      <x:c r="G4468" s="1"/>
      <x:c r="H4468" s="1"/>
      <x:c r="I4468" s="53">
        <x:f t="shared" si="830"/>
        <x:v>6</x:v>
      </x:c>
      <x:c r="J4468" s="53">
        <x:f t="shared" si="831"/>
        <x:v>16</x:v>
      </x:c>
      <x:c r="K4468" s="53">
        <x:f t="shared" si="832"/>
        <x:v>20</x:v>
      </x:c>
      <x:c r="L4468" s="53">
        <x:f t="shared" si="833"/>
        <x:v>42</x:v>
      </x:c>
      <x:c r="M4468" s="54">
        <x:f t="shared" si="834"/>
        <x:v>2823.0391464547974</x:v>
      </x:c>
      <x:c r="N4468" s="54">
        <x:f t="shared" si="835"/>
        <x:v>1.4604438517047205</x:v>
      </x:c>
      <x:c r="O4468" s="55">
        <x:f t="shared" si="836"/>
        <x:v>140304</x:v>
      </x:c>
      <x:c r="P4468" s="55">
        <x:f t="shared" si="837"/>
        <x:v>29920</x:v>
      </x:c>
      <x:c r="Q4468" s="55">
        <x:f t="shared" si="838"/>
        <x:v>61511.096292618007</x:v>
      </x:c>
      <x:c r="R4468" s="55">
        <x:f t="shared" si="839"/>
        <x:v>28872.903707381993</x:v>
      </x:c>
      <x:c r="S4468" s="1" t="str">
        <x:f t="shared" si="840"/>
        <x:v>YES</x:v>
      </x:c>
      <x:c r="T4468" s="1">
        <x:f t="shared" si="841"/>
        <x:v>28872.903707381993</x:v>
      </x:c>
    </x:row>
    <x:row r="4469">
      <x:c r="A4469" s="1"/>
      <x:c r="B4469" s="1"/>
      <x:c r="C4469" s="1"/>
      <x:c r="D4469" s="1"/>
      <x:c r="E4469" s="1"/>
      <x:c r="F4469" s="1"/>
      <x:c r="G4469" s="1"/>
      <x:c r="H4469" s="1"/>
      <x:c r="I4469" s="53">
        <x:f t="shared" si="830"/>
        <x:v>6</x:v>
      </x:c>
      <x:c r="J4469" s="53">
        <x:f t="shared" si="831"/>
        <x:v>16</x:v>
      </x:c>
      <x:c r="K4469" s="53">
        <x:f t="shared" si="832"/>
        <x:v>21</x:v>
      </x:c>
      <x:c r="L4469" s="53">
        <x:f t="shared" si="833"/>
        <x:v>43</x:v>
      </x:c>
      <x:c r="M4469" s="54">
        <x:f t="shared" si="834"/>
        <x:v>2895.8748866812412</x:v>
      </x:c>
      <x:c r="N4469" s="54">
        <x:f t="shared" si="835"/>
        <x:v>1.5110242268619731</x:v>
      </x:c>
      <x:c r="O4469" s="55">
        <x:f t="shared" si="836"/>
        <x:v>143004</x:v>
      </x:c>
      <x:c r="P4469" s="55">
        <x:f t="shared" si="837"/>
        <x:v>30800</x:v>
      </x:c>
      <x:c r="Q4469" s="55">
        <x:f t="shared" si="838"/>
        <x:v>62775.605671549325</x:v>
      </x:c>
      <x:c r="R4469" s="55">
        <x:f t="shared" si="839"/>
        <x:v>29428.394328450675</x:v>
      </x:c>
      <x:c r="S4469" s="1" t="str">
        <x:f t="shared" si="840"/>
        <x:v>YES</x:v>
      </x:c>
      <x:c r="T4469" s="1">
        <x:f t="shared" si="841"/>
        <x:v>29428.394328450675</x:v>
      </x:c>
    </x:row>
    <x:row r="4470">
      <x:c r="A4470" s="1"/>
      <x:c r="B4470" s="1"/>
      <x:c r="C4470" s="1"/>
      <x:c r="D4470" s="1"/>
      <x:c r="E4470" s="1"/>
      <x:c r="F4470" s="1"/>
      <x:c r="G4470" s="1"/>
      <x:c r="H4470" s="1"/>
      <x:c r="I4470" s="53">
        <x:f t="shared" si="830"/>
        <x:v>6</x:v>
      </x:c>
      <x:c r="J4470" s="53">
        <x:f t="shared" si="831"/>
        <x:v>16</x:v>
      </x:c>
      <x:c r="K4470" s="53">
        <x:f t="shared" si="832"/>
        <x:v>22</x:v>
      </x:c>
      <x:c r="L4470" s="53">
        <x:f t="shared" si="833"/>
        <x:v>44</x:v>
      </x:c>
      <x:c r="M4470" s="54">
        <x:f t="shared" si="834"/>
        <x:v>2970.3512339276376</x:v>
      </x:c>
      <x:c r="N4470" s="54">
        <x:f t="shared" si="835"/>
        <x:v>1.5627439124497484</x:v>
      </x:c>
      <x:c r="O4470" s="55">
        <x:f t="shared" si="836"/>
        <x:v>145704</x:v>
      </x:c>
      <x:c r="P4470" s="55">
        <x:f t="shared" si="837"/>
        <x:v>31680</x:v>
      </x:c>
      <x:c r="Q4470" s="55">
        <x:f t="shared" si="838"/>
        <x:v>64068.597811243708</x:v>
      </x:c>
      <x:c r="R4470" s="55">
        <x:f t="shared" si="839"/>
        <x:v>29955.402188756292</x:v>
      </x:c>
      <x:c r="S4470" s="1" t="str">
        <x:f t="shared" si="840"/>
        <x:v>YES</x:v>
      </x:c>
      <x:c r="T4470" s="1">
        <x:f t="shared" si="841"/>
        <x:v>29955.402188756292</x:v>
      </x:c>
    </x:row>
    <x:row r="4471">
      <x:c r="A4471" s="1"/>
      <x:c r="B4471" s="1"/>
      <x:c r="C4471" s="1"/>
      <x:c r="D4471" s="1"/>
      <x:c r="E4471" s="1"/>
      <x:c r="F4471" s="1"/>
      <x:c r="G4471" s="1"/>
      <x:c r="H4471" s="1"/>
      <x:c r="I4471" s="53">
        <x:f t="shared" si="830"/>
        <x:v>6</x:v>
      </x:c>
      <x:c r="J4471" s="53">
        <x:f t="shared" si="831"/>
        <x:v>16</x:v>
      </x:c>
      <x:c r="K4471" s="53">
        <x:f t="shared" si="832"/>
        <x:v>23</x:v>
      </x:c>
      <x:c r="L4471" s="53">
        <x:f t="shared" si="833"/>
        <x:v>45</x:v>
      </x:c>
      <x:c r="M4471" s="54">
        <x:f t="shared" si="834"/>
        <x:v>3046.4978227850738</x:v>
      </x:c>
      <x:c r="N4471" s="54">
        <x:f t="shared" si="835"/>
        <x:v>1.6156234880451901</x:v>
      </x:c>
      <x:c r="O4471" s="55">
        <x:f t="shared" si="836"/>
        <x:v>148404</x:v>
      </x:c>
      <x:c r="P4471" s="55">
        <x:f t="shared" si="837"/>
        <x:v>32560</x:v>
      </x:c>
      <x:c r="Q4471" s="55">
        <x:f t="shared" si="838"/>
        <x:v>65390.587201129754</x:v>
      </x:c>
      <x:c r="R4471" s="55">
        <x:f t="shared" si="839"/>
        <x:v>30453.412798870246</x:v>
      </x:c>
      <x:c r="S4471" s="1" t="str">
        <x:f t="shared" si="840"/>
        <x:v>YES</x:v>
      </x:c>
      <x:c r="T4471" s="1">
        <x:f t="shared" si="841"/>
        <x:v>30453.412798870246</x:v>
      </x:c>
    </x:row>
    <x:row r="4472">
      <x:c r="A4472" s="1"/>
      <x:c r="B4472" s="1"/>
      <x:c r="C4472" s="1"/>
      <x:c r="D4472" s="1"/>
      <x:c r="E4472" s="1"/>
      <x:c r="F4472" s="1"/>
      <x:c r="G4472" s="1"/>
      <x:c r="H4472" s="1"/>
      <x:c r="I4472" s="53">
        <x:f t="shared" si="830"/>
        <x:v>6</x:v>
      </x:c>
      <x:c r="J4472" s="53">
        <x:f t="shared" si="831"/>
        <x:v>16</x:v>
      </x:c>
      <x:c r="K4472" s="53">
        <x:f t="shared" si="832"/>
        <x:v>24</x:v>
      </x:c>
      <x:c r="L4472" s="53">
        <x:f t="shared" si="833"/>
        <x:v>46</x:v>
      </x:c>
      <x:c r="M4472" s="54">
        <x:f t="shared" si="834"/>
        <x:v>3124.3447723645695</x:v>
      </x:c>
      <x:c r="N4472" s="54">
        <x:f t="shared" si="835"/>
        <x:v>1.6696838696976177</x:v>
      </x:c>
      <x:c r="O4472" s="55">
        <x:f t="shared" si="836"/>
        <x:v>151104</x:v>
      </x:c>
      <x:c r="P4472" s="55">
        <x:f t="shared" si="837"/>
        <x:v>33440</x:v>
      </x:c>
      <x:c r="Q4472" s="55">
        <x:f t="shared" si="838"/>
        <x:v>66742.096742440452</x:v>
      </x:c>
      <x:c r="R4472" s="55">
        <x:f t="shared" si="839"/>
        <x:v>30921.903257559548</x:v>
      </x:c>
      <x:c r="S4472" s="1" t="str">
        <x:f t="shared" si="840"/>
        <x:v>YES</x:v>
      </x:c>
      <x:c r="T4472" s="1">
        <x:f t="shared" si="841"/>
        <x:v>30921.903257559548</x:v>
      </x:c>
    </x:row>
    <x:row r="4473">
      <x:c r="A4473" s="1"/>
      <x:c r="B4473" s="1"/>
      <x:c r="C4473" s="1"/>
      <x:c r="D4473" s="1"/>
      <x:c r="E4473" s="1"/>
      <x:c r="F4473" s="1"/>
      <x:c r="G4473" s="1"/>
      <x:c r="H4473" s="1"/>
      <x:c r="I4473" s="53">
        <x:f t="shared" si="830"/>
        <x:v>6</x:v>
      </x:c>
      <x:c r="J4473" s="53">
        <x:f t="shared" si="831"/>
        <x:v>16</x:v>
      </x:c>
      <x:c r="K4473" s="53">
        <x:f t="shared" si="832"/>
        <x:v>25</x:v>
      </x:c>
      <x:c r="L4473" s="53">
        <x:f t="shared" si="833"/>
        <x:v>47</x:v>
      </x:c>
      <x:c r="M4473" s="54">
        <x:f t="shared" si="834"/>
        <x:v>3203.9226937796675</x:v>
      </x:c>
      <x:c r="N4473" s="54">
        <x:f t="shared" si="835"/>
        <x:v>1.724946315124769</x:v>
      </x:c>
      <x:c r="O4473" s="55">
        <x:f t="shared" si="836"/>
        <x:v>153804</x:v>
      </x:c>
      <x:c r="P4473" s="55">
        <x:f t="shared" si="837"/>
        <x:v>34320</x:v>
      </x:c>
      <x:c r="Q4473" s="55">
        <x:f t="shared" si="838"/>
        <x:v>68123.657878119237</x:v>
      </x:c>
      <x:c r="R4473" s="55">
        <x:f t="shared" si="839"/>
        <x:v>31360.342121880763</x:v>
      </x:c>
      <x:c r="S4473" s="1" t="str">
        <x:f t="shared" si="840"/>
        <x:v>YES</x:v>
      </x:c>
      <x:c r="T4473" s="1">
        <x:f t="shared" si="841"/>
        <x:v>31360.342121880763</x:v>
      </x:c>
    </x:row>
    <x:row r="4474">
      <x:c r="A4474" s="1"/>
      <x:c r="B4474" s="1"/>
      <x:c r="C4474" s="1"/>
      <x:c r="D4474" s="1"/>
      <x:c r="E4474" s="1"/>
      <x:c r="F4474" s="1"/>
      <x:c r="G4474" s="1"/>
      <x:c r="H4474" s="1"/>
      <x:c r="I4474" s="53">
        <x:f t="shared" si="830"/>
        <x:v>6</x:v>
      </x:c>
      <x:c r="J4474" s="53">
        <x:f t="shared" si="831"/>
        <x:v>16</x:v>
      </x:c>
      <x:c r="K4474" s="53">
        <x:f t="shared" si="832"/>
        <x:v>26</x:v>
      </x:c>
      <x:c r="L4474" s="53">
        <x:f t="shared" si="833"/>
        <x:v>48</x:v>
      </x:c>
      <x:c r="M4474" s="54">
        <x:f t="shared" si="834"/>
        <x:v>3285.2626977403852</x:v>
      </x:c>
      <x:c r="N4474" s="54">
        <x:f t="shared" si="835"/>
        <x:v>1.7814324289863785</x:v>
      </x:c>
      <x:c r="O4474" s="55">
        <x:f t="shared" si="836"/>
        <x:v>156504</x:v>
      </x:c>
      <x:c r="P4474" s="55">
        <x:f t="shared" si="837"/>
        <x:v>35200</x:v>
      </x:c>
      <x:c r="Q4474" s="55">
        <x:f t="shared" si="838"/>
        <x:v>69535.810724659474</x:v>
      </x:c>
      <x:c r="R4474" s="55">
        <x:f t="shared" si="839"/>
        <x:v>31768.189275340526</x:v>
      </x:c>
      <x:c r="S4474" s="1" t="str">
        <x:f t="shared" si="840"/>
        <x:v>YES</x:v>
      </x:c>
      <x:c r="T4474" s="1">
        <x:f t="shared" si="841"/>
        <x:v>31768.189275340526</x:v>
      </x:c>
    </x:row>
    <x:row r="4475">
      <x:c r="A4475" s="1"/>
      <x:c r="B4475" s="1"/>
      <x:c r="C4475" s="1"/>
      <x:c r="D4475" s="1"/>
      <x:c r="E4475" s="1"/>
      <x:c r="F4475" s="1"/>
      <x:c r="G4475" s="1"/>
      <x:c r="H4475" s="1"/>
      <x:c r="I4475" s="53">
        <x:f t="shared" si="830"/>
        <x:v>6</x:v>
      </x:c>
      <x:c r="J4475" s="53">
        <x:f t="shared" si="831"/>
        <x:v>16</x:v>
      </x:c>
      <x:c r="K4475" s="53">
        <x:f t="shared" si="832"/>
        <x:v>27</x:v>
      </x:c>
      <x:c r="L4475" s="53">
        <x:f t="shared" si="833"/>
        <x:v>49</x:v>
      </x:c>
      <x:c r="M4475" s="54">
        <x:f t="shared" si="834"/>
        <x:v>3368.3964022601417</x:v>
      </x:c>
      <x:c r="N4475" s="54">
        <x:f t="shared" si="835"/>
        <x:v>1.8391641682362094</x:v>
      </x:c>
      <x:c r="O4475" s="55">
        <x:f t="shared" si="836"/>
        <x:v>159204</x:v>
      </x:c>
      <x:c r="P4475" s="55">
        <x:f t="shared" si="837"/>
        <x:v>36080</x:v>
      </x:c>
      <x:c r="Q4475" s="55">
        <x:f t="shared" si="838"/>
        <x:v>70979.104205905227</x:v>
      </x:c>
      <x:c r="R4475" s="55">
        <x:f t="shared" si="839"/>
        <x:v>32144.895794094773</x:v>
      </x:c>
      <x:c r="S4475" s="1" t="str">
        <x:f t="shared" si="840"/>
        <x:v>YES</x:v>
      </x:c>
      <x:c r="T4475" s="1">
        <x:f t="shared" si="841"/>
        <x:v>32144.895794094773</x:v>
      </x:c>
    </x:row>
    <x:row r="4476">
      <x:c r="A4476" s="1"/>
      <x:c r="B4476" s="1"/>
      <x:c r="C4476" s="1"/>
      <x:c r="D4476" s="1"/>
      <x:c r="E4476" s="1"/>
      <x:c r="F4476" s="1"/>
      <x:c r="G4476" s="1"/>
      <x:c r="H4476" s="1"/>
      <x:c r="I4476" s="53">
        <x:f t="shared" si="830"/>
        <x:v>6</x:v>
      </x:c>
      <x:c r="J4476" s="53">
        <x:f t="shared" si="831"/>
        <x:v>16</x:v>
      </x:c>
      <x:c r="K4476" s="53">
        <x:f t="shared" si="832"/>
        <x:v>28</x:v>
      </x:c>
      <x:c r="L4476" s="53">
        <x:f t="shared" si="833"/>
        <x:v>50</x:v>
      </x:c>
      <x:c r="M4476" s="54">
        <x:f t="shared" si="834"/>
        <x:v>3453.3559404772955</x:v>
      </x:c>
      <x:c r="N4476" s="54">
        <x:f t="shared" si="835"/>
        <x:v>1.8981638475536775</x:v>
      </x:c>
      <x:c r="O4476" s="55">
        <x:f t="shared" si="836"/>
        <x:v>161904</x:v>
      </x:c>
      <x:c r="P4476" s="55">
        <x:f t="shared" si="837"/>
        <x:v>36960</x:v>
      </x:c>
      <x:c r="Q4476" s="55">
        <x:f t="shared" si="838"/>
        <x:v>72454.096188841941</x:v>
      </x:c>
      <x:c r="R4476" s="55">
        <x:f t="shared" si="839"/>
        <x:v>32489.903811158059</x:v>
      </x:c>
      <x:c r="S4476" s="1" t="str">
        <x:f t="shared" si="840"/>
        <x:v>YES</x:v>
      </x:c>
      <x:c r="T4476" s="1">
        <x:f t="shared" si="841"/>
        <x:v>32489.903811158059</x:v>
      </x:c>
    </x:row>
    <x:row r="4477">
      <x:c r="A4477" s="1"/>
      <x:c r="B4477" s="1"/>
      <x:c r="C4477" s="1"/>
      <x:c r="D4477" s="1"/>
      <x:c r="E4477" s="1"/>
      <x:c r="F4477" s="1"/>
      <x:c r="G4477" s="1"/>
      <x:c r="H4477" s="1"/>
      <x:c r="I4477" s="53">
        <x:f t="shared" si="830"/>
        <x:v>6</x:v>
      </x:c>
      <x:c r="J4477" s="53">
        <x:f t="shared" si="831"/>
        <x:v>16</x:v>
      </x:c>
      <x:c r="K4477" s="53">
        <x:f t="shared" si="832"/>
        <x:v>29</x:v>
      </x:c>
      <x:c r="L4477" s="53">
        <x:f t="shared" si="833"/>
        <x:v>51</x:v>
      </x:c>
      <x:c r="M4477" s="54">
        <x:f t="shared" si="834"/>
        <x:v>3540.1739685929488</x:v>
      </x:c>
      <x:c r="N4477" s="54">
        <x:f t="shared" si="835"/>
        <x:v>1.9584541448562145</x:v>
      </x:c>
      <x:c r="O4477" s="55">
        <x:f t="shared" si="836"/>
        <x:v>164604</x:v>
      </x:c>
      <x:c r="P4477" s="55">
        <x:f t="shared" si="837"/>
        <x:v>37840</x:v>
      </x:c>
      <x:c r="Q4477" s="55">
        <x:f t="shared" si="838"/>
        <x:v>73961.35362140536</x:v>
      </x:c>
      <x:c r="R4477" s="55">
        <x:f t="shared" si="839"/>
        <x:v>32802.64637859464</x:v>
      </x:c>
      <x:c r="S4477" s="1" t="str">
        <x:f t="shared" si="840"/>
        <x:v>YES</x:v>
      </x:c>
      <x:c r="T4477" s="1">
        <x:f t="shared" si="841"/>
        <x:v>32802.64637859464</x:v>
      </x:c>
    </x:row>
    <x:row r="4478">
      <x:c r="A4478" s="1"/>
      <x:c r="B4478" s="1"/>
      <x:c r="C4478" s="1"/>
      <x:c r="D4478" s="1"/>
      <x:c r="E4478" s="1"/>
      <x:c r="F4478" s="1"/>
      <x:c r="G4478" s="1"/>
      <x:c r="H4478" s="1"/>
      <x:c r="I4478" s="53">
        <x:f t="shared" si="830"/>
        <x:v>6</x:v>
      </x:c>
      <x:c r="J4478" s="53">
        <x:f t="shared" si="831"/>
        <x:v>16</x:v>
      </x:c>
      <x:c r="K4478" s="53">
        <x:f t="shared" si="832"/>
        <x:v>30</x:v>
      </x:c>
      <x:c r="L4478" s="53">
        <x:f t="shared" si="833"/>
        <x:v>52</x:v>
      </x:c>
      <x:c r="M4478" s="54">
        <x:f t="shared" si="834"/>
        <x:v>3628.8836739267199</x:v>
      </x:c>
      <x:c r="N4478" s="54">
        <x:f t="shared" si="835"/>
        <x:v>2.0200581068935555</x:v>
      </x:c>
      <x:c r="O4478" s="55">
        <x:f t="shared" si="836"/>
        <x:v>167304</x:v>
      </x:c>
      <x:c r="P4478" s="55">
        <x:f t="shared" si="837"/>
        <x:v>38720</x:v>
      </x:c>
      <x:c r="Q4478" s="55">
        <x:f t="shared" si="838"/>
        <x:v>75501.452672338884</x:v>
      </x:c>
      <x:c r="R4478" s="55">
        <x:f t="shared" si="839"/>
        <x:v>33082.547327661116</x:v>
      </x:c>
      <x:c r="S4478" s="1" t="str">
        <x:f t="shared" si="840"/>
        <x:v>YES</x:v>
      </x:c>
      <x:c r="T4478" s="1">
        <x:f t="shared" si="841"/>
        <x:v>33082.547327661116</x:v>
      </x:c>
    </x:row>
    <x:row r="4479">
      <x:c r="A4479" s="1"/>
      <x:c r="B4479" s="1"/>
      <x:c r="C4479" s="1"/>
      <x:c r="D4479" s="1"/>
      <x:c r="E4479" s="1"/>
      <x:c r="F4479" s="1"/>
      <x:c r="G4479" s="1"/>
      <x:c r="H4479" s="1"/>
      <x:c r="I4479" s="53">
        <x:f t="shared" si="830"/>
        <x:v>6</x:v>
      </x:c>
      <x:c r="J4479" s="53">
        <x:f t="shared" si="831"/>
        <x:v>17</x:v>
      </x:c>
      <x:c r="K4479" s="53">
        <x:f t="shared" si="832"/>
        <x:v>0</x:v>
      </x:c>
      <x:c r="L4479" s="53">
        <x:f t="shared" si="833"/>
        <x:v>23</x:v>
      </x:c>
      <x:c r="M4479" s="54">
        <x:f t="shared" si="834"/>
        <x:v>1732.6682532003097</x:v>
      </x:c>
      <x:c r="N4479" s="54">
        <x:f t="shared" si="835"/>
        <x:v>0.70324184250021504</x:v>
      </x:c>
      <x:c r="O4479" s="55">
        <x:f t="shared" si="836"/>
        <x:v>88398</x:v>
      </x:c>
      <x:c r="P4479" s="55">
        <x:f t="shared" si="837"/>
        <x:v>12760</x:v>
      </x:c>
      <x:c r="Q4479" s="55">
        <x:f t="shared" si="838"/>
        <x:v>42581.046062505375</x:v>
      </x:c>
      <x:c r="R4479" s="55">
        <x:f t="shared" si="839"/>
        <x:v>13056.953937494625</x:v>
      </x:c>
      <x:c r="S4479" s="1" t="str">
        <x:f t="shared" si="840"/>
        <x:v>YES</x:v>
      </x:c>
      <x:c r="T4479" s="1">
        <x:f t="shared" si="841"/>
        <x:v>13056.953937494625</x:v>
      </x:c>
    </x:row>
    <x:row r="4480">
      <x:c r="A4480" s="1"/>
      <x:c r="B4480" s="1"/>
      <x:c r="C4480" s="1"/>
      <x:c r="D4480" s="1"/>
      <x:c r="E4480" s="1"/>
      <x:c r="F4480" s="1"/>
      <x:c r="G4480" s="1"/>
      <x:c r="H4480" s="1"/>
      <x:c r="I4480" s="53">
        <x:f t="shared" si="830"/>
        <x:v>6</x:v>
      </x:c>
      <x:c r="J4480" s="53">
        <x:f t="shared" si="831"/>
        <x:v>17</x:v>
      </x:c>
      <x:c r="K4480" s="53">
        <x:f t="shared" si="832"/>
        <x:v>1</x:v>
      </x:c>
      <x:c r="L4480" s="53">
        <x:f t="shared" si="833"/>
        <x:v>24</x:v>
      </x:c>
      <x:c r="M4480" s="54">
        <x:f t="shared" si="834"/>
        <x:v>1778.2307532003097</x:v>
      </x:c>
      <x:c r="N4480" s="54">
        <x:f t="shared" si="835"/>
        <x:v>0.73488246750021502</x:v>
      </x:c>
      <x:c r="O4480" s="55">
        <x:f t="shared" si="836"/>
        <x:v>91098</x:v>
      </x:c>
      <x:c r="P4480" s="55">
        <x:f t="shared" si="837"/>
        <x:v>13640</x:v>
      </x:c>
      <x:c r="Q4480" s="55">
        <x:f t="shared" si="838"/>
        <x:v>43372.061687505375</x:v>
      </x:c>
      <x:c r="R4480" s="55">
        <x:f t="shared" si="839"/>
        <x:v>14085.938312494625</x:v>
      </x:c>
      <x:c r="S4480" s="1" t="str">
        <x:f t="shared" si="840"/>
        <x:v>YES</x:v>
      </x:c>
      <x:c r="T4480" s="1">
        <x:f t="shared" si="841"/>
        <x:v>14085.938312494625</x:v>
      </x:c>
    </x:row>
    <x:row r="4481">
      <x:c r="A4481" s="1"/>
      <x:c r="B4481" s="1"/>
      <x:c r="C4481" s="1"/>
      <x:c r="D4481" s="1"/>
      <x:c r="E4481" s="1"/>
      <x:c r="F4481" s="1"/>
      <x:c r="G4481" s="1"/>
      <x:c r="H4481" s="1"/>
      <x:c r="I4481" s="53">
        <x:f t="shared" si="830"/>
        <x:v>6</x:v>
      </x:c>
      <x:c r="J4481" s="53">
        <x:f t="shared" si="831"/>
        <x:v>17</x:v>
      </x:c>
      <x:c r="K4481" s="53">
        <x:f t="shared" si="832"/>
        <x:v>2</x:v>
      </x:c>
      <x:c r="L4481" s="53">
        <x:f t="shared" si="833"/>
        <x:v>25</x:v>
      </x:c>
      <x:c r="M4481" s="54">
        <x:f t="shared" si="834"/>
        <x:v>1824.9323157003096</x:v>
      </x:c>
      <x:c r="N4481" s="54">
        <x:f t="shared" si="835"/>
        <x:v>0.76731410812521494</x:v>
      </x:c>
      <x:c r="O4481" s="55">
        <x:f t="shared" si="836"/>
        <x:v>93798</x:v>
      </x:c>
      <x:c r="P4481" s="55">
        <x:f t="shared" si="837"/>
        <x:v>14520</x:v>
      </x:c>
      <x:c r="Q4481" s="55">
        <x:f t="shared" si="838"/>
        <x:v>44182.852703130375</x:v>
      </x:c>
      <x:c r="R4481" s="55">
        <x:f t="shared" si="839"/>
        <x:v>15095.147296869625</x:v>
      </x:c>
      <x:c r="S4481" s="1" t="str">
        <x:f t="shared" si="840"/>
        <x:v>YES</x:v>
      </x:c>
      <x:c r="T4481" s="1">
        <x:f t="shared" si="841"/>
        <x:v>15095.147296869625</x:v>
      </x:c>
    </x:row>
    <x:row r="4482">
      <x:c r="A4482" s="1"/>
      <x:c r="B4482" s="1"/>
      <x:c r="C4482" s="1"/>
      <x:c r="D4482" s="1"/>
      <x:c r="E4482" s="1"/>
      <x:c r="F4482" s="1"/>
      <x:c r="G4482" s="1"/>
      <x:c r="H4482" s="1"/>
      <x:c r="I4482" s="53">
        <x:f t="shared" si="830"/>
        <x:v>6</x:v>
      </x:c>
      <x:c r="J4482" s="53">
        <x:f t="shared" si="831"/>
        <x:v>17</x:v>
      </x:c>
      <x:c r="K4482" s="53">
        <x:f t="shared" si="832"/>
        <x:v>3</x:v>
      </x:c>
      <x:c r="L4482" s="53">
        <x:f t="shared" si="833"/>
        <x:v>26</x:v>
      </x:c>
      <x:c r="M4482" s="54">
        <x:f t="shared" si="834"/>
        <x:v>1872.7942981221847</x:v>
      </x:c>
      <x:c r="N4482" s="54">
        <x:f t="shared" si="835"/>
        <x:v>0.80055159591818381</x:v>
      </x:c>
      <x:c r="O4482" s="55">
        <x:f t="shared" si="836"/>
        <x:v>96498</x:v>
      </x:c>
      <x:c r="P4482" s="55">
        <x:f t="shared" si="837"/>
        <x:v>15400</x:v>
      </x:c>
      <x:c r="Q4482" s="55">
        <x:f t="shared" si="838"/>
        <x:v>45013.789897954601</x:v>
      </x:c>
      <x:c r="R4482" s="55">
        <x:f t="shared" si="839"/>
        <x:v>16084.210102045399</x:v>
      </x:c>
      <x:c r="S4482" s="1" t="str">
        <x:f t="shared" si="840"/>
        <x:v>YES</x:v>
      </x:c>
      <x:c r="T4482" s="1">
        <x:f t="shared" si="841"/>
        <x:v>16084.210102045399</x:v>
      </x:c>
    </x:row>
    <x:row r="4483">
      <x:c r="A4483" s="1"/>
      <x:c r="B4483" s="1"/>
      <x:c r="C4483" s="1"/>
      <x:c r="D4483" s="1"/>
      <x:c r="E4483" s="1"/>
      <x:c r="F4483" s="1"/>
      <x:c r="G4483" s="1"/>
      <x:c r="H4483" s="1"/>
      <x:c r="I4483" s="53">
        <x:f t="shared" si="830"/>
        <x:v>6</x:v>
      </x:c>
      <x:c r="J4483" s="53">
        <x:f t="shared" si="831"/>
        <x:v>17</x:v>
      </x:c>
      <x:c r="K4483" s="53">
        <x:f t="shared" si="832"/>
        <x:v>4</x:v>
      </x:c>
      <x:c r="L4483" s="53">
        <x:f t="shared" si="833"/>
        <x:v>27</x:v>
      </x:c>
      <x:c r="M4483" s="54">
        <x:f t="shared" si="834"/>
        <x:v>1921.8384138448409</x:v>
      </x:c>
      <x:c r="N4483" s="54">
        <x:f t="shared" si="835"/>
        <x:v>0.83461000961447285</x:v>
      </x:c>
      <x:c r="O4483" s="55">
        <x:f t="shared" si="836"/>
        <x:v>99198</x:v>
      </x:c>
      <x:c r="P4483" s="55">
        <x:f t="shared" si="837"/>
        <x:v>16280</x:v>
      </x:c>
      <x:c r="Q4483" s="55">
        <x:f t="shared" si="838"/>
        <x:v>45865.25024036182</x:v>
      </x:c>
      <x:c r="R4483" s="55">
        <x:f t="shared" si="839"/>
        <x:v>17052.74975963818</x:v>
      </x:c>
      <x:c r="S4483" s="1" t="str">
        <x:f t="shared" si="840"/>
        <x:v>YES</x:v>
      </x:c>
      <x:c r="T4483" s="1">
        <x:f t="shared" si="841"/>
        <x:v>17052.74975963818</x:v>
      </x:c>
    </x:row>
    <x:row r="4484">
      <x:c r="A4484" s="1"/>
      <x:c r="B4484" s="1"/>
      <x:c r="C4484" s="1"/>
      <x:c r="D4484" s="1"/>
      <x:c r="E4484" s="1"/>
      <x:c r="F4484" s="1"/>
      <x:c r="G4484" s="1"/>
      <x:c r="H4484" s="1"/>
      <x:c r="I4484" s="53">
        <x:f t="shared" si="830"/>
        <x:v>6</x:v>
      </x:c>
      <x:c r="J4484" s="53">
        <x:f t="shared" si="831"/>
        <x:v>17</x:v>
      </x:c>
      <x:c r="K4484" s="53">
        <x:f t="shared" si="832"/>
        <x:v>5</x:v>
      </x:c>
      <x:c r="L4484" s="53">
        <x:f t="shared" si="833"/>
        <x:v>28</x:v>
      </x:c>
      <x:c r="M4484" s="54">
        <x:f t="shared" si="834"/>
        <x:v>1972.0867377660445</x:v>
      </x:c>
      <x:c r="N4484" s="54">
        <x:f t="shared" si="835"/>
        <x:v>0.86950467900419759</x:v>
      </x:c>
      <x:c r="O4484" s="55">
        <x:f t="shared" si="836"/>
        <x:v>101898</x:v>
      </x:c>
      <x:c r="P4484" s="55">
        <x:f t="shared" si="837"/>
        <x:v>17160</x:v>
      </x:c>
      <x:c r="Q4484" s="55">
        <x:f t="shared" si="838"/>
        <x:v>46737.616975104938</x:v>
      </x:c>
      <x:c r="R4484" s="55">
        <x:f t="shared" si="839"/>
        <x:v>18000.383024895062</x:v>
      </x:c>
      <x:c r="S4484" s="1" t="str">
        <x:f t="shared" si="840"/>
        <x:v>YES</x:v>
      </x:c>
      <x:c r="T4484" s="1">
        <x:f t="shared" si="841"/>
        <x:v>18000.383024895062</x:v>
      </x:c>
    </x:row>
    <x:row r="4485">
      <x:c r="A4485" s="1"/>
      <x:c r="B4485" s="1"/>
      <x:c r="C4485" s="1"/>
      <x:c r="D4485" s="1"/>
      <x:c r="E4485" s="1"/>
      <x:c r="F4485" s="1"/>
      <x:c r="G4485" s="1"/>
      <x:c r="H4485" s="1"/>
      <x:c r="I4485" s="53">
        <x:f t="shared" si="830"/>
        <x:v>6</x:v>
      </x:c>
      <x:c r="J4485" s="53">
        <x:f t="shared" si="831"/>
        <x:v>17</x:v>
      </x:c>
      <x:c r="K4485" s="53">
        <x:f t="shared" si="832"/>
        <x:v>6</x:v>
      </x:c>
      <x:c r="L4485" s="53">
        <x:f t="shared" si="833"/>
        <x:v>29</x:v>
      </x:c>
      <x:c r="M4485" s="54">
        <x:f t="shared" si="834"/>
        <x:v>2023.5617119476774</x:v>
      </x:c>
      <x:c r="N4485" s="54">
        <x:f t="shared" si="835"/>
        <x:v>0.90525118885255373</x:v>
      </x:c>
      <x:c r="O4485" s="55">
        <x:f t="shared" si="836"/>
        <x:v>104598</x:v>
      </x:c>
      <x:c r="P4485" s="55">
        <x:f t="shared" si="837"/>
        <x:v>18040</x:v>
      </x:c>
      <x:c r="Q4485" s="55">
        <x:f t="shared" si="838"/>
        <x:v>47631.27972131384</x:v>
      </x:c>
      <x:c r="R4485" s="55">
        <x:f t="shared" si="839"/>
        <x:v>18926.72027868616</x:v>
      </x:c>
      <x:c r="S4485" s="1" t="str">
        <x:f t="shared" si="840"/>
        <x:v>YES</x:v>
      </x:c>
      <x:c r="T4485" s="1">
        <x:f t="shared" si="841"/>
        <x:v>18926.72027868616</x:v>
      </x:c>
    </x:row>
    <x:row r="4486">
      <x:c r="A4486" s="1"/>
      <x:c r="B4486" s="1"/>
      <x:c r="C4486" s="1"/>
      <x:c r="D4486" s="1"/>
      <x:c r="E4486" s="1"/>
      <x:c r="F4486" s="1"/>
      <x:c r="G4486" s="1"/>
      <x:c r="H4486" s="1"/>
      <x:c r="I4486" s="53">
        <x:f t="shared" si="830"/>
        <x:v>6</x:v>
      </x:c>
      <x:c r="J4486" s="53">
        <x:f t="shared" si="831"/>
        <x:v>17</x:v>
      </x:c>
      <x:c r="K4486" s="53">
        <x:f t="shared" si="832"/>
        <x:v>7</x:v>
      </x:c>
      <x:c r="L4486" s="53">
        <x:f t="shared" si="833"/>
        <x:v>30</x:v>
      </x:c>
      <x:c r="M4486" s="54">
        <x:f t="shared" si="834"/>
        <x:v>2076.2861513456378</x:v>
      </x:c>
      <x:c r="N4486" s="54">
        <x:f t="shared" si="835"/>
        <x:v>0.94186538287891508</x:v>
      </x:c>
      <x:c r="O4486" s="55">
        <x:f t="shared" si="836"/>
        <x:v>107298</x:v>
      </x:c>
      <x:c r="P4486" s="55">
        <x:f t="shared" si="837"/>
        <x:v>18920</x:v>
      </x:c>
      <x:c r="Q4486" s="55">
        <x:f t="shared" si="838"/>
        <x:v>48546.634571972878</x:v>
      </x:c>
      <x:c r="R4486" s="55">
        <x:f t="shared" si="839"/>
        <x:v>19831.365428027122</x:v>
      </x:c>
      <x:c r="S4486" s="1" t="str">
        <x:f t="shared" si="840"/>
        <x:v>YES</x:v>
      </x:c>
      <x:c r="T4486" s="1">
        <x:f t="shared" si="841"/>
        <x:v>19831.365428027122</x:v>
      </x:c>
    </x:row>
    <x:row r="4487">
      <x:c r="A4487" s="1"/>
      <x:c r="B4487" s="1"/>
      <x:c r="C4487" s="1"/>
      <x:c r="D4487" s="1"/>
      <x:c r="E4487" s="1"/>
      <x:c r="F4487" s="1"/>
      <x:c r="G4487" s="1"/>
      <x:c r="H4487" s="1"/>
      <x:c r="I4487" s="53">
        <x:f t="shared" si="830"/>
        <x:v>6</x:v>
      </x:c>
      <x:c r="J4487" s="53">
        <x:f t="shared" si="831"/>
        <x:v>17</x:v>
      </x:c>
      <x:c r="K4487" s="53">
        <x:f t="shared" si="832"/>
        <x:v>8</x:v>
      </x:c>
      <x:c r="L4487" s="53">
        <x:f t="shared" si="833"/>
        <x:v>31</x:v>
      </x:c>
      <x:c r="M4487" s="54">
        <x:f t="shared" si="834"/>
        <x:v>2130.2832496256178</x:v>
      </x:c>
      <x:c r="N4487" s="54">
        <x:f t="shared" si="835"/>
        <x:v>0.97936336779556799</x:v>
      </x:c>
      <x:c r="O4487" s="55">
        <x:f t="shared" si="836"/>
        <x:v>109998</x:v>
      </x:c>
      <x:c r="P4487" s="55">
        <x:f t="shared" si="837"/>
        <x:v>19800</x:v>
      </x:c>
      <x:c r="Q4487" s="55">
        <x:f t="shared" si="838"/>
        <x:v>49484.084194889198</x:v>
      </x:c>
      <x:c r="R4487" s="55">
        <x:f t="shared" si="839"/>
        <x:v>20713.915805110802</x:v>
      </x:c>
      <x:c r="S4487" s="1" t="str">
        <x:f t="shared" si="840"/>
        <x:v>YES</x:v>
      </x:c>
      <x:c r="T4487" s="1">
        <x:f t="shared" si="841"/>
        <x:v>20713.915805110802</x:v>
      </x:c>
    </x:row>
    <x:row r="4488">
      <x:c r="A4488" s="1"/>
      <x:c r="B4488" s="1"/>
      <x:c r="C4488" s="1"/>
      <x:c r="D4488" s="1"/>
      <x:c r="E4488" s="1"/>
      <x:c r="F4488" s="1"/>
      <x:c r="G4488" s="1"/>
      <x:c r="H4488" s="1"/>
      <x:c r="I4488" s="53">
        <x:f t="shared" si="830"/>
        <x:v>6</x:v>
      </x:c>
      <x:c r="J4488" s="53">
        <x:f t="shared" si="831"/>
        <x:v>17</x:v>
      </x:c>
      <x:c r="K4488" s="53">
        <x:f t="shared" si="832"/>
        <x:v>9</x:v>
      </x:c>
      <x:c r="L4488" s="53">
        <x:f t="shared" si="833"/>
        <x:v>32</x:v>
      </x:c>
      <x:c r="M4488" s="54">
        <x:f t="shared" si="834"/>
        <x:v>2185.5765850660127</x:v>
      </x:c>
      <x:c r="N4488" s="54">
        <x:f t="shared" si="835"/>
        <x:v>1.0177615174069532</x:v>
      </x:c>
      <x:c r="O4488" s="55">
        <x:f t="shared" si="836"/>
        <x:v>112698</x:v>
      </x:c>
      <x:c r="P4488" s="55">
        <x:f t="shared" si="837"/>
        <x:v>20680</x:v>
      </x:c>
      <x:c r="Q4488" s="55">
        <x:f t="shared" si="838"/>
        <x:v>50444.03793517383</x:v>
      </x:c>
      <x:c r="R4488" s="55">
        <x:f t="shared" si="839"/>
        <x:v>21573.96206482617</x:v>
      </x:c>
      <x:c r="S4488" s="1" t="str">
        <x:f t="shared" si="840"/>
        <x:v>YES</x:v>
      </x:c>
      <x:c r="T4488" s="1">
        <x:f t="shared" si="841"/>
        <x:v>21573.96206482617</x:v>
      </x:c>
    </x:row>
    <x:row r="4489">
      <x:c r="A4489" s="1"/>
      <x:c r="B4489" s="1"/>
      <x:c r="C4489" s="1"/>
      <x:c r="D4489" s="1"/>
      <x:c r="E4489" s="1"/>
      <x:c r="F4489" s="1"/>
      <x:c r="G4489" s="1"/>
      <x:c r="H4489" s="1"/>
      <x:c r="I4489" s="53">
        <x:f t="shared" si="830"/>
        <x:v>6</x:v>
      </x:c>
      <x:c r="J4489" s="53">
        <x:f t="shared" si="831"/>
        <x:v>17</x:v>
      </x:c>
      <x:c r="K4489" s="53">
        <x:f t="shared" si="832"/>
        <x:v>10</x:v>
      </x:c>
      <x:c r="L4489" s="53">
        <x:f t="shared" si="833"/>
        <x:v>33</x:v>
      </x:c>
      <x:c r="M4489" s="54">
        <x:f t="shared" si="834"/>
        <x:v>2242.1901265492252</x:v>
      </x:c>
      <x:c r="N4489" s="54">
        <x:f t="shared" si="835"/>
        <x:v>1.0570764767702951</x:v>
      </x:c>
      <x:c r="O4489" s="55">
        <x:f t="shared" si="836"/>
        <x:v>115398</x:v>
      </x:c>
      <x:c r="P4489" s="55">
        <x:f t="shared" si="837"/>
        <x:v>21560</x:v>
      </x:c>
      <x:c r="Q4489" s="55">
        <x:f t="shared" si="838"/>
        <x:v>51426.911919257385</x:v>
      </x:c>
      <x:c r="R4489" s="55">
        <x:f t="shared" si="839"/>
        <x:v>22411.088080742615</x:v>
      </x:c>
      <x:c r="S4489" s="1" t="str">
        <x:f t="shared" si="840"/>
        <x:v>YES</x:v>
      </x:c>
      <x:c r="T4489" s="1">
        <x:f t="shared" si="841"/>
        <x:v>22411.088080742615</x:v>
      </x:c>
    </x:row>
    <x:row r="4490">
      <x:c r="A4490" s="1"/>
      <x:c r="B4490" s="1"/>
      <x:c r="C4490" s="1"/>
      <x:c r="D4490" s="1"/>
      <x:c r="E4490" s="1"/>
      <x:c r="F4490" s="1"/>
      <x:c r="G4490" s="1"/>
      <x:c r="H4490" s="1"/>
      <x:c r="I4490" s="53">
        <x:f t="shared" si="830"/>
        <x:v>6</x:v>
      </x:c>
      <x:c r="J4490" s="53">
        <x:f t="shared" si="831"/>
        <x:v>17</x:v>
      </x:c>
      <x:c r="K4490" s="53">
        <x:f t="shared" si="832"/>
        <x:v>11</x:v>
      </x:c>
      <x:c r="L4490" s="53">
        <x:f t="shared" si="833"/>
        <x:v>34</x:v>
      </x:c>
      <x:c r="M4490" s="54">
        <x:f t="shared" si="834"/>
        <x:v>2300.1482396426645</x:v>
      </x:c>
      <x:c r="N4490" s="54">
        <x:f t="shared" si="835"/>
        <x:v>1.0973251664185171</x:v>
      </x:c>
      <x:c r="O4490" s="55">
        <x:f t="shared" si="836"/>
        <x:v>118098</x:v>
      </x:c>
      <x:c r="P4490" s="55">
        <x:f t="shared" si="837"/>
        <x:v>22440</x:v>
      </x:c>
      <x:c r="Q4490" s="55">
        <x:f t="shared" si="838"/>
        <x:v>52433.129160462922</x:v>
      </x:c>
      <x:c r="R4490" s="55">
        <x:f t="shared" si="839"/>
        <x:v>23224.870839537078</x:v>
      </x:c>
      <x:c r="S4490" s="1" t="str">
        <x:f t="shared" si="840"/>
        <x:v>YES</x:v>
      </x:c>
      <x:c r="T4490" s="1">
        <x:f t="shared" si="841"/>
        <x:v>23224.870839537078</x:v>
      </x:c>
    </x:row>
    <x:row r="4491">
      <x:c r="A4491" s="1"/>
      <x:c r="B4491" s="1"/>
      <x:c r="C4491" s="1"/>
      <x:c r="D4491" s="1"/>
      <x:c r="E4491" s="1"/>
      <x:c r="F4491" s="1"/>
      <x:c r="G4491" s="1"/>
      <x:c r="H4491" s="1"/>
      <x:c r="I4491" s="53">
        <x:f t="shared" si="830"/>
        <x:v>6</x:v>
      </x:c>
      <x:c r="J4491" s="53">
        <x:f t="shared" si="831"/>
        <x:v>17</x:v>
      </x:c>
      <x:c r="K4491" s="53">
        <x:f t="shared" si="832"/>
        <x:v>12</x:v>
      </x:c>
      <x:c r="L4491" s="53">
        <x:f t="shared" si="833"/>
        <x:v>35</x:v>
      </x:c>
      <x:c r="M4491" s="54">
        <x:f t="shared" si="834"/>
        <x:v>2359.475692770729</x:v>
      </x:c>
      <x:c r="N4491" s="54">
        <x:f t="shared" si="835"/>
        <x:v>1.1385247866463395</x:v>
      </x:c>
      <x:c r="O4491" s="55">
        <x:f t="shared" si="836"/>
        <x:v>120798</x:v>
      </x:c>
      <x:c r="P4491" s="55">
        <x:f t="shared" si="837"/>
        <x:v>23320</x:v>
      </x:c>
      <x:c r="Q4491" s="55">
        <x:f t="shared" si="838"/>
        <x:v>53463.119666158484</x:v>
      </x:c>
      <x:c r="R4491" s="55">
        <x:f t="shared" si="839"/>
        <x:v>24014.880333841516</x:v>
      </x:c>
      <x:c r="S4491" s="1" t="str">
        <x:f t="shared" si="840"/>
        <x:v>YES</x:v>
      </x:c>
      <x:c r="T4491" s="1">
        <x:f t="shared" si="841"/>
        <x:v>24014.880333841516</x:v>
      </x:c>
    </x:row>
    <x:row r="4492">
      <x:c r="A4492" s="1"/>
      <x:c r="B4492" s="1"/>
      <x:c r="C4492" s="1"/>
      <x:c r="D4492" s="1"/>
      <x:c r="E4492" s="1"/>
      <x:c r="F4492" s="1"/>
      <x:c r="G4492" s="1"/>
      <x:c r="H4492" s="1"/>
      <x:c r="I4492" s="53">
        <x:f t="shared" si="830"/>
        <x:v>6</x:v>
      </x:c>
      <x:c r="J4492" s="53">
        <x:f t="shared" si="831"/>
        <x:v>17</x:v>
      </x:c>
      <x:c r="K4492" s="53">
        <x:f t="shared" si="832"/>
        <x:v>13</x:v>
      </x:c>
      <x:c r="L4492" s="53">
        <x:f t="shared" si="833"/>
        <x:v>36</x:v>
      </x:c>
      <x:c r="M4492" s="54">
        <x:f t="shared" si="834"/>
        <x:v>2420.1976634791131</x:v>
      </x:c>
      <x:c r="N4492" s="54">
        <x:f t="shared" si="835"/>
        <x:v>1.1806928218604953</x:v>
      </x:c>
      <x:c r="O4492" s="55">
        <x:f t="shared" si="836"/>
        <x:v>123498</x:v>
      </x:c>
      <x:c r="P4492" s="55">
        <x:f t="shared" si="837"/>
        <x:v>24200</x:v>
      </x:c>
      <x:c r="Q4492" s="55">
        <x:f t="shared" si="838"/>
        <x:v>54517.320546512376</x:v>
      </x:c>
      <x:c r="R4492" s="55">
        <x:f t="shared" si="839"/>
        <x:v>24780.679453487624</x:v>
      </x:c>
      <x:c r="S4492" s="1" t="str">
        <x:f t="shared" si="840"/>
        <x:v>YES</x:v>
      </x:c>
      <x:c r="T4492" s="1">
        <x:f t="shared" si="841"/>
        <x:v>24780.679453487624</x:v>
      </x:c>
    </x:row>
    <x:row r="4493">
      <x:c r="A4493" s="1"/>
      <x:c r="B4493" s="1"/>
      <x:c r="C4493" s="1"/>
      <x:c r="D4493" s="1"/>
      <x:c r="E4493" s="1"/>
      <x:c r="F4493" s="1"/>
      <x:c r="G4493" s="1"/>
      <x:c r="H4493" s="1"/>
      <x:c r="I4493" s="53">
        <x:f t="shared" si="830"/>
        <x:v>6</x:v>
      </x:c>
      <x:c r="J4493" s="53">
        <x:f t="shared" si="831"/>
        <x:v>17</x:v>
      </x:c>
      <x:c r="K4493" s="53">
        <x:f t="shared" si="832"/>
        <x:v>14</x:v>
      </x:c>
      <x:c r="L4493" s="53">
        <x:f t="shared" si="833"/>
        <x:v>37</x:v>
      </x:c>
      <x:c r="M4493" s="54">
        <x:f t="shared" si="834"/>
        <x:v>2482.3397447927746</x:v>
      </x:c>
      <x:c r="N4493" s="54">
        <x:f t="shared" si="835"/>
        <x:v>1.2238470449949823</x:v>
      </x:c>
      <x:c r="O4493" s="55">
        <x:f t="shared" si="836"/>
        <x:v>126198</x:v>
      </x:c>
      <x:c r="P4493" s="55">
        <x:f t="shared" si="837"/>
        <x:v>25080</x:v>
      </x:c>
      <x:c r="Q4493" s="55">
        <x:f t="shared" si="838"/>
        <x:v>55596.176124874561</x:v>
      </x:c>
      <x:c r="R4493" s="55">
        <x:f t="shared" si="839"/>
        <x:v>25521.823875125439</x:v>
      </x:c>
      <x:c r="S4493" s="1" t="str">
        <x:f t="shared" si="840"/>
        <x:v>YES</x:v>
      </x:c>
      <x:c r="T4493" s="1">
        <x:f t="shared" si="841"/>
        <x:v>25521.823875125439</x:v>
      </x:c>
    </x:row>
    <x:row r="4494">
      <x:c r="A4494" s="1"/>
      <x:c r="B4494" s="1"/>
      <x:c r="C4494" s="1"/>
      <x:c r="D4494" s="1"/>
      <x:c r="E4494" s="1"/>
      <x:c r="F4494" s="1"/>
      <x:c r="G4494" s="1"/>
      <x:c r="H4494" s="1"/>
      <x:c r="I4494" s="53">
        <x:f t="shared" si="830"/>
        <x:v>6</x:v>
      </x:c>
      <x:c r="J4494" s="53">
        <x:f t="shared" si="831"/>
        <x:v>17</x:v>
      </x:c>
      <x:c r="K4494" s="53">
        <x:f t="shared" si="832"/>
        <x:v>15</x:v>
      </x:c>
      <x:c r="L4494" s="53">
        <x:f t="shared" si="833"/>
        <x:v>38</x:v>
      </x:c>
      <x:c r="M4494" s="54">
        <x:f t="shared" si="834"/>
        <x:v>2545.9279516689207</x:v>
      </x:c>
      <x:c r="N4494" s="54">
        <x:f t="shared" si="835"/>
        <x:v>1.2680055219923061</x:v>
      </x:c>
      <x:c r="O4494" s="55">
        <x:f t="shared" si="836"/>
        <x:v>128898</x:v>
      </x:c>
      <x:c r="P4494" s="55">
        <x:f t="shared" si="837"/>
        <x:v>25960</x:v>
      </x:c>
      <x:c r="Q4494" s="55">
        <x:f t="shared" si="838"/>
        <x:v>56700.138049807647</x:v>
      </x:c>
      <x:c r="R4494" s="55">
        <x:f t="shared" si="839"/>
        <x:v>26237.861950192353</x:v>
      </x:c>
      <x:c r="S4494" s="1" t="str">
        <x:f t="shared" si="840"/>
        <x:v>YES</x:v>
      </x:c>
      <x:c r="T4494" s="1">
        <x:f t="shared" si="841"/>
        <x:v>26237.861950192353</x:v>
      </x:c>
    </x:row>
    <x:row r="4495">
      <x:c r="A4495" s="1"/>
      <x:c r="B4495" s="1"/>
      <x:c r="C4495" s="1"/>
      <x:c r="D4495" s="1"/>
      <x:c r="E4495" s="1"/>
      <x:c r="F4495" s="1"/>
      <x:c r="G4495" s="1"/>
      <x:c r="H4495" s="1"/>
      <x:c r="I4495" s="53">
        <x:f t="shared" si="830"/>
        <x:v>6</x:v>
      </x:c>
      <x:c r="J4495" s="53">
        <x:f t="shared" si="831"/>
        <x:v>17</x:v>
      </x:c>
      <x:c r="K4495" s="53">
        <x:f t="shared" si="832"/>
        <x:v>16</x:v>
      </x:c>
      <x:c r="L4495" s="53">
        <x:f t="shared" si="833"/>
        <x:v>39</x:v>
      </x:c>
      <x:c r="M4495" s="54">
        <x:f t="shared" si="834"/>
        <x:v>2610.9887275464098</x:v>
      </x:c>
      <x:c r="N4495" s="54">
        <x:f t="shared" si="835"/>
        <x:v>1.3131866163516734</x:v>
      </x:c>
      <x:c r="O4495" s="55">
        <x:f t="shared" si="836"/>
        <x:v>131598</x:v>
      </x:c>
      <x:c r="P4495" s="55">
        <x:f t="shared" si="837"/>
        <x:v>26840</x:v>
      </x:c>
      <x:c r="Q4495" s="55">
        <x:f t="shared" si="838"/>
        <x:v>57829.665408791836</x:v>
      </x:c>
      <x:c r="R4495" s="55">
        <x:f t="shared" si="839"/>
        <x:v>26928.334591208164</x:v>
      </x:c>
      <x:c r="S4495" s="1" t="str">
        <x:f t="shared" si="840"/>
        <x:v>YES</x:v>
      </x:c>
      <x:c r="T4495" s="1">
        <x:f t="shared" si="841"/>
        <x:v>26928.334591208164</x:v>
      </x:c>
    </x:row>
    <x:row r="4496">
      <x:c r="A4496" s="1"/>
      <x:c r="B4496" s="1"/>
      <x:c r="C4496" s="1"/>
      <x:c r="D4496" s="1"/>
      <x:c r="E4496" s="1"/>
      <x:c r="F4496" s="1"/>
      <x:c r="G4496" s="1"/>
      <x:c r="H4496" s="1"/>
      <x:c r="I4496" s="53">
        <x:f t="shared" si="830"/>
        <x:v>6</x:v>
      </x:c>
      <x:c r="J4496" s="53">
        <x:f t="shared" si="831"/>
        <x:v>17</x:v>
      </x:c>
      <x:c r="K4496" s="53">
        <x:f t="shared" si="832"/>
        <x:v>17</x:v>
      </x:c>
      <x:c r="L4496" s="53">
        <x:f t="shared" si="833"/>
        <x:v>40</x:v>
      </x:c>
      <x:c r="M4496" s="54">
        <x:f t="shared" si="834"/>
        <x:v>2677.5489509929503</x:v>
      </x:c>
      <x:c r="N4496" s="54">
        <x:f t="shared" si="835"/>
        <x:v>1.3594089937451044</x:v>
      </x:c>
      <x:c r="O4496" s="55">
        <x:f t="shared" si="836"/>
        <x:v>134298</x:v>
      </x:c>
      <x:c r="P4496" s="55">
        <x:f t="shared" si="837"/>
        <x:v>27720</x:v>
      </x:c>
      <x:c r="Q4496" s="55">
        <x:f t="shared" si="838"/>
        <x:v>58985.224843627606</x:v>
      </x:c>
      <x:c r="R4496" s="55">
        <x:f t="shared" si="839"/>
        <x:v>27592.775156372394</x:v>
      </x:c>
      <x:c r="S4496" s="1" t="str">
        <x:f t="shared" si="840"/>
        <x:v>YES</x:v>
      </x:c>
      <x:c r="T4496" s="1">
        <x:f t="shared" si="841"/>
        <x:v>27592.775156372394</x:v>
      </x:c>
    </x:row>
    <x:row r="4497">
      <x:c r="A4497" s="1"/>
      <x:c r="B4497" s="1"/>
      <x:c r="C4497" s="1"/>
      <x:c r="D4497" s="1"/>
      <x:c r="E4497" s="1"/>
      <x:c r="F4497" s="1"/>
      <x:c r="G4497" s="1"/>
      <x:c r="H4497" s="1"/>
      <x:c r="I4497" s="53">
        <x:f t="shared" si="830"/>
        <x:v>6</x:v>
      </x:c>
      <x:c r="J4497" s="53">
        <x:f t="shared" si="831"/>
        <x:v>17</x:v>
      </x:c>
      <x:c r="K4497" s="53">
        <x:f t="shared" si="832"/>
        <x:v>18</x:v>
      </x:c>
      <x:c r="L4497" s="53">
        <x:f t="shared" si="833"/>
        <x:v>41</x:v>
      </x:c>
      <x:c r="M4497" s="54">
        <x:f t="shared" si="834"/>
        <x:v>2745.6359424515376</x:v>
      </x:c>
      <x:c r="N4497" s="54">
        <x:f t="shared" si="835"/>
        <x:v>1.4066916267024567</x:v>
      </x:c>
      <x:c r="O4497" s="55">
        <x:f t="shared" si="836"/>
        <x:v>136998</x:v>
      </x:c>
      <x:c r="P4497" s="55">
        <x:f t="shared" si="837"/>
        <x:v>28600</x:v>
      </x:c>
      <x:c r="Q4497" s="55">
        <x:f t="shared" si="838"/>
        <x:v>60167.290667561414</x:v>
      </x:c>
      <x:c r="R4497" s="55">
        <x:f t="shared" si="839"/>
        <x:v>28230.709332438586</x:v>
      </x:c>
      <x:c r="S4497" s="1" t="str">
        <x:f t="shared" si="840"/>
        <x:v>YES</x:v>
      </x:c>
      <x:c r="T4497" s="1">
        <x:f t="shared" si="841"/>
        <x:v>28230.709332438586</x:v>
      </x:c>
    </x:row>
    <x:row r="4498">
      <x:c r="A4498" s="1"/>
      <x:c r="B4498" s="1"/>
      <x:c r="C4498" s="1"/>
      <x:c r="D4498" s="1"/>
      <x:c r="E4498" s="1"/>
      <x:c r="F4498" s="1"/>
      <x:c r="G4498" s="1"/>
      <x:c r="H4498" s="1"/>
      <x:c r="I4498" s="53">
        <x:f t="shared" si="830"/>
        <x:v>6</x:v>
      </x:c>
      <x:c r="J4498" s="53">
        <x:f t="shared" si="831"/>
        <x:v>17</x:v>
      </x:c>
      <x:c r="K4498" s="53">
        <x:f t="shared" si="832"/>
        <x:v>19</x:v>
      </x:c>
      <x:c r="L4498" s="53">
        <x:f t="shared" si="833"/>
        <x:v>42</x:v>
      </x:c>
      <x:c r="M4498" s="54">
        <x:f t="shared" si="834"/>
        <x:v>2815.2774710875592</x:v>
      </x:c>
      <x:c r="N4498" s="54">
        <x:f t="shared" si="835"/>
        <x:v>1.4550537993663606</x:v>
      </x:c>
      <x:c r="O4498" s="55">
        <x:f t="shared" si="836"/>
        <x:v>139698</x:v>
      </x:c>
      <x:c r="P4498" s="55">
        <x:f t="shared" si="837"/>
        <x:v>29480</x:v>
      </x:c>
      <x:c r="Q4498" s="55">
        <x:f t="shared" si="838"/>
        <x:v>61376.344984159012</x:v>
      </x:c>
      <x:c r="R4498" s="55">
        <x:f t="shared" si="839"/>
        <x:v>28841.655015840988</x:v>
      </x:c>
      <x:c r="S4498" s="1" t="str">
        <x:f t="shared" si="840"/>
        <x:v>YES</x:v>
      </x:c>
      <x:c r="T4498" s="1">
        <x:f t="shared" si="841"/>
        <x:v>28841.655015840988</x:v>
      </x:c>
    </x:row>
    <x:row r="4499">
      <x:c r="A4499" s="1"/>
      <x:c r="B4499" s="1"/>
      <x:c r="C4499" s="1"/>
      <x:c r="D4499" s="1"/>
      <x:c r="E4499" s="1"/>
      <x:c r="F4499" s="1"/>
      <x:c r="G4499" s="1"/>
      <x:c r="H4499" s="1"/>
      <x:c r="I4499" s="53">
        <x:f t="shared" si="830"/>
        <x:v>6</x:v>
      </x:c>
      <x:c r="J4499" s="53">
        <x:f t="shared" si="831"/>
        <x:v>17</x:v>
      </x:c>
      <x:c r="K4499" s="53">
        <x:f t="shared" si="832"/>
        <x:v>20</x:v>
      </x:c>
      <x:c r="L4499" s="53">
        <x:f t="shared" si="833"/>
        <x:v>43</x:v>
      </x:c>
      <x:c r="M4499" s="54">
        <x:f t="shared" si="834"/>
        <x:v>2886.5017617380363</x:v>
      </x:c>
      <x:c r="N4499" s="54">
        <x:f t="shared" si="835"/>
        <x:v>1.5045151123180807</x:v>
      </x:c>
      <x:c r="O4499" s="55">
        <x:f t="shared" si="836"/>
        <x:v>142398</x:v>
      </x:c>
      <x:c r="P4499" s="55">
        <x:f t="shared" si="837"/>
        <x:v>30360</x:v>
      </x:c>
      <x:c r="Q4499" s="55">
        <x:f t="shared" si="838"/>
        <x:v>62612.87780795202</x:v>
      </x:c>
      <x:c r="R4499" s="55">
        <x:f t="shared" si="839"/>
        <x:v>29425.12219204798</x:v>
      </x:c>
      <x:c r="S4499" s="1" t="str">
        <x:f t="shared" si="840"/>
        <x:v>YES</x:v>
      </x:c>
      <x:c r="T4499" s="1">
        <x:f t="shared" si="841"/>
        <x:v>29425.12219204798</x:v>
      </x:c>
    </x:row>
    <x:row r="4500">
      <x:c r="A4500" s="1"/>
      <x:c r="B4500" s="1"/>
      <x:c r="C4500" s="1"/>
      <x:c r="D4500" s="1"/>
      <x:c r="E4500" s="1"/>
      <x:c r="F4500" s="1"/>
      <x:c r="G4500" s="1"/>
      <x:c r="H4500" s="1"/>
      <x:c r="I4500" s="53">
        <x:f t="shared" si="830"/>
        <x:v>6</x:v>
      </x:c>
      <x:c r="J4500" s="53">
        <x:f t="shared" si="831"/>
        <x:v>17</x:v>
      </x:c>
      <x:c r="K4500" s="53">
        <x:f t="shared" si="832"/>
        <x:v>21</x:v>
      </x:c>
      <x:c r="L4500" s="53">
        <x:f t="shared" si="833"/>
        <x:v>44</x:v>
      </x:c>
      <x:c r="M4500" s="54">
        <x:f t="shared" si="834"/>
        <x:v>2959.33750196448</x:v>
      </x:c>
      <x:c r="N4500" s="54">
        <x:f t="shared" si="835"/>
        <x:v>1.5550954874753333</x:v>
      </x:c>
      <x:c r="O4500" s="55">
        <x:f t="shared" si="836"/>
        <x:v>145098</x:v>
      </x:c>
      <x:c r="P4500" s="55">
        <x:f t="shared" si="837"/>
        <x:v>31240</x:v>
      </x:c>
      <x:c r="Q4500" s="55">
        <x:f t="shared" si="838"/>
        <x:v>63877.38718688333</x:v>
      </x:c>
      <x:c r="R4500" s="55">
        <x:f t="shared" si="839"/>
        <x:v>29980.61281311667</x:v>
      </x:c>
      <x:c r="S4500" s="1" t="str">
        <x:f t="shared" si="840"/>
        <x:v>YES</x:v>
      </x:c>
      <x:c r="T4500" s="1">
        <x:f t="shared" si="841"/>
        <x:v>29980.61281311667</x:v>
      </x:c>
    </x:row>
    <x:row r="4501">
      <x:c r="A4501" s="1"/>
      <x:c r="B4501" s="1"/>
      <x:c r="C4501" s="1"/>
      <x:c r="D4501" s="1"/>
      <x:c r="E4501" s="1"/>
      <x:c r="F4501" s="1"/>
      <x:c r="G4501" s="1"/>
      <x:c r="H4501" s="1"/>
      <x:c r="I4501" s="53">
        <x:f t="shared" si="830"/>
        <x:v>6</x:v>
      </x:c>
      <x:c r="J4501" s="53">
        <x:f t="shared" si="831"/>
        <x:v>17</x:v>
      </x:c>
      <x:c r="K4501" s="53">
        <x:f t="shared" si="832"/>
        <x:v>22</x:v>
      </x:c>
      <x:c r="L4501" s="53">
        <x:f t="shared" si="833"/>
        <x:v>45</x:v>
      </x:c>
      <x:c r="M4501" s="54">
        <x:f t="shared" si="834"/>
        <x:v>3033.8138492108765</x:v>
      </x:c>
      <x:c r="N4501" s="54">
        <x:f t="shared" si="835"/>
        <x:v>1.6068151730631086</x:v>
      </x:c>
      <x:c r="O4501" s="55">
        <x:f t="shared" si="836"/>
        <x:v>147798</x:v>
      </x:c>
      <x:c r="P4501" s="55">
        <x:f t="shared" si="837"/>
        <x:v>32120</x:v>
      </x:c>
      <x:c r="Q4501" s="55">
        <x:f t="shared" si="838"/>
        <x:v>65170.379326577713</x:v>
      </x:c>
      <x:c r="R4501" s="55">
        <x:f t="shared" si="839"/>
        <x:v>30507.620673422287</x:v>
      </x:c>
      <x:c r="S4501" s="1" t="str">
        <x:f t="shared" si="840"/>
        <x:v>YES</x:v>
      </x:c>
      <x:c r="T4501" s="1">
        <x:f t="shared" si="841"/>
        <x:v>30507.620673422287</x:v>
      </x:c>
    </x:row>
    <x:row r="4502">
      <x:c r="A4502" s="1"/>
      <x:c r="B4502" s="1"/>
      <x:c r="C4502" s="1"/>
      <x:c r="D4502" s="1"/>
      <x:c r="E4502" s="1"/>
      <x:c r="F4502" s="1"/>
      <x:c r="G4502" s="1"/>
      <x:c r="H4502" s="1"/>
      <x:c r="I4502" s="53">
        <x:f t="shared" si="830"/>
        <x:v>6</x:v>
      </x:c>
      <x:c r="J4502" s="53">
        <x:f t="shared" si="831"/>
        <x:v>17</x:v>
      </x:c>
      <x:c r="K4502" s="53">
        <x:f t="shared" si="832"/>
        <x:v>23</x:v>
      </x:c>
      <x:c r="L4502" s="53">
        <x:f t="shared" si="833"/>
        <x:v>46</x:v>
      </x:c>
      <x:c r="M4502" s="54">
        <x:f t="shared" si="834"/>
        <x:v>3109.9604380683127</x:v>
      </x:c>
      <x:c r="N4502" s="54">
        <x:f t="shared" si="835"/>
        <x:v>1.6596947486585505</x:v>
      </x:c>
      <x:c r="O4502" s="55">
        <x:f t="shared" si="836"/>
        <x:v>150498</x:v>
      </x:c>
      <x:c r="P4502" s="55">
        <x:f t="shared" si="837"/>
        <x:v>33000</x:v>
      </x:c>
      <x:c r="Q4502" s="55">
        <x:f t="shared" si="838"/>
        <x:v>66492.368716463767</x:v>
      </x:c>
      <x:c r="R4502" s="55">
        <x:f t="shared" si="839"/>
        <x:v>31005.631283536233</x:v>
      </x:c>
      <x:c r="S4502" s="1" t="str">
        <x:f t="shared" si="840"/>
        <x:v>YES</x:v>
      </x:c>
      <x:c r="T4502" s="1">
        <x:f t="shared" si="841"/>
        <x:v>31005.631283536233</x:v>
      </x:c>
    </x:row>
    <x:row r="4503">
      <x:c r="A4503" s="1"/>
      <x:c r="B4503" s="1"/>
      <x:c r="C4503" s="1"/>
      <x:c r="D4503" s="1"/>
      <x:c r="E4503" s="1"/>
      <x:c r="F4503" s="1"/>
      <x:c r="G4503" s="1"/>
      <x:c r="H4503" s="1"/>
      <x:c r="I4503" s="53">
        <x:f t="shared" si="830"/>
        <x:v>6</x:v>
      </x:c>
      <x:c r="J4503" s="53">
        <x:f t="shared" si="831"/>
        <x:v>17</x:v>
      </x:c>
      <x:c r="K4503" s="53">
        <x:f t="shared" si="832"/>
        <x:v>24</x:v>
      </x:c>
      <x:c r="L4503" s="53">
        <x:f t="shared" si="833"/>
        <x:v>47</x:v>
      </x:c>
      <x:c r="M4503" s="54">
        <x:f t="shared" si="834"/>
        <x:v>3187.8073876478084</x:v>
      </x:c>
      <x:c r="N4503" s="54">
        <x:f t="shared" si="835"/>
        <x:v>1.7137551303109779</x:v>
      </x:c>
      <x:c r="O4503" s="55">
        <x:f t="shared" si="836"/>
        <x:v>153198</x:v>
      </x:c>
      <x:c r="P4503" s="55">
        <x:f t="shared" si="837"/>
        <x:v>33880</x:v>
      </x:c>
      <x:c r="Q4503" s="55">
        <x:f t="shared" si="838"/>
        <x:v>67843.878257774457</x:v>
      </x:c>
      <x:c r="R4503" s="55">
        <x:f t="shared" si="839"/>
        <x:v>31474.121742225543</x:v>
      </x:c>
      <x:c r="S4503" s="1" t="str">
        <x:f t="shared" si="840"/>
        <x:v>YES</x:v>
      </x:c>
      <x:c r="T4503" s="1">
        <x:f t="shared" si="841"/>
        <x:v>31474.121742225543</x:v>
      </x:c>
    </x:row>
    <x:row r="4504">
      <x:c r="A4504" s="1"/>
      <x:c r="B4504" s="1"/>
      <x:c r="C4504" s="1"/>
      <x:c r="D4504" s="1"/>
      <x:c r="E4504" s="1"/>
      <x:c r="F4504" s="1"/>
      <x:c r="G4504" s="1"/>
      <x:c r="H4504" s="1"/>
      <x:c r="I4504" s="53">
        <x:f t="shared" si="830"/>
        <x:v>6</x:v>
      </x:c>
      <x:c r="J4504" s="53">
        <x:f t="shared" si="831"/>
        <x:v>17</x:v>
      </x:c>
      <x:c r="K4504" s="53">
        <x:f t="shared" si="832"/>
        <x:v>25</x:v>
      </x:c>
      <x:c r="L4504" s="53">
        <x:f t="shared" si="833"/>
        <x:v>48</x:v>
      </x:c>
      <x:c r="M4504" s="54">
        <x:f t="shared" si="834"/>
        <x:v>3267.3853090629063</x:v>
      </x:c>
      <x:c r="N4504" s="54">
        <x:f t="shared" si="835"/>
        <x:v>1.7690175757381295</x:v>
      </x:c>
      <x:c r="O4504" s="55">
        <x:f t="shared" si="836"/>
        <x:v>155898</x:v>
      </x:c>
      <x:c r="P4504" s="55">
        <x:f t="shared" si="837"/>
        <x:v>34760</x:v>
      </x:c>
      <x:c r="Q4504" s="55">
        <x:f t="shared" si="838"/>
        <x:v>69225.439393453242</x:v>
      </x:c>
      <x:c r="R4504" s="55">
        <x:f t="shared" si="839"/>
        <x:v>31912.560606546758</x:v>
      </x:c>
      <x:c r="S4504" s="1" t="str">
        <x:f t="shared" si="840"/>
        <x:v>YES</x:v>
      </x:c>
      <x:c r="T4504" s="1">
        <x:f t="shared" si="841"/>
        <x:v>31912.560606546758</x:v>
      </x:c>
    </x:row>
    <x:row r="4505">
      <x:c r="A4505" s="1"/>
      <x:c r="B4505" s="1"/>
      <x:c r="C4505" s="1"/>
      <x:c r="D4505" s="1"/>
      <x:c r="E4505" s="1"/>
      <x:c r="F4505" s="1"/>
      <x:c r="G4505" s="1"/>
      <x:c r="H4505" s="1"/>
      <x:c r="I4505" s="53">
        <x:f t="shared" si="830"/>
        <x:v>6</x:v>
      </x:c>
      <x:c r="J4505" s="53">
        <x:f t="shared" si="831"/>
        <x:v>17</x:v>
      </x:c>
      <x:c r="K4505" s="53">
        <x:f t="shared" si="832"/>
        <x:v>26</x:v>
      </x:c>
      <x:c r="L4505" s="53">
        <x:f t="shared" si="833"/>
        <x:v>49</x:v>
      </x:c>
      <x:c r="M4505" s="54">
        <x:f t="shared" si="834"/>
        <x:v>3348.725313023624</x:v>
      </x:c>
      <x:c r="N4505" s="54">
        <x:f t="shared" si="835"/>
        <x:v>1.825503689599739</x:v>
      </x:c>
      <x:c r="O4505" s="55">
        <x:f t="shared" si="836"/>
        <x:v>158598</x:v>
      </x:c>
      <x:c r="P4505" s="55">
        <x:f t="shared" si="837"/>
        <x:v>35640</x:v>
      </x:c>
      <x:c r="Q4505" s="55">
        <x:f t="shared" si="838"/>
        <x:v>70637.592239993479</x:v>
      </x:c>
      <x:c r="R4505" s="55">
        <x:f t="shared" si="839"/>
        <x:v>32320.407760006521</x:v>
      </x:c>
      <x:c r="S4505" s="1" t="str">
        <x:f t="shared" si="840"/>
        <x:v>YES</x:v>
      </x:c>
      <x:c r="T4505" s="1">
        <x:f t="shared" si="841"/>
        <x:v>32320.407760006521</x:v>
      </x:c>
    </x:row>
    <x:row r="4506">
      <x:c r="A4506" s="1"/>
      <x:c r="B4506" s="1"/>
      <x:c r="C4506" s="1"/>
      <x:c r="D4506" s="1"/>
      <x:c r="E4506" s="1"/>
      <x:c r="F4506" s="1"/>
      <x:c r="G4506" s="1"/>
      <x:c r="H4506" s="1"/>
      <x:c r="I4506" s="53">
        <x:f t="shared" si="830"/>
        <x:v>6</x:v>
      </x:c>
      <x:c r="J4506" s="53">
        <x:f t="shared" si="831"/>
        <x:v>17</x:v>
      </x:c>
      <x:c r="K4506" s="53">
        <x:f t="shared" si="832"/>
        <x:v>27</x:v>
      </x:c>
      <x:c r="L4506" s="53">
        <x:f t="shared" si="833"/>
        <x:v>50</x:v>
      </x:c>
      <x:c r="M4506" s="54">
        <x:f t="shared" si="834"/>
        <x:v>3431.8590175433806</x:v>
      </x:c>
      <x:c r="N4506" s="54">
        <x:f t="shared" si="835"/>
        <x:v>1.8832354288495698</x:v>
      </x:c>
      <x:c r="O4506" s="55">
        <x:f t="shared" si="836"/>
        <x:v>161298</x:v>
      </x:c>
      <x:c r="P4506" s="55">
        <x:f t="shared" si="837"/>
        <x:v>36520</x:v>
      </x:c>
      <x:c r="Q4506" s="55">
        <x:f t="shared" si="838"/>
        <x:v>72080.885721239247</x:v>
      </x:c>
      <x:c r="R4506" s="55">
        <x:f t="shared" si="839"/>
        <x:v>32697.114278760753</x:v>
      </x:c>
      <x:c r="S4506" s="1" t="str">
        <x:f t="shared" si="840"/>
        <x:v>YES</x:v>
      </x:c>
      <x:c r="T4506" s="1">
        <x:f t="shared" si="841"/>
        <x:v>32697.114278760753</x:v>
      </x:c>
    </x:row>
    <x:row r="4507">
      <x:c r="A4507" s="1"/>
      <x:c r="B4507" s="1"/>
      <x:c r="C4507" s="1"/>
      <x:c r="D4507" s="1"/>
      <x:c r="E4507" s="1"/>
      <x:c r="F4507" s="1"/>
      <x:c r="G4507" s="1"/>
      <x:c r="H4507" s="1"/>
      <x:c r="I4507" s="53">
        <x:f t="shared" si="830"/>
        <x:v>6</x:v>
      </x:c>
      <x:c r="J4507" s="53">
        <x:f t="shared" si="831"/>
        <x:v>17</x:v>
      </x:c>
      <x:c r="K4507" s="53">
        <x:f t="shared" si="832"/>
        <x:v>28</x:v>
      </x:c>
      <x:c r="L4507" s="53">
        <x:f t="shared" si="833"/>
        <x:v>51</x:v>
      </x:c>
      <x:c r="M4507" s="54">
        <x:f t="shared" si="834"/>
        <x:v>3516.8185557605343</x:v>
      </x:c>
      <x:c r="N4507" s="54">
        <x:f t="shared" si="835"/>
        <x:v>1.9422351081670377</x:v>
      </x:c>
      <x:c r="O4507" s="55">
        <x:f t="shared" si="836"/>
        <x:v>163998</x:v>
      </x:c>
      <x:c r="P4507" s="55">
        <x:f t="shared" si="837"/>
        <x:v>37400</x:v>
      </x:c>
      <x:c r="Q4507" s="55">
        <x:f t="shared" si="838"/>
        <x:v>73555.877704175946</x:v>
      </x:c>
      <x:c r="R4507" s="55">
        <x:f t="shared" si="839"/>
        <x:v>33042.122295824054</x:v>
      </x:c>
      <x:c r="S4507" s="1" t="str">
        <x:f t="shared" si="840"/>
        <x:v>YES</x:v>
      </x:c>
      <x:c r="T4507" s="1">
        <x:f t="shared" si="841"/>
        <x:v>33042.122295824054</x:v>
      </x:c>
    </x:row>
    <x:row r="4508">
      <x:c r="A4508" s="1"/>
      <x:c r="B4508" s="1"/>
      <x:c r="C4508" s="1"/>
      <x:c r="D4508" s="1"/>
      <x:c r="E4508" s="1"/>
      <x:c r="F4508" s="1"/>
      <x:c r="G4508" s="1"/>
      <x:c r="H4508" s="1"/>
      <x:c r="I4508" s="53">
        <x:f t="shared" si="830"/>
        <x:v>6</x:v>
      </x:c>
      <x:c r="J4508" s="53">
        <x:f t="shared" si="831"/>
        <x:v>17</x:v>
      </x:c>
      <x:c r="K4508" s="53">
        <x:f t="shared" si="832"/>
        <x:v>29</x:v>
      </x:c>
      <x:c r="L4508" s="53">
        <x:f t="shared" si="833"/>
        <x:v>52</x:v>
      </x:c>
      <x:c r="M4508" s="54">
        <x:f t="shared" si="834"/>
        <x:v>3603.6365838761876</x:v>
      </x:c>
      <x:c r="N4508" s="54">
        <x:f t="shared" si="835"/>
        <x:v>2.0025254054695747</x:v>
      </x:c>
      <x:c r="O4508" s="55">
        <x:f t="shared" si="836"/>
        <x:v>166698</x:v>
      </x:c>
      <x:c r="P4508" s="55">
        <x:f t="shared" si="837"/>
        <x:v>38280</x:v>
      </x:c>
      <x:c r="Q4508" s="55">
        <x:f t="shared" si="838"/>
        <x:v>75063.135136739365</x:v>
      </x:c>
      <x:c r="R4508" s="55">
        <x:f t="shared" si="839"/>
        <x:v>33354.864863260635</x:v>
      </x:c>
      <x:c r="S4508" s="1" t="str">
        <x:f t="shared" si="840"/>
        <x:v>YES</x:v>
      </x:c>
      <x:c r="T4508" s="1">
        <x:f t="shared" si="841"/>
        <x:v>33354.864863260635</x:v>
      </x:c>
    </x:row>
    <x:row r="4509">
      <x:c r="A4509" s="1"/>
      <x:c r="B4509" s="1"/>
      <x:c r="C4509" s="1"/>
      <x:c r="D4509" s="1"/>
      <x:c r="E4509" s="1"/>
      <x:c r="F4509" s="1"/>
      <x:c r="G4509" s="1"/>
      <x:c r="H4509" s="1"/>
      <x:c r="I4509" s="53">
        <x:f t="shared" si="830"/>
        <x:v>6</x:v>
      </x:c>
      <x:c r="J4509" s="53">
        <x:f t="shared" si="831"/>
        <x:v>17</x:v>
      </x:c>
      <x:c r="K4509" s="53">
        <x:f t="shared" si="832"/>
        <x:v>30</x:v>
      </x:c>
      <x:c r="L4509" s="53">
        <x:f t="shared" si="833"/>
        <x:v>53</x:v>
      </x:c>
      <x:c r="M4509" s="54">
        <x:f t="shared" si="834"/>
        <x:v>3692.3462892099587</x:v>
      </x:c>
      <x:c r="N4509" s="54">
        <x:f t="shared" si="835"/>
        <x:v>2.0641293675069159</x:v>
      </x:c>
      <x:c r="O4509" s="55">
        <x:f t="shared" si="836"/>
        <x:v>169398</x:v>
      </x:c>
      <x:c r="P4509" s="55">
        <x:f t="shared" si="837"/>
        <x:v>39160</x:v>
      </x:c>
      <x:c r="Q4509" s="55">
        <x:f t="shared" si="838"/>
        <x:v>76603.234187672904</x:v>
      </x:c>
      <x:c r="R4509" s="55">
        <x:f t="shared" si="839"/>
        <x:v>33634.765812327096</x:v>
      </x:c>
      <x:c r="S4509" s="1" t="str">
        <x:f t="shared" si="840"/>
        <x:v>YES</x:v>
      </x:c>
      <x:c r="T4509" s="1">
        <x:f t="shared" si="841"/>
        <x:v>33634.765812327096</x:v>
      </x:c>
    </x:row>
    <x:row r="4510">
      <x:c r="A4510" s="1"/>
      <x:c r="B4510" s="1"/>
      <x:c r="C4510" s="1"/>
      <x:c r="D4510" s="1"/>
      <x:c r="E4510" s="1"/>
      <x:c r="F4510" s="1"/>
      <x:c r="G4510" s="1"/>
      <x:c r="H4510" s="1"/>
      <x:c r="I4510" s="53">
        <x:f t="shared" si="830"/>
        <x:v>6</x:v>
      </x:c>
      <x:c r="J4510" s="53">
        <x:f t="shared" si="831"/>
        <x:v>18</x:v>
      </x:c>
      <x:c r="K4510" s="53">
        <x:f t="shared" si="832"/>
        <x:v>0</x:v>
      </x:c>
      <x:c r="L4510" s="53">
        <x:f t="shared" si="833"/>
        <x:v>24</x:v>
      </x:c>
      <x:c r="M4510" s="54">
        <x:f t="shared" si="834"/>
        <x:v>1798.8586475615125</x:v>
      </x:c>
      <x:c r="N4510" s="54">
        <x:f t="shared" si="835"/>
        <x:v>0.7492073941399392</x:v>
      </x:c>
      <x:c r="O4510" s="55">
        <x:f t="shared" si="836"/>
        <x:v>90492</x:v>
      </x:c>
      <x:c r="P4510" s="55">
        <x:f t="shared" si="837"/>
        <x:v>13200</x:v>
      </x:c>
      <x:c r="Q4510" s="55">
        <x:f t="shared" si="838"/>
        <x:v>43730.184853498482</x:v>
      </x:c>
      <x:c r="R4510" s="55">
        <x:f t="shared" si="839"/>
        <x:v>13561.815146501518</x:v>
      </x:c>
      <x:c r="S4510" s="1" t="str">
        <x:f t="shared" si="840"/>
        <x:v>YES</x:v>
      </x:c>
      <x:c r="T4510" s="1">
        <x:f t="shared" si="841"/>
        <x:v>13561.815146501518</x:v>
      </x:c>
    </x:row>
    <x:row r="4511">
      <x:c r="A4511" s="1"/>
      <x:c r="B4511" s="1"/>
      <x:c r="C4511" s="1"/>
      <x:c r="D4511" s="1"/>
      <x:c r="E4511" s="1"/>
      <x:c r="F4511" s="1"/>
      <x:c r="G4511" s="1"/>
      <x:c r="H4511" s="1"/>
      <x:c r="I4511" s="53">
        <x:f t="shared" si="830"/>
        <x:v>6</x:v>
      </x:c>
      <x:c r="J4511" s="53">
        <x:f t="shared" si="831"/>
        <x:v>18</x:v>
      </x:c>
      <x:c r="K4511" s="53">
        <x:f t="shared" si="832"/>
        <x:v>1</x:v>
      </x:c>
      <x:c r="L4511" s="53">
        <x:f t="shared" si="833"/>
        <x:v>25</x:v>
      </x:c>
      <x:c r="M4511" s="54">
        <x:f t="shared" si="834"/>
        <x:v>1844.4211475615125</x:v>
      </x:c>
      <x:c r="N4511" s="54">
        <x:f t="shared" si="835"/>
        <x:v>0.78084801913993929</x:v>
      </x:c>
      <x:c r="O4511" s="55">
        <x:f t="shared" si="836"/>
        <x:v>93192</x:v>
      </x:c>
      <x:c r="P4511" s="55">
        <x:f t="shared" si="837"/>
        <x:v>14080</x:v>
      </x:c>
      <x:c r="Q4511" s="55">
        <x:f t="shared" si="838"/>
        <x:v>44521.200478498482</x:v>
      </x:c>
      <x:c r="R4511" s="55">
        <x:f t="shared" si="839"/>
        <x:v>14590.799521501518</x:v>
      </x:c>
      <x:c r="S4511" s="1" t="str">
        <x:f t="shared" si="840"/>
        <x:v>YES</x:v>
      </x:c>
      <x:c r="T4511" s="1">
        <x:f t="shared" si="841"/>
        <x:v>14590.799521501518</x:v>
      </x:c>
    </x:row>
    <x:row r="4512">
      <x:c r="A4512" s="1"/>
      <x:c r="B4512" s="1"/>
      <x:c r="C4512" s="1"/>
      <x:c r="D4512" s="1"/>
      <x:c r="E4512" s="1"/>
      <x:c r="F4512" s="1"/>
      <x:c r="G4512" s="1"/>
      <x:c r="H4512" s="1"/>
      <x:c r="I4512" s="53">
        <x:f t="shared" si="830"/>
        <x:v>6</x:v>
      </x:c>
      <x:c r="J4512" s="53">
        <x:f t="shared" si="831"/>
        <x:v>18</x:v>
      </x:c>
      <x:c r="K4512" s="53">
        <x:f t="shared" si="832"/>
        <x:v>2</x:v>
      </x:c>
      <x:c r="L4512" s="53">
        <x:f t="shared" si="833"/>
        <x:v>26</x:v>
      </x:c>
      <x:c r="M4512" s="54">
        <x:f t="shared" si="834"/>
        <x:v>1891.1227100615124</x:v>
      </x:c>
      <x:c r="N4512" s="54">
        <x:f t="shared" si="835"/>
        <x:v>0.81327965976493921</x:v>
      </x:c>
      <x:c r="O4512" s="55">
        <x:f t="shared" si="836"/>
        <x:v>95892</x:v>
      </x:c>
      <x:c r="P4512" s="55">
        <x:f t="shared" si="837"/>
        <x:v>14960</x:v>
      </x:c>
      <x:c r="Q4512" s="55">
        <x:f t="shared" si="838"/>
        <x:v>45331.991494123475</x:v>
      </x:c>
      <x:c r="R4512" s="55">
        <x:f t="shared" si="839"/>
        <x:v>15600.008505876525</x:v>
      </x:c>
      <x:c r="S4512" s="1" t="str">
        <x:f t="shared" si="840"/>
        <x:v>YES</x:v>
      </x:c>
      <x:c r="T4512" s="1">
        <x:f t="shared" si="841"/>
        <x:v>15600.008505876525</x:v>
      </x:c>
    </x:row>
    <x:row r="4513">
      <x:c r="A4513" s="1"/>
      <x:c r="B4513" s="1"/>
      <x:c r="C4513" s="1"/>
      <x:c r="D4513" s="1"/>
      <x:c r="E4513" s="1"/>
      <x:c r="F4513" s="1"/>
      <x:c r="G4513" s="1"/>
      <x:c r="H4513" s="1"/>
      <x:c r="I4513" s="53">
        <x:f t="shared" si="830"/>
        <x:v>6</x:v>
      </x:c>
      <x:c r="J4513" s="53">
        <x:f t="shared" si="831"/>
        <x:v>18</x:v>
      </x:c>
      <x:c r="K4513" s="53">
        <x:f t="shared" si="832"/>
        <x:v>3</x:v>
      </x:c>
      <x:c r="L4513" s="53">
        <x:f t="shared" si="833"/>
        <x:v>27</x:v>
      </x:c>
      <x:c r="M4513" s="54">
        <x:f t="shared" si="834"/>
        <x:v>1938.9846924833876</x:v>
      </x:c>
      <x:c r="N4513" s="54">
        <x:f t="shared" si="835"/>
        <x:v>0.84651714755790808</x:v>
      </x:c>
      <x:c r="O4513" s="55">
        <x:f t="shared" si="836"/>
        <x:v>98592</x:v>
      </x:c>
      <x:c r="P4513" s="55">
        <x:f t="shared" si="837"/>
        <x:v>15840</x:v>
      </x:c>
      <x:c r="Q4513" s="55">
        <x:f t="shared" si="838"/>
        <x:v>46162.928688947701</x:v>
      </x:c>
      <x:c r="R4513" s="55">
        <x:f t="shared" si="839"/>
        <x:v>16589.071311052299</x:v>
      </x:c>
      <x:c r="S4513" s="1" t="str">
        <x:f t="shared" si="840"/>
        <x:v>YES</x:v>
      </x:c>
      <x:c r="T4513" s="1">
        <x:f t="shared" si="841"/>
        <x:v>16589.071311052299</x:v>
      </x:c>
    </x:row>
    <x:row r="4514">
      <x:c r="A4514" s="1"/>
      <x:c r="B4514" s="1"/>
      <x:c r="C4514" s="1"/>
      <x:c r="D4514" s="1"/>
      <x:c r="E4514" s="1"/>
      <x:c r="F4514" s="1"/>
      <x:c r="G4514" s="1"/>
      <x:c r="H4514" s="1"/>
      <x:c r="I4514" s="53">
        <x:f t="shared" si="830"/>
        <x:v>6</x:v>
      </x:c>
      <x:c r="J4514" s="53">
        <x:f t="shared" si="831"/>
        <x:v>18</x:v>
      </x:c>
      <x:c r="K4514" s="53">
        <x:f t="shared" si="832"/>
        <x:v>4</x:v>
      </x:c>
      <x:c r="L4514" s="53">
        <x:f t="shared" si="833"/>
        <x:v>28</x:v>
      </x:c>
      <x:c r="M4514" s="54">
        <x:f t="shared" si="834"/>
        <x:v>1988.0288082060438</x:v>
      </x:c>
      <x:c r="N4514" s="54">
        <x:f t="shared" si="835"/>
        <x:v>0.88057556125419711</x:v>
      </x:c>
      <x:c r="O4514" s="55">
        <x:f t="shared" si="836"/>
        <x:v>101292</x:v>
      </x:c>
      <x:c r="P4514" s="55">
        <x:f t="shared" si="837"/>
        <x:v>16720</x:v>
      </x:c>
      <x:c r="Q4514" s="55">
        <x:f t="shared" si="838"/>
        <x:v>47014.389031354927</x:v>
      </x:c>
      <x:c r="R4514" s="55">
        <x:f t="shared" si="839"/>
        <x:v>17557.610968645073</x:v>
      </x:c>
      <x:c r="S4514" s="1" t="str">
        <x:f t="shared" si="840"/>
        <x:v>YES</x:v>
      </x:c>
      <x:c r="T4514" s="1">
        <x:f t="shared" si="841"/>
        <x:v>17557.610968645073</x:v>
      </x:c>
    </x:row>
    <x:row r="4515">
      <x:c r="A4515" s="1"/>
      <x:c r="B4515" s="1"/>
      <x:c r="C4515" s="1"/>
      <x:c r="D4515" s="1"/>
      <x:c r="E4515" s="1"/>
      <x:c r="F4515" s="1"/>
      <x:c r="G4515" s="1"/>
      <x:c r="H4515" s="1"/>
      <x:c r="I4515" s="53">
        <x:f t="shared" si="830"/>
        <x:v>6</x:v>
      </x:c>
      <x:c r="J4515" s="53">
        <x:f t="shared" si="831"/>
        <x:v>18</x:v>
      </x:c>
      <x:c r="K4515" s="53">
        <x:f t="shared" si="832"/>
        <x:v>5</x:v>
      </x:c>
      <x:c r="L4515" s="53">
        <x:f t="shared" si="833"/>
        <x:v>29</x:v>
      </x:c>
      <x:c r="M4515" s="54">
        <x:f t="shared" si="834"/>
        <x:v>2038.2771321272473</x:v>
      </x:c>
      <x:c r="N4515" s="54">
        <x:f t="shared" si="835"/>
        <x:v>0.91547023064392175</x:v>
      </x:c>
      <x:c r="O4515" s="55">
        <x:f t="shared" si="836"/>
        <x:v>103992</x:v>
      </x:c>
      <x:c r="P4515" s="55">
        <x:f t="shared" si="837"/>
        <x:v>17600</x:v>
      </x:c>
      <x:c r="Q4515" s="55">
        <x:f t="shared" si="838"/>
        <x:v>47886.755766098038</x:v>
      </x:c>
      <x:c r="R4515" s="55">
        <x:f t="shared" si="839"/>
        <x:v>18505.244233901962</x:v>
      </x:c>
      <x:c r="S4515" s="1" t="str">
        <x:f t="shared" si="840"/>
        <x:v>YES</x:v>
      </x:c>
      <x:c r="T4515" s="1">
        <x:f t="shared" si="841"/>
        <x:v>18505.244233901962</x:v>
      </x:c>
    </x:row>
    <x:row r="4516">
      <x:c r="A4516" s="1"/>
      <x:c r="B4516" s="1"/>
      <x:c r="C4516" s="1"/>
      <x:c r="D4516" s="1"/>
      <x:c r="E4516" s="1"/>
      <x:c r="F4516" s="1"/>
      <x:c r="G4516" s="1"/>
      <x:c r="H4516" s="1"/>
      <x:c r="I4516" s="53">
        <x:f t="shared" si="830"/>
        <x:v>6</x:v>
      </x:c>
      <x:c r="J4516" s="53">
        <x:f t="shared" si="831"/>
        <x:v>18</x:v>
      </x:c>
      <x:c r="K4516" s="53">
        <x:f t="shared" si="832"/>
        <x:v>6</x:v>
      </x:c>
      <x:c r="L4516" s="53">
        <x:f t="shared" si="833"/>
        <x:v>30</x:v>
      </x:c>
      <x:c r="M4516" s="54">
        <x:f t="shared" si="834"/>
        <x:v>2089.7521063088802</x:v>
      </x:c>
      <x:c r="N4516" s="54">
        <x:f t="shared" si="835"/>
        <x:v>0.95121674049227789</x:v>
      </x:c>
      <x:c r="O4516" s="55">
        <x:f t="shared" si="836"/>
        <x:v>106692</x:v>
      </x:c>
      <x:c r="P4516" s="55">
        <x:f t="shared" si="837"/>
        <x:v>18480</x:v>
      </x:c>
      <x:c r="Q4516" s="55">
        <x:f t="shared" si="838"/>
        <x:v>48780.418512306947</x:v>
      </x:c>
      <x:c r="R4516" s="55">
        <x:f t="shared" si="839"/>
        <x:v>19431.581487693053</x:v>
      </x:c>
      <x:c r="S4516" s="1" t="str">
        <x:f t="shared" si="840"/>
        <x:v>YES</x:v>
      </x:c>
      <x:c r="T4516" s="1">
        <x:f t="shared" si="841"/>
        <x:v>19431.581487693053</x:v>
      </x:c>
    </x:row>
    <x:row r="4517">
      <x:c r="A4517" s="1"/>
      <x:c r="B4517" s="1"/>
      <x:c r="C4517" s="1"/>
      <x:c r="D4517" s="1"/>
      <x:c r="E4517" s="1"/>
      <x:c r="F4517" s="1"/>
      <x:c r="G4517" s="1"/>
      <x:c r="H4517" s="1"/>
      <x:c r="I4517" s="53">
        <x:f t="shared" si="830"/>
        <x:v>6</x:v>
      </x:c>
      <x:c r="J4517" s="53">
        <x:f t="shared" si="831"/>
        <x:v>18</x:v>
      </x:c>
      <x:c r="K4517" s="53">
        <x:f t="shared" si="832"/>
        <x:v>7</x:v>
      </x:c>
      <x:c r="L4517" s="53">
        <x:f t="shared" si="833"/>
        <x:v>31</x:v>
      </x:c>
      <x:c r="M4517" s="54">
        <x:f t="shared" si="834"/>
        <x:v>2142.4765457068406</x:v>
      </x:c>
      <x:c r="N4517" s="54">
        <x:f t="shared" si="835"/>
        <x:v>0.98783093451863935</x:v>
      </x:c>
      <x:c r="O4517" s="55">
        <x:f t="shared" si="836"/>
        <x:v>109392</x:v>
      </x:c>
      <x:c r="P4517" s="55">
        <x:f t="shared" si="837"/>
        <x:v>19360</x:v>
      </x:c>
      <x:c r="Q4517" s="55">
        <x:f t="shared" si="838"/>
        <x:v>49695.773362965978</x:v>
      </x:c>
      <x:c r="R4517" s="55">
        <x:f t="shared" si="839"/>
        <x:v>20336.226637034022</x:v>
      </x:c>
      <x:c r="S4517" s="1" t="str">
        <x:f t="shared" si="840"/>
        <x:v>YES</x:v>
      </x:c>
      <x:c r="T4517" s="1">
        <x:f t="shared" si="841"/>
        <x:v>20336.226637034022</x:v>
      </x:c>
    </x:row>
    <x:row r="4518">
      <x:c r="A4518" s="1"/>
      <x:c r="B4518" s="1"/>
      <x:c r="C4518" s="1"/>
      <x:c r="D4518" s="1"/>
      <x:c r="E4518" s="1"/>
      <x:c r="F4518" s="1"/>
      <x:c r="G4518" s="1"/>
      <x:c r="H4518" s="1"/>
      <x:c r="I4518" s="53">
        <x:f t="shared" si="830"/>
        <x:v>6</x:v>
      </x:c>
      <x:c r="J4518" s="53">
        <x:f t="shared" si="831"/>
        <x:v>18</x:v>
      </x:c>
      <x:c r="K4518" s="53">
        <x:f t="shared" si="832"/>
        <x:v>8</x:v>
      </x:c>
      <x:c r="L4518" s="53">
        <x:f t="shared" si="833"/>
        <x:v>32</x:v>
      </x:c>
      <x:c r="M4518" s="54">
        <x:f t="shared" si="834"/>
        <x:v>2196.4736439868211</x:v>
      </x:c>
      <x:c r="N4518" s="54">
        <x:f t="shared" si="835"/>
        <x:v>1.0253289194352924</x:v>
      </x:c>
      <x:c r="O4518" s="55">
        <x:f t="shared" si="836"/>
        <x:v>112092</x:v>
      </x:c>
      <x:c r="P4518" s="55">
        <x:f t="shared" si="837"/>
        <x:v>20240</x:v>
      </x:c>
      <x:c r="Q4518" s="55">
        <x:f t="shared" si="838"/>
        <x:v>50633.222985882312</x:v>
      </x:c>
      <x:c r="R4518" s="55">
        <x:f t="shared" si="839"/>
        <x:v>21218.777014117688</x:v>
      </x:c>
      <x:c r="S4518" s="1" t="str">
        <x:f t="shared" si="840"/>
        <x:v>YES</x:v>
      </x:c>
      <x:c r="T4518" s="1">
        <x:f t="shared" si="841"/>
        <x:v>21218.777014117688</x:v>
      </x:c>
    </x:row>
    <x:row r="4519">
      <x:c r="A4519" s="1"/>
      <x:c r="B4519" s="1"/>
      <x:c r="C4519" s="1"/>
      <x:c r="D4519" s="1"/>
      <x:c r="E4519" s="1"/>
      <x:c r="F4519" s="1"/>
      <x:c r="G4519" s="1"/>
      <x:c r="H4519" s="1"/>
      <x:c r="I4519" s="53">
        <x:f t="shared" si="830"/>
        <x:v>6</x:v>
      </x:c>
      <x:c r="J4519" s="53">
        <x:f t="shared" si="831"/>
        <x:v>18</x:v>
      </x:c>
      <x:c r="K4519" s="53">
        <x:f t="shared" si="832"/>
        <x:v>9</x:v>
      </x:c>
      <x:c r="L4519" s="53">
        <x:f t="shared" si="833"/>
        <x:v>33</x:v>
      </x:c>
      <x:c r="M4519" s="54">
        <x:f t="shared" si="834"/>
        <x:v>2251.7669794272151</x:v>
      </x:c>
      <x:c r="N4519" s="54">
        <x:f t="shared" si="835"/>
        <x:v>1.0637270690466771</x:v>
      </x:c>
      <x:c r="O4519" s="55">
        <x:f t="shared" si="836"/>
        <x:v>114792</x:v>
      </x:c>
      <x:c r="P4519" s="55">
        <x:f t="shared" si="837"/>
        <x:v>21120</x:v>
      </x:c>
      <x:c r="Q4519" s="55">
        <x:f t="shared" si="838"/>
        <x:v>51593.17672616693</x:v>
      </x:c>
      <x:c r="R4519" s="55">
        <x:f t="shared" si="839"/>
        <x:v>22078.82327383307</x:v>
      </x:c>
      <x:c r="S4519" s="1" t="str">
        <x:f t="shared" si="840"/>
        <x:v>YES</x:v>
      </x:c>
      <x:c r="T4519" s="1">
        <x:f t="shared" si="841"/>
        <x:v>22078.82327383307</x:v>
      </x:c>
    </x:row>
    <x:row r="4520">
      <x:c r="A4520" s="1"/>
      <x:c r="B4520" s="1"/>
      <x:c r="C4520" s="1"/>
      <x:c r="D4520" s="1"/>
      <x:c r="E4520" s="1"/>
      <x:c r="F4520" s="1"/>
      <x:c r="G4520" s="1"/>
      <x:c r="H4520" s="1"/>
      <x:c r="I4520" s="53">
        <x:f t="shared" si="830"/>
        <x:v>6</x:v>
      </x:c>
      <x:c r="J4520" s="53">
        <x:f t="shared" si="831"/>
        <x:v>18</x:v>
      </x:c>
      <x:c r="K4520" s="53">
        <x:f t="shared" si="832"/>
        <x:v>10</x:v>
      </x:c>
      <x:c r="L4520" s="53">
        <x:f t="shared" si="833"/>
        <x:v>34</x:v>
      </x:c>
      <x:c r="M4520" s="54">
        <x:f t="shared" si="834"/>
        <x:v>2308.3805209104285</x:v>
      </x:c>
      <x:c r="N4520" s="54">
        <x:f t="shared" si="835"/>
        <x:v>1.1030420284100197</x:v>
      </x:c>
      <x:c r="O4520" s="55">
        <x:f t="shared" si="836"/>
        <x:v>117492</x:v>
      </x:c>
      <x:c r="P4520" s="55">
        <x:f t="shared" si="837"/>
        <x:v>22000</x:v>
      </x:c>
      <x:c r="Q4520" s="55">
        <x:f t="shared" si="838"/>
        <x:v>52576.050710250493</x:v>
      </x:c>
      <x:c r="R4520" s="55">
        <x:f t="shared" si="839"/>
        <x:v>22915.949289749507</x:v>
      </x:c>
      <x:c r="S4520" s="1" t="str">
        <x:f t="shared" si="840"/>
        <x:v>YES</x:v>
      </x:c>
      <x:c r="T4520" s="1">
        <x:f t="shared" si="841"/>
        <x:v>22915.949289749507</x:v>
      </x:c>
    </x:row>
    <x:row r="4521">
      <x:c r="A4521" s="1"/>
      <x:c r="B4521" s="1"/>
      <x:c r="C4521" s="1"/>
      <x:c r="D4521" s="1"/>
      <x:c r="E4521" s="1"/>
      <x:c r="F4521" s="1"/>
      <x:c r="G4521" s="1"/>
      <x:c r="H4521" s="1"/>
      <x:c r="I4521" s="53">
        <x:f t="shared" si="830"/>
        <x:v>6</x:v>
      </x:c>
      <x:c r="J4521" s="53">
        <x:f t="shared" si="831"/>
        <x:v>18</x:v>
      </x:c>
      <x:c r="K4521" s="53">
        <x:f t="shared" si="832"/>
        <x:v>11</x:v>
      </x:c>
      <x:c r="L4521" s="53">
        <x:f t="shared" si="833"/>
        <x:v>35</x:v>
      </x:c>
      <x:c r="M4521" s="54">
        <x:f t="shared" si="834"/>
        <x:v>2366.3386340038674</x:v>
      </x:c>
      <x:c r="N4521" s="54">
        <x:f t="shared" si="835"/>
        <x:v>1.1432907180582412</x:v>
      </x:c>
      <x:c r="O4521" s="55">
        <x:f t="shared" si="836"/>
        <x:v>120192</x:v>
      </x:c>
      <x:c r="P4521" s="55">
        <x:f t="shared" si="837"/>
        <x:v>22880</x:v>
      </x:c>
      <x:c r="Q4521" s="55">
        <x:f t="shared" si="838"/>
        <x:v>53582.26795145603</x:v>
      </x:c>
      <x:c r="R4521" s="55">
        <x:f t="shared" si="839"/>
        <x:v>23729.73204854397</x:v>
      </x:c>
      <x:c r="S4521" s="1" t="str">
        <x:f t="shared" si="840"/>
        <x:v>YES</x:v>
      </x:c>
      <x:c r="T4521" s="1">
        <x:f t="shared" si="841"/>
        <x:v>23729.73204854397</x:v>
      </x:c>
    </x:row>
    <x:row r="4522">
      <x:c r="A4522" s="1"/>
      <x:c r="B4522" s="1"/>
      <x:c r="C4522" s="1"/>
      <x:c r="D4522" s="1"/>
      <x:c r="E4522" s="1"/>
      <x:c r="F4522" s="1"/>
      <x:c r="G4522" s="1"/>
      <x:c r="H4522" s="1"/>
      <x:c r="I4522" s="53">
        <x:f t="shared" si="830"/>
        <x:v>6</x:v>
      </x:c>
      <x:c r="J4522" s="53">
        <x:f t="shared" si="831"/>
        <x:v>18</x:v>
      </x:c>
      <x:c r="K4522" s="53">
        <x:f t="shared" si="832"/>
        <x:v>12</x:v>
      </x:c>
      <x:c r="L4522" s="53">
        <x:f t="shared" si="833"/>
        <x:v>36</x:v>
      </x:c>
      <x:c r="M4522" s="54">
        <x:f t="shared" si="834"/>
        <x:v>2425.6660871319318</x:v>
      </x:c>
      <x:c r="N4522" s="54">
        <x:f t="shared" si="835"/>
        <x:v>1.1844903382860639</x:v>
      </x:c>
      <x:c r="O4522" s="55">
        <x:f t="shared" si="836"/>
        <x:v>122892</x:v>
      </x:c>
      <x:c r="P4522" s="55">
        <x:f t="shared" si="837"/>
        <x:v>23760</x:v>
      </x:c>
      <x:c r="Q4522" s="55">
        <x:f t="shared" si="838"/>
        <x:v>54612.258457151591</x:v>
      </x:c>
      <x:c r="R4522" s="55">
        <x:f t="shared" si="839"/>
        <x:v>24519.741542848409</x:v>
      </x:c>
      <x:c r="S4522" s="1" t="str">
        <x:f t="shared" si="840"/>
        <x:v>YES</x:v>
      </x:c>
      <x:c r="T4522" s="1">
        <x:f t="shared" si="841"/>
        <x:v>24519.741542848409</x:v>
      </x:c>
    </x:row>
    <x:row r="4523">
      <x:c r="A4523" s="1"/>
      <x:c r="B4523" s="1"/>
      <x:c r="C4523" s="1"/>
      <x:c r="D4523" s="1"/>
      <x:c r="E4523" s="1"/>
      <x:c r="F4523" s="1"/>
      <x:c r="G4523" s="1"/>
      <x:c r="H4523" s="1"/>
      <x:c r="I4523" s="53">
        <x:f t="shared" si="830"/>
        <x:v>6</x:v>
      </x:c>
      <x:c r="J4523" s="53">
        <x:f t="shared" si="831"/>
        <x:v>18</x:v>
      </x:c>
      <x:c r="K4523" s="53">
        <x:f t="shared" si="832"/>
        <x:v>13</x:v>
      </x:c>
      <x:c r="L4523" s="53">
        <x:f t="shared" si="833"/>
        <x:v>37</x:v>
      </x:c>
      <x:c r="M4523" s="54">
        <x:f t="shared" si="834"/>
        <x:v>2486.3880578403159</x:v>
      </x:c>
      <x:c r="N4523" s="54">
        <x:f t="shared" si="835"/>
        <x:v>1.2266583735002194</x:v>
      </x:c>
      <x:c r="O4523" s="55">
        <x:f t="shared" si="836"/>
        <x:v>125592</x:v>
      </x:c>
      <x:c r="P4523" s="55">
        <x:f t="shared" si="837"/>
        <x:v>24640</x:v>
      </x:c>
      <x:c r="Q4523" s="55">
        <x:f t="shared" si="838"/>
        <x:v>55666.459337505483</x:v>
      </x:c>
      <x:c r="R4523" s="55">
        <x:f t="shared" si="839"/>
        <x:v>25285.540662494517</x:v>
      </x:c>
      <x:c r="S4523" s="1" t="str">
        <x:f t="shared" si="840"/>
        <x:v>YES</x:v>
      </x:c>
      <x:c r="T4523" s="1">
        <x:f t="shared" si="841"/>
        <x:v>25285.540662494517</x:v>
      </x:c>
    </x:row>
    <x:row r="4524">
      <x:c r="A4524" s="1"/>
      <x:c r="B4524" s="1"/>
      <x:c r="C4524" s="1"/>
      <x:c r="D4524" s="1"/>
      <x:c r="E4524" s="1"/>
      <x:c r="F4524" s="1"/>
      <x:c r="G4524" s="1"/>
      <x:c r="H4524" s="1"/>
      <x:c r="I4524" s="53">
        <x:f t="shared" si="830"/>
        <x:v>6</x:v>
      </x:c>
      <x:c r="J4524" s="53">
        <x:f t="shared" si="831"/>
        <x:v>18</x:v>
      </x:c>
      <x:c r="K4524" s="53">
        <x:f t="shared" si="832"/>
        <x:v>14</x:v>
      </x:c>
      <x:c r="L4524" s="53">
        <x:f t="shared" si="833"/>
        <x:v>38</x:v>
      </x:c>
      <x:c r="M4524" s="54">
        <x:f t="shared" si="834"/>
        <x:v>2548.530139153977</x:v>
      </x:c>
      <x:c r="N4524" s="54">
        <x:f t="shared" si="835"/>
        <x:v>1.2698125966347062</x:v>
      </x:c>
      <x:c r="O4524" s="55">
        <x:f t="shared" si="836"/>
        <x:v>128292</x:v>
      </x:c>
      <x:c r="P4524" s="55">
        <x:f t="shared" si="837"/>
        <x:v>25520</x:v>
      </x:c>
      <x:c r="Q4524" s="55">
        <x:f t="shared" si="838"/>
        <x:v>56745.314915867653</x:v>
      </x:c>
      <x:c r="R4524" s="55">
        <x:f t="shared" si="839"/>
        <x:v>26026.685084132347</x:v>
      </x:c>
      <x:c r="S4524" s="1" t="str">
        <x:f t="shared" si="840"/>
        <x:v>YES</x:v>
      </x:c>
      <x:c r="T4524" s="1">
        <x:f t="shared" si="841"/>
        <x:v>26026.685084132347</x:v>
      </x:c>
    </x:row>
    <x:row r="4525">
      <x:c r="A4525" s="1"/>
      <x:c r="B4525" s="1"/>
      <x:c r="C4525" s="1"/>
      <x:c r="D4525" s="1"/>
      <x:c r="E4525" s="1"/>
      <x:c r="F4525" s="1"/>
      <x:c r="G4525" s="1"/>
      <x:c r="H4525" s="1"/>
      <x:c r="I4525" s="53">
        <x:f t="shared" si="830"/>
        <x:v>6</x:v>
      </x:c>
      <x:c r="J4525" s="53">
        <x:f t="shared" si="831"/>
        <x:v>18</x:v>
      </x:c>
      <x:c r="K4525" s="53">
        <x:f t="shared" si="832"/>
        <x:v>15</x:v>
      </x:c>
      <x:c r="L4525" s="53">
        <x:f t="shared" si="833"/>
        <x:v>39</x:v>
      </x:c>
      <x:c r="M4525" s="54">
        <x:f t="shared" si="834"/>
        <x:v>2612.1183460301236</x:v>
      </x:c>
      <x:c r="N4525" s="54">
        <x:f t="shared" si="835"/>
        <x:v>1.3139710736320303</x:v>
      </x:c>
      <x:c r="O4525" s="55">
        <x:f t="shared" si="836"/>
        <x:v>130992</x:v>
      </x:c>
      <x:c r="P4525" s="55">
        <x:f t="shared" si="837"/>
        <x:v>26400</x:v>
      </x:c>
      <x:c r="Q4525" s="55">
        <x:f t="shared" si="838"/>
        <x:v>57849.276840800754</x:v>
      </x:c>
      <x:c r="R4525" s="55">
        <x:f t="shared" si="839"/>
        <x:v>26742.723159199246</x:v>
      </x:c>
      <x:c r="S4525" s="1" t="str">
        <x:f t="shared" si="840"/>
        <x:v>YES</x:v>
      </x:c>
      <x:c r="T4525" s="1">
        <x:f t="shared" si="841"/>
        <x:v>26742.723159199246</x:v>
      </x:c>
    </x:row>
    <x:row r="4526">
      <x:c r="A4526" s="1"/>
      <x:c r="B4526" s="1"/>
      <x:c r="C4526" s="1"/>
      <x:c r="D4526" s="1"/>
      <x:c r="E4526" s="1"/>
      <x:c r="F4526" s="1"/>
      <x:c r="G4526" s="1"/>
      <x:c r="H4526" s="1"/>
      <x:c r="I4526" s="53" t="n">
        <x:f t="shared" ref="I4526:I4589" si="842">INT((ROW()-ROW($I$46))/((CARROT_CAP+1)*(MESCLUN_CAP+1)))</x:f>
        <x:v>6</x:v>
      </x:c>
      <x:c r="J4526" s="53" t="n">
        <x:f t="shared" ref="J4526:J4589" si="843">MOD(INT((ROW()-ROW($I$46))/(MESCLUN_CAP+1)),CARROT_CAP+1)</x:f>
        <x:v>18</x:v>
      </x:c>
      <x:c r="K4526" s="53" t="n">
        <x:f t="shared" ref="K4526:K4589" si="844">MOD(ROW()-ROW($I$46),MESCLUN_CAP+1)</x:f>
        <x:v>16</x:v>
      </x:c>
      <x:c r="L4526" s="53" t="n">
        <x:f t="shared" ref="L4526:L4589" si="845">SUM(I4526:K4526)</x:f>
        <x:v>40</x:v>
      </x:c>
      <x:c r="M4526" s="54" t="n">
        <x:f t="shared" ref="M4526:M4589" si="846">I4526*TOMATO_HOURS*WEEKS*(1+TOMATO_DIM)^I4526+J4526*CARROT_HOURS*WEEKS*(1+CARROT_DIM)^J4526+K4526*MESCLUN_HOURS*WEEKS*(1+MESCLUN_DIM)^K4526</x:f>
        <x:v>2677.1791219076117</x:v>
      </x:c>
      <x:c r="N4526" s="54" t="n">
        <x:f t="shared" ref="N4526:N4589" si="847">MAX(M4526-FARMER_HOURS,0)/TEMP_HOURS_PER_WORKER</x:f>
        <x:v>1.359152167991397</x:v>
      </x:c>
      <x:c r="O4526" s="55" t="n">
        <x:f t="shared" ref="O4526:O4589" si="848">I4526*TOMATO_PRICE+J4526*CARROT_PRICE+K4526*MESCLUN_PRICE</x:f>
        <x:v>133692</x:v>
      </x:c>
      <x:c r="P4526" s="55" t="n">
        <x:f t="shared" ref="P4526:P4589" si="849">I4526*TOMATO_FERTILIZER+J4526*CARROT_FERTILIZER+K4526*MESCLUN_FERTILIZER</x:f>
        <x:v>27280</x:v>
      </x:c>
      <x:c r="Q4526" s="55" t="n">
        <x:f t="shared" ref="Q4526:Q4589" si="850">MIN(M4526,FARMER_HOURS)*FARMER_RATE+MAX(M4526-FARMER_HOURS,0)*TEMP_RATE</x:f>
        <x:v>58978.80419978492</x:v>
      </x:c>
      <x:c r="R4526" s="55" t="n">
        <x:f t="shared" ref="R4526:R4589" si="851">O4526-P4526-Q4526-FIXED_COST</x:f>
        <x:v>27433.19580021508</x:v>
      </x:c>
      <x:c r="S4526" s="1" t="str">
        <x:f t="shared" ref="S4526:S4589" si="852">IF(AND(L4526&lt;=TOTAL_BED_CAP,N4526&lt;=TEMP_WORKER_CAP),"YES","NO")</x:f>
        <x:v>YES</x:v>
      </x:c>
      <x:c r="T4526" s="1" t="n">
        <x:f t="shared" ref="T4526:T4589" si="853">IF(S4526="YES",R4526,-1E+99)</x:f>
        <x:v>27433.19580021508</x:v>
      </x:c>
    </x:row>
    <x:row r="4527">
      <x:c r="A4527" s="1"/>
      <x:c r="B4527" s="1"/>
      <x:c r="C4527" s="1"/>
      <x:c r="D4527" s="1"/>
      <x:c r="E4527" s="1"/>
      <x:c r="F4527" s="1"/>
      <x:c r="G4527" s="1"/>
      <x:c r="H4527" s="1"/>
      <x:c r="I4527" s="53">
        <x:f t="shared" si="842"/>
        <x:v>6</x:v>
      </x:c>
      <x:c r="J4527" s="53">
        <x:f t="shared" si="843"/>
        <x:v>18</x:v>
      </x:c>
      <x:c r="K4527" s="53">
        <x:f t="shared" si="844"/>
        <x:v>17</x:v>
      </x:c>
      <x:c r="L4527" s="53">
        <x:f t="shared" si="845"/>
        <x:v>41</x:v>
      </x:c>
      <x:c r="M4527" s="54">
        <x:f t="shared" si="846"/>
        <x:v>2743.7393453541531</x:v>
      </x:c>
      <x:c r="N4527" s="54">
        <x:f t="shared" si="847"/>
        <x:v>1.4053745453848285</x:v>
      </x:c>
      <x:c r="O4527" s="55">
        <x:f t="shared" si="848"/>
        <x:v>136392</x:v>
      </x:c>
      <x:c r="P4527" s="55">
        <x:f t="shared" si="849"/>
        <x:v>28160</x:v>
      </x:c>
      <x:c r="Q4527" s="55">
        <x:f t="shared" si="850"/>
        <x:v>60134.363634620713</x:v>
      </x:c>
      <x:c r="R4527" s="55">
        <x:f t="shared" si="851"/>
        <x:v>28097.636365379287</x:v>
      </x:c>
      <x:c r="S4527" s="1" t="str">
        <x:f t="shared" si="852"/>
        <x:v>YES</x:v>
      </x:c>
      <x:c r="T4527" s="1">
        <x:f t="shared" si="853"/>
        <x:v>28097.636365379287</x:v>
      </x:c>
    </x:row>
    <x:row r="4528">
      <x:c r="A4528" s="1"/>
      <x:c r="B4528" s="1"/>
      <x:c r="C4528" s="1"/>
      <x:c r="D4528" s="1"/>
      <x:c r="E4528" s="1"/>
      <x:c r="F4528" s="1"/>
      <x:c r="G4528" s="1"/>
      <x:c r="H4528" s="1"/>
      <x:c r="I4528" s="53">
        <x:f t="shared" si="842"/>
        <x:v>6</x:v>
      </x:c>
      <x:c r="J4528" s="53">
        <x:f t="shared" si="843"/>
        <x:v>18</x:v>
      </x:c>
      <x:c r="K4528" s="53">
        <x:f t="shared" si="844"/>
        <x:v>18</x:v>
      </x:c>
      <x:c r="L4528" s="53">
        <x:f t="shared" si="845"/>
        <x:v>42</x:v>
      </x:c>
      <x:c r="M4528" s="54">
        <x:f t="shared" si="846"/>
        <x:v>2811.8263368127405</x:v>
      </x:c>
      <x:c r="N4528" s="54">
        <x:f t="shared" si="847"/>
        <x:v>1.4526571783421809</x:v>
      </x:c>
      <x:c r="O4528" s="55">
        <x:f t="shared" si="848"/>
        <x:v>139092</x:v>
      </x:c>
      <x:c r="P4528" s="55">
        <x:f t="shared" si="849"/>
        <x:v>29040</x:v>
      </x:c>
      <x:c r="Q4528" s="55">
        <x:f t="shared" si="850"/>
        <x:v>61316.429458554521</x:v>
      </x:c>
      <x:c r="R4528" s="55">
        <x:f t="shared" si="851"/>
        <x:v>28735.570541445479</x:v>
      </x:c>
      <x:c r="S4528" s="1" t="str">
        <x:f t="shared" si="852"/>
        <x:v>YES</x:v>
      </x:c>
      <x:c r="T4528" s="1">
        <x:f t="shared" si="853"/>
        <x:v>28735.570541445479</x:v>
      </x:c>
    </x:row>
    <x:row r="4529">
      <x:c r="A4529" s="1"/>
      <x:c r="B4529" s="1"/>
      <x:c r="C4529" s="1"/>
      <x:c r="D4529" s="1"/>
      <x:c r="E4529" s="1"/>
      <x:c r="F4529" s="1"/>
      <x:c r="G4529" s="1"/>
      <x:c r="H4529" s="1"/>
      <x:c r="I4529" s="53">
        <x:f t="shared" si="842"/>
        <x:v>6</x:v>
      </x:c>
      <x:c r="J4529" s="53">
        <x:f t="shared" si="843"/>
        <x:v>18</x:v>
      </x:c>
      <x:c r="K4529" s="53">
        <x:f t="shared" si="844"/>
        <x:v>19</x:v>
      </x:c>
      <x:c r="L4529" s="53">
        <x:f t="shared" si="845"/>
        <x:v>43</x:v>
      </x:c>
      <x:c r="M4529" s="54">
        <x:f t="shared" si="846"/>
        <x:v>2881.467865448762</x:v>
      </x:c>
      <x:c r="N4529" s="54">
        <x:f t="shared" si="847"/>
        <x:v>1.5010193510060847</x:v>
      </x:c>
      <x:c r="O4529" s="55">
        <x:f t="shared" si="848"/>
        <x:v>141792</x:v>
      </x:c>
      <x:c r="P4529" s="55">
        <x:f t="shared" si="849"/>
        <x:v>29920</x:v>
      </x:c>
      <x:c r="Q4529" s="55">
        <x:f t="shared" si="850"/>
        <x:v>62525.483775152119</x:v>
      </x:c>
      <x:c r="R4529" s="55">
        <x:f t="shared" si="851"/>
        <x:v>29346.516224847881</x:v>
      </x:c>
      <x:c r="S4529" s="1" t="str">
        <x:f t="shared" si="852"/>
        <x:v>YES</x:v>
      </x:c>
      <x:c r="T4529" s="1">
        <x:f t="shared" si="853"/>
        <x:v>29346.516224847881</x:v>
      </x:c>
    </x:row>
    <x:row r="4530">
      <x:c r="A4530" s="1"/>
      <x:c r="B4530" s="1"/>
      <x:c r="C4530" s="1"/>
      <x:c r="D4530" s="1"/>
      <x:c r="E4530" s="1"/>
      <x:c r="F4530" s="1"/>
      <x:c r="G4530" s="1"/>
      <x:c r="H4530" s="1"/>
      <x:c r="I4530" s="53">
        <x:f t="shared" si="842"/>
        <x:v>6</x:v>
      </x:c>
      <x:c r="J4530" s="53">
        <x:f t="shared" si="843"/>
        <x:v>18</x:v>
      </x:c>
      <x:c r="K4530" s="53">
        <x:f t="shared" si="844"/>
        <x:v>20</x:v>
      </x:c>
      <x:c r="L4530" s="53">
        <x:f t="shared" si="845"/>
        <x:v>44</x:v>
      </x:c>
      <x:c r="M4530" s="54">
        <x:f t="shared" si="846"/>
        <x:v>2952.6921560992391</x:v>
      </x:c>
      <x:c r="N4530" s="54">
        <x:f t="shared" si="847"/>
        <x:v>1.550480663957805</x:v>
      </x:c>
      <x:c r="O4530" s="55">
        <x:f t="shared" si="848"/>
        <x:v>144492</x:v>
      </x:c>
      <x:c r="P4530" s="55">
        <x:f t="shared" si="849"/>
        <x:v>30800</x:v>
      </x:c>
      <x:c r="Q4530" s="55">
        <x:f t="shared" si="850"/>
        <x:v>63762.01659894512</x:v>
      </x:c>
      <x:c r="R4530" s="55">
        <x:f t="shared" si="851"/>
        <x:v>29929.98340105488</x:v>
      </x:c>
      <x:c r="S4530" s="1" t="str">
        <x:f t="shared" si="852"/>
        <x:v>YES</x:v>
      </x:c>
      <x:c r="T4530" s="1">
        <x:f t="shared" si="853"/>
        <x:v>29929.98340105488</x:v>
      </x:c>
    </x:row>
    <x:row r="4531">
      <x:c r="A4531" s="1"/>
      <x:c r="B4531" s="1"/>
      <x:c r="C4531" s="1"/>
      <x:c r="D4531" s="1"/>
      <x:c r="E4531" s="1"/>
      <x:c r="F4531" s="1"/>
      <x:c r="G4531" s="1"/>
      <x:c r="H4531" s="1"/>
      <x:c r="I4531" s="53">
        <x:f t="shared" si="842"/>
        <x:v>6</x:v>
      </x:c>
      <x:c r="J4531" s="53">
        <x:f t="shared" si="843"/>
        <x:v>18</x:v>
      </x:c>
      <x:c r="K4531" s="53">
        <x:f t="shared" si="844"/>
        <x:v>21</x:v>
      </x:c>
      <x:c r="L4531" s="53">
        <x:f t="shared" si="845"/>
        <x:v>45</x:v>
      </x:c>
      <x:c r="M4531" s="54">
        <x:f t="shared" si="846"/>
        <x:v>3025.5278963256828</x:v>
      </x:c>
      <x:c r="N4531" s="54">
        <x:f t="shared" si="847"/>
        <x:v>1.6010610391150575</x:v>
      </x:c>
      <x:c r="O4531" s="55">
        <x:f t="shared" si="848"/>
        <x:v>147192</x:v>
      </x:c>
      <x:c r="P4531" s="55">
        <x:f t="shared" si="849"/>
        <x:v>31680</x:v>
      </x:c>
      <x:c r="Q4531" s="55">
        <x:f t="shared" si="850"/>
        <x:v>65026.525977876438</x:v>
      </x:c>
      <x:c r="R4531" s="55">
        <x:f t="shared" si="851"/>
        <x:v>30485.474022123562</x:v>
      </x:c>
      <x:c r="S4531" s="1" t="str">
        <x:f t="shared" si="852"/>
        <x:v>YES</x:v>
      </x:c>
      <x:c r="T4531" s="1">
        <x:f t="shared" si="853"/>
        <x:v>30485.474022123562</x:v>
      </x:c>
    </x:row>
    <x:row r="4532">
      <x:c r="A4532" s="1"/>
      <x:c r="B4532" s="1"/>
      <x:c r="C4532" s="1"/>
      <x:c r="D4532" s="1"/>
      <x:c r="E4532" s="1"/>
      <x:c r="F4532" s="1"/>
      <x:c r="G4532" s="1"/>
      <x:c r="H4532" s="1"/>
      <x:c r="I4532" s="53">
        <x:f t="shared" si="842"/>
        <x:v>6</x:v>
      </x:c>
      <x:c r="J4532" s="53">
        <x:f t="shared" si="843"/>
        <x:v>18</x:v>
      </x:c>
      <x:c r="K4532" s="53">
        <x:f t="shared" si="844"/>
        <x:v>22</x:v>
      </x:c>
      <x:c r="L4532" s="53">
        <x:f t="shared" si="845"/>
        <x:v>46</x:v>
      </x:c>
      <x:c r="M4532" s="54">
        <x:f t="shared" si="846"/>
        <x:v>3100.0042435720788</x:v>
      </x:c>
      <x:c r="N4532" s="54">
        <x:f t="shared" si="847"/>
        <x:v>1.6527807247028325</x:v>
      </x:c>
      <x:c r="O4532" s="55">
        <x:f t="shared" si="848"/>
        <x:v>149892</x:v>
      </x:c>
      <x:c r="P4532" s="55">
        <x:f t="shared" si="849"/>
        <x:v>32560</x:v>
      </x:c>
      <x:c r="Q4532" s="55">
        <x:f t="shared" si="850"/>
        <x:v>66319.518117570813</x:v>
      </x:c>
      <x:c r="R4532" s="55">
        <x:f t="shared" si="851"/>
        <x:v>31012.481882429187</x:v>
      </x:c>
      <x:c r="S4532" s="1" t="str">
        <x:f t="shared" si="852"/>
        <x:v>YES</x:v>
      </x:c>
      <x:c r="T4532" s="1">
        <x:f t="shared" si="853"/>
        <x:v>31012.481882429187</x:v>
      </x:c>
    </x:row>
    <x:row r="4533">
      <x:c r="A4533" s="1"/>
      <x:c r="B4533" s="1"/>
      <x:c r="C4533" s="1"/>
      <x:c r="D4533" s="1"/>
      <x:c r="E4533" s="1"/>
      <x:c r="F4533" s="1"/>
      <x:c r="G4533" s="1"/>
      <x:c r="H4533" s="1"/>
      <x:c r="I4533" s="53">
        <x:f t="shared" si="842"/>
        <x:v>6</x:v>
      </x:c>
      <x:c r="J4533" s="53">
        <x:f t="shared" si="843"/>
        <x:v>18</x:v>
      </x:c>
      <x:c r="K4533" s="53">
        <x:f t="shared" si="844"/>
        <x:v>23</x:v>
      </x:c>
      <x:c r="L4533" s="53">
        <x:f t="shared" si="845"/>
        <x:v>47</x:v>
      </x:c>
      <x:c r="M4533" s="54">
        <x:f t="shared" si="846"/>
        <x:v>3176.1508324295155</x:v>
      </x:c>
      <x:c r="N4533" s="54">
        <x:f t="shared" si="847"/>
        <x:v>1.7056603002982746</x:v>
      </x:c>
      <x:c r="O4533" s="55">
        <x:f t="shared" si="848"/>
        <x:v>152592</x:v>
      </x:c>
      <x:c r="P4533" s="55">
        <x:f t="shared" si="849"/>
        <x:v>33440</x:v>
      </x:c>
      <x:c r="Q4533" s="55">
        <x:f t="shared" si="850"/>
        <x:v>67641.507507456874</x:v>
      </x:c>
      <x:c r="R4533" s="55">
        <x:f t="shared" si="851"/>
        <x:v>31510.492492543126</x:v>
      </x:c>
      <x:c r="S4533" s="1" t="str">
        <x:f t="shared" si="852"/>
        <x:v>YES</x:v>
      </x:c>
      <x:c r="T4533" s="1">
        <x:f t="shared" si="853"/>
        <x:v>31510.492492543126</x:v>
      </x:c>
    </x:row>
    <x:row r="4534">
      <x:c r="A4534" s="1"/>
      <x:c r="B4534" s="1"/>
      <x:c r="C4534" s="1"/>
      <x:c r="D4534" s="1"/>
      <x:c r="E4534" s="1"/>
      <x:c r="F4534" s="1"/>
      <x:c r="G4534" s="1"/>
      <x:c r="H4534" s="1"/>
      <x:c r="I4534" s="53">
        <x:f t="shared" si="842"/>
        <x:v>6</x:v>
      </x:c>
      <x:c r="J4534" s="53">
        <x:f t="shared" si="843"/>
        <x:v>18</x:v>
      </x:c>
      <x:c r="K4534" s="53">
        <x:f t="shared" si="844"/>
        <x:v>24</x:v>
      </x:c>
      <x:c r="L4534" s="53">
        <x:f t="shared" si="845"/>
        <x:v>48</x:v>
      </x:c>
      <x:c r="M4534" s="54">
        <x:f t="shared" si="846"/>
        <x:v>3253.9977820090116</x:v>
      </x:c>
      <x:c r="N4534" s="54">
        <x:f t="shared" si="847"/>
        <x:v>1.7597206819507025</x:v>
      </x:c>
      <x:c r="O4534" s="55">
        <x:f t="shared" si="848"/>
        <x:v>155292</x:v>
      </x:c>
      <x:c r="P4534" s="55">
        <x:f t="shared" si="849"/>
        <x:v>34320</x:v>
      </x:c>
      <x:c r="Q4534" s="55">
        <x:f t="shared" si="850"/>
        <x:v>68993.017048767564</x:v>
      </x:c>
      <x:c r="R4534" s="55">
        <x:f t="shared" si="851"/>
        <x:v>31978.982951232436</x:v>
      </x:c>
      <x:c r="S4534" s="1" t="str">
        <x:f t="shared" si="852"/>
        <x:v>YES</x:v>
      </x:c>
      <x:c r="T4534" s="1">
        <x:f t="shared" si="853"/>
        <x:v>31978.982951232436</x:v>
      </x:c>
    </x:row>
    <x:row r="4535">
      <x:c r="A4535" s="1"/>
      <x:c r="B4535" s="1"/>
      <x:c r="C4535" s="1"/>
      <x:c r="D4535" s="1"/>
      <x:c r="E4535" s="1"/>
      <x:c r="F4535" s="1"/>
      <x:c r="G4535" s="1"/>
      <x:c r="H4535" s="1"/>
      <x:c r="I4535" s="53">
        <x:f t="shared" si="842"/>
        <x:v>6</x:v>
      </x:c>
      <x:c r="J4535" s="53">
        <x:f t="shared" si="843"/>
        <x:v>18</x:v>
      </x:c>
      <x:c r="K4535" s="53">
        <x:f t="shared" si="844"/>
        <x:v>25</x:v>
      </x:c>
      <x:c r="L4535" s="53">
        <x:f t="shared" si="845"/>
        <x:v>49</x:v>
      </x:c>
      <x:c r="M4535" s="54">
        <x:f t="shared" si="846"/>
        <x:v>3333.5757034241087</x:v>
      </x:c>
      <x:c r="N4535" s="54">
        <x:f t="shared" si="847"/>
        <x:v>1.8149831273778534</x:v>
      </x:c>
      <x:c r="O4535" s="55">
        <x:f t="shared" si="848"/>
        <x:v>157992</x:v>
      </x:c>
      <x:c r="P4535" s="55">
        <x:f t="shared" si="849"/>
        <x:v>35200</x:v>
      </x:c>
      <x:c r="Q4535" s="55">
        <x:f t="shared" si="850"/>
        <x:v>70374.578184446334</x:v>
      </x:c>
      <x:c r="R4535" s="55">
        <x:f t="shared" si="851"/>
        <x:v>32417.421815553666</x:v>
      </x:c>
      <x:c r="S4535" s="1" t="str">
        <x:f t="shared" si="852"/>
        <x:v>YES</x:v>
      </x:c>
      <x:c r="T4535" s="1">
        <x:f t="shared" si="853"/>
        <x:v>32417.421815553666</x:v>
      </x:c>
    </x:row>
    <x:row r="4536">
      <x:c r="A4536" s="1"/>
      <x:c r="B4536" s="1"/>
      <x:c r="C4536" s="1"/>
      <x:c r="D4536" s="1"/>
      <x:c r="E4536" s="1"/>
      <x:c r="F4536" s="1"/>
      <x:c r="G4536" s="1"/>
      <x:c r="H4536" s="1"/>
      <x:c r="I4536" s="53">
        <x:f t="shared" si="842"/>
        <x:v>6</x:v>
      </x:c>
      <x:c r="J4536" s="53">
        <x:f t="shared" si="843"/>
        <x:v>18</x:v>
      </x:c>
      <x:c r="K4536" s="53">
        <x:f t="shared" si="844"/>
        <x:v>26</x:v>
      </x:c>
      <x:c r="L4536" s="53">
        <x:f t="shared" si="845"/>
        <x:v>50</x:v>
      </x:c>
      <x:c r="M4536" s="54">
        <x:f t="shared" si="846"/>
        <x:v>3414.9157073848269</x:v>
      </x:c>
      <x:c r="N4536" s="54">
        <x:f t="shared" si="847"/>
        <x:v>1.8714692412394631</x:v>
      </x:c>
      <x:c r="O4536" s="55">
        <x:f t="shared" si="848"/>
        <x:v>160692</x:v>
      </x:c>
      <x:c r="P4536" s="55">
        <x:f t="shared" si="849"/>
        <x:v>36080</x:v>
      </x:c>
      <x:c r="Q4536" s="55">
        <x:f t="shared" si="850"/>
        <x:v>71786.731030986586</x:v>
      </x:c>
      <x:c r="R4536" s="55">
        <x:f t="shared" si="851"/>
        <x:v>32825.268969013414</x:v>
      </x:c>
      <x:c r="S4536" s="1" t="str">
        <x:f t="shared" si="852"/>
        <x:v>YES</x:v>
      </x:c>
      <x:c r="T4536" s="1">
        <x:f t="shared" si="853"/>
        <x:v>32825.268969013414</x:v>
      </x:c>
    </x:row>
    <x:row r="4537">
      <x:c r="A4537" s="1"/>
      <x:c r="B4537" s="1"/>
      <x:c r="C4537" s="1"/>
      <x:c r="D4537" s="1"/>
      <x:c r="E4537" s="1"/>
      <x:c r="F4537" s="1"/>
      <x:c r="G4537" s="1"/>
      <x:c r="H4537" s="1"/>
      <x:c r="I4537" s="53">
        <x:f t="shared" si="842"/>
        <x:v>6</x:v>
      </x:c>
      <x:c r="J4537" s="53">
        <x:f t="shared" si="843"/>
        <x:v>18</x:v>
      </x:c>
      <x:c r="K4537" s="53">
        <x:f t="shared" si="844"/>
        <x:v>27</x:v>
      </x:c>
      <x:c r="L4537" s="53">
        <x:f t="shared" si="845"/>
        <x:v>51</x:v>
      </x:c>
      <x:c r="M4537" s="54">
        <x:f t="shared" si="846"/>
        <x:v>3498.0494119045834</x:v>
      </x:c>
      <x:c r="N4537" s="54">
        <x:f t="shared" si="847"/>
        <x:v>1.929200980489294</x:v>
      </x:c>
      <x:c r="O4537" s="55">
        <x:f t="shared" si="848"/>
        <x:v>163392</x:v>
      </x:c>
      <x:c r="P4537" s="55">
        <x:f t="shared" si="849"/>
        <x:v>36960</x:v>
      </x:c>
      <x:c r="Q4537" s="55">
        <x:f t="shared" si="850"/>
        <x:v>73230.024512232339</x:v>
      </x:c>
      <x:c r="R4537" s="55">
        <x:f t="shared" si="851"/>
        <x:v>33201.975487767661</x:v>
      </x:c>
      <x:c r="S4537" s="1" t="str">
        <x:f t="shared" si="852"/>
        <x:v>YES</x:v>
      </x:c>
      <x:c r="T4537" s="1">
        <x:f t="shared" si="853"/>
        <x:v>33201.975487767661</x:v>
      </x:c>
    </x:row>
    <x:row r="4538">
      <x:c r="A4538" s="1"/>
      <x:c r="B4538" s="1"/>
      <x:c r="C4538" s="1"/>
      <x:c r="D4538" s="1"/>
      <x:c r="E4538" s="1"/>
      <x:c r="F4538" s="1"/>
      <x:c r="G4538" s="1"/>
      <x:c r="H4538" s="1"/>
      <x:c r="I4538" s="53">
        <x:f t="shared" si="842"/>
        <x:v>6</x:v>
      </x:c>
      <x:c r="J4538" s="53">
        <x:f t="shared" si="843"/>
        <x:v>18</x:v>
      </x:c>
      <x:c r="K4538" s="53">
        <x:f t="shared" si="844"/>
        <x:v>28</x:v>
      </x:c>
      <x:c r="L4538" s="53">
        <x:f t="shared" si="845"/>
        <x:v>52</x:v>
      </x:c>
      <x:c r="M4538" s="54">
        <x:f t="shared" si="846"/>
        <x:v>3583.0089501217371</x:v>
      </x:c>
      <x:c r="N4538" s="54">
        <x:f t="shared" si="847"/>
        <x:v>1.9882006598067619</x:v>
      </x:c>
      <x:c r="O4538" s="55">
        <x:f t="shared" si="848"/>
        <x:v>166092</x:v>
      </x:c>
      <x:c r="P4538" s="55">
        <x:f t="shared" si="849"/>
        <x:v>37840</x:v>
      </x:c>
      <x:c r="Q4538" s="55">
        <x:f t="shared" si="850"/>
        <x:v>74705.016495169053</x:v>
      </x:c>
      <x:c r="R4538" s="55">
        <x:f t="shared" si="851"/>
        <x:v>33546.983504830947</x:v>
      </x:c>
      <x:c r="S4538" s="1" t="str">
        <x:f t="shared" si="852"/>
        <x:v>YES</x:v>
      </x:c>
      <x:c r="T4538" s="1">
        <x:f t="shared" si="853"/>
        <x:v>33546.983504830947</x:v>
      </x:c>
    </x:row>
    <x:row r="4539">
      <x:c r="A4539" s="1"/>
      <x:c r="B4539" s="1"/>
      <x:c r="C4539" s="1"/>
      <x:c r="D4539" s="1"/>
      <x:c r="E4539" s="1"/>
      <x:c r="F4539" s="1"/>
      <x:c r="G4539" s="1"/>
      <x:c r="H4539" s="1"/>
      <x:c r="I4539" s="53">
        <x:f t="shared" si="842"/>
        <x:v>6</x:v>
      </x:c>
      <x:c r="J4539" s="53">
        <x:f t="shared" si="843"/>
        <x:v>18</x:v>
      </x:c>
      <x:c r="K4539" s="53">
        <x:f t="shared" si="844"/>
        <x:v>29</x:v>
      </x:c>
      <x:c r="L4539" s="53">
        <x:f t="shared" si="845"/>
        <x:v>53</x:v>
      </x:c>
      <x:c r="M4539" s="54">
        <x:f t="shared" si="846"/>
        <x:v>3669.8269782373909</x:v>
      </x:c>
      <x:c r="N4539" s="54">
        <x:f t="shared" si="847"/>
        <x:v>2.0484909571092991</x:v>
      </x:c>
      <x:c r="O4539" s="55">
        <x:f t="shared" si="848"/>
        <x:v>168792</x:v>
      </x:c>
      <x:c r="P4539" s="55">
        <x:f t="shared" si="849"/>
        <x:v>38720</x:v>
      </x:c>
      <x:c r="Q4539" s="55">
        <x:f t="shared" si="850"/>
        <x:v>76212.273927732487</x:v>
      </x:c>
      <x:c r="R4539" s="55">
        <x:f t="shared" si="851"/>
        <x:v>33859.726072267513</x:v>
      </x:c>
      <x:c r="S4539" s="1" t="str">
        <x:f t="shared" si="852"/>
        <x:v>YES</x:v>
      </x:c>
      <x:c r="T4539" s="1">
        <x:f t="shared" si="853"/>
        <x:v>33859.726072267513</x:v>
      </x:c>
    </x:row>
    <x:row r="4540">
      <x:c r="A4540" s="1"/>
      <x:c r="B4540" s="1"/>
      <x:c r="C4540" s="1"/>
      <x:c r="D4540" s="1"/>
      <x:c r="E4540" s="1"/>
      <x:c r="F4540" s="1"/>
      <x:c r="G4540" s="1"/>
      <x:c r="H4540" s="1"/>
      <x:c r="I4540" s="53">
        <x:f t="shared" si="842"/>
        <x:v>6</x:v>
      </x:c>
      <x:c r="J4540" s="53">
        <x:f t="shared" si="843"/>
        <x:v>18</x:v>
      </x:c>
      <x:c r="K4540" s="53">
        <x:f t="shared" si="844"/>
        <x:v>30</x:v>
      </x:c>
      <x:c r="L4540" s="53">
        <x:f t="shared" si="845"/>
        <x:v>54</x:v>
      </x:c>
      <x:c r="M4540" s="54">
        <x:f t="shared" si="846"/>
        <x:v>3758.5366835711611</x:v>
      </x:c>
      <x:c r="N4540" s="54">
        <x:f t="shared" si="847"/>
        <x:v>2.1100949191466398</x:v>
      </x:c>
      <x:c r="O4540" s="55">
        <x:f t="shared" si="848"/>
        <x:v>171492</x:v>
      </x:c>
      <x:c r="P4540" s="55">
        <x:f t="shared" si="849"/>
        <x:v>39600</x:v>
      </x:c>
      <x:c r="Q4540" s="55">
        <x:f t="shared" si="850"/>
        <x:v>77752.372978665982</x:v>
      </x:c>
      <x:c r="R4540" s="55">
        <x:f t="shared" si="851"/>
        <x:v>34139.627021334018</x:v>
      </x:c>
      <x:c r="S4540" s="1" t="str">
        <x:f t="shared" si="852"/>
        <x:v>YES</x:v>
      </x:c>
      <x:c r="T4540" s="1">
        <x:f t="shared" si="853"/>
        <x:v>34139.627021334018</x:v>
      </x:c>
    </x:row>
    <x:row r="4541">
      <x:c r="A4541" s="1"/>
      <x:c r="B4541" s="1"/>
      <x:c r="C4541" s="1"/>
      <x:c r="D4541" s="1"/>
      <x:c r="E4541" s="1"/>
      <x:c r="F4541" s="1"/>
      <x:c r="G4541" s="1"/>
      <x:c r="H4541" s="1"/>
      <x:c r="I4541" s="53">
        <x:f t="shared" si="842"/>
        <x:v>6</x:v>
      </x:c>
      <x:c r="J4541" s="53">
        <x:f t="shared" si="843"/>
        <x:v>19</x:v>
      </x:c>
      <x:c r="K4541" s="53">
        <x:f t="shared" si="844"/>
        <x:v>0</x:v>
      </x:c>
      <x:c r="L4541" s="53">
        <x:f t="shared" si="845"/>
        <x:v>25</x:v>
      </x:c>
      <x:c r="M4541" s="54">
        <x:f t="shared" si="846"/>
        <x:v>1867.8735458200254</x:v>
      </x:c>
      <x:c r="N4541" s="54">
        <x:f t="shared" si="847"/>
        <x:v>0.79713440681946202</x:v>
      </x:c>
      <x:c r="O4541" s="55">
        <x:f t="shared" si="848"/>
        <x:v>92586</x:v>
      </x:c>
      <x:c r="P4541" s="55">
        <x:f t="shared" si="849"/>
        <x:v>13640</x:v>
      </x:c>
      <x:c r="Q4541" s="55">
        <x:f t="shared" si="850"/>
        <x:v>44928.36017048655</x:v>
      </x:c>
      <x:c r="R4541" s="55">
        <x:f t="shared" si="851"/>
        <x:v>14017.63982951345</x:v>
      </x:c>
      <x:c r="S4541" s="1" t="str">
        <x:f t="shared" si="852"/>
        <x:v>YES</x:v>
      </x:c>
      <x:c r="T4541" s="1">
        <x:f t="shared" si="853"/>
        <x:v>14017.63982951345</x:v>
      </x:c>
    </x:row>
    <x:row r="4542">
      <x:c r="A4542" s="1"/>
      <x:c r="B4542" s="1"/>
      <x:c r="C4542" s="1"/>
      <x:c r="D4542" s="1"/>
      <x:c r="E4542" s="1"/>
      <x:c r="F4542" s="1"/>
      <x:c r="G4542" s="1"/>
      <x:c r="H4542" s="1"/>
      <x:c r="I4542" s="53">
        <x:f t="shared" si="842"/>
        <x:v>6</x:v>
      </x:c>
      <x:c r="J4542" s="53">
        <x:f t="shared" si="843"/>
        <x:v>19</x:v>
      </x:c>
      <x:c r="K4542" s="53">
        <x:f t="shared" si="844"/>
        <x:v>1</x:v>
      </x:c>
      <x:c r="L4542" s="53">
        <x:f t="shared" si="845"/>
        <x:v>26</x:v>
      </x:c>
      <x:c r="M4542" s="54">
        <x:f t="shared" si="846"/>
        <x:v>1913.4360458200254</x:v>
      </x:c>
      <x:c r="N4542" s="54">
        <x:f t="shared" si="847"/>
        <x:v>0.8287750318194621</x:v>
      </x:c>
      <x:c r="O4542" s="55">
        <x:f t="shared" si="848"/>
        <x:v>95286</x:v>
      </x:c>
      <x:c r="P4542" s="55">
        <x:f t="shared" si="849"/>
        <x:v>14520</x:v>
      </x:c>
      <x:c r="Q4542" s="55">
        <x:f t="shared" si="850"/>
        <x:v>45719.37579548655</x:v>
      </x:c>
      <x:c r="R4542" s="55">
        <x:f t="shared" si="851"/>
        <x:v>15046.62420451345</x:v>
      </x:c>
      <x:c r="S4542" s="1" t="str">
        <x:f t="shared" si="852"/>
        <x:v>YES</x:v>
      </x:c>
      <x:c r="T4542" s="1">
        <x:f t="shared" si="853"/>
        <x:v>15046.62420451345</x:v>
      </x:c>
    </x:row>
    <x:row r="4543">
      <x:c r="A4543" s="1"/>
      <x:c r="B4543" s="1"/>
      <x:c r="C4543" s="1"/>
      <x:c r="D4543" s="1"/>
      <x:c r="E4543" s="1"/>
      <x:c r="F4543" s="1"/>
      <x:c r="G4543" s="1"/>
      <x:c r="H4543" s="1"/>
      <x:c r="I4543" s="53">
        <x:f t="shared" si="842"/>
        <x:v>6</x:v>
      </x:c>
      <x:c r="J4543" s="53">
        <x:f t="shared" si="843"/>
        <x:v>19</x:v>
      </x:c>
      <x:c r="K4543" s="53">
        <x:f t="shared" si="844"/>
        <x:v>2</x:v>
      </x:c>
      <x:c r="L4543" s="53">
        <x:f t="shared" si="845"/>
        <x:v>27</x:v>
      </x:c>
      <x:c r="M4543" s="54">
        <x:f t="shared" si="846"/>
        <x:v>1960.1376083200253</x:v>
      </x:c>
      <x:c r="N4543" s="54">
        <x:f t="shared" si="847"/>
        <x:v>0.86120667244446203</x:v>
      </x:c>
      <x:c r="O4543" s="55">
        <x:f t="shared" si="848"/>
        <x:v>97986</x:v>
      </x:c>
      <x:c r="P4543" s="55">
        <x:f t="shared" si="849"/>
        <x:v>15400</x:v>
      </x:c>
      <x:c r="Q4543" s="55">
        <x:f t="shared" si="850"/>
        <x:v>46530.16681111155</x:v>
      </x:c>
      <x:c r="R4543" s="55">
        <x:f t="shared" si="851"/>
        <x:v>16055.83318888845</x:v>
      </x:c>
      <x:c r="S4543" s="1" t="str">
        <x:f t="shared" si="852"/>
        <x:v>YES</x:v>
      </x:c>
      <x:c r="T4543" s="1">
        <x:f t="shared" si="853"/>
        <x:v>16055.83318888845</x:v>
      </x:c>
    </x:row>
    <x:row r="4544">
      <x:c r="A4544" s="1"/>
      <x:c r="B4544" s="1"/>
      <x:c r="C4544" s="1"/>
      <x:c r="D4544" s="1"/>
      <x:c r="E4544" s="1"/>
      <x:c r="F4544" s="1"/>
      <x:c r="G4544" s="1"/>
      <x:c r="H4544" s="1"/>
      <x:c r="I4544" s="53">
        <x:f t="shared" si="842"/>
        <x:v>6</x:v>
      </x:c>
      <x:c r="J4544" s="53">
        <x:f t="shared" si="843"/>
        <x:v>19</x:v>
      </x:c>
      <x:c r="K4544" s="53">
        <x:f t="shared" si="844"/>
        <x:v>3</x:v>
      </x:c>
      <x:c r="L4544" s="53">
        <x:f t="shared" si="845"/>
        <x:v>28</x:v>
      </x:c>
      <x:c r="M4544" s="54">
        <x:f t="shared" si="846"/>
        <x:v>2007.9995907419004</x:v>
      </x:c>
      <x:c r="N4544" s="54">
        <x:f t="shared" si="847"/>
        <x:v>0.8944441602374309</x:v>
      </x:c>
      <x:c r="O4544" s="55">
        <x:f t="shared" si="848"/>
        <x:v>100686</x:v>
      </x:c>
      <x:c r="P4544" s="55">
        <x:f t="shared" si="849"/>
        <x:v>16280</x:v>
      </x:c>
      <x:c r="Q4544" s="55">
        <x:f t="shared" si="850"/>
        <x:v>47361.104005935769</x:v>
      </x:c>
      <x:c r="R4544" s="55">
        <x:f t="shared" si="851"/>
        <x:v>17044.895994064231</x:v>
      </x:c>
      <x:c r="S4544" s="1" t="str">
        <x:f t="shared" si="852"/>
        <x:v>YES</x:v>
      </x:c>
      <x:c r="T4544" s="1">
        <x:f t="shared" si="853"/>
        <x:v>17044.895994064231</x:v>
      </x:c>
    </x:row>
    <x:row r="4545">
      <x:c r="A4545" s="1"/>
      <x:c r="B4545" s="1"/>
      <x:c r="C4545" s="1"/>
      <x:c r="D4545" s="1"/>
      <x:c r="E4545" s="1"/>
      <x:c r="F4545" s="1"/>
      <x:c r="G4545" s="1"/>
      <x:c r="H4545" s="1"/>
      <x:c r="I4545" s="53">
        <x:f t="shared" si="842"/>
        <x:v>6</x:v>
      </x:c>
      <x:c r="J4545" s="53">
        <x:f t="shared" si="843"/>
        <x:v>19</x:v>
      </x:c>
      <x:c r="K4545" s="53">
        <x:f t="shared" si="844"/>
        <x:v>4</x:v>
      </x:c>
      <x:c r="L4545" s="53">
        <x:f t="shared" si="845"/>
        <x:v>29</x:v>
      </x:c>
      <x:c r="M4545" s="54">
        <x:f t="shared" si="846"/>
        <x:v>2057.0437064645566</x:v>
      </x:c>
      <x:c r="N4545" s="54">
        <x:f t="shared" si="847"/>
        <x:v>0.92850257393371993</x:v>
      </x:c>
      <x:c r="O4545" s="55">
        <x:f t="shared" si="848"/>
        <x:v>103386</x:v>
      </x:c>
      <x:c r="P4545" s="55">
        <x:f t="shared" si="849"/>
        <x:v>17160</x:v>
      </x:c>
      <x:c r="Q4545" s="55">
        <x:f t="shared" si="850"/>
        <x:v>48212.564348342996</x:v>
      </x:c>
      <x:c r="R4545" s="55">
        <x:f t="shared" si="851"/>
        <x:v>18013.435651657004</x:v>
      </x:c>
      <x:c r="S4545" s="1" t="str">
        <x:f t="shared" si="852"/>
        <x:v>YES</x:v>
      </x:c>
      <x:c r="T4545" s="1">
        <x:f t="shared" si="853"/>
        <x:v>18013.435651657004</x:v>
      </x:c>
    </x:row>
    <x:row r="4546">
      <x:c r="A4546" s="1"/>
      <x:c r="B4546" s="1"/>
      <x:c r="C4546" s="1"/>
      <x:c r="D4546" s="1"/>
      <x:c r="E4546" s="1"/>
      <x:c r="F4546" s="1"/>
      <x:c r="G4546" s="1"/>
      <x:c r="H4546" s="1"/>
      <x:c r="I4546" s="53">
        <x:f t="shared" si="842"/>
        <x:v>6</x:v>
      </x:c>
      <x:c r="J4546" s="53">
        <x:f t="shared" si="843"/>
        <x:v>19</x:v>
      </x:c>
      <x:c r="K4546" s="53">
        <x:f t="shared" si="844"/>
        <x:v>5</x:v>
      </x:c>
      <x:c r="L4546" s="53">
        <x:f t="shared" si="845"/>
        <x:v>30</x:v>
      </x:c>
      <x:c r="M4546" s="54">
        <x:f t="shared" si="846"/>
        <x:v>2107.29203038576</x:v>
      </x:c>
      <x:c r="N4546" s="54">
        <x:f t="shared" si="847"/>
        <x:v>0.96339724332344445</x:v>
      </x:c>
      <x:c r="O4546" s="55">
        <x:f t="shared" si="848"/>
        <x:v>106086</x:v>
      </x:c>
      <x:c r="P4546" s="55">
        <x:f t="shared" si="849"/>
        <x:v>18040</x:v>
      </x:c>
      <x:c r="Q4546" s="55">
        <x:f t="shared" si="850"/>
        <x:v>49084.931083086107</x:v>
      </x:c>
      <x:c r="R4546" s="55">
        <x:f t="shared" si="851"/>
        <x:v>18961.068916913893</x:v>
      </x:c>
      <x:c r="S4546" s="1" t="str">
        <x:f t="shared" si="852"/>
        <x:v>YES</x:v>
      </x:c>
      <x:c r="T4546" s="1">
        <x:f t="shared" si="853"/>
        <x:v>18961.068916913893</x:v>
      </x:c>
    </x:row>
    <x:row r="4547">
      <x:c r="A4547" s="1"/>
      <x:c r="B4547" s="1"/>
      <x:c r="C4547" s="1"/>
      <x:c r="D4547" s="1"/>
      <x:c r="E4547" s="1"/>
      <x:c r="F4547" s="1"/>
      <x:c r="G4547" s="1"/>
      <x:c r="H4547" s="1"/>
      <x:c r="I4547" s="53">
        <x:f t="shared" si="842"/>
        <x:v>6</x:v>
      </x:c>
      <x:c r="J4547" s="53">
        <x:f t="shared" si="843"/>
        <x:v>19</x:v>
      </x:c>
      <x:c r="K4547" s="53">
        <x:f t="shared" si="844"/>
        <x:v>6</x:v>
      </x:c>
      <x:c r="L4547" s="53">
        <x:f t="shared" si="845"/>
        <x:v>31</x:v>
      </x:c>
      <x:c r="M4547" s="54">
        <x:f t="shared" si="846"/>
        <x:v>2158.7670045673931</x:v>
      </x:c>
      <x:c r="N4547" s="54">
        <x:f t="shared" si="847"/>
        <x:v>0.99914375317180071</x:v>
      </x:c>
      <x:c r="O4547" s="55">
        <x:f t="shared" si="848"/>
        <x:v>108786</x:v>
      </x:c>
      <x:c r="P4547" s="55">
        <x:f t="shared" si="849"/>
        <x:v>18920</x:v>
      </x:c>
      <x:c r="Q4547" s="55">
        <x:f t="shared" si="850"/>
        <x:v>49978.593829295016</x:v>
      </x:c>
      <x:c r="R4547" s="55">
        <x:f t="shared" si="851"/>
        <x:v>19887.406170704984</x:v>
      </x:c>
      <x:c r="S4547" s="1" t="str">
        <x:f t="shared" si="852"/>
        <x:v>YES</x:v>
      </x:c>
      <x:c r="T4547" s="1">
        <x:f t="shared" si="853"/>
        <x:v>19887.406170704984</x:v>
      </x:c>
    </x:row>
    <x:row r="4548">
      <x:c r="A4548" s="1"/>
      <x:c r="B4548" s="1"/>
      <x:c r="C4548" s="1"/>
      <x:c r="D4548" s="1"/>
      <x:c r="E4548" s="1"/>
      <x:c r="F4548" s="1"/>
      <x:c r="G4548" s="1"/>
      <x:c r="H4548" s="1"/>
      <x:c r="I4548" s="53">
        <x:f t="shared" si="842"/>
        <x:v>6</x:v>
      </x:c>
      <x:c r="J4548" s="53">
        <x:f t="shared" si="843"/>
        <x:v>19</x:v>
      </x:c>
      <x:c r="K4548" s="53">
        <x:f t="shared" si="844"/>
        <x:v>7</x:v>
      </x:c>
      <x:c r="L4548" s="53">
        <x:f t="shared" si="845"/>
        <x:v>32</x:v>
      </x:c>
      <x:c r="M4548" s="54">
        <x:f t="shared" si="846"/>
        <x:v>2211.4914439653535</x:v>
      </x:c>
      <x:c r="N4548" s="54">
        <x:f t="shared" si="847"/>
        <x:v>1.0357579471981622</x:v>
      </x:c>
      <x:c r="O4548" s="55">
        <x:f t="shared" si="848"/>
        <x:v>111486</x:v>
      </x:c>
      <x:c r="P4548" s="55">
        <x:f t="shared" si="849"/>
        <x:v>19800</x:v>
      </x:c>
      <x:c r="Q4548" s="55">
        <x:f t="shared" si="850"/>
        <x:v>50893.948679954054</x:v>
      </x:c>
      <x:c r="R4548" s="55">
        <x:f t="shared" si="851"/>
        <x:v>20792.051320045946</x:v>
      </x:c>
      <x:c r="S4548" s="1" t="str">
        <x:f t="shared" si="852"/>
        <x:v>YES</x:v>
      </x:c>
      <x:c r="T4548" s="1">
        <x:f t="shared" si="853"/>
        <x:v>20792.051320045946</x:v>
      </x:c>
    </x:row>
    <x:row r="4549">
      <x:c r="A4549" s="1"/>
      <x:c r="B4549" s="1"/>
      <x:c r="C4549" s="1"/>
      <x:c r="D4549" s="1"/>
      <x:c r="E4549" s="1"/>
      <x:c r="F4549" s="1"/>
      <x:c r="G4549" s="1"/>
      <x:c r="H4549" s="1"/>
      <x:c r="I4549" s="53">
        <x:f t="shared" si="842"/>
        <x:v>6</x:v>
      </x:c>
      <x:c r="J4549" s="53">
        <x:f t="shared" si="843"/>
        <x:v>19</x:v>
      </x:c>
      <x:c r="K4549" s="53">
        <x:f t="shared" si="844"/>
        <x:v>8</x:v>
      </x:c>
      <x:c r="L4549" s="53">
        <x:f t="shared" si="845"/>
        <x:v>33</x:v>
      </x:c>
      <x:c r="M4549" s="54">
        <x:f t="shared" si="846"/>
        <x:v>2265.4885422453335</x:v>
      </x:c>
      <x:c r="N4549" s="54">
        <x:f t="shared" si="847"/>
        <x:v>1.073255932114815</x:v>
      </x:c>
      <x:c r="O4549" s="55">
        <x:f t="shared" si="848"/>
        <x:v>114186</x:v>
      </x:c>
      <x:c r="P4549" s="55">
        <x:f t="shared" si="849"/>
        <x:v>20680</x:v>
      </x:c>
      <x:c r="Q4549" s="55">
        <x:f t="shared" si="850"/>
        <x:v>51831.398302870373</x:v>
      </x:c>
      <x:c r="R4549" s="55">
        <x:f t="shared" si="851"/>
        <x:v>21674.601697129627</x:v>
      </x:c>
      <x:c r="S4549" s="1" t="str">
        <x:f t="shared" si="852"/>
        <x:v>YES</x:v>
      </x:c>
      <x:c r="T4549" s="1">
        <x:f t="shared" si="853"/>
        <x:v>21674.601697129627</x:v>
      </x:c>
    </x:row>
    <x:row r="4550">
      <x:c r="A4550" s="1"/>
      <x:c r="B4550" s="1"/>
      <x:c r="C4550" s="1"/>
      <x:c r="D4550" s="1"/>
      <x:c r="E4550" s="1"/>
      <x:c r="F4550" s="1"/>
      <x:c r="G4550" s="1"/>
      <x:c r="H4550" s="1"/>
      <x:c r="I4550" s="53">
        <x:f t="shared" si="842"/>
        <x:v>6</x:v>
      </x:c>
      <x:c r="J4550" s="53">
        <x:f t="shared" si="843"/>
        <x:v>19</x:v>
      </x:c>
      <x:c r="K4550" s="53">
        <x:f t="shared" si="844"/>
        <x:v>9</x:v>
      </x:c>
      <x:c r="L4550" s="53">
        <x:f t="shared" si="845"/>
        <x:v>34</x:v>
      </x:c>
      <x:c r="M4550" s="54">
        <x:f t="shared" si="846"/>
        <x:v>2320.7818776857284</x:v>
      </x:c>
      <x:c r="N4550" s="54">
        <x:f t="shared" si="847"/>
        <x:v>1.1116540817262004</x:v>
      </x:c>
      <x:c r="O4550" s="55">
        <x:f t="shared" si="848"/>
        <x:v>116886</x:v>
      </x:c>
      <x:c r="P4550" s="55">
        <x:f t="shared" si="849"/>
        <x:v>21560</x:v>
      </x:c>
      <x:c r="Q4550" s="55">
        <x:f t="shared" si="850"/>
        <x:v>52791.352043155006</x:v>
      </x:c>
      <x:c r="R4550" s="55">
        <x:f t="shared" si="851"/>
        <x:v>22534.647956844994</x:v>
      </x:c>
      <x:c r="S4550" s="1" t="str">
        <x:f t="shared" si="852"/>
        <x:v>YES</x:v>
      </x:c>
      <x:c r="T4550" s="1">
        <x:f t="shared" si="853"/>
        <x:v>22534.647956844994</x:v>
      </x:c>
    </x:row>
    <x:row r="4551">
      <x:c r="A4551" s="1"/>
      <x:c r="B4551" s="1"/>
      <x:c r="C4551" s="1"/>
      <x:c r="D4551" s="1"/>
      <x:c r="E4551" s="1"/>
      <x:c r="F4551" s="1"/>
      <x:c r="G4551" s="1"/>
      <x:c r="H4551" s="1"/>
      <x:c r="I4551" s="53">
        <x:f t="shared" si="842"/>
        <x:v>6</x:v>
      </x:c>
      <x:c r="J4551" s="53">
        <x:f t="shared" si="843"/>
        <x:v>19</x:v>
      </x:c>
      <x:c r="K4551" s="53">
        <x:f t="shared" si="844"/>
        <x:v>10</x:v>
      </x:c>
      <x:c r="L4551" s="53">
        <x:f t="shared" si="845"/>
        <x:v>35</x:v>
      </x:c>
      <x:c r="M4551" s="54">
        <x:f t="shared" si="846"/>
        <x:v>2377.3954191689409</x:v>
      </x:c>
      <x:c r="N4551" s="54">
        <x:f t="shared" si="847"/>
        <x:v>1.1509690410895423</x:v>
      </x:c>
      <x:c r="O4551" s="55">
        <x:f t="shared" si="848"/>
        <x:v>119586</x:v>
      </x:c>
      <x:c r="P4551" s="55">
        <x:f t="shared" si="849"/>
        <x:v>22440</x:v>
      </x:c>
      <x:c r="Q4551" s="55">
        <x:f t="shared" si="850"/>
        <x:v>53774.226027238561</x:v>
      </x:c>
      <x:c r="R4551" s="55">
        <x:f t="shared" si="851"/>
        <x:v>23371.773972761439</x:v>
      </x:c>
      <x:c r="S4551" s="1" t="str">
        <x:f t="shared" si="852"/>
        <x:v>YES</x:v>
      </x:c>
      <x:c r="T4551" s="1">
        <x:f t="shared" si="853"/>
        <x:v>23371.773972761439</x:v>
      </x:c>
    </x:row>
    <x:row r="4552">
      <x:c r="A4552" s="1"/>
      <x:c r="B4552" s="1"/>
      <x:c r="C4552" s="1"/>
      <x:c r="D4552" s="1"/>
      <x:c r="E4552" s="1"/>
      <x:c r="F4552" s="1"/>
      <x:c r="G4552" s="1"/>
      <x:c r="H4552" s="1"/>
      <x:c r="I4552" s="53">
        <x:f t="shared" si="842"/>
        <x:v>6</x:v>
      </x:c>
      <x:c r="J4552" s="53">
        <x:f t="shared" si="843"/>
        <x:v>19</x:v>
      </x:c>
      <x:c r="K4552" s="53">
        <x:f t="shared" si="844"/>
        <x:v>11</x:v>
      </x:c>
      <x:c r="L4552" s="53">
        <x:f t="shared" si="845"/>
        <x:v>36</x:v>
      </x:c>
      <x:c r="M4552" s="54">
        <x:f t="shared" si="846"/>
        <x:v>2435.3535322623802</x:v>
      </x:c>
      <x:c r="N4552" s="54">
        <x:f t="shared" si="847"/>
        <x:v>1.191217730737764</x:v>
      </x:c>
      <x:c r="O4552" s="55">
        <x:f t="shared" si="848"/>
        <x:v>122286</x:v>
      </x:c>
      <x:c r="P4552" s="55">
        <x:f t="shared" si="849"/>
        <x:v>23320</x:v>
      </x:c>
      <x:c r="Q4552" s="55">
        <x:f t="shared" si="850"/>
        <x:v>54780.443268444098</x:v>
      </x:c>
      <x:c r="R4552" s="55">
        <x:f t="shared" si="851"/>
        <x:v>24185.556731555902</x:v>
      </x:c>
      <x:c r="S4552" s="1" t="str">
        <x:f t="shared" si="852"/>
        <x:v>YES</x:v>
      </x:c>
      <x:c r="T4552" s="1">
        <x:f t="shared" si="853"/>
        <x:v>24185.556731555902</x:v>
      </x:c>
    </x:row>
    <x:row r="4553">
      <x:c r="A4553" s="1"/>
      <x:c r="B4553" s="1"/>
      <x:c r="C4553" s="1"/>
      <x:c r="D4553" s="1"/>
      <x:c r="E4553" s="1"/>
      <x:c r="F4553" s="1"/>
      <x:c r="G4553" s="1"/>
      <x:c r="H4553" s="1"/>
      <x:c r="I4553" s="53">
        <x:f t="shared" si="842"/>
        <x:v>6</x:v>
      </x:c>
      <x:c r="J4553" s="53">
        <x:f t="shared" si="843"/>
        <x:v>19</x:v>
      </x:c>
      <x:c r="K4553" s="53">
        <x:f t="shared" si="844"/>
        <x:v>12</x:v>
      </x:c>
      <x:c r="L4553" s="53">
        <x:f t="shared" si="845"/>
        <x:v>37</x:v>
      </x:c>
      <x:c r="M4553" s="54">
        <x:f t="shared" si="846"/>
        <x:v>2494.6809853904447</x:v>
      </x:c>
      <x:c r="N4553" s="54">
        <x:f t="shared" si="847"/>
        <x:v>1.2324173509655867</x:v>
      </x:c>
      <x:c r="O4553" s="55">
        <x:f t="shared" si="848"/>
        <x:v>124986</x:v>
      </x:c>
      <x:c r="P4553" s="55">
        <x:f t="shared" si="849"/>
        <x:v>24200</x:v>
      </x:c>
      <x:c r="Q4553" s="55">
        <x:f t="shared" si="850"/>
        <x:v>55810.433774139659</x:v>
      </x:c>
      <x:c r="R4553" s="55">
        <x:f t="shared" si="851"/>
        <x:v>24975.566225860341</x:v>
      </x:c>
      <x:c r="S4553" s="1" t="str">
        <x:f t="shared" si="852"/>
        <x:v>YES</x:v>
      </x:c>
      <x:c r="T4553" s="1">
        <x:f t="shared" si="853"/>
        <x:v>24975.566225860341</x:v>
      </x:c>
    </x:row>
    <x:row r="4554">
      <x:c r="A4554" s="1"/>
      <x:c r="B4554" s="1"/>
      <x:c r="C4554" s="1"/>
      <x:c r="D4554" s="1"/>
      <x:c r="E4554" s="1"/>
      <x:c r="F4554" s="1"/>
      <x:c r="G4554" s="1"/>
      <x:c r="H4554" s="1"/>
      <x:c r="I4554" s="53">
        <x:f t="shared" si="842"/>
        <x:v>6</x:v>
      </x:c>
      <x:c r="J4554" s="53">
        <x:f t="shared" si="843"/>
        <x:v>19</x:v>
      </x:c>
      <x:c r="K4554" s="53">
        <x:f t="shared" si="844"/>
        <x:v>13</x:v>
      </x:c>
      <x:c r="L4554" s="53">
        <x:f t="shared" si="845"/>
        <x:v>38</x:v>
      </x:c>
      <x:c r="M4554" s="54">
        <x:f t="shared" si="846"/>
        <x:v>2555.4029560988288</x:v>
      </x:c>
      <x:c r="N4554" s="54">
        <x:f t="shared" si="847"/>
        <x:v>1.2745853861797423</x:v>
      </x:c>
      <x:c r="O4554" s="55">
        <x:f t="shared" si="848"/>
        <x:v>127686</x:v>
      </x:c>
      <x:c r="P4554" s="55">
        <x:f t="shared" si="849"/>
        <x:v>25080</x:v>
      </x:c>
      <x:c r="Q4554" s="55">
        <x:f t="shared" si="850"/>
        <x:v>56864.634654493551</x:v>
      </x:c>
      <x:c r="R4554" s="55">
        <x:f t="shared" si="851"/>
        <x:v>25741.365345506449</x:v>
      </x:c>
      <x:c r="S4554" s="1" t="str">
        <x:f t="shared" si="852"/>
        <x:v>YES</x:v>
      </x:c>
      <x:c r="T4554" s="1">
        <x:f t="shared" si="853"/>
        <x:v>25741.365345506449</x:v>
      </x:c>
    </x:row>
    <x:row r="4555">
      <x:c r="A4555" s="1"/>
      <x:c r="B4555" s="1"/>
      <x:c r="C4555" s="1"/>
      <x:c r="D4555" s="1"/>
      <x:c r="E4555" s="1"/>
      <x:c r="F4555" s="1"/>
      <x:c r="G4555" s="1"/>
      <x:c r="H4555" s="1"/>
      <x:c r="I4555" s="53">
        <x:f t="shared" si="842"/>
        <x:v>6</x:v>
      </x:c>
      <x:c r="J4555" s="53">
        <x:f t="shared" si="843"/>
        <x:v>19</x:v>
      </x:c>
      <x:c r="K4555" s="53">
        <x:f t="shared" si="844"/>
        <x:v>14</x:v>
      </x:c>
      <x:c r="L4555" s="53">
        <x:f t="shared" si="845"/>
        <x:v>39</x:v>
      </x:c>
      <x:c r="M4555" s="54">
        <x:f t="shared" si="846"/>
        <x:v>2617.5450374124903</x:v>
      </x:c>
      <x:c r="N4555" s="54">
        <x:f t="shared" si="847"/>
        <x:v>1.3177396093142293</x:v>
      </x:c>
      <x:c r="O4555" s="55">
        <x:f t="shared" si="848"/>
        <x:v>130386</x:v>
      </x:c>
      <x:c r="P4555" s="55">
        <x:f t="shared" si="849"/>
        <x:v>25960</x:v>
      </x:c>
      <x:c r="Q4555" s="55">
        <x:f t="shared" si="850"/>
        <x:v>57943.490232855736</x:v>
      </x:c>
      <x:c r="R4555" s="55">
        <x:f t="shared" si="851"/>
        <x:v>26482.509767144264</x:v>
      </x:c>
      <x:c r="S4555" s="1" t="str">
        <x:f t="shared" si="852"/>
        <x:v>YES</x:v>
      </x:c>
      <x:c r="T4555" s="1">
        <x:f t="shared" si="853"/>
        <x:v>26482.509767144264</x:v>
      </x:c>
    </x:row>
    <x:row r="4556">
      <x:c r="A4556" s="1"/>
      <x:c r="B4556" s="1"/>
      <x:c r="C4556" s="1"/>
      <x:c r="D4556" s="1"/>
      <x:c r="E4556" s="1"/>
      <x:c r="F4556" s="1"/>
      <x:c r="G4556" s="1"/>
      <x:c r="H4556" s="1"/>
      <x:c r="I4556" s="53">
        <x:f t="shared" si="842"/>
        <x:v>6</x:v>
      </x:c>
      <x:c r="J4556" s="53">
        <x:f t="shared" si="843"/>
        <x:v>19</x:v>
      </x:c>
      <x:c r="K4556" s="53">
        <x:f t="shared" si="844"/>
        <x:v>15</x:v>
      </x:c>
      <x:c r="L4556" s="53">
        <x:f t="shared" si="845"/>
        <x:v>40</x:v>
      </x:c>
      <x:c r="M4556" s="54">
        <x:f t="shared" si="846"/>
        <x:v>2681.1332442886364</x:v>
      </x:c>
      <x:c r="N4556" s="54">
        <x:f t="shared" si="847"/>
        <x:v>1.3618980863115531</x:v>
      </x:c>
      <x:c r="O4556" s="55">
        <x:f t="shared" si="848"/>
        <x:v>133086</x:v>
      </x:c>
      <x:c r="P4556" s="55">
        <x:f t="shared" si="849"/>
        <x:v>26840</x:v>
      </x:c>
      <x:c r="Q4556" s="55">
        <x:f t="shared" si="850"/>
        <x:v>59047.452157788823</x:v>
      </x:c>
      <x:c r="R4556" s="55">
        <x:f t="shared" si="851"/>
        <x:v>27198.547842211177</x:v>
      </x:c>
      <x:c r="S4556" s="1" t="str">
        <x:f t="shared" si="852"/>
        <x:v>YES</x:v>
      </x:c>
      <x:c r="T4556" s="1">
        <x:f t="shared" si="853"/>
        <x:v>27198.547842211177</x:v>
      </x:c>
    </x:row>
    <x:row r="4557">
      <x:c r="A4557" s="1"/>
      <x:c r="B4557" s="1"/>
      <x:c r="C4557" s="1"/>
      <x:c r="D4557" s="1"/>
      <x:c r="E4557" s="1"/>
      <x:c r="F4557" s="1"/>
      <x:c r="G4557" s="1"/>
      <x:c r="H4557" s="1"/>
      <x:c r="I4557" s="53">
        <x:f t="shared" si="842"/>
        <x:v>6</x:v>
      </x:c>
      <x:c r="J4557" s="53">
        <x:f t="shared" si="843"/>
        <x:v>19</x:v>
      </x:c>
      <x:c r="K4557" s="53">
        <x:f t="shared" si="844"/>
        <x:v>16</x:v>
      </x:c>
      <x:c r="L4557" s="53">
        <x:f t="shared" si="845"/>
        <x:v>41</x:v>
      </x:c>
      <x:c r="M4557" s="54">
        <x:f t="shared" si="846"/>
        <x:v>2746.1940201661255</x:v>
      </x:c>
      <x:c r="N4557" s="54">
        <x:f t="shared" si="847"/>
        <x:v>1.4070791806709204</x:v>
      </x:c>
      <x:c r="O4557" s="55">
        <x:f t="shared" si="848"/>
        <x:v>135786</x:v>
      </x:c>
      <x:c r="P4557" s="55">
        <x:f t="shared" si="849"/>
        <x:v>27720</x:v>
      </x:c>
      <x:c r="Q4557" s="55">
        <x:f t="shared" si="850"/>
        <x:v>60176.979516773012</x:v>
      </x:c>
      <x:c r="R4557" s="55">
        <x:f t="shared" si="851"/>
        <x:v>27889.020483226988</x:v>
      </x:c>
      <x:c r="S4557" s="1" t="str">
        <x:f t="shared" si="852"/>
        <x:v>YES</x:v>
      </x:c>
      <x:c r="T4557" s="1">
        <x:f t="shared" si="853"/>
        <x:v>27889.020483226988</x:v>
      </x:c>
    </x:row>
    <x:row r="4558">
      <x:c r="A4558" s="1"/>
      <x:c r="B4558" s="1"/>
      <x:c r="C4558" s="1"/>
      <x:c r="D4558" s="1"/>
      <x:c r="E4558" s="1"/>
      <x:c r="F4558" s="1"/>
      <x:c r="G4558" s="1"/>
      <x:c r="H4558" s="1"/>
      <x:c r="I4558" s="53">
        <x:f t="shared" si="842"/>
        <x:v>6</x:v>
      </x:c>
      <x:c r="J4558" s="53">
        <x:f t="shared" si="843"/>
        <x:v>19</x:v>
      </x:c>
      <x:c r="K4558" s="53">
        <x:f t="shared" si="844"/>
        <x:v>17</x:v>
      </x:c>
      <x:c r="L4558" s="53">
        <x:f t="shared" si="845"/>
        <x:v>42</x:v>
      </x:c>
      <x:c r="M4558" s="54">
        <x:f t="shared" si="846"/>
        <x:v>2812.754243612666</x:v>
      </x:c>
      <x:c r="N4558" s="54">
        <x:f t="shared" si="847"/>
        <x:v>1.4533015580643514</x:v>
      </x:c>
      <x:c r="O4558" s="55">
        <x:f t="shared" si="848"/>
        <x:v>138486</x:v>
      </x:c>
      <x:c r="P4558" s="55">
        <x:f t="shared" si="849"/>
        <x:v>28600</x:v>
      </x:c>
      <x:c r="Q4558" s="55">
        <x:f t="shared" si="850"/>
        <x:v>61332.538951608782</x:v>
      </x:c>
      <x:c r="R4558" s="55">
        <x:f t="shared" si="851"/>
        <x:v>28553.461048391218</x:v>
      </x:c>
      <x:c r="S4558" s="1" t="str">
        <x:f t="shared" si="852"/>
        <x:v>YES</x:v>
      </x:c>
      <x:c r="T4558" s="1">
        <x:f t="shared" si="853"/>
        <x:v>28553.461048391218</x:v>
      </x:c>
    </x:row>
    <x:row r="4559">
      <x:c r="A4559" s="1"/>
      <x:c r="B4559" s="1"/>
      <x:c r="C4559" s="1"/>
      <x:c r="D4559" s="1"/>
      <x:c r="E4559" s="1"/>
      <x:c r="F4559" s="1"/>
      <x:c r="G4559" s="1"/>
      <x:c r="H4559" s="1"/>
      <x:c r="I4559" s="53">
        <x:f t="shared" si="842"/>
        <x:v>6</x:v>
      </x:c>
      <x:c r="J4559" s="53">
        <x:f t="shared" si="843"/>
        <x:v>19</x:v>
      </x:c>
      <x:c r="K4559" s="53">
        <x:f t="shared" si="844"/>
        <x:v>18</x:v>
      </x:c>
      <x:c r="L4559" s="53">
        <x:f t="shared" si="845"/>
        <x:v>43</x:v>
      </x:c>
      <x:c r="M4559" s="54">
        <x:f t="shared" si="846"/>
        <x:v>2880.8412350712533</x:v>
      </x:c>
      <x:c r="N4559" s="54">
        <x:f t="shared" si="847"/>
        <x:v>1.5005841910217037</x:v>
      </x:c>
      <x:c r="O4559" s="55">
        <x:f t="shared" si="848"/>
        <x:v>141186</x:v>
      </x:c>
      <x:c r="P4559" s="55">
        <x:f t="shared" si="849"/>
        <x:v>29480</x:v>
      </x:c>
      <x:c r="Q4559" s="55">
        <x:f t="shared" si="850"/>
        <x:v>62514.60477554259</x:v>
      </x:c>
      <x:c r="R4559" s="55">
        <x:f t="shared" si="851"/>
        <x:v>29191.39522445741</x:v>
      </x:c>
      <x:c r="S4559" s="1" t="str">
        <x:f t="shared" si="852"/>
        <x:v>YES</x:v>
      </x:c>
      <x:c r="T4559" s="1">
        <x:f t="shared" si="853"/>
        <x:v>29191.39522445741</x:v>
      </x:c>
    </x:row>
    <x:row r="4560">
      <x:c r="A4560" s="1"/>
      <x:c r="B4560" s="1"/>
      <x:c r="C4560" s="1"/>
      <x:c r="D4560" s="1"/>
      <x:c r="E4560" s="1"/>
      <x:c r="F4560" s="1"/>
      <x:c r="G4560" s="1"/>
      <x:c r="H4560" s="1"/>
      <x:c r="I4560" s="53">
        <x:f t="shared" si="842"/>
        <x:v>6</x:v>
      </x:c>
      <x:c r="J4560" s="53">
        <x:f t="shared" si="843"/>
        <x:v>19</x:v>
      </x:c>
      <x:c r="K4560" s="53">
        <x:f t="shared" si="844"/>
        <x:v>19</x:v>
      </x:c>
      <x:c r="L4560" s="53">
        <x:f t="shared" si="845"/>
        <x:v>44</x:v>
      </x:c>
      <x:c r="M4560" s="54">
        <x:f t="shared" si="846"/>
        <x:v>2950.4827637072749</x:v>
      </x:c>
      <x:c r="N4560" s="54">
        <x:f t="shared" si="847"/>
        <x:v>1.5489463636856076</x:v>
      </x:c>
      <x:c r="O4560" s="55">
        <x:f t="shared" si="848"/>
        <x:v>143886</x:v>
      </x:c>
      <x:c r="P4560" s="55">
        <x:f t="shared" si="849"/>
        <x:v>30360</x:v>
      </x:c>
      <x:c r="Q4560" s="55">
        <x:f t="shared" si="850"/>
        <x:v>63723.659092140188</x:v>
      </x:c>
      <x:c r="R4560" s="55">
        <x:f t="shared" si="851"/>
        <x:v>29802.340907859812</x:v>
      </x:c>
      <x:c r="S4560" s="1" t="str">
        <x:f t="shared" si="852"/>
        <x:v>YES</x:v>
      </x:c>
      <x:c r="T4560" s="1">
        <x:f t="shared" si="853"/>
        <x:v>29802.340907859812</x:v>
      </x:c>
    </x:row>
    <x:row r="4561">
      <x:c r="A4561" s="1"/>
      <x:c r="B4561" s="1"/>
      <x:c r="C4561" s="1"/>
      <x:c r="D4561" s="1"/>
      <x:c r="E4561" s="1"/>
      <x:c r="F4561" s="1"/>
      <x:c r="G4561" s="1"/>
      <x:c r="H4561" s="1"/>
      <x:c r="I4561" s="53">
        <x:f t="shared" si="842"/>
        <x:v>6</x:v>
      </x:c>
      <x:c r="J4561" s="53">
        <x:f t="shared" si="843"/>
        <x:v>19</x:v>
      </x:c>
      <x:c r="K4561" s="53">
        <x:f t="shared" si="844"/>
        <x:v>20</x:v>
      </x:c>
      <x:c r="L4561" s="53">
        <x:f t="shared" si="845"/>
        <x:v>45</x:v>
      </x:c>
      <x:c r="M4561" s="54">
        <x:f t="shared" si="846"/>
        <x:v>3021.707054357752</x:v>
      </x:c>
      <x:c r="N4561" s="54">
        <x:f t="shared" si="847"/>
        <x:v>1.5984076766373279</x:v>
      </x:c>
      <x:c r="O4561" s="55">
        <x:f t="shared" si="848"/>
        <x:v>146586</x:v>
      </x:c>
      <x:c r="P4561" s="55">
        <x:f t="shared" si="849"/>
        <x:v>31240</x:v>
      </x:c>
      <x:c r="Q4561" s="55">
        <x:f t="shared" si="850"/>
        <x:v>64960.191915933196</x:v>
      </x:c>
      <x:c r="R4561" s="55">
        <x:f t="shared" si="851"/>
        <x:v>30385.808084066804</x:v>
      </x:c>
      <x:c r="S4561" s="1" t="str">
        <x:f t="shared" si="852"/>
        <x:v>YES</x:v>
      </x:c>
      <x:c r="T4561" s="1">
        <x:f t="shared" si="853"/>
        <x:v>30385.808084066804</x:v>
      </x:c>
    </x:row>
    <x:row r="4562">
      <x:c r="A4562" s="1"/>
      <x:c r="B4562" s="1"/>
      <x:c r="C4562" s="1"/>
      <x:c r="D4562" s="1"/>
      <x:c r="E4562" s="1"/>
      <x:c r="F4562" s="1"/>
      <x:c r="G4562" s="1"/>
      <x:c r="H4562" s="1"/>
      <x:c r="I4562" s="53">
        <x:f t="shared" si="842"/>
        <x:v>6</x:v>
      </x:c>
      <x:c r="J4562" s="53">
        <x:f t="shared" si="843"/>
        <x:v>19</x:v>
      </x:c>
      <x:c r="K4562" s="53">
        <x:f t="shared" si="844"/>
        <x:v>21</x:v>
      </x:c>
      <x:c r="L4562" s="53">
        <x:f t="shared" si="845"/>
        <x:v>46</x:v>
      </x:c>
      <x:c r="M4562" s="54">
        <x:f t="shared" si="846"/>
        <x:v>3094.5427945841957</x:v>
      </x:c>
      <x:c r="N4562" s="54">
        <x:f t="shared" si="847"/>
        <x:v>1.6489880517945803</x:v>
      </x:c>
      <x:c r="O4562" s="55">
        <x:f t="shared" si="848"/>
        <x:v>149286</x:v>
      </x:c>
      <x:c r="P4562" s="55">
        <x:f t="shared" si="849"/>
        <x:v>32120</x:v>
      </x:c>
      <x:c r="Q4562" s="55">
        <x:f t="shared" si="850"/>
        <x:v>66224.701294864499</x:v>
      </x:c>
      <x:c r="R4562" s="55">
        <x:f t="shared" si="851"/>
        <x:v>30941.298705135501</x:v>
      </x:c>
      <x:c r="S4562" s="1" t="str">
        <x:f t="shared" si="852"/>
        <x:v>YES</x:v>
      </x:c>
      <x:c r="T4562" s="1">
        <x:f t="shared" si="853"/>
        <x:v>30941.298705135501</x:v>
      </x:c>
    </x:row>
    <x:row r="4563">
      <x:c r="A4563" s="1"/>
      <x:c r="B4563" s="1"/>
      <x:c r="C4563" s="1"/>
      <x:c r="D4563" s="1"/>
      <x:c r="E4563" s="1"/>
      <x:c r="F4563" s="1"/>
      <x:c r="G4563" s="1"/>
      <x:c r="H4563" s="1"/>
      <x:c r="I4563" s="53">
        <x:f t="shared" si="842"/>
        <x:v>6</x:v>
      </x:c>
      <x:c r="J4563" s="53">
        <x:f t="shared" si="843"/>
        <x:v>19</x:v>
      </x:c>
      <x:c r="K4563" s="53">
        <x:f t="shared" si="844"/>
        <x:v>22</x:v>
      </x:c>
      <x:c r="L4563" s="53">
        <x:f t="shared" si="845"/>
        <x:v>47</x:v>
      </x:c>
      <x:c r="M4563" s="54">
        <x:f t="shared" si="846"/>
        <x:v>3169.0191418305922</x:v>
      </x:c>
      <x:c r="N4563" s="54">
        <x:f t="shared" si="847"/>
        <x:v>1.7007077373823556</x:v>
      </x:c>
      <x:c r="O4563" s="55">
        <x:f t="shared" si="848"/>
        <x:v>151986</x:v>
      </x:c>
      <x:c r="P4563" s="55">
        <x:f t="shared" si="849"/>
        <x:v>33000</x:v>
      </x:c>
      <x:c r="Q4563" s="55">
        <x:f t="shared" si="850"/>
        <x:v>67517.693434558896</x:v>
      </x:c>
      <x:c r="R4563" s="55">
        <x:f t="shared" si="851"/>
        <x:v>31468.306565441104</x:v>
      </x:c>
      <x:c r="S4563" s="1" t="str">
        <x:f t="shared" si="852"/>
        <x:v>YES</x:v>
      </x:c>
      <x:c r="T4563" s="1">
        <x:f t="shared" si="853"/>
        <x:v>31468.306565441104</x:v>
      </x:c>
    </x:row>
    <x:row r="4564">
      <x:c r="A4564" s="1"/>
      <x:c r="B4564" s="1"/>
      <x:c r="C4564" s="1"/>
      <x:c r="D4564" s="1"/>
      <x:c r="E4564" s="1"/>
      <x:c r="F4564" s="1"/>
      <x:c r="G4564" s="1"/>
      <x:c r="H4564" s="1"/>
      <x:c r="I4564" s="53">
        <x:f t="shared" si="842"/>
        <x:v>6</x:v>
      </x:c>
      <x:c r="J4564" s="53">
        <x:f t="shared" si="843"/>
        <x:v>19</x:v>
      </x:c>
      <x:c r="K4564" s="53">
        <x:f t="shared" si="844"/>
        <x:v>23</x:v>
      </x:c>
      <x:c r="L4564" s="53">
        <x:f t="shared" si="845"/>
        <x:v>48</x:v>
      </x:c>
      <x:c r="M4564" s="54">
        <x:f t="shared" si="846"/>
        <x:v>3245.1657306880284</x:v>
      </x:c>
      <x:c r="N4564" s="54">
        <x:f t="shared" si="847"/>
        <x:v>1.7535873129777975</x:v>
      </x:c>
      <x:c r="O4564" s="55">
        <x:f t="shared" si="848"/>
        <x:v>154686</x:v>
      </x:c>
      <x:c r="P4564" s="55">
        <x:f t="shared" si="849"/>
        <x:v>33880</x:v>
      </x:c>
      <x:c r="Q4564" s="55">
        <x:f t="shared" si="850"/>
        <x:v>68839.682824444928</x:v>
      </x:c>
      <x:c r="R4564" s="55">
        <x:f t="shared" si="851"/>
        <x:v>31966.317175555072</x:v>
      </x:c>
      <x:c r="S4564" s="1" t="str">
        <x:f t="shared" si="852"/>
        <x:v>YES</x:v>
      </x:c>
      <x:c r="T4564" s="1">
        <x:f t="shared" si="853"/>
        <x:v>31966.317175555072</x:v>
      </x:c>
    </x:row>
    <x:row r="4565">
      <x:c r="A4565" s="1"/>
      <x:c r="B4565" s="1"/>
      <x:c r="C4565" s="1"/>
      <x:c r="D4565" s="1"/>
      <x:c r="E4565" s="1"/>
      <x:c r="F4565" s="1"/>
      <x:c r="G4565" s="1"/>
      <x:c r="H4565" s="1"/>
      <x:c r="I4565" s="53">
        <x:f t="shared" si="842"/>
        <x:v>6</x:v>
      </x:c>
      <x:c r="J4565" s="53">
        <x:f t="shared" si="843"/>
        <x:v>19</x:v>
      </x:c>
      <x:c r="K4565" s="53">
        <x:f t="shared" si="844"/>
        <x:v>24</x:v>
      </x:c>
      <x:c r="L4565" s="53">
        <x:f t="shared" si="845"/>
        <x:v>49</x:v>
      </x:c>
      <x:c r="M4565" s="54">
        <x:f t="shared" si="846"/>
        <x:v>3323.012680267524</x:v>
      </x:c>
      <x:c r="N4565" s="54">
        <x:f t="shared" si="847"/>
        <x:v>1.8076476946302251</x:v>
      </x:c>
      <x:c r="O4565" s="55">
        <x:f t="shared" si="848"/>
        <x:v>157386</x:v>
      </x:c>
      <x:c r="P4565" s="55">
        <x:f t="shared" si="849"/>
        <x:v>34760</x:v>
      </x:c>
      <x:c r="Q4565" s="55">
        <x:f t="shared" si="850"/>
        <x:v>70191.192365755618</x:v>
      </x:c>
      <x:c r="R4565" s="55">
        <x:f t="shared" si="851"/>
        <x:v>32434.807634244382</x:v>
      </x:c>
      <x:c r="S4565" s="1" t="str">
        <x:f t="shared" si="852"/>
        <x:v>YES</x:v>
      </x:c>
      <x:c r="T4565" s="1">
        <x:f t="shared" si="853"/>
        <x:v>32434.807634244382</x:v>
      </x:c>
    </x:row>
    <x:row r="4566">
      <x:c r="A4566" s="1"/>
      <x:c r="B4566" s="1"/>
      <x:c r="C4566" s="1"/>
      <x:c r="D4566" s="1"/>
      <x:c r="E4566" s="1"/>
      <x:c r="F4566" s="1"/>
      <x:c r="G4566" s="1"/>
      <x:c r="H4566" s="1"/>
      <x:c r="I4566" s="53">
        <x:f t="shared" si="842"/>
        <x:v>6</x:v>
      </x:c>
      <x:c r="J4566" s="53">
        <x:f t="shared" si="843"/>
        <x:v>19</x:v>
      </x:c>
      <x:c r="K4566" s="53">
        <x:f t="shared" si="844"/>
        <x:v>25</x:v>
      </x:c>
      <x:c r="L4566" s="53">
        <x:f t="shared" si="845"/>
        <x:v>50</x:v>
      </x:c>
      <x:c r="M4566" s="54">
        <x:f t="shared" si="846"/>
        <x:v>3402.590601682622</x:v>
      </x:c>
      <x:c r="N4566" s="54">
        <x:f t="shared" si="847"/>
        <x:v>1.8629101400573764</x:v>
      </x:c>
      <x:c r="O4566" s="55">
        <x:f t="shared" si="848"/>
        <x:v>160086</x:v>
      </x:c>
      <x:c r="P4566" s="55">
        <x:f t="shared" si="849"/>
        <x:v>35640</x:v>
      </x:c>
      <x:c r="Q4566" s="55">
        <x:f t="shared" si="850"/>
        <x:v>71572.753501434403</x:v>
      </x:c>
      <x:c r="R4566" s="55">
        <x:f t="shared" si="851"/>
        <x:v>32873.246498565597</x:v>
      </x:c>
      <x:c r="S4566" s="1" t="str">
        <x:f t="shared" si="852"/>
        <x:v>YES</x:v>
      </x:c>
      <x:c r="T4566" s="1">
        <x:f t="shared" si="853"/>
        <x:v>32873.246498565597</x:v>
      </x:c>
    </x:row>
    <x:row r="4567">
      <x:c r="A4567" s="1"/>
      <x:c r="B4567" s="1"/>
      <x:c r="C4567" s="1"/>
      <x:c r="D4567" s="1"/>
      <x:c r="E4567" s="1"/>
      <x:c r="F4567" s="1"/>
      <x:c r="G4567" s="1"/>
      <x:c r="H4567" s="1"/>
      <x:c r="I4567" s="53">
        <x:f t="shared" si="842"/>
        <x:v>6</x:v>
      </x:c>
      <x:c r="J4567" s="53">
        <x:f t="shared" si="843"/>
        <x:v>19</x:v>
      </x:c>
      <x:c r="K4567" s="53">
        <x:f t="shared" si="844"/>
        <x:v>26</x:v>
      </x:c>
      <x:c r="L4567" s="53">
        <x:f t="shared" si="845"/>
        <x:v>51</x:v>
      </x:c>
      <x:c r="M4567" s="54">
        <x:f t="shared" si="846"/>
        <x:v>3483.9306056433397</x:v>
      </x:c>
      <x:c r="N4567" s="54">
        <x:f t="shared" si="847"/>
        <x:v>1.9193962539189859</x:v>
      </x:c>
      <x:c r="O4567" s="55">
        <x:f t="shared" si="848"/>
        <x:v>162786</x:v>
      </x:c>
      <x:c r="P4567" s="55">
        <x:f t="shared" si="849"/>
        <x:v>36520</x:v>
      </x:c>
      <x:c r="Q4567" s="55">
        <x:f t="shared" si="850"/>
        <x:v>72984.90634797464</x:v>
      </x:c>
      <x:c r="R4567" s="55">
        <x:f t="shared" si="851"/>
        <x:v>33281.09365202536</x:v>
      </x:c>
      <x:c r="S4567" s="1" t="str">
        <x:f t="shared" si="852"/>
        <x:v>YES</x:v>
      </x:c>
      <x:c r="T4567" s="1">
        <x:f t="shared" si="853"/>
        <x:v>33281.09365202536</x:v>
      </x:c>
    </x:row>
    <x:row r="4568">
      <x:c r="A4568" s="1"/>
      <x:c r="B4568" s="1"/>
      <x:c r="C4568" s="1"/>
      <x:c r="D4568" s="1"/>
      <x:c r="E4568" s="1"/>
      <x:c r="F4568" s="1"/>
      <x:c r="G4568" s="1"/>
      <x:c r="H4568" s="1"/>
      <x:c r="I4568" s="53">
        <x:f t="shared" si="842"/>
        <x:v>6</x:v>
      </x:c>
      <x:c r="J4568" s="53">
        <x:f t="shared" si="843"/>
        <x:v>19</x:v>
      </x:c>
      <x:c r="K4568" s="53">
        <x:f t="shared" si="844"/>
        <x:v>27</x:v>
      </x:c>
      <x:c r="L4568" s="53">
        <x:f t="shared" si="845"/>
        <x:v>52</x:v>
      </x:c>
      <x:c r="M4568" s="54">
        <x:f t="shared" si="846"/>
        <x:v>3567.0643101630963</x:v>
      </x:c>
      <x:c r="N4568" s="54">
        <x:f t="shared" si="847"/>
        <x:v>1.9771279931688168</x:v>
      </x:c>
      <x:c r="O4568" s="55">
        <x:f t="shared" si="848"/>
        <x:v>165486</x:v>
      </x:c>
      <x:c r="P4568" s="55">
        <x:f t="shared" si="849"/>
        <x:v>37400</x:v>
      </x:c>
      <x:c r="Q4568" s="55">
        <x:f t="shared" si="850"/>
        <x:v>74428.199829220423</x:v>
      </x:c>
      <x:c r="R4568" s="55">
        <x:f t="shared" si="851"/>
        <x:v>33657.800170779577</x:v>
      </x:c>
      <x:c r="S4568" s="1" t="str">
        <x:f t="shared" si="852"/>
        <x:v>YES</x:v>
      </x:c>
      <x:c r="T4568" s="1">
        <x:f t="shared" si="853"/>
        <x:v>33657.800170779577</x:v>
      </x:c>
    </x:row>
    <x:row r="4569">
      <x:c r="A4569" s="1"/>
      <x:c r="B4569" s="1"/>
      <x:c r="C4569" s="1"/>
      <x:c r="D4569" s="1"/>
      <x:c r="E4569" s="1"/>
      <x:c r="F4569" s="1"/>
      <x:c r="G4569" s="1"/>
      <x:c r="H4569" s="1"/>
      <x:c r="I4569" s="53">
        <x:f t="shared" si="842"/>
        <x:v>6</x:v>
      </x:c>
      <x:c r="J4569" s="53">
        <x:f t="shared" si="843"/>
        <x:v>19</x:v>
      </x:c>
      <x:c r="K4569" s="53">
        <x:f t="shared" si="844"/>
        <x:v>28</x:v>
      </x:c>
      <x:c r="L4569" s="53">
        <x:f t="shared" si="845"/>
        <x:v>53</x:v>
      </x:c>
      <x:c r="M4569" s="54">
        <x:f t="shared" si="846"/>
        <x:v>3652.02384838025</x:v>
      </x:c>
      <x:c r="N4569" s="54">
        <x:f t="shared" si="847"/>
        <x:v>2.0361276724862849</x:v>
      </x:c>
      <x:c r="O4569" s="55">
        <x:f t="shared" si="848"/>
        <x:v>168186</x:v>
      </x:c>
      <x:c r="P4569" s="55">
        <x:f t="shared" si="849"/>
        <x:v>38280</x:v>
      </x:c>
      <x:c r="Q4569" s="55">
        <x:f t="shared" si="850"/>
        <x:v>75903.191812157107</x:v>
      </x:c>
      <x:c r="R4569" s="55">
        <x:f t="shared" si="851"/>
        <x:v>34002.808187842893</x:v>
      </x:c>
      <x:c r="S4569" s="1" t="str">
        <x:f t="shared" si="852"/>
        <x:v>YES</x:v>
      </x:c>
      <x:c r="T4569" s="1">
        <x:f t="shared" si="853"/>
        <x:v>34002.808187842893</x:v>
      </x:c>
    </x:row>
    <x:row r="4570">
      <x:c r="A4570" s="1"/>
      <x:c r="B4570" s="1"/>
      <x:c r="C4570" s="1"/>
      <x:c r="D4570" s="1"/>
      <x:c r="E4570" s="1"/>
      <x:c r="F4570" s="1"/>
      <x:c r="G4570" s="1"/>
      <x:c r="H4570" s="1"/>
      <x:c r="I4570" s="53">
        <x:f t="shared" si="842"/>
        <x:v>6</x:v>
      </x:c>
      <x:c r="J4570" s="53">
        <x:f t="shared" si="843"/>
        <x:v>19</x:v>
      </x:c>
      <x:c r="K4570" s="53">
        <x:f t="shared" si="844"/>
        <x:v>29</x:v>
      </x:c>
      <x:c r="L4570" s="53">
        <x:f t="shared" si="845"/>
        <x:v>54</x:v>
      </x:c>
      <x:c r="M4570" s="54">
        <x:f t="shared" si="846"/>
        <x:v>3738.8418764959033</x:v>
      </x:c>
      <x:c r="N4570" s="54">
        <x:f t="shared" si="847"/>
        <x:v>2.0964179697888219</x:v>
      </x:c>
      <x:c r="O4570" s="55">
        <x:f t="shared" si="848"/>
        <x:v>170886</x:v>
      </x:c>
      <x:c r="P4570" s="55">
        <x:f t="shared" si="849"/>
        <x:v>39160</x:v>
      </x:c>
      <x:c r="Q4570" s="55">
        <x:f t="shared" si="850"/>
        <x:v>77410.449244720541</x:v>
      </x:c>
      <x:c r="R4570" s="55">
        <x:f t="shared" si="851"/>
        <x:v>34315.550755279459</x:v>
      </x:c>
      <x:c r="S4570" s="1" t="str">
        <x:f t="shared" si="852"/>
        <x:v>YES</x:v>
      </x:c>
      <x:c r="T4570" s="1">
        <x:f t="shared" si="853"/>
        <x:v>34315.550755279459</x:v>
      </x:c>
    </x:row>
    <x:row r="4571">
      <x:c r="A4571" s="1"/>
      <x:c r="B4571" s="1"/>
      <x:c r="C4571" s="1"/>
      <x:c r="D4571" s="1"/>
      <x:c r="E4571" s="1"/>
      <x:c r="F4571" s="1"/>
      <x:c r="G4571" s="1"/>
      <x:c r="H4571" s="1"/>
      <x:c r="I4571" s="53">
        <x:f t="shared" si="842"/>
        <x:v>6</x:v>
      </x:c>
      <x:c r="J4571" s="53">
        <x:f t="shared" si="843"/>
        <x:v>19</x:v>
      </x:c>
      <x:c r="K4571" s="53">
        <x:f t="shared" si="844"/>
        <x:v>30</x:v>
      </x:c>
      <x:c r="L4571" s="53">
        <x:f t="shared" si="845"/>
        <x:v>55</x:v>
      </x:c>
      <x:c r="M4571" s="54">
        <x:f t="shared" si="846"/>
        <x:v>3827.5515818296744</x:v>
      </x:c>
      <x:c r="N4571" s="54">
        <x:f t="shared" si="847"/>
        <x:v>2.1580219318261626</x:v>
      </x:c>
      <x:c r="O4571" s="55">
        <x:f t="shared" si="848"/>
        <x:v>173586</x:v>
      </x:c>
      <x:c r="P4571" s="55">
        <x:f t="shared" si="849"/>
        <x:v>40040</x:v>
      </x:c>
      <x:c r="Q4571" s="55">
        <x:f t="shared" si="850"/>
        <x:v>78950.548295654065</x:v>
      </x:c>
      <x:c r="R4571" s="55">
        <x:f t="shared" si="851"/>
        <x:v>34595.451704345935</x:v>
      </x:c>
      <x:c r="S4571" s="1" t="str">
        <x:f t="shared" si="852"/>
        <x:v>YES</x:v>
      </x:c>
      <x:c r="T4571" s="1">
        <x:f t="shared" si="853"/>
        <x:v>34595.451704345935</x:v>
      </x:c>
    </x:row>
    <x:row r="4572">
      <x:c r="A4572" s="1"/>
      <x:c r="B4572" s="1"/>
      <x:c r="C4572" s="1"/>
      <x:c r="D4572" s="1"/>
      <x:c r="E4572" s="1"/>
      <x:c r="F4572" s="1"/>
      <x:c r="G4572" s="1"/>
      <x:c r="H4572" s="1"/>
      <x:c r="I4572" s="53">
        <x:f t="shared" si="842"/>
        <x:v>6</x:v>
      </x:c>
      <x:c r="J4572" s="53">
        <x:f t="shared" si="843"/>
        <x:v>20</x:v>
      </x:c>
      <x:c r="K4572" s="53">
        <x:f t="shared" si="844"/>
        <x:v>0</x:v>
      </x:c>
      <x:c r="L4572" s="53">
        <x:f t="shared" si="845"/>
        <x:v>26</x:v>
      </x:c>
      <x:c r="M4572" s="54">
        <x:f t="shared" si="846"/>
        <x:v>1939.8128041742377</x:v>
      </x:c>
      <x:c r="N4572" s="54">
        <x:f t="shared" si="847"/>
        <x:v>0.84709222512099847</x:v>
      </x:c>
      <x:c r="O4572" s="55">
        <x:f t="shared" si="848"/>
        <x:v>94680</x:v>
      </x:c>
      <x:c r="P4572" s="55">
        <x:f t="shared" si="849"/>
        <x:v>14080</x:v>
      </x:c>
      <x:c r="Q4572" s="55">
        <x:f t="shared" si="850"/>
        <x:v>46177.305628024958</x:v>
      </x:c>
      <x:c r="R4572" s="55">
        <x:f t="shared" si="851"/>
        <x:v>14422.694371975042</x:v>
      </x:c>
      <x:c r="S4572" s="1" t="str">
        <x:f t="shared" si="852"/>
        <x:v>YES</x:v>
      </x:c>
      <x:c r="T4572" s="1">
        <x:f t="shared" si="853"/>
        <x:v>14422.694371975042</x:v>
      </x:c>
    </x:row>
    <x:row r="4573">
      <x:c r="A4573" s="1"/>
      <x:c r="B4573" s="1"/>
      <x:c r="C4573" s="1"/>
      <x:c r="D4573" s="1"/>
      <x:c r="E4573" s="1"/>
      <x:c r="F4573" s="1"/>
      <x:c r="G4573" s="1"/>
      <x:c r="H4573" s="1"/>
      <x:c r="I4573" s="53">
        <x:f t="shared" si="842"/>
        <x:v>6</x:v>
      </x:c>
      <x:c r="J4573" s="53">
        <x:f t="shared" si="843"/>
        <x:v>20</x:v>
      </x:c>
      <x:c r="K4573" s="53">
        <x:f t="shared" si="844"/>
        <x:v>1</x:v>
      </x:c>
      <x:c r="L4573" s="53">
        <x:f t="shared" si="845"/>
        <x:v>27</x:v>
      </x:c>
      <x:c r="M4573" s="54">
        <x:f t="shared" si="846"/>
        <x:v>1985.3753041742377</x:v>
      </x:c>
      <x:c r="N4573" s="54">
        <x:f t="shared" si="847"/>
        <x:v>0.87873285012099844</x:v>
      </x:c>
      <x:c r="O4573" s="55">
        <x:f t="shared" si="848"/>
        <x:v>97380</x:v>
      </x:c>
      <x:c r="P4573" s="55">
        <x:f t="shared" si="849"/>
        <x:v>14960</x:v>
      </x:c>
      <x:c r="Q4573" s="55">
        <x:f t="shared" si="850"/>
        <x:v>46968.321253024958</x:v>
      </x:c>
      <x:c r="R4573" s="55">
        <x:f t="shared" si="851"/>
        <x:v>15451.678746975042</x:v>
      </x:c>
      <x:c r="S4573" s="1" t="str">
        <x:f t="shared" si="852"/>
        <x:v>YES</x:v>
      </x:c>
      <x:c r="T4573" s="1">
        <x:f t="shared" si="853"/>
        <x:v>15451.678746975042</x:v>
      </x:c>
    </x:row>
    <x:row r="4574">
      <x:c r="A4574" s="1"/>
      <x:c r="B4574" s="1"/>
      <x:c r="C4574" s="1"/>
      <x:c r="D4574" s="1"/>
      <x:c r="E4574" s="1"/>
      <x:c r="F4574" s="1"/>
      <x:c r="G4574" s="1"/>
      <x:c r="H4574" s="1"/>
      <x:c r="I4574" s="53">
        <x:f t="shared" si="842"/>
        <x:v>6</x:v>
      </x:c>
      <x:c r="J4574" s="53">
        <x:f t="shared" si="843"/>
        <x:v>20</x:v>
      </x:c>
      <x:c r="K4574" s="53">
        <x:f t="shared" si="844"/>
        <x:v>2</x:v>
      </x:c>
      <x:c r="L4574" s="53">
        <x:f t="shared" si="845"/>
        <x:v>28</x:v>
      </x:c>
      <x:c r="M4574" s="54">
        <x:f t="shared" si="846"/>
        <x:v>2032.0768666742376</x:v>
      </x:c>
      <x:c r="N4574" s="54">
        <x:f t="shared" si="847"/>
        <x:v>0.91116449074599837</x:v>
      </x:c>
      <x:c r="O4574" s="55">
        <x:f t="shared" si="848"/>
        <x:v>100080</x:v>
      </x:c>
      <x:c r="P4574" s="55">
        <x:f t="shared" si="849"/>
        <x:v>15840</x:v>
      </x:c>
      <x:c r="Q4574" s="55">
        <x:f t="shared" si="850"/>
        <x:v>47779.112268649958</x:v>
      </x:c>
      <x:c r="R4574" s="55">
        <x:f t="shared" si="851"/>
        <x:v>16460.887731350042</x:v>
      </x:c>
      <x:c r="S4574" s="1" t="str">
        <x:f t="shared" si="852"/>
        <x:v>YES</x:v>
      </x:c>
      <x:c r="T4574" s="1">
        <x:f t="shared" si="853"/>
        <x:v>16460.887731350042</x:v>
      </x:c>
    </x:row>
    <x:row r="4575">
      <x:c r="A4575" s="1"/>
      <x:c r="B4575" s="1"/>
      <x:c r="C4575" s="1"/>
      <x:c r="D4575" s="1"/>
      <x:c r="E4575" s="1"/>
      <x:c r="F4575" s="1"/>
      <x:c r="G4575" s="1"/>
      <x:c r="H4575" s="1"/>
      <x:c r="I4575" s="53">
        <x:f t="shared" si="842"/>
        <x:v>6</x:v>
      </x:c>
      <x:c r="J4575" s="53">
        <x:f t="shared" si="843"/>
        <x:v>20</x:v>
      </x:c>
      <x:c r="K4575" s="53">
        <x:f t="shared" si="844"/>
        <x:v>3</x:v>
      </x:c>
      <x:c r="L4575" s="53">
        <x:f t="shared" si="845"/>
        <x:v>29</x:v>
      </x:c>
      <x:c r="M4575" s="54">
        <x:f t="shared" si="846"/>
        <x:v>2079.9388490961128</x:v>
      </x:c>
      <x:c r="N4575" s="54">
        <x:f t="shared" si="847"/>
        <x:v>0.94440197853896724</x:v>
      </x:c>
      <x:c r="O4575" s="55">
        <x:f t="shared" si="848"/>
        <x:v>102780</x:v>
      </x:c>
      <x:c r="P4575" s="55">
        <x:f t="shared" si="849"/>
        <x:v>16720</x:v>
      </x:c>
      <x:c r="Q4575" s="55">
        <x:f t="shared" si="850"/>
        <x:v>48610.049463474177</x:v>
      </x:c>
      <x:c r="R4575" s="55">
        <x:f t="shared" si="851"/>
        <x:v>17449.950536525823</x:v>
      </x:c>
      <x:c r="S4575" s="1" t="str">
        <x:f t="shared" si="852"/>
        <x:v>YES</x:v>
      </x:c>
      <x:c r="T4575" s="1">
        <x:f t="shared" si="853"/>
        <x:v>17449.950536525823</x:v>
      </x:c>
    </x:row>
    <x:row r="4576">
      <x:c r="A4576" s="1"/>
      <x:c r="B4576" s="1"/>
      <x:c r="C4576" s="1"/>
      <x:c r="D4576" s="1"/>
      <x:c r="E4576" s="1"/>
      <x:c r="F4576" s="1"/>
      <x:c r="G4576" s="1"/>
      <x:c r="H4576" s="1"/>
      <x:c r="I4576" s="53">
        <x:f t="shared" si="842"/>
        <x:v>6</x:v>
      </x:c>
      <x:c r="J4576" s="53">
        <x:f t="shared" si="843"/>
        <x:v>20</x:v>
      </x:c>
      <x:c r="K4576" s="53">
        <x:f t="shared" si="844"/>
        <x:v>4</x:v>
      </x:c>
      <x:c r="L4576" s="53">
        <x:f t="shared" si="845"/>
        <x:v>30</x:v>
      </x:c>
      <x:c r="M4576" s="54">
        <x:f t="shared" si="846"/>
        <x:v>2128.9829648187688</x:v>
      </x:c>
      <x:c r="N4576" s="54">
        <x:f t="shared" si="847"/>
        <x:v>0.97846039223525605</x:v>
      </x:c>
      <x:c r="O4576" s="55">
        <x:f t="shared" si="848"/>
        <x:v>105480</x:v>
      </x:c>
      <x:c r="P4576" s="55">
        <x:f t="shared" si="849"/>
        <x:v>17600</x:v>
      </x:c>
      <x:c r="Q4576" s="55">
        <x:f t="shared" si="850"/>
        <x:v>49461.509805881404</x:v>
      </x:c>
      <x:c r="R4576" s="55">
        <x:f t="shared" si="851"/>
        <x:v>18418.490194118596</x:v>
      </x:c>
      <x:c r="S4576" s="1" t="str">
        <x:f t="shared" si="852"/>
        <x:v>YES</x:v>
      </x:c>
      <x:c r="T4576" s="1">
        <x:f t="shared" si="853"/>
        <x:v>18418.490194118596</x:v>
      </x:c>
    </x:row>
    <x:row r="4577">
      <x:c r="A4577" s="1"/>
      <x:c r="B4577" s="1"/>
      <x:c r="C4577" s="1"/>
      <x:c r="D4577" s="1"/>
      <x:c r="E4577" s="1"/>
      <x:c r="F4577" s="1"/>
      <x:c r="G4577" s="1"/>
      <x:c r="H4577" s="1"/>
      <x:c r="I4577" s="53">
        <x:f t="shared" si="842"/>
        <x:v>6</x:v>
      </x:c>
      <x:c r="J4577" s="53">
        <x:f t="shared" si="843"/>
        <x:v>20</x:v>
      </x:c>
      <x:c r="K4577" s="53">
        <x:f t="shared" si="844"/>
        <x:v>5</x:v>
      </x:c>
      <x:c r="L4577" s="53">
        <x:f t="shared" si="845"/>
        <x:v>31</x:v>
      </x:c>
      <x:c r="M4577" s="54">
        <x:f t="shared" si="846"/>
        <x:v>2179.2312887399726</x:v>
      </x:c>
      <x:c r="N4577" s="54">
        <x:f t="shared" si="847"/>
        <x:v>1.0133550616249809</x:v>
      </x:c>
      <x:c r="O4577" s="55">
        <x:f t="shared" si="848"/>
        <x:v>108180</x:v>
      </x:c>
      <x:c r="P4577" s="55">
        <x:f t="shared" si="849"/>
        <x:v>18480</x:v>
      </x:c>
      <x:c r="Q4577" s="55">
        <x:f t="shared" si="850"/>
        <x:v>50333.876540624522</x:v>
      </x:c>
      <x:c r="R4577" s="55">
        <x:f t="shared" si="851"/>
        <x:v>19366.123459375478</x:v>
      </x:c>
      <x:c r="S4577" s="1" t="str">
        <x:f t="shared" si="852"/>
        <x:v>YES</x:v>
      </x:c>
      <x:c r="T4577" s="1">
        <x:f t="shared" si="853"/>
        <x:v>19366.123459375478</x:v>
      </x:c>
    </x:row>
    <x:row r="4578">
      <x:c r="A4578" s="1"/>
      <x:c r="B4578" s="1"/>
      <x:c r="C4578" s="1"/>
      <x:c r="D4578" s="1"/>
      <x:c r="E4578" s="1"/>
      <x:c r="F4578" s="1"/>
      <x:c r="G4578" s="1"/>
      <x:c r="H4578" s="1"/>
      <x:c r="I4578" s="53">
        <x:f t="shared" si="842"/>
        <x:v>6</x:v>
      </x:c>
      <x:c r="J4578" s="53">
        <x:f t="shared" si="843"/>
        <x:v>20</x:v>
      </x:c>
      <x:c r="K4578" s="53">
        <x:f t="shared" si="844"/>
        <x:v>6</x:v>
      </x:c>
      <x:c r="L4578" s="53">
        <x:f t="shared" si="845"/>
        <x:v>32</x:v>
      </x:c>
      <x:c r="M4578" s="54">
        <x:f t="shared" si="846"/>
        <x:v>2230.7062629216057</x:v>
      </x:c>
      <x:c r="N4578" s="54">
        <x:f t="shared" si="847"/>
        <x:v>1.0491015714733374</x:v>
      </x:c>
      <x:c r="O4578" s="55">
        <x:f t="shared" si="848"/>
        <x:v>110880</x:v>
      </x:c>
      <x:c r="P4578" s="55">
        <x:f t="shared" si="849"/>
        <x:v>19360</x:v>
      </x:c>
      <x:c r="Q4578" s="55">
        <x:f t="shared" si="850"/>
        <x:v>51227.539286833431</x:v>
      </x:c>
      <x:c r="R4578" s="55">
        <x:f t="shared" si="851"/>
        <x:v>20292.460713166569</x:v>
      </x:c>
      <x:c r="S4578" s="1" t="str">
        <x:f t="shared" si="852"/>
        <x:v>YES</x:v>
      </x:c>
      <x:c r="T4578" s="1">
        <x:f t="shared" si="853"/>
        <x:v>20292.460713166569</x:v>
      </x:c>
    </x:row>
    <x:row r="4579">
      <x:c r="A4579" s="1"/>
      <x:c r="B4579" s="1"/>
      <x:c r="C4579" s="1"/>
      <x:c r="D4579" s="1"/>
      <x:c r="E4579" s="1"/>
      <x:c r="F4579" s="1"/>
      <x:c r="G4579" s="1"/>
      <x:c r="H4579" s="1"/>
      <x:c r="I4579" s="53">
        <x:f t="shared" si="842"/>
        <x:v>6</x:v>
      </x:c>
      <x:c r="J4579" s="53">
        <x:f t="shared" si="843"/>
        <x:v>20</x:v>
      </x:c>
      <x:c r="K4579" s="53">
        <x:f t="shared" si="844"/>
        <x:v>7</x:v>
      </x:c>
      <x:c r="L4579" s="53">
        <x:f t="shared" si="845"/>
        <x:v>33</x:v>
      </x:c>
      <x:c r="M4579" s="54">
        <x:f t="shared" si="846"/>
        <x:v>2283.4307023195661</x:v>
      </x:c>
      <x:c r="N4579" s="54">
        <x:f t="shared" si="847"/>
        <x:v>1.0857157654996987</x:v>
      </x:c>
      <x:c r="O4579" s="55">
        <x:f t="shared" si="848"/>
        <x:v>113580</x:v>
      </x:c>
      <x:c r="P4579" s="55">
        <x:f t="shared" si="849"/>
        <x:v>20240</x:v>
      </x:c>
      <x:c r="Q4579" s="55">
        <x:f t="shared" si="850"/>
        <x:v>52142.894137492462</x:v>
      </x:c>
      <x:c r="R4579" s="55">
        <x:f t="shared" si="851"/>
        <x:v>21197.105862507538</x:v>
      </x:c>
      <x:c r="S4579" s="1" t="str">
        <x:f t="shared" si="852"/>
        <x:v>YES</x:v>
      </x:c>
      <x:c r="T4579" s="1">
        <x:f t="shared" si="853"/>
        <x:v>21197.105862507538</x:v>
      </x:c>
    </x:row>
    <x:row r="4580">
      <x:c r="A4580" s="1"/>
      <x:c r="B4580" s="1"/>
      <x:c r="C4580" s="1"/>
      <x:c r="D4580" s="1"/>
      <x:c r="E4580" s="1"/>
      <x:c r="F4580" s="1"/>
      <x:c r="G4580" s="1"/>
      <x:c r="H4580" s="1"/>
      <x:c r="I4580" s="53">
        <x:f t="shared" si="842"/>
        <x:v>6</x:v>
      </x:c>
      <x:c r="J4580" s="53">
        <x:f t="shared" si="843"/>
        <x:v>20</x:v>
      </x:c>
      <x:c r="K4580" s="53">
        <x:f t="shared" si="844"/>
        <x:v>8</x:v>
      </x:c>
      <x:c r="L4580" s="53">
        <x:f t="shared" si="845"/>
        <x:v>34</x:v>
      </x:c>
      <x:c r="M4580" s="54">
        <x:f t="shared" si="846"/>
        <x:v>2337.4278005995461</x:v>
      </x:c>
      <x:c r="N4580" s="54">
        <x:f t="shared" si="847"/>
        <x:v>1.1232137504163515</x:v>
      </x:c>
      <x:c r="O4580" s="55">
        <x:f t="shared" si="848"/>
        <x:v>116280</x:v>
      </x:c>
      <x:c r="P4580" s="55">
        <x:f t="shared" si="849"/>
        <x:v>21120</x:v>
      </x:c>
      <x:c r="Q4580" s="55">
        <x:f t="shared" si="850"/>
        <x:v>53080.343760408781</x:v>
      </x:c>
      <x:c r="R4580" s="55">
        <x:f t="shared" si="851"/>
        <x:v>22079.656239591219</x:v>
      </x:c>
      <x:c r="S4580" s="1" t="str">
        <x:f t="shared" si="852"/>
        <x:v>YES</x:v>
      </x:c>
      <x:c r="T4580" s="1">
        <x:f t="shared" si="853"/>
        <x:v>22079.656239591219</x:v>
      </x:c>
    </x:row>
    <x:row r="4581">
      <x:c r="A4581" s="1"/>
      <x:c r="B4581" s="1"/>
      <x:c r="C4581" s="1"/>
      <x:c r="D4581" s="1"/>
      <x:c r="E4581" s="1"/>
      <x:c r="F4581" s="1"/>
      <x:c r="G4581" s="1"/>
      <x:c r="H4581" s="1"/>
      <x:c r="I4581" s="53">
        <x:f t="shared" si="842"/>
        <x:v>6</x:v>
      </x:c>
      <x:c r="J4581" s="53">
        <x:f t="shared" si="843"/>
        <x:v>20</x:v>
      </x:c>
      <x:c r="K4581" s="53">
        <x:f t="shared" si="844"/>
        <x:v>9</x:v>
      </x:c>
      <x:c r="L4581" s="53">
        <x:f t="shared" si="845"/>
        <x:v>35</x:v>
      </x:c>
      <x:c r="M4581" s="54">
        <x:f t="shared" si="846"/>
        <x:v>2392.7211360399406</x:v>
      </x:c>
      <x:c r="N4581" s="54">
        <x:f t="shared" si="847"/>
        <x:v>1.1616119000277365</x:v>
      </x:c>
      <x:c r="O4581" s="55">
        <x:f t="shared" si="848"/>
        <x:v>118980</x:v>
      </x:c>
      <x:c r="P4581" s="55">
        <x:f t="shared" si="849"/>
        <x:v>22000</x:v>
      </x:c>
      <x:c r="Q4581" s="55">
        <x:f t="shared" si="850"/>
        <x:v>54040.297500693414</x:v>
      </x:c>
      <x:c r="R4581" s="55">
        <x:f t="shared" si="851"/>
        <x:v>22939.702499306586</x:v>
      </x:c>
      <x:c r="S4581" s="1" t="str">
        <x:f t="shared" si="852"/>
        <x:v>YES</x:v>
      </x:c>
      <x:c r="T4581" s="1">
        <x:f t="shared" si="853"/>
        <x:v>22939.702499306586</x:v>
      </x:c>
    </x:row>
    <x:row r="4582">
      <x:c r="A4582" s="1"/>
      <x:c r="B4582" s="1"/>
      <x:c r="C4582" s="1"/>
      <x:c r="D4582" s="1"/>
      <x:c r="E4582" s="1"/>
      <x:c r="F4582" s="1"/>
      <x:c r="G4582" s="1"/>
      <x:c r="H4582" s="1"/>
      <x:c r="I4582" s="53">
        <x:f t="shared" si="842"/>
        <x:v>6</x:v>
      </x:c>
      <x:c r="J4582" s="53">
        <x:f t="shared" si="843"/>
        <x:v>20</x:v>
      </x:c>
      <x:c r="K4582" s="53">
        <x:f t="shared" si="844"/>
        <x:v>10</x:v>
      </x:c>
      <x:c r="L4582" s="53">
        <x:f t="shared" si="845"/>
        <x:v>36</x:v>
      </x:c>
      <x:c r="M4582" s="54">
        <x:f t="shared" si="846"/>
        <x:v>2449.3346775231535</x:v>
      </x:c>
      <x:c r="N4582" s="54">
        <x:f t="shared" si="847"/>
        <x:v>1.2009268593910787</x:v>
      </x:c>
      <x:c r="O4582" s="55">
        <x:f t="shared" si="848"/>
        <x:v>121680</x:v>
      </x:c>
      <x:c r="P4582" s="55">
        <x:f t="shared" si="849"/>
        <x:v>22880</x:v>
      </x:c>
      <x:c r="Q4582" s="55">
        <x:f t="shared" si="850"/>
        <x:v>55023.171484776969</x:v>
      </x:c>
      <x:c r="R4582" s="55">
        <x:f t="shared" si="851"/>
        <x:v>23776.828515223031</x:v>
      </x:c>
      <x:c r="S4582" s="1" t="str">
        <x:f t="shared" si="852"/>
        <x:v>YES</x:v>
      </x:c>
      <x:c r="T4582" s="1">
        <x:f t="shared" si="853"/>
        <x:v>23776.828515223031</x:v>
      </x:c>
    </x:row>
    <x:row r="4583">
      <x:c r="A4583" s="1"/>
      <x:c r="B4583" s="1"/>
      <x:c r="C4583" s="1"/>
      <x:c r="D4583" s="1"/>
      <x:c r="E4583" s="1"/>
      <x:c r="F4583" s="1"/>
      <x:c r="G4583" s="1"/>
      <x:c r="H4583" s="1"/>
      <x:c r="I4583" s="53">
        <x:f t="shared" si="842"/>
        <x:v>6</x:v>
      </x:c>
      <x:c r="J4583" s="53">
        <x:f t="shared" si="843"/>
        <x:v>20</x:v>
      </x:c>
      <x:c r="K4583" s="53">
        <x:f t="shared" si="844"/>
        <x:v>11</x:v>
      </x:c>
      <x:c r="L4583" s="53">
        <x:f t="shared" si="845"/>
        <x:v>37</x:v>
      </x:c>
      <x:c r="M4583" s="54">
        <x:f t="shared" si="846"/>
        <x:v>2507.2927906165924</x:v>
      </x:c>
      <x:c r="N4583" s="54">
        <x:f t="shared" si="847"/>
        <x:v>1.2411755490393002</x:v>
      </x:c>
      <x:c r="O4583" s="55">
        <x:f t="shared" si="848"/>
        <x:v>124380</x:v>
      </x:c>
      <x:c r="P4583" s="55">
        <x:f t="shared" si="849"/>
        <x:v>23760</x:v>
      </x:c>
      <x:c r="Q4583" s="55">
        <x:f t="shared" si="850"/>
        <x:v>56029.388725982506</x:v>
      </x:c>
      <x:c r="R4583" s="55">
        <x:f t="shared" si="851"/>
        <x:v>24590.611274017494</x:v>
      </x:c>
      <x:c r="S4583" s="1" t="str">
        <x:f t="shared" si="852"/>
        <x:v>YES</x:v>
      </x:c>
      <x:c r="T4583" s="1">
        <x:f t="shared" si="853"/>
        <x:v>24590.611274017494</x:v>
      </x:c>
    </x:row>
    <x:row r="4584">
      <x:c r="A4584" s="1"/>
      <x:c r="B4584" s="1"/>
      <x:c r="C4584" s="1"/>
      <x:c r="D4584" s="1"/>
      <x:c r="E4584" s="1"/>
      <x:c r="F4584" s="1"/>
      <x:c r="G4584" s="1"/>
      <x:c r="H4584" s="1"/>
      <x:c r="I4584" s="53">
        <x:f t="shared" si="842"/>
        <x:v>6</x:v>
      </x:c>
      <x:c r="J4584" s="53">
        <x:f t="shared" si="843"/>
        <x:v>20</x:v>
      </x:c>
      <x:c r="K4584" s="53">
        <x:f t="shared" si="844"/>
        <x:v>12</x:v>
      </x:c>
      <x:c r="L4584" s="53">
        <x:f t="shared" si="845"/>
        <x:v>38</x:v>
      </x:c>
      <x:c r="M4584" s="54">
        <x:f t="shared" si="846"/>
        <x:v>2566.6202437446568</x:v>
      </x:c>
      <x:c r="N4584" s="54">
        <x:f t="shared" si="847"/>
        <x:v>1.2823751692671228</x:v>
      </x:c>
      <x:c r="O4584" s="55">
        <x:f t="shared" si="848"/>
        <x:v>127080</x:v>
      </x:c>
      <x:c r="P4584" s="55">
        <x:f t="shared" si="849"/>
        <x:v>24640</x:v>
      </x:c>
      <x:c r="Q4584" s="55">
        <x:f t="shared" si="850"/>
        <x:v>57059.379231678067</x:v>
      </x:c>
      <x:c r="R4584" s="55">
        <x:f t="shared" si="851"/>
        <x:v>25380.620768321933</x:v>
      </x:c>
      <x:c r="S4584" s="1" t="str">
        <x:f t="shared" si="852"/>
        <x:v>YES</x:v>
      </x:c>
      <x:c r="T4584" s="1">
        <x:f t="shared" si="853"/>
        <x:v>25380.620768321933</x:v>
      </x:c>
    </x:row>
    <x:row r="4585">
      <x:c r="A4585" s="1"/>
      <x:c r="B4585" s="1"/>
      <x:c r="C4585" s="1"/>
      <x:c r="D4585" s="1"/>
      <x:c r="E4585" s="1"/>
      <x:c r="F4585" s="1"/>
      <x:c r="G4585" s="1"/>
      <x:c r="H4585" s="1"/>
      <x:c r="I4585" s="53">
        <x:f t="shared" si="842"/>
        <x:v>6</x:v>
      </x:c>
      <x:c r="J4585" s="53">
        <x:f t="shared" si="843"/>
        <x:v>20</x:v>
      </x:c>
      <x:c r="K4585" s="53">
        <x:f t="shared" si="844"/>
        <x:v>13</x:v>
      </x:c>
      <x:c r="L4585" s="53">
        <x:f t="shared" si="845"/>
        <x:v>39</x:v>
      </x:c>
      <x:c r="M4585" s="54">
        <x:f t="shared" si="846"/>
        <x:v>2627.3422144530414</x:v>
      </x:c>
      <x:c r="N4585" s="54">
        <x:f t="shared" si="847"/>
        <x:v>1.3245432044812788</x:v>
      </x:c>
      <x:c r="O4585" s="55">
        <x:f t="shared" si="848"/>
        <x:v>129780</x:v>
      </x:c>
      <x:c r="P4585" s="55">
        <x:f t="shared" si="849"/>
        <x:v>25520</x:v>
      </x:c>
      <x:c r="Q4585" s="55">
        <x:f t="shared" si="850"/>
        <x:v>58113.580112031967</x:v>
      </x:c>
      <x:c r="R4585" s="55">
        <x:f t="shared" si="851"/>
        <x:v>26146.419887968033</x:v>
      </x:c>
      <x:c r="S4585" s="1" t="str">
        <x:f t="shared" si="852"/>
        <x:v>YES</x:v>
      </x:c>
      <x:c r="T4585" s="1">
        <x:f t="shared" si="853"/>
        <x:v>26146.419887968033</x:v>
      </x:c>
    </x:row>
    <x:row r="4586">
      <x:c r="A4586" s="1"/>
      <x:c r="B4586" s="1"/>
      <x:c r="C4586" s="1"/>
      <x:c r="D4586" s="1"/>
      <x:c r="E4586" s="1"/>
      <x:c r="F4586" s="1"/>
      <x:c r="G4586" s="1"/>
      <x:c r="H4586" s="1"/>
      <x:c r="I4586" s="53">
        <x:f t="shared" si="842"/>
        <x:v>6</x:v>
      </x:c>
      <x:c r="J4586" s="53">
        <x:f t="shared" si="843"/>
        <x:v>20</x:v>
      </x:c>
      <x:c r="K4586" s="53">
        <x:f t="shared" si="844"/>
        <x:v>14</x:v>
      </x:c>
      <x:c r="L4586" s="53">
        <x:f t="shared" si="845"/>
        <x:v>40</x:v>
      </x:c>
      <x:c r="M4586" s="54">
        <x:f t="shared" si="846"/>
        <x:v>2689.4842957667024</x:v>
      </x:c>
      <x:c r="N4586" s="54">
        <x:f t="shared" si="847"/>
        <x:v>1.3676974276157656</x:v>
      </x:c>
      <x:c r="O4586" s="55">
        <x:f t="shared" si="848"/>
        <x:v>132480</x:v>
      </x:c>
      <x:c r="P4586" s="55">
        <x:f t="shared" si="849"/>
        <x:v>26400</x:v>
      </x:c>
      <x:c r="Q4586" s="55">
        <x:f t="shared" si="850"/>
        <x:v>59192.435690394137</x:v>
      </x:c>
      <x:c r="R4586" s="55">
        <x:f t="shared" si="851"/>
        <x:v>26887.564309605863</x:v>
      </x:c>
      <x:c r="S4586" s="1" t="str">
        <x:f t="shared" si="852"/>
        <x:v>YES</x:v>
      </x:c>
      <x:c r="T4586" s="1">
        <x:f t="shared" si="853"/>
        <x:v>26887.564309605863</x:v>
      </x:c>
    </x:row>
    <x:row r="4587">
      <x:c r="A4587" s="1"/>
      <x:c r="B4587" s="1"/>
      <x:c r="C4587" s="1"/>
      <x:c r="D4587" s="1"/>
      <x:c r="E4587" s="1"/>
      <x:c r="F4587" s="1"/>
      <x:c r="G4587" s="1"/>
      <x:c r="H4587" s="1"/>
      <x:c r="I4587" s="53">
        <x:f t="shared" si="842"/>
        <x:v>6</x:v>
      </x:c>
      <x:c r="J4587" s="53">
        <x:f t="shared" si="843"/>
        <x:v>20</x:v>
      </x:c>
      <x:c r="K4587" s="53">
        <x:f t="shared" si="844"/>
        <x:v>15</x:v>
      </x:c>
      <x:c r="L4587" s="53">
        <x:f t="shared" si="845"/>
        <x:v>41</x:v>
      </x:c>
      <x:c r="M4587" s="54">
        <x:f t="shared" si="846"/>
        <x:v>2753.072502642849</x:v>
      </x:c>
      <x:c r="N4587" s="54">
        <x:f t="shared" si="847"/>
        <x:v>1.4118559046130896</x:v>
      </x:c>
      <x:c r="O4587" s="55">
        <x:f t="shared" si="848"/>
        <x:v>135180</x:v>
      </x:c>
      <x:c r="P4587" s="55">
        <x:f t="shared" si="849"/>
        <x:v>27280</x:v>
      </x:c>
      <x:c r="Q4587" s="55">
        <x:f t="shared" si="850"/>
        <x:v>60296.397615327238</x:v>
      </x:c>
      <x:c r="R4587" s="55">
        <x:f t="shared" si="851"/>
        <x:v>27603.602384672762</x:v>
      </x:c>
      <x:c r="S4587" s="1" t="str">
        <x:f t="shared" si="852"/>
        <x:v>YES</x:v>
      </x:c>
      <x:c r="T4587" s="1">
        <x:f t="shared" si="853"/>
        <x:v>27603.602384672762</x:v>
      </x:c>
    </x:row>
    <x:row r="4588">
      <x:c r="A4588" s="1"/>
      <x:c r="B4588" s="1"/>
      <x:c r="C4588" s="1"/>
      <x:c r="D4588" s="1"/>
      <x:c r="E4588" s="1"/>
      <x:c r="F4588" s="1"/>
      <x:c r="G4588" s="1"/>
      <x:c r="H4588" s="1"/>
      <x:c r="I4588" s="53">
        <x:f t="shared" si="842"/>
        <x:v>6</x:v>
      </x:c>
      <x:c r="J4588" s="53">
        <x:f t="shared" si="843"/>
        <x:v>20</x:v>
      </x:c>
      <x:c r="K4588" s="53">
        <x:f t="shared" si="844"/>
        <x:v>16</x:v>
      </x:c>
      <x:c r="L4588" s="53">
        <x:f t="shared" si="845"/>
        <x:v>42</x:v>
      </x:c>
      <x:c r="M4588" s="54">
        <x:f t="shared" si="846"/>
        <x:v>2818.1332785203376</x:v>
      </x:c>
      <x:c r="N4588" s="54">
        <x:f t="shared" si="847"/>
        <x:v>1.4570369989724568</x:v>
      </x:c>
      <x:c r="O4588" s="55">
        <x:f t="shared" si="848"/>
        <x:v>137880</x:v>
      </x:c>
      <x:c r="P4588" s="55">
        <x:f t="shared" si="849"/>
        <x:v>28160</x:v>
      </x:c>
      <x:c r="Q4588" s="55">
        <x:f t="shared" si="850"/>
        <x:v>61425.92497431142</x:v>
      </x:c>
      <x:c r="R4588" s="55">
        <x:f t="shared" si="851"/>
        <x:v>28294.07502568858</x:v>
      </x:c>
      <x:c r="S4588" s="1" t="str">
        <x:f t="shared" si="852"/>
        <x:v>YES</x:v>
      </x:c>
      <x:c r="T4588" s="1">
        <x:f t="shared" si="853"/>
        <x:v>28294.07502568858</x:v>
      </x:c>
    </x:row>
    <x:row r="4589">
      <x:c r="A4589" s="1"/>
      <x:c r="B4589" s="1"/>
      <x:c r="C4589" s="1"/>
      <x:c r="D4589" s="1"/>
      <x:c r="E4589" s="1"/>
      <x:c r="F4589" s="1"/>
      <x:c r="G4589" s="1"/>
      <x:c r="H4589" s="1"/>
      <x:c r="I4589" s="53">
        <x:f t="shared" si="842"/>
        <x:v>6</x:v>
      </x:c>
      <x:c r="J4589" s="53">
        <x:f t="shared" si="843"/>
        <x:v>20</x:v>
      </x:c>
      <x:c r="K4589" s="53">
        <x:f t="shared" si="844"/>
        <x:v>17</x:v>
      </x:c>
      <x:c r="L4589" s="53">
        <x:f t="shared" si="845"/>
        <x:v>43</x:v>
      </x:c>
      <x:c r="M4589" s="54">
        <x:f t="shared" si="846"/>
        <x:v>2884.6935019668781</x:v>
      </x:c>
      <x:c r="N4589" s="54">
        <x:f t="shared" si="847"/>
        <x:v>1.5032593763658875</x:v>
      </x:c>
      <x:c r="O4589" s="55">
        <x:f t="shared" si="848"/>
        <x:v>140580</x:v>
      </x:c>
      <x:c r="P4589" s="55">
        <x:f t="shared" si="849"/>
        <x:v>29040</x:v>
      </x:c>
      <x:c r="Q4589" s="55">
        <x:f t="shared" si="850"/>
        <x:v>62581.48440914719</x:v>
      </x:c>
      <x:c r="R4589" s="55">
        <x:f t="shared" si="851"/>
        <x:v>28958.51559085281</x:v>
      </x:c>
      <x:c r="S4589" s="1" t="str">
        <x:f t="shared" si="852"/>
        <x:v>YES</x:v>
      </x:c>
      <x:c r="T4589" s="1">
        <x:f t="shared" si="853"/>
        <x:v>28958.51559085281</x:v>
      </x:c>
    </x:row>
    <x:row r="4590">
      <x:c r="A4590" s="1"/>
      <x:c r="B4590" s="1"/>
      <x:c r="C4590" s="1"/>
      <x:c r="D4590" s="1"/>
      <x:c r="E4590" s="1"/>
      <x:c r="F4590" s="1"/>
      <x:c r="G4590" s="1"/>
      <x:c r="H4590" s="1"/>
      <x:c r="I4590" s="53" t="n">
        <x:f t="shared" ref="I4590:I4653" si="854">INT((ROW()-ROW($I$46))/((CARROT_CAP+1)*(MESCLUN_CAP+1)))</x:f>
        <x:v>6</x:v>
      </x:c>
      <x:c r="J4590" s="53" t="n">
        <x:f t="shared" ref="J4590:J4653" si="855">MOD(INT((ROW()-ROW($I$46))/(MESCLUN_CAP+1)),CARROT_CAP+1)</x:f>
        <x:v>20</x:v>
      </x:c>
      <x:c r="K4590" s="53" t="n">
        <x:f t="shared" ref="K4590:K4653" si="856">MOD(ROW()-ROW($I$46),MESCLUN_CAP+1)</x:f>
        <x:v>18</x:v>
      </x:c>
      <x:c r="L4590" s="53" t="n">
        <x:f t="shared" ref="L4590:L4653" si="857">SUM(I4590:K4590)</x:f>
        <x:v>44</x:v>
      </x:c>
      <x:c r="M4590" s="54" t="n">
        <x:f t="shared" ref="M4590:M4653" si="858">I4590*TOMATO_HOURS*WEEKS*(1+TOMATO_DIM)^I4590+J4590*CARROT_HOURS*WEEKS*(1+CARROT_DIM)^J4590+K4590*MESCLUN_HOURS*WEEKS*(1+MESCLUN_DIM)^K4590</x:f>
        <x:v>2952.780493425464</x:v>
      </x:c>
      <x:c r="N4590" s="54" t="n">
        <x:f t="shared" ref="N4590:N4653" si="859">MAX(M4590-FARMER_HOURS,0)/TEMP_HOURS_PER_WORKER</x:f>
        <x:v>1.550542009323239</x:v>
      </x:c>
      <x:c r="O4590" s="55" t="n">
        <x:f t="shared" ref="O4590:O4653" si="860">I4590*TOMATO_PRICE+J4590*CARROT_PRICE+K4590*MESCLUN_PRICE</x:f>
        <x:v>143280</x:v>
      </x:c>
      <x:c r="P4590" s="55" t="n">
        <x:f t="shared" ref="P4590:P4653" si="861">I4590*TOMATO_FERTILIZER+J4590*CARROT_FERTILIZER+K4590*MESCLUN_FERTILIZER</x:f>
        <x:v>29920</x:v>
      </x:c>
      <x:c r="Q4590" s="55" t="n">
        <x:f t="shared" ref="Q4590:Q4653" si="862">MIN(M4590,FARMER_HOURS)*FARMER_RATE+MAX(M4590-FARMER_HOURS,0)*TEMP_RATE</x:f>
        <x:v>63763.550233080976</x:v>
      </x:c>
      <x:c r="R4590" s="55" t="n">
        <x:f t="shared" ref="R4590:R4653" si="863">O4590-P4590-Q4590-FIXED_COST</x:f>
        <x:v>29596.449766919024</x:v>
      </x:c>
      <x:c r="S4590" s="1" t="str">
        <x:f t="shared" ref="S4590:S4653" si="864">IF(AND(L4590&lt;=TOTAL_BED_CAP,N4590&lt;=TEMP_WORKER_CAP),"YES","NO")</x:f>
        <x:v>YES</x:v>
      </x:c>
      <x:c r="T4590" s="1" t="n">
        <x:f t="shared" ref="T4590:T4653" si="865">IF(S4590="YES",R4590,-1E+99)</x:f>
        <x:v>29596.449766919024</x:v>
      </x:c>
    </x:row>
    <x:row r="4591">
      <x:c r="A4591" s="1"/>
      <x:c r="B4591" s="1"/>
      <x:c r="C4591" s="1"/>
      <x:c r="D4591" s="1"/>
      <x:c r="E4591" s="1"/>
      <x:c r="F4591" s="1"/>
      <x:c r="G4591" s="1"/>
      <x:c r="H4591" s="1"/>
      <x:c r="I4591" s="53">
        <x:f t="shared" si="854"/>
        <x:v>6</x:v>
      </x:c>
      <x:c r="J4591" s="53">
        <x:f t="shared" si="855"/>
        <x:v>20</x:v>
      </x:c>
      <x:c r="K4591" s="53">
        <x:f t="shared" si="856"/>
        <x:v>19</x:v>
      </x:c>
      <x:c r="L4591" s="53">
        <x:f t="shared" si="857"/>
        <x:v>45</x:v>
      </x:c>
      <x:c r="M4591" s="54">
        <x:f t="shared" si="858"/>
        <x:v>3022.422022061487</x:v>
      </x:c>
      <x:c r="N4591" s="54">
        <x:f t="shared" si="859"/>
        <x:v>1.5989041819871437</x:v>
      </x:c>
      <x:c r="O4591" s="55">
        <x:f t="shared" si="860"/>
        <x:v>145980</x:v>
      </x:c>
      <x:c r="P4591" s="55">
        <x:f t="shared" si="861"/>
        <x:v>30800</x:v>
      </x:c>
      <x:c r="Q4591" s="55">
        <x:f t="shared" si="862"/>
        <x:v>64972.604549678596</x:v>
      </x:c>
      <x:c r="R4591" s="55">
        <x:f t="shared" si="863"/>
        <x:v>30207.395450321404</x:v>
      </x:c>
      <x:c r="S4591" s="1" t="str">
        <x:f t="shared" si="864"/>
        <x:v>YES</x:v>
      </x:c>
      <x:c r="T4591" s="1">
        <x:f t="shared" si="865"/>
        <x:v>30207.395450321404</x:v>
      </x:c>
    </x:row>
    <x:row r="4592">
      <x:c r="A4592" s="1"/>
      <x:c r="B4592" s="1"/>
      <x:c r="C4592" s="1"/>
      <x:c r="D4592" s="1"/>
      <x:c r="E4592" s="1"/>
      <x:c r="F4592" s="1"/>
      <x:c r="G4592" s="1"/>
      <x:c r="H4592" s="1"/>
      <x:c r="I4592" s="53">
        <x:f t="shared" si="854"/>
        <x:v>6</x:v>
      </x:c>
      <x:c r="J4592" s="53">
        <x:f t="shared" si="855"/>
        <x:v>20</x:v>
      </x:c>
      <x:c r="K4592" s="53">
        <x:f t="shared" si="856"/>
        <x:v>20</x:v>
      </x:c>
      <x:c r="L4592" s="53">
        <x:f t="shared" si="857"/>
        <x:v>46</x:v>
      </x:c>
      <x:c r="M4592" s="54">
        <x:f t="shared" si="858"/>
        <x:v>3093.6463127119641</x:v>
      </x:c>
      <x:c r="N4592" s="54">
        <x:f t="shared" si="859"/>
        <x:v>1.648365494938864</x:v>
      </x:c>
      <x:c r="O4592" s="55">
        <x:f t="shared" si="860"/>
        <x:v>148680</x:v>
      </x:c>
      <x:c r="P4592" s="55">
        <x:f t="shared" si="861"/>
        <x:v>31680</x:v>
      </x:c>
      <x:c r="Q4592" s="55">
        <x:f t="shared" si="862"/>
        <x:v>66209.137373471603</x:v>
      </x:c>
      <x:c r="R4592" s="55">
        <x:f t="shared" si="863"/>
        <x:v>30790.862626528397</x:v>
      </x:c>
      <x:c r="S4592" s="1" t="str">
        <x:f t="shared" si="864"/>
        <x:v>YES</x:v>
      </x:c>
      <x:c r="T4592" s="1">
        <x:f t="shared" si="865"/>
        <x:v>30790.862626528397</x:v>
      </x:c>
    </x:row>
    <x:row r="4593">
      <x:c r="A4593" s="1"/>
      <x:c r="B4593" s="1"/>
      <x:c r="C4593" s="1"/>
      <x:c r="D4593" s="1"/>
      <x:c r="E4593" s="1"/>
      <x:c r="F4593" s="1"/>
      <x:c r="G4593" s="1"/>
      <x:c r="H4593" s="1"/>
      <x:c r="I4593" s="53">
        <x:f t="shared" si="854"/>
        <x:v>6</x:v>
      </x:c>
      <x:c r="J4593" s="53">
        <x:f t="shared" si="855"/>
        <x:v>20</x:v>
      </x:c>
      <x:c r="K4593" s="53">
        <x:f t="shared" si="856"/>
        <x:v>21</x:v>
      </x:c>
      <x:c r="L4593" s="53">
        <x:f t="shared" si="857"/>
        <x:v>47</x:v>
      </x:c>
      <x:c r="M4593" s="54">
        <x:f t="shared" si="858"/>
        <x:v>3166.4820529384078</x:v>
      </x:c>
      <x:c r="N4593" s="54">
        <x:f t="shared" si="859"/>
        <x:v>1.6989458700961166</x:v>
      </x:c>
      <x:c r="O4593" s="55">
        <x:f t="shared" si="860"/>
        <x:v>151380</x:v>
      </x:c>
      <x:c r="P4593" s="55">
        <x:f t="shared" si="861"/>
        <x:v>32560</x:v>
      </x:c>
      <x:c r="Q4593" s="55">
        <x:f t="shared" si="862"/>
        <x:v>67473.646752402914</x:v>
      </x:c>
      <x:c r="R4593" s="55">
        <x:f t="shared" si="863"/>
        <x:v>31346.353247597086</x:v>
      </x:c>
      <x:c r="S4593" s="1" t="str">
        <x:f t="shared" si="864"/>
        <x:v>YES</x:v>
      </x:c>
      <x:c r="T4593" s="1">
        <x:f t="shared" si="865"/>
        <x:v>31346.353247597086</x:v>
      </x:c>
    </x:row>
    <x:row r="4594">
      <x:c r="A4594" s="1"/>
      <x:c r="B4594" s="1"/>
      <x:c r="C4594" s="1"/>
      <x:c r="D4594" s="1"/>
      <x:c r="E4594" s="1"/>
      <x:c r="F4594" s="1"/>
      <x:c r="G4594" s="1"/>
      <x:c r="H4594" s="1"/>
      <x:c r="I4594" s="53">
        <x:f t="shared" si="854"/>
        <x:v>6</x:v>
      </x:c>
      <x:c r="J4594" s="53">
        <x:f t="shared" si="855"/>
        <x:v>20</x:v>
      </x:c>
      <x:c r="K4594" s="53">
        <x:f t="shared" si="856"/>
        <x:v>22</x:v>
      </x:c>
      <x:c r="L4594" s="53">
        <x:f t="shared" si="857"/>
        <x:v>48</x:v>
      </x:c>
      <x:c r="M4594" s="54">
        <x:f t="shared" si="858"/>
        <x:v>3240.9584001848043</x:v>
      </x:c>
      <x:c r="N4594" s="54">
        <x:f t="shared" si="859"/>
        <x:v>1.7506655556838919</x:v>
      </x:c>
      <x:c r="O4594" s="55">
        <x:f t="shared" si="860"/>
        <x:v>154080</x:v>
      </x:c>
      <x:c r="P4594" s="55">
        <x:f t="shared" si="861"/>
        <x:v>33440</x:v>
      </x:c>
      <x:c r="Q4594" s="55">
        <x:f t="shared" si="862"/>
        <x:v>68766.638892097297</x:v>
      </x:c>
      <x:c r="R4594" s="55">
        <x:f t="shared" si="863"/>
        <x:v>31873.361107902703</x:v>
      </x:c>
      <x:c r="S4594" s="1" t="str">
        <x:f t="shared" si="864"/>
        <x:v>YES</x:v>
      </x:c>
      <x:c r="T4594" s="1">
        <x:f t="shared" si="865"/>
        <x:v>31873.361107902703</x:v>
      </x:c>
    </x:row>
    <x:row r="4595">
      <x:c r="A4595" s="1"/>
      <x:c r="B4595" s="1"/>
      <x:c r="C4595" s="1"/>
      <x:c r="D4595" s="1"/>
      <x:c r="E4595" s="1"/>
      <x:c r="F4595" s="1"/>
      <x:c r="G4595" s="1"/>
      <x:c r="H4595" s="1"/>
      <x:c r="I4595" s="53">
        <x:f t="shared" si="854"/>
        <x:v>6</x:v>
      </x:c>
      <x:c r="J4595" s="53">
        <x:f t="shared" si="855"/>
        <x:v>20</x:v>
      </x:c>
      <x:c r="K4595" s="53">
        <x:f t="shared" si="856"/>
        <x:v>23</x:v>
      </x:c>
      <x:c r="L4595" s="53">
        <x:f t="shared" si="857"/>
        <x:v>49</x:v>
      </x:c>
      <x:c r="M4595" s="54">
        <x:f t="shared" si="858"/>
        <x:v>3317.104989042241</x:v>
      </x:c>
      <x:c r="N4595" s="54">
        <x:f t="shared" si="859"/>
        <x:v>1.803545131279334</x:v>
      </x:c>
      <x:c r="O4595" s="55">
        <x:f t="shared" si="860"/>
        <x:v>156780</x:v>
      </x:c>
      <x:c r="P4595" s="55">
        <x:f t="shared" si="861"/>
        <x:v>34320</x:v>
      </x:c>
      <x:c r="Q4595" s="55">
        <x:f t="shared" si="862"/>
        <x:v>70088.628281983343</x:v>
      </x:c>
      <x:c r="R4595" s="55">
        <x:f t="shared" si="863"/>
        <x:v>32371.371718016657</x:v>
      </x:c>
      <x:c r="S4595" s="1" t="str">
        <x:f t="shared" si="864"/>
        <x:v>YES</x:v>
      </x:c>
      <x:c r="T4595" s="1">
        <x:f t="shared" si="865"/>
        <x:v>32371.371718016657</x:v>
      </x:c>
    </x:row>
    <x:row r="4596">
      <x:c r="A4596" s="1"/>
      <x:c r="B4596" s="1"/>
      <x:c r="C4596" s="1"/>
      <x:c r="D4596" s="1"/>
      <x:c r="E4596" s="1"/>
      <x:c r="F4596" s="1"/>
      <x:c r="G4596" s="1"/>
      <x:c r="H4596" s="1"/>
      <x:c r="I4596" s="53">
        <x:f t="shared" si="854"/>
        <x:v>6</x:v>
      </x:c>
      <x:c r="J4596" s="53">
        <x:f t="shared" si="855"/>
        <x:v>20</x:v>
      </x:c>
      <x:c r="K4596" s="53">
        <x:f t="shared" si="856"/>
        <x:v>24</x:v>
      </x:c>
      <x:c r="L4596" s="53">
        <x:f t="shared" si="857"/>
        <x:v>50</x:v>
      </x:c>
      <x:c r="M4596" s="54">
        <x:f t="shared" si="858"/>
        <x:v>3394.9519386217366</x:v>
      </x:c>
      <x:c r="N4596" s="54">
        <x:f t="shared" si="859"/>
        <x:v>1.8576055129317615</x:v>
      </x:c>
      <x:c r="O4596" s="55">
        <x:f t="shared" si="860"/>
        <x:v>159480</x:v>
      </x:c>
      <x:c r="P4596" s="55">
        <x:f t="shared" si="861"/>
        <x:v>35200</x:v>
      </x:c>
      <x:c r="Q4596" s="55">
        <x:f t="shared" si="862"/>
        <x:v>71440.137823294033</x:v>
      </x:c>
      <x:c r="R4596" s="55">
        <x:f t="shared" si="863"/>
        <x:v>32839.862176705967</x:v>
      </x:c>
      <x:c r="S4596" s="1" t="str">
        <x:f t="shared" si="864"/>
        <x:v>YES</x:v>
      </x:c>
      <x:c r="T4596" s="1">
        <x:f t="shared" si="865"/>
        <x:v>32839.862176705967</x:v>
      </x:c>
    </x:row>
    <x:row r="4597">
      <x:c r="A4597" s="1"/>
      <x:c r="B4597" s="1"/>
      <x:c r="C4597" s="1"/>
      <x:c r="D4597" s="1"/>
      <x:c r="E4597" s="1"/>
      <x:c r="F4597" s="1"/>
      <x:c r="G4597" s="1"/>
      <x:c r="H4597" s="1"/>
      <x:c r="I4597" s="53">
        <x:f t="shared" si="854"/>
        <x:v>6</x:v>
      </x:c>
      <x:c r="J4597" s="53">
        <x:f t="shared" si="855"/>
        <x:v>20</x:v>
      </x:c>
      <x:c r="K4597" s="53">
        <x:f t="shared" si="856"/>
        <x:v>25</x:v>
      </x:c>
      <x:c r="L4597" s="53">
        <x:f t="shared" si="857"/>
        <x:v>51</x:v>
      </x:c>
      <x:c r="M4597" s="54">
        <x:f t="shared" si="858"/>
        <x:v>3474.5298600368342</x:v>
      </x:c>
      <x:c r="N4597" s="54">
        <x:f t="shared" si="859"/>
        <x:v>1.9128679583589125</x:v>
      </x:c>
      <x:c r="O4597" s="55">
        <x:f t="shared" si="860"/>
        <x:v>162180</x:v>
      </x:c>
      <x:c r="P4597" s="55">
        <x:f t="shared" si="861"/>
        <x:v>36080</x:v>
      </x:c>
      <x:c r="Q4597" s="55">
        <x:f t="shared" si="862"/>
        <x:v>72821.698958972818</x:v>
      </x:c>
      <x:c r="R4597" s="55">
        <x:f t="shared" si="863"/>
        <x:v>33278.301041027182</x:v>
      </x:c>
      <x:c r="S4597" s="1" t="str">
        <x:f t="shared" si="864"/>
        <x:v>YES</x:v>
      </x:c>
      <x:c r="T4597" s="1">
        <x:f t="shared" si="865"/>
        <x:v>33278.301041027182</x:v>
      </x:c>
    </x:row>
    <x:row r="4598">
      <x:c r="A4598" s="1"/>
      <x:c r="B4598" s="1"/>
      <x:c r="C4598" s="1"/>
      <x:c r="D4598" s="1"/>
      <x:c r="E4598" s="1"/>
      <x:c r="F4598" s="1"/>
      <x:c r="G4598" s="1"/>
      <x:c r="H4598" s="1"/>
      <x:c r="I4598" s="53">
        <x:f t="shared" si="854"/>
        <x:v>6</x:v>
      </x:c>
      <x:c r="J4598" s="53">
        <x:f t="shared" si="855"/>
        <x:v>20</x:v>
      </x:c>
      <x:c r="K4598" s="53">
        <x:f t="shared" si="856"/>
        <x:v>26</x:v>
      </x:c>
      <x:c r="L4598" s="53">
        <x:f t="shared" si="857"/>
        <x:v>52</x:v>
      </x:c>
      <x:c r="M4598" s="54">
        <x:f t="shared" si="858"/>
        <x:v>3555.8698639975519</x:v>
      </x:c>
      <x:c r="N4598" s="54">
        <x:f t="shared" si="859"/>
        <x:v>1.9693540722205221</x:v>
      </x:c>
      <x:c r="O4598" s="55">
        <x:f t="shared" si="860"/>
        <x:v>164880</x:v>
      </x:c>
      <x:c r="P4598" s="55">
        <x:f t="shared" si="861"/>
        <x:v>36960</x:v>
      </x:c>
      <x:c r="Q4598" s="55">
        <x:f t="shared" si="862"/>
        <x:v>74233.851805513055</x:v>
      </x:c>
      <x:c r="R4598" s="55">
        <x:f t="shared" si="863"/>
        <x:v>33686.148194486945</x:v>
      </x:c>
      <x:c r="S4598" s="1" t="str">
        <x:f t="shared" si="864"/>
        <x:v>YES</x:v>
      </x:c>
      <x:c r="T4598" s="1">
        <x:f t="shared" si="865"/>
        <x:v>33686.148194486945</x:v>
      </x:c>
    </x:row>
    <x:row r="4599">
      <x:c r="A4599" s="1"/>
      <x:c r="B4599" s="1"/>
      <x:c r="C4599" s="1"/>
      <x:c r="D4599" s="1"/>
      <x:c r="E4599" s="1"/>
      <x:c r="F4599" s="1"/>
      <x:c r="G4599" s="1"/>
      <x:c r="H4599" s="1"/>
      <x:c r="I4599" s="53">
        <x:f t="shared" si="854"/>
        <x:v>6</x:v>
      </x:c>
      <x:c r="J4599" s="53">
        <x:f t="shared" si="855"/>
        <x:v>20</x:v>
      </x:c>
      <x:c r="K4599" s="53">
        <x:f t="shared" si="856"/>
        <x:v>27</x:v>
      </x:c>
      <x:c r="L4599" s="53">
        <x:f t="shared" si="857"/>
        <x:v>53</x:v>
      </x:c>
      <x:c r="M4599" s="54">
        <x:f t="shared" si="858"/>
        <x:v>3639.0035685173088</x:v>
      </x:c>
      <x:c r="N4599" s="54">
        <x:f t="shared" si="859"/>
        <x:v>2.0270858114703532</x:v>
      </x:c>
      <x:c r="O4599" s="55">
        <x:f t="shared" si="860"/>
        <x:v>167580</x:v>
      </x:c>
      <x:c r="P4599" s="55">
        <x:f t="shared" si="861"/>
        <x:v>37840</x:v>
      </x:c>
      <x:c r="Q4599" s="55">
        <x:f t="shared" si="862"/>
        <x:v>75677.145286758838</x:v>
      </x:c>
      <x:c r="R4599" s="55">
        <x:f t="shared" si="863"/>
        <x:v>34062.854713241162</x:v>
      </x:c>
      <x:c r="S4599" s="1" t="str">
        <x:f t="shared" si="864"/>
        <x:v>YES</x:v>
      </x:c>
      <x:c r="T4599" s="1">
        <x:f t="shared" si="865"/>
        <x:v>34062.854713241162</x:v>
      </x:c>
    </x:row>
    <x:row r="4600">
      <x:c r="A4600" s="1"/>
      <x:c r="B4600" s="1"/>
      <x:c r="C4600" s="1"/>
      <x:c r="D4600" s="1"/>
      <x:c r="E4600" s="1"/>
      <x:c r="F4600" s="1"/>
      <x:c r="G4600" s="1"/>
      <x:c r="H4600" s="1"/>
      <x:c r="I4600" s="53">
        <x:f t="shared" si="854"/>
        <x:v>6</x:v>
      </x:c>
      <x:c r="J4600" s="53">
        <x:f t="shared" si="855"/>
        <x:v>20</x:v>
      </x:c>
      <x:c r="K4600" s="53">
        <x:f t="shared" si="856"/>
        <x:v>28</x:v>
      </x:c>
      <x:c r="L4600" s="53">
        <x:f t="shared" si="857"/>
        <x:v>54</x:v>
      </x:c>
      <x:c r="M4600" s="54">
        <x:f t="shared" si="858"/>
        <x:v>3723.9631067344626</x:v>
      </x:c>
      <x:c r="N4600" s="54">
        <x:f t="shared" si="859"/>
        <x:v>2.0860854907878212</x:v>
      </x:c>
      <x:c r="O4600" s="55">
        <x:f t="shared" si="860"/>
        <x:v>170280</x:v>
      </x:c>
      <x:c r="P4600" s="55">
        <x:f t="shared" si="861"/>
        <x:v>38720</x:v>
      </x:c>
      <x:c r="Q4600" s="55">
        <x:f t="shared" si="862"/>
        <x:v>77152.137269695522</x:v>
      </x:c>
      <x:c r="R4600" s="55">
        <x:f t="shared" si="863"/>
        <x:v>34407.862730304478</x:v>
      </x:c>
      <x:c r="S4600" s="1" t="str">
        <x:f t="shared" si="864"/>
        <x:v>YES</x:v>
      </x:c>
      <x:c r="T4600" s="1">
        <x:f t="shared" si="865"/>
        <x:v>34407.862730304478</x:v>
      </x:c>
    </x:row>
    <x:row r="4601">
      <x:c r="A4601" s="1"/>
      <x:c r="B4601" s="1"/>
      <x:c r="C4601" s="1"/>
      <x:c r="D4601" s="1"/>
      <x:c r="E4601" s="1"/>
      <x:c r="F4601" s="1"/>
      <x:c r="G4601" s="1"/>
      <x:c r="H4601" s="1"/>
      <x:c r="I4601" s="53">
        <x:f t="shared" si="854"/>
        <x:v>6</x:v>
      </x:c>
      <x:c r="J4601" s="53">
        <x:f t="shared" si="855"/>
        <x:v>20</x:v>
      </x:c>
      <x:c r="K4601" s="53">
        <x:f t="shared" si="856"/>
        <x:v>29</x:v>
      </x:c>
      <x:c r="L4601" s="53">
        <x:f t="shared" si="857"/>
        <x:v>55</x:v>
      </x:c>
      <x:c r="M4601" s="54">
        <x:f t="shared" si="858"/>
        <x:v>3810.7811348501159</x:v>
      </x:c>
      <x:c r="N4601" s="54">
        <x:f t="shared" si="859"/>
        <x:v>2.1463757880903582</x:v>
      </x:c>
      <x:c r="O4601" s="55">
        <x:f t="shared" si="860"/>
        <x:v>172980</x:v>
      </x:c>
      <x:c r="P4601" s="55">
        <x:f t="shared" si="861"/>
        <x:v>39600</x:v>
      </x:c>
      <x:c r="Q4601" s="55">
        <x:f t="shared" si="862"/>
        <x:v>78659.394702258956</x:v>
      </x:c>
      <x:c r="R4601" s="55">
        <x:f t="shared" si="863"/>
        <x:v>34720.605297741044</x:v>
      </x:c>
      <x:c r="S4601" s="1" t="str">
        <x:f t="shared" si="864"/>
        <x:v>YES</x:v>
      </x:c>
      <x:c r="T4601" s="1">
        <x:f t="shared" si="865"/>
        <x:v>34720.605297741044</x:v>
      </x:c>
    </x:row>
    <x:row r="4602">
      <x:c r="A4602" s="1"/>
      <x:c r="B4602" s="1"/>
      <x:c r="C4602" s="1"/>
      <x:c r="D4602" s="1"/>
      <x:c r="E4602" s="1"/>
      <x:c r="F4602" s="1"/>
      <x:c r="G4602" s="1"/>
      <x:c r="H4602" s="1"/>
      <x:c r="I4602" s="53">
        <x:f t="shared" si="854"/>
        <x:v>6</x:v>
      </x:c>
      <x:c r="J4602" s="53">
        <x:f t="shared" si="855"/>
        <x:v>20</x:v>
      </x:c>
      <x:c r="K4602" s="53">
        <x:f t="shared" si="856"/>
        <x:v>30</x:v>
      </x:c>
      <x:c r="L4602" s="53">
        <x:f t="shared" si="857"/>
        <x:v>56</x:v>
      </x:c>
      <x:c r="M4602" s="54">
        <x:f t="shared" si="858"/>
        <x:v>3899.4908401838866</x:v>
      </x:c>
      <x:c r="N4602" s="54">
        <x:f t="shared" si="859"/>
        <x:v>2.207979750127699</x:v>
      </x:c>
      <x:c r="O4602" s="55">
        <x:f t="shared" si="860"/>
        <x:v>175680</x:v>
      </x:c>
      <x:c r="P4602" s="55">
        <x:f t="shared" si="861"/>
        <x:v>40480</x:v>
      </x:c>
      <x:c r="Q4602" s="55">
        <x:f t="shared" si="862"/>
        <x:v>80199.493753192481</x:v>
      </x:c>
      <x:c r="R4602" s="55">
        <x:f t="shared" si="863"/>
        <x:v>35000.506246807519</x:v>
      </x:c>
      <x:c r="S4602" s="1" t="str">
        <x:f t="shared" si="864"/>
        <x:v>YES</x:v>
      </x:c>
      <x:c r="T4602" s="1">
        <x:f t="shared" si="865"/>
        <x:v>35000.506246807519</x:v>
      </x:c>
    </x:row>
    <x:row r="4603">
      <x:c r="A4603" s="1"/>
      <x:c r="B4603" s="1"/>
      <x:c r="C4603" s="1"/>
      <x:c r="D4603" s="1"/>
      <x:c r="E4603" s="1"/>
      <x:c r="F4603" s="1"/>
      <x:c r="G4603" s="1"/>
      <x:c r="H4603" s="1"/>
      <x:c r="I4603" s="53">
        <x:f t="shared" si="854"/>
        <x:v>7</x:v>
      </x:c>
      <x:c r="J4603" s="53">
        <x:f t="shared" si="855"/>
        <x:v>0</x:v>
      </x:c>
      <x:c r="K4603" s="53">
        <x:f t="shared" si="856"/>
        <x:v>0</x:v>
      </x:c>
      <x:c r="L4603" s="53">
        <x:f t="shared" si="857"/>
        <x:v>7</x:v>
      </x:c>
      <x:c r="M4603" s="54">
        <x:f t="shared" si="858"/>
        <x:v>1227.6917730000007</x:v>
      </x:c>
      <x:c r="N4603" s="54">
        <x:f t="shared" si="859"/>
        <x:v>0.35256373125000046</x:v>
      </x:c>
      <x:c r="O4603" s="55">
        <x:f t="shared" si="860"/>
        <x:v>61600</x:v>
      </x:c>
      <x:c r="P4603" s="55">
        <x:f t="shared" si="861"/>
        <x:v>6160</x:v>
      </x:c>
      <x:c r="Q4603" s="55">
        <x:f t="shared" si="862"/>
        <x:v>33814.09328125001</x:v>
      </x:c>
      <x:c r="R4603" s="55">
        <x:f t="shared" si="863"/>
        <x:v>1625.9067187499895</x:v>
      </x:c>
      <x:c r="S4603" s="1" t="str">
        <x:f t="shared" si="864"/>
        <x:v>YES</x:v>
      </x:c>
      <x:c r="T4603" s="1">
        <x:f t="shared" si="865"/>
        <x:v>1625.9067187499895</x:v>
      </x:c>
    </x:row>
    <x:row r="4604">
      <x:c r="A4604" s="1"/>
      <x:c r="B4604" s="1"/>
      <x:c r="C4604" s="1"/>
      <x:c r="D4604" s="1"/>
      <x:c r="E4604" s="1"/>
      <x:c r="F4604" s="1"/>
      <x:c r="G4604" s="1"/>
      <x:c r="H4604" s="1"/>
      <x:c r="I4604" s="53">
        <x:f t="shared" si="854"/>
        <x:v>7</x:v>
      </x:c>
      <x:c r="J4604" s="53">
        <x:f t="shared" si="855"/>
        <x:v>0</x:v>
      </x:c>
      <x:c r="K4604" s="53">
        <x:f t="shared" si="856"/>
        <x:v>1</x:v>
      </x:c>
      <x:c r="L4604" s="53">
        <x:f t="shared" si="857"/>
        <x:v>8</x:v>
      </x:c>
      <x:c r="M4604" s="54">
        <x:f t="shared" si="858"/>
        <x:v>1273.2542730000007</x:v>
      </x:c>
      <x:c r="N4604" s="54">
        <x:f t="shared" si="859"/>
        <x:v>0.38420435625000049</x:v>
      </x:c>
      <x:c r="O4604" s="55">
        <x:f t="shared" si="860"/>
        <x:v>64300</x:v>
      </x:c>
      <x:c r="P4604" s="55">
        <x:f t="shared" si="861"/>
        <x:v>7040</x:v>
      </x:c>
      <x:c r="Q4604" s="55">
        <x:f t="shared" si="862"/>
        <x:v>34605.10890625001</x:v>
      </x:c>
      <x:c r="R4604" s="55">
        <x:f t="shared" si="863"/>
        <x:v>2654.8910937499895</x:v>
      </x:c>
      <x:c r="S4604" s="1" t="str">
        <x:f t="shared" si="864"/>
        <x:v>YES</x:v>
      </x:c>
      <x:c r="T4604" s="1">
        <x:f t="shared" si="865"/>
        <x:v>2654.8910937499895</x:v>
      </x:c>
    </x:row>
    <x:row r="4605">
      <x:c r="A4605" s="1"/>
      <x:c r="B4605" s="1"/>
      <x:c r="C4605" s="1"/>
      <x:c r="D4605" s="1"/>
      <x:c r="E4605" s="1"/>
      <x:c r="F4605" s="1"/>
      <x:c r="G4605" s="1"/>
      <x:c r="H4605" s="1"/>
      <x:c r="I4605" s="53">
        <x:f t="shared" si="854"/>
        <x:v>7</x:v>
      </x:c>
      <x:c r="J4605" s="53">
        <x:f t="shared" si="855"/>
        <x:v>0</x:v>
      </x:c>
      <x:c r="K4605" s="53">
        <x:f t="shared" si="856"/>
        <x:v>2</x:v>
      </x:c>
      <x:c r="L4605" s="53">
        <x:f t="shared" si="857"/>
        <x:v>9</x:v>
      </x:c>
      <x:c r="M4605" s="54">
        <x:f t="shared" si="858"/>
        <x:v>1319.9558355000006</x:v>
      </x:c>
      <x:c r="N4605" s="54">
        <x:f t="shared" si="859"/>
        <x:v>0.41663599687500041</x:v>
      </x:c>
      <x:c r="O4605" s="55">
        <x:f t="shared" si="860"/>
        <x:v>67000</x:v>
      </x:c>
      <x:c r="P4605" s="55">
        <x:f t="shared" si="861"/>
        <x:v>7920</x:v>
      </x:c>
      <x:c r="Q4605" s="55">
        <x:f t="shared" si="862"/>
        <x:v>35415.89992187501</x:v>
      </x:c>
      <x:c r="R4605" s="55">
        <x:f t="shared" si="863"/>
        <x:v>3664.1000781249895</x:v>
      </x:c>
      <x:c r="S4605" s="1" t="str">
        <x:f t="shared" si="864"/>
        <x:v>YES</x:v>
      </x:c>
      <x:c r="T4605" s="1">
        <x:f t="shared" si="865"/>
        <x:v>3664.1000781249895</x:v>
      </x:c>
    </x:row>
    <x:row r="4606">
      <x:c r="A4606" s="1"/>
      <x:c r="B4606" s="1"/>
      <x:c r="C4606" s="1"/>
      <x:c r="D4606" s="1"/>
      <x:c r="E4606" s="1"/>
      <x:c r="F4606" s="1"/>
      <x:c r="G4606" s="1"/>
      <x:c r="H4606" s="1"/>
      <x:c r="I4606" s="53">
        <x:f t="shared" si="854"/>
        <x:v>7</x:v>
      </x:c>
      <x:c r="J4606" s="53">
        <x:f t="shared" si="855"/>
        <x:v>0</x:v>
      </x:c>
      <x:c r="K4606" s="53">
        <x:f t="shared" si="856"/>
        <x:v>3</x:v>
      </x:c>
      <x:c r="L4606" s="53">
        <x:f t="shared" si="857"/>
        <x:v>10</x:v>
      </x:c>
      <x:c r="M4606" s="54">
        <x:f t="shared" si="858"/>
        <x:v>1367.8178179218758</x:v>
      </x:c>
      <x:c r="N4606" s="54">
        <x:f t="shared" si="859"/>
        <x:v>0.44987348466796928</x:v>
      </x:c>
      <x:c r="O4606" s="55">
        <x:f t="shared" si="860"/>
        <x:v>69700</x:v>
      </x:c>
      <x:c r="P4606" s="55">
        <x:f t="shared" si="861"/>
        <x:v>8800</x:v>
      </x:c>
      <x:c r="Q4606" s="55">
        <x:f t="shared" si="862"/>
        <x:v>36246.837116699229</x:v>
      </x:c>
      <x:c r="R4606" s="55">
        <x:f t="shared" si="863"/>
        <x:v>4653.1628833007708</x:v>
      </x:c>
      <x:c r="S4606" s="1" t="str">
        <x:f t="shared" si="864"/>
        <x:v>YES</x:v>
      </x:c>
      <x:c r="T4606" s="1">
        <x:f t="shared" si="865"/>
        <x:v>4653.1628833007708</x:v>
      </x:c>
    </x:row>
    <x:row r="4607">
      <x:c r="A4607" s="1"/>
      <x:c r="B4607" s="1"/>
      <x:c r="C4607" s="1"/>
      <x:c r="D4607" s="1"/>
      <x:c r="E4607" s="1"/>
      <x:c r="F4607" s="1"/>
      <x:c r="G4607" s="1"/>
      <x:c r="H4607" s="1"/>
      <x:c r="I4607" s="53">
        <x:f t="shared" si="854"/>
        <x:v>7</x:v>
      </x:c>
      <x:c r="J4607" s="53">
        <x:f t="shared" si="855"/>
        <x:v>0</x:v>
      </x:c>
      <x:c r="K4607" s="53">
        <x:f t="shared" si="856"/>
        <x:v>4</x:v>
      </x:c>
      <x:c r="L4607" s="53">
        <x:f t="shared" si="857"/>
        <x:v>11</x:v>
      </x:c>
      <x:c r="M4607" s="54">
        <x:f t="shared" si="858"/>
        <x:v>1416.861933644532</x:v>
      </x:c>
      <x:c r="N4607" s="54">
        <x:f t="shared" si="859"/>
        <x:v>0.48393189836425832</x:v>
      </x:c>
      <x:c r="O4607" s="55">
        <x:f t="shared" si="860"/>
        <x:v>72400</x:v>
      </x:c>
      <x:c r="P4607" s="55">
        <x:f t="shared" si="861"/>
        <x:v>9680</x:v>
      </x:c>
      <x:c r="Q4607" s="55">
        <x:f t="shared" si="862"/>
        <x:v>37098.297459106456</x:v>
      </x:c>
      <x:c r="R4607" s="55">
        <x:f t="shared" si="863"/>
        <x:v>5621.7025408935442</x:v>
      </x:c>
      <x:c r="S4607" s="1" t="str">
        <x:f t="shared" si="864"/>
        <x:v>YES</x:v>
      </x:c>
      <x:c r="T4607" s="1">
        <x:f t="shared" si="865"/>
        <x:v>5621.7025408935442</x:v>
      </x:c>
    </x:row>
    <x:row r="4608">
      <x:c r="A4608" s="1"/>
      <x:c r="B4608" s="1"/>
      <x:c r="C4608" s="1"/>
      <x:c r="D4608" s="1"/>
      <x:c r="E4608" s="1"/>
      <x:c r="F4608" s="1"/>
      <x:c r="G4608" s="1"/>
      <x:c r="H4608" s="1"/>
      <x:c r="I4608" s="53">
        <x:f t="shared" si="854"/>
        <x:v>7</x:v>
      </x:c>
      <x:c r="J4608" s="53">
        <x:f t="shared" si="855"/>
        <x:v>0</x:v>
      </x:c>
      <x:c r="K4608" s="53">
        <x:f t="shared" si="856"/>
        <x:v>5</x:v>
      </x:c>
      <x:c r="L4608" s="53">
        <x:f t="shared" si="857"/>
        <x:v>12</x:v>
      </x:c>
      <x:c r="M4608" s="54">
        <x:f t="shared" si="858"/>
        <x:v>1467.1102575657355</x:v>
      </x:c>
      <x:c r="N4608" s="54">
        <x:f t="shared" si="859"/>
        <x:v>0.51882656775398306</x:v>
      </x:c>
      <x:c r="O4608" s="55">
        <x:f t="shared" si="860"/>
        <x:v>75100</x:v>
      </x:c>
      <x:c r="P4608" s="55">
        <x:f t="shared" si="861"/>
        <x:v>10560</x:v>
      </x:c>
      <x:c r="Q4608" s="55">
        <x:f t="shared" si="862"/>
        <x:v>37970.664193849574</x:v>
      </x:c>
      <x:c r="R4608" s="55">
        <x:f t="shared" si="863"/>
        <x:v>6569.3358061504259</x:v>
      </x:c>
      <x:c r="S4608" s="1" t="str">
        <x:f t="shared" si="864"/>
        <x:v>YES</x:v>
      </x:c>
      <x:c r="T4608" s="1">
        <x:f t="shared" si="865"/>
        <x:v>6569.3358061504259</x:v>
      </x:c>
    </x:row>
    <x:row r="4609">
      <x:c r="A4609" s="1"/>
      <x:c r="B4609" s="1"/>
      <x:c r="C4609" s="1"/>
      <x:c r="D4609" s="1"/>
      <x:c r="E4609" s="1"/>
      <x:c r="F4609" s="1"/>
      <x:c r="G4609" s="1"/>
      <x:c r="H4609" s="1"/>
      <x:c r="I4609" s="53">
        <x:f t="shared" si="854"/>
        <x:v>7</x:v>
      </x:c>
      <x:c r="J4609" s="53">
        <x:f t="shared" si="855"/>
        <x:v>0</x:v>
      </x:c>
      <x:c r="K4609" s="53">
        <x:f t="shared" si="856"/>
        <x:v>6</x:v>
      </x:c>
      <x:c r="L4609" s="53">
        <x:f t="shared" si="857"/>
        <x:v>13</x:v>
      </x:c>
      <x:c r="M4609" s="54">
        <x:f t="shared" si="858"/>
        <x:v>1518.5852317473687</x:v>
      </x:c>
      <x:c r="N4609" s="54">
        <x:f t="shared" si="859"/>
        <x:v>0.55457307760233931</x:v>
      </x:c>
      <x:c r="O4609" s="55">
        <x:f t="shared" si="860"/>
        <x:v>77800</x:v>
      </x:c>
      <x:c r="P4609" s="55">
        <x:f t="shared" si="861"/>
        <x:v>11440</x:v>
      </x:c>
      <x:c r="Q4609" s="55">
        <x:f t="shared" si="862"/>
        <x:v>38864.326940058483</x:v>
      </x:c>
      <x:c r="R4609" s="55">
        <x:f t="shared" si="863"/>
        <x:v>7495.6730599415168</x:v>
      </x:c>
      <x:c r="S4609" s="1" t="str">
        <x:f t="shared" si="864"/>
        <x:v>YES</x:v>
      </x:c>
      <x:c r="T4609" s="1">
        <x:f t="shared" si="865"/>
        <x:v>7495.6730599415168</x:v>
      </x:c>
    </x:row>
    <x:row r="4610">
      <x:c r="A4610" s="1"/>
      <x:c r="B4610" s="1"/>
      <x:c r="C4610" s="1"/>
      <x:c r="D4610" s="1"/>
      <x:c r="E4610" s="1"/>
      <x:c r="F4610" s="1"/>
      <x:c r="G4610" s="1"/>
      <x:c r="H4610" s="1"/>
      <x:c r="I4610" s="53">
        <x:f t="shared" si="854"/>
        <x:v>7</x:v>
      </x:c>
      <x:c r="J4610" s="53">
        <x:f t="shared" si="855"/>
        <x:v>0</x:v>
      </x:c>
      <x:c r="K4610" s="53">
        <x:f t="shared" si="856"/>
        <x:v>7</x:v>
      </x:c>
      <x:c r="L4610" s="53">
        <x:f t="shared" si="857"/>
        <x:v>14</x:v>
      </x:c>
      <x:c r="M4610" s="54">
        <x:f t="shared" si="858"/>
        <x:v>1571.3096711453288</x:v>
      </x:c>
      <x:c r="N4610" s="54">
        <x:f t="shared" si="859"/>
        <x:v>0.59118727162870055</x:v>
      </x:c>
      <x:c r="O4610" s="55">
        <x:f t="shared" si="860"/>
        <x:v>80500</x:v>
      </x:c>
      <x:c r="P4610" s="55">
        <x:f t="shared" si="861"/>
        <x:v>12320</x:v>
      </x:c>
      <x:c r="Q4610" s="55">
        <x:f t="shared" si="862"/>
        <x:v>39779.681790717514</x:v>
      </x:c>
      <x:c r="R4610" s="55">
        <x:f t="shared" si="863"/>
        <x:v>8400.3182092824864</x:v>
      </x:c>
      <x:c r="S4610" s="1" t="str">
        <x:f t="shared" si="864"/>
        <x:v>YES</x:v>
      </x:c>
      <x:c r="T4610" s="1">
        <x:f t="shared" si="865"/>
        <x:v>8400.3182092824864</x:v>
      </x:c>
    </x:row>
    <x:row r="4611">
      <x:c r="A4611" s="1"/>
      <x:c r="B4611" s="1"/>
      <x:c r="C4611" s="1"/>
      <x:c r="D4611" s="1"/>
      <x:c r="E4611" s="1"/>
      <x:c r="F4611" s="1"/>
      <x:c r="G4611" s="1"/>
      <x:c r="H4611" s="1"/>
      <x:c r="I4611" s="53">
        <x:f t="shared" si="854"/>
        <x:v>7</x:v>
      </x:c>
      <x:c r="J4611" s="53">
        <x:f t="shared" si="855"/>
        <x:v>0</x:v>
      </x:c>
      <x:c r="K4611" s="53">
        <x:f t="shared" si="856"/>
        <x:v>8</x:v>
      </x:c>
      <x:c r="L4611" s="53">
        <x:f t="shared" si="857"/>
        <x:v>15</x:v>
      </x:c>
      <x:c r="M4611" s="54">
        <x:f t="shared" si="858"/>
        <x:v>1625.3067694253091</x:v>
      </x:c>
      <x:c r="N4611" s="54">
        <x:f t="shared" si="859"/>
        <x:v>0.62868525654535357</x:v>
      </x:c>
      <x:c r="O4611" s="55">
        <x:f t="shared" si="860"/>
        <x:v>83200</x:v>
      </x:c>
      <x:c r="P4611" s="55">
        <x:f t="shared" si="861"/>
        <x:v>13200</x:v>
      </x:c>
      <x:c r="Q4611" s="55">
        <x:f t="shared" si="862"/>
        <x:v>40717.131413633841</x:v>
      </x:c>
      <x:c r="R4611" s="55">
        <x:f t="shared" si="863"/>
        <x:v>9282.8685863661594</x:v>
      </x:c>
      <x:c r="S4611" s="1" t="str">
        <x:f t="shared" si="864"/>
        <x:v>YES</x:v>
      </x:c>
      <x:c r="T4611" s="1">
        <x:f t="shared" si="865"/>
        <x:v>9282.8685863661594</x:v>
      </x:c>
    </x:row>
    <x:row r="4612">
      <x:c r="A4612" s="1"/>
      <x:c r="B4612" s="1"/>
      <x:c r="C4612" s="1"/>
      <x:c r="D4612" s="1"/>
      <x:c r="E4612" s="1"/>
      <x:c r="F4612" s="1"/>
      <x:c r="G4612" s="1"/>
      <x:c r="H4612" s="1"/>
      <x:c r="I4612" s="53">
        <x:f t="shared" si="854"/>
        <x:v>7</x:v>
      </x:c>
      <x:c r="J4612" s="53">
        <x:f t="shared" si="855"/>
        <x:v>0</x:v>
      </x:c>
      <x:c r="K4612" s="53">
        <x:f t="shared" si="856"/>
        <x:v>9</x:v>
      </x:c>
      <x:c r="L4612" s="53">
        <x:f t="shared" si="857"/>
        <x:v>16</x:v>
      </x:c>
      <x:c r="M4612" s="54">
        <x:f t="shared" si="858"/>
        <x:v>1680.6001048657035</x:v>
      </x:c>
      <x:c r="N4612" s="54">
        <x:f t="shared" si="859"/>
        <x:v>0.66708340615673856</x:v>
      </x:c>
      <x:c r="O4612" s="55">
        <x:f t="shared" si="860"/>
        <x:v>85900</x:v>
      </x:c>
      <x:c r="P4612" s="55">
        <x:f t="shared" si="861"/>
        <x:v>14080</x:v>
      </x:c>
      <x:c r="Q4612" s="55">
        <x:f t="shared" si="862"/>
        <x:v>41677.085153918466</x:v>
      </x:c>
      <x:c r="R4612" s="55">
        <x:f t="shared" si="863"/>
        <x:v>10142.914846081534</x:v>
      </x:c>
      <x:c r="S4612" s="1" t="str">
        <x:f t="shared" si="864"/>
        <x:v>YES</x:v>
      </x:c>
      <x:c r="T4612" s="1">
        <x:f t="shared" si="865"/>
        <x:v>10142.914846081534</x:v>
      </x:c>
    </x:row>
    <x:row r="4613">
      <x:c r="A4613" s="1"/>
      <x:c r="B4613" s="1"/>
      <x:c r="C4613" s="1"/>
      <x:c r="D4613" s="1"/>
      <x:c r="E4613" s="1"/>
      <x:c r="F4613" s="1"/>
      <x:c r="G4613" s="1"/>
      <x:c r="H4613" s="1"/>
      <x:c r="I4613" s="53">
        <x:f t="shared" si="854"/>
        <x:v>7</x:v>
      </x:c>
      <x:c r="J4613" s="53">
        <x:f t="shared" si="855"/>
        <x:v>0</x:v>
      </x:c>
      <x:c r="K4613" s="53">
        <x:f t="shared" si="856"/>
        <x:v>10</x:v>
      </x:c>
      <x:c r="L4613" s="53">
        <x:f t="shared" si="857"/>
        <x:v>17</x:v>
      </x:c>
      <x:c r="M4613" s="54">
        <x:f t="shared" si="858"/>
        <x:v>1737.2136463489164</x:v>
      </x:c>
      <x:c r="N4613" s="54">
        <x:f t="shared" si="859"/>
        <x:v>0.70639836552008084</x:v>
      </x:c>
      <x:c r="O4613" s="55">
        <x:f t="shared" si="860"/>
        <x:v>88600</x:v>
      </x:c>
      <x:c r="P4613" s="55">
        <x:f t="shared" si="861"/>
        <x:v>14960</x:v>
      </x:c>
      <x:c r="Q4613" s="55">
        <x:f t="shared" si="862"/>
        <x:v>42659.959138002021</x:v>
      </x:c>
      <x:c r="R4613" s="55">
        <x:f t="shared" si="863"/>
        <x:v>10980.040861997979</x:v>
      </x:c>
      <x:c r="S4613" s="1" t="str">
        <x:f t="shared" si="864"/>
        <x:v>YES</x:v>
      </x:c>
      <x:c r="T4613" s="1">
        <x:f t="shared" si="865"/>
        <x:v>10980.040861997979</x:v>
      </x:c>
    </x:row>
    <x:row r="4614">
      <x:c r="A4614" s="1"/>
      <x:c r="B4614" s="1"/>
      <x:c r="C4614" s="1"/>
      <x:c r="D4614" s="1"/>
      <x:c r="E4614" s="1"/>
      <x:c r="F4614" s="1"/>
      <x:c r="G4614" s="1"/>
      <x:c r="H4614" s="1"/>
      <x:c r="I4614" s="53">
        <x:f t="shared" si="854"/>
        <x:v>7</x:v>
      </x:c>
      <x:c r="J4614" s="53">
        <x:f t="shared" si="855"/>
        <x:v>0</x:v>
      </x:c>
      <x:c r="K4614" s="53">
        <x:f t="shared" si="856"/>
        <x:v>11</x:v>
      </x:c>
      <x:c r="L4614" s="53">
        <x:f t="shared" si="857"/>
        <x:v>18</x:v>
      </x:c>
      <x:c r="M4614" s="54">
        <x:f t="shared" si="858"/>
        <x:v>1795.1717594423553</x:v>
      </x:c>
      <x:c r="N4614" s="54">
        <x:f t="shared" si="859"/>
        <x:v>0.74664705516830232</x:v>
      </x:c>
      <x:c r="O4614" s="55">
        <x:f t="shared" si="860"/>
        <x:v>91300</x:v>
      </x:c>
      <x:c r="P4614" s="55">
        <x:f t="shared" si="861"/>
        <x:v>15840</x:v>
      </x:c>
      <x:c r="Q4614" s="55">
        <x:f t="shared" si="862"/>
        <x:v>43666.176379207558</x:v>
      </x:c>
      <x:c r="R4614" s="55">
        <x:f t="shared" si="863"/>
        <x:v>11793.823620792442</x:v>
      </x:c>
      <x:c r="S4614" s="1" t="str">
        <x:f t="shared" si="864"/>
        <x:v>YES</x:v>
      </x:c>
      <x:c r="T4614" s="1">
        <x:f t="shared" si="865"/>
        <x:v>11793.823620792442</x:v>
      </x:c>
    </x:row>
    <x:row r="4615">
      <x:c r="A4615" s="1"/>
      <x:c r="B4615" s="1"/>
      <x:c r="C4615" s="1"/>
      <x:c r="D4615" s="1"/>
      <x:c r="E4615" s="1"/>
      <x:c r="F4615" s="1"/>
      <x:c r="G4615" s="1"/>
      <x:c r="H4615" s="1"/>
      <x:c r="I4615" s="53">
        <x:f t="shared" si="854"/>
        <x:v>7</x:v>
      </x:c>
      <x:c r="J4615" s="53">
        <x:f t="shared" si="855"/>
        <x:v>0</x:v>
      </x:c>
      <x:c r="K4615" s="53">
        <x:f t="shared" si="856"/>
        <x:v>12</x:v>
      </x:c>
      <x:c r="L4615" s="53">
        <x:f t="shared" si="857"/>
        <x:v>19</x:v>
      </x:c>
      <x:c r="M4615" s="54">
        <x:f t="shared" si="858"/>
        <x:v>1854.4992125704198</x:v>
      </x:c>
      <x:c r="N4615" s="54">
        <x:f t="shared" si="859"/>
        <x:v>0.78784667539612485</x:v>
      </x:c>
      <x:c r="O4615" s="55">
        <x:f t="shared" si="860"/>
        <x:v>94000</x:v>
      </x:c>
      <x:c r="P4615" s="55">
        <x:f t="shared" si="861"/>
        <x:v>16720</x:v>
      </x:c>
      <x:c r="Q4615" s="55">
        <x:f t="shared" si="862"/>
        <x:v>44696.166884903119</x:v>
      </x:c>
      <x:c r="R4615" s="55">
        <x:f t="shared" si="863"/>
        <x:v>12583.833115096881</x:v>
      </x:c>
      <x:c r="S4615" s="1" t="str">
        <x:f t="shared" si="864"/>
        <x:v>YES</x:v>
      </x:c>
      <x:c r="T4615" s="1">
        <x:f t="shared" si="865"/>
        <x:v>12583.833115096881</x:v>
      </x:c>
    </x:row>
    <x:row r="4616">
      <x:c r="A4616" s="1"/>
      <x:c r="B4616" s="1"/>
      <x:c r="C4616" s="1"/>
      <x:c r="D4616" s="1"/>
      <x:c r="E4616" s="1"/>
      <x:c r="F4616" s="1"/>
      <x:c r="G4616" s="1"/>
      <x:c r="H4616" s="1"/>
      <x:c r="I4616" s="53">
        <x:f t="shared" si="854"/>
        <x:v>7</x:v>
      </x:c>
      <x:c r="J4616" s="53">
        <x:f t="shared" si="855"/>
        <x:v>0</x:v>
      </x:c>
      <x:c r="K4616" s="53">
        <x:f t="shared" si="856"/>
        <x:v>13</x:v>
      </x:c>
      <x:c r="L4616" s="53">
        <x:f t="shared" si="857"/>
        <x:v>20</x:v>
      </x:c>
      <x:c r="M4616" s="54">
        <x:f t="shared" si="858"/>
        <x:v>1915.2211832788041</x:v>
      </x:c>
      <x:c r="N4616" s="54">
        <x:f t="shared" si="859"/>
        <x:v>0.83001471061028065</x:v>
      </x:c>
      <x:c r="O4616" s="55">
        <x:f t="shared" si="860"/>
        <x:v>96700</x:v>
      </x:c>
      <x:c r="P4616" s="55">
        <x:f t="shared" si="861"/>
        <x:v>17600</x:v>
      </x:c>
      <x:c r="Q4616" s="55">
        <x:f t="shared" si="862"/>
        <x:v>45750.367765257019</x:v>
      </x:c>
      <x:c r="R4616" s="55">
        <x:f t="shared" si="863"/>
        <x:v>13349.632234742981</x:v>
      </x:c>
      <x:c r="S4616" s="1" t="str">
        <x:f t="shared" si="864"/>
        <x:v>YES</x:v>
      </x:c>
      <x:c r="T4616" s="1">
        <x:f t="shared" si="865"/>
        <x:v>13349.632234742981</x:v>
      </x:c>
    </x:row>
    <x:row r="4617">
      <x:c r="A4617" s="1"/>
      <x:c r="B4617" s="1"/>
      <x:c r="C4617" s="1"/>
      <x:c r="D4617" s="1"/>
      <x:c r="E4617" s="1"/>
      <x:c r="F4617" s="1"/>
      <x:c r="G4617" s="1"/>
      <x:c r="H4617" s="1"/>
      <x:c r="I4617" s="53">
        <x:f t="shared" si="854"/>
        <x:v>7</x:v>
      </x:c>
      <x:c r="J4617" s="53">
        <x:f t="shared" si="855"/>
        <x:v>0</x:v>
      </x:c>
      <x:c r="K4617" s="53">
        <x:f t="shared" si="856"/>
        <x:v>14</x:v>
      </x:c>
      <x:c r="L4617" s="53">
        <x:f t="shared" si="857"/>
        <x:v>21</x:v>
      </x:c>
      <x:c r="M4617" s="54">
        <x:f t="shared" si="858"/>
        <x:v>1977.3632645924654</x:v>
      </x:c>
      <x:c r="N4617" s="54">
        <x:f t="shared" si="859"/>
        <x:v>0.87316893374476767</x:v>
      </x:c>
      <x:c r="O4617" s="55">
        <x:f t="shared" si="860"/>
        <x:v>99400</x:v>
      </x:c>
      <x:c r="P4617" s="55">
        <x:f t="shared" si="861"/>
        <x:v>18480</x:v>
      </x:c>
      <x:c r="Q4617" s="55">
        <x:f t="shared" si="862"/>
        <x:v>46829.223343619189</x:v>
      </x:c>
      <x:c r="R4617" s="55">
        <x:f t="shared" si="863"/>
        <x:v>14090.776656380811</x:v>
      </x:c>
      <x:c r="S4617" s="1" t="str">
        <x:f t="shared" si="864"/>
        <x:v>YES</x:v>
      </x:c>
      <x:c r="T4617" s="1">
        <x:f t="shared" si="865"/>
        <x:v>14090.776656380811</x:v>
      </x:c>
    </x:row>
    <x:row r="4618">
      <x:c r="A4618" s="1"/>
      <x:c r="B4618" s="1"/>
      <x:c r="C4618" s="1"/>
      <x:c r="D4618" s="1"/>
      <x:c r="E4618" s="1"/>
      <x:c r="F4618" s="1"/>
      <x:c r="G4618" s="1"/>
      <x:c r="H4618" s="1"/>
      <x:c r="I4618" s="53">
        <x:f t="shared" si="854"/>
        <x:v>7</x:v>
      </x:c>
      <x:c r="J4618" s="53">
        <x:f t="shared" si="855"/>
        <x:v>0</x:v>
      </x:c>
      <x:c r="K4618" s="53">
        <x:f t="shared" si="856"/>
        <x:v>15</x:v>
      </x:c>
      <x:c r="L4618" s="53">
        <x:f t="shared" si="857"/>
        <x:v>22</x:v>
      </x:c>
      <x:c r="M4618" s="54">
        <x:f t="shared" si="858"/>
        <x:v>2040.9514714686118</x:v>
      </x:c>
      <x:c r="N4618" s="54">
        <x:f t="shared" si="859"/>
        <x:v>0.91732741074209145</x:v>
      </x:c>
      <x:c r="O4618" s="55">
        <x:f t="shared" si="860"/>
        <x:v>102100</x:v>
      </x:c>
      <x:c r="P4618" s="55">
        <x:f t="shared" si="861"/>
        <x:v>19360</x:v>
      </x:c>
      <x:c r="Q4618" s="55">
        <x:f t="shared" si="862"/>
        <x:v>47933.18526855229</x:v>
      </x:c>
      <x:c r="R4618" s="55">
        <x:f t="shared" si="863"/>
        <x:v>14806.81473144771</x:v>
      </x:c>
      <x:c r="S4618" s="1" t="str">
        <x:f t="shared" si="864"/>
        <x:v>YES</x:v>
      </x:c>
      <x:c r="T4618" s="1">
        <x:f t="shared" si="865"/>
        <x:v>14806.81473144771</x:v>
      </x:c>
    </x:row>
    <x:row r="4619">
      <x:c r="A4619" s="1"/>
      <x:c r="B4619" s="1"/>
      <x:c r="C4619" s="1"/>
      <x:c r="D4619" s="1"/>
      <x:c r="E4619" s="1"/>
      <x:c r="F4619" s="1"/>
      <x:c r="G4619" s="1"/>
      <x:c r="H4619" s="1"/>
      <x:c r="I4619" s="53">
        <x:f t="shared" si="854"/>
        <x:v>7</x:v>
      </x:c>
      <x:c r="J4619" s="53">
        <x:f t="shared" si="855"/>
        <x:v>0</x:v>
      </x:c>
      <x:c r="K4619" s="53">
        <x:f t="shared" si="856"/>
        <x:v>16</x:v>
      </x:c>
      <x:c r="L4619" s="53">
        <x:f t="shared" si="857"/>
        <x:v>23</x:v>
      </x:c>
      <x:c r="M4619" s="54">
        <x:f t="shared" si="858"/>
        <x:v>2106.0122473461006</x:v>
      </x:c>
      <x:c r="N4619" s="54">
        <x:f t="shared" si="859"/>
        <x:v>0.9625085051014588</x:v>
      </x:c>
      <x:c r="O4619" s="55">
        <x:f t="shared" si="860"/>
        <x:v>104800</x:v>
      </x:c>
      <x:c r="P4619" s="55">
        <x:f t="shared" si="861"/>
        <x:v>20240</x:v>
      </x:c>
      <x:c r="Q4619" s="55">
        <x:f t="shared" si="862"/>
        <x:v>49062.712627536472</x:v>
      </x:c>
      <x:c r="R4619" s="55">
        <x:f t="shared" si="863"/>
        <x:v>15497.287372463528</x:v>
      </x:c>
      <x:c r="S4619" s="1" t="str">
        <x:f t="shared" si="864"/>
        <x:v>YES</x:v>
      </x:c>
      <x:c r="T4619" s="1">
        <x:f t="shared" si="865"/>
        <x:v>15497.287372463528</x:v>
      </x:c>
    </x:row>
    <x:row r="4620">
      <x:c r="A4620" s="1"/>
      <x:c r="B4620" s="1"/>
      <x:c r="C4620" s="1"/>
      <x:c r="D4620" s="1"/>
      <x:c r="E4620" s="1"/>
      <x:c r="F4620" s="1"/>
      <x:c r="G4620" s="1"/>
      <x:c r="H4620" s="1"/>
      <x:c r="I4620" s="53">
        <x:f t="shared" si="854"/>
        <x:v>7</x:v>
      </x:c>
      <x:c r="J4620" s="53">
        <x:f t="shared" si="855"/>
        <x:v>0</x:v>
      </x:c>
      <x:c r="K4620" s="53">
        <x:f t="shared" si="856"/>
        <x:v>17</x:v>
      </x:c>
      <x:c r="L4620" s="53">
        <x:f t="shared" si="857"/>
        <x:v>24</x:v>
      </x:c>
      <x:c r="M4620" s="54">
        <x:f t="shared" si="858"/>
        <x:v>2172.5724707926411</x:v>
      </x:c>
      <x:c r="N4620" s="54">
        <x:f t="shared" si="859"/>
        <x:v>1.0087308824948897</x:v>
      </x:c>
      <x:c r="O4620" s="55">
        <x:f t="shared" si="860"/>
        <x:v>107500</x:v>
      </x:c>
      <x:c r="P4620" s="55">
        <x:f t="shared" si="861"/>
        <x:v>21120</x:v>
      </x:c>
      <x:c r="Q4620" s="55">
        <x:f t="shared" si="862"/>
        <x:v>50218.272062372242</x:v>
      </x:c>
      <x:c r="R4620" s="55">
        <x:f t="shared" si="863"/>
        <x:v>16161.727937627758</x:v>
      </x:c>
      <x:c r="S4620" s="1" t="str">
        <x:f t="shared" si="864"/>
        <x:v>YES</x:v>
      </x:c>
      <x:c r="T4620" s="1">
        <x:f t="shared" si="865"/>
        <x:v>16161.727937627758</x:v>
      </x:c>
    </x:row>
    <x:row r="4621">
      <x:c r="A4621" s="1"/>
      <x:c r="B4621" s="1"/>
      <x:c r="C4621" s="1"/>
      <x:c r="D4621" s="1"/>
      <x:c r="E4621" s="1"/>
      <x:c r="F4621" s="1"/>
      <x:c r="G4621" s="1"/>
      <x:c r="H4621" s="1"/>
      <x:c r="I4621" s="53">
        <x:f t="shared" si="854"/>
        <x:v>7</x:v>
      </x:c>
      <x:c r="J4621" s="53">
        <x:f t="shared" si="855"/>
        <x:v>0</x:v>
      </x:c>
      <x:c r="K4621" s="53">
        <x:f t="shared" si="856"/>
        <x:v>18</x:v>
      </x:c>
      <x:c r="L4621" s="53">
        <x:f t="shared" si="857"/>
        <x:v>25</x:v>
      </x:c>
      <x:c r="M4621" s="54">
        <x:f t="shared" si="858"/>
        <x:v>2240.6594622512284</x:v>
      </x:c>
      <x:c r="N4621" s="54">
        <x:f t="shared" si="859"/>
        <x:v>1.0560135154522419</x:v>
      </x:c>
      <x:c r="O4621" s="55">
        <x:f t="shared" si="860"/>
        <x:v>110200</x:v>
      </x:c>
      <x:c r="P4621" s="55">
        <x:f t="shared" si="861"/>
        <x:v>22000</x:v>
      </x:c>
      <x:c r="Q4621" s="55">
        <x:f t="shared" si="862"/>
        <x:v>51400.33788630605</x:v>
      </x:c>
      <x:c r="R4621" s="55">
        <x:f t="shared" si="863"/>
        <x:v>16799.66211369395</x:v>
      </x:c>
      <x:c r="S4621" s="1" t="str">
        <x:f t="shared" si="864"/>
        <x:v>YES</x:v>
      </x:c>
      <x:c r="T4621" s="1">
        <x:f t="shared" si="865"/>
        <x:v>16799.66211369395</x:v>
      </x:c>
    </x:row>
    <x:row r="4622">
      <x:c r="A4622" s="1"/>
      <x:c r="B4622" s="1"/>
      <x:c r="C4622" s="1"/>
      <x:c r="D4622" s="1"/>
      <x:c r="E4622" s="1"/>
      <x:c r="F4622" s="1"/>
      <x:c r="G4622" s="1"/>
      <x:c r="H4622" s="1"/>
      <x:c r="I4622" s="53">
        <x:f t="shared" si="854"/>
        <x:v>7</x:v>
      </x:c>
      <x:c r="J4622" s="53">
        <x:f t="shared" si="855"/>
        <x:v>0</x:v>
      </x:c>
      <x:c r="K4622" s="53">
        <x:f t="shared" si="856"/>
        <x:v>19</x:v>
      </x:c>
      <x:c r="L4622" s="53">
        <x:f t="shared" si="857"/>
        <x:v>26</x:v>
      </x:c>
      <x:c r="M4622" s="54">
        <x:f t="shared" si="858"/>
        <x:v>2310.30099088725</x:v>
      </x:c>
      <x:c r="N4622" s="54">
        <x:f t="shared" si="859"/>
        <x:v>1.1043756881161459</x:v>
      </x:c>
      <x:c r="O4622" s="55">
        <x:f t="shared" si="860"/>
        <x:v>112900</x:v>
      </x:c>
      <x:c r="P4622" s="55">
        <x:f t="shared" si="861"/>
        <x:v>22880</x:v>
      </x:c>
      <x:c r="Q4622" s="55">
        <x:f t="shared" si="862"/>
        <x:v>52609.392202903648</x:v>
      </x:c>
      <x:c r="R4622" s="55">
        <x:f t="shared" si="863"/>
        <x:v>17410.607797096352</x:v>
      </x:c>
      <x:c r="S4622" s="1" t="str">
        <x:f t="shared" si="864"/>
        <x:v>YES</x:v>
      </x:c>
      <x:c r="T4622" s="1">
        <x:f t="shared" si="865"/>
        <x:v>17410.607797096352</x:v>
      </x:c>
    </x:row>
    <x:row r="4623">
      <x:c r="A4623" s="1"/>
      <x:c r="B4623" s="1"/>
      <x:c r="C4623" s="1"/>
      <x:c r="D4623" s="1"/>
      <x:c r="E4623" s="1"/>
      <x:c r="F4623" s="1"/>
      <x:c r="G4623" s="1"/>
      <x:c r="H4623" s="1"/>
      <x:c r="I4623" s="53">
        <x:f t="shared" si="854"/>
        <x:v>7</x:v>
      </x:c>
      <x:c r="J4623" s="53">
        <x:f t="shared" si="855"/>
        <x:v>0</x:v>
      </x:c>
      <x:c r="K4623" s="53">
        <x:f t="shared" si="856"/>
        <x:v>20</x:v>
      </x:c>
      <x:c r="L4623" s="53">
        <x:f t="shared" si="857"/>
        <x:v>27</x:v>
      </x:c>
      <x:c r="M4623" s="54">
        <x:f t="shared" si="858"/>
        <x:v>2381.5252815377271</x:v>
      </x:c>
      <x:c r="N4623" s="54">
        <x:f t="shared" si="859"/>
        <x:v>1.153837001067866</x:v>
      </x:c>
      <x:c r="O4623" s="55">
        <x:f t="shared" si="860"/>
        <x:v>115600</x:v>
      </x:c>
      <x:c r="P4623" s="55">
        <x:f t="shared" si="861"/>
        <x:v>23760</x:v>
      </x:c>
      <x:c r="Q4623" s="55">
        <x:f t="shared" si="862"/>
        <x:v>53845.925026696656</x:v>
      </x:c>
      <x:c r="R4623" s="55">
        <x:f t="shared" si="863"/>
        <x:v>17994.074973303344</x:v>
      </x:c>
      <x:c r="S4623" s="1" t="str">
        <x:f t="shared" si="864"/>
        <x:v>YES</x:v>
      </x:c>
      <x:c r="T4623" s="1">
        <x:f t="shared" si="865"/>
        <x:v>17994.074973303344</x:v>
      </x:c>
    </x:row>
    <x:row r="4624">
      <x:c r="A4624" s="1"/>
      <x:c r="B4624" s="1"/>
      <x:c r="C4624" s="1"/>
      <x:c r="D4624" s="1"/>
      <x:c r="E4624" s="1"/>
      <x:c r="F4624" s="1"/>
      <x:c r="G4624" s="1"/>
      <x:c r="H4624" s="1"/>
      <x:c r="I4624" s="53">
        <x:f t="shared" si="854"/>
        <x:v>7</x:v>
      </x:c>
      <x:c r="J4624" s="53">
        <x:f t="shared" si="855"/>
        <x:v>0</x:v>
      </x:c>
      <x:c r="K4624" s="53">
        <x:f t="shared" si="856"/>
        <x:v>21</x:v>
      </x:c>
      <x:c r="L4624" s="53">
        <x:f t="shared" si="857"/>
        <x:v>28</x:v>
      </x:c>
      <x:c r="M4624" s="54">
        <x:f t="shared" si="858"/>
        <x:v>2454.3610217641708</x:v>
      </x:c>
      <x:c r="N4624" s="54">
        <x:f t="shared" si="859"/>
        <x:v>1.2044173762251187</x:v>
      </x:c>
      <x:c r="O4624" s="55">
        <x:f t="shared" si="860"/>
        <x:v>118300</x:v>
      </x:c>
      <x:c r="P4624" s="55">
        <x:f t="shared" si="861"/>
        <x:v>24640</x:v>
      </x:c>
      <x:c r="Q4624" s="55">
        <x:f t="shared" si="862"/>
        <x:v>55110.434405627966</x:v>
      </x:c>
      <x:c r="R4624" s="55">
        <x:f t="shared" si="863"/>
        <x:v>18549.565594372034</x:v>
      </x:c>
      <x:c r="S4624" s="1" t="str">
        <x:f t="shared" si="864"/>
        <x:v>YES</x:v>
      </x:c>
      <x:c r="T4624" s="1">
        <x:f t="shared" si="865"/>
        <x:v>18549.565594372034</x:v>
      </x:c>
    </x:row>
    <x:row r="4625">
      <x:c r="A4625" s="1"/>
      <x:c r="B4625" s="1"/>
      <x:c r="C4625" s="1"/>
      <x:c r="D4625" s="1"/>
      <x:c r="E4625" s="1"/>
      <x:c r="F4625" s="1"/>
      <x:c r="G4625" s="1"/>
      <x:c r="H4625" s="1"/>
      <x:c r="I4625" s="53">
        <x:f t="shared" si="854"/>
        <x:v>7</x:v>
      </x:c>
      <x:c r="J4625" s="53">
        <x:f t="shared" si="855"/>
        <x:v>0</x:v>
      </x:c>
      <x:c r="K4625" s="53">
        <x:f t="shared" si="856"/>
        <x:v>22</x:v>
      </x:c>
      <x:c r="L4625" s="53">
        <x:f t="shared" si="857"/>
        <x:v>29</x:v>
      </x:c>
      <x:c r="M4625" s="54">
        <x:f t="shared" si="858"/>
        <x:v>2528.8373690105673</x:v>
      </x:c>
      <x:c r="N4625" s="54">
        <x:f t="shared" si="859"/>
        <x:v>1.256137061812894</x:v>
      </x:c>
      <x:c r="O4625" s="55">
        <x:f t="shared" si="860"/>
        <x:v>121000</x:v>
      </x:c>
      <x:c r="P4625" s="55">
        <x:f t="shared" si="861"/>
        <x:v>25520</x:v>
      </x:c>
      <x:c r="Q4625" s="55">
        <x:f t="shared" si="862"/>
        <x:v>56403.426545322349</x:v>
      </x:c>
      <x:c r="R4625" s="55">
        <x:f t="shared" si="863"/>
        <x:v>19076.573454677651</x:v>
      </x:c>
      <x:c r="S4625" s="1" t="str">
        <x:f t="shared" si="864"/>
        <x:v>YES</x:v>
      </x:c>
      <x:c r="T4625" s="1">
        <x:f t="shared" si="865"/>
        <x:v>19076.573454677651</x:v>
      </x:c>
    </x:row>
    <x:row r="4626">
      <x:c r="A4626" s="1"/>
      <x:c r="B4626" s="1"/>
      <x:c r="C4626" s="1"/>
      <x:c r="D4626" s="1"/>
      <x:c r="E4626" s="1"/>
      <x:c r="F4626" s="1"/>
      <x:c r="G4626" s="1"/>
      <x:c r="H4626" s="1"/>
      <x:c r="I4626" s="53">
        <x:f t="shared" si="854"/>
        <x:v>7</x:v>
      </x:c>
      <x:c r="J4626" s="53">
        <x:f t="shared" si="855"/>
        <x:v>0</x:v>
      </x:c>
      <x:c r="K4626" s="53">
        <x:f t="shared" si="856"/>
        <x:v>23</x:v>
      </x:c>
      <x:c r="L4626" s="53">
        <x:f t="shared" si="857"/>
        <x:v>30</x:v>
      </x:c>
      <x:c r="M4626" s="54">
        <x:f t="shared" si="858"/>
        <x:v>2604.9839578680039</x:v>
      </x:c>
      <x:c r="N4626" s="54">
        <x:f t="shared" si="859"/>
        <x:v>1.3090166374083361</x:v>
      </x:c>
      <x:c r="O4626" s="55">
        <x:f t="shared" si="860"/>
        <x:v>123700</x:v>
      </x:c>
      <x:c r="P4626" s="55">
        <x:f t="shared" si="861"/>
        <x:v>26400</x:v>
      </x:c>
      <x:c r="Q4626" s="55">
        <x:f t="shared" si="862"/>
        <x:v>57725.415935208403</x:v>
      </x:c>
      <x:c r="R4626" s="55">
        <x:f t="shared" si="863"/>
        <x:v>19574.584064791597</x:v>
      </x:c>
      <x:c r="S4626" s="1" t="str">
        <x:f t="shared" si="864"/>
        <x:v>YES</x:v>
      </x:c>
      <x:c r="T4626" s="1">
        <x:f t="shared" si="865"/>
        <x:v>19574.584064791597</x:v>
      </x:c>
    </x:row>
    <x:row r="4627">
      <x:c r="A4627" s="1"/>
      <x:c r="B4627" s="1"/>
      <x:c r="C4627" s="1"/>
      <x:c r="D4627" s="1"/>
      <x:c r="E4627" s="1"/>
      <x:c r="F4627" s="1"/>
      <x:c r="G4627" s="1"/>
      <x:c r="H4627" s="1"/>
      <x:c r="I4627" s="53">
        <x:f t="shared" si="854"/>
        <x:v>7</x:v>
      </x:c>
      <x:c r="J4627" s="53">
        <x:f t="shared" si="855"/>
        <x:v>0</x:v>
      </x:c>
      <x:c r="K4627" s="53">
        <x:f t="shared" si="856"/>
        <x:v>24</x:v>
      </x:c>
      <x:c r="L4627" s="53">
        <x:f t="shared" si="857"/>
        <x:v>31</x:v>
      </x:c>
      <x:c r="M4627" s="54">
        <x:f t="shared" si="858"/>
        <x:v>2682.8309074474996</x:v>
      </x:c>
      <x:c r="N4627" s="54">
        <x:f t="shared" si="859"/>
        <x:v>1.3630770190607637</x:v>
      </x:c>
      <x:c r="O4627" s="55">
        <x:f t="shared" si="860"/>
        <x:v>126400</x:v>
      </x:c>
      <x:c r="P4627" s="55">
        <x:f t="shared" si="861"/>
        <x:v>27280</x:v>
      </x:c>
      <x:c r="Q4627" s="55">
        <x:f t="shared" si="862"/>
        <x:v>59076.925476519093</x:v>
      </x:c>
      <x:c r="R4627" s="55">
        <x:f t="shared" si="863"/>
        <x:v>20043.074523480907</x:v>
      </x:c>
      <x:c r="S4627" s="1" t="str">
        <x:f t="shared" si="864"/>
        <x:v>YES</x:v>
      </x:c>
      <x:c r="T4627" s="1">
        <x:f t="shared" si="865"/>
        <x:v>20043.074523480907</x:v>
      </x:c>
    </x:row>
    <x:row r="4628">
      <x:c r="A4628" s="1"/>
      <x:c r="B4628" s="1"/>
      <x:c r="C4628" s="1"/>
      <x:c r="D4628" s="1"/>
      <x:c r="E4628" s="1"/>
      <x:c r="F4628" s="1"/>
      <x:c r="G4628" s="1"/>
      <x:c r="H4628" s="1"/>
      <x:c r="I4628" s="53">
        <x:f t="shared" si="854"/>
        <x:v>7</x:v>
      </x:c>
      <x:c r="J4628" s="53">
        <x:f t="shared" si="855"/>
        <x:v>0</x:v>
      </x:c>
      <x:c r="K4628" s="53">
        <x:f t="shared" si="856"/>
        <x:v>25</x:v>
      </x:c>
      <x:c r="L4628" s="53">
        <x:f t="shared" si="857"/>
        <x:v>32</x:v>
      </x:c>
      <x:c r="M4628" s="54">
        <x:f t="shared" si="858"/>
        <x:v>2762.4088288625971</x:v>
      </x:c>
      <x:c r="N4628" s="54">
        <x:f t="shared" si="859"/>
        <x:v>1.4183394644879146</x:v>
      </x:c>
      <x:c r="O4628" s="55">
        <x:f t="shared" si="860"/>
        <x:v>129100</x:v>
      </x:c>
      <x:c r="P4628" s="55">
        <x:f t="shared" si="861"/>
        <x:v>28160</x:v>
      </x:c>
      <x:c r="Q4628" s="55">
        <x:f t="shared" si="862"/>
        <x:v>60458.486612197863</x:v>
      </x:c>
      <x:c r="R4628" s="55">
        <x:f t="shared" si="863"/>
        <x:v>20481.513387802137</x:v>
      </x:c>
      <x:c r="S4628" s="1" t="str">
        <x:f t="shared" si="864"/>
        <x:v>YES</x:v>
      </x:c>
      <x:c r="T4628" s="1">
        <x:f t="shared" si="865"/>
        <x:v>20481.513387802137</x:v>
      </x:c>
    </x:row>
    <x:row r="4629">
      <x:c r="A4629" s="1"/>
      <x:c r="B4629" s="1"/>
      <x:c r="C4629" s="1"/>
      <x:c r="D4629" s="1"/>
      <x:c r="E4629" s="1"/>
      <x:c r="F4629" s="1"/>
      <x:c r="G4629" s="1"/>
      <x:c r="H4629" s="1"/>
      <x:c r="I4629" s="53">
        <x:f t="shared" si="854"/>
        <x:v>7</x:v>
      </x:c>
      <x:c r="J4629" s="53">
        <x:f t="shared" si="855"/>
        <x:v>0</x:v>
      </x:c>
      <x:c r="K4629" s="53">
        <x:f t="shared" si="856"/>
        <x:v>26</x:v>
      </x:c>
      <x:c r="L4629" s="53">
        <x:f t="shared" si="857"/>
        <x:v>33</x:v>
      </x:c>
      <x:c r="M4629" s="54">
        <x:f t="shared" si="858"/>
        <x:v>2843.7488328233148</x:v>
      </x:c>
      <x:c r="N4629" s="54">
        <x:f t="shared" si="859"/>
        <x:v>1.4748255783495241</x:v>
      </x:c>
      <x:c r="O4629" s="55">
        <x:f t="shared" si="860"/>
        <x:v>131800</x:v>
      </x:c>
      <x:c r="P4629" s="55">
        <x:f t="shared" si="861"/>
        <x:v>29040</x:v>
      </x:c>
      <x:c r="Q4629" s="55">
        <x:f t="shared" si="862"/>
        <x:v>61870.639458738107</x:v>
      </x:c>
      <x:c r="R4629" s="55">
        <x:f t="shared" si="863"/>
        <x:v>20889.360541261893</x:v>
      </x:c>
      <x:c r="S4629" s="1" t="str">
        <x:f t="shared" si="864"/>
        <x:v>YES</x:v>
      </x:c>
      <x:c r="T4629" s="1">
        <x:f t="shared" si="865"/>
        <x:v>20889.360541261893</x:v>
      </x:c>
    </x:row>
    <x:row r="4630">
      <x:c r="A4630" s="1"/>
      <x:c r="B4630" s="1"/>
      <x:c r="C4630" s="1"/>
      <x:c r="D4630" s="1"/>
      <x:c r="E4630" s="1"/>
      <x:c r="F4630" s="1"/>
      <x:c r="G4630" s="1"/>
      <x:c r="H4630" s="1"/>
      <x:c r="I4630" s="53">
        <x:f t="shared" si="854"/>
        <x:v>7</x:v>
      </x:c>
      <x:c r="J4630" s="53">
        <x:f t="shared" si="855"/>
        <x:v>0</x:v>
      </x:c>
      <x:c r="K4630" s="53">
        <x:f t="shared" si="856"/>
        <x:v>27</x:v>
      </x:c>
      <x:c r="L4630" s="53">
        <x:f t="shared" si="857"/>
        <x:v>34</x:v>
      </x:c>
      <x:c r="M4630" s="54">
        <x:f t="shared" si="858"/>
        <x:v>2926.8825373430718</x:v>
      </x:c>
      <x:c r="N4630" s="54">
        <x:f t="shared" si="859"/>
        <x:v>1.5325573175993554</x:v>
      </x:c>
      <x:c r="O4630" s="55">
        <x:f t="shared" si="860"/>
        <x:v>134500</x:v>
      </x:c>
      <x:c r="P4630" s="55">
        <x:f t="shared" si="861"/>
        <x:v>29920</x:v>
      </x:c>
      <x:c r="Q4630" s="55">
        <x:f t="shared" si="862"/>
        <x:v>63313.932939983883</x:v>
      </x:c>
      <x:c r="R4630" s="55">
        <x:f t="shared" si="863"/>
        <x:v>21266.067060016117</x:v>
      </x:c>
      <x:c r="S4630" s="1" t="str">
        <x:f t="shared" si="864"/>
        <x:v>YES</x:v>
      </x:c>
      <x:c r="T4630" s="1">
        <x:f t="shared" si="865"/>
        <x:v>21266.067060016117</x:v>
      </x:c>
    </x:row>
    <x:row r="4631">
      <x:c r="A4631" s="1"/>
      <x:c r="B4631" s="1"/>
      <x:c r="C4631" s="1"/>
      <x:c r="D4631" s="1"/>
      <x:c r="E4631" s="1"/>
      <x:c r="F4631" s="1"/>
      <x:c r="G4631" s="1"/>
      <x:c r="H4631" s="1"/>
      <x:c r="I4631" s="53">
        <x:f t="shared" si="854"/>
        <x:v>7</x:v>
      </x:c>
      <x:c r="J4631" s="53">
        <x:f t="shared" si="855"/>
        <x:v>0</x:v>
      </x:c>
      <x:c r="K4631" s="53">
        <x:f t="shared" si="856"/>
        <x:v>28</x:v>
      </x:c>
      <x:c r="L4631" s="53">
        <x:f t="shared" si="857"/>
        <x:v>35</x:v>
      </x:c>
      <x:c r="M4631" s="54">
        <x:f t="shared" si="858"/>
        <x:v>3011.8420755602256</x:v>
      </x:c>
      <x:c r="N4631" s="54">
        <x:f t="shared" si="859"/>
        <x:v>1.5915569969168233</x:v>
      </x:c>
      <x:c r="O4631" s="55">
        <x:f t="shared" si="860"/>
        <x:v>137200</x:v>
      </x:c>
      <x:c r="P4631" s="55">
        <x:f t="shared" si="861"/>
        <x:v>30800</x:v>
      </x:c>
      <x:c r="Q4631" s="55">
        <x:f t="shared" si="862"/>
        <x:v>64788.924922920582</x:v>
      </x:c>
      <x:c r="R4631" s="55">
        <x:f t="shared" si="863"/>
        <x:v>21611.075077079418</x:v>
      </x:c>
      <x:c r="S4631" s="1" t="str">
        <x:f t="shared" si="864"/>
        <x:v>YES</x:v>
      </x:c>
      <x:c r="T4631" s="1">
        <x:f t="shared" si="865"/>
        <x:v>21611.075077079418</x:v>
      </x:c>
    </x:row>
    <x:row r="4632">
      <x:c r="A4632" s="1"/>
      <x:c r="B4632" s="1"/>
      <x:c r="C4632" s="1"/>
      <x:c r="D4632" s="1"/>
      <x:c r="E4632" s="1"/>
      <x:c r="F4632" s="1"/>
      <x:c r="G4632" s="1"/>
      <x:c r="H4632" s="1"/>
      <x:c r="I4632" s="53">
        <x:f t="shared" si="854"/>
        <x:v>7</x:v>
      </x:c>
      <x:c r="J4632" s="53">
        <x:f t="shared" si="855"/>
        <x:v>0</x:v>
      </x:c>
      <x:c r="K4632" s="53">
        <x:f t="shared" si="856"/>
        <x:v>29</x:v>
      </x:c>
      <x:c r="L4632" s="53">
        <x:f t="shared" si="857"/>
        <x:v>36</x:v>
      </x:c>
      <x:c r="M4632" s="54">
        <x:f t="shared" si="858"/>
        <x:v>3098.6601036758789</x:v>
      </x:c>
      <x:c r="N4632" s="54">
        <x:f t="shared" si="859"/>
        <x:v>1.6518472942193603</x:v>
      </x:c>
      <x:c r="O4632" s="55">
        <x:f t="shared" si="860"/>
        <x:v>139900</x:v>
      </x:c>
      <x:c r="P4632" s="55">
        <x:f t="shared" si="861"/>
        <x:v>31680</x:v>
      </x:c>
      <x:c r="Q4632" s="55">
        <x:f t="shared" si="862"/>
        <x:v>66296.182355484008</x:v>
      </x:c>
      <x:c r="R4632" s="55">
        <x:f t="shared" si="863"/>
        <x:v>21923.817644515992</x:v>
      </x:c>
      <x:c r="S4632" s="1" t="str">
        <x:f t="shared" si="864"/>
        <x:v>YES</x:v>
      </x:c>
      <x:c r="T4632" s="1">
        <x:f t="shared" si="865"/>
        <x:v>21923.817644515992</x:v>
      </x:c>
    </x:row>
    <x:row r="4633">
      <x:c r="A4633" s="1"/>
      <x:c r="B4633" s="1"/>
      <x:c r="C4633" s="1"/>
      <x:c r="D4633" s="1"/>
      <x:c r="E4633" s="1"/>
      <x:c r="F4633" s="1"/>
      <x:c r="G4633" s="1"/>
      <x:c r="H4633" s="1"/>
      <x:c r="I4633" s="53">
        <x:f t="shared" si="854"/>
        <x:v>7</x:v>
      </x:c>
      <x:c r="J4633" s="53">
        <x:f t="shared" si="855"/>
        <x:v>0</x:v>
      </x:c>
      <x:c r="K4633" s="53">
        <x:f t="shared" si="856"/>
        <x:v>30</x:v>
      </x:c>
      <x:c r="L4633" s="53">
        <x:f t="shared" si="857"/>
        <x:v>37</x:v>
      </x:c>
      <x:c r="M4633" s="54">
        <x:f t="shared" si="858"/>
        <x:v>3187.3698090096495</x:v>
      </x:c>
      <x:c r="N4633" s="54">
        <x:f t="shared" si="859"/>
        <x:v>1.713451256256701</x:v>
      </x:c>
      <x:c r="O4633" s="55">
        <x:f t="shared" si="860"/>
        <x:v>142600</x:v>
      </x:c>
      <x:c r="P4633" s="55">
        <x:f t="shared" si="861"/>
        <x:v>32560</x:v>
      </x:c>
      <x:c r="Q4633" s="55">
        <x:f t="shared" si="862"/>
        <x:v>67836.281406417518</x:v>
      </x:c>
      <x:c r="R4633" s="55">
        <x:f t="shared" si="863"/>
        <x:v>22203.718593582482</x:v>
      </x:c>
      <x:c r="S4633" s="1" t="str">
        <x:f t="shared" si="864"/>
        <x:v>YES</x:v>
      </x:c>
      <x:c r="T4633" s="1">
        <x:f t="shared" si="865"/>
        <x:v>22203.718593582482</x:v>
      </x:c>
    </x:row>
    <x:row r="4634">
      <x:c r="A4634" s="1"/>
      <x:c r="B4634" s="1"/>
      <x:c r="C4634" s="1"/>
      <x:c r="D4634" s="1"/>
      <x:c r="E4634" s="1"/>
      <x:c r="F4634" s="1"/>
      <x:c r="G4634" s="1"/>
      <x:c r="H4634" s="1"/>
      <x:c r="I4634" s="53">
        <x:f t="shared" si="854"/>
        <x:v>7</x:v>
      </x:c>
      <x:c r="J4634" s="53">
        <x:f t="shared" si="855"/>
        <x:v>1</x:v>
      </x:c>
      <x:c r="K4634" s="53">
        <x:f t="shared" si="856"/>
        <x:v>0</x:v>
      </x:c>
      <x:c r="L4634" s="53">
        <x:f t="shared" si="857"/>
        <x:v>8</x:v>
      </x:c>
      <x:c r="M4634" s="54">
        <x:f t="shared" si="858"/>
        <x:v>1258.4417730000007</x:v>
      </x:c>
      <x:c r="N4634" s="54">
        <x:f t="shared" si="859"/>
        <x:v>0.37391789791666713</x:v>
      </x:c>
      <x:c r="O4634" s="55">
        <x:f t="shared" si="860"/>
        <x:v>63694</x:v>
      </x:c>
      <x:c r="P4634" s="55">
        <x:f t="shared" si="861"/>
        <x:v>6600</x:v>
      </x:c>
      <x:c r="Q4634" s="55">
        <x:f t="shared" si="862"/>
        <x:v>34347.947447916682</x:v>
      </x:c>
      <x:c r="R4634" s="55">
        <x:f t="shared" si="863"/>
        <x:v>2746.052552083318</x:v>
      </x:c>
      <x:c r="S4634" s="1" t="str">
        <x:f t="shared" si="864"/>
        <x:v>YES</x:v>
      </x:c>
      <x:c r="T4634" s="1">
        <x:f t="shared" si="865"/>
        <x:v>2746.052552083318</x:v>
      </x:c>
    </x:row>
    <x:row r="4635">
      <x:c r="A4635" s="1"/>
      <x:c r="B4635" s="1"/>
      <x:c r="C4635" s="1"/>
      <x:c r="D4635" s="1"/>
      <x:c r="E4635" s="1"/>
      <x:c r="F4635" s="1"/>
      <x:c r="G4635" s="1"/>
      <x:c r="H4635" s="1"/>
      <x:c r="I4635" s="53">
        <x:f t="shared" si="854"/>
        <x:v>7</x:v>
      </x:c>
      <x:c r="J4635" s="53">
        <x:f t="shared" si="855"/>
        <x:v>1</x:v>
      </x:c>
      <x:c r="K4635" s="53">
        <x:f t="shared" si="856"/>
        <x:v>1</x:v>
      </x:c>
      <x:c r="L4635" s="53">
        <x:f t="shared" si="857"/>
        <x:v>9</x:v>
      </x:c>
      <x:c r="M4635" s="54">
        <x:f t="shared" si="858"/>
        <x:v>1304.0042730000007</x:v>
      </x:c>
      <x:c r="N4635" s="54">
        <x:f t="shared" si="859"/>
        <x:v>0.40555852291666716</x:v>
      </x:c>
      <x:c r="O4635" s="55">
        <x:f t="shared" si="860"/>
        <x:v>66394</x:v>
      </x:c>
      <x:c r="P4635" s="55">
        <x:f t="shared" si="861"/>
        <x:v>7480</x:v>
      </x:c>
      <x:c r="Q4635" s="55">
        <x:f t="shared" si="862"/>
        <x:v>35138.963072916682</x:v>
      </x:c>
      <x:c r="R4635" s="55">
        <x:f t="shared" si="863"/>
        <x:v>3775.036927083318</x:v>
      </x:c>
      <x:c r="S4635" s="1" t="str">
        <x:f t="shared" si="864"/>
        <x:v>YES</x:v>
      </x:c>
      <x:c r="T4635" s="1">
        <x:f t="shared" si="865"/>
        <x:v>3775.036927083318</x:v>
      </x:c>
    </x:row>
    <x:row r="4636">
      <x:c r="A4636" s="1"/>
      <x:c r="B4636" s="1"/>
      <x:c r="C4636" s="1"/>
      <x:c r="D4636" s="1"/>
      <x:c r="E4636" s="1"/>
      <x:c r="F4636" s="1"/>
      <x:c r="G4636" s="1"/>
      <x:c r="H4636" s="1"/>
      <x:c r="I4636" s="53">
        <x:f t="shared" si="854"/>
        <x:v>7</x:v>
      </x:c>
      <x:c r="J4636" s="53">
        <x:f t="shared" si="855"/>
        <x:v>1</x:v>
      </x:c>
      <x:c r="K4636" s="53">
        <x:f t="shared" si="856"/>
        <x:v>2</x:v>
      </x:c>
      <x:c r="L4636" s="53">
        <x:f t="shared" si="857"/>
        <x:v>10</x:v>
      </x:c>
      <x:c r="M4636" s="54">
        <x:f t="shared" si="858"/>
        <x:v>1350.7058355000006</x:v>
      </x:c>
      <x:c r="N4636" s="54">
        <x:f t="shared" si="859"/>
        <x:v>0.43799016354166709</x:v>
      </x:c>
      <x:c r="O4636" s="55">
        <x:f t="shared" si="860"/>
        <x:v>69094</x:v>
      </x:c>
      <x:c r="P4636" s="55">
        <x:f t="shared" si="861"/>
        <x:v>8360</x:v>
      </x:c>
      <x:c r="Q4636" s="55">
        <x:f t="shared" si="862"/>
        <x:v>35949.754088541675</x:v>
      </x:c>
      <x:c r="R4636" s="55">
        <x:f t="shared" si="863"/>
        <x:v>4784.2459114583253</x:v>
      </x:c>
      <x:c r="S4636" s="1" t="str">
        <x:f t="shared" si="864"/>
        <x:v>YES</x:v>
      </x:c>
      <x:c r="T4636" s="1">
        <x:f t="shared" si="865"/>
        <x:v>4784.2459114583253</x:v>
      </x:c>
    </x:row>
    <x:row r="4637">
      <x:c r="A4637" s="1"/>
      <x:c r="B4637" s="1"/>
      <x:c r="C4637" s="1"/>
      <x:c r="D4637" s="1"/>
      <x:c r="E4637" s="1"/>
      <x:c r="F4637" s="1"/>
      <x:c r="G4637" s="1"/>
      <x:c r="H4637" s="1"/>
      <x:c r="I4637" s="53">
        <x:f t="shared" si="854"/>
        <x:v>7</x:v>
      </x:c>
      <x:c r="J4637" s="53">
        <x:f t="shared" si="855"/>
        <x:v>1</x:v>
      </x:c>
      <x:c r="K4637" s="53">
        <x:f t="shared" si="856"/>
        <x:v>3</x:v>
      </x:c>
      <x:c r="L4637" s="53">
        <x:f t="shared" si="857"/>
        <x:v>11</x:v>
      </x:c>
      <x:c r="M4637" s="54">
        <x:f t="shared" si="858"/>
        <x:v>1398.5678179218758</x:v>
      </x:c>
      <x:c r="N4637" s="54">
        <x:f t="shared" si="859"/>
        <x:v>0.47122765133463596</x:v>
      </x:c>
      <x:c r="O4637" s="55">
        <x:f t="shared" si="860"/>
        <x:v>71794</x:v>
      </x:c>
      <x:c r="P4637" s="55">
        <x:f t="shared" si="861"/>
        <x:v>9240</x:v>
      </x:c>
      <x:c r="Q4637" s="55">
        <x:f t="shared" si="862"/>
        <x:v>36780.691283365901</x:v>
      </x:c>
      <x:c r="R4637" s="55">
        <x:f t="shared" si="863"/>
        <x:v>5773.3087166340993</x:v>
      </x:c>
      <x:c r="S4637" s="1" t="str">
        <x:f t="shared" si="864"/>
        <x:v>YES</x:v>
      </x:c>
      <x:c r="T4637" s="1">
        <x:f t="shared" si="865"/>
        <x:v>5773.3087166340993</x:v>
      </x:c>
    </x:row>
    <x:row r="4638">
      <x:c r="A4638" s="1"/>
      <x:c r="B4638" s="1"/>
      <x:c r="C4638" s="1"/>
      <x:c r="D4638" s="1"/>
      <x:c r="E4638" s="1"/>
      <x:c r="F4638" s="1"/>
      <x:c r="G4638" s="1"/>
      <x:c r="H4638" s="1"/>
      <x:c r="I4638" s="53">
        <x:f t="shared" si="854"/>
        <x:v>7</x:v>
      </x:c>
      <x:c r="J4638" s="53">
        <x:f t="shared" si="855"/>
        <x:v>1</x:v>
      </x:c>
      <x:c r="K4638" s="53">
        <x:f t="shared" si="856"/>
        <x:v>4</x:v>
      </x:c>
      <x:c r="L4638" s="53">
        <x:f t="shared" si="857"/>
        <x:v>12</x:v>
      </x:c>
      <x:c r="M4638" s="54">
        <x:f t="shared" si="858"/>
        <x:v>1447.611933644532</x:v>
      </x:c>
      <x:c r="N4638" s="54">
        <x:f t="shared" si="859"/>
        <x:v>0.50528606503092499</x:v>
      </x:c>
      <x:c r="O4638" s="55">
        <x:f t="shared" si="860"/>
        <x:v>74494</x:v>
      </x:c>
      <x:c r="P4638" s="55">
        <x:f t="shared" si="861"/>
        <x:v>10120</x:v>
      </x:c>
      <x:c r="Q4638" s="55">
        <x:f t="shared" si="862"/>
        <x:v>37632.151625773127</x:v>
      </x:c>
      <x:c r="R4638" s="55">
        <x:f t="shared" si="863"/>
        <x:v>6741.8483742268727</x:v>
      </x:c>
      <x:c r="S4638" s="1" t="str">
        <x:f t="shared" si="864"/>
        <x:v>YES</x:v>
      </x:c>
      <x:c r="T4638" s="1">
        <x:f t="shared" si="865"/>
        <x:v>6741.8483742268727</x:v>
      </x:c>
    </x:row>
    <x:row r="4639">
      <x:c r="A4639" s="1"/>
      <x:c r="B4639" s="1"/>
      <x:c r="C4639" s="1"/>
      <x:c r="D4639" s="1"/>
      <x:c r="E4639" s="1"/>
      <x:c r="F4639" s="1"/>
      <x:c r="G4639" s="1"/>
      <x:c r="H4639" s="1"/>
      <x:c r="I4639" s="53">
        <x:f t="shared" si="854"/>
        <x:v>7</x:v>
      </x:c>
      <x:c r="J4639" s="53">
        <x:f t="shared" si="855"/>
        <x:v>1</x:v>
      </x:c>
      <x:c r="K4639" s="53">
        <x:f t="shared" si="856"/>
        <x:v>5</x:v>
      </x:c>
      <x:c r="L4639" s="53">
        <x:f t="shared" si="857"/>
        <x:v>13</x:v>
      </x:c>
      <x:c r="M4639" s="54">
        <x:f t="shared" si="858"/>
        <x:v>1497.8602575657355</x:v>
      </x:c>
      <x:c r="N4639" s="54">
        <x:f t="shared" si="859"/>
        <x:v>0.54018073442064973</x:v>
      </x:c>
      <x:c r="O4639" s="55">
        <x:f t="shared" si="860"/>
        <x:v>77194</x:v>
      </x:c>
      <x:c r="P4639" s="55">
        <x:f t="shared" si="861"/>
        <x:v>11000</x:v>
      </x:c>
      <x:c r="Q4639" s="55">
        <x:f t="shared" si="862"/>
        <x:v>38504.518360516246</x:v>
      </x:c>
      <x:c r="R4639" s="55">
        <x:f t="shared" si="863"/>
        <x:v>7689.4816394837544</x:v>
      </x:c>
      <x:c r="S4639" s="1" t="str">
        <x:f t="shared" si="864"/>
        <x:v>YES</x:v>
      </x:c>
      <x:c r="T4639" s="1">
        <x:f t="shared" si="865"/>
        <x:v>7689.4816394837544</x:v>
      </x:c>
    </x:row>
    <x:row r="4640">
      <x:c r="A4640" s="1"/>
      <x:c r="B4640" s="1"/>
      <x:c r="C4640" s="1"/>
      <x:c r="D4640" s="1"/>
      <x:c r="E4640" s="1"/>
      <x:c r="F4640" s="1"/>
      <x:c r="G4640" s="1"/>
      <x:c r="H4640" s="1"/>
      <x:c r="I4640" s="53">
        <x:f t="shared" si="854"/>
        <x:v>7</x:v>
      </x:c>
      <x:c r="J4640" s="53">
        <x:f t="shared" si="855"/>
        <x:v>1</x:v>
      </x:c>
      <x:c r="K4640" s="53">
        <x:f t="shared" si="856"/>
        <x:v>6</x:v>
      </x:c>
      <x:c r="L4640" s="53">
        <x:f t="shared" si="857"/>
        <x:v>14</x:v>
      </x:c>
      <x:c r="M4640" s="54">
        <x:f t="shared" si="858"/>
        <x:v>1549.3352317473687</x:v>
      </x:c>
      <x:c r="N4640" s="54">
        <x:f t="shared" si="859"/>
        <x:v>0.57592724426900599</x:v>
      </x:c>
      <x:c r="O4640" s="55">
        <x:f t="shared" si="860"/>
        <x:v>79894</x:v>
      </x:c>
      <x:c r="P4640" s="55">
        <x:f t="shared" si="861"/>
        <x:v>11880</x:v>
      </x:c>
      <x:c r="Q4640" s="55">
        <x:f t="shared" si="862"/>
        <x:v>39398.181106725147</x:v>
      </x:c>
      <x:c r="R4640" s="55">
        <x:f t="shared" si="863"/>
        <x:v>8615.8188932748526</x:v>
      </x:c>
      <x:c r="S4640" s="1" t="str">
        <x:f t="shared" si="864"/>
        <x:v>YES</x:v>
      </x:c>
      <x:c r="T4640" s="1">
        <x:f t="shared" si="865"/>
        <x:v>8615.8188932748526</x:v>
      </x:c>
    </x:row>
    <x:row r="4641">
      <x:c r="A4641" s="1"/>
      <x:c r="B4641" s="1"/>
      <x:c r="C4641" s="1"/>
      <x:c r="D4641" s="1"/>
      <x:c r="E4641" s="1"/>
      <x:c r="F4641" s="1"/>
      <x:c r="G4641" s="1"/>
      <x:c r="H4641" s="1"/>
      <x:c r="I4641" s="53">
        <x:f t="shared" si="854"/>
        <x:v>7</x:v>
      </x:c>
      <x:c r="J4641" s="53">
        <x:f t="shared" si="855"/>
        <x:v>1</x:v>
      </x:c>
      <x:c r="K4641" s="53">
        <x:f t="shared" si="856"/>
        <x:v>7</x:v>
      </x:c>
      <x:c r="L4641" s="53">
        <x:f t="shared" si="857"/>
        <x:v>15</x:v>
      </x:c>
      <x:c r="M4641" s="54">
        <x:f t="shared" si="858"/>
        <x:v>1602.0596711453288</x:v>
      </x:c>
      <x:c r="N4641" s="54">
        <x:f t="shared" si="859"/>
        <x:v>0.61254143829536722</x:v>
      </x:c>
      <x:c r="O4641" s="55">
        <x:f t="shared" si="860"/>
        <x:v>82594</x:v>
      </x:c>
      <x:c r="P4641" s="55">
        <x:f t="shared" si="861"/>
        <x:v>12760</x:v>
      </x:c>
      <x:c r="Q4641" s="55">
        <x:f t="shared" si="862"/>
        <x:v>40313.535957384178</x:v>
      </x:c>
      <x:c r="R4641" s="55">
        <x:f t="shared" si="863"/>
        <x:v>9520.4640426158221</x:v>
      </x:c>
      <x:c r="S4641" s="1" t="str">
        <x:f t="shared" si="864"/>
        <x:v>YES</x:v>
      </x:c>
      <x:c r="T4641" s="1">
        <x:f t="shared" si="865"/>
        <x:v>9520.4640426158221</x:v>
      </x:c>
    </x:row>
    <x:row r="4642">
      <x:c r="A4642" s="1"/>
      <x:c r="B4642" s="1"/>
      <x:c r="C4642" s="1"/>
      <x:c r="D4642" s="1"/>
      <x:c r="E4642" s="1"/>
      <x:c r="F4642" s="1"/>
      <x:c r="G4642" s="1"/>
      <x:c r="H4642" s="1"/>
      <x:c r="I4642" s="53">
        <x:f t="shared" si="854"/>
        <x:v>7</x:v>
      </x:c>
      <x:c r="J4642" s="53">
        <x:f t="shared" si="855"/>
        <x:v>1</x:v>
      </x:c>
      <x:c r="K4642" s="53">
        <x:f t="shared" si="856"/>
        <x:v>8</x:v>
      </x:c>
      <x:c r="L4642" s="53">
        <x:f t="shared" si="857"/>
        <x:v>16</x:v>
      </x:c>
      <x:c r="M4642" s="54">
        <x:f t="shared" si="858"/>
        <x:v>1656.0567694253091</x:v>
      </x:c>
      <x:c r="N4642" s="54">
        <x:f t="shared" si="859"/>
        <x:v>0.65003942321202024</x:v>
      </x:c>
      <x:c r="O4642" s="55">
        <x:f t="shared" si="860"/>
        <x:v>85294</x:v>
      </x:c>
      <x:c r="P4642" s="55">
        <x:f t="shared" si="861"/>
        <x:v>13640</x:v>
      </x:c>
      <x:c r="Q4642" s="55">
        <x:f t="shared" si="862"/>
        <x:v>41250.985580300505</x:v>
      </x:c>
      <x:c r="R4642" s="55">
        <x:f t="shared" si="863"/>
        <x:v>10403.014419699495</x:v>
      </x:c>
      <x:c r="S4642" s="1" t="str">
        <x:f t="shared" si="864"/>
        <x:v>YES</x:v>
      </x:c>
      <x:c r="T4642" s="1">
        <x:f t="shared" si="865"/>
        <x:v>10403.014419699495</x:v>
      </x:c>
    </x:row>
    <x:row r="4643">
      <x:c r="A4643" s="1"/>
      <x:c r="B4643" s="1"/>
      <x:c r="C4643" s="1"/>
      <x:c r="D4643" s="1"/>
      <x:c r="E4643" s="1"/>
      <x:c r="F4643" s="1"/>
      <x:c r="G4643" s="1"/>
      <x:c r="H4643" s="1"/>
      <x:c r="I4643" s="53">
        <x:f t="shared" si="854"/>
        <x:v>7</x:v>
      </x:c>
      <x:c r="J4643" s="53">
        <x:f t="shared" si="855"/>
        <x:v>1</x:v>
      </x:c>
      <x:c r="K4643" s="53">
        <x:f t="shared" si="856"/>
        <x:v>9</x:v>
      </x:c>
      <x:c r="L4643" s="53">
        <x:f t="shared" si="857"/>
        <x:v>17</x:v>
      </x:c>
      <x:c r="M4643" s="54">
        <x:f t="shared" si="858"/>
        <x:v>1711.3501048657035</x:v>
      </x:c>
      <x:c r="N4643" s="54">
        <x:f t="shared" si="859"/>
        <x:v>0.68843757282340523</x:v>
      </x:c>
      <x:c r="O4643" s="55">
        <x:f t="shared" si="860"/>
        <x:v>87994</x:v>
      </x:c>
      <x:c r="P4643" s="55">
        <x:f t="shared" si="861"/>
        <x:v>14520</x:v>
      </x:c>
      <x:c r="Q4643" s="55">
        <x:f t="shared" si="862"/>
        <x:v>42210.93932058513</x:v>
      </x:c>
      <x:c r="R4643" s="55">
        <x:f t="shared" si="863"/>
        <x:v>11263.06067941487</x:v>
      </x:c>
      <x:c r="S4643" s="1" t="str">
        <x:f t="shared" si="864"/>
        <x:v>YES</x:v>
      </x:c>
      <x:c r="T4643" s="1">
        <x:f t="shared" si="865"/>
        <x:v>11263.06067941487</x:v>
      </x:c>
    </x:row>
    <x:row r="4644">
      <x:c r="A4644" s="1"/>
      <x:c r="B4644" s="1"/>
      <x:c r="C4644" s="1"/>
      <x:c r="D4644" s="1"/>
      <x:c r="E4644" s="1"/>
      <x:c r="F4644" s="1"/>
      <x:c r="G4644" s="1"/>
      <x:c r="H4644" s="1"/>
      <x:c r="I4644" s="53">
        <x:f t="shared" si="854"/>
        <x:v>7</x:v>
      </x:c>
      <x:c r="J4644" s="53">
        <x:f t="shared" si="855"/>
        <x:v>1</x:v>
      </x:c>
      <x:c r="K4644" s="53">
        <x:f t="shared" si="856"/>
        <x:v>10</x:v>
      </x:c>
      <x:c r="L4644" s="53">
        <x:f t="shared" si="857"/>
        <x:v>18</x:v>
      </x:c>
      <x:c r="M4644" s="54">
        <x:f t="shared" si="858"/>
        <x:v>1767.9636463489164</x:v>
      </x:c>
      <x:c r="N4644" s="54">
        <x:f t="shared" si="859"/>
        <x:v>0.72775253218674751</x:v>
      </x:c>
      <x:c r="O4644" s="55">
        <x:f t="shared" si="860"/>
        <x:v>90694</x:v>
      </x:c>
      <x:c r="P4644" s="55">
        <x:f t="shared" si="861"/>
        <x:v>15400</x:v>
      </x:c>
      <x:c r="Q4644" s="55">
        <x:f t="shared" si="862"/>
        <x:v>43193.813304668685</x:v>
      </x:c>
      <x:c r="R4644" s="55">
        <x:f t="shared" si="863"/>
        <x:v>12100.186695331315</x:v>
      </x:c>
      <x:c r="S4644" s="1" t="str">
        <x:f t="shared" si="864"/>
        <x:v>YES</x:v>
      </x:c>
      <x:c r="T4644" s="1">
        <x:f t="shared" si="865"/>
        <x:v>12100.186695331315</x:v>
      </x:c>
    </x:row>
    <x:row r="4645">
      <x:c r="A4645" s="1"/>
      <x:c r="B4645" s="1"/>
      <x:c r="C4645" s="1"/>
      <x:c r="D4645" s="1"/>
      <x:c r="E4645" s="1"/>
      <x:c r="F4645" s="1"/>
      <x:c r="G4645" s="1"/>
      <x:c r="H4645" s="1"/>
      <x:c r="I4645" s="53">
        <x:f t="shared" si="854"/>
        <x:v>7</x:v>
      </x:c>
      <x:c r="J4645" s="53">
        <x:f t="shared" si="855"/>
        <x:v>1</x:v>
      </x:c>
      <x:c r="K4645" s="53">
        <x:f t="shared" si="856"/>
        <x:v>11</x:v>
      </x:c>
      <x:c r="L4645" s="53">
        <x:f t="shared" si="857"/>
        <x:v>19</x:v>
      </x:c>
      <x:c r="M4645" s="54">
        <x:f t="shared" si="858"/>
        <x:v>1825.9217594423553</x:v>
      </x:c>
      <x:c r="N4645" s="54">
        <x:f t="shared" si="859"/>
        <x:v>0.76800122183496899</x:v>
      </x:c>
      <x:c r="O4645" s="55">
        <x:f t="shared" si="860"/>
        <x:v>93394</x:v>
      </x:c>
      <x:c r="P4645" s="55">
        <x:f t="shared" si="861"/>
        <x:v>16280</x:v>
      </x:c>
      <x:c r="Q4645" s="55">
        <x:f t="shared" si="862"/>
        <x:v>44200.030545874222</x:v>
      </x:c>
      <x:c r="R4645" s="55">
        <x:f t="shared" si="863"/>
        <x:v>12913.969454125778</x:v>
      </x:c>
      <x:c r="S4645" s="1" t="str">
        <x:f t="shared" si="864"/>
        <x:v>YES</x:v>
      </x:c>
      <x:c r="T4645" s="1">
        <x:f t="shared" si="865"/>
        <x:v>12913.969454125778</x:v>
      </x:c>
    </x:row>
    <x:row r="4646">
      <x:c r="A4646" s="1"/>
      <x:c r="B4646" s="1"/>
      <x:c r="C4646" s="1"/>
      <x:c r="D4646" s="1"/>
      <x:c r="E4646" s="1"/>
      <x:c r="F4646" s="1"/>
      <x:c r="G4646" s="1"/>
      <x:c r="H4646" s="1"/>
      <x:c r="I4646" s="53">
        <x:f t="shared" si="854"/>
        <x:v>7</x:v>
      </x:c>
      <x:c r="J4646" s="53">
        <x:f t="shared" si="855"/>
        <x:v>1</x:v>
      </x:c>
      <x:c r="K4646" s="53">
        <x:f t="shared" si="856"/>
        <x:v>12</x:v>
      </x:c>
      <x:c r="L4646" s="53">
        <x:f t="shared" si="857"/>
        <x:v>20</x:v>
      </x:c>
      <x:c r="M4646" s="54">
        <x:f t="shared" si="858"/>
        <x:v>1885.2492125704198</x:v>
      </x:c>
      <x:c r="N4646" s="54">
        <x:f t="shared" si="859"/>
        <x:v>0.80920084206279153</x:v>
      </x:c>
      <x:c r="O4646" s="55">
        <x:f t="shared" si="860"/>
        <x:v>96094</x:v>
      </x:c>
      <x:c r="P4646" s="55">
        <x:f t="shared" si="861"/>
        <x:v>17160</x:v>
      </x:c>
      <x:c r="Q4646" s="55">
        <x:f t="shared" si="862"/>
        <x:v>45230.021051569784</x:v>
      </x:c>
      <x:c r="R4646" s="55">
        <x:f t="shared" si="863"/>
        <x:v>13703.978948430216</x:v>
      </x:c>
      <x:c r="S4646" s="1" t="str">
        <x:f t="shared" si="864"/>
        <x:v>YES</x:v>
      </x:c>
      <x:c r="T4646" s="1">
        <x:f t="shared" si="865"/>
        <x:v>13703.978948430216</x:v>
      </x:c>
    </x:row>
    <x:row r="4647">
      <x:c r="A4647" s="1"/>
      <x:c r="B4647" s="1"/>
      <x:c r="C4647" s="1"/>
      <x:c r="D4647" s="1"/>
      <x:c r="E4647" s="1"/>
      <x:c r="F4647" s="1"/>
      <x:c r="G4647" s="1"/>
      <x:c r="H4647" s="1"/>
      <x:c r="I4647" s="53">
        <x:f t="shared" si="854"/>
        <x:v>7</x:v>
      </x:c>
      <x:c r="J4647" s="53">
        <x:f t="shared" si="855"/>
        <x:v>1</x:v>
      </x:c>
      <x:c r="K4647" s="53">
        <x:f t="shared" si="856"/>
        <x:v>13</x:v>
      </x:c>
      <x:c r="L4647" s="53">
        <x:f t="shared" si="857"/>
        <x:v>21</x:v>
      </x:c>
      <x:c r="M4647" s="54">
        <x:f t="shared" si="858"/>
        <x:v>1945.9711832788041</x:v>
      </x:c>
      <x:c r="N4647" s="54">
        <x:f t="shared" si="859"/>
        <x:v>0.85136887727694732</x:v>
      </x:c>
      <x:c r="O4647" s="55">
        <x:f t="shared" si="860"/>
        <x:v>98794</x:v>
      </x:c>
      <x:c r="P4647" s="55">
        <x:f t="shared" si="861"/>
        <x:v>18040</x:v>
      </x:c>
      <x:c r="Q4647" s="55">
        <x:f t="shared" si="862"/>
        <x:v>46284.221931923683</x:v>
      </x:c>
      <x:c r="R4647" s="55">
        <x:f t="shared" si="863"/>
        <x:v>14469.778068076317</x:v>
      </x:c>
      <x:c r="S4647" s="1" t="str">
        <x:f t="shared" si="864"/>
        <x:v>YES</x:v>
      </x:c>
      <x:c r="T4647" s="1">
        <x:f t="shared" si="865"/>
        <x:v>14469.778068076317</x:v>
      </x:c>
    </x:row>
    <x:row r="4648">
      <x:c r="A4648" s="1"/>
      <x:c r="B4648" s="1"/>
      <x:c r="C4648" s="1"/>
      <x:c r="D4648" s="1"/>
      <x:c r="E4648" s="1"/>
      <x:c r="F4648" s="1"/>
      <x:c r="G4648" s="1"/>
      <x:c r="H4648" s="1"/>
      <x:c r="I4648" s="53">
        <x:f t="shared" si="854"/>
        <x:v>7</x:v>
      </x:c>
      <x:c r="J4648" s="53">
        <x:f t="shared" si="855"/>
        <x:v>1</x:v>
      </x:c>
      <x:c r="K4648" s="53">
        <x:f t="shared" si="856"/>
        <x:v>14</x:v>
      </x:c>
      <x:c r="L4648" s="53">
        <x:f t="shared" si="857"/>
        <x:v>22</x:v>
      </x:c>
      <x:c r="M4648" s="54">
        <x:f t="shared" si="858"/>
        <x:v>2008.1132645924654</x:v>
      </x:c>
      <x:c r="N4648" s="54">
        <x:f t="shared" si="859"/>
        <x:v>0.89452310041143435</x:v>
      </x:c>
      <x:c r="O4648" s="55">
        <x:f t="shared" si="860"/>
        <x:v>101494</x:v>
      </x:c>
      <x:c r="P4648" s="55">
        <x:f t="shared" si="861"/>
        <x:v>18920</x:v>
      </x:c>
      <x:c r="Q4648" s="55">
        <x:f t="shared" si="862"/>
        <x:v>47363.077510285861</x:v>
      </x:c>
      <x:c r="R4648" s="55">
        <x:f t="shared" si="863"/>
        <x:v>15210.922489714139</x:v>
      </x:c>
      <x:c r="S4648" s="1" t="str">
        <x:f t="shared" si="864"/>
        <x:v>YES</x:v>
      </x:c>
      <x:c r="T4648" s="1">
        <x:f t="shared" si="865"/>
        <x:v>15210.922489714139</x:v>
      </x:c>
    </x:row>
    <x:row r="4649">
      <x:c r="A4649" s="1"/>
      <x:c r="B4649" s="1"/>
      <x:c r="C4649" s="1"/>
      <x:c r="D4649" s="1"/>
      <x:c r="E4649" s="1"/>
      <x:c r="F4649" s="1"/>
      <x:c r="G4649" s="1"/>
      <x:c r="H4649" s="1"/>
      <x:c r="I4649" s="53">
        <x:f t="shared" si="854"/>
        <x:v>7</x:v>
      </x:c>
      <x:c r="J4649" s="53">
        <x:f t="shared" si="855"/>
        <x:v>1</x:v>
      </x:c>
      <x:c r="K4649" s="53">
        <x:f t="shared" si="856"/>
        <x:v>15</x:v>
      </x:c>
      <x:c r="L4649" s="53">
        <x:f t="shared" si="857"/>
        <x:v>23</x:v>
      </x:c>
      <x:c r="M4649" s="54">
        <x:f t="shared" si="858"/>
        <x:v>2071.701471468612</x:v>
      </x:c>
      <x:c r="N4649" s="54">
        <x:f t="shared" si="859"/>
        <x:v>0.93868157740875835</x:v>
      </x:c>
      <x:c r="O4649" s="55">
        <x:f t="shared" si="860"/>
        <x:v>104194</x:v>
      </x:c>
      <x:c r="P4649" s="55">
        <x:f t="shared" si="861"/>
        <x:v>19800</x:v>
      </x:c>
      <x:c r="Q4649" s="55">
        <x:f t="shared" si="862"/>
        <x:v>48467.039435218961</x:v>
      </x:c>
      <x:c r="R4649" s="55">
        <x:f t="shared" si="863"/>
        <x:v>15926.960564781039</x:v>
      </x:c>
      <x:c r="S4649" s="1" t="str">
        <x:f t="shared" si="864"/>
        <x:v>YES</x:v>
      </x:c>
      <x:c r="T4649" s="1">
        <x:f t="shared" si="865"/>
        <x:v>15926.960564781039</x:v>
      </x:c>
    </x:row>
    <x:row r="4650">
      <x:c r="A4650" s="1"/>
      <x:c r="B4650" s="1"/>
      <x:c r="C4650" s="1"/>
      <x:c r="D4650" s="1"/>
      <x:c r="E4650" s="1"/>
      <x:c r="F4650" s="1"/>
      <x:c r="G4650" s="1"/>
      <x:c r="H4650" s="1"/>
      <x:c r="I4650" s="53">
        <x:f t="shared" si="854"/>
        <x:v>7</x:v>
      </x:c>
      <x:c r="J4650" s="53">
        <x:f t="shared" si="855"/>
        <x:v>1</x:v>
      </x:c>
      <x:c r="K4650" s="53">
        <x:f t="shared" si="856"/>
        <x:v>16</x:v>
      </x:c>
      <x:c r="L4650" s="53">
        <x:f t="shared" si="857"/>
        <x:v>24</x:v>
      </x:c>
      <x:c r="M4650" s="54">
        <x:f t="shared" si="858"/>
        <x:v>2136.7622473461006</x:v>
      </x:c>
      <x:c r="N4650" s="54">
        <x:f t="shared" si="859"/>
        <x:v>0.98386267176812536</x:v>
      </x:c>
      <x:c r="O4650" s="55">
        <x:f t="shared" si="860"/>
        <x:v>106894</x:v>
      </x:c>
      <x:c r="P4650" s="55">
        <x:f t="shared" si="861"/>
        <x:v>20680</x:v>
      </x:c>
      <x:c r="Q4650" s="55">
        <x:f t="shared" si="862"/>
        <x:v>49596.566794203136</x:v>
      </x:c>
      <x:c r="R4650" s="55">
        <x:f t="shared" si="863"/>
        <x:v>16617.433205796864</x:v>
      </x:c>
      <x:c r="S4650" s="1" t="str">
        <x:f t="shared" si="864"/>
        <x:v>YES</x:v>
      </x:c>
      <x:c r="T4650" s="1">
        <x:f t="shared" si="865"/>
        <x:v>16617.433205796864</x:v>
      </x:c>
    </x:row>
    <x:row r="4651">
      <x:c r="A4651" s="1"/>
      <x:c r="B4651" s="1"/>
      <x:c r="C4651" s="1"/>
      <x:c r="D4651" s="1"/>
      <x:c r="E4651" s="1"/>
      <x:c r="F4651" s="1"/>
      <x:c r="G4651" s="1"/>
      <x:c r="H4651" s="1"/>
      <x:c r="I4651" s="53">
        <x:f t="shared" si="854"/>
        <x:v>7</x:v>
      </x:c>
      <x:c r="J4651" s="53">
        <x:f t="shared" si="855"/>
        <x:v>1</x:v>
      </x:c>
      <x:c r="K4651" s="53">
        <x:f t="shared" si="856"/>
        <x:v>17</x:v>
      </x:c>
      <x:c r="L4651" s="53">
        <x:f t="shared" si="857"/>
        <x:v>25</x:v>
      </x:c>
      <x:c r="M4651" s="54">
        <x:f t="shared" si="858"/>
        <x:v>2203.3224707926411</x:v>
      </x:c>
      <x:c r="N4651" s="54">
        <x:f t="shared" si="859"/>
        <x:v>1.0300850491615563</x:v>
      </x:c>
      <x:c r="O4651" s="55">
        <x:f t="shared" si="860"/>
        <x:v>109594</x:v>
      </x:c>
      <x:c r="P4651" s="55">
        <x:f t="shared" si="861"/>
        <x:v>21560</x:v>
      </x:c>
      <x:c r="Q4651" s="55">
        <x:f t="shared" si="862"/>
        <x:v>50752.126229038906</x:v>
      </x:c>
      <x:c r="R4651" s="55">
        <x:f t="shared" si="863"/>
        <x:v>17281.873770961094</x:v>
      </x:c>
      <x:c r="S4651" s="1" t="str">
        <x:f t="shared" si="864"/>
        <x:v>YES</x:v>
      </x:c>
      <x:c r="T4651" s="1">
        <x:f t="shared" si="865"/>
        <x:v>17281.873770961094</x:v>
      </x:c>
    </x:row>
    <x:row r="4652">
      <x:c r="A4652" s="1"/>
      <x:c r="B4652" s="1"/>
      <x:c r="C4652" s="1"/>
      <x:c r="D4652" s="1"/>
      <x:c r="E4652" s="1"/>
      <x:c r="F4652" s="1"/>
      <x:c r="G4652" s="1"/>
      <x:c r="H4652" s="1"/>
      <x:c r="I4652" s="53">
        <x:f t="shared" si="854"/>
        <x:v>7</x:v>
      </x:c>
      <x:c r="J4652" s="53">
        <x:f t="shared" si="855"/>
        <x:v>1</x:v>
      </x:c>
      <x:c r="K4652" s="53">
        <x:f t="shared" si="856"/>
        <x:v>18</x:v>
      </x:c>
      <x:c r="L4652" s="53">
        <x:f t="shared" si="857"/>
        <x:v>26</x:v>
      </x:c>
      <x:c r="M4652" s="54">
        <x:f t="shared" si="858"/>
        <x:v>2271.4094622512284</x:v>
      </x:c>
      <x:c r="N4652" s="54">
        <x:f t="shared" si="859"/>
        <x:v>1.0773676821189087</x:v>
      </x:c>
      <x:c r="O4652" s="55">
        <x:f t="shared" si="860"/>
        <x:v>112294</x:v>
      </x:c>
      <x:c r="P4652" s="55">
        <x:f t="shared" si="861"/>
        <x:v>22440</x:v>
      </x:c>
      <x:c r="Q4652" s="55">
        <x:f t="shared" si="862"/>
        <x:v>51934.192052972714</x:v>
      </x:c>
      <x:c r="R4652" s="55">
        <x:f t="shared" si="863"/>
        <x:v>17919.807947027286</x:v>
      </x:c>
      <x:c r="S4652" s="1" t="str">
        <x:f t="shared" si="864"/>
        <x:v>YES</x:v>
      </x:c>
      <x:c r="T4652" s="1">
        <x:f t="shared" si="865"/>
        <x:v>17919.807947027286</x:v>
      </x:c>
    </x:row>
    <x:row r="4653">
      <x:c r="A4653" s="1"/>
      <x:c r="B4653" s="1"/>
      <x:c r="C4653" s="1"/>
      <x:c r="D4653" s="1"/>
      <x:c r="E4653" s="1"/>
      <x:c r="F4653" s="1"/>
      <x:c r="G4653" s="1"/>
      <x:c r="H4653" s="1"/>
      <x:c r="I4653" s="53">
        <x:f t="shared" si="854"/>
        <x:v>7</x:v>
      </x:c>
      <x:c r="J4653" s="53">
        <x:f t="shared" si="855"/>
        <x:v>1</x:v>
      </x:c>
      <x:c r="K4653" s="53">
        <x:f t="shared" si="856"/>
        <x:v>19</x:v>
      </x:c>
      <x:c r="L4653" s="53">
        <x:f t="shared" si="857"/>
        <x:v>27</x:v>
      </x:c>
      <x:c r="M4653" s="54">
        <x:f t="shared" si="858"/>
        <x:v>2341.05099088725</x:v>
      </x:c>
      <x:c r="N4653" s="54">
        <x:f t="shared" si="859"/>
        <x:v>1.1257298547828125</x:v>
      </x:c>
      <x:c r="O4653" s="55">
        <x:f t="shared" si="860"/>
        <x:v>114994</x:v>
      </x:c>
      <x:c r="P4653" s="55">
        <x:f t="shared" si="861"/>
        <x:v>23320</x:v>
      </x:c>
      <x:c r="Q4653" s="55">
        <x:f t="shared" si="862"/>
        <x:v>53143.246369570312</x:v>
      </x:c>
      <x:c r="R4653" s="55">
        <x:f t="shared" si="863"/>
        <x:v>18530.753630429688</x:v>
      </x:c>
      <x:c r="S4653" s="1" t="str">
        <x:f t="shared" si="864"/>
        <x:v>YES</x:v>
      </x:c>
      <x:c r="T4653" s="1">
        <x:f t="shared" si="865"/>
        <x:v>18530.753630429688</x:v>
      </x:c>
    </x:row>
    <x:row r="4654">
      <x:c r="A4654" s="1"/>
      <x:c r="B4654" s="1"/>
      <x:c r="C4654" s="1"/>
      <x:c r="D4654" s="1"/>
      <x:c r="E4654" s="1"/>
      <x:c r="F4654" s="1"/>
      <x:c r="G4654" s="1"/>
      <x:c r="H4654" s="1"/>
      <x:c r="I4654" s="53" t="n">
        <x:f t="shared" ref="I4654:I4717" si="866">INT((ROW()-ROW($I$46))/((CARROT_CAP+1)*(MESCLUN_CAP+1)))</x:f>
        <x:v>7</x:v>
      </x:c>
      <x:c r="J4654" s="53" t="n">
        <x:f t="shared" ref="J4654:J4717" si="867">MOD(INT((ROW()-ROW($I$46))/(MESCLUN_CAP+1)),CARROT_CAP+1)</x:f>
        <x:v>1</x:v>
      </x:c>
      <x:c r="K4654" s="53" t="n">
        <x:f t="shared" ref="K4654:K4717" si="868">MOD(ROW()-ROW($I$46),MESCLUN_CAP+1)</x:f>
        <x:v>20</x:v>
      </x:c>
      <x:c r="L4654" s="53" t="n">
        <x:f t="shared" ref="L4654:L4717" si="869">SUM(I4654:K4654)</x:f>
        <x:v>28</x:v>
      </x:c>
      <x:c r="M4654" s="54" t="n">
        <x:f t="shared" ref="M4654:M4717" si="870">I4654*TOMATO_HOURS*WEEKS*(1+TOMATO_DIM)^I4654+J4654*CARROT_HOURS*WEEKS*(1+CARROT_DIM)^J4654+K4654*MESCLUN_HOURS*WEEKS*(1+MESCLUN_DIM)^K4654</x:f>
        <x:v>2412.2752815377266</x:v>
      </x:c>
      <x:c r="N4654" s="54" t="n">
        <x:f t="shared" ref="N4654:N4717" si="871">MAX(M4654-FARMER_HOURS,0)/TEMP_HOURS_PER_WORKER</x:f>
        <x:v>1.1751911677345324</x:v>
      </x:c>
      <x:c r="O4654" s="55" t="n">
        <x:f t="shared" ref="O4654:O4717" si="872">I4654*TOMATO_PRICE+J4654*CARROT_PRICE+K4654*MESCLUN_PRICE</x:f>
        <x:v>117694</x:v>
      </x:c>
      <x:c r="P4654" s="55" t="n">
        <x:f t="shared" ref="P4654:P4717" si="873">I4654*TOMATO_FERTILIZER+J4654*CARROT_FERTILIZER+K4654*MESCLUN_FERTILIZER</x:f>
        <x:v>24200</x:v>
      </x:c>
      <x:c r="Q4654" s="55" t="n">
        <x:f t="shared" ref="Q4654:Q4717" si="874">MIN(M4654,FARMER_HOURS)*FARMER_RATE+MAX(M4654-FARMER_HOURS,0)*TEMP_RATE</x:f>
        <x:v>54379.77919336331</x:v>
      </x:c>
      <x:c r="R4654" s="55" t="n">
        <x:f t="shared" ref="R4654:R4717" si="875">O4654-P4654-Q4654-FIXED_COST</x:f>
        <x:v>19114.220806636687</x:v>
      </x:c>
      <x:c r="S4654" s="1" t="str">
        <x:f t="shared" ref="S4654:S4717" si="876">IF(AND(L4654&lt;=TOTAL_BED_CAP,N4654&lt;=TEMP_WORKER_CAP),"YES","NO")</x:f>
        <x:v>YES</x:v>
      </x:c>
      <x:c r="T4654" s="1" t="n">
        <x:f t="shared" ref="T4654:T4717" si="877">IF(S4654="YES",R4654,-1E+99)</x:f>
        <x:v>19114.220806636687</x:v>
      </x:c>
    </x:row>
    <x:row r="4655">
      <x:c r="A4655" s="1"/>
      <x:c r="B4655" s="1"/>
      <x:c r="C4655" s="1"/>
      <x:c r="D4655" s="1"/>
      <x:c r="E4655" s="1"/>
      <x:c r="F4655" s="1"/>
      <x:c r="G4655" s="1"/>
      <x:c r="H4655" s="1"/>
      <x:c r="I4655" s="53">
        <x:f t="shared" si="866"/>
        <x:v>7</x:v>
      </x:c>
      <x:c r="J4655" s="53">
        <x:f t="shared" si="867"/>
        <x:v>1</x:v>
      </x:c>
      <x:c r="K4655" s="53">
        <x:f t="shared" si="868"/>
        <x:v>21</x:v>
      </x:c>
      <x:c r="L4655" s="53">
        <x:f t="shared" si="869"/>
        <x:v>29</x:v>
      </x:c>
      <x:c r="M4655" s="54">
        <x:f t="shared" si="870"/>
        <x:v>2485.1110217641708</x:v>
      </x:c>
      <x:c r="N4655" s="54">
        <x:f t="shared" si="871"/>
        <x:v>1.2257715428917852</x:v>
      </x:c>
      <x:c r="O4655" s="55">
        <x:f t="shared" si="872"/>
        <x:v>120394</x:v>
      </x:c>
      <x:c r="P4655" s="55">
        <x:f t="shared" si="873"/>
        <x:v>25080</x:v>
      </x:c>
      <x:c r="Q4655" s="55">
        <x:f t="shared" si="874"/>
        <x:v>55644.28857229463</x:v>
      </x:c>
      <x:c r="R4655" s="55">
        <x:f t="shared" si="875"/>
        <x:v>19669.71142770537</x:v>
      </x:c>
      <x:c r="S4655" s="1" t="str">
        <x:f t="shared" si="876"/>
        <x:v>YES</x:v>
      </x:c>
      <x:c r="T4655" s="1">
        <x:f t="shared" si="877"/>
        <x:v>19669.71142770537</x:v>
      </x:c>
    </x:row>
    <x:row r="4656">
      <x:c r="A4656" s="1"/>
      <x:c r="B4656" s="1"/>
      <x:c r="C4656" s="1"/>
      <x:c r="D4656" s="1"/>
      <x:c r="E4656" s="1"/>
      <x:c r="F4656" s="1"/>
      <x:c r="G4656" s="1"/>
      <x:c r="H4656" s="1"/>
      <x:c r="I4656" s="53">
        <x:f t="shared" si="866"/>
        <x:v>7</x:v>
      </x:c>
      <x:c r="J4656" s="53">
        <x:f t="shared" si="867"/>
        <x:v>1</x:v>
      </x:c>
      <x:c r="K4656" s="53">
        <x:f t="shared" si="868"/>
        <x:v>22</x:v>
      </x:c>
      <x:c r="L4656" s="53">
        <x:f t="shared" si="869"/>
        <x:v>30</x:v>
      </x:c>
      <x:c r="M4656" s="54">
        <x:f t="shared" si="870"/>
        <x:v>2559.5873690105673</x:v>
      </x:c>
      <x:c r="N4656" s="54">
        <x:f t="shared" si="871"/>
        <x:v>1.2774912284795605</x:v>
      </x:c>
      <x:c r="O4656" s="55">
        <x:f t="shared" si="872"/>
        <x:v>123094</x:v>
      </x:c>
      <x:c r="P4656" s="55">
        <x:f t="shared" si="873"/>
        <x:v>25960</x:v>
      </x:c>
      <x:c r="Q4656" s="55">
        <x:f t="shared" si="874"/>
        <x:v>56937.280711989013</x:v>
      </x:c>
      <x:c r="R4656" s="55">
        <x:f t="shared" si="875"/>
        <x:v>20196.719288010987</x:v>
      </x:c>
      <x:c r="S4656" s="1" t="str">
        <x:f t="shared" si="876"/>
        <x:v>YES</x:v>
      </x:c>
      <x:c r="T4656" s="1">
        <x:f t="shared" si="877"/>
        <x:v>20196.719288010987</x:v>
      </x:c>
    </x:row>
    <x:row r="4657">
      <x:c r="A4657" s="1"/>
      <x:c r="B4657" s="1"/>
      <x:c r="C4657" s="1"/>
      <x:c r="D4657" s="1"/>
      <x:c r="E4657" s="1"/>
      <x:c r="F4657" s="1"/>
      <x:c r="G4657" s="1"/>
      <x:c r="H4657" s="1"/>
      <x:c r="I4657" s="53">
        <x:f t="shared" si="866"/>
        <x:v>7</x:v>
      </x:c>
      <x:c r="J4657" s="53">
        <x:f t="shared" si="867"/>
        <x:v>1</x:v>
      </x:c>
      <x:c r="K4657" s="53">
        <x:f t="shared" si="868"/>
        <x:v>23</x:v>
      </x:c>
      <x:c r="L4657" s="53">
        <x:f t="shared" si="869"/>
        <x:v>31</x:v>
      </x:c>
      <x:c r="M4657" s="54">
        <x:f t="shared" si="870"/>
        <x:v>2635.7339578680039</x:v>
      </x:c>
      <x:c r="N4657" s="54">
        <x:f t="shared" si="871"/>
        <x:v>1.3303708040750026</x:v>
      </x:c>
      <x:c r="O4657" s="55">
        <x:f t="shared" si="872"/>
        <x:v>125794</x:v>
      </x:c>
      <x:c r="P4657" s="55">
        <x:f t="shared" si="873"/>
        <x:v>26840</x:v>
      </x:c>
      <x:c r="Q4657" s="55">
        <x:f t="shared" si="874"/>
        <x:v>58259.270101875067</x:v>
      </x:c>
      <x:c r="R4657" s="55">
        <x:f t="shared" si="875"/>
        <x:v>20694.729898124933</x:v>
      </x:c>
      <x:c r="S4657" s="1" t="str">
        <x:f t="shared" si="876"/>
        <x:v>YES</x:v>
      </x:c>
      <x:c r="T4657" s="1">
        <x:f t="shared" si="877"/>
        <x:v>20694.729898124933</x:v>
      </x:c>
    </x:row>
    <x:row r="4658">
      <x:c r="A4658" s="1"/>
      <x:c r="B4658" s="1"/>
      <x:c r="C4658" s="1"/>
      <x:c r="D4658" s="1"/>
      <x:c r="E4658" s="1"/>
      <x:c r="F4658" s="1"/>
      <x:c r="G4658" s="1"/>
      <x:c r="H4658" s="1"/>
      <x:c r="I4658" s="53">
        <x:f t="shared" si="866"/>
        <x:v>7</x:v>
      </x:c>
      <x:c r="J4658" s="53">
        <x:f t="shared" si="867"/>
        <x:v>1</x:v>
      </x:c>
      <x:c r="K4658" s="53">
        <x:f t="shared" si="868"/>
        <x:v>24</x:v>
      </x:c>
      <x:c r="L4658" s="53">
        <x:f t="shared" si="869"/>
        <x:v>32</x:v>
      </x:c>
      <x:c r="M4658" s="54">
        <x:f t="shared" si="870"/>
        <x:v>2713.5809074474996</x:v>
      </x:c>
      <x:c r="N4658" s="54">
        <x:f t="shared" si="871"/>
        <x:v>1.3844311857274303</x:v>
      </x:c>
      <x:c r="O4658" s="55">
        <x:f t="shared" si="872"/>
        <x:v>128494</x:v>
      </x:c>
      <x:c r="P4658" s="55">
        <x:f t="shared" si="873"/>
        <x:v>27720</x:v>
      </x:c>
      <x:c r="Q4658" s="55">
        <x:f t="shared" si="874"/>
        <x:v>59610.779643185757</x:v>
      </x:c>
      <x:c r="R4658" s="55">
        <x:f t="shared" si="875"/>
        <x:v>21163.220356814243</x:v>
      </x:c>
      <x:c r="S4658" s="1" t="str">
        <x:f t="shared" si="876"/>
        <x:v>YES</x:v>
      </x:c>
      <x:c r="T4658" s="1">
        <x:f t="shared" si="877"/>
        <x:v>21163.220356814243</x:v>
      </x:c>
    </x:row>
    <x:row r="4659">
      <x:c r="A4659" s="1"/>
      <x:c r="B4659" s="1"/>
      <x:c r="C4659" s="1"/>
      <x:c r="D4659" s="1"/>
      <x:c r="E4659" s="1"/>
      <x:c r="F4659" s="1"/>
      <x:c r="G4659" s="1"/>
      <x:c r="H4659" s="1"/>
      <x:c r="I4659" s="53">
        <x:f t="shared" si="866"/>
        <x:v>7</x:v>
      </x:c>
      <x:c r="J4659" s="53">
        <x:f t="shared" si="867"/>
        <x:v>1</x:v>
      </x:c>
      <x:c r="K4659" s="53">
        <x:f t="shared" si="868"/>
        <x:v>25</x:v>
      </x:c>
      <x:c r="L4659" s="53">
        <x:f t="shared" si="869"/>
        <x:v>33</x:v>
      </x:c>
      <x:c r="M4659" s="54">
        <x:f t="shared" si="870"/>
        <x:v>2793.1588288625971</x:v>
      </x:c>
      <x:c r="N4659" s="54">
        <x:f t="shared" si="871"/>
        <x:v>1.4396936311545814</x:v>
      </x:c>
      <x:c r="O4659" s="55">
        <x:f t="shared" si="872"/>
        <x:v>131194</x:v>
      </x:c>
      <x:c r="P4659" s="55">
        <x:f t="shared" si="873"/>
        <x:v>28600</x:v>
      </x:c>
      <x:c r="Q4659" s="55">
        <x:f t="shared" si="874"/>
        <x:v>60992.340778864535</x:v>
      </x:c>
      <x:c r="R4659" s="55">
        <x:f t="shared" si="875"/>
        <x:v>21601.659221135465</x:v>
      </x:c>
      <x:c r="S4659" s="1" t="str">
        <x:f t="shared" si="876"/>
        <x:v>YES</x:v>
      </x:c>
      <x:c r="T4659" s="1">
        <x:f t="shared" si="877"/>
        <x:v>21601.659221135465</x:v>
      </x:c>
    </x:row>
    <x:row r="4660">
      <x:c r="A4660" s="1"/>
      <x:c r="B4660" s="1"/>
      <x:c r="C4660" s="1"/>
      <x:c r="D4660" s="1"/>
      <x:c r="E4660" s="1"/>
      <x:c r="F4660" s="1"/>
      <x:c r="G4660" s="1"/>
      <x:c r="H4660" s="1"/>
      <x:c r="I4660" s="53">
        <x:f t="shared" si="866"/>
        <x:v>7</x:v>
      </x:c>
      <x:c r="J4660" s="53">
        <x:f t="shared" si="867"/>
        <x:v>1</x:v>
      </x:c>
      <x:c r="K4660" s="53">
        <x:f t="shared" si="868"/>
        <x:v>26</x:v>
      </x:c>
      <x:c r="L4660" s="53">
        <x:f t="shared" si="869"/>
        <x:v>34</x:v>
      </x:c>
      <x:c r="M4660" s="54">
        <x:f t="shared" si="870"/>
        <x:v>2874.4988328233148</x:v>
      </x:c>
      <x:c r="N4660" s="54">
        <x:f t="shared" si="871"/>
        <x:v>1.4961797450161909</x:v>
      </x:c>
      <x:c r="O4660" s="55">
        <x:f t="shared" si="872"/>
        <x:v>133894</x:v>
      </x:c>
      <x:c r="P4660" s="55">
        <x:f t="shared" si="873"/>
        <x:v>29480</x:v>
      </x:c>
      <x:c r="Q4660" s="55">
        <x:f t="shared" si="874"/>
        <x:v>62404.493625404772</x:v>
      </x:c>
      <x:c r="R4660" s="55">
        <x:f t="shared" si="875"/>
        <x:v>22009.506374595228</x:v>
      </x:c>
      <x:c r="S4660" s="1" t="str">
        <x:f t="shared" si="876"/>
        <x:v>YES</x:v>
      </x:c>
      <x:c r="T4660" s="1">
        <x:f t="shared" si="877"/>
        <x:v>22009.506374595228</x:v>
      </x:c>
    </x:row>
    <x:row r="4661">
      <x:c r="A4661" s="1"/>
      <x:c r="B4661" s="1"/>
      <x:c r="C4661" s="1"/>
      <x:c r="D4661" s="1"/>
      <x:c r="E4661" s="1"/>
      <x:c r="F4661" s="1"/>
      <x:c r="G4661" s="1"/>
      <x:c r="H4661" s="1"/>
      <x:c r="I4661" s="53">
        <x:f t="shared" si="866"/>
        <x:v>7</x:v>
      </x:c>
      <x:c r="J4661" s="53">
        <x:f t="shared" si="867"/>
        <x:v>1</x:v>
      </x:c>
      <x:c r="K4661" s="53">
        <x:f t="shared" si="868"/>
        <x:v>27</x:v>
      </x:c>
      <x:c r="L4661" s="53">
        <x:f t="shared" si="869"/>
        <x:v>35</x:v>
      </x:c>
      <x:c r="M4661" s="54">
        <x:f t="shared" si="870"/>
        <x:v>2957.6325373430718</x:v>
      </x:c>
      <x:c r="N4661" s="54">
        <x:f t="shared" si="871"/>
        <x:v>1.553911484266022</x:v>
      </x:c>
      <x:c r="O4661" s="55">
        <x:f t="shared" si="872"/>
        <x:v>136594</x:v>
      </x:c>
      <x:c r="P4661" s="55">
        <x:f t="shared" si="873"/>
        <x:v>30360</x:v>
      </x:c>
      <x:c r="Q4661" s="55">
        <x:f t="shared" si="874"/>
        <x:v>63847.787106650554</x:v>
      </x:c>
      <x:c r="R4661" s="55">
        <x:f t="shared" si="875"/>
        <x:v>22386.212893349446</x:v>
      </x:c>
      <x:c r="S4661" s="1" t="str">
        <x:f t="shared" si="876"/>
        <x:v>YES</x:v>
      </x:c>
      <x:c r="T4661" s="1">
        <x:f t="shared" si="877"/>
        <x:v>22386.212893349446</x:v>
      </x:c>
    </x:row>
    <x:row r="4662">
      <x:c r="A4662" s="1"/>
      <x:c r="B4662" s="1"/>
      <x:c r="C4662" s="1"/>
      <x:c r="D4662" s="1"/>
      <x:c r="E4662" s="1"/>
      <x:c r="F4662" s="1"/>
      <x:c r="G4662" s="1"/>
      <x:c r="H4662" s="1"/>
      <x:c r="I4662" s="53">
        <x:f t="shared" si="866"/>
        <x:v>7</x:v>
      </x:c>
      <x:c r="J4662" s="53">
        <x:f t="shared" si="867"/>
        <x:v>1</x:v>
      </x:c>
      <x:c r="K4662" s="53">
        <x:f t="shared" si="868"/>
        <x:v>28</x:v>
      </x:c>
      <x:c r="L4662" s="53">
        <x:f t="shared" si="869"/>
        <x:v>36</x:v>
      </x:c>
      <x:c r="M4662" s="54">
        <x:f t="shared" si="870"/>
        <x:v>3042.5920755602256</x:v>
      </x:c>
      <x:c r="N4662" s="54">
        <x:f t="shared" si="871"/>
        <x:v>1.6129111635834901</x:v>
      </x:c>
      <x:c r="O4662" s="55">
        <x:f t="shared" si="872"/>
        <x:v>139294</x:v>
      </x:c>
      <x:c r="P4662" s="55">
        <x:f t="shared" si="873"/>
        <x:v>31240</x:v>
      </x:c>
      <x:c r="Q4662" s="55">
        <x:f t="shared" si="874"/>
        <x:v>65322.779089587246</x:v>
      </x:c>
      <x:c r="R4662" s="55">
        <x:f t="shared" si="875"/>
        <x:v>22731.220910412754</x:v>
      </x:c>
      <x:c r="S4662" s="1" t="str">
        <x:f t="shared" si="876"/>
        <x:v>YES</x:v>
      </x:c>
      <x:c r="T4662" s="1">
        <x:f t="shared" si="877"/>
        <x:v>22731.220910412754</x:v>
      </x:c>
    </x:row>
    <x:row r="4663">
      <x:c r="A4663" s="1"/>
      <x:c r="B4663" s="1"/>
      <x:c r="C4663" s="1"/>
      <x:c r="D4663" s="1"/>
      <x:c r="E4663" s="1"/>
      <x:c r="F4663" s="1"/>
      <x:c r="G4663" s="1"/>
      <x:c r="H4663" s="1"/>
      <x:c r="I4663" s="53">
        <x:f t="shared" si="866"/>
        <x:v>7</x:v>
      </x:c>
      <x:c r="J4663" s="53">
        <x:f t="shared" si="867"/>
        <x:v>1</x:v>
      </x:c>
      <x:c r="K4663" s="53">
        <x:f t="shared" si="868"/>
        <x:v>29</x:v>
      </x:c>
      <x:c r="L4663" s="53">
        <x:f t="shared" si="869"/>
        <x:v>37</x:v>
      </x:c>
      <x:c r="M4663" s="54">
        <x:f t="shared" si="870"/>
        <x:v>3129.4101036758789</x:v>
      </x:c>
      <x:c r="N4663" s="54">
        <x:f t="shared" si="871"/>
        <x:v>1.6732014608860271</x:v>
      </x:c>
      <x:c r="O4663" s="55">
        <x:f t="shared" si="872"/>
        <x:v>141994</x:v>
      </x:c>
      <x:c r="P4663" s="55">
        <x:f t="shared" si="873"/>
        <x:v>32120</x:v>
      </x:c>
      <x:c r="Q4663" s="55">
        <x:f t="shared" si="874"/>
        <x:v>66830.03652215068</x:v>
      </x:c>
      <x:c r="R4663" s="55">
        <x:f t="shared" si="875"/>
        <x:v>23043.96347784932</x:v>
      </x:c>
      <x:c r="S4663" s="1" t="str">
        <x:f t="shared" si="876"/>
        <x:v>YES</x:v>
      </x:c>
      <x:c r="T4663" s="1">
        <x:f t="shared" si="877"/>
        <x:v>23043.96347784932</x:v>
      </x:c>
    </x:row>
    <x:row r="4664">
      <x:c r="A4664" s="1"/>
      <x:c r="B4664" s="1"/>
      <x:c r="C4664" s="1"/>
      <x:c r="D4664" s="1"/>
      <x:c r="E4664" s="1"/>
      <x:c r="F4664" s="1"/>
      <x:c r="G4664" s="1"/>
      <x:c r="H4664" s="1"/>
      <x:c r="I4664" s="53">
        <x:f t="shared" si="866"/>
        <x:v>7</x:v>
      </x:c>
      <x:c r="J4664" s="53">
        <x:f t="shared" si="867"/>
        <x:v>1</x:v>
      </x:c>
      <x:c r="K4664" s="53">
        <x:f t="shared" si="868"/>
        <x:v>30</x:v>
      </x:c>
      <x:c r="L4664" s="53">
        <x:f t="shared" si="869"/>
        <x:v>38</x:v>
      </x:c>
      <x:c r="M4664" s="54">
        <x:f t="shared" si="870"/>
        <x:v>3218.1198090096495</x:v>
      </x:c>
      <x:c r="N4664" s="54">
        <x:f t="shared" si="871"/>
        <x:v>1.7348054229233678</x:v>
      </x:c>
      <x:c r="O4664" s="55">
        <x:f t="shared" si="872"/>
        <x:v>144694</x:v>
      </x:c>
      <x:c r="P4664" s="55">
        <x:f t="shared" si="873"/>
        <x:v>33000</x:v>
      </x:c>
      <x:c r="Q4664" s="55">
        <x:f t="shared" si="874"/>
        <x:v>68370.13557308419</x:v>
      </x:c>
      <x:c r="R4664" s="55">
        <x:f t="shared" si="875"/>
        <x:v>23323.86442691581</x:v>
      </x:c>
      <x:c r="S4664" s="1" t="str">
        <x:f t="shared" si="876"/>
        <x:v>YES</x:v>
      </x:c>
      <x:c r="T4664" s="1">
        <x:f t="shared" si="877"/>
        <x:v>23323.86442691581</x:v>
      </x:c>
    </x:row>
    <x:row r="4665">
      <x:c r="A4665" s="1"/>
      <x:c r="B4665" s="1"/>
      <x:c r="C4665" s="1"/>
      <x:c r="D4665" s="1"/>
      <x:c r="E4665" s="1"/>
      <x:c r="F4665" s="1"/>
      <x:c r="G4665" s="1"/>
      <x:c r="H4665" s="1"/>
      <x:c r="I4665" s="53">
        <x:f t="shared" si="866"/>
        <x:v>7</x:v>
      </x:c>
      <x:c r="J4665" s="53">
        <x:f t="shared" si="867"/>
        <x:v>2</x:v>
      </x:c>
      <x:c r="K4665" s="53">
        <x:f t="shared" si="868"/>
        <x:v>0</x:v>
      </x:c>
      <x:c r="L4665" s="53">
        <x:f t="shared" si="869"/>
        <x:v>9</x:v>
      </x:c>
      <x:c r="M4665" s="54">
        <x:f t="shared" si="870"/>
        <x:v>1290.7292730000006</x:v>
      </x:c>
      <x:c r="N4665" s="54">
        <x:f t="shared" si="871"/>
        <x:v>0.39633977291666711</x:v>
      </x:c>
      <x:c r="O4665" s="55">
        <x:f t="shared" si="872"/>
        <x:v>65788</x:v>
      </x:c>
      <x:c r="P4665" s="55">
        <x:f t="shared" si="873"/>
        <x:v>7040</x:v>
      </x:c>
      <x:c r="Q4665" s="55">
        <x:f t="shared" si="874"/>
        <x:v>34908.494322916675</x:v>
      </x:c>
      <x:c r="R4665" s="55">
        <x:f t="shared" si="875"/>
        <x:v>3839.5056770833253</x:v>
      </x:c>
      <x:c r="S4665" s="1" t="str">
        <x:f t="shared" si="876"/>
        <x:v>YES</x:v>
      </x:c>
      <x:c r="T4665" s="1">
        <x:f t="shared" si="877"/>
        <x:v>3839.5056770833253</x:v>
      </x:c>
    </x:row>
    <x:row r="4666">
      <x:c r="A4666" s="1"/>
      <x:c r="B4666" s="1"/>
      <x:c r="C4666" s="1"/>
      <x:c r="D4666" s="1"/>
      <x:c r="E4666" s="1"/>
      <x:c r="F4666" s="1"/>
      <x:c r="G4666" s="1"/>
      <x:c r="H4666" s="1"/>
      <x:c r="I4666" s="53">
        <x:f t="shared" si="866"/>
        <x:v>7</x:v>
      </x:c>
      <x:c r="J4666" s="53">
        <x:f t="shared" si="867"/>
        <x:v>2</x:v>
      </x:c>
      <x:c r="K4666" s="53">
        <x:f t="shared" si="868"/>
        <x:v>1</x:v>
      </x:c>
      <x:c r="L4666" s="53">
        <x:f t="shared" si="869"/>
        <x:v>10</x:v>
      </x:c>
      <x:c r="M4666" s="54">
        <x:f t="shared" si="870"/>
        <x:v>1336.2917730000006</x:v>
      </x:c>
      <x:c r="N4666" s="54">
        <x:f t="shared" si="871"/>
        <x:v>0.42798039791666709</x:v>
      </x:c>
      <x:c r="O4666" s="55">
        <x:f t="shared" si="872"/>
        <x:v>68488</x:v>
      </x:c>
      <x:c r="P4666" s="55">
        <x:f t="shared" si="873"/>
        <x:v>7920</x:v>
      </x:c>
      <x:c r="Q4666" s="55">
        <x:f t="shared" si="874"/>
        <x:v>35699.509947916675</x:v>
      </x:c>
      <x:c r="R4666" s="55">
        <x:f t="shared" si="875"/>
        <x:v>4868.4900520833253</x:v>
      </x:c>
      <x:c r="S4666" s="1" t="str">
        <x:f t="shared" si="876"/>
        <x:v>YES</x:v>
      </x:c>
      <x:c r="T4666" s="1">
        <x:f t="shared" si="877"/>
        <x:v>4868.4900520833253</x:v>
      </x:c>
    </x:row>
    <x:row r="4667">
      <x:c r="A4667" s="1"/>
      <x:c r="B4667" s="1"/>
      <x:c r="C4667" s="1"/>
      <x:c r="D4667" s="1"/>
      <x:c r="E4667" s="1"/>
      <x:c r="F4667" s="1"/>
      <x:c r="G4667" s="1"/>
      <x:c r="H4667" s="1"/>
      <x:c r="I4667" s="53">
        <x:f t="shared" si="866"/>
        <x:v>7</x:v>
      </x:c>
      <x:c r="J4667" s="53">
        <x:f t="shared" si="867"/>
        <x:v>2</x:v>
      </x:c>
      <x:c r="K4667" s="53">
        <x:f t="shared" si="868"/>
        <x:v>2</x:v>
      </x:c>
      <x:c r="L4667" s="53">
        <x:f t="shared" si="869"/>
        <x:v>11</x:v>
      </x:c>
      <x:c r="M4667" s="54">
        <x:f t="shared" si="870"/>
        <x:v>1382.9933355000005</x:v>
      </x:c>
      <x:c r="N4667" s="54">
        <x:f t="shared" si="871"/>
        <x:v>0.46041203854166701</x:v>
      </x:c>
      <x:c r="O4667" s="55">
        <x:f t="shared" si="872"/>
        <x:v>71188</x:v>
      </x:c>
      <x:c r="P4667" s="55">
        <x:f t="shared" si="873"/>
        <x:v>8800</x:v>
      </x:c>
      <x:c r="Q4667" s="55">
        <x:f t="shared" si="874"/>
        <x:v>36510.300963541675</x:v>
      </x:c>
      <x:c r="R4667" s="55">
        <x:f t="shared" si="875"/>
        <x:v>5877.6990364583253</x:v>
      </x:c>
      <x:c r="S4667" s="1" t="str">
        <x:f t="shared" si="876"/>
        <x:v>YES</x:v>
      </x:c>
      <x:c r="T4667" s="1">
        <x:f t="shared" si="877"/>
        <x:v>5877.6990364583253</x:v>
      </x:c>
    </x:row>
    <x:row r="4668">
      <x:c r="A4668" s="1"/>
      <x:c r="B4668" s="1"/>
      <x:c r="C4668" s="1"/>
      <x:c r="D4668" s="1"/>
      <x:c r="E4668" s="1"/>
      <x:c r="F4668" s="1"/>
      <x:c r="G4668" s="1"/>
      <x:c r="H4668" s="1"/>
      <x:c r="I4668" s="53">
        <x:f t="shared" si="866"/>
        <x:v>7</x:v>
      </x:c>
      <x:c r="J4668" s="53">
        <x:f t="shared" si="867"/>
        <x:v>2</x:v>
      </x:c>
      <x:c r="K4668" s="53">
        <x:f t="shared" si="868"/>
        <x:v>3</x:v>
      </x:c>
      <x:c r="L4668" s="53">
        <x:f t="shared" si="869"/>
        <x:v>12</x:v>
      </x:c>
      <x:c r="M4668" s="54">
        <x:f t="shared" si="870"/>
        <x:v>1430.8553179218757</x:v>
      </x:c>
      <x:c r="N4668" s="54">
        <x:f t="shared" si="871"/>
        <x:v>0.49364952633463588</x:v>
      </x:c>
      <x:c r="O4668" s="55">
        <x:f t="shared" si="872"/>
        <x:v>73888</x:v>
      </x:c>
      <x:c r="P4668" s="55">
        <x:f t="shared" si="873"/>
        <x:v>9680</x:v>
      </x:c>
      <x:c r="Q4668" s="55">
        <x:f t="shared" si="874"/>
        <x:v>37341.238158365901</x:v>
      </x:c>
      <x:c r="R4668" s="55">
        <x:f t="shared" si="875"/>
        <x:v>6866.7618416340993</x:v>
      </x:c>
      <x:c r="S4668" s="1" t="str">
        <x:f t="shared" si="876"/>
        <x:v>YES</x:v>
      </x:c>
      <x:c r="T4668" s="1">
        <x:f t="shared" si="877"/>
        <x:v>6866.7618416340993</x:v>
      </x:c>
    </x:row>
    <x:row r="4669">
      <x:c r="A4669" s="1"/>
      <x:c r="B4669" s="1"/>
      <x:c r="C4669" s="1"/>
      <x:c r="D4669" s="1"/>
      <x:c r="E4669" s="1"/>
      <x:c r="F4669" s="1"/>
      <x:c r="G4669" s="1"/>
      <x:c r="H4669" s="1"/>
      <x:c r="I4669" s="53">
        <x:f t="shared" si="866"/>
        <x:v>7</x:v>
      </x:c>
      <x:c r="J4669" s="53">
        <x:f t="shared" si="867"/>
        <x:v>2</x:v>
      </x:c>
      <x:c r="K4669" s="53">
        <x:f t="shared" si="868"/>
        <x:v>4</x:v>
      </x:c>
      <x:c r="L4669" s="53">
        <x:f t="shared" si="869"/>
        <x:v>13</x:v>
      </x:c>
      <x:c r="M4669" s="54">
        <x:f t="shared" si="870"/>
        <x:v>1479.8994336445319</x:v>
      </x:c>
      <x:c r="N4669" s="54">
        <x:f t="shared" si="871"/>
        <x:v>0.52770794003092492</x:v>
      </x:c>
      <x:c r="O4669" s="55">
        <x:f t="shared" si="872"/>
        <x:v>76588</x:v>
      </x:c>
      <x:c r="P4669" s="55">
        <x:f t="shared" si="873"/>
        <x:v>10560</x:v>
      </x:c>
      <x:c r="Q4669" s="55">
        <x:f t="shared" si="874"/>
        <x:v>38192.69850077312</x:v>
      </x:c>
      <x:c r="R4669" s="55">
        <x:f t="shared" si="875"/>
        <x:v>7835.30149922688</x:v>
      </x:c>
      <x:c r="S4669" s="1" t="str">
        <x:f t="shared" si="876"/>
        <x:v>YES</x:v>
      </x:c>
      <x:c r="T4669" s="1">
        <x:f t="shared" si="877"/>
        <x:v>7835.30149922688</x:v>
      </x:c>
    </x:row>
    <x:row r="4670">
      <x:c r="A4670" s="1"/>
      <x:c r="B4670" s="1"/>
      <x:c r="C4670" s="1"/>
      <x:c r="D4670" s="1"/>
      <x:c r="E4670" s="1"/>
      <x:c r="F4670" s="1"/>
      <x:c r="G4670" s="1"/>
      <x:c r="H4670" s="1"/>
      <x:c r="I4670" s="53">
        <x:f t="shared" si="866"/>
        <x:v>7</x:v>
      </x:c>
      <x:c r="J4670" s="53">
        <x:f t="shared" si="867"/>
        <x:v>2</x:v>
      </x:c>
      <x:c r="K4670" s="53">
        <x:f t="shared" si="868"/>
        <x:v>5</x:v>
      </x:c>
      <x:c r="L4670" s="53">
        <x:f t="shared" si="869"/>
        <x:v>14</x:v>
      </x:c>
      <x:c r="M4670" s="54">
        <x:f t="shared" si="870"/>
        <x:v>1530.1477575657354</x:v>
      </x:c>
      <x:c r="N4670" s="54">
        <x:f t="shared" si="871"/>
        <x:v>0.56260260942064966</x:v>
      </x:c>
      <x:c r="O4670" s="55">
        <x:f t="shared" si="872"/>
        <x:v>79288</x:v>
      </x:c>
      <x:c r="P4670" s="55">
        <x:f t="shared" si="873"/>
        <x:v>11440</x:v>
      </x:c>
      <x:c r="Q4670" s="55">
        <x:f t="shared" si="874"/>
        <x:v>39065.065235516238</x:v>
      </x:c>
      <x:c r="R4670" s="55">
        <x:f t="shared" si="875"/>
        <x:v>8782.9347644837617</x:v>
      </x:c>
      <x:c r="S4670" s="1" t="str">
        <x:f t="shared" si="876"/>
        <x:v>YES</x:v>
      </x:c>
      <x:c r="T4670" s="1">
        <x:f t="shared" si="877"/>
        <x:v>8782.9347644837617</x:v>
      </x:c>
    </x:row>
    <x:row r="4671">
      <x:c r="A4671" s="1"/>
      <x:c r="B4671" s="1"/>
      <x:c r="C4671" s="1"/>
      <x:c r="D4671" s="1"/>
      <x:c r="E4671" s="1"/>
      <x:c r="F4671" s="1"/>
      <x:c r="G4671" s="1"/>
      <x:c r="H4671" s="1"/>
      <x:c r="I4671" s="53">
        <x:f t="shared" si="866"/>
        <x:v>7</x:v>
      </x:c>
      <x:c r="J4671" s="53">
        <x:f t="shared" si="867"/>
        <x:v>2</x:v>
      </x:c>
      <x:c r="K4671" s="53">
        <x:f t="shared" si="868"/>
        <x:v>6</x:v>
      </x:c>
      <x:c r="L4671" s="53">
        <x:f t="shared" si="869"/>
        <x:v>15</x:v>
      </x:c>
      <x:c r="M4671" s="54">
        <x:f t="shared" si="870"/>
        <x:v>1581.6227317473686</x:v>
      </x:c>
      <x:c r="N4671" s="54">
        <x:f t="shared" si="871"/>
        <x:v>0.59834911926900591</x:v>
      </x:c>
      <x:c r="O4671" s="55">
        <x:f t="shared" si="872"/>
        <x:v>81988</x:v>
      </x:c>
      <x:c r="P4671" s="55">
        <x:f t="shared" si="873"/>
        <x:v>12320</x:v>
      </x:c>
      <x:c r="Q4671" s="55">
        <x:f t="shared" si="874"/>
        <x:v>39958.727981725147</x:v>
      </x:c>
      <x:c r="R4671" s="55">
        <x:f t="shared" si="875"/>
        <x:v>9709.2720182748526</x:v>
      </x:c>
      <x:c r="S4671" s="1" t="str">
        <x:f t="shared" si="876"/>
        <x:v>YES</x:v>
      </x:c>
      <x:c r="T4671" s="1">
        <x:f t="shared" si="877"/>
        <x:v>9709.2720182748526</x:v>
      </x:c>
    </x:row>
    <x:row r="4672">
      <x:c r="A4672" s="1"/>
      <x:c r="B4672" s="1"/>
      <x:c r="C4672" s="1"/>
      <x:c r="D4672" s="1"/>
      <x:c r="E4672" s="1"/>
      <x:c r="F4672" s="1"/>
      <x:c r="G4672" s="1"/>
      <x:c r="H4672" s="1"/>
      <x:c r="I4672" s="53">
        <x:f t="shared" si="866"/>
        <x:v>7</x:v>
      </x:c>
      <x:c r="J4672" s="53">
        <x:f t="shared" si="867"/>
        <x:v>2</x:v>
      </x:c>
      <x:c r="K4672" s="53">
        <x:f t="shared" si="868"/>
        <x:v>7</x:v>
      </x:c>
      <x:c r="L4672" s="53">
        <x:f t="shared" si="869"/>
        <x:v>16</x:v>
      </x:c>
      <x:c r="M4672" s="54">
        <x:f t="shared" si="870"/>
        <x:v>1634.3471711453287</x:v>
      </x:c>
      <x:c r="N4672" s="54">
        <x:f t="shared" si="871"/>
        <x:v>0.63496331329536715</x:v>
      </x:c>
      <x:c r="O4672" s="55">
        <x:f t="shared" si="872"/>
        <x:v>84688</x:v>
      </x:c>
      <x:c r="P4672" s="55">
        <x:f t="shared" si="873"/>
        <x:v>13200</x:v>
      </x:c>
      <x:c r="Q4672" s="55">
        <x:f t="shared" si="874"/>
        <x:v>40874.082832384178</x:v>
      </x:c>
      <x:c r="R4672" s="55">
        <x:f t="shared" si="875"/>
        <x:v>10613.917167615822</x:v>
      </x:c>
      <x:c r="S4672" s="1" t="str">
        <x:f t="shared" si="876"/>
        <x:v>YES</x:v>
      </x:c>
      <x:c r="T4672" s="1">
        <x:f t="shared" si="877"/>
        <x:v>10613.917167615822</x:v>
      </x:c>
    </x:row>
    <x:row r="4673">
      <x:c r="A4673" s="1"/>
      <x:c r="B4673" s="1"/>
      <x:c r="C4673" s="1"/>
      <x:c r="D4673" s="1"/>
      <x:c r="E4673" s="1"/>
      <x:c r="F4673" s="1"/>
      <x:c r="G4673" s="1"/>
      <x:c r="H4673" s="1"/>
      <x:c r="I4673" s="53">
        <x:f t="shared" si="866"/>
        <x:v>7</x:v>
      </x:c>
      <x:c r="J4673" s="53">
        <x:f t="shared" si="867"/>
        <x:v>2</x:v>
      </x:c>
      <x:c r="K4673" s="53">
        <x:f t="shared" si="868"/>
        <x:v>8</x:v>
      </x:c>
      <x:c r="L4673" s="53">
        <x:f t="shared" si="869"/>
        <x:v>17</x:v>
      </x:c>
      <x:c r="M4673" s="54">
        <x:f t="shared" si="870"/>
        <x:v>1688.344269425309</x:v>
      </x:c>
      <x:c r="N4673" s="54">
        <x:f t="shared" si="871"/>
        <x:v>0.67246129821202016</x:v>
      </x:c>
      <x:c r="O4673" s="55">
        <x:f t="shared" si="872"/>
        <x:v>87388</x:v>
      </x:c>
      <x:c r="P4673" s="55">
        <x:f t="shared" si="873"/>
        <x:v>14080</x:v>
      </x:c>
      <x:c r="Q4673" s="55">
        <x:f t="shared" si="874"/>
        <x:v>41811.532455300505</x:v>
      </x:c>
      <x:c r="R4673" s="55">
        <x:f t="shared" si="875"/>
        <x:v>11496.467544699495</x:v>
      </x:c>
      <x:c r="S4673" s="1" t="str">
        <x:f t="shared" si="876"/>
        <x:v>YES</x:v>
      </x:c>
      <x:c r="T4673" s="1">
        <x:f t="shared" si="877"/>
        <x:v>11496.467544699495</x:v>
      </x:c>
    </x:row>
    <x:row r="4674">
      <x:c r="A4674" s="1"/>
      <x:c r="B4674" s="1"/>
      <x:c r="C4674" s="1"/>
      <x:c r="D4674" s="1"/>
      <x:c r="E4674" s="1"/>
      <x:c r="F4674" s="1"/>
      <x:c r="G4674" s="1"/>
      <x:c r="H4674" s="1"/>
      <x:c r="I4674" s="53">
        <x:f t="shared" si="866"/>
        <x:v>7</x:v>
      </x:c>
      <x:c r="J4674" s="53">
        <x:f t="shared" si="867"/>
        <x:v>2</x:v>
      </x:c>
      <x:c r="K4674" s="53">
        <x:f t="shared" si="868"/>
        <x:v>9</x:v>
      </x:c>
      <x:c r="L4674" s="53">
        <x:f t="shared" si="869"/>
        <x:v>18</x:v>
      </x:c>
      <x:c r="M4674" s="54">
        <x:f t="shared" si="870"/>
        <x:v>1743.6376048657035</x:v>
      </x:c>
      <x:c r="N4674" s="54">
        <x:f t="shared" si="871"/>
        <x:v>0.71085944782340516</x:v>
      </x:c>
      <x:c r="O4674" s="55">
        <x:f t="shared" si="872"/>
        <x:v>90088</x:v>
      </x:c>
      <x:c r="P4674" s="55">
        <x:f t="shared" si="873"/>
        <x:v>14960</x:v>
      </x:c>
      <x:c r="Q4674" s="55">
        <x:f t="shared" si="874"/>
        <x:v>42771.48619558513</x:v>
      </x:c>
      <x:c r="R4674" s="55">
        <x:f t="shared" si="875"/>
        <x:v>12356.51380441487</x:v>
      </x:c>
      <x:c r="S4674" s="1" t="str">
        <x:f t="shared" si="876"/>
        <x:v>YES</x:v>
      </x:c>
      <x:c r="T4674" s="1">
        <x:f t="shared" si="877"/>
        <x:v>12356.51380441487</x:v>
      </x:c>
    </x:row>
    <x:row r="4675">
      <x:c r="A4675" s="1"/>
      <x:c r="B4675" s="1"/>
      <x:c r="C4675" s="1"/>
      <x:c r="D4675" s="1"/>
      <x:c r="E4675" s="1"/>
      <x:c r="F4675" s="1"/>
      <x:c r="G4675" s="1"/>
      <x:c r="H4675" s="1"/>
      <x:c r="I4675" s="53">
        <x:f t="shared" si="866"/>
        <x:v>7</x:v>
      </x:c>
      <x:c r="J4675" s="53">
        <x:f t="shared" si="867"/>
        <x:v>2</x:v>
      </x:c>
      <x:c r="K4675" s="53">
        <x:f t="shared" si="868"/>
        <x:v>10</x:v>
      </x:c>
      <x:c r="L4675" s="53">
        <x:f t="shared" si="869"/>
        <x:v>19</x:v>
      </x:c>
      <x:c r="M4675" s="54">
        <x:f t="shared" si="870"/>
        <x:v>1800.2511463489163</x:v>
      </x:c>
      <x:c r="N4675" s="54">
        <x:f t="shared" si="871"/>
        <x:v>0.75017440718674744</x:v>
      </x:c>
      <x:c r="O4675" s="55">
        <x:f t="shared" si="872"/>
        <x:v>92788</x:v>
      </x:c>
      <x:c r="P4675" s="55">
        <x:f t="shared" si="873"/>
        <x:v>15840</x:v>
      </x:c>
      <x:c r="Q4675" s="55">
        <x:f t="shared" si="874"/>
        <x:v>43754.360179668685</x:v>
      </x:c>
      <x:c r="R4675" s="55">
        <x:f t="shared" si="875"/>
        <x:v>13193.639820331315</x:v>
      </x:c>
      <x:c r="S4675" s="1" t="str">
        <x:f t="shared" si="876"/>
        <x:v>YES</x:v>
      </x:c>
      <x:c r="T4675" s="1">
        <x:f t="shared" si="877"/>
        <x:v>13193.639820331315</x:v>
      </x:c>
    </x:row>
    <x:row r="4676">
      <x:c r="A4676" s="1"/>
      <x:c r="B4676" s="1"/>
      <x:c r="C4676" s="1"/>
      <x:c r="D4676" s="1"/>
      <x:c r="E4676" s="1"/>
      <x:c r="F4676" s="1"/>
      <x:c r="G4676" s="1"/>
      <x:c r="H4676" s="1"/>
      <x:c r="I4676" s="53">
        <x:f t="shared" si="866"/>
        <x:v>7</x:v>
      </x:c>
      <x:c r="J4676" s="53">
        <x:f t="shared" si="867"/>
        <x:v>2</x:v>
      </x:c>
      <x:c r="K4676" s="53">
        <x:f t="shared" si="868"/>
        <x:v>11</x:v>
      </x:c>
      <x:c r="L4676" s="53">
        <x:f t="shared" si="869"/>
        <x:v>20</x:v>
      </x:c>
      <x:c r="M4676" s="54">
        <x:f t="shared" si="870"/>
        <x:v>1858.2092594423552</x:v>
      </x:c>
      <x:c r="N4676" s="54">
        <x:f t="shared" si="871"/>
        <x:v>0.79042309683496892</x:v>
      </x:c>
      <x:c r="O4676" s="55">
        <x:f t="shared" si="872"/>
        <x:v>95488</x:v>
      </x:c>
      <x:c r="P4676" s="55">
        <x:f t="shared" si="873"/>
        <x:v>16720</x:v>
      </x:c>
      <x:c r="Q4676" s="55">
        <x:f t="shared" si="874"/>
        <x:v>44760.577420874222</x:v>
      </x:c>
      <x:c r="R4676" s="55">
        <x:f t="shared" si="875"/>
        <x:v>14007.422579125778</x:v>
      </x:c>
      <x:c r="S4676" s="1" t="str">
        <x:f t="shared" si="876"/>
        <x:v>YES</x:v>
      </x:c>
      <x:c r="T4676" s="1">
        <x:f t="shared" si="877"/>
        <x:v>14007.422579125778</x:v>
      </x:c>
    </x:row>
    <x:row r="4677">
      <x:c r="A4677" s="1"/>
      <x:c r="B4677" s="1"/>
      <x:c r="C4677" s="1"/>
      <x:c r="D4677" s="1"/>
      <x:c r="E4677" s="1"/>
      <x:c r="F4677" s="1"/>
      <x:c r="G4677" s="1"/>
      <x:c r="H4677" s="1"/>
      <x:c r="I4677" s="53">
        <x:f t="shared" si="866"/>
        <x:v>7</x:v>
      </x:c>
      <x:c r="J4677" s="53">
        <x:f t="shared" si="867"/>
        <x:v>2</x:v>
      </x:c>
      <x:c r="K4677" s="53">
        <x:f t="shared" si="868"/>
        <x:v>12</x:v>
      </x:c>
      <x:c r="L4677" s="53">
        <x:f t="shared" si="869"/>
        <x:v>21</x:v>
      </x:c>
      <x:c r="M4677" s="54">
        <x:f t="shared" si="870"/>
        <x:v>1917.5367125704197</x:v>
      </x:c>
      <x:c r="N4677" s="54">
        <x:f t="shared" si="871"/>
        <x:v>0.83162271706279145</x:v>
      </x:c>
      <x:c r="O4677" s="55">
        <x:f t="shared" si="872"/>
        <x:v>98188</x:v>
      </x:c>
      <x:c r="P4677" s="55">
        <x:f t="shared" si="873"/>
        <x:v>17600</x:v>
      </x:c>
      <x:c r="Q4677" s="55">
        <x:f t="shared" si="874"/>
        <x:v>45790.567926569784</x:v>
      </x:c>
      <x:c r="R4677" s="55">
        <x:f t="shared" si="875"/>
        <x:v>14797.432073430216</x:v>
      </x:c>
      <x:c r="S4677" s="1" t="str">
        <x:f t="shared" si="876"/>
        <x:v>YES</x:v>
      </x:c>
      <x:c r="T4677" s="1">
        <x:f t="shared" si="877"/>
        <x:v>14797.432073430216</x:v>
      </x:c>
    </x:row>
    <x:row r="4678">
      <x:c r="A4678" s="1"/>
      <x:c r="B4678" s="1"/>
      <x:c r="C4678" s="1"/>
      <x:c r="D4678" s="1"/>
      <x:c r="E4678" s="1"/>
      <x:c r="F4678" s="1"/>
      <x:c r="G4678" s="1"/>
      <x:c r="H4678" s="1"/>
      <x:c r="I4678" s="53">
        <x:f t="shared" si="866"/>
        <x:v>7</x:v>
      </x:c>
      <x:c r="J4678" s="53">
        <x:f t="shared" si="867"/>
        <x:v>2</x:v>
      </x:c>
      <x:c r="K4678" s="53">
        <x:f t="shared" si="868"/>
        <x:v>13</x:v>
      </x:c>
      <x:c r="L4678" s="53">
        <x:f t="shared" si="869"/>
        <x:v>22</x:v>
      </x:c>
      <x:c r="M4678" s="54">
        <x:f t="shared" si="870"/>
        <x:v>1978.258683278804</x:v>
      </x:c>
      <x:c r="N4678" s="54">
        <x:f t="shared" si="871"/>
        <x:v>0.87379075227694725</x:v>
      </x:c>
      <x:c r="O4678" s="55">
        <x:f t="shared" si="872"/>
        <x:v>100888</x:v>
      </x:c>
      <x:c r="P4678" s="55">
        <x:f t="shared" si="873"/>
        <x:v>18480</x:v>
      </x:c>
      <x:c r="Q4678" s="55">
        <x:f t="shared" si="874"/>
        <x:v>46844.768806923676</x:v>
      </x:c>
      <x:c r="R4678" s="55">
        <x:f t="shared" si="875"/>
        <x:v>15563.231193076324</x:v>
      </x:c>
      <x:c r="S4678" s="1" t="str">
        <x:f t="shared" si="876"/>
        <x:v>YES</x:v>
      </x:c>
      <x:c r="T4678" s="1">
        <x:f t="shared" si="877"/>
        <x:v>15563.231193076324</x:v>
      </x:c>
    </x:row>
    <x:row r="4679">
      <x:c r="A4679" s="1"/>
      <x:c r="B4679" s="1"/>
      <x:c r="C4679" s="1"/>
      <x:c r="D4679" s="1"/>
      <x:c r="E4679" s="1"/>
      <x:c r="F4679" s="1"/>
      <x:c r="G4679" s="1"/>
      <x:c r="H4679" s="1"/>
      <x:c r="I4679" s="53">
        <x:f t="shared" si="866"/>
        <x:v>7</x:v>
      </x:c>
      <x:c r="J4679" s="53">
        <x:f t="shared" si="867"/>
        <x:v>2</x:v>
      </x:c>
      <x:c r="K4679" s="53">
        <x:f t="shared" si="868"/>
        <x:v>14</x:v>
      </x:c>
      <x:c r="L4679" s="53">
        <x:f t="shared" si="869"/>
        <x:v>23</x:v>
      </x:c>
      <x:c r="M4679" s="54">
        <x:f t="shared" si="870"/>
        <x:v>2040.4007645924653</x:v>
      </x:c>
      <x:c r="N4679" s="54">
        <x:f t="shared" si="871"/>
        <x:v>0.91694497541143427</x:v>
      </x:c>
      <x:c r="O4679" s="55">
        <x:f t="shared" si="872"/>
        <x:v>103588</x:v>
      </x:c>
      <x:c r="P4679" s="55">
        <x:f t="shared" si="873"/>
        <x:v>19360</x:v>
      </x:c>
      <x:c r="Q4679" s="55">
        <x:f t="shared" si="874"/>
        <x:v>47923.624385285861</x:v>
      </x:c>
      <x:c r="R4679" s="55">
        <x:f t="shared" si="875"/>
        <x:v>16304.375614714139</x:v>
      </x:c>
      <x:c r="S4679" s="1" t="str">
        <x:f t="shared" si="876"/>
        <x:v>YES</x:v>
      </x:c>
      <x:c r="T4679" s="1">
        <x:f t="shared" si="877"/>
        <x:v>16304.375614714139</x:v>
      </x:c>
    </x:row>
    <x:row r="4680">
      <x:c r="A4680" s="1"/>
      <x:c r="B4680" s="1"/>
      <x:c r="C4680" s="1"/>
      <x:c r="D4680" s="1"/>
      <x:c r="E4680" s="1"/>
      <x:c r="F4680" s="1"/>
      <x:c r="G4680" s="1"/>
      <x:c r="H4680" s="1"/>
      <x:c r="I4680" s="53">
        <x:f t="shared" si="866"/>
        <x:v>7</x:v>
      </x:c>
      <x:c r="J4680" s="53">
        <x:f t="shared" si="867"/>
        <x:v>2</x:v>
      </x:c>
      <x:c r="K4680" s="53">
        <x:f t="shared" si="868"/>
        <x:v>15</x:v>
      </x:c>
      <x:c r="L4680" s="53">
        <x:f t="shared" si="869"/>
        <x:v>24</x:v>
      </x:c>
      <x:c r="M4680" s="54">
        <x:f t="shared" si="870"/>
        <x:v>2103.9889714686115</x:v>
      </x:c>
      <x:c r="N4680" s="54">
        <x:f t="shared" si="871"/>
        <x:v>0.96110345240875794</x:v>
      </x:c>
      <x:c r="O4680" s="55">
        <x:f t="shared" si="872"/>
        <x:v>106288</x:v>
      </x:c>
      <x:c r="P4680" s="55">
        <x:f t="shared" si="873"/>
        <x:v>20240</x:v>
      </x:c>
      <x:c r="Q4680" s="55">
        <x:f t="shared" si="874"/>
        <x:v>49027.586310218947</x:v>
      </x:c>
      <x:c r="R4680" s="55">
        <x:f t="shared" si="875"/>
        <x:v>17020.413689781053</x:v>
      </x:c>
      <x:c r="S4680" s="1" t="str">
        <x:f t="shared" si="876"/>
        <x:v>YES</x:v>
      </x:c>
      <x:c r="T4680" s="1">
        <x:f t="shared" si="877"/>
        <x:v>17020.413689781053</x:v>
      </x:c>
    </x:row>
    <x:row r="4681">
      <x:c r="A4681" s="1"/>
      <x:c r="B4681" s="1"/>
      <x:c r="C4681" s="1"/>
      <x:c r="D4681" s="1"/>
      <x:c r="E4681" s="1"/>
      <x:c r="F4681" s="1"/>
      <x:c r="G4681" s="1"/>
      <x:c r="H4681" s="1"/>
      <x:c r="I4681" s="53">
        <x:f t="shared" si="866"/>
        <x:v>7</x:v>
      </x:c>
      <x:c r="J4681" s="53">
        <x:f t="shared" si="867"/>
        <x:v>2</x:v>
      </x:c>
      <x:c r="K4681" s="53">
        <x:f t="shared" si="868"/>
        <x:v>16</x:v>
      </x:c>
      <x:c r="L4681" s="53">
        <x:f t="shared" si="869"/>
        <x:v>25</x:v>
      </x:c>
      <x:c r="M4681" s="54">
        <x:f t="shared" si="870"/>
        <x:v>2169.049747346101</x:v>
      </x:c>
      <x:c r="N4681" s="54">
        <x:f t="shared" si="871"/>
        <x:v>1.0062845467681256</x:v>
      </x:c>
      <x:c r="O4681" s="55">
        <x:f t="shared" si="872"/>
        <x:v>108988</x:v>
      </x:c>
      <x:c r="P4681" s="55">
        <x:f t="shared" si="873"/>
        <x:v>21120</x:v>
      </x:c>
      <x:c r="Q4681" s="55">
        <x:f t="shared" si="874"/>
        <x:v>50157.113669203143</x:v>
      </x:c>
      <x:c r="R4681" s="55">
        <x:f t="shared" si="875"/>
        <x:v>17710.886330796857</x:v>
      </x:c>
      <x:c r="S4681" s="1" t="str">
        <x:f t="shared" si="876"/>
        <x:v>YES</x:v>
      </x:c>
      <x:c r="T4681" s="1">
        <x:f t="shared" si="877"/>
        <x:v>17710.886330796857</x:v>
      </x:c>
    </x:row>
    <x:row r="4682">
      <x:c r="A4682" s="1"/>
      <x:c r="B4682" s="1"/>
      <x:c r="C4682" s="1"/>
      <x:c r="D4682" s="1"/>
      <x:c r="E4682" s="1"/>
      <x:c r="F4682" s="1"/>
      <x:c r="G4682" s="1"/>
      <x:c r="H4682" s="1"/>
      <x:c r="I4682" s="53">
        <x:f t="shared" si="866"/>
        <x:v>7</x:v>
      </x:c>
      <x:c r="J4682" s="53">
        <x:f t="shared" si="867"/>
        <x:v>2</x:v>
      </x:c>
      <x:c r="K4682" s="53">
        <x:f t="shared" si="868"/>
        <x:v>17</x:v>
      </x:c>
      <x:c r="L4682" s="53">
        <x:f t="shared" si="869"/>
        <x:v>26</x:v>
      </x:c>
      <x:c r="M4682" s="54">
        <x:f t="shared" si="870"/>
        <x:v>2235.609970792641</x:v>
      </x:c>
      <x:c r="N4682" s="54">
        <x:f t="shared" si="871"/>
        <x:v>1.0525069241615563</x:v>
      </x:c>
      <x:c r="O4682" s="55">
        <x:f t="shared" si="872"/>
        <x:v>111688</x:v>
      </x:c>
      <x:c r="P4682" s="55">
        <x:f t="shared" si="873"/>
        <x:v>22000</x:v>
      </x:c>
      <x:c r="Q4682" s="55">
        <x:f t="shared" si="874"/>
        <x:v>51312.673104038906</x:v>
      </x:c>
      <x:c r="R4682" s="55">
        <x:f t="shared" si="875"/>
        <x:v>18375.326895961094</x:v>
      </x:c>
      <x:c r="S4682" s="1" t="str">
        <x:f t="shared" si="876"/>
        <x:v>YES</x:v>
      </x:c>
      <x:c r="T4682" s="1">
        <x:f t="shared" si="877"/>
        <x:v>18375.326895961094</x:v>
      </x:c>
    </x:row>
    <x:row r="4683">
      <x:c r="A4683" s="1"/>
      <x:c r="B4683" s="1"/>
      <x:c r="C4683" s="1"/>
      <x:c r="D4683" s="1"/>
      <x:c r="E4683" s="1"/>
      <x:c r="F4683" s="1"/>
      <x:c r="G4683" s="1"/>
      <x:c r="H4683" s="1"/>
      <x:c r="I4683" s="53">
        <x:f t="shared" si="866"/>
        <x:v>7</x:v>
      </x:c>
      <x:c r="J4683" s="53">
        <x:f t="shared" si="867"/>
        <x:v>2</x:v>
      </x:c>
      <x:c r="K4683" s="53">
        <x:f t="shared" si="868"/>
        <x:v>18</x:v>
      </x:c>
      <x:c r="L4683" s="53">
        <x:f t="shared" si="869"/>
        <x:v>27</x:v>
      </x:c>
      <x:c r="M4683" s="54">
        <x:f t="shared" si="870"/>
        <x:v>2303.6969622512283</x:v>
      </x:c>
      <x:c r="N4683" s="54">
        <x:f t="shared" si="871"/>
        <x:v>1.0997895571189085</x:v>
      </x:c>
      <x:c r="O4683" s="55">
        <x:f t="shared" si="872"/>
        <x:v>114388</x:v>
      </x:c>
      <x:c r="P4683" s="55">
        <x:f t="shared" si="873"/>
        <x:v>22880</x:v>
      </x:c>
      <x:c r="Q4683" s="55">
        <x:f t="shared" si="874"/>
        <x:v>52494.738927972714</x:v>
      </x:c>
      <x:c r="R4683" s="55">
        <x:f t="shared" si="875"/>
        <x:v>19013.261072027286</x:v>
      </x:c>
      <x:c r="S4683" s="1" t="str">
        <x:f t="shared" si="876"/>
        <x:v>YES</x:v>
      </x:c>
      <x:c r="T4683" s="1">
        <x:f t="shared" si="877"/>
        <x:v>19013.261072027286</x:v>
      </x:c>
    </x:row>
    <x:row r="4684">
      <x:c r="A4684" s="1"/>
      <x:c r="B4684" s="1"/>
      <x:c r="C4684" s="1"/>
      <x:c r="D4684" s="1"/>
      <x:c r="E4684" s="1"/>
      <x:c r="F4684" s="1"/>
      <x:c r="G4684" s="1"/>
      <x:c r="H4684" s="1"/>
      <x:c r="I4684" s="53">
        <x:f t="shared" si="866"/>
        <x:v>7</x:v>
      </x:c>
      <x:c r="J4684" s="53">
        <x:f t="shared" si="867"/>
        <x:v>2</x:v>
      </x:c>
      <x:c r="K4684" s="53">
        <x:f t="shared" si="868"/>
        <x:v>19</x:v>
      </x:c>
      <x:c r="L4684" s="53">
        <x:f t="shared" si="869"/>
        <x:v>28</x:v>
      </x:c>
      <x:c r="M4684" s="54">
        <x:f t="shared" si="870"/>
        <x:v>2373.3384908872504</x:v>
      </x:c>
      <x:c r="N4684" s="54">
        <x:f t="shared" si="871"/>
        <x:v>1.1481517297828128</x:v>
      </x:c>
      <x:c r="O4684" s="55">
        <x:f t="shared" si="872"/>
        <x:v>117088</x:v>
      </x:c>
      <x:c r="P4684" s="55">
        <x:f t="shared" si="873"/>
        <x:v>23760</x:v>
      </x:c>
      <x:c r="Q4684" s="55">
        <x:f t="shared" si="874"/>
        <x:v>53703.793244570319</x:v>
      </x:c>
      <x:c r="R4684" s="55">
        <x:f t="shared" si="875"/>
        <x:v>19624.206755429681</x:v>
      </x:c>
      <x:c r="S4684" s="1" t="str">
        <x:f t="shared" si="876"/>
        <x:v>YES</x:v>
      </x:c>
      <x:c r="T4684" s="1">
        <x:f t="shared" si="877"/>
        <x:v>19624.206755429681</x:v>
      </x:c>
    </x:row>
    <x:row r="4685">
      <x:c r="A4685" s="1"/>
      <x:c r="B4685" s="1"/>
      <x:c r="C4685" s="1"/>
      <x:c r="D4685" s="1"/>
      <x:c r="E4685" s="1"/>
      <x:c r="F4685" s="1"/>
      <x:c r="G4685" s="1"/>
      <x:c r="H4685" s="1"/>
      <x:c r="I4685" s="53">
        <x:f t="shared" si="866"/>
        <x:v>7</x:v>
      </x:c>
      <x:c r="J4685" s="53">
        <x:f t="shared" si="867"/>
        <x:v>2</x:v>
      </x:c>
      <x:c r="K4685" s="53">
        <x:f t="shared" si="868"/>
        <x:v>20</x:v>
      </x:c>
      <x:c r="L4685" s="53">
        <x:f t="shared" si="869"/>
        <x:v>29</x:v>
      </x:c>
      <x:c r="M4685" s="54">
        <x:f t="shared" si="870"/>
        <x:v>2444.5627815377275</x:v>
      </x:c>
      <x:c r="N4685" s="54">
        <x:f t="shared" si="871"/>
        <x:v>1.1976130427345331</x:v>
      </x:c>
      <x:c r="O4685" s="55">
        <x:f t="shared" si="872"/>
        <x:v>119788</x:v>
      </x:c>
      <x:c r="P4685" s="55">
        <x:f t="shared" si="873"/>
        <x:v>24640</x:v>
      </x:c>
      <x:c r="Q4685" s="55">
        <x:f t="shared" si="874"/>
        <x:v>54940.326068363327</x:v>
      </x:c>
      <x:c r="R4685" s="55">
        <x:f t="shared" si="875"/>
        <x:v>20207.673931636673</x:v>
      </x:c>
      <x:c r="S4685" s="1" t="str">
        <x:f t="shared" si="876"/>
        <x:v>YES</x:v>
      </x:c>
      <x:c r="T4685" s="1">
        <x:f t="shared" si="877"/>
        <x:v>20207.673931636673</x:v>
      </x:c>
    </x:row>
    <x:row r="4686">
      <x:c r="A4686" s="1"/>
      <x:c r="B4686" s="1"/>
      <x:c r="C4686" s="1"/>
      <x:c r="D4686" s="1"/>
      <x:c r="E4686" s="1"/>
      <x:c r="F4686" s="1"/>
      <x:c r="G4686" s="1"/>
      <x:c r="H4686" s="1"/>
      <x:c r="I4686" s="53">
        <x:f t="shared" si="866"/>
        <x:v>7</x:v>
      </x:c>
      <x:c r="J4686" s="53">
        <x:f t="shared" si="867"/>
        <x:v>2</x:v>
      </x:c>
      <x:c r="K4686" s="53">
        <x:f t="shared" si="868"/>
        <x:v>21</x:v>
      </x:c>
      <x:c r="L4686" s="53">
        <x:f t="shared" si="869"/>
        <x:v>30</x:v>
      </x:c>
      <x:c r="M4686" s="54">
        <x:f t="shared" si="870"/>
        <x:v>2517.3985217641712</x:v>
      </x:c>
      <x:c r="N4686" s="54">
        <x:f t="shared" si="871"/>
        <x:v>1.2481934178917855</x:v>
      </x:c>
      <x:c r="O4686" s="55">
        <x:f t="shared" si="872"/>
        <x:v>122488</x:v>
      </x:c>
      <x:c r="P4686" s="55">
        <x:f t="shared" si="873"/>
        <x:v>25520</x:v>
      </x:c>
      <x:c r="Q4686" s="55">
        <x:f t="shared" si="874"/>
        <x:v>56204.835447294638</x:v>
      </x:c>
      <x:c r="R4686" s="55">
        <x:f t="shared" si="875"/>
        <x:v>20763.164552705362</x:v>
      </x:c>
      <x:c r="S4686" s="1" t="str">
        <x:f t="shared" si="876"/>
        <x:v>YES</x:v>
      </x:c>
      <x:c r="T4686" s="1">
        <x:f t="shared" si="877"/>
        <x:v>20763.164552705362</x:v>
      </x:c>
    </x:row>
    <x:row r="4687">
      <x:c r="A4687" s="1"/>
      <x:c r="B4687" s="1"/>
      <x:c r="C4687" s="1"/>
      <x:c r="D4687" s="1"/>
      <x:c r="E4687" s="1"/>
      <x:c r="F4687" s="1"/>
      <x:c r="G4687" s="1"/>
      <x:c r="H4687" s="1"/>
      <x:c r="I4687" s="53">
        <x:f t="shared" si="866"/>
        <x:v>7</x:v>
      </x:c>
      <x:c r="J4687" s="53">
        <x:f t="shared" si="867"/>
        <x:v>2</x:v>
      </x:c>
      <x:c r="K4687" s="53">
        <x:f t="shared" si="868"/>
        <x:v>22</x:v>
      </x:c>
      <x:c r="L4687" s="53">
        <x:f t="shared" si="869"/>
        <x:v>31</x:v>
      </x:c>
      <x:c r="M4687" s="54">
        <x:f t="shared" si="870"/>
        <x:v>2591.8748690105672</x:v>
      </x:c>
      <x:c r="N4687" s="54">
        <x:f t="shared" si="871"/>
        <x:v>1.2999131034795606</x:v>
      </x:c>
      <x:c r="O4687" s="55">
        <x:f t="shared" si="872"/>
        <x:v>125188</x:v>
      </x:c>
      <x:c r="P4687" s="55">
        <x:f t="shared" si="873"/>
        <x:v>26400</x:v>
      </x:c>
      <x:c r="Q4687" s="55">
        <x:f t="shared" si="874"/>
        <x:v>57497.827586989013</x:v>
      </x:c>
      <x:c r="R4687" s="55">
        <x:f t="shared" si="875"/>
        <x:v>21290.172413010987</x:v>
      </x:c>
      <x:c r="S4687" s="1" t="str">
        <x:f t="shared" si="876"/>
        <x:v>YES</x:v>
      </x:c>
      <x:c r="T4687" s="1">
        <x:f t="shared" si="877"/>
        <x:v>21290.172413010987</x:v>
      </x:c>
    </x:row>
    <x:row r="4688">
      <x:c r="A4688" s="1"/>
      <x:c r="B4688" s="1"/>
      <x:c r="C4688" s="1"/>
      <x:c r="D4688" s="1"/>
      <x:c r="E4688" s="1"/>
      <x:c r="F4688" s="1"/>
      <x:c r="G4688" s="1"/>
      <x:c r="H4688" s="1"/>
      <x:c r="I4688" s="53">
        <x:f t="shared" si="866"/>
        <x:v>7</x:v>
      </x:c>
      <x:c r="J4688" s="53">
        <x:f t="shared" si="867"/>
        <x:v>2</x:v>
      </x:c>
      <x:c r="K4688" s="53">
        <x:f t="shared" si="868"/>
        <x:v>23</x:v>
      </x:c>
      <x:c r="L4688" s="53">
        <x:f t="shared" si="869"/>
        <x:v>32</x:v>
      </x:c>
      <x:c r="M4688" s="54">
        <x:f t="shared" si="870"/>
        <x:v>2668.0214578680034</x:v>
      </x:c>
      <x:c r="N4688" s="54">
        <x:f t="shared" si="871"/>
        <x:v>1.3527926790750024</x:v>
      </x:c>
      <x:c r="O4688" s="55">
        <x:f t="shared" si="872"/>
        <x:v>127888</x:v>
      </x:c>
      <x:c r="P4688" s="55">
        <x:f t="shared" si="873"/>
        <x:v>27280</x:v>
      </x:c>
      <x:c r="Q4688" s="55">
        <x:f t="shared" si="874"/>
        <x:v>58819.816976875059</x:v>
      </x:c>
      <x:c r="R4688" s="55">
        <x:f t="shared" si="875"/>
        <x:v>21788.183023124941</x:v>
      </x:c>
      <x:c r="S4688" s="1" t="str">
        <x:f t="shared" si="876"/>
        <x:v>YES</x:v>
      </x:c>
      <x:c r="T4688" s="1">
        <x:f t="shared" si="877"/>
        <x:v>21788.183023124941</x:v>
      </x:c>
    </x:row>
    <x:row r="4689">
      <x:c r="A4689" s="1"/>
      <x:c r="B4689" s="1"/>
      <x:c r="C4689" s="1"/>
      <x:c r="D4689" s="1"/>
      <x:c r="E4689" s="1"/>
      <x:c r="F4689" s="1"/>
      <x:c r="G4689" s="1"/>
      <x:c r="H4689" s="1"/>
      <x:c r="I4689" s="53">
        <x:f t="shared" si="866"/>
        <x:v>7</x:v>
      </x:c>
      <x:c r="J4689" s="53">
        <x:f t="shared" si="867"/>
        <x:v>2</x:v>
      </x:c>
      <x:c r="K4689" s="53">
        <x:f t="shared" si="868"/>
        <x:v>24</x:v>
      </x:c>
      <x:c r="L4689" s="53">
        <x:f t="shared" si="869"/>
        <x:v>33</x:v>
      </x:c>
      <x:c r="M4689" s="54">
        <x:f t="shared" si="870"/>
        <x:v>2745.8684074474995</x:v>
      </x:c>
      <x:c r="N4689" s="54">
        <x:f t="shared" si="871"/>
        <x:v>1.4068530607274303</x:v>
      </x:c>
      <x:c r="O4689" s="55">
        <x:f t="shared" si="872"/>
        <x:v>130588</x:v>
      </x:c>
      <x:c r="P4689" s="55">
        <x:f t="shared" si="873"/>
        <x:v>28160</x:v>
      </x:c>
      <x:c r="Q4689" s="55">
        <x:f t="shared" si="874"/>
        <x:v>60171.326518185757</x:v>
      </x:c>
      <x:c r="R4689" s="55">
        <x:f t="shared" si="875"/>
        <x:v>22256.673481814243</x:v>
      </x:c>
      <x:c r="S4689" s="1" t="str">
        <x:f t="shared" si="876"/>
        <x:v>YES</x:v>
      </x:c>
      <x:c r="T4689" s="1">
        <x:f t="shared" si="877"/>
        <x:v>22256.673481814243</x:v>
      </x:c>
    </x:row>
    <x:row r="4690">
      <x:c r="A4690" s="1"/>
      <x:c r="B4690" s="1"/>
      <x:c r="C4690" s="1"/>
      <x:c r="D4690" s="1"/>
      <x:c r="E4690" s="1"/>
      <x:c r="F4690" s="1"/>
      <x:c r="G4690" s="1"/>
      <x:c r="H4690" s="1"/>
      <x:c r="I4690" s="53">
        <x:f t="shared" si="866"/>
        <x:v>7</x:v>
      </x:c>
      <x:c r="J4690" s="53">
        <x:f t="shared" si="867"/>
        <x:v>2</x:v>
      </x:c>
      <x:c r="K4690" s="53">
        <x:f t="shared" si="868"/>
        <x:v>25</x:v>
      </x:c>
      <x:c r="L4690" s="53">
        <x:f t="shared" si="869"/>
        <x:v>34</x:v>
      </x:c>
      <x:c r="M4690" s="54">
        <x:f t="shared" si="870"/>
        <x:v>2825.4463288625971</x:v>
      </x:c>
      <x:c r="N4690" s="54">
        <x:f t="shared" si="871"/>
        <x:v>1.4621155061545812</x:v>
      </x:c>
      <x:c r="O4690" s="55">
        <x:f t="shared" si="872"/>
        <x:v>133288</x:v>
      </x:c>
      <x:c r="P4690" s="55">
        <x:f t="shared" si="873"/>
        <x:v>29040</x:v>
      </x:c>
      <x:c r="Q4690" s="55">
        <x:f t="shared" si="874"/>
        <x:v>61552.887653864535</x:v>
      </x:c>
      <x:c r="R4690" s="55">
        <x:f t="shared" si="875"/>
        <x:v>22695.112346135465</x:v>
      </x:c>
      <x:c r="S4690" s="1" t="str">
        <x:f t="shared" si="876"/>
        <x:v>YES</x:v>
      </x:c>
      <x:c r="T4690" s="1">
        <x:f t="shared" si="877"/>
        <x:v>22695.112346135465</x:v>
      </x:c>
    </x:row>
    <x:row r="4691">
      <x:c r="A4691" s="1"/>
      <x:c r="B4691" s="1"/>
      <x:c r="C4691" s="1"/>
      <x:c r="D4691" s="1"/>
      <x:c r="E4691" s="1"/>
      <x:c r="F4691" s="1"/>
      <x:c r="G4691" s="1"/>
      <x:c r="H4691" s="1"/>
      <x:c r="I4691" s="53">
        <x:f t="shared" si="866"/>
        <x:v>7</x:v>
      </x:c>
      <x:c r="J4691" s="53">
        <x:f t="shared" si="867"/>
        <x:v>2</x:v>
      </x:c>
      <x:c r="K4691" s="53">
        <x:f t="shared" si="868"/>
        <x:v>26</x:v>
      </x:c>
      <x:c r="L4691" s="53">
        <x:f t="shared" si="869"/>
        <x:v>35</x:v>
      </x:c>
      <x:c r="M4691" s="54">
        <x:f t="shared" si="870"/>
        <x:v>2906.7863328233152</x:v>
      </x:c>
      <x:c r="N4691" s="54">
        <x:f t="shared" si="871"/>
        <x:v>1.5186016200161911</x:v>
      </x:c>
      <x:c r="O4691" s="55">
        <x:f t="shared" si="872"/>
        <x:v>135988</x:v>
      </x:c>
      <x:c r="P4691" s="55">
        <x:f t="shared" si="873"/>
        <x:v>29920</x:v>
      </x:c>
      <x:c r="Q4691" s="55">
        <x:f t="shared" si="874"/>
        <x:v>62965.040500404779</x:v>
      </x:c>
      <x:c r="R4691" s="55">
        <x:f t="shared" si="875"/>
        <x:v>23102.959499595221</x:v>
      </x:c>
      <x:c r="S4691" s="1" t="str">
        <x:f t="shared" si="876"/>
        <x:v>YES</x:v>
      </x:c>
      <x:c r="T4691" s="1">
        <x:f t="shared" si="877"/>
        <x:v>23102.959499595221</x:v>
      </x:c>
    </x:row>
    <x:row r="4692">
      <x:c r="A4692" s="1"/>
      <x:c r="B4692" s="1"/>
      <x:c r="C4692" s="1"/>
      <x:c r="D4692" s="1"/>
      <x:c r="E4692" s="1"/>
      <x:c r="F4692" s="1"/>
      <x:c r="G4692" s="1"/>
      <x:c r="H4692" s="1"/>
      <x:c r="I4692" s="53">
        <x:f t="shared" si="866"/>
        <x:v>7</x:v>
      </x:c>
      <x:c r="J4692" s="53">
        <x:f t="shared" si="867"/>
        <x:v>2</x:v>
      </x:c>
      <x:c r="K4692" s="53">
        <x:f t="shared" si="868"/>
        <x:v>27</x:v>
      </x:c>
      <x:c r="L4692" s="53">
        <x:f t="shared" si="869"/>
        <x:v>36</x:v>
      </x:c>
      <x:c r="M4692" s="54">
        <x:f t="shared" si="870"/>
        <x:v>2989.9200373430713</x:v>
      </x:c>
      <x:c r="N4692" s="54">
        <x:f t="shared" si="871"/>
        <x:v>1.5763333592660218</x:v>
      </x:c>
      <x:c r="O4692" s="55">
        <x:f t="shared" si="872"/>
        <x:v>138688</x:v>
      </x:c>
      <x:c r="P4692" s="55">
        <x:f t="shared" si="873"/>
        <x:v>30800</x:v>
      </x:c>
      <x:c r="Q4692" s="55">
        <x:f t="shared" si="874"/>
        <x:v>64408.333981650539</x:v>
      </x:c>
      <x:c r="R4692" s="55">
        <x:f t="shared" si="875"/>
        <x:v>23479.666018349461</x:v>
      </x:c>
      <x:c r="S4692" s="1" t="str">
        <x:f t="shared" si="876"/>
        <x:v>YES</x:v>
      </x:c>
      <x:c r="T4692" s="1">
        <x:f t="shared" si="877"/>
        <x:v>23479.666018349461</x:v>
      </x:c>
    </x:row>
    <x:row r="4693">
      <x:c r="A4693" s="1"/>
      <x:c r="B4693" s="1"/>
      <x:c r="C4693" s="1"/>
      <x:c r="D4693" s="1"/>
      <x:c r="E4693" s="1"/>
      <x:c r="F4693" s="1"/>
      <x:c r="G4693" s="1"/>
      <x:c r="H4693" s="1"/>
      <x:c r="I4693" s="53">
        <x:f t="shared" si="866"/>
        <x:v>7</x:v>
      </x:c>
      <x:c r="J4693" s="53">
        <x:f t="shared" si="867"/>
        <x:v>2</x:v>
      </x:c>
      <x:c r="K4693" s="53">
        <x:f t="shared" si="868"/>
        <x:v>28</x:v>
      </x:c>
      <x:c r="L4693" s="53">
        <x:f t="shared" si="869"/>
        <x:v>37</x:v>
      </x:c>
      <x:c r="M4693" s="54">
        <x:f t="shared" si="870"/>
        <x:v>3074.879575560225</x:v>
      </x:c>
      <x:c r="N4693" s="54">
        <x:f t="shared" si="871"/>
        <x:v>1.6353330385834897</x:v>
      </x:c>
      <x:c r="O4693" s="55">
        <x:f t="shared" si="872"/>
        <x:v>141388</x:v>
      </x:c>
      <x:c r="P4693" s="55">
        <x:f t="shared" si="873"/>
        <x:v>31680</x:v>
      </x:c>
      <x:c r="Q4693" s="55">
        <x:f t="shared" si="874"/>
        <x:v>65883.325964587246</x:v>
      </x:c>
      <x:c r="R4693" s="55">
        <x:f t="shared" si="875"/>
        <x:v>23824.674035412754</x:v>
      </x:c>
      <x:c r="S4693" s="1" t="str">
        <x:f t="shared" si="876"/>
        <x:v>YES</x:v>
      </x:c>
      <x:c r="T4693" s="1">
        <x:f t="shared" si="877"/>
        <x:v>23824.674035412754</x:v>
      </x:c>
    </x:row>
    <x:row r="4694">
      <x:c r="A4694" s="1"/>
      <x:c r="B4694" s="1"/>
      <x:c r="C4694" s="1"/>
      <x:c r="D4694" s="1"/>
      <x:c r="E4694" s="1"/>
      <x:c r="F4694" s="1"/>
      <x:c r="G4694" s="1"/>
      <x:c r="H4694" s="1"/>
      <x:c r="I4694" s="53">
        <x:f t="shared" si="866"/>
        <x:v>7</x:v>
      </x:c>
      <x:c r="J4694" s="53">
        <x:f t="shared" si="867"/>
        <x:v>2</x:v>
      </x:c>
      <x:c r="K4694" s="53">
        <x:f t="shared" si="868"/>
        <x:v>29</x:v>
      </x:c>
      <x:c r="L4694" s="53">
        <x:f t="shared" si="869"/>
        <x:v>38</x:v>
      </x:c>
      <x:c r="M4694" s="54">
        <x:f t="shared" si="870"/>
        <x:v>3161.6976036758788</x:v>
      </x:c>
      <x:c r="N4694" s="54">
        <x:f t="shared" si="871"/>
        <x:v>1.6956233358860269</x:v>
      </x:c>
      <x:c r="O4694" s="55">
        <x:f t="shared" si="872"/>
        <x:v>144088</x:v>
      </x:c>
      <x:c r="P4694" s="55">
        <x:f t="shared" si="873"/>
        <x:v>32560</x:v>
      </x:c>
      <x:c r="Q4694" s="55">
        <x:f t="shared" si="874"/>
        <x:v>67390.58339715068</x:v>
      </x:c>
      <x:c r="R4694" s="55">
        <x:f t="shared" si="875"/>
        <x:v>24137.41660284932</x:v>
      </x:c>
      <x:c r="S4694" s="1" t="str">
        <x:f t="shared" si="876"/>
        <x:v>YES</x:v>
      </x:c>
      <x:c r="T4694" s="1">
        <x:f t="shared" si="877"/>
        <x:v>24137.41660284932</x:v>
      </x:c>
    </x:row>
    <x:row r="4695">
      <x:c r="A4695" s="1"/>
      <x:c r="B4695" s="1"/>
      <x:c r="C4695" s="1"/>
      <x:c r="D4695" s="1"/>
      <x:c r="E4695" s="1"/>
      <x:c r="F4695" s="1"/>
      <x:c r="G4695" s="1"/>
      <x:c r="H4695" s="1"/>
      <x:c r="I4695" s="53">
        <x:f t="shared" si="866"/>
        <x:v>7</x:v>
      </x:c>
      <x:c r="J4695" s="53">
        <x:f t="shared" si="867"/>
        <x:v>2</x:v>
      </x:c>
      <x:c r="K4695" s="53">
        <x:f t="shared" si="868"/>
        <x:v>30</x:v>
      </x:c>
      <x:c r="L4695" s="53">
        <x:f t="shared" si="869"/>
        <x:v>39</x:v>
      </x:c>
      <x:c r="M4695" s="54">
        <x:f t="shared" si="870"/>
        <x:v>3250.4073090096495</x:v>
      </x:c>
      <x:c r="N4695" s="54">
        <x:f t="shared" si="871"/>
        <x:v>1.7572272979233676</x:v>
      </x:c>
      <x:c r="O4695" s="55">
        <x:f t="shared" si="872"/>
        <x:v>146788</x:v>
      </x:c>
      <x:c r="P4695" s="55">
        <x:f t="shared" si="873"/>
        <x:v>33440</x:v>
      </x:c>
      <x:c r="Q4695" s="55">
        <x:f t="shared" si="874"/>
        <x:v>68930.68244808419</x:v>
      </x:c>
      <x:c r="R4695" s="55">
        <x:f t="shared" si="875"/>
        <x:v>24417.31755191581</x:v>
      </x:c>
      <x:c r="S4695" s="1" t="str">
        <x:f t="shared" si="876"/>
        <x:v>YES</x:v>
      </x:c>
      <x:c r="T4695" s="1">
        <x:f t="shared" si="877"/>
        <x:v>24417.31755191581</x:v>
      </x:c>
    </x:row>
    <x:row r="4696">
      <x:c r="A4696" s="1"/>
      <x:c r="B4696" s="1"/>
      <x:c r="C4696" s="1"/>
      <x:c r="D4696" s="1"/>
      <x:c r="E4696" s="1"/>
      <x:c r="F4696" s="1"/>
      <x:c r="G4696" s="1"/>
      <x:c r="H4696" s="1"/>
      <x:c r="I4696" s="53">
        <x:f t="shared" si="866"/>
        <x:v>7</x:v>
      </x:c>
      <x:c r="J4696" s="53">
        <x:f t="shared" si="867"/>
        <x:v>3</x:v>
      </x:c>
      <x:c r="K4696" s="53">
        <x:f t="shared" si="868"/>
        <x:v>0</x:v>
      </x:c>
      <x:c r="L4696" s="53">
        <x:f t="shared" si="869"/>
        <x:v>10</x:v>
      </x:c>
      <x:c r="M4696" s="54">
        <x:f t="shared" si="870"/>
        <x:v>1324.6119292500007</x:v>
      </x:c>
      <x:c r="N4696" s="54">
        <x:f t="shared" si="871"/>
        <x:v>0.41986939531250045</x:v>
      </x:c>
      <x:c r="O4696" s="55">
        <x:f t="shared" si="872"/>
        <x:v>67882</x:v>
      </x:c>
      <x:c r="P4696" s="55">
        <x:f t="shared" si="873"/>
        <x:v>7480</x:v>
      </x:c>
      <x:c r="Q4696" s="55">
        <x:f t="shared" si="874"/>
        <x:v>35496.73488281251</x:v>
      </x:c>
      <x:c r="R4696" s="55">
        <x:f t="shared" si="875"/>
        <x:v>4905.2651171874895</x:v>
      </x:c>
      <x:c r="S4696" s="1" t="str">
        <x:f t="shared" si="876"/>
        <x:v>YES</x:v>
      </x:c>
      <x:c r="T4696" s="1">
        <x:f t="shared" si="877"/>
        <x:v>4905.2651171874895</x:v>
      </x:c>
    </x:row>
    <x:row r="4697">
      <x:c r="A4697" s="1"/>
      <x:c r="B4697" s="1"/>
      <x:c r="C4697" s="1"/>
      <x:c r="D4697" s="1"/>
      <x:c r="E4697" s="1"/>
      <x:c r="F4697" s="1"/>
      <x:c r="G4697" s="1"/>
      <x:c r="H4697" s="1"/>
      <x:c r="I4697" s="53">
        <x:f t="shared" si="866"/>
        <x:v>7</x:v>
      </x:c>
      <x:c r="J4697" s="53">
        <x:f t="shared" si="867"/>
        <x:v>3</x:v>
      </x:c>
      <x:c r="K4697" s="53">
        <x:f t="shared" si="868"/>
        <x:v>1</x:v>
      </x:c>
      <x:c r="L4697" s="53">
        <x:f t="shared" si="869"/>
        <x:v>11</x:v>
      </x:c>
      <x:c r="M4697" s="54">
        <x:f t="shared" si="870"/>
        <x:v>1370.1744292500007</x:v>
      </x:c>
      <x:c r="N4697" s="54">
        <x:f t="shared" si="871"/>
        <x:v>0.45151002031250048</x:v>
      </x:c>
      <x:c r="O4697" s="55">
        <x:f t="shared" si="872"/>
        <x:v>70582</x:v>
      </x:c>
      <x:c r="P4697" s="55">
        <x:f t="shared" si="873"/>
        <x:v>8360</x:v>
      </x:c>
      <x:c r="Q4697" s="55">
        <x:f t="shared" si="874"/>
        <x:v>36287.75050781251</x:v>
      </x:c>
      <x:c r="R4697" s="55">
        <x:f t="shared" si="875"/>
        <x:v>5934.2494921874895</x:v>
      </x:c>
      <x:c r="S4697" s="1" t="str">
        <x:f t="shared" si="876"/>
        <x:v>YES</x:v>
      </x:c>
      <x:c r="T4697" s="1">
        <x:f t="shared" si="877"/>
        <x:v>5934.2494921874895</x:v>
      </x:c>
    </x:row>
    <x:row r="4698">
      <x:c r="A4698" s="1"/>
      <x:c r="B4698" s="1"/>
      <x:c r="C4698" s="1"/>
      <x:c r="D4698" s="1"/>
      <x:c r="E4698" s="1"/>
      <x:c r="F4698" s="1"/>
      <x:c r="G4698" s="1"/>
      <x:c r="H4698" s="1"/>
      <x:c r="I4698" s="53">
        <x:f t="shared" si="866"/>
        <x:v>7</x:v>
      </x:c>
      <x:c r="J4698" s="53">
        <x:f t="shared" si="867"/>
        <x:v>3</x:v>
      </x:c>
      <x:c r="K4698" s="53">
        <x:f t="shared" si="868"/>
        <x:v>2</x:v>
      </x:c>
      <x:c r="L4698" s="53">
        <x:f t="shared" si="869"/>
        <x:v>12</x:v>
      </x:c>
      <x:c r="M4698" s="54">
        <x:f t="shared" si="870"/>
        <x:v>1416.8759917500006</x:v>
      </x:c>
      <x:c r="N4698" s="54">
        <x:f t="shared" si="871"/>
        <x:v>0.48394166093750041</x:v>
      </x:c>
      <x:c r="O4698" s="55">
        <x:f t="shared" si="872"/>
        <x:v>73282</x:v>
      </x:c>
      <x:c r="P4698" s="55">
        <x:f t="shared" si="873"/>
        <x:v>9240</x:v>
      </x:c>
      <x:c r="Q4698" s="55">
        <x:f t="shared" si="874"/>
        <x:v>37098.54152343751</x:v>
      </x:c>
      <x:c r="R4698" s="55">
        <x:f t="shared" si="875"/>
        <x:v>6943.4584765624895</x:v>
      </x:c>
      <x:c r="S4698" s="1" t="str">
        <x:f t="shared" si="876"/>
        <x:v>YES</x:v>
      </x:c>
      <x:c r="T4698" s="1">
        <x:f t="shared" si="877"/>
        <x:v>6943.4584765624895</x:v>
      </x:c>
    </x:row>
    <x:row r="4699">
      <x:c r="A4699" s="1"/>
      <x:c r="B4699" s="1"/>
      <x:c r="C4699" s="1"/>
      <x:c r="D4699" s="1"/>
      <x:c r="E4699" s="1"/>
      <x:c r="F4699" s="1"/>
      <x:c r="G4699" s="1"/>
      <x:c r="H4699" s="1"/>
      <x:c r="I4699" s="53">
        <x:f t="shared" si="866"/>
        <x:v>7</x:v>
      </x:c>
      <x:c r="J4699" s="53">
        <x:f t="shared" si="867"/>
        <x:v>3</x:v>
      </x:c>
      <x:c r="K4699" s="53">
        <x:f t="shared" si="868"/>
        <x:v>3</x:v>
      </x:c>
      <x:c r="L4699" s="53">
        <x:f t="shared" si="869"/>
        <x:v>13</x:v>
      </x:c>
      <x:c r="M4699" s="54">
        <x:f t="shared" si="870"/>
        <x:v>1464.7379741718757</x:v>
      </x:c>
      <x:c r="N4699" s="54">
        <x:f t="shared" si="871"/>
        <x:v>0.51717914873046922</x:v>
      </x:c>
      <x:c r="O4699" s="55">
        <x:f t="shared" si="872"/>
        <x:v>75982</x:v>
      </x:c>
      <x:c r="P4699" s="55">
        <x:f t="shared" si="873"/>
        <x:v>10120</x:v>
      </x:c>
      <x:c r="Q4699" s="55">
        <x:f t="shared" si="874"/>
        <x:v>37929.478718261729</x:v>
      </x:c>
      <x:c r="R4699" s="55">
        <x:f t="shared" si="875"/>
        <x:v>7932.5212817382708</x:v>
      </x:c>
      <x:c r="S4699" s="1" t="str">
        <x:f t="shared" si="876"/>
        <x:v>YES</x:v>
      </x:c>
      <x:c r="T4699" s="1">
        <x:f t="shared" si="877"/>
        <x:v>7932.5212817382708</x:v>
      </x:c>
    </x:row>
    <x:row r="4700">
      <x:c r="A4700" s="1"/>
      <x:c r="B4700" s="1"/>
      <x:c r="C4700" s="1"/>
      <x:c r="D4700" s="1"/>
      <x:c r="E4700" s="1"/>
      <x:c r="F4700" s="1"/>
      <x:c r="G4700" s="1"/>
      <x:c r="H4700" s="1"/>
      <x:c r="I4700" s="53">
        <x:f t="shared" si="866"/>
        <x:v>7</x:v>
      </x:c>
      <x:c r="J4700" s="53">
        <x:f t="shared" si="867"/>
        <x:v>3</x:v>
      </x:c>
      <x:c r="K4700" s="53">
        <x:f t="shared" si="868"/>
        <x:v>4</x:v>
      </x:c>
      <x:c r="L4700" s="53">
        <x:f t="shared" si="869"/>
        <x:v>14</x:v>
      </x:c>
      <x:c r="M4700" s="54">
        <x:f t="shared" si="870"/>
        <x:v>1513.782089894532</x:v>
      </x:c>
      <x:c r="N4700" s="54">
        <x:f t="shared" si="871"/>
        <x:v>0.55123756242675825</x:v>
      </x:c>
      <x:c r="O4700" s="55">
        <x:f t="shared" si="872"/>
        <x:v>78682</x:v>
      </x:c>
      <x:c r="P4700" s="55">
        <x:f t="shared" si="873"/>
        <x:v>11000</x:v>
      </x:c>
      <x:c r="Q4700" s="55">
        <x:f t="shared" si="874"/>
        <x:v>38780.939060668956</x:v>
      </x:c>
      <x:c r="R4700" s="55">
        <x:f t="shared" si="875"/>
        <x:v>8901.0609393310442</x:v>
      </x:c>
      <x:c r="S4700" s="1" t="str">
        <x:f t="shared" si="876"/>
        <x:v>YES</x:v>
      </x:c>
      <x:c r="T4700" s="1">
        <x:f t="shared" si="877"/>
        <x:v>8901.0609393310442</x:v>
      </x:c>
    </x:row>
    <x:row r="4701">
      <x:c r="A4701" s="1"/>
      <x:c r="B4701" s="1"/>
      <x:c r="C4701" s="1"/>
      <x:c r="D4701" s="1"/>
      <x:c r="E4701" s="1"/>
      <x:c r="F4701" s="1"/>
      <x:c r="G4701" s="1"/>
      <x:c r="H4701" s="1"/>
      <x:c r="I4701" s="53">
        <x:f t="shared" si="866"/>
        <x:v>7</x:v>
      </x:c>
      <x:c r="J4701" s="53">
        <x:f t="shared" si="867"/>
        <x:v>3</x:v>
      </x:c>
      <x:c r="K4701" s="53">
        <x:f t="shared" si="868"/>
        <x:v>5</x:v>
      </x:c>
      <x:c r="L4701" s="53">
        <x:f t="shared" si="869"/>
        <x:v>15</x:v>
      </x:c>
      <x:c r="M4701" s="54">
        <x:f t="shared" si="870"/>
        <x:v>1564.0304138157355</x:v>
      </x:c>
      <x:c r="N4701" s="54">
        <x:f t="shared" si="871"/>
        <x:v>0.586132231816483</x:v>
      </x:c>
      <x:c r="O4701" s="55">
        <x:f t="shared" si="872"/>
        <x:v>81382</x:v>
      </x:c>
      <x:c r="P4701" s="55">
        <x:f t="shared" si="873"/>
        <x:v>11880</x:v>
      </x:c>
      <x:c r="Q4701" s="55">
        <x:f t="shared" si="874"/>
        <x:v>39653.305795412074</x:v>
      </x:c>
      <x:c r="R4701" s="55">
        <x:f t="shared" si="875"/>
        <x:v>9848.6942045879259</x:v>
      </x:c>
      <x:c r="S4701" s="1" t="str">
        <x:f t="shared" si="876"/>
        <x:v>YES</x:v>
      </x:c>
      <x:c r="T4701" s="1">
        <x:f t="shared" si="877"/>
        <x:v>9848.6942045879259</x:v>
      </x:c>
    </x:row>
    <x:row r="4702">
      <x:c r="A4702" s="1"/>
      <x:c r="B4702" s="1"/>
      <x:c r="C4702" s="1"/>
      <x:c r="D4702" s="1"/>
      <x:c r="E4702" s="1"/>
      <x:c r="F4702" s="1"/>
      <x:c r="G4702" s="1"/>
      <x:c r="H4702" s="1"/>
      <x:c r="I4702" s="53">
        <x:f t="shared" si="866"/>
        <x:v>7</x:v>
      </x:c>
      <x:c r="J4702" s="53">
        <x:f t="shared" si="867"/>
        <x:v>3</x:v>
      </x:c>
      <x:c r="K4702" s="53">
        <x:f t="shared" si="868"/>
        <x:v>6</x:v>
      </x:c>
      <x:c r="L4702" s="53">
        <x:f t="shared" si="869"/>
        <x:v>16</x:v>
      </x:c>
      <x:c r="M4702" s="54">
        <x:f t="shared" si="870"/>
        <x:v>1615.5053879973684</x:v>
      </x:c>
      <x:c r="N4702" s="54">
        <x:f t="shared" si="871"/>
        <x:v>0.62187874166483914</x:v>
      </x:c>
      <x:c r="O4702" s="55">
        <x:f t="shared" si="872"/>
        <x:v>84082</x:v>
      </x:c>
      <x:c r="P4702" s="55">
        <x:f t="shared" si="873"/>
        <x:v>12760</x:v>
      </x:c>
      <x:c r="Q4702" s="55">
        <x:f t="shared" si="874"/>
        <x:v>40546.968541620983</x:v>
      </x:c>
      <x:c r="R4702" s="55">
        <x:f t="shared" si="875"/>
        <x:v>10775.031458379017</x:v>
      </x:c>
      <x:c r="S4702" s="1" t="str">
        <x:f t="shared" si="876"/>
        <x:v>YES</x:v>
      </x:c>
      <x:c r="T4702" s="1">
        <x:f t="shared" si="877"/>
        <x:v>10775.031458379017</x:v>
      </x:c>
    </x:row>
    <x:row r="4703">
      <x:c r="A4703" s="1"/>
      <x:c r="B4703" s="1"/>
      <x:c r="C4703" s="1"/>
      <x:c r="D4703" s="1"/>
      <x:c r="E4703" s="1"/>
      <x:c r="F4703" s="1"/>
      <x:c r="G4703" s="1"/>
      <x:c r="H4703" s="1"/>
      <x:c r="I4703" s="53">
        <x:f t="shared" si="866"/>
        <x:v>7</x:v>
      </x:c>
      <x:c r="J4703" s="53">
        <x:f t="shared" si="867"/>
        <x:v>3</x:v>
      </x:c>
      <x:c r="K4703" s="53">
        <x:f t="shared" si="868"/>
        <x:v>7</x:v>
      </x:c>
      <x:c r="L4703" s="53">
        <x:f t="shared" si="869"/>
        <x:v>17</x:v>
      </x:c>
      <x:c r="M4703" s="54">
        <x:f t="shared" si="870"/>
        <x:v>1668.2298273953288</x:v>
      </x:c>
      <x:c r="N4703" s="54">
        <x:f t="shared" si="871"/>
        <x:v>0.6584929356912006</x:v>
      </x:c>
      <x:c r="O4703" s="55">
        <x:f t="shared" si="872"/>
        <x:v>86782</x:v>
      </x:c>
      <x:c r="P4703" s="55">
        <x:f t="shared" si="873"/>
        <x:v>13640</x:v>
      </x:c>
      <x:c r="Q4703" s="55">
        <x:f t="shared" si="874"/>
        <x:v>41462.323392280014</x:v>
      </x:c>
      <x:c r="R4703" s="55">
        <x:f t="shared" si="875"/>
        <x:v>11679.676607719986</x:v>
      </x:c>
      <x:c r="S4703" s="1" t="str">
        <x:f t="shared" si="876"/>
        <x:v>YES</x:v>
      </x:c>
      <x:c r="T4703" s="1">
        <x:f t="shared" si="877"/>
        <x:v>11679.676607719986</x:v>
      </x:c>
    </x:row>
    <x:row r="4704">
      <x:c r="A4704" s="1"/>
      <x:c r="B4704" s="1"/>
      <x:c r="C4704" s="1"/>
      <x:c r="D4704" s="1"/>
      <x:c r="E4704" s="1"/>
      <x:c r="F4704" s="1"/>
      <x:c r="G4704" s="1"/>
      <x:c r="H4704" s="1"/>
      <x:c r="I4704" s="53">
        <x:f t="shared" si="866"/>
        <x:v>7</x:v>
      </x:c>
      <x:c r="J4704" s="53">
        <x:f t="shared" si="867"/>
        <x:v>3</x:v>
      </x:c>
      <x:c r="K4704" s="53">
        <x:f t="shared" si="868"/>
        <x:v>8</x:v>
      </x:c>
      <x:c r="L4704" s="53">
        <x:f t="shared" si="869"/>
        <x:v>18</x:v>
      </x:c>
      <x:c r="M4704" s="54">
        <x:f t="shared" si="870"/>
        <x:v>1722.2269256753091</x:v>
      </x:c>
      <x:c r="N4704" s="54">
        <x:f t="shared" si="871"/>
        <x:v>0.6959909206078535</x:v>
      </x:c>
      <x:c r="O4704" s="55">
        <x:f t="shared" si="872"/>
        <x:v>89482</x:v>
      </x:c>
      <x:c r="P4704" s="55">
        <x:f t="shared" si="873"/>
        <x:v>14520</x:v>
      </x:c>
      <x:c r="Q4704" s="55">
        <x:f t="shared" si="874"/>
        <x:v>42399.773015196333</x:v>
      </x:c>
      <x:c r="R4704" s="55">
        <x:f t="shared" si="875"/>
        <x:v>12562.226984803667</x:v>
      </x:c>
      <x:c r="S4704" s="1" t="str">
        <x:f t="shared" si="876"/>
        <x:v>YES</x:v>
      </x:c>
      <x:c r="T4704" s="1">
        <x:f t="shared" si="877"/>
        <x:v>12562.226984803667</x:v>
      </x:c>
    </x:row>
    <x:row r="4705">
      <x:c r="A4705" s="1"/>
      <x:c r="B4705" s="1"/>
      <x:c r="C4705" s="1"/>
      <x:c r="D4705" s="1"/>
      <x:c r="E4705" s="1"/>
      <x:c r="F4705" s="1"/>
      <x:c r="G4705" s="1"/>
      <x:c r="H4705" s="1"/>
      <x:c r="I4705" s="53">
        <x:f t="shared" si="866"/>
        <x:v>7</x:v>
      </x:c>
      <x:c r="J4705" s="53">
        <x:f t="shared" si="867"/>
        <x:v>3</x:v>
      </x:c>
      <x:c r="K4705" s="53">
        <x:f t="shared" si="868"/>
        <x:v>9</x:v>
      </x:c>
      <x:c r="L4705" s="53">
        <x:f t="shared" si="869"/>
        <x:v>19</x:v>
      </x:c>
      <x:c r="M4705" s="54">
        <x:f t="shared" si="870"/>
        <x:v>1777.5202611157035</x:v>
      </x:c>
      <x:c r="N4705" s="54">
        <x:f t="shared" si="871"/>
        <x:v>0.7343890702192386</x:v>
      </x:c>
      <x:c r="O4705" s="55">
        <x:f t="shared" si="872"/>
        <x:v>92182</x:v>
      </x:c>
      <x:c r="P4705" s="55">
        <x:f t="shared" si="873"/>
        <x:v>15400</x:v>
      </x:c>
      <x:c r="Q4705" s="55">
        <x:f t="shared" si="874"/>
        <x:v>43359.726755480966</x:v>
      </x:c>
      <x:c r="R4705" s="55">
        <x:f t="shared" si="875"/>
        <x:v>13422.273244519034</x:v>
      </x:c>
      <x:c r="S4705" s="1" t="str">
        <x:f t="shared" si="876"/>
        <x:v>YES</x:v>
      </x:c>
      <x:c r="T4705" s="1">
        <x:f t="shared" si="877"/>
        <x:v>13422.273244519034</x:v>
      </x:c>
    </x:row>
    <x:row r="4706">
      <x:c r="A4706" s="1"/>
      <x:c r="B4706" s="1"/>
      <x:c r="C4706" s="1"/>
      <x:c r="D4706" s="1"/>
      <x:c r="E4706" s="1"/>
      <x:c r="F4706" s="1"/>
      <x:c r="G4706" s="1"/>
      <x:c r="H4706" s="1"/>
      <x:c r="I4706" s="53">
        <x:f t="shared" si="866"/>
        <x:v>7</x:v>
      </x:c>
      <x:c r="J4706" s="53">
        <x:f t="shared" si="867"/>
        <x:v>3</x:v>
      </x:c>
      <x:c r="K4706" s="53">
        <x:f t="shared" si="868"/>
        <x:v>10</x:v>
      </x:c>
      <x:c r="L4706" s="53">
        <x:f t="shared" si="869"/>
        <x:v>20</x:v>
      </x:c>
      <x:c r="M4706" s="54">
        <x:f t="shared" si="870"/>
        <x:v>1834.1338025989164</x:v>
      </x:c>
      <x:c r="N4706" s="54">
        <x:f t="shared" si="871"/>
        <x:v>0.77370402958258089</x:v>
      </x:c>
      <x:c r="O4706" s="55">
        <x:f t="shared" si="872"/>
        <x:v>94882</x:v>
      </x:c>
      <x:c r="P4706" s="55">
        <x:f t="shared" si="873"/>
        <x:v>16280</x:v>
      </x:c>
      <x:c r="Q4706" s="55">
        <x:f t="shared" si="874"/>
        <x:v>44342.600739564521</x:v>
      </x:c>
      <x:c r="R4706" s="55">
        <x:f t="shared" si="875"/>
        <x:v>14259.399260435479</x:v>
      </x:c>
      <x:c r="S4706" s="1" t="str">
        <x:f t="shared" si="876"/>
        <x:v>YES</x:v>
      </x:c>
      <x:c r="T4706" s="1">
        <x:f t="shared" si="877"/>
        <x:v>14259.399260435479</x:v>
      </x:c>
    </x:row>
    <x:row r="4707">
      <x:c r="A4707" s="1"/>
      <x:c r="B4707" s="1"/>
      <x:c r="C4707" s="1"/>
      <x:c r="D4707" s="1"/>
      <x:c r="E4707" s="1"/>
      <x:c r="F4707" s="1"/>
      <x:c r="G4707" s="1"/>
      <x:c r="H4707" s="1"/>
      <x:c r="I4707" s="53">
        <x:f t="shared" si="866"/>
        <x:v>7</x:v>
      </x:c>
      <x:c r="J4707" s="53">
        <x:f t="shared" si="867"/>
        <x:v>3</x:v>
      </x:c>
      <x:c r="K4707" s="53">
        <x:f t="shared" si="868"/>
        <x:v>11</x:v>
      </x:c>
      <x:c r="L4707" s="53">
        <x:f t="shared" si="869"/>
        <x:v>21</x:v>
      </x:c>
      <x:c r="M4707" s="54">
        <x:f t="shared" si="870"/>
        <x:v>1892.0919156923555</x:v>
      </x:c>
      <x:c r="N4707" s="54">
        <x:f t="shared" si="871"/>
        <x:v>0.81395271923080248</x:v>
      </x:c>
      <x:c r="O4707" s="55">
        <x:f t="shared" si="872"/>
        <x:v>97582</x:v>
      </x:c>
      <x:c r="P4707" s="55">
        <x:f t="shared" si="873"/>
        <x:v>17160</x:v>
      </x:c>
      <x:c r="Q4707" s="55">
        <x:f t="shared" si="874"/>
        <x:v>45348.817980770065</x:v>
      </x:c>
      <x:c r="R4707" s="55">
        <x:f t="shared" si="875"/>
        <x:v>15073.182019229935</x:v>
      </x:c>
      <x:c r="S4707" s="1" t="str">
        <x:f t="shared" si="876"/>
        <x:v>YES</x:v>
      </x:c>
      <x:c r="T4707" s="1">
        <x:f t="shared" si="877"/>
        <x:v>15073.182019229935</x:v>
      </x:c>
    </x:row>
    <x:row r="4708">
      <x:c r="A4708" s="1"/>
      <x:c r="B4708" s="1"/>
      <x:c r="C4708" s="1"/>
      <x:c r="D4708" s="1"/>
      <x:c r="E4708" s="1"/>
      <x:c r="F4708" s="1"/>
      <x:c r="G4708" s="1"/>
      <x:c r="H4708" s="1"/>
      <x:c r="I4708" s="53">
        <x:f t="shared" si="866"/>
        <x:v>7</x:v>
      </x:c>
      <x:c r="J4708" s="53">
        <x:f t="shared" si="867"/>
        <x:v>3</x:v>
      </x:c>
      <x:c r="K4708" s="53">
        <x:f t="shared" si="868"/>
        <x:v>12</x:v>
      </x:c>
      <x:c r="L4708" s="53">
        <x:f t="shared" si="869"/>
        <x:v>22</x:v>
      </x:c>
      <x:c r="M4708" s="54">
        <x:f t="shared" si="870"/>
        <x:v>1951.41936882042</x:v>
      </x:c>
      <x:c r="N4708" s="54">
        <x:f t="shared" si="871"/>
        <x:v>0.85515233945862501</x:v>
      </x:c>
      <x:c r="O4708" s="55">
        <x:f t="shared" si="872"/>
        <x:v>100282</x:v>
      </x:c>
      <x:c r="P4708" s="55">
        <x:f t="shared" si="873"/>
        <x:v>18040</x:v>
      </x:c>
      <x:c r="Q4708" s="55">
        <x:f t="shared" si="874"/>
        <x:v>46378.808486465627</x:v>
      </x:c>
      <x:c r="R4708" s="55">
        <x:f t="shared" si="875"/>
        <x:v>15863.191513534373</x:v>
      </x:c>
      <x:c r="S4708" s="1" t="str">
        <x:f t="shared" si="876"/>
        <x:v>YES</x:v>
      </x:c>
      <x:c r="T4708" s="1">
        <x:f t="shared" si="877"/>
        <x:v>15863.191513534373</x:v>
      </x:c>
    </x:row>
    <x:row r="4709">
      <x:c r="A4709" s="1"/>
      <x:c r="B4709" s="1"/>
      <x:c r="C4709" s="1"/>
      <x:c r="D4709" s="1"/>
      <x:c r="E4709" s="1"/>
      <x:c r="F4709" s="1"/>
      <x:c r="G4709" s="1"/>
      <x:c r="H4709" s="1"/>
      <x:c r="I4709" s="53">
        <x:f t="shared" si="866"/>
        <x:v>7</x:v>
      </x:c>
      <x:c r="J4709" s="53">
        <x:f t="shared" si="867"/>
        <x:v>3</x:v>
      </x:c>
      <x:c r="K4709" s="53">
        <x:f t="shared" si="868"/>
        <x:v>13</x:v>
      </x:c>
      <x:c r="L4709" s="53">
        <x:f t="shared" si="869"/>
        <x:v>23</x:v>
      </x:c>
      <x:c r="M4709" s="54">
        <x:f t="shared" si="870"/>
        <x:v>2012.1413395288041</x:v>
      </x:c>
      <x:c r="N4709" s="54">
        <x:f t="shared" si="871"/>
        <x:v>0.89732037467278059</x:v>
      </x:c>
      <x:c r="O4709" s="55">
        <x:f t="shared" si="872"/>
        <x:v>102982</x:v>
      </x:c>
      <x:c r="P4709" s="55">
        <x:f t="shared" si="873"/>
        <x:v>18920</x:v>
      </x:c>
      <x:c r="Q4709" s="55">
        <x:f t="shared" si="874"/>
        <x:v>47433.009366819519</x:v>
      </x:c>
      <x:c r="R4709" s="55">
        <x:f t="shared" si="875"/>
        <x:v>16628.990633180481</x:v>
      </x:c>
      <x:c r="S4709" s="1" t="str">
        <x:f t="shared" si="876"/>
        <x:v>YES</x:v>
      </x:c>
      <x:c r="T4709" s="1">
        <x:f t="shared" si="877"/>
        <x:v>16628.990633180481</x:v>
      </x:c>
    </x:row>
    <x:row r="4710">
      <x:c r="A4710" s="1"/>
      <x:c r="B4710" s="1"/>
      <x:c r="C4710" s="1"/>
      <x:c r="D4710" s="1"/>
      <x:c r="E4710" s="1"/>
      <x:c r="F4710" s="1"/>
      <x:c r="G4710" s="1"/>
      <x:c r="H4710" s="1"/>
      <x:c r="I4710" s="53">
        <x:f t="shared" si="866"/>
        <x:v>7</x:v>
      </x:c>
      <x:c r="J4710" s="53">
        <x:f t="shared" si="867"/>
        <x:v>3</x:v>
      </x:c>
      <x:c r="K4710" s="53">
        <x:f t="shared" si="868"/>
        <x:v>14</x:v>
      </x:c>
      <x:c r="L4710" s="53">
        <x:f t="shared" si="869"/>
        <x:v>24</x:v>
      </x:c>
      <x:c r="M4710" s="54">
        <x:f t="shared" si="870"/>
        <x:v>2074.2834208424656</x:v>
      </x:c>
      <x:c r="N4710" s="54">
        <x:f t="shared" si="871"/>
        <x:v>0.94047459780726783</x:v>
      </x:c>
      <x:c r="O4710" s="55">
        <x:f t="shared" si="872"/>
        <x:v>105682</x:v>
      </x:c>
      <x:c r="P4710" s="55">
        <x:f t="shared" si="873"/>
        <x:v>19800</x:v>
      </x:c>
      <x:c r="Q4710" s="55">
        <x:f t="shared" si="874"/>
        <x:v>48511.864945181689</x:v>
      </x:c>
      <x:c r="R4710" s="55">
        <x:f t="shared" si="875"/>
        <x:v>17370.135054818311</x:v>
      </x:c>
      <x:c r="S4710" s="1" t="str">
        <x:f t="shared" si="876"/>
        <x:v>YES</x:v>
      </x:c>
      <x:c r="T4710" s="1">
        <x:f t="shared" si="877"/>
        <x:v>17370.135054818311</x:v>
      </x:c>
    </x:row>
    <x:row r="4711">
      <x:c r="A4711" s="1"/>
      <x:c r="B4711" s="1"/>
      <x:c r="C4711" s="1"/>
      <x:c r="D4711" s="1"/>
      <x:c r="E4711" s="1"/>
      <x:c r="F4711" s="1"/>
      <x:c r="G4711" s="1"/>
      <x:c r="H4711" s="1"/>
      <x:c r="I4711" s="53">
        <x:f t="shared" si="866"/>
        <x:v>7</x:v>
      </x:c>
      <x:c r="J4711" s="53">
        <x:f t="shared" si="867"/>
        <x:v>3</x:v>
      </x:c>
      <x:c r="K4711" s="53">
        <x:f t="shared" si="868"/>
        <x:v>15</x:v>
      </x:c>
      <x:c r="L4711" s="53">
        <x:f t="shared" si="869"/>
        <x:v>25</x:v>
      </x:c>
      <x:c r="M4711" s="54">
        <x:f t="shared" si="870"/>
        <x:v>2137.8716277186118</x:v>
      </x:c>
      <x:c r="N4711" s="54">
        <x:f t="shared" si="871"/>
        <x:v>0.9846330748045915</x:v>
      </x:c>
      <x:c r="O4711" s="55">
        <x:f t="shared" si="872"/>
        <x:v>108382</x:v>
      </x:c>
      <x:c r="P4711" s="55">
        <x:f t="shared" si="873"/>
        <x:v>20680</x:v>
      </x:c>
      <x:c r="Q4711" s="55">
        <x:f t="shared" si="874"/>
        <x:v>49615.82687011479</x:v>
      </x:c>
      <x:c r="R4711" s="55">
        <x:f t="shared" si="875"/>
        <x:v>18086.17312988521</x:v>
      </x:c>
      <x:c r="S4711" s="1" t="str">
        <x:f t="shared" si="876"/>
        <x:v>YES</x:v>
      </x:c>
      <x:c r="T4711" s="1">
        <x:f t="shared" si="877"/>
        <x:v>18086.17312988521</x:v>
      </x:c>
    </x:row>
    <x:row r="4712">
      <x:c r="A4712" s="1"/>
      <x:c r="B4712" s="1"/>
      <x:c r="C4712" s="1"/>
      <x:c r="D4712" s="1"/>
      <x:c r="E4712" s="1"/>
      <x:c r="F4712" s="1"/>
      <x:c r="G4712" s="1"/>
      <x:c r="H4712" s="1"/>
      <x:c r="I4712" s="53">
        <x:f t="shared" si="866"/>
        <x:v>7</x:v>
      </x:c>
      <x:c r="J4712" s="53">
        <x:f t="shared" si="867"/>
        <x:v>3</x:v>
      </x:c>
      <x:c r="K4712" s="53">
        <x:f t="shared" si="868"/>
        <x:v>16</x:v>
      </x:c>
      <x:c r="L4712" s="53">
        <x:f t="shared" si="869"/>
        <x:v>26</x:v>
      </x:c>
      <x:c r="M4712" s="54">
        <x:f t="shared" si="870"/>
        <x:v>2202.9324035961008</x:v>
      </x:c>
      <x:c r="N4712" s="54">
        <x:f t="shared" si="871"/>
        <x:v>1.0298141691639588</x:v>
      </x:c>
      <x:c r="O4712" s="55">
        <x:f t="shared" si="872"/>
        <x:v>111082</x:v>
      </x:c>
      <x:c r="P4712" s="55">
        <x:f t="shared" si="873"/>
        <x:v>21560</x:v>
      </x:c>
      <x:c r="Q4712" s="55">
        <x:f t="shared" si="874"/>
        <x:v>50745.354229098972</x:v>
      </x:c>
      <x:c r="R4712" s="55">
        <x:f t="shared" si="875"/>
        <x:v>18776.645770901028</x:v>
      </x:c>
      <x:c r="S4712" s="1" t="str">
        <x:f t="shared" si="876"/>
        <x:v>YES</x:v>
      </x:c>
      <x:c r="T4712" s="1">
        <x:f t="shared" si="877"/>
        <x:v>18776.645770901028</x:v>
      </x:c>
    </x:row>
    <x:row r="4713">
      <x:c r="A4713" s="1"/>
      <x:c r="B4713" s="1"/>
      <x:c r="C4713" s="1"/>
      <x:c r="D4713" s="1"/>
      <x:c r="E4713" s="1"/>
      <x:c r="F4713" s="1"/>
      <x:c r="G4713" s="1"/>
      <x:c r="H4713" s="1"/>
      <x:c r="I4713" s="53">
        <x:f t="shared" si="866"/>
        <x:v>7</x:v>
      </x:c>
      <x:c r="J4713" s="53">
        <x:f t="shared" si="867"/>
        <x:v>3</x:v>
      </x:c>
      <x:c r="K4713" s="53">
        <x:f t="shared" si="868"/>
        <x:v>17</x:v>
      </x:c>
      <x:c r="L4713" s="53">
        <x:f t="shared" si="869"/>
        <x:v>27</x:v>
      </x:c>
      <x:c r="M4713" s="54">
        <x:f t="shared" si="870"/>
        <x:v>2269.4926270426413</x:v>
      </x:c>
      <x:c r="N4713" s="54">
        <x:f t="shared" si="871"/>
        <x:v>1.0760365465573898</x:v>
      </x:c>
      <x:c r="O4713" s="55">
        <x:f t="shared" si="872"/>
        <x:v>113782</x:v>
      </x:c>
      <x:c r="P4713" s="55">
        <x:f t="shared" si="873"/>
        <x:v>22440</x:v>
      </x:c>
      <x:c r="Q4713" s="55">
        <x:f t="shared" si="874"/>
        <x:v>51900.913663934742</x:v>
      </x:c>
      <x:c r="R4713" s="55">
        <x:f t="shared" si="875"/>
        <x:v>19441.086336065258</x:v>
      </x:c>
      <x:c r="S4713" s="1" t="str">
        <x:f t="shared" si="876"/>
        <x:v>YES</x:v>
      </x:c>
      <x:c r="T4713" s="1">
        <x:f t="shared" si="877"/>
        <x:v>19441.086336065258</x:v>
      </x:c>
    </x:row>
    <x:row r="4714">
      <x:c r="A4714" s="1"/>
      <x:c r="B4714" s="1"/>
      <x:c r="C4714" s="1"/>
      <x:c r="D4714" s="1"/>
      <x:c r="E4714" s="1"/>
      <x:c r="F4714" s="1"/>
      <x:c r="G4714" s="1"/>
      <x:c r="H4714" s="1"/>
      <x:c r="I4714" s="53">
        <x:f t="shared" si="866"/>
        <x:v>7</x:v>
      </x:c>
      <x:c r="J4714" s="53">
        <x:f t="shared" si="867"/>
        <x:v>3</x:v>
      </x:c>
      <x:c r="K4714" s="53">
        <x:f t="shared" si="868"/>
        <x:v>18</x:v>
      </x:c>
      <x:c r="L4714" s="53">
        <x:f t="shared" si="869"/>
        <x:v>28</x:v>
      </x:c>
      <x:c r="M4714" s="54">
        <x:f t="shared" si="870"/>
        <x:v>2337.5796185012287</x:v>
      </x:c>
      <x:c r="N4714" s="54">
        <x:f t="shared" si="871"/>
        <x:v>1.1233191795147421</x:v>
      </x:c>
      <x:c r="O4714" s="55">
        <x:f t="shared" si="872"/>
        <x:v>116482</x:v>
      </x:c>
      <x:c r="P4714" s="55">
        <x:f t="shared" si="873"/>
        <x:v>23320</x:v>
      </x:c>
      <x:c r="Q4714" s="55">
        <x:f t="shared" si="874"/>
        <x:v>53082.97948786855</x:v>
      </x:c>
      <x:c r="R4714" s="55">
        <x:f t="shared" si="875"/>
        <x:v>20079.02051213145</x:v>
      </x:c>
      <x:c r="S4714" s="1" t="str">
        <x:f t="shared" si="876"/>
        <x:v>YES</x:v>
      </x:c>
      <x:c r="T4714" s="1">
        <x:f t="shared" si="877"/>
        <x:v>20079.02051213145</x:v>
      </x:c>
    </x:row>
    <x:row r="4715">
      <x:c r="A4715" s="1"/>
      <x:c r="B4715" s="1"/>
      <x:c r="C4715" s="1"/>
      <x:c r="D4715" s="1"/>
      <x:c r="E4715" s="1"/>
      <x:c r="F4715" s="1"/>
      <x:c r="G4715" s="1"/>
      <x:c r="H4715" s="1"/>
      <x:c r="I4715" s="53">
        <x:f t="shared" si="866"/>
        <x:v>7</x:v>
      </x:c>
      <x:c r="J4715" s="53">
        <x:f t="shared" si="867"/>
        <x:v>3</x:v>
      </x:c>
      <x:c r="K4715" s="53">
        <x:f t="shared" si="868"/>
        <x:v>19</x:v>
      </x:c>
      <x:c r="L4715" s="53">
        <x:f t="shared" si="869"/>
        <x:v>29</x:v>
      </x:c>
      <x:c r="M4715" s="54">
        <x:f t="shared" si="870"/>
        <x:v>2407.2211471372502</x:v>
      </x:c>
      <x:c r="N4715" s="54">
        <x:f t="shared" si="871"/>
        <x:v>1.171681352178646</x:v>
      </x:c>
      <x:c r="O4715" s="55">
        <x:f t="shared" si="872"/>
        <x:v>119182</x:v>
      </x:c>
      <x:c r="P4715" s="55">
        <x:f t="shared" si="873"/>
        <x:v>24200</x:v>
      </x:c>
      <x:c r="Q4715" s="55">
        <x:f t="shared" si="874"/>
        <x:v>54292.033804466148</x:v>
      </x:c>
      <x:c r="R4715" s="55">
        <x:f t="shared" si="875"/>
        <x:v>20689.966195533852</x:v>
      </x:c>
      <x:c r="S4715" s="1" t="str">
        <x:f t="shared" si="876"/>
        <x:v>YES</x:v>
      </x:c>
      <x:c r="T4715" s="1">
        <x:f t="shared" si="877"/>
        <x:v>20689.966195533852</x:v>
      </x:c>
    </x:row>
    <x:row r="4716">
      <x:c r="A4716" s="1"/>
      <x:c r="B4716" s="1"/>
      <x:c r="C4716" s="1"/>
      <x:c r="D4716" s="1"/>
      <x:c r="E4716" s="1"/>
      <x:c r="F4716" s="1"/>
      <x:c r="G4716" s="1"/>
      <x:c r="H4716" s="1"/>
      <x:c r="I4716" s="53">
        <x:f t="shared" si="866"/>
        <x:v>7</x:v>
      </x:c>
      <x:c r="J4716" s="53">
        <x:f t="shared" si="867"/>
        <x:v>3</x:v>
      </x:c>
      <x:c r="K4716" s="53">
        <x:f t="shared" si="868"/>
        <x:v>20</x:v>
      </x:c>
      <x:c r="L4716" s="53">
        <x:f t="shared" si="869"/>
        <x:v>30</x:v>
      </x:c>
      <x:c r="M4716" s="54">
        <x:f t="shared" si="870"/>
        <x:v>2478.4454377877273</x:v>
      </x:c>
      <x:c r="N4716" s="54">
        <x:f t="shared" si="871"/>
        <x:v>1.2211426651303663</x:v>
      </x:c>
      <x:c r="O4716" s="55">
        <x:f t="shared" si="872"/>
        <x:v>121882</x:v>
      </x:c>
      <x:c r="P4716" s="55">
        <x:f t="shared" si="873"/>
        <x:v>25080</x:v>
      </x:c>
      <x:c r="Q4716" s="55">
        <x:f t="shared" si="874"/>
        <x:v>55528.566628259156</x:v>
      </x:c>
      <x:c r="R4716" s="55">
        <x:f t="shared" si="875"/>
        <x:v>21273.433371740844</x:v>
      </x:c>
      <x:c r="S4716" s="1" t="str">
        <x:f t="shared" si="876"/>
        <x:v>YES</x:v>
      </x:c>
      <x:c r="T4716" s="1">
        <x:f t="shared" si="877"/>
        <x:v>21273.433371740844</x:v>
      </x:c>
    </x:row>
    <x:row r="4717">
      <x:c r="A4717" s="1"/>
      <x:c r="B4717" s="1"/>
      <x:c r="C4717" s="1"/>
      <x:c r="D4717" s="1"/>
      <x:c r="E4717" s="1"/>
      <x:c r="F4717" s="1"/>
      <x:c r="G4717" s="1"/>
      <x:c r="H4717" s="1"/>
      <x:c r="I4717" s="53">
        <x:f t="shared" si="866"/>
        <x:v>7</x:v>
      </x:c>
      <x:c r="J4717" s="53">
        <x:f t="shared" si="867"/>
        <x:v>3</x:v>
      </x:c>
      <x:c r="K4717" s="53">
        <x:f t="shared" si="868"/>
        <x:v>21</x:v>
      </x:c>
      <x:c r="L4717" s="53">
        <x:f t="shared" si="869"/>
        <x:v>31</x:v>
      </x:c>
      <x:c r="M4717" s="54">
        <x:f t="shared" si="870"/>
        <x:v>2551.281178014171</x:v>
      </x:c>
      <x:c r="N4717" s="54">
        <x:f t="shared" si="871"/>
        <x:v>1.2717230402876187</x:v>
      </x:c>
      <x:c r="O4717" s="55">
        <x:f t="shared" si="872"/>
        <x:v>124582</x:v>
      </x:c>
      <x:c r="P4717" s="55">
        <x:f t="shared" si="873"/>
        <x:v>25960</x:v>
      </x:c>
      <x:c r="Q4717" s="55">
        <x:f t="shared" si="874"/>
        <x:v>56793.076007190466</x:v>
      </x:c>
      <x:c r="R4717" s="55">
        <x:f t="shared" si="875"/>
        <x:v>21828.923992809534</x:v>
      </x:c>
      <x:c r="S4717" s="1" t="str">
        <x:f t="shared" si="876"/>
        <x:v>YES</x:v>
      </x:c>
      <x:c r="T4717" s="1">
        <x:f t="shared" si="877"/>
        <x:v>21828.923992809534</x:v>
      </x:c>
    </x:row>
    <x:row r="4718">
      <x:c r="A4718" s="1"/>
      <x:c r="B4718" s="1"/>
      <x:c r="C4718" s="1"/>
      <x:c r="D4718" s="1"/>
      <x:c r="E4718" s="1"/>
      <x:c r="F4718" s="1"/>
      <x:c r="G4718" s="1"/>
      <x:c r="H4718" s="1"/>
      <x:c r="I4718" s="53" t="n">
        <x:f t="shared" ref="I4718:I4781" si="878">INT((ROW()-ROW($I$46))/((CARROT_CAP+1)*(MESCLUN_CAP+1)))</x:f>
        <x:v>7</x:v>
      </x:c>
      <x:c r="J4718" s="53" t="n">
        <x:f t="shared" ref="J4718:J4781" si="879">MOD(INT((ROW()-ROW($I$46))/(MESCLUN_CAP+1)),CARROT_CAP+1)</x:f>
        <x:v>3</x:v>
      </x:c>
      <x:c r="K4718" s="53" t="n">
        <x:f t="shared" ref="K4718:K4781" si="880">MOD(ROW()-ROW($I$46),MESCLUN_CAP+1)</x:f>
        <x:v>22</x:v>
      </x:c>
      <x:c r="L4718" s="53" t="n">
        <x:f t="shared" ref="L4718:L4781" si="881">SUM(I4718:K4718)</x:f>
        <x:v>32</x:v>
      </x:c>
      <x:c r="M4718" s="54" t="n">
        <x:f t="shared" ref="M4718:M4781" si="882">I4718*TOMATO_HOURS*WEEKS*(1+TOMATO_DIM)^I4718+J4718*CARROT_HOURS*WEEKS*(1+CARROT_DIM)^J4718+K4718*MESCLUN_HOURS*WEEKS*(1+MESCLUN_DIM)^K4718</x:f>
        <x:v>2625.7575252605666</x:v>
      </x:c>
      <x:c r="N4718" s="54" t="n">
        <x:f t="shared" ref="N4718:N4781" si="883">MAX(M4718-FARMER_HOURS,0)/TEMP_HOURS_PER_WORKER</x:f>
        <x:v>1.3234427258753934</x:v>
      </x:c>
      <x:c r="O4718" s="55" t="n">
        <x:f t="shared" ref="O4718:O4781" si="884">I4718*TOMATO_PRICE+J4718*CARROT_PRICE+K4718*MESCLUN_PRICE</x:f>
        <x:v>127282</x:v>
      </x:c>
      <x:c r="P4718" s="55" t="n">
        <x:f t="shared" ref="P4718:P4781" si="885">I4718*TOMATO_FERTILIZER+J4718*CARROT_FERTILIZER+K4718*MESCLUN_FERTILIZER</x:f>
        <x:v>26840</x:v>
      </x:c>
      <x:c r="Q4718" s="55" t="n">
        <x:f t="shared" ref="Q4718:Q4781" si="886">MIN(M4718,FARMER_HOURS)*FARMER_RATE+MAX(M4718-FARMER_HOURS,0)*TEMP_RATE</x:f>
        <x:v>58086.068146884834</x:v>
      </x:c>
      <x:c r="R4718" s="55" t="n">
        <x:f t="shared" ref="R4718:R4781" si="887">O4718-P4718-Q4718-FIXED_COST</x:f>
        <x:v>22355.931853115166</x:v>
      </x:c>
      <x:c r="S4718" s="1" t="str">
        <x:f t="shared" ref="S4718:S4781" si="888">IF(AND(L4718&lt;=TOTAL_BED_CAP,N4718&lt;=TEMP_WORKER_CAP),"YES","NO")</x:f>
        <x:v>YES</x:v>
      </x:c>
      <x:c r="T4718" s="1" t="n">
        <x:f t="shared" ref="T4718:T4781" si="889">IF(S4718="YES",R4718,-1E+99)</x:f>
        <x:v>22355.931853115166</x:v>
      </x:c>
    </x:row>
    <x:row r="4719">
      <x:c r="A4719" s="1"/>
      <x:c r="B4719" s="1"/>
      <x:c r="C4719" s="1"/>
      <x:c r="D4719" s="1"/>
      <x:c r="E4719" s="1"/>
      <x:c r="F4719" s="1"/>
      <x:c r="G4719" s="1"/>
      <x:c r="H4719" s="1"/>
      <x:c r="I4719" s="53">
        <x:f t="shared" si="878"/>
        <x:v>7</x:v>
      </x:c>
      <x:c r="J4719" s="53">
        <x:f t="shared" si="879"/>
        <x:v>3</x:v>
      </x:c>
      <x:c r="K4719" s="53">
        <x:f t="shared" si="880"/>
        <x:v>23</x:v>
      </x:c>
      <x:c r="L4719" s="53">
        <x:f t="shared" si="881"/>
        <x:v>33</x:v>
      </x:c>
      <x:c r="M4719" s="54">
        <x:f t="shared" si="882"/>
        <x:v>2701.9041141180037</x:v>
      </x:c>
      <x:c r="N4719" s="54">
        <x:f t="shared" si="883"/>
        <x:v>1.3763223014708359</x:v>
      </x:c>
      <x:c r="O4719" s="55">
        <x:f t="shared" si="884"/>
        <x:v>129982</x:v>
      </x:c>
      <x:c r="P4719" s="55">
        <x:f t="shared" si="885"/>
        <x:v>27720</x:v>
      </x:c>
      <x:c r="Q4719" s="55">
        <x:f t="shared" si="886"/>
        <x:v>59408.057536770895</x:v>
      </x:c>
      <x:c r="R4719" s="55">
        <x:f t="shared" si="887"/>
        <x:v>22853.942463229105</x:v>
      </x:c>
      <x:c r="S4719" s="1" t="str">
        <x:f t="shared" si="888"/>
        <x:v>YES</x:v>
      </x:c>
      <x:c r="T4719" s="1">
        <x:f t="shared" si="889"/>
        <x:v>22853.942463229105</x:v>
      </x:c>
    </x:row>
    <x:row r="4720">
      <x:c r="A4720" s="1"/>
      <x:c r="B4720" s="1"/>
      <x:c r="C4720" s="1"/>
      <x:c r="D4720" s="1"/>
      <x:c r="E4720" s="1"/>
      <x:c r="F4720" s="1"/>
      <x:c r="G4720" s="1"/>
      <x:c r="H4720" s="1"/>
      <x:c r="I4720" s="53">
        <x:f t="shared" si="878"/>
        <x:v>7</x:v>
      </x:c>
      <x:c r="J4720" s="53">
        <x:f t="shared" si="879"/>
        <x:v>3</x:v>
      </x:c>
      <x:c r="K4720" s="53">
        <x:f t="shared" si="880"/>
        <x:v>24</x:v>
      </x:c>
      <x:c r="L4720" s="53">
        <x:f t="shared" si="881"/>
        <x:v>34</x:v>
      </x:c>
      <x:c r="M4720" s="54">
        <x:f t="shared" si="882"/>
        <x:v>2779.7510636974994</x:v>
      </x:c>
      <x:c r="N4720" s="54">
        <x:f t="shared" si="883"/>
        <x:v>1.4303826831232636</x:v>
      </x:c>
      <x:c r="O4720" s="55">
        <x:f t="shared" si="884"/>
        <x:v>132682</x:v>
      </x:c>
      <x:c r="P4720" s="55">
        <x:f t="shared" si="885"/>
        <x:v>28600</x:v>
      </x:c>
      <x:c r="Q4720" s="55">
        <x:f t="shared" si="886"/>
        <x:v>60759.567078081585</x:v>
      </x:c>
      <x:c r="R4720" s="55">
        <x:f t="shared" si="887"/>
        <x:v>23322.432921918415</x:v>
      </x:c>
      <x:c r="S4720" s="1" t="str">
        <x:f t="shared" si="888"/>
        <x:v>YES</x:v>
      </x:c>
      <x:c r="T4720" s="1">
        <x:f t="shared" si="889"/>
        <x:v>23322.432921918415</x:v>
      </x:c>
    </x:row>
    <x:row r="4721">
      <x:c r="A4721" s="1"/>
      <x:c r="B4721" s="1"/>
      <x:c r="C4721" s="1"/>
      <x:c r="D4721" s="1"/>
      <x:c r="E4721" s="1"/>
      <x:c r="F4721" s="1"/>
      <x:c r="G4721" s="1"/>
      <x:c r="H4721" s="1"/>
      <x:c r="I4721" s="53">
        <x:f t="shared" si="878"/>
        <x:v>7</x:v>
      </x:c>
      <x:c r="J4721" s="53">
        <x:f t="shared" si="879"/>
        <x:v>3</x:v>
      </x:c>
      <x:c r="K4721" s="53">
        <x:f t="shared" si="880"/>
        <x:v>25</x:v>
      </x:c>
      <x:c r="L4721" s="53">
        <x:f t="shared" si="881"/>
        <x:v>35</x:v>
      </x:c>
      <x:c r="M4721" s="54">
        <x:f t="shared" si="882"/>
        <x:v>2859.3289851125974</x:v>
      </x:c>
      <x:c r="N4721" s="54">
        <x:f t="shared" si="883"/>
        <x:v>1.4856451285504149</x:v>
      </x:c>
      <x:c r="O4721" s="55">
        <x:f t="shared" si="884"/>
        <x:v>135382</x:v>
      </x:c>
      <x:c r="P4721" s="55">
        <x:f t="shared" si="885"/>
        <x:v>29480</x:v>
      </x:c>
      <x:c r="Q4721" s="55">
        <x:f t="shared" si="886"/>
        <x:v>62141.12821376037</x:v>
      </x:c>
      <x:c r="R4721" s="55">
        <x:f t="shared" si="887"/>
        <x:v>23760.87178623963</x:v>
      </x:c>
      <x:c r="S4721" s="1" t="str">
        <x:f t="shared" si="888"/>
        <x:v>YES</x:v>
      </x:c>
      <x:c r="T4721" s="1">
        <x:f t="shared" si="889"/>
        <x:v>23760.87178623963</x:v>
      </x:c>
    </x:row>
    <x:row r="4722">
      <x:c r="A4722" s="1"/>
      <x:c r="B4722" s="1"/>
      <x:c r="C4722" s="1"/>
      <x:c r="D4722" s="1"/>
      <x:c r="E4722" s="1"/>
      <x:c r="F4722" s="1"/>
      <x:c r="G4722" s="1"/>
      <x:c r="H4722" s="1"/>
      <x:c r="I4722" s="53">
        <x:f t="shared" si="878"/>
        <x:v>7</x:v>
      </x:c>
      <x:c r="J4722" s="53">
        <x:f t="shared" si="879"/>
        <x:v>3</x:v>
      </x:c>
      <x:c r="K4722" s="53">
        <x:f t="shared" si="880"/>
        <x:v>26</x:v>
      </x:c>
      <x:c r="L4722" s="53">
        <x:f t="shared" si="881"/>
        <x:v>36</x:v>
      </x:c>
      <x:c r="M4722" s="54">
        <x:f t="shared" si="882"/>
        <x:v>2940.6689890733151</x:v>
      </x:c>
      <x:c r="N4722" s="54">
        <x:f t="shared" si="883"/>
        <x:v>1.5421312424120244</x:v>
      </x:c>
      <x:c r="O4722" s="55">
        <x:f t="shared" si="884"/>
        <x:v>138082</x:v>
      </x:c>
      <x:c r="P4722" s="55">
        <x:f t="shared" si="885"/>
        <x:v>30360</x:v>
      </x:c>
      <x:c r="Q4722" s="55">
        <x:f t="shared" si="886"/>
        <x:v>63553.281060300607</x:v>
      </x:c>
      <x:c r="R4722" s="55">
        <x:f t="shared" si="887"/>
        <x:v>24168.718939699393</x:v>
      </x:c>
      <x:c r="S4722" s="1" t="str">
        <x:f t="shared" si="888"/>
        <x:v>YES</x:v>
      </x:c>
      <x:c r="T4722" s="1">
        <x:f t="shared" si="889"/>
        <x:v>24168.718939699393</x:v>
      </x:c>
    </x:row>
    <x:row r="4723">
      <x:c r="A4723" s="1"/>
      <x:c r="B4723" s="1"/>
      <x:c r="C4723" s="1"/>
      <x:c r="D4723" s="1"/>
      <x:c r="E4723" s="1"/>
      <x:c r="F4723" s="1"/>
      <x:c r="G4723" s="1"/>
      <x:c r="H4723" s="1"/>
      <x:c r="I4723" s="53">
        <x:f t="shared" si="878"/>
        <x:v>7</x:v>
      </x:c>
      <x:c r="J4723" s="53">
        <x:f t="shared" si="879"/>
        <x:v>3</x:v>
      </x:c>
      <x:c r="K4723" s="53">
        <x:f t="shared" si="880"/>
        <x:v>27</x:v>
      </x:c>
      <x:c r="L4723" s="53">
        <x:f t="shared" si="881"/>
        <x:v>37</x:v>
      </x:c>
      <x:c r="M4723" s="54">
        <x:f t="shared" si="882"/>
        <x:v>3023.8026935930716</x:v>
      </x:c>
      <x:c r="N4723" s="54">
        <x:f t="shared" si="883"/>
        <x:v>1.5998629816618553</x:v>
      </x:c>
      <x:c r="O4723" s="55">
        <x:f t="shared" si="884"/>
        <x:v>140782</x:v>
      </x:c>
      <x:c r="P4723" s="55">
        <x:f t="shared" si="885"/>
        <x:v>31240</x:v>
      </x:c>
      <x:c r="Q4723" s="55">
        <x:f t="shared" si="886"/>
        <x:v>64996.574541546383</x:v>
      </x:c>
      <x:c r="R4723" s="55">
        <x:f t="shared" si="887"/>
        <x:v>24545.425458453617</x:v>
      </x:c>
      <x:c r="S4723" s="1" t="str">
        <x:f t="shared" si="888"/>
        <x:v>YES</x:v>
      </x:c>
      <x:c r="T4723" s="1">
        <x:f t="shared" si="889"/>
        <x:v>24545.425458453617</x:v>
      </x:c>
    </x:row>
    <x:row r="4724">
      <x:c r="A4724" s="1"/>
      <x:c r="B4724" s="1"/>
      <x:c r="C4724" s="1"/>
      <x:c r="D4724" s="1"/>
      <x:c r="E4724" s="1"/>
      <x:c r="F4724" s="1"/>
      <x:c r="G4724" s="1"/>
      <x:c r="H4724" s="1"/>
      <x:c r="I4724" s="53">
        <x:f t="shared" si="878"/>
        <x:v>7</x:v>
      </x:c>
      <x:c r="J4724" s="53">
        <x:f t="shared" si="879"/>
        <x:v>3</x:v>
      </x:c>
      <x:c r="K4724" s="53">
        <x:f t="shared" si="880"/>
        <x:v>28</x:v>
      </x:c>
      <x:c r="L4724" s="53">
        <x:f t="shared" si="881"/>
        <x:v>38</x:v>
      </x:c>
      <x:c r="M4724" s="54">
        <x:f t="shared" si="882"/>
        <x:v>3108.7622318102253</x:v>
      </x:c>
      <x:c r="N4724" s="54">
        <x:f t="shared" si="883"/>
        <x:v>1.6588626609793231</x:v>
      </x:c>
      <x:c r="O4724" s="55">
        <x:f t="shared" si="884"/>
        <x:v>143482</x:v>
      </x:c>
      <x:c r="P4724" s="55">
        <x:f t="shared" si="885"/>
        <x:v>32120</x:v>
      </x:c>
      <x:c r="Q4724" s="55">
        <x:f t="shared" si="886"/>
        <x:v>66471.566524483074</x:v>
      </x:c>
      <x:c r="R4724" s="55">
        <x:f t="shared" si="887"/>
        <x:v>24890.433475516926</x:v>
      </x:c>
      <x:c r="S4724" s="1" t="str">
        <x:f t="shared" si="888"/>
        <x:v>YES</x:v>
      </x:c>
      <x:c r="T4724" s="1">
        <x:f t="shared" si="889"/>
        <x:v>24890.433475516926</x:v>
      </x:c>
    </x:row>
    <x:row r="4725">
      <x:c r="A4725" s="1"/>
      <x:c r="B4725" s="1"/>
      <x:c r="C4725" s="1"/>
      <x:c r="D4725" s="1"/>
      <x:c r="E4725" s="1"/>
      <x:c r="F4725" s="1"/>
      <x:c r="G4725" s="1"/>
      <x:c r="H4725" s="1"/>
      <x:c r="I4725" s="53">
        <x:f t="shared" si="878"/>
        <x:v>7</x:v>
      </x:c>
      <x:c r="J4725" s="53">
        <x:f t="shared" si="879"/>
        <x:v>3</x:v>
      </x:c>
      <x:c r="K4725" s="53">
        <x:f t="shared" si="880"/>
        <x:v>29</x:v>
      </x:c>
      <x:c r="L4725" s="53">
        <x:f t="shared" si="881"/>
        <x:v>39</x:v>
      </x:c>
      <x:c r="M4725" s="54">
        <x:f t="shared" si="882"/>
        <x:v>3195.5802599258786</x:v>
      </x:c>
      <x:c r="N4725" s="54">
        <x:f t="shared" si="883"/>
        <x:v>1.7191529582818601</x:v>
      </x:c>
      <x:c r="O4725" s="55">
        <x:f t="shared" si="884"/>
        <x:v>146182</x:v>
      </x:c>
      <x:c r="P4725" s="55">
        <x:f t="shared" si="885"/>
        <x:v>33000</x:v>
      </x:c>
      <x:c r="Q4725" s="55">
        <x:f t="shared" si="886"/>
        <x:v>67978.823957046494</x:v>
      </x:c>
      <x:c r="R4725" s="55">
        <x:f t="shared" si="887"/>
        <x:v>25203.176042953506</x:v>
      </x:c>
      <x:c r="S4725" s="1" t="str">
        <x:f t="shared" si="888"/>
        <x:v>YES</x:v>
      </x:c>
      <x:c r="T4725" s="1">
        <x:f t="shared" si="889"/>
        <x:v>25203.176042953506</x:v>
      </x:c>
    </x:row>
    <x:row r="4726">
      <x:c r="A4726" s="1"/>
      <x:c r="B4726" s="1"/>
      <x:c r="C4726" s="1"/>
      <x:c r="D4726" s="1"/>
      <x:c r="E4726" s="1"/>
      <x:c r="F4726" s="1"/>
      <x:c r="G4726" s="1"/>
      <x:c r="H4726" s="1"/>
      <x:c r="I4726" s="53">
        <x:f t="shared" si="878"/>
        <x:v>7</x:v>
      </x:c>
      <x:c r="J4726" s="53">
        <x:f t="shared" si="879"/>
        <x:v>3</x:v>
      </x:c>
      <x:c r="K4726" s="53">
        <x:f t="shared" si="880"/>
        <x:v>30</x:v>
      </x:c>
      <x:c r="L4726" s="53">
        <x:f t="shared" si="881"/>
        <x:v>40</x:v>
      </x:c>
      <x:c r="M4726" s="54">
        <x:f t="shared" si="882"/>
        <x:v>3284.2899652596498</x:v>
      </x:c>
      <x:c r="N4726" s="54">
        <x:f t="shared" si="883"/>
        <x:v>1.7807569203192013</x:v>
      </x:c>
      <x:c r="O4726" s="55">
        <x:f t="shared" si="884"/>
        <x:v>148882</x:v>
      </x:c>
      <x:c r="P4726" s="55">
        <x:f t="shared" si="885"/>
        <x:v>33880</x:v>
      </x:c>
      <x:c r="Q4726" s="55">
        <x:f t="shared" si="886"/>
        <x:v>69518.923007980033</x:v>
      </x:c>
      <x:c r="R4726" s="55">
        <x:f t="shared" si="887"/>
        <x:v>25483.076992019967</x:v>
      </x:c>
      <x:c r="S4726" s="1" t="str">
        <x:f t="shared" si="888"/>
        <x:v>YES</x:v>
      </x:c>
      <x:c r="T4726" s="1">
        <x:f t="shared" si="889"/>
        <x:v>25483.076992019967</x:v>
      </x:c>
    </x:row>
    <x:row r="4727">
      <x:c r="A4727" s="1"/>
      <x:c r="B4727" s="1"/>
      <x:c r="C4727" s="1"/>
      <x:c r="D4727" s="1"/>
      <x:c r="E4727" s="1"/>
      <x:c r="F4727" s="1"/>
      <x:c r="G4727" s="1"/>
      <x:c r="H4727" s="1"/>
      <x:c r="I4727" s="53">
        <x:f t="shared" si="878"/>
        <x:v>7</x:v>
      </x:c>
      <x:c r="J4727" s="53">
        <x:f t="shared" si="879"/>
        <x:v>4</x:v>
      </x:c>
      <x:c r="K4727" s="53">
        <x:f t="shared" si="880"/>
        <x:v>0</x:v>
      </x:c>
      <x:c r="L4727" s="53">
        <x:f t="shared" si="881"/>
        <x:v>11</x:v>
      </x:c>
      <x:c r="M4727" s="54">
        <x:f t="shared" si="882"/>
        <x:v>1360.1493198750006</x:v>
      </x:c>
      <x:c r="N4727" s="54">
        <x:f t="shared" si="883"/>
        <x:v>0.44454813880208377</x:v>
      </x:c>
      <x:c r="O4727" s="55">
        <x:f t="shared" si="884"/>
        <x:v>69976</x:v>
      </x:c>
      <x:c r="P4727" s="55">
        <x:f t="shared" si="885"/>
        <x:v>7920</x:v>
      </x:c>
      <x:c r="Q4727" s="55">
        <x:f t="shared" si="886"/>
        <x:v>36113.703470052096</x:v>
      </x:c>
      <x:c r="R4727" s="55">
        <x:f t="shared" si="887"/>
        <x:v>5942.2965299479038</x:v>
      </x:c>
      <x:c r="S4727" s="1" t="str">
        <x:f t="shared" si="888"/>
        <x:v>YES</x:v>
      </x:c>
      <x:c r="T4727" s="1">
        <x:f t="shared" si="889"/>
        <x:v>5942.2965299479038</x:v>
      </x:c>
    </x:row>
    <x:row r="4728">
      <x:c r="A4728" s="1"/>
      <x:c r="B4728" s="1"/>
      <x:c r="C4728" s="1"/>
      <x:c r="D4728" s="1"/>
      <x:c r="E4728" s="1"/>
      <x:c r="F4728" s="1"/>
      <x:c r="G4728" s="1"/>
      <x:c r="H4728" s="1"/>
      <x:c r="I4728" s="53">
        <x:f t="shared" si="878"/>
        <x:v>7</x:v>
      </x:c>
      <x:c r="J4728" s="53">
        <x:f t="shared" si="879"/>
        <x:v>4</x:v>
      </x:c>
      <x:c r="K4728" s="53">
        <x:f t="shared" si="880"/>
        <x:v>1</x:v>
      </x:c>
      <x:c r="L4728" s="53">
        <x:f t="shared" si="881"/>
        <x:v>12</x:v>
      </x:c>
      <x:c r="M4728" s="54">
        <x:f t="shared" si="882"/>
        <x:v>1405.7118198750006</x:v>
      </x:c>
      <x:c r="N4728" s="54">
        <x:f t="shared" si="883"/>
        <x:v>0.47618876380208375</x:v>
      </x:c>
      <x:c r="O4728" s="55">
        <x:f t="shared" si="884"/>
        <x:v>72676</x:v>
      </x:c>
      <x:c r="P4728" s="55">
        <x:f t="shared" si="885"/>
        <x:v>8800</x:v>
      </x:c>
      <x:c r="Q4728" s="55">
        <x:f t="shared" si="886"/>
        <x:v>36904.719095052096</x:v>
      </x:c>
      <x:c r="R4728" s="55">
        <x:f t="shared" si="887"/>
        <x:v>6971.2809049479038</x:v>
      </x:c>
      <x:c r="S4728" s="1" t="str">
        <x:f t="shared" si="888"/>
        <x:v>YES</x:v>
      </x:c>
      <x:c r="T4728" s="1">
        <x:f t="shared" si="889"/>
        <x:v>6971.2809049479038</x:v>
      </x:c>
    </x:row>
    <x:row r="4729">
      <x:c r="A4729" s="1"/>
      <x:c r="B4729" s="1"/>
      <x:c r="C4729" s="1"/>
      <x:c r="D4729" s="1"/>
      <x:c r="E4729" s="1"/>
      <x:c r="F4729" s="1"/>
      <x:c r="G4729" s="1"/>
      <x:c r="H4729" s="1"/>
      <x:c r="I4729" s="53">
        <x:f t="shared" si="878"/>
        <x:v>7</x:v>
      </x:c>
      <x:c r="J4729" s="53">
        <x:f t="shared" si="879"/>
        <x:v>4</x:v>
      </x:c>
      <x:c r="K4729" s="53">
        <x:f t="shared" si="880"/>
        <x:v>2</x:v>
      </x:c>
      <x:c r="L4729" s="53">
        <x:f t="shared" si="881"/>
        <x:v>13</x:v>
      </x:c>
      <x:c r="M4729" s="54">
        <x:f t="shared" si="882"/>
        <x:v>1452.4133823750005</x:v>
      </x:c>
      <x:c r="N4729" s="54">
        <x:f t="shared" si="883"/>
        <x:v>0.50862040442708367</x:v>
      </x:c>
      <x:c r="O4729" s="55">
        <x:f t="shared" si="884"/>
        <x:v>75376</x:v>
      </x:c>
      <x:c r="P4729" s="55">
        <x:f t="shared" si="885"/>
        <x:v>9680</x:v>
      </x:c>
      <x:c r="Q4729" s="55">
        <x:f t="shared" si="886"/>
        <x:v>37715.510110677089</x:v>
      </x:c>
      <x:c r="R4729" s="55">
        <x:f t="shared" si="887"/>
        <x:v>7980.489889322911</x:v>
      </x:c>
      <x:c r="S4729" s="1" t="str">
        <x:f t="shared" si="888"/>
        <x:v>YES</x:v>
      </x:c>
      <x:c r="T4729" s="1">
        <x:f t="shared" si="889"/>
        <x:v>7980.489889322911</x:v>
      </x:c>
    </x:row>
    <x:row r="4730">
      <x:c r="A4730" s="1"/>
      <x:c r="B4730" s="1"/>
      <x:c r="C4730" s="1"/>
      <x:c r="D4730" s="1"/>
      <x:c r="E4730" s="1"/>
      <x:c r="F4730" s="1"/>
      <x:c r="G4730" s="1"/>
      <x:c r="H4730" s="1"/>
      <x:c r="I4730" s="53">
        <x:f t="shared" si="878"/>
        <x:v>7</x:v>
      </x:c>
      <x:c r="J4730" s="53">
        <x:f t="shared" si="879"/>
        <x:v>4</x:v>
      </x:c>
      <x:c r="K4730" s="53">
        <x:f t="shared" si="880"/>
        <x:v>3</x:v>
      </x:c>
      <x:c r="L4730" s="53">
        <x:f t="shared" si="881"/>
        <x:v>14</x:v>
      </x:c>
      <x:c r="M4730" s="54">
        <x:f t="shared" si="882"/>
        <x:v>1500.2753647968757</x:v>
      </x:c>
      <x:c r="N4730" s="54">
        <x:f t="shared" si="883"/>
        <x:v>0.54185789222005254</x:v>
      </x:c>
      <x:c r="O4730" s="55">
        <x:f t="shared" si="884"/>
        <x:v>78076</x:v>
      </x:c>
      <x:c r="P4730" s="55">
        <x:f t="shared" si="885"/>
        <x:v>10560</x:v>
      </x:c>
      <x:c r="Q4730" s="55">
        <x:f t="shared" si="886"/>
        <x:v>38546.447305501315</x:v>
      </x:c>
      <x:c r="R4730" s="55">
        <x:f t="shared" si="887"/>
        <x:v>8969.552694498685</x:v>
      </x:c>
      <x:c r="S4730" s="1" t="str">
        <x:f t="shared" si="888"/>
        <x:v>YES</x:v>
      </x:c>
      <x:c r="T4730" s="1">
        <x:f t="shared" si="889"/>
        <x:v>8969.552694498685</x:v>
      </x:c>
    </x:row>
    <x:row r="4731">
      <x:c r="A4731" s="1"/>
      <x:c r="B4731" s="1"/>
      <x:c r="C4731" s="1"/>
      <x:c r="D4731" s="1"/>
      <x:c r="E4731" s="1"/>
      <x:c r="F4731" s="1"/>
      <x:c r="G4731" s="1"/>
      <x:c r="H4731" s="1"/>
      <x:c r="I4731" s="53">
        <x:f t="shared" si="878"/>
        <x:v>7</x:v>
      </x:c>
      <x:c r="J4731" s="53">
        <x:f t="shared" si="879"/>
        <x:v>4</x:v>
      </x:c>
      <x:c r="K4731" s="53">
        <x:f t="shared" si="880"/>
        <x:v>4</x:v>
      </x:c>
      <x:c r="L4731" s="53">
        <x:f t="shared" si="881"/>
        <x:v>15</x:v>
      </x:c>
      <x:c r="M4731" s="54">
        <x:f t="shared" si="882"/>
        <x:v>1549.3194805195319</x:v>
      </x:c>
      <x:c r="N4731" s="54">
        <x:f t="shared" si="883"/>
        <x:v>0.57591630591634158</x:v>
      </x:c>
      <x:c r="O4731" s="55">
        <x:f t="shared" si="884"/>
        <x:v>80776</x:v>
      </x:c>
      <x:c r="P4731" s="55">
        <x:f t="shared" si="885"/>
        <x:v>11440</x:v>
      </x:c>
      <x:c r="Q4731" s="55">
        <x:f t="shared" si="886"/>
        <x:v>39397.907647908542</x:v>
      </x:c>
      <x:c r="R4731" s="55">
        <x:f t="shared" si="887"/>
        <x:v>9938.0923520914585</x:v>
      </x:c>
      <x:c r="S4731" s="1" t="str">
        <x:f t="shared" si="888"/>
        <x:v>YES</x:v>
      </x:c>
      <x:c r="T4731" s="1">
        <x:f t="shared" si="889"/>
        <x:v>9938.0923520914585</x:v>
      </x:c>
    </x:row>
    <x:row r="4732">
      <x:c r="A4732" s="1"/>
      <x:c r="B4732" s="1"/>
      <x:c r="C4732" s="1"/>
      <x:c r="D4732" s="1"/>
      <x:c r="E4732" s="1"/>
      <x:c r="F4732" s="1"/>
      <x:c r="G4732" s="1"/>
      <x:c r="H4732" s="1"/>
      <x:c r="I4732" s="53">
        <x:f t="shared" si="878"/>
        <x:v>7</x:v>
      </x:c>
      <x:c r="J4732" s="53">
        <x:f t="shared" si="879"/>
        <x:v>4</x:v>
      </x:c>
      <x:c r="K4732" s="53">
        <x:f t="shared" si="880"/>
        <x:v>5</x:v>
      </x:c>
      <x:c r="L4732" s="53">
        <x:f t="shared" si="881"/>
        <x:v>16</x:v>
      </x:c>
      <x:c r="M4732" s="54">
        <x:f t="shared" si="882"/>
        <x:v>1599.5678044407355</x:v>
      </x:c>
      <x:c r="N4732" s="54">
        <x:f t="shared" si="883"/>
        <x:v>0.61081097530606632</x:v>
      </x:c>
      <x:c r="O4732" s="55">
        <x:f t="shared" si="884"/>
        <x:v>83476</x:v>
      </x:c>
      <x:c r="P4732" s="55">
        <x:f t="shared" si="885"/>
        <x:v>12320</x:v>
      </x:c>
      <x:c r="Q4732" s="55">
        <x:f t="shared" si="886"/>
        <x:v>40270.27438265166</x:v>
      </x:c>
      <x:c r="R4732" s="55">
        <x:f t="shared" si="887"/>
        <x:v>10885.72561734834</x:v>
      </x:c>
      <x:c r="S4732" s="1" t="str">
        <x:f t="shared" si="888"/>
        <x:v>YES</x:v>
      </x:c>
      <x:c r="T4732" s="1">
        <x:f t="shared" si="889"/>
        <x:v>10885.72561734834</x:v>
      </x:c>
    </x:row>
    <x:row r="4733">
      <x:c r="A4733" s="1"/>
      <x:c r="B4733" s="1"/>
      <x:c r="C4733" s="1"/>
      <x:c r="D4733" s="1"/>
      <x:c r="E4733" s="1"/>
      <x:c r="F4733" s="1"/>
      <x:c r="G4733" s="1"/>
      <x:c r="H4733" s="1"/>
      <x:c r="I4733" s="53">
        <x:f t="shared" si="878"/>
        <x:v>7</x:v>
      </x:c>
      <x:c r="J4733" s="53">
        <x:f t="shared" si="879"/>
        <x:v>4</x:v>
      </x:c>
      <x:c r="K4733" s="53">
        <x:f t="shared" si="880"/>
        <x:v>6</x:v>
      </x:c>
      <x:c r="L4733" s="53">
        <x:f t="shared" si="881"/>
        <x:v>17</x:v>
      </x:c>
      <x:c r="M4733" s="54">
        <x:f t="shared" si="882"/>
        <x:v>1651.0427786223686</x:v>
      </x:c>
      <x:c r="N4733" s="54">
        <x:f t="shared" si="883"/>
        <x:v>0.64655748515442268</x:v>
      </x:c>
      <x:c r="O4733" s="55">
        <x:f t="shared" si="884"/>
        <x:v>86176</x:v>
      </x:c>
      <x:c r="P4733" s="55">
        <x:f t="shared" si="885"/>
        <x:v>13200</x:v>
      </x:c>
      <x:c r="Q4733" s="55">
        <x:f t="shared" si="886"/>
        <x:v>41163.937128860562</x:v>
      </x:c>
      <x:c r="R4733" s="55">
        <x:f t="shared" si="887"/>
        <x:v>11812.062871139438</x:v>
      </x:c>
      <x:c r="S4733" s="1" t="str">
        <x:f t="shared" si="888"/>
        <x:v>YES</x:v>
      </x:c>
      <x:c r="T4733" s="1">
        <x:f t="shared" si="889"/>
        <x:v>11812.062871139438</x:v>
      </x:c>
    </x:row>
    <x:row r="4734">
      <x:c r="A4734" s="1"/>
      <x:c r="B4734" s="1"/>
      <x:c r="C4734" s="1"/>
      <x:c r="D4734" s="1"/>
      <x:c r="E4734" s="1"/>
      <x:c r="F4734" s="1"/>
      <x:c r="G4734" s="1"/>
      <x:c r="H4734" s="1"/>
      <x:c r="I4734" s="53">
        <x:f t="shared" si="878"/>
        <x:v>7</x:v>
      </x:c>
      <x:c r="J4734" s="53">
        <x:f t="shared" si="879"/>
        <x:v>4</x:v>
      </x:c>
      <x:c r="K4734" s="53">
        <x:f t="shared" si="880"/>
        <x:v>7</x:v>
      </x:c>
      <x:c r="L4734" s="53">
        <x:f t="shared" si="881"/>
        <x:v>18</x:v>
      </x:c>
      <x:c r="M4734" s="54">
        <x:f t="shared" si="882"/>
        <x:v>1703.7672180203288</x:v>
      </x:c>
      <x:c r="N4734" s="54">
        <x:f t="shared" si="883"/>
        <x:v>0.68317167918078381</x:v>
      </x:c>
      <x:c r="O4734" s="55">
        <x:f t="shared" si="884"/>
        <x:v>88876</x:v>
      </x:c>
      <x:c r="P4734" s="55">
        <x:f t="shared" si="885"/>
        <x:v>14080</x:v>
      </x:c>
      <x:c r="Q4734" s="55">
        <x:f t="shared" si="886"/>
        <x:v>42079.291979519592</x:v>
      </x:c>
      <x:c r="R4734" s="55">
        <x:f t="shared" si="887"/>
        <x:v>12716.708020480408</x:v>
      </x:c>
      <x:c r="S4734" s="1" t="str">
        <x:f t="shared" si="888"/>
        <x:v>YES</x:v>
      </x:c>
      <x:c r="T4734" s="1">
        <x:f t="shared" si="889"/>
        <x:v>12716.708020480408</x:v>
      </x:c>
    </x:row>
    <x:row r="4735">
      <x:c r="A4735" s="1"/>
      <x:c r="B4735" s="1"/>
      <x:c r="C4735" s="1"/>
      <x:c r="D4735" s="1"/>
      <x:c r="E4735" s="1"/>
      <x:c r="F4735" s="1"/>
      <x:c r="G4735" s="1"/>
      <x:c r="H4735" s="1"/>
      <x:c r="I4735" s="53">
        <x:f t="shared" si="878"/>
        <x:v>7</x:v>
      </x:c>
      <x:c r="J4735" s="53">
        <x:f t="shared" si="879"/>
        <x:v>4</x:v>
      </x:c>
      <x:c r="K4735" s="53">
        <x:f t="shared" si="880"/>
        <x:v>8</x:v>
      </x:c>
      <x:c r="L4735" s="53">
        <x:f t="shared" si="881"/>
        <x:v>19</x:v>
      </x:c>
      <x:c r="M4735" s="54">
        <x:f t="shared" si="882"/>
        <x:v>1757.764316300309</x:v>
      </x:c>
      <x:c r="N4735" s="54">
        <x:f t="shared" si="883"/>
        <x:v>0.72066966409743682</x:v>
      </x:c>
      <x:c r="O4735" s="55">
        <x:f t="shared" si="884"/>
        <x:v>91576</x:v>
      </x:c>
      <x:c r="P4735" s="55">
        <x:f t="shared" si="885"/>
        <x:v>14960</x:v>
      </x:c>
      <x:c r="Q4735" s="55">
        <x:f t="shared" si="886"/>
        <x:v>43016.741602435919</x:v>
      </x:c>
      <x:c r="R4735" s="55">
        <x:f t="shared" si="887"/>
        <x:v>13599.258397564081</x:v>
      </x:c>
      <x:c r="S4735" s="1" t="str">
        <x:f t="shared" si="888"/>
        <x:v>YES</x:v>
      </x:c>
      <x:c r="T4735" s="1">
        <x:f t="shared" si="889"/>
        <x:v>13599.258397564081</x:v>
      </x:c>
    </x:row>
    <x:row r="4736">
      <x:c r="A4736" s="1"/>
      <x:c r="B4736" s="1"/>
      <x:c r="C4736" s="1"/>
      <x:c r="D4736" s="1"/>
      <x:c r="E4736" s="1"/>
      <x:c r="F4736" s="1"/>
      <x:c r="G4736" s="1"/>
      <x:c r="H4736" s="1"/>
      <x:c r="I4736" s="53">
        <x:f t="shared" si="878"/>
        <x:v>7</x:v>
      </x:c>
      <x:c r="J4736" s="53">
        <x:f t="shared" si="879"/>
        <x:v>4</x:v>
      </x:c>
      <x:c r="K4736" s="53">
        <x:f t="shared" si="880"/>
        <x:v>9</x:v>
      </x:c>
      <x:c r="L4736" s="53">
        <x:f t="shared" si="881"/>
        <x:v>20</x:v>
      </x:c>
      <x:c r="M4736" s="54">
        <x:f t="shared" si="882"/>
        <x:v>1813.0576517407035</x:v>
      </x:c>
      <x:c r="N4736" s="54">
        <x:f t="shared" si="883"/>
        <x:v>0.75906781370882181</x:v>
      </x:c>
      <x:c r="O4736" s="55">
        <x:f t="shared" si="884"/>
        <x:v>94276</x:v>
      </x:c>
      <x:c r="P4736" s="55">
        <x:f t="shared" si="885"/>
        <x:v>15840</x:v>
      </x:c>
      <x:c r="Q4736" s="55">
        <x:f t="shared" si="886"/>
        <x:v>43976.695342720544</x:v>
      </x:c>
      <x:c r="R4736" s="55">
        <x:f t="shared" si="887"/>
        <x:v>14459.304657279456</x:v>
      </x:c>
      <x:c r="S4736" s="1" t="str">
        <x:f t="shared" si="888"/>
        <x:v>YES</x:v>
      </x:c>
      <x:c r="T4736" s="1">
        <x:f t="shared" si="889"/>
        <x:v>14459.304657279456</x:v>
      </x:c>
    </x:row>
    <x:row r="4737">
      <x:c r="A4737" s="1"/>
      <x:c r="B4737" s="1"/>
      <x:c r="C4737" s="1"/>
      <x:c r="D4737" s="1"/>
      <x:c r="E4737" s="1"/>
      <x:c r="F4737" s="1"/>
      <x:c r="G4737" s="1"/>
      <x:c r="H4737" s="1"/>
      <x:c r="I4737" s="53">
        <x:f t="shared" si="878"/>
        <x:v>7</x:v>
      </x:c>
      <x:c r="J4737" s="53">
        <x:f t="shared" si="879"/>
        <x:v>4</x:v>
      </x:c>
      <x:c r="K4737" s="53">
        <x:f t="shared" si="880"/>
        <x:v>10</x:v>
      </x:c>
      <x:c r="L4737" s="53">
        <x:f t="shared" si="881"/>
        <x:v>21</x:v>
      </x:c>
      <x:c r="M4737" s="54">
        <x:f t="shared" si="882"/>
        <x:v>1869.6711932239164</x:v>
      </x:c>
      <x:c r="N4737" s="54">
        <x:f t="shared" si="883"/>
        <x:v>0.7983827730721641</x:v>
      </x:c>
      <x:c r="O4737" s="55">
        <x:f t="shared" si="884"/>
        <x:v>96976</x:v>
      </x:c>
      <x:c r="P4737" s="55">
        <x:f t="shared" si="885"/>
        <x:v>16720</x:v>
      </x:c>
      <x:c r="Q4737" s="55">
        <x:f t="shared" si="886"/>
        <x:v>44959.569326804107</x:v>
      </x:c>
      <x:c r="R4737" s="55">
        <x:f t="shared" si="887"/>
        <x:v>15296.430673195893</x:v>
      </x:c>
      <x:c r="S4737" s="1" t="str">
        <x:f t="shared" si="888"/>
        <x:v>YES</x:v>
      </x:c>
      <x:c r="T4737" s="1">
        <x:f t="shared" si="889"/>
        <x:v>15296.430673195893</x:v>
      </x:c>
    </x:row>
    <x:row r="4738">
      <x:c r="A4738" s="1"/>
      <x:c r="B4738" s="1"/>
      <x:c r="C4738" s="1"/>
      <x:c r="D4738" s="1"/>
      <x:c r="E4738" s="1"/>
      <x:c r="F4738" s="1"/>
      <x:c r="G4738" s="1"/>
      <x:c r="H4738" s="1"/>
      <x:c r="I4738" s="53">
        <x:f t="shared" si="878"/>
        <x:v>7</x:v>
      </x:c>
      <x:c r="J4738" s="53">
        <x:f t="shared" si="879"/>
        <x:v>4</x:v>
      </x:c>
      <x:c r="K4738" s="53">
        <x:f t="shared" si="880"/>
        <x:v>11</x:v>
      </x:c>
      <x:c r="L4738" s="53">
        <x:f t="shared" si="881"/>
        <x:v>22</x:v>
      </x:c>
      <x:c r="M4738" s="54">
        <x:f t="shared" si="882"/>
        <x:v>1927.6293063173553</x:v>
      </x:c>
      <x:c r="N4738" s="54">
        <x:f t="shared" si="883"/>
        <x:v>0.83863146272038558</x:v>
      </x:c>
      <x:c r="O4738" s="55">
        <x:f t="shared" si="884"/>
        <x:v>99676</x:v>
      </x:c>
      <x:c r="P4738" s="55">
        <x:f t="shared" si="885"/>
        <x:v>17600</x:v>
      </x:c>
      <x:c r="Q4738" s="55">
        <x:f t="shared" si="886"/>
        <x:v>45965.786568009644</x:v>
      </x:c>
      <x:c r="R4738" s="55">
        <x:f t="shared" si="887"/>
        <x:v>16110.213431990356</x:v>
      </x:c>
      <x:c r="S4738" s="1" t="str">
        <x:f t="shared" si="888"/>
        <x:v>YES</x:v>
      </x:c>
      <x:c r="T4738" s="1">
        <x:f t="shared" si="889"/>
        <x:v>16110.213431990356</x:v>
      </x:c>
    </x:row>
    <x:row r="4739">
      <x:c r="A4739" s="1"/>
      <x:c r="B4739" s="1"/>
      <x:c r="C4739" s="1"/>
      <x:c r="D4739" s="1"/>
      <x:c r="E4739" s="1"/>
      <x:c r="F4739" s="1"/>
      <x:c r="G4739" s="1"/>
      <x:c r="H4739" s="1"/>
      <x:c r="I4739" s="53">
        <x:f t="shared" si="878"/>
        <x:v>7</x:v>
      </x:c>
      <x:c r="J4739" s="53">
        <x:f t="shared" si="879"/>
        <x:v>4</x:v>
      </x:c>
      <x:c r="K4739" s="53">
        <x:f t="shared" si="880"/>
        <x:v>12</x:v>
      </x:c>
      <x:c r="L4739" s="53">
        <x:f t="shared" si="881"/>
        <x:v>23</x:v>
      </x:c>
      <x:c r="M4739" s="54">
        <x:f t="shared" si="882"/>
        <x:v>1986.9567594454197</x:v>
      </x:c>
      <x:c r="N4739" s="54">
        <x:f t="shared" si="883"/>
        <x:v>0.87983108294820811</x:v>
      </x:c>
      <x:c r="O4739" s="55">
        <x:f t="shared" si="884"/>
        <x:v>102376</x:v>
      </x:c>
      <x:c r="P4739" s="55">
        <x:f t="shared" si="885"/>
        <x:v>18480</x:v>
      </x:c>
      <x:c r="Q4739" s="55">
        <x:f t="shared" si="886"/>
        <x:v>46995.777073705205</x:v>
      </x:c>
      <x:c r="R4739" s="55">
        <x:f t="shared" si="887"/>
        <x:v>16900.222926294795</x:v>
      </x:c>
      <x:c r="S4739" s="1" t="str">
        <x:f t="shared" si="888"/>
        <x:v>YES</x:v>
      </x:c>
      <x:c r="T4739" s="1">
        <x:f t="shared" si="889"/>
        <x:v>16900.222926294795</x:v>
      </x:c>
    </x:row>
    <x:row r="4740">
      <x:c r="A4740" s="1"/>
      <x:c r="B4740" s="1"/>
      <x:c r="C4740" s="1"/>
      <x:c r="D4740" s="1"/>
      <x:c r="E4740" s="1"/>
      <x:c r="F4740" s="1"/>
      <x:c r="G4740" s="1"/>
      <x:c r="H4740" s="1"/>
      <x:c r="I4740" s="53">
        <x:f t="shared" si="878"/>
        <x:v>7</x:v>
      </x:c>
      <x:c r="J4740" s="53">
        <x:f t="shared" si="879"/>
        <x:v>4</x:v>
      </x:c>
      <x:c r="K4740" s="53">
        <x:f t="shared" si="880"/>
        <x:v>13</x:v>
      </x:c>
      <x:c r="L4740" s="53">
        <x:f t="shared" si="881"/>
        <x:v>24</x:v>
      </x:c>
      <x:c r="M4740" s="54">
        <x:f t="shared" si="882"/>
        <x:v>2047.6787301538041</x:v>
      </x:c>
      <x:c r="N4740" s="54">
        <x:f t="shared" si="883"/>
        <x:v>0.92199911816236391</x:v>
      </x:c>
      <x:c r="O4740" s="55">
        <x:f t="shared" si="884"/>
        <x:v>105076</x:v>
      </x:c>
      <x:c r="P4740" s="55">
        <x:f t="shared" si="885"/>
        <x:v>19360</x:v>
      </x:c>
      <x:c r="Q4740" s="55">
        <x:f t="shared" si="886"/>
        <x:v>48049.977954059097</x:v>
      </x:c>
      <x:c r="R4740" s="55">
        <x:f t="shared" si="887"/>
        <x:v>17666.022045940903</x:v>
      </x:c>
      <x:c r="S4740" s="1" t="str">
        <x:f t="shared" si="888"/>
        <x:v>YES</x:v>
      </x:c>
      <x:c r="T4740" s="1">
        <x:f t="shared" si="889"/>
        <x:v>17666.022045940903</x:v>
      </x:c>
    </x:row>
    <x:row r="4741">
      <x:c r="A4741" s="1"/>
      <x:c r="B4741" s="1"/>
      <x:c r="C4741" s="1"/>
      <x:c r="D4741" s="1"/>
      <x:c r="E4741" s="1"/>
      <x:c r="F4741" s="1"/>
      <x:c r="G4741" s="1"/>
      <x:c r="H4741" s="1"/>
      <x:c r="I4741" s="53">
        <x:f t="shared" si="878"/>
        <x:v>7</x:v>
      </x:c>
      <x:c r="J4741" s="53">
        <x:f t="shared" si="879"/>
        <x:v>4</x:v>
      </x:c>
      <x:c r="K4741" s="53">
        <x:f t="shared" si="880"/>
        <x:v>14</x:v>
      </x:c>
      <x:c r="L4741" s="53">
        <x:f t="shared" si="881"/>
        <x:v>25</x:v>
      </x:c>
      <x:c r="M4741" s="54">
        <x:f t="shared" si="882"/>
        <x:v>2109.8208114674653</x:v>
      </x:c>
      <x:c r="N4741" s="54">
        <x:f t="shared" si="883"/>
        <x:v>0.96515334129685093</x:v>
      </x:c>
      <x:c r="O4741" s="55">
        <x:f t="shared" si="884"/>
        <x:v>107776</x:v>
      </x:c>
      <x:c r="P4741" s="55">
        <x:f t="shared" si="885"/>
        <x:v>20240</x:v>
      </x:c>
      <x:c r="Q4741" s="55">
        <x:f t="shared" si="886"/>
        <x:v>49128.833532421268</x:v>
      </x:c>
      <x:c r="R4741" s="55">
        <x:f t="shared" si="887"/>
        <x:v>18407.166467578732</x:v>
      </x:c>
      <x:c r="S4741" s="1" t="str">
        <x:f t="shared" si="888"/>
        <x:v>YES</x:v>
      </x:c>
      <x:c r="T4741" s="1">
        <x:f t="shared" si="889"/>
        <x:v>18407.166467578732</x:v>
      </x:c>
    </x:row>
    <x:row r="4742">
      <x:c r="A4742" s="1"/>
      <x:c r="B4742" s="1"/>
      <x:c r="C4742" s="1"/>
      <x:c r="D4742" s="1"/>
      <x:c r="E4742" s="1"/>
      <x:c r="F4742" s="1"/>
      <x:c r="G4742" s="1"/>
      <x:c r="H4742" s="1"/>
      <x:c r="I4742" s="53">
        <x:f t="shared" si="878"/>
        <x:v>7</x:v>
      </x:c>
      <x:c r="J4742" s="53">
        <x:f t="shared" si="879"/>
        <x:v>4</x:v>
      </x:c>
      <x:c r="K4742" s="53">
        <x:f t="shared" si="880"/>
        <x:v>15</x:v>
      </x:c>
      <x:c r="L4742" s="53">
        <x:f t="shared" si="881"/>
        <x:v>26</x:v>
      </x:c>
      <x:c r="M4742" s="54">
        <x:f t="shared" si="882"/>
        <x:v>2173.4090183436119</x:v>
      </x:c>
      <x:c r="N4742" s="54">
        <x:f t="shared" si="883"/>
        <x:v>1.0093118182941749</x:v>
      </x:c>
      <x:c r="O4742" s="55">
        <x:f t="shared" si="884"/>
        <x:v>110476</x:v>
      </x:c>
      <x:c r="P4742" s="55">
        <x:f t="shared" si="885"/>
        <x:v>21120</x:v>
      </x:c>
      <x:c r="Q4742" s="55">
        <x:f t="shared" si="886"/>
        <x:v>50232.795457354368</x:v>
      </x:c>
      <x:c r="R4742" s="55">
        <x:f t="shared" si="887"/>
        <x:v>19123.204542645632</x:v>
      </x:c>
      <x:c r="S4742" s="1" t="str">
        <x:f t="shared" si="888"/>
        <x:v>YES</x:v>
      </x:c>
      <x:c r="T4742" s="1">
        <x:f t="shared" si="889"/>
        <x:v>19123.204542645632</x:v>
      </x:c>
    </x:row>
    <x:row r="4743">
      <x:c r="A4743" s="1"/>
      <x:c r="B4743" s="1"/>
      <x:c r="C4743" s="1"/>
      <x:c r="D4743" s="1"/>
      <x:c r="E4743" s="1"/>
      <x:c r="F4743" s="1"/>
      <x:c r="G4743" s="1"/>
      <x:c r="H4743" s="1"/>
      <x:c r="I4743" s="53">
        <x:f t="shared" si="878"/>
        <x:v>7</x:v>
      </x:c>
      <x:c r="J4743" s="53">
        <x:f t="shared" si="879"/>
        <x:v>4</x:v>
      </x:c>
      <x:c r="K4743" s="53">
        <x:f t="shared" si="880"/>
        <x:v>16</x:v>
      </x:c>
      <x:c r="L4743" s="53">
        <x:f t="shared" si="881"/>
        <x:v>27</x:v>
      </x:c>
      <x:c r="M4743" s="54">
        <x:f t="shared" si="882"/>
        <x:v>2238.4697942211005</x:v>
      </x:c>
      <x:c r="N4743" s="54">
        <x:f t="shared" si="883"/>
        <x:v>1.0544929126535421</x:v>
      </x:c>
      <x:c r="O4743" s="55">
        <x:f t="shared" si="884"/>
        <x:v>113176</x:v>
      </x:c>
      <x:c r="P4743" s="55">
        <x:f t="shared" si="885"/>
        <x:v>22000</x:v>
      </x:c>
      <x:c r="Q4743" s="55">
        <x:f t="shared" si="886"/>
        <x:v>51362.32281633855</x:v>
      </x:c>
      <x:c r="R4743" s="55">
        <x:f t="shared" si="887"/>
        <x:v>19813.67718366145</x:v>
      </x:c>
      <x:c r="S4743" s="1" t="str">
        <x:f t="shared" si="888"/>
        <x:v>YES</x:v>
      </x:c>
      <x:c r="T4743" s="1">
        <x:f t="shared" si="889"/>
        <x:v>19813.67718366145</x:v>
      </x:c>
    </x:row>
    <x:row r="4744">
      <x:c r="A4744" s="1"/>
      <x:c r="B4744" s="1"/>
      <x:c r="C4744" s="1"/>
      <x:c r="D4744" s="1"/>
      <x:c r="E4744" s="1"/>
      <x:c r="F4744" s="1"/>
      <x:c r="G4744" s="1"/>
      <x:c r="H4744" s="1"/>
      <x:c r="I4744" s="53">
        <x:f t="shared" si="878"/>
        <x:v>7</x:v>
      </x:c>
      <x:c r="J4744" s="53">
        <x:f t="shared" si="879"/>
        <x:v>4</x:v>
      </x:c>
      <x:c r="K4744" s="53">
        <x:f t="shared" si="880"/>
        <x:v>17</x:v>
      </x:c>
      <x:c r="L4744" s="53">
        <x:f t="shared" si="881"/>
        <x:v>28</x:v>
      </x:c>
      <x:c r="M4744" s="54">
        <x:f t="shared" si="882"/>
        <x:v>2305.030017667641</x:v>
      </x:c>
      <x:c r="N4744" s="54">
        <x:f t="shared" si="883"/>
        <x:v>1.100715290046973</x:v>
      </x:c>
      <x:c r="O4744" s="55">
        <x:f t="shared" si="884"/>
        <x:v>115876</x:v>
      </x:c>
      <x:c r="P4744" s="55">
        <x:f t="shared" si="885"/>
        <x:v>22880</x:v>
      </x:c>
      <x:c r="Q4744" s="55">
        <x:f t="shared" si="886"/>
        <x:v>52517.88225117432</x:v>
      </x:c>
      <x:c r="R4744" s="55">
        <x:f t="shared" si="887"/>
        <x:v>20478.11774882568</x:v>
      </x:c>
      <x:c r="S4744" s="1" t="str">
        <x:f t="shared" si="888"/>
        <x:v>YES</x:v>
      </x:c>
      <x:c r="T4744" s="1">
        <x:f t="shared" si="889"/>
        <x:v>20478.11774882568</x:v>
      </x:c>
    </x:row>
    <x:row r="4745">
      <x:c r="A4745" s="1"/>
      <x:c r="B4745" s="1"/>
      <x:c r="C4745" s="1"/>
      <x:c r="D4745" s="1"/>
      <x:c r="E4745" s="1"/>
      <x:c r="F4745" s="1"/>
      <x:c r="G4745" s="1"/>
      <x:c r="H4745" s="1"/>
      <x:c r="I4745" s="53">
        <x:f t="shared" si="878"/>
        <x:v>7</x:v>
      </x:c>
      <x:c r="J4745" s="53">
        <x:f t="shared" si="879"/>
        <x:v>4</x:v>
      </x:c>
      <x:c r="K4745" s="53">
        <x:f t="shared" si="880"/>
        <x:v>18</x:v>
      </x:c>
      <x:c r="L4745" s="53">
        <x:f t="shared" si="881"/>
        <x:v>29</x:v>
      </x:c>
      <x:c r="M4745" s="54">
        <x:f t="shared" si="882"/>
        <x:v>2373.1170091262284</x:v>
      </x:c>
      <x:c r="N4745" s="54">
        <x:f t="shared" si="883"/>
        <x:v>1.1479979230043253</x:v>
      </x:c>
      <x:c r="O4745" s="55">
        <x:f t="shared" si="884"/>
        <x:v>118576</x:v>
      </x:c>
      <x:c r="P4745" s="55">
        <x:f t="shared" si="885"/>
        <x:v>23760</x:v>
      </x:c>
      <x:c r="Q4745" s="55">
        <x:f t="shared" si="886"/>
        <x:v>53699.948075108128</x:v>
      </x:c>
      <x:c r="R4745" s="55">
        <x:f t="shared" si="887"/>
        <x:v>21116.051924891872</x:v>
      </x:c>
      <x:c r="S4745" s="1" t="str">
        <x:f t="shared" si="888"/>
        <x:v>YES</x:v>
      </x:c>
      <x:c r="T4745" s="1">
        <x:f t="shared" si="889"/>
        <x:v>21116.051924891872</x:v>
      </x:c>
    </x:row>
    <x:row r="4746">
      <x:c r="A4746" s="1"/>
      <x:c r="B4746" s="1"/>
      <x:c r="C4746" s="1"/>
      <x:c r="D4746" s="1"/>
      <x:c r="E4746" s="1"/>
      <x:c r="F4746" s="1"/>
      <x:c r="G4746" s="1"/>
      <x:c r="H4746" s="1"/>
      <x:c r="I4746" s="53">
        <x:f t="shared" si="878"/>
        <x:v>7</x:v>
      </x:c>
      <x:c r="J4746" s="53">
        <x:f t="shared" si="879"/>
        <x:v>4</x:v>
      </x:c>
      <x:c r="K4746" s="53">
        <x:f t="shared" si="880"/>
        <x:v>19</x:v>
      </x:c>
      <x:c r="L4746" s="53">
        <x:f t="shared" si="881"/>
        <x:v>30</x:v>
      </x:c>
      <x:c r="M4746" s="54">
        <x:f t="shared" si="882"/>
        <x:v>2442.7585377622499</x:v>
      </x:c>
      <x:c r="N4746" s="54">
        <x:f t="shared" si="883"/>
        <x:v>1.1963600956682292</x:v>
      </x:c>
      <x:c r="O4746" s="55">
        <x:f t="shared" si="884"/>
        <x:v>121276</x:v>
      </x:c>
      <x:c r="P4746" s="55">
        <x:f t="shared" si="885"/>
        <x:v>24640</x:v>
      </x:c>
      <x:c r="Q4746" s="55">
        <x:f t="shared" si="886"/>
        <x:v>54909.002391705726</x:v>
      </x:c>
      <x:c r="R4746" s="55">
        <x:f t="shared" si="887"/>
        <x:v>21726.997608294274</x:v>
      </x:c>
      <x:c r="S4746" s="1" t="str">
        <x:f t="shared" si="888"/>
        <x:v>YES</x:v>
      </x:c>
      <x:c r="T4746" s="1">
        <x:f t="shared" si="889"/>
        <x:v>21726.997608294274</x:v>
      </x:c>
    </x:row>
    <x:row r="4747">
      <x:c r="A4747" s="1"/>
      <x:c r="B4747" s="1"/>
      <x:c r="C4747" s="1"/>
      <x:c r="D4747" s="1"/>
      <x:c r="E4747" s="1"/>
      <x:c r="F4747" s="1"/>
      <x:c r="G4747" s="1"/>
      <x:c r="H4747" s="1"/>
      <x:c r="I4747" s="53">
        <x:f t="shared" si="878"/>
        <x:v>7</x:v>
      </x:c>
      <x:c r="J4747" s="53">
        <x:f t="shared" si="879"/>
        <x:v>4</x:v>
      </x:c>
      <x:c r="K4747" s="53">
        <x:f t="shared" si="880"/>
        <x:v>20</x:v>
      </x:c>
      <x:c r="L4747" s="53">
        <x:f t="shared" si="881"/>
        <x:v>31</x:v>
      </x:c>
      <x:c r="M4747" s="54">
        <x:f t="shared" si="882"/>
        <x:v>2513.982828412727</x:v>
      </x:c>
      <x:c r="N4747" s="54">
        <x:f t="shared" si="883"/>
        <x:v>1.2458214086199493</x:v>
      </x:c>
      <x:c r="O4747" s="55">
        <x:f t="shared" si="884"/>
        <x:v>123976</x:v>
      </x:c>
      <x:c r="P4747" s="55">
        <x:f t="shared" si="885"/>
        <x:v>25520</x:v>
      </x:c>
      <x:c r="Q4747" s="55">
        <x:f t="shared" si="886"/>
        <x:v>56145.535215498734</x:v>
      </x:c>
      <x:c r="R4747" s="55">
        <x:f t="shared" si="887"/>
        <x:v>22310.464784501266</x:v>
      </x:c>
      <x:c r="S4747" s="1" t="str">
        <x:f t="shared" si="888"/>
        <x:v>YES</x:v>
      </x:c>
      <x:c r="T4747" s="1">
        <x:f t="shared" si="889"/>
        <x:v>22310.464784501266</x:v>
      </x:c>
    </x:row>
    <x:row r="4748">
      <x:c r="A4748" s="1"/>
      <x:c r="B4748" s="1"/>
      <x:c r="C4748" s="1"/>
      <x:c r="D4748" s="1"/>
      <x:c r="E4748" s="1"/>
      <x:c r="F4748" s="1"/>
      <x:c r="G4748" s="1"/>
      <x:c r="H4748" s="1"/>
      <x:c r="I4748" s="53">
        <x:f t="shared" si="878"/>
        <x:v>7</x:v>
      </x:c>
      <x:c r="J4748" s="53">
        <x:f t="shared" si="879"/>
        <x:v>4</x:v>
      </x:c>
      <x:c r="K4748" s="53">
        <x:f t="shared" si="880"/>
        <x:v>21</x:v>
      </x:c>
      <x:c r="L4748" s="53">
        <x:f t="shared" si="881"/>
        <x:v>32</x:v>
      </x:c>
      <x:c r="M4748" s="54">
        <x:f t="shared" si="882"/>
        <x:v>2586.8185686391707</x:v>
      </x:c>
      <x:c r="N4748" s="54">
        <x:f t="shared" si="883"/>
        <x:v>1.2964017837772019</x:v>
      </x:c>
      <x:c r="O4748" s="55">
        <x:f t="shared" si="884"/>
        <x:v>126676</x:v>
      </x:c>
      <x:c r="P4748" s="55">
        <x:f t="shared" si="885"/>
        <x:v>26400</x:v>
      </x:c>
      <x:c r="Q4748" s="55">
        <x:f t="shared" si="886"/>
        <x:v>57410.044594430045</x:v>
      </x:c>
      <x:c r="R4748" s="55">
        <x:f t="shared" si="887"/>
        <x:v>22865.955405569955</x:v>
      </x:c>
      <x:c r="S4748" s="1" t="str">
        <x:f t="shared" si="888"/>
        <x:v>YES</x:v>
      </x:c>
      <x:c r="T4748" s="1">
        <x:f t="shared" si="889"/>
        <x:v>22865.955405569955</x:v>
      </x:c>
    </x:row>
    <x:row r="4749">
      <x:c r="A4749" s="1"/>
      <x:c r="B4749" s="1"/>
      <x:c r="C4749" s="1"/>
      <x:c r="D4749" s="1"/>
      <x:c r="E4749" s="1"/>
      <x:c r="F4749" s="1"/>
      <x:c r="G4749" s="1"/>
      <x:c r="H4749" s="1"/>
      <x:c r="I4749" s="53">
        <x:f t="shared" si="878"/>
        <x:v>7</x:v>
      </x:c>
      <x:c r="J4749" s="53">
        <x:f t="shared" si="879"/>
        <x:v>4</x:v>
      </x:c>
      <x:c r="K4749" s="53">
        <x:f t="shared" si="880"/>
        <x:v>22</x:v>
      </x:c>
      <x:c r="L4749" s="53">
        <x:f t="shared" si="881"/>
        <x:v>33</x:v>
      </x:c>
      <x:c r="M4749" s="54">
        <x:f t="shared" si="882"/>
        <x:v>2661.2949158855672</x:v>
      </x:c>
      <x:c r="N4749" s="54">
        <x:f t="shared" si="883"/>
        <x:v>1.3481214693649772</x:v>
      </x:c>
      <x:c r="O4749" s="55">
        <x:f t="shared" si="884"/>
        <x:v>129376</x:v>
      </x:c>
      <x:c r="P4749" s="55">
        <x:f t="shared" si="885"/>
        <x:v>27280</x:v>
      </x:c>
      <x:c r="Q4749" s="55">
        <x:f t="shared" si="886"/>
        <x:v>58703.036734124427</x:v>
      </x:c>
      <x:c r="R4749" s="55">
        <x:f t="shared" si="887"/>
        <x:v>23392.963265875573</x:v>
      </x:c>
      <x:c r="S4749" s="1" t="str">
        <x:f t="shared" si="888"/>
        <x:v>YES</x:v>
      </x:c>
      <x:c r="T4749" s="1">
        <x:f t="shared" si="889"/>
        <x:v>23392.963265875573</x:v>
      </x:c>
    </x:row>
    <x:row r="4750">
      <x:c r="A4750" s="1"/>
      <x:c r="B4750" s="1"/>
      <x:c r="C4750" s="1"/>
      <x:c r="D4750" s="1"/>
      <x:c r="E4750" s="1"/>
      <x:c r="F4750" s="1"/>
      <x:c r="G4750" s="1"/>
      <x:c r="H4750" s="1"/>
      <x:c r="I4750" s="53">
        <x:f t="shared" si="878"/>
        <x:v>7</x:v>
      </x:c>
      <x:c r="J4750" s="53">
        <x:f t="shared" si="879"/>
        <x:v>4</x:v>
      </x:c>
      <x:c r="K4750" s="53">
        <x:f t="shared" si="880"/>
        <x:v>23</x:v>
      </x:c>
      <x:c r="L4750" s="53">
        <x:f t="shared" si="881"/>
        <x:v>34</x:v>
      </x:c>
      <x:c r="M4750" s="54">
        <x:f t="shared" si="882"/>
        <x:v>2737.4415047430039</x:v>
      </x:c>
      <x:c r="N4750" s="54">
        <x:f t="shared" si="883"/>
        <x:v>1.4010010449604193</x:v>
      </x:c>
      <x:c r="O4750" s="55">
        <x:f t="shared" si="884"/>
        <x:v>132076</x:v>
      </x:c>
      <x:c r="P4750" s="55">
        <x:f t="shared" si="885"/>
        <x:v>28160</x:v>
      </x:c>
      <x:c r="Q4750" s="55">
        <x:f t="shared" si="886"/>
        <x:v>60025.026124010481</x:v>
      </x:c>
      <x:c r="R4750" s="55">
        <x:f t="shared" si="887"/>
        <x:v>23890.973875989519</x:v>
      </x:c>
      <x:c r="S4750" s="1" t="str">
        <x:f t="shared" si="888"/>
        <x:v>YES</x:v>
      </x:c>
      <x:c r="T4750" s="1">
        <x:f t="shared" si="889"/>
        <x:v>23890.973875989519</x:v>
      </x:c>
    </x:row>
    <x:row r="4751">
      <x:c r="A4751" s="1"/>
      <x:c r="B4751" s="1"/>
      <x:c r="C4751" s="1"/>
      <x:c r="D4751" s="1"/>
      <x:c r="E4751" s="1"/>
      <x:c r="F4751" s="1"/>
      <x:c r="G4751" s="1"/>
      <x:c r="H4751" s="1"/>
      <x:c r="I4751" s="53">
        <x:f t="shared" si="878"/>
        <x:v>7</x:v>
      </x:c>
      <x:c r="J4751" s="53">
        <x:f t="shared" si="879"/>
        <x:v>4</x:v>
      </x:c>
      <x:c r="K4751" s="53">
        <x:f t="shared" si="880"/>
        <x:v>24</x:v>
      </x:c>
      <x:c r="L4751" s="53">
        <x:f t="shared" si="881"/>
        <x:v>35</x:v>
      </x:c>
      <x:c r="M4751" s="54">
        <x:f t="shared" si="882"/>
        <x:v>2815.2884543224995</x:v>
      </x:c>
      <x:c r="N4751" s="54">
        <x:f t="shared" si="883"/>
        <x:v>1.455061426612847</x:v>
      </x:c>
      <x:c r="O4751" s="55">
        <x:f t="shared" si="884"/>
        <x:v>134776</x:v>
      </x:c>
      <x:c r="P4751" s="55">
        <x:f t="shared" si="885"/>
        <x:v>29040</x:v>
      </x:c>
      <x:c r="Q4751" s="55">
        <x:f t="shared" si="886"/>
        <x:v>61376.535665321171</x:v>
      </x:c>
      <x:c r="R4751" s="55">
        <x:f t="shared" si="887"/>
        <x:v>24359.464334678829</x:v>
      </x:c>
      <x:c r="S4751" s="1" t="str">
        <x:f t="shared" si="888"/>
        <x:v>YES</x:v>
      </x:c>
      <x:c r="T4751" s="1">
        <x:f t="shared" si="889"/>
        <x:v>24359.464334678829</x:v>
      </x:c>
    </x:row>
    <x:row r="4752">
      <x:c r="A4752" s="1"/>
      <x:c r="B4752" s="1"/>
      <x:c r="C4752" s="1"/>
      <x:c r="D4752" s="1"/>
      <x:c r="E4752" s="1"/>
      <x:c r="F4752" s="1"/>
      <x:c r="G4752" s="1"/>
      <x:c r="H4752" s="1"/>
      <x:c r="I4752" s="53">
        <x:f t="shared" si="878"/>
        <x:v>7</x:v>
      </x:c>
      <x:c r="J4752" s="53">
        <x:f t="shared" si="879"/>
        <x:v>4</x:v>
      </x:c>
      <x:c r="K4752" s="53">
        <x:f t="shared" si="880"/>
        <x:v>25</x:v>
      </x:c>
      <x:c r="L4752" s="53">
        <x:f t="shared" si="881"/>
        <x:v>36</x:v>
      </x:c>
      <x:c r="M4752" s="54">
        <x:f t="shared" si="882"/>
        <x:v>2894.8663757375971</x:v>
      </x:c>
      <x:c r="N4752" s="54">
        <x:f t="shared" si="883"/>
        <x:v>1.5103238720399981</x:v>
      </x:c>
      <x:c r="O4752" s="55">
        <x:f t="shared" si="884"/>
        <x:v>137476</x:v>
      </x:c>
      <x:c r="P4752" s="55">
        <x:f t="shared" si="885"/>
        <x:v>29920</x:v>
      </x:c>
      <x:c r="Q4752" s="55">
        <x:f t="shared" si="886"/>
        <x:v>62758.096800999949</x:v>
      </x:c>
      <x:c r="R4752" s="55">
        <x:f t="shared" si="887"/>
        <x:v>24797.903199000051</x:v>
      </x:c>
      <x:c r="S4752" s="1" t="str">
        <x:f t="shared" si="888"/>
        <x:v>YES</x:v>
      </x:c>
      <x:c r="T4752" s="1">
        <x:f t="shared" si="889"/>
        <x:v>24797.903199000051</x:v>
      </x:c>
    </x:row>
    <x:row r="4753">
      <x:c r="A4753" s="1"/>
      <x:c r="B4753" s="1"/>
      <x:c r="C4753" s="1"/>
      <x:c r="D4753" s="1"/>
      <x:c r="E4753" s="1"/>
      <x:c r="F4753" s="1"/>
      <x:c r="G4753" s="1"/>
      <x:c r="H4753" s="1"/>
      <x:c r="I4753" s="53">
        <x:f t="shared" si="878"/>
        <x:v>7</x:v>
      </x:c>
      <x:c r="J4753" s="53">
        <x:f t="shared" si="879"/>
        <x:v>4</x:v>
      </x:c>
      <x:c r="K4753" s="53">
        <x:f t="shared" si="880"/>
        <x:v>26</x:v>
      </x:c>
      <x:c r="L4753" s="53">
        <x:f t="shared" si="881"/>
        <x:v>37</x:v>
      </x:c>
      <x:c r="M4753" s="54">
        <x:f t="shared" si="882"/>
        <x:v>2976.2063796983148</x:v>
      </x:c>
      <x:c r="N4753" s="54">
        <x:f t="shared" si="883"/>
        <x:v>1.5668099859016076</x:v>
      </x:c>
      <x:c r="O4753" s="55">
        <x:f t="shared" si="884"/>
        <x:v>140176</x:v>
      </x:c>
      <x:c r="P4753" s="55">
        <x:f t="shared" si="885"/>
        <x:v>30800</x:v>
      </x:c>
      <x:c r="Q4753" s="55">
        <x:f t="shared" si="886"/>
        <x:v>64170.249647540186</x:v>
      </x:c>
      <x:c r="R4753" s="55">
        <x:f t="shared" si="887"/>
        <x:v>25205.750352459814</x:v>
      </x:c>
      <x:c r="S4753" s="1" t="str">
        <x:f t="shared" si="888"/>
        <x:v>YES</x:v>
      </x:c>
      <x:c r="T4753" s="1">
        <x:f t="shared" si="889"/>
        <x:v>25205.750352459814</x:v>
      </x:c>
    </x:row>
    <x:row r="4754">
      <x:c r="A4754" s="1"/>
      <x:c r="B4754" s="1"/>
      <x:c r="C4754" s="1"/>
      <x:c r="D4754" s="1"/>
      <x:c r="E4754" s="1"/>
      <x:c r="F4754" s="1"/>
      <x:c r="G4754" s="1"/>
      <x:c r="H4754" s="1"/>
      <x:c r="I4754" s="53">
        <x:f t="shared" si="878"/>
        <x:v>7</x:v>
      </x:c>
      <x:c r="J4754" s="53">
        <x:f t="shared" si="879"/>
        <x:v>4</x:v>
      </x:c>
      <x:c r="K4754" s="53">
        <x:f t="shared" si="880"/>
        <x:v>27</x:v>
      </x:c>
      <x:c r="L4754" s="53">
        <x:f t="shared" si="881"/>
        <x:v>38</x:v>
      </x:c>
      <x:c r="M4754" s="54">
        <x:f t="shared" si="882"/>
        <x:v>3059.3400842180718</x:v>
      </x:c>
      <x:c r="N4754" s="54">
        <x:f t="shared" si="883"/>
        <x:v>1.6245417251514387</x:v>
      </x:c>
      <x:c r="O4754" s="55">
        <x:f t="shared" si="884"/>
        <x:v>142876</x:v>
      </x:c>
      <x:c r="P4754" s="55">
        <x:f t="shared" si="885"/>
        <x:v>31680</x:v>
      </x:c>
      <x:c r="Q4754" s="55">
        <x:f t="shared" si="886"/>
        <x:v>65613.543128785968</x:v>
      </x:c>
      <x:c r="R4754" s="55">
        <x:f t="shared" si="887"/>
        <x:v>25582.456871214032</x:v>
      </x:c>
      <x:c r="S4754" s="1" t="str">
        <x:f t="shared" si="888"/>
        <x:v>YES</x:v>
      </x:c>
      <x:c r="T4754" s="1">
        <x:f t="shared" si="889"/>
        <x:v>25582.456871214032</x:v>
      </x:c>
    </x:row>
    <x:row r="4755">
      <x:c r="A4755" s="1"/>
      <x:c r="B4755" s="1"/>
      <x:c r="C4755" s="1"/>
      <x:c r="D4755" s="1"/>
      <x:c r="E4755" s="1"/>
      <x:c r="F4755" s="1"/>
      <x:c r="G4755" s="1"/>
      <x:c r="H4755" s="1"/>
      <x:c r="I4755" s="53">
        <x:f t="shared" si="878"/>
        <x:v>7</x:v>
      </x:c>
      <x:c r="J4755" s="53">
        <x:f t="shared" si="879"/>
        <x:v>4</x:v>
      </x:c>
      <x:c r="K4755" s="53">
        <x:f t="shared" si="880"/>
        <x:v>28</x:v>
      </x:c>
      <x:c r="L4755" s="53">
        <x:f t="shared" si="881"/>
        <x:v>39</x:v>
      </x:c>
      <x:c r="M4755" s="54">
        <x:f t="shared" si="882"/>
        <x:v>3144.2996224352255</x:v>
      </x:c>
      <x:c r="N4755" s="54">
        <x:f t="shared" si="883"/>
        <x:v>1.6835414044689065</x:v>
      </x:c>
      <x:c r="O4755" s="55">
        <x:f t="shared" si="884"/>
        <x:v>145576</x:v>
      </x:c>
      <x:c r="P4755" s="55">
        <x:f t="shared" si="885"/>
        <x:v>32560</x:v>
      </x:c>
      <x:c r="Q4755" s="55">
        <x:f t="shared" si="886"/>
        <x:v>67088.535111722667</x:v>
      </x:c>
      <x:c r="R4755" s="55">
        <x:f t="shared" si="887"/>
        <x:v>25927.464888277333</x:v>
      </x:c>
      <x:c r="S4755" s="1" t="str">
        <x:f t="shared" si="888"/>
        <x:v>YES</x:v>
      </x:c>
      <x:c r="T4755" s="1">
        <x:f t="shared" si="889"/>
        <x:v>25927.464888277333</x:v>
      </x:c>
    </x:row>
    <x:row r="4756">
      <x:c r="A4756" s="1"/>
      <x:c r="B4756" s="1"/>
      <x:c r="C4756" s="1"/>
      <x:c r="D4756" s="1"/>
      <x:c r="E4756" s="1"/>
      <x:c r="F4756" s="1"/>
      <x:c r="G4756" s="1"/>
      <x:c r="H4756" s="1"/>
      <x:c r="I4756" s="53">
        <x:f t="shared" si="878"/>
        <x:v>7</x:v>
      </x:c>
      <x:c r="J4756" s="53">
        <x:f t="shared" si="879"/>
        <x:v>4</x:v>
      </x:c>
      <x:c r="K4756" s="53">
        <x:f t="shared" si="880"/>
        <x:v>29</x:v>
      </x:c>
      <x:c r="L4756" s="53">
        <x:f t="shared" si="881"/>
        <x:v>40</x:v>
      </x:c>
      <x:c r="M4756" s="54">
        <x:f t="shared" si="882"/>
        <x:v>3231.1176505508788</x:v>
      </x:c>
      <x:c r="N4756" s="54">
        <x:f t="shared" si="883"/>
        <x:v>1.7438317017714435</x:v>
      </x:c>
      <x:c r="O4756" s="55">
        <x:f t="shared" si="884"/>
        <x:v>148276</x:v>
      </x:c>
      <x:c r="P4756" s="55">
        <x:f t="shared" si="885"/>
        <x:v>33440</x:v>
      </x:c>
      <x:c r="Q4756" s="55">
        <x:f t="shared" si="886"/>
        <x:v>68595.792544286087</x:v>
      </x:c>
      <x:c r="R4756" s="55">
        <x:f t="shared" si="887"/>
        <x:v>26240.207455713913</x:v>
      </x:c>
      <x:c r="S4756" s="1" t="str">
        <x:f t="shared" si="888"/>
        <x:v>YES</x:v>
      </x:c>
      <x:c r="T4756" s="1">
        <x:f t="shared" si="889"/>
        <x:v>26240.207455713913</x:v>
      </x:c>
    </x:row>
    <x:row r="4757">
      <x:c r="A4757" s="1"/>
      <x:c r="B4757" s="1"/>
      <x:c r="C4757" s="1"/>
      <x:c r="D4757" s="1"/>
      <x:c r="E4757" s="1"/>
      <x:c r="F4757" s="1"/>
      <x:c r="G4757" s="1"/>
      <x:c r="H4757" s="1"/>
      <x:c r="I4757" s="53">
        <x:f t="shared" si="878"/>
        <x:v>7</x:v>
      </x:c>
      <x:c r="J4757" s="53">
        <x:f t="shared" si="879"/>
        <x:v>4</x:v>
      </x:c>
      <x:c r="K4757" s="53">
        <x:f t="shared" si="880"/>
        <x:v>30</x:v>
      </x:c>
      <x:c r="L4757" s="53">
        <x:f t="shared" si="881"/>
        <x:v>41</x:v>
      </x:c>
      <x:c r="M4757" s="54">
        <x:f t="shared" si="882"/>
        <x:v>3319.8273558846495</x:v>
      </x:c>
      <x:c r="N4757" s="54">
        <x:f t="shared" si="883"/>
        <x:v>1.8054356638087843</x:v>
      </x:c>
      <x:c r="O4757" s="55">
        <x:f t="shared" si="884"/>
        <x:v>150976</x:v>
      </x:c>
      <x:c r="P4757" s="55">
        <x:f t="shared" si="885"/>
        <x:v>34320</x:v>
      </x:c>
      <x:c r="Q4757" s="55">
        <x:f t="shared" si="886"/>
        <x:v>70135.891595219611</x:v>
      </x:c>
      <x:c r="R4757" s="55">
        <x:f t="shared" si="887"/>
        <x:v>26520.108404780389</x:v>
      </x:c>
      <x:c r="S4757" s="1" t="str">
        <x:f t="shared" si="888"/>
        <x:v>YES</x:v>
      </x:c>
      <x:c r="T4757" s="1">
        <x:f t="shared" si="889"/>
        <x:v>26520.108404780389</x:v>
      </x:c>
    </x:row>
    <x:row r="4758">
      <x:c r="A4758" s="1"/>
      <x:c r="B4758" s="1"/>
      <x:c r="C4758" s="1"/>
      <x:c r="D4758" s="1"/>
      <x:c r="E4758" s="1"/>
      <x:c r="F4758" s="1"/>
      <x:c r="G4758" s="1"/>
      <x:c r="H4758" s="1"/>
      <x:c r="I4758" s="53">
        <x:f t="shared" si="878"/>
        <x:v>7</x:v>
      </x:c>
      <x:c r="J4758" s="53">
        <x:f t="shared" si="879"/>
        <x:v>5</x:v>
      </x:c>
      <x:c r="K4758" s="53">
        <x:f t="shared" si="880"/>
        <x:v>0</x:v>
      </x:c>
      <x:c r="L4758" s="53">
        <x:f t="shared" si="881"/>
        <x:v>12</x:v>
      </x:c>
      <x:c r="M4758" s="54">
        <x:f t="shared" si="882"/>
        <x:v>1397.4030049335943</x:v>
      </x:c>
      <x:c r="N4758" s="54">
        <x:f t="shared" si="883"/>
        <x:v>0.47041875342610712</x:v>
      </x:c>
      <x:c r="O4758" s="55">
        <x:f t="shared" si="884"/>
        <x:v>72070</x:v>
      </x:c>
      <x:c r="P4758" s="55">
        <x:f t="shared" si="885"/>
        <x:v>8360</x:v>
      </x:c>
      <x:c r="Q4758" s="55">
        <x:f t="shared" si="886"/>
        <x:v>36760.468835652675</x:v>
      </x:c>
      <x:c r="R4758" s="55">
        <x:f t="shared" si="887"/>
        <x:v>6949.5311643473251</x:v>
      </x:c>
      <x:c r="S4758" s="1" t="str">
        <x:f t="shared" si="888"/>
        <x:v>YES</x:v>
      </x:c>
      <x:c r="T4758" s="1">
        <x:f t="shared" si="889"/>
        <x:v>6949.5311643473251</x:v>
      </x:c>
    </x:row>
    <x:row r="4759">
      <x:c r="A4759" s="1"/>
      <x:c r="B4759" s="1"/>
      <x:c r="C4759" s="1"/>
      <x:c r="D4759" s="1"/>
      <x:c r="E4759" s="1"/>
      <x:c r="F4759" s="1"/>
      <x:c r="G4759" s="1"/>
      <x:c r="H4759" s="1"/>
      <x:c r="I4759" s="53">
        <x:f t="shared" si="878"/>
        <x:v>7</x:v>
      </x:c>
      <x:c r="J4759" s="53">
        <x:f t="shared" si="879"/>
        <x:v>5</x:v>
      </x:c>
      <x:c r="K4759" s="53">
        <x:f t="shared" si="880"/>
        <x:v>1</x:v>
      </x:c>
      <x:c r="L4759" s="53">
        <x:f t="shared" si="881"/>
        <x:v>13</x:v>
      </x:c>
      <x:c r="M4759" s="54">
        <x:f t="shared" si="882"/>
        <x:v>1442.9655049335943</x:v>
      </x:c>
      <x:c r="N4759" s="54">
        <x:f t="shared" si="883"/>
        <x:v>0.50205937842610715</x:v>
      </x:c>
      <x:c r="O4759" s="55">
        <x:f t="shared" si="884"/>
        <x:v>74770</x:v>
      </x:c>
      <x:c r="P4759" s="55">
        <x:f t="shared" si="885"/>
        <x:v>9240</x:v>
      </x:c>
      <x:c r="Q4759" s="55">
        <x:f t="shared" si="886"/>
        <x:v>37551.484460652675</x:v>
      </x:c>
      <x:c r="R4759" s="55">
        <x:f t="shared" si="887"/>
        <x:v>7978.5155393473251</x:v>
      </x:c>
      <x:c r="S4759" s="1" t="str">
        <x:f t="shared" si="888"/>
        <x:v>YES</x:v>
      </x:c>
      <x:c r="T4759" s="1">
        <x:f t="shared" si="889"/>
        <x:v>7978.5155393473251</x:v>
      </x:c>
    </x:row>
    <x:row r="4760">
      <x:c r="A4760" s="1"/>
      <x:c r="B4760" s="1"/>
      <x:c r="C4760" s="1"/>
      <x:c r="D4760" s="1"/>
      <x:c r="E4760" s="1"/>
      <x:c r="F4760" s="1"/>
      <x:c r="G4760" s="1"/>
      <x:c r="H4760" s="1"/>
      <x:c r="I4760" s="53">
        <x:f t="shared" si="878"/>
        <x:v>7</x:v>
      </x:c>
      <x:c r="J4760" s="53">
        <x:f t="shared" si="879"/>
        <x:v>5</x:v>
      </x:c>
      <x:c r="K4760" s="53">
        <x:f t="shared" si="880"/>
        <x:v>2</x:v>
      </x:c>
      <x:c r="L4760" s="53">
        <x:f t="shared" si="881"/>
        <x:v>14</x:v>
      </x:c>
      <x:c r="M4760" s="54">
        <x:f t="shared" si="882"/>
        <x:v>1489.6670674335942</x:v>
      </x:c>
      <x:c r="N4760" s="54">
        <x:f t="shared" si="883"/>
        <x:v>0.53449101905110707</x:v>
      </x:c>
      <x:c r="O4760" s="55">
        <x:f t="shared" si="884"/>
        <x:v>77470</x:v>
      </x:c>
      <x:c r="P4760" s="55">
        <x:f t="shared" si="885"/>
        <x:v>10120</x:v>
      </x:c>
      <x:c r="Q4760" s="55">
        <x:f t="shared" si="886"/>
        <x:v>38362.275476277675</x:v>
      </x:c>
      <x:c r="R4760" s="55">
        <x:f t="shared" si="887"/>
        <x:v>8987.7245237223251</x:v>
      </x:c>
      <x:c r="S4760" s="1" t="str">
        <x:f t="shared" si="888"/>
        <x:v>YES</x:v>
      </x:c>
      <x:c r="T4760" s="1">
        <x:f t="shared" si="889"/>
        <x:v>8987.7245237223251</x:v>
      </x:c>
    </x:row>
    <x:row r="4761">
      <x:c r="A4761" s="1"/>
      <x:c r="B4761" s="1"/>
      <x:c r="C4761" s="1"/>
      <x:c r="D4761" s="1"/>
      <x:c r="E4761" s="1"/>
      <x:c r="F4761" s="1"/>
      <x:c r="G4761" s="1"/>
      <x:c r="H4761" s="1"/>
      <x:c r="I4761" s="53">
        <x:f t="shared" si="878"/>
        <x:v>7</x:v>
      </x:c>
      <x:c r="J4761" s="53">
        <x:f t="shared" si="879"/>
        <x:v>5</x:v>
      </x:c>
      <x:c r="K4761" s="53">
        <x:f t="shared" si="880"/>
        <x:v>3</x:v>
      </x:c>
      <x:c r="L4761" s="53">
        <x:f t="shared" si="881"/>
        <x:v>15</x:v>
      </x:c>
      <x:c r="M4761" s="54">
        <x:f t="shared" si="882"/>
        <x:v>1537.5290498554693</x:v>
      </x:c>
      <x:c r="N4761" s="54">
        <x:f t="shared" si="883"/>
        <x:v>0.56772850684407594</x:v>
      </x:c>
      <x:c r="O4761" s="55">
        <x:f t="shared" si="884"/>
        <x:v>80170</x:v>
      </x:c>
      <x:c r="P4761" s="55">
        <x:f t="shared" si="885"/>
        <x:v>11000</x:v>
      </x:c>
      <x:c r="Q4761" s="55">
        <x:f t="shared" si="886"/>
        <x:v>39193.212671101894</x:v>
      </x:c>
      <x:c r="R4761" s="55">
        <x:f t="shared" si="887"/>
        <x:v>9976.7873288981064</x:v>
      </x:c>
      <x:c r="S4761" s="1" t="str">
        <x:f t="shared" si="888"/>
        <x:v>YES</x:v>
      </x:c>
      <x:c r="T4761" s="1">
        <x:f t="shared" si="889"/>
        <x:v>9976.7873288981064</x:v>
      </x:c>
    </x:row>
    <x:row r="4762">
      <x:c r="A4762" s="1"/>
      <x:c r="B4762" s="1"/>
      <x:c r="C4762" s="1"/>
      <x:c r="D4762" s="1"/>
      <x:c r="E4762" s="1"/>
      <x:c r="F4762" s="1"/>
      <x:c r="G4762" s="1"/>
      <x:c r="H4762" s="1"/>
      <x:c r="I4762" s="53">
        <x:f t="shared" si="878"/>
        <x:v>7</x:v>
      </x:c>
      <x:c r="J4762" s="53">
        <x:f t="shared" si="879"/>
        <x:v>5</x:v>
      </x:c>
      <x:c r="K4762" s="53">
        <x:f t="shared" si="880"/>
        <x:v>4</x:v>
      </x:c>
      <x:c r="L4762" s="53">
        <x:f t="shared" si="881"/>
        <x:v>16</x:v>
      </x:c>
      <x:c r="M4762" s="54">
        <x:f t="shared" si="882"/>
        <x:v>1586.5731655781256</x:v>
      </x:c>
      <x:c r="N4762" s="54">
        <x:f t="shared" si="883"/>
        <x:v>0.60178692054036498</x:v>
      </x:c>
      <x:c r="O4762" s="55">
        <x:f t="shared" si="884"/>
        <x:v>82870</x:v>
      </x:c>
      <x:c r="P4762" s="55">
        <x:f t="shared" si="885"/>
        <x:v>11880</x:v>
      </x:c>
      <x:c r="Q4762" s="55">
        <x:f t="shared" si="886"/>
        <x:v>40044.67301350912</x:v>
      </x:c>
      <x:c r="R4762" s="55">
        <x:f t="shared" si="887"/>
        <x:v>10945.32698649088</x:v>
      </x:c>
      <x:c r="S4762" s="1" t="str">
        <x:f t="shared" si="888"/>
        <x:v>YES</x:v>
      </x:c>
      <x:c r="T4762" s="1">
        <x:f t="shared" si="889"/>
        <x:v>10945.32698649088</x:v>
      </x:c>
    </x:row>
    <x:row r="4763">
      <x:c r="A4763" s="1"/>
      <x:c r="B4763" s="1"/>
      <x:c r="C4763" s="1"/>
      <x:c r="D4763" s="1"/>
      <x:c r="E4763" s="1"/>
      <x:c r="F4763" s="1"/>
      <x:c r="G4763" s="1"/>
      <x:c r="H4763" s="1"/>
      <x:c r="I4763" s="53">
        <x:f t="shared" si="878"/>
        <x:v>7</x:v>
      </x:c>
      <x:c r="J4763" s="53">
        <x:f t="shared" si="879"/>
        <x:v>5</x:v>
      </x:c>
      <x:c r="K4763" s="53">
        <x:f t="shared" si="880"/>
        <x:v>5</x:v>
      </x:c>
      <x:c r="L4763" s="53">
        <x:f t="shared" si="881"/>
        <x:v>17</x:v>
      </x:c>
      <x:c r="M4763" s="54">
        <x:f t="shared" si="882"/>
        <x:v>1636.8214894993291</x:v>
      </x:c>
      <x:c r="N4763" s="54">
        <x:f t="shared" si="883"/>
        <x:v>0.63668158993008972</x:v>
      </x:c>
      <x:c r="O4763" s="55">
        <x:f t="shared" si="884"/>
        <x:v>85570</x:v>
      </x:c>
      <x:c r="P4763" s="55">
        <x:f t="shared" si="885"/>
        <x:v>12760</x:v>
      </x:c>
      <x:c r="Q4763" s="55">
        <x:f t="shared" si="886"/>
        <x:v>40917.039748252238</x:v>
      </x:c>
      <x:c r="R4763" s="55">
        <x:f t="shared" si="887"/>
        <x:v>11892.960251747762</x:v>
      </x:c>
      <x:c r="S4763" s="1" t="str">
        <x:f t="shared" si="888"/>
        <x:v>YES</x:v>
      </x:c>
      <x:c r="T4763" s="1">
        <x:f t="shared" si="889"/>
        <x:v>11892.960251747762</x:v>
      </x:c>
    </x:row>
    <x:row r="4764">
      <x:c r="A4764" s="1"/>
      <x:c r="B4764" s="1"/>
      <x:c r="C4764" s="1"/>
      <x:c r="D4764" s="1"/>
      <x:c r="E4764" s="1"/>
      <x:c r="F4764" s="1"/>
      <x:c r="G4764" s="1"/>
      <x:c r="H4764" s="1"/>
      <x:c r="I4764" s="53">
        <x:f t="shared" si="878"/>
        <x:v>7</x:v>
      </x:c>
      <x:c r="J4764" s="53">
        <x:f t="shared" si="879"/>
        <x:v>5</x:v>
      </x:c>
      <x:c r="K4764" s="53">
        <x:f t="shared" si="880"/>
        <x:v>6</x:v>
      </x:c>
      <x:c r="L4764" s="53">
        <x:f t="shared" si="881"/>
        <x:v>18</x:v>
      </x:c>
      <x:c r="M4764" s="54">
        <x:f t="shared" si="882"/>
        <x:v>1688.296463680962</x:v>
      </x:c>
      <x:c r="N4764" s="54">
        <x:f t="shared" si="883"/>
        <x:v>0.67242809977844586</x:v>
      </x:c>
      <x:c r="O4764" s="55">
        <x:f t="shared" si="884"/>
        <x:v>88270</x:v>
      </x:c>
      <x:c r="P4764" s="55">
        <x:f t="shared" si="885"/>
        <x:v>13640</x:v>
      </x:c>
      <x:c r="Q4764" s="55">
        <x:f t="shared" si="886"/>
        <x:v>41810.702494461148</x:v>
      </x:c>
      <x:c r="R4764" s="55">
        <x:f t="shared" si="887"/>
        <x:v>12819.297505538852</x:v>
      </x:c>
      <x:c r="S4764" s="1" t="str">
        <x:f t="shared" si="888"/>
        <x:v>YES</x:v>
      </x:c>
      <x:c r="T4764" s="1">
        <x:f t="shared" si="889"/>
        <x:v>12819.297505538852</x:v>
      </x:c>
    </x:row>
    <x:row r="4765">
      <x:c r="A4765" s="1"/>
      <x:c r="B4765" s="1"/>
      <x:c r="C4765" s="1"/>
      <x:c r="D4765" s="1"/>
      <x:c r="E4765" s="1"/>
      <x:c r="F4765" s="1"/>
      <x:c r="G4765" s="1"/>
      <x:c r="H4765" s="1"/>
      <x:c r="I4765" s="53">
        <x:f t="shared" si="878"/>
        <x:v>7</x:v>
      </x:c>
      <x:c r="J4765" s="53">
        <x:f t="shared" si="879"/>
        <x:v>5</x:v>
      </x:c>
      <x:c r="K4765" s="53">
        <x:f t="shared" si="880"/>
        <x:v>7</x:v>
      </x:c>
      <x:c r="L4765" s="53">
        <x:f t="shared" si="881"/>
        <x:v>19</x:v>
      </x:c>
      <x:c r="M4765" s="54">
        <x:f t="shared" si="882"/>
        <x:v>1741.0209030789224</x:v>
      </x:c>
      <x:c r="N4765" s="54">
        <x:f t="shared" si="883"/>
        <x:v>0.70904229380480721</x:v>
      </x:c>
      <x:c r="O4765" s="55">
        <x:f t="shared" si="884"/>
        <x:v>90970</x:v>
      </x:c>
      <x:c r="P4765" s="55">
        <x:f t="shared" si="885"/>
        <x:v>14520</x:v>
      </x:c>
      <x:c r="Q4765" s="55">
        <x:f t="shared" si="886"/>
        <x:v>42726.057345120178</x:v>
      </x:c>
      <x:c r="R4765" s="55">
        <x:f t="shared" si="887"/>
        <x:v>13723.942654879822</x:v>
      </x:c>
      <x:c r="S4765" s="1" t="str">
        <x:f t="shared" si="888"/>
        <x:v>YES</x:v>
      </x:c>
      <x:c r="T4765" s="1">
        <x:f t="shared" si="889"/>
        <x:v>13723.942654879822</x:v>
      </x:c>
    </x:row>
    <x:row r="4766">
      <x:c r="A4766" s="1"/>
      <x:c r="B4766" s="1"/>
      <x:c r="C4766" s="1"/>
      <x:c r="D4766" s="1"/>
      <x:c r="E4766" s="1"/>
      <x:c r="F4766" s="1"/>
      <x:c r="G4766" s="1"/>
      <x:c r="H4766" s="1"/>
      <x:c r="I4766" s="53">
        <x:f t="shared" si="878"/>
        <x:v>7</x:v>
      </x:c>
      <x:c r="J4766" s="53">
        <x:f t="shared" si="879"/>
        <x:v>5</x:v>
      </x:c>
      <x:c r="K4766" s="53">
        <x:f t="shared" si="880"/>
        <x:v>8</x:v>
      </x:c>
      <x:c r="L4766" s="53">
        <x:f t="shared" si="881"/>
        <x:v>20</x:v>
      </x:c>
      <x:c r="M4766" s="54">
        <x:f t="shared" si="882"/>
        <x:v>1795.0180013589027</x:v>
      </x:c>
      <x:c r="N4766" s="54">
        <x:f t="shared" si="883"/>
        <x:v>0.74654027872146023</x:v>
      </x:c>
      <x:c r="O4766" s="55">
        <x:f t="shared" si="884"/>
        <x:v>93670</x:v>
      </x:c>
      <x:c r="P4766" s="55">
        <x:f t="shared" si="885"/>
        <x:v>15400</x:v>
      </x:c>
      <x:c r="Q4766" s="55">
        <x:f t="shared" si="886"/>
        <x:v>43663.506968036505</x:v>
      </x:c>
      <x:c r="R4766" s="55">
        <x:f t="shared" si="887"/>
        <x:v>14606.493031963495</x:v>
      </x:c>
      <x:c r="S4766" s="1" t="str">
        <x:f t="shared" si="888"/>
        <x:v>YES</x:v>
      </x:c>
      <x:c r="T4766" s="1">
        <x:f t="shared" si="889"/>
        <x:v>14606.493031963495</x:v>
      </x:c>
    </x:row>
    <x:row r="4767">
      <x:c r="A4767" s="1"/>
      <x:c r="B4767" s="1"/>
      <x:c r="C4767" s="1"/>
      <x:c r="D4767" s="1"/>
      <x:c r="E4767" s="1"/>
      <x:c r="F4767" s="1"/>
      <x:c r="G4767" s="1"/>
      <x:c r="H4767" s="1"/>
      <x:c r="I4767" s="53">
        <x:f t="shared" si="878"/>
        <x:v>7</x:v>
      </x:c>
      <x:c r="J4767" s="53">
        <x:f t="shared" si="879"/>
        <x:v>5</x:v>
      </x:c>
      <x:c r="K4767" s="53">
        <x:f t="shared" si="880"/>
        <x:v>9</x:v>
      </x:c>
      <x:c r="L4767" s="53">
        <x:f t="shared" si="881"/>
        <x:v>21</x:v>
      </x:c>
      <x:c r="M4767" s="54">
        <x:f t="shared" si="882"/>
        <x:v>1850.3113367992971</x:v>
      </x:c>
      <x:c r="N4767" s="54">
        <x:f t="shared" si="883"/>
        <x:v>0.78493842833284522</x:v>
      </x:c>
      <x:c r="O4767" s="55">
        <x:f t="shared" si="884"/>
        <x:v>96370</x:v>
      </x:c>
      <x:c r="P4767" s="55">
        <x:f t="shared" si="885"/>
        <x:v>16280</x:v>
      </x:c>
      <x:c r="Q4767" s="55">
        <x:f t="shared" si="886"/>
        <x:v>44623.46070832113</x:v>
      </x:c>
      <x:c r="R4767" s="55">
        <x:f t="shared" si="887"/>
        <x:v>15466.53929167887</x:v>
      </x:c>
      <x:c r="S4767" s="1" t="str">
        <x:f t="shared" si="888"/>
        <x:v>YES</x:v>
      </x:c>
      <x:c r="T4767" s="1">
        <x:f t="shared" si="889"/>
        <x:v>15466.53929167887</x:v>
      </x:c>
    </x:row>
    <x:row r="4768">
      <x:c r="A4768" s="1"/>
      <x:c r="B4768" s="1"/>
      <x:c r="C4768" s="1"/>
      <x:c r="D4768" s="1"/>
      <x:c r="E4768" s="1"/>
      <x:c r="F4768" s="1"/>
      <x:c r="G4768" s="1"/>
      <x:c r="H4768" s="1"/>
      <x:c r="I4768" s="53">
        <x:f t="shared" si="878"/>
        <x:v>7</x:v>
      </x:c>
      <x:c r="J4768" s="53">
        <x:f t="shared" si="879"/>
        <x:v>5</x:v>
      </x:c>
      <x:c r="K4768" s="53">
        <x:f t="shared" si="880"/>
        <x:v>10</x:v>
      </x:c>
      <x:c r="L4768" s="53">
        <x:f t="shared" si="881"/>
        <x:v>22</x:v>
      </x:c>
      <x:c r="M4768" s="54">
        <x:f t="shared" si="882"/>
        <x:v>1906.92487828251</x:v>
      </x:c>
      <x:c r="N4768" s="54">
        <x:f t="shared" si="883"/>
        <x:v>0.8242533876961875</x:v>
      </x:c>
      <x:c r="O4768" s="55">
        <x:f t="shared" si="884"/>
        <x:v>99070</x:v>
      </x:c>
      <x:c r="P4768" s="55">
        <x:f t="shared" si="885"/>
        <x:v>17160</x:v>
      </x:c>
      <x:c r="Q4768" s="55">
        <x:f t="shared" si="886"/>
        <x:v>45606.334692404685</x:v>
      </x:c>
      <x:c r="R4768" s="55">
        <x:f t="shared" si="887"/>
        <x:v>16303.665307595315</x:v>
      </x:c>
      <x:c r="S4768" s="1" t="str">
        <x:f t="shared" si="888"/>
        <x:v>YES</x:v>
      </x:c>
      <x:c r="T4768" s="1">
        <x:f t="shared" si="889"/>
        <x:v>16303.665307595315</x:v>
      </x:c>
    </x:row>
    <x:row r="4769">
      <x:c r="A4769" s="1"/>
      <x:c r="B4769" s="1"/>
      <x:c r="C4769" s="1"/>
      <x:c r="D4769" s="1"/>
      <x:c r="E4769" s="1"/>
      <x:c r="F4769" s="1"/>
      <x:c r="G4769" s="1"/>
      <x:c r="H4769" s="1"/>
      <x:c r="I4769" s="53">
        <x:f t="shared" si="878"/>
        <x:v>7</x:v>
      </x:c>
      <x:c r="J4769" s="53">
        <x:f t="shared" si="879"/>
        <x:v>5</x:v>
      </x:c>
      <x:c r="K4769" s="53">
        <x:f t="shared" si="880"/>
        <x:v>11</x:v>
      </x:c>
      <x:c r="L4769" s="53">
        <x:f t="shared" si="881"/>
        <x:v>23</x:v>
      </x:c>
      <x:c r="M4769" s="54">
        <x:f t="shared" si="882"/>
        <x:v>1964.8829913759491</x:v>
      </x:c>
      <x:c r="N4769" s="54">
        <x:f t="shared" si="883"/>
        <x:v>0.86450207734440909</x:v>
      </x:c>
      <x:c r="O4769" s="55">
        <x:f t="shared" si="884"/>
        <x:v>101770</x:v>
      </x:c>
      <x:c r="P4769" s="55">
        <x:f t="shared" si="885"/>
        <x:v>18040</x:v>
      </x:c>
      <x:c r="Q4769" s="55">
        <x:f t="shared" si="886"/>
        <x:v>46612.55193361023</x:v>
      </x:c>
      <x:c r="R4769" s="55">
        <x:f t="shared" si="887"/>
        <x:v>17117.44806638977</x:v>
      </x:c>
      <x:c r="S4769" s="1" t="str">
        <x:f t="shared" si="888"/>
        <x:v>YES</x:v>
      </x:c>
      <x:c r="T4769" s="1">
        <x:f t="shared" si="889"/>
        <x:v>17117.44806638977</x:v>
      </x:c>
    </x:row>
    <x:row r="4770">
      <x:c r="A4770" s="1"/>
      <x:c r="B4770" s="1"/>
      <x:c r="C4770" s="1"/>
      <x:c r="D4770" s="1"/>
      <x:c r="E4770" s="1"/>
      <x:c r="F4770" s="1"/>
      <x:c r="G4770" s="1"/>
      <x:c r="H4770" s="1"/>
      <x:c r="I4770" s="53">
        <x:f t="shared" si="878"/>
        <x:v>7</x:v>
      </x:c>
      <x:c r="J4770" s="53">
        <x:f t="shared" si="879"/>
        <x:v>5</x:v>
      </x:c>
      <x:c r="K4770" s="53">
        <x:f t="shared" si="880"/>
        <x:v>12</x:v>
      </x:c>
      <x:c r="L4770" s="53">
        <x:f t="shared" si="881"/>
        <x:v>24</x:v>
      </x:c>
      <x:c r="M4770" s="54">
        <x:f t="shared" si="882"/>
        <x:v>2024.2104445040136</x:v>
      </x:c>
      <x:c r="N4770" s="54">
        <x:f t="shared" si="883"/>
        <x:v>0.90570169757223162</x:v>
      </x:c>
      <x:c r="O4770" s="55">
        <x:f t="shared" si="884"/>
        <x:v>104470</x:v>
      </x:c>
      <x:c r="P4770" s="55">
        <x:f t="shared" si="885"/>
        <x:v>18920</x:v>
      </x:c>
      <x:c r="Q4770" s="55">
        <x:f t="shared" si="886"/>
        <x:v>47642.542439305791</x:v>
      </x:c>
      <x:c r="R4770" s="55">
        <x:f t="shared" si="887"/>
        <x:v>17907.457560694209</x:v>
      </x:c>
      <x:c r="S4770" s="1" t="str">
        <x:f t="shared" si="888"/>
        <x:v>YES</x:v>
      </x:c>
      <x:c r="T4770" s="1">
        <x:f t="shared" si="889"/>
        <x:v>17907.457560694209</x:v>
      </x:c>
    </x:row>
    <x:row r="4771">
      <x:c r="A4771" s="1"/>
      <x:c r="B4771" s="1"/>
      <x:c r="C4771" s="1"/>
      <x:c r="D4771" s="1"/>
      <x:c r="E4771" s="1"/>
      <x:c r="F4771" s="1"/>
      <x:c r="G4771" s="1"/>
      <x:c r="H4771" s="1"/>
      <x:c r="I4771" s="53">
        <x:f t="shared" si="878"/>
        <x:v>7</x:v>
      </x:c>
      <x:c r="J4771" s="53">
        <x:f t="shared" si="879"/>
        <x:v>5</x:v>
      </x:c>
      <x:c r="K4771" s="53">
        <x:f t="shared" si="880"/>
        <x:v>13</x:v>
      </x:c>
      <x:c r="L4771" s="53">
        <x:f t="shared" si="881"/>
        <x:v>25</x:v>
      </x:c>
      <x:c r="M4771" s="54">
        <x:f t="shared" si="882"/>
        <x:v>2084.9324152123977</x:v>
      </x:c>
      <x:c r="N4771" s="54">
        <x:f t="shared" si="883"/>
        <x:v>0.94786973278638731</x:v>
      </x:c>
      <x:c r="O4771" s="55">
        <x:f t="shared" si="884"/>
        <x:v>107170</x:v>
      </x:c>
      <x:c r="P4771" s="55">
        <x:f t="shared" si="885"/>
        <x:v>19800</x:v>
      </x:c>
      <x:c r="Q4771" s="55">
        <x:f t="shared" si="886"/>
        <x:v>48696.743319659683</x:v>
      </x:c>
      <x:c r="R4771" s="55">
        <x:f t="shared" si="887"/>
        <x:v>18673.256680340317</x:v>
      </x:c>
      <x:c r="S4771" s="1" t="str">
        <x:f t="shared" si="888"/>
        <x:v>YES</x:v>
      </x:c>
      <x:c r="T4771" s="1">
        <x:f t="shared" si="889"/>
        <x:v>18673.256680340317</x:v>
      </x:c>
    </x:row>
    <x:row r="4772">
      <x:c r="A4772" s="1"/>
      <x:c r="B4772" s="1"/>
      <x:c r="C4772" s="1"/>
      <x:c r="D4772" s="1"/>
      <x:c r="E4772" s="1"/>
      <x:c r="F4772" s="1"/>
      <x:c r="G4772" s="1"/>
      <x:c r="H4772" s="1"/>
      <x:c r="I4772" s="53">
        <x:f t="shared" si="878"/>
        <x:v>7</x:v>
      </x:c>
      <x:c r="J4772" s="53">
        <x:f t="shared" si="879"/>
        <x:v>5</x:v>
      </x:c>
      <x:c r="K4772" s="53">
        <x:f t="shared" si="880"/>
        <x:v>14</x:v>
      </x:c>
      <x:c r="L4772" s="53">
        <x:f t="shared" si="881"/>
        <x:v>26</x:v>
      </x:c>
      <x:c r="M4772" s="54">
        <x:f t="shared" si="882"/>
        <x:v>2147.0744965260592</x:v>
      </x:c>
      <x:c r="N4772" s="54">
        <x:f t="shared" si="883"/>
        <x:v>0.99102395592087444</x:v>
      </x:c>
      <x:c r="O4772" s="55">
        <x:f t="shared" si="884"/>
        <x:v>109870</x:v>
      </x:c>
      <x:c r="P4772" s="55">
        <x:f t="shared" si="885"/>
        <x:v>20680</x:v>
      </x:c>
      <x:c r="Q4772" s="55">
        <x:f t="shared" si="886"/>
        <x:v>49775.598898021861</x:v>
      </x:c>
      <x:c r="R4772" s="55">
        <x:f t="shared" si="887"/>
        <x:v>19414.401101978139</x:v>
      </x:c>
      <x:c r="S4772" s="1" t="str">
        <x:f t="shared" si="888"/>
        <x:v>YES</x:v>
      </x:c>
      <x:c r="T4772" s="1">
        <x:f t="shared" si="889"/>
        <x:v>19414.401101978139</x:v>
      </x:c>
    </x:row>
    <x:row r="4773">
      <x:c r="A4773" s="1"/>
      <x:c r="B4773" s="1"/>
      <x:c r="C4773" s="1"/>
      <x:c r="D4773" s="1"/>
      <x:c r="E4773" s="1"/>
      <x:c r="F4773" s="1"/>
      <x:c r="G4773" s="1"/>
      <x:c r="H4773" s="1"/>
      <x:c r="I4773" s="53">
        <x:f t="shared" si="878"/>
        <x:v>7</x:v>
      </x:c>
      <x:c r="J4773" s="53">
        <x:f t="shared" si="879"/>
        <x:v>5</x:v>
      </x:c>
      <x:c r="K4773" s="53">
        <x:f t="shared" si="880"/>
        <x:v>15</x:v>
      </x:c>
      <x:c r="L4773" s="53">
        <x:f t="shared" si="881"/>
        <x:v>27</x:v>
      </x:c>
      <x:c r="M4773" s="54">
        <x:f t="shared" si="882"/>
        <x:v>2210.6627034022054</x:v>
      </x:c>
      <x:c r="N4773" s="54">
        <x:f t="shared" si="883"/>
        <x:v>1.0351824329181982</x:v>
      </x:c>
      <x:c r="O4773" s="55">
        <x:f t="shared" si="884"/>
        <x:v>112570</x:v>
      </x:c>
      <x:c r="P4773" s="55">
        <x:f t="shared" si="885"/>
        <x:v>21560</x:v>
      </x:c>
      <x:c r="Q4773" s="55">
        <x:f t="shared" si="886"/>
        <x:v>50879.560822954954</x:v>
      </x:c>
      <x:c r="R4773" s="55">
        <x:f t="shared" si="887"/>
        <x:v>20130.439177045046</x:v>
      </x:c>
      <x:c r="S4773" s="1" t="str">
        <x:f t="shared" si="888"/>
        <x:v>YES</x:v>
      </x:c>
      <x:c r="T4773" s="1">
        <x:f t="shared" si="889"/>
        <x:v>20130.439177045046</x:v>
      </x:c>
    </x:row>
    <x:row r="4774">
      <x:c r="A4774" s="1"/>
      <x:c r="B4774" s="1"/>
      <x:c r="C4774" s="1"/>
      <x:c r="D4774" s="1"/>
      <x:c r="E4774" s="1"/>
      <x:c r="F4774" s="1"/>
      <x:c r="G4774" s="1"/>
      <x:c r="H4774" s="1"/>
      <x:c r="I4774" s="53">
        <x:f t="shared" si="878"/>
        <x:v>7</x:v>
      </x:c>
      <x:c r="J4774" s="53">
        <x:f t="shared" si="879"/>
        <x:v>5</x:v>
      </x:c>
      <x:c r="K4774" s="53">
        <x:f t="shared" si="880"/>
        <x:v>16</x:v>
      </x:c>
      <x:c r="L4774" s="53">
        <x:f t="shared" si="881"/>
        <x:v>28</x:v>
      </x:c>
      <x:c r="M4774" s="54">
        <x:f t="shared" si="882"/>
        <x:v>2275.7234792796944</x:v>
      </x:c>
      <x:c r="N4774" s="54">
        <x:f t="shared" si="883"/>
        <x:v>1.0803635272775656</x:v>
      </x:c>
      <x:c r="O4774" s="55">
        <x:f t="shared" si="884"/>
        <x:v>115270</x:v>
      </x:c>
      <x:c r="P4774" s="55">
        <x:f t="shared" si="885"/>
        <x:v>22440</x:v>
      </x:c>
      <x:c r="Q4774" s="55">
        <x:f t="shared" si="886"/>
        <x:v>52009.088181939136</x:v>
      </x:c>
      <x:c r="R4774" s="55">
        <x:f t="shared" si="887"/>
        <x:v>20820.911818060864</x:v>
      </x:c>
      <x:c r="S4774" s="1" t="str">
        <x:f t="shared" si="888"/>
        <x:v>YES</x:v>
      </x:c>
      <x:c r="T4774" s="1">
        <x:f t="shared" si="889"/>
        <x:v>20820.911818060864</x:v>
      </x:c>
    </x:row>
    <x:row r="4775">
      <x:c r="A4775" s="1"/>
      <x:c r="B4775" s="1"/>
      <x:c r="C4775" s="1"/>
      <x:c r="D4775" s="1"/>
      <x:c r="E4775" s="1"/>
      <x:c r="F4775" s="1"/>
      <x:c r="G4775" s="1"/>
      <x:c r="H4775" s="1"/>
      <x:c r="I4775" s="53">
        <x:f t="shared" si="878"/>
        <x:v>7</x:v>
      </x:c>
      <x:c r="J4775" s="53">
        <x:f t="shared" si="879"/>
        <x:v>5</x:v>
      </x:c>
      <x:c r="K4775" s="53">
        <x:f t="shared" si="880"/>
        <x:v>17</x:v>
      </x:c>
      <x:c r="L4775" s="53">
        <x:f t="shared" si="881"/>
        <x:v>29</x:v>
      </x:c>
      <x:c r="M4775" s="54">
        <x:f t="shared" si="882"/>
        <x:v>2342.2837027262349</x:v>
      </x:c>
      <x:c r="N4775" s="54">
        <x:f t="shared" si="883"/>
        <x:v>1.1265859046709965</x:v>
      </x:c>
      <x:c r="O4775" s="55">
        <x:f t="shared" si="884"/>
        <x:v>117970</x:v>
      </x:c>
      <x:c r="P4775" s="55">
        <x:f t="shared" si="885"/>
        <x:v>23320</x:v>
      </x:c>
      <x:c r="Q4775" s="55">
        <x:f t="shared" si="886"/>
        <x:v>53164.647616774906</x:v>
      </x:c>
      <x:c r="R4775" s="55">
        <x:f t="shared" si="887"/>
        <x:v>21485.352383225094</x:v>
      </x:c>
      <x:c r="S4775" s="1" t="str">
        <x:f t="shared" si="888"/>
        <x:v>YES</x:v>
      </x:c>
      <x:c r="T4775" s="1">
        <x:f t="shared" si="889"/>
        <x:v>21485.352383225094</x:v>
      </x:c>
    </x:row>
    <x:row r="4776">
      <x:c r="A4776" s="1"/>
      <x:c r="B4776" s="1"/>
      <x:c r="C4776" s="1"/>
      <x:c r="D4776" s="1"/>
      <x:c r="E4776" s="1"/>
      <x:c r="F4776" s="1"/>
      <x:c r="G4776" s="1"/>
      <x:c r="H4776" s="1"/>
      <x:c r="I4776" s="53">
        <x:f t="shared" si="878"/>
        <x:v>7</x:v>
      </x:c>
      <x:c r="J4776" s="53">
        <x:f t="shared" si="879"/>
        <x:v>5</x:v>
      </x:c>
      <x:c r="K4776" s="53">
        <x:f t="shared" si="880"/>
        <x:v>18</x:v>
      </x:c>
      <x:c r="L4776" s="53">
        <x:f t="shared" si="881"/>
        <x:v>30</x:v>
      </x:c>
      <x:c r="M4776" s="54">
        <x:f t="shared" si="882"/>
        <x:v>2410.3706941848222</x:v>
      </x:c>
      <x:c r="N4776" s="54">
        <x:f t="shared" si="883"/>
        <x:v>1.1738685376283489</x:v>
      </x:c>
      <x:c r="O4776" s="55">
        <x:f t="shared" si="884"/>
        <x:v>120670</x:v>
      </x:c>
      <x:c r="P4776" s="55">
        <x:f t="shared" si="885"/>
        <x:v>24200</x:v>
      </x:c>
      <x:c r="Q4776" s="55">
        <x:f t="shared" si="886"/>
        <x:v>54346.713440708714</x:v>
      </x:c>
      <x:c r="R4776" s="55">
        <x:f t="shared" si="887"/>
        <x:v>22123.286559291286</x:v>
      </x:c>
      <x:c r="S4776" s="1" t="str">
        <x:f t="shared" si="888"/>
        <x:v>YES</x:v>
      </x:c>
      <x:c r="T4776" s="1">
        <x:f t="shared" si="889"/>
        <x:v>22123.286559291286</x:v>
      </x:c>
    </x:row>
    <x:row r="4777">
      <x:c r="A4777" s="1"/>
      <x:c r="B4777" s="1"/>
      <x:c r="C4777" s="1"/>
      <x:c r="D4777" s="1"/>
      <x:c r="E4777" s="1"/>
      <x:c r="F4777" s="1"/>
      <x:c r="G4777" s="1"/>
      <x:c r="H4777" s="1"/>
      <x:c r="I4777" s="53">
        <x:f t="shared" si="878"/>
        <x:v>7</x:v>
      </x:c>
      <x:c r="J4777" s="53">
        <x:f t="shared" si="879"/>
        <x:v>5</x:v>
      </x:c>
      <x:c r="K4777" s="53">
        <x:f t="shared" si="880"/>
        <x:v>19</x:v>
      </x:c>
      <x:c r="L4777" s="53">
        <x:f t="shared" si="881"/>
        <x:v>31</x:v>
      </x:c>
      <x:c r="M4777" s="54">
        <x:f t="shared" si="882"/>
        <x:v>2480.0122228208438</x:v>
      </x:c>
      <x:c r="N4777" s="54">
        <x:f t="shared" si="883"/>
        <x:v>1.2222307102922527</x:v>
      </x:c>
      <x:c r="O4777" s="55">
        <x:f t="shared" si="884"/>
        <x:v>123370</x:v>
      </x:c>
      <x:c r="P4777" s="55">
        <x:f t="shared" si="885"/>
        <x:v>25080</x:v>
      </x:c>
      <x:c r="Q4777" s="55">
        <x:f t="shared" si="886"/>
        <x:v>55555.767757306312</x:v>
      </x:c>
      <x:c r="R4777" s="55">
        <x:f t="shared" si="887"/>
        <x:v>22734.232242693688</x:v>
      </x:c>
      <x:c r="S4777" s="1" t="str">
        <x:f t="shared" si="888"/>
        <x:v>YES</x:v>
      </x:c>
      <x:c r="T4777" s="1">
        <x:f t="shared" si="889"/>
        <x:v>22734.232242693688</x:v>
      </x:c>
    </x:row>
    <x:row r="4778">
      <x:c r="A4778" s="1"/>
      <x:c r="B4778" s="1"/>
      <x:c r="C4778" s="1"/>
      <x:c r="D4778" s="1"/>
      <x:c r="E4778" s="1"/>
      <x:c r="F4778" s="1"/>
      <x:c r="G4778" s="1"/>
      <x:c r="H4778" s="1"/>
      <x:c r="I4778" s="53">
        <x:f t="shared" si="878"/>
        <x:v>7</x:v>
      </x:c>
      <x:c r="J4778" s="53">
        <x:f t="shared" si="879"/>
        <x:v>5</x:v>
      </x:c>
      <x:c r="K4778" s="53">
        <x:f t="shared" si="880"/>
        <x:v>20</x:v>
      </x:c>
      <x:c r="L4778" s="53">
        <x:f t="shared" si="881"/>
        <x:v>32</x:v>
      </x:c>
      <x:c r="M4778" s="54">
        <x:f t="shared" si="882"/>
        <x:v>2551.2365134713209</x:v>
      </x:c>
      <x:c r="N4778" s="54">
        <x:f t="shared" si="883"/>
        <x:v>1.2716920232439728</x:v>
      </x:c>
      <x:c r="O4778" s="55">
        <x:f t="shared" si="884"/>
        <x:v>126070</x:v>
      </x:c>
      <x:c r="P4778" s="55">
        <x:f t="shared" si="885"/>
        <x:v>25960</x:v>
      </x:c>
      <x:c r="Q4778" s="55">
        <x:f t="shared" si="886"/>
        <x:v>56792.30058109932</x:v>
      </x:c>
      <x:c r="R4778" s="55">
        <x:f t="shared" si="887"/>
        <x:v>23317.69941890068</x:v>
      </x:c>
      <x:c r="S4778" s="1" t="str">
        <x:f t="shared" si="888"/>
        <x:v>YES</x:v>
      </x:c>
      <x:c r="T4778" s="1">
        <x:f t="shared" si="889"/>
        <x:v>23317.69941890068</x:v>
      </x:c>
    </x:row>
    <x:row r="4779">
      <x:c r="A4779" s="1"/>
      <x:c r="B4779" s="1"/>
      <x:c r="C4779" s="1"/>
      <x:c r="D4779" s="1"/>
      <x:c r="E4779" s="1"/>
      <x:c r="F4779" s="1"/>
      <x:c r="G4779" s="1"/>
      <x:c r="H4779" s="1"/>
      <x:c r="I4779" s="53">
        <x:f t="shared" si="878"/>
        <x:v>7</x:v>
      </x:c>
      <x:c r="J4779" s="53">
        <x:f t="shared" si="879"/>
        <x:v>5</x:v>
      </x:c>
      <x:c r="K4779" s="53">
        <x:f t="shared" si="880"/>
        <x:v>21</x:v>
      </x:c>
      <x:c r="L4779" s="53">
        <x:f t="shared" si="881"/>
        <x:v>33</x:v>
      </x:c>
      <x:c r="M4779" s="54">
        <x:f t="shared" si="882"/>
        <x:v>2624.0722536977646</x:v>
      </x:c>
      <x:c r="N4779" s="54">
        <x:f t="shared" si="883"/>
        <x:v>1.3222723984012255</x:v>
      </x:c>
      <x:c r="O4779" s="55">
        <x:f t="shared" si="884"/>
        <x:v>128770</x:v>
      </x:c>
      <x:c r="P4779" s="55">
        <x:f t="shared" si="885"/>
        <x:v>26840</x:v>
      </x:c>
      <x:c r="Q4779" s="55">
        <x:f t="shared" si="886"/>
        <x:v>58056.809960030638</x:v>
      </x:c>
      <x:c r="R4779" s="55">
        <x:f t="shared" si="887"/>
        <x:v>23873.190039969362</x:v>
      </x:c>
      <x:c r="S4779" s="1" t="str">
        <x:f t="shared" si="888"/>
        <x:v>YES</x:v>
      </x:c>
      <x:c r="T4779" s="1">
        <x:f t="shared" si="889"/>
        <x:v>23873.190039969362</x:v>
      </x:c>
    </x:row>
    <x:row r="4780">
      <x:c r="A4780" s="1"/>
      <x:c r="B4780" s="1"/>
      <x:c r="C4780" s="1"/>
      <x:c r="D4780" s="1"/>
      <x:c r="E4780" s="1"/>
      <x:c r="F4780" s="1"/>
      <x:c r="G4780" s="1"/>
      <x:c r="H4780" s="1"/>
      <x:c r="I4780" s="53">
        <x:f t="shared" si="878"/>
        <x:v>7</x:v>
      </x:c>
      <x:c r="J4780" s="53">
        <x:f t="shared" si="879"/>
        <x:v>5</x:v>
      </x:c>
      <x:c r="K4780" s="53">
        <x:f t="shared" si="880"/>
        <x:v>22</x:v>
      </x:c>
      <x:c r="L4780" s="53">
        <x:f t="shared" si="881"/>
        <x:v>34</x:v>
      </x:c>
      <x:c r="M4780" s="54">
        <x:f t="shared" si="882"/>
        <x:v>2698.5486009441611</x:v>
      </x:c>
      <x:c r="N4780" s="54">
        <x:f t="shared" si="883"/>
        <x:v>1.3739920839890007</x:v>
      </x:c>
      <x:c r="O4780" s="55">
        <x:f t="shared" si="884"/>
        <x:v>131470</x:v>
      </x:c>
      <x:c r="P4780" s="55">
        <x:f t="shared" si="885"/>
        <x:v>27720</x:v>
      </x:c>
      <x:c r="Q4780" s="55">
        <x:f t="shared" si="886"/>
        <x:v>59349.802099725021</x:v>
      </x:c>
      <x:c r="R4780" s="55">
        <x:f t="shared" si="887"/>
        <x:v>24400.197900274979</x:v>
      </x:c>
      <x:c r="S4780" s="1" t="str">
        <x:f t="shared" si="888"/>
        <x:v>YES</x:v>
      </x:c>
      <x:c r="T4780" s="1">
        <x:f t="shared" si="889"/>
        <x:v>24400.197900274979</x:v>
      </x:c>
    </x:row>
    <x:row r="4781">
      <x:c r="A4781" s="1"/>
      <x:c r="B4781" s="1"/>
      <x:c r="C4781" s="1"/>
      <x:c r="D4781" s="1"/>
      <x:c r="E4781" s="1"/>
      <x:c r="F4781" s="1"/>
      <x:c r="G4781" s="1"/>
      <x:c r="H4781" s="1"/>
      <x:c r="I4781" s="53">
        <x:f t="shared" si="878"/>
        <x:v>7</x:v>
      </x:c>
      <x:c r="J4781" s="53">
        <x:f t="shared" si="879"/>
        <x:v>5</x:v>
      </x:c>
      <x:c r="K4781" s="53">
        <x:f t="shared" si="880"/>
        <x:v>23</x:v>
      </x:c>
      <x:c r="L4781" s="53">
        <x:f t="shared" si="881"/>
        <x:v>35</x:v>
      </x:c>
      <x:c r="M4781" s="54">
        <x:f t="shared" si="882"/>
        <x:v>2774.6951898015973</x:v>
      </x:c>
      <x:c r="N4781" s="54">
        <x:f t="shared" si="883"/>
        <x:v>1.4268716595844426</x:v>
      </x:c>
      <x:c r="O4781" s="55">
        <x:f t="shared" si="884"/>
        <x:v>134170</x:v>
      </x:c>
      <x:c r="P4781" s="55">
        <x:f t="shared" si="885"/>
        <x:v>28600</x:v>
      </x:c>
      <x:c r="Q4781" s="55">
        <x:f t="shared" si="886"/>
        <x:v>60671.79148961106</x:v>
      </x:c>
      <x:c r="R4781" s="55">
        <x:f t="shared" si="887"/>
        <x:v>24898.20851038894</x:v>
      </x:c>
      <x:c r="S4781" s="1" t="str">
        <x:f t="shared" si="888"/>
        <x:v>YES</x:v>
      </x:c>
      <x:c r="T4781" s="1">
        <x:f t="shared" si="889"/>
        <x:v>24898.20851038894</x:v>
      </x:c>
    </x:row>
    <x:row r="4782">
      <x:c r="A4782" s="1"/>
      <x:c r="B4782" s="1"/>
      <x:c r="C4782" s="1"/>
      <x:c r="D4782" s="1"/>
      <x:c r="E4782" s="1"/>
      <x:c r="F4782" s="1"/>
      <x:c r="G4782" s="1"/>
      <x:c r="H4782" s="1"/>
      <x:c r="I4782" s="53" t="n">
        <x:f t="shared" ref="I4782:I4845" si="890">INT((ROW()-ROW($I$46))/((CARROT_CAP+1)*(MESCLUN_CAP+1)))</x:f>
        <x:v>7</x:v>
      </x:c>
      <x:c r="J4782" s="53" t="n">
        <x:f t="shared" ref="J4782:J4845" si="891">MOD(INT((ROW()-ROW($I$46))/(MESCLUN_CAP+1)),CARROT_CAP+1)</x:f>
        <x:v>5</x:v>
      </x:c>
      <x:c r="K4782" s="53" t="n">
        <x:f t="shared" ref="K4782:K4845" si="892">MOD(ROW()-ROW($I$46),MESCLUN_CAP+1)</x:f>
        <x:v>24</x:v>
      </x:c>
      <x:c r="L4782" s="53" t="n">
        <x:f t="shared" ref="L4782:L4845" si="893">SUM(I4782:K4782)</x:f>
        <x:v>36</x:v>
      </x:c>
      <x:c r="M4782" s="54" t="n">
        <x:f t="shared" ref="M4782:M4845" si="894">I4782*TOMATO_HOURS*WEEKS*(1+TOMATO_DIM)^I4782+J4782*CARROT_HOURS*WEEKS*(1+CARROT_DIM)^J4782+K4782*MESCLUN_HOURS*WEEKS*(1+MESCLUN_DIM)^K4782</x:f>
        <x:v>2852.542139381092</x:v>
      </x:c>
      <x:c r="N4782" s="54" t="n">
        <x:f t="shared" ref="N4782:N4845" si="895">MAX(M4782-FARMER_HOURS,0)/TEMP_HOURS_PER_WORKER</x:f>
        <x:v>1.4809320412368694</x:v>
      </x:c>
      <x:c r="O4782" s="55" t="n">
        <x:f t="shared" ref="O4782:O4845" si="896">I4782*TOMATO_PRICE+J4782*CARROT_PRICE+K4782*MESCLUN_PRICE</x:f>
        <x:v>136870</x:v>
      </x:c>
      <x:c r="P4782" s="55" t="n">
        <x:f t="shared" ref="P4782:P4845" si="897">I4782*TOMATO_FERTILIZER+J4782*CARROT_FERTILIZER+K4782*MESCLUN_FERTILIZER</x:f>
        <x:v>29480</x:v>
      </x:c>
      <x:c r="Q4782" s="55" t="n">
        <x:f t="shared" ref="Q4782:Q4845" si="898">MIN(M4782,FARMER_HOURS)*FARMER_RATE+MAX(M4782-FARMER_HOURS,0)*TEMP_RATE</x:f>
        <x:v>62023.301030921735</x:v>
      </x:c>
      <x:c r="R4782" s="55" t="n">
        <x:f t="shared" ref="R4782:R4845" si="899">O4782-P4782-Q4782-FIXED_COST</x:f>
        <x:v>25366.698969078265</x:v>
      </x:c>
      <x:c r="S4782" s="1" t="str">
        <x:f t="shared" ref="S4782:S4845" si="900">IF(AND(L4782&lt;=TOTAL_BED_CAP,N4782&lt;=TEMP_WORKER_CAP),"YES","NO")</x:f>
        <x:v>YES</x:v>
      </x:c>
      <x:c r="T4782" s="1" t="n">
        <x:f t="shared" ref="T4782:T4845" si="901">IF(S4782="YES",R4782,-1E+99)</x:f>
        <x:v>25366.698969078265</x:v>
      </x:c>
    </x:row>
    <x:row r="4783">
      <x:c r="A4783" s="1"/>
      <x:c r="B4783" s="1"/>
      <x:c r="C4783" s="1"/>
      <x:c r="D4783" s="1"/>
      <x:c r="E4783" s="1"/>
      <x:c r="F4783" s="1"/>
      <x:c r="G4783" s="1"/>
      <x:c r="H4783" s="1"/>
      <x:c r="I4783" s="53">
        <x:f t="shared" si="890"/>
        <x:v>7</x:v>
      </x:c>
      <x:c r="J4783" s="53">
        <x:f t="shared" si="891"/>
        <x:v>5</x:v>
      </x:c>
      <x:c r="K4783" s="53">
        <x:f t="shared" si="892"/>
        <x:v>25</x:v>
      </x:c>
      <x:c r="L4783" s="53">
        <x:f t="shared" si="893"/>
        <x:v>37</x:v>
      </x:c>
      <x:c r="M4783" s="54">
        <x:f t="shared" si="894"/>
        <x:v>2932.120060796191</x:v>
      </x:c>
      <x:c r="N4783" s="54">
        <x:f t="shared" si="895"/>
        <x:v>1.5361944866640216</x:v>
      </x:c>
      <x:c r="O4783" s="55">
        <x:f t="shared" si="896"/>
        <x:v>139570</x:v>
      </x:c>
      <x:c r="P4783" s="55">
        <x:f t="shared" si="897"/>
        <x:v>30360</x:v>
      </x:c>
      <x:c r="Q4783" s="55">
        <x:f t="shared" si="898"/>
        <x:v>63404.862166600535</x:v>
      </x:c>
      <x:c r="R4783" s="55">
        <x:f t="shared" si="899"/>
        <x:v>25805.137833399465</x:v>
      </x:c>
      <x:c r="S4783" s="1" t="str">
        <x:f t="shared" si="900"/>
        <x:v>YES</x:v>
      </x:c>
      <x:c r="T4783" s="1">
        <x:f t="shared" si="901"/>
        <x:v>25805.137833399465</x:v>
      </x:c>
    </x:row>
    <x:row r="4784">
      <x:c r="A4784" s="1"/>
      <x:c r="B4784" s="1"/>
      <x:c r="C4784" s="1"/>
      <x:c r="D4784" s="1"/>
      <x:c r="E4784" s="1"/>
      <x:c r="F4784" s="1"/>
      <x:c r="G4784" s="1"/>
      <x:c r="H4784" s="1"/>
      <x:c r="I4784" s="53">
        <x:f t="shared" si="890"/>
        <x:v>7</x:v>
      </x:c>
      <x:c r="J4784" s="53">
        <x:f t="shared" si="891"/>
        <x:v>5</x:v>
      </x:c>
      <x:c r="K4784" s="53">
        <x:f t="shared" si="892"/>
        <x:v>26</x:v>
      </x:c>
      <x:c r="L4784" s="53">
        <x:f t="shared" si="893"/>
        <x:v>38</x:v>
      </x:c>
      <x:c r="M4784" s="54">
        <x:f t="shared" si="894"/>
        <x:v>3013.4600647569087</x:v>
      </x:c>
      <x:c r="N4784" s="54">
        <x:f t="shared" si="895"/>
        <x:v>1.5926806005256311</x:v>
      </x:c>
      <x:c r="O4784" s="55">
        <x:f t="shared" si="896"/>
        <x:v>142270</x:v>
      </x:c>
      <x:c r="P4784" s="55">
        <x:f t="shared" si="897"/>
        <x:v>31240</x:v>
      </x:c>
      <x:c r="Q4784" s="55">
        <x:f t="shared" si="898"/>
        <x:v>64817.015013140772</x:v>
      </x:c>
      <x:c r="R4784" s="55">
        <x:f t="shared" si="899"/>
        <x:v>26212.984986859228</x:v>
      </x:c>
      <x:c r="S4784" s="1" t="str">
        <x:f t="shared" si="900"/>
        <x:v>YES</x:v>
      </x:c>
      <x:c r="T4784" s="1">
        <x:f t="shared" si="901"/>
        <x:v>26212.984986859228</x:v>
      </x:c>
    </x:row>
    <x:row r="4785">
      <x:c r="A4785" s="1"/>
      <x:c r="B4785" s="1"/>
      <x:c r="C4785" s="1"/>
      <x:c r="D4785" s="1"/>
      <x:c r="E4785" s="1"/>
      <x:c r="F4785" s="1"/>
      <x:c r="G4785" s="1"/>
      <x:c r="H4785" s="1"/>
      <x:c r="I4785" s="53">
        <x:f t="shared" si="890"/>
        <x:v>7</x:v>
      </x:c>
      <x:c r="J4785" s="53">
        <x:f t="shared" si="891"/>
        <x:v>5</x:v>
      </x:c>
      <x:c r="K4785" s="53">
        <x:f t="shared" si="892"/>
        <x:v>27</x:v>
      </x:c>
      <x:c r="L4785" s="53">
        <x:f t="shared" si="893"/>
        <x:v>39</x:v>
      </x:c>
      <x:c r="M4785" s="54">
        <x:f t="shared" si="894"/>
        <x:v>3096.5937692766652</x:v>
      </x:c>
      <x:c r="N4785" s="54">
        <x:f t="shared" si="895"/>
        <x:v>1.650412339775462</x:v>
      </x:c>
      <x:c r="O4785" s="55">
        <x:f t="shared" si="896"/>
        <x:v>144970</x:v>
      </x:c>
      <x:c r="P4785" s="55">
        <x:f t="shared" si="897"/>
        <x:v>32120</x:v>
      </x:c>
      <x:c r="Q4785" s="55">
        <x:f t="shared" si="898"/>
        <x:v>66260.308494386554</x:v>
      </x:c>
      <x:c r="R4785" s="55">
        <x:f t="shared" si="899"/>
        <x:v>26589.691505613446</x:v>
      </x:c>
      <x:c r="S4785" s="1" t="str">
        <x:f t="shared" si="900"/>
        <x:v>YES</x:v>
      </x:c>
      <x:c r="T4785" s="1">
        <x:f t="shared" si="901"/>
        <x:v>26589.691505613446</x:v>
      </x:c>
    </x:row>
    <x:row r="4786">
      <x:c r="A4786" s="1"/>
      <x:c r="B4786" s="1"/>
      <x:c r="C4786" s="1"/>
      <x:c r="D4786" s="1"/>
      <x:c r="E4786" s="1"/>
      <x:c r="F4786" s="1"/>
      <x:c r="G4786" s="1"/>
      <x:c r="H4786" s="1"/>
      <x:c r="I4786" s="53">
        <x:f t="shared" si="890"/>
        <x:v>7</x:v>
      </x:c>
      <x:c r="J4786" s="53">
        <x:f t="shared" si="891"/>
        <x:v>5</x:v>
      </x:c>
      <x:c r="K4786" s="53">
        <x:f t="shared" si="892"/>
        <x:v>28</x:v>
      </x:c>
      <x:c r="L4786" s="53">
        <x:f t="shared" si="893"/>
        <x:v>40</x:v>
      </x:c>
      <x:c r="M4786" s="54">
        <x:f t="shared" si="894"/>
        <x:v>3181.5533074938189</x:v>
      </x:c>
      <x:c r="N4786" s="54">
        <x:f t="shared" si="895"/>
        <x:v>1.7094120190929298</x:v>
      </x:c>
      <x:c r="O4786" s="55">
        <x:f t="shared" si="896"/>
        <x:v>147670</x:v>
      </x:c>
      <x:c r="P4786" s="55">
        <x:f t="shared" si="897"/>
        <x:v>33000</x:v>
      </x:c>
      <x:c r="Q4786" s="55">
        <x:f t="shared" si="898"/>
        <x:v>67735.300477323239</x:v>
      </x:c>
      <x:c r="R4786" s="55">
        <x:f t="shared" si="899"/>
        <x:v>26934.699522676761</x:v>
      </x:c>
      <x:c r="S4786" s="1" t="str">
        <x:f t="shared" si="900"/>
        <x:v>YES</x:v>
      </x:c>
      <x:c r="T4786" s="1">
        <x:f t="shared" si="901"/>
        <x:v>26934.699522676761</x:v>
      </x:c>
    </x:row>
    <x:row r="4787">
      <x:c r="A4787" s="1"/>
      <x:c r="B4787" s="1"/>
      <x:c r="C4787" s="1"/>
      <x:c r="D4787" s="1"/>
      <x:c r="E4787" s="1"/>
      <x:c r="F4787" s="1"/>
      <x:c r="G4787" s="1"/>
      <x:c r="H4787" s="1"/>
      <x:c r="I4787" s="53">
        <x:f t="shared" si="890"/>
        <x:v>7</x:v>
      </x:c>
      <x:c r="J4787" s="53">
        <x:f t="shared" si="891"/>
        <x:v>5</x:v>
      </x:c>
      <x:c r="K4787" s="53">
        <x:f t="shared" si="892"/>
        <x:v>29</x:v>
      </x:c>
      <x:c r="L4787" s="53">
        <x:f t="shared" si="893"/>
        <x:v>41</x:v>
      </x:c>
      <x:c r="M4787" s="54">
        <x:f t="shared" si="894"/>
        <x:v>3268.3713356094722</x:v>
      </x:c>
      <x:c r="N4787" s="54">
        <x:f t="shared" si="895"/>
        <x:v>1.7697023163954668</x:v>
      </x:c>
      <x:c r="O4787" s="55">
        <x:f t="shared" si="896"/>
        <x:v>150370</x:v>
      </x:c>
      <x:c r="P4787" s="55">
        <x:f t="shared" si="897"/>
        <x:v>33880</x:v>
      </x:c>
      <x:c r="Q4787" s="55">
        <x:f t="shared" si="898"/>
        <x:v>69242.557909886673</x:v>
      </x:c>
      <x:c r="R4787" s="55">
        <x:f t="shared" si="899"/>
        <x:v>27247.442090113327</x:v>
      </x:c>
      <x:c r="S4787" s="1" t="str">
        <x:f t="shared" si="900"/>
        <x:v>YES</x:v>
      </x:c>
      <x:c r="T4787" s="1">
        <x:f t="shared" si="901"/>
        <x:v>27247.442090113327</x:v>
      </x:c>
    </x:row>
    <x:row r="4788">
      <x:c r="A4788" s="1"/>
      <x:c r="B4788" s="1"/>
      <x:c r="C4788" s="1"/>
      <x:c r="D4788" s="1"/>
      <x:c r="E4788" s="1"/>
      <x:c r="F4788" s="1"/>
      <x:c r="G4788" s="1"/>
      <x:c r="H4788" s="1"/>
      <x:c r="I4788" s="53">
        <x:f t="shared" si="890"/>
        <x:v>7</x:v>
      </x:c>
      <x:c r="J4788" s="53">
        <x:f t="shared" si="891"/>
        <x:v>5</x:v>
      </x:c>
      <x:c r="K4788" s="53">
        <x:f t="shared" si="892"/>
        <x:v>30</x:v>
      </x:c>
      <x:c r="L4788" s="53">
        <x:f t="shared" si="893"/>
        <x:v>42</x:v>
      </x:c>
      <x:c r="M4788" s="54">
        <x:f t="shared" si="894"/>
        <x:v>3357.0810409432434</x:v>
      </x:c>
      <x:c r="N4788" s="54">
        <x:f t="shared" si="895"/>
        <x:v>1.8313062784328078</x:v>
      </x:c>
      <x:c r="O4788" s="55">
        <x:f t="shared" si="896"/>
        <x:v>153070</x:v>
      </x:c>
      <x:c r="P4788" s="55">
        <x:f t="shared" si="897"/>
        <x:v>34760</x:v>
      </x:c>
      <x:c r="Q4788" s="55">
        <x:f t="shared" si="898"/>
        <x:v>70782.656960820197</x:v>
      </x:c>
      <x:c r="R4788" s="55">
        <x:f t="shared" si="899"/>
        <x:v>27527.343039179803</x:v>
      </x:c>
      <x:c r="S4788" s="1" t="str">
        <x:f t="shared" si="900"/>
        <x:v>YES</x:v>
      </x:c>
      <x:c r="T4788" s="1">
        <x:f t="shared" si="901"/>
        <x:v>27527.343039179803</x:v>
      </x:c>
    </x:row>
    <x:row r="4789">
      <x:c r="A4789" s="1"/>
      <x:c r="B4789" s="1"/>
      <x:c r="C4789" s="1"/>
      <x:c r="D4789" s="1"/>
      <x:c r="E4789" s="1"/>
      <x:c r="F4789" s="1"/>
      <x:c r="G4789" s="1"/>
      <x:c r="H4789" s="1"/>
      <x:c r="I4789" s="53">
        <x:f t="shared" si="890"/>
        <x:v>7</x:v>
      </x:c>
      <x:c r="J4789" s="53">
        <x:f t="shared" si="891"/>
        <x:v>6</x:v>
      </x:c>
      <x:c r="K4789" s="53">
        <x:f t="shared" si="892"/>
        <x:v>0</x:v>
      </x:c>
      <x:c r="L4789" s="53">
        <x:f t="shared" si="893"/>
        <x:v>13</x:v>
      </x:c>
      <x:c r="M4789" s="54">
        <x:f t="shared" si="894"/>
        <x:v>1436.4365882783209</x:v>
      </x:c>
      <x:c r="N4789" s="54">
        <x:f t="shared" si="895"/>
        <x:v>0.4975254085266117</x:v>
      </x:c>
      <x:c r="O4789" s="55">
        <x:f t="shared" si="896"/>
        <x:v>74164</x:v>
      </x:c>
      <x:c r="P4789" s="55">
        <x:f t="shared" si="897"/>
        <x:v>8800</x:v>
      </x:c>
      <x:c r="Q4789" s="55">
        <x:f t="shared" si="898"/>
        <x:v>37438.135213165297</x:v>
      </x:c>
      <x:c r="R4789" s="55">
        <x:f t="shared" si="899"/>
        <x:v>7925.8647868347034</x:v>
      </x:c>
      <x:c r="S4789" s="1" t="str">
        <x:f t="shared" si="900"/>
        <x:v>YES</x:v>
      </x:c>
      <x:c r="T4789" s="1">
        <x:f t="shared" si="901"/>
        <x:v>7925.8647868347034</x:v>
      </x:c>
    </x:row>
    <x:row r="4790">
      <x:c r="A4790" s="1"/>
      <x:c r="B4790" s="1"/>
      <x:c r="C4790" s="1"/>
      <x:c r="D4790" s="1"/>
      <x:c r="E4790" s="1"/>
      <x:c r="F4790" s="1"/>
      <x:c r="G4790" s="1"/>
      <x:c r="H4790" s="1"/>
      <x:c r="I4790" s="53">
        <x:f t="shared" si="890"/>
        <x:v>7</x:v>
      </x:c>
      <x:c r="J4790" s="53">
        <x:f t="shared" si="891"/>
        <x:v>6</x:v>
      </x:c>
      <x:c r="K4790" s="53">
        <x:f t="shared" si="892"/>
        <x:v>1</x:v>
      </x:c>
      <x:c r="L4790" s="53">
        <x:f t="shared" si="893"/>
        <x:v>14</x:v>
      </x:c>
      <x:c r="M4790" s="54">
        <x:f t="shared" si="894"/>
        <x:v>1481.9990882783209</x:v>
      </x:c>
      <x:c r="N4790" s="54">
        <x:f t="shared" si="895"/>
        <x:v>0.52916603352661173</x:v>
      </x:c>
      <x:c r="O4790" s="55">
        <x:f t="shared" si="896"/>
        <x:v>76864</x:v>
      </x:c>
      <x:c r="P4790" s="55">
        <x:f t="shared" si="897"/>
        <x:v>9680</x:v>
      </x:c>
      <x:c r="Q4790" s="55">
        <x:f t="shared" si="898"/>
        <x:v>38229.150838165297</x:v>
      </x:c>
      <x:c r="R4790" s="55">
        <x:f t="shared" si="899"/>
        <x:v>8954.8491618347034</x:v>
      </x:c>
      <x:c r="S4790" s="1" t="str">
        <x:f t="shared" si="900"/>
        <x:v>YES</x:v>
      </x:c>
      <x:c r="T4790" s="1">
        <x:f t="shared" si="901"/>
        <x:v>8954.8491618347034</x:v>
      </x:c>
    </x:row>
    <x:row r="4791">
      <x:c r="A4791" s="1"/>
      <x:c r="B4791" s="1"/>
      <x:c r="C4791" s="1"/>
      <x:c r="D4791" s="1"/>
      <x:c r="E4791" s="1"/>
      <x:c r="F4791" s="1"/>
      <x:c r="G4791" s="1"/>
      <x:c r="H4791" s="1"/>
      <x:c r="I4791" s="53">
        <x:f t="shared" si="890"/>
        <x:v>7</x:v>
      </x:c>
      <x:c r="J4791" s="53">
        <x:f t="shared" si="891"/>
        <x:v>6</x:v>
      </x:c>
      <x:c r="K4791" s="53">
        <x:f t="shared" si="892"/>
        <x:v>2</x:v>
      </x:c>
      <x:c r="L4791" s="53">
        <x:f t="shared" si="893"/>
        <x:v>15</x:v>
      </x:c>
      <x:c r="M4791" s="54">
        <x:f t="shared" si="894"/>
        <x:v>1528.7006507783208</x:v>
      </x:c>
      <x:c r="N4791" s="54">
        <x:f t="shared" si="895"/>
        <x:v>0.56159767415161166</x:v>
      </x:c>
      <x:c r="O4791" s="55">
        <x:f t="shared" si="896"/>
        <x:v>79564</x:v>
      </x:c>
      <x:c r="P4791" s="55">
        <x:f t="shared" si="897"/>
        <x:v>10560</x:v>
      </x:c>
      <x:c r="Q4791" s="55">
        <x:f t="shared" si="898"/>
        <x:v>39039.941853790289</x:v>
      </x:c>
      <x:c r="R4791" s="55">
        <x:f t="shared" si="899"/>
        <x:v>9964.0581462097107</x:v>
      </x:c>
      <x:c r="S4791" s="1" t="str">
        <x:f t="shared" si="900"/>
        <x:v>YES</x:v>
      </x:c>
      <x:c r="T4791" s="1">
        <x:f t="shared" si="901"/>
        <x:v>9964.0581462097107</x:v>
      </x:c>
    </x:row>
    <x:row r="4792">
      <x:c r="A4792" s="1"/>
      <x:c r="B4792" s="1"/>
      <x:c r="C4792" s="1"/>
      <x:c r="D4792" s="1"/>
      <x:c r="E4792" s="1"/>
      <x:c r="F4792" s="1"/>
      <x:c r="G4792" s="1"/>
      <x:c r="H4792" s="1"/>
      <x:c r="I4792" s="53">
        <x:f t="shared" si="890"/>
        <x:v>7</x:v>
      </x:c>
      <x:c r="J4792" s="53">
        <x:f t="shared" si="891"/>
        <x:v>6</x:v>
      </x:c>
      <x:c r="K4792" s="53">
        <x:f t="shared" si="892"/>
        <x:v>3</x:v>
      </x:c>
      <x:c r="L4792" s="53">
        <x:f t="shared" si="893"/>
        <x:v>16</x:v>
      </x:c>
      <x:c r="M4792" s="54">
        <x:f t="shared" si="894"/>
        <x:v>1576.5626332001959</x:v>
      </x:c>
      <x:c r="N4792" s="54">
        <x:f t="shared" si="895"/>
        <x:v>0.59483516194458053</x:v>
      </x:c>
      <x:c r="O4792" s="55">
        <x:f t="shared" si="896"/>
        <x:v>82264</x:v>
      </x:c>
      <x:c r="P4792" s="55">
        <x:f t="shared" si="897"/>
        <x:v>11440</x:v>
      </x:c>
      <x:c r="Q4792" s="55">
        <x:f t="shared" si="898"/>
        <x:v>39870.879048614515</x:v>
      </x:c>
      <x:c r="R4792" s="55">
        <x:f t="shared" si="899"/>
        <x:v>10953.120951385485</x:v>
      </x:c>
      <x:c r="S4792" s="1" t="str">
        <x:f t="shared" si="900"/>
        <x:v>YES</x:v>
      </x:c>
      <x:c r="T4792" s="1">
        <x:f t="shared" si="901"/>
        <x:v>10953.120951385485</x:v>
      </x:c>
    </x:row>
    <x:row r="4793">
      <x:c r="A4793" s="1"/>
      <x:c r="B4793" s="1"/>
      <x:c r="C4793" s="1"/>
      <x:c r="D4793" s="1"/>
      <x:c r="E4793" s="1"/>
      <x:c r="F4793" s="1"/>
      <x:c r="G4793" s="1"/>
      <x:c r="H4793" s="1"/>
      <x:c r="I4793" s="53">
        <x:f t="shared" si="890"/>
        <x:v>7</x:v>
      </x:c>
      <x:c r="J4793" s="53">
        <x:f t="shared" si="891"/>
        <x:v>6</x:v>
      </x:c>
      <x:c r="K4793" s="53">
        <x:f t="shared" si="892"/>
        <x:v>4</x:v>
      </x:c>
      <x:c r="L4793" s="53">
        <x:f t="shared" si="893"/>
        <x:v>17</x:v>
      </x:c>
      <x:c r="M4793" s="54">
        <x:f t="shared" si="894"/>
        <x:v>1625.6067489228521</x:v>
      </x:c>
      <x:c r="N4793" s="54">
        <x:f t="shared" si="895"/>
        <x:v>0.62889357564086956</x:v>
      </x:c>
      <x:c r="O4793" s="55">
        <x:f t="shared" si="896"/>
        <x:v>84964</x:v>
      </x:c>
      <x:c r="P4793" s="55">
        <x:f t="shared" si="897"/>
        <x:v>12320</x:v>
      </x:c>
      <x:c r="Q4793" s="55">
        <x:f t="shared" si="898"/>
        <x:v>40722.339391021742</x:v>
      </x:c>
      <x:c r="R4793" s="55">
        <x:f t="shared" si="899"/>
        <x:v>11921.660608978258</x:v>
      </x:c>
      <x:c r="S4793" s="1" t="str">
        <x:f t="shared" si="900"/>
        <x:v>YES</x:v>
      </x:c>
      <x:c r="T4793" s="1">
        <x:f t="shared" si="901"/>
        <x:v>11921.660608978258</x:v>
      </x:c>
    </x:row>
    <x:row r="4794">
      <x:c r="A4794" s="1"/>
      <x:c r="B4794" s="1"/>
      <x:c r="C4794" s="1"/>
      <x:c r="D4794" s="1"/>
      <x:c r="E4794" s="1"/>
      <x:c r="F4794" s="1"/>
      <x:c r="G4794" s="1"/>
      <x:c r="H4794" s="1"/>
      <x:c r="I4794" s="53">
        <x:f t="shared" si="890"/>
        <x:v>7</x:v>
      </x:c>
      <x:c r="J4794" s="53">
        <x:f t="shared" si="891"/>
        <x:v>6</x:v>
      </x:c>
      <x:c r="K4794" s="53">
        <x:f t="shared" si="892"/>
        <x:v>5</x:v>
      </x:c>
      <x:c r="L4794" s="53">
        <x:f t="shared" si="893"/>
        <x:v>18</x:v>
      </x:c>
      <x:c r="M4794" s="54">
        <x:f t="shared" si="894"/>
        <x:v>1675.8550728440557</x:v>
      </x:c>
      <x:c r="N4794" s="54">
        <x:f t="shared" si="895"/>
        <x:v>0.66378824503059419</x:v>
      </x:c>
      <x:c r="O4794" s="55">
        <x:f t="shared" si="896"/>
        <x:v>87664</x:v>
      </x:c>
      <x:c r="P4794" s="55">
        <x:f t="shared" si="897"/>
        <x:v>13200</x:v>
      </x:c>
      <x:c r="Q4794" s="55">
        <x:f t="shared" si="898"/>
        <x:v>41594.70612576486</x:v>
      </x:c>
      <x:c r="R4794" s="55">
        <x:f t="shared" si="899"/>
        <x:v>12869.29387423514</x:v>
      </x:c>
      <x:c r="S4794" s="1" t="str">
        <x:f t="shared" si="900"/>
        <x:v>YES</x:v>
      </x:c>
      <x:c r="T4794" s="1">
        <x:f t="shared" si="901"/>
        <x:v>12869.29387423514</x:v>
      </x:c>
    </x:row>
    <x:row r="4795">
      <x:c r="A4795" s="1"/>
      <x:c r="B4795" s="1"/>
      <x:c r="C4795" s="1"/>
      <x:c r="D4795" s="1"/>
      <x:c r="E4795" s="1"/>
      <x:c r="F4795" s="1"/>
      <x:c r="G4795" s="1"/>
      <x:c r="H4795" s="1"/>
      <x:c r="I4795" s="53">
        <x:f t="shared" si="890"/>
        <x:v>7</x:v>
      </x:c>
      <x:c r="J4795" s="53">
        <x:f t="shared" si="891"/>
        <x:v>6</x:v>
      </x:c>
      <x:c r="K4795" s="53">
        <x:f t="shared" si="892"/>
        <x:v>6</x:v>
      </x:c>
      <x:c r="L4795" s="53">
        <x:f t="shared" si="893"/>
        <x:v>19</x:v>
      </x:c>
      <x:c r="M4795" s="54">
        <x:f t="shared" si="894"/>
        <x:v>1727.3300470256886</x:v>
      </x:c>
      <x:c r="N4795" s="54">
        <x:f t="shared" si="895"/>
        <x:v>0.69953475487895045</x:v>
      </x:c>
      <x:c r="O4795" s="55">
        <x:f t="shared" si="896"/>
        <x:v>90364</x:v>
      </x:c>
      <x:c r="P4795" s="55">
        <x:f t="shared" si="897"/>
        <x:v>14080</x:v>
      </x:c>
      <x:c r="Q4795" s="55">
        <x:f t="shared" si="898"/>
        <x:v>42488.368871973755</x:v>
      </x:c>
      <x:c r="R4795" s="55">
        <x:f t="shared" si="899"/>
        <x:v>13795.631128026245</x:v>
      </x:c>
      <x:c r="S4795" s="1" t="str">
        <x:f t="shared" si="900"/>
        <x:v>YES</x:v>
      </x:c>
      <x:c r="T4795" s="1">
        <x:f t="shared" si="901"/>
        <x:v>13795.631128026245</x:v>
      </x:c>
    </x:row>
    <x:row r="4796">
      <x:c r="A4796" s="1"/>
      <x:c r="B4796" s="1"/>
      <x:c r="C4796" s="1"/>
      <x:c r="D4796" s="1"/>
      <x:c r="E4796" s="1"/>
      <x:c r="F4796" s="1"/>
      <x:c r="G4796" s="1"/>
      <x:c r="H4796" s="1"/>
      <x:c r="I4796" s="53">
        <x:f t="shared" si="890"/>
        <x:v>7</x:v>
      </x:c>
      <x:c r="J4796" s="53">
        <x:f t="shared" si="891"/>
        <x:v>6</x:v>
      </x:c>
      <x:c r="K4796" s="53">
        <x:f t="shared" si="892"/>
        <x:v>7</x:v>
      </x:c>
      <x:c r="L4796" s="53">
        <x:f t="shared" si="893"/>
        <x:v>20</x:v>
      </x:c>
      <x:c r="M4796" s="54">
        <x:f t="shared" si="894"/>
        <x:v>1780.054486423649</x:v>
      </x:c>
      <x:c r="N4796" s="54">
        <x:f t="shared" si="895"/>
        <x:v>0.7361489489053118</x:v>
      </x:c>
      <x:c r="O4796" s="55">
        <x:f t="shared" si="896"/>
        <x:v>93064</x:v>
      </x:c>
      <x:c r="P4796" s="55">
        <x:f t="shared" si="897"/>
        <x:v>14960</x:v>
      </x:c>
      <x:c r="Q4796" s="55">
        <x:f t="shared" si="898"/>
        <x:v>43403.7237226328</x:v>
      </x:c>
      <x:c r="R4796" s="55">
        <x:f t="shared" si="899"/>
        <x:v>14700.2762773672</x:v>
      </x:c>
      <x:c r="S4796" s="1" t="str">
        <x:f t="shared" si="900"/>
        <x:v>YES</x:v>
      </x:c>
      <x:c r="T4796" s="1">
        <x:f t="shared" si="901"/>
        <x:v>14700.2762773672</x:v>
      </x:c>
    </x:row>
    <x:row r="4797">
      <x:c r="A4797" s="1"/>
      <x:c r="B4797" s="1"/>
      <x:c r="C4797" s="1"/>
      <x:c r="D4797" s="1"/>
      <x:c r="E4797" s="1"/>
      <x:c r="F4797" s="1"/>
      <x:c r="G4797" s="1"/>
      <x:c r="H4797" s="1"/>
      <x:c r="I4797" s="53">
        <x:f t="shared" si="890"/>
        <x:v>7</x:v>
      </x:c>
      <x:c r="J4797" s="53">
        <x:f t="shared" si="891"/>
        <x:v>6</x:v>
      </x:c>
      <x:c r="K4797" s="53">
        <x:f t="shared" si="892"/>
        <x:v>8</x:v>
      </x:c>
      <x:c r="L4797" s="53">
        <x:f t="shared" si="893"/>
        <x:v>21</x:v>
      </x:c>
      <x:c r="M4797" s="54">
        <x:f t="shared" si="894"/>
        <x:v>1834.0515847036293</x:v>
      </x:c>
      <x:c r="N4797" s="54">
        <x:f t="shared" si="895"/>
        <x:v>0.77364693382196481</x:v>
      </x:c>
      <x:c r="O4797" s="55">
        <x:f t="shared" si="896"/>
        <x:v>95764</x:v>
      </x:c>
      <x:c r="P4797" s="55">
        <x:f t="shared" si="897"/>
        <x:v>15840</x:v>
      </x:c>
      <x:c r="Q4797" s="55">
        <x:f t="shared" si="898"/>
        <x:v>44341.173345549119</x:v>
      </x:c>
      <x:c r="R4797" s="55">
        <x:f t="shared" si="899"/>
        <x:v>15582.826654450881</x:v>
      </x:c>
      <x:c r="S4797" s="1" t="str">
        <x:f t="shared" si="900"/>
        <x:v>YES</x:v>
      </x:c>
      <x:c r="T4797" s="1">
        <x:f t="shared" si="901"/>
        <x:v>15582.826654450881</x:v>
      </x:c>
    </x:row>
    <x:row r="4798">
      <x:c r="A4798" s="1"/>
      <x:c r="B4798" s="1"/>
      <x:c r="C4798" s="1"/>
      <x:c r="D4798" s="1"/>
      <x:c r="E4798" s="1"/>
      <x:c r="F4798" s="1"/>
      <x:c r="G4798" s="1"/>
      <x:c r="H4798" s="1"/>
      <x:c r="I4798" s="53">
        <x:f t="shared" si="890"/>
        <x:v>7</x:v>
      </x:c>
      <x:c r="J4798" s="53">
        <x:f t="shared" si="891"/>
        <x:v>6</x:v>
      </x:c>
      <x:c r="K4798" s="53">
        <x:f t="shared" si="892"/>
        <x:v>9</x:v>
      </x:c>
      <x:c r="L4798" s="53">
        <x:f t="shared" si="893"/>
        <x:v>22</x:v>
      </x:c>
      <x:c r="M4798" s="54">
        <x:f t="shared" si="894"/>
        <x:v>1889.3449201440237</x:v>
      </x:c>
      <x:c r="N4798" s="54">
        <x:f t="shared" si="895"/>
        <x:v>0.8120450834333498</x:v>
      </x:c>
      <x:c r="O4798" s="55">
        <x:f t="shared" si="896"/>
        <x:v>98464</x:v>
      </x:c>
      <x:c r="P4798" s="55">
        <x:f t="shared" si="897"/>
        <x:v>16720</x:v>
      </x:c>
      <x:c r="Q4798" s="55">
        <x:f t="shared" si="898"/>
        <x:v>45301.127085833745</x:v>
      </x:c>
      <x:c r="R4798" s="55">
        <x:f t="shared" si="899"/>
        <x:v>16442.872914166255</x:v>
      </x:c>
      <x:c r="S4798" s="1" t="str">
        <x:f t="shared" si="900"/>
        <x:v>YES</x:v>
      </x:c>
      <x:c r="T4798" s="1">
        <x:f t="shared" si="901"/>
        <x:v>16442.872914166255</x:v>
      </x:c>
    </x:row>
    <x:row r="4799">
      <x:c r="A4799" s="1"/>
      <x:c r="B4799" s="1"/>
      <x:c r="C4799" s="1"/>
      <x:c r="D4799" s="1"/>
      <x:c r="E4799" s="1"/>
      <x:c r="F4799" s="1"/>
      <x:c r="G4799" s="1"/>
      <x:c r="H4799" s="1"/>
      <x:c r="I4799" s="53">
        <x:f t="shared" si="890"/>
        <x:v>7</x:v>
      </x:c>
      <x:c r="J4799" s="53">
        <x:f t="shared" si="891"/>
        <x:v>6</x:v>
      </x:c>
      <x:c r="K4799" s="53">
        <x:f t="shared" si="892"/>
        <x:v>10</x:v>
      </x:c>
      <x:c r="L4799" s="53">
        <x:f t="shared" si="893"/>
        <x:v>23</x:v>
      </x:c>
      <x:c r="M4799" s="54">
        <x:f t="shared" si="894"/>
        <x:v>1945.9584616272366</x:v>
      </x:c>
      <x:c r="N4799" s="54">
        <x:f t="shared" si="895"/>
        <x:v>0.85136004279669208</x:v>
      </x:c>
      <x:c r="O4799" s="55">
        <x:f t="shared" si="896"/>
        <x:v>101164</x:v>
      </x:c>
      <x:c r="P4799" s="55">
        <x:f t="shared" si="897"/>
        <x:v>17600</x:v>
      </x:c>
      <x:c r="Q4799" s="55">
        <x:f t="shared" si="898"/>
        <x:v>46284.0010699173</x:v>
      </x:c>
      <x:c r="R4799" s="55">
        <x:f t="shared" si="899"/>
        <x:v>17279.9989300827</x:v>
      </x:c>
      <x:c r="S4799" s="1" t="str">
        <x:f t="shared" si="900"/>
        <x:v>YES</x:v>
      </x:c>
      <x:c r="T4799" s="1">
        <x:f t="shared" si="901"/>
        <x:v>17279.9989300827</x:v>
      </x:c>
    </x:row>
    <x:row r="4800">
      <x:c r="A4800" s="1"/>
      <x:c r="B4800" s="1"/>
      <x:c r="C4800" s="1"/>
      <x:c r="D4800" s="1"/>
      <x:c r="E4800" s="1"/>
      <x:c r="F4800" s="1"/>
      <x:c r="G4800" s="1"/>
      <x:c r="H4800" s="1"/>
      <x:c r="I4800" s="53">
        <x:f t="shared" si="890"/>
        <x:v>7</x:v>
      </x:c>
      <x:c r="J4800" s="53">
        <x:f t="shared" si="891"/>
        <x:v>6</x:v>
      </x:c>
      <x:c r="K4800" s="53">
        <x:f t="shared" si="892"/>
        <x:v>11</x:v>
      </x:c>
      <x:c r="L4800" s="53">
        <x:f t="shared" si="893"/>
        <x:v>24</x:v>
      </x:c>
      <x:c r="M4800" s="54">
        <x:f t="shared" si="894"/>
        <x:v>2003.9165747206757</x:v>
      </x:c>
      <x:c r="N4800" s="54">
        <x:f t="shared" si="895"/>
        <x:v>0.89160873244491368</x:v>
      </x:c>
      <x:c r="O4800" s="55">
        <x:f t="shared" si="896"/>
        <x:v>103864</x:v>
      </x:c>
      <x:c r="P4800" s="55">
        <x:f t="shared" si="897"/>
        <x:v>18480</x:v>
      </x:c>
      <x:c r="Q4800" s="55">
        <x:f t="shared" si="898"/>
        <x:v>47290.218311122837</x:v>
      </x:c>
      <x:c r="R4800" s="55">
        <x:f t="shared" si="899"/>
        <x:v>18093.781688877163</x:v>
      </x:c>
      <x:c r="S4800" s="1" t="str">
        <x:f t="shared" si="900"/>
        <x:v>YES</x:v>
      </x:c>
      <x:c r="T4800" s="1">
        <x:f t="shared" si="901"/>
        <x:v>18093.781688877163</x:v>
      </x:c>
    </x:row>
    <x:row r="4801">
      <x:c r="A4801" s="1"/>
      <x:c r="B4801" s="1"/>
      <x:c r="C4801" s="1"/>
      <x:c r="D4801" s="1"/>
      <x:c r="E4801" s="1"/>
      <x:c r="F4801" s="1"/>
      <x:c r="G4801" s="1"/>
      <x:c r="H4801" s="1"/>
      <x:c r="I4801" s="53">
        <x:f t="shared" si="890"/>
        <x:v>7</x:v>
      </x:c>
      <x:c r="J4801" s="53">
        <x:f t="shared" si="891"/>
        <x:v>6</x:v>
      </x:c>
      <x:c r="K4801" s="53">
        <x:f t="shared" si="892"/>
        <x:v>12</x:v>
      </x:c>
      <x:c r="L4801" s="53">
        <x:f t="shared" si="893"/>
        <x:v>25</x:v>
      </x:c>
      <x:c r="M4801" s="54">
        <x:f t="shared" si="894"/>
        <x:v>2063.2440278487402</x:v>
      </x:c>
      <x:c r="N4801" s="54">
        <x:f t="shared" si="895"/>
        <x:v>0.93280835267273621</x:v>
      </x:c>
      <x:c r="O4801" s="55">
        <x:f t="shared" si="896"/>
        <x:v>106564</x:v>
      </x:c>
      <x:c r="P4801" s="55">
        <x:f t="shared" si="897"/>
        <x:v>19360</x:v>
      </x:c>
      <x:c r="Q4801" s="55">
        <x:f t="shared" si="898"/>
        <x:v>48320.208816818405</x:v>
      </x:c>
      <x:c r="R4801" s="55">
        <x:f t="shared" si="899"/>
        <x:v>18883.791183181595</x:v>
      </x:c>
      <x:c r="S4801" s="1" t="str">
        <x:f t="shared" si="900"/>
        <x:v>YES</x:v>
      </x:c>
      <x:c r="T4801" s="1">
        <x:f t="shared" si="901"/>
        <x:v>18883.791183181595</x:v>
      </x:c>
    </x:row>
    <x:row r="4802">
      <x:c r="A4802" s="1"/>
      <x:c r="B4802" s="1"/>
      <x:c r="C4802" s="1"/>
      <x:c r="D4802" s="1"/>
      <x:c r="E4802" s="1"/>
      <x:c r="F4802" s="1"/>
      <x:c r="G4802" s="1"/>
      <x:c r="H4802" s="1"/>
      <x:c r="I4802" s="53">
        <x:f t="shared" si="890"/>
        <x:v>7</x:v>
      </x:c>
      <x:c r="J4802" s="53">
        <x:f t="shared" si="891"/>
        <x:v>6</x:v>
      </x:c>
      <x:c r="K4802" s="53">
        <x:f t="shared" si="892"/>
        <x:v>13</x:v>
      </x:c>
      <x:c r="L4802" s="53">
        <x:f t="shared" si="893"/>
        <x:v>26</x:v>
      </x:c>
      <x:c r="M4802" s="54">
        <x:f t="shared" si="894"/>
        <x:v>2123.9659985571243</x:v>
      </x:c>
      <x:c r="N4802" s="54">
        <x:f t="shared" si="895"/>
        <x:v>0.97497638788689189</x:v>
      </x:c>
      <x:c r="O4802" s="55">
        <x:f t="shared" si="896"/>
        <x:v>109264</x:v>
      </x:c>
      <x:c r="P4802" s="55">
        <x:f t="shared" si="897"/>
        <x:v>20240</x:v>
      </x:c>
      <x:c r="Q4802" s="55">
        <x:f t="shared" si="898"/>
        <x:v>49374.409697172297</x:v>
      </x:c>
      <x:c r="R4802" s="55">
        <x:f t="shared" si="899"/>
        <x:v>19649.590302827703</x:v>
      </x:c>
      <x:c r="S4802" s="1" t="str">
        <x:f t="shared" si="900"/>
        <x:v>YES</x:v>
      </x:c>
      <x:c r="T4802" s="1">
        <x:f t="shared" si="901"/>
        <x:v>19649.590302827703</x:v>
      </x:c>
    </x:row>
    <x:row r="4803">
      <x:c r="A4803" s="1"/>
      <x:c r="B4803" s="1"/>
      <x:c r="C4803" s="1"/>
      <x:c r="D4803" s="1"/>
      <x:c r="E4803" s="1"/>
      <x:c r="F4803" s="1"/>
      <x:c r="G4803" s="1"/>
      <x:c r="H4803" s="1"/>
      <x:c r="I4803" s="53">
        <x:f t="shared" si="890"/>
        <x:v>7</x:v>
      </x:c>
      <x:c r="J4803" s="53">
        <x:f t="shared" si="891"/>
        <x:v>6</x:v>
      </x:c>
      <x:c r="K4803" s="53">
        <x:f t="shared" si="892"/>
        <x:v>14</x:v>
      </x:c>
      <x:c r="L4803" s="53">
        <x:f t="shared" si="893"/>
        <x:v>27</x:v>
      </x:c>
      <x:c r="M4803" s="54">
        <x:f t="shared" si="894"/>
        <x:v>2186.1080798707853</x:v>
      </x:c>
      <x:c r="N4803" s="54">
        <x:f t="shared" si="895"/>
        <x:v>1.0181306110213788</x:v>
      </x:c>
      <x:c r="O4803" s="55">
        <x:f t="shared" si="896"/>
        <x:v>111964</x:v>
      </x:c>
      <x:c r="P4803" s="55">
        <x:f t="shared" si="897"/>
        <x:v>21120</x:v>
      </x:c>
      <x:c r="Q4803" s="55">
        <x:f t="shared" si="898"/>
        <x:v>50453.265275534468</x:v>
      </x:c>
      <x:c r="R4803" s="55">
        <x:f t="shared" si="899"/>
        <x:v>20390.734724465532</x:v>
      </x:c>
      <x:c r="S4803" s="1" t="str">
        <x:f t="shared" si="900"/>
        <x:v>YES</x:v>
      </x:c>
      <x:c r="T4803" s="1">
        <x:f t="shared" si="901"/>
        <x:v>20390.734724465532</x:v>
      </x:c>
    </x:row>
    <x:row r="4804">
      <x:c r="A4804" s="1"/>
      <x:c r="B4804" s="1"/>
      <x:c r="C4804" s="1"/>
      <x:c r="D4804" s="1"/>
      <x:c r="E4804" s="1"/>
      <x:c r="F4804" s="1"/>
      <x:c r="G4804" s="1"/>
      <x:c r="H4804" s="1"/>
      <x:c r="I4804" s="53">
        <x:f t="shared" si="890"/>
        <x:v>7</x:v>
      </x:c>
      <x:c r="J4804" s="53">
        <x:f t="shared" si="891"/>
        <x:v>6</x:v>
      </x:c>
      <x:c r="K4804" s="53">
        <x:f t="shared" si="892"/>
        <x:v>15</x:v>
      </x:c>
      <x:c r="L4804" s="53">
        <x:f t="shared" si="893"/>
        <x:v>28</x:v>
      </x:c>
      <x:c r="M4804" s="54">
        <x:f t="shared" si="894"/>
        <x:v>2249.6962867469319</x:v>
      </x:c>
      <x:c r="N4804" s="54">
        <x:f t="shared" si="895"/>
        <x:v>1.0622890880187028</x:v>
      </x:c>
      <x:c r="O4804" s="55">
        <x:f t="shared" si="896"/>
        <x:v>114664</x:v>
      </x:c>
      <x:c r="P4804" s="55">
        <x:f t="shared" si="897"/>
        <x:v>22000</x:v>
      </x:c>
      <x:c r="Q4804" s="55">
        <x:f t="shared" si="898"/>
        <x:v>51557.227200467569</x:v>
      </x:c>
      <x:c r="R4804" s="55">
        <x:f t="shared" si="899"/>
        <x:v>21106.772799532431</x:v>
      </x:c>
      <x:c r="S4804" s="1" t="str">
        <x:f t="shared" si="900"/>
        <x:v>YES</x:v>
      </x:c>
      <x:c r="T4804" s="1">
        <x:f t="shared" si="901"/>
        <x:v>21106.772799532431</x:v>
      </x:c>
    </x:row>
    <x:row r="4805">
      <x:c r="A4805" s="1"/>
      <x:c r="B4805" s="1"/>
      <x:c r="C4805" s="1"/>
      <x:c r="D4805" s="1"/>
      <x:c r="E4805" s="1"/>
      <x:c r="F4805" s="1"/>
      <x:c r="G4805" s="1"/>
      <x:c r="H4805" s="1"/>
      <x:c r="I4805" s="53">
        <x:f t="shared" si="890"/>
        <x:v>7</x:v>
      </x:c>
      <x:c r="J4805" s="53">
        <x:f t="shared" si="891"/>
        <x:v>6</x:v>
      </x:c>
      <x:c r="K4805" s="53">
        <x:f t="shared" si="892"/>
        <x:v>16</x:v>
      </x:c>
      <x:c r="L4805" s="53">
        <x:f t="shared" si="893"/>
        <x:v>29</x:v>
      </x:c>
      <x:c r="M4805" s="54">
        <x:f t="shared" si="894"/>
        <x:v>2314.757062624421</x:v>
      </x:c>
      <x:c r="N4805" s="54">
        <x:f t="shared" si="895"/>
        <x:v>1.1074701823780702</x:v>
      </x:c>
      <x:c r="O4805" s="55">
        <x:f t="shared" si="896"/>
        <x:v>117364</x:v>
      </x:c>
      <x:c r="P4805" s="55">
        <x:f t="shared" si="897"/>
        <x:v>22880</x:v>
      </x:c>
      <x:c r="Q4805" s="55">
        <x:f t="shared" si="898"/>
        <x:v>52686.754559451758</x:v>
      </x:c>
      <x:c r="R4805" s="55">
        <x:f t="shared" si="899"/>
        <x:v>21797.245440548242</x:v>
      </x:c>
      <x:c r="S4805" s="1" t="str">
        <x:f t="shared" si="900"/>
        <x:v>YES</x:v>
      </x:c>
      <x:c r="T4805" s="1">
        <x:f t="shared" si="901"/>
        <x:v>21797.245440548242</x:v>
      </x:c>
    </x:row>
    <x:row r="4806">
      <x:c r="A4806" s="1"/>
      <x:c r="B4806" s="1"/>
      <x:c r="C4806" s="1"/>
      <x:c r="D4806" s="1"/>
      <x:c r="E4806" s="1"/>
      <x:c r="F4806" s="1"/>
      <x:c r="G4806" s="1"/>
      <x:c r="H4806" s="1"/>
      <x:c r="I4806" s="53">
        <x:f t="shared" si="890"/>
        <x:v>7</x:v>
      </x:c>
      <x:c r="J4806" s="53">
        <x:f t="shared" si="891"/>
        <x:v>6</x:v>
      </x:c>
      <x:c r="K4806" s="53">
        <x:f t="shared" si="892"/>
        <x:v>17</x:v>
      </x:c>
      <x:c r="L4806" s="53">
        <x:f t="shared" si="893"/>
        <x:v>30</x:v>
      </x:c>
      <x:c r="M4806" s="54">
        <x:f t="shared" si="894"/>
        <x:v>2381.3172860709615</x:v>
      </x:c>
      <x:c r="N4806" s="54">
        <x:f t="shared" si="895"/>
        <x:v>1.1536925597715011</x:v>
      </x:c>
      <x:c r="O4806" s="55">
        <x:f t="shared" si="896"/>
        <x:v>120064</x:v>
      </x:c>
      <x:c r="P4806" s="55">
        <x:f t="shared" si="897"/>
        <x:v>23760</x:v>
      </x:c>
      <x:c r="Q4806" s="55">
        <x:f t="shared" si="898"/>
        <x:v>53842.313994287528</x:v>
      </x:c>
      <x:c r="R4806" s="55">
        <x:f t="shared" si="899"/>
        <x:v>22461.686005712472</x:v>
      </x:c>
      <x:c r="S4806" s="1" t="str">
        <x:f t="shared" si="900"/>
        <x:v>YES</x:v>
      </x:c>
      <x:c r="T4806" s="1">
        <x:f t="shared" si="901"/>
        <x:v>22461.686005712472</x:v>
      </x:c>
    </x:row>
    <x:row r="4807">
      <x:c r="A4807" s="1"/>
      <x:c r="B4807" s="1"/>
      <x:c r="C4807" s="1"/>
      <x:c r="D4807" s="1"/>
      <x:c r="E4807" s="1"/>
      <x:c r="F4807" s="1"/>
      <x:c r="G4807" s="1"/>
      <x:c r="H4807" s="1"/>
      <x:c r="I4807" s="53">
        <x:f t="shared" si="890"/>
        <x:v>7</x:v>
      </x:c>
      <x:c r="J4807" s="53">
        <x:f t="shared" si="891"/>
        <x:v>6</x:v>
      </x:c>
      <x:c r="K4807" s="53">
        <x:f t="shared" si="892"/>
        <x:v>18</x:v>
      </x:c>
      <x:c r="L4807" s="53">
        <x:f t="shared" si="893"/>
        <x:v>31</x:v>
      </x:c>
      <x:c r="M4807" s="54">
        <x:f t="shared" si="894"/>
        <x:v>2449.4042775295488</x:v>
      </x:c>
      <x:c r="N4807" s="54">
        <x:f t="shared" si="895"/>
        <x:v>1.2009751927288534</x:v>
      </x:c>
      <x:c r="O4807" s="55">
        <x:f t="shared" si="896"/>
        <x:v>122764</x:v>
      </x:c>
      <x:c r="P4807" s="55">
        <x:f t="shared" si="897"/>
        <x:v>24640</x:v>
      </x:c>
      <x:c r="Q4807" s="55">
        <x:f t="shared" si="898"/>
        <x:v>55024.379818221336</x:v>
      </x:c>
      <x:c r="R4807" s="55">
        <x:f t="shared" si="899"/>
        <x:v>23099.620181778664</x:v>
      </x:c>
      <x:c r="S4807" s="1" t="str">
        <x:f t="shared" si="900"/>
        <x:v>YES</x:v>
      </x:c>
      <x:c r="T4807" s="1">
        <x:f t="shared" si="901"/>
        <x:v>23099.620181778664</x:v>
      </x:c>
    </x:row>
    <x:row r="4808">
      <x:c r="A4808" s="1"/>
      <x:c r="B4808" s="1"/>
      <x:c r="C4808" s="1"/>
      <x:c r="D4808" s="1"/>
      <x:c r="E4808" s="1"/>
      <x:c r="F4808" s="1"/>
      <x:c r="G4808" s="1"/>
      <x:c r="H4808" s="1"/>
      <x:c r="I4808" s="53">
        <x:f t="shared" si="890"/>
        <x:v>7</x:v>
      </x:c>
      <x:c r="J4808" s="53">
        <x:f t="shared" si="891"/>
        <x:v>6</x:v>
      </x:c>
      <x:c r="K4808" s="53">
        <x:f t="shared" si="892"/>
        <x:v>19</x:v>
      </x:c>
      <x:c r="L4808" s="53">
        <x:f t="shared" si="893"/>
        <x:v>32</x:v>
      </x:c>
      <x:c r="M4808" s="54">
        <x:f t="shared" si="894"/>
        <x:v>2519.0458061655704</x:v>
      </x:c>
      <x:c r="N4808" s="54">
        <x:f t="shared" si="895"/>
        <x:v>1.2493373653927573</x:v>
      </x:c>
      <x:c r="O4808" s="55">
        <x:f t="shared" si="896"/>
        <x:v>125464</x:v>
      </x:c>
      <x:c r="P4808" s="55">
        <x:f t="shared" si="897"/>
        <x:v>25520</x:v>
      </x:c>
      <x:c r="Q4808" s="55">
        <x:f t="shared" si="898"/>
        <x:v>56233.434134818934</x:v>
      </x:c>
      <x:c r="R4808" s="55">
        <x:f t="shared" si="899"/>
        <x:v>23710.565865181066</x:v>
      </x:c>
      <x:c r="S4808" s="1" t="str">
        <x:f t="shared" si="900"/>
        <x:v>YES</x:v>
      </x:c>
      <x:c r="T4808" s="1">
        <x:f t="shared" si="901"/>
        <x:v>23710.565865181066</x:v>
      </x:c>
    </x:row>
    <x:row r="4809">
      <x:c r="A4809" s="1"/>
      <x:c r="B4809" s="1"/>
      <x:c r="C4809" s="1"/>
      <x:c r="D4809" s="1"/>
      <x:c r="E4809" s="1"/>
      <x:c r="F4809" s="1"/>
      <x:c r="G4809" s="1"/>
      <x:c r="H4809" s="1"/>
      <x:c r="I4809" s="53">
        <x:f t="shared" si="890"/>
        <x:v>7</x:v>
      </x:c>
      <x:c r="J4809" s="53">
        <x:f t="shared" si="891"/>
        <x:v>6</x:v>
      </x:c>
      <x:c r="K4809" s="53">
        <x:f t="shared" si="892"/>
        <x:v>20</x:v>
      </x:c>
      <x:c r="L4809" s="53">
        <x:f t="shared" si="893"/>
        <x:v>33</x:v>
      </x:c>
      <x:c r="M4809" s="54">
        <x:f t="shared" si="894"/>
        <x:v>2590.2700968160475</x:v>
      </x:c>
      <x:c r="N4809" s="54">
        <x:f t="shared" si="895"/>
        <x:v>1.2987986783444774</x:v>
      </x:c>
      <x:c r="O4809" s="55">
        <x:f t="shared" si="896"/>
        <x:v>128164</x:v>
      </x:c>
      <x:c r="P4809" s="55">
        <x:f t="shared" si="897"/>
        <x:v>26400</x:v>
      </x:c>
      <x:c r="Q4809" s="55">
        <x:f t="shared" si="898"/>
        <x:v>57469.966958611934</x:v>
      </x:c>
      <x:c r="R4809" s="55">
        <x:f t="shared" si="899"/>
        <x:v>24294.033041388066</x:v>
      </x:c>
      <x:c r="S4809" s="1" t="str">
        <x:f t="shared" si="900"/>
        <x:v>YES</x:v>
      </x:c>
      <x:c r="T4809" s="1">
        <x:f t="shared" si="901"/>
        <x:v>24294.033041388066</x:v>
      </x:c>
    </x:row>
    <x:row r="4810">
      <x:c r="A4810" s="1"/>
      <x:c r="B4810" s="1"/>
      <x:c r="C4810" s="1"/>
      <x:c r="D4810" s="1"/>
      <x:c r="E4810" s="1"/>
      <x:c r="F4810" s="1"/>
      <x:c r="G4810" s="1"/>
      <x:c r="H4810" s="1"/>
      <x:c r="I4810" s="53">
        <x:f t="shared" si="890"/>
        <x:v>7</x:v>
      </x:c>
      <x:c r="J4810" s="53">
        <x:f t="shared" si="891"/>
        <x:v>6</x:v>
      </x:c>
      <x:c r="K4810" s="53">
        <x:f t="shared" si="892"/>
        <x:v>21</x:v>
      </x:c>
      <x:c r="L4810" s="53">
        <x:f t="shared" si="893"/>
        <x:v>34</x:v>
      </x:c>
      <x:c r="M4810" s="54">
        <x:f t="shared" si="894"/>
        <x:v>2663.1058370424912</x:v>
      </x:c>
      <x:c r="N4810" s="54">
        <x:f t="shared" si="895"/>
        <x:v>1.34937905350173</x:v>
      </x:c>
      <x:c r="O4810" s="55">
        <x:f t="shared" si="896"/>
        <x:v>130864</x:v>
      </x:c>
      <x:c r="P4810" s="55">
        <x:f t="shared" si="897"/>
        <x:v>27280</x:v>
      </x:c>
      <x:c r="Q4810" s="55">
        <x:f t="shared" si="898"/>
        <x:v>58734.476337543252</x:v>
      </x:c>
      <x:c r="R4810" s="55">
        <x:f t="shared" si="899"/>
        <x:v>24849.523662456748</x:v>
      </x:c>
      <x:c r="S4810" s="1" t="str">
        <x:f t="shared" si="900"/>
        <x:v>YES</x:v>
      </x:c>
      <x:c r="T4810" s="1">
        <x:f t="shared" si="901"/>
        <x:v>24849.523662456748</x:v>
      </x:c>
    </x:row>
    <x:row r="4811">
      <x:c r="A4811" s="1"/>
      <x:c r="B4811" s="1"/>
      <x:c r="C4811" s="1"/>
      <x:c r="D4811" s="1"/>
      <x:c r="E4811" s="1"/>
      <x:c r="F4811" s="1"/>
      <x:c r="G4811" s="1"/>
      <x:c r="H4811" s="1"/>
      <x:c r="I4811" s="53">
        <x:f t="shared" si="890"/>
        <x:v>7</x:v>
      </x:c>
      <x:c r="J4811" s="53">
        <x:f t="shared" si="891"/>
        <x:v>6</x:v>
      </x:c>
      <x:c r="K4811" s="53">
        <x:f t="shared" si="892"/>
        <x:v>22</x:v>
      </x:c>
      <x:c r="L4811" s="53">
        <x:f t="shared" si="893"/>
        <x:v>35</x:v>
      </x:c>
      <x:c r="M4811" s="54">
        <x:f t="shared" si="894"/>
        <x:v>2737.5821842888872</x:v>
      </x:c>
      <x:c r="N4811" s="54">
        <x:f t="shared" si="895"/>
        <x:v>1.4010987390895051</x:v>
      </x:c>
      <x:c r="O4811" s="55">
        <x:f t="shared" si="896"/>
        <x:v>133564</x:v>
      </x:c>
      <x:c r="P4811" s="55">
        <x:f t="shared" si="897"/>
        <x:v>28160</x:v>
      </x:c>
      <x:c r="Q4811" s="55">
        <x:f t="shared" si="898"/>
        <x:v>60027.468477237628</x:v>
      </x:c>
      <x:c r="R4811" s="55">
        <x:f t="shared" si="899"/>
        <x:v>25376.531522762372</x:v>
      </x:c>
      <x:c r="S4811" s="1" t="str">
        <x:f t="shared" si="900"/>
        <x:v>YES</x:v>
      </x:c>
      <x:c r="T4811" s="1">
        <x:f t="shared" si="901"/>
        <x:v>25376.531522762372</x:v>
      </x:c>
    </x:row>
    <x:row r="4812">
      <x:c r="A4812" s="1"/>
      <x:c r="B4812" s="1"/>
      <x:c r="C4812" s="1"/>
      <x:c r="D4812" s="1"/>
      <x:c r="E4812" s="1"/>
      <x:c r="F4812" s="1"/>
      <x:c r="G4812" s="1"/>
      <x:c r="H4812" s="1"/>
      <x:c r="I4812" s="53">
        <x:f t="shared" si="890"/>
        <x:v>7</x:v>
      </x:c>
      <x:c r="J4812" s="53">
        <x:f t="shared" si="891"/>
        <x:v>6</x:v>
      </x:c>
      <x:c r="K4812" s="53">
        <x:f t="shared" si="892"/>
        <x:v>23</x:v>
      </x:c>
      <x:c r="L4812" s="53">
        <x:f t="shared" si="893"/>
        <x:v>36</x:v>
      </x:c>
      <x:c r="M4812" s="54">
        <x:f t="shared" si="894"/>
        <x:v>2813.7287731463239</x:v>
      </x:c>
      <x:c r="N4812" s="54">
        <x:f t="shared" si="895"/>
        <x:v>1.4539783146849472</x:v>
      </x:c>
      <x:c r="O4812" s="55">
        <x:f t="shared" si="896"/>
        <x:v>136264</x:v>
      </x:c>
      <x:c r="P4812" s="55">
        <x:f t="shared" si="897"/>
        <x:v>29040</x:v>
      </x:c>
      <x:c r="Q4812" s="55">
        <x:f t="shared" si="898"/>
        <x:v>61349.457867123674</x:v>
      </x:c>
      <x:c r="R4812" s="55">
        <x:f t="shared" si="899"/>
        <x:v>25874.542132876326</x:v>
      </x:c>
      <x:c r="S4812" s="1" t="str">
        <x:f t="shared" si="900"/>
        <x:v>YES</x:v>
      </x:c>
      <x:c r="T4812" s="1">
        <x:f t="shared" si="901"/>
        <x:v>25874.542132876326</x:v>
      </x:c>
    </x:row>
    <x:row r="4813">
      <x:c r="A4813" s="1"/>
      <x:c r="B4813" s="1"/>
      <x:c r="C4813" s="1"/>
      <x:c r="D4813" s="1"/>
      <x:c r="E4813" s="1"/>
      <x:c r="F4813" s="1"/>
      <x:c r="G4813" s="1"/>
      <x:c r="H4813" s="1"/>
      <x:c r="I4813" s="53">
        <x:f t="shared" si="890"/>
        <x:v>7</x:v>
      </x:c>
      <x:c r="J4813" s="53">
        <x:f t="shared" si="891"/>
        <x:v>6</x:v>
      </x:c>
      <x:c r="K4813" s="53">
        <x:f t="shared" si="892"/>
        <x:v>24</x:v>
      </x:c>
      <x:c r="L4813" s="53">
        <x:f t="shared" si="893"/>
        <x:v>37</x:v>
      </x:c>
      <x:c r="M4813" s="54">
        <x:f t="shared" si="894"/>
        <x:v>2891.57572272582</x:v>
      </x:c>
      <x:c r="N4813" s="54">
        <x:f t="shared" si="895"/>
        <x:v>1.5080386963373751</x:v>
      </x:c>
      <x:c r="O4813" s="55">
        <x:f t="shared" si="896"/>
        <x:v>138964</x:v>
      </x:c>
      <x:c r="P4813" s="55">
        <x:f t="shared" si="897"/>
        <x:v>29920</x:v>
      </x:c>
      <x:c r="Q4813" s="55">
        <x:f t="shared" si="898"/>
        <x:v>62700.967408434371</x:v>
      </x:c>
      <x:c r="R4813" s="55">
        <x:f t="shared" si="899"/>
        <x:v>26343.032591565629</x:v>
      </x:c>
      <x:c r="S4813" s="1" t="str">
        <x:f t="shared" si="900"/>
        <x:v>YES</x:v>
      </x:c>
      <x:c r="T4813" s="1">
        <x:f t="shared" si="901"/>
        <x:v>26343.032591565629</x:v>
      </x:c>
    </x:row>
    <x:row r="4814">
      <x:c r="A4814" s="1"/>
      <x:c r="B4814" s="1"/>
      <x:c r="C4814" s="1"/>
      <x:c r="D4814" s="1"/>
      <x:c r="E4814" s="1"/>
      <x:c r="F4814" s="1"/>
      <x:c r="G4814" s="1"/>
      <x:c r="H4814" s="1"/>
      <x:c r="I4814" s="53">
        <x:f t="shared" si="890"/>
        <x:v>7</x:v>
      </x:c>
      <x:c r="J4814" s="53">
        <x:f t="shared" si="891"/>
        <x:v>6</x:v>
      </x:c>
      <x:c r="K4814" s="53">
        <x:f t="shared" si="892"/>
        <x:v>25</x:v>
      </x:c>
      <x:c r="L4814" s="53">
        <x:f t="shared" si="893"/>
        <x:v>38</x:v>
      </x:c>
      <x:c r="M4814" s="54">
        <x:f t="shared" si="894"/>
        <x:v>2971.1536441409171</x:v>
      </x:c>
      <x:c r="N4814" s="54">
        <x:f t="shared" si="895"/>
        <x:v>1.5633011417645257</x:v>
      </x:c>
      <x:c r="O4814" s="55">
        <x:f t="shared" si="896"/>
        <x:v>141664</x:v>
      </x:c>
      <x:c r="P4814" s="55">
        <x:f t="shared" si="897"/>
        <x:v>30800</x:v>
      </x:c>
      <x:c r="Q4814" s="55">
        <x:f t="shared" si="898"/>
        <x:v>64082.528544113142</x:v>
      </x:c>
      <x:c r="R4814" s="55">
        <x:f t="shared" si="899"/>
        <x:v>26781.471455886858</x:v>
      </x:c>
      <x:c r="S4814" s="1" t="str">
        <x:f t="shared" si="900"/>
        <x:v>YES</x:v>
      </x:c>
      <x:c r="T4814" s="1">
        <x:f t="shared" si="901"/>
        <x:v>26781.471455886858</x:v>
      </x:c>
    </x:row>
    <x:row r="4815">
      <x:c r="A4815" s="1"/>
      <x:c r="B4815" s="1"/>
      <x:c r="C4815" s="1"/>
      <x:c r="D4815" s="1"/>
      <x:c r="E4815" s="1"/>
      <x:c r="F4815" s="1"/>
      <x:c r="G4815" s="1"/>
      <x:c r="H4815" s="1"/>
      <x:c r="I4815" s="53">
        <x:f t="shared" si="890"/>
        <x:v>7</x:v>
      </x:c>
      <x:c r="J4815" s="53">
        <x:f t="shared" si="891"/>
        <x:v>6</x:v>
      </x:c>
      <x:c r="K4815" s="53">
        <x:f t="shared" si="892"/>
        <x:v>26</x:v>
      </x:c>
      <x:c r="L4815" s="53">
        <x:f t="shared" si="893"/>
        <x:v>39</x:v>
      </x:c>
      <x:c r="M4815" s="54">
        <x:f t="shared" si="894"/>
        <x:v>3052.4936481016352</x:v>
      </x:c>
      <x:c r="N4815" s="54">
        <x:f t="shared" si="895"/>
        <x:v>1.6197872556261357</x:v>
      </x:c>
      <x:c r="O4815" s="55">
        <x:f t="shared" si="896"/>
        <x:v>144364</x:v>
      </x:c>
      <x:c r="P4815" s="55">
        <x:f t="shared" si="897"/>
        <x:v>31680</x:v>
      </x:c>
      <x:c r="Q4815" s="55">
        <x:f t="shared" si="898"/>
        <x:v>65494.681390653386</x:v>
      </x:c>
      <x:c r="R4815" s="55">
        <x:f t="shared" si="899"/>
        <x:v>27189.318609346614</x:v>
      </x:c>
      <x:c r="S4815" s="1" t="str">
        <x:f t="shared" si="900"/>
        <x:v>YES</x:v>
      </x:c>
      <x:c r="T4815" s="1">
        <x:f t="shared" si="901"/>
        <x:v>27189.318609346614</x:v>
      </x:c>
    </x:row>
    <x:row r="4816">
      <x:c r="A4816" s="1"/>
      <x:c r="B4816" s="1"/>
      <x:c r="C4816" s="1"/>
      <x:c r="D4816" s="1"/>
      <x:c r="E4816" s="1"/>
      <x:c r="F4816" s="1"/>
      <x:c r="G4816" s="1"/>
      <x:c r="H4816" s="1"/>
      <x:c r="I4816" s="53">
        <x:f t="shared" si="890"/>
        <x:v>7</x:v>
      </x:c>
      <x:c r="J4816" s="53">
        <x:f t="shared" si="891"/>
        <x:v>6</x:v>
      </x:c>
      <x:c r="K4816" s="53">
        <x:f t="shared" si="892"/>
        <x:v>27</x:v>
      </x:c>
      <x:c r="L4816" s="53">
        <x:f t="shared" si="893"/>
        <x:v>40</x:v>
      </x:c>
      <x:c r="M4816" s="54">
        <x:f t="shared" si="894"/>
        <x:v>3135.6273526213918</x:v>
      </x:c>
      <x:c r="N4816" s="54">
        <x:f t="shared" si="895"/>
        <x:v>1.6775189948759666</x:v>
      </x:c>
      <x:c r="O4816" s="55">
        <x:f t="shared" si="896"/>
        <x:v>147064</x:v>
      </x:c>
      <x:c r="P4816" s="55">
        <x:f t="shared" si="897"/>
        <x:v>32560</x:v>
      </x:c>
      <x:c r="Q4816" s="55">
        <x:f t="shared" si="898"/>
        <x:v>66937.974871899161</x:v>
      </x:c>
      <x:c r="R4816" s="55">
        <x:f t="shared" si="899"/>
        <x:v>27566.025128100839</x:v>
      </x:c>
      <x:c r="S4816" s="1" t="str">
        <x:f t="shared" si="900"/>
        <x:v>YES</x:v>
      </x:c>
      <x:c r="T4816" s="1">
        <x:f t="shared" si="901"/>
        <x:v>27566.025128100839</x:v>
      </x:c>
    </x:row>
    <x:row r="4817">
      <x:c r="A4817" s="1"/>
      <x:c r="B4817" s="1"/>
      <x:c r="C4817" s="1"/>
      <x:c r="D4817" s="1"/>
      <x:c r="E4817" s="1"/>
      <x:c r="F4817" s="1"/>
      <x:c r="G4817" s="1"/>
      <x:c r="H4817" s="1"/>
      <x:c r="I4817" s="53">
        <x:f t="shared" si="890"/>
        <x:v>7</x:v>
      </x:c>
      <x:c r="J4817" s="53">
        <x:f t="shared" si="891"/>
        <x:v>6</x:v>
      </x:c>
      <x:c r="K4817" s="53">
        <x:f t="shared" si="892"/>
        <x:v>28</x:v>
      </x:c>
      <x:c r="L4817" s="53">
        <x:f t="shared" si="893"/>
        <x:v>41</x:v>
      </x:c>
      <x:c r="M4817" s="54">
        <x:f t="shared" si="894"/>
        <x:v>3220.5868908385455</x:v>
      </x:c>
      <x:c r="N4817" s="54">
        <x:f t="shared" si="895"/>
        <x:v>1.7365186741934344</x:v>
      </x:c>
      <x:c r="O4817" s="55">
        <x:f t="shared" si="896"/>
        <x:v>149764</x:v>
      </x:c>
      <x:c r="P4817" s="55">
        <x:f t="shared" si="897"/>
        <x:v>33440</x:v>
      </x:c>
      <x:c r="Q4817" s="55">
        <x:f t="shared" si="898"/>
        <x:v>68412.96685483586</x:v>
      </x:c>
      <x:c r="R4817" s="55">
        <x:f t="shared" si="899"/>
        <x:v>27911.03314516414</x:v>
      </x:c>
      <x:c r="S4817" s="1" t="str">
        <x:f t="shared" si="900"/>
        <x:v>YES</x:v>
      </x:c>
      <x:c r="T4817" s="1">
        <x:f t="shared" si="901"/>
        <x:v>27911.03314516414</x:v>
      </x:c>
    </x:row>
    <x:row r="4818">
      <x:c r="A4818" s="1"/>
      <x:c r="B4818" s="1"/>
      <x:c r="C4818" s="1"/>
      <x:c r="D4818" s="1"/>
      <x:c r="E4818" s="1"/>
      <x:c r="F4818" s="1"/>
      <x:c r="G4818" s="1"/>
      <x:c r="H4818" s="1"/>
      <x:c r="I4818" s="53">
        <x:f t="shared" si="890"/>
        <x:v>7</x:v>
      </x:c>
      <x:c r="J4818" s="53">
        <x:f t="shared" si="891"/>
        <x:v>6</x:v>
      </x:c>
      <x:c r="K4818" s="53">
        <x:f t="shared" si="892"/>
        <x:v>29</x:v>
      </x:c>
      <x:c r="L4818" s="53">
        <x:f t="shared" si="893"/>
        <x:v>42</x:v>
      </x:c>
      <x:c r="M4818" s="54">
        <x:f t="shared" si="894"/>
        <x:v>3307.4049189541993</x:v>
      </x:c>
      <x:c r="N4818" s="54">
        <x:f t="shared" si="895"/>
        <x:v>1.7968089714959716</x:v>
      </x:c>
      <x:c r="O4818" s="55">
        <x:f t="shared" si="896"/>
        <x:v>152464</x:v>
      </x:c>
      <x:c r="P4818" s="55">
        <x:f t="shared" si="897"/>
        <x:v>34320</x:v>
      </x:c>
      <x:c r="Q4818" s="55">
        <x:f t="shared" si="898"/>
        <x:v>69920.224287399295</x:v>
      </x:c>
      <x:c r="R4818" s="55">
        <x:f t="shared" si="899"/>
        <x:v>28223.775712600705</x:v>
      </x:c>
      <x:c r="S4818" s="1" t="str">
        <x:f t="shared" si="900"/>
        <x:v>YES</x:v>
      </x:c>
      <x:c r="T4818" s="1">
        <x:f t="shared" si="901"/>
        <x:v>28223.775712600705</x:v>
      </x:c>
    </x:row>
    <x:row r="4819">
      <x:c r="A4819" s="1"/>
      <x:c r="B4819" s="1"/>
      <x:c r="C4819" s="1"/>
      <x:c r="D4819" s="1"/>
      <x:c r="E4819" s="1"/>
      <x:c r="F4819" s="1"/>
      <x:c r="G4819" s="1"/>
      <x:c r="H4819" s="1"/>
      <x:c r="I4819" s="53">
        <x:f t="shared" si="890"/>
        <x:v>7</x:v>
      </x:c>
      <x:c r="J4819" s="53">
        <x:f t="shared" si="891"/>
        <x:v>6</x:v>
      </x:c>
      <x:c r="K4819" s="53">
        <x:f t="shared" si="892"/>
        <x:v>30</x:v>
      </x:c>
      <x:c r="L4819" s="53">
        <x:f t="shared" si="893"/>
        <x:v>43</x:v>
      </x:c>
      <x:c r="M4819" s="54">
        <x:f t="shared" si="894"/>
        <x:v>3396.1146242879695</x:v>
      </x:c>
      <x:c r="N4819" s="54">
        <x:f t="shared" si="895"/>
        <x:v>1.8584129335333122</x:v>
      </x:c>
      <x:c r="O4819" s="55">
        <x:f t="shared" si="896"/>
        <x:v>155164</x:v>
      </x:c>
      <x:c r="P4819" s="55">
        <x:f t="shared" si="897"/>
        <x:v>35200</x:v>
      </x:c>
      <x:c r="Q4819" s="55">
        <x:f t="shared" si="898"/>
        <x:v>71460.323338332804</x:v>
      </x:c>
      <x:c r="R4819" s="55">
        <x:f t="shared" si="899"/>
        <x:v>28503.676661667196</x:v>
      </x:c>
      <x:c r="S4819" s="1" t="str">
        <x:f t="shared" si="900"/>
        <x:v>YES</x:v>
      </x:c>
      <x:c r="T4819" s="1">
        <x:f t="shared" si="901"/>
        <x:v>28503.676661667196</x:v>
      </x:c>
    </x:row>
    <x:row r="4820">
      <x:c r="A4820" s="1"/>
      <x:c r="B4820" s="1"/>
      <x:c r="C4820" s="1"/>
      <x:c r="D4820" s="1"/>
      <x:c r="E4820" s="1"/>
      <x:c r="F4820" s="1"/>
      <x:c r="G4820" s="1"/>
      <x:c r="H4820" s="1"/>
      <x:c r="I4820" s="53">
        <x:f t="shared" si="890"/>
        <x:v>7</x:v>
      </x:c>
      <x:c r="J4820" s="53">
        <x:f t="shared" si="891"/>
        <x:v>7</x:v>
      </x:c>
      <x:c r="K4820" s="53">
        <x:f t="shared" si="892"/>
        <x:v>0</x:v>
      </x:c>
      <x:c r="L4820" s="53">
        <x:f t="shared" si="893"/>
        <x:v>14</x:v>
      </x:c>
      <x:c r="M4820" s="54">
        <x:f t="shared" si="894"/>
        <x:v>1477.3157812703253</x:v>
      </x:c>
      <x:c r="N4820" s="54">
        <x:f t="shared" si="895"/>
        <x:v>0.52591373699328148</x:v>
      </x:c>
      <x:c r="O4820" s="55">
        <x:f t="shared" si="896"/>
        <x:v>76258</x:v>
      </x:c>
      <x:c r="P4820" s="55">
        <x:f t="shared" si="897"/>
        <x:v>9240</x:v>
      </x:c>
      <x:c r="Q4820" s="55">
        <x:f t="shared" si="898"/>
        <x:v>38147.843424832034</x:v>
      </x:c>
      <x:c r="R4820" s="55">
        <x:f t="shared" si="899"/>
        <x:v>8870.1565751679664</x:v>
      </x:c>
      <x:c r="S4820" s="1" t="str">
        <x:f t="shared" si="900"/>
        <x:v>YES</x:v>
      </x:c>
      <x:c r="T4820" s="1">
        <x:f t="shared" si="901"/>
        <x:v>8870.1565751679664</x:v>
      </x:c>
    </x:row>
    <x:row r="4821">
      <x:c r="A4821" s="1"/>
      <x:c r="B4821" s="1"/>
      <x:c r="C4821" s="1"/>
      <x:c r="D4821" s="1"/>
      <x:c r="E4821" s="1"/>
      <x:c r="F4821" s="1"/>
      <x:c r="G4821" s="1"/>
      <x:c r="H4821" s="1"/>
      <x:c r="I4821" s="53">
        <x:f t="shared" si="890"/>
        <x:v>7</x:v>
      </x:c>
      <x:c r="J4821" s="53">
        <x:f t="shared" si="891"/>
        <x:v>7</x:v>
      </x:c>
      <x:c r="K4821" s="53">
        <x:f t="shared" si="892"/>
        <x:v>1</x:v>
      </x:c>
      <x:c r="L4821" s="53">
        <x:f t="shared" si="893"/>
        <x:v>15</x:v>
      </x:c>
      <x:c r="M4821" s="54">
        <x:f t="shared" si="894"/>
        <x:v>1522.8782812703253</x:v>
      </x:c>
      <x:c r="N4821" s="54">
        <x:f t="shared" si="895"/>
        <x:v>0.55755436199328146</x:v>
      </x:c>
      <x:c r="O4821" s="55">
        <x:f t="shared" si="896"/>
        <x:v>78958</x:v>
      </x:c>
      <x:c r="P4821" s="55">
        <x:f t="shared" si="897"/>
        <x:v>10120</x:v>
      </x:c>
      <x:c r="Q4821" s="55">
        <x:f t="shared" si="898"/>
        <x:v>38938.859049832034</x:v>
      </x:c>
      <x:c r="R4821" s="55">
        <x:f t="shared" si="899"/>
        <x:v>9899.1409501679664</x:v>
      </x:c>
      <x:c r="S4821" s="1" t="str">
        <x:f t="shared" si="900"/>
        <x:v>YES</x:v>
      </x:c>
      <x:c r="T4821" s="1">
        <x:f t="shared" si="901"/>
        <x:v>9899.1409501679664</x:v>
      </x:c>
    </x:row>
    <x:row r="4822">
      <x:c r="A4822" s="1"/>
      <x:c r="B4822" s="1"/>
      <x:c r="C4822" s="1"/>
      <x:c r="D4822" s="1"/>
      <x:c r="E4822" s="1"/>
      <x:c r="F4822" s="1"/>
      <x:c r="G4822" s="1"/>
      <x:c r="H4822" s="1"/>
      <x:c r="I4822" s="53">
        <x:f t="shared" si="890"/>
        <x:v>7</x:v>
      </x:c>
      <x:c r="J4822" s="53">
        <x:f t="shared" si="891"/>
        <x:v>7</x:v>
      </x:c>
      <x:c r="K4822" s="53">
        <x:f t="shared" si="892"/>
        <x:v>2</x:v>
      </x:c>
      <x:c r="L4822" s="53">
        <x:f t="shared" si="893"/>
        <x:v>16</x:v>
      </x:c>
      <x:c r="M4822" s="54">
        <x:f t="shared" si="894"/>
        <x:v>1569.5798437703252</x:v>
      </x:c>
      <x:c r="N4822" s="54">
        <x:f t="shared" si="895"/>
        <x:v>0.58998600261828138</x:v>
      </x:c>
      <x:c r="O4822" s="55">
        <x:f t="shared" si="896"/>
        <x:v>81658</x:v>
      </x:c>
      <x:c r="P4822" s="55">
        <x:f t="shared" si="897"/>
        <x:v>11000</x:v>
      </x:c>
      <x:c r="Q4822" s="55">
        <x:f t="shared" si="898"/>
        <x:v>39749.650065457034</x:v>
      </x:c>
      <x:c r="R4822" s="55">
        <x:f t="shared" si="899"/>
        <x:v>10908.349934542966</x:v>
      </x:c>
      <x:c r="S4822" s="1" t="str">
        <x:f t="shared" si="900"/>
        <x:v>YES</x:v>
      </x:c>
      <x:c r="T4822" s="1">
        <x:f t="shared" si="901"/>
        <x:v>10908.349934542966</x:v>
      </x:c>
    </x:row>
    <x:row r="4823">
      <x:c r="A4823" s="1"/>
      <x:c r="B4823" s="1"/>
      <x:c r="C4823" s="1"/>
      <x:c r="D4823" s="1"/>
      <x:c r="E4823" s="1"/>
      <x:c r="F4823" s="1"/>
      <x:c r="G4823" s="1"/>
      <x:c r="H4823" s="1"/>
      <x:c r="I4823" s="53">
        <x:f t="shared" si="890"/>
        <x:v>7</x:v>
      </x:c>
      <x:c r="J4823" s="53">
        <x:f t="shared" si="891"/>
        <x:v>7</x:v>
      </x:c>
      <x:c r="K4823" s="53">
        <x:f t="shared" si="892"/>
        <x:v>3</x:v>
      </x:c>
      <x:c r="L4823" s="53">
        <x:f t="shared" si="893"/>
        <x:v>17</x:v>
      </x:c>
      <x:c r="M4823" s="54">
        <x:f t="shared" si="894"/>
        <x:v>1617.4418261922003</x:v>
      </x:c>
      <x:c r="N4823" s="54">
        <x:f t="shared" si="895"/>
        <x:v>0.62322349041125025</x:v>
      </x:c>
      <x:c r="O4823" s="55">
        <x:f t="shared" si="896"/>
        <x:v>84358</x:v>
      </x:c>
      <x:c r="P4823" s="55">
        <x:f t="shared" si="897"/>
        <x:v>11880</x:v>
      </x:c>
      <x:c r="Q4823" s="55">
        <x:f t="shared" si="898"/>
        <x:v>40580.58726028126</x:v>
      </x:c>
      <x:c r="R4823" s="55">
        <x:f t="shared" si="899"/>
        <x:v>11897.41273971874</x:v>
      </x:c>
      <x:c r="S4823" s="1" t="str">
        <x:f t="shared" si="900"/>
        <x:v>YES</x:v>
      </x:c>
      <x:c r="T4823" s="1">
        <x:f t="shared" si="901"/>
        <x:v>11897.41273971874</x:v>
      </x:c>
    </x:row>
    <x:row r="4824">
      <x:c r="A4824" s="1"/>
      <x:c r="B4824" s="1"/>
      <x:c r="C4824" s="1"/>
      <x:c r="D4824" s="1"/>
      <x:c r="E4824" s="1"/>
      <x:c r="F4824" s="1"/>
      <x:c r="G4824" s="1"/>
      <x:c r="H4824" s="1"/>
      <x:c r="I4824" s="53">
        <x:f t="shared" si="890"/>
        <x:v>7</x:v>
      </x:c>
      <x:c r="J4824" s="53">
        <x:f t="shared" si="891"/>
        <x:v>7</x:v>
      </x:c>
      <x:c r="K4824" s="53">
        <x:f t="shared" si="892"/>
        <x:v>4</x:v>
      </x:c>
      <x:c r="L4824" s="53">
        <x:f t="shared" si="893"/>
        <x:v>18</x:v>
      </x:c>
      <x:c r="M4824" s="54">
        <x:f t="shared" si="894"/>
        <x:v>1666.4859419148565</x:v>
      </x:c>
      <x:c r="N4824" s="54">
        <x:f t="shared" si="895"/>
        <x:v>0.65728190410753928</x:v>
      </x:c>
      <x:c r="O4824" s="55">
        <x:f t="shared" si="896"/>
        <x:v>87058</x:v>
      </x:c>
      <x:c r="P4824" s="55">
        <x:f t="shared" si="897"/>
        <x:v>12760</x:v>
      </x:c>
      <x:c r="Q4824" s="55">
        <x:f t="shared" si="898"/>
        <x:v>41432.047602688486</x:v>
      </x:c>
      <x:c r="R4824" s="55">
        <x:f t="shared" si="899"/>
        <x:v>12865.952397311514</x:v>
      </x:c>
      <x:c r="S4824" s="1" t="str">
        <x:f t="shared" si="900"/>
        <x:v>YES</x:v>
      </x:c>
      <x:c r="T4824" s="1">
        <x:f t="shared" si="901"/>
        <x:v>12865.952397311514</x:v>
      </x:c>
    </x:row>
    <x:row r="4825">
      <x:c r="A4825" s="1"/>
      <x:c r="B4825" s="1"/>
      <x:c r="C4825" s="1"/>
      <x:c r="D4825" s="1"/>
      <x:c r="E4825" s="1"/>
      <x:c r="F4825" s="1"/>
      <x:c r="G4825" s="1"/>
      <x:c r="H4825" s="1"/>
      <x:c r="I4825" s="53">
        <x:f t="shared" si="890"/>
        <x:v>7</x:v>
      </x:c>
      <x:c r="J4825" s="53">
        <x:f t="shared" si="891"/>
        <x:v>7</x:v>
      </x:c>
      <x:c r="K4825" s="53">
        <x:f t="shared" si="892"/>
        <x:v>5</x:v>
      </x:c>
      <x:c r="L4825" s="53">
        <x:f t="shared" si="893"/>
        <x:v>19</x:v>
      </x:c>
      <x:c r="M4825" s="54">
        <x:f t="shared" si="894"/>
        <x:v>1716.7342658360601</x:v>
      </x:c>
      <x:c r="N4825" s="54">
        <x:f t="shared" si="895"/>
        <x:v>0.69217657349726391</x:v>
      </x:c>
      <x:c r="O4825" s="55">
        <x:f t="shared" si="896"/>
        <x:v>89758</x:v>
      </x:c>
      <x:c r="P4825" s="55">
        <x:f t="shared" si="897"/>
        <x:v>13640</x:v>
      </x:c>
      <x:c r="Q4825" s="55">
        <x:f t="shared" si="898"/>
        <x:v>42304.414337431597</x:v>
      </x:c>
      <x:c r="R4825" s="55">
        <x:f t="shared" si="899"/>
        <x:v>13813.585662568403</x:v>
      </x:c>
      <x:c r="S4825" s="1" t="str">
        <x:f t="shared" si="900"/>
        <x:v>YES</x:v>
      </x:c>
      <x:c r="T4825" s="1">
        <x:f t="shared" si="901"/>
        <x:v>13813.585662568403</x:v>
      </x:c>
    </x:row>
    <x:row r="4826">
      <x:c r="A4826" s="1"/>
      <x:c r="B4826" s="1"/>
      <x:c r="C4826" s="1"/>
      <x:c r="D4826" s="1"/>
      <x:c r="E4826" s="1"/>
      <x:c r="F4826" s="1"/>
      <x:c r="G4826" s="1"/>
      <x:c r="H4826" s="1"/>
      <x:c r="I4826" s="53">
        <x:f t="shared" si="890"/>
        <x:v>7</x:v>
      </x:c>
      <x:c r="J4826" s="53">
        <x:f t="shared" si="891"/>
        <x:v>7</x:v>
      </x:c>
      <x:c r="K4826" s="53">
        <x:f t="shared" si="892"/>
        <x:v>6</x:v>
      </x:c>
      <x:c r="L4826" s="53">
        <x:f t="shared" si="893"/>
        <x:v>20</x:v>
      </x:c>
      <x:c r="M4826" s="54">
        <x:f t="shared" si="894"/>
        <x:v>1768.209240017693</x:v>
      </x:c>
      <x:c r="N4826" s="54">
        <x:f t="shared" si="895"/>
        <x:v>0.72792308334562017</x:v>
      </x:c>
      <x:c r="O4826" s="55">
        <x:f t="shared" si="896"/>
        <x:v>92458</x:v>
      </x:c>
      <x:c r="P4826" s="55">
        <x:f t="shared" si="897"/>
        <x:v>14520</x:v>
      </x:c>
      <x:c r="Q4826" s="55">
        <x:f t="shared" si="898"/>
        <x:v>43198.077083640499</x:v>
      </x:c>
      <x:c r="R4826" s="55">
        <x:f t="shared" si="899"/>
        <x:v>14739.922916359501</x:v>
      </x:c>
      <x:c r="S4826" s="1" t="str">
        <x:f t="shared" si="900"/>
        <x:v>YES</x:v>
      </x:c>
      <x:c r="T4826" s="1">
        <x:f t="shared" si="901"/>
        <x:v>14739.922916359501</x:v>
      </x:c>
    </x:row>
    <x:row r="4827">
      <x:c r="A4827" s="1"/>
      <x:c r="B4827" s="1"/>
      <x:c r="C4827" s="1"/>
      <x:c r="D4827" s="1"/>
      <x:c r="E4827" s="1"/>
      <x:c r="F4827" s="1"/>
      <x:c r="G4827" s="1"/>
      <x:c r="H4827" s="1"/>
      <x:c r="I4827" s="53">
        <x:f t="shared" si="890"/>
        <x:v>7</x:v>
      </x:c>
      <x:c r="J4827" s="53">
        <x:f t="shared" si="891"/>
        <x:v>7</x:v>
      </x:c>
      <x:c r="K4827" s="53">
        <x:f t="shared" si="892"/>
        <x:v>7</x:v>
      </x:c>
      <x:c r="L4827" s="53">
        <x:f t="shared" si="893"/>
        <x:v>21</x:v>
      </x:c>
      <x:c r="M4827" s="54">
        <x:f t="shared" si="894"/>
        <x:v>1820.9336794156534</x:v>
      </x:c>
      <x:c r="N4827" s="54">
        <x:f t="shared" si="895"/>
        <x:v>0.76453727737198152</x:v>
      </x:c>
      <x:c r="O4827" s="55">
        <x:f t="shared" si="896"/>
        <x:v>95158</x:v>
      </x:c>
      <x:c r="P4827" s="55">
        <x:f t="shared" si="897"/>
        <x:v>15400</x:v>
      </x:c>
      <x:c r="Q4827" s="55">
        <x:f t="shared" si="898"/>
        <x:v>44113.431934299537</x:v>
      </x:c>
      <x:c r="R4827" s="55">
        <x:f t="shared" si="899"/>
        <x:v>15644.568065700463</x:v>
      </x:c>
      <x:c r="S4827" s="1" t="str">
        <x:f t="shared" si="900"/>
        <x:v>YES</x:v>
      </x:c>
      <x:c r="T4827" s="1">
        <x:f t="shared" si="901"/>
        <x:v>15644.568065700463</x:v>
      </x:c>
    </x:row>
    <x:row r="4828">
      <x:c r="A4828" s="1"/>
      <x:c r="B4828" s="1"/>
      <x:c r="C4828" s="1"/>
      <x:c r="D4828" s="1"/>
      <x:c r="E4828" s="1"/>
      <x:c r="F4828" s="1"/>
      <x:c r="G4828" s="1"/>
      <x:c r="H4828" s="1"/>
      <x:c r="I4828" s="53">
        <x:f t="shared" si="890"/>
        <x:v>7</x:v>
      </x:c>
      <x:c r="J4828" s="53">
        <x:f t="shared" si="891"/>
        <x:v>7</x:v>
      </x:c>
      <x:c r="K4828" s="53">
        <x:f t="shared" si="892"/>
        <x:v>8</x:v>
      </x:c>
      <x:c r="L4828" s="53">
        <x:f t="shared" si="893"/>
        <x:v>22</x:v>
      </x:c>
      <x:c r="M4828" s="54">
        <x:f t="shared" si="894"/>
        <x:v>1874.9307776956337</x:v>
      </x:c>
      <x:c r="N4828" s="54">
        <x:f t="shared" si="895"/>
        <x:v>0.80203526228863453</x:v>
      </x:c>
      <x:c r="O4828" s="55">
        <x:f t="shared" si="896"/>
        <x:v>97858</x:v>
      </x:c>
      <x:c r="P4828" s="55">
        <x:f t="shared" si="897"/>
        <x:v>16280</x:v>
      </x:c>
      <x:c r="Q4828" s="55">
        <x:f t="shared" si="898"/>
        <x:v>45050.881557215864</x:v>
      </x:c>
      <x:c r="R4828" s="55">
        <x:f t="shared" si="899"/>
        <x:v>16527.118442784136</x:v>
      </x:c>
      <x:c r="S4828" s="1" t="str">
        <x:f t="shared" si="900"/>
        <x:v>YES</x:v>
      </x:c>
      <x:c r="T4828" s="1">
        <x:f t="shared" si="901"/>
        <x:v>16527.118442784136</x:v>
      </x:c>
    </x:row>
    <x:row r="4829">
      <x:c r="A4829" s="1"/>
      <x:c r="B4829" s="1"/>
      <x:c r="C4829" s="1"/>
      <x:c r="D4829" s="1"/>
      <x:c r="E4829" s="1"/>
      <x:c r="F4829" s="1"/>
      <x:c r="G4829" s="1"/>
      <x:c r="H4829" s="1"/>
      <x:c r="I4829" s="53">
        <x:f t="shared" si="890"/>
        <x:v>7</x:v>
      </x:c>
      <x:c r="J4829" s="53">
        <x:f t="shared" si="891"/>
        <x:v>7</x:v>
      </x:c>
      <x:c r="K4829" s="53">
        <x:f t="shared" si="892"/>
        <x:v>9</x:v>
      </x:c>
      <x:c r="L4829" s="53">
        <x:f t="shared" si="893"/>
        <x:v>23</x:v>
      </x:c>
      <x:c r="M4829" s="54">
        <x:f t="shared" si="894"/>
        <x:v>1930.2241131360281</x:v>
      </x:c>
      <x:c r="N4829" s="54">
        <x:f t="shared" si="895"/>
        <x:v>0.84043341190001952</x:v>
      </x:c>
      <x:c r="O4829" s="55">
        <x:f t="shared" si="896"/>
        <x:v>100558</x:v>
      </x:c>
      <x:c r="P4829" s="55">
        <x:f t="shared" si="897"/>
        <x:v>17160</x:v>
      </x:c>
      <x:c r="Q4829" s="55">
        <x:f t="shared" si="898"/>
        <x:v>46010.835297500489</x:v>
      </x:c>
      <x:c r="R4829" s="55">
        <x:f t="shared" si="899"/>
        <x:v>17387.164702499511</x:v>
      </x:c>
      <x:c r="S4829" s="1" t="str">
        <x:f t="shared" si="900"/>
        <x:v>YES</x:v>
      </x:c>
      <x:c r="T4829" s="1">
        <x:f t="shared" si="901"/>
        <x:v>17387.164702499511</x:v>
      </x:c>
    </x:row>
    <x:row r="4830">
      <x:c r="A4830" s="1"/>
      <x:c r="B4830" s="1"/>
      <x:c r="C4830" s="1"/>
      <x:c r="D4830" s="1"/>
      <x:c r="E4830" s="1"/>
      <x:c r="F4830" s="1"/>
      <x:c r="G4830" s="1"/>
      <x:c r="H4830" s="1"/>
      <x:c r="I4830" s="53">
        <x:f t="shared" si="890"/>
        <x:v>7</x:v>
      </x:c>
      <x:c r="J4830" s="53">
        <x:f t="shared" si="891"/>
        <x:v>7</x:v>
      </x:c>
      <x:c r="K4830" s="53">
        <x:f t="shared" si="892"/>
        <x:v>10</x:v>
      </x:c>
      <x:c r="L4830" s="53">
        <x:f t="shared" si="893"/>
        <x:v>24</x:v>
      </x:c>
      <x:c r="M4830" s="54">
        <x:f t="shared" si="894"/>
        <x:v>1986.837654619241</x:v>
      </x:c>
      <x:c r="N4830" s="54">
        <x:f t="shared" si="895"/>
        <x:v>0.87974837126336181</x:v>
      </x:c>
      <x:c r="O4830" s="55">
        <x:f t="shared" si="896"/>
        <x:v>103258</x:v>
      </x:c>
      <x:c r="P4830" s="55">
        <x:f t="shared" si="897"/>
        <x:v>18040</x:v>
      </x:c>
      <x:c r="Q4830" s="55">
        <x:f t="shared" si="898"/>
        <x:v>46993.709281584044</x:v>
      </x:c>
      <x:c r="R4830" s="55">
        <x:f t="shared" si="899"/>
        <x:v>18224.290718415956</x:v>
      </x:c>
      <x:c r="S4830" s="1" t="str">
        <x:f t="shared" si="900"/>
        <x:v>YES</x:v>
      </x:c>
      <x:c r="T4830" s="1">
        <x:f t="shared" si="901"/>
        <x:v>18224.290718415956</x:v>
      </x:c>
    </x:row>
    <x:row r="4831">
      <x:c r="A4831" s="1"/>
      <x:c r="B4831" s="1"/>
      <x:c r="C4831" s="1"/>
      <x:c r="D4831" s="1"/>
      <x:c r="E4831" s="1"/>
      <x:c r="F4831" s="1"/>
      <x:c r="G4831" s="1"/>
      <x:c r="H4831" s="1"/>
      <x:c r="I4831" s="53">
        <x:f t="shared" si="890"/>
        <x:v>7</x:v>
      </x:c>
      <x:c r="J4831" s="53">
        <x:f t="shared" si="891"/>
        <x:v>7</x:v>
      </x:c>
      <x:c r="K4831" s="53">
        <x:f t="shared" si="892"/>
        <x:v>11</x:v>
      </x:c>
      <x:c r="L4831" s="53">
        <x:f t="shared" si="893"/>
        <x:v>25</x:v>
      </x:c>
      <x:c r="M4831" s="54">
        <x:f t="shared" si="894"/>
        <x:v>2044.7957677126801</x:v>
      </x:c>
      <x:c r="N4831" s="54">
        <x:f t="shared" si="895"/>
        <x:v>0.9199970609115834</x:v>
      </x:c>
      <x:c r="O4831" s="55">
        <x:f t="shared" si="896"/>
        <x:v>105958</x:v>
      </x:c>
      <x:c r="P4831" s="55">
        <x:f t="shared" si="897"/>
        <x:v>18920</x:v>
      </x:c>
      <x:c r="Q4831" s="55">
        <x:f t="shared" si="898"/>
        <x:v>47999.926522789581</x:v>
      </x:c>
      <x:c r="R4831" s="55">
        <x:f t="shared" si="899"/>
        <x:v>19038.073477210419</x:v>
      </x:c>
      <x:c r="S4831" s="1" t="str">
        <x:f t="shared" si="900"/>
        <x:v>YES</x:v>
      </x:c>
      <x:c r="T4831" s="1">
        <x:f t="shared" si="901"/>
        <x:v>19038.073477210419</x:v>
      </x:c>
    </x:row>
    <x:row r="4832">
      <x:c r="A4832" s="1"/>
      <x:c r="B4832" s="1"/>
      <x:c r="C4832" s="1"/>
      <x:c r="D4832" s="1"/>
      <x:c r="E4832" s="1"/>
      <x:c r="F4832" s="1"/>
      <x:c r="G4832" s="1"/>
      <x:c r="H4832" s="1"/>
      <x:c r="I4832" s="53">
        <x:f t="shared" si="890"/>
        <x:v>7</x:v>
      </x:c>
      <x:c r="J4832" s="53">
        <x:f t="shared" si="891"/>
        <x:v>7</x:v>
      </x:c>
      <x:c r="K4832" s="53">
        <x:f t="shared" si="892"/>
        <x:v>12</x:v>
      </x:c>
      <x:c r="L4832" s="53">
        <x:f t="shared" si="893"/>
        <x:v>26</x:v>
      </x:c>
      <x:c r="M4832" s="54">
        <x:f t="shared" si="894"/>
        <x:v>2104.1232208407446</x:v>
      </x:c>
      <x:c r="N4832" s="54">
        <x:f t="shared" si="895"/>
        <x:v>0.96119668113940593</x:v>
      </x:c>
      <x:c r="O4832" s="55">
        <x:f t="shared" si="896"/>
        <x:v>108658</x:v>
      </x:c>
      <x:c r="P4832" s="55">
        <x:f t="shared" si="897"/>
        <x:v>19800</x:v>
      </x:c>
      <x:c r="Q4832" s="55">
        <x:f t="shared" si="898"/>
        <x:v>49029.91702848515</x:v>
      </x:c>
      <x:c r="R4832" s="55">
        <x:f t="shared" si="899"/>
        <x:v>19828.08297151485</x:v>
      </x:c>
      <x:c r="S4832" s="1" t="str">
        <x:f t="shared" si="900"/>
        <x:v>YES</x:v>
      </x:c>
      <x:c r="T4832" s="1">
        <x:f t="shared" si="901"/>
        <x:v>19828.08297151485</x:v>
      </x:c>
    </x:row>
    <x:row r="4833">
      <x:c r="A4833" s="1"/>
      <x:c r="B4833" s="1"/>
      <x:c r="C4833" s="1"/>
      <x:c r="D4833" s="1"/>
      <x:c r="E4833" s="1"/>
      <x:c r="F4833" s="1"/>
      <x:c r="G4833" s="1"/>
      <x:c r="H4833" s="1"/>
      <x:c r="I4833" s="53">
        <x:f t="shared" si="890"/>
        <x:v>7</x:v>
      </x:c>
      <x:c r="J4833" s="53">
        <x:f t="shared" si="891"/>
        <x:v>7</x:v>
      </x:c>
      <x:c r="K4833" s="53">
        <x:f t="shared" si="892"/>
        <x:v>13</x:v>
      </x:c>
      <x:c r="L4833" s="53">
        <x:f t="shared" si="893"/>
        <x:v>27</x:v>
      </x:c>
      <x:c r="M4833" s="54">
        <x:f t="shared" si="894"/>
        <x:v>2164.8451915491287</x:v>
      </x:c>
      <x:c r="N4833" s="54">
        <x:f t="shared" si="895"/>
        <x:v>1.0033647163535615</x:v>
      </x:c>
      <x:c r="O4833" s="55">
        <x:f t="shared" si="896"/>
        <x:v>111358</x:v>
      </x:c>
      <x:c r="P4833" s="55">
        <x:f t="shared" si="897"/>
        <x:v>20680</x:v>
      </x:c>
      <x:c r="Q4833" s="55">
        <x:f t="shared" si="898"/>
        <x:v>50084.117908839034</x:v>
      </x:c>
      <x:c r="R4833" s="55">
        <x:f t="shared" si="899"/>
        <x:v>20593.882091160966</x:v>
      </x:c>
      <x:c r="S4833" s="1" t="str">
        <x:f t="shared" si="900"/>
        <x:v>YES</x:v>
      </x:c>
      <x:c r="T4833" s="1">
        <x:f t="shared" si="901"/>
        <x:v>20593.882091160966</x:v>
      </x:c>
    </x:row>
    <x:row r="4834">
      <x:c r="A4834" s="1"/>
      <x:c r="B4834" s="1"/>
      <x:c r="C4834" s="1"/>
      <x:c r="D4834" s="1"/>
      <x:c r="E4834" s="1"/>
      <x:c r="F4834" s="1"/>
      <x:c r="G4834" s="1"/>
      <x:c r="H4834" s="1"/>
      <x:c r="I4834" s="53">
        <x:f t="shared" si="890"/>
        <x:v>7</x:v>
      </x:c>
      <x:c r="J4834" s="53">
        <x:f t="shared" si="891"/>
        <x:v>7</x:v>
      </x:c>
      <x:c r="K4834" s="53">
        <x:f t="shared" si="892"/>
        <x:v>14</x:v>
      </x:c>
      <x:c r="L4834" s="53">
        <x:f t="shared" si="893"/>
        <x:v>28</x:v>
      </x:c>
      <x:c r="M4834" s="54">
        <x:f t="shared" si="894"/>
        <x:v>2226.9872728627897</x:v>
      </x:c>
      <x:c r="N4834" s="54">
        <x:f t="shared" si="895"/>
        <x:v>1.0465189394880485</x:v>
      </x:c>
      <x:c r="O4834" s="55">
        <x:f t="shared" si="896"/>
        <x:v>114058</x:v>
      </x:c>
      <x:c r="P4834" s="55">
        <x:f t="shared" si="897"/>
        <x:v>21560</x:v>
      </x:c>
      <x:c r="Q4834" s="55">
        <x:f t="shared" si="898"/>
        <x:v>51162.973487201205</x:v>
      </x:c>
      <x:c r="R4834" s="55">
        <x:f t="shared" si="899"/>
        <x:v>21335.026512798795</x:v>
      </x:c>
      <x:c r="S4834" s="1" t="str">
        <x:f t="shared" si="900"/>
        <x:v>YES</x:v>
      </x:c>
      <x:c r="T4834" s="1">
        <x:f t="shared" si="901"/>
        <x:v>21335.026512798795</x:v>
      </x:c>
    </x:row>
    <x:row r="4835">
      <x:c r="A4835" s="1"/>
      <x:c r="B4835" s="1"/>
      <x:c r="C4835" s="1"/>
      <x:c r="D4835" s="1"/>
      <x:c r="E4835" s="1"/>
      <x:c r="F4835" s="1"/>
      <x:c r="G4835" s="1"/>
      <x:c r="H4835" s="1"/>
      <x:c r="I4835" s="53">
        <x:f t="shared" si="890"/>
        <x:v>7</x:v>
      </x:c>
      <x:c r="J4835" s="53">
        <x:f t="shared" si="891"/>
        <x:v>7</x:v>
      </x:c>
      <x:c r="K4835" s="53">
        <x:f t="shared" si="892"/>
        <x:v>15</x:v>
      </x:c>
      <x:c r="L4835" s="53">
        <x:f t="shared" si="893"/>
        <x:v>29</x:v>
      </x:c>
      <x:c r="M4835" s="54">
        <x:f t="shared" si="894"/>
        <x:v>2290.5754797389363</x:v>
      </x:c>
      <x:c r="N4835" s="54">
        <x:f t="shared" si="895"/>
        <x:v>1.0906774164853725</x:v>
      </x:c>
      <x:c r="O4835" s="55">
        <x:f t="shared" si="896"/>
        <x:v>116758</x:v>
      </x:c>
      <x:c r="P4835" s="55">
        <x:f t="shared" si="897"/>
        <x:v>22440</x:v>
      </x:c>
      <x:c r="Q4835" s="55">
        <x:f t="shared" si="898"/>
        <x:v>52266.935412134306</x:v>
      </x:c>
      <x:c r="R4835" s="55">
        <x:f t="shared" si="899"/>
        <x:v>22051.064587865694</x:v>
      </x:c>
      <x:c r="S4835" s="1" t="str">
        <x:f t="shared" si="900"/>
        <x:v>YES</x:v>
      </x:c>
      <x:c r="T4835" s="1">
        <x:f t="shared" si="901"/>
        <x:v>22051.064587865694</x:v>
      </x:c>
    </x:row>
    <x:row r="4836">
      <x:c r="A4836" s="1"/>
      <x:c r="B4836" s="1"/>
      <x:c r="C4836" s="1"/>
      <x:c r="D4836" s="1"/>
      <x:c r="E4836" s="1"/>
      <x:c r="F4836" s="1"/>
      <x:c r="G4836" s="1"/>
      <x:c r="H4836" s="1"/>
      <x:c r="I4836" s="53">
        <x:f t="shared" si="890"/>
        <x:v>7</x:v>
      </x:c>
      <x:c r="J4836" s="53">
        <x:f t="shared" si="891"/>
        <x:v>7</x:v>
      </x:c>
      <x:c r="K4836" s="53">
        <x:f t="shared" si="892"/>
        <x:v>16</x:v>
      </x:c>
      <x:c r="L4836" s="53">
        <x:f t="shared" si="893"/>
        <x:v>30</x:v>
      </x:c>
      <x:c r="M4836" s="54">
        <x:f t="shared" si="894"/>
        <x:v>2355.6362556164254</x:v>
      </x:c>
      <x:c r="N4836" s="54">
        <x:f t="shared" si="895"/>
        <x:v>1.1358585108447399</x:v>
      </x:c>
      <x:c r="O4836" s="55">
        <x:f t="shared" si="896"/>
        <x:v>119458</x:v>
      </x:c>
      <x:c r="P4836" s="55">
        <x:f t="shared" si="897"/>
        <x:v>23320</x:v>
      </x:c>
      <x:c r="Q4836" s="55">
        <x:f t="shared" si="898"/>
        <x:v>53396.462771118495</x:v>
      </x:c>
      <x:c r="R4836" s="55">
        <x:f t="shared" si="899"/>
        <x:v>22741.537228881505</x:v>
      </x:c>
      <x:c r="S4836" s="1" t="str">
        <x:f t="shared" si="900"/>
        <x:v>YES</x:v>
      </x:c>
      <x:c r="T4836" s="1">
        <x:f t="shared" si="901"/>
        <x:v>22741.537228881505</x:v>
      </x:c>
    </x:row>
    <x:row r="4837">
      <x:c r="A4837" s="1"/>
      <x:c r="B4837" s="1"/>
      <x:c r="C4837" s="1"/>
      <x:c r="D4837" s="1"/>
      <x:c r="E4837" s="1"/>
      <x:c r="F4837" s="1"/>
      <x:c r="G4837" s="1"/>
      <x:c r="H4837" s="1"/>
      <x:c r="I4837" s="53">
        <x:f t="shared" si="890"/>
        <x:v>7</x:v>
      </x:c>
      <x:c r="J4837" s="53">
        <x:f t="shared" si="891"/>
        <x:v>7</x:v>
      </x:c>
      <x:c r="K4837" s="53">
        <x:f t="shared" si="892"/>
        <x:v>17</x:v>
      </x:c>
      <x:c r="L4837" s="53">
        <x:f t="shared" si="893"/>
        <x:v>31</x:v>
      </x:c>
      <x:c r="M4837" s="54">
        <x:f t="shared" si="894"/>
        <x:v>2422.1964790629659</x:v>
      </x:c>
      <x:c r="N4837" s="54">
        <x:f t="shared" si="895"/>
        <x:v>1.1820808882381708</x:v>
      </x:c>
      <x:c r="O4837" s="55">
        <x:f t="shared" si="896"/>
        <x:v>122158</x:v>
      </x:c>
      <x:c r="P4837" s="55">
        <x:f t="shared" si="897"/>
        <x:v>24200</x:v>
      </x:c>
      <x:c r="Q4837" s="55">
        <x:f t="shared" si="898"/>
        <x:v>54552.022205954272</x:v>
      </x:c>
      <x:c r="R4837" s="55">
        <x:f t="shared" si="899"/>
        <x:v>23405.977794045728</x:v>
      </x:c>
      <x:c r="S4837" s="1" t="str">
        <x:f t="shared" si="900"/>
        <x:v>YES</x:v>
      </x:c>
      <x:c r="T4837" s="1">
        <x:f t="shared" si="901"/>
        <x:v>23405.977794045728</x:v>
      </x:c>
    </x:row>
    <x:row r="4838">
      <x:c r="A4838" s="1"/>
      <x:c r="B4838" s="1"/>
      <x:c r="C4838" s="1"/>
      <x:c r="D4838" s="1"/>
      <x:c r="E4838" s="1"/>
      <x:c r="F4838" s="1"/>
      <x:c r="G4838" s="1"/>
      <x:c r="H4838" s="1"/>
      <x:c r="I4838" s="53">
        <x:f t="shared" si="890"/>
        <x:v>7</x:v>
      </x:c>
      <x:c r="J4838" s="53">
        <x:f t="shared" si="891"/>
        <x:v>7</x:v>
      </x:c>
      <x:c r="K4838" s="53">
        <x:f t="shared" si="892"/>
        <x:v>18</x:v>
      </x:c>
      <x:c r="L4838" s="53">
        <x:f t="shared" si="893"/>
        <x:v>32</x:v>
      </x:c>
      <x:c r="M4838" s="54">
        <x:f t="shared" si="894"/>
        <x:v>2490.2834705215532</x:v>
      </x:c>
      <x:c r="N4838" s="54">
        <x:f t="shared" si="895"/>
        <x:v>1.2293635211955232</x:v>
      </x:c>
      <x:c r="O4838" s="55">
        <x:f t="shared" si="896"/>
        <x:v>124858</x:v>
      </x:c>
      <x:c r="P4838" s="55">
        <x:f t="shared" si="897"/>
        <x:v>25080</x:v>
      </x:c>
      <x:c r="Q4838" s="55">
        <x:f t="shared" si="898"/>
        <x:v>55734.08802988808</x:v>
      </x:c>
      <x:c r="R4838" s="55">
        <x:f t="shared" si="899"/>
        <x:v>24043.91197011192</x:v>
      </x:c>
      <x:c r="S4838" s="1" t="str">
        <x:f t="shared" si="900"/>
        <x:v>YES</x:v>
      </x:c>
      <x:c r="T4838" s="1">
        <x:f t="shared" si="901"/>
        <x:v>24043.91197011192</x:v>
      </x:c>
    </x:row>
    <x:row r="4839">
      <x:c r="A4839" s="1"/>
      <x:c r="B4839" s="1"/>
      <x:c r="C4839" s="1"/>
      <x:c r="D4839" s="1"/>
      <x:c r="E4839" s="1"/>
      <x:c r="F4839" s="1"/>
      <x:c r="G4839" s="1"/>
      <x:c r="H4839" s="1"/>
      <x:c r="I4839" s="53">
        <x:f t="shared" si="890"/>
        <x:v>7</x:v>
      </x:c>
      <x:c r="J4839" s="53">
        <x:f t="shared" si="891"/>
        <x:v>7</x:v>
      </x:c>
      <x:c r="K4839" s="53">
        <x:f t="shared" si="892"/>
        <x:v>19</x:v>
      </x:c>
      <x:c r="L4839" s="53">
        <x:f t="shared" si="893"/>
        <x:v>33</x:v>
      </x:c>
      <x:c r="M4839" s="54">
        <x:f t="shared" si="894"/>
        <x:v>2559.9249991575748</x:v>
      </x:c>
      <x:c r="N4839" s="54">
        <x:f t="shared" si="895"/>
        <x:v>1.277725693859427</x:v>
      </x:c>
      <x:c r="O4839" s="55">
        <x:f t="shared" si="896"/>
        <x:v>127558</x:v>
      </x:c>
      <x:c r="P4839" s="55">
        <x:f t="shared" si="897"/>
        <x:v>25960</x:v>
      </x:c>
      <x:c r="Q4839" s="55">
        <x:f t="shared" si="898"/>
        <x:v>56943.142346485678</x:v>
      </x:c>
      <x:c r="R4839" s="55">
        <x:f t="shared" si="899"/>
        <x:v>24654.857653514322</x:v>
      </x:c>
      <x:c r="S4839" s="1" t="str">
        <x:f t="shared" si="900"/>
        <x:v>YES</x:v>
      </x:c>
      <x:c r="T4839" s="1">
        <x:f t="shared" si="901"/>
        <x:v>24654.857653514322</x:v>
      </x:c>
    </x:row>
    <x:row r="4840">
      <x:c r="A4840" s="1"/>
      <x:c r="B4840" s="1"/>
      <x:c r="C4840" s="1"/>
      <x:c r="D4840" s="1"/>
      <x:c r="E4840" s="1"/>
      <x:c r="F4840" s="1"/>
      <x:c r="G4840" s="1"/>
      <x:c r="H4840" s="1"/>
      <x:c r="I4840" s="53">
        <x:f t="shared" si="890"/>
        <x:v>7</x:v>
      </x:c>
      <x:c r="J4840" s="53">
        <x:f t="shared" si="891"/>
        <x:v>7</x:v>
      </x:c>
      <x:c r="K4840" s="53">
        <x:f t="shared" si="892"/>
        <x:v>20</x:v>
      </x:c>
      <x:c r="L4840" s="53">
        <x:f t="shared" si="893"/>
        <x:v>34</x:v>
      </x:c>
      <x:c r="M4840" s="54">
        <x:f t="shared" si="894"/>
        <x:v>2631.1492898080519</x:v>
      </x:c>
      <x:c r="N4840" s="54">
        <x:f t="shared" si="895"/>
        <x:v>1.3271870068111471</x:v>
      </x:c>
      <x:c r="O4840" s="55">
        <x:f t="shared" si="896"/>
        <x:v>130258</x:v>
      </x:c>
      <x:c r="P4840" s="55">
        <x:f t="shared" si="897"/>
        <x:v>26840</x:v>
      </x:c>
      <x:c r="Q4840" s="55">
        <x:f t="shared" si="898"/>
        <x:v>58179.675170278679</x:v>
      </x:c>
      <x:c r="R4840" s="55">
        <x:f t="shared" si="899"/>
        <x:v>25238.324829721321</x:v>
      </x:c>
      <x:c r="S4840" s="1" t="str">
        <x:f t="shared" si="900"/>
        <x:v>YES</x:v>
      </x:c>
      <x:c r="T4840" s="1">
        <x:f t="shared" si="901"/>
        <x:v>25238.324829721321</x:v>
      </x:c>
    </x:row>
    <x:row r="4841">
      <x:c r="A4841" s="1"/>
      <x:c r="B4841" s="1"/>
      <x:c r="C4841" s="1"/>
      <x:c r="D4841" s="1"/>
      <x:c r="E4841" s="1"/>
      <x:c r="F4841" s="1"/>
      <x:c r="G4841" s="1"/>
      <x:c r="H4841" s="1"/>
      <x:c r="I4841" s="53">
        <x:f t="shared" si="890"/>
        <x:v>7</x:v>
      </x:c>
      <x:c r="J4841" s="53">
        <x:f t="shared" si="891"/>
        <x:v>7</x:v>
      </x:c>
      <x:c r="K4841" s="53">
        <x:f t="shared" si="892"/>
        <x:v>21</x:v>
      </x:c>
      <x:c r="L4841" s="53">
        <x:f t="shared" si="893"/>
        <x:v>35</x:v>
      </x:c>
      <x:c r="M4841" s="54">
        <x:f t="shared" si="894"/>
        <x:v>2703.9850300344956</x:v>
      </x:c>
      <x:c r="N4841" s="54">
        <x:f t="shared" si="895"/>
        <x:v>1.3777673819683998</x:v>
      </x:c>
      <x:c r="O4841" s="55">
        <x:f t="shared" si="896"/>
        <x:v>132958</x:v>
      </x:c>
      <x:c r="P4841" s="55">
        <x:f t="shared" si="897"/>
        <x:v>27720</x:v>
      </x:c>
      <x:c r="Q4841" s="55">
        <x:f t="shared" si="898"/>
        <x:v>59444.184549209989</x:v>
      </x:c>
      <x:c r="R4841" s="55">
        <x:f t="shared" si="899"/>
        <x:v>25793.815450790011</x:v>
      </x:c>
      <x:c r="S4841" s="1" t="str">
        <x:f t="shared" si="900"/>
        <x:v>YES</x:v>
      </x:c>
      <x:c r="T4841" s="1">
        <x:f t="shared" si="901"/>
        <x:v>25793.815450790011</x:v>
      </x:c>
    </x:row>
    <x:row r="4842">
      <x:c r="A4842" s="1"/>
      <x:c r="B4842" s="1"/>
      <x:c r="C4842" s="1"/>
      <x:c r="D4842" s="1"/>
      <x:c r="E4842" s="1"/>
      <x:c r="F4842" s="1"/>
      <x:c r="G4842" s="1"/>
      <x:c r="H4842" s="1"/>
      <x:c r="I4842" s="53">
        <x:f t="shared" si="890"/>
        <x:v>7</x:v>
      </x:c>
      <x:c r="J4842" s="53">
        <x:f t="shared" si="891"/>
        <x:v>7</x:v>
      </x:c>
      <x:c r="K4842" s="53">
        <x:f t="shared" si="892"/>
        <x:v>22</x:v>
      </x:c>
      <x:c r="L4842" s="53">
        <x:f t="shared" si="893"/>
        <x:v>36</x:v>
      </x:c>
      <x:c r="M4842" s="54">
        <x:f t="shared" si="894"/>
        <x:v>2778.4613772808916</x:v>
      </x:c>
      <x:c r="N4842" s="54">
        <x:f t="shared" si="895"/>
        <x:v>1.4294870675561748</x:v>
      </x:c>
      <x:c r="O4842" s="55">
        <x:f t="shared" si="896"/>
        <x:v>135658</x:v>
      </x:c>
      <x:c r="P4842" s="55">
        <x:f t="shared" si="897"/>
        <x:v>28600</x:v>
      </x:c>
      <x:c r="Q4842" s="55">
        <x:f t="shared" si="898"/>
        <x:v>60737.176688904365</x:v>
      </x:c>
      <x:c r="R4842" s="55">
        <x:f t="shared" si="899"/>
        <x:v>26320.823311095635</x:v>
      </x:c>
      <x:c r="S4842" s="1" t="str">
        <x:f t="shared" si="900"/>
        <x:v>YES</x:v>
      </x:c>
      <x:c r="T4842" s="1">
        <x:f t="shared" si="901"/>
        <x:v>26320.823311095635</x:v>
      </x:c>
    </x:row>
    <x:row r="4843">
      <x:c r="A4843" s="1"/>
      <x:c r="B4843" s="1"/>
      <x:c r="C4843" s="1"/>
      <x:c r="D4843" s="1"/>
      <x:c r="E4843" s="1"/>
      <x:c r="F4843" s="1"/>
      <x:c r="G4843" s="1"/>
      <x:c r="H4843" s="1"/>
      <x:c r="I4843" s="53">
        <x:f t="shared" si="890"/>
        <x:v>7</x:v>
      </x:c>
      <x:c r="J4843" s="53">
        <x:f t="shared" si="891"/>
        <x:v>7</x:v>
      </x:c>
      <x:c r="K4843" s="53">
        <x:f t="shared" si="892"/>
        <x:v>23</x:v>
      </x:c>
      <x:c r="L4843" s="53">
        <x:f t="shared" si="893"/>
        <x:v>37</x:v>
      </x:c>
      <x:c r="M4843" s="54">
        <x:f t="shared" si="894"/>
        <x:v>2854.6079661383283</x:v>
      </x:c>
      <x:c r="N4843" s="54">
        <x:f t="shared" si="895"/>
        <x:v>1.4823666431516169</x:v>
      </x:c>
      <x:c r="O4843" s="55">
        <x:f t="shared" si="896"/>
        <x:v>138358</x:v>
      </x:c>
      <x:c r="P4843" s="55">
        <x:f t="shared" si="897"/>
        <x:v>29480</x:v>
      </x:c>
      <x:c r="Q4843" s="55">
        <x:f t="shared" si="898"/>
        <x:v>62059.166078790418</x:v>
      </x:c>
      <x:c r="R4843" s="55">
        <x:f t="shared" si="899"/>
        <x:v>26818.833921209582</x:v>
      </x:c>
      <x:c r="S4843" s="1" t="str">
        <x:f t="shared" si="900"/>
        <x:v>YES</x:v>
      </x:c>
      <x:c r="T4843" s="1">
        <x:f t="shared" si="901"/>
        <x:v>26818.833921209582</x:v>
      </x:c>
    </x:row>
    <x:row r="4844">
      <x:c r="A4844" s="1"/>
      <x:c r="B4844" s="1"/>
      <x:c r="C4844" s="1"/>
      <x:c r="D4844" s="1"/>
      <x:c r="E4844" s="1"/>
      <x:c r="F4844" s="1"/>
      <x:c r="G4844" s="1"/>
      <x:c r="H4844" s="1"/>
      <x:c r="I4844" s="53">
        <x:f t="shared" si="890"/>
        <x:v>7</x:v>
      </x:c>
      <x:c r="J4844" s="53">
        <x:f t="shared" si="891"/>
        <x:v>7</x:v>
      </x:c>
      <x:c r="K4844" s="53">
        <x:f t="shared" si="892"/>
        <x:v>24</x:v>
      </x:c>
      <x:c r="L4844" s="53">
        <x:f t="shared" si="893"/>
        <x:v>38</x:v>
      </x:c>
      <x:c r="M4844" s="54">
        <x:f t="shared" si="894"/>
        <x:v>2932.4549157178244</x:v>
      </x:c>
      <x:c r="N4844" s="54">
        <x:f t="shared" si="895"/>
        <x:v>1.5364270248040448</x:v>
      </x:c>
      <x:c r="O4844" s="55">
        <x:f t="shared" si="896"/>
        <x:v>141058</x:v>
      </x:c>
      <x:c r="P4844" s="55">
        <x:f t="shared" si="897"/>
        <x:v>30360</x:v>
      </x:c>
      <x:c r="Q4844" s="55">
        <x:f t="shared" si="898"/>
        <x:v>63410.675620101116</x:v>
      </x:c>
      <x:c r="R4844" s="55">
        <x:f t="shared" si="899"/>
        <x:v>27287.324379898884</x:v>
      </x:c>
      <x:c r="S4844" s="1" t="str">
        <x:f t="shared" si="900"/>
        <x:v>YES</x:v>
      </x:c>
      <x:c r="T4844" s="1">
        <x:f t="shared" si="901"/>
        <x:v>27287.324379898884</x:v>
      </x:c>
    </x:row>
    <x:row r="4845">
      <x:c r="A4845" s="1"/>
      <x:c r="B4845" s="1"/>
      <x:c r="C4845" s="1"/>
      <x:c r="D4845" s="1"/>
      <x:c r="E4845" s="1"/>
      <x:c r="F4845" s="1"/>
      <x:c r="G4845" s="1"/>
      <x:c r="H4845" s="1"/>
      <x:c r="I4845" s="53">
        <x:f t="shared" si="890"/>
        <x:v>7</x:v>
      </x:c>
      <x:c r="J4845" s="53">
        <x:f t="shared" si="891"/>
        <x:v>7</x:v>
      </x:c>
      <x:c r="K4845" s="53">
        <x:f t="shared" si="892"/>
        <x:v>25</x:v>
      </x:c>
      <x:c r="L4845" s="53">
        <x:f t="shared" si="893"/>
        <x:v>39</x:v>
      </x:c>
      <x:c r="M4845" s="54">
        <x:f t="shared" si="894"/>
        <x:v>3012.0328371329215</x:v>
      </x:c>
      <x:c r="N4845" s="54">
        <x:f t="shared" si="895"/>
        <x:v>1.5916894702311954</x:v>
      </x:c>
      <x:c r="O4845" s="55">
        <x:f t="shared" si="896"/>
        <x:v>143758</x:v>
      </x:c>
      <x:c r="P4845" s="55">
        <x:f t="shared" si="897"/>
        <x:v>31240</x:v>
      </x:c>
      <x:c r="Q4845" s="55">
        <x:f t="shared" si="898"/>
        <x:v>64792.236755779886</x:v>
      </x:c>
      <x:c r="R4845" s="55">
        <x:f t="shared" si="899"/>
        <x:v>27725.763244220114</x:v>
      </x:c>
      <x:c r="S4845" s="1" t="str">
        <x:f t="shared" si="900"/>
        <x:v>YES</x:v>
      </x:c>
      <x:c r="T4845" s="1">
        <x:f t="shared" si="901"/>
        <x:v>27725.763244220114</x:v>
      </x:c>
    </x:row>
    <x:row r="4846">
      <x:c r="A4846" s="1"/>
      <x:c r="B4846" s="1"/>
      <x:c r="C4846" s="1"/>
      <x:c r="D4846" s="1"/>
      <x:c r="E4846" s="1"/>
      <x:c r="F4846" s="1"/>
      <x:c r="G4846" s="1"/>
      <x:c r="H4846" s="1"/>
      <x:c r="I4846" s="53" t="n">
        <x:f t="shared" ref="I4846:I4909" si="902">INT((ROW()-ROW($I$46))/((CARROT_CAP+1)*(MESCLUN_CAP+1)))</x:f>
        <x:v>7</x:v>
      </x:c>
      <x:c r="J4846" s="53" t="n">
        <x:f t="shared" ref="J4846:J4909" si="903">MOD(INT((ROW()-ROW($I$46))/(MESCLUN_CAP+1)),CARROT_CAP+1)</x:f>
        <x:v>7</x:v>
      </x:c>
      <x:c r="K4846" s="53" t="n">
        <x:f t="shared" ref="K4846:K4909" si="904">MOD(ROW()-ROW($I$46),MESCLUN_CAP+1)</x:f>
        <x:v>26</x:v>
      </x:c>
      <x:c r="L4846" s="53" t="n">
        <x:f t="shared" ref="L4846:L4909" si="905">SUM(I4846:K4846)</x:f>
        <x:v>40</x:v>
      </x:c>
      <x:c r="M4846" s="54" t="n">
        <x:f t="shared" ref="M4846:M4909" si="906">I4846*TOMATO_HOURS*WEEKS*(1+TOMATO_DIM)^I4846+J4846*CARROT_HOURS*WEEKS*(1+CARROT_DIM)^J4846+K4846*MESCLUN_HOURS*WEEKS*(1+MESCLUN_DIM)^K4846</x:f>
        <x:v>3093.3728410936383</x:v>
      </x:c>
      <x:c r="N4846" s="54" t="n">
        <x:f t="shared" ref="N4846:N4909" si="907">MAX(M4846-FARMER_HOURS,0)/TEMP_HOURS_PER_WORKER</x:f>
        <x:v>1.6481755840928043</x:v>
      </x:c>
      <x:c r="O4846" s="55" t="n">
        <x:f t="shared" ref="O4846:O4909" si="908">I4846*TOMATO_PRICE+J4846*CARROT_PRICE+K4846*MESCLUN_PRICE</x:f>
        <x:v>146458</x:v>
      </x:c>
      <x:c r="P4846" s="55" t="n">
        <x:f t="shared" ref="P4846:P4909" si="909">I4846*TOMATO_FERTILIZER+J4846*CARROT_FERTILIZER+K4846*MESCLUN_FERTILIZER</x:f>
        <x:v>32120</x:v>
      </x:c>
      <x:c r="Q4846" s="55" t="n">
        <x:f t="shared" ref="Q4846:Q4909" si="910">MIN(M4846,FARMER_HOURS)*FARMER_RATE+MAX(M4846-FARMER_HOURS,0)*TEMP_RATE</x:f>
        <x:v>66204.38960232011</x:v>
      </x:c>
      <x:c r="R4846" s="55" t="n">
        <x:f t="shared" ref="R4846:R4909" si="911">O4846-P4846-Q4846-FIXED_COST</x:f>
        <x:v>28133.61039767989</x:v>
      </x:c>
      <x:c r="S4846" s="1" t="str">
        <x:f t="shared" ref="S4846:S4909" si="912">IF(AND(L4846&lt;=TOTAL_BED_CAP,N4846&lt;=TEMP_WORKER_CAP),"YES","NO")</x:f>
        <x:v>YES</x:v>
      </x:c>
      <x:c r="T4846" s="1" t="n">
        <x:f t="shared" ref="T4846:T4909" si="913">IF(S4846="YES",R4846,-1E+99)</x:f>
        <x:v>28133.61039767989</x:v>
      </x:c>
    </x:row>
    <x:row r="4847">
      <x:c r="A4847" s="1"/>
      <x:c r="B4847" s="1"/>
      <x:c r="C4847" s="1"/>
      <x:c r="D4847" s="1"/>
      <x:c r="E4847" s="1"/>
      <x:c r="F4847" s="1"/>
      <x:c r="G4847" s="1"/>
      <x:c r="H4847" s="1"/>
      <x:c r="I4847" s="53">
        <x:f t="shared" si="902"/>
        <x:v>7</x:v>
      </x:c>
      <x:c r="J4847" s="53">
        <x:f t="shared" si="903"/>
        <x:v>7</x:v>
      </x:c>
      <x:c r="K4847" s="53">
        <x:f t="shared" si="904"/>
        <x:v>27</x:v>
      </x:c>
      <x:c r="L4847" s="53">
        <x:f t="shared" si="905"/>
        <x:v>41</x:v>
      </x:c>
      <x:c r="M4847" s="54">
        <x:f t="shared" si="906"/>
        <x:v>3176.5065456133962</x:v>
      </x:c>
      <x:c r="N4847" s="54">
        <x:f t="shared" si="907"/>
        <x:v>1.7059073233426363</x:v>
      </x:c>
      <x:c r="O4847" s="55">
        <x:f t="shared" si="908"/>
        <x:v>149158</x:v>
      </x:c>
      <x:c r="P4847" s="55">
        <x:f t="shared" si="909"/>
        <x:v>33000</x:v>
      </x:c>
      <x:c r="Q4847" s="55">
        <x:f t="shared" si="910"/>
        <x:v>67647.683083565906</x:v>
      </x:c>
      <x:c r="R4847" s="55">
        <x:f t="shared" si="911"/>
        <x:v>28510.316916434094</x:v>
      </x:c>
      <x:c r="S4847" s="1" t="str">
        <x:f t="shared" si="912"/>
        <x:v>YES</x:v>
      </x:c>
      <x:c r="T4847" s="1">
        <x:f t="shared" si="913"/>
        <x:v>28510.316916434094</x:v>
      </x:c>
    </x:row>
    <x:row r="4848">
      <x:c r="A4848" s="1"/>
      <x:c r="B4848" s="1"/>
      <x:c r="C4848" s="1"/>
      <x:c r="D4848" s="1"/>
      <x:c r="E4848" s="1"/>
      <x:c r="F4848" s="1"/>
      <x:c r="G4848" s="1"/>
      <x:c r="H4848" s="1"/>
      <x:c r="I4848" s="53">
        <x:f t="shared" si="902"/>
        <x:v>7</x:v>
      </x:c>
      <x:c r="J4848" s="53">
        <x:f t="shared" si="903"/>
        <x:v>7</x:v>
      </x:c>
      <x:c r="K4848" s="53">
        <x:f t="shared" si="904"/>
        <x:v>28</x:v>
      </x:c>
      <x:c r="L4848" s="53">
        <x:f t="shared" si="905"/>
        <x:v>42</x:v>
      </x:c>
      <x:c r="M4848" s="54">
        <x:f t="shared" si="906"/>
        <x:v>3261.4660838305499</x:v>
      </x:c>
      <x:c r="N4848" s="54">
        <x:f t="shared" si="907"/>
        <x:v>1.7649070026601041</x:v>
      </x:c>
      <x:c r="O4848" s="55">
        <x:f t="shared" si="908"/>
        <x:v>151858</x:v>
      </x:c>
      <x:c r="P4848" s="55">
        <x:f t="shared" si="909"/>
        <x:v>33880</x:v>
      </x:c>
      <x:c r="Q4848" s="55">
        <x:f t="shared" si="910"/>
        <x:v>69122.675066502605</x:v>
      </x:c>
      <x:c r="R4848" s="55">
        <x:f t="shared" si="911"/>
        <x:v>28855.324933497395</x:v>
      </x:c>
      <x:c r="S4848" s="1" t="str">
        <x:f t="shared" si="912"/>
        <x:v>YES</x:v>
      </x:c>
      <x:c r="T4848" s="1">
        <x:f t="shared" si="913"/>
        <x:v>28855.324933497395</x:v>
      </x:c>
    </x:row>
    <x:row r="4849">
      <x:c r="A4849" s="1"/>
      <x:c r="B4849" s="1"/>
      <x:c r="C4849" s="1"/>
      <x:c r="D4849" s="1"/>
      <x:c r="E4849" s="1"/>
      <x:c r="F4849" s="1"/>
      <x:c r="G4849" s="1"/>
      <x:c r="H4849" s="1"/>
      <x:c r="I4849" s="53">
        <x:f t="shared" si="902"/>
        <x:v>7</x:v>
      </x:c>
      <x:c r="J4849" s="53">
        <x:f t="shared" si="903"/>
        <x:v>7</x:v>
      </x:c>
      <x:c r="K4849" s="53">
        <x:f t="shared" si="904"/>
        <x:v>29</x:v>
      </x:c>
      <x:c r="L4849" s="53">
        <x:f t="shared" si="905"/>
        <x:v>43</x:v>
      </x:c>
      <x:c r="M4849" s="54">
        <x:f t="shared" si="906"/>
        <x:v>3348.2841119462037</x:v>
      </x:c>
      <x:c r="N4849" s="54">
        <x:f t="shared" si="907"/>
        <x:v>1.8251972999626414</x:v>
      </x:c>
      <x:c r="O4849" s="55">
        <x:f t="shared" si="908"/>
        <x:v>154558</x:v>
      </x:c>
      <x:c r="P4849" s="55">
        <x:f t="shared" si="909"/>
        <x:v>34760</x:v>
      </x:c>
      <x:c r="Q4849" s="55">
        <x:f t="shared" si="910"/>
        <x:v>70629.932499066024</x:v>
      </x:c>
      <x:c r="R4849" s="55">
        <x:f t="shared" si="911"/>
        <x:v>29168.067500933976</x:v>
      </x:c>
      <x:c r="S4849" s="1" t="str">
        <x:f t="shared" si="912"/>
        <x:v>YES</x:v>
      </x:c>
      <x:c r="T4849" s="1">
        <x:f t="shared" si="913"/>
        <x:v>29168.067500933976</x:v>
      </x:c>
    </x:row>
    <x:row r="4850">
      <x:c r="A4850" s="1"/>
      <x:c r="B4850" s="1"/>
      <x:c r="C4850" s="1"/>
      <x:c r="D4850" s="1"/>
      <x:c r="E4850" s="1"/>
      <x:c r="F4850" s="1"/>
      <x:c r="G4850" s="1"/>
      <x:c r="H4850" s="1"/>
      <x:c r="I4850" s="53">
        <x:f t="shared" si="902"/>
        <x:v>7</x:v>
      </x:c>
      <x:c r="J4850" s="53">
        <x:f t="shared" si="903"/>
        <x:v>7</x:v>
      </x:c>
      <x:c r="K4850" s="53">
        <x:f t="shared" si="904"/>
        <x:v>30</x:v>
      </x:c>
      <x:c r="L4850" s="53">
        <x:f t="shared" si="905"/>
        <x:v>44</x:v>
      </x:c>
      <x:c r="M4850" s="54">
        <x:f t="shared" si="906"/>
        <x:v>3436.9938172799739</x:v>
      </x:c>
      <x:c r="N4850" s="54">
        <x:f t="shared" si="907"/>
        <x:v>1.8868012619999819</x:v>
      </x:c>
      <x:c r="O4850" s="55">
        <x:f t="shared" si="908"/>
        <x:v>157258</x:v>
      </x:c>
      <x:c r="P4850" s="55">
        <x:f t="shared" si="909"/>
        <x:v>35640</x:v>
      </x:c>
      <x:c r="Q4850" s="55">
        <x:f t="shared" si="910"/>
        <x:v>72170.031549999549</x:v>
      </x:c>
      <x:c r="R4850" s="55">
        <x:f t="shared" si="911"/>
        <x:v>29447.968450000451</x:v>
      </x:c>
      <x:c r="S4850" s="1" t="str">
        <x:f t="shared" si="912"/>
        <x:v>YES</x:v>
      </x:c>
      <x:c r="T4850" s="1">
        <x:f t="shared" si="913"/>
        <x:v>29447.968450000451</x:v>
      </x:c>
    </x:row>
    <x:row r="4851">
      <x:c r="A4851" s="1"/>
      <x:c r="B4851" s="1"/>
      <x:c r="C4851" s="1"/>
      <x:c r="D4851" s="1"/>
      <x:c r="E4851" s="1"/>
      <x:c r="F4851" s="1"/>
      <x:c r="G4851" s="1"/>
      <x:c r="H4851" s="1"/>
      <x:c r="I4851" s="53">
        <x:f t="shared" si="902"/>
        <x:v>7</x:v>
      </x:c>
      <x:c r="J4851" s="53">
        <x:f t="shared" si="903"/>
        <x:v>8</x:v>
      </x:c>
      <x:c r="K4851" s="53">
        <x:f t="shared" si="904"/>
        <x:v>0</x:v>
      </x:c>
      <x:c r="L4851" s="53">
        <x:f t="shared" si="905"/>
        <x:v>15</x:v>
      </x:c>
      <x:c r="M4851" s="54">
        <x:f t="shared" si="906"/>
        <x:v>1520.1084684023808</x:v>
      </x:c>
      <x:c r="N4851" s="54">
        <x:f t="shared" si="907"/>
        <x:v>0.55563088083498668</x:v>
      </x:c>
      <x:c r="O4851" s="55">
        <x:f t="shared" si="908"/>
        <x:v>78352</x:v>
      </x:c>
      <x:c r="P4851" s="55">
        <x:f t="shared" si="909"/>
        <x:v>9680</x:v>
      </x:c>
      <x:c r="Q4851" s="55">
        <x:f t="shared" si="910"/>
        <x:v>38890.772020874669</x:v>
      </x:c>
      <x:c r="R4851" s="55">
        <x:f t="shared" si="911"/>
        <x:v>9781.2279791253313</x:v>
      </x:c>
      <x:c r="S4851" s="1" t="str">
        <x:f t="shared" si="912"/>
        <x:v>YES</x:v>
      </x:c>
      <x:c r="T4851" s="1">
        <x:f t="shared" si="913"/>
        <x:v>9781.2279791253313</x:v>
      </x:c>
    </x:row>
    <x:row r="4852">
      <x:c r="A4852" s="1"/>
      <x:c r="B4852" s="1"/>
      <x:c r="C4852" s="1"/>
      <x:c r="D4852" s="1"/>
      <x:c r="E4852" s="1"/>
      <x:c r="F4852" s="1"/>
      <x:c r="G4852" s="1"/>
      <x:c r="H4852" s="1"/>
      <x:c r="I4852" s="53">
        <x:f t="shared" si="902"/>
        <x:v>7</x:v>
      </x:c>
      <x:c r="J4852" s="53">
        <x:f t="shared" si="903"/>
        <x:v>8</x:v>
      </x:c>
      <x:c r="K4852" s="53">
        <x:f t="shared" si="904"/>
        <x:v>1</x:v>
      </x:c>
      <x:c r="L4852" s="53">
        <x:f t="shared" si="905"/>
        <x:v>16</x:v>
      </x:c>
      <x:c r="M4852" s="54">
        <x:f t="shared" si="906"/>
        <x:v>1565.6709684023808</x:v>
      </x:c>
      <x:c r="N4852" s="54">
        <x:f t="shared" si="907"/>
        <x:v>0.58727150583498666</x:v>
      </x:c>
      <x:c r="O4852" s="55">
        <x:f t="shared" si="908"/>
        <x:v>81052</x:v>
      </x:c>
      <x:c r="P4852" s="55">
        <x:f t="shared" si="909"/>
        <x:v>10560</x:v>
      </x:c>
      <x:c r="Q4852" s="55">
        <x:f t="shared" si="910"/>
        <x:v>39681.787645874669</x:v>
      </x:c>
      <x:c r="R4852" s="55">
        <x:f t="shared" si="911"/>
        <x:v>10810.212354125331</x:v>
      </x:c>
      <x:c r="S4852" s="1" t="str">
        <x:f t="shared" si="912"/>
        <x:v>YES</x:v>
      </x:c>
      <x:c r="T4852" s="1">
        <x:f t="shared" si="913"/>
        <x:v>10810.212354125331</x:v>
      </x:c>
    </x:row>
    <x:row r="4853">
      <x:c r="A4853" s="1"/>
      <x:c r="B4853" s="1"/>
      <x:c r="C4853" s="1"/>
      <x:c r="D4853" s="1"/>
      <x:c r="E4853" s="1"/>
      <x:c r="F4853" s="1"/>
      <x:c r="G4853" s="1"/>
      <x:c r="H4853" s="1"/>
      <x:c r="I4853" s="53">
        <x:f t="shared" si="902"/>
        <x:v>7</x:v>
      </x:c>
      <x:c r="J4853" s="53">
        <x:f t="shared" si="903"/>
        <x:v>8</x:v>
      </x:c>
      <x:c r="K4853" s="53">
        <x:f t="shared" si="904"/>
        <x:v>2</x:v>
      </x:c>
      <x:c r="L4853" s="53">
        <x:f t="shared" si="905"/>
        <x:v>17</x:v>
      </x:c>
      <x:c r="M4853" s="54">
        <x:f t="shared" si="906"/>
        <x:v>1612.3725309023807</x:v>
      </x:c>
      <x:c r="N4853" s="54">
        <x:f t="shared" si="907"/>
        <x:v>0.61970314645998659</x:v>
      </x:c>
      <x:c r="O4853" s="55">
        <x:f t="shared" si="908"/>
        <x:v>83752</x:v>
      </x:c>
      <x:c r="P4853" s="55">
        <x:f t="shared" si="909"/>
        <x:v>11440</x:v>
      </x:c>
      <x:c r="Q4853" s="55">
        <x:f t="shared" si="910"/>
        <x:v>40492.578661499661</x:v>
      </x:c>
      <x:c r="R4853" s="55">
        <x:f t="shared" si="911"/>
        <x:v>11819.421338500339</x:v>
      </x:c>
      <x:c r="S4853" s="1" t="str">
        <x:f t="shared" si="912"/>
        <x:v>YES</x:v>
      </x:c>
      <x:c r="T4853" s="1">
        <x:f t="shared" si="913"/>
        <x:v>11819.421338500339</x:v>
      </x:c>
    </x:row>
    <x:row r="4854">
      <x:c r="A4854" s="1"/>
      <x:c r="B4854" s="1"/>
      <x:c r="C4854" s="1"/>
      <x:c r="D4854" s="1"/>
      <x:c r="E4854" s="1"/>
      <x:c r="F4854" s="1"/>
      <x:c r="G4854" s="1"/>
      <x:c r="H4854" s="1"/>
      <x:c r="I4854" s="53">
        <x:f t="shared" si="902"/>
        <x:v>7</x:v>
      </x:c>
      <x:c r="J4854" s="53">
        <x:f t="shared" si="903"/>
        <x:v>8</x:v>
      </x:c>
      <x:c r="K4854" s="53">
        <x:f t="shared" si="904"/>
        <x:v>3</x:v>
      </x:c>
      <x:c r="L4854" s="53">
        <x:f t="shared" si="905"/>
        <x:v>18</x:v>
      </x:c>
      <x:c r="M4854" s="54">
        <x:f t="shared" si="906"/>
        <x:v>1660.2345133242559</x:v>
      </x:c>
      <x:c r="N4854" s="54">
        <x:f t="shared" si="907"/>
        <x:v>0.65294063425295545</x:v>
      </x:c>
      <x:c r="O4854" s="55">
        <x:f t="shared" si="908"/>
        <x:v>86452</x:v>
      </x:c>
      <x:c r="P4854" s="55">
        <x:f t="shared" si="909"/>
        <x:v>12320</x:v>
      </x:c>
      <x:c r="Q4854" s="55">
        <x:f t="shared" si="910"/>
        <x:v>41323.515856323887</x:v>
      </x:c>
      <x:c r="R4854" s="55">
        <x:f t="shared" si="911"/>
        <x:v>12808.484143676113</x:v>
      </x:c>
      <x:c r="S4854" s="1" t="str">
        <x:f t="shared" si="912"/>
        <x:v>YES</x:v>
      </x:c>
      <x:c r="T4854" s="1">
        <x:f t="shared" si="913"/>
        <x:v>12808.484143676113</x:v>
      </x:c>
    </x:row>
    <x:row r="4855">
      <x:c r="A4855" s="1"/>
      <x:c r="B4855" s="1"/>
      <x:c r="C4855" s="1"/>
      <x:c r="D4855" s="1"/>
      <x:c r="E4855" s="1"/>
      <x:c r="F4855" s="1"/>
      <x:c r="G4855" s="1"/>
      <x:c r="H4855" s="1"/>
      <x:c r="I4855" s="53">
        <x:f t="shared" si="902"/>
        <x:v>7</x:v>
      </x:c>
      <x:c r="J4855" s="53">
        <x:f t="shared" si="903"/>
        <x:v>8</x:v>
      </x:c>
      <x:c r="K4855" s="53">
        <x:f t="shared" si="904"/>
        <x:v>4</x:v>
      </x:c>
      <x:c r="L4855" s="53">
        <x:f t="shared" si="905"/>
        <x:v>19</x:v>
      </x:c>
      <x:c r="M4855" s="54">
        <x:f t="shared" si="906"/>
        <x:v>1709.2786290469121</x:v>
      </x:c>
      <x:c r="N4855" s="54">
        <x:f t="shared" si="907"/>
        <x:v>0.68699904794924449</x:v>
      </x:c>
      <x:c r="O4855" s="55">
        <x:f t="shared" si="908"/>
        <x:v>89152</x:v>
      </x:c>
      <x:c r="P4855" s="55">
        <x:f t="shared" si="909"/>
        <x:v>13200</x:v>
      </x:c>
      <x:c r="Q4855" s="55">
        <x:f t="shared" si="910"/>
        <x:v>42174.976198731114</x:v>
      </x:c>
      <x:c r="R4855" s="55">
        <x:f t="shared" si="911"/>
        <x:v>13777.023801268886</x:v>
      </x:c>
      <x:c r="S4855" s="1" t="str">
        <x:f t="shared" si="912"/>
        <x:v>YES</x:v>
      </x:c>
      <x:c r="T4855" s="1">
        <x:f t="shared" si="913"/>
        <x:v>13777.023801268886</x:v>
      </x:c>
    </x:row>
    <x:row r="4856">
      <x:c r="A4856" s="1"/>
      <x:c r="B4856" s="1"/>
      <x:c r="C4856" s="1"/>
      <x:c r="D4856" s="1"/>
      <x:c r="E4856" s="1"/>
      <x:c r="F4856" s="1"/>
      <x:c r="G4856" s="1"/>
      <x:c r="H4856" s="1"/>
      <x:c r="I4856" s="53">
        <x:f t="shared" si="902"/>
        <x:v>7</x:v>
      </x:c>
      <x:c r="J4856" s="53">
        <x:f t="shared" si="903"/>
        <x:v>8</x:v>
      </x:c>
      <x:c r="K4856" s="53">
        <x:f t="shared" si="904"/>
        <x:v>5</x:v>
      </x:c>
      <x:c r="L4856" s="53">
        <x:f t="shared" si="905"/>
        <x:v>20</x:v>
      </x:c>
      <x:c r="M4856" s="54">
        <x:f t="shared" si="906"/>
        <x:v>1759.5269529681157</x:v>
      </x:c>
      <x:c r="N4856" s="54">
        <x:f t="shared" si="907"/>
        <x:v>0.72189371733896923</x:v>
      </x:c>
      <x:c r="O4856" s="55">
        <x:f t="shared" si="908"/>
        <x:v>91852</x:v>
      </x:c>
      <x:c r="P4856" s="55">
        <x:f t="shared" si="909"/>
        <x:v>14080</x:v>
      </x:c>
      <x:c r="Q4856" s="55">
        <x:f t="shared" si="910"/>
        <x:v>43047.342933474225</x:v>
      </x:c>
      <x:c r="R4856" s="55">
        <x:f t="shared" si="911"/>
        <x:v>14724.657066525775</x:v>
      </x:c>
      <x:c r="S4856" s="1" t="str">
        <x:f t="shared" si="912"/>
        <x:v>YES</x:v>
      </x:c>
      <x:c r="T4856" s="1">
        <x:f t="shared" si="913"/>
        <x:v>14724.657066525775</x:v>
      </x:c>
    </x:row>
    <x:row r="4857">
      <x:c r="A4857" s="1"/>
      <x:c r="B4857" s="1"/>
      <x:c r="C4857" s="1"/>
      <x:c r="D4857" s="1"/>
      <x:c r="E4857" s="1"/>
      <x:c r="F4857" s="1"/>
      <x:c r="G4857" s="1"/>
      <x:c r="H4857" s="1"/>
      <x:c r="I4857" s="53">
        <x:f t="shared" si="902"/>
        <x:v>7</x:v>
      </x:c>
      <x:c r="J4857" s="53">
        <x:f t="shared" si="903"/>
        <x:v>8</x:v>
      </x:c>
      <x:c r="K4857" s="53">
        <x:f t="shared" si="904"/>
        <x:v>6</x:v>
      </x:c>
      <x:c r="L4857" s="53">
        <x:f t="shared" si="905"/>
        <x:v>21</x:v>
      </x:c>
      <x:c r="M4857" s="54">
        <x:f t="shared" si="906"/>
        <x:v>1811.0019271497486</x:v>
      </x:c>
      <x:c r="N4857" s="54">
        <x:f t="shared" si="907"/>
        <x:v>0.75764022718732538</x:v>
      </x:c>
      <x:c r="O4857" s="55">
        <x:f t="shared" si="908"/>
        <x:v>94552</x:v>
      </x:c>
      <x:c r="P4857" s="55">
        <x:f t="shared" si="909"/>
        <x:v>14960</x:v>
      </x:c>
      <x:c r="Q4857" s="55">
        <x:f t="shared" si="910"/>
        <x:v>43941.005679683134</x:v>
      </x:c>
      <x:c r="R4857" s="55">
        <x:f t="shared" si="911"/>
        <x:v>15650.994320316866</x:v>
      </x:c>
      <x:c r="S4857" s="1" t="str">
        <x:f t="shared" si="912"/>
        <x:v>YES</x:v>
      </x:c>
      <x:c r="T4857" s="1">
        <x:f t="shared" si="913"/>
        <x:v>15650.994320316866</x:v>
      </x:c>
    </x:row>
    <x:row r="4858">
      <x:c r="A4858" s="1"/>
      <x:c r="B4858" s="1"/>
      <x:c r="C4858" s="1"/>
      <x:c r="D4858" s="1"/>
      <x:c r="E4858" s="1"/>
      <x:c r="F4858" s="1"/>
      <x:c r="G4858" s="1"/>
      <x:c r="H4858" s="1"/>
      <x:c r="I4858" s="53">
        <x:f t="shared" si="902"/>
        <x:v>7</x:v>
      </x:c>
      <x:c r="J4858" s="53">
        <x:f t="shared" si="903"/>
        <x:v>8</x:v>
      </x:c>
      <x:c r="K4858" s="53">
        <x:f t="shared" si="904"/>
        <x:v>7</x:v>
      </x:c>
      <x:c r="L4858" s="53">
        <x:f t="shared" si="905"/>
        <x:v>22</x:v>
      </x:c>
      <x:c r="M4858" s="54">
        <x:f t="shared" si="906"/>
        <x:v>1863.7263665477089</x:v>
      </x:c>
      <x:c r="N4858" s="54">
        <x:f t="shared" si="907"/>
        <x:v>0.79425442121368672</x:v>
      </x:c>
      <x:c r="O4858" s="55">
        <x:f t="shared" si="908"/>
        <x:v>97252</x:v>
      </x:c>
      <x:c r="P4858" s="55">
        <x:f t="shared" si="909"/>
        <x:v>15840</x:v>
      </x:c>
      <x:c r="Q4858" s="55">
        <x:f t="shared" si="910"/>
        <x:v>44856.360530342165</x:v>
      </x:c>
      <x:c r="R4858" s="55">
        <x:f t="shared" si="911"/>
        <x:v>16555.639469657835</x:v>
      </x:c>
      <x:c r="S4858" s="1" t="str">
        <x:f t="shared" si="912"/>
        <x:v>YES</x:v>
      </x:c>
      <x:c r="T4858" s="1">
        <x:f t="shared" si="913"/>
        <x:v>16555.639469657835</x:v>
      </x:c>
    </x:row>
    <x:row r="4859">
      <x:c r="A4859" s="1"/>
      <x:c r="B4859" s="1"/>
      <x:c r="C4859" s="1"/>
      <x:c r="D4859" s="1"/>
      <x:c r="E4859" s="1"/>
      <x:c r="F4859" s="1"/>
      <x:c r="G4859" s="1"/>
      <x:c r="H4859" s="1"/>
      <x:c r="I4859" s="53">
        <x:f t="shared" si="902"/>
        <x:v>7</x:v>
      </x:c>
      <x:c r="J4859" s="53">
        <x:f t="shared" si="903"/>
        <x:v>8</x:v>
      </x:c>
      <x:c r="K4859" s="53">
        <x:f t="shared" si="904"/>
        <x:v>8</x:v>
      </x:c>
      <x:c r="L4859" s="53">
        <x:f t="shared" si="905"/>
        <x:v>23</x:v>
      </x:c>
      <x:c r="M4859" s="54">
        <x:f t="shared" si="906"/>
        <x:v>1917.7234648276892</x:v>
      </x:c>
      <x:c r="N4859" s="54">
        <x:f t="shared" si="907"/>
        <x:v>0.83175240613033974</x:v>
      </x:c>
      <x:c r="O4859" s="55">
        <x:f t="shared" si="908"/>
        <x:v>99952</x:v>
      </x:c>
      <x:c r="P4859" s="55">
        <x:f t="shared" si="909"/>
        <x:v>16720</x:v>
      </x:c>
      <x:c r="Q4859" s="55">
        <x:f t="shared" si="910"/>
        <x:v>45793.810153258491</x:v>
      </x:c>
      <x:c r="R4859" s="55">
        <x:f t="shared" si="911"/>
        <x:v>17438.189846741509</x:v>
      </x:c>
      <x:c r="S4859" s="1" t="str">
        <x:f t="shared" si="912"/>
        <x:v>YES</x:v>
      </x:c>
      <x:c r="T4859" s="1">
        <x:f t="shared" si="913"/>
        <x:v>17438.189846741509</x:v>
      </x:c>
    </x:row>
    <x:row r="4860">
      <x:c r="A4860" s="1"/>
      <x:c r="B4860" s="1"/>
      <x:c r="C4860" s="1"/>
      <x:c r="D4860" s="1"/>
      <x:c r="E4860" s="1"/>
      <x:c r="F4860" s="1"/>
      <x:c r="G4860" s="1"/>
      <x:c r="H4860" s="1"/>
      <x:c r="I4860" s="53">
        <x:f t="shared" si="902"/>
        <x:v>7</x:v>
      </x:c>
      <x:c r="J4860" s="53">
        <x:f t="shared" si="903"/>
        <x:v>8</x:v>
      </x:c>
      <x:c r="K4860" s="53">
        <x:f t="shared" si="904"/>
        <x:v>9</x:v>
      </x:c>
      <x:c r="L4860" s="53">
        <x:f t="shared" si="905"/>
        <x:v>24</x:v>
      </x:c>
      <x:c r="M4860" s="54">
        <x:f t="shared" si="906"/>
        <x:v>1973.0168002680837</x:v>
      </x:c>
      <x:c r="N4860" s="54">
        <x:f t="shared" si="907"/>
        <x:v>0.87015055574172473</x:v>
      </x:c>
      <x:c r="O4860" s="55">
        <x:f t="shared" si="908"/>
        <x:v>102652</x:v>
      </x:c>
      <x:c r="P4860" s="55">
        <x:f t="shared" si="909"/>
        <x:v>17600</x:v>
      </x:c>
      <x:c r="Q4860" s="55">
        <x:f t="shared" si="910"/>
        <x:v>46753.763893543117</x:v>
      </x:c>
      <x:c r="R4860" s="55">
        <x:f t="shared" si="911"/>
        <x:v>18298.236106456883</x:v>
      </x:c>
      <x:c r="S4860" s="1" t="str">
        <x:f t="shared" si="912"/>
        <x:v>YES</x:v>
      </x:c>
      <x:c r="T4860" s="1">
        <x:f t="shared" si="913"/>
        <x:v>18298.236106456883</x:v>
      </x:c>
    </x:row>
    <x:row r="4861">
      <x:c r="A4861" s="1"/>
      <x:c r="B4861" s="1"/>
      <x:c r="C4861" s="1"/>
      <x:c r="D4861" s="1"/>
      <x:c r="E4861" s="1"/>
      <x:c r="F4861" s="1"/>
      <x:c r="G4861" s="1"/>
      <x:c r="H4861" s="1"/>
      <x:c r="I4861" s="53">
        <x:f t="shared" si="902"/>
        <x:v>7</x:v>
      </x:c>
      <x:c r="J4861" s="53">
        <x:f t="shared" si="903"/>
        <x:v>8</x:v>
      </x:c>
      <x:c r="K4861" s="53">
        <x:f t="shared" si="904"/>
        <x:v>10</x:v>
      </x:c>
      <x:c r="L4861" s="53">
        <x:f t="shared" si="905"/>
        <x:v>25</x:v>
      </x:c>
      <x:c r="M4861" s="54">
        <x:f t="shared" si="906"/>
        <x:v>2029.6303417512966</x:v>
      </x:c>
      <x:c r="N4861" s="54">
        <x:f t="shared" si="907"/>
        <x:v>0.90946551510506701</x:v>
      </x:c>
      <x:c r="O4861" s="55">
        <x:f t="shared" si="908"/>
        <x:v>105352</x:v>
      </x:c>
      <x:c r="P4861" s="55">
        <x:f t="shared" si="909"/>
        <x:v>18480</x:v>
      </x:c>
      <x:c r="Q4861" s="55">
        <x:f t="shared" si="910"/>
        <x:v>47736.637877626679</x:v>
      </x:c>
      <x:c r="R4861" s="55">
        <x:f t="shared" si="911"/>
        <x:v>19135.362122373321</x:v>
      </x:c>
      <x:c r="S4861" s="1" t="str">
        <x:f t="shared" si="912"/>
        <x:v>YES</x:v>
      </x:c>
      <x:c r="T4861" s="1">
        <x:f t="shared" si="913"/>
        <x:v>19135.362122373321</x:v>
      </x:c>
    </x:row>
    <x:row r="4862">
      <x:c r="A4862" s="1"/>
      <x:c r="B4862" s="1"/>
      <x:c r="C4862" s="1"/>
      <x:c r="D4862" s="1"/>
      <x:c r="E4862" s="1"/>
      <x:c r="F4862" s="1"/>
      <x:c r="G4862" s="1"/>
      <x:c r="H4862" s="1"/>
      <x:c r="I4862" s="53">
        <x:f t="shared" si="902"/>
        <x:v>7</x:v>
      </x:c>
      <x:c r="J4862" s="53">
        <x:f t="shared" si="903"/>
        <x:v>8</x:v>
      </x:c>
      <x:c r="K4862" s="53">
        <x:f t="shared" si="904"/>
        <x:v>11</x:v>
      </x:c>
      <x:c r="L4862" s="53">
        <x:f t="shared" si="905"/>
        <x:v>26</x:v>
      </x:c>
      <x:c r="M4862" s="54">
        <x:f t="shared" si="906"/>
        <x:v>2087.5884548447357</x:v>
      </x:c>
      <x:c r="N4862" s="54">
        <x:f t="shared" si="907"/>
        <x:v>0.94971420475328872</x:v>
      </x:c>
      <x:c r="O4862" s="55">
        <x:f t="shared" si="908"/>
        <x:v>108052</x:v>
      </x:c>
      <x:c r="P4862" s="55">
        <x:f t="shared" si="909"/>
        <x:v>19360</x:v>
      </x:c>
      <x:c r="Q4862" s="55">
        <x:f t="shared" si="910"/>
        <x:v>48742.855118832216</x:v>
      </x:c>
      <x:c r="R4862" s="55">
        <x:f t="shared" si="911"/>
        <x:v>19949.144881167784</x:v>
      </x:c>
      <x:c r="S4862" s="1" t="str">
        <x:f t="shared" si="912"/>
        <x:v>YES</x:v>
      </x:c>
      <x:c r="T4862" s="1">
        <x:f t="shared" si="913"/>
        <x:v>19949.144881167784</x:v>
      </x:c>
    </x:row>
    <x:row r="4863">
      <x:c r="A4863" s="1"/>
      <x:c r="B4863" s="1"/>
      <x:c r="C4863" s="1"/>
      <x:c r="D4863" s="1"/>
      <x:c r="E4863" s="1"/>
      <x:c r="F4863" s="1"/>
      <x:c r="G4863" s="1"/>
      <x:c r="H4863" s="1"/>
      <x:c r="I4863" s="53">
        <x:f t="shared" si="902"/>
        <x:v>7</x:v>
      </x:c>
      <x:c r="J4863" s="53">
        <x:f t="shared" si="903"/>
        <x:v>8</x:v>
      </x:c>
      <x:c r="K4863" s="53">
        <x:f t="shared" si="904"/>
        <x:v>12</x:v>
      </x:c>
      <x:c r="L4863" s="53">
        <x:f t="shared" si="905"/>
        <x:v>27</x:v>
      </x:c>
      <x:c r="M4863" s="54">
        <x:f t="shared" si="906"/>
        <x:v>2146.9159079728001</x:v>
      </x:c>
      <x:c r="N4863" s="54">
        <x:f t="shared" si="907"/>
        <x:v>0.99091382498111125</x:v>
      </x:c>
      <x:c r="O4863" s="55">
        <x:f t="shared" si="908"/>
        <x:v>110752</x:v>
      </x:c>
      <x:c r="P4863" s="55">
        <x:f t="shared" si="909"/>
        <x:v>20240</x:v>
      </x:c>
      <x:c r="Q4863" s="55">
        <x:f t="shared" si="910"/>
        <x:v>49772.845624527778</x:v>
      </x:c>
      <x:c r="R4863" s="55">
        <x:f t="shared" si="911"/>
        <x:v>20739.154375472222</x:v>
      </x:c>
      <x:c r="S4863" s="1" t="str">
        <x:f t="shared" si="912"/>
        <x:v>YES</x:v>
      </x:c>
      <x:c r="T4863" s="1">
        <x:f t="shared" si="913"/>
        <x:v>20739.154375472222</x:v>
      </x:c>
    </x:row>
    <x:row r="4864">
      <x:c r="A4864" s="1"/>
      <x:c r="B4864" s="1"/>
      <x:c r="C4864" s="1"/>
      <x:c r="D4864" s="1"/>
      <x:c r="E4864" s="1"/>
      <x:c r="F4864" s="1"/>
      <x:c r="G4864" s="1"/>
      <x:c r="H4864" s="1"/>
      <x:c r="I4864" s="53">
        <x:f t="shared" si="902"/>
        <x:v>7</x:v>
      </x:c>
      <x:c r="J4864" s="53">
        <x:f t="shared" si="903"/>
        <x:v>8</x:v>
      </x:c>
      <x:c r="K4864" s="53">
        <x:f t="shared" si="904"/>
        <x:v>13</x:v>
      </x:c>
      <x:c r="L4864" s="53">
        <x:f t="shared" si="905"/>
        <x:v>28</x:v>
      </x:c>
      <x:c r="M4864" s="54">
        <x:f t="shared" si="906"/>
        <x:v>2207.6378786811842</x:v>
      </x:c>
      <x:c r="N4864" s="54">
        <x:f t="shared" si="907"/>
        <x:v>1.0330818601952669</x:v>
      </x:c>
      <x:c r="O4864" s="55">
        <x:f t="shared" si="908"/>
        <x:v>113452</x:v>
      </x:c>
      <x:c r="P4864" s="55">
        <x:f t="shared" si="909"/>
        <x:v>21120</x:v>
      </x:c>
      <x:c r="Q4864" s="55">
        <x:f t="shared" si="910"/>
        <x:v>50827.04650488167</x:v>
      </x:c>
      <x:c r="R4864" s="55">
        <x:f t="shared" si="911"/>
        <x:v>21504.95349511833</x:v>
      </x:c>
      <x:c r="S4864" s="1" t="str">
        <x:f t="shared" si="912"/>
        <x:v>YES</x:v>
      </x:c>
      <x:c r="T4864" s="1">
        <x:f t="shared" si="913"/>
        <x:v>21504.95349511833</x:v>
      </x:c>
    </x:row>
    <x:row r="4865">
      <x:c r="A4865" s="1"/>
      <x:c r="B4865" s="1"/>
      <x:c r="C4865" s="1"/>
      <x:c r="D4865" s="1"/>
      <x:c r="E4865" s="1"/>
      <x:c r="F4865" s="1"/>
      <x:c r="G4865" s="1"/>
      <x:c r="H4865" s="1"/>
      <x:c r="I4865" s="53">
        <x:f t="shared" si="902"/>
        <x:v>7</x:v>
      </x:c>
      <x:c r="J4865" s="53">
        <x:f t="shared" si="903"/>
        <x:v>8</x:v>
      </x:c>
      <x:c r="K4865" s="53">
        <x:f t="shared" si="904"/>
        <x:v>14</x:v>
      </x:c>
      <x:c r="L4865" s="53">
        <x:f t="shared" si="905"/>
        <x:v>29</x:v>
      </x:c>
      <x:c r="M4865" s="54">
        <x:f t="shared" si="906"/>
        <x:v>2269.7799599948457</x:v>
      </x:c>
      <x:c r="N4865" s="54">
        <x:f t="shared" si="907"/>
        <x:v>1.076236083329754</x:v>
      </x:c>
      <x:c r="O4865" s="55">
        <x:f t="shared" si="908"/>
        <x:v>116152</x:v>
      </x:c>
      <x:c r="P4865" s="55">
        <x:f t="shared" si="909"/>
        <x:v>22000</x:v>
      </x:c>
      <x:c r="Q4865" s="55">
        <x:f t="shared" si="910"/>
        <x:v>51905.902083243847</x:v>
      </x:c>
      <x:c r="R4865" s="55">
        <x:f t="shared" si="911"/>
        <x:v>22246.097916756153</x:v>
      </x:c>
      <x:c r="S4865" s="1" t="str">
        <x:f t="shared" si="912"/>
        <x:v>YES</x:v>
      </x:c>
      <x:c r="T4865" s="1">
        <x:f t="shared" si="913"/>
        <x:v>22246.097916756153</x:v>
      </x:c>
    </x:row>
    <x:row r="4866">
      <x:c r="A4866" s="1"/>
      <x:c r="B4866" s="1"/>
      <x:c r="C4866" s="1"/>
      <x:c r="D4866" s="1"/>
      <x:c r="E4866" s="1"/>
      <x:c r="F4866" s="1"/>
      <x:c r="G4866" s="1"/>
      <x:c r="H4866" s="1"/>
      <x:c r="I4866" s="53">
        <x:f t="shared" si="902"/>
        <x:v>7</x:v>
      </x:c>
      <x:c r="J4866" s="53">
        <x:f t="shared" si="903"/>
        <x:v>8</x:v>
      </x:c>
      <x:c r="K4866" s="53">
        <x:f t="shared" si="904"/>
        <x:v>15</x:v>
      </x:c>
      <x:c r="L4866" s="53">
        <x:f t="shared" si="905"/>
        <x:v>30</x:v>
      </x:c>
      <x:c r="M4866" s="54">
        <x:f t="shared" si="906"/>
        <x:v>2333.3681668709919</x:v>
      </x:c>
      <x:c r="N4866" s="54">
        <x:f t="shared" si="907"/>
        <x:v>1.1203945603270777</x:v>
      </x:c>
      <x:c r="O4866" s="55">
        <x:f t="shared" si="908"/>
        <x:v>118852</x:v>
      </x:c>
      <x:c r="P4866" s="55">
        <x:f t="shared" si="909"/>
        <x:v>22880</x:v>
      </x:c>
      <x:c r="Q4866" s="55">
        <x:f t="shared" si="910"/>
        <x:v>53009.864008176941</x:v>
      </x:c>
      <x:c r="R4866" s="55">
        <x:f t="shared" si="911"/>
        <x:v>22962.135991823059</x:v>
      </x:c>
      <x:c r="S4866" s="1" t="str">
        <x:f t="shared" si="912"/>
        <x:v>YES</x:v>
      </x:c>
      <x:c r="T4866" s="1">
        <x:f t="shared" si="913"/>
        <x:v>22962.135991823059</x:v>
      </x:c>
    </x:row>
    <x:row r="4867">
      <x:c r="A4867" s="1"/>
      <x:c r="B4867" s="1"/>
      <x:c r="C4867" s="1"/>
      <x:c r="D4867" s="1"/>
      <x:c r="E4867" s="1"/>
      <x:c r="F4867" s="1"/>
      <x:c r="G4867" s="1"/>
      <x:c r="H4867" s="1"/>
      <x:c r="I4867" s="53">
        <x:f t="shared" si="902"/>
        <x:v>7</x:v>
      </x:c>
      <x:c r="J4867" s="53">
        <x:f t="shared" si="903"/>
        <x:v>8</x:v>
      </x:c>
      <x:c r="K4867" s="53">
        <x:f t="shared" si="904"/>
        <x:v>16</x:v>
      </x:c>
      <x:c r="L4867" s="53">
        <x:f t="shared" si="905"/>
        <x:v>31</x:v>
      </x:c>
      <x:c r="M4867" s="54">
        <x:f t="shared" si="906"/>
        <x:v>2398.4289427484809</x:v>
      </x:c>
      <x:c r="N4867" s="54">
        <x:f t="shared" si="907"/>
        <x:v>1.1655756546864451</x:v>
      </x:c>
      <x:c r="O4867" s="55">
        <x:f t="shared" si="908"/>
        <x:v>121552</x:v>
      </x:c>
      <x:c r="P4867" s="55">
        <x:f t="shared" si="909"/>
        <x:v>23760</x:v>
      </x:c>
      <x:c r="Q4867" s="55">
        <x:f t="shared" si="910"/>
        <x:v>54139.391367161123</x:v>
      </x:c>
      <x:c r="R4867" s="55">
        <x:f t="shared" si="911"/>
        <x:v>23652.608632838877</x:v>
      </x:c>
      <x:c r="S4867" s="1" t="str">
        <x:f t="shared" si="912"/>
        <x:v>YES</x:v>
      </x:c>
      <x:c r="T4867" s="1">
        <x:f t="shared" si="913"/>
        <x:v>23652.608632838877</x:v>
      </x:c>
    </x:row>
    <x:row r="4868">
      <x:c r="A4868" s="1"/>
      <x:c r="B4868" s="1"/>
      <x:c r="C4868" s="1"/>
      <x:c r="D4868" s="1"/>
      <x:c r="E4868" s="1"/>
      <x:c r="F4868" s="1"/>
      <x:c r="G4868" s="1"/>
      <x:c r="H4868" s="1"/>
      <x:c r="I4868" s="53">
        <x:f t="shared" si="902"/>
        <x:v>7</x:v>
      </x:c>
      <x:c r="J4868" s="53">
        <x:f t="shared" si="903"/>
        <x:v>8</x:v>
      </x:c>
      <x:c r="K4868" s="53">
        <x:f t="shared" si="904"/>
        <x:v>17</x:v>
      </x:c>
      <x:c r="L4868" s="53">
        <x:f t="shared" si="905"/>
        <x:v>32</x:v>
      </x:c>
      <x:c r="M4868" s="54">
        <x:f t="shared" si="906"/>
        <x:v>2464.9891661950214</x:v>
      </x:c>
      <x:c r="N4868" s="54">
        <x:f t="shared" si="907"/>
        <x:v>1.211798032079876</x:v>
      </x:c>
      <x:c r="O4868" s="55">
        <x:f t="shared" si="908"/>
        <x:v>124252</x:v>
      </x:c>
      <x:c r="P4868" s="55">
        <x:f t="shared" si="909"/>
        <x:v>24640</x:v>
      </x:c>
      <x:c r="Q4868" s="55">
        <x:f t="shared" si="910"/>
        <x:v>55294.9508019969</x:v>
      </x:c>
      <x:c r="R4868" s="55">
        <x:f t="shared" si="911"/>
        <x:v>24317.0491980031</x:v>
      </x:c>
      <x:c r="S4868" s="1" t="str">
        <x:f t="shared" si="912"/>
        <x:v>YES</x:v>
      </x:c>
      <x:c r="T4868" s="1">
        <x:f t="shared" si="913"/>
        <x:v>24317.0491980031</x:v>
      </x:c>
    </x:row>
    <x:row r="4869">
      <x:c r="A4869" s="1"/>
      <x:c r="B4869" s="1"/>
      <x:c r="C4869" s="1"/>
      <x:c r="D4869" s="1"/>
      <x:c r="E4869" s="1"/>
      <x:c r="F4869" s="1"/>
      <x:c r="G4869" s="1"/>
      <x:c r="H4869" s="1"/>
      <x:c r="I4869" s="53">
        <x:f t="shared" si="902"/>
        <x:v>7</x:v>
      </x:c>
      <x:c r="J4869" s="53">
        <x:f t="shared" si="903"/>
        <x:v>8</x:v>
      </x:c>
      <x:c r="K4869" s="53">
        <x:f t="shared" si="904"/>
        <x:v>18</x:v>
      </x:c>
      <x:c r="L4869" s="53">
        <x:f t="shared" si="905"/>
        <x:v>33</x:v>
      </x:c>
      <x:c r="M4869" s="54">
        <x:f t="shared" si="906"/>
        <x:v>2533.0761576536088</x:v>
      </x:c>
      <x:c r="N4869" s="54">
        <x:f t="shared" si="907"/>
        <x:v>1.2590806650372284</x:v>
      </x:c>
      <x:c r="O4869" s="55">
        <x:f t="shared" si="908"/>
        <x:v>126952</x:v>
      </x:c>
      <x:c r="P4869" s="55">
        <x:f t="shared" si="909"/>
        <x:v>25520</x:v>
      </x:c>
      <x:c r="Q4869" s="55">
        <x:f t="shared" si="910"/>
        <x:v>56477.016625930708</x:v>
      </x:c>
      <x:c r="R4869" s="55">
        <x:f t="shared" si="911"/>
        <x:v>24954.983374069292</x:v>
      </x:c>
      <x:c r="S4869" s="1" t="str">
        <x:f t="shared" si="912"/>
        <x:v>YES</x:v>
      </x:c>
      <x:c r="T4869" s="1">
        <x:f t="shared" si="913"/>
        <x:v>24954.983374069292</x:v>
      </x:c>
    </x:row>
    <x:row r="4870">
      <x:c r="A4870" s="1"/>
      <x:c r="B4870" s="1"/>
      <x:c r="C4870" s="1"/>
      <x:c r="D4870" s="1"/>
      <x:c r="E4870" s="1"/>
      <x:c r="F4870" s="1"/>
      <x:c r="G4870" s="1"/>
      <x:c r="H4870" s="1"/>
      <x:c r="I4870" s="53">
        <x:f t="shared" si="902"/>
        <x:v>7</x:v>
      </x:c>
      <x:c r="J4870" s="53">
        <x:f t="shared" si="903"/>
        <x:v>8</x:v>
      </x:c>
      <x:c r="K4870" s="53">
        <x:f t="shared" si="904"/>
        <x:v>19</x:v>
      </x:c>
      <x:c r="L4870" s="53">
        <x:f t="shared" si="905"/>
        <x:v>34</x:v>
      </x:c>
      <x:c r="M4870" s="54">
        <x:f t="shared" si="906"/>
        <x:v>2602.7176862896304</x:v>
      </x:c>
      <x:c r="N4870" s="54">
        <x:f t="shared" si="907"/>
        <x:v>1.3074428377011322</x:v>
      </x:c>
      <x:c r="O4870" s="55">
        <x:f t="shared" si="908"/>
        <x:v>129652</x:v>
      </x:c>
      <x:c r="P4870" s="55">
        <x:f t="shared" si="909"/>
        <x:v>26400</x:v>
      </x:c>
      <x:c r="Q4870" s="55">
        <x:f t="shared" si="910"/>
        <x:v>57686.070942528306</x:v>
      </x:c>
      <x:c r="R4870" s="55">
        <x:f t="shared" si="911"/>
        <x:v>25565.929057471694</x:v>
      </x:c>
      <x:c r="S4870" s="1" t="str">
        <x:f t="shared" si="912"/>
        <x:v>YES</x:v>
      </x:c>
      <x:c r="T4870" s="1">
        <x:f t="shared" si="913"/>
        <x:v>25565.929057471694</x:v>
      </x:c>
    </x:row>
    <x:row r="4871">
      <x:c r="A4871" s="1"/>
      <x:c r="B4871" s="1"/>
      <x:c r="C4871" s="1"/>
      <x:c r="D4871" s="1"/>
      <x:c r="E4871" s="1"/>
      <x:c r="F4871" s="1"/>
      <x:c r="G4871" s="1"/>
      <x:c r="H4871" s="1"/>
      <x:c r="I4871" s="53">
        <x:f t="shared" si="902"/>
        <x:v>7</x:v>
      </x:c>
      <x:c r="J4871" s="53">
        <x:f t="shared" si="903"/>
        <x:v>8</x:v>
      </x:c>
      <x:c r="K4871" s="53">
        <x:f t="shared" si="904"/>
        <x:v>20</x:v>
      </x:c>
      <x:c r="L4871" s="53">
        <x:f t="shared" si="905"/>
        <x:v>35</x:v>
      </x:c>
      <x:c r="M4871" s="54">
        <x:f t="shared" si="906"/>
        <x:v>2673.9419769401075</x:v>
      </x:c>
      <x:c r="N4871" s="54">
        <x:f t="shared" si="907"/>
        <x:v>1.3569041506528523</x:v>
      </x:c>
      <x:c r="O4871" s="55">
        <x:f t="shared" si="908"/>
        <x:v>132352</x:v>
      </x:c>
      <x:c r="P4871" s="55">
        <x:f t="shared" si="909"/>
        <x:v>27280</x:v>
      </x:c>
      <x:c r="Q4871" s="55">
        <x:f t="shared" si="910"/>
        <x:v>58922.603766321306</x:v>
      </x:c>
      <x:c r="R4871" s="55">
        <x:f t="shared" si="911"/>
        <x:v>26149.396233678694</x:v>
      </x:c>
      <x:c r="S4871" s="1" t="str">
        <x:f t="shared" si="912"/>
        <x:v>YES</x:v>
      </x:c>
      <x:c r="T4871" s="1">
        <x:f t="shared" si="913"/>
        <x:v>26149.396233678694</x:v>
      </x:c>
    </x:row>
    <x:row r="4872">
      <x:c r="A4872" s="1"/>
      <x:c r="B4872" s="1"/>
      <x:c r="C4872" s="1"/>
      <x:c r="D4872" s="1"/>
      <x:c r="E4872" s="1"/>
      <x:c r="F4872" s="1"/>
      <x:c r="G4872" s="1"/>
      <x:c r="H4872" s="1"/>
      <x:c r="I4872" s="53">
        <x:f t="shared" si="902"/>
        <x:v>7</x:v>
      </x:c>
      <x:c r="J4872" s="53">
        <x:f t="shared" si="903"/>
        <x:v>8</x:v>
      </x:c>
      <x:c r="K4872" s="53">
        <x:f t="shared" si="904"/>
        <x:v>21</x:v>
      </x:c>
      <x:c r="L4872" s="53">
        <x:f t="shared" si="905"/>
        <x:v>36</x:v>
      </x:c>
      <x:c r="M4872" s="54">
        <x:f t="shared" si="906"/>
        <x:v>2746.7777171665512</x:v>
      </x:c>
      <x:c r="N4872" s="54">
        <x:f t="shared" si="907"/>
        <x:v>1.407484525810105</x:v>
      </x:c>
      <x:c r="O4872" s="55">
        <x:f t="shared" si="908"/>
        <x:v>135052</x:v>
      </x:c>
      <x:c r="P4872" s="55">
        <x:f t="shared" si="909"/>
        <x:v>28160</x:v>
      </x:c>
      <x:c r="Q4872" s="55">
        <x:f t="shared" si="910"/>
        <x:v>60187.113145252624</x:v>
      </x:c>
      <x:c r="R4872" s="55">
        <x:f t="shared" si="911"/>
        <x:v>26704.886854747376</x:v>
      </x:c>
      <x:c r="S4872" s="1" t="str">
        <x:f t="shared" si="912"/>
        <x:v>YES</x:v>
      </x:c>
      <x:c r="T4872" s="1">
        <x:f t="shared" si="913"/>
        <x:v>26704.886854747376</x:v>
      </x:c>
    </x:row>
    <x:row r="4873">
      <x:c r="A4873" s="1"/>
      <x:c r="B4873" s="1"/>
      <x:c r="C4873" s="1"/>
      <x:c r="D4873" s="1"/>
      <x:c r="E4873" s="1"/>
      <x:c r="F4873" s="1"/>
      <x:c r="G4873" s="1"/>
      <x:c r="H4873" s="1"/>
      <x:c r="I4873" s="53">
        <x:f t="shared" si="902"/>
        <x:v>7</x:v>
      </x:c>
      <x:c r="J4873" s="53">
        <x:f t="shared" si="903"/>
        <x:v>8</x:v>
      </x:c>
      <x:c r="K4873" s="53">
        <x:f t="shared" si="904"/>
        <x:v>22</x:v>
      </x:c>
      <x:c r="L4873" s="53">
        <x:f t="shared" si="905"/>
        <x:v>37</x:v>
      </x:c>
      <x:c r="M4873" s="54">
        <x:f t="shared" si="906"/>
        <x:v>2821.2540644129476</x:v>
      </x:c>
      <x:c r="N4873" s="54">
        <x:f t="shared" si="907"/>
        <x:v>1.4592042113978803</x:v>
      </x:c>
      <x:c r="O4873" s="55">
        <x:f t="shared" si="908"/>
        <x:v>137752</x:v>
      </x:c>
      <x:c r="P4873" s="55">
        <x:f t="shared" si="909"/>
        <x:v>29040</x:v>
      </x:c>
      <x:c r="Q4873" s="55">
        <x:f t="shared" si="910"/>
        <x:v>61480.105284947007</x:v>
      </x:c>
      <x:c r="R4873" s="55">
        <x:f t="shared" si="911"/>
        <x:v>27231.894715052993</x:v>
      </x:c>
      <x:c r="S4873" s="1" t="str">
        <x:f t="shared" si="912"/>
        <x:v>YES</x:v>
      </x:c>
      <x:c r="T4873" s="1">
        <x:f t="shared" si="913"/>
        <x:v>27231.894715052993</x:v>
      </x:c>
    </x:row>
    <x:row r="4874">
      <x:c r="A4874" s="1"/>
      <x:c r="B4874" s="1"/>
      <x:c r="C4874" s="1"/>
      <x:c r="D4874" s="1"/>
      <x:c r="E4874" s="1"/>
      <x:c r="F4874" s="1"/>
      <x:c r="G4874" s="1"/>
      <x:c r="H4874" s="1"/>
      <x:c r="I4874" s="53">
        <x:f t="shared" si="902"/>
        <x:v>7</x:v>
      </x:c>
      <x:c r="J4874" s="53">
        <x:f t="shared" si="903"/>
        <x:v>8</x:v>
      </x:c>
      <x:c r="K4874" s="53">
        <x:f t="shared" si="904"/>
        <x:v>23</x:v>
      </x:c>
      <x:c r="L4874" s="53">
        <x:f t="shared" si="905"/>
        <x:v>38</x:v>
      </x:c>
      <x:c r="M4874" s="54">
        <x:f t="shared" si="906"/>
        <x:v>2897.4006532703838</x:v>
      </x:c>
      <x:c r="N4874" s="54">
        <x:f t="shared" si="907"/>
        <x:v>1.5120837869933221</x:v>
      </x:c>
      <x:c r="O4874" s="55">
        <x:f t="shared" si="908"/>
        <x:v>140452</x:v>
      </x:c>
      <x:c r="P4874" s="55">
        <x:f t="shared" si="909"/>
        <x:v>29920</x:v>
      </x:c>
      <x:c r="Q4874" s="55">
        <x:f t="shared" si="910"/>
        <x:v>62802.094674833053</x:v>
      </x:c>
      <x:c r="R4874" s="55">
        <x:f t="shared" si="911"/>
        <x:v>27729.905325166947</x:v>
      </x:c>
      <x:c r="S4874" s="1" t="str">
        <x:f t="shared" si="912"/>
        <x:v>YES</x:v>
      </x:c>
      <x:c r="T4874" s="1">
        <x:f t="shared" si="913"/>
        <x:v>27729.905325166947</x:v>
      </x:c>
    </x:row>
    <x:row r="4875">
      <x:c r="A4875" s="1"/>
      <x:c r="B4875" s="1"/>
      <x:c r="C4875" s="1"/>
      <x:c r="D4875" s="1"/>
      <x:c r="E4875" s="1"/>
      <x:c r="F4875" s="1"/>
      <x:c r="G4875" s="1"/>
      <x:c r="H4875" s="1"/>
      <x:c r="I4875" s="53">
        <x:f t="shared" si="902"/>
        <x:v>7</x:v>
      </x:c>
      <x:c r="J4875" s="53">
        <x:f t="shared" si="903"/>
        <x:v>8</x:v>
      </x:c>
      <x:c r="K4875" s="53">
        <x:f t="shared" si="904"/>
        <x:v>24</x:v>
      </x:c>
      <x:c r="L4875" s="53">
        <x:f t="shared" si="905"/>
        <x:v>39</x:v>
      </x:c>
      <x:c r="M4875" s="54">
        <x:f t="shared" si="906"/>
        <x:v>2975.2476028498795</x:v>
      </x:c>
      <x:c r="N4875" s="54">
        <x:f t="shared" si="907"/>
        <x:v>1.5661441686457496</x:v>
      </x:c>
      <x:c r="O4875" s="55">
        <x:f t="shared" si="908"/>
        <x:v>143152</x:v>
      </x:c>
      <x:c r="P4875" s="55">
        <x:f t="shared" si="909"/>
        <x:v>30800</x:v>
      </x:c>
      <x:c r="Q4875" s="55">
        <x:f t="shared" si="910"/>
        <x:v>64153.604216143744</x:v>
      </x:c>
      <x:c r="R4875" s="55">
        <x:f t="shared" si="911"/>
        <x:v>28198.395783856256</x:v>
      </x:c>
      <x:c r="S4875" s="1" t="str">
        <x:f t="shared" si="912"/>
        <x:v>YES</x:v>
      </x:c>
      <x:c r="T4875" s="1">
        <x:f t="shared" si="913"/>
        <x:v>28198.395783856256</x:v>
      </x:c>
    </x:row>
    <x:row r="4876">
      <x:c r="A4876" s="1"/>
      <x:c r="B4876" s="1"/>
      <x:c r="C4876" s="1"/>
      <x:c r="D4876" s="1"/>
      <x:c r="E4876" s="1"/>
      <x:c r="F4876" s="1"/>
      <x:c r="G4876" s="1"/>
      <x:c r="H4876" s="1"/>
      <x:c r="I4876" s="53">
        <x:f t="shared" si="902"/>
        <x:v>7</x:v>
      </x:c>
      <x:c r="J4876" s="53">
        <x:f t="shared" si="903"/>
        <x:v>8</x:v>
      </x:c>
      <x:c r="K4876" s="53">
        <x:f t="shared" si="904"/>
        <x:v>25</x:v>
      </x:c>
      <x:c r="L4876" s="53">
        <x:f t="shared" si="905"/>
        <x:v>40</x:v>
      </x:c>
      <x:c r="M4876" s="54">
        <x:f t="shared" si="906"/>
        <x:v>3054.8255242649775</x:v>
      </x:c>
      <x:c r="N4876" s="54">
        <x:f t="shared" si="907"/>
        <x:v>1.6214066140729011</x:v>
      </x:c>
      <x:c r="O4876" s="55">
        <x:f t="shared" si="908"/>
        <x:v>145852</x:v>
      </x:c>
      <x:c r="P4876" s="55">
        <x:f t="shared" si="909"/>
        <x:v>31680</x:v>
      </x:c>
      <x:c r="Q4876" s="55">
        <x:f t="shared" si="910"/>
        <x:v>65535.165351822528</x:v>
      </x:c>
      <x:c r="R4876" s="55">
        <x:f t="shared" si="911"/>
        <x:v>28636.834648177472</x:v>
      </x:c>
      <x:c r="S4876" s="1" t="str">
        <x:f t="shared" si="912"/>
        <x:v>YES</x:v>
      </x:c>
      <x:c r="T4876" s="1">
        <x:f t="shared" si="913"/>
        <x:v>28636.834648177472</x:v>
      </x:c>
    </x:row>
    <x:row r="4877">
      <x:c r="A4877" s="1"/>
      <x:c r="B4877" s="1"/>
      <x:c r="C4877" s="1"/>
      <x:c r="D4877" s="1"/>
      <x:c r="E4877" s="1"/>
      <x:c r="F4877" s="1"/>
      <x:c r="G4877" s="1"/>
      <x:c r="H4877" s="1"/>
      <x:c r="I4877" s="53">
        <x:f t="shared" si="902"/>
        <x:v>7</x:v>
      </x:c>
      <x:c r="J4877" s="53">
        <x:f t="shared" si="903"/>
        <x:v>8</x:v>
      </x:c>
      <x:c r="K4877" s="53">
        <x:f t="shared" si="904"/>
        <x:v>26</x:v>
      </x:c>
      <x:c r="L4877" s="53">
        <x:f t="shared" si="905"/>
        <x:v>41</x:v>
      </x:c>
      <x:c r="M4877" s="54">
        <x:f t="shared" si="906"/>
        <x:v>3136.1655282256952</x:v>
      </x:c>
      <x:c r="N4877" s="54">
        <x:f t="shared" si="907"/>
        <x:v>1.6778927279345106</x:v>
      </x:c>
      <x:c r="O4877" s="55">
        <x:f t="shared" si="908"/>
        <x:v>148552</x:v>
      </x:c>
      <x:c r="P4877" s="55">
        <x:f t="shared" si="909"/>
        <x:v>32560</x:v>
      </x:c>
      <x:c r="Q4877" s="55">
        <x:f t="shared" si="910"/>
        <x:v>66947.318198362773</x:v>
      </x:c>
      <x:c r="R4877" s="55">
        <x:f t="shared" si="911"/>
        <x:v>29044.681801637227</x:v>
      </x:c>
      <x:c r="S4877" s="1" t="str">
        <x:f t="shared" si="912"/>
        <x:v>YES</x:v>
      </x:c>
      <x:c r="T4877" s="1">
        <x:f t="shared" si="913"/>
        <x:v>29044.681801637227</x:v>
      </x:c>
    </x:row>
    <x:row r="4878">
      <x:c r="A4878" s="1"/>
      <x:c r="B4878" s="1"/>
      <x:c r="C4878" s="1"/>
      <x:c r="D4878" s="1"/>
      <x:c r="E4878" s="1"/>
      <x:c r="F4878" s="1"/>
      <x:c r="G4878" s="1"/>
      <x:c r="H4878" s="1"/>
      <x:c r="I4878" s="53">
        <x:f t="shared" si="902"/>
        <x:v>7</x:v>
      </x:c>
      <x:c r="J4878" s="53">
        <x:f t="shared" si="903"/>
        <x:v>8</x:v>
      </x:c>
      <x:c r="K4878" s="53">
        <x:f t="shared" si="904"/>
        <x:v>27</x:v>
      </x:c>
      <x:c r="L4878" s="53">
        <x:f t="shared" si="905"/>
        <x:v>42</x:v>
      </x:c>
      <x:c r="M4878" s="54">
        <x:f t="shared" si="906"/>
        <x:v>3219.2992327454517</x:v>
      </x:c>
      <x:c r="N4878" s="54">
        <x:f t="shared" si="907"/>
        <x:v>1.7356244671843415</x:v>
      </x:c>
      <x:c r="O4878" s="55">
        <x:f t="shared" si="908"/>
        <x:v>151252</x:v>
      </x:c>
      <x:c r="P4878" s="55">
        <x:f t="shared" si="909"/>
        <x:v>33440</x:v>
      </x:c>
      <x:c r="Q4878" s="55">
        <x:f t="shared" si="910"/>
        <x:v>68390.611679608526</x:v>
      </x:c>
      <x:c r="R4878" s="55">
        <x:f t="shared" si="911"/>
        <x:v>29421.388320391474</x:v>
      </x:c>
      <x:c r="S4878" s="1" t="str">
        <x:f t="shared" si="912"/>
        <x:v>YES</x:v>
      </x:c>
      <x:c r="T4878" s="1">
        <x:f t="shared" si="913"/>
        <x:v>29421.388320391474</x:v>
      </x:c>
    </x:row>
    <x:row r="4879">
      <x:c r="A4879" s="1"/>
      <x:c r="B4879" s="1"/>
      <x:c r="C4879" s="1"/>
      <x:c r="D4879" s="1"/>
      <x:c r="E4879" s="1"/>
      <x:c r="F4879" s="1"/>
      <x:c r="G4879" s="1"/>
      <x:c r="H4879" s="1"/>
      <x:c r="I4879" s="53">
        <x:f t="shared" si="902"/>
        <x:v>7</x:v>
      </x:c>
      <x:c r="J4879" s="53">
        <x:f t="shared" si="903"/>
        <x:v>8</x:v>
      </x:c>
      <x:c r="K4879" s="53">
        <x:f t="shared" si="904"/>
        <x:v>28</x:v>
      </x:c>
      <x:c r="L4879" s="53">
        <x:f t="shared" si="905"/>
        <x:v>43</x:v>
      </x:c>
      <x:c r="M4879" s="54">
        <x:f t="shared" si="906"/>
        <x:v>3304.2587709626055</x:v>
      </x:c>
      <x:c r="N4879" s="54">
        <x:f t="shared" si="907"/>
        <x:v>1.7946241465018093</x:v>
      </x:c>
      <x:c r="O4879" s="55">
        <x:f t="shared" si="908"/>
        <x:v>153952</x:v>
      </x:c>
      <x:c r="P4879" s="55">
        <x:f t="shared" si="909"/>
        <x:v>34320</x:v>
      </x:c>
      <x:c r="Q4879" s="55">
        <x:f t="shared" si="910"/>
        <x:v>69865.60366254524</x:v>
      </x:c>
      <x:c r="R4879" s="55">
        <x:f t="shared" si="911"/>
        <x:v>29766.39633745476</x:v>
      </x:c>
      <x:c r="S4879" s="1" t="str">
        <x:f t="shared" si="912"/>
        <x:v>YES</x:v>
      </x:c>
      <x:c r="T4879" s="1">
        <x:f t="shared" si="913"/>
        <x:v>29766.39633745476</x:v>
      </x:c>
    </x:row>
    <x:row r="4880">
      <x:c r="A4880" s="1"/>
      <x:c r="B4880" s="1"/>
      <x:c r="C4880" s="1"/>
      <x:c r="D4880" s="1"/>
      <x:c r="E4880" s="1"/>
      <x:c r="F4880" s="1"/>
      <x:c r="G4880" s="1"/>
      <x:c r="H4880" s="1"/>
      <x:c r="I4880" s="53">
        <x:f t="shared" si="902"/>
        <x:v>7</x:v>
      </x:c>
      <x:c r="J4880" s="53">
        <x:f t="shared" si="903"/>
        <x:v>8</x:v>
      </x:c>
      <x:c r="K4880" s="53">
        <x:f t="shared" si="904"/>
        <x:v>29</x:v>
      </x:c>
      <x:c r="L4880" s="53">
        <x:f t="shared" si="905"/>
        <x:v>44</x:v>
      </x:c>
      <x:c r="M4880" s="54">
        <x:f t="shared" si="906"/>
        <x:v>3391.0767990782588</x:v>
      </x:c>
      <x:c r="N4880" s="54">
        <x:f t="shared" si="907"/>
        <x:v>1.8549144438043463</x:v>
      </x:c>
      <x:c r="O4880" s="55">
        <x:f t="shared" si="908"/>
        <x:v>156652</x:v>
      </x:c>
      <x:c r="P4880" s="55">
        <x:f t="shared" si="909"/>
        <x:v>35200</x:v>
      </x:c>
      <x:c r="Q4880" s="55">
        <x:f t="shared" si="910"/>
        <x:v>71372.861095108659</x:v>
      </x:c>
      <x:c r="R4880" s="55">
        <x:f t="shared" si="911"/>
        <x:v>30079.138904891341</x:v>
      </x:c>
      <x:c r="S4880" s="1" t="str">
        <x:f t="shared" si="912"/>
        <x:v>YES</x:v>
      </x:c>
      <x:c r="T4880" s="1">
        <x:f t="shared" si="913"/>
        <x:v>30079.138904891341</x:v>
      </x:c>
    </x:row>
    <x:row r="4881">
      <x:c r="A4881" s="1"/>
      <x:c r="B4881" s="1"/>
      <x:c r="C4881" s="1"/>
      <x:c r="D4881" s="1"/>
      <x:c r="E4881" s="1"/>
      <x:c r="F4881" s="1"/>
      <x:c r="G4881" s="1"/>
      <x:c r="H4881" s="1"/>
      <x:c r="I4881" s="53">
        <x:f t="shared" si="902"/>
        <x:v>7</x:v>
      </x:c>
      <x:c r="J4881" s="53">
        <x:f t="shared" si="903"/>
        <x:v>8</x:v>
      </x:c>
      <x:c r="K4881" s="53">
        <x:f t="shared" si="904"/>
        <x:v>30</x:v>
      </x:c>
      <x:c r="L4881" s="53">
        <x:f t="shared" si="905"/>
        <x:v>45</x:v>
      </x:c>
      <x:c r="M4881" s="54">
        <x:f t="shared" si="906"/>
        <x:v>3479.7865044120299</x:v>
      </x:c>
      <x:c r="N4881" s="54">
        <x:f t="shared" si="907"/>
        <x:v>1.9165184058416875</x:v>
      </x:c>
      <x:c r="O4881" s="55">
        <x:f t="shared" si="908"/>
        <x:v>159352</x:v>
      </x:c>
      <x:c r="P4881" s="55">
        <x:f t="shared" si="909"/>
        <x:v>36080</x:v>
      </x:c>
      <x:c r="Q4881" s="55">
        <x:f t="shared" si="910"/>
        <x:v>72912.960146042184</x:v>
      </x:c>
      <x:c r="R4881" s="55">
        <x:f t="shared" si="911"/>
        <x:v>30359.039853957816</x:v>
      </x:c>
      <x:c r="S4881" s="1" t="str">
        <x:f t="shared" si="912"/>
        <x:v>YES</x:v>
      </x:c>
      <x:c r="T4881" s="1">
        <x:f t="shared" si="913"/>
        <x:v>30359.039853957816</x:v>
      </x:c>
    </x:row>
    <x:row r="4882">
      <x:c r="A4882" s="1"/>
      <x:c r="B4882" s="1"/>
      <x:c r="C4882" s="1"/>
      <x:c r="D4882" s="1"/>
      <x:c r="E4882" s="1"/>
      <x:c r="F4882" s="1"/>
      <x:c r="G4882" s="1"/>
      <x:c r="H4882" s="1"/>
      <x:c r="I4882" s="53">
        <x:f t="shared" si="902"/>
        <x:v>7</x:v>
      </x:c>
      <x:c r="J4882" s="53">
        <x:f t="shared" si="903"/>
        <x:v>9</x:v>
      </x:c>
      <x:c r="K4882" s="53">
        <x:f t="shared" si="904"/>
        <x:v>0</x:v>
      </x:c>
      <x:c r="L4882" s="53">
        <x:f t="shared" si="905"/>
        <x:v>16</x:v>
      </x:c>
      <x:c r="M4882" s="54">
        <x:f t="shared" si="906"/>
        <x:v>1564.8847748858702</x:v>
      </x:c>
      <x:c r="N4882" s="54">
        <x:f t="shared" si="907"/>
        <x:v>0.58672553811518768</x:v>
      </x:c>
      <x:c r="O4882" s="55">
        <x:f t="shared" si="908"/>
        <x:v>80446</x:v>
      </x:c>
      <x:c r="P4882" s="55">
        <x:f t="shared" si="909"/>
        <x:v>10120</x:v>
      </x:c>
      <x:c r="Q4882" s="55">
        <x:f t="shared" si="910"/>
        <x:v>39668.138452879692</x:v>
      </x:c>
      <x:c r="R4882" s="55">
        <x:f t="shared" si="911"/>
        <x:v>10657.861547120308</x:v>
      </x:c>
      <x:c r="S4882" s="1" t="str">
        <x:f t="shared" si="912"/>
        <x:v>YES</x:v>
      </x:c>
      <x:c r="T4882" s="1">
        <x:f t="shared" si="913"/>
        <x:v>10657.861547120308</x:v>
      </x:c>
    </x:row>
    <x:row r="4883">
      <x:c r="A4883" s="1"/>
      <x:c r="B4883" s="1"/>
      <x:c r="C4883" s="1"/>
      <x:c r="D4883" s="1"/>
      <x:c r="E4883" s="1"/>
      <x:c r="F4883" s="1"/>
      <x:c r="G4883" s="1"/>
      <x:c r="H4883" s="1"/>
      <x:c r="I4883" s="53">
        <x:f t="shared" si="902"/>
        <x:v>7</x:v>
      </x:c>
      <x:c r="J4883" s="53">
        <x:f t="shared" si="903"/>
        <x:v>9</x:v>
      </x:c>
      <x:c r="K4883" s="53">
        <x:f t="shared" si="904"/>
        <x:v>1</x:v>
      </x:c>
      <x:c r="L4883" s="53">
        <x:f t="shared" si="905"/>
        <x:v>17</x:v>
      </x:c>
      <x:c r="M4883" s="54">
        <x:f t="shared" si="906"/>
        <x:v>1610.4472748858702</x:v>
      </x:c>
      <x:c r="N4883" s="54">
        <x:f t="shared" si="907"/>
        <x:v>0.61836616311518766</x:v>
      </x:c>
      <x:c r="O4883" s="55">
        <x:f t="shared" si="908"/>
        <x:v>83146</x:v>
      </x:c>
      <x:c r="P4883" s="55">
        <x:f t="shared" si="909"/>
        <x:v>11000</x:v>
      </x:c>
      <x:c r="Q4883" s="55">
        <x:f t="shared" si="910"/>
        <x:v>40459.154077879692</x:v>
      </x:c>
      <x:c r="R4883" s="55">
        <x:f t="shared" si="911"/>
        <x:v>11686.845922120308</x:v>
      </x:c>
      <x:c r="S4883" s="1" t="str">
        <x:f t="shared" si="912"/>
        <x:v>YES</x:v>
      </x:c>
      <x:c r="T4883" s="1">
        <x:f t="shared" si="913"/>
        <x:v>11686.845922120308</x:v>
      </x:c>
    </x:row>
    <x:row r="4884">
      <x:c r="A4884" s="1"/>
      <x:c r="B4884" s="1"/>
      <x:c r="C4884" s="1"/>
      <x:c r="D4884" s="1"/>
      <x:c r="E4884" s="1"/>
      <x:c r="F4884" s="1"/>
      <x:c r="G4884" s="1"/>
      <x:c r="H4884" s="1"/>
      <x:c r="I4884" s="53">
        <x:f t="shared" si="902"/>
        <x:v>7</x:v>
      </x:c>
      <x:c r="J4884" s="53">
        <x:f t="shared" si="903"/>
        <x:v>9</x:v>
      </x:c>
      <x:c r="K4884" s="53">
        <x:f t="shared" si="904"/>
        <x:v>2</x:v>
      </x:c>
      <x:c r="L4884" s="53">
        <x:f t="shared" si="905"/>
        <x:v>18</x:v>
      </x:c>
      <x:c r="M4884" s="54">
        <x:f t="shared" si="906"/>
        <x:v>1657.1488373858701</x:v>
      </x:c>
      <x:c r="N4884" s="54">
        <x:f t="shared" si="907"/>
        <x:v>0.65079780374018759</x:v>
      </x:c>
      <x:c r="O4884" s="55">
        <x:f t="shared" si="908"/>
        <x:v>85846</x:v>
      </x:c>
      <x:c r="P4884" s="55">
        <x:f t="shared" si="909"/>
        <x:v>11880</x:v>
      </x:c>
      <x:c r="Q4884" s="55">
        <x:f t="shared" si="910"/>
        <x:v>41269.945093504692</x:v>
      </x:c>
      <x:c r="R4884" s="55">
        <x:f t="shared" si="911"/>
        <x:v>12696.054906495308</x:v>
      </x:c>
      <x:c r="S4884" s="1" t="str">
        <x:f t="shared" si="912"/>
        <x:v>YES</x:v>
      </x:c>
      <x:c r="T4884" s="1">
        <x:f t="shared" si="913"/>
        <x:v>12696.054906495308</x:v>
      </x:c>
    </x:row>
    <x:row r="4885">
      <x:c r="A4885" s="1"/>
      <x:c r="B4885" s="1"/>
      <x:c r="C4885" s="1"/>
      <x:c r="D4885" s="1"/>
      <x:c r="E4885" s="1"/>
      <x:c r="F4885" s="1"/>
      <x:c r="G4885" s="1"/>
      <x:c r="H4885" s="1"/>
      <x:c r="I4885" s="53">
        <x:f t="shared" si="902"/>
        <x:v>7</x:v>
      </x:c>
      <x:c r="J4885" s="53">
        <x:f t="shared" si="903"/>
        <x:v>9</x:v>
      </x:c>
      <x:c r="K4885" s="53">
        <x:f t="shared" si="904"/>
        <x:v>3</x:v>
      </x:c>
      <x:c r="L4885" s="53">
        <x:f t="shared" si="905"/>
        <x:v>19</x:v>
      </x:c>
      <x:c r="M4885" s="54">
        <x:f t="shared" si="906"/>
        <x:v>1705.0108198077453</x:v>
      </x:c>
      <x:c r="N4885" s="54">
        <x:f t="shared" si="907"/>
        <x:v>0.68403529153315645</x:v>
      </x:c>
      <x:c r="O4885" s="55">
        <x:f t="shared" si="908"/>
        <x:v>88546</x:v>
      </x:c>
      <x:c r="P4885" s="55">
        <x:f t="shared" si="909"/>
        <x:v>12760</x:v>
      </x:c>
      <x:c r="Q4885" s="55">
        <x:f t="shared" si="910"/>
        <x:v>42100.88228832891</x:v>
      </x:c>
      <x:c r="R4885" s="55">
        <x:f t="shared" si="911"/>
        <x:v>13685.11771167109</x:v>
      </x:c>
      <x:c r="S4885" s="1" t="str">
        <x:f t="shared" si="912"/>
        <x:v>YES</x:v>
      </x:c>
      <x:c r="T4885" s="1">
        <x:f t="shared" si="913"/>
        <x:v>13685.11771167109</x:v>
      </x:c>
    </x:row>
    <x:row r="4886">
      <x:c r="A4886" s="1"/>
      <x:c r="B4886" s="1"/>
      <x:c r="C4886" s="1"/>
      <x:c r="D4886" s="1"/>
      <x:c r="E4886" s="1"/>
      <x:c r="F4886" s="1"/>
      <x:c r="G4886" s="1"/>
      <x:c r="H4886" s="1"/>
      <x:c r="I4886" s="53">
        <x:f t="shared" si="902"/>
        <x:v>7</x:v>
      </x:c>
      <x:c r="J4886" s="53">
        <x:f t="shared" si="903"/>
        <x:v>9</x:v>
      </x:c>
      <x:c r="K4886" s="53">
        <x:f t="shared" si="904"/>
        <x:v>4</x:v>
      </x:c>
      <x:c r="L4886" s="53">
        <x:f t="shared" si="905"/>
        <x:v>20</x:v>
      </x:c>
      <x:c r="M4886" s="54">
        <x:f t="shared" si="906"/>
        <x:v>1754.0549355304015</x:v>
      </x:c>
      <x:c r="N4886" s="54">
        <x:f t="shared" si="907"/>
        <x:v>0.71809370522944549</x:v>
      </x:c>
      <x:c r="O4886" s="55">
        <x:f t="shared" si="908"/>
        <x:v>91246</x:v>
      </x:c>
      <x:c r="P4886" s="55">
        <x:f t="shared" si="909"/>
        <x:v>13640</x:v>
      </x:c>
      <x:c r="Q4886" s="55">
        <x:f t="shared" si="910"/>
        <x:v>42952.342630736137</x:v>
      </x:c>
      <x:c r="R4886" s="55">
        <x:f t="shared" si="911"/>
        <x:v>14653.657369263863</x:v>
      </x:c>
      <x:c r="S4886" s="1" t="str">
        <x:f t="shared" si="912"/>
        <x:v>YES</x:v>
      </x:c>
      <x:c r="T4886" s="1">
        <x:f t="shared" si="913"/>
        <x:v>14653.657369263863</x:v>
      </x:c>
    </x:row>
    <x:row r="4887">
      <x:c r="A4887" s="1"/>
      <x:c r="B4887" s="1"/>
      <x:c r="C4887" s="1"/>
      <x:c r="D4887" s="1"/>
      <x:c r="E4887" s="1"/>
      <x:c r="F4887" s="1"/>
      <x:c r="G4887" s="1"/>
      <x:c r="H4887" s="1"/>
      <x:c r="I4887" s="53">
        <x:f t="shared" si="902"/>
        <x:v>7</x:v>
      </x:c>
      <x:c r="J4887" s="53">
        <x:f t="shared" si="903"/>
        <x:v>9</x:v>
      </x:c>
      <x:c r="K4887" s="53">
        <x:f t="shared" si="904"/>
        <x:v>5</x:v>
      </x:c>
      <x:c r="L4887" s="53">
        <x:f t="shared" si="905"/>
        <x:v>21</x:v>
      </x:c>
      <x:c r="M4887" s="54">
        <x:f t="shared" si="906"/>
        <x:v>1804.3032594516051</x:v>
      </x:c>
      <x:c r="N4887" s="54">
        <x:f t="shared" si="907"/>
        <x:v>0.75298837461917023</x:v>
      </x:c>
      <x:c r="O4887" s="55">
        <x:f t="shared" si="908"/>
        <x:v>93946</x:v>
      </x:c>
      <x:c r="P4887" s="55">
        <x:f t="shared" si="909"/>
        <x:v>14520</x:v>
      </x:c>
      <x:c r="Q4887" s="55">
        <x:f t="shared" si="910"/>
        <x:v>43824.709365479255</x:v>
      </x:c>
      <x:c r="R4887" s="55">
        <x:f t="shared" si="911"/>
        <x:v>15601.290634520745</x:v>
      </x:c>
      <x:c r="S4887" s="1" t="str">
        <x:f t="shared" si="912"/>
        <x:v>YES</x:v>
      </x:c>
      <x:c r="T4887" s="1">
        <x:f t="shared" si="913"/>
        <x:v>15601.290634520745</x:v>
      </x:c>
    </x:row>
    <x:row r="4888">
      <x:c r="A4888" s="1"/>
      <x:c r="B4888" s="1"/>
      <x:c r="C4888" s="1"/>
      <x:c r="D4888" s="1"/>
      <x:c r="E4888" s="1"/>
      <x:c r="F4888" s="1"/>
      <x:c r="G4888" s="1"/>
      <x:c r="H4888" s="1"/>
      <x:c r="I4888" s="53">
        <x:f t="shared" si="902"/>
        <x:v>7</x:v>
      </x:c>
      <x:c r="J4888" s="53">
        <x:f t="shared" si="903"/>
        <x:v>9</x:v>
      </x:c>
      <x:c r="K4888" s="53">
        <x:f t="shared" si="904"/>
        <x:v>6</x:v>
      </x:c>
      <x:c r="L4888" s="53">
        <x:f t="shared" si="905"/>
        <x:v>22</x:v>
      </x:c>
      <x:c r="M4888" s="54">
        <x:f t="shared" si="906"/>
        <x:v>1855.778233633238</x:v>
      </x:c>
      <x:c r="N4888" s="54">
        <x:f t="shared" si="907"/>
        <x:v>0.78873488446752638</x:v>
      </x:c>
      <x:c r="O4888" s="55">
        <x:f t="shared" si="908"/>
        <x:v>96646</x:v>
      </x:c>
      <x:c r="P4888" s="55">
        <x:f t="shared" si="909"/>
        <x:v>15400</x:v>
      </x:c>
      <x:c r="Q4888" s="55">
        <x:f t="shared" si="910"/>
        <x:v>44718.372111688157</x:v>
      </x:c>
      <x:c r="R4888" s="55">
        <x:f t="shared" si="911"/>
        <x:v>16527.627888311843</x:v>
      </x:c>
      <x:c r="S4888" s="1" t="str">
        <x:f t="shared" si="912"/>
        <x:v>YES</x:v>
      </x:c>
      <x:c r="T4888" s="1">
        <x:f t="shared" si="913"/>
        <x:v>16527.627888311843</x:v>
      </x:c>
    </x:row>
    <x:row r="4889">
      <x:c r="A4889" s="1"/>
      <x:c r="B4889" s="1"/>
      <x:c r="C4889" s="1"/>
      <x:c r="D4889" s="1"/>
      <x:c r="E4889" s="1"/>
      <x:c r="F4889" s="1"/>
      <x:c r="G4889" s="1"/>
      <x:c r="H4889" s="1"/>
      <x:c r="I4889" s="53">
        <x:f t="shared" si="902"/>
        <x:v>7</x:v>
      </x:c>
      <x:c r="J4889" s="53">
        <x:f t="shared" si="903"/>
        <x:v>9</x:v>
      </x:c>
      <x:c r="K4889" s="53">
        <x:f t="shared" si="904"/>
        <x:v>7</x:v>
      </x:c>
      <x:c r="L4889" s="53">
        <x:f t="shared" si="905"/>
        <x:v>23</x:v>
      </x:c>
      <x:c r="M4889" s="54">
        <x:f t="shared" si="906"/>
        <x:v>1908.5026730311984</x:v>
      </x:c>
      <x:c r="N4889" s="54">
        <x:f t="shared" si="907"/>
        <x:v>0.82534907849388772</x:v>
      </x:c>
      <x:c r="O4889" s="55">
        <x:f t="shared" si="908"/>
        <x:v>99346</x:v>
      </x:c>
      <x:c r="P4889" s="55">
        <x:f t="shared" si="909"/>
        <x:v>16280</x:v>
      </x:c>
      <x:c r="Q4889" s="55">
        <x:f t="shared" si="910"/>
        <x:v>45633.726962347195</x:v>
      </x:c>
      <x:c r="R4889" s="55">
        <x:f t="shared" si="911"/>
        <x:v>17432.273037652805</x:v>
      </x:c>
      <x:c r="S4889" s="1" t="str">
        <x:f t="shared" si="912"/>
        <x:v>YES</x:v>
      </x:c>
      <x:c r="T4889" s="1">
        <x:f t="shared" si="913"/>
        <x:v>17432.273037652805</x:v>
      </x:c>
    </x:row>
    <x:row r="4890">
      <x:c r="A4890" s="1"/>
      <x:c r="B4890" s="1"/>
      <x:c r="C4890" s="1"/>
      <x:c r="D4890" s="1"/>
      <x:c r="E4890" s="1"/>
      <x:c r="F4890" s="1"/>
      <x:c r="G4890" s="1"/>
      <x:c r="H4890" s="1"/>
      <x:c r="I4890" s="53">
        <x:f t="shared" si="902"/>
        <x:v>7</x:v>
      </x:c>
      <x:c r="J4890" s="53">
        <x:f t="shared" si="903"/>
        <x:v>9</x:v>
      </x:c>
      <x:c r="K4890" s="53">
        <x:f t="shared" si="904"/>
        <x:v>8</x:v>
      </x:c>
      <x:c r="L4890" s="53">
        <x:f t="shared" si="905"/>
        <x:v>24</x:v>
      </x:c>
      <x:c r="M4890" s="54">
        <x:f t="shared" si="906"/>
        <x:v>1962.4997713111786</x:v>
      </x:c>
      <x:c r="N4890" s="54">
        <x:f t="shared" si="907"/>
        <x:v>0.86284706341054074</x:v>
      </x:c>
      <x:c r="O4890" s="55">
        <x:f t="shared" si="908"/>
        <x:v>102046</x:v>
      </x:c>
      <x:c r="P4890" s="55">
        <x:f t="shared" si="909"/>
        <x:v>17160</x:v>
      </x:c>
      <x:c r="Q4890" s="55">
        <x:f t="shared" si="910"/>
        <x:v>46571.176585263514</x:v>
      </x:c>
      <x:c r="R4890" s="55">
        <x:f t="shared" si="911"/>
        <x:v>18314.823414736486</x:v>
      </x:c>
      <x:c r="S4890" s="1" t="str">
        <x:f t="shared" si="912"/>
        <x:v>YES</x:v>
      </x:c>
      <x:c r="T4890" s="1">
        <x:f t="shared" si="913"/>
        <x:v>18314.823414736486</x:v>
      </x:c>
    </x:row>
    <x:row r="4891">
      <x:c r="A4891" s="1"/>
      <x:c r="B4891" s="1"/>
      <x:c r="C4891" s="1"/>
      <x:c r="D4891" s="1"/>
      <x:c r="E4891" s="1"/>
      <x:c r="F4891" s="1"/>
      <x:c r="G4891" s="1"/>
      <x:c r="H4891" s="1"/>
      <x:c r="I4891" s="53">
        <x:f t="shared" si="902"/>
        <x:v>7</x:v>
      </x:c>
      <x:c r="J4891" s="53">
        <x:f t="shared" si="903"/>
        <x:v>9</x:v>
      </x:c>
      <x:c r="K4891" s="53">
        <x:f t="shared" si="904"/>
        <x:v>9</x:v>
      </x:c>
      <x:c r="L4891" s="53">
        <x:f t="shared" si="905"/>
        <x:v>25</x:v>
      </x:c>
      <x:c r="M4891" s="54">
        <x:f t="shared" si="906"/>
        <x:v>2017.7931067515731</x:v>
      </x:c>
      <x:c r="N4891" s="54">
        <x:f t="shared" si="907"/>
        <x:v>0.90124521302192573</x:v>
      </x:c>
      <x:c r="O4891" s="55">
        <x:f t="shared" si="908"/>
        <x:v>104746</x:v>
      </x:c>
      <x:c r="P4891" s="55">
        <x:f t="shared" si="909"/>
        <x:v>18040</x:v>
      </x:c>
      <x:c r="Q4891" s="55">
        <x:f t="shared" si="910"/>
        <x:v>47531.130325548147</x:v>
      </x:c>
      <x:c r="R4891" s="55">
        <x:f t="shared" si="911"/>
        <x:v>19174.869674451853</x:v>
      </x:c>
      <x:c r="S4891" s="1" t="str">
        <x:f t="shared" si="912"/>
        <x:v>YES</x:v>
      </x:c>
      <x:c r="T4891" s="1">
        <x:f t="shared" si="913"/>
        <x:v>19174.869674451853</x:v>
      </x:c>
    </x:row>
    <x:row r="4892">
      <x:c r="A4892" s="1"/>
      <x:c r="B4892" s="1"/>
      <x:c r="C4892" s="1"/>
      <x:c r="D4892" s="1"/>
      <x:c r="E4892" s="1"/>
      <x:c r="F4892" s="1"/>
      <x:c r="G4892" s="1"/>
      <x:c r="H4892" s="1"/>
      <x:c r="I4892" s="53">
        <x:f t="shared" si="902"/>
        <x:v>7</x:v>
      </x:c>
      <x:c r="J4892" s="53">
        <x:f t="shared" si="903"/>
        <x:v>9</x:v>
      </x:c>
      <x:c r="K4892" s="53">
        <x:f t="shared" si="904"/>
        <x:v>10</x:v>
      </x:c>
      <x:c r="L4892" s="53">
        <x:f t="shared" si="905"/>
        <x:v>26</x:v>
      </x:c>
      <x:c r="M4892" s="54">
        <x:f t="shared" si="906"/>
        <x:v>2074.4066482347862</x:v>
      </x:c>
      <x:c r="N4892" s="54">
        <x:f t="shared" si="907"/>
        <x:v>0.94056017238526823</x:v>
      </x:c>
      <x:c r="O4892" s="55">
        <x:f t="shared" si="908"/>
        <x:v>107446</x:v>
      </x:c>
      <x:c r="P4892" s="55">
        <x:f t="shared" si="909"/>
        <x:v>18920</x:v>
      </x:c>
      <x:c r="Q4892" s="55">
        <x:f t="shared" si="910"/>
        <x:v>48514.004309631709</x:v>
      </x:c>
      <x:c r="R4892" s="55">
        <x:f t="shared" si="911"/>
        <x:v>20011.995690368291</x:v>
      </x:c>
      <x:c r="S4892" s="1" t="str">
        <x:f t="shared" si="912"/>
        <x:v>YES</x:v>
      </x:c>
      <x:c r="T4892" s="1">
        <x:f t="shared" si="913"/>
        <x:v>20011.995690368291</x:v>
      </x:c>
    </x:row>
    <x:row r="4893">
      <x:c r="A4893" s="1"/>
      <x:c r="B4893" s="1"/>
      <x:c r="C4893" s="1"/>
      <x:c r="D4893" s="1"/>
      <x:c r="E4893" s="1"/>
      <x:c r="F4893" s="1"/>
      <x:c r="G4893" s="1"/>
      <x:c r="H4893" s="1"/>
      <x:c r="I4893" s="53">
        <x:f t="shared" si="902"/>
        <x:v>7</x:v>
      </x:c>
      <x:c r="J4893" s="53">
        <x:f t="shared" si="903"/>
        <x:v>9</x:v>
      </x:c>
      <x:c r="K4893" s="53">
        <x:f t="shared" si="904"/>
        <x:v>11</x:v>
      </x:c>
      <x:c r="L4893" s="53">
        <x:f t="shared" si="905"/>
        <x:v>27</x:v>
      </x:c>
      <x:c r="M4893" s="54">
        <x:f t="shared" si="906"/>
        <x:v>2132.3647613282251</x:v>
      </x:c>
      <x:c r="N4893" s="54">
        <x:f t="shared" si="907"/>
        <x:v>0.9808088620334896</x:v>
      </x:c>
      <x:c r="O4893" s="55">
        <x:f t="shared" si="908"/>
        <x:v>110146</x:v>
      </x:c>
      <x:c r="P4893" s="55">
        <x:f t="shared" si="909"/>
        <x:v>19800</x:v>
      </x:c>
      <x:c r="Q4893" s="55">
        <x:f t="shared" si="910"/>
        <x:v>49520.221550837239</x:v>
      </x:c>
      <x:c r="R4893" s="55">
        <x:f t="shared" si="911"/>
        <x:v>20825.778449162761</x:v>
      </x:c>
      <x:c r="S4893" s="1" t="str">
        <x:f t="shared" si="912"/>
        <x:v>YES</x:v>
      </x:c>
      <x:c r="T4893" s="1">
        <x:f t="shared" si="913"/>
        <x:v>20825.778449162761</x:v>
      </x:c>
    </x:row>
    <x:row r="4894">
      <x:c r="A4894" s="1"/>
      <x:c r="B4894" s="1"/>
      <x:c r="C4894" s="1"/>
      <x:c r="D4894" s="1"/>
      <x:c r="E4894" s="1"/>
      <x:c r="F4894" s="1"/>
      <x:c r="G4894" s="1"/>
      <x:c r="H4894" s="1"/>
      <x:c r="I4894" s="53">
        <x:f t="shared" si="902"/>
        <x:v>7</x:v>
      </x:c>
      <x:c r="J4894" s="53">
        <x:f t="shared" si="903"/>
        <x:v>9</x:v>
      </x:c>
      <x:c r="K4894" s="53">
        <x:f t="shared" si="904"/>
        <x:v>12</x:v>
      </x:c>
      <x:c r="L4894" s="53">
        <x:f t="shared" si="905"/>
        <x:v>28</x:v>
      </x:c>
      <x:c r="M4894" s="54">
        <x:f t="shared" si="906"/>
        <x:v>2191.6922144562895</x:v>
      </x:c>
      <x:c r="N4894" s="54">
        <x:f t="shared" si="907"/>
        <x:v>1.0220084822613122</x:v>
      </x:c>
      <x:c r="O4894" s="55">
        <x:f t="shared" si="908"/>
        <x:v>112846</x:v>
      </x:c>
      <x:c r="P4894" s="55">
        <x:f t="shared" si="909"/>
        <x:v>20680</x:v>
      </x:c>
      <x:c r="Q4894" s="55">
        <x:f t="shared" si="910"/>
        <x:v>50550.212056532808</x:v>
      </x:c>
      <x:c r="R4894" s="55">
        <x:f t="shared" si="911"/>
        <x:v>21615.787943467192</x:v>
      </x:c>
      <x:c r="S4894" s="1" t="str">
        <x:f t="shared" si="912"/>
        <x:v>YES</x:v>
      </x:c>
      <x:c r="T4894" s="1">
        <x:f t="shared" si="913"/>
        <x:v>21615.787943467192</x:v>
      </x:c>
    </x:row>
    <x:row r="4895">
      <x:c r="A4895" s="1"/>
      <x:c r="B4895" s="1"/>
      <x:c r="C4895" s="1"/>
      <x:c r="D4895" s="1"/>
      <x:c r="E4895" s="1"/>
      <x:c r="F4895" s="1"/>
      <x:c r="G4895" s="1"/>
      <x:c r="H4895" s="1"/>
      <x:c r="I4895" s="53">
        <x:f t="shared" si="902"/>
        <x:v>7</x:v>
      </x:c>
      <x:c r="J4895" s="53">
        <x:f t="shared" si="903"/>
        <x:v>9</x:v>
      </x:c>
      <x:c r="K4895" s="53">
        <x:f t="shared" si="904"/>
        <x:v>13</x:v>
      </x:c>
      <x:c r="L4895" s="53">
        <x:f t="shared" si="905"/>
        <x:v>29</x:v>
      </x:c>
      <x:c r="M4895" s="54">
        <x:f t="shared" si="906"/>
        <x:v>2252.4141851646737</x:v>
      </x:c>
      <x:c r="N4895" s="54">
        <x:f t="shared" si="907"/>
        <x:v>1.0641765174754678</x:v>
      </x:c>
      <x:c r="O4895" s="55">
        <x:f t="shared" si="908"/>
        <x:v>115546</x:v>
      </x:c>
      <x:c r="P4895" s="55">
        <x:f t="shared" si="909"/>
        <x:v>21560</x:v>
      </x:c>
      <x:c r="Q4895" s="55">
        <x:f t="shared" si="910"/>
        <x:v>51604.4129368867</x:v>
      </x:c>
      <x:c r="R4895" s="55">
        <x:f t="shared" si="911"/>
        <x:v>22381.5870631133</x:v>
      </x:c>
      <x:c r="S4895" s="1" t="str">
        <x:f t="shared" si="912"/>
        <x:v>YES</x:v>
      </x:c>
      <x:c r="T4895" s="1">
        <x:f t="shared" si="913"/>
        <x:v>22381.5870631133</x:v>
      </x:c>
    </x:row>
    <x:row r="4896">
      <x:c r="A4896" s="1"/>
      <x:c r="B4896" s="1"/>
      <x:c r="C4896" s="1"/>
      <x:c r="D4896" s="1"/>
      <x:c r="E4896" s="1"/>
      <x:c r="F4896" s="1"/>
      <x:c r="G4896" s="1"/>
      <x:c r="H4896" s="1"/>
      <x:c r="I4896" s="53">
        <x:f t="shared" si="902"/>
        <x:v>7</x:v>
      </x:c>
      <x:c r="J4896" s="53">
        <x:f t="shared" si="903"/>
        <x:v>9</x:v>
      </x:c>
      <x:c r="K4896" s="53">
        <x:f t="shared" si="904"/>
        <x:v>14</x:v>
      </x:c>
      <x:c r="L4896" s="53">
        <x:f t="shared" si="905"/>
        <x:v>30</x:v>
      </x:c>
      <x:c r="M4896" s="54">
        <x:f t="shared" si="906"/>
        <x:v>2314.5562664783347</x:v>
      </x:c>
      <x:c r="N4896" s="54">
        <x:f t="shared" si="907"/>
        <x:v>1.1073307406099546</x:v>
      </x:c>
      <x:c r="O4896" s="55">
        <x:f t="shared" si="908"/>
        <x:v>118246</x:v>
      </x:c>
      <x:c r="P4896" s="55">
        <x:f t="shared" si="909"/>
        <x:v>22440</x:v>
      </x:c>
      <x:c r="Q4896" s="55">
        <x:f t="shared" si="910"/>
        <x:v>52683.26851524887</x:v>
      </x:c>
      <x:c r="R4896" s="55">
        <x:f t="shared" si="911"/>
        <x:v>23122.73148475113</x:v>
      </x:c>
      <x:c r="S4896" s="1" t="str">
        <x:f t="shared" si="912"/>
        <x:v>YES</x:v>
      </x:c>
      <x:c r="T4896" s="1">
        <x:f t="shared" si="913"/>
        <x:v>23122.73148475113</x:v>
      </x:c>
    </x:row>
    <x:row r="4897">
      <x:c r="A4897" s="1"/>
      <x:c r="B4897" s="1"/>
      <x:c r="C4897" s="1"/>
      <x:c r="D4897" s="1"/>
      <x:c r="E4897" s="1"/>
      <x:c r="F4897" s="1"/>
      <x:c r="G4897" s="1"/>
      <x:c r="H4897" s="1"/>
      <x:c r="I4897" s="53">
        <x:f t="shared" si="902"/>
        <x:v>7</x:v>
      </x:c>
      <x:c r="J4897" s="53">
        <x:f t="shared" si="903"/>
        <x:v>9</x:v>
      </x:c>
      <x:c r="K4897" s="53">
        <x:f t="shared" si="904"/>
        <x:v>15</x:v>
      </x:c>
      <x:c r="L4897" s="53">
        <x:f t="shared" si="905"/>
        <x:v>31</x:v>
      </x:c>
      <x:c r="M4897" s="54">
        <x:f t="shared" si="906"/>
        <x:v>2378.1444733544813</x:v>
      </x:c>
      <x:c r="N4897" s="54">
        <x:f t="shared" si="907"/>
        <x:v>1.1514892176072786</x:v>
      </x:c>
      <x:c r="O4897" s="55">
        <x:f t="shared" si="908"/>
        <x:v>120946</x:v>
      </x:c>
      <x:c r="P4897" s="55">
        <x:f t="shared" si="909"/>
        <x:v>23320</x:v>
      </x:c>
      <x:c r="Q4897" s="55">
        <x:f t="shared" si="910"/>
        <x:v>53787.230440181971</x:v>
      </x:c>
      <x:c r="R4897" s="55">
        <x:f t="shared" si="911"/>
        <x:v>23838.769559818029</x:v>
      </x:c>
      <x:c r="S4897" s="1" t="str">
        <x:f t="shared" si="912"/>
        <x:v>YES</x:v>
      </x:c>
      <x:c r="T4897" s="1">
        <x:f t="shared" si="913"/>
        <x:v>23838.769559818029</x:v>
      </x:c>
    </x:row>
    <x:row r="4898">
      <x:c r="A4898" s="1"/>
      <x:c r="B4898" s="1"/>
      <x:c r="C4898" s="1"/>
      <x:c r="D4898" s="1"/>
      <x:c r="E4898" s="1"/>
      <x:c r="F4898" s="1"/>
      <x:c r="G4898" s="1"/>
      <x:c r="H4898" s="1"/>
      <x:c r="I4898" s="53">
        <x:f t="shared" si="902"/>
        <x:v>7</x:v>
      </x:c>
      <x:c r="J4898" s="53">
        <x:f t="shared" si="903"/>
        <x:v>9</x:v>
      </x:c>
      <x:c r="K4898" s="53">
        <x:f t="shared" si="904"/>
        <x:v>16</x:v>
      </x:c>
      <x:c r="L4898" s="53">
        <x:f t="shared" si="905"/>
        <x:v>32</x:v>
      </x:c>
      <x:c r="M4898" s="54">
        <x:f t="shared" si="906"/>
        <x:v>2443.2052492319704</x:v>
      </x:c>
      <x:c r="N4898" s="54">
        <x:f t="shared" si="907"/>
        <x:v>1.196670311966646</x:v>
      </x:c>
      <x:c r="O4898" s="55">
        <x:f t="shared" si="908"/>
        <x:v>123646</x:v>
      </x:c>
      <x:c r="P4898" s="55">
        <x:f t="shared" si="909"/>
        <x:v>24200</x:v>
      </x:c>
      <x:c r="Q4898" s="55">
        <x:f t="shared" si="910"/>
        <x:v>54916.757799166153</x:v>
      </x:c>
      <x:c r="R4898" s="55">
        <x:f t="shared" si="911"/>
        <x:v>24529.242200833847</x:v>
      </x:c>
      <x:c r="S4898" s="1" t="str">
        <x:f t="shared" si="912"/>
        <x:v>YES</x:v>
      </x:c>
      <x:c r="T4898" s="1">
        <x:f t="shared" si="913"/>
        <x:v>24529.242200833847</x:v>
      </x:c>
    </x:row>
    <x:row r="4899">
      <x:c r="A4899" s="1"/>
      <x:c r="B4899" s="1"/>
      <x:c r="C4899" s="1"/>
      <x:c r="D4899" s="1"/>
      <x:c r="E4899" s="1"/>
      <x:c r="F4899" s="1"/>
      <x:c r="G4899" s="1"/>
      <x:c r="H4899" s="1"/>
      <x:c r="I4899" s="53">
        <x:f t="shared" si="902"/>
        <x:v>7</x:v>
      </x:c>
      <x:c r="J4899" s="53">
        <x:f t="shared" si="903"/>
        <x:v>9</x:v>
      </x:c>
      <x:c r="K4899" s="53">
        <x:f t="shared" si="904"/>
        <x:v>17</x:v>
      </x:c>
      <x:c r="L4899" s="53">
        <x:f t="shared" si="905"/>
        <x:v>33</x:v>
      </x:c>
      <x:c r="M4899" s="54">
        <x:f t="shared" si="906"/>
        <x:v>2509.7654726785108</x:v>
      </x:c>
      <x:c r="N4899" s="54">
        <x:f t="shared" si="907"/>
        <x:v>1.2428926893600769</x:v>
      </x:c>
      <x:c r="O4899" s="55">
        <x:f t="shared" si="908"/>
        <x:v>126346</x:v>
      </x:c>
      <x:c r="P4899" s="55">
        <x:f t="shared" si="909"/>
        <x:v>25080</x:v>
      </x:c>
      <x:c r="Q4899" s="55">
        <x:f t="shared" si="910"/>
        <x:v>56072.317234001923</x:v>
      </x:c>
      <x:c r="R4899" s="55">
        <x:f t="shared" si="911"/>
        <x:v>25193.682765998077</x:v>
      </x:c>
      <x:c r="S4899" s="1" t="str">
        <x:f t="shared" si="912"/>
        <x:v>YES</x:v>
      </x:c>
      <x:c r="T4899" s="1">
        <x:f t="shared" si="913"/>
        <x:v>25193.682765998077</x:v>
      </x:c>
    </x:row>
    <x:row r="4900">
      <x:c r="A4900" s="1"/>
      <x:c r="B4900" s="1"/>
      <x:c r="C4900" s="1"/>
      <x:c r="D4900" s="1"/>
      <x:c r="E4900" s="1"/>
      <x:c r="F4900" s="1"/>
      <x:c r="G4900" s="1"/>
      <x:c r="H4900" s="1"/>
      <x:c r="I4900" s="53">
        <x:f t="shared" si="902"/>
        <x:v>7</x:v>
      </x:c>
      <x:c r="J4900" s="53">
        <x:f t="shared" si="903"/>
        <x:v>9</x:v>
      </x:c>
      <x:c r="K4900" s="53">
        <x:f t="shared" si="904"/>
        <x:v>18</x:v>
      </x:c>
      <x:c r="L4900" s="53">
        <x:f t="shared" si="905"/>
        <x:v>34</x:v>
      </x:c>
      <x:c r="M4900" s="54">
        <x:f t="shared" si="906"/>
        <x:v>2577.8524641370982</x:v>
      </x:c>
      <x:c r="N4900" s="54">
        <x:f t="shared" si="907"/>
        <x:v>1.2901753223174293</x:v>
      </x:c>
      <x:c r="O4900" s="55">
        <x:f t="shared" si="908"/>
        <x:v>129046</x:v>
      </x:c>
      <x:c r="P4900" s="55">
        <x:f t="shared" si="909"/>
        <x:v>25960</x:v>
      </x:c>
      <x:c r="Q4900" s="55">
        <x:f t="shared" si="910"/>
        <x:v>57254.383057935731</x:v>
      </x:c>
      <x:c r="R4900" s="55">
        <x:f t="shared" si="911"/>
        <x:v>25831.616942064269</x:v>
      </x:c>
      <x:c r="S4900" s="1" t="str">
        <x:f t="shared" si="912"/>
        <x:v>YES</x:v>
      </x:c>
      <x:c r="T4900" s="1">
        <x:f t="shared" si="913"/>
        <x:v>25831.616942064269</x:v>
      </x:c>
    </x:row>
    <x:row r="4901">
      <x:c r="A4901" s="1"/>
      <x:c r="B4901" s="1"/>
      <x:c r="C4901" s="1"/>
      <x:c r="D4901" s="1"/>
      <x:c r="E4901" s="1"/>
      <x:c r="F4901" s="1"/>
      <x:c r="G4901" s="1"/>
      <x:c r="H4901" s="1"/>
      <x:c r="I4901" s="53">
        <x:f t="shared" si="902"/>
        <x:v>7</x:v>
      </x:c>
      <x:c r="J4901" s="53">
        <x:f t="shared" si="903"/>
        <x:v>9</x:v>
      </x:c>
      <x:c r="K4901" s="53">
        <x:f t="shared" si="904"/>
        <x:v>19</x:v>
      </x:c>
      <x:c r="L4901" s="53">
        <x:f t="shared" si="905"/>
        <x:v>35</x:v>
      </x:c>
      <x:c r="M4901" s="54">
        <x:f t="shared" si="906"/>
        <x:v>2647.4939927731198</x:v>
      </x:c>
      <x:c r="N4901" s="54">
        <x:f t="shared" si="907"/>
        <x:v>1.3385374949813331</x:v>
      </x:c>
      <x:c r="O4901" s="55">
        <x:f t="shared" si="908"/>
        <x:v>131746</x:v>
      </x:c>
      <x:c r="P4901" s="55">
        <x:f t="shared" si="909"/>
        <x:v>26840</x:v>
      </x:c>
      <x:c r="Q4901" s="55">
        <x:f t="shared" si="910"/>
        <x:v>58463.437374533329</x:v>
      </x:c>
      <x:c r="R4901" s="55">
        <x:f t="shared" si="911"/>
        <x:v>26442.562625466671</x:v>
      </x:c>
      <x:c r="S4901" s="1" t="str">
        <x:f t="shared" si="912"/>
        <x:v>YES</x:v>
      </x:c>
      <x:c r="T4901" s="1">
        <x:f t="shared" si="913"/>
        <x:v>26442.562625466671</x:v>
      </x:c>
    </x:row>
    <x:row r="4902">
      <x:c r="A4902" s="1"/>
      <x:c r="B4902" s="1"/>
      <x:c r="C4902" s="1"/>
      <x:c r="D4902" s="1"/>
      <x:c r="E4902" s="1"/>
      <x:c r="F4902" s="1"/>
      <x:c r="G4902" s="1"/>
      <x:c r="H4902" s="1"/>
      <x:c r="I4902" s="53">
        <x:f t="shared" si="902"/>
        <x:v>7</x:v>
      </x:c>
      <x:c r="J4902" s="53">
        <x:f t="shared" si="903"/>
        <x:v>9</x:v>
      </x:c>
      <x:c r="K4902" s="53">
        <x:f t="shared" si="904"/>
        <x:v>20</x:v>
      </x:c>
      <x:c r="L4902" s="53">
        <x:f t="shared" si="905"/>
        <x:v>36</x:v>
      </x:c>
      <x:c r="M4902" s="54">
        <x:f t="shared" si="906"/>
        <x:v>2718.7182834235969</x:v>
      </x:c>
      <x:c r="N4902" s="54">
        <x:f t="shared" si="907"/>
        <x:v>1.3879988079330534</x:v>
      </x:c>
      <x:c r="O4902" s="55">
        <x:f t="shared" si="908"/>
        <x:v>134446</x:v>
      </x:c>
      <x:c r="P4902" s="55">
        <x:f t="shared" si="909"/>
        <x:v>27720</x:v>
      </x:c>
      <x:c r="Q4902" s="55">
        <x:f t="shared" si="910"/>
        <x:v>59699.970198326337</x:v>
      </x:c>
      <x:c r="R4902" s="55">
        <x:f t="shared" si="911"/>
        <x:v>27026.029801673663</x:v>
      </x:c>
      <x:c r="S4902" s="1" t="str">
        <x:f t="shared" si="912"/>
        <x:v>YES</x:v>
      </x:c>
      <x:c r="T4902" s="1">
        <x:f t="shared" si="913"/>
        <x:v>27026.029801673663</x:v>
      </x:c>
    </x:row>
    <x:row r="4903">
      <x:c r="A4903" s="1"/>
      <x:c r="B4903" s="1"/>
      <x:c r="C4903" s="1"/>
      <x:c r="D4903" s="1"/>
      <x:c r="E4903" s="1"/>
      <x:c r="F4903" s="1"/>
      <x:c r="G4903" s="1"/>
      <x:c r="H4903" s="1"/>
      <x:c r="I4903" s="53">
        <x:f t="shared" si="902"/>
        <x:v>7</x:v>
      </x:c>
      <x:c r="J4903" s="53">
        <x:f t="shared" si="903"/>
        <x:v>9</x:v>
      </x:c>
      <x:c r="K4903" s="53">
        <x:f t="shared" si="904"/>
        <x:v>21</x:v>
      </x:c>
      <x:c r="L4903" s="53">
        <x:f t="shared" si="905"/>
        <x:v>37</x:v>
      </x:c>
      <x:c r="M4903" s="54">
        <x:f t="shared" si="906"/>
        <x:v>2791.5540236500406</x:v>
      </x:c>
      <x:c r="N4903" s="54">
        <x:f t="shared" si="907"/>
        <x:v>1.4385791830903059</x:v>
      </x:c>
      <x:c r="O4903" s="55">
        <x:f t="shared" si="908"/>
        <x:v>137146</x:v>
      </x:c>
      <x:c r="P4903" s="55">
        <x:f t="shared" si="909"/>
        <x:v>28600</x:v>
      </x:c>
      <x:c r="Q4903" s="55">
        <x:f t="shared" si="910"/>
        <x:v>60964.479577257647</x:v>
      </x:c>
      <x:c r="R4903" s="55">
        <x:f t="shared" si="911"/>
        <x:v>27581.520422742353</x:v>
      </x:c>
      <x:c r="S4903" s="1" t="str">
        <x:f t="shared" si="912"/>
        <x:v>YES</x:v>
      </x:c>
      <x:c r="T4903" s="1">
        <x:f t="shared" si="913"/>
        <x:v>27581.520422742353</x:v>
      </x:c>
    </x:row>
    <x:row r="4904">
      <x:c r="A4904" s="1"/>
      <x:c r="B4904" s="1"/>
      <x:c r="C4904" s="1"/>
      <x:c r="D4904" s="1"/>
      <x:c r="E4904" s="1"/>
      <x:c r="F4904" s="1"/>
      <x:c r="G4904" s="1"/>
      <x:c r="H4904" s="1"/>
      <x:c r="I4904" s="53">
        <x:f t="shared" si="902"/>
        <x:v>7</x:v>
      </x:c>
      <x:c r="J4904" s="53">
        <x:f t="shared" si="903"/>
        <x:v>9</x:v>
      </x:c>
      <x:c r="K4904" s="53">
        <x:f t="shared" si="904"/>
        <x:v>22</x:v>
      </x:c>
      <x:c r="L4904" s="53">
        <x:f t="shared" si="905"/>
        <x:v>38</x:v>
      </x:c>
      <x:c r="M4904" s="54">
        <x:f t="shared" si="906"/>
        <x:v>2866.0303708964366</x:v>
      </x:c>
      <x:c r="N4904" s="54">
        <x:f t="shared" si="907"/>
        <x:v>1.4902988686780809</x:v>
      </x:c>
      <x:c r="O4904" s="55">
        <x:f t="shared" si="908"/>
        <x:v>139846</x:v>
      </x:c>
      <x:c r="P4904" s="55">
        <x:f t="shared" si="909"/>
        <x:v>29480</x:v>
      </x:c>
      <x:c r="Q4904" s="55">
        <x:f t="shared" si="910"/>
        <x:v>62257.471716952023</x:v>
      </x:c>
      <x:c r="R4904" s="55">
        <x:f t="shared" si="911"/>
        <x:v>28108.528283047977</x:v>
      </x:c>
      <x:c r="S4904" s="1" t="str">
        <x:f t="shared" si="912"/>
        <x:v>YES</x:v>
      </x:c>
      <x:c r="T4904" s="1">
        <x:f t="shared" si="913"/>
        <x:v>28108.528283047977</x:v>
      </x:c>
    </x:row>
    <x:row r="4905">
      <x:c r="A4905" s="1"/>
      <x:c r="B4905" s="1"/>
      <x:c r="C4905" s="1"/>
      <x:c r="D4905" s="1"/>
      <x:c r="E4905" s="1"/>
      <x:c r="F4905" s="1"/>
      <x:c r="G4905" s="1"/>
      <x:c r="H4905" s="1"/>
      <x:c r="I4905" s="53">
        <x:f t="shared" si="902"/>
        <x:v>7</x:v>
      </x:c>
      <x:c r="J4905" s="53">
        <x:f t="shared" si="903"/>
        <x:v>9</x:v>
      </x:c>
      <x:c r="K4905" s="53">
        <x:f t="shared" si="904"/>
        <x:v>23</x:v>
      </x:c>
      <x:c r="L4905" s="53">
        <x:f t="shared" si="905"/>
        <x:v>39</x:v>
      </x:c>
      <x:c r="M4905" s="54">
        <x:f t="shared" si="906"/>
        <x:v>2942.1769597538732</x:v>
      </x:c>
      <x:c r="N4905" s="54">
        <x:f t="shared" si="907"/>
        <x:v>1.543178444273523</x:v>
      </x:c>
      <x:c r="O4905" s="55">
        <x:f t="shared" si="908"/>
        <x:v>142546</x:v>
      </x:c>
      <x:c r="P4905" s="55">
        <x:f t="shared" si="909"/>
        <x:v>30360</x:v>
      </x:c>
      <x:c r="Q4905" s="55">
        <x:f t="shared" si="910"/>
        <x:v>63579.461106838076</x:v>
      </x:c>
      <x:c r="R4905" s="55">
        <x:f t="shared" si="911"/>
        <x:v>28606.538893161924</x:v>
      </x:c>
      <x:c r="S4905" s="1" t="str">
        <x:f t="shared" si="912"/>
        <x:v>YES</x:v>
      </x:c>
      <x:c r="T4905" s="1">
        <x:f t="shared" si="913"/>
        <x:v>28606.538893161924</x:v>
      </x:c>
    </x:row>
    <x:row r="4906">
      <x:c r="A4906" s="1"/>
      <x:c r="B4906" s="1"/>
      <x:c r="C4906" s="1"/>
      <x:c r="D4906" s="1"/>
      <x:c r="E4906" s="1"/>
      <x:c r="F4906" s="1"/>
      <x:c r="G4906" s="1"/>
      <x:c r="H4906" s="1"/>
      <x:c r="I4906" s="53">
        <x:f t="shared" si="902"/>
        <x:v>7</x:v>
      </x:c>
      <x:c r="J4906" s="53">
        <x:f t="shared" si="903"/>
        <x:v>9</x:v>
      </x:c>
      <x:c r="K4906" s="53">
        <x:f t="shared" si="904"/>
        <x:v>24</x:v>
      </x:c>
      <x:c r="L4906" s="53">
        <x:f t="shared" si="905"/>
        <x:v>40</x:v>
      </x:c>
      <x:c r="M4906" s="54">
        <x:f t="shared" si="906"/>
        <x:v>3020.0239093333694</x:v>
      </x:c>
      <x:c r="N4906" s="54">
        <x:f t="shared" si="907"/>
        <x:v>1.5972388259259509</x:v>
      </x:c>
      <x:c r="O4906" s="55">
        <x:f t="shared" si="908"/>
        <x:v>145246</x:v>
      </x:c>
      <x:c r="P4906" s="55">
        <x:f t="shared" si="909"/>
        <x:v>31240</x:v>
      </x:c>
      <x:c r="Q4906" s="55">
        <x:f t="shared" si="910"/>
        <x:v>64930.970648148774</x:v>
      </x:c>
      <x:c r="R4906" s="55">
        <x:f t="shared" si="911"/>
        <x:v>29075.029351851226</x:v>
      </x:c>
      <x:c r="S4906" s="1" t="str">
        <x:f t="shared" si="912"/>
        <x:v>YES</x:v>
      </x:c>
      <x:c r="T4906" s="1">
        <x:f t="shared" si="913"/>
        <x:v>29075.029351851226</x:v>
      </x:c>
    </x:row>
    <x:row r="4907">
      <x:c r="A4907" s="1"/>
      <x:c r="B4907" s="1"/>
      <x:c r="C4907" s="1"/>
      <x:c r="D4907" s="1"/>
      <x:c r="E4907" s="1"/>
      <x:c r="F4907" s="1"/>
      <x:c r="G4907" s="1"/>
      <x:c r="H4907" s="1"/>
      <x:c r="I4907" s="53">
        <x:f t="shared" si="902"/>
        <x:v>7</x:v>
      </x:c>
      <x:c r="J4907" s="53">
        <x:f t="shared" si="903"/>
        <x:v>9</x:v>
      </x:c>
      <x:c r="K4907" s="53">
        <x:f t="shared" si="904"/>
        <x:v>25</x:v>
      </x:c>
      <x:c r="L4907" s="53">
        <x:f t="shared" si="905"/>
        <x:v>41</x:v>
      </x:c>
      <x:c r="M4907" s="54">
        <x:f t="shared" si="906"/>
        <x:v>3099.6018307484665</x:v>
      </x:c>
      <x:c r="N4907" s="54">
        <x:f t="shared" si="907"/>
        <x:v>1.6525012713531018</x:v>
      </x:c>
      <x:c r="O4907" s="55">
        <x:f t="shared" si="908"/>
        <x:v>147946</x:v>
      </x:c>
      <x:c r="P4907" s="55">
        <x:f t="shared" si="909"/>
        <x:v>32120</x:v>
      </x:c>
      <x:c r="Q4907" s="55">
        <x:f t="shared" si="910"/>
        <x:v>66312.531783827551</x:v>
      </x:c>
      <x:c r="R4907" s="55">
        <x:f t="shared" si="911"/>
        <x:v>29513.468216172449</x:v>
      </x:c>
      <x:c r="S4907" s="1" t="str">
        <x:f t="shared" si="912"/>
        <x:v>YES</x:v>
      </x:c>
      <x:c r="T4907" s="1">
        <x:f t="shared" si="913"/>
        <x:v>29513.468216172449</x:v>
      </x:c>
    </x:row>
    <x:row r="4908">
      <x:c r="A4908" s="1"/>
      <x:c r="B4908" s="1"/>
      <x:c r="C4908" s="1"/>
      <x:c r="D4908" s="1"/>
      <x:c r="E4908" s="1"/>
      <x:c r="F4908" s="1"/>
      <x:c r="G4908" s="1"/>
      <x:c r="H4908" s="1"/>
      <x:c r="I4908" s="53">
        <x:f t="shared" si="902"/>
        <x:v>7</x:v>
      </x:c>
      <x:c r="J4908" s="53">
        <x:f t="shared" si="903"/>
        <x:v>9</x:v>
      </x:c>
      <x:c r="K4908" s="53">
        <x:f t="shared" si="904"/>
        <x:v>26</x:v>
      </x:c>
      <x:c r="L4908" s="53">
        <x:f t="shared" si="905"/>
        <x:v>42</x:v>
      </x:c>
      <x:c r="M4908" s="54">
        <x:f t="shared" si="906"/>
        <x:v>3180.9418347091846</x:v>
      </x:c>
      <x:c r="N4908" s="54">
        <x:f t="shared" si="907"/>
        <x:v>1.7089873852147115</x:v>
      </x:c>
      <x:c r="O4908" s="55">
        <x:f t="shared" si="908"/>
        <x:v>150646</x:v>
      </x:c>
      <x:c r="P4908" s="55">
        <x:f t="shared" si="909"/>
        <x:v>33000</x:v>
      </x:c>
      <x:c r="Q4908" s="55">
        <x:f t="shared" si="910"/>
        <x:v>67724.684630367788</x:v>
      </x:c>
      <x:c r="R4908" s="55">
        <x:f t="shared" si="911"/>
        <x:v>29921.315369632212</x:v>
      </x:c>
      <x:c r="S4908" s="1" t="str">
        <x:f t="shared" si="912"/>
        <x:v>YES</x:v>
      </x:c>
      <x:c r="T4908" s="1">
        <x:f t="shared" si="913"/>
        <x:v>29921.315369632212</x:v>
      </x:c>
    </x:row>
    <x:row r="4909">
      <x:c r="A4909" s="1"/>
      <x:c r="B4909" s="1"/>
      <x:c r="C4909" s="1"/>
      <x:c r="D4909" s="1"/>
      <x:c r="E4909" s="1"/>
      <x:c r="F4909" s="1"/>
      <x:c r="G4909" s="1"/>
      <x:c r="H4909" s="1"/>
      <x:c r="I4909" s="53">
        <x:f t="shared" si="902"/>
        <x:v>7</x:v>
      </x:c>
      <x:c r="J4909" s="53">
        <x:f t="shared" si="903"/>
        <x:v>9</x:v>
      </x:c>
      <x:c r="K4909" s="53">
        <x:f t="shared" si="904"/>
        <x:v>27</x:v>
      </x:c>
      <x:c r="L4909" s="53">
        <x:f t="shared" si="905"/>
        <x:v>43</x:v>
      </x:c>
      <x:c r="M4909" s="54">
        <x:f t="shared" si="906"/>
        <x:v>3264.0755392289411</x:v>
      </x:c>
      <x:c r="N4909" s="54">
        <x:f t="shared" si="907"/>
        <x:v>1.7667191244645424</x:v>
      </x:c>
      <x:c r="O4909" s="55">
        <x:f t="shared" si="908"/>
        <x:v>153346</x:v>
      </x:c>
      <x:c r="P4909" s="55">
        <x:f t="shared" si="909"/>
        <x:v>33880</x:v>
      </x:c>
      <x:c r="Q4909" s="55">
        <x:f t="shared" si="910"/>
        <x:v>69167.978111613571</x:v>
      </x:c>
      <x:c r="R4909" s="55">
        <x:f t="shared" si="911"/>
        <x:v>30298.021888386429</x:v>
      </x:c>
      <x:c r="S4909" s="1" t="str">
        <x:f t="shared" si="912"/>
        <x:v>YES</x:v>
      </x:c>
      <x:c r="T4909" s="1">
        <x:f t="shared" si="913"/>
        <x:v>30298.021888386429</x:v>
      </x:c>
    </x:row>
    <x:row r="4910">
      <x:c r="A4910" s="1"/>
      <x:c r="B4910" s="1"/>
      <x:c r="C4910" s="1"/>
      <x:c r="D4910" s="1"/>
      <x:c r="E4910" s="1"/>
      <x:c r="F4910" s="1"/>
      <x:c r="G4910" s="1"/>
      <x:c r="H4910" s="1"/>
      <x:c r="I4910" s="53" t="n">
        <x:f t="shared" ref="I4910:I4973" si="914">INT((ROW()-ROW($I$46))/((CARROT_CAP+1)*(MESCLUN_CAP+1)))</x:f>
        <x:v>7</x:v>
      </x:c>
      <x:c r="J4910" s="53" t="n">
        <x:f t="shared" ref="J4910:J4973" si="915">MOD(INT((ROW()-ROW($I$46))/(MESCLUN_CAP+1)),CARROT_CAP+1)</x:f>
        <x:v>9</x:v>
      </x:c>
      <x:c r="K4910" s="53" t="n">
        <x:f t="shared" ref="K4910:K4973" si="916">MOD(ROW()-ROW($I$46),MESCLUN_CAP+1)</x:f>
        <x:v>28</x:v>
      </x:c>
      <x:c r="L4910" s="53" t="n">
        <x:f t="shared" ref="L4910:L4973" si="917">SUM(I4910:K4910)</x:f>
        <x:v>44</x:v>
      </x:c>
      <x:c r="M4910" s="54" t="n">
        <x:f t="shared" ref="M4910:M4973" si="918">I4910*TOMATO_HOURS*WEEKS*(1+TOMATO_DIM)^I4910+J4910*CARROT_HOURS*WEEKS*(1+CARROT_DIM)^J4910+K4910*MESCLUN_HOURS*WEEKS*(1+MESCLUN_DIM)^K4910</x:f>
        <x:v>3349.0350774460935</x:v>
      </x:c>
      <x:c r="N4910" s="54" t="n">
        <x:f t="shared" ref="N4910:N4973" si="919">MAX(M4910-FARMER_HOURS,0)/TEMP_HOURS_PER_WORKER</x:f>
        <x:v>1.8257188037820093</x:v>
      </x:c>
      <x:c r="O4910" s="55" t="n">
        <x:f t="shared" ref="O4910:O4973" si="920">I4910*TOMATO_PRICE+J4910*CARROT_PRICE+K4910*MESCLUN_PRICE</x:f>
        <x:v>156046</x:v>
      </x:c>
      <x:c r="P4910" s="55" t="n">
        <x:f t="shared" ref="P4910:P4973" si="921">I4910*TOMATO_FERTILIZER+J4910*CARROT_FERTILIZER+K4910*MESCLUN_FERTILIZER</x:f>
        <x:v>34760</x:v>
      </x:c>
      <x:c r="Q4910" s="55" t="n">
        <x:f t="shared" ref="Q4910:Q4973" si="922">MIN(M4910,FARMER_HOURS)*FARMER_RATE+MAX(M4910-FARMER_HOURS,0)*TEMP_RATE</x:f>
        <x:v>70642.97009455023</x:v>
      </x:c>
      <x:c r="R4910" s="55" t="n">
        <x:f t="shared" ref="R4910:R4973" si="923">O4910-P4910-Q4910-FIXED_COST</x:f>
        <x:v>30643.029905449774</x:v>
      </x:c>
      <x:c r="S4910" s="1" t="str">
        <x:f t="shared" ref="S4910:S4973" si="924">IF(AND(L4910&lt;=TOTAL_BED_CAP,N4910&lt;=TEMP_WORKER_CAP),"YES","NO")</x:f>
        <x:v>YES</x:v>
      </x:c>
      <x:c r="T4910" s="1" t="n">
        <x:f t="shared" ref="T4910:T4973" si="925">IF(S4910="YES",R4910,-1E+99)</x:f>
        <x:v>30643.029905449774</x:v>
      </x:c>
    </x:row>
    <x:row r="4911">
      <x:c r="A4911" s="1"/>
      <x:c r="B4911" s="1"/>
      <x:c r="C4911" s="1"/>
      <x:c r="D4911" s="1"/>
      <x:c r="E4911" s="1"/>
      <x:c r="F4911" s="1"/>
      <x:c r="G4911" s="1"/>
      <x:c r="H4911" s="1"/>
      <x:c r="I4911" s="53">
        <x:f t="shared" si="914"/>
        <x:v>7</x:v>
      </x:c>
      <x:c r="J4911" s="53">
        <x:f t="shared" si="915"/>
        <x:v>9</x:v>
      </x:c>
      <x:c r="K4911" s="53">
        <x:f t="shared" si="916"/>
        <x:v>29</x:v>
      </x:c>
      <x:c r="L4911" s="53">
        <x:f t="shared" si="917"/>
        <x:v>45</x:v>
      </x:c>
      <x:c r="M4911" s="54">
        <x:f t="shared" si="918"/>
        <x:v>3435.8531055617486</x:v>
      </x:c>
      <x:c r="N4911" s="54">
        <x:f t="shared" si="919"/>
        <x:v>1.8860091010845477</x:v>
      </x:c>
      <x:c r="O4911" s="55">
        <x:f t="shared" si="920"/>
        <x:v>158746</x:v>
      </x:c>
      <x:c r="P4911" s="55">
        <x:f t="shared" si="921"/>
        <x:v>35640</x:v>
      </x:c>
      <x:c r="Q4911" s="55">
        <x:f t="shared" si="922"/>
        <x:v>72150.22752711369</x:v>
      </x:c>
      <x:c r="R4911" s="55">
        <x:f t="shared" si="923"/>
        <x:v>30955.77247288631</x:v>
      </x:c>
      <x:c r="S4911" s="1" t="str">
        <x:f t="shared" si="924"/>
        <x:v>YES</x:v>
      </x:c>
      <x:c r="T4911" s="1">
        <x:f t="shared" si="925"/>
        <x:v>30955.77247288631</x:v>
      </x:c>
    </x:row>
    <x:row r="4912">
      <x:c r="A4912" s="1"/>
      <x:c r="B4912" s="1"/>
      <x:c r="C4912" s="1"/>
      <x:c r="D4912" s="1"/>
      <x:c r="E4912" s="1"/>
      <x:c r="F4912" s="1"/>
      <x:c r="G4912" s="1"/>
      <x:c r="H4912" s="1"/>
      <x:c r="I4912" s="53">
        <x:f t="shared" si="914"/>
        <x:v>7</x:v>
      </x:c>
      <x:c r="J4912" s="53">
        <x:f t="shared" si="915"/>
        <x:v>9</x:v>
      </x:c>
      <x:c r="K4912" s="53">
        <x:f t="shared" si="916"/>
        <x:v>30</x:v>
      </x:c>
      <x:c r="L4912" s="53">
        <x:f t="shared" si="917"/>
        <x:v>46</x:v>
      </x:c>
      <x:c r="M4912" s="54">
        <x:f t="shared" si="918"/>
        <x:v>3524.5628108955189</x:v>
      </x:c>
      <x:c r="N4912" s="54">
        <x:f t="shared" si="919"/>
        <x:v>1.9476130631218882</x:v>
      </x:c>
      <x:c r="O4912" s="55">
        <x:f t="shared" si="920"/>
        <x:v>161446</x:v>
      </x:c>
      <x:c r="P4912" s="55">
        <x:f t="shared" si="921"/>
        <x:v>36520</x:v>
      </x:c>
      <x:c r="Q4912" s="55">
        <x:f t="shared" si="922"/>
        <x:v>73690.326578047199</x:v>
      </x:c>
      <x:c r="R4912" s="55">
        <x:f t="shared" si="923"/>
        <x:v>31235.673421952801</x:v>
      </x:c>
      <x:c r="S4912" s="1" t="str">
        <x:f t="shared" si="924"/>
        <x:v>YES</x:v>
      </x:c>
      <x:c r="T4912" s="1">
        <x:f t="shared" si="925"/>
        <x:v>31235.673421952801</x:v>
      </x:c>
    </x:row>
    <x:row r="4913">
      <x:c r="A4913" s="1"/>
      <x:c r="B4913" s="1"/>
      <x:c r="C4913" s="1"/>
      <x:c r="D4913" s="1"/>
      <x:c r="E4913" s="1"/>
      <x:c r="F4913" s="1"/>
      <x:c r="G4913" s="1"/>
      <x:c r="H4913" s="1"/>
      <x:c r="I4913" s="53">
        <x:f t="shared" si="914"/>
        <x:v>7</x:v>
      </x:c>
      <x:c r="J4913" s="53">
        <x:f t="shared" si="915"/>
        <x:v>10</x:v>
      </x:c>
      <x:c r="K4913" s="53">
        <x:f t="shared" si="916"/>
        <x:v>0</x:v>
      </x:c>
      <x:c r="L4913" s="53">
        <x:f t="shared" si="917"/>
        <x:v>17</x:v>
      </x:c>
      <x:c r="M4913" s="54">
        <x:f t="shared" si="918"/>
        <x:v>1611.7171362589079</x:v>
      </x:c>
      <x:c r="N4913" s="54">
        <x:f t="shared" si="919"/>
        <x:v>0.61924801129090823</x:v>
      </x:c>
      <x:c r="O4913" s="55">
        <x:f t="shared" si="920"/>
        <x:v>82540</x:v>
      </x:c>
      <x:c r="P4913" s="55">
        <x:f t="shared" si="921"/>
        <x:v>10560</x:v>
      </x:c>
      <x:c r="Q4913" s="55">
        <x:f t="shared" si="922"/>
        <x:v>40481.200282272708</x:v>
      </x:c>
      <x:c r="R4913" s="55">
        <x:f t="shared" si="923"/>
        <x:v>11498.799717727292</x:v>
      </x:c>
      <x:c r="S4913" s="1" t="str">
        <x:f t="shared" si="924"/>
        <x:v>YES</x:v>
      </x:c>
      <x:c r="T4913" s="1">
        <x:f t="shared" si="925"/>
        <x:v>11498.799717727292</x:v>
      </x:c>
    </x:row>
    <x:row r="4914">
      <x:c r="A4914" s="1"/>
      <x:c r="B4914" s="1"/>
      <x:c r="C4914" s="1"/>
      <x:c r="D4914" s="1"/>
      <x:c r="E4914" s="1"/>
      <x:c r="F4914" s="1"/>
      <x:c r="G4914" s="1"/>
      <x:c r="H4914" s="1"/>
      <x:c r="I4914" s="53">
        <x:f t="shared" si="914"/>
        <x:v>7</x:v>
      </x:c>
      <x:c r="J4914" s="53">
        <x:f t="shared" si="915"/>
        <x:v>10</x:v>
      </x:c>
      <x:c r="K4914" s="53">
        <x:f t="shared" si="916"/>
        <x:v>1</x:v>
      </x:c>
      <x:c r="L4914" s="53">
        <x:f t="shared" si="917"/>
        <x:v>18</x:v>
      </x:c>
      <x:c r="M4914" s="54">
        <x:f t="shared" si="918"/>
        <x:v>1657.2796362589079</x:v>
      </x:c>
      <x:c r="N4914" s="54">
        <x:f t="shared" si="919"/>
        <x:v>0.65088863629090821</x:v>
      </x:c>
      <x:c r="O4914" s="55">
        <x:f t="shared" si="920"/>
        <x:v>85240</x:v>
      </x:c>
      <x:c r="P4914" s="55">
        <x:f t="shared" si="921"/>
        <x:v>11440</x:v>
      </x:c>
      <x:c r="Q4914" s="55">
        <x:f t="shared" si="922"/>
        <x:v>41272.215907272708</x:v>
      </x:c>
      <x:c r="R4914" s="55">
        <x:f t="shared" si="923"/>
        <x:v>12527.784092727292</x:v>
      </x:c>
      <x:c r="S4914" s="1" t="str">
        <x:f t="shared" si="924"/>
        <x:v>YES</x:v>
      </x:c>
      <x:c r="T4914" s="1">
        <x:f t="shared" si="925"/>
        <x:v>12527.784092727292</x:v>
      </x:c>
    </x:row>
    <x:row r="4915">
      <x:c r="A4915" s="1"/>
      <x:c r="B4915" s="1"/>
      <x:c r="C4915" s="1"/>
      <x:c r="D4915" s="1"/>
      <x:c r="E4915" s="1"/>
      <x:c r="F4915" s="1"/>
      <x:c r="G4915" s="1"/>
      <x:c r="H4915" s="1"/>
      <x:c r="I4915" s="53">
        <x:f t="shared" si="914"/>
        <x:v>7</x:v>
      </x:c>
      <x:c r="J4915" s="53">
        <x:f t="shared" si="915"/>
        <x:v>10</x:v>
      </x:c>
      <x:c r="K4915" s="53">
        <x:f t="shared" si="916"/>
        <x:v>2</x:v>
      </x:c>
      <x:c r="L4915" s="53">
        <x:f t="shared" si="917"/>
        <x:v>19</x:v>
      </x:c>
      <x:c r="M4915" s="54">
        <x:f t="shared" si="918"/>
        <x:v>1703.9811987589078</x:v>
      </x:c>
      <x:c r="N4915" s="54">
        <x:f t="shared" si="919"/>
        <x:v>0.68332027691590824</x:v>
      </x:c>
      <x:c r="O4915" s="55">
        <x:f t="shared" si="920"/>
        <x:v>87940</x:v>
      </x:c>
      <x:c r="P4915" s="55">
        <x:f t="shared" si="921"/>
        <x:v>12320</x:v>
      </x:c>
      <x:c r="Q4915" s="55">
        <x:f t="shared" si="922"/>
        <x:v>42083.006922897708</x:v>
      </x:c>
      <x:c r="R4915" s="55">
        <x:f t="shared" si="923"/>
        <x:v>13536.993077102292</x:v>
      </x:c>
      <x:c r="S4915" s="1" t="str">
        <x:f t="shared" si="924"/>
        <x:v>YES</x:v>
      </x:c>
      <x:c r="T4915" s="1">
        <x:f t="shared" si="925"/>
        <x:v>13536.993077102292</x:v>
      </x:c>
    </x:row>
    <x:row r="4916">
      <x:c r="A4916" s="1"/>
      <x:c r="B4916" s="1"/>
      <x:c r="C4916" s="1"/>
      <x:c r="D4916" s="1"/>
      <x:c r="E4916" s="1"/>
      <x:c r="F4916" s="1"/>
      <x:c r="G4916" s="1"/>
      <x:c r="H4916" s="1"/>
      <x:c r="I4916" s="53">
        <x:f t="shared" si="914"/>
        <x:v>7</x:v>
      </x:c>
      <x:c r="J4916" s="53">
        <x:f t="shared" si="915"/>
        <x:v>10</x:v>
      </x:c>
      <x:c r="K4916" s="53">
        <x:f t="shared" si="916"/>
        <x:v>3</x:v>
      </x:c>
      <x:c r="L4916" s="53">
        <x:f t="shared" si="917"/>
        <x:v>20</x:v>
      </x:c>
      <x:c r="M4916" s="54">
        <x:f t="shared" si="918"/>
        <x:v>1751.8431811807829</x:v>
      </x:c>
      <x:c r="N4916" s="54">
        <x:f t="shared" si="919"/>
        <x:v>0.716557764708877</x:v>
      </x:c>
      <x:c r="O4916" s="55">
        <x:f t="shared" si="920"/>
        <x:v>90640</x:v>
      </x:c>
      <x:c r="P4916" s="55">
        <x:f t="shared" si="921"/>
        <x:v>13200</x:v>
      </x:c>
      <x:c r="Q4916" s="55">
        <x:f t="shared" si="922"/>
        <x:v>42913.944117721927</x:v>
      </x:c>
      <x:c r="R4916" s="55">
        <x:f t="shared" si="923"/>
        <x:v>14526.055882278073</x:v>
      </x:c>
      <x:c r="S4916" s="1" t="str">
        <x:f t="shared" si="924"/>
        <x:v>YES</x:v>
      </x:c>
      <x:c r="T4916" s="1">
        <x:f t="shared" si="925"/>
        <x:v>14526.055882278073</x:v>
      </x:c>
    </x:row>
    <x:row r="4917">
      <x:c r="A4917" s="1"/>
      <x:c r="B4917" s="1"/>
      <x:c r="C4917" s="1"/>
      <x:c r="D4917" s="1"/>
      <x:c r="E4917" s="1"/>
      <x:c r="F4917" s="1"/>
      <x:c r="G4917" s="1"/>
      <x:c r="H4917" s="1"/>
      <x:c r="I4917" s="53">
        <x:f t="shared" si="914"/>
        <x:v>7</x:v>
      </x:c>
      <x:c r="J4917" s="53">
        <x:f t="shared" si="915"/>
        <x:v>10</x:v>
      </x:c>
      <x:c r="K4917" s="53">
        <x:f t="shared" si="916"/>
        <x:v>4</x:v>
      </x:c>
      <x:c r="L4917" s="53">
        <x:f t="shared" si="917"/>
        <x:v>21</x:v>
      </x:c>
      <x:c r="M4917" s="54">
        <x:f t="shared" si="918"/>
        <x:v>1800.8872969034392</x:v>
      </x:c>
      <x:c r="N4917" s="54">
        <x:f t="shared" si="919"/>
        <x:v>0.75061617840516603</x:v>
      </x:c>
      <x:c r="O4917" s="55">
        <x:f t="shared" si="920"/>
        <x:v>93340</x:v>
      </x:c>
      <x:c r="P4917" s="55">
        <x:f t="shared" si="921"/>
        <x:v>14080</x:v>
      </x:c>
      <x:c r="Q4917" s="55">
        <x:f t="shared" si="922"/>
        <x:v>43765.404460129153</x:v>
      </x:c>
      <x:c r="R4917" s="55">
        <x:f t="shared" si="923"/>
        <x:v>15494.595539870847</x:v>
      </x:c>
      <x:c r="S4917" s="1" t="str">
        <x:f t="shared" si="924"/>
        <x:v>YES</x:v>
      </x:c>
      <x:c r="T4917" s="1">
        <x:f t="shared" si="925"/>
        <x:v>15494.595539870847</x:v>
      </x:c>
    </x:row>
    <x:row r="4918">
      <x:c r="A4918" s="1"/>
      <x:c r="B4918" s="1"/>
      <x:c r="C4918" s="1"/>
      <x:c r="D4918" s="1"/>
      <x:c r="E4918" s="1"/>
      <x:c r="F4918" s="1"/>
      <x:c r="G4918" s="1"/>
      <x:c r="H4918" s="1"/>
      <x:c r="I4918" s="53">
        <x:f t="shared" si="914"/>
        <x:v>7</x:v>
      </x:c>
      <x:c r="J4918" s="53">
        <x:f t="shared" si="915"/>
        <x:v>10</x:v>
      </x:c>
      <x:c r="K4918" s="53">
        <x:f t="shared" si="916"/>
        <x:v>5</x:v>
      </x:c>
      <x:c r="L4918" s="53">
        <x:f t="shared" si="917"/>
        <x:v>22</x:v>
      </x:c>
      <x:c r="M4918" s="54">
        <x:f t="shared" si="918"/>
        <x:v>1851.1356208246427</x:v>
      </x:c>
      <x:c r="N4918" s="54">
        <x:f t="shared" si="919"/>
        <x:v>0.78551084779489078</x:v>
      </x:c>
      <x:c r="O4918" s="55">
        <x:f t="shared" si="920"/>
        <x:v>96040</x:v>
      </x:c>
      <x:c r="P4918" s="55">
        <x:f t="shared" si="921"/>
        <x:v>14960</x:v>
      </x:c>
      <x:c r="Q4918" s="55">
        <x:f t="shared" si="922"/>
        <x:v>44637.771194872272</x:v>
      </x:c>
      <x:c r="R4918" s="55">
        <x:f t="shared" si="923"/>
        <x:v>16442.228805127728</x:v>
      </x:c>
      <x:c r="S4918" s="1" t="str">
        <x:f t="shared" si="924"/>
        <x:v>YES</x:v>
      </x:c>
      <x:c r="T4918" s="1">
        <x:f t="shared" si="925"/>
        <x:v>16442.228805127728</x:v>
      </x:c>
    </x:row>
    <x:row r="4919">
      <x:c r="A4919" s="1"/>
      <x:c r="B4919" s="1"/>
      <x:c r="C4919" s="1"/>
      <x:c r="D4919" s="1"/>
      <x:c r="E4919" s="1"/>
      <x:c r="F4919" s="1"/>
      <x:c r="G4919" s="1"/>
      <x:c r="H4919" s="1"/>
      <x:c r="I4919" s="53">
        <x:f t="shared" si="914"/>
        <x:v>7</x:v>
      </x:c>
      <x:c r="J4919" s="53">
        <x:f t="shared" si="915"/>
        <x:v>10</x:v>
      </x:c>
      <x:c r="K4919" s="53">
        <x:f t="shared" si="916"/>
        <x:v>6</x:v>
      </x:c>
      <x:c r="L4919" s="53">
        <x:f t="shared" si="917"/>
        <x:v>23</x:v>
      </x:c>
      <x:c r="M4919" s="54">
        <x:f t="shared" si="918"/>
        <x:v>1902.6105950062756</x:v>
      </x:c>
      <x:c r="N4919" s="54">
        <x:f t="shared" si="919"/>
        <x:v>0.82125735764324692</x:v>
      </x:c>
      <x:c r="O4919" s="55">
        <x:f t="shared" si="920"/>
        <x:v>98740</x:v>
      </x:c>
      <x:c r="P4919" s="55">
        <x:f t="shared" si="921"/>
        <x:v>15840</x:v>
      </x:c>
      <x:c r="Q4919" s="55">
        <x:f t="shared" si="922"/>
        <x:v>45531.433941081174</x:v>
      </x:c>
      <x:c r="R4919" s="55">
        <x:f t="shared" si="923"/>
        <x:v>17368.566058918826</x:v>
      </x:c>
      <x:c r="S4919" s="1" t="str">
        <x:f t="shared" si="924"/>
        <x:v>YES</x:v>
      </x:c>
      <x:c r="T4919" s="1">
        <x:f t="shared" si="925"/>
        <x:v>17368.566058918826</x:v>
      </x:c>
    </x:row>
    <x:row r="4920">
      <x:c r="A4920" s="1"/>
      <x:c r="B4920" s="1"/>
      <x:c r="C4920" s="1"/>
      <x:c r="D4920" s="1"/>
      <x:c r="E4920" s="1"/>
      <x:c r="F4920" s="1"/>
      <x:c r="G4920" s="1"/>
      <x:c r="H4920" s="1"/>
      <x:c r="I4920" s="53">
        <x:f t="shared" si="914"/>
        <x:v>7</x:v>
      </x:c>
      <x:c r="J4920" s="53">
        <x:f t="shared" si="915"/>
        <x:v>10</x:v>
      </x:c>
      <x:c r="K4920" s="53">
        <x:f t="shared" si="916"/>
        <x:v>7</x:v>
      </x:c>
      <x:c r="L4920" s="53">
        <x:f t="shared" si="917"/>
        <x:v>24</x:v>
      </x:c>
      <x:c r="M4920" s="54">
        <x:f t="shared" si="918"/>
        <x:v>1955.335034404236</x:v>
      </x:c>
      <x:c r="N4920" s="54">
        <x:f t="shared" si="919"/>
        <x:v>0.85787155166960838</x:v>
      </x:c>
      <x:c r="O4920" s="55">
        <x:f t="shared" si="920"/>
        <x:v>101440</x:v>
      </x:c>
      <x:c r="P4920" s="55">
        <x:f t="shared" si="921"/>
        <x:v>16720</x:v>
      </x:c>
      <x:c r="Q4920" s="55">
        <x:f t="shared" si="922"/>
        <x:v>46446.788791740211</x:v>
      </x:c>
      <x:c r="R4920" s="55">
        <x:f t="shared" si="923"/>
        <x:v>18273.211208259789</x:v>
      </x:c>
      <x:c r="S4920" s="1" t="str">
        <x:f t="shared" si="924"/>
        <x:v>YES</x:v>
      </x:c>
      <x:c r="T4920" s="1">
        <x:f t="shared" si="925"/>
        <x:v>18273.211208259789</x:v>
      </x:c>
    </x:row>
    <x:row r="4921">
      <x:c r="A4921" s="1"/>
      <x:c r="B4921" s="1"/>
      <x:c r="C4921" s="1"/>
      <x:c r="D4921" s="1"/>
      <x:c r="E4921" s="1"/>
      <x:c r="F4921" s="1"/>
      <x:c r="G4921" s="1"/>
      <x:c r="H4921" s="1"/>
      <x:c r="I4921" s="53">
        <x:f t="shared" si="914"/>
        <x:v>7</x:v>
      </x:c>
      <x:c r="J4921" s="53">
        <x:f t="shared" si="915"/>
        <x:v>10</x:v>
      </x:c>
      <x:c r="K4921" s="53">
        <x:f t="shared" si="916"/>
        <x:v>8</x:v>
      </x:c>
      <x:c r="L4921" s="53">
        <x:f t="shared" si="917"/>
        <x:v>25</x:v>
      </x:c>
      <x:c r="M4921" s="54">
        <x:f t="shared" si="918"/>
        <x:v>2009.3321326842163</x:v>
      </x:c>
      <x:c r="N4921" s="54">
        <x:f t="shared" si="919"/>
        <x:v>0.89536953658626128</x:v>
      </x:c>
      <x:c r="O4921" s="55">
        <x:f t="shared" si="920"/>
        <x:v>104140</x:v>
      </x:c>
      <x:c r="P4921" s="55">
        <x:f t="shared" si="921"/>
        <x:v>17600</x:v>
      </x:c>
      <x:c r="Q4921" s="55">
        <x:f t="shared" si="922"/>
        <x:v>47384.238414656531</x:v>
      </x:c>
      <x:c r="R4921" s="55">
        <x:f t="shared" si="923"/>
        <x:v>19155.761585343469</x:v>
      </x:c>
      <x:c r="S4921" s="1" t="str">
        <x:f t="shared" si="924"/>
        <x:v>YES</x:v>
      </x:c>
      <x:c r="T4921" s="1">
        <x:f t="shared" si="925"/>
        <x:v>19155.761585343469</x:v>
      </x:c>
    </x:row>
    <x:row r="4922">
      <x:c r="A4922" s="1"/>
      <x:c r="B4922" s="1"/>
      <x:c r="C4922" s="1"/>
      <x:c r="D4922" s="1"/>
      <x:c r="E4922" s="1"/>
      <x:c r="F4922" s="1"/>
      <x:c r="G4922" s="1"/>
      <x:c r="H4922" s="1"/>
      <x:c r="I4922" s="53">
        <x:f t="shared" si="914"/>
        <x:v>7</x:v>
      </x:c>
      <x:c r="J4922" s="53">
        <x:f t="shared" si="915"/>
        <x:v>10</x:v>
      </x:c>
      <x:c r="K4922" s="53">
        <x:f t="shared" si="916"/>
        <x:v>9</x:v>
      </x:c>
      <x:c r="L4922" s="53">
        <x:f t="shared" si="917"/>
        <x:v>26</x:v>
      </x:c>
      <x:c r="M4922" s="54">
        <x:f t="shared" si="918"/>
        <x:v>2064.625468124611</x:v>
      </x:c>
      <x:c r="N4922" s="54">
        <x:f t="shared" si="919"/>
        <x:v>0.9337676861976465</x:v>
      </x:c>
      <x:c r="O4922" s="55">
        <x:f t="shared" si="920"/>
        <x:v>106840</x:v>
      </x:c>
      <x:c r="P4922" s="55">
        <x:f t="shared" si="921"/>
        <x:v>18480</x:v>
      </x:c>
      <x:c r="Q4922" s="55">
        <x:f t="shared" si="922"/>
        <x:v>48344.192154941164</x:v>
      </x:c>
      <x:c r="R4922" s="55">
        <x:f t="shared" si="923"/>
        <x:v>20015.807845058836</x:v>
      </x:c>
      <x:c r="S4922" s="1" t="str">
        <x:f t="shared" si="924"/>
        <x:v>YES</x:v>
      </x:c>
      <x:c r="T4922" s="1">
        <x:f t="shared" si="925"/>
        <x:v>20015.807845058836</x:v>
      </x:c>
    </x:row>
    <x:row r="4923">
      <x:c r="A4923" s="1"/>
      <x:c r="B4923" s="1"/>
      <x:c r="C4923" s="1"/>
      <x:c r="D4923" s="1"/>
      <x:c r="E4923" s="1"/>
      <x:c r="F4923" s="1"/>
      <x:c r="G4923" s="1"/>
      <x:c r="H4923" s="1"/>
      <x:c r="I4923" s="53">
        <x:f t="shared" si="914"/>
        <x:v>7</x:v>
      </x:c>
      <x:c r="J4923" s="53">
        <x:f t="shared" si="915"/>
        <x:v>10</x:v>
      </x:c>
      <x:c r="K4923" s="53">
        <x:f t="shared" si="916"/>
        <x:v>10</x:v>
      </x:c>
      <x:c r="L4923" s="53">
        <x:f t="shared" si="917"/>
        <x:v>27</x:v>
      </x:c>
      <x:c r="M4923" s="54">
        <x:f t="shared" si="918"/>
        <x:v>2121.2390096078234</x:v>
      </x:c>
      <x:c r="N4923" s="54">
        <x:f t="shared" si="919"/>
        <x:v>0.97308264556098845</x:v>
      </x:c>
      <x:c r="O4923" s="55">
        <x:f t="shared" si="920"/>
        <x:v>109540</x:v>
      </x:c>
      <x:c r="P4923" s="55">
        <x:f t="shared" si="921"/>
        <x:v>19360</x:v>
      </x:c>
      <x:c r="Q4923" s="55">
        <x:f t="shared" si="922"/>
        <x:v>49327.066139024711</x:v>
      </x:c>
      <x:c r="R4923" s="55">
        <x:f t="shared" si="923"/>
        <x:v>20852.933860975289</x:v>
      </x:c>
      <x:c r="S4923" s="1" t="str">
        <x:f t="shared" si="924"/>
        <x:v>YES</x:v>
      </x:c>
      <x:c r="T4923" s="1">
        <x:f t="shared" si="925"/>
        <x:v>20852.933860975289</x:v>
      </x:c>
    </x:row>
    <x:row r="4924">
      <x:c r="A4924" s="1"/>
      <x:c r="B4924" s="1"/>
      <x:c r="C4924" s="1"/>
      <x:c r="D4924" s="1"/>
      <x:c r="E4924" s="1"/>
      <x:c r="F4924" s="1"/>
      <x:c r="G4924" s="1"/>
      <x:c r="H4924" s="1"/>
      <x:c r="I4924" s="53">
        <x:f t="shared" si="914"/>
        <x:v>7</x:v>
      </x:c>
      <x:c r="J4924" s="53">
        <x:f t="shared" si="915"/>
        <x:v>10</x:v>
      </x:c>
      <x:c r="K4924" s="53">
        <x:f t="shared" si="916"/>
        <x:v>11</x:v>
      </x:c>
      <x:c r="L4924" s="53">
        <x:f t="shared" si="917"/>
        <x:v>28</x:v>
      </x:c>
      <x:c r="M4924" s="54">
        <x:f t="shared" si="918"/>
        <x:v>2179.1971227012627</x:v>
      </x:c>
      <x:c r="N4924" s="54">
        <x:f t="shared" si="919"/>
        <x:v>1.0133313352092101</x:v>
      </x:c>
      <x:c r="O4924" s="55">
        <x:f t="shared" si="920"/>
        <x:v>112240</x:v>
      </x:c>
      <x:c r="P4924" s="55">
        <x:f t="shared" si="921"/>
        <x:v>20240</x:v>
      </x:c>
      <x:c r="Q4924" s="55">
        <x:f t="shared" si="922"/>
        <x:v>50333.283380230256</x:v>
      </x:c>
      <x:c r="R4924" s="55">
        <x:f t="shared" si="923"/>
        <x:v>21666.716619769744</x:v>
      </x:c>
      <x:c r="S4924" s="1" t="str">
        <x:f t="shared" si="924"/>
        <x:v>YES</x:v>
      </x:c>
      <x:c r="T4924" s="1">
        <x:f t="shared" si="925"/>
        <x:v>21666.716619769744</x:v>
      </x:c>
    </x:row>
    <x:row r="4925">
      <x:c r="A4925" s="1"/>
      <x:c r="B4925" s="1"/>
      <x:c r="C4925" s="1"/>
      <x:c r="D4925" s="1"/>
      <x:c r="E4925" s="1"/>
      <x:c r="F4925" s="1"/>
      <x:c r="G4925" s="1"/>
      <x:c r="H4925" s="1"/>
      <x:c r="I4925" s="53">
        <x:f t="shared" si="914"/>
        <x:v>7</x:v>
      </x:c>
      <x:c r="J4925" s="53">
        <x:f t="shared" si="915"/>
        <x:v>10</x:v>
      </x:c>
      <x:c r="K4925" s="53">
        <x:f t="shared" si="916"/>
        <x:v>12</x:v>
      </x:c>
      <x:c r="L4925" s="53">
        <x:f t="shared" si="917"/>
        <x:v>29</x:v>
      </x:c>
      <x:c r="M4925" s="54">
        <x:f t="shared" si="918"/>
        <x:v>2238.5245758293272</x:v>
      </x:c>
      <x:c r="N4925" s="54">
        <x:f t="shared" si="919"/>
        <x:v>1.0545309554370328</x:v>
      </x:c>
      <x:c r="O4925" s="55">
        <x:f t="shared" si="920"/>
        <x:v>114940</x:v>
      </x:c>
      <x:c r="P4925" s="55">
        <x:f t="shared" si="921"/>
        <x:v>21120</x:v>
      </x:c>
      <x:c r="Q4925" s="55">
        <x:f t="shared" si="922"/>
        <x:v>51363.273885925824</x:v>
      </x:c>
      <x:c r="R4925" s="55">
        <x:f t="shared" si="923"/>
        <x:v>22456.726114074176</x:v>
      </x:c>
      <x:c r="S4925" s="1" t="str">
        <x:f t="shared" si="924"/>
        <x:v>YES</x:v>
      </x:c>
      <x:c r="T4925" s="1">
        <x:f t="shared" si="925"/>
        <x:v>22456.726114074176</x:v>
      </x:c>
    </x:row>
    <x:row r="4926">
      <x:c r="A4926" s="1"/>
      <x:c r="B4926" s="1"/>
      <x:c r="C4926" s="1"/>
      <x:c r="D4926" s="1"/>
      <x:c r="E4926" s="1"/>
      <x:c r="F4926" s="1"/>
      <x:c r="G4926" s="1"/>
      <x:c r="H4926" s="1"/>
      <x:c r="I4926" s="53">
        <x:f t="shared" si="914"/>
        <x:v>7</x:v>
      </x:c>
      <x:c r="J4926" s="53">
        <x:f t="shared" si="915"/>
        <x:v>10</x:v>
      </x:c>
      <x:c r="K4926" s="53">
        <x:f t="shared" si="916"/>
        <x:v>13</x:v>
      </x:c>
      <x:c r="L4926" s="53">
        <x:f t="shared" si="917"/>
        <x:v>30</x:v>
      </x:c>
      <x:c r="M4926" s="54">
        <x:f t="shared" si="918"/>
        <x:v>2299.2465465377113</x:v>
      </x:c>
      <x:c r="N4926" s="54">
        <x:f t="shared" si="919"/>
        <x:v>1.0966989906511884</x:v>
      </x:c>
      <x:c r="O4926" s="55">
        <x:f t="shared" si="920"/>
        <x:v>117640</x:v>
      </x:c>
      <x:c r="P4926" s="55">
        <x:f t="shared" si="921"/>
        <x:v>22000</x:v>
      </x:c>
      <x:c r="Q4926" s="55">
        <x:f t="shared" si="922"/>
        <x:v>52417.474766279709</x:v>
      </x:c>
      <x:c r="R4926" s="55">
        <x:f t="shared" si="923"/>
        <x:v>23222.525233720291</x:v>
      </x:c>
      <x:c r="S4926" s="1" t="str">
        <x:f t="shared" si="924"/>
        <x:v>YES</x:v>
      </x:c>
      <x:c r="T4926" s="1">
        <x:f t="shared" si="925"/>
        <x:v>23222.525233720291</x:v>
      </x:c>
    </x:row>
    <x:row r="4927">
      <x:c r="A4927" s="1"/>
      <x:c r="B4927" s="1"/>
      <x:c r="C4927" s="1"/>
      <x:c r="D4927" s="1"/>
      <x:c r="E4927" s="1"/>
      <x:c r="F4927" s="1"/>
      <x:c r="G4927" s="1"/>
      <x:c r="H4927" s="1"/>
      <x:c r="I4927" s="53">
        <x:f t="shared" si="914"/>
        <x:v>7</x:v>
      </x:c>
      <x:c r="J4927" s="53">
        <x:f t="shared" si="915"/>
        <x:v>10</x:v>
      </x:c>
      <x:c r="K4927" s="53">
        <x:f t="shared" si="916"/>
        <x:v>14</x:v>
      </x:c>
      <x:c r="L4927" s="53">
        <x:f t="shared" si="917"/>
        <x:v>31</x:v>
      </x:c>
      <x:c r="M4927" s="54">
        <x:f t="shared" si="918"/>
        <x:v>2361.3886278513728</x:v>
      </x:c>
      <x:c r="N4927" s="54">
        <x:f t="shared" si="919"/>
        <x:v>1.1398532137856756</x:v>
      </x:c>
      <x:c r="O4927" s="55">
        <x:f t="shared" si="920"/>
        <x:v>120340</x:v>
      </x:c>
      <x:c r="P4927" s="55">
        <x:f t="shared" si="921"/>
        <x:v>22880</x:v>
      </x:c>
      <x:c r="Q4927" s="55">
        <x:f t="shared" si="922"/>
        <x:v>53496.330344641887</x:v>
      </x:c>
      <x:c r="R4927" s="55">
        <x:f t="shared" si="923"/>
        <x:v>23963.669655358113</x:v>
      </x:c>
      <x:c r="S4927" s="1" t="str">
        <x:f t="shared" si="924"/>
        <x:v>YES</x:v>
      </x:c>
      <x:c r="T4927" s="1">
        <x:f t="shared" si="925"/>
        <x:v>23963.669655358113</x:v>
      </x:c>
    </x:row>
    <x:row r="4928">
      <x:c r="A4928" s="1"/>
      <x:c r="B4928" s="1"/>
      <x:c r="C4928" s="1"/>
      <x:c r="D4928" s="1"/>
      <x:c r="E4928" s="1"/>
      <x:c r="F4928" s="1"/>
      <x:c r="G4928" s="1"/>
      <x:c r="H4928" s="1"/>
      <x:c r="I4928" s="53">
        <x:f t="shared" si="914"/>
        <x:v>7</x:v>
      </x:c>
      <x:c r="J4928" s="53">
        <x:f t="shared" si="915"/>
        <x:v>10</x:v>
      </x:c>
      <x:c r="K4928" s="53">
        <x:f t="shared" si="916"/>
        <x:v>15</x:v>
      </x:c>
      <x:c r="L4928" s="53">
        <x:f t="shared" si="917"/>
        <x:v>32</x:v>
      </x:c>
      <x:c r="M4928" s="54">
        <x:f t="shared" si="918"/>
        <x:v>2424.976834727519</x:v>
      </x:c>
      <x:c r="N4928" s="54">
        <x:f t="shared" si="919"/>
        <x:v>1.1840116907829992</x:v>
      </x:c>
      <x:c r="O4928" s="55">
        <x:f t="shared" si="920"/>
        <x:v>123040</x:v>
      </x:c>
      <x:c r="P4928" s="55">
        <x:f t="shared" si="921"/>
        <x:v>23760</x:v>
      </x:c>
      <x:c r="Q4928" s="55">
        <x:f t="shared" si="922"/>
        <x:v>54600.29226957498</x:v>
      </x:c>
      <x:c r="R4928" s="55">
        <x:f t="shared" si="923"/>
        <x:v>24679.70773042502</x:v>
      </x:c>
      <x:c r="S4928" s="1" t="str">
        <x:f t="shared" si="924"/>
        <x:v>YES</x:v>
      </x:c>
      <x:c r="T4928" s="1">
        <x:f t="shared" si="925"/>
        <x:v>24679.70773042502</x:v>
      </x:c>
    </x:row>
    <x:row r="4929">
      <x:c r="A4929" s="1"/>
      <x:c r="B4929" s="1"/>
      <x:c r="C4929" s="1"/>
      <x:c r="D4929" s="1"/>
      <x:c r="E4929" s="1"/>
      <x:c r="F4929" s="1"/>
      <x:c r="G4929" s="1"/>
      <x:c r="H4929" s="1"/>
      <x:c r="I4929" s="53">
        <x:f t="shared" si="914"/>
        <x:v>7</x:v>
      </x:c>
      <x:c r="J4929" s="53">
        <x:f t="shared" si="915"/>
        <x:v>10</x:v>
      </x:c>
      <x:c r="K4929" s="53">
        <x:f t="shared" si="916"/>
        <x:v>16</x:v>
      </x:c>
      <x:c r="L4929" s="53">
        <x:f t="shared" si="917"/>
        <x:v>33</x:v>
      </x:c>
      <x:c r="M4929" s="54">
        <x:f t="shared" si="918"/>
        <x:v>2490.037610605008</x:v>
      </x:c>
      <x:c r="N4929" s="54">
        <x:f t="shared" si="919"/>
        <x:v>1.2291927851423667</x:v>
      </x:c>
      <x:c r="O4929" s="55">
        <x:f t="shared" si="920"/>
        <x:v>125740</x:v>
      </x:c>
      <x:c r="P4929" s="55">
        <x:f t="shared" si="921"/>
        <x:v>24640</x:v>
      </x:c>
      <x:c r="Q4929" s="55">
        <x:f t="shared" si="922"/>
        <x:v>55729.819628559169</x:v>
      </x:c>
      <x:c r="R4929" s="55">
        <x:f t="shared" si="923"/>
        <x:v>25370.180371440831</x:v>
      </x:c>
      <x:c r="S4929" s="1" t="str">
        <x:f t="shared" si="924"/>
        <x:v>YES</x:v>
      </x:c>
      <x:c r="T4929" s="1">
        <x:f t="shared" si="925"/>
        <x:v>25370.180371440831</x:v>
      </x:c>
    </x:row>
    <x:row r="4930">
      <x:c r="A4930" s="1"/>
      <x:c r="B4930" s="1"/>
      <x:c r="C4930" s="1"/>
      <x:c r="D4930" s="1"/>
      <x:c r="E4930" s="1"/>
      <x:c r="F4930" s="1"/>
      <x:c r="G4930" s="1"/>
      <x:c r="H4930" s="1"/>
      <x:c r="I4930" s="53">
        <x:f t="shared" si="914"/>
        <x:v>7</x:v>
      </x:c>
      <x:c r="J4930" s="53">
        <x:f t="shared" si="915"/>
        <x:v>10</x:v>
      </x:c>
      <x:c r="K4930" s="53">
        <x:f t="shared" si="916"/>
        <x:v>17</x:v>
      </x:c>
      <x:c r="L4930" s="53">
        <x:f t="shared" si="917"/>
        <x:v>34</x:v>
      </x:c>
      <x:c r="M4930" s="54">
        <x:f t="shared" si="918"/>
        <x:v>2556.5978340515485</x:v>
      </x:c>
      <x:c r="N4930" s="54">
        <x:f t="shared" si="919"/>
        <x:v>1.2754151625357975</x:v>
      </x:c>
      <x:c r="O4930" s="55">
        <x:f t="shared" si="920"/>
        <x:v>128440</x:v>
      </x:c>
      <x:c r="P4930" s="55">
        <x:f t="shared" si="921"/>
        <x:v>25520</x:v>
      </x:c>
      <x:c r="Q4930" s="55">
        <x:f t="shared" si="922"/>
        <x:v>56885.379063394939</x:v>
      </x:c>
      <x:c r="R4930" s="55">
        <x:f t="shared" si="923"/>
        <x:v>26034.620936605061</x:v>
      </x:c>
      <x:c r="S4930" s="1" t="str">
        <x:f t="shared" si="924"/>
        <x:v>YES</x:v>
      </x:c>
      <x:c r="T4930" s="1">
        <x:f t="shared" si="925"/>
        <x:v>26034.620936605061</x:v>
      </x:c>
    </x:row>
    <x:row r="4931">
      <x:c r="A4931" s="1"/>
      <x:c r="B4931" s="1"/>
      <x:c r="C4931" s="1"/>
      <x:c r="D4931" s="1"/>
      <x:c r="E4931" s="1"/>
      <x:c r="F4931" s="1"/>
      <x:c r="G4931" s="1"/>
      <x:c r="H4931" s="1"/>
      <x:c r="I4931" s="53">
        <x:f t="shared" si="914"/>
        <x:v>7</x:v>
      </x:c>
      <x:c r="J4931" s="53">
        <x:f t="shared" si="915"/>
        <x:v>10</x:v>
      </x:c>
      <x:c r="K4931" s="53">
        <x:f t="shared" si="916"/>
        <x:v>18</x:v>
      </x:c>
      <x:c r="L4931" s="53">
        <x:f t="shared" si="917"/>
        <x:v>35</x:v>
      </x:c>
      <x:c r="M4931" s="54">
        <x:f t="shared" si="918"/>
        <x:v>2624.6848255101359</x:v>
      </x:c>
      <x:c r="N4931" s="54">
        <x:f t="shared" si="919"/>
        <x:v>1.3226977954931498</x:v>
      </x:c>
      <x:c r="O4931" s="55">
        <x:f t="shared" si="920"/>
        <x:v>131140</x:v>
      </x:c>
      <x:c r="P4931" s="55">
        <x:f t="shared" si="921"/>
        <x:v>26400</x:v>
      </x:c>
      <x:c r="Q4931" s="55">
        <x:f t="shared" si="922"/>
        <x:v>58067.444887328747</x:v>
      </x:c>
      <x:c r="R4931" s="55">
        <x:f t="shared" si="923"/>
        <x:v>26672.555112671253</x:v>
      </x:c>
      <x:c r="S4931" s="1" t="str">
        <x:f t="shared" si="924"/>
        <x:v>YES</x:v>
      </x:c>
      <x:c r="T4931" s="1">
        <x:f t="shared" si="925"/>
        <x:v>26672.555112671253</x:v>
      </x:c>
    </x:row>
    <x:row r="4932">
      <x:c r="A4932" s="1"/>
      <x:c r="B4932" s="1"/>
      <x:c r="C4932" s="1"/>
      <x:c r="D4932" s="1"/>
      <x:c r="E4932" s="1"/>
      <x:c r="F4932" s="1"/>
      <x:c r="G4932" s="1"/>
      <x:c r="H4932" s="1"/>
      <x:c r="I4932" s="53">
        <x:f t="shared" si="914"/>
        <x:v>7</x:v>
      </x:c>
      <x:c r="J4932" s="53">
        <x:f t="shared" si="915"/>
        <x:v>10</x:v>
      </x:c>
      <x:c r="K4932" s="53">
        <x:f t="shared" si="916"/>
        <x:v>19</x:v>
      </x:c>
      <x:c r="L4932" s="53">
        <x:f t="shared" si="917"/>
        <x:v>36</x:v>
      </x:c>
      <x:c r="M4932" s="54">
        <x:f t="shared" si="918"/>
        <x:v>2694.3263541461574</x:v>
      </x:c>
      <x:c r="N4932" s="54">
        <x:f t="shared" si="919"/>
        <x:v>1.3710599681570537</x:v>
      </x:c>
      <x:c r="O4932" s="55">
        <x:f t="shared" si="920"/>
        <x:v>133840</x:v>
      </x:c>
      <x:c r="P4932" s="55">
        <x:f t="shared" si="921"/>
        <x:v>27280</x:v>
      </x:c>
      <x:c r="Q4932" s="55">
        <x:f t="shared" si="922"/>
        <x:v>59276.499203926345</x:v>
      </x:c>
      <x:c r="R4932" s="55">
        <x:f t="shared" si="923"/>
        <x:v>27283.500796073655</x:v>
      </x:c>
      <x:c r="S4932" s="1" t="str">
        <x:f t="shared" si="924"/>
        <x:v>YES</x:v>
      </x:c>
      <x:c r="T4932" s="1">
        <x:f t="shared" si="925"/>
        <x:v>27283.500796073655</x:v>
      </x:c>
    </x:row>
    <x:row r="4933">
      <x:c r="A4933" s="1"/>
      <x:c r="B4933" s="1"/>
      <x:c r="C4933" s="1"/>
      <x:c r="D4933" s="1"/>
      <x:c r="E4933" s="1"/>
      <x:c r="F4933" s="1"/>
      <x:c r="G4933" s="1"/>
      <x:c r="H4933" s="1"/>
      <x:c r="I4933" s="53">
        <x:f t="shared" si="914"/>
        <x:v>7</x:v>
      </x:c>
      <x:c r="J4933" s="53">
        <x:f t="shared" si="915"/>
        <x:v>10</x:v>
      </x:c>
      <x:c r="K4933" s="53">
        <x:f t="shared" si="916"/>
        <x:v>20</x:v>
      </x:c>
      <x:c r="L4933" s="53">
        <x:f t="shared" si="917"/>
        <x:v>37</x:v>
      </x:c>
      <x:c r="M4933" s="54">
        <x:f t="shared" si="918"/>
        <x:v>2765.5506447966345</x:v>
      </x:c>
      <x:c r="N4933" s="54">
        <x:f t="shared" si="919"/>
        <x:v>1.420521281108774</x:v>
      </x:c>
      <x:c r="O4933" s="55">
        <x:f t="shared" si="920"/>
        <x:v>136540</x:v>
      </x:c>
      <x:c r="P4933" s="55">
        <x:f t="shared" si="921"/>
        <x:v>28160</x:v>
      </x:c>
      <x:c r="Q4933" s="55">
        <x:f t="shared" si="922"/>
        <x:v>60513.032027719346</x:v>
      </x:c>
      <x:c r="R4933" s="55">
        <x:f t="shared" si="923"/>
        <x:v>27866.967972280654</x:v>
      </x:c>
      <x:c r="S4933" s="1" t="str">
        <x:f t="shared" si="924"/>
        <x:v>YES</x:v>
      </x:c>
      <x:c r="T4933" s="1">
        <x:f t="shared" si="925"/>
        <x:v>27866.967972280654</x:v>
      </x:c>
    </x:row>
    <x:row r="4934">
      <x:c r="A4934" s="1"/>
      <x:c r="B4934" s="1"/>
      <x:c r="C4934" s="1"/>
      <x:c r="D4934" s="1"/>
      <x:c r="E4934" s="1"/>
      <x:c r="F4934" s="1"/>
      <x:c r="G4934" s="1"/>
      <x:c r="H4934" s="1"/>
      <x:c r="I4934" s="53">
        <x:f t="shared" si="914"/>
        <x:v>7</x:v>
      </x:c>
      <x:c r="J4934" s="53">
        <x:f t="shared" si="915"/>
        <x:v>10</x:v>
      </x:c>
      <x:c r="K4934" s="53">
        <x:f t="shared" si="916"/>
        <x:v>21</x:v>
      </x:c>
      <x:c r="L4934" s="53">
        <x:f t="shared" si="917"/>
        <x:v>38</x:v>
      </x:c>
      <x:c r="M4934" s="54">
        <x:f t="shared" si="918"/>
        <x:v>2838.3863850230782</x:v>
      </x:c>
      <x:c r="N4934" s="54">
        <x:f t="shared" si="919"/>
        <x:v>1.4711016562660266</x:v>
      </x:c>
      <x:c r="O4934" s="55">
        <x:f t="shared" si="920"/>
        <x:v>139240</x:v>
      </x:c>
      <x:c r="P4934" s="55">
        <x:f t="shared" si="921"/>
        <x:v>29040</x:v>
      </x:c>
      <x:c r="Q4934" s="55">
        <x:f t="shared" si="922"/>
        <x:v>61777.541406650664</x:v>
      </x:c>
      <x:c r="R4934" s="55">
        <x:f t="shared" si="923"/>
        <x:v>28422.458593349336</x:v>
      </x:c>
      <x:c r="S4934" s="1" t="str">
        <x:f t="shared" si="924"/>
        <x:v>YES</x:v>
      </x:c>
      <x:c r="T4934" s="1">
        <x:f t="shared" si="925"/>
        <x:v>28422.458593349336</x:v>
      </x:c>
    </x:row>
    <x:row r="4935">
      <x:c r="A4935" s="1"/>
      <x:c r="B4935" s="1"/>
      <x:c r="C4935" s="1"/>
      <x:c r="D4935" s="1"/>
      <x:c r="E4935" s="1"/>
      <x:c r="F4935" s="1"/>
      <x:c r="G4935" s="1"/>
      <x:c r="H4935" s="1"/>
      <x:c r="I4935" s="53">
        <x:f t="shared" si="914"/>
        <x:v>7</x:v>
      </x:c>
      <x:c r="J4935" s="53">
        <x:f t="shared" si="915"/>
        <x:v>10</x:v>
      </x:c>
      <x:c r="K4935" s="53">
        <x:f t="shared" si="916"/>
        <x:v>22</x:v>
      </x:c>
      <x:c r="L4935" s="53">
        <x:f t="shared" si="917"/>
        <x:v>39</x:v>
      </x:c>
      <x:c r="M4935" s="54">
        <x:f t="shared" si="918"/>
        <x:v>2912.8627322694747</x:v>
      </x:c>
      <x:c r="N4935" s="54">
        <x:f t="shared" si="919"/>
        <x:v>1.5228213418538019</x:v>
      </x:c>
      <x:c r="O4935" s="55">
        <x:f t="shared" si="920"/>
        <x:v>141940</x:v>
      </x:c>
      <x:c r="P4935" s="55">
        <x:f t="shared" si="921"/>
        <x:v>29920</x:v>
      </x:c>
      <x:c r="Q4935" s="55">
        <x:f t="shared" si="922"/>
        <x:v>63070.533546345046</x:v>
      </x:c>
      <x:c r="R4935" s="55">
        <x:f t="shared" si="923"/>
        <x:v>28949.466453654954</x:v>
      </x:c>
      <x:c r="S4935" s="1" t="str">
        <x:f t="shared" si="924"/>
        <x:v>YES</x:v>
      </x:c>
      <x:c r="T4935" s="1">
        <x:f t="shared" si="925"/>
        <x:v>28949.466453654954</x:v>
      </x:c>
    </x:row>
    <x:row r="4936">
      <x:c r="A4936" s="1"/>
      <x:c r="B4936" s="1"/>
      <x:c r="C4936" s="1"/>
      <x:c r="D4936" s="1"/>
      <x:c r="E4936" s="1"/>
      <x:c r="F4936" s="1"/>
      <x:c r="G4936" s="1"/>
      <x:c r="H4936" s="1"/>
      <x:c r="I4936" s="53">
        <x:f t="shared" si="914"/>
        <x:v>7</x:v>
      </x:c>
      <x:c r="J4936" s="53">
        <x:f t="shared" si="915"/>
        <x:v>10</x:v>
      </x:c>
      <x:c r="K4936" s="53">
        <x:f t="shared" si="916"/>
        <x:v>23</x:v>
      </x:c>
      <x:c r="L4936" s="53">
        <x:f t="shared" si="917"/>
        <x:v>40</x:v>
      </x:c>
      <x:c r="M4936" s="54">
        <x:f t="shared" si="918"/>
        <x:v>2989.0093211269109</x:v>
      </x:c>
      <x:c r="N4936" s="54">
        <x:f t="shared" si="919"/>
        <x:v>1.5757009174492436</x:v>
      </x:c>
      <x:c r="O4936" s="55">
        <x:f t="shared" si="920"/>
        <x:v>144640</x:v>
      </x:c>
      <x:c r="P4936" s="55">
        <x:f t="shared" si="921"/>
        <x:v>30800</x:v>
      </x:c>
      <x:c r="Q4936" s="55">
        <x:f t="shared" si="922"/>
        <x:v>64392.522936231093</x:v>
      </x:c>
      <x:c r="R4936" s="55">
        <x:f t="shared" si="923"/>
        <x:v>29447.477063768907</x:v>
      </x:c>
      <x:c r="S4936" s="1" t="str">
        <x:f t="shared" si="924"/>
        <x:v>YES</x:v>
      </x:c>
      <x:c r="T4936" s="1">
        <x:f t="shared" si="925"/>
        <x:v>29447.477063768907</x:v>
      </x:c>
    </x:row>
    <x:row r="4937">
      <x:c r="A4937" s="1"/>
      <x:c r="B4937" s="1"/>
      <x:c r="C4937" s="1"/>
      <x:c r="D4937" s="1"/>
      <x:c r="E4937" s="1"/>
      <x:c r="F4937" s="1"/>
      <x:c r="G4937" s="1"/>
      <x:c r="H4937" s="1"/>
      <x:c r="I4937" s="53">
        <x:f t="shared" si="914"/>
        <x:v>7</x:v>
      </x:c>
      <x:c r="J4937" s="53">
        <x:f t="shared" si="915"/>
        <x:v>10</x:v>
      </x:c>
      <x:c r="K4937" s="53">
        <x:f t="shared" si="916"/>
        <x:v>24</x:v>
      </x:c>
      <x:c r="L4937" s="53">
        <x:f t="shared" si="917"/>
        <x:v>41</x:v>
      </x:c>
      <x:c r="M4937" s="54">
        <x:f t="shared" si="918"/>
        <x:v>3066.8562707064066</x:v>
      </x:c>
      <x:c r="N4937" s="54">
        <x:f t="shared" si="919"/>
        <x:v>1.6297612991016712</x:v>
      </x:c>
      <x:c r="O4937" s="55">
        <x:f t="shared" si="920"/>
        <x:v>147340</x:v>
      </x:c>
      <x:c r="P4937" s="55">
        <x:f t="shared" si="921"/>
        <x:v>31680</x:v>
      </x:c>
      <x:c r="Q4937" s="55">
        <x:f t="shared" si="922"/>
        <x:v>65744.032477541783</x:v>
      </x:c>
      <x:c r="R4937" s="55">
        <x:f t="shared" si="923"/>
        <x:v>29915.967522458217</x:v>
      </x:c>
      <x:c r="S4937" s="1" t="str">
        <x:f t="shared" si="924"/>
        <x:v>YES</x:v>
      </x:c>
      <x:c r="T4937" s="1">
        <x:f t="shared" si="925"/>
        <x:v>29915.967522458217</x:v>
      </x:c>
    </x:row>
    <x:row r="4938">
      <x:c r="A4938" s="1"/>
      <x:c r="B4938" s="1"/>
      <x:c r="C4938" s="1"/>
      <x:c r="D4938" s="1"/>
      <x:c r="E4938" s="1"/>
      <x:c r="F4938" s="1"/>
      <x:c r="G4938" s="1"/>
      <x:c r="H4938" s="1"/>
      <x:c r="I4938" s="53">
        <x:f t="shared" si="914"/>
        <x:v>7</x:v>
      </x:c>
      <x:c r="J4938" s="53">
        <x:f t="shared" si="915"/>
        <x:v>10</x:v>
      </x:c>
      <x:c r="K4938" s="53">
        <x:f t="shared" si="916"/>
        <x:v>25</x:v>
      </x:c>
      <x:c r="L4938" s="53">
        <x:f t="shared" si="917"/>
        <x:v>42</x:v>
      </x:c>
      <x:c r="M4938" s="54">
        <x:f t="shared" si="918"/>
        <x:v>3146.4341921215046</x:v>
      </x:c>
      <x:c r="N4938" s="54">
        <x:f t="shared" si="919"/>
        <x:v>1.6850237445288225</x:v>
      </x:c>
      <x:c r="O4938" s="55">
        <x:f t="shared" si="920"/>
        <x:v>150040</x:v>
      </x:c>
      <x:c r="P4938" s="55">
        <x:f t="shared" si="921"/>
        <x:v>32560</x:v>
      </x:c>
      <x:c r="Q4938" s="55">
        <x:f t="shared" si="922"/>
        <x:v>67125.593613220568</x:v>
      </x:c>
      <x:c r="R4938" s="55">
        <x:f t="shared" si="923"/>
        <x:v>30354.406386779432</x:v>
      </x:c>
      <x:c r="S4938" s="1" t="str">
        <x:f t="shared" si="924"/>
        <x:v>YES</x:v>
      </x:c>
      <x:c r="T4938" s="1">
        <x:f t="shared" si="925"/>
        <x:v>30354.406386779432</x:v>
      </x:c>
    </x:row>
    <x:row r="4939">
      <x:c r="A4939" s="1"/>
      <x:c r="B4939" s="1"/>
      <x:c r="C4939" s="1"/>
      <x:c r="D4939" s="1"/>
      <x:c r="E4939" s="1"/>
      <x:c r="F4939" s="1"/>
      <x:c r="G4939" s="1"/>
      <x:c r="H4939" s="1"/>
      <x:c r="I4939" s="53">
        <x:f t="shared" si="914"/>
        <x:v>7</x:v>
      </x:c>
      <x:c r="J4939" s="53">
        <x:f t="shared" si="915"/>
        <x:v>10</x:v>
      </x:c>
      <x:c r="K4939" s="53">
        <x:f t="shared" si="916"/>
        <x:v>26</x:v>
      </x:c>
      <x:c r="L4939" s="53">
        <x:f t="shared" si="917"/>
        <x:v>43</x:v>
      </x:c>
      <x:c r="M4939" s="54">
        <x:f t="shared" si="918"/>
        <x:v>3227.7741960822223</x:v>
      </x:c>
      <x:c r="N4939" s="54">
        <x:f t="shared" si="919"/>
        <x:v>1.741509858390432</x:v>
      </x:c>
      <x:c r="O4939" s="55">
        <x:f t="shared" si="920"/>
        <x:v>152740</x:v>
      </x:c>
      <x:c r="P4939" s="55">
        <x:f t="shared" si="921"/>
        <x:v>33440</x:v>
      </x:c>
      <x:c r="Q4939" s="55">
        <x:f t="shared" si="922"/>
        <x:v>68537.746459760805</x:v>
      </x:c>
      <x:c r="R4939" s="55">
        <x:f t="shared" si="923"/>
        <x:v>30762.253540239195</x:v>
      </x:c>
      <x:c r="S4939" s="1" t="str">
        <x:f t="shared" si="924"/>
        <x:v>YES</x:v>
      </x:c>
      <x:c r="T4939" s="1">
        <x:f t="shared" si="925"/>
        <x:v>30762.253540239195</x:v>
      </x:c>
    </x:row>
    <x:row r="4940">
      <x:c r="A4940" s="1"/>
      <x:c r="B4940" s="1"/>
      <x:c r="C4940" s="1"/>
      <x:c r="D4940" s="1"/>
      <x:c r="E4940" s="1"/>
      <x:c r="F4940" s="1"/>
      <x:c r="G4940" s="1"/>
      <x:c r="H4940" s="1"/>
      <x:c r="I4940" s="53">
        <x:f t="shared" si="914"/>
        <x:v>7</x:v>
      </x:c>
      <x:c r="J4940" s="53">
        <x:f t="shared" si="915"/>
        <x:v>10</x:v>
      </x:c>
      <x:c r="K4940" s="53">
        <x:f t="shared" si="916"/>
        <x:v>27</x:v>
      </x:c>
      <x:c r="L4940" s="53">
        <x:f t="shared" si="917"/>
        <x:v>44</x:v>
      </x:c>
      <x:c r="M4940" s="54">
        <x:f t="shared" si="918"/>
        <x:v>3310.9079006019788</x:v>
      </x:c>
      <x:c r="N4940" s="54">
        <x:f t="shared" si="919"/>
        <x:v>1.7992415976402631</x:v>
      </x:c>
      <x:c r="O4940" s="55">
        <x:f t="shared" si="920"/>
        <x:v>155440</x:v>
      </x:c>
      <x:c r="P4940" s="55">
        <x:f t="shared" si="921"/>
        <x:v>34320</x:v>
      </x:c>
      <x:c r="Q4940" s="55">
        <x:f t="shared" si="922"/>
        <x:v>69981.039941006573</x:v>
      </x:c>
      <x:c r="R4940" s="55">
        <x:f t="shared" si="923"/>
        <x:v>31138.960058993427</x:v>
      </x:c>
      <x:c r="S4940" s="1" t="str">
        <x:f t="shared" si="924"/>
        <x:v>YES</x:v>
      </x:c>
      <x:c r="T4940" s="1">
        <x:f t="shared" si="925"/>
        <x:v>31138.960058993427</x:v>
      </x:c>
    </x:row>
    <x:row r="4941">
      <x:c r="A4941" s="1"/>
      <x:c r="B4941" s="1"/>
      <x:c r="C4941" s="1"/>
      <x:c r="D4941" s="1"/>
      <x:c r="E4941" s="1"/>
      <x:c r="F4941" s="1"/>
      <x:c r="G4941" s="1"/>
      <x:c r="H4941" s="1"/>
      <x:c r="I4941" s="53">
        <x:f t="shared" si="914"/>
        <x:v>7</x:v>
      </x:c>
      <x:c r="J4941" s="53">
        <x:f t="shared" si="915"/>
        <x:v>10</x:v>
      </x:c>
      <x:c r="K4941" s="53">
        <x:f t="shared" si="916"/>
        <x:v>28</x:v>
      </x:c>
      <x:c r="L4941" s="53">
        <x:f t="shared" si="917"/>
        <x:v>45</x:v>
      </x:c>
      <x:c r="M4941" s="54">
        <x:f t="shared" si="918"/>
        <x:v>3395.8674388191325</x:v>
      </x:c>
      <x:c r="N4941" s="54">
        <x:f t="shared" si="919"/>
        <x:v>1.858241276957731</x:v>
      </x:c>
      <x:c r="O4941" s="55">
        <x:f t="shared" si="920"/>
        <x:v>158140</x:v>
      </x:c>
      <x:c r="P4941" s="55">
        <x:f t="shared" si="921"/>
        <x:v>35200</x:v>
      </x:c>
      <x:c r="Q4941" s="55">
        <x:f t="shared" si="922"/>
        <x:v>71456.031923943272</x:v>
      </x:c>
      <x:c r="R4941" s="55">
        <x:f t="shared" si="923"/>
        <x:v>31483.968076056728</x:v>
      </x:c>
      <x:c r="S4941" s="1" t="str">
        <x:f t="shared" si="924"/>
        <x:v>YES</x:v>
      </x:c>
      <x:c r="T4941" s="1">
        <x:f t="shared" si="925"/>
        <x:v>31483.968076056728</x:v>
      </x:c>
    </x:row>
    <x:row r="4942">
      <x:c r="A4942" s="1"/>
      <x:c r="B4942" s="1"/>
      <x:c r="C4942" s="1"/>
      <x:c r="D4942" s="1"/>
      <x:c r="E4942" s="1"/>
      <x:c r="F4942" s="1"/>
      <x:c r="G4942" s="1"/>
      <x:c r="H4942" s="1"/>
      <x:c r="I4942" s="53">
        <x:f t="shared" si="914"/>
        <x:v>7</x:v>
      </x:c>
      <x:c r="J4942" s="53">
        <x:f t="shared" si="915"/>
        <x:v>10</x:v>
      </x:c>
      <x:c r="K4942" s="53">
        <x:f t="shared" si="916"/>
        <x:v>29</x:v>
      </x:c>
      <x:c r="L4942" s="53">
        <x:f t="shared" si="917"/>
        <x:v>46</x:v>
      </x:c>
      <x:c r="M4942" s="54">
        <x:f t="shared" si="918"/>
        <x:v>3482.6854669347858</x:v>
      </x:c>
      <x:c r="N4942" s="54">
        <x:f t="shared" si="919"/>
        <x:v>1.918531574260268</x:v>
      </x:c>
      <x:c r="O4942" s="55">
        <x:f t="shared" si="920"/>
        <x:v>160840</x:v>
      </x:c>
      <x:c r="P4942" s="55">
        <x:f t="shared" si="921"/>
        <x:v>36080</x:v>
      </x:c>
      <x:c r="Q4942" s="55">
        <x:f t="shared" si="922"/>
        <x:v>72963.289356506692</x:v>
      </x:c>
      <x:c r="R4942" s="55">
        <x:f t="shared" si="923"/>
        <x:v>31796.710643493308</x:v>
      </x:c>
      <x:c r="S4942" s="1" t="str">
        <x:f t="shared" si="924"/>
        <x:v>YES</x:v>
      </x:c>
      <x:c r="T4942" s="1">
        <x:f t="shared" si="925"/>
        <x:v>31796.710643493308</x:v>
      </x:c>
    </x:row>
    <x:row r="4943">
      <x:c r="A4943" s="1"/>
      <x:c r="B4943" s="1"/>
      <x:c r="C4943" s="1"/>
      <x:c r="D4943" s="1"/>
      <x:c r="E4943" s="1"/>
      <x:c r="F4943" s="1"/>
      <x:c r="G4943" s="1"/>
      <x:c r="H4943" s="1"/>
      <x:c r="I4943" s="53">
        <x:f t="shared" si="914"/>
        <x:v>7</x:v>
      </x:c>
      <x:c r="J4943" s="53">
        <x:f t="shared" si="915"/>
        <x:v>10</x:v>
      </x:c>
      <x:c r="K4943" s="53">
        <x:f t="shared" si="916"/>
        <x:v>30</x:v>
      </x:c>
      <x:c r="L4943" s="53">
        <x:f t="shared" si="917"/>
        <x:v>47</x:v>
      </x:c>
      <x:c r="M4943" s="54">
        <x:f t="shared" si="918"/>
        <x:v>3571.395172268557</x:v>
      </x:c>
      <x:c r="N4943" s="54">
        <x:f t="shared" si="919"/>
        <x:v>1.980135536297609</x:v>
      </x:c>
      <x:c r="O4943" s="55">
        <x:f t="shared" si="920"/>
        <x:v>163540</x:v>
      </x:c>
      <x:c r="P4943" s="55">
        <x:f t="shared" si="921"/>
        <x:v>36960</x:v>
      </x:c>
      <x:c r="Q4943" s="55">
        <x:f t="shared" si="922"/>
        <x:v>74503.388407440216</x:v>
      </x:c>
      <x:c r="R4943" s="55">
        <x:f t="shared" si="923"/>
        <x:v>32076.611592559784</x:v>
      </x:c>
      <x:c r="S4943" s="1" t="str">
        <x:f t="shared" si="924"/>
        <x:v>YES</x:v>
      </x:c>
      <x:c r="T4943" s="1">
        <x:f t="shared" si="925"/>
        <x:v>32076.611592559784</x:v>
      </x:c>
    </x:row>
    <x:row r="4944">
      <x:c r="A4944" s="1"/>
      <x:c r="B4944" s="1"/>
      <x:c r="C4944" s="1"/>
      <x:c r="D4944" s="1"/>
      <x:c r="E4944" s="1"/>
      <x:c r="F4944" s="1"/>
      <x:c r="G4944" s="1"/>
      <x:c r="H4944" s="1"/>
      <x:c r="I4944" s="53">
        <x:f t="shared" si="914"/>
        <x:v>7</x:v>
      </x:c>
      <x:c r="J4944" s="53">
        <x:f t="shared" si="915"/>
        <x:v>11</x:v>
      </x:c>
      <x:c r="K4944" s="53">
        <x:f t="shared" si="916"/>
        <x:v>0</x:v>
      </x:c>
      <x:c r="L4944" s="53">
        <x:f t="shared" si="917"/>
        <x:v>18</x:v>
      </x:c>
      <x:c r="M4944" s="54">
        <x:f t="shared" si="918"/>
        <x:v>1660.6803700744185</x:v>
      </x:c>
      <x:c r="N4944" s="54">
        <x:f t="shared" si="919"/>
        <x:v>0.65325025699612393</x:v>
      </x:c>
      <x:c r="O4944" s="55">
        <x:f t="shared" si="920"/>
        <x:v>84634</x:v>
      </x:c>
      <x:c r="P4944" s="55">
        <x:f t="shared" si="921"/>
        <x:v>11000</x:v>
      </x:c>
      <x:c r="Q4944" s="55">
        <x:f t="shared" si="922"/>
        <x:v>41331.256424903098</x:v>
      </x:c>
      <x:c r="R4944" s="55">
        <x:f t="shared" si="923"/>
        <x:v>12302.743575096902</x:v>
      </x:c>
      <x:c r="S4944" s="1" t="str">
        <x:f t="shared" si="924"/>
        <x:v>YES</x:v>
      </x:c>
      <x:c r="T4944" s="1">
        <x:f t="shared" si="925"/>
        <x:v>12302.743575096902</x:v>
      </x:c>
    </x:row>
    <x:row r="4945">
      <x:c r="A4945" s="1"/>
      <x:c r="B4945" s="1"/>
      <x:c r="C4945" s="1"/>
      <x:c r="D4945" s="1"/>
      <x:c r="E4945" s="1"/>
      <x:c r="F4945" s="1"/>
      <x:c r="G4945" s="1"/>
      <x:c r="H4945" s="1"/>
      <x:c r="I4945" s="53">
        <x:f t="shared" si="914"/>
        <x:v>7</x:v>
      </x:c>
      <x:c r="J4945" s="53">
        <x:f t="shared" si="915"/>
        <x:v>11</x:v>
      </x:c>
      <x:c r="K4945" s="53">
        <x:f t="shared" si="916"/>
        <x:v>1</x:v>
      </x:c>
      <x:c r="L4945" s="53">
        <x:f t="shared" si="917"/>
        <x:v>19</x:v>
      </x:c>
      <x:c r="M4945" s="54">
        <x:f t="shared" si="918"/>
        <x:v>1706.2428700744185</x:v>
      </x:c>
      <x:c r="N4945" s="54">
        <x:f t="shared" si="919"/>
        <x:v>0.68489088199612402</x:v>
      </x:c>
      <x:c r="O4945" s="55">
        <x:f t="shared" si="920"/>
        <x:v>87334</x:v>
      </x:c>
      <x:c r="P4945" s="55">
        <x:f t="shared" si="921"/>
        <x:v>11880</x:v>
      </x:c>
      <x:c r="Q4945" s="55">
        <x:f t="shared" si="922"/>
        <x:v>42122.272049903098</x:v>
      </x:c>
      <x:c r="R4945" s="55">
        <x:f t="shared" si="923"/>
        <x:v>13331.727950096902</x:v>
      </x:c>
      <x:c r="S4945" s="1" t="str">
        <x:f t="shared" si="924"/>
        <x:v>YES</x:v>
      </x:c>
      <x:c r="T4945" s="1">
        <x:f t="shared" si="925"/>
        <x:v>13331.727950096902</x:v>
      </x:c>
    </x:row>
    <x:row r="4946">
      <x:c r="A4946" s="1"/>
      <x:c r="B4946" s="1"/>
      <x:c r="C4946" s="1"/>
      <x:c r="D4946" s="1"/>
      <x:c r="E4946" s="1"/>
      <x:c r="F4946" s="1"/>
      <x:c r="G4946" s="1"/>
      <x:c r="H4946" s="1"/>
      <x:c r="I4946" s="53">
        <x:f t="shared" si="914"/>
        <x:v>7</x:v>
      </x:c>
      <x:c r="J4946" s="53">
        <x:f t="shared" si="915"/>
        <x:v>11</x:v>
      </x:c>
      <x:c r="K4946" s="53">
        <x:f t="shared" si="916"/>
        <x:v>2</x:v>
      </x:c>
      <x:c r="L4946" s="53">
        <x:f t="shared" si="917"/>
        <x:v>20</x:v>
      </x:c>
      <x:c r="M4946" s="54">
        <x:f t="shared" si="918"/>
        <x:v>1752.9444325744184</x:v>
      </x:c>
      <x:c r="N4946" s="54">
        <x:f t="shared" si="919"/>
        <x:v>0.71732252262112395</x:v>
      </x:c>
      <x:c r="O4946" s="55">
        <x:f t="shared" si="920"/>
        <x:v>90034</x:v>
      </x:c>
      <x:c r="P4946" s="55">
        <x:f t="shared" si="921"/>
        <x:v>12760</x:v>
      </x:c>
      <x:c r="Q4946" s="55">
        <x:f t="shared" si="922"/>
        <x:v>42933.063065528098</x:v>
      </x:c>
      <x:c r="R4946" s="55">
        <x:f t="shared" si="923"/>
        <x:v>14340.936934471902</x:v>
      </x:c>
      <x:c r="S4946" s="1" t="str">
        <x:f t="shared" si="924"/>
        <x:v>YES</x:v>
      </x:c>
      <x:c r="T4946" s="1">
        <x:f t="shared" si="925"/>
        <x:v>14340.936934471902</x:v>
      </x:c>
    </x:row>
    <x:row r="4947">
      <x:c r="A4947" s="1"/>
      <x:c r="B4947" s="1"/>
      <x:c r="C4947" s="1"/>
      <x:c r="D4947" s="1"/>
      <x:c r="E4947" s="1"/>
      <x:c r="F4947" s="1"/>
      <x:c r="G4947" s="1"/>
      <x:c r="H4947" s="1"/>
      <x:c r="I4947" s="53">
        <x:f t="shared" si="914"/>
        <x:v>7</x:v>
      </x:c>
      <x:c r="J4947" s="53">
        <x:f t="shared" si="915"/>
        <x:v>11</x:v>
      </x:c>
      <x:c r="K4947" s="53">
        <x:f t="shared" si="916"/>
        <x:v>3</x:v>
      </x:c>
      <x:c r="L4947" s="53">
        <x:f t="shared" si="917"/>
        <x:v>21</x:v>
      </x:c>
      <x:c r="M4947" s="54">
        <x:f t="shared" si="918"/>
        <x:v>1800.8064149962936</x:v>
      </x:c>
      <x:c r="N4947" s="54">
        <x:f t="shared" si="919"/>
        <x:v>0.75056001041409282</x:v>
      </x:c>
      <x:c r="O4947" s="55">
        <x:f t="shared" si="920"/>
        <x:v>92734</x:v>
      </x:c>
      <x:c r="P4947" s="55">
        <x:f t="shared" si="921"/>
        <x:v>13640</x:v>
      </x:c>
      <x:c r="Q4947" s="55">
        <x:f t="shared" si="922"/>
        <x:v>43764.000260352317</x:v>
      </x:c>
      <x:c r="R4947" s="55">
        <x:f t="shared" si="923"/>
        <x:v>15329.999739647683</x:v>
      </x:c>
      <x:c r="S4947" s="1" t="str">
        <x:f t="shared" si="924"/>
        <x:v>YES</x:v>
      </x:c>
      <x:c r="T4947" s="1">
        <x:f t="shared" si="925"/>
        <x:v>15329.999739647683</x:v>
      </x:c>
    </x:row>
    <x:row r="4948">
      <x:c r="A4948" s="1"/>
      <x:c r="B4948" s="1"/>
      <x:c r="C4948" s="1"/>
      <x:c r="D4948" s="1"/>
      <x:c r="E4948" s="1"/>
      <x:c r="F4948" s="1"/>
      <x:c r="G4948" s="1"/>
      <x:c r="H4948" s="1"/>
      <x:c r="I4948" s="53">
        <x:f t="shared" si="914"/>
        <x:v>7</x:v>
      </x:c>
      <x:c r="J4948" s="53">
        <x:f t="shared" si="915"/>
        <x:v>11</x:v>
      </x:c>
      <x:c r="K4948" s="53">
        <x:f t="shared" si="916"/>
        <x:v>4</x:v>
      </x:c>
      <x:c r="L4948" s="53">
        <x:f t="shared" si="917"/>
        <x:v>22</x:v>
      </x:c>
      <x:c r="M4948" s="54">
        <x:f t="shared" si="918"/>
        <x:v>1849.8505307189498</x:v>
      </x:c>
      <x:c r="N4948" s="54">
        <x:f t="shared" si="919"/>
        <x:v>0.78461842411038185</x:v>
      </x:c>
      <x:c r="O4948" s="55">
        <x:f t="shared" si="920"/>
        <x:v>95434</x:v>
      </x:c>
      <x:c r="P4948" s="55">
        <x:f t="shared" si="921"/>
        <x:v>14520</x:v>
      </x:c>
      <x:c r="Q4948" s="55">
        <x:f t="shared" si="922"/>
        <x:v>44615.460602759544</x:v>
      </x:c>
      <x:c r="R4948" s="55">
        <x:f t="shared" si="923"/>
        <x:v>16298.539397240456</x:v>
      </x:c>
      <x:c r="S4948" s="1" t="str">
        <x:f t="shared" si="924"/>
        <x:v>YES</x:v>
      </x:c>
      <x:c r="T4948" s="1">
        <x:f t="shared" si="925"/>
        <x:v>16298.539397240456</x:v>
      </x:c>
    </x:row>
    <x:row r="4949">
      <x:c r="A4949" s="1"/>
      <x:c r="B4949" s="1"/>
      <x:c r="C4949" s="1"/>
      <x:c r="D4949" s="1"/>
      <x:c r="E4949" s="1"/>
      <x:c r="F4949" s="1"/>
      <x:c r="G4949" s="1"/>
      <x:c r="H4949" s="1"/>
      <x:c r="I4949" s="53">
        <x:f t="shared" si="914"/>
        <x:v>7</x:v>
      </x:c>
      <x:c r="J4949" s="53">
        <x:f t="shared" si="915"/>
        <x:v>11</x:v>
      </x:c>
      <x:c r="K4949" s="53">
        <x:f t="shared" si="916"/>
        <x:v>5</x:v>
      </x:c>
      <x:c r="L4949" s="53">
        <x:f t="shared" si="917"/>
        <x:v>23</x:v>
      </x:c>
      <x:c r="M4949" s="54">
        <x:f t="shared" si="918"/>
        <x:v>1900.0988546401534</x:v>
      </x:c>
      <x:c r="N4949" s="54">
        <x:f t="shared" si="919"/>
        <x:v>0.81951309350010648</x:v>
      </x:c>
      <x:c r="O4949" s="55">
        <x:f t="shared" si="920"/>
        <x:v>98134</x:v>
      </x:c>
      <x:c r="P4949" s="55">
        <x:f t="shared" si="921"/>
        <x:v>15400</x:v>
      </x:c>
      <x:c r="Q4949" s="55">
        <x:f t="shared" si="922"/>
        <x:v>45487.827337502662</x:v>
      </x:c>
      <x:c r="R4949" s="55">
        <x:f t="shared" si="923"/>
        <x:v>17246.172662497338</x:v>
      </x:c>
      <x:c r="S4949" s="1" t="str">
        <x:f t="shared" si="924"/>
        <x:v>YES</x:v>
      </x:c>
      <x:c r="T4949" s="1">
        <x:f t="shared" si="925"/>
        <x:v>17246.172662497338</x:v>
      </x:c>
    </x:row>
    <x:row r="4950">
      <x:c r="A4950" s="1"/>
      <x:c r="B4950" s="1"/>
      <x:c r="C4950" s="1"/>
      <x:c r="D4950" s="1"/>
      <x:c r="E4950" s="1"/>
      <x:c r="F4950" s="1"/>
      <x:c r="G4950" s="1"/>
      <x:c r="H4950" s="1"/>
      <x:c r="I4950" s="53">
        <x:f t="shared" si="914"/>
        <x:v>7</x:v>
      </x:c>
      <x:c r="J4950" s="53">
        <x:f t="shared" si="915"/>
        <x:v>11</x:v>
      </x:c>
      <x:c r="K4950" s="53">
        <x:f t="shared" si="916"/>
        <x:v>6</x:v>
      </x:c>
      <x:c r="L4950" s="53">
        <x:f t="shared" si="917"/>
        <x:v>24</x:v>
      </x:c>
      <x:c r="M4950" s="54">
        <x:f t="shared" si="918"/>
        <x:v>1951.5738288217863</x:v>
      </x:c>
      <x:c r="N4950" s="54">
        <x:f t="shared" si="919"/>
        <x:v>0.85525960334846274</x:v>
      </x:c>
      <x:c r="O4950" s="55">
        <x:f t="shared" si="920"/>
        <x:v>100834</x:v>
      </x:c>
      <x:c r="P4950" s="55">
        <x:f t="shared" si="921"/>
        <x:v>16280</x:v>
      </x:c>
      <x:c r="Q4950" s="55">
        <x:f t="shared" si="922"/>
        <x:v>46381.490083711571</x:v>
      </x:c>
      <x:c r="R4950" s="55">
        <x:f t="shared" si="923"/>
        <x:v>18172.509916288429</x:v>
      </x:c>
      <x:c r="S4950" s="1" t="str">
        <x:f t="shared" si="924"/>
        <x:v>YES</x:v>
      </x:c>
      <x:c r="T4950" s="1">
        <x:f t="shared" si="925"/>
        <x:v>18172.509916288429</x:v>
      </x:c>
    </x:row>
    <x:row r="4951">
      <x:c r="A4951" s="1"/>
      <x:c r="B4951" s="1"/>
      <x:c r="C4951" s="1"/>
      <x:c r="D4951" s="1"/>
      <x:c r="E4951" s="1"/>
      <x:c r="F4951" s="1"/>
      <x:c r="G4951" s="1"/>
      <x:c r="H4951" s="1"/>
      <x:c r="I4951" s="53">
        <x:f t="shared" si="914"/>
        <x:v>7</x:v>
      </x:c>
      <x:c r="J4951" s="53">
        <x:f t="shared" si="915"/>
        <x:v>11</x:v>
      </x:c>
      <x:c r="K4951" s="53">
        <x:f t="shared" si="916"/>
        <x:v>7</x:v>
      </x:c>
      <x:c r="L4951" s="53">
        <x:f t="shared" si="917"/>
        <x:v>25</x:v>
      </x:c>
      <x:c r="M4951" s="54">
        <x:f t="shared" si="918"/>
        <x:v>2004.2982682197467</x:v>
      </x:c>
      <x:c r="N4951" s="54">
        <x:f t="shared" si="919"/>
        <x:v>0.89187379737482408</x:v>
      </x:c>
      <x:c r="O4951" s="55">
        <x:f t="shared" si="920"/>
        <x:v>103534</x:v>
      </x:c>
      <x:c r="P4951" s="55">
        <x:f t="shared" si="921"/>
        <x:v>17160</x:v>
      </x:c>
      <x:c r="Q4951" s="55">
        <x:f t="shared" si="922"/>
        <x:v>47296.844934370602</x:v>
      </x:c>
      <x:c r="R4951" s="55">
        <x:f t="shared" si="923"/>
        <x:v>19077.155065629398</x:v>
      </x:c>
      <x:c r="S4951" s="1" t="str">
        <x:f t="shared" si="924"/>
        <x:v>YES</x:v>
      </x:c>
      <x:c r="T4951" s="1">
        <x:f t="shared" si="925"/>
        <x:v>19077.155065629398</x:v>
      </x:c>
    </x:row>
    <x:row r="4952">
      <x:c r="A4952" s="1"/>
      <x:c r="B4952" s="1"/>
      <x:c r="C4952" s="1"/>
      <x:c r="D4952" s="1"/>
      <x:c r="E4952" s="1"/>
      <x:c r="F4952" s="1"/>
      <x:c r="G4952" s="1"/>
      <x:c r="H4952" s="1"/>
      <x:c r="I4952" s="53">
        <x:f t="shared" si="914"/>
        <x:v>7</x:v>
      </x:c>
      <x:c r="J4952" s="53">
        <x:f t="shared" si="915"/>
        <x:v>11</x:v>
      </x:c>
      <x:c r="K4952" s="53">
        <x:f t="shared" si="916"/>
        <x:v>8</x:v>
      </x:c>
      <x:c r="L4952" s="53">
        <x:f t="shared" si="917"/>
        <x:v>26</x:v>
      </x:c>
      <x:c r="M4952" s="54">
        <x:f t="shared" si="918"/>
        <x:v>2058.2953664997267</x:v>
      </x:c>
      <x:c r="N4952" s="54">
        <x:f t="shared" si="919"/>
        <x:v>0.92937178229147688</x:v>
      </x:c>
      <x:c r="O4952" s="55">
        <x:f t="shared" si="920"/>
        <x:v>106234</x:v>
      </x:c>
      <x:c r="P4952" s="55">
        <x:f t="shared" si="921"/>
        <x:v>18040</x:v>
      </x:c>
      <x:c r="Q4952" s="55">
        <x:f t="shared" si="922"/>
        <x:v>48234.294557286921</x:v>
      </x:c>
      <x:c r="R4952" s="55">
        <x:f t="shared" si="923"/>
        <x:v>19959.705442713079</x:v>
      </x:c>
      <x:c r="S4952" s="1" t="str">
        <x:f t="shared" si="924"/>
        <x:v>YES</x:v>
      </x:c>
      <x:c r="T4952" s="1">
        <x:f t="shared" si="925"/>
        <x:v>19959.705442713079</x:v>
      </x:c>
    </x:row>
    <x:row r="4953">
      <x:c r="A4953" s="1"/>
      <x:c r="B4953" s="1"/>
      <x:c r="C4953" s="1"/>
      <x:c r="D4953" s="1"/>
      <x:c r="E4953" s="1"/>
      <x:c r="F4953" s="1"/>
      <x:c r="G4953" s="1"/>
      <x:c r="H4953" s="1"/>
      <x:c r="I4953" s="53">
        <x:f t="shared" si="914"/>
        <x:v>7</x:v>
      </x:c>
      <x:c r="J4953" s="53">
        <x:f t="shared" si="915"/>
        <x:v>11</x:v>
      </x:c>
      <x:c r="K4953" s="53">
        <x:f t="shared" si="916"/>
        <x:v>9</x:v>
      </x:c>
      <x:c r="L4953" s="53">
        <x:f t="shared" si="917"/>
        <x:v>27</x:v>
      </x:c>
      <x:c r="M4953" s="54">
        <x:f t="shared" si="918"/>
        <x:v>2113.5887019401216</x:v>
      </x:c>
      <x:c r="N4953" s="54">
        <x:f t="shared" si="919"/>
        <x:v>0.9677699319028622</x:v>
      </x:c>
      <x:c r="O4953" s="55">
        <x:f t="shared" si="920"/>
        <x:v>108934</x:v>
      </x:c>
      <x:c r="P4953" s="55">
        <x:f t="shared" si="921"/>
        <x:v>18920</x:v>
      </x:c>
      <x:c r="Q4953" s="55">
        <x:f t="shared" si="922"/>
        <x:v>49194.248297571554</x:v>
      </x:c>
      <x:c r="R4953" s="55">
        <x:f t="shared" si="923"/>
        <x:v>20819.751702428446</x:v>
      </x:c>
      <x:c r="S4953" s="1" t="str">
        <x:f t="shared" si="924"/>
        <x:v>YES</x:v>
      </x:c>
      <x:c r="T4953" s="1">
        <x:f t="shared" si="925"/>
        <x:v>20819.751702428446</x:v>
      </x:c>
    </x:row>
    <x:row r="4954">
      <x:c r="A4954" s="1"/>
      <x:c r="B4954" s="1"/>
      <x:c r="C4954" s="1"/>
      <x:c r="D4954" s="1"/>
      <x:c r="E4954" s="1"/>
      <x:c r="F4954" s="1"/>
      <x:c r="G4954" s="1"/>
      <x:c r="H4954" s="1"/>
      <x:c r="I4954" s="53">
        <x:f t="shared" si="914"/>
        <x:v>7</x:v>
      </x:c>
      <x:c r="J4954" s="53">
        <x:f t="shared" si="915"/>
        <x:v>11</x:v>
      </x:c>
      <x:c r="K4954" s="53">
        <x:f t="shared" si="916"/>
        <x:v>10</x:v>
      </x:c>
      <x:c r="L4954" s="53">
        <x:f t="shared" si="917"/>
        <x:v>28</x:v>
      </x:c>
      <x:c r="M4954" s="54">
        <x:f t="shared" si="918"/>
        <x:v>2170.202243423334</x:v>
      </x:c>
      <x:c r="N4954" s="54">
        <x:f t="shared" si="919"/>
        <x:v>1.0070848912662043</x:v>
      </x:c>
      <x:c r="O4954" s="55">
        <x:f t="shared" si="920"/>
        <x:v>111634</x:v>
      </x:c>
      <x:c r="P4954" s="55">
        <x:f t="shared" si="921"/>
        <x:v>19800</x:v>
      </x:c>
      <x:c r="Q4954" s="55">
        <x:f t="shared" si="922"/>
        <x:v>50177.122281655102</x:v>
      </x:c>
      <x:c r="R4954" s="55">
        <x:f t="shared" si="923"/>
        <x:v>21656.877718344898</x:v>
      </x:c>
      <x:c r="S4954" s="1" t="str">
        <x:f t="shared" si="924"/>
        <x:v>YES</x:v>
      </x:c>
      <x:c r="T4954" s="1">
        <x:f t="shared" si="925"/>
        <x:v>21656.877718344898</x:v>
      </x:c>
    </x:row>
    <x:row r="4955">
      <x:c r="A4955" s="1"/>
      <x:c r="B4955" s="1"/>
      <x:c r="C4955" s="1"/>
      <x:c r="D4955" s="1"/>
      <x:c r="E4955" s="1"/>
      <x:c r="F4955" s="1"/>
      <x:c r="G4955" s="1"/>
      <x:c r="H4955" s="1"/>
      <x:c r="I4955" s="53">
        <x:f t="shared" si="914"/>
        <x:v>7</x:v>
      </x:c>
      <x:c r="J4955" s="53">
        <x:f t="shared" si="915"/>
        <x:v>11</x:v>
      </x:c>
      <x:c r="K4955" s="53">
        <x:f t="shared" si="916"/>
        <x:v>11</x:v>
      </x:c>
      <x:c r="L4955" s="53">
        <x:f t="shared" si="917"/>
        <x:v>29</x:v>
      </x:c>
      <x:c r="M4955" s="54">
        <x:f t="shared" si="918"/>
        <x:v>2228.1603565167734</x:v>
      </x:c>
      <x:c r="N4955" s="54">
        <x:f t="shared" si="919"/>
        <x:v>1.047333580914426</x:v>
      </x:c>
      <x:c r="O4955" s="55">
        <x:f t="shared" si="920"/>
        <x:v>114334</x:v>
      </x:c>
      <x:c r="P4955" s="55">
        <x:f t="shared" si="921"/>
        <x:v>20680</x:v>
      </x:c>
      <x:c r="Q4955" s="55">
        <x:f t="shared" si="922"/>
        <x:v>51183.339522860653</x:v>
      </x:c>
      <x:c r="R4955" s="55">
        <x:f t="shared" si="923"/>
        <x:v>22470.660477139347</x:v>
      </x:c>
      <x:c r="S4955" s="1" t="str">
        <x:f t="shared" si="924"/>
        <x:v>YES</x:v>
      </x:c>
      <x:c r="T4955" s="1">
        <x:f t="shared" si="925"/>
        <x:v>22470.660477139347</x:v>
      </x:c>
    </x:row>
    <x:row r="4956">
      <x:c r="A4956" s="1"/>
      <x:c r="B4956" s="1"/>
      <x:c r="C4956" s="1"/>
      <x:c r="D4956" s="1"/>
      <x:c r="E4956" s="1"/>
      <x:c r="F4956" s="1"/>
      <x:c r="G4956" s="1"/>
      <x:c r="H4956" s="1"/>
      <x:c r="I4956" s="53">
        <x:f t="shared" si="914"/>
        <x:v>7</x:v>
      </x:c>
      <x:c r="J4956" s="53">
        <x:f t="shared" si="915"/>
        <x:v>11</x:v>
      </x:c>
      <x:c r="K4956" s="53">
        <x:f t="shared" si="916"/>
        <x:v>12</x:v>
      </x:c>
      <x:c r="L4956" s="53">
        <x:f t="shared" si="917"/>
        <x:v>30</x:v>
      </x:c>
      <x:c r="M4956" s="54">
        <x:f t="shared" si="918"/>
        <x:v>2287.4878096448379</x:v>
      </x:c>
      <x:c r="N4956" s="54">
        <x:f t="shared" si="919"/>
        <x:v>1.0885332011422486</x:v>
      </x:c>
      <x:c r="O4956" s="55">
        <x:f t="shared" si="920"/>
        <x:v>117034</x:v>
      </x:c>
      <x:c r="P4956" s="55">
        <x:f t="shared" si="921"/>
        <x:v>21560</x:v>
      </x:c>
      <x:c r="Q4956" s="55">
        <x:f t="shared" si="922"/>
        <x:v>52213.330028556215</x:v>
      </x:c>
      <x:c r="R4956" s="55">
        <x:f t="shared" si="923"/>
        <x:v>23260.669971443785</x:v>
      </x:c>
      <x:c r="S4956" s="1" t="str">
        <x:f t="shared" si="924"/>
        <x:v>YES</x:v>
      </x:c>
      <x:c r="T4956" s="1">
        <x:f t="shared" si="925"/>
        <x:v>23260.669971443785</x:v>
      </x:c>
    </x:row>
    <x:row r="4957">
      <x:c r="A4957" s="1"/>
      <x:c r="B4957" s="1"/>
      <x:c r="C4957" s="1"/>
      <x:c r="D4957" s="1"/>
      <x:c r="E4957" s="1"/>
      <x:c r="F4957" s="1"/>
      <x:c r="G4957" s="1"/>
      <x:c r="H4957" s="1"/>
      <x:c r="I4957" s="53">
        <x:f t="shared" si="914"/>
        <x:v>7</x:v>
      </x:c>
      <x:c r="J4957" s="53">
        <x:f t="shared" si="915"/>
        <x:v>11</x:v>
      </x:c>
      <x:c r="K4957" s="53">
        <x:f t="shared" si="916"/>
        <x:v>13</x:v>
      </x:c>
      <x:c r="L4957" s="53">
        <x:f t="shared" si="917"/>
        <x:v>31</x:v>
      </x:c>
      <x:c r="M4957" s="54">
        <x:f t="shared" si="918"/>
        <x:v>2348.209780353222</x:v>
      </x:c>
      <x:c r="N4957" s="54">
        <x:f t="shared" si="919"/>
        <x:v>1.1307012363564042</x:v>
      </x:c>
      <x:c r="O4957" s="55">
        <x:f t="shared" si="920"/>
        <x:v>119734</x:v>
      </x:c>
      <x:c r="P4957" s="55">
        <x:f t="shared" si="921"/>
        <x:v>22440</x:v>
      </x:c>
      <x:c r="Q4957" s="55">
        <x:f t="shared" si="922"/>
        <x:v>53267.530908910107</x:v>
      </x:c>
      <x:c r="R4957" s="55">
        <x:f t="shared" si="923"/>
        <x:v>24026.469091089893</x:v>
      </x:c>
      <x:c r="S4957" s="1" t="str">
        <x:f t="shared" si="924"/>
        <x:v>YES</x:v>
      </x:c>
      <x:c r="T4957" s="1">
        <x:f t="shared" si="925"/>
        <x:v>24026.469091089893</x:v>
      </x:c>
    </x:row>
    <x:row r="4958">
      <x:c r="A4958" s="1"/>
      <x:c r="B4958" s="1"/>
      <x:c r="C4958" s="1"/>
      <x:c r="D4958" s="1"/>
      <x:c r="E4958" s="1"/>
      <x:c r="F4958" s="1"/>
      <x:c r="G4958" s="1"/>
      <x:c r="H4958" s="1"/>
      <x:c r="I4958" s="53">
        <x:f t="shared" si="914"/>
        <x:v>7</x:v>
      </x:c>
      <x:c r="J4958" s="53">
        <x:f t="shared" si="915"/>
        <x:v>11</x:v>
      </x:c>
      <x:c r="K4958" s="53">
        <x:f t="shared" si="916"/>
        <x:v>14</x:v>
      </x:c>
      <x:c r="L4958" s="53">
        <x:f t="shared" si="917"/>
        <x:v>32</x:v>
      </x:c>
      <x:c r="M4958" s="54">
        <x:f t="shared" si="918"/>
        <x:v>2410.3518616668835</x:v>
      </x:c>
      <x:c r="N4958" s="54">
        <x:f t="shared" si="919"/>
        <x:v>1.1738554594908912</x:v>
      </x:c>
      <x:c r="O4958" s="55">
        <x:f t="shared" si="920"/>
        <x:v>122434</x:v>
      </x:c>
      <x:c r="P4958" s="55">
        <x:f t="shared" si="921"/>
        <x:v>23320</x:v>
      </x:c>
      <x:c r="Q4958" s="55">
        <x:f t="shared" si="922"/>
        <x:v>54346.386487272277</x:v>
      </x:c>
      <x:c r="R4958" s="55">
        <x:f t="shared" si="923"/>
        <x:v>24767.613512727723</x:v>
      </x:c>
      <x:c r="S4958" s="1" t="str">
        <x:f t="shared" si="924"/>
        <x:v>YES</x:v>
      </x:c>
      <x:c r="T4958" s="1">
        <x:f t="shared" si="925"/>
        <x:v>24767.613512727723</x:v>
      </x:c>
    </x:row>
    <x:row r="4959">
      <x:c r="A4959" s="1"/>
      <x:c r="B4959" s="1"/>
      <x:c r="C4959" s="1"/>
      <x:c r="D4959" s="1"/>
      <x:c r="E4959" s="1"/>
      <x:c r="F4959" s="1"/>
      <x:c r="G4959" s="1"/>
      <x:c r="H4959" s="1"/>
      <x:c r="I4959" s="53">
        <x:f t="shared" si="914"/>
        <x:v>7</x:v>
      </x:c>
      <x:c r="J4959" s="53">
        <x:f t="shared" si="915"/>
        <x:v>11</x:v>
      </x:c>
      <x:c r="K4959" s="53">
        <x:f t="shared" si="916"/>
        <x:v>15</x:v>
      </x:c>
      <x:c r="L4959" s="53">
        <x:f t="shared" si="917"/>
        <x:v>33</x:v>
      </x:c>
      <x:c r="M4959" s="54">
        <x:f t="shared" si="918"/>
        <x:v>2473.9400685430296</x:v>
      </x:c>
      <x:c r="N4959" s="54">
        <x:f t="shared" si="919"/>
        <x:v>1.218013936488215</x:v>
      </x:c>
      <x:c r="O4959" s="55">
        <x:f t="shared" si="920"/>
        <x:v>125134</x:v>
      </x:c>
      <x:c r="P4959" s="55">
        <x:f t="shared" si="921"/>
        <x:v>24200</x:v>
      </x:c>
      <x:c r="Q4959" s="55">
        <x:f t="shared" si="922"/>
        <x:v>55450.348412205378</x:v>
      </x:c>
      <x:c r="R4959" s="55">
        <x:f t="shared" si="923"/>
        <x:v>25483.651587794622</x:v>
      </x:c>
      <x:c r="S4959" s="1" t="str">
        <x:f t="shared" si="924"/>
        <x:v>YES</x:v>
      </x:c>
      <x:c r="T4959" s="1">
        <x:f t="shared" si="925"/>
        <x:v>25483.651587794622</x:v>
      </x:c>
    </x:row>
    <x:row r="4960">
      <x:c r="A4960" s="1"/>
      <x:c r="B4960" s="1"/>
      <x:c r="C4960" s="1"/>
      <x:c r="D4960" s="1"/>
      <x:c r="E4960" s="1"/>
      <x:c r="F4960" s="1"/>
      <x:c r="G4960" s="1"/>
      <x:c r="H4960" s="1"/>
      <x:c r="I4960" s="53">
        <x:f t="shared" si="914"/>
        <x:v>7</x:v>
      </x:c>
      <x:c r="J4960" s="53">
        <x:f t="shared" si="915"/>
        <x:v>11</x:v>
      </x:c>
      <x:c r="K4960" s="53">
        <x:f t="shared" si="916"/>
        <x:v>16</x:v>
      </x:c>
      <x:c r="L4960" s="53">
        <x:f t="shared" si="917"/>
        <x:v>34</x:v>
      </x:c>
      <x:c r="M4960" s="54">
        <x:f t="shared" si="918"/>
        <x:v>2539.0008444205187</x:v>
      </x:c>
      <x:c r="N4960" s="54">
        <x:f t="shared" si="919"/>
        <x:v>1.2631950308475823</x:v>
      </x:c>
      <x:c r="O4960" s="55">
        <x:f t="shared" si="920"/>
        <x:v>127834</x:v>
      </x:c>
      <x:c r="P4960" s="55">
        <x:f t="shared" si="921"/>
        <x:v>25080</x:v>
      </x:c>
      <x:c r="Q4960" s="55">
        <x:f t="shared" si="922"/>
        <x:v>56579.87577118956</x:v>
      </x:c>
      <x:c r="R4960" s="55">
        <x:f t="shared" si="923"/>
        <x:v>26174.12422881044</x:v>
      </x:c>
      <x:c r="S4960" s="1" t="str">
        <x:f t="shared" si="924"/>
        <x:v>YES</x:v>
      </x:c>
      <x:c r="T4960" s="1">
        <x:f t="shared" si="925"/>
        <x:v>26174.12422881044</x:v>
      </x:c>
    </x:row>
    <x:row r="4961">
      <x:c r="A4961" s="1"/>
      <x:c r="B4961" s="1"/>
      <x:c r="C4961" s="1"/>
      <x:c r="D4961" s="1"/>
      <x:c r="E4961" s="1"/>
      <x:c r="F4961" s="1"/>
      <x:c r="G4961" s="1"/>
      <x:c r="H4961" s="1"/>
      <x:c r="I4961" s="53">
        <x:f t="shared" si="914"/>
        <x:v>7</x:v>
      </x:c>
      <x:c r="J4961" s="53">
        <x:f t="shared" si="915"/>
        <x:v>11</x:v>
      </x:c>
      <x:c r="K4961" s="53">
        <x:f t="shared" si="916"/>
        <x:v>17</x:v>
      </x:c>
      <x:c r="L4961" s="53">
        <x:f t="shared" si="917"/>
        <x:v>35</x:v>
      </x:c>
      <x:c r="M4961" s="54">
        <x:f t="shared" si="918"/>
        <x:v>2605.5610678670591</x:v>
      </x:c>
      <x:c r="N4961" s="54">
        <x:f t="shared" si="919"/>
        <x:v>1.3094174082410133</x:v>
      </x:c>
      <x:c r="O4961" s="55">
        <x:f t="shared" si="920"/>
        <x:v>130534</x:v>
      </x:c>
      <x:c r="P4961" s="55">
        <x:f t="shared" si="921"/>
        <x:v>25960</x:v>
      </x:c>
      <x:c r="Q4961" s="55">
        <x:f t="shared" si="922"/>
        <x:v>57735.43520602533</x:v>
      </x:c>
      <x:c r="R4961" s="55">
        <x:f t="shared" si="923"/>
        <x:v>26838.56479397467</x:v>
      </x:c>
      <x:c r="S4961" s="1" t="str">
        <x:f t="shared" si="924"/>
        <x:v>YES</x:v>
      </x:c>
      <x:c r="T4961" s="1">
        <x:f t="shared" si="925"/>
        <x:v>26838.56479397467</x:v>
      </x:c>
    </x:row>
    <x:row r="4962">
      <x:c r="A4962" s="1"/>
      <x:c r="B4962" s="1"/>
      <x:c r="C4962" s="1"/>
      <x:c r="D4962" s="1"/>
      <x:c r="E4962" s="1"/>
      <x:c r="F4962" s="1"/>
      <x:c r="G4962" s="1"/>
      <x:c r="H4962" s="1"/>
      <x:c r="I4962" s="53">
        <x:f t="shared" si="914"/>
        <x:v>7</x:v>
      </x:c>
      <x:c r="J4962" s="53">
        <x:f t="shared" si="915"/>
        <x:v>11</x:v>
      </x:c>
      <x:c r="K4962" s="53">
        <x:f t="shared" si="916"/>
        <x:v>18</x:v>
      </x:c>
      <x:c r="L4962" s="53">
        <x:f t="shared" si="917"/>
        <x:v>36</x:v>
      </x:c>
      <x:c r="M4962" s="54">
        <x:f t="shared" si="918"/>
        <x:v>2673.6480593256465</x:v>
      </x:c>
      <x:c r="N4962" s="54">
        <x:f t="shared" si="919"/>
        <x:v>1.3567000411983656</x:v>
      </x:c>
      <x:c r="O4962" s="55">
        <x:f t="shared" si="920"/>
        <x:v>133234</x:v>
      </x:c>
      <x:c r="P4962" s="55">
        <x:f t="shared" si="921"/>
        <x:v>26840</x:v>
      </x:c>
      <x:c r="Q4962" s="55">
        <x:f t="shared" si="922"/>
        <x:v>58917.501029959138</x:v>
      </x:c>
      <x:c r="R4962" s="55">
        <x:f t="shared" si="923"/>
        <x:v>27476.498970040862</x:v>
      </x:c>
      <x:c r="S4962" s="1" t="str">
        <x:f t="shared" si="924"/>
        <x:v>YES</x:v>
      </x:c>
      <x:c r="T4962" s="1">
        <x:f t="shared" si="925"/>
        <x:v>27476.498970040862</x:v>
      </x:c>
    </x:row>
    <x:row r="4963">
      <x:c r="A4963" s="1"/>
      <x:c r="B4963" s="1"/>
      <x:c r="C4963" s="1"/>
      <x:c r="D4963" s="1"/>
      <x:c r="E4963" s="1"/>
      <x:c r="F4963" s="1"/>
      <x:c r="G4963" s="1"/>
      <x:c r="H4963" s="1"/>
      <x:c r="I4963" s="53">
        <x:f t="shared" si="914"/>
        <x:v>7</x:v>
      </x:c>
      <x:c r="J4963" s="53">
        <x:f t="shared" si="915"/>
        <x:v>11</x:v>
      </x:c>
      <x:c r="K4963" s="53">
        <x:f t="shared" si="916"/>
        <x:v>19</x:v>
      </x:c>
      <x:c r="L4963" s="53">
        <x:f t="shared" si="917"/>
        <x:v>37</x:v>
      </x:c>
      <x:c r="M4963" s="54">
        <x:f t="shared" si="918"/>
        <x:v>2743.2895879616681</x:v>
      </x:c>
      <x:c r="N4963" s="54">
        <x:f t="shared" si="919"/>
        <x:v>1.4050622138622695</x:v>
      </x:c>
      <x:c r="O4963" s="55">
        <x:f t="shared" si="920"/>
        <x:v>135934</x:v>
      </x:c>
      <x:c r="P4963" s="55">
        <x:f t="shared" si="921"/>
        <x:v>27720</x:v>
      </x:c>
      <x:c r="Q4963" s="55">
        <x:f t="shared" si="922"/>
        <x:v>60126.555346556735</x:v>
      </x:c>
      <x:c r="R4963" s="55">
        <x:f t="shared" si="923"/>
        <x:v>28087.444653443265</x:v>
      </x:c>
      <x:c r="S4963" s="1" t="str">
        <x:f t="shared" si="924"/>
        <x:v>YES</x:v>
      </x:c>
      <x:c r="T4963" s="1">
        <x:f t="shared" si="925"/>
        <x:v>28087.444653443265</x:v>
      </x:c>
    </x:row>
    <x:row r="4964">
      <x:c r="A4964" s="1"/>
      <x:c r="B4964" s="1"/>
      <x:c r="C4964" s="1"/>
      <x:c r="D4964" s="1"/>
      <x:c r="E4964" s="1"/>
      <x:c r="F4964" s="1"/>
      <x:c r="G4964" s="1"/>
      <x:c r="H4964" s="1"/>
      <x:c r="I4964" s="53">
        <x:f t="shared" si="914"/>
        <x:v>7</x:v>
      </x:c>
      <x:c r="J4964" s="53">
        <x:f t="shared" si="915"/>
        <x:v>11</x:v>
      </x:c>
      <x:c r="K4964" s="53">
        <x:f t="shared" si="916"/>
        <x:v>20</x:v>
      </x:c>
      <x:c r="L4964" s="53">
        <x:f t="shared" si="917"/>
        <x:v>38</x:v>
      </x:c>
      <x:c r="M4964" s="54">
        <x:f t="shared" si="918"/>
        <x:v>2814.5138786121452</x:v>
      </x:c>
      <x:c r="N4964" s="54">
        <x:f t="shared" si="919"/>
        <x:v>1.4545235268139898</x:v>
      </x:c>
      <x:c r="O4964" s="55">
        <x:f t="shared" si="920"/>
        <x:v>138634</x:v>
      </x:c>
      <x:c r="P4964" s="55">
        <x:f t="shared" si="921"/>
        <x:v>28600</x:v>
      </x:c>
      <x:c r="Q4964" s="55">
        <x:f t="shared" si="922"/>
        <x:v>61363.088170349743</x:v>
      </x:c>
      <x:c r="R4964" s="55">
        <x:f t="shared" si="923"/>
        <x:v>28670.911829650257</x:v>
      </x:c>
      <x:c r="S4964" s="1" t="str">
        <x:f t="shared" si="924"/>
        <x:v>YES</x:v>
      </x:c>
      <x:c r="T4964" s="1">
        <x:f t="shared" si="925"/>
        <x:v>28670.911829650257</x:v>
      </x:c>
    </x:row>
    <x:row r="4965">
      <x:c r="A4965" s="1"/>
      <x:c r="B4965" s="1"/>
      <x:c r="C4965" s="1"/>
      <x:c r="D4965" s="1"/>
      <x:c r="E4965" s="1"/>
      <x:c r="F4965" s="1"/>
      <x:c r="G4965" s="1"/>
      <x:c r="H4965" s="1"/>
      <x:c r="I4965" s="53">
        <x:f t="shared" si="914"/>
        <x:v>7</x:v>
      </x:c>
      <x:c r="J4965" s="53">
        <x:f t="shared" si="915"/>
        <x:v>11</x:v>
      </x:c>
      <x:c r="K4965" s="53">
        <x:f t="shared" si="916"/>
        <x:v>21</x:v>
      </x:c>
      <x:c r="L4965" s="53">
        <x:f t="shared" si="917"/>
        <x:v>39</x:v>
      </x:c>
      <x:c r="M4965" s="54">
        <x:f t="shared" si="918"/>
        <x:v>2887.3496188385889</x:v>
      </x:c>
      <x:c r="N4965" s="54">
        <x:f t="shared" si="919"/>
        <x:v>1.5051039019712422</x:v>
      </x:c>
      <x:c r="O4965" s="55">
        <x:f t="shared" si="920"/>
        <x:v>141334</x:v>
      </x:c>
      <x:c r="P4965" s="55">
        <x:f t="shared" si="921"/>
        <x:v>29480</x:v>
      </x:c>
      <x:c r="Q4965" s="55">
        <x:f t="shared" si="922"/>
        <x:v>62627.597549281054</x:v>
      </x:c>
      <x:c r="R4965" s="55">
        <x:f t="shared" si="923"/>
        <x:v>29226.402450718946</x:v>
      </x:c>
      <x:c r="S4965" s="1" t="str">
        <x:f t="shared" si="924"/>
        <x:v>YES</x:v>
      </x:c>
      <x:c r="T4965" s="1">
        <x:f t="shared" si="925"/>
        <x:v>29226.402450718946</x:v>
      </x:c>
    </x:row>
    <x:row r="4966">
      <x:c r="A4966" s="1"/>
      <x:c r="B4966" s="1"/>
      <x:c r="C4966" s="1"/>
      <x:c r="D4966" s="1"/>
      <x:c r="E4966" s="1"/>
      <x:c r="F4966" s="1"/>
      <x:c r="G4966" s="1"/>
      <x:c r="H4966" s="1"/>
      <x:c r="I4966" s="53">
        <x:f t="shared" si="914"/>
        <x:v>7</x:v>
      </x:c>
      <x:c r="J4966" s="53">
        <x:f t="shared" si="915"/>
        <x:v>11</x:v>
      </x:c>
      <x:c r="K4966" s="53">
        <x:f t="shared" si="916"/>
        <x:v>22</x:v>
      </x:c>
      <x:c r="L4966" s="53">
        <x:f t="shared" si="917"/>
        <x:v>40</x:v>
      </x:c>
      <x:c r="M4966" s="54">
        <x:f t="shared" si="918"/>
        <x:v>2961.8259660849853</x:v>
      </x:c>
      <x:c r="N4966" s="54">
        <x:f t="shared" si="919"/>
        <x:v>1.5568235875590175</x:v>
      </x:c>
      <x:c r="O4966" s="55">
        <x:f t="shared" si="920"/>
        <x:v>144034</x:v>
      </x:c>
      <x:c r="P4966" s="55">
        <x:f t="shared" si="921"/>
        <x:v>30360</x:v>
      </x:c>
      <x:c r="Q4966" s="55">
        <x:f t="shared" si="922"/>
        <x:v>63920.589688975437</x:v>
      </x:c>
      <x:c r="R4966" s="55">
        <x:f t="shared" si="923"/>
        <x:v>29753.410311024563</x:v>
      </x:c>
      <x:c r="S4966" s="1" t="str">
        <x:f t="shared" si="924"/>
        <x:v>YES</x:v>
      </x:c>
      <x:c r="T4966" s="1">
        <x:f t="shared" si="925"/>
        <x:v>29753.410311024563</x:v>
      </x:c>
    </x:row>
    <x:row r="4967">
      <x:c r="A4967" s="1"/>
      <x:c r="B4967" s="1"/>
      <x:c r="C4967" s="1"/>
      <x:c r="D4967" s="1"/>
      <x:c r="E4967" s="1"/>
      <x:c r="F4967" s="1"/>
      <x:c r="G4967" s="1"/>
      <x:c r="H4967" s="1"/>
      <x:c r="I4967" s="53">
        <x:f t="shared" si="914"/>
        <x:v>7</x:v>
      </x:c>
      <x:c r="J4967" s="53">
        <x:f t="shared" si="915"/>
        <x:v>11</x:v>
      </x:c>
      <x:c r="K4967" s="53">
        <x:f t="shared" si="916"/>
        <x:v>23</x:v>
      </x:c>
      <x:c r="L4967" s="53">
        <x:f t="shared" si="917"/>
        <x:v>41</x:v>
      </x:c>
      <x:c r="M4967" s="54">
        <x:f t="shared" si="918"/>
        <x:v>3037.9725549424215</x:v>
      </x:c>
      <x:c r="N4967" s="54">
        <x:f t="shared" si="919"/>
        <x:v>1.6097031631544594</x:v>
      </x:c>
      <x:c r="O4967" s="55">
        <x:f t="shared" si="920"/>
        <x:v>146734</x:v>
      </x:c>
      <x:c r="P4967" s="55">
        <x:f t="shared" si="921"/>
        <x:v>31240</x:v>
      </x:c>
      <x:c r="Q4967" s="55">
        <x:f t="shared" si="922"/>
        <x:v>65242.579078861483</x:v>
      </x:c>
      <x:c r="R4967" s="55">
        <x:f t="shared" si="923"/>
        <x:v>30251.420921138517</x:v>
      </x:c>
      <x:c r="S4967" s="1" t="str">
        <x:f t="shared" si="924"/>
        <x:v>YES</x:v>
      </x:c>
      <x:c r="T4967" s="1">
        <x:f t="shared" si="925"/>
        <x:v>30251.420921138517</x:v>
      </x:c>
    </x:row>
    <x:row r="4968">
      <x:c r="A4968" s="1"/>
      <x:c r="B4968" s="1"/>
      <x:c r="C4968" s="1"/>
      <x:c r="D4968" s="1"/>
      <x:c r="E4968" s="1"/>
      <x:c r="F4968" s="1"/>
      <x:c r="G4968" s="1"/>
      <x:c r="H4968" s="1"/>
      <x:c r="I4968" s="53">
        <x:f t="shared" si="914"/>
        <x:v>7</x:v>
      </x:c>
      <x:c r="J4968" s="53">
        <x:f t="shared" si="915"/>
        <x:v>11</x:v>
      </x:c>
      <x:c r="K4968" s="53">
        <x:f t="shared" si="916"/>
        <x:v>24</x:v>
      </x:c>
      <x:c r="L4968" s="53">
        <x:f t="shared" si="917"/>
        <x:v>42</x:v>
      </x:c>
      <x:c r="M4968" s="54">
        <x:f t="shared" si="918"/>
        <x:v>3115.8195045219172</x:v>
      </x:c>
      <x:c r="N4968" s="54">
        <x:f t="shared" si="919"/>
        <x:v>1.663763544806887</x:v>
      </x:c>
      <x:c r="O4968" s="55">
        <x:f t="shared" si="920"/>
        <x:v>149434</x:v>
      </x:c>
      <x:c r="P4968" s="55">
        <x:f t="shared" si="921"/>
        <x:v>32120</x:v>
      </x:c>
      <x:c r="Q4968" s="55">
        <x:f t="shared" si="922"/>
        <x:v>66594.088620172173</x:v>
      </x:c>
      <x:c r="R4968" s="55">
        <x:f t="shared" si="923"/>
        <x:v>30719.911379827827</x:v>
      </x:c>
      <x:c r="S4968" s="1" t="str">
        <x:f t="shared" si="924"/>
        <x:v>YES</x:v>
      </x:c>
      <x:c r="T4968" s="1">
        <x:f t="shared" si="925"/>
        <x:v>30719.911379827827</x:v>
      </x:c>
    </x:row>
    <x:row r="4969">
      <x:c r="A4969" s="1"/>
      <x:c r="B4969" s="1"/>
      <x:c r="C4969" s="1"/>
      <x:c r="D4969" s="1"/>
      <x:c r="E4969" s="1"/>
      <x:c r="F4969" s="1"/>
      <x:c r="G4969" s="1"/>
      <x:c r="H4969" s="1"/>
      <x:c r="I4969" s="53">
        <x:f t="shared" si="914"/>
        <x:v>7</x:v>
      </x:c>
      <x:c r="J4969" s="53">
        <x:f t="shared" si="915"/>
        <x:v>11</x:v>
      </x:c>
      <x:c r="K4969" s="53">
        <x:f t="shared" si="916"/>
        <x:v>25</x:v>
      </x:c>
      <x:c r="L4969" s="53">
        <x:f t="shared" si="917"/>
        <x:v>43</x:v>
      </x:c>
      <x:c r="M4969" s="54">
        <x:f t="shared" si="918"/>
        <x:v>3195.3974259370152</x:v>
      </x:c>
      <x:c r="N4969" s="54">
        <x:f t="shared" si="919"/>
        <x:v>1.7190259902340383</x:v>
      </x:c>
      <x:c r="O4969" s="55">
        <x:f t="shared" si="920"/>
        <x:v>152134</x:v>
      </x:c>
      <x:c r="P4969" s="55">
        <x:f t="shared" si="921"/>
        <x:v>33000</x:v>
      </x:c>
      <x:c r="Q4969" s="55">
        <x:f t="shared" si="922"/>
        <x:v>67975.649755850958</x:v>
      </x:c>
      <x:c r="R4969" s="55">
        <x:f t="shared" si="923"/>
        <x:v>31158.350244149042</x:v>
      </x:c>
      <x:c r="S4969" s="1" t="str">
        <x:f t="shared" si="924"/>
        <x:v>YES</x:v>
      </x:c>
      <x:c r="T4969" s="1">
        <x:f t="shared" si="925"/>
        <x:v>31158.350244149042</x:v>
      </x:c>
    </x:row>
    <x:row r="4970">
      <x:c r="A4970" s="1"/>
      <x:c r="B4970" s="1"/>
      <x:c r="C4970" s="1"/>
      <x:c r="D4970" s="1"/>
      <x:c r="E4970" s="1"/>
      <x:c r="F4970" s="1"/>
      <x:c r="G4970" s="1"/>
      <x:c r="H4970" s="1"/>
      <x:c r="I4970" s="53">
        <x:f t="shared" si="914"/>
        <x:v>7</x:v>
      </x:c>
      <x:c r="J4970" s="53">
        <x:f t="shared" si="915"/>
        <x:v>11</x:v>
      </x:c>
      <x:c r="K4970" s="53">
        <x:f t="shared" si="916"/>
        <x:v>26</x:v>
      </x:c>
      <x:c r="L4970" s="53">
        <x:f t="shared" si="917"/>
        <x:v>44</x:v>
      </x:c>
      <x:c r="M4970" s="54">
        <x:f t="shared" si="918"/>
        <x:v>3276.7374298977329</x:v>
      </x:c>
      <x:c r="N4970" s="54">
        <x:f t="shared" si="919"/>
        <x:v>1.7755121040956479</x:v>
      </x:c>
      <x:c r="O4970" s="55">
        <x:f t="shared" si="920"/>
        <x:v>154834</x:v>
      </x:c>
      <x:c r="P4970" s="55">
        <x:f t="shared" si="921"/>
        <x:v>33880</x:v>
      </x:c>
      <x:c r="Q4970" s="55">
        <x:f t="shared" si="922"/>
        <x:v>69387.802602391195</x:v>
      </x:c>
      <x:c r="R4970" s="55">
        <x:f t="shared" si="923"/>
        <x:v>31566.197397608805</x:v>
      </x:c>
      <x:c r="S4970" s="1" t="str">
        <x:f t="shared" si="924"/>
        <x:v>YES</x:v>
      </x:c>
      <x:c r="T4970" s="1">
        <x:f t="shared" si="925"/>
        <x:v>31566.197397608805</x:v>
      </x:c>
    </x:row>
    <x:row r="4971">
      <x:c r="A4971" s="1"/>
      <x:c r="B4971" s="1"/>
      <x:c r="C4971" s="1"/>
      <x:c r="D4971" s="1"/>
      <x:c r="E4971" s="1"/>
      <x:c r="F4971" s="1"/>
      <x:c r="G4971" s="1"/>
      <x:c r="H4971" s="1"/>
      <x:c r="I4971" s="53">
        <x:f t="shared" si="914"/>
        <x:v>7</x:v>
      </x:c>
      <x:c r="J4971" s="53">
        <x:f t="shared" si="915"/>
        <x:v>11</x:v>
      </x:c>
      <x:c r="K4971" s="53">
        <x:f t="shared" si="916"/>
        <x:v>27</x:v>
      </x:c>
      <x:c r="L4971" s="53">
        <x:f t="shared" si="917"/>
        <x:v>45</x:v>
      </x:c>
      <x:c r="M4971" s="54">
        <x:f t="shared" si="918"/>
        <x:v>3359.8711344174894</x:v>
      </x:c>
      <x:c r="N4971" s="54">
        <x:f t="shared" si="919"/>
        <x:v>1.8332438433454787</x:v>
      </x:c>
      <x:c r="O4971" s="55">
        <x:f t="shared" si="920"/>
        <x:v>157534</x:v>
      </x:c>
      <x:c r="P4971" s="55">
        <x:f t="shared" si="921"/>
        <x:v>34760</x:v>
      </x:c>
      <x:c r="Q4971" s="55">
        <x:f t="shared" si="922"/>
        <x:v>70831.096083636978</x:v>
      </x:c>
      <x:c r="R4971" s="55">
        <x:f t="shared" si="923"/>
        <x:v>31942.903916363022</x:v>
      </x:c>
      <x:c r="S4971" s="1" t="str">
        <x:f t="shared" si="924"/>
        <x:v>YES</x:v>
      </x:c>
      <x:c r="T4971" s="1">
        <x:f t="shared" si="925"/>
        <x:v>31942.903916363022</x:v>
      </x:c>
    </x:row>
    <x:row r="4972">
      <x:c r="A4972" s="1"/>
      <x:c r="B4972" s="1"/>
      <x:c r="C4972" s="1"/>
      <x:c r="D4972" s="1"/>
      <x:c r="E4972" s="1"/>
      <x:c r="F4972" s="1"/>
      <x:c r="G4972" s="1"/>
      <x:c r="H4972" s="1"/>
      <x:c r="I4972" s="53">
        <x:f t="shared" si="914"/>
        <x:v>7</x:v>
      </x:c>
      <x:c r="J4972" s="53">
        <x:f t="shared" si="915"/>
        <x:v>11</x:v>
      </x:c>
      <x:c r="K4972" s="53">
        <x:f t="shared" si="916"/>
        <x:v>28</x:v>
      </x:c>
      <x:c r="L4972" s="53">
        <x:f t="shared" si="917"/>
        <x:v>46</x:v>
      </x:c>
      <x:c r="M4972" s="54">
        <x:f t="shared" si="918"/>
        <x:v>3444.8306726346432</x:v>
      </x:c>
      <x:c r="N4972" s="54">
        <x:f t="shared" si="919"/>
        <x:v>1.8922435226629466</x:v>
      </x:c>
      <x:c r="O4972" s="55">
        <x:f t="shared" si="920"/>
        <x:v>160234</x:v>
      </x:c>
      <x:c r="P4972" s="55">
        <x:f t="shared" si="921"/>
        <x:v>35640</x:v>
      </x:c>
      <x:c r="Q4972" s="55">
        <x:f t="shared" si="922"/>
        <x:v>72306.088066573662</x:v>
      </x:c>
      <x:c r="R4972" s="55">
        <x:f t="shared" si="923"/>
        <x:v>32287.911933426338</x:v>
      </x:c>
      <x:c r="S4972" s="1" t="str">
        <x:f t="shared" si="924"/>
        <x:v>YES</x:v>
      </x:c>
      <x:c r="T4972" s="1">
        <x:f t="shared" si="925"/>
        <x:v>32287.911933426338</x:v>
      </x:c>
    </x:row>
    <x:row r="4973">
      <x:c r="A4973" s="1"/>
      <x:c r="B4973" s="1"/>
      <x:c r="C4973" s="1"/>
      <x:c r="D4973" s="1"/>
      <x:c r="E4973" s="1"/>
      <x:c r="F4973" s="1"/>
      <x:c r="G4973" s="1"/>
      <x:c r="H4973" s="1"/>
      <x:c r="I4973" s="53">
        <x:f t="shared" si="914"/>
        <x:v>7</x:v>
      </x:c>
      <x:c r="J4973" s="53">
        <x:f t="shared" si="915"/>
        <x:v>11</x:v>
      </x:c>
      <x:c r="K4973" s="53">
        <x:f t="shared" si="916"/>
        <x:v>29</x:v>
      </x:c>
      <x:c r="L4973" s="53">
        <x:f t="shared" si="917"/>
        <x:v>47</x:v>
      </x:c>
      <x:c r="M4973" s="54">
        <x:f t="shared" si="918"/>
        <x:v>3531.6487007502965</x:v>
      </x:c>
      <x:c r="N4973" s="54">
        <x:f t="shared" si="919"/>
        <x:v>1.9525338199654836</x:v>
      </x:c>
      <x:c r="O4973" s="55">
        <x:f t="shared" si="920"/>
        <x:v>162934</x:v>
      </x:c>
      <x:c r="P4973" s="55">
        <x:f t="shared" si="921"/>
        <x:v>36520</x:v>
      </x:c>
      <x:c r="Q4973" s="55">
        <x:f t="shared" si="922"/>
        <x:v>73813.345499137096</x:v>
      </x:c>
      <x:c r="R4973" s="55">
        <x:f t="shared" si="923"/>
        <x:v>32600.654500862904</x:v>
      </x:c>
      <x:c r="S4973" s="1" t="str">
        <x:f t="shared" si="924"/>
        <x:v>YES</x:v>
      </x:c>
      <x:c r="T4973" s="1">
        <x:f t="shared" si="925"/>
        <x:v>32600.654500862904</x:v>
      </x:c>
    </x:row>
    <x:row r="4974">
      <x:c r="A4974" s="1"/>
      <x:c r="B4974" s="1"/>
      <x:c r="C4974" s="1"/>
      <x:c r="D4974" s="1"/>
      <x:c r="E4974" s="1"/>
      <x:c r="F4974" s="1"/>
      <x:c r="G4974" s="1"/>
      <x:c r="H4974" s="1"/>
      <x:c r="I4974" s="53" t="n">
        <x:f t="shared" ref="I4974:I5037" si="926">INT((ROW()-ROW($I$46))/((CARROT_CAP+1)*(MESCLUN_CAP+1)))</x:f>
        <x:v>7</x:v>
      </x:c>
      <x:c r="J4974" s="53" t="n">
        <x:f t="shared" ref="J4974:J5037" si="927">MOD(INT((ROW()-ROW($I$46))/(MESCLUN_CAP+1)),CARROT_CAP+1)</x:f>
        <x:v>11</x:v>
      </x:c>
      <x:c r="K4974" s="53" t="n">
        <x:f t="shared" ref="K4974:K5037" si="928">MOD(ROW()-ROW($I$46),MESCLUN_CAP+1)</x:f>
        <x:v>30</x:v>
      </x:c>
      <x:c r="L4974" s="53" t="n">
        <x:f t="shared" ref="L4974:L5037" si="929">SUM(I4974:K4974)</x:f>
        <x:v>48</x:v>
      </x:c>
      <x:c r="M4974" s="54" t="n">
        <x:f t="shared" ref="M4974:M5037" si="930">I4974*TOMATO_HOURS*WEEKS*(1+TOMATO_DIM)^I4974+J4974*CARROT_HOURS*WEEKS*(1+CARROT_DIM)^J4974+K4974*MESCLUN_HOURS*WEEKS*(1+MESCLUN_DIM)^K4974</x:f>
        <x:v>3620.358406084065</x:v>
      </x:c>
      <x:c r="N4974" s="54" t="n">
        <x:f t="shared" ref="N4974:N5037" si="931">MAX(M4974-FARMER_HOURS,0)/TEMP_HOURS_PER_WORKER</x:f>
        <x:v>2.014137782002823</x:v>
      </x:c>
      <x:c r="O4974" s="55" t="n">
        <x:f t="shared" ref="O4974:O5037" si="932">I4974*TOMATO_PRICE+J4974*CARROT_PRICE+K4974*MESCLUN_PRICE</x:f>
        <x:v>165634</x:v>
      </x:c>
      <x:c r="P4974" s="55" t="n">
        <x:f t="shared" ref="P4974:P5037" si="933">I4974*TOMATO_FERTILIZER+J4974*CARROT_FERTILIZER+K4974*MESCLUN_FERTILIZER</x:f>
        <x:v>37400</x:v>
      </x:c>
      <x:c r="Q4974" s="55" t="n">
        <x:f t="shared" ref="Q4974:Q5037" si="934">MIN(M4974,FARMER_HOURS)*FARMER_RATE+MAX(M4974-FARMER_HOURS,0)*TEMP_RATE</x:f>
        <x:v>75353.44455007056</x:v>
      </x:c>
      <x:c r="R4974" s="55" t="n">
        <x:f t="shared" ref="R4974:R5037" si="935">O4974-P4974-Q4974-FIXED_COST</x:f>
        <x:v>32880.55544992944</x:v>
      </x:c>
      <x:c r="S4974" s="1" t="str">
        <x:f t="shared" ref="S4974:S5037" si="936">IF(AND(L4974&lt;=TOTAL_BED_CAP,N4974&lt;=TEMP_WORKER_CAP),"YES","NO")</x:f>
        <x:v>YES</x:v>
      </x:c>
      <x:c r="T4974" s="1" t="n">
        <x:f t="shared" ref="T4974:T5037" si="937">IF(S4974="YES",R4974,-1E+99)</x:f>
        <x:v>32880.55544992944</x:v>
      </x:c>
    </x:row>
    <x:row r="4975">
      <x:c r="A4975" s="1"/>
      <x:c r="B4975" s="1"/>
      <x:c r="C4975" s="1"/>
      <x:c r="D4975" s="1"/>
      <x:c r="E4975" s="1"/>
      <x:c r="F4975" s="1"/>
      <x:c r="G4975" s="1"/>
      <x:c r="H4975" s="1"/>
      <x:c r="I4975" s="53">
        <x:f t="shared" si="926"/>
        <x:v>7</x:v>
      </x:c>
      <x:c r="J4975" s="53">
        <x:f t="shared" si="927"/>
        <x:v>12</x:v>
      </x:c>
      <x:c r="K4975" s="53">
        <x:f t="shared" si="928"/>
        <x:v>0</x:v>
      </x:c>
      <x:c r="L4975" s="53">
        <x:f t="shared" si="929"/>
        <x:v>19</x:v>
      </x:c>
      <x:c r="M4975" s="54">
        <x:f t="shared" si="930"/>
        <x:v>1711.8517497286678</x:v>
      </x:c>
      <x:c r="N4975" s="54">
        <x:f t="shared" si="931"/>
        <x:v>0.68878593731157478</x:v>
      </x:c>
      <x:c r="O4975" s="55">
        <x:f t="shared" si="932"/>
        <x:v>86728</x:v>
      </x:c>
      <x:c r="P4975" s="55">
        <x:f t="shared" si="933"/>
        <x:v>11440</x:v>
      </x:c>
      <x:c r="Q4975" s="55">
        <x:f t="shared" si="934"/>
        <x:v>42219.64843278937</x:v>
      </x:c>
      <x:c r="R4975" s="55">
        <x:f t="shared" si="935"/>
        <x:v>13068.35156721063</x:v>
      </x:c>
      <x:c r="S4975" s="1" t="str">
        <x:f t="shared" si="936"/>
        <x:v>YES</x:v>
      </x:c>
      <x:c r="T4975" s="1">
        <x:f t="shared" si="937"/>
        <x:v>13068.35156721063</x:v>
      </x:c>
    </x:row>
    <x:row r="4976">
      <x:c r="A4976" s="1"/>
      <x:c r="B4976" s="1"/>
      <x:c r="C4976" s="1"/>
      <x:c r="D4976" s="1"/>
      <x:c r="E4976" s="1"/>
      <x:c r="F4976" s="1"/>
      <x:c r="G4976" s="1"/>
      <x:c r="H4976" s="1"/>
      <x:c r="I4976" s="53">
        <x:f t="shared" si="926"/>
        <x:v>7</x:v>
      </x:c>
      <x:c r="J4976" s="53">
        <x:f t="shared" si="927"/>
        <x:v>12</x:v>
      </x:c>
      <x:c r="K4976" s="53">
        <x:f t="shared" si="928"/>
        <x:v>1</x:v>
      </x:c>
      <x:c r="L4976" s="53">
        <x:f t="shared" si="929"/>
        <x:v>20</x:v>
      </x:c>
      <x:c r="M4976" s="54">
        <x:f t="shared" si="930"/>
        <x:v>1757.4142497286678</x:v>
      </x:c>
      <x:c r="N4976" s="54">
        <x:f t="shared" si="931"/>
        <x:v>0.72042656231157487</x:v>
      </x:c>
      <x:c r="O4976" s="55">
        <x:f t="shared" si="932"/>
        <x:v>89428</x:v>
      </x:c>
      <x:c r="P4976" s="55">
        <x:f t="shared" si="933"/>
        <x:v>12320</x:v>
      </x:c>
      <x:c r="Q4976" s="55">
        <x:f t="shared" si="934"/>
        <x:v>43010.66405778937</x:v>
      </x:c>
      <x:c r="R4976" s="55">
        <x:f t="shared" si="935"/>
        <x:v>14097.33594221063</x:v>
      </x:c>
      <x:c r="S4976" s="1" t="str">
        <x:f t="shared" si="936"/>
        <x:v>YES</x:v>
      </x:c>
      <x:c r="T4976" s="1">
        <x:f t="shared" si="937"/>
        <x:v>14097.33594221063</x:v>
      </x:c>
    </x:row>
    <x:row r="4977">
      <x:c r="A4977" s="1"/>
      <x:c r="B4977" s="1"/>
      <x:c r="C4977" s="1"/>
      <x:c r="D4977" s="1"/>
      <x:c r="E4977" s="1"/>
      <x:c r="F4977" s="1"/>
      <x:c r="G4977" s="1"/>
      <x:c r="H4977" s="1"/>
      <x:c r="I4977" s="53">
        <x:f t="shared" si="926"/>
        <x:v>7</x:v>
      </x:c>
      <x:c r="J4977" s="53">
        <x:f t="shared" si="927"/>
        <x:v>12</x:v>
      </x:c>
      <x:c r="K4977" s="53">
        <x:f t="shared" si="928"/>
        <x:v>2</x:v>
      </x:c>
      <x:c r="L4977" s="53">
        <x:f t="shared" si="929"/>
        <x:v>21</x:v>
      </x:c>
      <x:c r="M4977" s="54">
        <x:f t="shared" si="930"/>
        <x:v>1804.1158122286677</x:v>
      </x:c>
      <x:c r="N4977" s="54">
        <x:f t="shared" si="931"/>
        <x:v>0.75285820293657479</x:v>
      </x:c>
      <x:c r="O4977" s="55">
        <x:f t="shared" si="932"/>
        <x:v>92128</x:v>
      </x:c>
      <x:c r="P4977" s="55">
        <x:f t="shared" si="933"/>
        <x:v>13200</x:v>
      </x:c>
      <x:c r="Q4977" s="55">
        <x:f t="shared" si="934"/>
        <x:v>43821.45507341437</x:v>
      </x:c>
      <x:c r="R4977" s="55">
        <x:f t="shared" si="935"/>
        <x:v>15106.54492658563</x:v>
      </x:c>
      <x:c r="S4977" s="1" t="str">
        <x:f t="shared" si="936"/>
        <x:v>YES</x:v>
      </x:c>
      <x:c r="T4977" s="1">
        <x:f t="shared" si="937"/>
        <x:v>15106.54492658563</x:v>
      </x:c>
    </x:row>
    <x:row r="4978">
      <x:c r="A4978" s="1"/>
      <x:c r="B4978" s="1"/>
      <x:c r="C4978" s="1"/>
      <x:c r="D4978" s="1"/>
      <x:c r="E4978" s="1"/>
      <x:c r="F4978" s="1"/>
      <x:c r="G4978" s="1"/>
      <x:c r="H4978" s="1"/>
      <x:c r="I4978" s="53">
        <x:f t="shared" si="926"/>
        <x:v>7</x:v>
      </x:c>
      <x:c r="J4978" s="53">
        <x:f t="shared" si="927"/>
        <x:v>12</x:v>
      </x:c>
      <x:c r="K4978" s="53">
        <x:f t="shared" si="928"/>
        <x:v>3</x:v>
      </x:c>
      <x:c r="L4978" s="53">
        <x:f t="shared" si="929"/>
        <x:v>22</x:v>
      </x:c>
      <x:c r="M4978" s="54">
        <x:f t="shared" si="930"/>
        <x:v>1851.9777946505428</x:v>
      </x:c>
      <x:c r="N4978" s="54">
        <x:f t="shared" si="931"/>
        <x:v>0.78609569072954366</x:v>
      </x:c>
      <x:c r="O4978" s="55">
        <x:f t="shared" si="932"/>
        <x:v>94828</x:v>
      </x:c>
      <x:c r="P4978" s="55">
        <x:f t="shared" si="933"/>
        <x:v>14080</x:v>
      </x:c>
      <x:c r="Q4978" s="55">
        <x:f t="shared" si="934"/>
        <x:v>44652.392268238589</x:v>
      </x:c>
      <x:c r="R4978" s="55">
        <x:f t="shared" si="935"/>
        <x:v>16095.607731761411</x:v>
      </x:c>
      <x:c r="S4978" s="1" t="str">
        <x:f t="shared" si="936"/>
        <x:v>YES</x:v>
      </x:c>
      <x:c r="T4978" s="1">
        <x:f t="shared" si="937"/>
        <x:v>16095.607731761411</x:v>
      </x:c>
    </x:row>
    <x:row r="4979">
      <x:c r="A4979" s="1"/>
      <x:c r="B4979" s="1"/>
      <x:c r="C4979" s="1"/>
      <x:c r="D4979" s="1"/>
      <x:c r="E4979" s="1"/>
      <x:c r="F4979" s="1"/>
      <x:c r="G4979" s="1"/>
      <x:c r="H4979" s="1"/>
      <x:c r="I4979" s="53">
        <x:f t="shared" si="926"/>
        <x:v>7</x:v>
      </x:c>
      <x:c r="J4979" s="53">
        <x:f t="shared" si="927"/>
        <x:v>12</x:v>
      </x:c>
      <x:c r="K4979" s="53">
        <x:f t="shared" si="928"/>
        <x:v>4</x:v>
      </x:c>
      <x:c r="L4979" s="53">
        <x:f t="shared" si="929"/>
        <x:v>23</x:v>
      </x:c>
      <x:c r="M4979" s="54">
        <x:f t="shared" si="930"/>
        <x:v>1901.021910373199</x:v>
      </x:c>
      <x:c r="N4979" s="54">
        <x:f t="shared" si="931"/>
        <x:v>0.8201541044258327</x:v>
      </x:c>
      <x:c r="O4979" s="55">
        <x:f t="shared" si="932"/>
        <x:v>97528</x:v>
      </x:c>
      <x:c r="P4979" s="55">
        <x:f t="shared" si="933"/>
        <x:v>14960</x:v>
      </x:c>
      <x:c r="Q4979" s="55">
        <x:f t="shared" si="934"/>
        <x:v>45503.852610645816</x:v>
      </x:c>
      <x:c r="R4979" s="55">
        <x:f t="shared" si="935"/>
        <x:v>17064.147389354184</x:v>
      </x:c>
      <x:c r="S4979" s="1" t="str">
        <x:f t="shared" si="936"/>
        <x:v>YES</x:v>
      </x:c>
      <x:c r="T4979" s="1">
        <x:f t="shared" si="937"/>
        <x:v>17064.147389354184</x:v>
      </x:c>
    </x:row>
    <x:row r="4980">
      <x:c r="A4980" s="1"/>
      <x:c r="B4980" s="1"/>
      <x:c r="C4980" s="1"/>
      <x:c r="D4980" s="1"/>
      <x:c r="E4980" s="1"/>
      <x:c r="F4980" s="1"/>
      <x:c r="G4980" s="1"/>
      <x:c r="H4980" s="1"/>
      <x:c r="I4980" s="53">
        <x:f t="shared" si="926"/>
        <x:v>7</x:v>
      </x:c>
      <x:c r="J4980" s="53">
        <x:f t="shared" si="927"/>
        <x:v>12</x:v>
      </x:c>
      <x:c r="K4980" s="53">
        <x:f t="shared" si="928"/>
        <x:v>5</x:v>
      </x:c>
      <x:c r="L4980" s="53">
        <x:f t="shared" si="929"/>
        <x:v>24</x:v>
      </x:c>
      <x:c r="M4980" s="54">
        <x:f t="shared" si="930"/>
        <x:v>1951.2702342944026</x:v>
      </x:c>
      <x:c r="N4980" s="54">
        <x:f t="shared" si="931"/>
        <x:v>0.85504877381555733</x:v>
      </x:c>
      <x:c r="O4980" s="55">
        <x:f t="shared" si="932"/>
        <x:v>100228</x:v>
      </x:c>
      <x:c r="P4980" s="55">
        <x:f t="shared" si="933"/>
        <x:v>15840</x:v>
      </x:c>
      <x:c r="Q4980" s="55">
        <x:f t="shared" si="934"/>
        <x:v>46376.219345388934</x:v>
      </x:c>
      <x:c r="R4980" s="55">
        <x:f t="shared" si="935"/>
        <x:v>18011.780654611066</x:v>
      </x:c>
      <x:c r="S4980" s="1" t="str">
        <x:f t="shared" si="936"/>
        <x:v>YES</x:v>
      </x:c>
      <x:c r="T4980" s="1">
        <x:f t="shared" si="937"/>
        <x:v>18011.780654611066</x:v>
      </x:c>
    </x:row>
    <x:row r="4981">
      <x:c r="A4981" s="1"/>
      <x:c r="B4981" s="1"/>
      <x:c r="C4981" s="1"/>
      <x:c r="D4981" s="1"/>
      <x:c r="E4981" s="1"/>
      <x:c r="F4981" s="1"/>
      <x:c r="G4981" s="1"/>
      <x:c r="H4981" s="1"/>
      <x:c r="I4981" s="53">
        <x:f t="shared" si="926"/>
        <x:v>7</x:v>
      </x:c>
      <x:c r="J4981" s="53">
        <x:f t="shared" si="927"/>
        <x:v>12</x:v>
      </x:c>
      <x:c r="K4981" s="53">
        <x:f t="shared" si="928"/>
        <x:v>6</x:v>
      </x:c>
      <x:c r="L4981" s="53">
        <x:f t="shared" si="929"/>
        <x:v>25</x:v>
      </x:c>
      <x:c r="M4981" s="54">
        <x:f t="shared" si="930"/>
        <x:v>2002.7452084760357</x:v>
      </x:c>
      <x:c r="N4981" s="54">
        <x:f t="shared" si="931"/>
        <x:v>0.8907952836639137</x:v>
      </x:c>
      <x:c r="O4981" s="55">
        <x:f t="shared" si="932"/>
        <x:v>102928</x:v>
      </x:c>
      <x:c r="P4981" s="55">
        <x:f t="shared" si="933"/>
        <x:v>16720</x:v>
      </x:c>
      <x:c r="Q4981" s="55">
        <x:f t="shared" si="934"/>
        <x:v>47269.882091597843</x:v>
      </x:c>
      <x:c r="R4981" s="55">
        <x:f t="shared" si="935"/>
        <x:v>18938.117908402157</x:v>
      </x:c>
      <x:c r="S4981" s="1" t="str">
        <x:f t="shared" si="936"/>
        <x:v>YES</x:v>
      </x:c>
      <x:c r="T4981" s="1">
        <x:f t="shared" si="937"/>
        <x:v>18938.117908402157</x:v>
      </x:c>
    </x:row>
    <x:row r="4982">
      <x:c r="A4982" s="1"/>
      <x:c r="B4982" s="1"/>
      <x:c r="C4982" s="1"/>
      <x:c r="D4982" s="1"/>
      <x:c r="E4982" s="1"/>
      <x:c r="F4982" s="1"/>
      <x:c r="G4982" s="1"/>
      <x:c r="H4982" s="1"/>
      <x:c r="I4982" s="53">
        <x:f t="shared" si="926"/>
        <x:v>7</x:v>
      </x:c>
      <x:c r="J4982" s="53">
        <x:f t="shared" si="927"/>
        <x:v>12</x:v>
      </x:c>
      <x:c r="K4982" s="53">
        <x:f t="shared" si="928"/>
        <x:v>7</x:v>
      </x:c>
      <x:c r="L4982" s="53">
        <x:f t="shared" si="929"/>
        <x:v>26</x:v>
      </x:c>
      <x:c r="M4982" s="54">
        <x:f t="shared" si="930"/>
        <x:v>2055.4696478739961</x:v>
      </x:c>
      <x:c r="N4982" s="54">
        <x:f t="shared" si="931"/>
        <x:v>0.92740947769027504</x:v>
      </x:c>
      <x:c r="O4982" s="55">
        <x:f t="shared" si="932"/>
        <x:v>105628</x:v>
      </x:c>
      <x:c r="P4982" s="55">
        <x:f t="shared" si="933"/>
        <x:v>17600</x:v>
      </x:c>
      <x:c r="Q4982" s="55">
        <x:f t="shared" si="934"/>
        <x:v>48185.236942256874</x:v>
      </x:c>
      <x:c r="R4982" s="55">
        <x:f t="shared" si="935"/>
        <x:v>19842.763057743126</x:v>
      </x:c>
      <x:c r="S4982" s="1" t="str">
        <x:f t="shared" si="936"/>
        <x:v>YES</x:v>
      </x:c>
      <x:c r="T4982" s="1">
        <x:f t="shared" si="937"/>
        <x:v>19842.763057743126</x:v>
      </x:c>
    </x:row>
    <x:row r="4983">
      <x:c r="A4983" s="1"/>
      <x:c r="B4983" s="1"/>
      <x:c r="C4983" s="1"/>
      <x:c r="D4983" s="1"/>
      <x:c r="E4983" s="1"/>
      <x:c r="F4983" s="1"/>
      <x:c r="G4983" s="1"/>
      <x:c r="H4983" s="1"/>
      <x:c r="I4983" s="53">
        <x:f t="shared" si="926"/>
        <x:v>7</x:v>
      </x:c>
      <x:c r="J4983" s="53">
        <x:f t="shared" si="927"/>
        <x:v>12</x:v>
      </x:c>
      <x:c r="K4983" s="53">
        <x:f t="shared" si="928"/>
        <x:v>8</x:v>
      </x:c>
      <x:c r="L4983" s="53">
        <x:f t="shared" si="929"/>
        <x:v>27</x:v>
      </x:c>
      <x:c r="M4983" s="54">
        <x:f t="shared" si="930"/>
        <x:v>2109.4667461539761</x:v>
      </x:c>
      <x:c r="N4983" s="54">
        <x:f t="shared" si="931"/>
        <x:v>0.96490746260692783</x:v>
      </x:c>
      <x:c r="O4983" s="55">
        <x:f t="shared" si="932"/>
        <x:v>108328</x:v>
      </x:c>
      <x:c r="P4983" s="55">
        <x:f t="shared" si="933"/>
        <x:v>18480</x:v>
      </x:c>
      <x:c r="Q4983" s="55">
        <x:f t="shared" si="934"/>
        <x:v>49122.686565173193</x:v>
      </x:c>
      <x:c r="R4983" s="55">
        <x:f t="shared" si="935"/>
        <x:v>20725.313434826807</x:v>
      </x:c>
      <x:c r="S4983" s="1" t="str">
        <x:f t="shared" si="936"/>
        <x:v>YES</x:v>
      </x:c>
      <x:c r="T4983" s="1">
        <x:f t="shared" si="937"/>
        <x:v>20725.313434826807</x:v>
      </x:c>
    </x:row>
    <x:row r="4984">
      <x:c r="A4984" s="1"/>
      <x:c r="B4984" s="1"/>
      <x:c r="C4984" s="1"/>
      <x:c r="D4984" s="1"/>
      <x:c r="E4984" s="1"/>
      <x:c r="F4984" s="1"/>
      <x:c r="G4984" s="1"/>
      <x:c r="H4984" s="1"/>
      <x:c r="I4984" s="53">
        <x:f t="shared" si="926"/>
        <x:v>7</x:v>
      </x:c>
      <x:c r="J4984" s="53">
        <x:f t="shared" si="927"/>
        <x:v>12</x:v>
      </x:c>
      <x:c r="K4984" s="53">
        <x:f t="shared" si="928"/>
        <x:v>9</x:v>
      </x:c>
      <x:c r="L4984" s="53">
        <x:f t="shared" si="929"/>
        <x:v>28</x:v>
      </x:c>
      <x:c r="M4984" s="54">
        <x:f t="shared" si="930"/>
        <x:v>2164.7600815943706</x:v>
      </x:c>
      <x:c r="N4984" s="54">
        <x:f t="shared" si="931"/>
        <x:v>1.0033056122183128</x:v>
      </x:c>
      <x:c r="O4984" s="55">
        <x:f t="shared" si="932"/>
        <x:v>111028</x:v>
      </x:c>
      <x:c r="P4984" s="55">
        <x:f t="shared" si="933"/>
        <x:v>19360</x:v>
      </x:c>
      <x:c r="Q4984" s="55">
        <x:f t="shared" si="934"/>
        <x:v>50082.640305457826</x:v>
      </x:c>
      <x:c r="R4984" s="55">
        <x:f t="shared" si="935"/>
        <x:v>21585.359694542174</x:v>
      </x:c>
      <x:c r="S4984" s="1" t="str">
        <x:f t="shared" si="936"/>
        <x:v>YES</x:v>
      </x:c>
      <x:c r="T4984" s="1">
        <x:f t="shared" si="937"/>
        <x:v>21585.359694542174</x:v>
      </x:c>
    </x:row>
    <x:row r="4985">
      <x:c r="A4985" s="1"/>
      <x:c r="B4985" s="1"/>
      <x:c r="C4985" s="1"/>
      <x:c r="D4985" s="1"/>
      <x:c r="E4985" s="1"/>
      <x:c r="F4985" s="1"/>
      <x:c r="G4985" s="1"/>
      <x:c r="H4985" s="1"/>
      <x:c r="I4985" s="53">
        <x:f t="shared" si="926"/>
        <x:v>7</x:v>
      </x:c>
      <x:c r="J4985" s="53">
        <x:f t="shared" si="927"/>
        <x:v>12</x:v>
      </x:c>
      <x:c r="K4985" s="53">
        <x:f t="shared" si="928"/>
        <x:v>10</x:v>
      </x:c>
      <x:c r="L4985" s="53">
        <x:f t="shared" si="929"/>
        <x:v>29</x:v>
      </x:c>
      <x:c r="M4985" s="54">
        <x:f t="shared" si="930"/>
        <x:v>2221.3736230775835</x:v>
      </x:c>
      <x:c r="N4985" s="54">
        <x:f t="shared" si="931"/>
        <x:v>1.0426205715816552</x:v>
      </x:c>
      <x:c r="O4985" s="55">
        <x:f t="shared" si="932"/>
        <x:v>113728</x:v>
      </x:c>
      <x:c r="P4985" s="55">
        <x:f t="shared" si="933"/>
        <x:v>20240</x:v>
      </x:c>
      <x:c r="Q4985" s="55">
        <x:f t="shared" si="934"/>
        <x:v>51065.514289541381</x:v>
      </x:c>
      <x:c r="R4985" s="55">
        <x:f t="shared" si="935"/>
        <x:v>22422.485710458619</x:v>
      </x:c>
      <x:c r="S4985" s="1" t="str">
        <x:f t="shared" si="936"/>
        <x:v>YES</x:v>
      </x:c>
      <x:c r="T4985" s="1">
        <x:f t="shared" si="937"/>
        <x:v>22422.485710458619</x:v>
      </x:c>
    </x:row>
    <x:row r="4986">
      <x:c r="A4986" s="1"/>
      <x:c r="B4986" s="1"/>
      <x:c r="C4986" s="1"/>
      <x:c r="D4986" s="1"/>
      <x:c r="E4986" s="1"/>
      <x:c r="F4986" s="1"/>
      <x:c r="G4986" s="1"/>
      <x:c r="H4986" s="1"/>
      <x:c r="I4986" s="53">
        <x:f t="shared" si="926"/>
        <x:v>7</x:v>
      </x:c>
      <x:c r="J4986" s="53">
        <x:f t="shared" si="927"/>
        <x:v>12</x:v>
      </x:c>
      <x:c r="K4986" s="53">
        <x:f t="shared" si="928"/>
        <x:v>11</x:v>
      </x:c>
      <x:c r="L4986" s="53">
        <x:f t="shared" si="929"/>
        <x:v>30</x:v>
      </x:c>
      <x:c r="M4986" s="54">
        <x:f t="shared" si="930"/>
        <x:v>2279.3317361710224</x:v>
      </x:c>
      <x:c r="N4986" s="54">
        <x:f t="shared" si="931"/>
        <x:v>1.0828692612298767</x:v>
      </x:c>
      <x:c r="O4986" s="55">
        <x:f t="shared" si="932"/>
        <x:v>116428</x:v>
      </x:c>
      <x:c r="P4986" s="55">
        <x:f t="shared" si="933"/>
        <x:v>21120</x:v>
      </x:c>
      <x:c r="Q4986" s="55">
        <x:f t="shared" si="934"/>
        <x:v>52071.731530746911</x:v>
      </x:c>
      <x:c r="R4986" s="55">
        <x:f t="shared" si="935"/>
        <x:v>23236.268469253089</x:v>
      </x:c>
      <x:c r="S4986" s="1" t="str">
        <x:f t="shared" si="936"/>
        <x:v>YES</x:v>
      </x:c>
      <x:c r="T4986" s="1">
        <x:f t="shared" si="937"/>
        <x:v>23236.268469253089</x:v>
      </x:c>
    </x:row>
    <x:row r="4987">
      <x:c r="A4987" s="1"/>
      <x:c r="B4987" s="1"/>
      <x:c r="C4987" s="1"/>
      <x:c r="D4987" s="1"/>
      <x:c r="E4987" s="1"/>
      <x:c r="F4987" s="1"/>
      <x:c r="G4987" s="1"/>
      <x:c r="H4987" s="1"/>
      <x:c r="I4987" s="53">
        <x:f t="shared" si="926"/>
        <x:v>7</x:v>
      </x:c>
      <x:c r="J4987" s="53">
        <x:f t="shared" si="927"/>
        <x:v>12</x:v>
      </x:c>
      <x:c r="K4987" s="53">
        <x:f t="shared" si="928"/>
        <x:v>12</x:v>
      </x:c>
      <x:c r="L4987" s="53">
        <x:f t="shared" si="929"/>
        <x:v>31</x:v>
      </x:c>
      <x:c r="M4987" s="54">
        <x:f t="shared" si="930"/>
        <x:v>2338.6591892990868</x:v>
      </x:c>
      <x:c r="N4987" s="54">
        <x:f t="shared" si="931"/>
        <x:v>1.1240688814576991</x:v>
      </x:c>
      <x:c r="O4987" s="55">
        <x:f t="shared" si="932"/>
        <x:v>119128</x:v>
      </x:c>
      <x:c r="P4987" s="55">
        <x:f t="shared" si="933"/>
        <x:v>22000</x:v>
      </x:c>
      <x:c r="Q4987" s="55">
        <x:f t="shared" si="934"/>
        <x:v>53101.722036442479</x:v>
      </x:c>
      <x:c r="R4987" s="55">
        <x:f t="shared" si="935"/>
        <x:v>24026.277963557521</x:v>
      </x:c>
      <x:c r="S4987" s="1" t="str">
        <x:f t="shared" si="936"/>
        <x:v>YES</x:v>
      </x:c>
      <x:c r="T4987" s="1">
        <x:f t="shared" si="937"/>
        <x:v>24026.277963557521</x:v>
      </x:c>
    </x:row>
    <x:row r="4988">
      <x:c r="A4988" s="1"/>
      <x:c r="B4988" s="1"/>
      <x:c r="C4988" s="1"/>
      <x:c r="D4988" s="1"/>
      <x:c r="E4988" s="1"/>
      <x:c r="F4988" s="1"/>
      <x:c r="G4988" s="1"/>
      <x:c r="H4988" s="1"/>
      <x:c r="I4988" s="53">
        <x:f t="shared" si="926"/>
        <x:v>7</x:v>
      </x:c>
      <x:c r="J4988" s="53">
        <x:f t="shared" si="927"/>
        <x:v>12</x:v>
      </x:c>
      <x:c r="K4988" s="53">
        <x:f t="shared" si="928"/>
        <x:v>13</x:v>
      </x:c>
      <x:c r="L4988" s="53">
        <x:f t="shared" si="929"/>
        <x:v>32</x:v>
      </x:c>
      <x:c r="M4988" s="54">
        <x:f t="shared" si="930"/>
        <x:v>2399.3811600074714</x:v>
      </x:c>
      <x:c r="N4988" s="54">
        <x:f t="shared" si="931"/>
        <x:v>1.1662369166718551</x:v>
      </x:c>
      <x:c r="O4988" s="55">
        <x:f t="shared" si="932"/>
        <x:v>121828</x:v>
      </x:c>
      <x:c r="P4988" s="55">
        <x:f t="shared" si="933"/>
        <x:v>22880</x:v>
      </x:c>
      <x:c r="Q4988" s="55">
        <x:f t="shared" si="934"/>
        <x:v>54155.922916796379</x:v>
      </x:c>
      <x:c r="R4988" s="55">
        <x:f t="shared" si="935"/>
        <x:v>24792.077083203621</x:v>
      </x:c>
      <x:c r="S4988" s="1" t="str">
        <x:f t="shared" si="936"/>
        <x:v>YES</x:v>
      </x:c>
      <x:c r="T4988" s="1">
        <x:f t="shared" si="937"/>
        <x:v>24792.077083203621</x:v>
      </x:c>
    </x:row>
    <x:row r="4989">
      <x:c r="A4989" s="1"/>
      <x:c r="B4989" s="1"/>
      <x:c r="C4989" s="1"/>
      <x:c r="D4989" s="1"/>
      <x:c r="E4989" s="1"/>
      <x:c r="F4989" s="1"/>
      <x:c r="G4989" s="1"/>
      <x:c r="H4989" s="1"/>
      <x:c r="I4989" s="53">
        <x:f t="shared" si="926"/>
        <x:v>7</x:v>
      </x:c>
      <x:c r="J4989" s="53">
        <x:f t="shared" si="927"/>
        <x:v>12</x:v>
      </x:c>
      <x:c r="K4989" s="53">
        <x:f t="shared" si="928"/>
        <x:v>14</x:v>
      </x:c>
      <x:c r="L4989" s="53">
        <x:f t="shared" si="929"/>
        <x:v>33</x:v>
      </x:c>
      <x:c r="M4989" s="54">
        <x:f t="shared" si="930"/>
        <x:v>2461.5232413211324</x:v>
      </x:c>
      <x:c r="N4989" s="54">
        <x:f t="shared" si="931"/>
        <x:v>1.2093911398063419</x:v>
      </x:c>
      <x:c r="O4989" s="55">
        <x:f t="shared" si="932"/>
        <x:v>124528</x:v>
      </x:c>
      <x:c r="P4989" s="55">
        <x:f t="shared" si="933"/>
        <x:v>23760</x:v>
      </x:c>
      <x:c r="Q4989" s="55">
        <x:f t="shared" si="934"/>
        <x:v>55234.778495158549</x:v>
      </x:c>
      <x:c r="R4989" s="55">
        <x:f t="shared" si="935"/>
        <x:v>25533.221504841451</x:v>
      </x:c>
      <x:c r="S4989" s="1" t="str">
        <x:f t="shared" si="936"/>
        <x:v>YES</x:v>
      </x:c>
      <x:c r="T4989" s="1">
        <x:f t="shared" si="937"/>
        <x:v>25533.221504841451</x:v>
      </x:c>
    </x:row>
    <x:row r="4990">
      <x:c r="A4990" s="1"/>
      <x:c r="B4990" s="1"/>
      <x:c r="C4990" s="1"/>
      <x:c r="D4990" s="1"/>
      <x:c r="E4990" s="1"/>
      <x:c r="F4990" s="1"/>
      <x:c r="G4990" s="1"/>
      <x:c r="H4990" s="1"/>
      <x:c r="I4990" s="53">
        <x:f t="shared" si="926"/>
        <x:v>7</x:v>
      </x:c>
      <x:c r="J4990" s="53">
        <x:f t="shared" si="927"/>
        <x:v>12</x:v>
      </x:c>
      <x:c r="K4990" s="53">
        <x:f t="shared" si="928"/>
        <x:v>15</x:v>
      </x:c>
      <x:c r="L4990" s="53">
        <x:f t="shared" si="929"/>
        <x:v>34</x:v>
      </x:c>
      <x:c r="M4990" s="54">
        <x:f t="shared" si="930"/>
        <x:v>2525.1114481972791</x:v>
      </x:c>
      <x:c r="N4990" s="54">
        <x:f t="shared" si="931"/>
        <x:v>1.2535496168036659</x:v>
      </x:c>
      <x:c r="O4990" s="55">
        <x:f t="shared" si="932"/>
        <x:v>127228</x:v>
      </x:c>
      <x:c r="P4990" s="55">
        <x:f t="shared" si="933"/>
        <x:v>24640</x:v>
      </x:c>
      <x:c r="Q4990" s="55">
        <x:f t="shared" si="934"/>
        <x:v>56338.74042009165</x:v>
      </x:c>
      <x:c r="R4990" s="55">
        <x:f t="shared" si="935"/>
        <x:v>26249.25957990835</x:v>
      </x:c>
      <x:c r="S4990" s="1" t="str">
        <x:f t="shared" si="936"/>
        <x:v>YES</x:v>
      </x:c>
      <x:c r="T4990" s="1">
        <x:f t="shared" si="937"/>
        <x:v>26249.25957990835</x:v>
      </x:c>
    </x:row>
    <x:row r="4991">
      <x:c r="A4991" s="1"/>
      <x:c r="B4991" s="1"/>
      <x:c r="C4991" s="1"/>
      <x:c r="D4991" s="1"/>
      <x:c r="E4991" s="1"/>
      <x:c r="F4991" s="1"/>
      <x:c r="G4991" s="1"/>
      <x:c r="H4991" s="1"/>
      <x:c r="I4991" s="53">
        <x:f t="shared" si="926"/>
        <x:v>7</x:v>
      </x:c>
      <x:c r="J4991" s="53">
        <x:f t="shared" si="927"/>
        <x:v>12</x:v>
      </x:c>
      <x:c r="K4991" s="53">
        <x:f t="shared" si="928"/>
        <x:v>16</x:v>
      </x:c>
      <x:c r="L4991" s="53">
        <x:f t="shared" si="929"/>
        <x:v>35</x:v>
      </x:c>
      <x:c r="M4991" s="54">
        <x:f t="shared" si="930"/>
        <x:v>2590.1722240747677</x:v>
      </x:c>
      <x:c r="N4991" s="54">
        <x:f t="shared" si="931"/>
        <x:v>1.2987307111630331</x:v>
      </x:c>
      <x:c r="O4991" s="55">
        <x:f t="shared" si="932"/>
        <x:v>129928</x:v>
      </x:c>
      <x:c r="P4991" s="55">
        <x:f t="shared" si="933"/>
        <x:v>25520</x:v>
      </x:c>
      <x:c r="Q4991" s="55">
        <x:f t="shared" si="934"/>
        <x:v>57468.267779075832</x:v>
      </x:c>
      <x:c r="R4991" s="55">
        <x:f t="shared" si="935"/>
        <x:v>26939.732220924168</x:v>
      </x:c>
      <x:c r="S4991" s="1" t="str">
        <x:f t="shared" si="936"/>
        <x:v>YES</x:v>
      </x:c>
      <x:c r="T4991" s="1">
        <x:f t="shared" si="937"/>
        <x:v>26939.732220924168</x:v>
      </x:c>
    </x:row>
    <x:row r="4992">
      <x:c r="A4992" s="1"/>
      <x:c r="B4992" s="1"/>
      <x:c r="C4992" s="1"/>
      <x:c r="D4992" s="1"/>
      <x:c r="E4992" s="1"/>
      <x:c r="F4992" s="1"/>
      <x:c r="G4992" s="1"/>
      <x:c r="H4992" s="1"/>
      <x:c r="I4992" s="53">
        <x:f t="shared" si="926"/>
        <x:v>7</x:v>
      </x:c>
      <x:c r="J4992" s="53">
        <x:f t="shared" si="927"/>
        <x:v>12</x:v>
      </x:c>
      <x:c r="K4992" s="53">
        <x:f t="shared" si="928"/>
        <x:v>17</x:v>
      </x:c>
      <x:c r="L4992" s="53">
        <x:f t="shared" si="929"/>
        <x:v>36</x:v>
      </x:c>
      <x:c r="M4992" s="54">
        <x:f t="shared" si="930"/>
        <x:v>2656.7324475213081</x:v>
      </x:c>
      <x:c r="N4992" s="54">
        <x:f t="shared" si="931"/>
        <x:v>1.344953088556464</x:v>
      </x:c>
      <x:c r="O4992" s="55">
        <x:f t="shared" si="932"/>
        <x:v>132628</x:v>
      </x:c>
      <x:c r="P4992" s="55">
        <x:f t="shared" si="933"/>
        <x:v>26400</x:v>
      </x:c>
      <x:c r="Q4992" s="55">
        <x:f t="shared" si="934"/>
        <x:v>58623.827213911602</x:v>
      </x:c>
      <x:c r="R4992" s="55">
        <x:f t="shared" si="935"/>
        <x:v>27604.172786088398</x:v>
      </x:c>
      <x:c r="S4992" s="1" t="str">
        <x:f t="shared" si="936"/>
        <x:v>YES</x:v>
      </x:c>
      <x:c r="T4992" s="1">
        <x:f t="shared" si="937"/>
        <x:v>27604.172786088398</x:v>
      </x:c>
    </x:row>
    <x:row r="4993">
      <x:c r="A4993" s="1"/>
      <x:c r="B4993" s="1"/>
      <x:c r="C4993" s="1"/>
      <x:c r="D4993" s="1"/>
      <x:c r="E4993" s="1"/>
      <x:c r="F4993" s="1"/>
      <x:c r="G4993" s="1"/>
      <x:c r="H4993" s="1"/>
      <x:c r="I4993" s="53">
        <x:f t="shared" si="926"/>
        <x:v>7</x:v>
      </x:c>
      <x:c r="J4993" s="53">
        <x:f t="shared" si="927"/>
        <x:v>12</x:v>
      </x:c>
      <x:c r="K4993" s="53">
        <x:f t="shared" si="928"/>
        <x:v>18</x:v>
      </x:c>
      <x:c r="L4993" s="53">
        <x:f t="shared" si="929"/>
        <x:v>37</x:v>
      </x:c>
      <x:c r="M4993" s="54">
        <x:f t="shared" si="930"/>
        <x:v>2724.8194389798955</x:v>
      </x:c>
      <x:c r="N4993" s="54">
        <x:f t="shared" si="931"/>
        <x:v>1.3922357215138164</x:v>
      </x:c>
      <x:c r="O4993" s="55">
        <x:f t="shared" si="932"/>
        <x:v>135328</x:v>
      </x:c>
      <x:c r="P4993" s="55">
        <x:f t="shared" si="933"/>
        <x:v>27280</x:v>
      </x:c>
      <x:c r="Q4993" s="55">
        <x:f t="shared" si="934"/>
        <x:v>59805.89303784541</x:v>
      </x:c>
      <x:c r="R4993" s="55">
        <x:f t="shared" si="935"/>
        <x:v>28242.10696215459</x:v>
      </x:c>
      <x:c r="S4993" s="1" t="str">
        <x:f t="shared" si="936"/>
        <x:v>YES</x:v>
      </x:c>
      <x:c r="T4993" s="1">
        <x:f t="shared" si="937"/>
        <x:v>28242.10696215459</x:v>
      </x:c>
    </x:row>
    <x:row r="4994">
      <x:c r="A4994" s="1"/>
      <x:c r="B4994" s="1"/>
      <x:c r="C4994" s="1"/>
      <x:c r="D4994" s="1"/>
      <x:c r="E4994" s="1"/>
      <x:c r="F4994" s="1"/>
      <x:c r="G4994" s="1"/>
      <x:c r="H4994" s="1"/>
      <x:c r="I4994" s="53">
        <x:f t="shared" si="926"/>
        <x:v>7</x:v>
      </x:c>
      <x:c r="J4994" s="53">
        <x:f t="shared" si="927"/>
        <x:v>12</x:v>
      </x:c>
      <x:c r="K4994" s="53">
        <x:f t="shared" si="928"/>
        <x:v>19</x:v>
      </x:c>
      <x:c r="L4994" s="53">
        <x:f t="shared" si="929"/>
        <x:v>38</x:v>
      </x:c>
      <x:c r="M4994" s="54">
        <x:f t="shared" si="930"/>
        <x:v>2794.4609676159171</x:v>
      </x:c>
      <x:c r="N4994" s="54">
        <x:f t="shared" si="931"/>
        <x:v>1.4405978941777202</x:v>
      </x:c>
      <x:c r="O4994" s="55">
        <x:f t="shared" si="932"/>
        <x:v>138028</x:v>
      </x:c>
      <x:c r="P4994" s="55">
        <x:f t="shared" si="933"/>
        <x:v>28160</x:v>
      </x:c>
      <x:c r="Q4994" s="55">
        <x:f t="shared" si="934"/>
        <x:v>61014.947354443007</x:v>
      </x:c>
      <x:c r="R4994" s="55">
        <x:f t="shared" si="935"/>
        <x:v>28853.052645556993</x:v>
      </x:c>
      <x:c r="S4994" s="1" t="str">
        <x:f t="shared" si="936"/>
        <x:v>YES</x:v>
      </x:c>
      <x:c r="T4994" s="1">
        <x:f t="shared" si="937"/>
        <x:v>28853.052645556993</x:v>
      </x:c>
    </x:row>
    <x:row r="4995">
      <x:c r="A4995" s="1"/>
      <x:c r="B4995" s="1"/>
      <x:c r="C4995" s="1"/>
      <x:c r="D4995" s="1"/>
      <x:c r="E4995" s="1"/>
      <x:c r="F4995" s="1"/>
      <x:c r="G4995" s="1"/>
      <x:c r="H4995" s="1"/>
      <x:c r="I4995" s="53">
        <x:f t="shared" si="926"/>
        <x:v>7</x:v>
      </x:c>
      <x:c r="J4995" s="53">
        <x:f t="shared" si="927"/>
        <x:v>12</x:v>
      </x:c>
      <x:c r="K4995" s="53">
        <x:f t="shared" si="928"/>
        <x:v>20</x:v>
      </x:c>
      <x:c r="L4995" s="53">
        <x:f t="shared" si="929"/>
        <x:v>39</x:v>
      </x:c>
      <x:c r="M4995" s="54">
        <x:f t="shared" si="930"/>
        <x:v>2865.6852582663942</x:v>
      </x:c>
      <x:c r="N4995" s="54">
        <x:f t="shared" si="931"/>
        <x:v>1.4900592071294403</x:v>
      </x:c>
      <x:c r="O4995" s="55">
        <x:f t="shared" si="932"/>
        <x:v>140728</x:v>
      </x:c>
      <x:c r="P4995" s="55">
        <x:f t="shared" si="933"/>
        <x:v>29040</x:v>
      </x:c>
      <x:c r="Q4995" s="55">
        <x:f t="shared" si="934"/>
        <x:v>62251.480178236008</x:v>
      </x:c>
      <x:c r="R4995" s="55">
        <x:f t="shared" si="935"/>
        <x:v>29436.519821763992</x:v>
      </x:c>
      <x:c r="S4995" s="1" t="str">
        <x:f t="shared" si="936"/>
        <x:v>YES</x:v>
      </x:c>
      <x:c r="T4995" s="1">
        <x:f t="shared" si="937"/>
        <x:v>29436.519821763992</x:v>
      </x:c>
    </x:row>
    <x:row r="4996">
      <x:c r="A4996" s="1"/>
      <x:c r="B4996" s="1"/>
      <x:c r="C4996" s="1"/>
      <x:c r="D4996" s="1"/>
      <x:c r="E4996" s="1"/>
      <x:c r="F4996" s="1"/>
      <x:c r="G4996" s="1"/>
      <x:c r="H4996" s="1"/>
      <x:c r="I4996" s="53">
        <x:f t="shared" si="926"/>
        <x:v>7</x:v>
      </x:c>
      <x:c r="J4996" s="53">
        <x:f t="shared" si="927"/>
        <x:v>12</x:v>
      </x:c>
      <x:c r="K4996" s="53">
        <x:f t="shared" si="928"/>
        <x:v>21</x:v>
      </x:c>
      <x:c r="L4996" s="53">
        <x:f t="shared" si="929"/>
        <x:v>40</x:v>
      </x:c>
      <x:c r="M4996" s="54">
        <x:f t="shared" si="930"/>
        <x:v>2938.5209984928379</x:v>
      </x:c>
      <x:c r="N4996" s="54">
        <x:f t="shared" si="931"/>
        <x:v>1.540639582286693</x:v>
      </x:c>
      <x:c r="O4996" s="55">
        <x:f t="shared" si="932"/>
        <x:v>143428</x:v>
      </x:c>
      <x:c r="P4996" s="55">
        <x:f t="shared" si="933"/>
        <x:v>29920</x:v>
      </x:c>
      <x:c r="Q4996" s="55">
        <x:f t="shared" si="934"/>
        <x:v>63515.989557167326</x:v>
      </x:c>
      <x:c r="R4996" s="55">
        <x:f t="shared" si="935"/>
        <x:v>29992.010442832674</x:v>
      </x:c>
      <x:c r="S4996" s="1" t="str">
        <x:f t="shared" si="936"/>
        <x:v>YES</x:v>
      </x:c>
      <x:c r="T4996" s="1">
        <x:f t="shared" si="937"/>
        <x:v>29992.010442832674</x:v>
      </x:c>
    </x:row>
    <x:row r="4997">
      <x:c r="A4997" s="1"/>
      <x:c r="B4997" s="1"/>
      <x:c r="C4997" s="1"/>
      <x:c r="D4997" s="1"/>
      <x:c r="E4997" s="1"/>
      <x:c r="F4997" s="1"/>
      <x:c r="G4997" s="1"/>
      <x:c r="H4997" s="1"/>
      <x:c r="I4997" s="53">
        <x:f t="shared" si="926"/>
        <x:v>7</x:v>
      </x:c>
      <x:c r="J4997" s="53">
        <x:f t="shared" si="927"/>
        <x:v>12</x:v>
      </x:c>
      <x:c r="K4997" s="53">
        <x:f t="shared" si="928"/>
        <x:v>22</x:v>
      </x:c>
      <x:c r="L4997" s="53">
        <x:f t="shared" si="929"/>
        <x:v>41</x:v>
      </x:c>
      <x:c r="M4997" s="54">
        <x:f t="shared" si="930"/>
        <x:v>3012.9973457392343</x:v>
      </x:c>
      <x:c r="N4997" s="54">
        <x:f t="shared" si="931"/>
        <x:v>1.5923592678744682</x:v>
      </x:c>
      <x:c r="O4997" s="55">
        <x:f t="shared" si="932"/>
        <x:v>146128</x:v>
      </x:c>
      <x:c r="P4997" s="55">
        <x:f t="shared" si="933"/>
        <x:v>30800</x:v>
      </x:c>
      <x:c r="Q4997" s="55">
        <x:f t="shared" si="934"/>
        <x:v>64808.981696861709</x:v>
      </x:c>
      <x:c r="R4997" s="55">
        <x:f t="shared" si="935"/>
        <x:v>30519.018303138291</x:v>
      </x:c>
      <x:c r="S4997" s="1" t="str">
        <x:f t="shared" si="936"/>
        <x:v>YES</x:v>
      </x:c>
      <x:c r="T4997" s="1">
        <x:f t="shared" si="937"/>
        <x:v>30519.018303138291</x:v>
      </x:c>
    </x:row>
    <x:row r="4998">
      <x:c r="A4998" s="1"/>
      <x:c r="B4998" s="1"/>
      <x:c r="C4998" s="1"/>
      <x:c r="D4998" s="1"/>
      <x:c r="E4998" s="1"/>
      <x:c r="F4998" s="1"/>
      <x:c r="G4998" s="1"/>
      <x:c r="H4998" s="1"/>
      <x:c r="I4998" s="53">
        <x:f t="shared" si="926"/>
        <x:v>7</x:v>
      </x:c>
      <x:c r="J4998" s="53">
        <x:f t="shared" si="927"/>
        <x:v>12</x:v>
      </x:c>
      <x:c r="K4998" s="53">
        <x:f t="shared" si="928"/>
        <x:v>23</x:v>
      </x:c>
      <x:c r="L4998" s="53">
        <x:f t="shared" si="929"/>
        <x:v>42</x:v>
      </x:c>
      <x:c r="M4998" s="54">
        <x:f t="shared" si="930"/>
        <x:v>3089.143934596671</x:v>
      </x:c>
      <x:c r="N4998" s="54">
        <x:f t="shared" si="931"/>
        <x:v>1.6452388434699103</x:v>
      </x:c>
      <x:c r="O4998" s="55">
        <x:f t="shared" si="932"/>
        <x:v>148828</x:v>
      </x:c>
      <x:c r="P4998" s="55">
        <x:f t="shared" si="933"/>
        <x:v>31680</x:v>
      </x:c>
      <x:c r="Q4998" s="55">
        <x:f t="shared" si="934"/>
        <x:v>66130.97108674777</x:v>
      </x:c>
      <x:c r="R4998" s="55">
        <x:f t="shared" si="935"/>
        <x:v>31017.02891325223</x:v>
      </x:c>
      <x:c r="S4998" s="1" t="str">
        <x:f t="shared" si="936"/>
        <x:v>YES</x:v>
      </x:c>
      <x:c r="T4998" s="1">
        <x:f t="shared" si="937"/>
        <x:v>31017.02891325223</x:v>
      </x:c>
    </x:row>
    <x:row r="4999">
      <x:c r="A4999" s="1"/>
      <x:c r="B4999" s="1"/>
      <x:c r="C4999" s="1"/>
      <x:c r="D4999" s="1"/>
      <x:c r="E4999" s="1"/>
      <x:c r="F4999" s="1"/>
      <x:c r="G4999" s="1"/>
      <x:c r="H4999" s="1"/>
      <x:c r="I4999" s="53">
        <x:f t="shared" si="926"/>
        <x:v>7</x:v>
      </x:c>
      <x:c r="J4999" s="53">
        <x:f t="shared" si="927"/>
        <x:v>12</x:v>
      </x:c>
      <x:c r="K4999" s="53">
        <x:f t="shared" si="928"/>
        <x:v>24</x:v>
      </x:c>
      <x:c r="L4999" s="53">
        <x:f t="shared" si="929"/>
        <x:v>43</x:v>
      </x:c>
      <x:c r="M4999" s="54">
        <x:f t="shared" si="930"/>
        <x:v>3166.9908841761667</x:v>
      </x:c>
      <x:c r="N4999" s="54">
        <x:f t="shared" si="931"/>
        <x:v>1.699299225122338</x:v>
      </x:c>
      <x:c r="O4999" s="55">
        <x:f t="shared" si="932"/>
        <x:v>151528</x:v>
      </x:c>
      <x:c r="P4999" s="55">
        <x:f t="shared" si="933"/>
        <x:v>32560</x:v>
      </x:c>
      <x:c r="Q4999" s="55">
        <x:f t="shared" si="934"/>
        <x:v>67482.480628058445</x:v>
      </x:c>
      <x:c r="R4999" s="55">
        <x:f t="shared" si="935"/>
        <x:v>31485.519371941555</x:v>
      </x:c>
      <x:c r="S4999" s="1" t="str">
        <x:f t="shared" si="936"/>
        <x:v>YES</x:v>
      </x:c>
      <x:c r="T4999" s="1">
        <x:f t="shared" si="937"/>
        <x:v>31485.519371941555</x:v>
      </x:c>
    </x:row>
    <x:row r="5000">
      <x:c r="A5000" s="1"/>
      <x:c r="B5000" s="1"/>
      <x:c r="C5000" s="1"/>
      <x:c r="D5000" s="1"/>
      <x:c r="E5000" s="1"/>
      <x:c r="F5000" s="1"/>
      <x:c r="G5000" s="1"/>
      <x:c r="H5000" s="1"/>
      <x:c r="I5000" s="53">
        <x:f t="shared" si="926"/>
        <x:v>7</x:v>
      </x:c>
      <x:c r="J5000" s="53">
        <x:f t="shared" si="927"/>
        <x:v>12</x:v>
      </x:c>
      <x:c r="K5000" s="53">
        <x:f t="shared" si="928"/>
        <x:v>25</x:v>
      </x:c>
      <x:c r="L5000" s="53">
        <x:f t="shared" si="929"/>
        <x:v>44</x:v>
      </x:c>
      <x:c r="M5000" s="54">
        <x:f t="shared" si="930"/>
        <x:v>3246.5688055912642</x:v>
      </x:c>
      <x:c r="N5000" s="54">
        <x:f t="shared" si="931"/>
        <x:v>1.7545616705494891</x:v>
      </x:c>
      <x:c r="O5000" s="55">
        <x:f t="shared" si="932"/>
        <x:v>154228</x:v>
      </x:c>
      <x:c r="P5000" s="55">
        <x:f t="shared" si="933"/>
        <x:v>33440</x:v>
      </x:c>
      <x:c r="Q5000" s="55">
        <x:f t="shared" si="934"/>
        <x:v>68864.041763737216</x:v>
      </x:c>
      <x:c r="R5000" s="55">
        <x:f t="shared" si="935"/>
        <x:v>31923.958236262784</x:v>
      </x:c>
      <x:c r="S5000" s="1" t="str">
        <x:f t="shared" si="936"/>
        <x:v>YES</x:v>
      </x:c>
      <x:c r="T5000" s="1">
        <x:f t="shared" si="937"/>
        <x:v>31923.958236262784</x:v>
      </x:c>
    </x:row>
    <x:row r="5001">
      <x:c r="A5001" s="1"/>
      <x:c r="B5001" s="1"/>
      <x:c r="C5001" s="1"/>
      <x:c r="D5001" s="1"/>
      <x:c r="E5001" s="1"/>
      <x:c r="F5001" s="1"/>
      <x:c r="G5001" s="1"/>
      <x:c r="H5001" s="1"/>
      <x:c r="I5001" s="53">
        <x:f t="shared" si="926"/>
        <x:v>7</x:v>
      </x:c>
      <x:c r="J5001" s="53">
        <x:f t="shared" si="927"/>
        <x:v>12</x:v>
      </x:c>
      <x:c r="K5001" s="53">
        <x:f t="shared" si="928"/>
        <x:v>26</x:v>
      </x:c>
      <x:c r="L5001" s="53">
        <x:f t="shared" si="929"/>
        <x:v>45</x:v>
      </x:c>
      <x:c r="M5001" s="54">
        <x:f t="shared" si="930"/>
        <x:v>3327.9088095519819</x:v>
      </x:c>
      <x:c r="N5001" s="54">
        <x:f t="shared" si="931"/>
        <x:v>1.8110477844110986</x:v>
      </x:c>
      <x:c r="O5001" s="55">
        <x:f t="shared" si="932"/>
        <x:v>156928</x:v>
      </x:c>
      <x:c r="P5001" s="55">
        <x:f t="shared" si="933"/>
        <x:v>34320</x:v>
      </x:c>
      <x:c r="Q5001" s="55">
        <x:f t="shared" si="934"/>
        <x:v>70276.194610277453</x:v>
      </x:c>
      <x:c r="R5001" s="55">
        <x:f t="shared" si="935"/>
        <x:v>32331.805389722547</x:v>
      </x:c>
      <x:c r="S5001" s="1" t="str">
        <x:f t="shared" si="936"/>
        <x:v>YES</x:v>
      </x:c>
      <x:c r="T5001" s="1">
        <x:f t="shared" si="937"/>
        <x:v>32331.805389722547</x:v>
      </x:c>
    </x:row>
    <x:row r="5002">
      <x:c r="A5002" s="1"/>
      <x:c r="B5002" s="1"/>
      <x:c r="C5002" s="1"/>
      <x:c r="D5002" s="1"/>
      <x:c r="E5002" s="1"/>
      <x:c r="F5002" s="1"/>
      <x:c r="G5002" s="1"/>
      <x:c r="H5002" s="1"/>
      <x:c r="I5002" s="53">
        <x:f t="shared" si="926"/>
        <x:v>7</x:v>
      </x:c>
      <x:c r="J5002" s="53">
        <x:f t="shared" si="927"/>
        <x:v>12</x:v>
      </x:c>
      <x:c r="K5002" s="53">
        <x:f t="shared" si="928"/>
        <x:v>27</x:v>
      </x:c>
      <x:c r="L5002" s="53">
        <x:f t="shared" si="929"/>
        <x:v>46</x:v>
      </x:c>
      <x:c r="M5002" s="54">
        <x:f t="shared" si="930"/>
        <x:v>3411.0425140717389</x:v>
      </x:c>
      <x:c r="N5002" s="54">
        <x:f t="shared" si="931"/>
        <x:v>1.8687795236609297</x:v>
      </x:c>
      <x:c r="O5002" s="55">
        <x:f t="shared" si="932"/>
        <x:v>159628</x:v>
      </x:c>
      <x:c r="P5002" s="55">
        <x:f t="shared" si="933"/>
        <x:v>35200</x:v>
      </x:c>
      <x:c r="Q5002" s="55">
        <x:f t="shared" si="934"/>
        <x:v>71719.488091523235</x:v>
      </x:c>
      <x:c r="R5002" s="55">
        <x:f t="shared" si="935"/>
        <x:v>32708.511908476765</x:v>
      </x:c>
      <x:c r="S5002" s="1" t="str">
        <x:f t="shared" si="936"/>
        <x:v>YES</x:v>
      </x:c>
      <x:c r="T5002" s="1">
        <x:f t="shared" si="937"/>
        <x:v>32708.511908476765</x:v>
      </x:c>
    </x:row>
    <x:row r="5003">
      <x:c r="A5003" s="1"/>
      <x:c r="B5003" s="1"/>
      <x:c r="C5003" s="1"/>
      <x:c r="D5003" s="1"/>
      <x:c r="E5003" s="1"/>
      <x:c r="F5003" s="1"/>
      <x:c r="G5003" s="1"/>
      <x:c r="H5003" s="1"/>
      <x:c r="I5003" s="53">
        <x:f t="shared" si="926"/>
        <x:v>7</x:v>
      </x:c>
      <x:c r="J5003" s="53">
        <x:f t="shared" si="927"/>
        <x:v>12</x:v>
      </x:c>
      <x:c r="K5003" s="53">
        <x:f t="shared" si="928"/>
        <x:v>28</x:v>
      </x:c>
      <x:c r="L5003" s="53">
        <x:f t="shared" si="929"/>
        <x:v>47</x:v>
      </x:c>
      <x:c r="M5003" s="54">
        <x:f t="shared" si="930"/>
        <x:v>3496.0020522888926</x:v>
      </x:c>
      <x:c r="N5003" s="54">
        <x:f t="shared" si="931"/>
        <x:v>1.9277792029783976</x:v>
      </x:c>
      <x:c r="O5003" s="55">
        <x:f t="shared" si="932"/>
        <x:v>162328</x:v>
      </x:c>
      <x:c r="P5003" s="55">
        <x:f t="shared" si="933"/>
        <x:v>36080</x:v>
      </x:c>
      <x:c r="Q5003" s="55">
        <x:f t="shared" si="934"/>
        <x:v>73194.480074459949</x:v>
      </x:c>
      <x:c r="R5003" s="55">
        <x:f t="shared" si="935"/>
        <x:v>33053.519925540051</x:v>
      </x:c>
      <x:c r="S5003" s="1" t="str">
        <x:f t="shared" si="936"/>
        <x:v>YES</x:v>
      </x:c>
      <x:c r="T5003" s="1">
        <x:f t="shared" si="937"/>
        <x:v>33053.519925540051</x:v>
      </x:c>
    </x:row>
    <x:row r="5004">
      <x:c r="A5004" s="1"/>
      <x:c r="B5004" s="1"/>
      <x:c r="C5004" s="1"/>
      <x:c r="D5004" s="1"/>
      <x:c r="E5004" s="1"/>
      <x:c r="F5004" s="1"/>
      <x:c r="G5004" s="1"/>
      <x:c r="H5004" s="1"/>
      <x:c r="I5004" s="53">
        <x:f t="shared" si="926"/>
        <x:v>7</x:v>
      </x:c>
      <x:c r="J5004" s="53">
        <x:f t="shared" si="927"/>
        <x:v>12</x:v>
      </x:c>
      <x:c r="K5004" s="53">
        <x:f t="shared" si="928"/>
        <x:v>29</x:v>
      </x:c>
      <x:c r="L5004" s="53">
        <x:f t="shared" si="929"/>
        <x:v>48</x:v>
      </x:c>
      <x:c r="M5004" s="54">
        <x:f t="shared" si="930"/>
        <x:v>3582.8200804045459</x:v>
      </x:c>
      <x:c r="N5004" s="54">
        <x:f t="shared" si="931"/>
        <x:v>1.9880695002809348</x:v>
      </x:c>
      <x:c r="O5004" s="55">
        <x:f t="shared" si="932"/>
        <x:v>165028</x:v>
      </x:c>
      <x:c r="P5004" s="55">
        <x:f t="shared" si="933"/>
        <x:v>36960</x:v>
      </x:c>
      <x:c r="Q5004" s="55">
        <x:f t="shared" si="934"/>
        <x:v>74701.737507023368</x:v>
      </x:c>
      <x:c r="R5004" s="55">
        <x:f t="shared" si="935"/>
        <x:v>33366.262492976632</x:v>
      </x:c>
      <x:c r="S5004" s="1" t="str">
        <x:f t="shared" si="936"/>
        <x:v>YES</x:v>
      </x:c>
      <x:c r="T5004" s="1">
        <x:f t="shared" si="937"/>
        <x:v>33366.262492976632</x:v>
      </x:c>
    </x:row>
    <x:row r="5005">
      <x:c r="A5005" s="1"/>
      <x:c r="B5005" s="1"/>
      <x:c r="C5005" s="1"/>
      <x:c r="D5005" s="1"/>
      <x:c r="E5005" s="1"/>
      <x:c r="F5005" s="1"/>
      <x:c r="G5005" s="1"/>
      <x:c r="H5005" s="1"/>
      <x:c r="I5005" s="53">
        <x:f t="shared" si="926"/>
        <x:v>7</x:v>
      </x:c>
      <x:c r="J5005" s="53">
        <x:f t="shared" si="927"/>
        <x:v>12</x:v>
      </x:c>
      <x:c r="K5005" s="53">
        <x:f t="shared" si="928"/>
        <x:v>30</x:v>
      </x:c>
      <x:c r="L5005" s="53">
        <x:f t="shared" si="929"/>
        <x:v>49</x:v>
      </x:c>
      <x:c r="M5005" s="54">
        <x:f t="shared" si="930"/>
        <x:v>3671.5297857383166</x:v>
      </x:c>
      <x:c r="N5005" s="54">
        <x:f t="shared" si="931"/>
        <x:v>2.0496734623182755</x:v>
      </x:c>
      <x:c r="O5005" s="55">
        <x:f t="shared" si="932"/>
        <x:v>167728</x:v>
      </x:c>
      <x:c r="P5005" s="55">
        <x:f t="shared" si="933"/>
        <x:v>37840</x:v>
      </x:c>
      <x:c r="Q5005" s="55">
        <x:f t="shared" si="934"/>
        <x:v>76241.836557956878</x:v>
      </x:c>
      <x:c r="R5005" s="55">
        <x:f t="shared" si="935"/>
        <x:v>33646.163442043122</x:v>
      </x:c>
      <x:c r="S5005" s="1" t="str">
        <x:f t="shared" si="936"/>
        <x:v>YES</x:v>
      </x:c>
      <x:c r="T5005" s="1">
        <x:f t="shared" si="937"/>
        <x:v>33646.163442043122</x:v>
      </x:c>
    </x:row>
    <x:row r="5006">
      <x:c r="A5006" s="1"/>
      <x:c r="B5006" s="1"/>
      <x:c r="C5006" s="1"/>
      <x:c r="D5006" s="1"/>
      <x:c r="E5006" s="1"/>
      <x:c r="F5006" s="1"/>
      <x:c r="G5006" s="1"/>
      <x:c r="H5006" s="1"/>
      <x:c r="I5006" s="53">
        <x:f t="shared" si="926"/>
        <x:v>7</x:v>
      </x:c>
      <x:c r="J5006" s="53">
        <x:f t="shared" si="927"/>
        <x:v>13</x:v>
      </x:c>
      <x:c r="K5006" s="53">
        <x:f t="shared" si="928"/>
        <x:v>0</x:v>
      </x:c>
      <x:c r="L5006" s="53">
        <x:f t="shared" si="929"/>
        <x:v>20</x:v>
      </x:c>
      <x:c r="M5006" s="54">
        <x:f t="shared" si="930"/>
        <x:v>1765.3110804924581</x:v>
      </x:c>
      <x:c r="N5006" s="54">
        <x:f t="shared" si="931"/>
        <x:v>0.72591047256420704</x:v>
      </x:c>
      <x:c r="O5006" s="55">
        <x:f t="shared" si="932"/>
        <x:v>88822</x:v>
      </x:c>
      <x:c r="P5006" s="55">
        <x:f t="shared" si="933"/>
        <x:v>11880</x:v>
      </x:c>
      <x:c r="Q5006" s="55">
        <x:f t="shared" si="934"/>
        <x:v>43147.761814105179</x:v>
      </x:c>
      <x:c r="R5006" s="55">
        <x:f t="shared" si="935"/>
        <x:v>13794.238185894821</x:v>
      </x:c>
      <x:c r="S5006" s="1" t="str">
        <x:f t="shared" si="936"/>
        <x:v>YES</x:v>
      </x:c>
      <x:c r="T5006" s="1">
        <x:f t="shared" si="937"/>
        <x:v>13794.238185894821</x:v>
      </x:c>
    </x:row>
    <x:row r="5007">
      <x:c r="A5007" s="1"/>
      <x:c r="B5007" s="1"/>
      <x:c r="C5007" s="1"/>
      <x:c r="D5007" s="1"/>
      <x:c r="E5007" s="1"/>
      <x:c r="F5007" s="1"/>
      <x:c r="G5007" s="1"/>
      <x:c r="H5007" s="1"/>
      <x:c r="I5007" s="53">
        <x:f t="shared" si="926"/>
        <x:v>7</x:v>
      </x:c>
      <x:c r="J5007" s="53">
        <x:f t="shared" si="927"/>
        <x:v>13</x:v>
      </x:c>
      <x:c r="K5007" s="53">
        <x:f t="shared" si="928"/>
        <x:v>1</x:v>
      </x:c>
      <x:c r="L5007" s="53">
        <x:f t="shared" si="929"/>
        <x:v>21</x:v>
      </x:c>
      <x:c r="M5007" s="54">
        <x:f t="shared" si="930"/>
        <x:v>1810.8735804924581</x:v>
      </x:c>
      <x:c r="N5007" s="54">
        <x:f t="shared" si="931"/>
        <x:v>0.75755109756420702</x:v>
      </x:c>
      <x:c r="O5007" s="55">
        <x:f t="shared" si="932"/>
        <x:v>91522</x:v>
      </x:c>
      <x:c r="P5007" s="55">
        <x:f t="shared" si="933"/>
        <x:v>12760</x:v>
      </x:c>
      <x:c r="Q5007" s="55">
        <x:f t="shared" si="934"/>
        <x:v>43938.777439105179</x:v>
      </x:c>
      <x:c r="R5007" s="55">
        <x:f t="shared" si="935"/>
        <x:v>14823.222560894821</x:v>
      </x:c>
      <x:c r="S5007" s="1" t="str">
        <x:f t="shared" si="936"/>
        <x:v>YES</x:v>
      </x:c>
      <x:c r="T5007" s="1">
        <x:f t="shared" si="937"/>
        <x:v>14823.222560894821</x:v>
      </x:c>
    </x:row>
    <x:row r="5008">
      <x:c r="A5008" s="1"/>
      <x:c r="B5008" s="1"/>
      <x:c r="C5008" s="1"/>
      <x:c r="D5008" s="1"/>
      <x:c r="E5008" s="1"/>
      <x:c r="F5008" s="1"/>
      <x:c r="G5008" s="1"/>
      <x:c r="H5008" s="1"/>
      <x:c r="I5008" s="53">
        <x:f t="shared" si="926"/>
        <x:v>7</x:v>
      </x:c>
      <x:c r="J5008" s="53">
        <x:f t="shared" si="927"/>
        <x:v>13</x:v>
      </x:c>
      <x:c r="K5008" s="53">
        <x:f t="shared" si="928"/>
        <x:v>2</x:v>
      </x:c>
      <x:c r="L5008" s="53">
        <x:f t="shared" si="929"/>
        <x:v>22</x:v>
      </x:c>
      <x:c r="M5008" s="54">
        <x:f t="shared" si="930"/>
        <x:v>1857.575142992458</x:v>
      </x:c>
      <x:c r="N5008" s="54">
        <x:f t="shared" si="931"/>
        <x:v>0.78998273818920695</x:v>
      </x:c>
      <x:c r="O5008" s="55">
        <x:f t="shared" si="932"/>
        <x:v>94222</x:v>
      </x:c>
      <x:c r="P5008" s="55">
        <x:f t="shared" si="933"/>
        <x:v>13640</x:v>
      </x:c>
      <x:c r="Q5008" s="55">
        <x:f t="shared" si="934"/>
        <x:v>44749.568454730179</x:v>
      </x:c>
      <x:c r="R5008" s="55">
        <x:f t="shared" si="935"/>
        <x:v>15832.431545269821</x:v>
      </x:c>
      <x:c r="S5008" s="1" t="str">
        <x:f t="shared" si="936"/>
        <x:v>YES</x:v>
      </x:c>
      <x:c r="T5008" s="1">
        <x:f t="shared" si="937"/>
        <x:v>15832.431545269821</x:v>
      </x:c>
    </x:row>
    <x:row r="5009">
      <x:c r="A5009" s="1"/>
      <x:c r="B5009" s="1"/>
      <x:c r="C5009" s="1"/>
      <x:c r="D5009" s="1"/>
      <x:c r="E5009" s="1"/>
      <x:c r="F5009" s="1"/>
      <x:c r="G5009" s="1"/>
      <x:c r="H5009" s="1"/>
      <x:c r="I5009" s="53">
        <x:f t="shared" si="926"/>
        <x:v>7</x:v>
      </x:c>
      <x:c r="J5009" s="53">
        <x:f t="shared" si="927"/>
        <x:v>13</x:v>
      </x:c>
      <x:c r="K5009" s="53">
        <x:f t="shared" si="928"/>
        <x:v>3</x:v>
      </x:c>
      <x:c r="L5009" s="53">
        <x:f t="shared" si="929"/>
        <x:v>23</x:v>
      </x:c>
      <x:c r="M5009" s="54">
        <x:f t="shared" si="930"/>
        <x:v>1905.4371254143332</x:v>
      </x:c>
      <x:c r="N5009" s="54">
        <x:f t="shared" si="931"/>
        <x:v>0.82322022598217581</x:v>
      </x:c>
      <x:c r="O5009" s="55">
        <x:f t="shared" si="932"/>
        <x:v>96922</x:v>
      </x:c>
      <x:c r="P5009" s="55">
        <x:f t="shared" si="933"/>
        <x:v>14520</x:v>
      </x:c>
      <x:c r="Q5009" s="55">
        <x:f t="shared" si="934"/>
        <x:v>45580.505649554398</x:v>
      </x:c>
      <x:c r="R5009" s="55">
        <x:f t="shared" si="935"/>
        <x:v>16821.494350445602</x:v>
      </x:c>
      <x:c r="S5009" s="1" t="str">
        <x:f t="shared" si="936"/>
        <x:v>YES</x:v>
      </x:c>
      <x:c r="T5009" s="1">
        <x:f t="shared" si="937"/>
        <x:v>16821.494350445602</x:v>
      </x:c>
    </x:row>
    <x:row r="5010">
      <x:c r="A5010" s="1"/>
      <x:c r="B5010" s="1"/>
      <x:c r="C5010" s="1"/>
      <x:c r="D5010" s="1"/>
      <x:c r="E5010" s="1"/>
      <x:c r="F5010" s="1"/>
      <x:c r="G5010" s="1"/>
      <x:c r="H5010" s="1"/>
      <x:c r="I5010" s="53">
        <x:f t="shared" si="926"/>
        <x:v>7</x:v>
      </x:c>
      <x:c r="J5010" s="53">
        <x:f t="shared" si="927"/>
        <x:v>13</x:v>
      </x:c>
      <x:c r="K5010" s="53">
        <x:f t="shared" si="928"/>
        <x:v>4</x:v>
      </x:c>
      <x:c r="L5010" s="53">
        <x:f t="shared" si="929"/>
        <x:v>24</x:v>
      </x:c>
      <x:c r="M5010" s="54">
        <x:f t="shared" si="930"/>
        <x:v>1954.4812411369894</x:v>
      </x:c>
      <x:c r="N5010" s="54">
        <x:f t="shared" si="931"/>
        <x:v>0.85727863967846485</x:v>
      </x:c>
      <x:c r="O5010" s="55">
        <x:f t="shared" si="932"/>
        <x:v>99622</x:v>
      </x:c>
      <x:c r="P5010" s="55">
        <x:f t="shared" si="933"/>
        <x:v>15400</x:v>
      </x:c>
      <x:c r="Q5010" s="55">
        <x:f t="shared" si="934"/>
        <x:v>46431.965991961624</x:v>
      </x:c>
      <x:c r="R5010" s="55">
        <x:f t="shared" si="935"/>
        <x:v>17790.034008038376</x:v>
      </x:c>
      <x:c r="S5010" s="1" t="str">
        <x:f t="shared" si="936"/>
        <x:v>YES</x:v>
      </x:c>
      <x:c r="T5010" s="1">
        <x:f t="shared" si="937"/>
        <x:v>17790.034008038376</x:v>
      </x:c>
    </x:row>
    <x:row r="5011">
      <x:c r="A5011" s="1"/>
      <x:c r="B5011" s="1"/>
      <x:c r="C5011" s="1"/>
      <x:c r="D5011" s="1"/>
      <x:c r="E5011" s="1"/>
      <x:c r="F5011" s="1"/>
      <x:c r="G5011" s="1"/>
      <x:c r="H5011" s="1"/>
      <x:c r="I5011" s="53">
        <x:f t="shared" si="926"/>
        <x:v>7</x:v>
      </x:c>
      <x:c r="J5011" s="53">
        <x:f t="shared" si="927"/>
        <x:v>13</x:v>
      </x:c>
      <x:c r="K5011" s="53">
        <x:f t="shared" si="928"/>
        <x:v>5</x:v>
      </x:c>
      <x:c r="L5011" s="53">
        <x:f t="shared" si="929"/>
        <x:v>25</x:v>
      </x:c>
      <x:c r="M5011" s="54">
        <x:f t="shared" si="930"/>
        <x:v>2004.729565058193</x:v>
      </x:c>
      <x:c r="N5011" s="54">
        <x:f t="shared" si="931"/>
        <x:v>0.89217330906818959</x:v>
      </x:c>
      <x:c r="O5011" s="55">
        <x:f t="shared" si="932"/>
        <x:v>102322</x:v>
      </x:c>
      <x:c r="P5011" s="55">
        <x:f t="shared" si="933"/>
        <x:v>16280</x:v>
      </x:c>
      <x:c r="Q5011" s="55">
        <x:f t="shared" si="934"/>
        <x:v>47304.332726704743</x:v>
      </x:c>
      <x:c r="R5011" s="55">
        <x:f t="shared" si="935"/>
        <x:v>18737.667273295257</x:v>
      </x:c>
      <x:c r="S5011" s="1" t="str">
        <x:f t="shared" si="936"/>
        <x:v>YES</x:v>
      </x:c>
      <x:c r="T5011" s="1">
        <x:f t="shared" si="937"/>
        <x:v>18737.667273295257</x:v>
      </x:c>
    </x:row>
    <x:row r="5012">
      <x:c r="A5012" s="1"/>
      <x:c r="B5012" s="1"/>
      <x:c r="C5012" s="1"/>
      <x:c r="D5012" s="1"/>
      <x:c r="E5012" s="1"/>
      <x:c r="F5012" s="1"/>
      <x:c r="G5012" s="1"/>
      <x:c r="H5012" s="1"/>
      <x:c r="I5012" s="53">
        <x:f t="shared" si="926"/>
        <x:v>7</x:v>
      </x:c>
      <x:c r="J5012" s="53">
        <x:f t="shared" si="927"/>
        <x:v>13</x:v>
      </x:c>
      <x:c r="K5012" s="53">
        <x:f t="shared" si="928"/>
        <x:v>6</x:v>
      </x:c>
      <x:c r="L5012" s="53">
        <x:f t="shared" si="929"/>
        <x:v>26</x:v>
      </x:c>
      <x:c r="M5012" s="54">
        <x:f t="shared" si="930"/>
        <x:v>2056.2045392398259</x:v>
      </x:c>
      <x:c r="N5012" s="54">
        <x:f t="shared" si="931"/>
        <x:v>0.92791981891654574</x:v>
      </x:c>
      <x:c r="O5012" s="55">
        <x:f t="shared" si="932"/>
        <x:v>105022</x:v>
      </x:c>
      <x:c r="P5012" s="55">
        <x:f t="shared" si="933"/>
        <x:v>17160</x:v>
      </x:c>
      <x:c r="Q5012" s="55">
        <x:f t="shared" si="934"/>
        <x:v>48197.995472913644</x:v>
      </x:c>
      <x:c r="R5012" s="55">
        <x:f t="shared" si="935"/>
        <x:v>19664.004527086356</x:v>
      </x:c>
      <x:c r="S5012" s="1" t="str">
        <x:f t="shared" si="936"/>
        <x:v>YES</x:v>
      </x:c>
      <x:c r="T5012" s="1">
        <x:f t="shared" si="937"/>
        <x:v>19664.004527086356</x:v>
      </x:c>
    </x:row>
    <x:row r="5013">
      <x:c r="A5013" s="1"/>
      <x:c r="B5013" s="1"/>
      <x:c r="C5013" s="1"/>
      <x:c r="D5013" s="1"/>
      <x:c r="E5013" s="1"/>
      <x:c r="F5013" s="1"/>
      <x:c r="G5013" s="1"/>
      <x:c r="H5013" s="1"/>
      <x:c r="I5013" s="53">
        <x:f t="shared" si="926"/>
        <x:v>7</x:v>
      </x:c>
      <x:c r="J5013" s="53">
        <x:f t="shared" si="927"/>
        <x:v>13</x:v>
      </x:c>
      <x:c r="K5013" s="53">
        <x:f t="shared" si="928"/>
        <x:v>7</x:v>
      </x:c>
      <x:c r="L5013" s="53">
        <x:f t="shared" si="929"/>
        <x:v>27</x:v>
      </x:c>
      <x:c r="M5013" s="54">
        <x:f t="shared" si="930"/>
        <x:v>2108.9289786377863</x:v>
      </x:c>
      <x:c r="N5013" s="54">
        <x:f t="shared" si="931"/>
        <x:v>0.96453401294290708</x:v>
      </x:c>
      <x:c r="O5013" s="55">
        <x:f t="shared" si="932"/>
        <x:v>107722</x:v>
      </x:c>
      <x:c r="P5013" s="55">
        <x:f t="shared" si="933"/>
        <x:v>18040</x:v>
      </x:c>
      <x:c r="Q5013" s="55">
        <x:f t="shared" si="934"/>
        <x:v>49113.350323572682</x:v>
      </x:c>
      <x:c r="R5013" s="55">
        <x:f t="shared" si="935"/>
        <x:v>20568.649676427318</x:v>
      </x:c>
      <x:c r="S5013" s="1" t="str">
        <x:f t="shared" si="936"/>
        <x:v>YES</x:v>
      </x:c>
      <x:c r="T5013" s="1">
        <x:f t="shared" si="937"/>
        <x:v>20568.649676427318</x:v>
      </x:c>
    </x:row>
    <x:row r="5014">
      <x:c r="A5014" s="1"/>
      <x:c r="B5014" s="1"/>
      <x:c r="C5014" s="1"/>
      <x:c r="D5014" s="1"/>
      <x:c r="E5014" s="1"/>
      <x:c r="F5014" s="1"/>
      <x:c r="G5014" s="1"/>
      <x:c r="H5014" s="1"/>
      <x:c r="I5014" s="53">
        <x:f t="shared" si="926"/>
        <x:v>7</x:v>
      </x:c>
      <x:c r="J5014" s="53">
        <x:f t="shared" si="927"/>
        <x:v>13</x:v>
      </x:c>
      <x:c r="K5014" s="53">
        <x:f t="shared" si="928"/>
        <x:v>8</x:v>
      </x:c>
      <x:c r="L5014" s="53">
        <x:f t="shared" si="929"/>
        <x:v>28</x:v>
      </x:c>
      <x:c r="M5014" s="54">
        <x:f t="shared" si="930"/>
        <x:v>2162.9260769177663</x:v>
      </x:c>
      <x:c r="N5014" s="54">
        <x:f t="shared" si="931"/>
        <x:v>1.00203199785956</x:v>
      </x:c>
      <x:c r="O5014" s="55">
        <x:f t="shared" si="932"/>
        <x:v>110422</x:v>
      </x:c>
      <x:c r="P5014" s="55">
        <x:f t="shared" si="933"/>
        <x:v>18920</x:v>
      </x:c>
      <x:c r="Q5014" s="55">
        <x:f t="shared" si="934"/>
        <x:v>50050.799946489002</x:v>
      </x:c>
      <x:c r="R5014" s="55">
        <x:f t="shared" si="935"/>
        <x:v>21451.200053510998</x:v>
      </x:c>
      <x:c r="S5014" s="1" t="str">
        <x:f t="shared" si="936"/>
        <x:v>YES</x:v>
      </x:c>
      <x:c r="T5014" s="1">
        <x:f t="shared" si="937"/>
        <x:v>21451.200053510998</x:v>
      </x:c>
    </x:row>
    <x:row r="5015">
      <x:c r="A5015" s="1"/>
      <x:c r="B5015" s="1"/>
      <x:c r="C5015" s="1"/>
      <x:c r="D5015" s="1"/>
      <x:c r="E5015" s="1"/>
      <x:c r="F5015" s="1"/>
      <x:c r="G5015" s="1"/>
      <x:c r="H5015" s="1"/>
      <x:c r="I5015" s="53">
        <x:f t="shared" si="926"/>
        <x:v>7</x:v>
      </x:c>
      <x:c r="J5015" s="53">
        <x:f t="shared" si="927"/>
        <x:v>13</x:v>
      </x:c>
      <x:c r="K5015" s="53">
        <x:f t="shared" si="928"/>
        <x:v>9</x:v>
      </x:c>
      <x:c r="L5015" s="53">
        <x:f t="shared" si="929"/>
        <x:v>29</x:v>
      </x:c>
      <x:c r="M5015" s="54">
        <x:f t="shared" si="930"/>
        <x:v>2218.2194123581612</x:v>
      </x:c>
      <x:c r="N5015" s="54">
        <x:f t="shared" si="931"/>
        <x:v>1.0404301474709452</x:v>
      </x:c>
      <x:c r="O5015" s="55">
        <x:f t="shared" si="932"/>
        <x:v>113122</x:v>
      </x:c>
      <x:c r="P5015" s="55">
        <x:f t="shared" si="933"/>
        <x:v>19800</x:v>
      </x:c>
      <x:c r="Q5015" s="55">
        <x:f t="shared" si="934"/>
        <x:v>51010.753686773634</x:v>
      </x:c>
      <x:c r="R5015" s="55">
        <x:f t="shared" si="935"/>
        <x:v>22311.246313226366</x:v>
      </x:c>
      <x:c r="S5015" s="1" t="str">
        <x:f t="shared" si="936"/>
        <x:v>YES</x:v>
      </x:c>
      <x:c r="T5015" s="1">
        <x:f t="shared" si="937"/>
        <x:v>22311.246313226366</x:v>
      </x:c>
    </x:row>
    <x:row r="5016">
      <x:c r="A5016" s="1"/>
      <x:c r="B5016" s="1"/>
      <x:c r="C5016" s="1"/>
      <x:c r="D5016" s="1"/>
      <x:c r="E5016" s="1"/>
      <x:c r="F5016" s="1"/>
      <x:c r="G5016" s="1"/>
      <x:c r="H5016" s="1"/>
      <x:c r="I5016" s="53">
        <x:f t="shared" si="926"/>
        <x:v>7</x:v>
      </x:c>
      <x:c r="J5016" s="53">
        <x:f t="shared" si="927"/>
        <x:v>13</x:v>
      </x:c>
      <x:c r="K5016" s="53">
        <x:f t="shared" si="928"/>
        <x:v>10</x:v>
      </x:c>
      <x:c r="L5016" s="53">
        <x:f t="shared" si="929"/>
        <x:v>30</x:v>
      </x:c>
      <x:c r="M5016" s="54">
        <x:f t="shared" si="930"/>
        <x:v>2274.8329538413736</x:v>
      </x:c>
      <x:c r="N5016" s="54">
        <x:f t="shared" si="931"/>
        <x:v>1.0797451068342871</x:v>
      </x:c>
      <x:c r="O5016" s="55">
        <x:f t="shared" si="932"/>
        <x:v>115822</x:v>
      </x:c>
      <x:c r="P5016" s="55">
        <x:f t="shared" si="933"/>
        <x:v>20680</x:v>
      </x:c>
      <x:c r="Q5016" s="55">
        <x:f t="shared" si="934"/>
        <x:v>51993.627670857182</x:v>
      </x:c>
      <x:c r="R5016" s="55">
        <x:f t="shared" si="935"/>
        <x:v>23148.372329142818</x:v>
      </x:c>
      <x:c r="S5016" s="1" t="str">
        <x:f t="shared" si="936"/>
        <x:v>YES</x:v>
      </x:c>
      <x:c r="T5016" s="1">
        <x:f t="shared" si="937"/>
        <x:v>23148.372329142818</x:v>
      </x:c>
    </x:row>
    <x:row r="5017">
      <x:c r="A5017" s="1"/>
      <x:c r="B5017" s="1"/>
      <x:c r="C5017" s="1"/>
      <x:c r="D5017" s="1"/>
      <x:c r="E5017" s="1"/>
      <x:c r="F5017" s="1"/>
      <x:c r="G5017" s="1"/>
      <x:c r="H5017" s="1"/>
      <x:c r="I5017" s="53">
        <x:f t="shared" si="926"/>
        <x:v>7</x:v>
      </x:c>
      <x:c r="J5017" s="53">
        <x:f t="shared" si="927"/>
        <x:v>13</x:v>
      </x:c>
      <x:c r="K5017" s="53">
        <x:f t="shared" si="928"/>
        <x:v>11</x:v>
      </x:c>
      <x:c r="L5017" s="53">
        <x:f t="shared" si="929"/>
        <x:v>31</x:v>
      </x:c>
      <x:c r="M5017" s="54">
        <x:f t="shared" si="930"/>
        <x:v>2332.791066934813</x:v>
      </x:c>
      <x:c r="N5017" s="54">
        <x:f t="shared" si="931"/>
        <x:v>1.1199937964825091</x:v>
      </x:c>
      <x:c r="O5017" s="55">
        <x:f t="shared" si="932"/>
        <x:v>118522</x:v>
      </x:c>
      <x:c r="P5017" s="55">
        <x:f t="shared" si="933"/>
        <x:v>21560</x:v>
      </x:c>
      <x:c r="Q5017" s="55">
        <x:f t="shared" si="934"/>
        <x:v>52999.844912062727</x:v>
      </x:c>
      <x:c r="R5017" s="55">
        <x:f t="shared" si="935"/>
        <x:v>23962.155087937273</x:v>
      </x:c>
      <x:c r="S5017" s="1" t="str">
        <x:f t="shared" si="936"/>
        <x:v>YES</x:v>
      </x:c>
      <x:c r="T5017" s="1">
        <x:f t="shared" si="937"/>
        <x:v>23962.155087937273</x:v>
      </x:c>
    </x:row>
    <x:row r="5018">
      <x:c r="A5018" s="1"/>
      <x:c r="B5018" s="1"/>
      <x:c r="C5018" s="1"/>
      <x:c r="D5018" s="1"/>
      <x:c r="E5018" s="1"/>
      <x:c r="F5018" s="1"/>
      <x:c r="G5018" s="1"/>
      <x:c r="H5018" s="1"/>
      <x:c r="I5018" s="53">
        <x:f t="shared" si="926"/>
        <x:v>7</x:v>
      </x:c>
      <x:c r="J5018" s="53">
        <x:f t="shared" si="927"/>
        <x:v>13</x:v>
      </x:c>
      <x:c r="K5018" s="53">
        <x:f t="shared" si="928"/>
        <x:v>12</x:v>
      </x:c>
      <x:c r="L5018" s="53">
        <x:f t="shared" si="929"/>
        <x:v>32</x:v>
      </x:c>
      <x:c r="M5018" s="54">
        <x:f t="shared" si="930"/>
        <x:v>2392.1185200628775</x:v>
      </x:c>
      <x:c r="N5018" s="54">
        <x:f t="shared" si="931"/>
        <x:v>1.1611934167103315</x:v>
      </x:c>
      <x:c r="O5018" s="55">
        <x:f t="shared" si="932"/>
        <x:v>121222</x:v>
      </x:c>
      <x:c r="P5018" s="55">
        <x:f t="shared" si="933"/>
        <x:v>22440</x:v>
      </x:c>
      <x:c r="Q5018" s="55">
        <x:f t="shared" si="934"/>
        <x:v>54029.835417758288</x:v>
      </x:c>
      <x:c r="R5018" s="55">
        <x:f t="shared" si="935"/>
        <x:v>24752.164582241712</x:v>
      </x:c>
      <x:c r="S5018" s="1" t="str">
        <x:f t="shared" si="936"/>
        <x:v>YES</x:v>
      </x:c>
      <x:c r="T5018" s="1">
        <x:f t="shared" si="937"/>
        <x:v>24752.164582241712</x:v>
      </x:c>
    </x:row>
    <x:row r="5019">
      <x:c r="A5019" s="1"/>
      <x:c r="B5019" s="1"/>
      <x:c r="C5019" s="1"/>
      <x:c r="D5019" s="1"/>
      <x:c r="E5019" s="1"/>
      <x:c r="F5019" s="1"/>
      <x:c r="G5019" s="1"/>
      <x:c r="H5019" s="1"/>
      <x:c r="I5019" s="53">
        <x:f t="shared" si="926"/>
        <x:v>7</x:v>
      </x:c>
      <x:c r="J5019" s="53">
        <x:f t="shared" si="927"/>
        <x:v>13</x:v>
      </x:c>
      <x:c r="K5019" s="53">
        <x:f t="shared" si="928"/>
        <x:v>13</x:v>
      </x:c>
      <x:c r="L5019" s="53">
        <x:f t="shared" si="929"/>
        <x:v>33</x:v>
      </x:c>
      <x:c r="M5019" s="54">
        <x:f t="shared" si="930"/>
        <x:v>2452.8404907712616</x:v>
      </x:c>
      <x:c r="N5019" s="54">
        <x:f t="shared" si="931"/>
        <x:v>1.2033614519244873</x:v>
      </x:c>
      <x:c r="O5019" s="55">
        <x:f t="shared" si="932"/>
        <x:v>123922</x:v>
      </x:c>
      <x:c r="P5019" s="55">
        <x:f t="shared" si="933"/>
        <x:v>23320</x:v>
      </x:c>
      <x:c r="Q5019" s="55">
        <x:f t="shared" si="934"/>
        <x:v>55084.03629811218</x:v>
      </x:c>
      <x:c r="R5019" s="55">
        <x:f t="shared" si="935"/>
        <x:v>25517.96370188782</x:v>
      </x:c>
      <x:c r="S5019" s="1" t="str">
        <x:f t="shared" si="936"/>
        <x:v>YES</x:v>
      </x:c>
      <x:c r="T5019" s="1">
        <x:f t="shared" si="937"/>
        <x:v>25517.96370188782</x:v>
      </x:c>
    </x:row>
    <x:row r="5020">
      <x:c r="A5020" s="1"/>
      <x:c r="B5020" s="1"/>
      <x:c r="C5020" s="1"/>
      <x:c r="D5020" s="1"/>
      <x:c r="E5020" s="1"/>
      <x:c r="F5020" s="1"/>
      <x:c r="G5020" s="1"/>
      <x:c r="H5020" s="1"/>
      <x:c r="I5020" s="53">
        <x:f t="shared" si="926"/>
        <x:v>7</x:v>
      </x:c>
      <x:c r="J5020" s="53">
        <x:f t="shared" si="927"/>
        <x:v>13</x:v>
      </x:c>
      <x:c r="K5020" s="53">
        <x:f t="shared" si="928"/>
        <x:v>14</x:v>
      </x:c>
      <x:c r="L5020" s="53">
        <x:f t="shared" si="929"/>
        <x:v>34</x:v>
      </x:c>
      <x:c r="M5020" s="54">
        <x:f t="shared" si="930"/>
        <x:v>2514.982572084923</x:v>
      </x:c>
      <x:c r="N5020" s="54">
        <x:f t="shared" si="931"/>
        <x:v>1.2465156750589743</x:v>
      </x:c>
      <x:c r="O5020" s="55">
        <x:f t="shared" si="932"/>
        <x:v>126622</x:v>
      </x:c>
      <x:c r="P5020" s="55">
        <x:f t="shared" si="933"/>
        <x:v>24200</x:v>
      </x:c>
      <x:c r="Q5020" s="55">
        <x:f t="shared" si="934"/>
        <x:v>56162.891876474358</x:v>
      </x:c>
      <x:c r="R5020" s="55">
        <x:f t="shared" si="935"/>
        <x:v>26259.108123525642</x:v>
      </x:c>
      <x:c r="S5020" s="1" t="str">
        <x:f t="shared" si="936"/>
        <x:v>YES</x:v>
      </x:c>
      <x:c r="T5020" s="1">
        <x:f t="shared" si="937"/>
        <x:v>26259.108123525642</x:v>
      </x:c>
    </x:row>
    <x:row r="5021">
      <x:c r="A5021" s="1"/>
      <x:c r="B5021" s="1"/>
      <x:c r="C5021" s="1"/>
      <x:c r="D5021" s="1"/>
      <x:c r="E5021" s="1"/>
      <x:c r="F5021" s="1"/>
      <x:c r="G5021" s="1"/>
      <x:c r="H5021" s="1"/>
      <x:c r="I5021" s="53">
        <x:f t="shared" si="926"/>
        <x:v>7</x:v>
      </x:c>
      <x:c r="J5021" s="53">
        <x:f t="shared" si="927"/>
        <x:v>13</x:v>
      </x:c>
      <x:c r="K5021" s="53">
        <x:f t="shared" si="928"/>
        <x:v>15</x:v>
      </x:c>
      <x:c r="L5021" s="53">
        <x:f t="shared" si="929"/>
        <x:v>35</x:v>
      </x:c>
      <x:c r="M5021" s="54">
        <x:f t="shared" si="930"/>
        <x:v>2578.5707789610692</x:v>
      </x:c>
      <x:c r="N5021" s="54">
        <x:f t="shared" si="931"/>
        <x:v>1.2906741520562981</x:v>
      </x:c>
      <x:c r="O5021" s="55">
        <x:f t="shared" si="932"/>
        <x:v>129322</x:v>
      </x:c>
      <x:c r="P5021" s="55">
        <x:f t="shared" si="933"/>
        <x:v>25080</x:v>
      </x:c>
      <x:c r="Q5021" s="55">
        <x:f t="shared" si="934"/>
        <x:v>57266.853801407451</x:v>
      </x:c>
      <x:c r="R5021" s="55">
        <x:f t="shared" si="935"/>
        <x:v>26975.146198592549</x:v>
      </x:c>
      <x:c r="S5021" s="1" t="str">
        <x:f t="shared" si="936"/>
        <x:v>YES</x:v>
      </x:c>
      <x:c r="T5021" s="1">
        <x:f t="shared" si="937"/>
        <x:v>26975.146198592549</x:v>
      </x:c>
    </x:row>
    <x:row r="5022">
      <x:c r="A5022" s="1"/>
      <x:c r="B5022" s="1"/>
      <x:c r="C5022" s="1"/>
      <x:c r="D5022" s="1"/>
      <x:c r="E5022" s="1"/>
      <x:c r="F5022" s="1"/>
      <x:c r="G5022" s="1"/>
      <x:c r="H5022" s="1"/>
      <x:c r="I5022" s="53">
        <x:f t="shared" si="926"/>
        <x:v>7</x:v>
      </x:c>
      <x:c r="J5022" s="53">
        <x:f t="shared" si="927"/>
        <x:v>13</x:v>
      </x:c>
      <x:c r="K5022" s="53">
        <x:f t="shared" si="928"/>
        <x:v>16</x:v>
      </x:c>
      <x:c r="L5022" s="53">
        <x:f t="shared" si="929"/>
        <x:v>36</x:v>
      </x:c>
      <x:c r="M5022" s="54">
        <x:f t="shared" si="930"/>
        <x:v>2643.6315548385583</x:v>
      </x:c>
      <x:c r="N5022" s="54">
        <x:f t="shared" si="931"/>
        <x:v>1.3358552464156654</x:v>
      </x:c>
      <x:c r="O5022" s="55">
        <x:f t="shared" si="932"/>
        <x:v>132022</x:v>
      </x:c>
      <x:c r="P5022" s="55">
        <x:f t="shared" si="933"/>
        <x:v>25960</x:v>
      </x:c>
      <x:c r="Q5022" s="55">
        <x:f t="shared" si="934"/>
        <x:v>58396.381160391633</x:v>
      </x:c>
      <x:c r="R5022" s="55">
        <x:f t="shared" si="935"/>
        <x:v>27665.618839608367</x:v>
      </x:c>
      <x:c r="S5022" s="1" t="str">
        <x:f t="shared" si="936"/>
        <x:v>YES</x:v>
      </x:c>
      <x:c r="T5022" s="1">
        <x:f t="shared" si="937"/>
        <x:v>27665.618839608367</x:v>
      </x:c>
    </x:row>
    <x:row r="5023">
      <x:c r="A5023" s="1"/>
      <x:c r="B5023" s="1"/>
      <x:c r="C5023" s="1"/>
      <x:c r="D5023" s="1"/>
      <x:c r="E5023" s="1"/>
      <x:c r="F5023" s="1"/>
      <x:c r="G5023" s="1"/>
      <x:c r="H5023" s="1"/>
      <x:c r="I5023" s="53">
        <x:f t="shared" si="926"/>
        <x:v>7</x:v>
      </x:c>
      <x:c r="J5023" s="53">
        <x:f t="shared" si="927"/>
        <x:v>13</x:v>
      </x:c>
      <x:c r="K5023" s="53">
        <x:f t="shared" si="928"/>
        <x:v>17</x:v>
      </x:c>
      <x:c r="L5023" s="53">
        <x:f t="shared" si="929"/>
        <x:v>37</x:v>
      </x:c>
      <x:c r="M5023" s="54">
        <x:f t="shared" si="930"/>
        <x:v>2710.1917782850987</x:v>
      </x:c>
      <x:c r="N5023" s="54">
        <x:f t="shared" si="931"/>
        <x:v>1.3820776238090964</x:v>
      </x:c>
      <x:c r="O5023" s="55">
        <x:f t="shared" si="932"/>
        <x:v>134722</x:v>
      </x:c>
      <x:c r="P5023" s="55">
        <x:f t="shared" si="933"/>
        <x:v>26840</x:v>
      </x:c>
      <x:c r="Q5023" s="55">
        <x:f t="shared" si="934"/>
        <x:v>59551.94059522741</x:v>
      </x:c>
      <x:c r="R5023" s="55">
        <x:f t="shared" si="935"/>
        <x:v>28330.05940477259</x:v>
      </x:c>
      <x:c r="S5023" s="1" t="str">
        <x:f t="shared" si="936"/>
        <x:v>YES</x:v>
      </x:c>
      <x:c r="T5023" s="1">
        <x:f t="shared" si="937"/>
        <x:v>28330.05940477259</x:v>
      </x:c>
    </x:row>
    <x:row r="5024">
      <x:c r="A5024" s="1"/>
      <x:c r="B5024" s="1"/>
      <x:c r="C5024" s="1"/>
      <x:c r="D5024" s="1"/>
      <x:c r="E5024" s="1"/>
      <x:c r="F5024" s="1"/>
      <x:c r="G5024" s="1"/>
      <x:c r="H5024" s="1"/>
      <x:c r="I5024" s="53">
        <x:f t="shared" si="926"/>
        <x:v>7</x:v>
      </x:c>
      <x:c r="J5024" s="53">
        <x:f t="shared" si="927"/>
        <x:v>13</x:v>
      </x:c>
      <x:c r="K5024" s="53">
        <x:f t="shared" si="928"/>
        <x:v>18</x:v>
      </x:c>
      <x:c r="L5024" s="53">
        <x:f t="shared" si="929"/>
        <x:v>38</x:v>
      </x:c>
      <x:c r="M5024" s="54">
        <x:f t="shared" si="930"/>
        <x:v>2778.2787697436861</x:v>
      </x:c>
      <x:c r="N5024" s="54">
        <x:f t="shared" si="931"/>
        <x:v>1.4293602567664487</x:v>
      </x:c>
      <x:c r="O5024" s="55">
        <x:f t="shared" si="932"/>
        <x:v>137422</x:v>
      </x:c>
      <x:c r="P5024" s="55">
        <x:f t="shared" si="933"/>
        <x:v>27720</x:v>
      </x:c>
      <x:c r="Q5024" s="55">
        <x:f t="shared" si="934"/>
        <x:v>60734.006419161218</x:v>
      </x:c>
      <x:c r="R5024" s="55">
        <x:f t="shared" si="935"/>
        <x:v>28967.993580838782</x:v>
      </x:c>
      <x:c r="S5024" s="1" t="str">
        <x:f t="shared" si="936"/>
        <x:v>YES</x:v>
      </x:c>
      <x:c r="T5024" s="1">
        <x:f t="shared" si="937"/>
        <x:v>28967.993580838782</x:v>
      </x:c>
    </x:row>
    <x:row r="5025">
      <x:c r="A5025" s="1"/>
      <x:c r="B5025" s="1"/>
      <x:c r="C5025" s="1"/>
      <x:c r="D5025" s="1"/>
      <x:c r="E5025" s="1"/>
      <x:c r="F5025" s="1"/>
      <x:c r="G5025" s="1"/>
      <x:c r="H5025" s="1"/>
      <x:c r="I5025" s="53">
        <x:f t="shared" si="926"/>
        <x:v>7</x:v>
      </x:c>
      <x:c r="J5025" s="53">
        <x:f t="shared" si="927"/>
        <x:v>13</x:v>
      </x:c>
      <x:c r="K5025" s="53">
        <x:f t="shared" si="928"/>
        <x:v>19</x:v>
      </x:c>
      <x:c r="L5025" s="53">
        <x:f t="shared" si="929"/>
        <x:v>39</x:v>
      </x:c>
      <x:c r="M5025" s="54">
        <x:f t="shared" si="930"/>
        <x:v>2847.9202983797077</x:v>
      </x:c>
      <x:c r="N5025" s="54">
        <x:f t="shared" si="931"/>
        <x:v>1.4777224294303526</x:v>
      </x:c>
      <x:c r="O5025" s="55">
        <x:f t="shared" si="932"/>
        <x:v>140122</x:v>
      </x:c>
      <x:c r="P5025" s="55">
        <x:f t="shared" si="933"/>
        <x:v>28600</x:v>
      </x:c>
      <x:c r="Q5025" s="55">
        <x:f t="shared" si="934"/>
        <x:v>61943.060735758816</x:v>
      </x:c>
      <x:c r="R5025" s="55">
        <x:f t="shared" si="935"/>
        <x:v>29578.939264241184</x:v>
      </x:c>
      <x:c r="S5025" s="1" t="str">
        <x:f t="shared" si="936"/>
        <x:v>YES</x:v>
      </x:c>
      <x:c r="T5025" s="1">
        <x:f t="shared" si="937"/>
        <x:v>29578.939264241184</x:v>
      </x:c>
    </x:row>
    <x:row r="5026">
      <x:c r="A5026" s="1"/>
      <x:c r="B5026" s="1"/>
      <x:c r="C5026" s="1"/>
      <x:c r="D5026" s="1"/>
      <x:c r="E5026" s="1"/>
      <x:c r="F5026" s="1"/>
      <x:c r="G5026" s="1"/>
      <x:c r="H5026" s="1"/>
      <x:c r="I5026" s="53">
        <x:f t="shared" si="926"/>
        <x:v>7</x:v>
      </x:c>
      <x:c r="J5026" s="53">
        <x:f t="shared" si="927"/>
        <x:v>13</x:v>
      </x:c>
      <x:c r="K5026" s="53">
        <x:f t="shared" si="928"/>
        <x:v>20</x:v>
      </x:c>
      <x:c r="L5026" s="53">
        <x:f t="shared" si="929"/>
        <x:v>40</x:v>
      </x:c>
      <x:c r="M5026" s="54">
        <x:f t="shared" si="930"/>
        <x:v>2919.1445890301848</x:v>
      </x:c>
      <x:c r="N5026" s="54">
        <x:f t="shared" si="931"/>
        <x:v>1.5271837423820727</x:v>
      </x:c>
      <x:c r="O5026" s="55">
        <x:f t="shared" si="932"/>
        <x:v>142822</x:v>
      </x:c>
      <x:c r="P5026" s="55">
        <x:f t="shared" si="933"/>
        <x:v>29480</x:v>
      </x:c>
      <x:c r="Q5026" s="55">
        <x:f t="shared" si="934"/>
        <x:v>63179.593559551817</x:v>
      </x:c>
      <x:c r="R5026" s="55">
        <x:f t="shared" si="935"/>
        <x:v>30162.406440448183</x:v>
      </x:c>
      <x:c r="S5026" s="1" t="str">
        <x:f t="shared" si="936"/>
        <x:v>YES</x:v>
      </x:c>
      <x:c r="T5026" s="1">
        <x:f t="shared" si="937"/>
        <x:v>30162.406440448183</x:v>
      </x:c>
    </x:row>
    <x:row r="5027">
      <x:c r="A5027" s="1"/>
      <x:c r="B5027" s="1"/>
      <x:c r="C5027" s="1"/>
      <x:c r="D5027" s="1"/>
      <x:c r="E5027" s="1"/>
      <x:c r="F5027" s="1"/>
      <x:c r="G5027" s="1"/>
      <x:c r="H5027" s="1"/>
      <x:c r="I5027" s="53">
        <x:f t="shared" si="926"/>
        <x:v>7</x:v>
      </x:c>
      <x:c r="J5027" s="53">
        <x:f t="shared" si="927"/>
        <x:v>13</x:v>
      </x:c>
      <x:c r="K5027" s="53">
        <x:f t="shared" si="928"/>
        <x:v>21</x:v>
      </x:c>
      <x:c r="L5027" s="53">
        <x:f t="shared" si="929"/>
        <x:v>41</x:v>
      </x:c>
      <x:c r="M5027" s="54">
        <x:f t="shared" si="930"/>
        <x:v>2991.9803292566285</x:v>
      </x:c>
      <x:c r="N5027" s="54">
        <x:f t="shared" si="931"/>
        <x:v>1.5777641175393253</x:v>
      </x:c>
      <x:c r="O5027" s="55">
        <x:f t="shared" si="932"/>
        <x:v>145522</x:v>
      </x:c>
      <x:c r="P5027" s="55">
        <x:f t="shared" si="933"/>
        <x:v>30360</x:v>
      </x:c>
      <x:c r="Q5027" s="55">
        <x:f t="shared" si="934"/>
        <x:v>64444.102938483134</x:v>
      </x:c>
      <x:c r="R5027" s="55">
        <x:f t="shared" si="935"/>
        <x:v>30717.897061516866</x:v>
      </x:c>
      <x:c r="S5027" s="1" t="str">
        <x:f t="shared" si="936"/>
        <x:v>YES</x:v>
      </x:c>
      <x:c r="T5027" s="1">
        <x:f t="shared" si="937"/>
        <x:v>30717.897061516866</x:v>
      </x:c>
    </x:row>
    <x:row r="5028">
      <x:c r="A5028" s="1"/>
      <x:c r="B5028" s="1"/>
      <x:c r="C5028" s="1"/>
      <x:c r="D5028" s="1"/>
      <x:c r="E5028" s="1"/>
      <x:c r="F5028" s="1"/>
      <x:c r="G5028" s="1"/>
      <x:c r="H5028" s="1"/>
      <x:c r="I5028" s="53">
        <x:f t="shared" si="926"/>
        <x:v>7</x:v>
      </x:c>
      <x:c r="J5028" s="53">
        <x:f t="shared" si="927"/>
        <x:v>13</x:v>
      </x:c>
      <x:c r="K5028" s="53">
        <x:f t="shared" si="928"/>
        <x:v>22</x:v>
      </x:c>
      <x:c r="L5028" s="53">
        <x:f t="shared" si="929"/>
        <x:v>42</x:v>
      </x:c>
      <x:c r="M5028" s="54">
        <x:f t="shared" si="930"/>
        <x:v>3066.4566765030249</x:v>
      </x:c>
      <x:c r="N5028" s="54">
        <x:f t="shared" si="931"/>
        <x:v>1.6294838031271006</x:v>
      </x:c>
      <x:c r="O5028" s="55">
        <x:f t="shared" si="932"/>
        <x:v>148222</x:v>
      </x:c>
      <x:c r="P5028" s="55">
        <x:f t="shared" si="933"/>
        <x:v>31240</x:v>
      </x:c>
      <x:c r="Q5028" s="55">
        <x:f t="shared" si="934"/>
        <x:v>65737.095078177517</x:v>
      </x:c>
      <x:c r="R5028" s="55">
        <x:f t="shared" si="935"/>
        <x:v>31244.904921822483</x:v>
      </x:c>
      <x:c r="S5028" s="1" t="str">
        <x:f t="shared" si="936"/>
        <x:v>YES</x:v>
      </x:c>
      <x:c r="T5028" s="1">
        <x:f t="shared" si="937"/>
        <x:v>31244.904921822483</x:v>
      </x:c>
    </x:row>
    <x:row r="5029">
      <x:c r="A5029" s="1"/>
      <x:c r="B5029" s="1"/>
      <x:c r="C5029" s="1"/>
      <x:c r="D5029" s="1"/>
      <x:c r="E5029" s="1"/>
      <x:c r="F5029" s="1"/>
      <x:c r="G5029" s="1"/>
      <x:c r="H5029" s="1"/>
      <x:c r="I5029" s="53">
        <x:f t="shared" si="926"/>
        <x:v>7</x:v>
      </x:c>
      <x:c r="J5029" s="53">
        <x:f t="shared" si="927"/>
        <x:v>13</x:v>
      </x:c>
      <x:c r="K5029" s="53">
        <x:f t="shared" si="928"/>
        <x:v>23</x:v>
      </x:c>
      <x:c r="L5029" s="53">
        <x:f t="shared" si="929"/>
        <x:v>43</x:v>
      </x:c>
      <x:c r="M5029" s="54">
        <x:f t="shared" si="930"/>
        <x:v>3142.6032653604611</x:v>
      </x:c>
      <x:c r="N5029" s="54">
        <x:f t="shared" si="931"/>
        <x:v>1.6823633787225425</x:v>
      </x:c>
      <x:c r="O5029" s="55">
        <x:f t="shared" si="932"/>
        <x:v>150922</x:v>
      </x:c>
      <x:c r="P5029" s="55">
        <x:f t="shared" si="933"/>
        <x:v>32120</x:v>
      </x:c>
      <x:c r="Q5029" s="55">
        <x:f t="shared" si="934"/>
        <x:v>67059.084468063564</x:v>
      </x:c>
      <x:c r="R5029" s="55">
        <x:f t="shared" si="935"/>
        <x:v>31742.915531936436</x:v>
      </x:c>
      <x:c r="S5029" s="1" t="str">
        <x:f t="shared" si="936"/>
        <x:v>YES</x:v>
      </x:c>
      <x:c r="T5029" s="1">
        <x:f t="shared" si="937"/>
        <x:v>31742.915531936436</x:v>
      </x:c>
    </x:row>
    <x:row r="5030">
      <x:c r="A5030" s="1"/>
      <x:c r="B5030" s="1"/>
      <x:c r="C5030" s="1"/>
      <x:c r="D5030" s="1"/>
      <x:c r="E5030" s="1"/>
      <x:c r="F5030" s="1"/>
      <x:c r="G5030" s="1"/>
      <x:c r="H5030" s="1"/>
      <x:c r="I5030" s="53">
        <x:f t="shared" si="926"/>
        <x:v>7</x:v>
      </x:c>
      <x:c r="J5030" s="53">
        <x:f t="shared" si="927"/>
        <x:v>13</x:v>
      </x:c>
      <x:c r="K5030" s="53">
        <x:f t="shared" si="928"/>
        <x:v>24</x:v>
      </x:c>
      <x:c r="L5030" s="53">
        <x:f t="shared" si="929"/>
        <x:v>44</x:v>
      </x:c>
      <x:c r="M5030" s="54">
        <x:f t="shared" si="930"/>
        <x:v>3220.4502149399568</x:v>
      </x:c>
      <x:c r="N5030" s="54">
        <x:f t="shared" si="931"/>
        <x:v>1.7364237603749699</x:v>
      </x:c>
      <x:c r="O5030" s="55">
        <x:f t="shared" si="932"/>
        <x:v>153622</x:v>
      </x:c>
      <x:c r="P5030" s="55">
        <x:f t="shared" si="933"/>
        <x:v>33000</x:v>
      </x:c>
      <x:c r="Q5030" s="55">
        <x:f t="shared" si="934"/>
        <x:v>68410.594009374239</x:v>
      </x:c>
      <x:c r="R5030" s="55">
        <x:f t="shared" si="935"/>
        <x:v>32211.405990625761</x:v>
      </x:c>
      <x:c r="S5030" s="1" t="str">
        <x:f t="shared" si="936"/>
        <x:v>YES</x:v>
      </x:c>
      <x:c r="T5030" s="1">
        <x:f t="shared" si="937"/>
        <x:v>32211.405990625761</x:v>
      </x:c>
    </x:row>
    <x:row r="5031">
      <x:c r="A5031" s="1"/>
      <x:c r="B5031" s="1"/>
      <x:c r="C5031" s="1"/>
      <x:c r="D5031" s="1"/>
      <x:c r="E5031" s="1"/>
      <x:c r="F5031" s="1"/>
      <x:c r="G5031" s="1"/>
      <x:c r="H5031" s="1"/>
      <x:c r="I5031" s="53">
        <x:f t="shared" si="926"/>
        <x:v>7</x:v>
      </x:c>
      <x:c r="J5031" s="53">
        <x:f t="shared" si="927"/>
        <x:v>13</x:v>
      </x:c>
      <x:c r="K5031" s="53">
        <x:f t="shared" si="928"/>
        <x:v>25</x:v>
      </x:c>
      <x:c r="L5031" s="53">
        <x:f t="shared" si="929"/>
        <x:v>45</x:v>
      </x:c>
      <x:c r="M5031" s="54">
        <x:f t="shared" si="930"/>
        <x:v>3300.0281363550548</x:v>
      </x:c>
      <x:c r="N5031" s="54">
        <x:f t="shared" si="931"/>
        <x:v>1.7916862058021215</x:v>
      </x:c>
      <x:c r="O5031" s="55">
        <x:f t="shared" si="932"/>
        <x:v>156322</x:v>
      </x:c>
      <x:c r="P5031" s="55">
        <x:f t="shared" si="933"/>
        <x:v>33880</x:v>
      </x:c>
      <x:c r="Q5031" s="55">
        <x:f t="shared" si="934"/>
        <x:v>69792.155145053024</x:v>
      </x:c>
      <x:c r="R5031" s="55">
        <x:f t="shared" si="935"/>
        <x:v>32649.844854946976</x:v>
      </x:c>
      <x:c r="S5031" s="1" t="str">
        <x:f t="shared" si="936"/>
        <x:v>YES</x:v>
      </x:c>
      <x:c r="T5031" s="1">
        <x:f t="shared" si="937"/>
        <x:v>32649.844854946976</x:v>
      </x:c>
    </x:row>
    <x:row r="5032">
      <x:c r="A5032" s="1"/>
      <x:c r="B5032" s="1"/>
      <x:c r="C5032" s="1"/>
      <x:c r="D5032" s="1"/>
      <x:c r="E5032" s="1"/>
      <x:c r="F5032" s="1"/>
      <x:c r="G5032" s="1"/>
      <x:c r="H5032" s="1"/>
      <x:c r="I5032" s="53">
        <x:f t="shared" si="926"/>
        <x:v>7</x:v>
      </x:c>
      <x:c r="J5032" s="53">
        <x:f t="shared" si="927"/>
        <x:v>13</x:v>
      </x:c>
      <x:c r="K5032" s="53">
        <x:f t="shared" si="928"/>
        <x:v>26</x:v>
      </x:c>
      <x:c r="L5032" s="53">
        <x:f t="shared" si="929"/>
        <x:v>46</x:v>
      </x:c>
      <x:c r="M5032" s="54">
        <x:f t="shared" si="930"/>
        <x:v>3381.3681403157725</x:v>
      </x:c>
      <x:c r="N5032" s="54">
        <x:f t="shared" si="931"/>
        <x:v>1.848172319663731</x:v>
      </x:c>
      <x:c r="O5032" s="55">
        <x:f t="shared" si="932"/>
        <x:v>159022</x:v>
      </x:c>
      <x:c r="P5032" s="55">
        <x:f t="shared" si="933"/>
        <x:v>34760</x:v>
      </x:c>
      <x:c r="Q5032" s="55">
        <x:f t="shared" si="934"/>
        <x:v>71204.307991593261</x:v>
      </x:c>
      <x:c r="R5032" s="55">
        <x:f t="shared" si="935"/>
        <x:v>33057.692008406739</x:v>
      </x:c>
      <x:c r="S5032" s="1" t="str">
        <x:f t="shared" si="936"/>
        <x:v>YES</x:v>
      </x:c>
      <x:c r="T5032" s="1">
        <x:f t="shared" si="937"/>
        <x:v>33057.692008406739</x:v>
      </x:c>
    </x:row>
    <x:row r="5033">
      <x:c r="A5033" s="1"/>
      <x:c r="B5033" s="1"/>
      <x:c r="C5033" s="1"/>
      <x:c r="D5033" s="1"/>
      <x:c r="E5033" s="1"/>
      <x:c r="F5033" s="1"/>
      <x:c r="G5033" s="1"/>
      <x:c r="H5033" s="1"/>
      <x:c r="I5033" s="53">
        <x:f t="shared" si="926"/>
        <x:v>7</x:v>
      </x:c>
      <x:c r="J5033" s="53">
        <x:f t="shared" si="927"/>
        <x:v>13</x:v>
      </x:c>
      <x:c r="K5033" s="53">
        <x:f t="shared" si="928"/>
        <x:v>27</x:v>
      </x:c>
      <x:c r="L5033" s="53">
        <x:f t="shared" si="929"/>
        <x:v>47</x:v>
      </x:c>
      <x:c r="M5033" s="54">
        <x:f t="shared" si="930"/>
        <x:v>3464.501844835529</x:v>
      </x:c>
      <x:c r="N5033" s="54">
        <x:f t="shared" si="931"/>
        <x:v>1.9059040589135618</x:v>
      </x:c>
      <x:c r="O5033" s="55">
        <x:f t="shared" si="932"/>
        <x:v>161722</x:v>
      </x:c>
      <x:c r="P5033" s="55">
        <x:f t="shared" si="933"/>
        <x:v>35640</x:v>
      </x:c>
      <x:c r="Q5033" s="55">
        <x:f t="shared" si="934"/>
        <x:v>72647.601472839044</x:v>
      </x:c>
      <x:c r="R5033" s="55">
        <x:f t="shared" si="935"/>
        <x:v>33434.398527160956</x:v>
      </x:c>
      <x:c r="S5033" s="1" t="str">
        <x:f t="shared" si="936"/>
        <x:v>YES</x:v>
      </x:c>
      <x:c r="T5033" s="1">
        <x:f t="shared" si="937"/>
        <x:v>33434.398527160956</x:v>
      </x:c>
    </x:row>
    <x:row r="5034">
      <x:c r="A5034" s="1"/>
      <x:c r="B5034" s="1"/>
      <x:c r="C5034" s="1"/>
      <x:c r="D5034" s="1"/>
      <x:c r="E5034" s="1"/>
      <x:c r="F5034" s="1"/>
      <x:c r="G5034" s="1"/>
      <x:c r="H5034" s="1"/>
      <x:c r="I5034" s="53">
        <x:f t="shared" si="926"/>
        <x:v>7</x:v>
      </x:c>
      <x:c r="J5034" s="53">
        <x:f t="shared" si="927"/>
        <x:v>13</x:v>
      </x:c>
      <x:c r="K5034" s="53">
        <x:f t="shared" si="928"/>
        <x:v>28</x:v>
      </x:c>
      <x:c r="L5034" s="53">
        <x:f t="shared" si="929"/>
        <x:v>48</x:v>
      </x:c>
      <x:c r="M5034" s="54">
        <x:f t="shared" si="930"/>
        <x:v>3549.4613830526828</x:v>
      </x:c>
      <x:c r="N5034" s="54">
        <x:f t="shared" si="931"/>
        <x:v>1.9649037382310297</x:v>
      </x:c>
      <x:c r="O5034" s="55">
        <x:f t="shared" si="932"/>
        <x:v>164422</x:v>
      </x:c>
      <x:c r="P5034" s="55">
        <x:f t="shared" si="933"/>
        <x:v>36520</x:v>
      </x:c>
      <x:c r="Q5034" s="55">
        <x:f t="shared" si="934"/>
        <x:v>74122.593455775743</x:v>
      </x:c>
      <x:c r="R5034" s="55">
        <x:f t="shared" si="935"/>
        <x:v>33779.406544224257</x:v>
      </x:c>
      <x:c r="S5034" s="1" t="str">
        <x:f t="shared" si="936"/>
        <x:v>YES</x:v>
      </x:c>
      <x:c r="T5034" s="1">
        <x:f t="shared" si="937"/>
        <x:v>33779.406544224257</x:v>
      </x:c>
    </x:row>
    <x:row r="5035">
      <x:c r="A5035" s="1"/>
      <x:c r="B5035" s="1"/>
      <x:c r="C5035" s="1"/>
      <x:c r="D5035" s="1"/>
      <x:c r="E5035" s="1"/>
      <x:c r="F5035" s="1"/>
      <x:c r="G5035" s="1"/>
      <x:c r="H5035" s="1"/>
      <x:c r="I5035" s="53">
        <x:f t="shared" si="926"/>
        <x:v>7</x:v>
      </x:c>
      <x:c r="J5035" s="53">
        <x:f t="shared" si="927"/>
        <x:v>13</x:v>
      </x:c>
      <x:c r="K5035" s="53">
        <x:f t="shared" si="928"/>
        <x:v>29</x:v>
      </x:c>
      <x:c r="L5035" s="53">
        <x:f t="shared" si="929"/>
        <x:v>49</x:v>
      </x:c>
      <x:c r="M5035" s="54">
        <x:f t="shared" si="930"/>
        <x:v>3636.2794111683361</x:v>
      </x:c>
      <x:c r="N5035" s="54">
        <x:f t="shared" si="931"/>
        <x:v>2.0251940355335667</x:v>
      </x:c>
      <x:c r="O5035" s="55">
        <x:f t="shared" si="932"/>
        <x:v>167122</x:v>
      </x:c>
      <x:c r="P5035" s="55">
        <x:f t="shared" si="933"/>
        <x:v>37400</x:v>
      </x:c>
      <x:c r="Q5035" s="55">
        <x:f t="shared" si="934"/>
        <x:v>75629.850888339162</x:v>
      </x:c>
      <x:c r="R5035" s="55">
        <x:f t="shared" si="935"/>
        <x:v>34092.149111660838</x:v>
      </x:c>
      <x:c r="S5035" s="1" t="str">
        <x:f t="shared" si="936"/>
        <x:v>YES</x:v>
      </x:c>
      <x:c r="T5035" s="1">
        <x:f t="shared" si="937"/>
        <x:v>34092.149111660838</x:v>
      </x:c>
    </x:row>
    <x:row r="5036">
      <x:c r="A5036" s="1"/>
      <x:c r="B5036" s="1"/>
      <x:c r="C5036" s="1"/>
      <x:c r="D5036" s="1"/>
      <x:c r="E5036" s="1"/>
      <x:c r="F5036" s="1"/>
      <x:c r="G5036" s="1"/>
      <x:c r="H5036" s="1"/>
      <x:c r="I5036" s="53">
        <x:f t="shared" si="926"/>
        <x:v>7</x:v>
      </x:c>
      <x:c r="J5036" s="53">
        <x:f t="shared" si="927"/>
        <x:v>13</x:v>
      </x:c>
      <x:c r="K5036" s="53">
        <x:f t="shared" si="928"/>
        <x:v>30</x:v>
      </x:c>
      <x:c r="L5036" s="53">
        <x:f t="shared" si="929"/>
        <x:v>50</x:v>
      </x:c>
      <x:c r="M5036" s="54">
        <x:f t="shared" si="930"/>
        <x:v>3724.9891165021072</x:v>
      </x:c>
      <x:c r="N5036" s="54">
        <x:f t="shared" si="931"/>
        <x:v>2.0867979975709079</x:v>
      </x:c>
      <x:c r="O5036" s="55">
        <x:f t="shared" si="932"/>
        <x:v>169822</x:v>
      </x:c>
      <x:c r="P5036" s="55">
        <x:f t="shared" si="933"/>
        <x:v>38280</x:v>
      </x:c>
      <x:c r="Q5036" s="55">
        <x:f t="shared" si="934"/>
        <x:v>77169.949939272687</x:v>
      </x:c>
      <x:c r="R5036" s="55">
        <x:f t="shared" si="935"/>
        <x:v>34372.050060727313</x:v>
      </x:c>
      <x:c r="S5036" s="1" t="str">
        <x:f t="shared" si="936"/>
        <x:v>YES</x:v>
      </x:c>
      <x:c r="T5036" s="1">
        <x:f t="shared" si="937"/>
        <x:v>34372.050060727313</x:v>
      </x:c>
    </x:row>
    <x:row r="5037">
      <x:c r="A5037" s="1"/>
      <x:c r="B5037" s="1"/>
      <x:c r="C5037" s="1"/>
      <x:c r="D5037" s="1"/>
      <x:c r="E5037" s="1"/>
      <x:c r="F5037" s="1"/>
      <x:c r="G5037" s="1"/>
      <x:c r="H5037" s="1"/>
      <x:c r="I5037" s="53">
        <x:f t="shared" si="926"/>
        <x:v>7</x:v>
      </x:c>
      <x:c r="J5037" s="53">
        <x:f t="shared" si="927"/>
        <x:v>14</x:v>
      </x:c>
      <x:c r="K5037" s="53">
        <x:f t="shared" si="928"/>
        <x:v>0</x:v>
      </x:c>
      <x:c r="L5037" s="53">
        <x:f t="shared" si="929"/>
        <x:v>21</x:v>
      </x:c>
      <x:c r="M5037" s="54">
        <x:f t="shared" si="930"/>
        <x:v>1821.1407778089824</x:v>
      </x:c>
      <x:c r="N5037" s="54">
        <x:f t="shared" si="931"/>
        <x:v>0.76468109570068221</x:v>
      </x:c>
      <x:c r="O5037" s="55">
        <x:f t="shared" si="932"/>
        <x:v>90916</x:v>
      </x:c>
      <x:c r="P5037" s="55">
        <x:f t="shared" si="933"/>
        <x:v>12320</x:v>
      </x:c>
      <x:c r="Q5037" s="55">
        <x:f t="shared" si="934"/>
        <x:v>44117.027392517055</x:v>
      </x:c>
      <x:c r="R5037" s="55">
        <x:f t="shared" si="935"/>
        <x:v>14478.972607482945</x:v>
      </x:c>
      <x:c r="S5037" s="1" t="str">
        <x:f t="shared" si="936"/>
        <x:v>YES</x:v>
      </x:c>
      <x:c r="T5037" s="1">
        <x:f t="shared" si="937"/>
        <x:v>14478.972607482945</x:v>
      </x:c>
    </x:row>
    <x:row r="5038">
      <x:c r="A5038" s="1"/>
      <x:c r="B5038" s="1"/>
      <x:c r="C5038" s="1"/>
      <x:c r="D5038" s="1"/>
      <x:c r="E5038" s="1"/>
      <x:c r="F5038" s="1"/>
      <x:c r="G5038" s="1"/>
      <x:c r="H5038" s="1"/>
      <x:c r="I5038" s="53" t="n">
        <x:f t="shared" ref="I5038:I5101" si="938">INT((ROW()-ROW($I$46))/((CARROT_CAP+1)*(MESCLUN_CAP+1)))</x:f>
        <x:v>7</x:v>
      </x:c>
      <x:c r="J5038" s="53" t="n">
        <x:f t="shared" ref="J5038:J5101" si="939">MOD(INT((ROW()-ROW($I$46))/(MESCLUN_CAP+1)),CARROT_CAP+1)</x:f>
        <x:v>14</x:v>
      </x:c>
      <x:c r="K5038" s="53" t="n">
        <x:f t="shared" ref="K5038:K5101" si="940">MOD(ROW()-ROW($I$46),MESCLUN_CAP+1)</x:f>
        <x:v>1</x:v>
      </x:c>
      <x:c r="L5038" s="53" t="n">
        <x:f t="shared" ref="L5038:L5101" si="941">SUM(I5038:K5038)</x:f>
        <x:v>22</x:v>
      </x:c>
      <x:c r="M5038" s="54" t="n">
        <x:f t="shared" ref="M5038:M5101" si="942">I5038*TOMATO_HOURS*WEEKS*(1+TOMATO_DIM)^I5038+J5038*CARROT_HOURS*WEEKS*(1+CARROT_DIM)^J5038+K5038*MESCLUN_HOURS*WEEKS*(1+MESCLUN_DIM)^K5038</x:f>
        <x:v>1866.7032778089824</x:v>
      </x:c>
      <x:c r="N5038" s="54" t="n">
        <x:f t="shared" ref="N5038:N5101" si="943">MAX(M5038-FARMER_HOURS,0)/TEMP_HOURS_PER_WORKER</x:f>
        <x:v>0.7963217207006822</x:v>
      </x:c>
      <x:c r="O5038" s="55" t="n">
        <x:f t="shared" ref="O5038:O5101" si="944">I5038*TOMATO_PRICE+J5038*CARROT_PRICE+K5038*MESCLUN_PRICE</x:f>
        <x:v>93616</x:v>
      </x:c>
      <x:c r="P5038" s="55" t="n">
        <x:f t="shared" ref="P5038:P5101" si="945">I5038*TOMATO_FERTILIZER+J5038*CARROT_FERTILIZER+K5038*MESCLUN_FERTILIZER</x:f>
        <x:v>13200</x:v>
      </x:c>
      <x:c r="Q5038" s="55" t="n">
        <x:f t="shared" ref="Q5038:Q5101" si="946">MIN(M5038,FARMER_HOURS)*FARMER_RATE+MAX(M5038-FARMER_HOURS,0)*TEMP_RATE</x:f>
        <x:v>44908.043017517055</x:v>
      </x:c>
      <x:c r="R5038" s="55" t="n">
        <x:f t="shared" ref="R5038:R5101" si="947">O5038-P5038-Q5038-FIXED_COST</x:f>
        <x:v>15507.956982482945</x:v>
      </x:c>
      <x:c r="S5038" s="1" t="str">
        <x:f t="shared" ref="S5038:S5101" si="948">IF(AND(L5038&lt;=TOTAL_BED_CAP,N5038&lt;=TEMP_WORKER_CAP),"YES","NO")</x:f>
        <x:v>YES</x:v>
      </x:c>
      <x:c r="T5038" s="1" t="n">
        <x:f t="shared" ref="T5038:T5101" si="949">IF(S5038="YES",R5038,-1E+99)</x:f>
        <x:v>15507.956982482945</x:v>
      </x:c>
    </x:row>
    <x:row r="5039">
      <x:c r="A5039" s="1"/>
      <x:c r="B5039" s="1"/>
      <x:c r="C5039" s="1"/>
      <x:c r="D5039" s="1"/>
      <x:c r="E5039" s="1"/>
      <x:c r="F5039" s="1"/>
      <x:c r="G5039" s="1"/>
      <x:c r="H5039" s="1"/>
      <x:c r="I5039" s="53">
        <x:f t="shared" si="938"/>
        <x:v>7</x:v>
      </x:c>
      <x:c r="J5039" s="53">
        <x:f t="shared" si="939"/>
        <x:v>14</x:v>
      </x:c>
      <x:c r="K5039" s="53">
        <x:f t="shared" si="940"/>
        <x:v>2</x:v>
      </x:c>
      <x:c r="L5039" s="53">
        <x:f t="shared" si="941"/>
        <x:v>23</x:v>
      </x:c>
      <x:c r="M5039" s="54">
        <x:f t="shared" si="942"/>
        <x:v>1913.4048403089823</x:v>
      </x:c>
      <x:c r="N5039" s="54">
        <x:f t="shared" si="943"/>
        <x:v>0.82875336132568223</x:v>
      </x:c>
      <x:c r="O5039" s="55">
        <x:f t="shared" si="944"/>
        <x:v>96316</x:v>
      </x:c>
      <x:c r="P5039" s="55">
        <x:f t="shared" si="945"/>
        <x:v>14080</x:v>
      </x:c>
      <x:c r="Q5039" s="55">
        <x:f t="shared" si="946"/>
        <x:v>45718.834033142055</x:v>
      </x:c>
      <x:c r="R5039" s="55">
        <x:f t="shared" si="947"/>
        <x:v>16517.165966857945</x:v>
      </x:c>
      <x:c r="S5039" s="1" t="str">
        <x:f t="shared" si="948"/>
        <x:v>YES</x:v>
      </x:c>
      <x:c r="T5039" s="1">
        <x:f t="shared" si="949"/>
        <x:v>16517.165966857945</x:v>
      </x:c>
    </x:row>
    <x:row r="5040">
      <x:c r="A5040" s="1"/>
      <x:c r="B5040" s="1"/>
      <x:c r="C5040" s="1"/>
      <x:c r="D5040" s="1"/>
      <x:c r="E5040" s="1"/>
      <x:c r="F5040" s="1"/>
      <x:c r="G5040" s="1"/>
      <x:c r="H5040" s="1"/>
      <x:c r="I5040" s="53">
        <x:f t="shared" si="938"/>
        <x:v>7</x:v>
      </x:c>
      <x:c r="J5040" s="53">
        <x:f t="shared" si="939"/>
        <x:v>14</x:v>
      </x:c>
      <x:c r="K5040" s="53">
        <x:f t="shared" si="940"/>
        <x:v>3</x:v>
      </x:c>
      <x:c r="L5040" s="53">
        <x:f t="shared" si="941"/>
        <x:v>24</x:v>
      </x:c>
      <x:c r="M5040" s="54">
        <x:f t="shared" si="942"/>
        <x:v>1961.2668227308575</x:v>
      </x:c>
      <x:c r="N5040" s="54">
        <x:f t="shared" si="943"/>
        <x:v>0.86199084911865098</x:v>
      </x:c>
      <x:c r="O5040" s="55">
        <x:f t="shared" si="944"/>
        <x:v>99016</x:v>
      </x:c>
      <x:c r="P5040" s="55">
        <x:f t="shared" si="945"/>
        <x:v>14960</x:v>
      </x:c>
      <x:c r="Q5040" s="55">
        <x:f t="shared" si="946"/>
        <x:v>46549.771227966274</x:v>
      </x:c>
      <x:c r="R5040" s="55">
        <x:f t="shared" si="947"/>
        <x:v>17506.228772033726</x:v>
      </x:c>
      <x:c r="S5040" s="1" t="str">
        <x:f t="shared" si="948"/>
        <x:v>YES</x:v>
      </x:c>
      <x:c r="T5040" s="1">
        <x:f t="shared" si="949"/>
        <x:v>17506.228772033726</x:v>
      </x:c>
    </x:row>
    <x:row r="5041">
      <x:c r="A5041" s="1"/>
      <x:c r="B5041" s="1"/>
      <x:c r="C5041" s="1"/>
      <x:c r="D5041" s="1"/>
      <x:c r="E5041" s="1"/>
      <x:c r="F5041" s="1"/>
      <x:c r="G5041" s="1"/>
      <x:c r="H5041" s="1"/>
      <x:c r="I5041" s="53">
        <x:f t="shared" si="938"/>
        <x:v>7</x:v>
      </x:c>
      <x:c r="J5041" s="53">
        <x:f t="shared" si="939"/>
        <x:v>14</x:v>
      </x:c>
      <x:c r="K5041" s="53">
        <x:f t="shared" si="940"/>
        <x:v>4</x:v>
      </x:c>
      <x:c r="L5041" s="53">
        <x:f t="shared" si="941"/>
        <x:v>25</x:v>
      </x:c>
      <x:c r="M5041" s="54">
        <x:f t="shared" si="942"/>
        <x:v>2010.3109384535137</x:v>
      </x:c>
      <x:c r="N5041" s="54">
        <x:f t="shared" si="943"/>
        <x:v>0.89604926281494002</x:v>
      </x:c>
      <x:c r="O5041" s="55">
        <x:f t="shared" si="944"/>
        <x:v>101716</x:v>
      </x:c>
      <x:c r="P5041" s="55">
        <x:f t="shared" si="945"/>
        <x:v>15840</x:v>
      </x:c>
      <x:c r="Q5041" s="55">
        <x:f t="shared" si="946"/>
        <x:v>47401.2315703735</x:v>
      </x:c>
      <x:c r="R5041" s="55">
        <x:f t="shared" si="947"/>
        <x:v>18474.7684296265</x:v>
      </x:c>
      <x:c r="S5041" s="1" t="str">
        <x:f t="shared" si="948"/>
        <x:v>YES</x:v>
      </x:c>
      <x:c r="T5041" s="1">
        <x:f t="shared" si="949"/>
        <x:v>18474.7684296265</x:v>
      </x:c>
    </x:row>
    <x:row r="5042">
      <x:c r="A5042" s="1"/>
      <x:c r="B5042" s="1"/>
      <x:c r="C5042" s="1"/>
      <x:c r="D5042" s="1"/>
      <x:c r="E5042" s="1"/>
      <x:c r="F5042" s="1"/>
      <x:c r="G5042" s="1"/>
      <x:c r="H5042" s="1"/>
      <x:c r="I5042" s="53">
        <x:f t="shared" si="938"/>
        <x:v>7</x:v>
      </x:c>
      <x:c r="J5042" s="53">
        <x:f t="shared" si="939"/>
        <x:v>14</x:v>
      </x:c>
      <x:c r="K5042" s="53">
        <x:f t="shared" si="940"/>
        <x:v>5</x:v>
      </x:c>
      <x:c r="L5042" s="53">
        <x:f t="shared" si="941"/>
        <x:v>26</x:v>
      </x:c>
      <x:c r="M5042" s="54">
        <x:f t="shared" si="942"/>
        <x:v>2060.559262374717</x:v>
      </x:c>
      <x:c r="N5042" s="54">
        <x:f t="shared" si="943"/>
        <x:v>0.93094393220466465</x:v>
      </x:c>
      <x:c r="O5042" s="55">
        <x:f t="shared" si="944"/>
        <x:v>104416</x:v>
      </x:c>
      <x:c r="P5042" s="55">
        <x:f t="shared" si="945"/>
        <x:v>16720</x:v>
      </x:c>
      <x:c r="Q5042" s="55">
        <x:f t="shared" si="946"/>
        <x:v>48273.598305116611</x:v>
      </x:c>
      <x:c r="R5042" s="55">
        <x:f t="shared" si="947"/>
        <x:v>19422.401694883389</x:v>
      </x:c>
      <x:c r="S5042" s="1" t="str">
        <x:f t="shared" si="948"/>
        <x:v>YES</x:v>
      </x:c>
      <x:c r="T5042" s="1">
        <x:f t="shared" si="949"/>
        <x:v>19422.401694883389</x:v>
      </x:c>
    </x:row>
    <x:row r="5043">
      <x:c r="A5043" s="1"/>
      <x:c r="B5043" s="1"/>
      <x:c r="C5043" s="1"/>
      <x:c r="D5043" s="1"/>
      <x:c r="E5043" s="1"/>
      <x:c r="F5043" s="1"/>
      <x:c r="G5043" s="1"/>
      <x:c r="H5043" s="1"/>
      <x:c r="I5043" s="53">
        <x:f t="shared" si="938"/>
        <x:v>7</x:v>
      </x:c>
      <x:c r="J5043" s="53">
        <x:f t="shared" si="939"/>
        <x:v>14</x:v>
      </x:c>
      <x:c r="K5043" s="53">
        <x:f t="shared" si="940"/>
        <x:v>6</x:v>
      </x:c>
      <x:c r="L5043" s="53">
        <x:f t="shared" si="941"/>
        <x:v>27</x:v>
      </x:c>
      <x:c r="M5043" s="54">
        <x:f t="shared" si="942"/>
        <x:v>2112.0342365563502</x:v>
      </x:c>
      <x:c r="N5043" s="54">
        <x:f t="shared" si="943"/>
        <x:v>0.9666904420530209</x:v>
      </x:c>
      <x:c r="O5043" s="55">
        <x:f t="shared" si="944"/>
        <x:v>107116</x:v>
      </x:c>
      <x:c r="P5043" s="55">
        <x:f t="shared" si="945"/>
        <x:v>17600</x:v>
      </x:c>
      <x:c r="Q5043" s="55">
        <x:f t="shared" si="946"/>
        <x:v>49167.26105132552</x:v>
      </x:c>
      <x:c r="R5043" s="55">
        <x:f t="shared" si="947"/>
        <x:v>20348.73894867448</x:v>
      </x:c>
      <x:c r="S5043" s="1" t="str">
        <x:f t="shared" si="948"/>
        <x:v>YES</x:v>
      </x:c>
      <x:c r="T5043" s="1">
        <x:f t="shared" si="949"/>
        <x:v>20348.73894867448</x:v>
      </x:c>
    </x:row>
    <x:row r="5044">
      <x:c r="A5044" s="1"/>
      <x:c r="B5044" s="1"/>
      <x:c r="C5044" s="1"/>
      <x:c r="D5044" s="1"/>
      <x:c r="E5044" s="1"/>
      <x:c r="F5044" s="1"/>
      <x:c r="G5044" s="1"/>
      <x:c r="H5044" s="1"/>
      <x:c r="I5044" s="53">
        <x:f t="shared" si="938"/>
        <x:v>7</x:v>
      </x:c>
      <x:c r="J5044" s="53">
        <x:f t="shared" si="939"/>
        <x:v>14</x:v>
      </x:c>
      <x:c r="K5044" s="53">
        <x:f t="shared" si="940"/>
        <x:v>7</x:v>
      </x:c>
      <x:c r="L5044" s="53">
        <x:f t="shared" si="941"/>
        <x:v>28</x:v>
      </x:c>
      <x:c r="M5044" s="54">
        <x:f t="shared" si="942"/>
        <x:v>2164.7586759543105</x:v>
      </x:c>
      <x:c r="N5044" s="54">
        <x:f t="shared" si="943"/>
        <x:v>1.0033046360793823</x:v>
      </x:c>
      <x:c r="O5044" s="55">
        <x:f t="shared" si="944"/>
        <x:v>109816</x:v>
      </x:c>
      <x:c r="P5044" s="55">
        <x:f t="shared" si="945"/>
        <x:v>18480</x:v>
      </x:c>
      <x:c r="Q5044" s="55">
        <x:f t="shared" si="946"/>
        <x:v>50082.615901984558</x:v>
      </x:c>
      <x:c r="R5044" s="55">
        <x:f t="shared" si="947"/>
        <x:v>21253.384098015442</x:v>
      </x:c>
      <x:c r="S5044" s="1" t="str">
        <x:f t="shared" si="948"/>
        <x:v>YES</x:v>
      </x:c>
      <x:c r="T5044" s="1">
        <x:f t="shared" si="949"/>
        <x:v>21253.384098015442</x:v>
      </x:c>
    </x:row>
    <x:row r="5045">
      <x:c r="A5045" s="1"/>
      <x:c r="B5045" s="1"/>
      <x:c r="C5045" s="1"/>
      <x:c r="D5045" s="1"/>
      <x:c r="E5045" s="1"/>
      <x:c r="F5045" s="1"/>
      <x:c r="G5045" s="1"/>
      <x:c r="H5045" s="1"/>
      <x:c r="I5045" s="53">
        <x:f t="shared" si="938"/>
        <x:v>7</x:v>
      </x:c>
      <x:c r="J5045" s="53">
        <x:f t="shared" si="939"/>
        <x:v>14</x:v>
      </x:c>
      <x:c r="K5045" s="53">
        <x:f t="shared" si="940"/>
        <x:v>8</x:v>
      </x:c>
      <x:c r="L5045" s="53">
        <x:f t="shared" si="941"/>
        <x:v>29</x:v>
      </x:c>
      <x:c r="M5045" s="54">
        <x:f t="shared" si="942"/>
        <x:v>2218.7557742342906</x:v>
      </x:c>
      <x:c r="N5045" s="54">
        <x:f t="shared" si="943"/>
        <x:v>1.040802620996035</x:v>
      </x:c>
      <x:c r="O5045" s="55">
        <x:f t="shared" si="944"/>
        <x:v>112516</x:v>
      </x:c>
      <x:c r="P5045" s="55">
        <x:f t="shared" si="945"/>
        <x:v>19360</x:v>
      </x:c>
      <x:c r="Q5045" s="55">
        <x:f t="shared" si="946"/>
        <x:v>51020.065524900878</x:v>
      </x:c>
      <x:c r="R5045" s="55">
        <x:f t="shared" si="947"/>
        <x:v>22135.934475099122</x:v>
      </x:c>
      <x:c r="S5045" s="1" t="str">
        <x:f t="shared" si="948"/>
        <x:v>YES</x:v>
      </x:c>
      <x:c r="T5045" s="1">
        <x:f t="shared" si="949"/>
        <x:v>22135.934475099122</x:v>
      </x:c>
    </x:row>
    <x:row r="5046">
      <x:c r="A5046" s="1"/>
      <x:c r="B5046" s="1"/>
      <x:c r="C5046" s="1"/>
      <x:c r="D5046" s="1"/>
      <x:c r="E5046" s="1"/>
      <x:c r="F5046" s="1"/>
      <x:c r="G5046" s="1"/>
      <x:c r="H5046" s="1"/>
      <x:c r="I5046" s="53">
        <x:f t="shared" si="938"/>
        <x:v>7</x:v>
      </x:c>
      <x:c r="J5046" s="53">
        <x:f t="shared" si="939"/>
        <x:v>14</x:v>
      </x:c>
      <x:c r="K5046" s="53">
        <x:f t="shared" si="940"/>
        <x:v>9</x:v>
      </x:c>
      <x:c r="L5046" s="53">
        <x:f t="shared" si="941"/>
        <x:v>30</x:v>
      </x:c>
      <x:c r="M5046" s="54">
        <x:f t="shared" si="942"/>
        <x:v>2274.0491096746855</x:v>
      </x:c>
      <x:c r="N5046" s="54">
        <x:f t="shared" si="943"/>
        <x:v>1.0792007706074205</x:v>
      </x:c>
      <x:c r="O5046" s="55">
        <x:f t="shared" si="944"/>
        <x:v>115216</x:v>
      </x:c>
      <x:c r="P5046" s="55">
        <x:f t="shared" si="945"/>
        <x:v>20240</x:v>
      </x:c>
      <x:c r="Q5046" s="55">
        <x:f t="shared" si="946"/>
        <x:v>51980.01926518551</x:v>
      </x:c>
      <x:c r="R5046" s="55">
        <x:f t="shared" si="947"/>
        <x:v>22995.98073481449</x:v>
      </x:c>
      <x:c r="S5046" s="1" t="str">
        <x:f t="shared" si="948"/>
        <x:v>YES</x:v>
      </x:c>
      <x:c r="T5046" s="1">
        <x:f t="shared" si="949"/>
        <x:v>22995.98073481449</x:v>
      </x:c>
    </x:row>
    <x:row r="5047">
      <x:c r="A5047" s="1"/>
      <x:c r="B5047" s="1"/>
      <x:c r="C5047" s="1"/>
      <x:c r="D5047" s="1"/>
      <x:c r="E5047" s="1"/>
      <x:c r="F5047" s="1"/>
      <x:c r="G5047" s="1"/>
      <x:c r="H5047" s="1"/>
      <x:c r="I5047" s="53">
        <x:f t="shared" si="938"/>
        <x:v>7</x:v>
      </x:c>
      <x:c r="J5047" s="53">
        <x:f t="shared" si="939"/>
        <x:v>14</x:v>
      </x:c>
      <x:c r="K5047" s="53">
        <x:f t="shared" si="940"/>
        <x:v>10</x:v>
      </x:c>
      <x:c r="L5047" s="53">
        <x:f t="shared" si="941"/>
        <x:v>31</x:v>
      </x:c>
      <x:c r="M5047" s="54">
        <x:f t="shared" si="942"/>
        <x:v>2330.6626511578979</x:v>
      </x:c>
      <x:c r="N5047" s="54">
        <x:f t="shared" si="943"/>
        <x:v>1.1185157299707624</x:v>
      </x:c>
      <x:c r="O5047" s="55">
        <x:f t="shared" si="944"/>
        <x:v>117916</x:v>
      </x:c>
      <x:c r="P5047" s="55">
        <x:f t="shared" si="945"/>
        <x:v>21120</x:v>
      </x:c>
      <x:c r="Q5047" s="55">
        <x:f t="shared" si="946"/>
        <x:v>52962.893249269066</x:v>
      </x:c>
      <x:c r="R5047" s="55">
        <x:f t="shared" si="947"/>
        <x:v>23833.106750730934</x:v>
      </x:c>
      <x:c r="S5047" s="1" t="str">
        <x:f t="shared" si="948"/>
        <x:v>YES</x:v>
      </x:c>
      <x:c r="T5047" s="1">
        <x:f t="shared" si="949"/>
        <x:v>23833.106750730934</x:v>
      </x:c>
    </x:row>
    <x:row r="5048">
      <x:c r="A5048" s="1"/>
      <x:c r="B5048" s="1"/>
      <x:c r="C5048" s="1"/>
      <x:c r="D5048" s="1"/>
      <x:c r="E5048" s="1"/>
      <x:c r="F5048" s="1"/>
      <x:c r="G5048" s="1"/>
      <x:c r="H5048" s="1"/>
      <x:c r="I5048" s="53">
        <x:f t="shared" si="938"/>
        <x:v>7</x:v>
      </x:c>
      <x:c r="J5048" s="53">
        <x:f t="shared" si="939"/>
        <x:v>14</x:v>
      </x:c>
      <x:c r="K5048" s="53">
        <x:f t="shared" si="940"/>
        <x:v>11</x:v>
      </x:c>
      <x:c r="L5048" s="53">
        <x:f t="shared" si="941"/>
        <x:v>32</x:v>
      </x:c>
      <x:c r="M5048" s="54">
        <x:f t="shared" si="942"/>
        <x:v>2388.6207642513373</x:v>
      </x:c>
      <x:c r="N5048" s="54">
        <x:f t="shared" si="943"/>
        <x:v>1.1587644196189841</x:v>
      </x:c>
      <x:c r="O5048" s="55">
        <x:f t="shared" si="944"/>
        <x:v>120616</x:v>
      </x:c>
      <x:c r="P5048" s="55">
        <x:f t="shared" si="945"/>
        <x:v>22000</x:v>
      </x:c>
      <x:c r="Q5048" s="55">
        <x:f t="shared" si="946"/>
        <x:v>53969.110490474603</x:v>
      </x:c>
      <x:c r="R5048" s="55">
        <x:f t="shared" si="947"/>
        <x:v>24646.889509525397</x:v>
      </x:c>
      <x:c r="S5048" s="1" t="str">
        <x:f t="shared" si="948"/>
        <x:v>YES</x:v>
      </x:c>
      <x:c r="T5048" s="1">
        <x:f t="shared" si="949"/>
        <x:v>24646.889509525397</x:v>
      </x:c>
    </x:row>
    <x:row r="5049">
      <x:c r="A5049" s="1"/>
      <x:c r="B5049" s="1"/>
      <x:c r="C5049" s="1"/>
      <x:c r="D5049" s="1"/>
      <x:c r="E5049" s="1"/>
      <x:c r="F5049" s="1"/>
      <x:c r="G5049" s="1"/>
      <x:c r="H5049" s="1"/>
      <x:c r="I5049" s="53">
        <x:f t="shared" si="938"/>
        <x:v>7</x:v>
      </x:c>
      <x:c r="J5049" s="53">
        <x:f t="shared" si="939"/>
        <x:v>14</x:v>
      </x:c>
      <x:c r="K5049" s="53">
        <x:f t="shared" si="940"/>
        <x:v>12</x:v>
      </x:c>
      <x:c r="L5049" s="53">
        <x:f t="shared" si="941"/>
        <x:v>33</x:v>
      </x:c>
      <x:c r="M5049" s="54">
        <x:f t="shared" si="942"/>
        <x:v>2447.9482173794017</x:v>
      </x:c>
      <x:c r="N5049" s="54">
        <x:f t="shared" si="943"/>
        <x:v>1.1999640398468068</x:v>
      </x:c>
      <x:c r="O5049" s="55">
        <x:f t="shared" si="944"/>
        <x:v>123316</x:v>
      </x:c>
      <x:c r="P5049" s="55">
        <x:f t="shared" si="945"/>
        <x:v>22880</x:v>
      </x:c>
      <x:c r="Q5049" s="55">
        <x:f t="shared" si="946"/>
        <x:v>54999.100996170164</x:v>
      </x:c>
      <x:c r="R5049" s="55">
        <x:f t="shared" si="947"/>
        <x:v>25436.899003829836</x:v>
      </x:c>
      <x:c r="S5049" s="1" t="str">
        <x:f t="shared" si="948"/>
        <x:v>YES</x:v>
      </x:c>
      <x:c r="T5049" s="1">
        <x:f t="shared" si="949"/>
        <x:v>25436.899003829836</x:v>
      </x:c>
    </x:row>
    <x:row r="5050">
      <x:c r="A5050" s="1"/>
      <x:c r="B5050" s="1"/>
      <x:c r="C5050" s="1"/>
      <x:c r="D5050" s="1"/>
      <x:c r="E5050" s="1"/>
      <x:c r="F5050" s="1"/>
      <x:c r="G5050" s="1"/>
      <x:c r="H5050" s="1"/>
      <x:c r="I5050" s="53">
        <x:f t="shared" si="938"/>
        <x:v>7</x:v>
      </x:c>
      <x:c r="J5050" s="53">
        <x:f t="shared" si="939"/>
        <x:v>14</x:v>
      </x:c>
      <x:c r="K5050" s="53">
        <x:f t="shared" si="940"/>
        <x:v>13</x:v>
      </x:c>
      <x:c r="L5050" s="53">
        <x:f t="shared" si="941"/>
        <x:v>34</x:v>
      </x:c>
      <x:c r="M5050" s="54">
        <x:f t="shared" si="942"/>
        <x:v>2508.6701880877858</x:v>
      </x:c>
      <x:c r="N5050" s="54">
        <x:f t="shared" si="943"/>
        <x:v>1.2421320750609623</x:v>
      </x:c>
      <x:c r="O5050" s="55">
        <x:f t="shared" si="944"/>
        <x:v>126016</x:v>
      </x:c>
      <x:c r="P5050" s="55">
        <x:f t="shared" si="945"/>
        <x:v>23760</x:v>
      </x:c>
      <x:c r="Q5050" s="55">
        <x:f t="shared" si="946"/>
        <x:v>56053.301876524056</x:v>
      </x:c>
      <x:c r="R5050" s="55">
        <x:f t="shared" si="947"/>
        <x:v>26202.698123475944</x:v>
      </x:c>
      <x:c r="S5050" s="1" t="str">
        <x:f t="shared" si="948"/>
        <x:v>YES</x:v>
      </x:c>
      <x:c r="T5050" s="1">
        <x:f t="shared" si="949"/>
        <x:v>26202.698123475944</x:v>
      </x:c>
    </x:row>
    <x:row r="5051">
      <x:c r="A5051" s="1"/>
      <x:c r="B5051" s="1"/>
      <x:c r="C5051" s="1"/>
      <x:c r="D5051" s="1"/>
      <x:c r="E5051" s="1"/>
      <x:c r="F5051" s="1"/>
      <x:c r="G5051" s="1"/>
      <x:c r="H5051" s="1"/>
      <x:c r="I5051" s="53">
        <x:f t="shared" si="938"/>
        <x:v>7</x:v>
      </x:c>
      <x:c r="J5051" s="53">
        <x:f t="shared" si="939"/>
        <x:v>14</x:v>
      </x:c>
      <x:c r="K5051" s="53">
        <x:f t="shared" si="940"/>
        <x:v>14</x:v>
      </x:c>
      <x:c r="L5051" s="53">
        <x:f t="shared" si="941"/>
        <x:v>35</x:v>
      </x:c>
      <x:c r="M5051" s="54">
        <x:f t="shared" si="942"/>
        <x:v>2570.8122694014473</x:v>
      </x:c>
      <x:c r="N5051" s="54">
        <x:f t="shared" si="943"/>
        <x:v>1.2852862981954496</x:v>
      </x:c>
      <x:c r="O5051" s="55">
        <x:f t="shared" si="944"/>
        <x:v>128716</x:v>
      </x:c>
      <x:c r="P5051" s="55">
        <x:f t="shared" si="945"/>
        <x:v>24640</x:v>
      </x:c>
      <x:c r="Q5051" s="55">
        <x:f t="shared" si="946"/>
        <x:v>57132.157454886241</x:v>
      </x:c>
      <x:c r="R5051" s="55">
        <x:f t="shared" si="947"/>
        <x:v>26943.842545113759</x:v>
      </x:c>
      <x:c r="S5051" s="1" t="str">
        <x:f t="shared" si="948"/>
        <x:v>YES</x:v>
      </x:c>
      <x:c r="T5051" s="1">
        <x:f t="shared" si="949"/>
        <x:v>26943.842545113759</x:v>
      </x:c>
    </x:row>
    <x:row r="5052">
      <x:c r="A5052" s="1"/>
      <x:c r="B5052" s="1"/>
      <x:c r="C5052" s="1"/>
      <x:c r="D5052" s="1"/>
      <x:c r="E5052" s="1"/>
      <x:c r="F5052" s="1"/>
      <x:c r="G5052" s="1"/>
      <x:c r="H5052" s="1"/>
      <x:c r="I5052" s="53">
        <x:f t="shared" si="938"/>
        <x:v>7</x:v>
      </x:c>
      <x:c r="J5052" s="53">
        <x:f t="shared" si="939"/>
        <x:v>14</x:v>
      </x:c>
      <x:c r="K5052" s="53">
        <x:f t="shared" si="940"/>
        <x:v>15</x:v>
      </x:c>
      <x:c r="L5052" s="53">
        <x:f t="shared" si="941"/>
        <x:v>36</x:v>
      </x:c>
      <x:c r="M5052" s="54">
        <x:f t="shared" si="942"/>
        <x:v>2634.4004762775935</x:v>
      </x:c>
      <x:c r="N5052" s="54">
        <x:f t="shared" si="943"/>
        <x:v>1.3294447751927732</x:v>
      </x:c>
      <x:c r="O5052" s="55">
        <x:f t="shared" si="944"/>
        <x:v>131416</x:v>
      </x:c>
      <x:c r="P5052" s="55">
        <x:f t="shared" si="945"/>
        <x:v>25520</x:v>
      </x:c>
      <x:c r="Q5052" s="55">
        <x:f t="shared" si="946"/>
        <x:v>58236.119379819334</x:v>
      </x:c>
      <x:c r="R5052" s="55">
        <x:f t="shared" si="947"/>
        <x:v>27659.880620180666</x:v>
      </x:c>
      <x:c r="S5052" s="1" t="str">
        <x:f t="shared" si="948"/>
        <x:v>YES</x:v>
      </x:c>
      <x:c r="T5052" s="1">
        <x:f t="shared" si="949"/>
        <x:v>27659.880620180666</x:v>
      </x:c>
    </x:row>
    <x:row r="5053">
      <x:c r="A5053" s="1"/>
      <x:c r="B5053" s="1"/>
      <x:c r="C5053" s="1"/>
      <x:c r="D5053" s="1"/>
      <x:c r="E5053" s="1"/>
      <x:c r="F5053" s="1"/>
      <x:c r="G5053" s="1"/>
      <x:c r="H5053" s="1"/>
      <x:c r="I5053" s="53">
        <x:f t="shared" si="938"/>
        <x:v>7</x:v>
      </x:c>
      <x:c r="J5053" s="53">
        <x:f t="shared" si="939"/>
        <x:v>14</x:v>
      </x:c>
      <x:c r="K5053" s="53">
        <x:f t="shared" si="940"/>
        <x:v>16</x:v>
      </x:c>
      <x:c r="L5053" s="53">
        <x:f t="shared" si="941"/>
        <x:v>37</x:v>
      </x:c>
      <x:c r="M5053" s="54">
        <x:f t="shared" si="942"/>
        <x:v>2699.4612521550825</x:v>
      </x:c>
      <x:c r="N5053" s="54">
        <x:f t="shared" si="943"/>
        <x:v>1.3746258695521407</x:v>
      </x:c>
      <x:c r="O5053" s="55">
        <x:f t="shared" si="944"/>
        <x:v>134116</x:v>
      </x:c>
      <x:c r="P5053" s="55">
        <x:f t="shared" si="945"/>
        <x:v>26400</x:v>
      </x:c>
      <x:c r="Q5053" s="55">
        <x:f t="shared" si="946"/>
        <x:v>59365.646738803516</x:v>
      </x:c>
      <x:c r="R5053" s="55">
        <x:f t="shared" si="947"/>
        <x:v>28350.353261196484</x:v>
      </x:c>
      <x:c r="S5053" s="1" t="str">
        <x:f t="shared" si="948"/>
        <x:v>YES</x:v>
      </x:c>
      <x:c r="T5053" s="1">
        <x:f t="shared" si="949"/>
        <x:v>28350.353261196484</x:v>
      </x:c>
    </x:row>
    <x:row r="5054">
      <x:c r="A5054" s="1"/>
      <x:c r="B5054" s="1"/>
      <x:c r="C5054" s="1"/>
      <x:c r="D5054" s="1"/>
      <x:c r="E5054" s="1"/>
      <x:c r="F5054" s="1"/>
      <x:c r="G5054" s="1"/>
      <x:c r="H5054" s="1"/>
      <x:c r="I5054" s="53">
        <x:f t="shared" si="938"/>
        <x:v>7</x:v>
      </x:c>
      <x:c r="J5054" s="53">
        <x:f t="shared" si="939"/>
        <x:v>14</x:v>
      </x:c>
      <x:c r="K5054" s="53">
        <x:f t="shared" si="940"/>
        <x:v>17</x:v>
      </x:c>
      <x:c r="L5054" s="53">
        <x:f t="shared" si="941"/>
        <x:v>38</x:v>
      </x:c>
      <x:c r="M5054" s="54">
        <x:f t="shared" si="942"/>
        <x:v>2766.021475601623</x:v>
      </x:c>
      <x:c r="N5054" s="54">
        <x:f t="shared" si="943"/>
        <x:v>1.4208482469455714</x:v>
      </x:c>
      <x:c r="O5054" s="55">
        <x:f t="shared" si="944"/>
        <x:v>136816</x:v>
      </x:c>
      <x:c r="P5054" s="55">
        <x:f t="shared" si="945"/>
        <x:v>27280</x:v>
      </x:c>
      <x:c r="Q5054" s="55">
        <x:f t="shared" si="946"/>
        <x:v>60521.206173639286</x:v>
      </x:c>
      <x:c r="R5054" s="55">
        <x:f t="shared" si="947"/>
        <x:v>29014.793826360714</x:v>
      </x:c>
      <x:c r="S5054" s="1" t="str">
        <x:f t="shared" si="948"/>
        <x:v>YES</x:v>
      </x:c>
      <x:c r="T5054" s="1">
        <x:f t="shared" si="949"/>
        <x:v>29014.793826360714</x:v>
      </x:c>
    </x:row>
    <x:row r="5055">
      <x:c r="A5055" s="1"/>
      <x:c r="B5055" s="1"/>
      <x:c r="C5055" s="1"/>
      <x:c r="D5055" s="1"/>
      <x:c r="E5055" s="1"/>
      <x:c r="F5055" s="1"/>
      <x:c r="G5055" s="1"/>
      <x:c r="H5055" s="1"/>
      <x:c r="I5055" s="53">
        <x:f t="shared" si="938"/>
        <x:v>7</x:v>
      </x:c>
      <x:c r="J5055" s="53">
        <x:f t="shared" si="939"/>
        <x:v>14</x:v>
      </x:c>
      <x:c r="K5055" s="53">
        <x:f t="shared" si="940"/>
        <x:v>18</x:v>
      </x:c>
      <x:c r="L5055" s="53">
        <x:f t="shared" si="941"/>
        <x:v>39</x:v>
      </x:c>
      <x:c r="M5055" s="54">
        <x:f t="shared" si="942"/>
        <x:v>2834.1084670602104</x:v>
      </x:c>
      <x:c r="N5055" s="54">
        <x:f t="shared" si="943"/>
        <x:v>1.4681308799029238</x:v>
      </x:c>
      <x:c r="O5055" s="55">
        <x:f t="shared" si="944"/>
        <x:v>139516</x:v>
      </x:c>
      <x:c r="P5055" s="55">
        <x:f t="shared" si="945"/>
        <x:v>28160</x:v>
      </x:c>
      <x:c r="Q5055" s="55">
        <x:f t="shared" si="946"/>
        <x:v>61703.271997573094</x:v>
      </x:c>
      <x:c r="R5055" s="55">
        <x:f t="shared" si="947"/>
        <x:v>29652.728002426906</x:v>
      </x:c>
      <x:c r="S5055" s="1" t="str">
        <x:f t="shared" si="948"/>
        <x:v>YES</x:v>
      </x:c>
      <x:c r="T5055" s="1">
        <x:f t="shared" si="949"/>
        <x:v>29652.728002426906</x:v>
      </x:c>
    </x:row>
    <x:row r="5056">
      <x:c r="A5056" s="1"/>
      <x:c r="B5056" s="1"/>
      <x:c r="C5056" s="1"/>
      <x:c r="D5056" s="1"/>
      <x:c r="E5056" s="1"/>
      <x:c r="F5056" s="1"/>
      <x:c r="G5056" s="1"/>
      <x:c r="H5056" s="1"/>
      <x:c r="I5056" s="53">
        <x:f t="shared" si="938"/>
        <x:v>7</x:v>
      </x:c>
      <x:c r="J5056" s="53">
        <x:f t="shared" si="939"/>
        <x:v>14</x:v>
      </x:c>
      <x:c r="K5056" s="53">
        <x:f t="shared" si="940"/>
        <x:v>19</x:v>
      </x:c>
      <x:c r="L5056" s="53">
        <x:f t="shared" si="941"/>
        <x:v>40</x:v>
      </x:c>
      <x:c r="M5056" s="54">
        <x:f t="shared" si="942"/>
        <x:v>2903.749995696232</x:v>
      </x:c>
      <x:c r="N5056" s="54">
        <x:f t="shared" si="943"/>
        <x:v>1.5164930525668276</x:v>
      </x:c>
      <x:c r="O5056" s="55">
        <x:f t="shared" si="944"/>
        <x:v>142216</x:v>
      </x:c>
      <x:c r="P5056" s="55">
        <x:f t="shared" si="945"/>
        <x:v>29040</x:v>
      </x:c>
      <x:c r="Q5056" s="55">
        <x:f t="shared" si="946"/>
        <x:v>62912.326314170692</x:v>
      </x:c>
      <x:c r="R5056" s="55">
        <x:f t="shared" si="947"/>
        <x:v>30263.673685829308</x:v>
      </x:c>
      <x:c r="S5056" s="1" t="str">
        <x:f t="shared" si="948"/>
        <x:v>YES</x:v>
      </x:c>
      <x:c r="T5056" s="1">
        <x:f t="shared" si="949"/>
        <x:v>30263.673685829308</x:v>
      </x:c>
    </x:row>
    <x:row r="5057">
      <x:c r="A5057" s="1"/>
      <x:c r="B5057" s="1"/>
      <x:c r="C5057" s="1"/>
      <x:c r="D5057" s="1"/>
      <x:c r="E5057" s="1"/>
      <x:c r="F5057" s="1"/>
      <x:c r="G5057" s="1"/>
      <x:c r="H5057" s="1"/>
      <x:c r="I5057" s="53">
        <x:f t="shared" si="938"/>
        <x:v>7</x:v>
      </x:c>
      <x:c r="J5057" s="53">
        <x:f t="shared" si="939"/>
        <x:v>14</x:v>
      </x:c>
      <x:c r="K5057" s="53">
        <x:f t="shared" si="940"/>
        <x:v>20</x:v>
      </x:c>
      <x:c r="L5057" s="53">
        <x:f t="shared" si="941"/>
        <x:v>41</x:v>
      </x:c>
      <x:c r="M5057" s="54">
        <x:f t="shared" si="942"/>
        <x:v>2974.9742863467091</x:v>
      </x:c>
      <x:c r="N5057" s="54">
        <x:f t="shared" si="943"/>
        <x:v>1.5659543655185479</x:v>
      </x:c>
      <x:c r="O5057" s="55">
        <x:f t="shared" si="944"/>
        <x:v>144916</x:v>
      </x:c>
      <x:c r="P5057" s="55">
        <x:f t="shared" si="945"/>
        <x:v>29920</x:v>
      </x:c>
      <x:c r="Q5057" s="55">
        <x:f t="shared" si="946"/>
        <x:v>64148.8591379637</x:v>
      </x:c>
      <x:c r="R5057" s="55">
        <x:f t="shared" si="947"/>
        <x:v>30847.1408620363</x:v>
      </x:c>
      <x:c r="S5057" s="1" t="str">
        <x:f t="shared" si="948"/>
        <x:v>YES</x:v>
      </x:c>
      <x:c r="T5057" s="1">
        <x:f t="shared" si="949"/>
        <x:v>30847.1408620363</x:v>
      </x:c>
    </x:row>
    <x:row r="5058">
      <x:c r="A5058" s="1"/>
      <x:c r="B5058" s="1"/>
      <x:c r="C5058" s="1"/>
      <x:c r="D5058" s="1"/>
      <x:c r="E5058" s="1"/>
      <x:c r="F5058" s="1"/>
      <x:c r="G5058" s="1"/>
      <x:c r="H5058" s="1"/>
      <x:c r="I5058" s="53">
        <x:f t="shared" si="938"/>
        <x:v>7</x:v>
      </x:c>
      <x:c r="J5058" s="53">
        <x:f t="shared" si="939"/>
        <x:v>14</x:v>
      </x:c>
      <x:c r="K5058" s="53">
        <x:f t="shared" si="940"/>
        <x:v>21</x:v>
      </x:c>
      <x:c r="L5058" s="53">
        <x:f t="shared" si="941"/>
        <x:v>42</x:v>
      </x:c>
      <x:c r="M5058" s="54">
        <x:f t="shared" si="942"/>
        <x:v>3047.8100265731528</x:v>
      </x:c>
      <x:c r="N5058" s="54">
        <x:f t="shared" si="943"/>
        <x:v>1.6165347406758006</x:v>
      </x:c>
      <x:c r="O5058" s="55">
        <x:f t="shared" si="944"/>
        <x:v>147616</x:v>
      </x:c>
      <x:c r="P5058" s="55">
        <x:f t="shared" si="945"/>
        <x:v>30800</x:v>
      </x:c>
      <x:c r="Q5058" s="55">
        <x:f t="shared" si="946"/>
        <x:v>65413.368516895011</x:v>
      </x:c>
      <x:c r="R5058" s="55">
        <x:f t="shared" si="947"/>
        <x:v>31402.631483104989</x:v>
      </x:c>
      <x:c r="S5058" s="1" t="str">
        <x:f t="shared" si="948"/>
        <x:v>YES</x:v>
      </x:c>
      <x:c r="T5058" s="1">
        <x:f t="shared" si="949"/>
        <x:v>31402.631483104989</x:v>
      </x:c>
    </x:row>
    <x:row r="5059">
      <x:c r="A5059" s="1"/>
      <x:c r="B5059" s="1"/>
      <x:c r="C5059" s="1"/>
      <x:c r="D5059" s="1"/>
      <x:c r="E5059" s="1"/>
      <x:c r="F5059" s="1"/>
      <x:c r="G5059" s="1"/>
      <x:c r="H5059" s="1"/>
      <x:c r="I5059" s="53">
        <x:f t="shared" si="938"/>
        <x:v>7</x:v>
      </x:c>
      <x:c r="J5059" s="53">
        <x:f t="shared" si="939"/>
        <x:v>14</x:v>
      </x:c>
      <x:c r="K5059" s="53">
        <x:f t="shared" si="940"/>
        <x:v>22</x:v>
      </x:c>
      <x:c r="L5059" s="53">
        <x:f t="shared" si="941"/>
        <x:v>43</x:v>
      </x:c>
      <x:c r="M5059" s="54">
        <x:f t="shared" si="942"/>
        <x:v>3122.2863738195492</x:v>
      </x:c>
      <x:c r="N5059" s="54">
        <x:f t="shared" si="943"/>
        <x:v>1.6682544262635759</x:v>
      </x:c>
      <x:c r="O5059" s="55">
        <x:f t="shared" si="944"/>
        <x:v>150316</x:v>
      </x:c>
      <x:c r="P5059" s="55">
        <x:f t="shared" si="945"/>
        <x:v>31680</x:v>
      </x:c>
      <x:c r="Q5059" s="55">
        <x:f t="shared" si="946"/>
        <x:v>66706.360656589386</x:v>
      </x:c>
      <x:c r="R5059" s="55">
        <x:f t="shared" si="947"/>
        <x:v>31929.639343410614</x:v>
      </x:c>
      <x:c r="S5059" s="1" t="str">
        <x:f t="shared" si="948"/>
        <x:v>YES</x:v>
      </x:c>
      <x:c r="T5059" s="1">
        <x:f t="shared" si="949"/>
        <x:v>31929.639343410614</x:v>
      </x:c>
    </x:row>
    <x:row r="5060">
      <x:c r="A5060" s="1"/>
      <x:c r="B5060" s="1"/>
      <x:c r="C5060" s="1"/>
      <x:c r="D5060" s="1"/>
      <x:c r="E5060" s="1"/>
      <x:c r="F5060" s="1"/>
      <x:c r="G5060" s="1"/>
      <x:c r="H5060" s="1"/>
      <x:c r="I5060" s="53">
        <x:f t="shared" si="938"/>
        <x:v>7</x:v>
      </x:c>
      <x:c r="J5060" s="53">
        <x:f t="shared" si="939"/>
        <x:v>14</x:v>
      </x:c>
      <x:c r="K5060" s="53">
        <x:f t="shared" si="940"/>
        <x:v>23</x:v>
      </x:c>
      <x:c r="L5060" s="53">
        <x:f t="shared" si="941"/>
        <x:v>44</x:v>
      </x:c>
      <x:c r="M5060" s="54">
        <x:f t="shared" si="942"/>
        <x:v>3198.4329626769854</x:v>
      </x:c>
      <x:c r="N5060" s="54">
        <x:f t="shared" si="943"/>
        <x:v>1.7211340018590175</x:v>
      </x:c>
      <x:c r="O5060" s="55">
        <x:f t="shared" si="944"/>
        <x:v>153016</x:v>
      </x:c>
      <x:c r="P5060" s="55">
        <x:f t="shared" si="945"/>
        <x:v>32560</x:v>
      </x:c>
      <x:c r="Q5060" s="55">
        <x:f t="shared" si="946"/>
        <x:v>68028.350046475447</x:v>
      </x:c>
      <x:c r="R5060" s="55">
        <x:f t="shared" si="947"/>
        <x:v>32427.649953524553</x:v>
      </x:c>
      <x:c r="S5060" s="1" t="str">
        <x:f t="shared" si="948"/>
        <x:v>YES</x:v>
      </x:c>
      <x:c r="T5060" s="1">
        <x:f t="shared" si="949"/>
        <x:v>32427.649953524553</x:v>
      </x:c>
    </x:row>
    <x:row r="5061">
      <x:c r="A5061" s="1"/>
      <x:c r="B5061" s="1"/>
      <x:c r="C5061" s="1"/>
      <x:c r="D5061" s="1"/>
      <x:c r="E5061" s="1"/>
      <x:c r="F5061" s="1"/>
      <x:c r="G5061" s="1"/>
      <x:c r="H5061" s="1"/>
      <x:c r="I5061" s="53">
        <x:f t="shared" si="938"/>
        <x:v>7</x:v>
      </x:c>
      <x:c r="J5061" s="53">
        <x:f t="shared" si="939"/>
        <x:v>14</x:v>
      </x:c>
      <x:c r="K5061" s="53">
        <x:f t="shared" si="940"/>
        <x:v>24</x:v>
      </x:c>
      <x:c r="L5061" s="53">
        <x:f t="shared" si="941"/>
        <x:v>45</x:v>
      </x:c>
      <x:c r="M5061" s="54">
        <x:f t="shared" si="942"/>
        <x:v>3276.2799122564811</x:v>
      </x:c>
      <x:c r="N5061" s="54">
        <x:f t="shared" si="943"/>
        <x:v>1.7751943835114452</x:v>
      </x:c>
      <x:c r="O5061" s="55">
        <x:f t="shared" si="944"/>
        <x:v>155716</x:v>
      </x:c>
      <x:c r="P5061" s="55">
        <x:f t="shared" si="945"/>
        <x:v>33440</x:v>
      </x:c>
      <x:c r="Q5061" s="55">
        <x:f t="shared" si="946"/>
        <x:v>69379.859587786137</x:v>
      </x:c>
      <x:c r="R5061" s="55">
        <x:f t="shared" si="947"/>
        <x:v>32896.140412213863</x:v>
      </x:c>
      <x:c r="S5061" s="1" t="str">
        <x:f t="shared" si="948"/>
        <x:v>YES</x:v>
      </x:c>
      <x:c r="T5061" s="1">
        <x:f t="shared" si="949"/>
        <x:v>32896.140412213863</x:v>
      </x:c>
    </x:row>
    <x:row r="5062">
      <x:c r="A5062" s="1"/>
      <x:c r="B5062" s="1"/>
      <x:c r="C5062" s="1"/>
      <x:c r="D5062" s="1"/>
      <x:c r="E5062" s="1"/>
      <x:c r="F5062" s="1"/>
      <x:c r="G5062" s="1"/>
      <x:c r="H5062" s="1"/>
      <x:c r="I5062" s="53">
        <x:f t="shared" si="938"/>
        <x:v>7</x:v>
      </x:c>
      <x:c r="J5062" s="53">
        <x:f t="shared" si="939"/>
        <x:v>14</x:v>
      </x:c>
      <x:c r="K5062" s="53">
        <x:f t="shared" si="940"/>
        <x:v>25</x:v>
      </x:c>
      <x:c r="L5062" s="53">
        <x:f t="shared" si="941"/>
        <x:v>46</x:v>
      </x:c>
      <x:c r="M5062" s="54">
        <x:f t="shared" si="942"/>
        <x:v>3355.8578336715791</x:v>
      </x:c>
      <x:c r="N5062" s="54">
        <x:f t="shared" si="943"/>
        <x:v>1.8304568289385965</x:v>
      </x:c>
      <x:c r="O5062" s="55">
        <x:f t="shared" si="944"/>
        <x:v>158416</x:v>
      </x:c>
      <x:c r="P5062" s="55">
        <x:f t="shared" si="945"/>
        <x:v>34320</x:v>
      </x:c>
      <x:c r="Q5062" s="55">
        <x:f t="shared" si="946"/>
        <x:v>70761.420723464922</x:v>
      </x:c>
      <x:c r="R5062" s="55">
        <x:f t="shared" si="947"/>
        <x:v>33334.579276535078</x:v>
      </x:c>
      <x:c r="S5062" s="1" t="str">
        <x:f t="shared" si="948"/>
        <x:v>YES</x:v>
      </x:c>
      <x:c r="T5062" s="1">
        <x:f t="shared" si="949"/>
        <x:v>33334.579276535078</x:v>
      </x:c>
    </x:row>
    <x:row r="5063">
      <x:c r="A5063" s="1"/>
      <x:c r="B5063" s="1"/>
      <x:c r="C5063" s="1"/>
      <x:c r="D5063" s="1"/>
      <x:c r="E5063" s="1"/>
      <x:c r="F5063" s="1"/>
      <x:c r="G5063" s="1"/>
      <x:c r="H5063" s="1"/>
      <x:c r="I5063" s="53">
        <x:f t="shared" si="938"/>
        <x:v>7</x:v>
      </x:c>
      <x:c r="J5063" s="53">
        <x:f t="shared" si="939"/>
        <x:v>14</x:v>
      </x:c>
      <x:c r="K5063" s="53">
        <x:f t="shared" si="940"/>
        <x:v>26</x:v>
      </x:c>
      <x:c r="L5063" s="53">
        <x:f t="shared" si="941"/>
        <x:v>47</x:v>
      </x:c>
      <x:c r="M5063" s="54">
        <x:f t="shared" si="942"/>
        <x:v>3437.1978376322968</x:v>
      </x:c>
      <x:c r="N5063" s="54">
        <x:f t="shared" si="943"/>
        <x:v>1.886942942800206</x:v>
      </x:c>
      <x:c r="O5063" s="55">
        <x:f t="shared" si="944"/>
        <x:v>161116</x:v>
      </x:c>
      <x:c r="P5063" s="55">
        <x:f t="shared" si="945"/>
        <x:v>35200</x:v>
      </x:c>
      <x:c r="Q5063" s="55">
        <x:f t="shared" si="946"/>
        <x:v>72173.573570005159</x:v>
      </x:c>
      <x:c r="R5063" s="55">
        <x:f t="shared" si="947"/>
        <x:v>33742.426429994841</x:v>
      </x:c>
      <x:c r="S5063" s="1" t="str">
        <x:f t="shared" si="948"/>
        <x:v>YES</x:v>
      </x:c>
      <x:c r="T5063" s="1">
        <x:f t="shared" si="949"/>
        <x:v>33742.426429994841</x:v>
      </x:c>
    </x:row>
    <x:row r="5064">
      <x:c r="A5064" s="1"/>
      <x:c r="B5064" s="1"/>
      <x:c r="C5064" s="1"/>
      <x:c r="D5064" s="1"/>
      <x:c r="E5064" s="1"/>
      <x:c r="F5064" s="1"/>
      <x:c r="G5064" s="1"/>
      <x:c r="H5064" s="1"/>
      <x:c r="I5064" s="53">
        <x:f t="shared" si="938"/>
        <x:v>7</x:v>
      </x:c>
      <x:c r="J5064" s="53">
        <x:f t="shared" si="939"/>
        <x:v>14</x:v>
      </x:c>
      <x:c r="K5064" s="53">
        <x:f t="shared" si="940"/>
        <x:v>27</x:v>
      </x:c>
      <x:c r="L5064" s="53">
        <x:f t="shared" si="941"/>
        <x:v>48</x:v>
      </x:c>
      <x:c r="M5064" s="54">
        <x:f t="shared" si="942"/>
        <x:v>3520.3315421520533</x:v>
      </x:c>
      <x:c r="N5064" s="54">
        <x:f t="shared" si="943"/>
        <x:v>1.9446746820500371</x:v>
      </x:c>
      <x:c r="O5064" s="55">
        <x:f t="shared" si="944"/>
        <x:v>163816</x:v>
      </x:c>
      <x:c r="P5064" s="55">
        <x:f t="shared" si="945"/>
        <x:v>36080</x:v>
      </x:c>
      <x:c r="Q5064" s="55">
        <x:f t="shared" si="946"/>
        <x:v>73616.867051250927</x:v>
      </x:c>
      <x:c r="R5064" s="55">
        <x:f t="shared" si="947"/>
        <x:v>34119.132948749073</x:v>
      </x:c>
      <x:c r="S5064" s="1" t="str">
        <x:f t="shared" si="948"/>
        <x:v>YES</x:v>
      </x:c>
      <x:c r="T5064" s="1">
        <x:f t="shared" si="949"/>
        <x:v>34119.132948749073</x:v>
      </x:c>
    </x:row>
    <x:row r="5065">
      <x:c r="A5065" s="1"/>
      <x:c r="B5065" s="1"/>
      <x:c r="C5065" s="1"/>
      <x:c r="D5065" s="1"/>
      <x:c r="E5065" s="1"/>
      <x:c r="F5065" s="1"/>
      <x:c r="G5065" s="1"/>
      <x:c r="H5065" s="1"/>
      <x:c r="I5065" s="53">
        <x:f t="shared" si="938"/>
        <x:v>7</x:v>
      </x:c>
      <x:c r="J5065" s="53">
        <x:f t="shared" si="939"/>
        <x:v>14</x:v>
      </x:c>
      <x:c r="K5065" s="53">
        <x:f t="shared" si="940"/>
        <x:v>28</x:v>
      </x:c>
      <x:c r="L5065" s="53">
        <x:f t="shared" si="941"/>
        <x:v>49</x:v>
      </x:c>
      <x:c r="M5065" s="54">
        <x:f t="shared" si="942"/>
        <x:v>3605.2910803692071</x:v>
      </x:c>
      <x:c r="N5065" s="54">
        <x:f t="shared" si="943"/>
        <x:v>2.003674361367505</x:v>
      </x:c>
      <x:c r="O5065" s="55">
        <x:f t="shared" si="944"/>
        <x:v>166516</x:v>
      </x:c>
      <x:c r="P5065" s="55">
        <x:f t="shared" si="945"/>
        <x:v>36960</x:v>
      </x:c>
      <x:c r="Q5065" s="55">
        <x:f t="shared" si="946"/>
        <x:v>75091.859034187626</x:v>
      </x:c>
      <x:c r="R5065" s="55">
        <x:f t="shared" si="947"/>
        <x:v>34464.140965812374</x:v>
      </x:c>
      <x:c r="S5065" s="1" t="str">
        <x:f t="shared" si="948"/>
        <x:v>YES</x:v>
      </x:c>
      <x:c r="T5065" s="1">
        <x:f t="shared" si="949"/>
        <x:v>34464.140965812374</x:v>
      </x:c>
    </x:row>
    <x:row r="5066">
      <x:c r="A5066" s="1"/>
      <x:c r="B5066" s="1"/>
      <x:c r="C5066" s="1"/>
      <x:c r="D5066" s="1"/>
      <x:c r="E5066" s="1"/>
      <x:c r="F5066" s="1"/>
      <x:c r="G5066" s="1"/>
      <x:c r="H5066" s="1"/>
      <x:c r="I5066" s="53">
        <x:f t="shared" si="938"/>
        <x:v>7</x:v>
      </x:c>
      <x:c r="J5066" s="53">
        <x:f t="shared" si="939"/>
        <x:v>14</x:v>
      </x:c>
      <x:c r="K5066" s="53">
        <x:f t="shared" si="940"/>
        <x:v>29</x:v>
      </x:c>
      <x:c r="L5066" s="53">
        <x:f t="shared" si="941"/>
        <x:v>50</x:v>
      </x:c>
      <x:c r="M5066" s="54">
        <x:f t="shared" si="942"/>
        <x:v>3692.1091084848604</x:v>
      </x:c>
      <x:c r="N5066" s="54">
        <x:f t="shared" si="943"/>
        <x:v>2.063964658670042</x:v>
      </x:c>
      <x:c r="O5066" s="55">
        <x:f t="shared" si="944"/>
        <x:v>169216</x:v>
      </x:c>
      <x:c r="P5066" s="55">
        <x:f t="shared" si="945"/>
        <x:v>37840</x:v>
      </x:c>
      <x:c r="Q5066" s="55">
        <x:f t="shared" si="946"/>
        <x:v>76599.116466751046</x:v>
      </x:c>
      <x:c r="R5066" s="55">
        <x:f t="shared" si="947"/>
        <x:v>34776.883533248954</x:v>
      </x:c>
      <x:c r="S5066" s="1" t="str">
        <x:f t="shared" si="948"/>
        <x:v>YES</x:v>
      </x:c>
      <x:c r="T5066" s="1">
        <x:f t="shared" si="949"/>
        <x:v>34776.883533248954</x:v>
      </x:c>
    </x:row>
    <x:row r="5067">
      <x:c r="A5067" s="1"/>
      <x:c r="B5067" s="1"/>
      <x:c r="C5067" s="1"/>
      <x:c r="D5067" s="1"/>
      <x:c r="E5067" s="1"/>
      <x:c r="F5067" s="1"/>
      <x:c r="G5067" s="1"/>
      <x:c r="H5067" s="1"/>
      <x:c r="I5067" s="53">
        <x:f t="shared" si="938"/>
        <x:v>7</x:v>
      </x:c>
      <x:c r="J5067" s="53">
        <x:f t="shared" si="939"/>
        <x:v>14</x:v>
      </x:c>
      <x:c r="K5067" s="53">
        <x:f t="shared" si="940"/>
        <x:v>30</x:v>
      </x:c>
      <x:c r="L5067" s="53">
        <x:f t="shared" si="941"/>
        <x:v>51</x:v>
      </x:c>
      <x:c r="M5067" s="54">
        <x:f t="shared" si="942"/>
        <x:v>3780.8188138186315</x:v>
      </x:c>
      <x:c r="N5067" s="54">
        <x:f t="shared" si="943"/>
        <x:v>2.1255686207073832</x:v>
      </x:c>
      <x:c r="O5067" s="55">
        <x:f t="shared" si="944"/>
        <x:v>171916</x:v>
      </x:c>
      <x:c r="P5067" s="55">
        <x:f t="shared" si="945"/>
        <x:v>38720</x:v>
      </x:c>
      <x:c r="Q5067" s="55">
        <x:f t="shared" si="946"/>
        <x:v>78139.21551768457</x:v>
      </x:c>
      <x:c r="R5067" s="55">
        <x:f t="shared" si="947"/>
        <x:v>35056.78448231543</x:v>
      </x:c>
      <x:c r="S5067" s="1" t="str">
        <x:f t="shared" si="948"/>
        <x:v>YES</x:v>
      </x:c>
      <x:c r="T5067" s="1">
        <x:f t="shared" si="949"/>
        <x:v>35056.78448231543</x:v>
      </x:c>
    </x:row>
    <x:row r="5068">
      <x:c r="A5068" s="1"/>
      <x:c r="B5068" s="1"/>
      <x:c r="C5068" s="1"/>
      <x:c r="D5068" s="1"/>
      <x:c r="E5068" s="1"/>
      <x:c r="F5068" s="1"/>
      <x:c r="G5068" s="1"/>
      <x:c r="H5068" s="1"/>
      <x:c r="I5068" s="53">
        <x:f t="shared" si="938"/>
        <x:v>7</x:v>
      </x:c>
      <x:c r="J5068" s="53">
        <x:f t="shared" si="939"/>
        <x:v>15</x:v>
      </x:c>
      <x:c r="K5068" s="53">
        <x:f t="shared" si="940"/>
        <x:v>0</x:v>
      </x:c>
      <x:c r="L5068" s="53">
        <x:f t="shared" si="941"/>
        <x:v>22</x:v>
      </x:c>
      <x:c r="M5068" s="54">
        <x:f t="shared" si="942"/>
        <x:v>1879.4259479241505</x:v>
      </x:c>
      <x:c r="N5068" s="54">
        <x:f t="shared" si="943"/>
        <x:v>0.80515690828066</x:v>
      </x:c>
      <x:c r="O5068" s="55">
        <x:f t="shared" si="944"/>
        <x:v>93010</x:v>
      </x:c>
      <x:c r="P5068" s="55">
        <x:f t="shared" si="945"/>
        <x:v>12760</x:v>
      </x:c>
      <x:c r="Q5068" s="55">
        <x:f t="shared" si="946"/>
        <x:v>45128.9227070165</x:v>
      </x:c>
      <x:c r="R5068" s="55">
        <x:f t="shared" si="947"/>
        <x:v>15121.0772929835</x:v>
      </x:c>
      <x:c r="S5068" s="1" t="str">
        <x:f t="shared" si="948"/>
        <x:v>YES</x:v>
      </x:c>
      <x:c r="T5068" s="1">
        <x:f t="shared" si="949"/>
        <x:v>15121.0772929835</x:v>
      </x:c>
    </x:row>
    <x:row r="5069">
      <x:c r="A5069" s="1"/>
      <x:c r="B5069" s="1"/>
      <x:c r="C5069" s="1"/>
      <x:c r="D5069" s="1"/>
      <x:c r="E5069" s="1"/>
      <x:c r="F5069" s="1"/>
      <x:c r="G5069" s="1"/>
      <x:c r="H5069" s="1"/>
      <x:c r="I5069" s="53">
        <x:f t="shared" si="938"/>
        <x:v>7</x:v>
      </x:c>
      <x:c r="J5069" s="53">
        <x:f t="shared" si="939"/>
        <x:v>15</x:v>
      </x:c>
      <x:c r="K5069" s="53">
        <x:f t="shared" si="940"/>
        <x:v>1</x:v>
      </x:c>
      <x:c r="L5069" s="53">
        <x:f t="shared" si="941"/>
        <x:v>23</x:v>
      </x:c>
      <x:c r="M5069" s="54">
        <x:f t="shared" si="942"/>
        <x:v>1924.9884479241505</x:v>
      </x:c>
      <x:c r="N5069" s="54">
        <x:f t="shared" si="943"/>
        <x:v>0.83679753328066009</x:v>
      </x:c>
      <x:c r="O5069" s="55">
        <x:f t="shared" si="944"/>
        <x:v>95710</x:v>
      </x:c>
      <x:c r="P5069" s="55">
        <x:f t="shared" si="945"/>
        <x:v>13640</x:v>
      </x:c>
      <x:c r="Q5069" s="55">
        <x:f t="shared" si="946"/>
        <x:v>45919.9383320165</x:v>
      </x:c>
      <x:c r="R5069" s="55">
        <x:f t="shared" si="947"/>
        <x:v>16150.0616679835</x:v>
      </x:c>
      <x:c r="S5069" s="1" t="str">
        <x:f t="shared" si="948"/>
        <x:v>YES</x:v>
      </x:c>
      <x:c r="T5069" s="1">
        <x:f t="shared" si="949"/>
        <x:v>16150.0616679835</x:v>
      </x:c>
    </x:row>
    <x:row r="5070">
      <x:c r="A5070" s="1"/>
      <x:c r="B5070" s="1"/>
      <x:c r="C5070" s="1"/>
      <x:c r="D5070" s="1"/>
      <x:c r="E5070" s="1"/>
      <x:c r="F5070" s="1"/>
      <x:c r="G5070" s="1"/>
      <x:c r="H5070" s="1"/>
      <x:c r="I5070" s="53">
        <x:f t="shared" si="938"/>
        <x:v>7</x:v>
      </x:c>
      <x:c r="J5070" s="53">
        <x:f t="shared" si="939"/>
        <x:v>15</x:v>
      </x:c>
      <x:c r="K5070" s="53">
        <x:f t="shared" si="940"/>
        <x:v>2</x:v>
      </x:c>
      <x:c r="L5070" s="53">
        <x:f t="shared" si="941"/>
        <x:v>24</x:v>
      </x:c>
      <x:c r="M5070" s="54">
        <x:f t="shared" si="942"/>
        <x:v>1971.6900104241504</x:v>
      </x:c>
      <x:c r="N5070" s="54">
        <x:f t="shared" si="943"/>
        <x:v>0.86922917390566001</x:v>
      </x:c>
      <x:c r="O5070" s="55">
        <x:f t="shared" si="944"/>
        <x:v>98410</x:v>
      </x:c>
      <x:c r="P5070" s="55">
        <x:f t="shared" si="945"/>
        <x:v>14520</x:v>
      </x:c>
      <x:c r="Q5070" s="55">
        <x:f t="shared" si="946"/>
        <x:v>46730.7293476415</x:v>
      </x:c>
      <x:c r="R5070" s="55">
        <x:f t="shared" si="947"/>
        <x:v>17159.2706523585</x:v>
      </x:c>
      <x:c r="S5070" s="1" t="str">
        <x:f t="shared" si="948"/>
        <x:v>YES</x:v>
      </x:c>
      <x:c r="T5070" s="1">
        <x:f t="shared" si="949"/>
        <x:v>17159.2706523585</x:v>
      </x:c>
    </x:row>
    <x:row r="5071">
      <x:c r="A5071" s="1"/>
      <x:c r="B5071" s="1"/>
      <x:c r="C5071" s="1"/>
      <x:c r="D5071" s="1"/>
      <x:c r="E5071" s="1"/>
      <x:c r="F5071" s="1"/>
      <x:c r="G5071" s="1"/>
      <x:c r="H5071" s="1"/>
      <x:c r="I5071" s="53">
        <x:f t="shared" si="938"/>
        <x:v>7</x:v>
      </x:c>
      <x:c r="J5071" s="53">
        <x:f t="shared" si="939"/>
        <x:v>15</x:v>
      </x:c>
      <x:c r="K5071" s="53">
        <x:f t="shared" si="940"/>
        <x:v>3</x:v>
      </x:c>
      <x:c r="L5071" s="53">
        <x:f t="shared" si="941"/>
        <x:v>25</x:v>
      </x:c>
      <x:c r="M5071" s="54">
        <x:f t="shared" si="942"/>
        <x:v>2019.5519928460255</x:v>
      </x:c>
      <x:c r="N5071" s="54">
        <x:f t="shared" si="943"/>
        <x:v>0.90246666169862888</x:v>
      </x:c>
      <x:c r="O5071" s="55">
        <x:f t="shared" si="944"/>
        <x:v>101110</x:v>
      </x:c>
      <x:c r="P5071" s="55">
        <x:f t="shared" si="945"/>
        <x:v>15400</x:v>
      </x:c>
      <x:c r="Q5071" s="55">
        <x:f t="shared" si="946"/>
        <x:v>47561.666542465726</x:v>
      </x:c>
      <x:c r="R5071" s="55">
        <x:f t="shared" si="947"/>
        <x:v>18148.333457534274</x:v>
      </x:c>
      <x:c r="S5071" s="1" t="str">
        <x:f t="shared" si="948"/>
        <x:v>YES</x:v>
      </x:c>
      <x:c r="T5071" s="1">
        <x:f t="shared" si="949"/>
        <x:v>18148.333457534274</x:v>
      </x:c>
    </x:row>
    <x:row r="5072">
      <x:c r="A5072" s="1"/>
      <x:c r="B5072" s="1"/>
      <x:c r="C5072" s="1"/>
      <x:c r="D5072" s="1"/>
      <x:c r="E5072" s="1"/>
      <x:c r="F5072" s="1"/>
      <x:c r="G5072" s="1"/>
      <x:c r="H5072" s="1"/>
      <x:c r="I5072" s="53">
        <x:f t="shared" si="938"/>
        <x:v>7</x:v>
      </x:c>
      <x:c r="J5072" s="53">
        <x:f t="shared" si="939"/>
        <x:v>15</x:v>
      </x:c>
      <x:c r="K5072" s="53">
        <x:f t="shared" si="940"/>
        <x:v>4</x:v>
      </x:c>
      <x:c r="L5072" s="53">
        <x:f t="shared" si="941"/>
        <x:v>26</x:v>
      </x:c>
      <x:c r="M5072" s="54">
        <x:f t="shared" si="942"/>
        <x:v>2068.5961085686818</x:v>
      </x:c>
      <x:c r="N5072" s="54">
        <x:f t="shared" si="943"/>
        <x:v>0.93652507539491792</x:v>
      </x:c>
      <x:c r="O5072" s="55">
        <x:f t="shared" si="944"/>
        <x:v>103810</x:v>
      </x:c>
      <x:c r="P5072" s="55">
        <x:f t="shared" si="945"/>
        <x:v>16280</x:v>
      </x:c>
      <x:c r="Q5072" s="55">
        <x:f t="shared" si="946"/>
        <x:v>48413.126884872945</x:v>
      </x:c>
      <x:c r="R5072" s="55">
        <x:f t="shared" si="947"/>
        <x:v>19116.873115127055</x:v>
      </x:c>
      <x:c r="S5072" s="1" t="str">
        <x:f t="shared" si="948"/>
        <x:v>YES</x:v>
      </x:c>
      <x:c r="T5072" s="1">
        <x:f t="shared" si="949"/>
        <x:v>19116.873115127055</x:v>
      </x:c>
    </x:row>
    <x:row r="5073">
      <x:c r="A5073" s="1"/>
      <x:c r="B5073" s="1"/>
      <x:c r="C5073" s="1"/>
      <x:c r="D5073" s="1"/>
      <x:c r="E5073" s="1"/>
      <x:c r="F5073" s="1"/>
      <x:c r="G5073" s="1"/>
      <x:c r="H5073" s="1"/>
      <x:c r="I5073" s="53">
        <x:f t="shared" si="938"/>
        <x:v>7</x:v>
      </x:c>
      <x:c r="J5073" s="53">
        <x:f t="shared" si="939"/>
        <x:v>15</x:v>
      </x:c>
      <x:c r="K5073" s="53">
        <x:f t="shared" si="940"/>
        <x:v>5</x:v>
      </x:c>
      <x:c r="L5073" s="53">
        <x:f t="shared" si="941"/>
        <x:v>27</x:v>
      </x:c>
      <x:c r="M5073" s="54">
        <x:f t="shared" si="942"/>
        <x:v>2118.8444324898851</x:v>
      </x:c>
      <x:c r="N5073" s="54">
        <x:f t="shared" si="943"/>
        <x:v>0.97141974478464244</x:v>
      </x:c>
      <x:c r="O5073" s="55">
        <x:f t="shared" si="944"/>
        <x:v>106510</x:v>
      </x:c>
      <x:c r="P5073" s="55">
        <x:f t="shared" si="945"/>
        <x:v>17160</x:v>
      </x:c>
      <x:c r="Q5073" s="55">
        <x:f t="shared" si="946"/>
        <x:v>49285.493619616056</x:v>
      </x:c>
      <x:c r="R5073" s="55">
        <x:f t="shared" si="947"/>
        <x:v>20064.506380383944</x:v>
      </x:c>
      <x:c r="S5073" s="1" t="str">
        <x:f t="shared" si="948"/>
        <x:v>YES</x:v>
      </x:c>
      <x:c r="T5073" s="1">
        <x:f t="shared" si="949"/>
        <x:v>20064.506380383944</x:v>
      </x:c>
    </x:row>
    <x:row r="5074">
      <x:c r="A5074" s="1"/>
      <x:c r="B5074" s="1"/>
      <x:c r="C5074" s="1"/>
      <x:c r="D5074" s="1"/>
      <x:c r="E5074" s="1"/>
      <x:c r="F5074" s="1"/>
      <x:c r="G5074" s="1"/>
      <x:c r="H5074" s="1"/>
      <x:c r="I5074" s="53">
        <x:f t="shared" si="938"/>
        <x:v>7</x:v>
      </x:c>
      <x:c r="J5074" s="53">
        <x:f t="shared" si="939"/>
        <x:v>15</x:v>
      </x:c>
      <x:c r="K5074" s="53">
        <x:f t="shared" si="940"/>
        <x:v>6</x:v>
      </x:c>
      <x:c r="L5074" s="53">
        <x:f t="shared" si="941"/>
        <x:v>28</x:v>
      </x:c>
      <x:c r="M5074" s="54">
        <x:f t="shared" si="942"/>
        <x:v>2170.3194066715182</x:v>
      </x:c>
      <x:c r="N5074" s="54">
        <x:f t="shared" si="943"/>
        <x:v>1.0071662546329987</x:v>
      </x:c>
      <x:c r="O5074" s="55">
        <x:f t="shared" si="944"/>
        <x:v>109210</x:v>
      </x:c>
      <x:c r="P5074" s="55">
        <x:f t="shared" si="945"/>
        <x:v>18040</x:v>
      </x:c>
      <x:c r="Q5074" s="55">
        <x:f t="shared" si="946"/>
        <x:v>50179.156365824965</x:v>
      </x:c>
      <x:c r="R5074" s="55">
        <x:f t="shared" si="947"/>
        <x:v>20990.843634175035</x:v>
      </x:c>
      <x:c r="S5074" s="1" t="str">
        <x:f t="shared" si="948"/>
        <x:v>YES</x:v>
      </x:c>
      <x:c r="T5074" s="1">
        <x:f t="shared" si="949"/>
        <x:v>20990.843634175035</x:v>
      </x:c>
    </x:row>
    <x:row r="5075">
      <x:c r="A5075" s="1"/>
      <x:c r="B5075" s="1"/>
      <x:c r="C5075" s="1"/>
      <x:c r="D5075" s="1"/>
      <x:c r="E5075" s="1"/>
      <x:c r="F5075" s="1"/>
      <x:c r="G5075" s="1"/>
      <x:c r="H5075" s="1"/>
      <x:c r="I5075" s="53">
        <x:f t="shared" si="938"/>
        <x:v>7</x:v>
      </x:c>
      <x:c r="J5075" s="53">
        <x:f t="shared" si="939"/>
        <x:v>15</x:v>
      </x:c>
      <x:c r="K5075" s="53">
        <x:f t="shared" si="940"/>
        <x:v>7</x:v>
      </x:c>
      <x:c r="L5075" s="53">
        <x:f t="shared" si="941"/>
        <x:v>29</x:v>
      </x:c>
      <x:c r="M5075" s="54">
        <x:f t="shared" si="942"/>
        <x:v>2223.0438460694786</x:v>
      </x:c>
      <x:c r="N5075" s="54">
        <x:f t="shared" si="943"/>
        <x:v>1.04378044865936</x:v>
      </x:c>
      <x:c r="O5075" s="55">
        <x:f t="shared" si="944"/>
        <x:v>111910</x:v>
      </x:c>
      <x:c r="P5075" s="55">
        <x:f t="shared" si="945"/>
        <x:v>18920</x:v>
      </x:c>
      <x:c r="Q5075" s="55">
        <x:f t="shared" si="946"/>
        <x:v>51094.511216484003</x:v>
      </x:c>
      <x:c r="R5075" s="55">
        <x:f t="shared" si="947"/>
        <x:v>21895.488783515997</x:v>
      </x:c>
      <x:c r="S5075" s="1" t="str">
        <x:f t="shared" si="948"/>
        <x:v>YES</x:v>
      </x:c>
      <x:c r="T5075" s="1">
        <x:f t="shared" si="949"/>
        <x:v>21895.488783515997</x:v>
      </x:c>
    </x:row>
    <x:row r="5076">
      <x:c r="A5076" s="1"/>
      <x:c r="B5076" s="1"/>
      <x:c r="C5076" s="1"/>
      <x:c r="D5076" s="1"/>
      <x:c r="E5076" s="1"/>
      <x:c r="F5076" s="1"/>
      <x:c r="G5076" s="1"/>
      <x:c r="H5076" s="1"/>
      <x:c r="I5076" s="53">
        <x:f t="shared" si="938"/>
        <x:v>7</x:v>
      </x:c>
      <x:c r="J5076" s="53">
        <x:f t="shared" si="939"/>
        <x:v>15</x:v>
      </x:c>
      <x:c r="K5076" s="53">
        <x:f t="shared" si="940"/>
        <x:v>8</x:v>
      </x:c>
      <x:c r="L5076" s="53">
        <x:f t="shared" si="941"/>
        <x:v>30</x:v>
      </x:c>
      <x:c r="M5076" s="54">
        <x:f t="shared" si="942"/>
        <x:v>2277.0409443494591</x:v>
      </x:c>
      <x:c r="N5076" s="54">
        <x:f t="shared" si="943"/>
        <x:v>1.0812784335760133</x:v>
      </x:c>
      <x:c r="O5076" s="55">
        <x:f t="shared" si="944"/>
        <x:v>114610</x:v>
      </x:c>
      <x:c r="P5076" s="55">
        <x:f t="shared" si="945"/>
        <x:v>19800</x:v>
      </x:c>
      <x:c r="Q5076" s="55">
        <x:f t="shared" si="946"/>
        <x:v>52031.96083940033</x:v>
      </x:c>
      <x:c r="R5076" s="55">
        <x:f t="shared" si="947"/>
        <x:v>22778.03916059967</x:v>
      </x:c>
      <x:c r="S5076" s="1" t="str">
        <x:f t="shared" si="948"/>
        <x:v>YES</x:v>
      </x:c>
      <x:c r="T5076" s="1">
        <x:f t="shared" si="949"/>
        <x:v>22778.03916059967</x:v>
      </x:c>
    </x:row>
    <x:row r="5077">
      <x:c r="A5077" s="1"/>
      <x:c r="B5077" s="1"/>
      <x:c r="C5077" s="1"/>
      <x:c r="D5077" s="1"/>
      <x:c r="E5077" s="1"/>
      <x:c r="F5077" s="1"/>
      <x:c r="G5077" s="1"/>
      <x:c r="H5077" s="1"/>
      <x:c r="I5077" s="53">
        <x:f t="shared" si="938"/>
        <x:v>7</x:v>
      </x:c>
      <x:c r="J5077" s="53">
        <x:f t="shared" si="939"/>
        <x:v>15</x:v>
      </x:c>
      <x:c r="K5077" s="53">
        <x:f t="shared" si="940"/>
        <x:v>9</x:v>
      </x:c>
      <x:c r="L5077" s="53">
        <x:f t="shared" si="941"/>
        <x:v>31</x:v>
      </x:c>
      <x:c r="M5077" s="54">
        <x:f t="shared" si="942"/>
        <x:v>2332.3342797898531</x:v>
      </x:c>
      <x:c r="N5077" s="54">
        <x:f t="shared" si="943"/>
        <x:v>1.119676583187398</x:v>
      </x:c>
      <x:c r="O5077" s="55">
        <x:f t="shared" si="944"/>
        <x:v>117310</x:v>
      </x:c>
      <x:c r="P5077" s="55">
        <x:f t="shared" si="945"/>
        <x:v>20680</x:v>
      </x:c>
      <x:c r="Q5077" s="55">
        <x:f t="shared" si="946"/>
        <x:v>52991.914579684948</x:v>
      </x:c>
      <x:c r="R5077" s="55">
        <x:f t="shared" si="947"/>
        <x:v>23638.085420315052</x:v>
      </x:c>
      <x:c r="S5077" s="1" t="str">
        <x:f t="shared" si="948"/>
        <x:v>YES</x:v>
      </x:c>
      <x:c r="T5077" s="1">
        <x:f t="shared" si="949"/>
        <x:v>23638.085420315052</x:v>
      </x:c>
    </x:row>
    <x:row r="5078">
      <x:c r="A5078" s="1"/>
      <x:c r="B5078" s="1"/>
      <x:c r="C5078" s="1"/>
      <x:c r="D5078" s="1"/>
      <x:c r="E5078" s="1"/>
      <x:c r="F5078" s="1"/>
      <x:c r="G5078" s="1"/>
      <x:c r="H5078" s="1"/>
      <x:c r="I5078" s="53">
        <x:f t="shared" si="938"/>
        <x:v>7</x:v>
      </x:c>
      <x:c r="J5078" s="53">
        <x:f t="shared" si="939"/>
        <x:v>15</x:v>
      </x:c>
      <x:c r="K5078" s="53">
        <x:f t="shared" si="940"/>
        <x:v>10</x:v>
      </x:c>
      <x:c r="L5078" s="53">
        <x:f t="shared" si="941"/>
        <x:v>32</x:v>
      </x:c>
      <x:c r="M5078" s="54">
        <x:f t="shared" si="942"/>
        <x:v>2388.9478212730664</x:v>
      </x:c>
      <x:c r="N5078" s="54">
        <x:f t="shared" si="943"/>
        <x:v>1.1589915425507407</x:v>
      </x:c>
      <x:c r="O5078" s="55">
        <x:f t="shared" si="944"/>
        <x:v>120010</x:v>
      </x:c>
      <x:c r="P5078" s="55">
        <x:f t="shared" si="945"/>
        <x:v>21560</x:v>
      </x:c>
      <x:c r="Q5078" s="55">
        <x:f t="shared" si="946"/>
        <x:v>53974.78856376851</x:v>
      </x:c>
      <x:c r="R5078" s="55">
        <x:f t="shared" si="947"/>
        <x:v>24475.21143623149</x:v>
      </x:c>
      <x:c r="S5078" s="1" t="str">
        <x:f t="shared" si="948"/>
        <x:v>YES</x:v>
      </x:c>
      <x:c r="T5078" s="1">
        <x:f t="shared" si="949"/>
        <x:v>24475.21143623149</x:v>
      </x:c>
    </x:row>
    <x:row r="5079">
      <x:c r="A5079" s="1"/>
      <x:c r="B5079" s="1"/>
      <x:c r="C5079" s="1"/>
      <x:c r="D5079" s="1"/>
      <x:c r="E5079" s="1"/>
      <x:c r="F5079" s="1"/>
      <x:c r="G5079" s="1"/>
      <x:c r="H5079" s="1"/>
      <x:c r="I5079" s="53">
        <x:f t="shared" si="938"/>
        <x:v>7</x:v>
      </x:c>
      <x:c r="J5079" s="53">
        <x:f t="shared" si="939"/>
        <x:v>15</x:v>
      </x:c>
      <x:c r="K5079" s="53">
        <x:f t="shared" si="940"/>
        <x:v>11</x:v>
      </x:c>
      <x:c r="L5079" s="53">
        <x:f t="shared" si="941"/>
        <x:v>33</x:v>
      </x:c>
      <x:c r="M5079" s="54">
        <x:f t="shared" si="942"/>
        <x:v>2446.9059343665053</x:v>
      </x:c>
      <x:c r="N5079" s="54">
        <x:f t="shared" si="943"/>
        <x:v>1.1992402321989621</x:v>
      </x:c>
      <x:c r="O5079" s="55">
        <x:f t="shared" si="944"/>
        <x:v>122710</x:v>
      </x:c>
      <x:c r="P5079" s="55">
        <x:f t="shared" si="945"/>
        <x:v>22440</x:v>
      </x:c>
      <x:c r="Q5079" s="55">
        <x:f t="shared" si="946"/>
        <x:v>54981.005804974047</x:v>
      </x:c>
      <x:c r="R5079" s="55">
        <x:f t="shared" si="947"/>
        <x:v>25288.994195025953</x:v>
      </x:c>
      <x:c r="S5079" s="1" t="str">
        <x:f t="shared" si="948"/>
        <x:v>YES</x:v>
      </x:c>
      <x:c r="T5079" s="1">
        <x:f t="shared" si="949"/>
        <x:v>25288.994195025953</x:v>
      </x:c>
    </x:row>
    <x:row r="5080">
      <x:c r="A5080" s="1"/>
      <x:c r="B5080" s="1"/>
      <x:c r="C5080" s="1"/>
      <x:c r="D5080" s="1"/>
      <x:c r="E5080" s="1"/>
      <x:c r="F5080" s="1"/>
      <x:c r="G5080" s="1"/>
      <x:c r="H5080" s="1"/>
      <x:c r="I5080" s="53">
        <x:f t="shared" si="938"/>
        <x:v>7</x:v>
      </x:c>
      <x:c r="J5080" s="53">
        <x:f t="shared" si="939"/>
        <x:v>15</x:v>
      </x:c>
      <x:c r="K5080" s="53">
        <x:f t="shared" si="940"/>
        <x:v>12</x:v>
      </x:c>
      <x:c r="L5080" s="53">
        <x:f t="shared" si="941"/>
        <x:v>34</x:v>
      </x:c>
      <x:c r="M5080" s="54">
        <x:f t="shared" si="942"/>
        <x:v>2506.2333874945698</x:v>
      </x:c>
      <x:c r="N5080" s="54">
        <x:f t="shared" si="943"/>
        <x:v>1.2404398524267846</x:v>
      </x:c>
      <x:c r="O5080" s="55">
        <x:f t="shared" si="944"/>
        <x:v>125410</x:v>
      </x:c>
      <x:c r="P5080" s="55">
        <x:f t="shared" si="945"/>
        <x:v>23320</x:v>
      </x:c>
      <x:c r="Q5080" s="55">
        <x:f t="shared" si="946"/>
        <x:v>56010.996310669609</x:v>
      </x:c>
      <x:c r="R5080" s="55">
        <x:f t="shared" si="947"/>
        <x:v>26079.003689330391</x:v>
      </x:c>
      <x:c r="S5080" s="1" t="str">
        <x:f t="shared" si="948"/>
        <x:v>YES</x:v>
      </x:c>
      <x:c r="T5080" s="1">
        <x:f t="shared" si="949"/>
        <x:v>26079.003689330391</x:v>
      </x:c>
    </x:row>
    <x:row r="5081">
      <x:c r="A5081" s="1"/>
      <x:c r="B5081" s="1"/>
      <x:c r="C5081" s="1"/>
      <x:c r="D5081" s="1"/>
      <x:c r="E5081" s="1"/>
      <x:c r="F5081" s="1"/>
      <x:c r="G5081" s="1"/>
      <x:c r="H5081" s="1"/>
      <x:c r="I5081" s="53">
        <x:f t="shared" si="938"/>
        <x:v>7</x:v>
      </x:c>
      <x:c r="J5081" s="53">
        <x:f t="shared" si="939"/>
        <x:v>15</x:v>
      </x:c>
      <x:c r="K5081" s="53">
        <x:f t="shared" si="940"/>
        <x:v>13</x:v>
      </x:c>
      <x:c r="L5081" s="53">
        <x:f t="shared" si="941"/>
        <x:v>35</x:v>
      </x:c>
      <x:c r="M5081" s="54">
        <x:f t="shared" si="942"/>
        <x:v>2566.9553582029539</x:v>
      </x:c>
      <x:c r="N5081" s="54">
        <x:f t="shared" si="943"/>
        <x:v>1.2826078876409401</x:v>
      </x:c>
      <x:c r="O5081" s="55">
        <x:f t="shared" si="944"/>
        <x:v>128110</x:v>
      </x:c>
      <x:c r="P5081" s="55">
        <x:f t="shared" si="945"/>
        <x:v>24200</x:v>
      </x:c>
      <x:c r="Q5081" s="55">
        <x:f t="shared" si="946"/>
        <x:v>57065.197191023501</x:v>
      </x:c>
      <x:c r="R5081" s="55">
        <x:f t="shared" si="947"/>
        <x:v>26844.802808976499</x:v>
      </x:c>
      <x:c r="S5081" s="1" t="str">
        <x:f t="shared" si="948"/>
        <x:v>YES</x:v>
      </x:c>
      <x:c r="T5081" s="1">
        <x:f t="shared" si="949"/>
        <x:v>26844.802808976499</x:v>
      </x:c>
    </x:row>
    <x:row r="5082">
      <x:c r="A5082" s="1"/>
      <x:c r="B5082" s="1"/>
      <x:c r="C5082" s="1"/>
      <x:c r="D5082" s="1"/>
      <x:c r="E5082" s="1"/>
      <x:c r="F5082" s="1"/>
      <x:c r="G5082" s="1"/>
      <x:c r="H5082" s="1"/>
      <x:c r="I5082" s="53">
        <x:f t="shared" si="938"/>
        <x:v>7</x:v>
      </x:c>
      <x:c r="J5082" s="53">
        <x:f t="shared" si="939"/>
        <x:v>15</x:v>
      </x:c>
      <x:c r="K5082" s="53">
        <x:f t="shared" si="940"/>
        <x:v>14</x:v>
      </x:c>
      <x:c r="L5082" s="53">
        <x:f t="shared" si="941"/>
        <x:v>36</x:v>
      </x:c>
      <x:c r="M5082" s="54">
        <x:f t="shared" si="942"/>
        <x:v>2629.0974395166149</x:v>
      </x:c>
      <x:c r="N5082" s="54">
        <x:f t="shared" si="943"/>
        <x:v>1.3257621107754269</x:v>
      </x:c>
      <x:c r="O5082" s="55">
        <x:f t="shared" si="944"/>
        <x:v>130810</x:v>
      </x:c>
      <x:c r="P5082" s="55">
        <x:f t="shared" si="945"/>
        <x:v>25080</x:v>
      </x:c>
      <x:c r="Q5082" s="55">
        <x:f t="shared" si="946"/>
        <x:v>58144.052769385678</x:v>
      </x:c>
      <x:c r="R5082" s="55">
        <x:f t="shared" si="947"/>
        <x:v>27585.947230614322</x:v>
      </x:c>
      <x:c r="S5082" s="1" t="str">
        <x:f t="shared" si="948"/>
        <x:v>YES</x:v>
      </x:c>
      <x:c r="T5082" s="1">
        <x:f t="shared" si="949"/>
        <x:v>27585.947230614322</x:v>
      </x:c>
    </x:row>
    <x:row r="5083">
      <x:c r="A5083" s="1"/>
      <x:c r="B5083" s="1"/>
      <x:c r="C5083" s="1"/>
      <x:c r="D5083" s="1"/>
      <x:c r="E5083" s="1"/>
      <x:c r="F5083" s="1"/>
      <x:c r="G5083" s="1"/>
      <x:c r="H5083" s="1"/>
      <x:c r="I5083" s="53">
        <x:f t="shared" si="938"/>
        <x:v>7</x:v>
      </x:c>
      <x:c r="J5083" s="53">
        <x:f t="shared" si="939"/>
        <x:v>15</x:v>
      </x:c>
      <x:c r="K5083" s="53">
        <x:f t="shared" si="940"/>
        <x:v>15</x:v>
      </x:c>
      <x:c r="L5083" s="53">
        <x:f t="shared" si="941"/>
        <x:v>37</x:v>
      </x:c>
      <x:c r="M5083" s="54">
        <x:f t="shared" si="942"/>
        <x:v>2692.6856463927616</x:v>
      </x:c>
      <x:c r="N5083" s="54">
        <x:f t="shared" si="943"/>
        <x:v>1.3699205877727512</x:v>
      </x:c>
      <x:c r="O5083" s="55">
        <x:f t="shared" si="944"/>
        <x:v>133510</x:v>
      </x:c>
      <x:c r="P5083" s="55">
        <x:f t="shared" si="945"/>
        <x:v>25960</x:v>
      </x:c>
      <x:c r="Q5083" s="55">
        <x:f t="shared" si="946"/>
        <x:v>59248.014694318779</x:v>
      </x:c>
      <x:c r="R5083" s="55">
        <x:f t="shared" si="947"/>
        <x:v>28301.985305681221</x:v>
      </x:c>
      <x:c r="S5083" s="1" t="str">
        <x:f t="shared" si="948"/>
        <x:v>YES</x:v>
      </x:c>
      <x:c r="T5083" s="1">
        <x:f t="shared" si="949"/>
        <x:v>28301.985305681221</x:v>
      </x:c>
    </x:row>
    <x:row r="5084">
      <x:c r="A5084" s="1"/>
      <x:c r="B5084" s="1"/>
      <x:c r="C5084" s="1"/>
      <x:c r="D5084" s="1"/>
      <x:c r="E5084" s="1"/>
      <x:c r="F5084" s="1"/>
      <x:c r="G5084" s="1"/>
      <x:c r="H5084" s="1"/>
      <x:c r="I5084" s="53">
        <x:f t="shared" si="938"/>
        <x:v>7</x:v>
      </x:c>
      <x:c r="J5084" s="53">
        <x:f t="shared" si="939"/>
        <x:v>15</x:v>
      </x:c>
      <x:c r="K5084" s="53">
        <x:f t="shared" si="940"/>
        <x:v>16</x:v>
      </x:c>
      <x:c r="L5084" s="53">
        <x:f t="shared" si="941"/>
        <x:v>38</x:v>
      </x:c>
      <x:c r="M5084" s="54">
        <x:f t="shared" si="942"/>
        <x:v>2757.7464222702506</x:v>
      </x:c>
      <x:c r="N5084" s="54">
        <x:f t="shared" si="943"/>
        <x:v>1.4151016821321185</x:v>
      </x:c>
      <x:c r="O5084" s="55">
        <x:f t="shared" si="944"/>
        <x:v>136210</x:v>
      </x:c>
      <x:c r="P5084" s="55">
        <x:f t="shared" si="945"/>
        <x:v>26840</x:v>
      </x:c>
      <x:c r="Q5084" s="55">
        <x:f t="shared" si="946"/>
        <x:v>60377.542053302961</x:v>
      </x:c>
      <x:c r="R5084" s="55">
        <x:f t="shared" si="947"/>
        <x:v>28992.457946697039</x:v>
      </x:c>
      <x:c r="S5084" s="1" t="str">
        <x:f t="shared" si="948"/>
        <x:v>YES</x:v>
      </x:c>
      <x:c r="T5084" s="1">
        <x:f t="shared" si="949"/>
        <x:v>28992.457946697039</x:v>
      </x:c>
    </x:row>
    <x:row r="5085">
      <x:c r="A5085" s="1"/>
      <x:c r="B5085" s="1"/>
      <x:c r="C5085" s="1"/>
      <x:c r="D5085" s="1"/>
      <x:c r="E5085" s="1"/>
      <x:c r="F5085" s="1"/>
      <x:c r="G5085" s="1"/>
      <x:c r="H5085" s="1"/>
      <x:c r="I5085" s="53">
        <x:f t="shared" si="938"/>
        <x:v>7</x:v>
      </x:c>
      <x:c r="J5085" s="53">
        <x:f t="shared" si="939"/>
        <x:v>15</x:v>
      </x:c>
      <x:c r="K5085" s="53">
        <x:f t="shared" si="940"/>
        <x:v>17</x:v>
      </x:c>
      <x:c r="L5085" s="53">
        <x:f t="shared" si="941"/>
        <x:v>39</x:v>
      </x:c>
      <x:c r="M5085" s="54">
        <x:f t="shared" si="942"/>
        <x:v>2824.3066457167911</x:v>
      </x:c>
      <x:c r="N5085" s="54">
        <x:f t="shared" si="943"/>
        <x:v>1.4613240595255494</x:v>
      </x:c>
      <x:c r="O5085" s="55">
        <x:f t="shared" si="944"/>
        <x:v>138910</x:v>
      </x:c>
      <x:c r="P5085" s="55">
        <x:f t="shared" si="945"/>
        <x:v>27720</x:v>
      </x:c>
      <x:c r="Q5085" s="55">
        <x:f t="shared" si="946"/>
        <x:v>61533.101488138731</x:v>
      </x:c>
      <x:c r="R5085" s="55">
        <x:f t="shared" si="947"/>
        <x:v>29656.898511861269</x:v>
      </x:c>
      <x:c r="S5085" s="1" t="str">
        <x:f t="shared" si="948"/>
        <x:v>YES</x:v>
      </x:c>
      <x:c r="T5085" s="1">
        <x:f t="shared" si="949"/>
        <x:v>29656.898511861269</x:v>
      </x:c>
    </x:row>
    <x:row r="5086">
      <x:c r="A5086" s="1"/>
      <x:c r="B5086" s="1"/>
      <x:c r="C5086" s="1"/>
      <x:c r="D5086" s="1"/>
      <x:c r="E5086" s="1"/>
      <x:c r="F5086" s="1"/>
      <x:c r="G5086" s="1"/>
      <x:c r="H5086" s="1"/>
      <x:c r="I5086" s="53">
        <x:f t="shared" si="938"/>
        <x:v>7</x:v>
      </x:c>
      <x:c r="J5086" s="53">
        <x:f t="shared" si="939"/>
        <x:v>15</x:v>
      </x:c>
      <x:c r="K5086" s="53">
        <x:f t="shared" si="940"/>
        <x:v>18</x:v>
      </x:c>
      <x:c r="L5086" s="53">
        <x:f t="shared" si="941"/>
        <x:v>40</x:v>
      </x:c>
      <x:c r="M5086" s="54">
        <x:f t="shared" si="942"/>
        <x:v>2892.3936371753784</x:v>
      </x:c>
      <x:c r="N5086" s="54">
        <x:f t="shared" si="943"/>
        <x:v>1.5086066924829018</x:v>
      </x:c>
      <x:c r="O5086" s="55">
        <x:f t="shared" si="944"/>
        <x:v>141610</x:v>
      </x:c>
      <x:c r="P5086" s="55">
        <x:f t="shared" si="945"/>
        <x:v>28600</x:v>
      </x:c>
      <x:c r="Q5086" s="55">
        <x:f t="shared" si="946"/>
        <x:v>62715.167312072539</x:v>
      </x:c>
      <x:c r="R5086" s="55">
        <x:f t="shared" si="947"/>
        <x:v>30294.832687927461</x:v>
      </x:c>
      <x:c r="S5086" s="1" t="str">
        <x:f t="shared" si="948"/>
        <x:v>YES</x:v>
      </x:c>
      <x:c r="T5086" s="1">
        <x:f t="shared" si="949"/>
        <x:v>30294.832687927461</x:v>
      </x:c>
    </x:row>
    <x:row r="5087">
      <x:c r="A5087" s="1"/>
      <x:c r="B5087" s="1"/>
      <x:c r="C5087" s="1"/>
      <x:c r="D5087" s="1"/>
      <x:c r="E5087" s="1"/>
      <x:c r="F5087" s="1"/>
      <x:c r="G5087" s="1"/>
      <x:c r="H5087" s="1"/>
      <x:c r="I5087" s="53">
        <x:f t="shared" si="938"/>
        <x:v>7</x:v>
      </x:c>
      <x:c r="J5087" s="53">
        <x:f t="shared" si="939"/>
        <x:v>15</x:v>
      </x:c>
      <x:c r="K5087" s="53">
        <x:f t="shared" si="940"/>
        <x:v>19</x:v>
      </x:c>
      <x:c r="L5087" s="53">
        <x:f t="shared" si="941"/>
        <x:v>41</x:v>
      </x:c>
      <x:c r="M5087" s="54">
        <x:f t="shared" si="942"/>
        <x:v>2962.0351658114</x:v>
      </x:c>
      <x:c r="N5087" s="54">
        <x:f t="shared" si="943"/>
        <x:v>1.5569688651468057</x:v>
      </x:c>
      <x:c r="O5087" s="55">
        <x:f t="shared" si="944"/>
        <x:v>144310</x:v>
      </x:c>
      <x:c r="P5087" s="55">
        <x:f t="shared" si="945"/>
        <x:v>29480</x:v>
      </x:c>
      <x:c r="Q5087" s="55">
        <x:f t="shared" si="946"/>
        <x:v>63924.221628670137</x:v>
      </x:c>
      <x:c r="R5087" s="55">
        <x:f t="shared" si="947"/>
        <x:v>30905.778371329863</x:v>
      </x:c>
      <x:c r="S5087" s="1" t="str">
        <x:f t="shared" si="948"/>
        <x:v>YES</x:v>
      </x:c>
      <x:c r="T5087" s="1">
        <x:f t="shared" si="949"/>
        <x:v>30905.778371329863</x:v>
      </x:c>
    </x:row>
    <x:row r="5088">
      <x:c r="A5088" s="1"/>
      <x:c r="B5088" s="1"/>
      <x:c r="C5088" s="1"/>
      <x:c r="D5088" s="1"/>
      <x:c r="E5088" s="1"/>
      <x:c r="F5088" s="1"/>
      <x:c r="G5088" s="1"/>
      <x:c r="H5088" s="1"/>
      <x:c r="I5088" s="53">
        <x:f t="shared" si="938"/>
        <x:v>7</x:v>
      </x:c>
      <x:c r="J5088" s="53">
        <x:f t="shared" si="939"/>
        <x:v>15</x:v>
      </x:c>
      <x:c r="K5088" s="53">
        <x:f t="shared" si="940"/>
        <x:v>20</x:v>
      </x:c>
      <x:c r="L5088" s="53">
        <x:f t="shared" si="941"/>
        <x:v>42</x:v>
      </x:c>
      <x:c r="M5088" s="54">
        <x:f t="shared" si="942"/>
        <x:v>3033.2594564618771</x:v>
      </x:c>
      <x:c r="N5088" s="54">
        <x:f t="shared" si="943"/>
        <x:v>1.6064301780985257</x:v>
      </x:c>
      <x:c r="O5088" s="55">
        <x:f t="shared" si="944"/>
        <x:v>147010</x:v>
      </x:c>
      <x:c r="P5088" s="55">
        <x:f t="shared" si="945"/>
        <x:v>30360</x:v>
      </x:c>
      <x:c r="Q5088" s="55">
        <x:f t="shared" si="946"/>
        <x:v>65160.754452463145</x:v>
      </x:c>
      <x:c r="R5088" s="55">
        <x:f t="shared" si="947"/>
        <x:v>31489.245547536855</x:v>
      </x:c>
      <x:c r="S5088" s="1" t="str">
        <x:f t="shared" si="948"/>
        <x:v>YES</x:v>
      </x:c>
      <x:c r="T5088" s="1">
        <x:f t="shared" si="949"/>
        <x:v>31489.245547536855</x:v>
      </x:c>
    </x:row>
    <x:row r="5089">
      <x:c r="A5089" s="1"/>
      <x:c r="B5089" s="1"/>
      <x:c r="C5089" s="1"/>
      <x:c r="D5089" s="1"/>
      <x:c r="E5089" s="1"/>
      <x:c r="F5089" s="1"/>
      <x:c r="G5089" s="1"/>
      <x:c r="H5089" s="1"/>
      <x:c r="I5089" s="53">
        <x:f t="shared" si="938"/>
        <x:v>7</x:v>
      </x:c>
      <x:c r="J5089" s="53">
        <x:f t="shared" si="939"/>
        <x:v>15</x:v>
      </x:c>
      <x:c r="K5089" s="53">
        <x:f t="shared" si="940"/>
        <x:v>21</x:v>
      </x:c>
      <x:c r="L5089" s="53">
        <x:f t="shared" si="941"/>
        <x:v>43</x:v>
      </x:c>
      <x:c r="M5089" s="54">
        <x:f t="shared" si="942"/>
        <x:v>3106.0951966883208</x:v>
      </x:c>
      <x:c r="N5089" s="54">
        <x:f t="shared" si="943"/>
        <x:v>1.6570105532557784</x:v>
      </x:c>
      <x:c r="O5089" s="55">
        <x:f t="shared" si="944"/>
        <x:v>149710</x:v>
      </x:c>
      <x:c r="P5089" s="55">
        <x:f t="shared" si="945"/>
        <x:v>31240</x:v>
      </x:c>
      <x:c r="Q5089" s="55">
        <x:f t="shared" si="946"/>
        <x:v>66425.263831394463</x:v>
      </x:c>
      <x:c r="R5089" s="55">
        <x:f t="shared" si="947"/>
        <x:v>32044.736168605537</x:v>
      </x:c>
      <x:c r="S5089" s="1" t="str">
        <x:f t="shared" si="948"/>
        <x:v>YES</x:v>
      </x:c>
      <x:c r="T5089" s="1">
        <x:f t="shared" si="949"/>
        <x:v>32044.736168605537</x:v>
      </x:c>
    </x:row>
    <x:row r="5090">
      <x:c r="A5090" s="1"/>
      <x:c r="B5090" s="1"/>
      <x:c r="C5090" s="1"/>
      <x:c r="D5090" s="1"/>
      <x:c r="E5090" s="1"/>
      <x:c r="F5090" s="1"/>
      <x:c r="G5090" s="1"/>
      <x:c r="H5090" s="1"/>
      <x:c r="I5090" s="53">
        <x:f t="shared" si="938"/>
        <x:v>7</x:v>
      </x:c>
      <x:c r="J5090" s="53">
        <x:f t="shared" si="939"/>
        <x:v>15</x:v>
      </x:c>
      <x:c r="K5090" s="53">
        <x:f t="shared" si="940"/>
        <x:v>22</x:v>
      </x:c>
      <x:c r="L5090" s="53">
        <x:f t="shared" si="941"/>
        <x:v>44</x:v>
      </x:c>
      <x:c r="M5090" s="54">
        <x:f t="shared" si="942"/>
        <x:v>3180.5715439347168</x:v>
      </x:c>
      <x:c r="N5090" s="54">
        <x:f t="shared" si="943"/>
        <x:v>1.7087302388435535</x:v>
      </x:c>
      <x:c r="O5090" s="55">
        <x:f t="shared" si="944"/>
        <x:v>152410</x:v>
      </x:c>
      <x:c r="P5090" s="55">
        <x:f t="shared" si="945"/>
        <x:v>32120</x:v>
      </x:c>
      <x:c r="Q5090" s="55">
        <x:f t="shared" si="946"/>
        <x:v>67718.255971088831</x:v>
      </x:c>
      <x:c r="R5090" s="55">
        <x:f t="shared" si="947"/>
        <x:v>32571.744028911169</x:v>
      </x:c>
      <x:c r="S5090" s="1" t="str">
        <x:f t="shared" si="948"/>
        <x:v>YES</x:v>
      </x:c>
      <x:c r="T5090" s="1">
        <x:f t="shared" si="949"/>
        <x:v>32571.744028911169</x:v>
      </x:c>
    </x:row>
    <x:row r="5091">
      <x:c r="A5091" s="1"/>
      <x:c r="B5091" s="1"/>
      <x:c r="C5091" s="1"/>
      <x:c r="D5091" s="1"/>
      <x:c r="E5091" s="1"/>
      <x:c r="F5091" s="1"/>
      <x:c r="G5091" s="1"/>
      <x:c r="H5091" s="1"/>
      <x:c r="I5091" s="53">
        <x:f t="shared" si="938"/>
        <x:v>7</x:v>
      </x:c>
      <x:c r="J5091" s="53">
        <x:f t="shared" si="939"/>
        <x:v>15</x:v>
      </x:c>
      <x:c r="K5091" s="53">
        <x:f t="shared" si="940"/>
        <x:v>23</x:v>
      </x:c>
      <x:c r="L5091" s="53">
        <x:f t="shared" si="941"/>
        <x:v>45</x:v>
      </x:c>
      <x:c r="M5091" s="54">
        <x:f t="shared" si="942"/>
        <x:v>3256.7181327921535</x:v>
      </x:c>
      <x:c r="N5091" s="54">
        <x:f t="shared" si="943"/>
        <x:v>1.7616098144389956</x:v>
      </x:c>
      <x:c r="O5091" s="55">
        <x:f t="shared" si="944"/>
        <x:v>155110</x:v>
      </x:c>
      <x:c r="P5091" s="55">
        <x:f t="shared" si="945"/>
        <x:v>33000</x:v>
      </x:c>
      <x:c r="Q5091" s="55">
        <x:f t="shared" si="946"/>
        <x:v>69040.245360974892</x:v>
      </x:c>
      <x:c r="R5091" s="55">
        <x:f t="shared" si="947"/>
        <x:v>33069.754639025108</x:v>
      </x:c>
      <x:c r="S5091" s="1" t="str">
        <x:f t="shared" si="948"/>
        <x:v>YES</x:v>
      </x:c>
      <x:c r="T5091" s="1">
        <x:f t="shared" si="949"/>
        <x:v>33069.754639025108</x:v>
      </x:c>
    </x:row>
    <x:row r="5092">
      <x:c r="A5092" s="1"/>
      <x:c r="B5092" s="1"/>
      <x:c r="C5092" s="1"/>
      <x:c r="D5092" s="1"/>
      <x:c r="E5092" s="1"/>
      <x:c r="F5092" s="1"/>
      <x:c r="G5092" s="1"/>
      <x:c r="H5092" s="1"/>
      <x:c r="I5092" s="53">
        <x:f t="shared" si="938"/>
        <x:v>7</x:v>
      </x:c>
      <x:c r="J5092" s="53">
        <x:f t="shared" si="939"/>
        <x:v>15</x:v>
      </x:c>
      <x:c r="K5092" s="53">
        <x:f t="shared" si="940"/>
        <x:v>24</x:v>
      </x:c>
      <x:c r="L5092" s="53">
        <x:f t="shared" si="941"/>
        <x:v>46</x:v>
      </x:c>
      <x:c r="M5092" s="54">
        <x:f t="shared" si="942"/>
        <x:v>3334.5650823716496</x:v>
      </x:c>
      <x:c r="N5092" s="54">
        <x:f t="shared" si="943"/>
        <x:v>1.8156701960914234</x:v>
      </x:c>
      <x:c r="O5092" s="55">
        <x:f t="shared" si="944"/>
        <x:v>157810</x:v>
      </x:c>
      <x:c r="P5092" s="55">
        <x:f t="shared" si="945"/>
        <x:v>33880</x:v>
      </x:c>
      <x:c r="Q5092" s="55">
        <x:f t="shared" si="946"/>
        <x:v>70391.754902285582</x:v>
      </x:c>
      <x:c r="R5092" s="55">
        <x:f t="shared" si="947"/>
        <x:v>33538.245097714418</x:v>
      </x:c>
      <x:c r="S5092" s="1" t="str">
        <x:f t="shared" si="948"/>
        <x:v>YES</x:v>
      </x:c>
      <x:c r="T5092" s="1">
        <x:f t="shared" si="949"/>
        <x:v>33538.245097714418</x:v>
      </x:c>
    </x:row>
    <x:row r="5093">
      <x:c r="A5093" s="1"/>
      <x:c r="B5093" s="1"/>
      <x:c r="C5093" s="1"/>
      <x:c r="D5093" s="1"/>
      <x:c r="E5093" s="1"/>
      <x:c r="F5093" s="1"/>
      <x:c r="G5093" s="1"/>
      <x:c r="H5093" s="1"/>
      <x:c r="I5093" s="53">
        <x:f t="shared" si="938"/>
        <x:v>7</x:v>
      </x:c>
      <x:c r="J5093" s="53">
        <x:f t="shared" si="939"/>
        <x:v>15</x:v>
      </x:c>
      <x:c r="K5093" s="53">
        <x:f t="shared" si="940"/>
        <x:v>25</x:v>
      </x:c>
      <x:c r="L5093" s="53">
        <x:f t="shared" si="941"/>
        <x:v>47</x:v>
      </x:c>
      <x:c r="M5093" s="54">
        <x:f t="shared" si="942"/>
        <x:v>3414.1430037867467</x:v>
      </x:c>
      <x:c r="N5093" s="54">
        <x:f t="shared" si="943"/>
        <x:v>1.8709326415185741</x:v>
      </x:c>
      <x:c r="O5093" s="55">
        <x:f t="shared" si="944"/>
        <x:v>160510</x:v>
      </x:c>
      <x:c r="P5093" s="55">
        <x:f t="shared" si="945"/>
        <x:v>34760</x:v>
      </x:c>
      <x:c r="Q5093" s="55">
        <x:f t="shared" si="946"/>
        <x:v>71773.316037964352</x:v>
      </x:c>
      <x:c r="R5093" s="55">
        <x:f t="shared" si="947"/>
        <x:v>33976.683962035648</x:v>
      </x:c>
      <x:c r="S5093" s="1" t="str">
        <x:f t="shared" si="948"/>
        <x:v>YES</x:v>
      </x:c>
      <x:c r="T5093" s="1">
        <x:f t="shared" si="949"/>
        <x:v>33976.683962035648</x:v>
      </x:c>
    </x:row>
    <x:row r="5094">
      <x:c r="A5094" s="1"/>
      <x:c r="B5094" s="1"/>
      <x:c r="C5094" s="1"/>
      <x:c r="D5094" s="1"/>
      <x:c r="E5094" s="1"/>
      <x:c r="F5094" s="1"/>
      <x:c r="G5094" s="1"/>
      <x:c r="H5094" s="1"/>
      <x:c r="I5094" s="53">
        <x:f t="shared" si="938"/>
        <x:v>7</x:v>
      </x:c>
      <x:c r="J5094" s="53">
        <x:f t="shared" si="939"/>
        <x:v>15</x:v>
      </x:c>
      <x:c r="K5094" s="53">
        <x:f t="shared" si="940"/>
        <x:v>26</x:v>
      </x:c>
      <x:c r="L5094" s="53">
        <x:f t="shared" si="941"/>
        <x:v>48</x:v>
      </x:c>
      <x:c r="M5094" s="54">
        <x:f t="shared" si="942"/>
        <x:v>3495.4830077474649</x:v>
      </x:c>
      <x:c r="N5094" s="54">
        <x:f t="shared" si="943"/>
        <x:v>1.927418755380184</x:v>
      </x:c>
      <x:c r="O5094" s="55">
        <x:f t="shared" si="944"/>
        <x:v>163210</x:v>
      </x:c>
      <x:c r="P5094" s="55">
        <x:f t="shared" si="945"/>
        <x:v>35640</x:v>
      </x:c>
      <x:c r="Q5094" s="55">
        <x:f t="shared" si="946"/>
        <x:v>73185.468884504604</x:v>
      </x:c>
      <x:c r="R5094" s="55">
        <x:f t="shared" si="947"/>
        <x:v>34384.531115495396</x:v>
      </x:c>
      <x:c r="S5094" s="1" t="str">
        <x:f t="shared" si="948"/>
        <x:v>YES</x:v>
      </x:c>
      <x:c r="T5094" s="1">
        <x:f t="shared" si="949"/>
        <x:v>34384.531115495396</x:v>
      </x:c>
    </x:row>
    <x:row r="5095">
      <x:c r="A5095" s="1"/>
      <x:c r="B5095" s="1"/>
      <x:c r="C5095" s="1"/>
      <x:c r="D5095" s="1"/>
      <x:c r="E5095" s="1"/>
      <x:c r="F5095" s="1"/>
      <x:c r="G5095" s="1"/>
      <x:c r="H5095" s="1"/>
      <x:c r="I5095" s="53">
        <x:f t="shared" si="938"/>
        <x:v>7</x:v>
      </x:c>
      <x:c r="J5095" s="53">
        <x:f t="shared" si="939"/>
        <x:v>15</x:v>
      </x:c>
      <x:c r="K5095" s="53">
        <x:f t="shared" si="940"/>
        <x:v>27</x:v>
      </x:c>
      <x:c r="L5095" s="53">
        <x:f t="shared" si="941"/>
        <x:v>49</x:v>
      </x:c>
      <x:c r="M5095" s="54">
        <x:f t="shared" si="942"/>
        <x:v>3578.6167122672214</x:v>
      </x:c>
      <x:c r="N5095" s="54">
        <x:f t="shared" si="943"/>
        <x:v>1.9851504946300149</x:v>
      </x:c>
      <x:c r="O5095" s="55">
        <x:f t="shared" si="944"/>
        <x:v>165910</x:v>
      </x:c>
      <x:c r="P5095" s="55">
        <x:f t="shared" si="945"/>
        <x:v>36520</x:v>
      </x:c>
      <x:c r="Q5095" s="55">
        <x:f t="shared" si="946"/>
        <x:v>74628.762365750372</x:v>
      </x:c>
      <x:c r="R5095" s="55">
        <x:f t="shared" si="947"/>
        <x:v>34761.237634249628</x:v>
      </x:c>
      <x:c r="S5095" s="1" t="str">
        <x:f t="shared" si="948"/>
        <x:v>YES</x:v>
      </x:c>
      <x:c r="T5095" s="1">
        <x:f t="shared" si="949"/>
        <x:v>34761.237634249628</x:v>
      </x:c>
    </x:row>
    <x:row r="5096">
      <x:c r="A5096" s="1"/>
      <x:c r="B5096" s="1"/>
      <x:c r="C5096" s="1"/>
      <x:c r="D5096" s="1"/>
      <x:c r="E5096" s="1"/>
      <x:c r="F5096" s="1"/>
      <x:c r="G5096" s="1"/>
      <x:c r="H5096" s="1"/>
      <x:c r="I5096" s="53">
        <x:f t="shared" si="938"/>
        <x:v>7</x:v>
      </x:c>
      <x:c r="J5096" s="53">
        <x:f t="shared" si="939"/>
        <x:v>15</x:v>
      </x:c>
      <x:c r="K5096" s="53">
        <x:f t="shared" si="940"/>
        <x:v>28</x:v>
      </x:c>
      <x:c r="L5096" s="53">
        <x:f t="shared" si="941"/>
        <x:v>50</x:v>
      </x:c>
      <x:c r="M5096" s="54">
        <x:f t="shared" si="942"/>
        <x:v>3663.5762504843751</x:v>
      </x:c>
      <x:c r="N5096" s="54">
        <x:f t="shared" si="943"/>
        <x:v>2.0441501739474828</x:v>
      </x:c>
      <x:c r="O5096" s="55">
        <x:f t="shared" si="944"/>
        <x:v>168610</x:v>
      </x:c>
      <x:c r="P5096" s="55">
        <x:f t="shared" si="945"/>
        <x:v>37400</x:v>
      </x:c>
      <x:c r="Q5096" s="55">
        <x:f t="shared" si="946"/>
        <x:v>76103.754348687071</x:v>
      </x:c>
      <x:c r="R5096" s="55">
        <x:f t="shared" si="947"/>
        <x:v>35106.245651312929</x:v>
      </x:c>
      <x:c r="S5096" s="1" t="str">
        <x:f t="shared" si="948"/>
        <x:v>YES</x:v>
      </x:c>
      <x:c r="T5096" s="1">
        <x:f t="shared" si="949"/>
        <x:v>35106.245651312929</x:v>
      </x:c>
    </x:row>
    <x:row r="5097">
      <x:c r="A5097" s="1"/>
      <x:c r="B5097" s="1"/>
      <x:c r="C5097" s="1"/>
      <x:c r="D5097" s="1"/>
      <x:c r="E5097" s="1"/>
      <x:c r="F5097" s="1"/>
      <x:c r="G5097" s="1"/>
      <x:c r="H5097" s="1"/>
      <x:c r="I5097" s="53">
        <x:f t="shared" si="938"/>
        <x:v>7</x:v>
      </x:c>
      <x:c r="J5097" s="53">
        <x:f t="shared" si="939"/>
        <x:v>15</x:v>
      </x:c>
      <x:c r="K5097" s="53">
        <x:f t="shared" si="940"/>
        <x:v>29</x:v>
      </x:c>
      <x:c r="L5097" s="53">
        <x:f t="shared" si="941"/>
        <x:v>51</x:v>
      </x:c>
      <x:c r="M5097" s="54">
        <x:f t="shared" si="942"/>
        <x:v>3750.3942786000289</x:v>
      </x:c>
      <x:c r="N5097" s="54">
        <x:f t="shared" si="943"/>
        <x:v>2.1044404712500202</x:v>
      </x:c>
      <x:c r="O5097" s="55">
        <x:f t="shared" si="944"/>
        <x:v>171310</x:v>
      </x:c>
      <x:c r="P5097" s="55">
        <x:f t="shared" si="945"/>
        <x:v>38280</x:v>
      </x:c>
      <x:c r="Q5097" s="55">
        <x:f t="shared" si="946"/>
        <x:v>77611.011781250505</x:v>
      </x:c>
      <x:c r="R5097" s="55">
        <x:f t="shared" si="947"/>
        <x:v>35418.988218749495</x:v>
      </x:c>
      <x:c r="S5097" s="1" t="str">
        <x:f t="shared" si="948"/>
        <x:v>YES</x:v>
      </x:c>
      <x:c r="T5097" s="1">
        <x:f t="shared" si="949"/>
        <x:v>35418.988218749495</x:v>
      </x:c>
    </x:row>
    <x:row r="5098">
      <x:c r="A5098" s="1"/>
      <x:c r="B5098" s="1"/>
      <x:c r="C5098" s="1"/>
      <x:c r="D5098" s="1"/>
      <x:c r="E5098" s="1"/>
      <x:c r="F5098" s="1"/>
      <x:c r="G5098" s="1"/>
      <x:c r="H5098" s="1"/>
      <x:c r="I5098" s="53">
        <x:f t="shared" si="938"/>
        <x:v>7</x:v>
      </x:c>
      <x:c r="J5098" s="53">
        <x:f t="shared" si="939"/>
        <x:v>15</x:v>
      </x:c>
      <x:c r="K5098" s="53">
        <x:f t="shared" si="940"/>
        <x:v>30</x:v>
      </x:c>
      <x:c r="L5098" s="53">
        <x:f t="shared" si="941"/>
        <x:v>52</x:v>
      </x:c>
      <x:c r="M5098" s="54">
        <x:f t="shared" si="942"/>
        <x:v>3839.1039839337991</x:v>
      </x:c>
      <x:c r="N5098" s="54">
        <x:f t="shared" si="943"/>
        <x:v>2.1660444332873605</x:v>
      </x:c>
      <x:c r="O5098" s="55">
        <x:f t="shared" si="944"/>
        <x:v>174010</x:v>
      </x:c>
      <x:c r="P5098" s="55">
        <x:f t="shared" si="945"/>
        <x:v>39160</x:v>
      </x:c>
      <x:c r="Q5098" s="55">
        <x:f t="shared" si="946"/>
        <x:v>79151.110832184</x:v>
      </x:c>
      <x:c r="R5098" s="55">
        <x:f t="shared" si="947"/>
        <x:v>35698.889167816</x:v>
      </x:c>
      <x:c r="S5098" s="1" t="str">
        <x:f t="shared" si="948"/>
        <x:v>YES</x:v>
      </x:c>
      <x:c r="T5098" s="1">
        <x:f t="shared" si="949"/>
        <x:v>35698.889167816</x:v>
      </x:c>
    </x:row>
    <x:row r="5099">
      <x:c r="A5099" s="1"/>
      <x:c r="B5099" s="1"/>
      <x:c r="C5099" s="1"/>
      <x:c r="D5099" s="1"/>
      <x:c r="E5099" s="1"/>
      <x:c r="F5099" s="1"/>
      <x:c r="G5099" s="1"/>
      <x:c r="H5099" s="1"/>
      <x:c r="I5099" s="53">
        <x:f t="shared" si="938"/>
        <x:v>7</x:v>
      </x:c>
      <x:c r="J5099" s="53">
        <x:f t="shared" si="939"/>
        <x:v>16</x:v>
      </x:c>
      <x:c r="K5099" s="53">
        <x:f t="shared" si="940"/>
        <x:v>0</x:v>
      </x:c>
      <x:c r="L5099" s="53">
        <x:f t="shared" si="941"/>
        <x:v>23</x:v>
      </x:c>
      <x:c r="M5099" s="54">
        <x:f t="shared" si="942"/>
        <x:v>1940.2544709170711</x:v>
      </x:c>
      <x:c r="N5099" s="54">
        <x:f t="shared" si="943"/>
        <x:v>0.84739893813685496</x:v>
      </x:c>
      <x:c r="O5099" s="55">
        <x:f t="shared" si="944"/>
        <x:v>95104</x:v>
      </x:c>
      <x:c r="P5099" s="55">
        <x:f t="shared" si="945"/>
        <x:v>13200</x:v>
      </x:c>
      <x:c r="Q5099" s="55">
        <x:f t="shared" si="946"/>
        <x:v>46184.973453421371</x:v>
      </x:c>
      <x:c r="R5099" s="55">
        <x:f t="shared" si="947"/>
        <x:v>15719.026546578629</x:v>
      </x:c>
      <x:c r="S5099" s="1" t="str">
        <x:f t="shared" si="948"/>
        <x:v>YES</x:v>
      </x:c>
      <x:c r="T5099" s="1">
        <x:f t="shared" si="949"/>
        <x:v>15719.026546578629</x:v>
      </x:c>
    </x:row>
    <x:row r="5100">
      <x:c r="A5100" s="1"/>
      <x:c r="B5100" s="1"/>
      <x:c r="C5100" s="1"/>
      <x:c r="D5100" s="1"/>
      <x:c r="E5100" s="1"/>
      <x:c r="F5100" s="1"/>
      <x:c r="G5100" s="1"/>
      <x:c r="H5100" s="1"/>
      <x:c r="I5100" s="53">
        <x:f t="shared" si="938"/>
        <x:v>7</x:v>
      </x:c>
      <x:c r="J5100" s="53">
        <x:f t="shared" si="939"/>
        <x:v>16</x:v>
      </x:c>
      <x:c r="K5100" s="53">
        <x:f t="shared" si="940"/>
        <x:v>1</x:v>
      </x:c>
      <x:c r="L5100" s="53">
        <x:f t="shared" si="941"/>
        <x:v>24</x:v>
      </x:c>
      <x:c r="M5100" s="54">
        <x:f t="shared" si="942"/>
        <x:v>1985.8169709170711</x:v>
      </x:c>
      <x:c r="N5100" s="54">
        <x:f t="shared" si="943"/>
        <x:v>0.87903956313685494</x:v>
      </x:c>
      <x:c r="O5100" s="55">
        <x:f t="shared" si="944"/>
        <x:v>97804</x:v>
      </x:c>
      <x:c r="P5100" s="55">
        <x:f t="shared" si="945"/>
        <x:v>14080</x:v>
      </x:c>
      <x:c r="Q5100" s="55">
        <x:f t="shared" si="946"/>
        <x:v>46975.989078421371</x:v>
      </x:c>
      <x:c r="R5100" s="55">
        <x:f t="shared" si="947"/>
        <x:v>16748.010921578629</x:v>
      </x:c>
      <x:c r="S5100" s="1" t="str">
        <x:f t="shared" si="948"/>
        <x:v>YES</x:v>
      </x:c>
      <x:c r="T5100" s="1">
        <x:f t="shared" si="949"/>
        <x:v>16748.010921578629</x:v>
      </x:c>
    </x:row>
    <x:row r="5101">
      <x:c r="A5101" s="1"/>
      <x:c r="B5101" s="1"/>
      <x:c r="C5101" s="1"/>
      <x:c r="D5101" s="1"/>
      <x:c r="E5101" s="1"/>
      <x:c r="F5101" s="1"/>
      <x:c r="G5101" s="1"/>
      <x:c r="H5101" s="1"/>
      <x:c r="I5101" s="53">
        <x:f t="shared" si="938"/>
        <x:v>7</x:v>
      </x:c>
      <x:c r="J5101" s="53">
        <x:f t="shared" si="939"/>
        <x:v>16</x:v>
      </x:c>
      <x:c r="K5101" s="53">
        <x:f t="shared" si="940"/>
        <x:v>2</x:v>
      </x:c>
      <x:c r="L5101" s="53">
        <x:f t="shared" si="941"/>
        <x:v>25</x:v>
      </x:c>
      <x:c r="M5101" s="54">
        <x:f t="shared" si="942"/>
        <x:v>2032.518533417071</x:v>
      </x:c>
      <x:c r="N5101" s="54">
        <x:f t="shared" si="943"/>
        <x:v>0.91147120376185486</x:v>
      </x:c>
      <x:c r="O5101" s="55">
        <x:f t="shared" si="944"/>
        <x:v>100504</x:v>
      </x:c>
      <x:c r="P5101" s="55">
        <x:f t="shared" si="945"/>
        <x:v>14960</x:v>
      </x:c>
      <x:c r="Q5101" s="55">
        <x:f t="shared" si="946"/>
        <x:v>47786.780094046371</x:v>
      </x:c>
      <x:c r="R5101" s="55">
        <x:f t="shared" si="947"/>
        <x:v>17757.219905953629</x:v>
      </x:c>
      <x:c r="S5101" s="1" t="str">
        <x:f t="shared" si="948"/>
        <x:v>YES</x:v>
      </x:c>
      <x:c r="T5101" s="1">
        <x:f t="shared" si="949"/>
        <x:v>17757.219905953629</x:v>
      </x:c>
    </x:row>
    <x:row r="5102">
      <x:c r="A5102" s="1"/>
      <x:c r="B5102" s="1"/>
      <x:c r="C5102" s="1"/>
      <x:c r="D5102" s="1"/>
      <x:c r="E5102" s="1"/>
      <x:c r="F5102" s="1"/>
      <x:c r="G5102" s="1"/>
      <x:c r="H5102" s="1"/>
      <x:c r="I5102" s="53" t="n">
        <x:f t="shared" ref="I5102:I5165" si="950">INT((ROW()-ROW($I$46))/((CARROT_CAP+1)*(MESCLUN_CAP+1)))</x:f>
        <x:v>7</x:v>
      </x:c>
      <x:c r="J5102" s="53" t="n">
        <x:f t="shared" ref="J5102:J5165" si="951">MOD(INT((ROW()-ROW($I$46))/(MESCLUN_CAP+1)),CARROT_CAP+1)</x:f>
        <x:v>16</x:v>
      </x:c>
      <x:c r="K5102" s="53" t="n">
        <x:f t="shared" ref="K5102:K5165" si="952">MOD(ROW()-ROW($I$46),MESCLUN_CAP+1)</x:f>
        <x:v>3</x:v>
      </x:c>
      <x:c r="L5102" s="53" t="n">
        <x:f t="shared" ref="L5102:L5165" si="953">SUM(I5102:K5102)</x:f>
        <x:v>26</x:v>
      </x:c>
      <x:c r="M5102" s="54" t="n">
        <x:f t="shared" ref="M5102:M5165" si="954">I5102*TOMATO_HOURS*WEEKS*(1+TOMATO_DIM)^I5102+J5102*CARROT_HOURS*WEEKS*(1+CARROT_DIM)^J5102+K5102*MESCLUN_HOURS*WEEKS*(1+MESCLUN_DIM)^K5102</x:f>
        <x:v>2080.3805158389455</x:v>
      </x:c>
      <x:c r="N5102" s="54" t="n">
        <x:f t="shared" ref="N5102:N5165" si="955">MAX(M5102-FARMER_HOURS,0)/TEMP_HOURS_PER_WORKER</x:f>
        <x:v>0.9447086915548233</x:v>
      </x:c>
      <x:c r="O5102" s="55" t="n">
        <x:f t="shared" ref="O5102:O5165" si="956">I5102*TOMATO_PRICE+J5102*CARROT_PRICE+K5102*MESCLUN_PRICE</x:f>
        <x:v>103204</x:v>
      </x:c>
      <x:c r="P5102" s="55" t="n">
        <x:f t="shared" ref="P5102:P5165" si="957">I5102*TOMATO_FERTILIZER+J5102*CARROT_FERTILIZER+K5102*MESCLUN_FERTILIZER</x:f>
        <x:v>15840</x:v>
      </x:c>
      <x:c r="Q5102" s="55" t="n">
        <x:f t="shared" ref="Q5102:Q5165" si="958">MIN(M5102,FARMER_HOURS)*FARMER_RATE+MAX(M5102-FARMER_HOURS,0)*TEMP_RATE</x:f>
        <x:v>48617.71728887058</x:v>
      </x:c>
      <x:c r="R5102" s="55" t="n">
        <x:f t="shared" ref="R5102:R5165" si="959">O5102-P5102-Q5102-FIXED_COST</x:f>
        <x:v>18746.282711129417</x:v>
      </x:c>
      <x:c r="S5102" s="1" t="str">
        <x:f t="shared" ref="S5102:S5165" si="960">IF(AND(L5102&lt;=TOTAL_BED_CAP,N5102&lt;=TEMP_WORKER_CAP),"YES","NO")</x:f>
        <x:v>YES</x:v>
      </x:c>
      <x:c r="T5102" s="1" t="n">
        <x:f t="shared" ref="T5102:T5165" si="961">IF(S5102="YES",R5102,-1E+99)</x:f>
        <x:v>18746.282711129417</x:v>
      </x:c>
    </x:row>
    <x:row r="5103">
      <x:c r="A5103" s="1"/>
      <x:c r="B5103" s="1"/>
      <x:c r="C5103" s="1"/>
      <x:c r="D5103" s="1"/>
      <x:c r="E5103" s="1"/>
      <x:c r="F5103" s="1"/>
      <x:c r="G5103" s="1"/>
      <x:c r="H5103" s="1"/>
      <x:c r="I5103" s="53">
        <x:f t="shared" si="950"/>
        <x:v>7</x:v>
      </x:c>
      <x:c r="J5103" s="53">
        <x:f t="shared" si="951"/>
        <x:v>16</x:v>
      </x:c>
      <x:c r="K5103" s="53">
        <x:f t="shared" si="952"/>
        <x:v>4</x:v>
      </x:c>
      <x:c r="L5103" s="53">
        <x:f t="shared" si="953"/>
        <x:v>27</x:v>
      </x:c>
      <x:c r="M5103" s="54">
        <x:f t="shared" si="954"/>
        <x:v>2129.4246315616024</x:v>
      </x:c>
      <x:c r="N5103" s="54">
        <x:f t="shared" si="955"/>
        <x:v>0.97876710525111277</x:v>
      </x:c>
      <x:c r="O5103" s="55">
        <x:f t="shared" si="956"/>
        <x:v>105904</x:v>
      </x:c>
      <x:c r="P5103" s="55">
        <x:f t="shared" si="957"/>
        <x:v>16720</x:v>
      </x:c>
      <x:c r="Q5103" s="55">
        <x:f t="shared" si="958"/>
        <x:v>49469.177631277824</x:v>
      </x:c>
      <x:c r="R5103" s="55">
        <x:f t="shared" si="959"/>
        <x:v>19714.822368722176</x:v>
      </x:c>
      <x:c r="S5103" s="1" t="str">
        <x:f t="shared" si="960"/>
        <x:v>YES</x:v>
      </x:c>
      <x:c r="T5103" s="1">
        <x:f t="shared" si="961"/>
        <x:v>19714.822368722176</x:v>
      </x:c>
    </x:row>
    <x:row r="5104">
      <x:c r="A5104" s="1"/>
      <x:c r="B5104" s="1"/>
      <x:c r="C5104" s="1"/>
      <x:c r="D5104" s="1"/>
      <x:c r="E5104" s="1"/>
      <x:c r="F5104" s="1"/>
      <x:c r="G5104" s="1"/>
      <x:c r="H5104" s="1"/>
      <x:c r="I5104" s="53">
        <x:f t="shared" si="950"/>
        <x:v>7</x:v>
      </x:c>
      <x:c r="J5104" s="53">
        <x:f t="shared" si="951"/>
        <x:v>16</x:v>
      </x:c>
      <x:c r="K5104" s="53">
        <x:f t="shared" si="952"/>
        <x:v>5</x:v>
      </x:c>
      <x:c r="L5104" s="53">
        <x:f t="shared" si="953"/>
        <x:v>28</x:v>
      </x:c>
      <x:c r="M5104" s="54">
        <x:f t="shared" si="954"/>
        <x:v>2179.6729554828057</x:v>
      </x:c>
      <x:c r="N5104" s="54">
        <x:f t="shared" si="955"/>
        <x:v>1.0136617746408374</x:v>
      </x:c>
      <x:c r="O5104" s="55">
        <x:f t="shared" si="956"/>
        <x:v>108604</x:v>
      </x:c>
      <x:c r="P5104" s="55">
        <x:f t="shared" si="957"/>
        <x:v>17600</x:v>
      </x:c>
      <x:c r="Q5104" s="55">
        <x:f t="shared" si="958"/>
        <x:v>50341.544366020928</x:v>
      </x:c>
      <x:c r="R5104" s="55">
        <x:f t="shared" si="959"/>
        <x:v>20662.455633979072</x:v>
      </x:c>
      <x:c r="S5104" s="1" t="str">
        <x:f t="shared" si="960"/>
        <x:v>YES</x:v>
      </x:c>
      <x:c r="T5104" s="1">
        <x:f t="shared" si="961"/>
        <x:v>20662.455633979072</x:v>
      </x:c>
    </x:row>
    <x:row r="5105">
      <x:c r="A5105" s="1"/>
      <x:c r="B5105" s="1"/>
      <x:c r="C5105" s="1"/>
      <x:c r="D5105" s="1"/>
      <x:c r="E5105" s="1"/>
      <x:c r="F5105" s="1"/>
      <x:c r="G5105" s="1"/>
      <x:c r="H5105" s="1"/>
      <x:c r="I5105" s="53">
        <x:f t="shared" si="950"/>
        <x:v>7</x:v>
      </x:c>
      <x:c r="J5105" s="53">
        <x:f t="shared" si="951"/>
        <x:v>16</x:v>
      </x:c>
      <x:c r="K5105" s="53">
        <x:f t="shared" si="952"/>
        <x:v>6</x:v>
      </x:c>
      <x:c r="L5105" s="53">
        <x:f t="shared" si="953"/>
        <x:v>29</x:v>
      </x:c>
      <x:c r="M5105" s="54">
        <x:f t="shared" si="954"/>
        <x:v>2231.1479296644388</x:v>
      </x:c>
      <x:c r="N5105" s="54">
        <x:f t="shared" si="955"/>
        <x:v>1.0494082844891937</x:v>
      </x:c>
      <x:c r="O5105" s="55">
        <x:f t="shared" si="956"/>
        <x:v>111304</x:v>
      </x:c>
      <x:c r="P5105" s="55">
        <x:f t="shared" si="957"/>
        <x:v>18480</x:v>
      </x:c>
      <x:c r="Q5105" s="55">
        <x:f t="shared" si="958"/>
        <x:v>51235.207112229837</x:v>
      </x:c>
      <x:c r="R5105" s="55">
        <x:f t="shared" si="959"/>
        <x:v>21588.792887770163</x:v>
      </x:c>
      <x:c r="S5105" s="1" t="str">
        <x:f t="shared" si="960"/>
        <x:v>YES</x:v>
      </x:c>
      <x:c r="T5105" s="1">
        <x:f t="shared" si="961"/>
        <x:v>21588.792887770163</x:v>
      </x:c>
    </x:row>
    <x:row r="5106">
      <x:c r="A5106" s="1"/>
      <x:c r="B5106" s="1"/>
      <x:c r="C5106" s="1"/>
      <x:c r="D5106" s="1"/>
      <x:c r="E5106" s="1"/>
      <x:c r="F5106" s="1"/>
      <x:c r="G5106" s="1"/>
      <x:c r="H5106" s="1"/>
      <x:c r="I5106" s="53">
        <x:f t="shared" si="950"/>
        <x:v>7</x:v>
      </x:c>
      <x:c r="J5106" s="53">
        <x:f t="shared" si="951"/>
        <x:v>16</x:v>
      </x:c>
      <x:c r="K5106" s="53">
        <x:f t="shared" si="952"/>
        <x:v>7</x:v>
      </x:c>
      <x:c r="L5106" s="53">
        <x:f t="shared" si="953"/>
        <x:v>30</x:v>
      </x:c>
      <x:c r="M5106" s="54">
        <x:f t="shared" si="954"/>
        <x:v>2283.8723690623992</x:v>
      </x:c>
      <x:c r="N5106" s="54">
        <x:f t="shared" si="955"/>
        <x:v>1.086022478515555</x:v>
      </x:c>
      <x:c r="O5106" s="55">
        <x:f t="shared" si="956"/>
        <x:v>114004</x:v>
      </x:c>
      <x:c r="P5106" s="55">
        <x:f t="shared" si="957"/>
        <x:v>19360</x:v>
      </x:c>
      <x:c r="Q5106" s="55">
        <x:f t="shared" si="958"/>
        <x:v>52150.561962888874</x:v>
      </x:c>
      <x:c r="R5106" s="55">
        <x:f t="shared" si="959"/>
        <x:v>22493.438037111126</x:v>
      </x:c>
      <x:c r="S5106" s="1" t="str">
        <x:f t="shared" si="960"/>
        <x:v>YES</x:v>
      </x:c>
      <x:c r="T5106" s="1">
        <x:f t="shared" si="961"/>
        <x:v>22493.438037111126</x:v>
      </x:c>
    </x:row>
    <x:row r="5107">
      <x:c r="A5107" s="1"/>
      <x:c r="B5107" s="1"/>
      <x:c r="C5107" s="1"/>
      <x:c r="D5107" s="1"/>
      <x:c r="E5107" s="1"/>
      <x:c r="F5107" s="1"/>
      <x:c r="G5107" s="1"/>
      <x:c r="H5107" s="1"/>
      <x:c r="I5107" s="53">
        <x:f t="shared" si="950"/>
        <x:v>7</x:v>
      </x:c>
      <x:c r="J5107" s="53">
        <x:f t="shared" si="951"/>
        <x:v>16</x:v>
      </x:c>
      <x:c r="K5107" s="53">
        <x:f t="shared" si="952"/>
        <x:v>8</x:v>
      </x:c>
      <x:c r="L5107" s="53">
        <x:f t="shared" si="953"/>
        <x:v>31</x:v>
      </x:c>
      <x:c r="M5107" s="54">
        <x:f t="shared" si="954"/>
        <x:v>2337.8694673423797</x:v>
      </x:c>
      <x:c r="N5107" s="54">
        <x:f t="shared" si="955"/>
        <x:v>1.1235204634322082</x:v>
      </x:c>
      <x:c r="O5107" s="55">
        <x:f t="shared" si="956"/>
        <x:v>116704</x:v>
      </x:c>
      <x:c r="P5107" s="55">
        <x:f t="shared" si="957"/>
        <x:v>20240</x:v>
      </x:c>
      <x:c r="Q5107" s="55">
        <x:f t="shared" si="958"/>
        <x:v>53088.011585805201</x:v>
      </x:c>
      <x:c r="R5107" s="55">
        <x:f t="shared" si="959"/>
        <x:v>23375.988414194799</x:v>
      </x:c>
      <x:c r="S5107" s="1" t="str">
        <x:f t="shared" si="960"/>
        <x:v>YES</x:v>
      </x:c>
      <x:c r="T5107" s="1">
        <x:f t="shared" si="961"/>
        <x:v>23375.988414194799</x:v>
      </x:c>
    </x:row>
    <x:row r="5108">
      <x:c r="A5108" s="1"/>
      <x:c r="B5108" s="1"/>
      <x:c r="C5108" s="1"/>
      <x:c r="D5108" s="1"/>
      <x:c r="E5108" s="1"/>
      <x:c r="F5108" s="1"/>
      <x:c r="G5108" s="1"/>
      <x:c r="H5108" s="1"/>
      <x:c r="I5108" s="53">
        <x:f t="shared" si="950"/>
        <x:v>7</x:v>
      </x:c>
      <x:c r="J5108" s="53">
        <x:f t="shared" si="951"/>
        <x:v>16</x:v>
      </x:c>
      <x:c r="K5108" s="53">
        <x:f t="shared" si="952"/>
        <x:v>9</x:v>
      </x:c>
      <x:c r="L5108" s="53">
        <x:f t="shared" si="953"/>
        <x:v>32</x:v>
      </x:c>
      <x:c r="M5108" s="54">
        <x:f t="shared" si="954"/>
        <x:v>2393.1628027827737</x:v>
      </x:c>
      <x:c r="N5108" s="54">
        <x:f t="shared" si="955"/>
        <x:v>1.1619186130435928</x:v>
      </x:c>
      <x:c r="O5108" s="55">
        <x:f t="shared" si="956"/>
        <x:v>119404</x:v>
      </x:c>
      <x:c r="P5108" s="55">
        <x:f t="shared" si="957"/>
        <x:v>21120</x:v>
      </x:c>
      <x:c r="Q5108" s="55">
        <x:f t="shared" si="958"/>
        <x:v>54047.965326089819</x:v>
      </x:c>
      <x:c r="R5108" s="55">
        <x:f t="shared" si="959"/>
        <x:v>24236.034673910181</x:v>
      </x:c>
      <x:c r="S5108" s="1" t="str">
        <x:f t="shared" si="960"/>
        <x:v>YES</x:v>
      </x:c>
      <x:c r="T5108" s="1">
        <x:f t="shared" si="961"/>
        <x:v>24236.034673910181</x:v>
      </x:c>
    </x:row>
    <x:row r="5109">
      <x:c r="A5109" s="1"/>
      <x:c r="B5109" s="1"/>
      <x:c r="C5109" s="1"/>
      <x:c r="D5109" s="1"/>
      <x:c r="E5109" s="1"/>
      <x:c r="F5109" s="1"/>
      <x:c r="G5109" s="1"/>
      <x:c r="H5109" s="1"/>
      <x:c r="I5109" s="53">
        <x:f t="shared" si="950"/>
        <x:v>7</x:v>
      </x:c>
      <x:c r="J5109" s="53">
        <x:f t="shared" si="951"/>
        <x:v>16</x:v>
      </x:c>
      <x:c r="K5109" s="53">
        <x:f t="shared" si="952"/>
        <x:v>10</x:v>
      </x:c>
      <x:c r="L5109" s="53">
        <x:f t="shared" si="953"/>
        <x:v>33</x:v>
      </x:c>
      <x:c r="M5109" s="54">
        <x:f t="shared" si="954"/>
        <x:v>2449.7763442659871</x:v>
      </x:c>
      <x:c r="N5109" s="54">
        <x:f t="shared" si="955"/>
        <x:v>1.2012335724069354</x:v>
      </x:c>
      <x:c r="O5109" s="55">
        <x:f t="shared" si="956"/>
        <x:v>122104</x:v>
      </x:c>
      <x:c r="P5109" s="55">
        <x:f t="shared" si="957"/>
        <x:v>22000</x:v>
      </x:c>
      <x:c r="Q5109" s="55">
        <x:f t="shared" si="958"/>
        <x:v>55030.839310173382</x:v>
      </x:c>
      <x:c r="R5109" s="55">
        <x:f t="shared" si="959"/>
        <x:v>25073.160689826618</x:v>
      </x:c>
      <x:c r="S5109" s="1" t="str">
        <x:f t="shared" si="960"/>
        <x:v>YES</x:v>
      </x:c>
      <x:c r="T5109" s="1">
        <x:f t="shared" si="961"/>
        <x:v>25073.160689826618</x:v>
      </x:c>
    </x:row>
    <x:row r="5110">
      <x:c r="A5110" s="1"/>
      <x:c r="B5110" s="1"/>
      <x:c r="C5110" s="1"/>
      <x:c r="D5110" s="1"/>
      <x:c r="E5110" s="1"/>
      <x:c r="F5110" s="1"/>
      <x:c r="G5110" s="1"/>
      <x:c r="H5110" s="1"/>
      <x:c r="I5110" s="53">
        <x:f t="shared" si="950"/>
        <x:v>7</x:v>
      </x:c>
      <x:c r="J5110" s="53">
        <x:f t="shared" si="951"/>
        <x:v>16</x:v>
      </x:c>
      <x:c r="K5110" s="53">
        <x:f t="shared" si="952"/>
        <x:v>11</x:v>
      </x:c>
      <x:c r="L5110" s="53">
        <x:f t="shared" si="953"/>
        <x:v>34</x:v>
      </x:c>
      <x:c r="M5110" s="54">
        <x:f t="shared" si="954"/>
        <x:v>2507.734457359426</x:v>
      </x:c>
      <x:c r="N5110" s="54">
        <x:f t="shared" si="955"/>
        <x:v>1.2414822620551569</x:v>
      </x:c>
      <x:c r="O5110" s="55">
        <x:f t="shared" si="956"/>
        <x:v>124804</x:v>
      </x:c>
      <x:c r="P5110" s="55">
        <x:f t="shared" si="957"/>
        <x:v>22880</x:v>
      </x:c>
      <x:c r="Q5110" s="55">
        <x:f t="shared" si="958"/>
        <x:v>56037.056551378919</x:v>
      </x:c>
      <x:c r="R5110" s="55">
        <x:f t="shared" si="959"/>
        <x:v>25886.943448621081</x:v>
      </x:c>
      <x:c r="S5110" s="1" t="str">
        <x:f t="shared" si="960"/>
        <x:v>YES</x:v>
      </x:c>
      <x:c r="T5110" s="1">
        <x:f t="shared" si="961"/>
        <x:v>25886.943448621081</x:v>
      </x:c>
    </x:row>
    <x:row r="5111">
      <x:c r="A5111" s="1"/>
      <x:c r="B5111" s="1"/>
      <x:c r="C5111" s="1"/>
      <x:c r="D5111" s="1"/>
      <x:c r="E5111" s="1"/>
      <x:c r="F5111" s="1"/>
      <x:c r="G5111" s="1"/>
      <x:c r="H5111" s="1"/>
      <x:c r="I5111" s="53">
        <x:f t="shared" si="950"/>
        <x:v>7</x:v>
      </x:c>
      <x:c r="J5111" s="53">
        <x:f t="shared" si="951"/>
        <x:v>16</x:v>
      </x:c>
      <x:c r="K5111" s="53">
        <x:f t="shared" si="952"/>
        <x:v>12</x:v>
      </x:c>
      <x:c r="L5111" s="53">
        <x:f t="shared" si="953"/>
        <x:v>35</x:v>
      </x:c>
      <x:c r="M5111" s="54">
        <x:f t="shared" si="954"/>
        <x:v>2567.0619104874904</x:v>
      </x:c>
      <x:c r="N5111" s="54">
        <x:f t="shared" si="955"/>
        <x:v>1.2826818822829795</x:v>
      </x:c>
      <x:c r="O5111" s="55">
        <x:f t="shared" si="956"/>
        <x:v>127504</x:v>
      </x:c>
      <x:c r="P5111" s="55">
        <x:f t="shared" si="957"/>
        <x:v>23760</x:v>
      </x:c>
      <x:c r="Q5111" s="55">
        <x:f t="shared" si="958"/>
        <x:v>57067.047057074487</x:v>
      </x:c>
      <x:c r="R5111" s="55">
        <x:f t="shared" si="959"/>
        <x:v>26676.952942925513</x:v>
      </x:c>
      <x:c r="S5111" s="1" t="str">
        <x:f t="shared" si="960"/>
        <x:v>YES</x:v>
      </x:c>
      <x:c r="T5111" s="1">
        <x:f t="shared" si="961"/>
        <x:v>26676.952942925513</x:v>
      </x:c>
    </x:row>
    <x:row r="5112">
      <x:c r="A5112" s="1"/>
      <x:c r="B5112" s="1"/>
      <x:c r="C5112" s="1"/>
      <x:c r="D5112" s="1"/>
      <x:c r="E5112" s="1"/>
      <x:c r="F5112" s="1"/>
      <x:c r="G5112" s="1"/>
      <x:c r="H5112" s="1"/>
      <x:c r="I5112" s="53">
        <x:f t="shared" si="950"/>
        <x:v>7</x:v>
      </x:c>
      <x:c r="J5112" s="53">
        <x:f t="shared" si="951"/>
        <x:v>16</x:v>
      </x:c>
      <x:c r="K5112" s="53">
        <x:f t="shared" si="952"/>
        <x:v>13</x:v>
      </x:c>
      <x:c r="L5112" s="53">
        <x:f t="shared" si="953"/>
        <x:v>36</x:v>
      </x:c>
      <x:c r="M5112" s="54">
        <x:f t="shared" si="954"/>
        <x:v>2627.7838811958745</x:v>
      </x:c>
      <x:c r="N5112" s="54">
        <x:f t="shared" si="955"/>
        <x:v>1.3248499174971351</x:v>
      </x:c>
      <x:c r="O5112" s="55">
        <x:f t="shared" si="956"/>
        <x:v>130204</x:v>
      </x:c>
      <x:c r="P5112" s="55">
        <x:f t="shared" si="957"/>
        <x:v>24640</x:v>
      </x:c>
      <x:c r="Q5112" s="55">
        <x:f t="shared" si="958"/>
        <x:v>58121.247937428379</x:v>
      </x:c>
      <x:c r="R5112" s="55">
        <x:f t="shared" si="959"/>
        <x:v>27442.752062571621</x:v>
      </x:c>
      <x:c r="S5112" s="1" t="str">
        <x:f t="shared" si="960"/>
        <x:v>YES</x:v>
      </x:c>
      <x:c r="T5112" s="1">
        <x:f t="shared" si="961"/>
        <x:v>27442.752062571621</x:v>
      </x:c>
    </x:row>
    <x:row r="5113">
      <x:c r="A5113" s="1"/>
      <x:c r="B5113" s="1"/>
      <x:c r="C5113" s="1"/>
      <x:c r="D5113" s="1"/>
      <x:c r="E5113" s="1"/>
      <x:c r="F5113" s="1"/>
      <x:c r="G5113" s="1"/>
      <x:c r="H5113" s="1"/>
      <x:c r="I5113" s="53">
        <x:f t="shared" si="950"/>
        <x:v>7</x:v>
      </x:c>
      <x:c r="J5113" s="53">
        <x:f t="shared" si="951"/>
        <x:v>16</x:v>
      </x:c>
      <x:c r="K5113" s="53">
        <x:f t="shared" si="952"/>
        <x:v>14</x:v>
      </x:c>
      <x:c r="L5113" s="53">
        <x:f t="shared" si="953"/>
        <x:v>37</x:v>
      </x:c>
      <x:c r="M5113" s="54">
        <x:f t="shared" si="954"/>
        <x:v>2689.9259625095356</x:v>
      </x:c>
      <x:c r="N5113" s="54">
        <x:f t="shared" si="955"/>
        <x:v>1.3680041406316219</x:v>
      </x:c>
      <x:c r="O5113" s="55">
        <x:f t="shared" si="956"/>
        <x:v>132904</x:v>
      </x:c>
      <x:c r="P5113" s="55">
        <x:f t="shared" si="957"/>
        <x:v>25520</x:v>
      </x:c>
      <x:c r="Q5113" s="55">
        <x:f t="shared" si="958"/>
        <x:v>59200.10351579055</x:v>
      </x:c>
      <x:c r="R5113" s="55">
        <x:f t="shared" si="959"/>
        <x:v>28183.89648420945</x:v>
      </x:c>
      <x:c r="S5113" s="1" t="str">
        <x:f t="shared" si="960"/>
        <x:v>YES</x:v>
      </x:c>
      <x:c r="T5113" s="1">
        <x:f t="shared" si="961"/>
        <x:v>28183.89648420945</x:v>
      </x:c>
    </x:row>
    <x:row r="5114">
      <x:c r="A5114" s="1"/>
      <x:c r="B5114" s="1"/>
      <x:c r="C5114" s="1"/>
      <x:c r="D5114" s="1"/>
      <x:c r="E5114" s="1"/>
      <x:c r="F5114" s="1"/>
      <x:c r="G5114" s="1"/>
      <x:c r="H5114" s="1"/>
      <x:c r="I5114" s="53">
        <x:f t="shared" si="950"/>
        <x:v>7</x:v>
      </x:c>
      <x:c r="J5114" s="53">
        <x:f t="shared" si="951"/>
        <x:v>16</x:v>
      </x:c>
      <x:c r="K5114" s="53">
        <x:f t="shared" si="952"/>
        <x:v>15</x:v>
      </x:c>
      <x:c r="L5114" s="53">
        <x:f t="shared" si="953"/>
        <x:v>38</x:v>
      </x:c>
      <x:c r="M5114" s="54">
        <x:f t="shared" si="954"/>
        <x:v>2753.5141693856822</x:v>
      </x:c>
      <x:c r="N5114" s="54">
        <x:f t="shared" si="955"/>
        <x:v>1.4121626176289459</x:v>
      </x:c>
      <x:c r="O5114" s="55">
        <x:f t="shared" si="956"/>
        <x:v>135604</x:v>
      </x:c>
      <x:c r="P5114" s="55">
        <x:f t="shared" si="957"/>
        <x:v>26400</x:v>
      </x:c>
      <x:c r="Q5114" s="55">
        <x:f t="shared" si="958"/>
        <x:v>60304.065440723651</x:v>
      </x:c>
      <x:c r="R5114" s="55">
        <x:f t="shared" si="959"/>
        <x:v>28899.934559276349</x:v>
      </x:c>
      <x:c r="S5114" s="1" t="str">
        <x:f t="shared" si="960"/>
        <x:v>YES</x:v>
      </x:c>
      <x:c r="T5114" s="1">
        <x:f t="shared" si="961"/>
        <x:v>28899.934559276349</x:v>
      </x:c>
    </x:row>
    <x:row r="5115">
      <x:c r="A5115" s="1"/>
      <x:c r="B5115" s="1"/>
      <x:c r="C5115" s="1"/>
      <x:c r="D5115" s="1"/>
      <x:c r="E5115" s="1"/>
      <x:c r="F5115" s="1"/>
      <x:c r="G5115" s="1"/>
      <x:c r="H5115" s="1"/>
      <x:c r="I5115" s="53">
        <x:f t="shared" si="950"/>
        <x:v>7</x:v>
      </x:c>
      <x:c r="J5115" s="53">
        <x:f t="shared" si="951"/>
        <x:v>16</x:v>
      </x:c>
      <x:c r="K5115" s="53">
        <x:f t="shared" si="952"/>
        <x:v>16</x:v>
      </x:c>
      <x:c r="L5115" s="53">
        <x:f t="shared" si="953"/>
        <x:v>39</x:v>
      </x:c>
      <x:c r="M5115" s="54">
        <x:f t="shared" si="954"/>
        <x:v>2818.5749452631712</x:v>
      </x:c>
      <x:c r="N5115" s="54">
        <x:f t="shared" si="955"/>
        <x:v>1.4573437119883133</x:v>
      </x:c>
      <x:c r="O5115" s="55">
        <x:f t="shared" si="956"/>
        <x:v>138304</x:v>
      </x:c>
      <x:c r="P5115" s="55">
        <x:f t="shared" si="957"/>
        <x:v>27280</x:v>
      </x:c>
      <x:c r="Q5115" s="55">
        <x:f t="shared" si="958"/>
        <x:v>61433.592799707832</x:v>
      </x:c>
      <x:c r="R5115" s="55">
        <x:f t="shared" si="959"/>
        <x:v>29590.407200292168</x:v>
      </x:c>
      <x:c r="S5115" s="1" t="str">
        <x:f t="shared" si="960"/>
        <x:v>YES</x:v>
      </x:c>
      <x:c r="T5115" s="1">
        <x:f t="shared" si="961"/>
        <x:v>29590.407200292168</x:v>
      </x:c>
    </x:row>
    <x:row r="5116">
      <x:c r="A5116" s="1"/>
      <x:c r="B5116" s="1"/>
      <x:c r="C5116" s="1"/>
      <x:c r="D5116" s="1"/>
      <x:c r="E5116" s="1"/>
      <x:c r="F5116" s="1"/>
      <x:c r="G5116" s="1"/>
      <x:c r="H5116" s="1"/>
      <x:c r="I5116" s="53">
        <x:f t="shared" si="950"/>
        <x:v>7</x:v>
      </x:c>
      <x:c r="J5116" s="53">
        <x:f t="shared" si="951"/>
        <x:v>16</x:v>
      </x:c>
      <x:c r="K5116" s="53">
        <x:f t="shared" si="952"/>
        <x:v>17</x:v>
      </x:c>
      <x:c r="L5116" s="53">
        <x:f t="shared" si="953"/>
        <x:v>40</x:v>
      </x:c>
      <x:c r="M5116" s="54">
        <x:f t="shared" si="954"/>
        <x:v>2885.1351687097117</x:v>
      </x:c>
      <x:c r="N5116" s="54">
        <x:f t="shared" si="955"/>
        <x:v>1.5035660893817442</x:v>
      </x:c>
      <x:c r="O5116" s="55">
        <x:f t="shared" si="956"/>
        <x:v>141004</x:v>
      </x:c>
      <x:c r="P5116" s="55">
        <x:f t="shared" si="957"/>
        <x:v>28160</x:v>
      </x:c>
      <x:c r="Q5116" s="55">
        <x:f t="shared" si="958"/>
        <x:v>62589.152234543602</x:v>
      </x:c>
      <x:c r="R5116" s="55">
        <x:f t="shared" si="959"/>
        <x:v>30254.847765456398</x:v>
      </x:c>
      <x:c r="S5116" s="1" t="str">
        <x:f t="shared" si="960"/>
        <x:v>YES</x:v>
      </x:c>
      <x:c r="T5116" s="1">
        <x:f t="shared" si="961"/>
        <x:v>30254.847765456398</x:v>
      </x:c>
    </x:row>
    <x:row r="5117">
      <x:c r="A5117" s="1"/>
      <x:c r="B5117" s="1"/>
      <x:c r="C5117" s="1"/>
      <x:c r="D5117" s="1"/>
      <x:c r="E5117" s="1"/>
      <x:c r="F5117" s="1"/>
      <x:c r="G5117" s="1"/>
      <x:c r="H5117" s="1"/>
      <x:c r="I5117" s="53">
        <x:f t="shared" si="950"/>
        <x:v>7</x:v>
      </x:c>
      <x:c r="J5117" s="53">
        <x:f t="shared" si="951"/>
        <x:v>16</x:v>
      </x:c>
      <x:c r="K5117" s="53">
        <x:f t="shared" si="952"/>
        <x:v>18</x:v>
      </x:c>
      <x:c r="L5117" s="53">
        <x:f t="shared" si="953"/>
        <x:v>41</x:v>
      </x:c>
      <x:c r="M5117" s="54">
        <x:f t="shared" si="954"/>
        <x:v>2953.2221601682991</x:v>
      </x:c>
      <x:c r="N5117" s="54">
        <x:f t="shared" si="955"/>
        <x:v>1.5508487223390965</x:v>
      </x:c>
      <x:c r="O5117" s="55">
        <x:f t="shared" si="956"/>
        <x:v>143704</x:v>
      </x:c>
      <x:c r="P5117" s="55">
        <x:f t="shared" si="957"/>
        <x:v>29040</x:v>
      </x:c>
      <x:c r="Q5117" s="55">
        <x:f t="shared" si="958"/>
        <x:v>63771.218058477411</x:v>
      </x:c>
      <x:c r="R5117" s="55">
        <x:f t="shared" si="959"/>
        <x:v>30892.781941522589</x:v>
      </x:c>
      <x:c r="S5117" s="1" t="str">
        <x:f t="shared" si="960"/>
        <x:v>YES</x:v>
      </x:c>
      <x:c r="T5117" s="1">
        <x:f t="shared" si="961"/>
        <x:v>30892.781941522589</x:v>
      </x:c>
    </x:row>
    <x:row r="5118">
      <x:c r="A5118" s="1"/>
      <x:c r="B5118" s="1"/>
      <x:c r="C5118" s="1"/>
      <x:c r="D5118" s="1"/>
      <x:c r="E5118" s="1"/>
      <x:c r="F5118" s="1"/>
      <x:c r="G5118" s="1"/>
      <x:c r="H5118" s="1"/>
      <x:c r="I5118" s="53">
        <x:f t="shared" si="950"/>
        <x:v>7</x:v>
      </x:c>
      <x:c r="J5118" s="53">
        <x:f t="shared" si="951"/>
        <x:v>16</x:v>
      </x:c>
      <x:c r="K5118" s="53">
        <x:f t="shared" si="952"/>
        <x:v>19</x:v>
      </x:c>
      <x:c r="L5118" s="53">
        <x:f t="shared" si="953"/>
        <x:v>42</x:v>
      </x:c>
      <x:c r="M5118" s="54">
        <x:f t="shared" si="954"/>
        <x:v>3022.8636888043206</x:v>
      </x:c>
      <x:c r="N5118" s="54">
        <x:f t="shared" si="955"/>
        <x:v>1.5992108950030004</x:v>
      </x:c>
      <x:c r="O5118" s="55">
        <x:f t="shared" si="956"/>
        <x:v>146404</x:v>
      </x:c>
      <x:c r="P5118" s="55">
        <x:f t="shared" si="957"/>
        <x:v>29920</x:v>
      </x:c>
      <x:c r="Q5118" s="55">
        <x:f t="shared" si="958"/>
        <x:v>64980.272375075008</x:v>
      </x:c>
      <x:c r="R5118" s="55">
        <x:f t="shared" si="959"/>
        <x:v>31503.727624924992</x:v>
      </x:c>
      <x:c r="S5118" s="1" t="str">
        <x:f t="shared" si="960"/>
        <x:v>YES</x:v>
      </x:c>
      <x:c r="T5118" s="1">
        <x:f t="shared" si="961"/>
        <x:v>31503.727624924992</x:v>
      </x:c>
    </x:row>
    <x:row r="5119">
      <x:c r="A5119" s="1"/>
      <x:c r="B5119" s="1"/>
      <x:c r="C5119" s="1"/>
      <x:c r="D5119" s="1"/>
      <x:c r="E5119" s="1"/>
      <x:c r="F5119" s="1"/>
      <x:c r="G5119" s="1"/>
      <x:c r="H5119" s="1"/>
      <x:c r="I5119" s="53">
        <x:f t="shared" si="950"/>
        <x:v>7</x:v>
      </x:c>
      <x:c r="J5119" s="53">
        <x:f t="shared" si="951"/>
        <x:v>16</x:v>
      </x:c>
      <x:c r="K5119" s="53">
        <x:f t="shared" si="952"/>
        <x:v>20</x:v>
      </x:c>
      <x:c r="L5119" s="53">
        <x:f t="shared" si="953"/>
        <x:v>43</x:v>
      </x:c>
      <x:c r="M5119" s="54">
        <x:f t="shared" si="954"/>
        <x:v>3094.0879794547977</x:v>
      </x:c>
      <x:c r="N5119" s="54">
        <x:f t="shared" si="955"/>
        <x:v>1.6486722079547207</x:v>
      </x:c>
      <x:c r="O5119" s="55">
        <x:f t="shared" si="956"/>
        <x:v>149104</x:v>
      </x:c>
      <x:c r="P5119" s="55">
        <x:f t="shared" si="957"/>
        <x:v>30800</x:v>
      </x:c>
      <x:c r="Q5119" s="55">
        <x:f t="shared" si="958"/>
        <x:v>66216.805198868009</x:v>
      </x:c>
      <x:c r="R5119" s="55">
        <x:f t="shared" si="959"/>
        <x:v>32087.194801131991</x:v>
      </x:c>
      <x:c r="S5119" s="1" t="str">
        <x:f t="shared" si="960"/>
        <x:v>YES</x:v>
      </x:c>
      <x:c r="T5119" s="1">
        <x:f t="shared" si="961"/>
        <x:v>32087.194801131991</x:v>
      </x:c>
    </x:row>
    <x:row r="5120">
      <x:c r="A5120" s="1"/>
      <x:c r="B5120" s="1"/>
      <x:c r="C5120" s="1"/>
      <x:c r="D5120" s="1"/>
      <x:c r="E5120" s="1"/>
      <x:c r="F5120" s="1"/>
      <x:c r="G5120" s="1"/>
      <x:c r="H5120" s="1"/>
      <x:c r="I5120" s="53">
        <x:f t="shared" si="950"/>
        <x:v>7</x:v>
      </x:c>
      <x:c r="J5120" s="53">
        <x:f t="shared" si="951"/>
        <x:v>16</x:v>
      </x:c>
      <x:c r="K5120" s="53">
        <x:f t="shared" si="952"/>
        <x:v>21</x:v>
      </x:c>
      <x:c r="L5120" s="53">
        <x:f t="shared" si="953"/>
        <x:v>44</x:v>
      </x:c>
      <x:c r="M5120" s="54">
        <x:f t="shared" si="954"/>
        <x:v>3166.9237196812414</x:v>
      </x:c>
      <x:c r="N5120" s="54">
        <x:f t="shared" si="955"/>
        <x:v>1.6992525831119731</x:v>
      </x:c>
      <x:c r="O5120" s="55">
        <x:f t="shared" si="956"/>
        <x:v>151804</x:v>
      </x:c>
      <x:c r="P5120" s="55">
        <x:f t="shared" si="957"/>
        <x:v>31680</x:v>
      </x:c>
      <x:c r="Q5120" s="55">
        <x:f t="shared" si="958"/>
        <x:v>67481.31457779932</x:v>
      </x:c>
      <x:c r="R5120" s="55">
        <x:f t="shared" si="959"/>
        <x:v>32642.68542220068</x:v>
      </x:c>
      <x:c r="S5120" s="1" t="str">
        <x:f t="shared" si="960"/>
        <x:v>YES</x:v>
      </x:c>
      <x:c r="T5120" s="1">
        <x:f t="shared" si="961"/>
        <x:v>32642.68542220068</x:v>
      </x:c>
    </x:row>
    <x:row r="5121">
      <x:c r="A5121" s="1"/>
      <x:c r="B5121" s="1"/>
      <x:c r="C5121" s="1"/>
      <x:c r="D5121" s="1"/>
      <x:c r="E5121" s="1"/>
      <x:c r="F5121" s="1"/>
      <x:c r="G5121" s="1"/>
      <x:c r="H5121" s="1"/>
      <x:c r="I5121" s="53">
        <x:f t="shared" si="950"/>
        <x:v>7</x:v>
      </x:c>
      <x:c r="J5121" s="53">
        <x:f t="shared" si="951"/>
        <x:v>16</x:v>
      </x:c>
      <x:c r="K5121" s="53">
        <x:f t="shared" si="952"/>
        <x:v>22</x:v>
      </x:c>
      <x:c r="L5121" s="53">
        <x:f t="shared" si="953"/>
        <x:v>45</x:v>
      </x:c>
      <x:c r="M5121" s="54">
        <x:f t="shared" si="954"/>
        <x:v>3241.4000669276375</x:v>
      </x:c>
      <x:c r="N5121" s="54">
        <x:f t="shared" si="955"/>
        <x:v>1.7509722686997482</x:v>
      </x:c>
      <x:c r="O5121" s="55">
        <x:f t="shared" si="956"/>
        <x:v>154504</x:v>
      </x:c>
      <x:c r="P5121" s="55">
        <x:f t="shared" si="957"/>
        <x:v>32560</x:v>
      </x:c>
      <x:c r="Q5121" s="55">
        <x:f t="shared" si="958"/>
        <x:v>68774.306717493702</x:v>
      </x:c>
      <x:c r="R5121" s="55">
        <x:f t="shared" si="959"/>
        <x:v>33169.693282506298</x:v>
      </x:c>
      <x:c r="S5121" s="1" t="str">
        <x:f t="shared" si="960"/>
        <x:v>YES</x:v>
      </x:c>
      <x:c r="T5121" s="1">
        <x:f t="shared" si="961"/>
        <x:v>33169.693282506298</x:v>
      </x:c>
    </x:row>
    <x:row r="5122">
      <x:c r="A5122" s="1"/>
      <x:c r="B5122" s="1"/>
      <x:c r="C5122" s="1"/>
      <x:c r="D5122" s="1"/>
      <x:c r="E5122" s="1"/>
      <x:c r="F5122" s="1"/>
      <x:c r="G5122" s="1"/>
      <x:c r="H5122" s="1"/>
      <x:c r="I5122" s="53">
        <x:f t="shared" si="950"/>
        <x:v>7</x:v>
      </x:c>
      <x:c r="J5122" s="53">
        <x:f t="shared" si="951"/>
        <x:v>16</x:v>
      </x:c>
      <x:c r="K5122" s="53">
        <x:f t="shared" si="952"/>
        <x:v>23</x:v>
      </x:c>
      <x:c r="L5122" s="53">
        <x:f t="shared" si="953"/>
        <x:v>46</x:v>
      </x:c>
      <x:c r="M5122" s="54">
        <x:f t="shared" si="954"/>
        <x:v>3317.5466557850741</x:v>
      </x:c>
      <x:c r="N5122" s="54">
        <x:f t="shared" si="955"/>
        <x:v>1.8038518442951903</x:v>
      </x:c>
      <x:c r="O5122" s="55">
        <x:f t="shared" si="956"/>
        <x:v>157204</x:v>
      </x:c>
      <x:c r="P5122" s="55">
        <x:f t="shared" si="957"/>
        <x:v>33440</x:v>
      </x:c>
      <x:c r="Q5122" s="55">
        <x:f t="shared" si="958"/>
        <x:v>70096.296107379749</x:v>
      </x:c>
      <x:c r="R5122" s="55">
        <x:f t="shared" si="959"/>
        <x:v>33667.703892620251</x:v>
      </x:c>
      <x:c r="S5122" s="1" t="str">
        <x:f t="shared" si="960"/>
        <x:v>YES</x:v>
      </x:c>
      <x:c r="T5122" s="1">
        <x:f t="shared" si="961"/>
        <x:v>33667.703892620251</x:v>
      </x:c>
    </x:row>
    <x:row r="5123">
      <x:c r="A5123" s="1"/>
      <x:c r="B5123" s="1"/>
      <x:c r="C5123" s="1"/>
      <x:c r="D5123" s="1"/>
      <x:c r="E5123" s="1"/>
      <x:c r="F5123" s="1"/>
      <x:c r="G5123" s="1"/>
      <x:c r="H5123" s="1"/>
      <x:c r="I5123" s="53">
        <x:f t="shared" si="950"/>
        <x:v>7</x:v>
      </x:c>
      <x:c r="J5123" s="53">
        <x:f t="shared" si="951"/>
        <x:v>16</x:v>
      </x:c>
      <x:c r="K5123" s="53">
        <x:f t="shared" si="952"/>
        <x:v>24</x:v>
      </x:c>
      <x:c r="L5123" s="53">
        <x:f t="shared" si="953"/>
        <x:v>47</x:v>
      </x:c>
      <x:c r="M5123" s="54">
        <x:f t="shared" si="954"/>
        <x:v>3395.3936053645702</x:v>
      </x:c>
      <x:c r="N5123" s="54">
        <x:f t="shared" si="955"/>
        <x:v>1.8579122259476182</x:v>
      </x:c>
      <x:c r="O5123" s="55">
        <x:f t="shared" si="956"/>
        <x:v>159904</x:v>
      </x:c>
      <x:c r="P5123" s="55">
        <x:f t="shared" si="957"/>
        <x:v>34320</x:v>
      </x:c>
      <x:c r="Q5123" s="55">
        <x:f t="shared" si="958"/>
        <x:v>71447.805648690453</x:v>
      </x:c>
      <x:c r="R5123" s="55">
        <x:f t="shared" si="959"/>
        <x:v>34136.194351309547</x:v>
      </x:c>
      <x:c r="S5123" s="1" t="str">
        <x:f t="shared" si="960"/>
        <x:v>YES</x:v>
      </x:c>
      <x:c r="T5123" s="1">
        <x:f t="shared" si="961"/>
        <x:v>34136.194351309547</x:v>
      </x:c>
    </x:row>
    <x:row r="5124">
      <x:c r="A5124" s="1"/>
      <x:c r="B5124" s="1"/>
      <x:c r="C5124" s="1"/>
      <x:c r="D5124" s="1"/>
      <x:c r="E5124" s="1"/>
      <x:c r="F5124" s="1"/>
      <x:c r="G5124" s="1"/>
      <x:c r="H5124" s="1"/>
      <x:c r="I5124" s="53">
        <x:f t="shared" si="950"/>
        <x:v>7</x:v>
      </x:c>
      <x:c r="J5124" s="53">
        <x:f t="shared" si="951"/>
        <x:v>16</x:v>
      </x:c>
      <x:c r="K5124" s="53">
        <x:f t="shared" si="952"/>
        <x:v>25</x:v>
      </x:c>
      <x:c r="L5124" s="53">
        <x:f t="shared" si="953"/>
        <x:v>48</x:v>
      </x:c>
      <x:c r="M5124" s="54">
        <x:f t="shared" si="954"/>
        <x:v>3474.9715267796673</x:v>
      </x:c>
      <x:c r="N5124" s="54">
        <x:f t="shared" si="955"/>
        <x:v>1.913174671374769</x:v>
      </x:c>
      <x:c r="O5124" s="55">
        <x:f t="shared" si="956"/>
        <x:v>162604</x:v>
      </x:c>
      <x:c r="P5124" s="55">
        <x:f t="shared" si="957"/>
        <x:v>35200</x:v>
      </x:c>
      <x:c r="Q5124" s="55">
        <x:f t="shared" si="958"/>
        <x:v>72829.366784369224</x:v>
      </x:c>
      <x:c r="R5124" s="55">
        <x:f t="shared" si="959"/>
        <x:v>34574.633215630776</x:v>
      </x:c>
      <x:c r="S5124" s="1" t="str">
        <x:f t="shared" si="960"/>
        <x:v>YES</x:v>
      </x:c>
      <x:c r="T5124" s="1">
        <x:f t="shared" si="961"/>
        <x:v>34574.633215630776</x:v>
      </x:c>
    </x:row>
    <x:row r="5125">
      <x:c r="A5125" s="1"/>
      <x:c r="B5125" s="1"/>
      <x:c r="C5125" s="1"/>
      <x:c r="D5125" s="1"/>
      <x:c r="E5125" s="1"/>
      <x:c r="F5125" s="1"/>
      <x:c r="G5125" s="1"/>
      <x:c r="H5125" s="1"/>
      <x:c r="I5125" s="53">
        <x:f t="shared" si="950"/>
        <x:v>7</x:v>
      </x:c>
      <x:c r="J5125" s="53">
        <x:f t="shared" si="951"/>
        <x:v>16</x:v>
      </x:c>
      <x:c r="K5125" s="53">
        <x:f t="shared" si="952"/>
        <x:v>26</x:v>
      </x:c>
      <x:c r="L5125" s="53">
        <x:f t="shared" si="953"/>
        <x:v>49</x:v>
      </x:c>
      <x:c r="M5125" s="54">
        <x:f t="shared" si="954"/>
        <x:v>3556.3115307403855</x:v>
      </x:c>
      <x:c r="N5125" s="54">
        <x:f t="shared" si="955"/>
        <x:v>1.9696607852363788</x:v>
      </x:c>
      <x:c r="O5125" s="55">
        <x:f t="shared" si="956"/>
        <x:v>165304</x:v>
      </x:c>
      <x:c r="P5125" s="55">
        <x:f t="shared" si="957"/>
        <x:v>36080</x:v>
      </x:c>
      <x:c r="Q5125" s="55">
        <x:f t="shared" si="958"/>
        <x:v>74241.519630909461</x:v>
      </x:c>
      <x:c r="R5125" s="55">
        <x:f t="shared" si="959"/>
        <x:v>34982.480369090539</x:v>
      </x:c>
      <x:c r="S5125" s="1" t="str">
        <x:f t="shared" si="960"/>
        <x:v>YES</x:v>
      </x:c>
      <x:c r="T5125" s="1">
        <x:f t="shared" si="961"/>
        <x:v>34982.480369090539</x:v>
      </x:c>
    </x:row>
    <x:row r="5126">
      <x:c r="A5126" s="1"/>
      <x:c r="B5126" s="1"/>
      <x:c r="C5126" s="1"/>
      <x:c r="D5126" s="1"/>
      <x:c r="E5126" s="1"/>
      <x:c r="F5126" s="1"/>
      <x:c r="G5126" s="1"/>
      <x:c r="H5126" s="1"/>
      <x:c r="I5126" s="53">
        <x:f t="shared" si="950"/>
        <x:v>7</x:v>
      </x:c>
      <x:c r="J5126" s="53">
        <x:f t="shared" si="951"/>
        <x:v>16</x:v>
      </x:c>
      <x:c r="K5126" s="53">
        <x:f t="shared" si="952"/>
        <x:v>27</x:v>
      </x:c>
      <x:c r="L5126" s="53">
        <x:f t="shared" si="953"/>
        <x:v>50</x:v>
      </x:c>
      <x:c r="M5126" s="54">
        <x:f t="shared" si="954"/>
        <x:v>3639.445235260142</x:v>
      </x:c>
      <x:c r="N5126" s="54">
        <x:f t="shared" si="955"/>
        <x:v>2.0273925244862099</x:v>
      </x:c>
      <x:c r="O5126" s="55">
        <x:f t="shared" si="956"/>
        <x:v>168004</x:v>
      </x:c>
      <x:c r="P5126" s="55">
        <x:f t="shared" si="957"/>
        <x:v>36960</x:v>
      </x:c>
      <x:c r="Q5126" s="55">
        <x:f t="shared" si="958"/>
        <x:v>75684.813112155243</x:v>
      </x:c>
      <x:c r="R5126" s="55">
        <x:f t="shared" si="959"/>
        <x:v>35359.186887844757</x:v>
      </x:c>
      <x:c r="S5126" s="1" t="str">
        <x:f t="shared" si="960"/>
        <x:v>YES</x:v>
      </x:c>
      <x:c r="T5126" s="1">
        <x:f t="shared" si="961"/>
        <x:v>35359.186887844757</x:v>
      </x:c>
    </x:row>
    <x:row r="5127">
      <x:c r="A5127" s="1"/>
      <x:c r="B5127" s="1"/>
      <x:c r="C5127" s="1"/>
      <x:c r="D5127" s="1"/>
      <x:c r="E5127" s="1"/>
      <x:c r="F5127" s="1"/>
      <x:c r="G5127" s="1"/>
      <x:c r="H5127" s="1"/>
      <x:c r="I5127" s="53">
        <x:f t="shared" si="950"/>
        <x:v>7</x:v>
      </x:c>
      <x:c r="J5127" s="53">
        <x:f t="shared" si="951"/>
        <x:v>16</x:v>
      </x:c>
      <x:c r="K5127" s="53">
        <x:f t="shared" si="952"/>
        <x:v>28</x:v>
      </x:c>
      <x:c r="L5127" s="53">
        <x:f t="shared" si="953"/>
        <x:v>51</x:v>
      </x:c>
      <x:c r="M5127" s="54">
        <x:f t="shared" si="954"/>
        <x:v>3724.4047734772957</x:v>
      </x:c>
      <x:c r="N5127" s="54">
        <x:f t="shared" si="955"/>
        <x:v>2.0863922038036775</x:v>
      </x:c>
      <x:c r="O5127" s="55">
        <x:f t="shared" si="956"/>
        <x:v>170704</x:v>
      </x:c>
      <x:c r="P5127" s="55">
        <x:f t="shared" si="957"/>
        <x:v>37840</x:v>
      </x:c>
      <x:c r="Q5127" s="55">
        <x:f t="shared" si="958"/>
        <x:v>77159.805095091942</x:v>
      </x:c>
      <x:c r="R5127" s="55">
        <x:f t="shared" si="959"/>
        <x:v>35704.194904908058</x:v>
      </x:c>
      <x:c r="S5127" s="1" t="str">
        <x:f t="shared" si="960"/>
        <x:v>YES</x:v>
      </x:c>
      <x:c r="T5127" s="1">
        <x:f t="shared" si="961"/>
        <x:v>35704.194904908058</x:v>
      </x:c>
    </x:row>
    <x:row r="5128">
      <x:c r="A5128" s="1"/>
      <x:c r="B5128" s="1"/>
      <x:c r="C5128" s="1"/>
      <x:c r="D5128" s="1"/>
      <x:c r="E5128" s="1"/>
      <x:c r="F5128" s="1"/>
      <x:c r="G5128" s="1"/>
      <x:c r="H5128" s="1"/>
      <x:c r="I5128" s="53">
        <x:f t="shared" si="950"/>
        <x:v>7</x:v>
      </x:c>
      <x:c r="J5128" s="53">
        <x:f t="shared" si="951"/>
        <x:v>16</x:v>
      </x:c>
      <x:c r="K5128" s="53">
        <x:f t="shared" si="952"/>
        <x:v>29</x:v>
      </x:c>
      <x:c r="L5128" s="53">
        <x:f t="shared" si="953"/>
        <x:v>52</x:v>
      </x:c>
      <x:c r="M5128" s="54">
        <x:f t="shared" si="954"/>
        <x:v>3811.2228015929495</x:v>
      </x:c>
      <x:c r="N5128" s="54">
        <x:f t="shared" si="955"/>
        <x:v>2.1466825011062149</x:v>
      </x:c>
      <x:c r="O5128" s="55">
        <x:f t="shared" si="956"/>
        <x:v>173404</x:v>
      </x:c>
      <x:c r="P5128" s="55">
        <x:f t="shared" si="957"/>
        <x:v>38720</x:v>
      </x:c>
      <x:c r="Q5128" s="55">
        <x:f t="shared" si="958"/>
        <x:v>78667.062527655362</x:v>
      </x:c>
      <x:c r="R5128" s="55">
        <x:f t="shared" si="959"/>
        <x:v>36016.937472344638</x:v>
      </x:c>
      <x:c r="S5128" s="1" t="str">
        <x:f t="shared" si="960"/>
        <x:v>YES</x:v>
      </x:c>
      <x:c r="T5128" s="1">
        <x:f t="shared" si="961"/>
        <x:v>36016.937472344638</x:v>
      </x:c>
    </x:row>
    <x:row r="5129">
      <x:c r="A5129" s="1"/>
      <x:c r="B5129" s="1"/>
      <x:c r="C5129" s="1"/>
      <x:c r="D5129" s="1"/>
      <x:c r="E5129" s="1"/>
      <x:c r="F5129" s="1"/>
      <x:c r="G5129" s="1"/>
      <x:c r="H5129" s="1"/>
      <x:c r="I5129" s="53">
        <x:f t="shared" si="950"/>
        <x:v>7</x:v>
      </x:c>
      <x:c r="J5129" s="53">
        <x:f t="shared" si="951"/>
        <x:v>16</x:v>
      </x:c>
      <x:c r="K5129" s="53">
        <x:f t="shared" si="952"/>
        <x:v>30</x:v>
      </x:c>
      <x:c r="L5129" s="53">
        <x:f t="shared" si="953"/>
        <x:v>53</x:v>
      </x:c>
      <x:c r="M5129" s="54">
        <x:f t="shared" si="954"/>
        <x:v>3899.9325069267197</x:v>
      </x:c>
      <x:c r="N5129" s="54">
        <x:f t="shared" si="955"/>
        <x:v>2.2082864631435553</x:v>
      </x:c>
      <x:c r="O5129" s="55">
        <x:f t="shared" si="956"/>
        <x:v>176104</x:v>
      </x:c>
      <x:c r="P5129" s="55">
        <x:f t="shared" si="957"/>
        <x:v>39600</x:v>
      </x:c>
      <x:c r="Q5129" s="55">
        <x:f t="shared" si="958"/>
        <x:v>80207.161578588886</x:v>
      </x:c>
      <x:c r="R5129" s="55">
        <x:f t="shared" si="959"/>
        <x:v>36296.838421411114</x:v>
      </x:c>
      <x:c r="S5129" s="1" t="str">
        <x:f t="shared" si="960"/>
        <x:v>YES</x:v>
      </x:c>
      <x:c r="T5129" s="1">
        <x:f t="shared" si="961"/>
        <x:v>36296.838421411114</x:v>
      </x:c>
    </x:row>
    <x:row r="5130">
      <x:c r="A5130" s="1"/>
      <x:c r="B5130" s="1"/>
      <x:c r="C5130" s="1"/>
      <x:c r="D5130" s="1"/>
      <x:c r="E5130" s="1"/>
      <x:c r="F5130" s="1"/>
      <x:c r="G5130" s="1"/>
      <x:c r="H5130" s="1"/>
      <x:c r="I5130" s="53">
        <x:f t="shared" si="950"/>
        <x:v>7</x:v>
      </x:c>
      <x:c r="J5130" s="53">
        <x:f t="shared" si="951"/>
        <x:v>17</x:v>
      </x:c>
      <x:c r="K5130" s="53">
        <x:f t="shared" si="952"/>
        <x:v>0</x:v>
      </x:c>
      <x:c r="L5130" s="53">
        <x:f t="shared" si="953"/>
        <x:v>24</x:v>
      </x:c>
      <x:c r="M5130" s="54">
        <x:f t="shared" si="954"/>
        <x:v>2003.71708620031</x:v>
      </x:c>
      <x:c r="N5130" s="54">
        <x:f t="shared" si="955"/>
        <x:v>0.89147019875021527</x:v>
      </x:c>
      <x:c r="O5130" s="55">
        <x:f t="shared" si="956"/>
        <x:v>97198</x:v>
      </x:c>
      <x:c r="P5130" s="55">
        <x:f t="shared" si="957"/>
        <x:v>13640</x:v>
      </x:c>
      <x:c r="Q5130" s="55">
        <x:f t="shared" si="958"/>
        <x:v>47286.754968755384</x:v>
      </x:c>
      <x:c r="R5130" s="55">
        <x:f t="shared" si="959"/>
        <x:v>16271.245031244616</x:v>
      </x:c>
      <x:c r="S5130" s="1" t="str">
        <x:f t="shared" si="960"/>
        <x:v>YES</x:v>
      </x:c>
      <x:c r="T5130" s="1">
        <x:f t="shared" si="961"/>
        <x:v>16271.245031244616</x:v>
      </x:c>
    </x:row>
    <x:row r="5131">
      <x:c r="A5131" s="1"/>
      <x:c r="B5131" s="1"/>
      <x:c r="C5131" s="1"/>
      <x:c r="D5131" s="1"/>
      <x:c r="E5131" s="1"/>
      <x:c r="F5131" s="1"/>
      <x:c r="G5131" s="1"/>
      <x:c r="H5131" s="1"/>
      <x:c r="I5131" s="53">
        <x:f t="shared" si="950"/>
        <x:v>7</x:v>
      </x:c>
      <x:c r="J5131" s="53">
        <x:f t="shared" si="951"/>
        <x:v>17</x:v>
      </x:c>
      <x:c r="K5131" s="53">
        <x:f t="shared" si="952"/>
        <x:v>1</x:v>
      </x:c>
      <x:c r="L5131" s="53">
        <x:f t="shared" si="953"/>
        <x:v>25</x:v>
      </x:c>
      <x:c r="M5131" s="54">
        <x:f t="shared" si="954"/>
        <x:v>2049.27958620031</x:v>
      </x:c>
      <x:c r="N5131" s="54">
        <x:f t="shared" si="955"/>
        <x:v>0.92311082375021525</x:v>
      </x:c>
      <x:c r="O5131" s="55">
        <x:f t="shared" si="956"/>
        <x:v>99898</x:v>
      </x:c>
      <x:c r="P5131" s="55">
        <x:f t="shared" si="957"/>
        <x:v>14520</x:v>
      </x:c>
      <x:c r="Q5131" s="55">
        <x:f t="shared" si="958"/>
        <x:v>48077.770593755384</x:v>
      </x:c>
      <x:c r="R5131" s="55">
        <x:f t="shared" si="959"/>
        <x:v>17300.229406244616</x:v>
      </x:c>
      <x:c r="S5131" s="1" t="str">
        <x:f t="shared" si="960"/>
        <x:v>YES</x:v>
      </x:c>
      <x:c r="T5131" s="1">
        <x:f t="shared" si="961"/>
        <x:v>17300.229406244616</x:v>
      </x:c>
    </x:row>
    <x:row r="5132">
      <x:c r="A5132" s="1"/>
      <x:c r="B5132" s="1"/>
      <x:c r="C5132" s="1"/>
      <x:c r="D5132" s="1"/>
      <x:c r="E5132" s="1"/>
      <x:c r="F5132" s="1"/>
      <x:c r="G5132" s="1"/>
      <x:c r="H5132" s="1"/>
      <x:c r="I5132" s="53">
        <x:f t="shared" si="950"/>
        <x:v>7</x:v>
      </x:c>
      <x:c r="J5132" s="53">
        <x:f t="shared" si="951"/>
        <x:v>17</x:v>
      </x:c>
      <x:c r="K5132" s="53">
        <x:f t="shared" si="952"/>
        <x:v>2</x:v>
      </x:c>
      <x:c r="L5132" s="53">
        <x:f t="shared" si="953"/>
        <x:v>26</x:v>
      </x:c>
      <x:c r="M5132" s="54">
        <x:f t="shared" si="954"/>
        <x:v>2095.9811487003099</x:v>
      </x:c>
      <x:c r="N5132" s="54">
        <x:f t="shared" si="955"/>
        <x:v>0.95554246437521517</x:v>
      </x:c>
      <x:c r="O5132" s="55">
        <x:f t="shared" si="956"/>
        <x:v>102598</x:v>
      </x:c>
      <x:c r="P5132" s="55">
        <x:f t="shared" si="957"/>
        <x:v>15400</x:v>
      </x:c>
      <x:c r="Q5132" s="55">
        <x:f t="shared" si="958"/>
        <x:v>48888.561609380384</x:v>
      </x:c>
      <x:c r="R5132" s="55">
        <x:f t="shared" si="959"/>
        <x:v>18309.438390619616</x:v>
      </x:c>
      <x:c r="S5132" s="1" t="str">
        <x:f t="shared" si="960"/>
        <x:v>YES</x:v>
      </x:c>
      <x:c r="T5132" s="1">
        <x:f t="shared" si="961"/>
        <x:v>18309.438390619616</x:v>
      </x:c>
    </x:row>
    <x:row r="5133">
      <x:c r="A5133" s="1"/>
      <x:c r="B5133" s="1"/>
      <x:c r="C5133" s="1"/>
      <x:c r="D5133" s="1"/>
      <x:c r="E5133" s="1"/>
      <x:c r="F5133" s="1"/>
      <x:c r="G5133" s="1"/>
      <x:c r="H5133" s="1"/>
      <x:c r="I5133" s="53">
        <x:f t="shared" si="950"/>
        <x:v>7</x:v>
      </x:c>
      <x:c r="J5133" s="53">
        <x:f t="shared" si="951"/>
        <x:v>17</x:v>
      </x:c>
      <x:c r="K5133" s="53">
        <x:f t="shared" si="952"/>
        <x:v>3</x:v>
      </x:c>
      <x:c r="L5133" s="53">
        <x:f t="shared" si="953"/>
        <x:v>27</x:v>
      </x:c>
      <x:c r="M5133" s="54">
        <x:f t="shared" si="954"/>
        <x:v>2143.8431311221848</x:v>
      </x:c>
      <x:c r="N5133" s="54">
        <x:f t="shared" si="955"/>
        <x:v>0.98877995216818393</x:v>
      </x:c>
      <x:c r="O5133" s="55">
        <x:f t="shared" si="956"/>
        <x:v>105298</x:v>
      </x:c>
      <x:c r="P5133" s="55">
        <x:f t="shared" si="957"/>
        <x:v>16280</x:v>
      </x:c>
      <x:c r="Q5133" s="55">
        <x:f t="shared" si="958"/>
        <x:v>49719.498804204595</x:v>
      </x:c>
      <x:c r="R5133" s="55">
        <x:f t="shared" si="959"/>
        <x:v>19298.501195795405</x:v>
      </x:c>
      <x:c r="S5133" s="1" t="str">
        <x:f t="shared" si="960"/>
        <x:v>YES</x:v>
      </x:c>
      <x:c r="T5133" s="1">
        <x:f t="shared" si="961"/>
        <x:v>19298.501195795405</x:v>
      </x:c>
    </x:row>
    <x:row r="5134">
      <x:c r="A5134" s="1"/>
      <x:c r="B5134" s="1"/>
      <x:c r="C5134" s="1"/>
      <x:c r="D5134" s="1"/>
      <x:c r="E5134" s="1"/>
      <x:c r="F5134" s="1"/>
      <x:c r="G5134" s="1"/>
      <x:c r="H5134" s="1"/>
      <x:c r="I5134" s="53">
        <x:f t="shared" si="950"/>
        <x:v>7</x:v>
      </x:c>
      <x:c r="J5134" s="53">
        <x:f t="shared" si="951"/>
        <x:v>17</x:v>
      </x:c>
      <x:c r="K5134" s="53">
        <x:f t="shared" si="952"/>
        <x:v>4</x:v>
      </x:c>
      <x:c r="L5134" s="53">
        <x:f t="shared" si="953"/>
        <x:v>28</x:v>
      </x:c>
      <x:c r="M5134" s="54">
        <x:f t="shared" si="954"/>
        <x:v>2192.8872468448412</x:v>
      </x:c>
      <x:c r="N5134" s="54">
        <x:f t="shared" si="955"/>
        <x:v>1.0228383658644731</x:v>
      </x:c>
      <x:c r="O5134" s="55">
        <x:f t="shared" si="956"/>
        <x:v>107998</x:v>
      </x:c>
      <x:c r="P5134" s="55">
        <x:f t="shared" si="957"/>
        <x:v>17160</x:v>
      </x:c>
      <x:c r="Q5134" s="55">
        <x:f t="shared" si="958"/>
        <x:v>50570.959146611829</x:v>
      </x:c>
      <x:c r="R5134" s="55">
        <x:f t="shared" si="959"/>
        <x:v>20267.040853388171</x:v>
      </x:c>
      <x:c r="S5134" s="1" t="str">
        <x:f t="shared" si="960"/>
        <x:v>YES</x:v>
      </x:c>
      <x:c r="T5134" s="1">
        <x:f t="shared" si="961"/>
        <x:v>20267.040853388171</x:v>
      </x:c>
    </x:row>
    <x:row r="5135">
      <x:c r="A5135" s="1"/>
      <x:c r="B5135" s="1"/>
      <x:c r="C5135" s="1"/>
      <x:c r="D5135" s="1"/>
      <x:c r="E5135" s="1"/>
      <x:c r="F5135" s="1"/>
      <x:c r="G5135" s="1"/>
      <x:c r="H5135" s="1"/>
      <x:c r="I5135" s="53">
        <x:f t="shared" si="950"/>
        <x:v>7</x:v>
      </x:c>
      <x:c r="J5135" s="53">
        <x:f t="shared" si="951"/>
        <x:v>17</x:v>
      </x:c>
      <x:c r="K5135" s="53">
        <x:f t="shared" si="952"/>
        <x:v>5</x:v>
      </x:c>
      <x:c r="L5135" s="53">
        <x:f t="shared" si="953"/>
        <x:v>29</x:v>
      </x:c>
      <x:c r="M5135" s="54">
        <x:f t="shared" si="954"/>
        <x:v>2243.1355707660446</x:v>
      </x:c>
      <x:c r="N5135" s="54">
        <x:f t="shared" si="955"/>
        <x:v>1.0577330352541976</x:v>
      </x:c>
      <x:c r="O5135" s="55">
        <x:f t="shared" si="956"/>
        <x:v>110698</x:v>
      </x:c>
      <x:c r="P5135" s="55">
        <x:f t="shared" si="957"/>
        <x:v>18040</x:v>
      </x:c>
      <x:c r="Q5135" s="55">
        <x:f t="shared" si="958"/>
        <x:v>51443.32588135494</x:v>
      </x:c>
      <x:c r="R5135" s="55">
        <x:f t="shared" si="959"/>
        <x:v>21214.67411864506</x:v>
      </x:c>
      <x:c r="S5135" s="1" t="str">
        <x:f t="shared" si="960"/>
        <x:v>YES</x:v>
      </x:c>
      <x:c r="T5135" s="1">
        <x:f t="shared" si="961"/>
        <x:v>21214.67411864506</x:v>
      </x:c>
    </x:row>
    <x:row r="5136">
      <x:c r="A5136" s="1"/>
      <x:c r="B5136" s="1"/>
      <x:c r="C5136" s="1"/>
      <x:c r="D5136" s="1"/>
      <x:c r="E5136" s="1"/>
      <x:c r="F5136" s="1"/>
      <x:c r="G5136" s="1"/>
      <x:c r="H5136" s="1"/>
      <x:c r="I5136" s="53">
        <x:f t="shared" si="950"/>
        <x:v>7</x:v>
      </x:c>
      <x:c r="J5136" s="53">
        <x:f t="shared" si="951"/>
        <x:v>17</x:v>
      </x:c>
      <x:c r="K5136" s="53">
        <x:f t="shared" si="952"/>
        <x:v>6</x:v>
      </x:c>
      <x:c r="L5136" s="53">
        <x:f t="shared" si="953"/>
        <x:v>30</x:v>
      </x:c>
      <x:c r="M5136" s="54">
        <x:f t="shared" si="954"/>
        <x:v>2294.6105449476777</x:v>
      </x:c>
      <x:c r="N5136" s="54">
        <x:f t="shared" si="955"/>
        <x:v>1.0934795451025539</x:v>
      </x:c>
      <x:c r="O5136" s="55">
        <x:f t="shared" si="956"/>
        <x:v>113398</x:v>
      </x:c>
      <x:c r="P5136" s="55">
        <x:f t="shared" si="957"/>
        <x:v>18920</x:v>
      </x:c>
      <x:c r="Q5136" s="55">
        <x:f t="shared" si="958"/>
        <x:v>52336.988627563849</x:v>
      </x:c>
      <x:c r="R5136" s="55">
        <x:f t="shared" si="959"/>
        <x:v>22141.011372436151</x:v>
      </x:c>
      <x:c r="S5136" s="1" t="str">
        <x:f t="shared" si="960"/>
        <x:v>YES</x:v>
      </x:c>
      <x:c r="T5136" s="1">
        <x:f t="shared" si="961"/>
        <x:v>22141.011372436151</x:v>
      </x:c>
    </x:row>
    <x:row r="5137">
      <x:c r="A5137" s="1"/>
      <x:c r="B5137" s="1"/>
      <x:c r="C5137" s="1"/>
      <x:c r="D5137" s="1"/>
      <x:c r="E5137" s="1"/>
      <x:c r="F5137" s="1"/>
      <x:c r="G5137" s="1"/>
      <x:c r="H5137" s="1"/>
      <x:c r="I5137" s="53">
        <x:f t="shared" si="950"/>
        <x:v>7</x:v>
      </x:c>
      <x:c r="J5137" s="53">
        <x:f t="shared" si="951"/>
        <x:v>17</x:v>
      </x:c>
      <x:c r="K5137" s="53">
        <x:f t="shared" si="952"/>
        <x:v>7</x:v>
      </x:c>
      <x:c r="L5137" s="53">
        <x:f t="shared" si="953"/>
        <x:v>31</x:v>
      </x:c>
      <x:c r="M5137" s="54">
        <x:f t="shared" si="954"/>
        <x:v>2347.3349843456381</x:v>
      </x:c>
      <x:c r="N5137" s="54">
        <x:f t="shared" si="955"/>
        <x:v>1.1300937391289154</x:v>
      </x:c>
      <x:c r="O5137" s="55">
        <x:f t="shared" si="956"/>
        <x:v>116098</x:v>
      </x:c>
      <x:c r="P5137" s="55">
        <x:f t="shared" si="957"/>
        <x:v>19800</x:v>
      </x:c>
      <x:c r="Q5137" s="55">
        <x:f t="shared" si="958"/>
        <x:v>53252.343478222887</x:v>
      </x:c>
      <x:c r="R5137" s="55">
        <x:f t="shared" si="959"/>
        <x:v>23045.656521777113</x:v>
      </x:c>
      <x:c r="S5137" s="1" t="str">
        <x:f t="shared" si="960"/>
        <x:v>YES</x:v>
      </x:c>
      <x:c r="T5137" s="1">
        <x:f t="shared" si="961"/>
        <x:v>23045.656521777113</x:v>
      </x:c>
    </x:row>
    <x:row r="5138">
      <x:c r="A5138" s="1"/>
      <x:c r="B5138" s="1"/>
      <x:c r="C5138" s="1"/>
      <x:c r="D5138" s="1"/>
      <x:c r="E5138" s="1"/>
      <x:c r="F5138" s="1"/>
      <x:c r="G5138" s="1"/>
      <x:c r="H5138" s="1"/>
      <x:c r="I5138" s="53">
        <x:f t="shared" si="950"/>
        <x:v>7</x:v>
      </x:c>
      <x:c r="J5138" s="53">
        <x:f t="shared" si="951"/>
        <x:v>17</x:v>
      </x:c>
      <x:c r="K5138" s="53">
        <x:f t="shared" si="952"/>
        <x:v>8</x:v>
      </x:c>
      <x:c r="L5138" s="53">
        <x:f t="shared" si="953"/>
        <x:v>32</x:v>
      </x:c>
      <x:c r="M5138" s="54">
        <x:f t="shared" si="954"/>
        <x:v>2401.3320826256186</x:v>
      </x:c>
      <x:c r="N5138" s="54">
        <x:f t="shared" si="955"/>
        <x:v>1.1675917240455684</x:v>
      </x:c>
      <x:c r="O5138" s="55">
        <x:f t="shared" si="956"/>
        <x:v>118798</x:v>
      </x:c>
      <x:c r="P5138" s="55">
        <x:f t="shared" si="957"/>
        <x:v>20680</x:v>
      </x:c>
      <x:c r="Q5138" s="55">
        <x:f t="shared" si="958"/>
        <x:v>54189.793101139207</x:v>
      </x:c>
      <x:c r="R5138" s="55">
        <x:f t="shared" si="959"/>
        <x:v>23928.206898860793</x:v>
      </x:c>
      <x:c r="S5138" s="1" t="str">
        <x:f t="shared" si="960"/>
        <x:v>YES</x:v>
      </x:c>
      <x:c r="T5138" s="1">
        <x:f t="shared" si="961"/>
        <x:v>23928.206898860793</x:v>
      </x:c>
    </x:row>
    <x:row r="5139">
      <x:c r="A5139" s="1"/>
      <x:c r="B5139" s="1"/>
      <x:c r="C5139" s="1"/>
      <x:c r="D5139" s="1"/>
      <x:c r="E5139" s="1"/>
      <x:c r="F5139" s="1"/>
      <x:c r="G5139" s="1"/>
      <x:c r="H5139" s="1"/>
      <x:c r="I5139" s="53">
        <x:f t="shared" si="950"/>
        <x:v>7</x:v>
      </x:c>
      <x:c r="J5139" s="53">
        <x:f t="shared" si="951"/>
        <x:v>17</x:v>
      </x:c>
      <x:c r="K5139" s="53">
        <x:f t="shared" si="952"/>
        <x:v>9</x:v>
      </x:c>
      <x:c r="L5139" s="53">
        <x:f t="shared" si="953"/>
        <x:v>33</x:v>
      </x:c>
      <x:c r="M5139" s="54">
        <x:f t="shared" si="954"/>
        <x:v>2456.6254180660126</x:v>
      </x:c>
      <x:c r="N5139" s="54">
        <x:f t="shared" si="955"/>
        <x:v>1.2059898736569532</x:v>
      </x:c>
      <x:c r="O5139" s="55">
        <x:f t="shared" si="956"/>
        <x:v>121498</x:v>
      </x:c>
      <x:c r="P5139" s="55">
        <x:f t="shared" si="957"/>
        <x:v>21560</x:v>
      </x:c>
      <x:c r="Q5139" s="55">
        <x:f t="shared" si="958"/>
        <x:v>55149.746841423825</x:v>
      </x:c>
      <x:c r="R5139" s="55">
        <x:f t="shared" si="959"/>
        <x:v>24788.253158576175</x:v>
      </x:c>
      <x:c r="S5139" s="1" t="str">
        <x:f t="shared" si="960"/>
        <x:v>YES</x:v>
      </x:c>
      <x:c r="T5139" s="1">
        <x:f t="shared" si="961"/>
        <x:v>24788.253158576175</x:v>
      </x:c>
    </x:row>
    <x:row r="5140">
      <x:c r="A5140" s="1"/>
      <x:c r="B5140" s="1"/>
      <x:c r="C5140" s="1"/>
      <x:c r="D5140" s="1"/>
      <x:c r="E5140" s="1"/>
      <x:c r="F5140" s="1"/>
      <x:c r="G5140" s="1"/>
      <x:c r="H5140" s="1"/>
      <x:c r="I5140" s="53">
        <x:f t="shared" si="950"/>
        <x:v>7</x:v>
      </x:c>
      <x:c r="J5140" s="53">
        <x:f t="shared" si="951"/>
        <x:v>17</x:v>
      </x:c>
      <x:c r="K5140" s="53">
        <x:f t="shared" si="952"/>
        <x:v>10</x:v>
      </x:c>
      <x:c r="L5140" s="53">
        <x:f t="shared" si="953"/>
        <x:v>34</x:v>
      </x:c>
      <x:c r="M5140" s="54">
        <x:f t="shared" si="954"/>
        <x:v>2513.2389595492259</x:v>
      </x:c>
      <x:c r="N5140" s="54">
        <x:f t="shared" si="955"/>
        <x:v>1.2453048330202958</x:v>
      </x:c>
      <x:c r="O5140" s="55">
        <x:f t="shared" si="956"/>
        <x:v>124198</x:v>
      </x:c>
      <x:c r="P5140" s="55">
        <x:f t="shared" si="957"/>
        <x:v>22440</x:v>
      </x:c>
      <x:c r="Q5140" s="55">
        <x:f t="shared" si="958"/>
        <x:v>56132.620825507394</x:v>
      </x:c>
      <x:c r="R5140" s="55">
        <x:f t="shared" si="959"/>
        <x:v>25625.379174492606</x:v>
      </x:c>
      <x:c r="S5140" s="1" t="str">
        <x:f t="shared" si="960"/>
        <x:v>YES</x:v>
      </x:c>
      <x:c r="T5140" s="1">
        <x:f t="shared" si="961"/>
        <x:v>25625.379174492606</x:v>
      </x:c>
    </x:row>
    <x:row r="5141">
      <x:c r="A5141" s="1"/>
      <x:c r="B5141" s="1"/>
      <x:c r="C5141" s="1"/>
      <x:c r="D5141" s="1"/>
      <x:c r="E5141" s="1"/>
      <x:c r="F5141" s="1"/>
      <x:c r="G5141" s="1"/>
      <x:c r="H5141" s="1"/>
      <x:c r="I5141" s="53">
        <x:f t="shared" si="950"/>
        <x:v>7</x:v>
      </x:c>
      <x:c r="J5141" s="53">
        <x:f t="shared" si="951"/>
        <x:v>17</x:v>
      </x:c>
      <x:c r="K5141" s="53">
        <x:f t="shared" si="952"/>
        <x:v>11</x:v>
      </x:c>
      <x:c r="L5141" s="53">
        <x:f t="shared" si="953"/>
        <x:v>35</x:v>
      </x:c>
      <x:c r="M5141" s="54">
        <x:f t="shared" si="954"/>
        <x:v>2571.1970726426648</x:v>
      </x:c>
      <x:c r="N5141" s="54">
        <x:f t="shared" si="955"/>
        <x:v>1.2855535226685173</x:v>
      </x:c>
      <x:c r="O5141" s="55">
        <x:f t="shared" si="956"/>
        <x:v>126898</x:v>
      </x:c>
      <x:c r="P5141" s="55">
        <x:f t="shared" si="957"/>
        <x:v>23320</x:v>
      </x:c>
      <x:c r="Q5141" s="55">
        <x:f t="shared" si="958"/>
        <x:v>57138.838066712931</x:v>
      </x:c>
      <x:c r="R5141" s="55">
        <x:f t="shared" si="959"/>
        <x:v>26439.161933287069</x:v>
      </x:c>
      <x:c r="S5141" s="1" t="str">
        <x:f t="shared" si="960"/>
        <x:v>YES</x:v>
      </x:c>
      <x:c r="T5141" s="1">
        <x:f t="shared" si="961"/>
        <x:v>26439.161933287069</x:v>
      </x:c>
    </x:row>
    <x:row r="5142">
      <x:c r="A5142" s="1"/>
      <x:c r="B5142" s="1"/>
      <x:c r="C5142" s="1"/>
      <x:c r="D5142" s="1"/>
      <x:c r="E5142" s="1"/>
      <x:c r="F5142" s="1"/>
      <x:c r="G5142" s="1"/>
      <x:c r="H5142" s="1"/>
      <x:c r="I5142" s="53">
        <x:f t="shared" si="950"/>
        <x:v>7</x:v>
      </x:c>
      <x:c r="J5142" s="53">
        <x:f t="shared" si="951"/>
        <x:v>17</x:v>
      </x:c>
      <x:c r="K5142" s="53">
        <x:f t="shared" si="952"/>
        <x:v>12</x:v>
      </x:c>
      <x:c r="L5142" s="53">
        <x:f t="shared" si="953"/>
        <x:v>36</x:v>
      </x:c>
      <x:c r="M5142" s="54">
        <x:f t="shared" si="954"/>
        <x:v>2630.5245257707293</x:v>
      </x:c>
      <x:c r="N5142" s="54">
        <x:f t="shared" si="955"/>
        <x:v>1.3267531428963397</x:v>
      </x:c>
      <x:c r="O5142" s="55">
        <x:f t="shared" si="956"/>
        <x:v>129598</x:v>
      </x:c>
      <x:c r="P5142" s="55">
        <x:f t="shared" si="957"/>
        <x:v>24200</x:v>
      </x:c>
      <x:c r="Q5142" s="55">
        <x:f t="shared" si="958"/>
        <x:v>58168.828572408493</x:v>
      </x:c>
      <x:c r="R5142" s="55">
        <x:f t="shared" si="959"/>
        <x:v>27229.171427591507</x:v>
      </x:c>
      <x:c r="S5142" s="1" t="str">
        <x:f t="shared" si="960"/>
        <x:v>YES</x:v>
      </x:c>
      <x:c r="T5142" s="1">
        <x:f t="shared" si="961"/>
        <x:v>27229.171427591507</x:v>
      </x:c>
    </x:row>
    <x:row r="5143">
      <x:c r="A5143" s="1"/>
      <x:c r="B5143" s="1"/>
      <x:c r="C5143" s="1"/>
      <x:c r="D5143" s="1"/>
      <x:c r="E5143" s="1"/>
      <x:c r="F5143" s="1"/>
      <x:c r="G5143" s="1"/>
      <x:c r="H5143" s="1"/>
      <x:c r="I5143" s="53">
        <x:f t="shared" si="950"/>
        <x:v>7</x:v>
      </x:c>
      <x:c r="J5143" s="53">
        <x:f t="shared" si="951"/>
        <x:v>17</x:v>
      </x:c>
      <x:c r="K5143" s="53">
        <x:f t="shared" si="952"/>
        <x:v>13</x:v>
      </x:c>
      <x:c r="L5143" s="53">
        <x:f t="shared" si="953"/>
        <x:v>37</x:v>
      </x:c>
      <x:c r="M5143" s="54">
        <x:f t="shared" si="954"/>
        <x:v>2691.2464964791134</x:v>
      </x:c>
      <x:c r="N5143" s="54">
        <x:f t="shared" si="955"/>
        <x:v>1.3689211781104953</x:v>
      </x:c>
      <x:c r="O5143" s="55">
        <x:f t="shared" si="956"/>
        <x:v>132298</x:v>
      </x:c>
      <x:c r="P5143" s="55">
        <x:f t="shared" si="957"/>
        <x:v>25080</x:v>
      </x:c>
      <x:c r="Q5143" s="55">
        <x:f t="shared" si="958"/>
        <x:v>59223.029452762385</x:v>
      </x:c>
      <x:c r="R5143" s="55">
        <x:f t="shared" si="959"/>
        <x:v>27994.970547237615</x:v>
      </x:c>
      <x:c r="S5143" s="1" t="str">
        <x:f t="shared" si="960"/>
        <x:v>YES</x:v>
      </x:c>
      <x:c r="T5143" s="1">
        <x:f t="shared" si="961"/>
        <x:v>27994.970547237615</x:v>
      </x:c>
    </x:row>
    <x:row r="5144">
      <x:c r="A5144" s="1"/>
      <x:c r="B5144" s="1"/>
      <x:c r="C5144" s="1"/>
      <x:c r="D5144" s="1"/>
      <x:c r="E5144" s="1"/>
      <x:c r="F5144" s="1"/>
      <x:c r="G5144" s="1"/>
      <x:c r="H5144" s="1"/>
      <x:c r="I5144" s="53">
        <x:f t="shared" si="950"/>
        <x:v>7</x:v>
      </x:c>
      <x:c r="J5144" s="53">
        <x:f t="shared" si="951"/>
        <x:v>17</x:v>
      </x:c>
      <x:c r="K5144" s="53">
        <x:f t="shared" si="952"/>
        <x:v>14</x:v>
      </x:c>
      <x:c r="L5144" s="53">
        <x:f t="shared" si="953"/>
        <x:v>38</x:v>
      </x:c>
      <x:c r="M5144" s="54">
        <x:f t="shared" si="954"/>
        <x:v>2753.3885777927744</x:v>
      </x:c>
      <x:c r="N5144" s="54">
        <x:f t="shared" si="955"/>
        <x:v>1.4120754012449823</x:v>
      </x:c>
      <x:c r="O5144" s="55">
        <x:f t="shared" si="956"/>
        <x:v>134998</x:v>
      </x:c>
      <x:c r="P5144" s="55">
        <x:f t="shared" si="957"/>
        <x:v>25960</x:v>
      </x:c>
      <x:c r="Q5144" s="55">
        <x:f t="shared" si="958"/>
        <x:v>60301.885031124555</x:v>
      </x:c>
      <x:c r="R5144" s="55">
        <x:f t="shared" si="959"/>
        <x:v>28736.114968875445</x:v>
      </x:c>
      <x:c r="S5144" s="1" t="str">
        <x:f t="shared" si="960"/>
        <x:v>YES</x:v>
      </x:c>
      <x:c r="T5144" s="1">
        <x:f t="shared" si="961"/>
        <x:v>28736.114968875445</x:v>
      </x:c>
    </x:row>
    <x:row r="5145">
      <x:c r="A5145" s="1"/>
      <x:c r="B5145" s="1"/>
      <x:c r="C5145" s="1"/>
      <x:c r="D5145" s="1"/>
      <x:c r="E5145" s="1"/>
      <x:c r="F5145" s="1"/>
      <x:c r="G5145" s="1"/>
      <x:c r="H5145" s="1"/>
      <x:c r="I5145" s="53">
        <x:f t="shared" si="950"/>
        <x:v>7</x:v>
      </x:c>
      <x:c r="J5145" s="53">
        <x:f t="shared" si="951"/>
        <x:v>17</x:v>
      </x:c>
      <x:c r="K5145" s="53">
        <x:f t="shared" si="952"/>
        <x:v>15</x:v>
      </x:c>
      <x:c r="L5145" s="53">
        <x:f t="shared" si="953"/>
        <x:v>39</x:v>
      </x:c>
      <x:c r="M5145" s="54">
        <x:f t="shared" si="954"/>
        <x:v>2816.976784668921</x:v>
      </x:c>
      <x:c r="N5145" s="54">
        <x:f t="shared" si="955"/>
        <x:v>1.4562338782423063</x:v>
      </x:c>
      <x:c r="O5145" s="55">
        <x:f t="shared" si="956"/>
        <x:v>137698</x:v>
      </x:c>
      <x:c r="P5145" s="55">
        <x:f t="shared" si="957"/>
        <x:v>26840</x:v>
      </x:c>
      <x:c r="Q5145" s="55">
        <x:f t="shared" si="958"/>
        <x:v>61405.846956057656</x:v>
      </x:c>
      <x:c r="R5145" s="55">
        <x:f t="shared" si="959"/>
        <x:v>29452.153043942344</x:v>
      </x:c>
      <x:c r="S5145" s="1" t="str">
        <x:f t="shared" si="960"/>
        <x:v>YES</x:v>
      </x:c>
      <x:c r="T5145" s="1">
        <x:f t="shared" si="961"/>
        <x:v>29452.153043942344</x:v>
      </x:c>
    </x:row>
    <x:row r="5146">
      <x:c r="A5146" s="1"/>
      <x:c r="B5146" s="1"/>
      <x:c r="C5146" s="1"/>
      <x:c r="D5146" s="1"/>
      <x:c r="E5146" s="1"/>
      <x:c r="F5146" s="1"/>
      <x:c r="G5146" s="1"/>
      <x:c r="H5146" s="1"/>
      <x:c r="I5146" s="53">
        <x:f t="shared" si="950"/>
        <x:v>7</x:v>
      </x:c>
      <x:c r="J5146" s="53">
        <x:f t="shared" si="951"/>
        <x:v>17</x:v>
      </x:c>
      <x:c r="K5146" s="53">
        <x:f t="shared" si="952"/>
        <x:v>16</x:v>
      </x:c>
      <x:c r="L5146" s="53">
        <x:f t="shared" si="953"/>
        <x:v>40</x:v>
      </x:c>
      <x:c r="M5146" s="54">
        <x:f t="shared" si="954"/>
        <x:v>2882.0375605464101</x:v>
      </x:c>
      <x:c r="N5146" s="54">
        <x:f t="shared" si="955"/>
        <x:v>1.5014149726016737</x:v>
      </x:c>
      <x:c r="O5146" s="55">
        <x:f t="shared" si="956"/>
        <x:v>140398</x:v>
      </x:c>
      <x:c r="P5146" s="55">
        <x:f t="shared" si="957"/>
        <x:v>27720</x:v>
      </x:c>
      <x:c r="Q5146" s="55">
        <x:f t="shared" si="958"/>
        <x:v>62535.374315041838</x:v>
      </x:c>
      <x:c r="R5146" s="55">
        <x:f t="shared" si="959"/>
        <x:v>30142.625684958162</x:v>
      </x:c>
      <x:c r="S5146" s="1" t="str">
        <x:f t="shared" si="960"/>
        <x:v>YES</x:v>
      </x:c>
      <x:c r="T5146" s="1">
        <x:f t="shared" si="961"/>
        <x:v>30142.625684958162</x:v>
      </x:c>
    </x:row>
    <x:row r="5147">
      <x:c r="A5147" s="1"/>
      <x:c r="B5147" s="1"/>
      <x:c r="C5147" s="1"/>
      <x:c r="D5147" s="1"/>
      <x:c r="E5147" s="1"/>
      <x:c r="F5147" s="1"/>
      <x:c r="G5147" s="1"/>
      <x:c r="H5147" s="1"/>
      <x:c r="I5147" s="53">
        <x:f t="shared" si="950"/>
        <x:v>7</x:v>
      </x:c>
      <x:c r="J5147" s="53">
        <x:f t="shared" si="951"/>
        <x:v>17</x:v>
      </x:c>
      <x:c r="K5147" s="53">
        <x:f t="shared" si="952"/>
        <x:v>17</x:v>
      </x:c>
      <x:c r="L5147" s="53">
        <x:f t="shared" si="953"/>
        <x:v>41</x:v>
      </x:c>
      <x:c r="M5147" s="54">
        <x:f t="shared" si="954"/>
        <x:v>2948.5977839929506</x:v>
      </x:c>
      <x:c r="N5147" s="54">
        <x:f t="shared" si="955"/>
        <x:v>1.5476373499951046</x:v>
      </x:c>
      <x:c r="O5147" s="55">
        <x:f t="shared" si="956"/>
        <x:v>143098</x:v>
      </x:c>
      <x:c r="P5147" s="55">
        <x:f t="shared" si="957"/>
        <x:v>28600</x:v>
      </x:c>
      <x:c r="Q5147" s="55">
        <x:f t="shared" si="958"/>
        <x:v>63690.933749877615</x:v>
      </x:c>
      <x:c r="R5147" s="55">
        <x:f t="shared" si="959"/>
        <x:v>30807.066250122385</x:v>
      </x:c>
      <x:c r="S5147" s="1" t="str">
        <x:f t="shared" si="960"/>
        <x:v>YES</x:v>
      </x:c>
      <x:c r="T5147" s="1">
        <x:f t="shared" si="961"/>
        <x:v>30807.066250122385</x:v>
      </x:c>
    </x:row>
    <x:row r="5148">
      <x:c r="A5148" s="1"/>
      <x:c r="B5148" s="1"/>
      <x:c r="C5148" s="1"/>
      <x:c r="D5148" s="1"/>
      <x:c r="E5148" s="1"/>
      <x:c r="F5148" s="1"/>
      <x:c r="G5148" s="1"/>
      <x:c r="H5148" s="1"/>
      <x:c r="I5148" s="53">
        <x:f t="shared" si="950"/>
        <x:v>7</x:v>
      </x:c>
      <x:c r="J5148" s="53">
        <x:f t="shared" si="951"/>
        <x:v>17</x:v>
      </x:c>
      <x:c r="K5148" s="53">
        <x:f t="shared" si="952"/>
        <x:v>18</x:v>
      </x:c>
      <x:c r="L5148" s="53">
        <x:f t="shared" si="953"/>
        <x:v>42</x:v>
      </x:c>
      <x:c r="M5148" s="54">
        <x:f t="shared" si="954"/>
        <x:v>3016.6847754515379</x:v>
      </x:c>
      <x:c r="N5148" s="54">
        <x:f t="shared" si="955"/>
        <x:v>1.594919982952457</x:v>
      </x:c>
      <x:c r="O5148" s="55">
        <x:f t="shared" si="956"/>
        <x:v>145798</x:v>
      </x:c>
      <x:c r="P5148" s="55">
        <x:f t="shared" si="957"/>
        <x:v>29480</x:v>
      </x:c>
      <x:c r="Q5148" s="55">
        <x:f t="shared" si="958"/>
        <x:v>64872.999573811423</x:v>
      </x:c>
      <x:c r="R5148" s="55">
        <x:f t="shared" si="959"/>
        <x:v>31445.000426188577</x:v>
      </x:c>
      <x:c r="S5148" s="1" t="str">
        <x:f t="shared" si="960"/>
        <x:v>YES</x:v>
      </x:c>
      <x:c r="T5148" s="1">
        <x:f t="shared" si="961"/>
        <x:v>31445.000426188577</x:v>
      </x:c>
    </x:row>
    <x:row r="5149">
      <x:c r="A5149" s="1"/>
      <x:c r="B5149" s="1"/>
      <x:c r="C5149" s="1"/>
      <x:c r="D5149" s="1"/>
      <x:c r="E5149" s="1"/>
      <x:c r="F5149" s="1"/>
      <x:c r="G5149" s="1"/>
      <x:c r="H5149" s="1"/>
      <x:c r="I5149" s="53">
        <x:f t="shared" si="950"/>
        <x:v>7</x:v>
      </x:c>
      <x:c r="J5149" s="53">
        <x:f t="shared" si="951"/>
        <x:v>17</x:v>
      </x:c>
      <x:c r="K5149" s="53">
        <x:f t="shared" si="952"/>
        <x:v>19</x:v>
      </x:c>
      <x:c r="L5149" s="53">
        <x:f t="shared" si="953"/>
        <x:v>43</x:v>
      </x:c>
      <x:c r="M5149" s="54">
        <x:f t="shared" si="954"/>
        <x:v>3086.3263040875595</x:v>
      </x:c>
      <x:c r="N5149" s="54">
        <x:f t="shared" si="955"/>
        <x:v>1.6432821556163608</x:v>
      </x:c>
      <x:c r="O5149" s="55">
        <x:f t="shared" si="956"/>
        <x:v>148498</x:v>
      </x:c>
      <x:c r="P5149" s="55">
        <x:f t="shared" si="957"/>
        <x:v>30360</x:v>
      </x:c>
      <x:c r="Q5149" s="55">
        <x:f t="shared" si="958"/>
        <x:v>66082.053890409021</x:v>
      </x:c>
      <x:c r="R5149" s="55">
        <x:f t="shared" si="959"/>
        <x:v>32055.946109590979</x:v>
      </x:c>
      <x:c r="S5149" s="1" t="str">
        <x:f t="shared" si="960"/>
        <x:v>YES</x:v>
      </x:c>
      <x:c r="T5149" s="1">
        <x:f t="shared" si="961"/>
        <x:v>32055.946109590979</x:v>
      </x:c>
    </x:row>
    <x:row r="5150">
      <x:c r="A5150" s="1"/>
      <x:c r="B5150" s="1"/>
      <x:c r="C5150" s="1"/>
      <x:c r="D5150" s="1"/>
      <x:c r="E5150" s="1"/>
      <x:c r="F5150" s="1"/>
      <x:c r="G5150" s="1"/>
      <x:c r="H5150" s="1"/>
      <x:c r="I5150" s="53">
        <x:f t="shared" si="950"/>
        <x:v>7</x:v>
      </x:c>
      <x:c r="J5150" s="53">
        <x:f t="shared" si="951"/>
        <x:v>17</x:v>
      </x:c>
      <x:c r="K5150" s="53">
        <x:f t="shared" si="952"/>
        <x:v>20</x:v>
      </x:c>
      <x:c r="L5150" s="53">
        <x:f t="shared" si="953"/>
        <x:v>44</x:v>
      </x:c>
      <x:c r="M5150" s="54">
        <x:f t="shared" si="954"/>
        <x:v>3157.5505947380366</x:v>
      </x:c>
      <x:c r="N5150" s="54">
        <x:f t="shared" si="955"/>
        <x:v>1.6927434685680809</x:v>
      </x:c>
      <x:c r="O5150" s="55">
        <x:f t="shared" si="956"/>
        <x:v>151198</x:v>
      </x:c>
      <x:c r="P5150" s="55">
        <x:f t="shared" si="957"/>
        <x:v>31240</x:v>
      </x:c>
      <x:c r="Q5150" s="55">
        <x:f t="shared" si="958"/>
        <x:v>67318.586714202014</x:v>
      </x:c>
      <x:c r="R5150" s="55">
        <x:f t="shared" si="959"/>
        <x:v>32639.413285797986</x:v>
      </x:c>
      <x:c r="S5150" s="1" t="str">
        <x:f t="shared" si="960"/>
        <x:v>YES</x:v>
      </x:c>
      <x:c r="T5150" s="1">
        <x:f t="shared" si="961"/>
        <x:v>32639.413285797986</x:v>
      </x:c>
    </x:row>
    <x:row r="5151">
      <x:c r="A5151" s="1"/>
      <x:c r="B5151" s="1"/>
      <x:c r="C5151" s="1"/>
      <x:c r="D5151" s="1"/>
      <x:c r="E5151" s="1"/>
      <x:c r="F5151" s="1"/>
      <x:c r="G5151" s="1"/>
      <x:c r="H5151" s="1"/>
      <x:c r="I5151" s="53">
        <x:f t="shared" si="950"/>
        <x:v>7</x:v>
      </x:c>
      <x:c r="J5151" s="53">
        <x:f t="shared" si="951"/>
        <x:v>17</x:v>
      </x:c>
      <x:c r="K5151" s="53">
        <x:f t="shared" si="952"/>
        <x:v>21</x:v>
      </x:c>
      <x:c r="L5151" s="53">
        <x:f t="shared" si="953"/>
        <x:v>45</x:v>
      </x:c>
      <x:c r="M5151" s="54">
        <x:f t="shared" si="954"/>
        <x:v>3230.3863349644803</x:v>
      </x:c>
      <x:c r="N5151" s="54">
        <x:f t="shared" si="955"/>
        <x:v>1.7433238437253336</x:v>
      </x:c>
      <x:c r="O5151" s="55">
        <x:f t="shared" si="956"/>
        <x:v>153898</x:v>
      </x:c>
      <x:c r="P5151" s="55">
        <x:f t="shared" si="957"/>
        <x:v>32120</x:v>
      </x:c>
      <x:c r="Q5151" s="55">
        <x:f t="shared" si="958"/>
        <x:v>68583.096093133339</x:v>
      </x:c>
      <x:c r="R5151" s="55">
        <x:f t="shared" si="959"/>
        <x:v>33194.903906866661</x:v>
      </x:c>
      <x:c r="S5151" s="1" t="str">
        <x:f t="shared" si="960"/>
        <x:v>YES</x:v>
      </x:c>
      <x:c r="T5151" s="1">
        <x:f t="shared" si="961"/>
        <x:v>33194.903906866661</x:v>
      </x:c>
    </x:row>
    <x:row r="5152">
      <x:c r="A5152" s="1"/>
      <x:c r="B5152" s="1"/>
      <x:c r="C5152" s="1"/>
      <x:c r="D5152" s="1"/>
      <x:c r="E5152" s="1"/>
      <x:c r="F5152" s="1"/>
      <x:c r="G5152" s="1"/>
      <x:c r="H5152" s="1"/>
      <x:c r="I5152" s="53">
        <x:f t="shared" si="950"/>
        <x:v>7</x:v>
      </x:c>
      <x:c r="J5152" s="53">
        <x:f t="shared" si="951"/>
        <x:v>17</x:v>
      </x:c>
      <x:c r="K5152" s="53">
        <x:f t="shared" si="952"/>
        <x:v>22</x:v>
      </x:c>
      <x:c r="L5152" s="53">
        <x:f t="shared" si="953"/>
        <x:v>46</x:v>
      </x:c>
      <x:c r="M5152" s="54">
        <x:f t="shared" si="954"/>
        <x:v>3304.8626822108763</x:v>
      </x:c>
      <x:c r="N5152" s="54">
        <x:f t="shared" si="955"/>
        <x:v>1.7950435293131086</x:v>
      </x:c>
      <x:c r="O5152" s="55">
        <x:f t="shared" si="956"/>
        <x:v>156598</x:v>
      </x:c>
      <x:c r="P5152" s="55">
        <x:f t="shared" si="957"/>
        <x:v>33000</x:v>
      </x:c>
      <x:c r="Q5152" s="55">
        <x:f t="shared" si="958"/>
        <x:v>69876.088232827722</x:v>
      </x:c>
      <x:c r="R5152" s="55">
        <x:f t="shared" si="959"/>
        <x:v>33721.911767172278</x:v>
      </x:c>
      <x:c r="S5152" s="1" t="str">
        <x:f t="shared" si="960"/>
        <x:v>YES</x:v>
      </x:c>
      <x:c r="T5152" s="1">
        <x:f t="shared" si="961"/>
        <x:v>33721.911767172278</x:v>
      </x:c>
    </x:row>
    <x:row r="5153">
      <x:c r="A5153" s="1"/>
      <x:c r="B5153" s="1"/>
      <x:c r="C5153" s="1"/>
      <x:c r="D5153" s="1"/>
      <x:c r="E5153" s="1"/>
      <x:c r="F5153" s="1"/>
      <x:c r="G5153" s="1"/>
      <x:c r="H5153" s="1"/>
      <x:c r="I5153" s="53">
        <x:f t="shared" si="950"/>
        <x:v>7</x:v>
      </x:c>
      <x:c r="J5153" s="53">
        <x:f t="shared" si="951"/>
        <x:v>17</x:v>
      </x:c>
      <x:c r="K5153" s="53">
        <x:f t="shared" si="952"/>
        <x:v>23</x:v>
      </x:c>
      <x:c r="L5153" s="53">
        <x:f t="shared" si="953"/>
        <x:v>47</x:v>
      </x:c>
      <x:c r="M5153" s="54">
        <x:f t="shared" si="954"/>
        <x:v>3381.009271068313</x:v>
      </x:c>
      <x:c r="N5153" s="54">
        <x:f t="shared" si="955"/>
        <x:v>1.8479231049085507</x:v>
      </x:c>
      <x:c r="O5153" s="55">
        <x:f t="shared" si="956"/>
        <x:v>159298</x:v>
      </x:c>
      <x:c r="P5153" s="55">
        <x:f t="shared" si="957"/>
        <x:v>33880</x:v>
      </x:c>
      <x:c r="Q5153" s="55">
        <x:f t="shared" si="958"/>
        <x:v>71198.077622713769</x:v>
      </x:c>
      <x:c r="R5153" s="55">
        <x:f t="shared" si="959"/>
        <x:v>34219.922377286231</x:v>
      </x:c>
      <x:c r="S5153" s="1" t="str">
        <x:f t="shared" si="960"/>
        <x:v>YES</x:v>
      </x:c>
      <x:c r="T5153" s="1">
        <x:f t="shared" si="961"/>
        <x:v>34219.922377286231</x:v>
      </x:c>
    </x:row>
    <x:row r="5154">
      <x:c r="A5154" s="1"/>
      <x:c r="B5154" s="1"/>
      <x:c r="C5154" s="1"/>
      <x:c r="D5154" s="1"/>
      <x:c r="E5154" s="1"/>
      <x:c r="F5154" s="1"/>
      <x:c r="G5154" s="1"/>
      <x:c r="H5154" s="1"/>
      <x:c r="I5154" s="53">
        <x:f t="shared" si="950"/>
        <x:v>7</x:v>
      </x:c>
      <x:c r="J5154" s="53">
        <x:f t="shared" si="951"/>
        <x:v>17</x:v>
      </x:c>
      <x:c r="K5154" s="53">
        <x:f t="shared" si="952"/>
        <x:v>24</x:v>
      </x:c>
      <x:c r="L5154" s="53">
        <x:f t="shared" si="953"/>
        <x:v>48</x:v>
      </x:c>
      <x:c r="M5154" s="54">
        <x:f t="shared" si="954"/>
        <x:v>3458.8562206478091</x:v>
      </x:c>
      <x:c r="N5154" s="54">
        <x:f t="shared" si="955"/>
        <x:v>1.9019834865609786</x:v>
      </x:c>
      <x:c r="O5154" s="55">
        <x:f t="shared" si="956"/>
        <x:v>161998</x:v>
      </x:c>
      <x:c r="P5154" s="55">
        <x:f t="shared" si="957"/>
        <x:v>34760</x:v>
      </x:c>
      <x:c r="Q5154" s="55">
        <x:f t="shared" si="958"/>
        <x:v>72549.587164024473</x:v>
      </x:c>
      <x:c r="R5154" s="55">
        <x:f t="shared" si="959"/>
        <x:v>34688.412835975527</x:v>
      </x:c>
      <x:c r="S5154" s="1" t="str">
        <x:f t="shared" si="960"/>
        <x:v>YES</x:v>
      </x:c>
      <x:c r="T5154" s="1">
        <x:f t="shared" si="961"/>
        <x:v>34688.412835975527</x:v>
      </x:c>
    </x:row>
    <x:row r="5155">
      <x:c r="A5155" s="1"/>
      <x:c r="B5155" s="1"/>
      <x:c r="C5155" s="1"/>
      <x:c r="D5155" s="1"/>
      <x:c r="E5155" s="1"/>
      <x:c r="F5155" s="1"/>
      <x:c r="G5155" s="1"/>
      <x:c r="H5155" s="1"/>
      <x:c r="I5155" s="53">
        <x:f t="shared" si="950"/>
        <x:v>7</x:v>
      </x:c>
      <x:c r="J5155" s="53">
        <x:f t="shared" si="951"/>
        <x:v>17</x:v>
      </x:c>
      <x:c r="K5155" s="53">
        <x:f t="shared" si="952"/>
        <x:v>25</x:v>
      </x:c>
      <x:c r="L5155" s="53">
        <x:f t="shared" si="953"/>
        <x:v>49</x:v>
      </x:c>
      <x:c r="M5155" s="54">
        <x:f t="shared" si="954"/>
        <x:v>3538.4341420629062</x:v>
      </x:c>
      <x:c r="N5155" s="54">
        <x:f t="shared" si="955"/>
        <x:v>1.9572459319881292</x:v>
      </x:c>
      <x:c r="O5155" s="55">
        <x:f t="shared" si="956"/>
        <x:v>164698</x:v>
      </x:c>
      <x:c r="P5155" s="55">
        <x:f t="shared" si="957"/>
        <x:v>35640</x:v>
      </x:c>
      <x:c r="Q5155" s="55">
        <x:f t="shared" si="958"/>
        <x:v>73931.148299703229</x:v>
      </x:c>
      <x:c r="R5155" s="55">
        <x:f t="shared" si="959"/>
        <x:v>35126.851700296771</x:v>
      </x:c>
      <x:c r="S5155" s="1" t="str">
        <x:f t="shared" si="960"/>
        <x:v>YES</x:v>
      </x:c>
      <x:c r="T5155" s="1">
        <x:f t="shared" si="961"/>
        <x:v>35126.851700296771</x:v>
      </x:c>
    </x:row>
    <x:row r="5156">
      <x:c r="A5156" s="1"/>
      <x:c r="B5156" s="1"/>
      <x:c r="C5156" s="1"/>
      <x:c r="D5156" s="1"/>
      <x:c r="E5156" s="1"/>
      <x:c r="F5156" s="1"/>
      <x:c r="G5156" s="1"/>
      <x:c r="H5156" s="1"/>
      <x:c r="I5156" s="53">
        <x:f t="shared" si="950"/>
        <x:v>7</x:v>
      </x:c>
      <x:c r="J5156" s="53">
        <x:f t="shared" si="951"/>
        <x:v>17</x:v>
      </x:c>
      <x:c r="K5156" s="53">
        <x:f t="shared" si="952"/>
        <x:v>26</x:v>
      </x:c>
      <x:c r="L5156" s="53">
        <x:f t="shared" si="953"/>
        <x:v>50</x:v>
      </x:c>
      <x:c r="M5156" s="54">
        <x:f t="shared" si="954"/>
        <x:v>3619.7741460236243</x:v>
      </x:c>
      <x:c r="N5156" s="54">
        <x:f t="shared" si="955"/>
        <x:v>2.0137320458497392</x:v>
      </x:c>
      <x:c r="O5156" s="55">
        <x:f t="shared" si="956"/>
        <x:v>167398</x:v>
      </x:c>
      <x:c r="P5156" s="55">
        <x:f t="shared" si="957"/>
        <x:v>36520</x:v>
      </x:c>
      <x:c r="Q5156" s="55">
        <x:f t="shared" si="958"/>
        <x:v>75343.301146243466</x:v>
      </x:c>
      <x:c r="R5156" s="55">
        <x:f t="shared" si="959"/>
        <x:v>35534.698853756534</x:v>
      </x:c>
      <x:c r="S5156" s="1" t="str">
        <x:f t="shared" si="960"/>
        <x:v>YES</x:v>
      </x:c>
      <x:c r="T5156" s="1">
        <x:f t="shared" si="961"/>
        <x:v>35534.698853756534</x:v>
      </x:c>
    </x:row>
    <x:row r="5157">
      <x:c r="A5157" s="1"/>
      <x:c r="B5157" s="1"/>
      <x:c r="C5157" s="1"/>
      <x:c r="D5157" s="1"/>
      <x:c r="E5157" s="1"/>
      <x:c r="F5157" s="1"/>
      <x:c r="G5157" s="1"/>
      <x:c r="H5157" s="1"/>
      <x:c r="I5157" s="53">
        <x:f t="shared" si="950"/>
        <x:v>7</x:v>
      </x:c>
      <x:c r="J5157" s="53">
        <x:f t="shared" si="951"/>
        <x:v>17</x:v>
      </x:c>
      <x:c r="K5157" s="53">
        <x:f t="shared" si="952"/>
        <x:v>27</x:v>
      </x:c>
      <x:c r="L5157" s="53">
        <x:f t="shared" si="953"/>
        <x:v>51</x:v>
      </x:c>
      <x:c r="M5157" s="54">
        <x:f t="shared" si="954"/>
        <x:v>3702.9078505433808</x:v>
      </x:c>
      <x:c r="N5157" s="54">
        <x:f t="shared" si="955"/>
        <x:v>2.0714637850995699</x:v>
      </x:c>
      <x:c r="O5157" s="55">
        <x:f t="shared" si="956"/>
        <x:v>170098</x:v>
      </x:c>
      <x:c r="P5157" s="55">
        <x:f t="shared" si="957"/>
        <x:v>37400</x:v>
      </x:c>
      <x:c r="Q5157" s="55">
        <x:f t="shared" si="958"/>
        <x:v>76786.594627489249</x:v>
      </x:c>
      <x:c r="R5157" s="55">
        <x:f t="shared" si="959"/>
        <x:v>35911.405372510751</x:v>
      </x:c>
      <x:c r="S5157" s="1" t="str">
        <x:f t="shared" si="960"/>
        <x:v>YES</x:v>
      </x:c>
      <x:c r="T5157" s="1">
        <x:f t="shared" si="961"/>
        <x:v>35911.405372510751</x:v>
      </x:c>
    </x:row>
    <x:row r="5158">
      <x:c r="A5158" s="1"/>
      <x:c r="B5158" s="1"/>
      <x:c r="C5158" s="1"/>
      <x:c r="D5158" s="1"/>
      <x:c r="E5158" s="1"/>
      <x:c r="F5158" s="1"/>
      <x:c r="G5158" s="1"/>
      <x:c r="H5158" s="1"/>
      <x:c r="I5158" s="53">
        <x:f t="shared" si="950"/>
        <x:v>7</x:v>
      </x:c>
      <x:c r="J5158" s="53">
        <x:f t="shared" si="951"/>
        <x:v>17</x:v>
      </x:c>
      <x:c r="K5158" s="53">
        <x:f t="shared" si="952"/>
        <x:v>28</x:v>
      </x:c>
      <x:c r="L5158" s="53">
        <x:f t="shared" si="953"/>
        <x:v>52</x:v>
      </x:c>
      <x:c r="M5158" s="54">
        <x:f t="shared" si="954"/>
        <x:v>3787.8673887605346</x:v>
      </x:c>
      <x:c r="N5158" s="54">
        <x:f t="shared" si="955"/>
        <x:v>2.1304634644170379</x:v>
      </x:c>
      <x:c r="O5158" s="55">
        <x:f t="shared" si="956"/>
        <x:v>172798</x:v>
      </x:c>
      <x:c r="P5158" s="55">
        <x:f t="shared" si="957"/>
        <x:v>38280</x:v>
      </x:c>
      <x:c r="Q5158" s="55">
        <x:f t="shared" si="958"/>
        <x:v>78261.586610425948</x:v>
      </x:c>
      <x:c r="R5158" s="55">
        <x:f t="shared" si="959"/>
        <x:v>36256.413389574052</x:v>
      </x:c>
      <x:c r="S5158" s="1" t="str">
        <x:f t="shared" si="960"/>
        <x:v>YES</x:v>
      </x:c>
      <x:c r="T5158" s="1">
        <x:f t="shared" si="961"/>
        <x:v>36256.413389574052</x:v>
      </x:c>
    </x:row>
    <x:row r="5159">
      <x:c r="A5159" s="1"/>
      <x:c r="B5159" s="1"/>
      <x:c r="C5159" s="1"/>
      <x:c r="D5159" s="1"/>
      <x:c r="E5159" s="1"/>
      <x:c r="F5159" s="1"/>
      <x:c r="G5159" s="1"/>
      <x:c r="H5159" s="1"/>
      <x:c r="I5159" s="53">
        <x:f t="shared" si="950"/>
        <x:v>7</x:v>
      </x:c>
      <x:c r="J5159" s="53">
        <x:f t="shared" si="951"/>
        <x:v>17</x:v>
      </x:c>
      <x:c r="K5159" s="53">
        <x:f t="shared" si="952"/>
        <x:v>29</x:v>
      </x:c>
      <x:c r="L5159" s="53">
        <x:f t="shared" si="953"/>
        <x:v>53</x:v>
      </x:c>
      <x:c r="M5159" s="54">
        <x:f t="shared" si="954"/>
        <x:v>3874.6854168761884</x:v>
      </x:c>
      <x:c r="N5159" s="54">
        <x:f t="shared" si="955"/>
        <x:v>2.1907537617195754</x:v>
      </x:c>
      <x:c r="O5159" s="55">
        <x:f t="shared" si="956"/>
        <x:v>175498</x:v>
      </x:c>
      <x:c r="P5159" s="55">
        <x:f t="shared" si="957"/>
        <x:v>39160</x:v>
      </x:c>
      <x:c r="Q5159" s="55">
        <x:f t="shared" si="958"/>
        <x:v>79768.844042989382</x:v>
      </x:c>
      <x:c r="R5159" s="55">
        <x:f t="shared" si="959"/>
        <x:v>36569.155957010618</x:v>
      </x:c>
      <x:c r="S5159" s="1" t="str">
        <x:f t="shared" si="960"/>
        <x:v>YES</x:v>
      </x:c>
      <x:c r="T5159" s="1">
        <x:f t="shared" si="961"/>
        <x:v>36569.155957010618</x:v>
      </x:c>
    </x:row>
    <x:row r="5160">
      <x:c r="A5160" s="1"/>
      <x:c r="B5160" s="1"/>
      <x:c r="C5160" s="1"/>
      <x:c r="D5160" s="1"/>
      <x:c r="E5160" s="1"/>
      <x:c r="F5160" s="1"/>
      <x:c r="G5160" s="1"/>
      <x:c r="H5160" s="1"/>
      <x:c r="I5160" s="53">
        <x:f t="shared" si="950"/>
        <x:v>7</x:v>
      </x:c>
      <x:c r="J5160" s="53">
        <x:f t="shared" si="951"/>
        <x:v>17</x:v>
      </x:c>
      <x:c r="K5160" s="53">
        <x:f t="shared" si="952"/>
        <x:v>30</x:v>
      </x:c>
      <x:c r="L5160" s="53">
        <x:f t="shared" si="953"/>
        <x:v>54</x:v>
      </x:c>
      <x:c r="M5160" s="54">
        <x:f t="shared" si="954"/>
        <x:v>3963.3951222099586</x:v>
      </x:c>
      <x:c r="N5160" s="54">
        <x:f t="shared" si="955"/>
        <x:v>2.2523577237569157</x:v>
      </x:c>
      <x:c r="O5160" s="55">
        <x:f t="shared" si="956"/>
        <x:v>178198</x:v>
      </x:c>
      <x:c r="P5160" s="55">
        <x:f t="shared" si="957"/>
        <x:v>40040</x:v>
      </x:c>
      <x:c r="Q5160" s="55">
        <x:f t="shared" si="958"/>
        <x:v>81308.943093922891</x:v>
      </x:c>
      <x:c r="R5160" s="55">
        <x:f t="shared" si="959"/>
        <x:v>36849.056906077109</x:v>
      </x:c>
      <x:c r="S5160" s="1" t="str">
        <x:f t="shared" si="960"/>
        <x:v>YES</x:v>
      </x:c>
      <x:c r="T5160" s="1">
        <x:f t="shared" si="961"/>
        <x:v>36849.056906077109</x:v>
      </x:c>
    </x:row>
    <x:row r="5161">
      <x:c r="A5161" s="1"/>
      <x:c r="B5161" s="1"/>
      <x:c r="C5161" s="1"/>
      <x:c r="D5161" s="1"/>
      <x:c r="E5161" s="1"/>
      <x:c r="F5161" s="1"/>
      <x:c r="G5161" s="1"/>
      <x:c r="H5161" s="1"/>
      <x:c r="I5161" s="53">
        <x:f t="shared" si="950"/>
        <x:v>7</x:v>
      </x:c>
      <x:c r="J5161" s="53">
        <x:f t="shared" si="951"/>
        <x:v>18</x:v>
      </x:c>
      <x:c r="K5161" s="53">
        <x:f t="shared" si="952"/>
        <x:v>0</x:v>
      </x:c>
      <x:c r="L5161" s="53">
        <x:f t="shared" si="953"/>
        <x:v>25</x:v>
      </x:c>
      <x:c r="M5161" s="54">
        <x:f t="shared" si="954"/>
        <x:v>2069.9074805615128</x:v>
      </x:c>
      <x:c r="N5161" s="54">
        <x:f t="shared" si="955"/>
        <x:v>0.93743575038993943</x:v>
      </x:c>
      <x:c r="O5161" s="55">
        <x:f t="shared" si="956"/>
        <x:v>99292</x:v>
      </x:c>
      <x:c r="P5161" s="55">
        <x:f t="shared" si="957"/>
        <x:v>14080</x:v>
      </x:c>
      <x:c r="Q5161" s="55">
        <x:f t="shared" si="958"/>
        <x:v>48435.893759748484</x:v>
      </x:c>
      <x:c r="R5161" s="55">
        <x:f t="shared" si="959"/>
        <x:v>16776.106240251516</x:v>
      </x:c>
      <x:c r="S5161" s="1" t="str">
        <x:f t="shared" si="960"/>
        <x:v>YES</x:v>
      </x:c>
      <x:c r="T5161" s="1">
        <x:f t="shared" si="961"/>
        <x:v>16776.106240251516</x:v>
      </x:c>
    </x:row>
    <x:row r="5162">
      <x:c r="A5162" s="1"/>
      <x:c r="B5162" s="1"/>
      <x:c r="C5162" s="1"/>
      <x:c r="D5162" s="1"/>
      <x:c r="E5162" s="1"/>
      <x:c r="F5162" s="1"/>
      <x:c r="G5162" s="1"/>
      <x:c r="H5162" s="1"/>
      <x:c r="I5162" s="53">
        <x:f t="shared" si="950"/>
        <x:v>7</x:v>
      </x:c>
      <x:c r="J5162" s="53">
        <x:f t="shared" si="951"/>
        <x:v>18</x:v>
      </x:c>
      <x:c r="K5162" s="53">
        <x:f t="shared" si="952"/>
        <x:v>1</x:v>
      </x:c>
      <x:c r="L5162" s="53">
        <x:f t="shared" si="953"/>
        <x:v>26</x:v>
      </x:c>
      <x:c r="M5162" s="54">
        <x:f t="shared" si="954"/>
        <x:v>2115.4699805615128</x:v>
      </x:c>
      <x:c r="N5162" s="54">
        <x:f t="shared" si="955"/>
        <x:v>0.9690763753899394</x:v>
      </x:c>
      <x:c r="O5162" s="55">
        <x:f t="shared" si="956"/>
        <x:v>101992</x:v>
      </x:c>
      <x:c r="P5162" s="55">
        <x:f t="shared" si="957"/>
        <x:v>14960</x:v>
      </x:c>
      <x:c r="Q5162" s="55">
        <x:f t="shared" si="958"/>
        <x:v>49226.909384748484</x:v>
      </x:c>
      <x:c r="R5162" s="55">
        <x:f t="shared" si="959"/>
        <x:v>17805.090615251516</x:v>
      </x:c>
      <x:c r="S5162" s="1" t="str">
        <x:f t="shared" si="960"/>
        <x:v>YES</x:v>
      </x:c>
      <x:c r="T5162" s="1">
        <x:f t="shared" si="961"/>
        <x:v>17805.090615251516</x:v>
      </x:c>
    </x:row>
    <x:row r="5163">
      <x:c r="A5163" s="1"/>
      <x:c r="B5163" s="1"/>
      <x:c r="C5163" s="1"/>
      <x:c r="D5163" s="1"/>
      <x:c r="E5163" s="1"/>
      <x:c r="F5163" s="1"/>
      <x:c r="G5163" s="1"/>
      <x:c r="H5163" s="1"/>
      <x:c r="I5163" s="53">
        <x:f t="shared" si="950"/>
        <x:v>7</x:v>
      </x:c>
      <x:c r="J5163" s="53">
        <x:f t="shared" si="951"/>
        <x:v>18</x:v>
      </x:c>
      <x:c r="K5163" s="53">
        <x:f t="shared" si="952"/>
        <x:v>2</x:v>
      </x:c>
      <x:c r="L5163" s="53">
        <x:f t="shared" si="953"/>
        <x:v>27</x:v>
      </x:c>
      <x:c r="M5163" s="54">
        <x:f t="shared" si="954"/>
        <x:v>2162.1715430615127</x:v>
      </x:c>
      <x:c r="N5163" s="54">
        <x:f t="shared" si="955"/>
        <x:v>1.0015080160149394</x:v>
      </x:c>
      <x:c r="O5163" s="55">
        <x:f t="shared" si="956"/>
        <x:v>104692</x:v>
      </x:c>
      <x:c r="P5163" s="55">
        <x:f t="shared" si="957"/>
        <x:v>15840</x:v>
      </x:c>
      <x:c r="Q5163" s="55">
        <x:f t="shared" si="958"/>
        <x:v>50037.700400373484</x:v>
      </x:c>
      <x:c r="R5163" s="55">
        <x:f t="shared" si="959"/>
        <x:v>18814.299599626516</x:v>
      </x:c>
      <x:c r="S5163" s="1" t="str">
        <x:f t="shared" si="960"/>
        <x:v>YES</x:v>
      </x:c>
      <x:c r="T5163" s="1">
        <x:f t="shared" si="961"/>
        <x:v>18814.299599626516</x:v>
      </x:c>
    </x:row>
    <x:row r="5164">
      <x:c r="A5164" s="1"/>
      <x:c r="B5164" s="1"/>
      <x:c r="C5164" s="1"/>
      <x:c r="D5164" s="1"/>
      <x:c r="E5164" s="1"/>
      <x:c r="F5164" s="1"/>
      <x:c r="G5164" s="1"/>
      <x:c r="H5164" s="1"/>
      <x:c r="I5164" s="53">
        <x:f t="shared" si="950"/>
        <x:v>7</x:v>
      </x:c>
      <x:c r="J5164" s="53">
        <x:f t="shared" si="951"/>
        <x:v>18</x:v>
      </x:c>
      <x:c r="K5164" s="53">
        <x:f t="shared" si="952"/>
        <x:v>3</x:v>
      </x:c>
      <x:c r="L5164" s="53">
        <x:f t="shared" si="953"/>
        <x:v>28</x:v>
      </x:c>
      <x:c r="M5164" s="54">
        <x:f t="shared" si="954"/>
        <x:v>2210.0335254833876</x:v>
      </x:c>
      <x:c r="N5164" s="54">
        <x:f t="shared" si="955"/>
        <x:v>1.0347455038079081</x:v>
      </x:c>
      <x:c r="O5164" s="55">
        <x:f t="shared" si="956"/>
        <x:v>107392</x:v>
      </x:c>
      <x:c r="P5164" s="55">
        <x:f t="shared" si="957"/>
        <x:v>16720</x:v>
      </x:c>
      <x:c r="Q5164" s="55">
        <x:f t="shared" si="958"/>
        <x:v>50868.637595197702</x:v>
      </x:c>
      <x:c r="R5164" s="55">
        <x:f t="shared" si="959"/>
        <x:v>19803.362404802298</x:v>
      </x:c>
      <x:c r="S5164" s="1" t="str">
        <x:f t="shared" si="960"/>
        <x:v>YES</x:v>
      </x:c>
      <x:c r="T5164" s="1">
        <x:f t="shared" si="961"/>
        <x:v>19803.362404802298</x:v>
      </x:c>
    </x:row>
    <x:row r="5165">
      <x:c r="A5165" s="1"/>
      <x:c r="B5165" s="1"/>
      <x:c r="C5165" s="1"/>
      <x:c r="D5165" s="1"/>
      <x:c r="E5165" s="1"/>
      <x:c r="F5165" s="1"/>
      <x:c r="G5165" s="1"/>
      <x:c r="H5165" s="1"/>
      <x:c r="I5165" s="53">
        <x:f t="shared" si="950"/>
        <x:v>7</x:v>
      </x:c>
      <x:c r="J5165" s="53">
        <x:f t="shared" si="951"/>
        <x:v>18</x:v>
      </x:c>
      <x:c r="K5165" s="53">
        <x:f t="shared" si="952"/>
        <x:v>4</x:v>
      </x:c>
      <x:c r="L5165" s="53">
        <x:f t="shared" si="953"/>
        <x:v>29</x:v>
      </x:c>
      <x:c r="M5165" s="54">
        <x:f t="shared" si="954"/>
        <x:v>2259.0776412060441</x:v>
      </x:c>
      <x:c r="N5165" s="54">
        <x:f t="shared" si="955"/>
        <x:v>1.0688039175041972</x:v>
      </x:c>
      <x:c r="O5165" s="55">
        <x:f t="shared" si="956"/>
        <x:v>110092</x:v>
      </x:c>
      <x:c r="P5165" s="55">
        <x:f t="shared" si="957"/>
        <x:v>17600</x:v>
      </x:c>
      <x:c r="Q5165" s="55">
        <x:f t="shared" si="958"/>
        <x:v>51720.097937604936</x:v>
      </x:c>
      <x:c r="R5165" s="55">
        <x:f t="shared" si="959"/>
        <x:v>20771.902062395064</x:v>
      </x:c>
      <x:c r="S5165" s="1" t="str">
        <x:f t="shared" si="960"/>
        <x:v>YES</x:v>
      </x:c>
      <x:c r="T5165" s="1">
        <x:f t="shared" si="961"/>
        <x:v>20771.902062395064</x:v>
      </x:c>
    </x:row>
    <x:row r="5166">
      <x:c r="A5166" s="1"/>
      <x:c r="B5166" s="1"/>
      <x:c r="C5166" s="1"/>
      <x:c r="D5166" s="1"/>
      <x:c r="E5166" s="1"/>
      <x:c r="F5166" s="1"/>
      <x:c r="G5166" s="1"/>
      <x:c r="H5166" s="1"/>
      <x:c r="I5166" s="53" t="n">
        <x:f t="shared" ref="I5166:I5229" si="962">INT((ROW()-ROW($I$46))/((CARROT_CAP+1)*(MESCLUN_CAP+1)))</x:f>
        <x:v>7</x:v>
      </x:c>
      <x:c r="J5166" s="53" t="n">
        <x:f t="shared" ref="J5166:J5229" si="963">MOD(INT((ROW()-ROW($I$46))/(MESCLUN_CAP+1)),CARROT_CAP+1)</x:f>
        <x:v>18</x:v>
      </x:c>
      <x:c r="K5166" s="53" t="n">
        <x:f t="shared" ref="K5166:K5229" si="964">MOD(ROW()-ROW($I$46),MESCLUN_CAP+1)</x:f>
        <x:v>5</x:v>
      </x:c>
      <x:c r="L5166" s="53" t="n">
        <x:f t="shared" ref="L5166:L5229" si="965">SUM(I5166:K5166)</x:f>
        <x:v>30</x:v>
      </x:c>
      <x:c r="M5166" s="54" t="n">
        <x:f t="shared" ref="M5166:M5229" si="966">I5166*TOMATO_HOURS*WEEKS*(1+TOMATO_DIM)^I5166+J5166*CARROT_HOURS*WEEKS*(1+CARROT_DIM)^J5166+K5166*MESCLUN_HOURS*WEEKS*(1+MESCLUN_DIM)^K5166</x:f>
        <x:v>2309.325965127247</x:v>
      </x:c>
      <x:c r="N5166" s="54" t="n">
        <x:f t="shared" ref="N5166:N5229" si="967">MAX(M5166-FARMER_HOURS,0)/TEMP_HOURS_PER_WORKER</x:f>
        <x:v>1.1036985868939215</x:v>
      </x:c>
      <x:c r="O5166" s="55" t="n">
        <x:f t="shared" ref="O5166:O5229" si="968">I5166*TOMATO_PRICE+J5166*CARROT_PRICE+K5166*MESCLUN_PRICE</x:f>
        <x:v>112792</x:v>
      </x:c>
      <x:c r="P5166" s="55" t="n">
        <x:f t="shared" ref="P5166:P5229" si="969">I5166*TOMATO_FERTILIZER+J5166*CARROT_FERTILIZER+K5166*MESCLUN_FERTILIZER</x:f>
        <x:v>18480</x:v>
      </x:c>
      <x:c r="Q5166" s="55" t="n">
        <x:f t="shared" ref="Q5166:Q5229" si="970">MIN(M5166,FARMER_HOURS)*FARMER_RATE+MAX(M5166-FARMER_HOURS,0)*TEMP_RATE</x:f>
        <x:v>52592.46467234804</x:v>
      </x:c>
      <x:c r="R5166" s="55" t="n">
        <x:f t="shared" ref="R5166:R5229" si="971">O5166-P5166-Q5166-FIXED_COST</x:f>
        <x:v>21719.53532765196</x:v>
      </x:c>
      <x:c r="S5166" s="1" t="str">
        <x:f t="shared" ref="S5166:S5229" si="972">IF(AND(L5166&lt;=TOTAL_BED_CAP,N5166&lt;=TEMP_WORKER_CAP),"YES","NO")</x:f>
        <x:v>YES</x:v>
      </x:c>
      <x:c r="T5166" s="1" t="n">
        <x:f t="shared" ref="T5166:T5229" si="973">IF(S5166="YES",R5166,-1E+99)</x:f>
        <x:v>21719.53532765196</x:v>
      </x:c>
    </x:row>
    <x:row r="5167">
      <x:c r="A5167" s="1"/>
      <x:c r="B5167" s="1"/>
      <x:c r="C5167" s="1"/>
      <x:c r="D5167" s="1"/>
      <x:c r="E5167" s="1"/>
      <x:c r="F5167" s="1"/>
      <x:c r="G5167" s="1"/>
      <x:c r="H5167" s="1"/>
      <x:c r="I5167" s="53">
        <x:f t="shared" si="962"/>
        <x:v>7</x:v>
      </x:c>
      <x:c r="J5167" s="53">
        <x:f t="shared" si="963"/>
        <x:v>18</x:v>
      </x:c>
      <x:c r="K5167" s="53">
        <x:f t="shared" si="964"/>
        <x:v>6</x:v>
      </x:c>
      <x:c r="L5167" s="53">
        <x:f t="shared" si="965"/>
        <x:v>31</x:v>
      </x:c>
      <x:c r="M5167" s="54">
        <x:f t="shared" si="966"/>
        <x:v>2360.8009393088805</x:v>
      </x:c>
      <x:c r="N5167" s="54">
        <x:f t="shared" si="967"/>
        <x:v>1.1394450967422782</x:v>
      </x:c>
      <x:c r="O5167" s="55">
        <x:f t="shared" si="968"/>
        <x:v>115492</x:v>
      </x:c>
      <x:c r="P5167" s="55">
        <x:f t="shared" si="969"/>
        <x:v>19360</x:v>
      </x:c>
      <x:c r="Q5167" s="55">
        <x:f t="shared" si="970"/>
        <x:v>53486.127418556949</x:v>
      </x:c>
      <x:c r="R5167" s="55">
        <x:f t="shared" si="971"/>
        <x:v>22645.872581443051</x:v>
      </x:c>
      <x:c r="S5167" s="1" t="str">
        <x:f t="shared" si="972"/>
        <x:v>YES</x:v>
      </x:c>
      <x:c r="T5167" s="1">
        <x:f t="shared" si="973"/>
        <x:v>22645.872581443051</x:v>
      </x:c>
    </x:row>
    <x:row r="5168">
      <x:c r="A5168" s="1"/>
      <x:c r="B5168" s="1"/>
      <x:c r="C5168" s="1"/>
      <x:c r="D5168" s="1"/>
      <x:c r="E5168" s="1"/>
      <x:c r="F5168" s="1"/>
      <x:c r="G5168" s="1"/>
      <x:c r="H5168" s="1"/>
      <x:c r="I5168" s="53">
        <x:f t="shared" si="962"/>
        <x:v>7</x:v>
      </x:c>
      <x:c r="J5168" s="53">
        <x:f t="shared" si="963"/>
        <x:v>18</x:v>
      </x:c>
      <x:c r="K5168" s="53">
        <x:f t="shared" si="964"/>
        <x:v>7</x:v>
      </x:c>
      <x:c r="L5168" s="53">
        <x:f t="shared" si="965"/>
        <x:v>32</x:v>
      </x:c>
      <x:c r="M5168" s="54">
        <x:f t="shared" si="966"/>
        <x:v>2413.5253787068409</x:v>
      </x:c>
      <x:c r="N5168" s="54">
        <x:f t="shared" si="967"/>
        <x:v>1.1760592907686396</x:v>
      </x:c>
      <x:c r="O5168" s="55">
        <x:f t="shared" si="968"/>
        <x:v>118192</x:v>
      </x:c>
      <x:c r="P5168" s="55">
        <x:f t="shared" si="969"/>
        <x:v>20240</x:v>
      </x:c>
      <x:c r="Q5168" s="55">
        <x:f t="shared" si="970"/>
        <x:v>54401.482269215987</x:v>
      </x:c>
      <x:c r="R5168" s="55">
        <x:f t="shared" si="971"/>
        <x:v>23550.517730784013</x:v>
      </x:c>
      <x:c r="S5168" s="1" t="str">
        <x:f t="shared" si="972"/>
        <x:v>YES</x:v>
      </x:c>
      <x:c r="T5168" s="1">
        <x:f t="shared" si="973"/>
        <x:v>23550.517730784013</x:v>
      </x:c>
    </x:row>
    <x:row r="5169">
      <x:c r="A5169" s="1"/>
      <x:c r="B5169" s="1"/>
      <x:c r="C5169" s="1"/>
      <x:c r="D5169" s="1"/>
      <x:c r="E5169" s="1"/>
      <x:c r="F5169" s="1"/>
      <x:c r="G5169" s="1"/>
      <x:c r="H5169" s="1"/>
      <x:c r="I5169" s="53">
        <x:f t="shared" si="962"/>
        <x:v>7</x:v>
      </x:c>
      <x:c r="J5169" s="53">
        <x:f t="shared" si="963"/>
        <x:v>18</x:v>
      </x:c>
      <x:c r="K5169" s="53">
        <x:f t="shared" si="964"/>
        <x:v>8</x:v>
      </x:c>
      <x:c r="L5169" s="53">
        <x:f t="shared" si="965"/>
        <x:v>33</x:v>
      </x:c>
      <x:c r="M5169" s="54">
        <x:f t="shared" si="966"/>
        <x:v>2467.5224769868209</x:v>
      </x:c>
      <x:c r="N5169" s="54">
        <x:f t="shared" si="967"/>
        <x:v>1.2135572756852924</x:v>
      </x:c>
      <x:c r="O5169" s="55">
        <x:f t="shared" si="968"/>
        <x:v>120892</x:v>
      </x:c>
      <x:c r="P5169" s="55">
        <x:f t="shared" si="969"/>
        <x:v>21120</x:v>
      </x:c>
      <x:c r="Q5169" s="55">
        <x:f t="shared" si="970"/>
        <x:v>55338.931892132307</x:v>
      </x:c>
      <x:c r="R5169" s="55">
        <x:f t="shared" si="971"/>
        <x:v>24433.068107867693</x:v>
      </x:c>
      <x:c r="S5169" s="1" t="str">
        <x:f t="shared" si="972"/>
        <x:v>YES</x:v>
      </x:c>
      <x:c r="T5169" s="1">
        <x:f t="shared" si="973"/>
        <x:v>24433.068107867693</x:v>
      </x:c>
    </x:row>
    <x:row r="5170">
      <x:c r="A5170" s="1"/>
      <x:c r="B5170" s="1"/>
      <x:c r="C5170" s="1"/>
      <x:c r="D5170" s="1"/>
      <x:c r="E5170" s="1"/>
      <x:c r="F5170" s="1"/>
      <x:c r="G5170" s="1"/>
      <x:c r="H5170" s="1"/>
      <x:c r="I5170" s="53">
        <x:f t="shared" si="962"/>
        <x:v>7</x:v>
      </x:c>
      <x:c r="J5170" s="53">
        <x:f t="shared" si="963"/>
        <x:v>18</x:v>
      </x:c>
      <x:c r="K5170" s="53">
        <x:f t="shared" si="964"/>
        <x:v>9</x:v>
      </x:c>
      <x:c r="L5170" s="53">
        <x:f t="shared" si="965"/>
        <x:v>34</x:v>
      </x:c>
      <x:c r="M5170" s="54">
        <x:f t="shared" si="966"/>
        <x:v>2522.8158124272159</x:v>
      </x:c>
      <x:c r="N5170" s="54">
        <x:f t="shared" si="967"/>
        <x:v>1.2519554252966776</x:v>
      </x:c>
      <x:c r="O5170" s="55">
        <x:f t="shared" si="968"/>
        <x:v>123592</x:v>
      </x:c>
      <x:c r="P5170" s="55">
        <x:f t="shared" si="969"/>
        <x:v>22000</x:v>
      </x:c>
      <x:c r="Q5170" s="55">
        <x:f t="shared" si="970"/>
        <x:v>56298.885632416946</x:v>
      </x:c>
      <x:c r="R5170" s="55">
        <x:f t="shared" si="971"/>
        <x:v>25293.114367583054</x:v>
      </x:c>
      <x:c r="S5170" s="1" t="str">
        <x:f t="shared" si="972"/>
        <x:v>YES</x:v>
      </x:c>
      <x:c r="T5170" s="1">
        <x:f t="shared" si="973"/>
        <x:v>25293.114367583054</x:v>
      </x:c>
    </x:row>
    <x:row r="5171">
      <x:c r="A5171" s="1"/>
      <x:c r="B5171" s="1"/>
      <x:c r="C5171" s="1"/>
      <x:c r="D5171" s="1"/>
      <x:c r="E5171" s="1"/>
      <x:c r="F5171" s="1"/>
      <x:c r="G5171" s="1"/>
      <x:c r="H5171" s="1"/>
      <x:c r="I5171" s="53">
        <x:f t="shared" si="962"/>
        <x:v>7</x:v>
      </x:c>
      <x:c r="J5171" s="53">
        <x:f t="shared" si="963"/>
        <x:v>18</x:v>
      </x:c>
      <x:c r="K5171" s="53">
        <x:f t="shared" si="964"/>
        <x:v>10</x:v>
      </x:c>
      <x:c r="L5171" s="53">
        <x:f t="shared" si="965"/>
        <x:v>35</x:v>
      </x:c>
      <x:c r="M5171" s="54">
        <x:f t="shared" si="966"/>
        <x:v>2579.4293539104283</x:v>
      </x:c>
      <x:c r="N5171" s="54">
        <x:f t="shared" si="967"/>
        <x:v>1.2912703846600198</x:v>
      </x:c>
      <x:c r="O5171" s="55">
        <x:f t="shared" si="968"/>
        <x:v>126292</x:v>
      </x:c>
      <x:c r="P5171" s="55">
        <x:f t="shared" si="969"/>
        <x:v>22880</x:v>
      </x:c>
      <x:c r="Q5171" s="55">
        <x:f t="shared" si="970"/>
        <x:v>57281.759616500494</x:v>
      </x:c>
      <x:c r="R5171" s="55">
        <x:f t="shared" si="971"/>
        <x:v>26130.240383499506</x:v>
      </x:c>
      <x:c r="S5171" s="1" t="str">
        <x:f t="shared" si="972"/>
        <x:v>YES</x:v>
      </x:c>
      <x:c r="T5171" s="1">
        <x:f t="shared" si="973"/>
        <x:v>26130.240383499506</x:v>
      </x:c>
    </x:row>
    <x:row r="5172">
      <x:c r="A5172" s="1"/>
      <x:c r="B5172" s="1"/>
      <x:c r="C5172" s="1"/>
      <x:c r="D5172" s="1"/>
      <x:c r="E5172" s="1"/>
      <x:c r="F5172" s="1"/>
      <x:c r="G5172" s="1"/>
      <x:c r="H5172" s="1"/>
      <x:c r="I5172" s="53">
        <x:f t="shared" si="962"/>
        <x:v>7</x:v>
      </x:c>
      <x:c r="J5172" s="53">
        <x:f t="shared" si="963"/>
        <x:v>18</x:v>
      </x:c>
      <x:c r="K5172" s="53">
        <x:f t="shared" si="964"/>
        <x:v>11</x:v>
      </x:c>
      <x:c r="L5172" s="53">
        <x:f t="shared" si="965"/>
        <x:v>36</x:v>
      </x:c>
      <x:c r="M5172" s="54">
        <x:f t="shared" si="966"/>
        <x:v>2637.3874670038676</x:v>
      </x:c>
      <x:c r="N5172" s="54">
        <x:f t="shared" si="967"/>
        <x:v>1.3315190743082415</x:v>
      </x:c>
      <x:c r="O5172" s="55">
        <x:f t="shared" si="968"/>
        <x:v>128992</x:v>
      </x:c>
      <x:c r="P5172" s="55">
        <x:f t="shared" si="969"/>
        <x:v>23760</x:v>
      </x:c>
      <x:c r="Q5172" s="55">
        <x:f t="shared" si="970"/>
        <x:v>58287.976857706031</x:v>
      </x:c>
      <x:c r="R5172" s="55">
        <x:f t="shared" si="971"/>
        <x:v>26944.023142293969</x:v>
      </x:c>
      <x:c r="S5172" s="1" t="str">
        <x:f t="shared" si="972"/>
        <x:v>YES</x:v>
      </x:c>
      <x:c r="T5172" s="1">
        <x:f t="shared" si="973"/>
        <x:v>26944.023142293969</x:v>
      </x:c>
    </x:row>
    <x:row r="5173">
      <x:c r="A5173" s="1"/>
      <x:c r="B5173" s="1"/>
      <x:c r="C5173" s="1"/>
      <x:c r="D5173" s="1"/>
      <x:c r="E5173" s="1"/>
      <x:c r="F5173" s="1"/>
      <x:c r="G5173" s="1"/>
      <x:c r="H5173" s="1"/>
      <x:c r="I5173" s="53">
        <x:f t="shared" si="962"/>
        <x:v>7</x:v>
      </x:c>
      <x:c r="J5173" s="53">
        <x:f t="shared" si="963"/>
        <x:v>18</x:v>
      </x:c>
      <x:c r="K5173" s="53">
        <x:f t="shared" si="964"/>
        <x:v>12</x:v>
      </x:c>
      <x:c r="L5173" s="53">
        <x:f t="shared" si="965"/>
        <x:v>37</x:v>
      </x:c>
      <x:c r="M5173" s="54">
        <x:f t="shared" si="966"/>
        <x:v>2696.7149201319321</x:v>
      </x:c>
      <x:c r="N5173" s="54">
        <x:f t="shared" si="967"/>
        <x:v>1.3727186945360639</x:v>
      </x:c>
      <x:c r="O5173" s="55">
        <x:f t="shared" si="968"/>
        <x:v>131692</x:v>
      </x:c>
      <x:c r="P5173" s="55">
        <x:f t="shared" si="969"/>
        <x:v>24640</x:v>
      </x:c>
      <x:c r="Q5173" s="55">
        <x:f t="shared" si="970"/>
        <x:v>59317.9673634016</x:v>
      </x:c>
      <x:c r="R5173" s="55">
        <x:f t="shared" si="971"/>
        <x:v>27734.0326365984</x:v>
      </x:c>
      <x:c r="S5173" s="1" t="str">
        <x:f t="shared" si="972"/>
        <x:v>YES</x:v>
      </x:c>
      <x:c r="T5173" s="1">
        <x:f t="shared" si="973"/>
        <x:v>27734.0326365984</x:v>
      </x:c>
    </x:row>
    <x:row r="5174">
      <x:c r="A5174" s="1"/>
      <x:c r="B5174" s="1"/>
      <x:c r="C5174" s="1"/>
      <x:c r="D5174" s="1"/>
      <x:c r="E5174" s="1"/>
      <x:c r="F5174" s="1"/>
      <x:c r="G5174" s="1"/>
      <x:c r="H5174" s="1"/>
      <x:c r="I5174" s="53">
        <x:f t="shared" si="962"/>
        <x:v>7</x:v>
      </x:c>
      <x:c r="J5174" s="53">
        <x:f t="shared" si="963"/>
        <x:v>18</x:v>
      </x:c>
      <x:c r="K5174" s="53">
        <x:f t="shared" si="964"/>
        <x:v>13</x:v>
      </x:c>
      <x:c r="L5174" s="53">
        <x:f t="shared" si="965"/>
        <x:v>38</x:v>
      </x:c>
      <x:c r="M5174" s="54">
        <x:f t="shared" si="966"/>
        <x:v>2757.4368908403162</x:v>
      </x:c>
      <x:c r="N5174" s="54">
        <x:f t="shared" si="967"/>
        <x:v>1.4148867297502197</x:v>
      </x:c>
      <x:c r="O5174" s="55">
        <x:f t="shared" si="968"/>
        <x:v>134392</x:v>
      </x:c>
      <x:c r="P5174" s="55">
        <x:f t="shared" si="969"/>
        <x:v>25520</x:v>
      </x:c>
      <x:c r="Q5174" s="55">
        <x:f t="shared" si="970"/>
        <x:v>60372.168243755492</x:v>
      </x:c>
      <x:c r="R5174" s="55">
        <x:f t="shared" si="971"/>
        <x:v>28499.831756244508</x:v>
      </x:c>
      <x:c r="S5174" s="1" t="str">
        <x:f t="shared" si="972"/>
        <x:v>YES</x:v>
      </x:c>
      <x:c r="T5174" s="1">
        <x:f t="shared" si="973"/>
        <x:v>28499.831756244508</x:v>
      </x:c>
    </x:row>
    <x:row r="5175">
      <x:c r="A5175" s="1"/>
      <x:c r="B5175" s="1"/>
      <x:c r="C5175" s="1"/>
      <x:c r="D5175" s="1"/>
      <x:c r="E5175" s="1"/>
      <x:c r="F5175" s="1"/>
      <x:c r="G5175" s="1"/>
      <x:c r="H5175" s="1"/>
      <x:c r="I5175" s="53">
        <x:f t="shared" si="962"/>
        <x:v>7</x:v>
      </x:c>
      <x:c r="J5175" s="53">
        <x:f t="shared" si="963"/>
        <x:v>18</x:v>
      </x:c>
      <x:c r="K5175" s="53">
        <x:f t="shared" si="964"/>
        <x:v>14</x:v>
      </x:c>
      <x:c r="L5175" s="53">
        <x:f t="shared" si="965"/>
        <x:v>39</x:v>
      </x:c>
      <x:c r="M5175" s="54">
        <x:f t="shared" si="966"/>
        <x:v>2819.5789721539777</x:v>
      </x:c>
      <x:c r="N5175" s="54">
        <x:f t="shared" si="967"/>
        <x:v>1.4580409528847067</x:v>
      </x:c>
      <x:c r="O5175" s="55">
        <x:f t="shared" si="968"/>
        <x:v>137092</x:v>
      </x:c>
      <x:c r="P5175" s="55">
        <x:f t="shared" si="969"/>
        <x:v>26400</x:v>
      </x:c>
      <x:c r="Q5175" s="55">
        <x:f t="shared" si="970"/>
        <x:v>61451.02382211767</x:v>
      </x:c>
      <x:c r="R5175" s="55">
        <x:f t="shared" si="971"/>
        <x:v>29240.97617788233</x:v>
      </x:c>
      <x:c r="S5175" s="1" t="str">
        <x:f t="shared" si="972"/>
        <x:v>YES</x:v>
      </x:c>
      <x:c r="T5175" s="1">
        <x:f t="shared" si="973"/>
        <x:v>29240.97617788233</x:v>
      </x:c>
    </x:row>
    <x:row r="5176">
      <x:c r="A5176" s="1"/>
      <x:c r="B5176" s="1"/>
      <x:c r="C5176" s="1"/>
      <x:c r="D5176" s="1"/>
      <x:c r="E5176" s="1"/>
      <x:c r="F5176" s="1"/>
      <x:c r="G5176" s="1"/>
      <x:c r="H5176" s="1"/>
      <x:c r="I5176" s="53">
        <x:f t="shared" si="962"/>
        <x:v>7</x:v>
      </x:c>
      <x:c r="J5176" s="53">
        <x:f t="shared" si="963"/>
        <x:v>18</x:v>
      </x:c>
      <x:c r="K5176" s="53">
        <x:f t="shared" si="964"/>
        <x:v>15</x:v>
      </x:c>
      <x:c r="L5176" s="53">
        <x:f t="shared" si="965"/>
        <x:v>40</x:v>
      </x:c>
      <x:c r="M5176" s="54">
        <x:f t="shared" si="966"/>
        <x:v>2883.1671790301239</x:v>
      </x:c>
      <x:c r="N5176" s="54">
        <x:f t="shared" si="967"/>
        <x:v>1.5021994298820305</x:v>
      </x:c>
      <x:c r="O5176" s="55">
        <x:f t="shared" si="968"/>
        <x:v>139792</x:v>
      </x:c>
      <x:c r="P5176" s="55">
        <x:f t="shared" si="969"/>
        <x:v>27280</x:v>
      </x:c>
      <x:c r="Q5176" s="55">
        <x:f t="shared" si="970"/>
        <x:v>62554.985747050763</x:v>
      </x:c>
      <x:c r="R5176" s="55">
        <x:f t="shared" si="971"/>
        <x:v>29957.014252949237</x:v>
      </x:c>
      <x:c r="S5176" s="1" t="str">
        <x:f t="shared" si="972"/>
        <x:v>YES</x:v>
      </x:c>
      <x:c r="T5176" s="1">
        <x:f t="shared" si="973"/>
        <x:v>29957.014252949237</x:v>
      </x:c>
    </x:row>
    <x:row r="5177">
      <x:c r="A5177" s="1"/>
      <x:c r="B5177" s="1"/>
      <x:c r="C5177" s="1"/>
      <x:c r="D5177" s="1"/>
      <x:c r="E5177" s="1"/>
      <x:c r="F5177" s="1"/>
      <x:c r="G5177" s="1"/>
      <x:c r="H5177" s="1"/>
      <x:c r="I5177" s="53">
        <x:f t="shared" si="962"/>
        <x:v>7</x:v>
      </x:c>
      <x:c r="J5177" s="53">
        <x:f t="shared" si="963"/>
        <x:v>18</x:v>
      </x:c>
      <x:c r="K5177" s="53">
        <x:f t="shared" si="964"/>
        <x:v>16</x:v>
      </x:c>
      <x:c r="L5177" s="53">
        <x:f t="shared" si="965"/>
        <x:v>41</x:v>
      </x:c>
      <x:c r="M5177" s="54">
        <x:f t="shared" si="966"/>
        <x:v>2948.2279549076129</x:v>
      </x:c>
      <x:c r="N5177" s="54">
        <x:f t="shared" si="967"/>
        <x:v>1.5473805242413978</x:v>
      </x:c>
      <x:c r="O5177" s="55">
        <x:f t="shared" si="968"/>
        <x:v>142492</x:v>
      </x:c>
      <x:c r="P5177" s="55">
        <x:f t="shared" si="969"/>
        <x:v>28160</x:v>
      </x:c>
      <x:c r="Q5177" s="55">
        <x:f t="shared" si="970"/>
        <x:v>63684.513106034945</x:v>
      </x:c>
      <x:c r="R5177" s="55">
        <x:f t="shared" si="971"/>
        <x:v>30647.486893965055</x:v>
      </x:c>
      <x:c r="S5177" s="1" t="str">
        <x:f t="shared" si="972"/>
        <x:v>YES</x:v>
      </x:c>
      <x:c r="T5177" s="1">
        <x:f t="shared" si="973"/>
        <x:v>30647.486893965055</x:v>
      </x:c>
    </x:row>
    <x:row r="5178">
      <x:c r="A5178" s="1"/>
      <x:c r="B5178" s="1"/>
      <x:c r="C5178" s="1"/>
      <x:c r="D5178" s="1"/>
      <x:c r="E5178" s="1"/>
      <x:c r="F5178" s="1"/>
      <x:c r="G5178" s="1"/>
      <x:c r="H5178" s="1"/>
      <x:c r="I5178" s="53">
        <x:f t="shared" si="962"/>
        <x:v>7</x:v>
      </x:c>
      <x:c r="J5178" s="53">
        <x:f t="shared" si="963"/>
        <x:v>18</x:v>
      </x:c>
      <x:c r="K5178" s="53">
        <x:f t="shared" si="964"/>
        <x:v>17</x:v>
      </x:c>
      <x:c r="L5178" s="53">
        <x:f t="shared" si="965"/>
        <x:v>42</x:v>
      </x:c>
      <x:c r="M5178" s="54">
        <x:f t="shared" si="966"/>
        <x:v>3014.7881783541534</x:v>
      </x:c>
      <x:c r="N5178" s="54">
        <x:f t="shared" si="967"/>
        <x:v>1.5936029016348288</x:v>
      </x:c>
      <x:c r="O5178" s="55">
        <x:f t="shared" si="968"/>
        <x:v>145192</x:v>
      </x:c>
      <x:c r="P5178" s="55">
        <x:f t="shared" si="969"/>
        <x:v>29040</x:v>
      </x:c>
      <x:c r="Q5178" s="55">
        <x:f t="shared" si="970"/>
        <x:v>64840.072540870715</x:v>
      </x:c>
      <x:c r="R5178" s="55">
        <x:f t="shared" si="971"/>
        <x:v>31311.927459129285</x:v>
      </x:c>
      <x:c r="S5178" s="1" t="str">
        <x:f t="shared" si="972"/>
        <x:v>YES</x:v>
      </x:c>
      <x:c r="T5178" s="1">
        <x:f t="shared" si="973"/>
        <x:v>31311.927459129285</x:v>
      </x:c>
    </x:row>
    <x:row r="5179">
      <x:c r="A5179" s="1"/>
      <x:c r="B5179" s="1"/>
      <x:c r="C5179" s="1"/>
      <x:c r="D5179" s="1"/>
      <x:c r="E5179" s="1"/>
      <x:c r="F5179" s="1"/>
      <x:c r="G5179" s="1"/>
      <x:c r="H5179" s="1"/>
      <x:c r="I5179" s="53">
        <x:f t="shared" si="962"/>
        <x:v>7</x:v>
      </x:c>
      <x:c r="J5179" s="53">
        <x:f t="shared" si="963"/>
        <x:v>18</x:v>
      </x:c>
      <x:c r="K5179" s="53">
        <x:f t="shared" si="964"/>
        <x:v>18</x:v>
      </x:c>
      <x:c r="L5179" s="53">
        <x:f t="shared" si="965"/>
        <x:v>43</x:v>
      </x:c>
      <x:c r="M5179" s="54">
        <x:f t="shared" si="966"/>
        <x:v>3082.8751698127408</x:v>
      </x:c>
      <x:c r="N5179" s="54">
        <x:f t="shared" si="967"/>
        <x:v>1.6408855345921811</x:v>
      </x:c>
      <x:c r="O5179" s="55">
        <x:f t="shared" si="968"/>
        <x:v>147892</x:v>
      </x:c>
      <x:c r="P5179" s="55">
        <x:f t="shared" si="969"/>
        <x:v>29920</x:v>
      </x:c>
      <x:c r="Q5179" s="55">
        <x:f t="shared" si="970"/>
        <x:v>66022.13836480453</x:v>
      </x:c>
      <x:c r="R5179" s="55">
        <x:f t="shared" si="971"/>
        <x:v>31949.86163519547</x:v>
      </x:c>
      <x:c r="S5179" s="1" t="str">
        <x:f t="shared" si="972"/>
        <x:v>YES</x:v>
      </x:c>
      <x:c r="T5179" s="1">
        <x:f t="shared" si="973"/>
        <x:v>31949.86163519547</x:v>
      </x:c>
    </x:row>
    <x:row r="5180">
      <x:c r="A5180" s="1"/>
      <x:c r="B5180" s="1"/>
      <x:c r="C5180" s="1"/>
      <x:c r="D5180" s="1"/>
      <x:c r="E5180" s="1"/>
      <x:c r="F5180" s="1"/>
      <x:c r="G5180" s="1"/>
      <x:c r="H5180" s="1"/>
      <x:c r="I5180" s="53">
        <x:f t="shared" si="962"/>
        <x:v>7</x:v>
      </x:c>
      <x:c r="J5180" s="53">
        <x:f t="shared" si="963"/>
        <x:v>18</x:v>
      </x:c>
      <x:c r="K5180" s="53">
        <x:f t="shared" si="964"/>
        <x:v>19</x:v>
      </x:c>
      <x:c r="L5180" s="53">
        <x:f t="shared" si="965"/>
        <x:v>44</x:v>
      </x:c>
      <x:c r="M5180" s="54">
        <x:f t="shared" si="966"/>
        <x:v>3152.5166984487623</x:v>
      </x:c>
      <x:c r="N5180" s="54">
        <x:f t="shared" si="967"/>
        <x:v>1.689247707256085</x:v>
      </x:c>
      <x:c r="O5180" s="55">
        <x:f t="shared" si="968"/>
        <x:v>150592</x:v>
      </x:c>
      <x:c r="P5180" s="55">
        <x:f t="shared" si="969"/>
        <x:v>30800</x:v>
      </x:c>
      <x:c r="Q5180" s="55">
        <x:f t="shared" si="970"/>
        <x:v>67231.192681402114</x:v>
      </x:c>
      <x:c r="R5180" s="55">
        <x:f t="shared" si="971"/>
        <x:v>32560.807318597886</x:v>
      </x:c>
      <x:c r="S5180" s="1" t="str">
        <x:f t="shared" si="972"/>
        <x:v>YES</x:v>
      </x:c>
      <x:c r="T5180" s="1">
        <x:f t="shared" si="973"/>
        <x:v>32560.807318597886</x:v>
      </x:c>
    </x:row>
    <x:row r="5181">
      <x:c r="A5181" s="1"/>
      <x:c r="B5181" s="1"/>
      <x:c r="C5181" s="1"/>
      <x:c r="D5181" s="1"/>
      <x:c r="E5181" s="1"/>
      <x:c r="F5181" s="1"/>
      <x:c r="G5181" s="1"/>
      <x:c r="H5181" s="1"/>
      <x:c r="I5181" s="53">
        <x:f t="shared" si="962"/>
        <x:v>7</x:v>
      </x:c>
      <x:c r="J5181" s="53">
        <x:f t="shared" si="963"/>
        <x:v>18</x:v>
      </x:c>
      <x:c r="K5181" s="53">
        <x:f t="shared" si="964"/>
        <x:v>20</x:v>
      </x:c>
      <x:c r="L5181" s="53">
        <x:f t="shared" si="965"/>
        <x:v>45</x:v>
      </x:c>
      <x:c r="M5181" s="54">
        <x:f t="shared" si="966"/>
        <x:v>3223.7409890992394</x:v>
      </x:c>
      <x:c r="N5181" s="54">
        <x:f t="shared" si="967"/>
        <x:v>1.738709020207805</x:v>
      </x:c>
      <x:c r="O5181" s="55">
        <x:f t="shared" si="968"/>
        <x:v>153292</x:v>
      </x:c>
      <x:c r="P5181" s="55">
        <x:f t="shared" si="969"/>
        <x:v>31680</x:v>
      </x:c>
      <x:c r="Q5181" s="55">
        <x:f t="shared" si="970"/>
        <x:v>68467.725505195122</x:v>
      </x:c>
      <x:c r="R5181" s="55">
        <x:f t="shared" si="971"/>
        <x:v>33144.274494804878</x:v>
      </x:c>
      <x:c r="S5181" s="1" t="str">
        <x:f t="shared" si="972"/>
        <x:v>YES</x:v>
      </x:c>
      <x:c r="T5181" s="1">
        <x:f t="shared" si="973"/>
        <x:v>33144.274494804878</x:v>
      </x:c>
    </x:row>
    <x:row r="5182">
      <x:c r="A5182" s="1"/>
      <x:c r="B5182" s="1"/>
      <x:c r="C5182" s="1"/>
      <x:c r="D5182" s="1"/>
      <x:c r="E5182" s="1"/>
      <x:c r="F5182" s="1"/>
      <x:c r="G5182" s="1"/>
      <x:c r="H5182" s="1"/>
      <x:c r="I5182" s="53">
        <x:f t="shared" si="962"/>
        <x:v>7</x:v>
      </x:c>
      <x:c r="J5182" s="53">
        <x:f t="shared" si="963"/>
        <x:v>18</x:v>
      </x:c>
      <x:c r="K5182" s="53">
        <x:f t="shared" si="964"/>
        <x:v>21</x:v>
      </x:c>
      <x:c r="L5182" s="53">
        <x:f t="shared" si="965"/>
        <x:v>46</x:v>
      </x:c>
      <x:c r="M5182" s="54">
        <x:f t="shared" si="966"/>
        <x:v>3296.5767293256831</x:v>
      </x:c>
      <x:c r="N5182" s="54">
        <x:f t="shared" si="967"/>
        <x:v>1.7892893953650577</x:v>
      </x:c>
      <x:c r="O5182" s="55">
        <x:f t="shared" si="968"/>
        <x:v>155992</x:v>
      </x:c>
      <x:c r="P5182" s="55">
        <x:f t="shared" si="969"/>
        <x:v>32560</x:v>
      </x:c>
      <x:c r="Q5182" s="55">
        <x:f t="shared" si="970"/>
        <x:v>69732.234884126432</x:v>
      </x:c>
      <x:c r="R5182" s="55">
        <x:f t="shared" si="971"/>
        <x:v>33699.765115873568</x:v>
      </x:c>
      <x:c r="S5182" s="1" t="str">
        <x:f t="shared" si="972"/>
        <x:v>YES</x:v>
      </x:c>
      <x:c r="T5182" s="1">
        <x:f t="shared" si="973"/>
        <x:v>33699.765115873568</x:v>
      </x:c>
    </x:row>
    <x:row r="5183">
      <x:c r="A5183" s="1"/>
      <x:c r="B5183" s="1"/>
      <x:c r="C5183" s="1"/>
      <x:c r="D5183" s="1"/>
      <x:c r="E5183" s="1"/>
      <x:c r="F5183" s="1"/>
      <x:c r="G5183" s="1"/>
      <x:c r="H5183" s="1"/>
      <x:c r="I5183" s="53">
        <x:f t="shared" si="962"/>
        <x:v>7</x:v>
      </x:c>
      <x:c r="J5183" s="53">
        <x:f t="shared" si="963"/>
        <x:v>18</x:v>
      </x:c>
      <x:c r="K5183" s="53">
        <x:f t="shared" si="964"/>
        <x:v>22</x:v>
      </x:c>
      <x:c r="L5183" s="53">
        <x:f t="shared" si="965"/>
        <x:v>47</x:v>
      </x:c>
      <x:c r="M5183" s="54">
        <x:f t="shared" si="966"/>
        <x:v>3371.0530765720796</x:v>
      </x:c>
      <x:c r="N5183" s="54">
        <x:f t="shared" si="967"/>
        <x:v>1.841009080952833</x:v>
      </x:c>
      <x:c r="O5183" s="55">
        <x:f t="shared" si="968"/>
        <x:v>158692</x:v>
      </x:c>
      <x:c r="P5183" s="55">
        <x:f t="shared" si="969"/>
        <x:v>33440</x:v>
      </x:c>
      <x:c r="Q5183" s="55">
        <x:f t="shared" si="970"/>
        <x:v>71025.227023820829</x:v>
      </x:c>
      <x:c r="R5183" s="55">
        <x:f t="shared" si="971"/>
        <x:v>34226.772976179171</x:v>
      </x:c>
      <x:c r="S5183" s="1" t="str">
        <x:f t="shared" si="972"/>
        <x:v>YES</x:v>
      </x:c>
      <x:c r="T5183" s="1">
        <x:f t="shared" si="973"/>
        <x:v>34226.772976179171</x:v>
      </x:c>
    </x:row>
    <x:row r="5184">
      <x:c r="A5184" s="1"/>
      <x:c r="B5184" s="1"/>
      <x:c r="C5184" s="1"/>
      <x:c r="D5184" s="1"/>
      <x:c r="E5184" s="1"/>
      <x:c r="F5184" s="1"/>
      <x:c r="G5184" s="1"/>
      <x:c r="H5184" s="1"/>
      <x:c r="I5184" s="53">
        <x:f t="shared" si="962"/>
        <x:v>7</x:v>
      </x:c>
      <x:c r="J5184" s="53">
        <x:f t="shared" si="963"/>
        <x:v>18</x:v>
      </x:c>
      <x:c r="K5184" s="53">
        <x:f t="shared" si="964"/>
        <x:v>23</x:v>
      </x:c>
      <x:c r="L5184" s="53">
        <x:f t="shared" si="965"/>
        <x:v>48</x:v>
      </x:c>
      <x:c r="M5184" s="54">
        <x:f t="shared" si="966"/>
        <x:v>3447.1996654295158</x:v>
      </x:c>
      <x:c r="N5184" s="54">
        <x:f t="shared" si="967"/>
        <x:v>1.8938886565482749</x:v>
      </x:c>
      <x:c r="O5184" s="55">
        <x:f t="shared" si="968"/>
        <x:v>161392</x:v>
      </x:c>
      <x:c r="P5184" s="55">
        <x:f t="shared" si="969"/>
        <x:v>34320</x:v>
      </x:c>
      <x:c r="Q5184" s="55">
        <x:f t="shared" si="970"/>
        <x:v>72347.216413706861</x:v>
      </x:c>
      <x:c r="R5184" s="55">
        <x:f t="shared" si="971"/>
        <x:v>34724.783586293139</x:v>
      </x:c>
      <x:c r="S5184" s="1" t="str">
        <x:f t="shared" si="972"/>
        <x:v>YES</x:v>
      </x:c>
      <x:c r="T5184" s="1">
        <x:f t="shared" si="973"/>
        <x:v>34724.783586293139</x:v>
      </x:c>
    </x:row>
    <x:row r="5185">
      <x:c r="A5185" s="1"/>
      <x:c r="B5185" s="1"/>
      <x:c r="C5185" s="1"/>
      <x:c r="D5185" s="1"/>
      <x:c r="E5185" s="1"/>
      <x:c r="F5185" s="1"/>
      <x:c r="G5185" s="1"/>
      <x:c r="H5185" s="1"/>
      <x:c r="I5185" s="53">
        <x:f t="shared" si="962"/>
        <x:v>7</x:v>
      </x:c>
      <x:c r="J5185" s="53">
        <x:f t="shared" si="963"/>
        <x:v>18</x:v>
      </x:c>
      <x:c r="K5185" s="53">
        <x:f t="shared" si="964"/>
        <x:v>24</x:v>
      </x:c>
      <x:c r="L5185" s="53">
        <x:f t="shared" si="965"/>
        <x:v>49</x:v>
      </x:c>
      <x:c r="M5185" s="54">
        <x:f t="shared" si="966"/>
        <x:v>3525.0466150090115</x:v>
      </x:c>
      <x:c r="N5185" s="54">
        <x:f t="shared" si="967"/>
        <x:v>1.9479490382007023</x:v>
      </x:c>
      <x:c r="O5185" s="55">
        <x:f t="shared" si="968"/>
        <x:v>164092</x:v>
      </x:c>
      <x:c r="P5185" s="55">
        <x:f t="shared" si="969"/>
        <x:v>35200</x:v>
      </x:c>
      <x:c r="Q5185" s="55">
        <x:f t="shared" si="970"/>
        <x:v>73698.725955017551</x:v>
      </x:c>
      <x:c r="R5185" s="55">
        <x:f t="shared" si="971"/>
        <x:v>35193.274044982449</x:v>
      </x:c>
      <x:c r="S5185" s="1" t="str">
        <x:f t="shared" si="972"/>
        <x:v>YES</x:v>
      </x:c>
      <x:c r="T5185" s="1">
        <x:f t="shared" si="973"/>
        <x:v>35193.274044982449</x:v>
      </x:c>
    </x:row>
    <x:row r="5186">
      <x:c r="A5186" s="1"/>
      <x:c r="B5186" s="1"/>
      <x:c r="C5186" s="1"/>
      <x:c r="D5186" s="1"/>
      <x:c r="E5186" s="1"/>
      <x:c r="F5186" s="1"/>
      <x:c r="G5186" s="1"/>
      <x:c r="H5186" s="1"/>
      <x:c r="I5186" s="53">
        <x:f t="shared" si="962"/>
        <x:v>7</x:v>
      </x:c>
      <x:c r="J5186" s="53">
        <x:f t="shared" si="963"/>
        <x:v>18</x:v>
      </x:c>
      <x:c r="K5186" s="53">
        <x:f t="shared" si="964"/>
        <x:v>25</x:v>
      </x:c>
      <x:c r="L5186" s="53">
        <x:f t="shared" si="965"/>
        <x:v>50</x:v>
      </x:c>
      <x:c r="M5186" s="54">
        <x:f t="shared" si="966"/>
        <x:v>3604.6245364241095</x:v>
      </x:c>
      <x:c r="N5186" s="54">
        <x:f t="shared" si="967"/>
        <x:v>2.0032114836278536</x:v>
      </x:c>
      <x:c r="O5186" s="55">
        <x:f t="shared" si="968"/>
        <x:v>166792</x:v>
      </x:c>
      <x:c r="P5186" s="55">
        <x:f t="shared" si="969"/>
        <x:v>36080</x:v>
      </x:c>
      <x:c r="Q5186" s="55">
        <x:f t="shared" si="970"/>
        <x:v>75080.287090696336</x:v>
      </x:c>
      <x:c r="R5186" s="55">
        <x:f t="shared" si="971"/>
        <x:v>35631.712909303664</x:v>
      </x:c>
      <x:c r="S5186" s="1" t="str">
        <x:f t="shared" si="972"/>
        <x:v>YES</x:v>
      </x:c>
      <x:c r="T5186" s="1">
        <x:f t="shared" si="973"/>
        <x:v>35631.712909303664</x:v>
      </x:c>
    </x:row>
    <x:row r="5187">
      <x:c r="A5187" s="1"/>
      <x:c r="B5187" s="1"/>
      <x:c r="C5187" s="1"/>
      <x:c r="D5187" s="1"/>
      <x:c r="E5187" s="1"/>
      <x:c r="F5187" s="1"/>
      <x:c r="G5187" s="1"/>
      <x:c r="H5187" s="1"/>
      <x:c r="I5187" s="53">
        <x:f t="shared" si="962"/>
        <x:v>7</x:v>
      </x:c>
      <x:c r="J5187" s="53">
        <x:f t="shared" si="963"/>
        <x:v>18</x:v>
      </x:c>
      <x:c r="K5187" s="53">
        <x:f t="shared" si="964"/>
        <x:v>26</x:v>
      </x:c>
      <x:c r="L5187" s="53">
        <x:f t="shared" si="965"/>
        <x:v>51</x:v>
      </x:c>
      <x:c r="M5187" s="54">
        <x:f t="shared" si="966"/>
        <x:v>3685.9645403848272</x:v>
      </x:c>
      <x:c r="N5187" s="54">
        <x:f t="shared" si="967"/>
        <x:v>2.0596975974894631</x:v>
      </x:c>
      <x:c r="O5187" s="55">
        <x:f t="shared" si="968"/>
        <x:v>169492</x:v>
      </x:c>
      <x:c r="P5187" s="55">
        <x:f t="shared" si="969"/>
        <x:v>36960</x:v>
      </x:c>
      <x:c r="Q5187" s="55">
        <x:f t="shared" si="970"/>
        <x:v>76492.439937236573</x:v>
      </x:c>
      <x:c r="R5187" s="55">
        <x:f t="shared" si="971"/>
        <x:v>36039.560062763427</x:v>
      </x:c>
      <x:c r="S5187" s="1" t="str">
        <x:f t="shared" si="972"/>
        <x:v>YES</x:v>
      </x:c>
      <x:c r="T5187" s="1">
        <x:f t="shared" si="973"/>
        <x:v>36039.560062763427</x:v>
      </x:c>
    </x:row>
    <x:row r="5188">
      <x:c r="A5188" s="1"/>
      <x:c r="B5188" s="1"/>
      <x:c r="C5188" s="1"/>
      <x:c r="D5188" s="1"/>
      <x:c r="E5188" s="1"/>
      <x:c r="F5188" s="1"/>
      <x:c r="G5188" s="1"/>
      <x:c r="H5188" s="1"/>
      <x:c r="I5188" s="53">
        <x:f t="shared" si="962"/>
        <x:v>7</x:v>
      </x:c>
      <x:c r="J5188" s="53">
        <x:f t="shared" si="963"/>
        <x:v>18</x:v>
      </x:c>
      <x:c r="K5188" s="53">
        <x:f t="shared" si="964"/>
        <x:v>27</x:v>
      </x:c>
      <x:c r="L5188" s="53">
        <x:f t="shared" si="965"/>
        <x:v>52</x:v>
      </x:c>
      <x:c r="M5188" s="54">
        <x:f t="shared" si="966"/>
        <x:v>3769.0982449045837</x:v>
      </x:c>
      <x:c r="N5188" s="54">
        <x:f t="shared" si="967"/>
        <x:v>2.1174293367392942</x:v>
      </x:c>
      <x:c r="O5188" s="55">
        <x:f t="shared" si="968"/>
        <x:v>172192</x:v>
      </x:c>
      <x:c r="P5188" s="55">
        <x:f t="shared" si="969"/>
        <x:v>37840</x:v>
      </x:c>
      <x:c r="Q5188" s="55">
        <x:f t="shared" si="970"/>
        <x:v>77935.733418482356</x:v>
      </x:c>
      <x:c r="R5188" s="55">
        <x:f t="shared" si="971"/>
        <x:v>36416.266581517644</x:v>
      </x:c>
      <x:c r="S5188" s="1" t="str">
        <x:f t="shared" si="972"/>
        <x:v>YES</x:v>
      </x:c>
      <x:c r="T5188" s="1">
        <x:f t="shared" si="973"/>
        <x:v>36416.266581517644</x:v>
      </x:c>
    </x:row>
    <x:row r="5189">
      <x:c r="A5189" s="1"/>
      <x:c r="B5189" s="1"/>
      <x:c r="C5189" s="1"/>
      <x:c r="D5189" s="1"/>
      <x:c r="E5189" s="1"/>
      <x:c r="F5189" s="1"/>
      <x:c r="G5189" s="1"/>
      <x:c r="H5189" s="1"/>
      <x:c r="I5189" s="53">
        <x:f t="shared" si="962"/>
        <x:v>7</x:v>
      </x:c>
      <x:c r="J5189" s="53">
        <x:f t="shared" si="963"/>
        <x:v>18</x:v>
      </x:c>
      <x:c r="K5189" s="53">
        <x:f t="shared" si="964"/>
        <x:v>28</x:v>
      </x:c>
      <x:c r="L5189" s="53">
        <x:f t="shared" si="965"/>
        <x:v>53</x:v>
      </x:c>
      <x:c r="M5189" s="54">
        <x:f t="shared" si="966"/>
        <x:v>3854.0577831217374</x:v>
      </x:c>
      <x:c r="N5189" s="54">
        <x:f t="shared" si="967"/>
        <x:v>2.1764290160567623</x:v>
      </x:c>
      <x:c r="O5189" s="55">
        <x:f t="shared" si="968"/>
        <x:v>174892</x:v>
      </x:c>
      <x:c r="P5189" s="55">
        <x:f t="shared" si="969"/>
        <x:v>38720</x:v>
      </x:c>
      <x:c r="Q5189" s="55">
        <x:f t="shared" si="970"/>
        <x:v>79410.725401419055</x:v>
      </x:c>
      <x:c r="R5189" s="55">
        <x:f t="shared" si="971"/>
        <x:v>36761.274598580945</x:v>
      </x:c>
      <x:c r="S5189" s="1" t="str">
        <x:f t="shared" si="972"/>
        <x:v>YES</x:v>
      </x:c>
      <x:c r="T5189" s="1">
        <x:f t="shared" si="973"/>
        <x:v>36761.274598580945</x:v>
      </x:c>
    </x:row>
    <x:row r="5190">
      <x:c r="A5190" s="1"/>
      <x:c r="B5190" s="1"/>
      <x:c r="C5190" s="1"/>
      <x:c r="D5190" s="1"/>
      <x:c r="E5190" s="1"/>
      <x:c r="F5190" s="1"/>
      <x:c r="G5190" s="1"/>
      <x:c r="H5190" s="1"/>
      <x:c r="I5190" s="53">
        <x:f t="shared" si="962"/>
        <x:v>7</x:v>
      </x:c>
      <x:c r="J5190" s="53">
        <x:f t="shared" si="963"/>
        <x:v>18</x:v>
      </x:c>
      <x:c r="K5190" s="53">
        <x:f t="shared" si="964"/>
        <x:v>29</x:v>
      </x:c>
      <x:c r="L5190" s="53">
        <x:f t="shared" si="965"/>
        <x:v>54</x:v>
      </x:c>
      <x:c r="M5190" s="54">
        <x:f t="shared" si="966"/>
        <x:v>3940.8758112373907</x:v>
      </x:c>
      <x:c r="N5190" s="54">
        <x:f t="shared" si="967"/>
        <x:v>2.2367193133592993</x:v>
      </x:c>
      <x:c r="O5190" s="55">
        <x:f t="shared" si="968"/>
        <x:v>177592</x:v>
      </x:c>
      <x:c r="P5190" s="55">
        <x:f t="shared" si="969"/>
        <x:v>39600</x:v>
      </x:c>
      <x:c r="Q5190" s="55">
        <x:f t="shared" si="970"/>
        <x:v>80917.982833982474</x:v>
      </x:c>
      <x:c r="R5190" s="55">
        <x:f t="shared" si="971"/>
        <x:v>37074.017166017526</x:v>
      </x:c>
      <x:c r="S5190" s="1" t="str">
        <x:f t="shared" si="972"/>
        <x:v>YES</x:v>
      </x:c>
      <x:c r="T5190" s="1">
        <x:f t="shared" si="973"/>
        <x:v>37074.017166017526</x:v>
      </x:c>
    </x:row>
    <x:row r="5191">
      <x:c r="A5191" s="1"/>
      <x:c r="B5191" s="1"/>
      <x:c r="C5191" s="1"/>
      <x:c r="D5191" s="1"/>
      <x:c r="E5191" s="1"/>
      <x:c r="F5191" s="1"/>
      <x:c r="G5191" s="1"/>
      <x:c r="H5191" s="1"/>
      <x:c r="I5191" s="53">
        <x:f t="shared" si="962"/>
        <x:v>7</x:v>
      </x:c>
      <x:c r="J5191" s="53">
        <x:f t="shared" si="963"/>
        <x:v>18</x:v>
      </x:c>
      <x:c r="K5191" s="53">
        <x:f t="shared" si="964"/>
        <x:v>30</x:v>
      </x:c>
      <x:c r="L5191" s="53">
        <x:f t="shared" si="965"/>
        <x:v>55</x:v>
      </x:c>
      <x:c r="M5191" s="54">
        <x:f t="shared" si="966"/>
        <x:v>4029.5855165711619</x:v>
      </x:c>
      <x:c r="N5191" s="54">
        <x:f t="shared" si="967"/>
        <x:v>2.2983232753966401</x:v>
      </x:c>
      <x:c r="O5191" s="55">
        <x:f t="shared" si="968"/>
        <x:v>180292</x:v>
      </x:c>
      <x:c r="P5191" s="55">
        <x:f t="shared" si="969"/>
        <x:v>40480</x:v>
      </x:c>
      <x:c r="Q5191" s="55">
        <x:f t="shared" si="970"/>
        <x:v>82458.081884915999</x:v>
      </x:c>
      <x:c r="R5191" s="55">
        <x:f t="shared" si="971"/>
        <x:v>37353.918115084001</x:v>
      </x:c>
      <x:c r="S5191" s="1" t="str">
        <x:f t="shared" si="972"/>
        <x:v>YES</x:v>
      </x:c>
      <x:c r="T5191" s="1">
        <x:f t="shared" si="973"/>
        <x:v>37353.918115084001</x:v>
      </x:c>
    </x:row>
    <x:row r="5192">
      <x:c r="A5192" s="1"/>
      <x:c r="B5192" s="1"/>
      <x:c r="C5192" s="1"/>
      <x:c r="D5192" s="1"/>
      <x:c r="E5192" s="1"/>
      <x:c r="F5192" s="1"/>
      <x:c r="G5192" s="1"/>
      <x:c r="H5192" s="1"/>
      <x:c r="I5192" s="53">
        <x:f t="shared" si="962"/>
        <x:v>7</x:v>
      </x:c>
      <x:c r="J5192" s="53">
        <x:f t="shared" si="963"/>
        <x:v>19</x:v>
      </x:c>
      <x:c r="K5192" s="53">
        <x:f t="shared" si="964"/>
        <x:v>0</x:v>
      </x:c>
      <x:c r="L5192" s="53">
        <x:f t="shared" si="965"/>
        <x:v>26</x:v>
      </x:c>
      <x:c r="M5192" s="54">
        <x:f t="shared" si="966"/>
        <x:v>2138.9223788200256</x:v>
      </x:c>
      <x:c r="N5192" s="54">
        <x:f t="shared" si="967"/>
        <x:v>0.98536276306946224</x:v>
      </x:c>
      <x:c r="O5192" s="55">
        <x:f t="shared" si="968"/>
        <x:v>101386</x:v>
      </x:c>
      <x:c r="P5192" s="55">
        <x:f t="shared" si="969"/>
        <x:v>14520</x:v>
      </x:c>
      <x:c r="Q5192" s="55">
        <x:f t="shared" si="970"/>
        <x:v>49634.06907673656</x:v>
      </x:c>
      <x:c r="R5192" s="55">
        <x:f t="shared" si="971"/>
        <x:v>17231.93092326344</x:v>
      </x:c>
      <x:c r="S5192" s="1" t="str">
        <x:f t="shared" si="972"/>
        <x:v>YES</x:v>
      </x:c>
      <x:c r="T5192" s="1">
        <x:f t="shared" si="973"/>
        <x:v>17231.93092326344</x:v>
      </x:c>
    </x:row>
    <x:row r="5193">
      <x:c r="A5193" s="1"/>
      <x:c r="B5193" s="1"/>
      <x:c r="C5193" s="1"/>
      <x:c r="D5193" s="1"/>
      <x:c r="E5193" s="1"/>
      <x:c r="F5193" s="1"/>
      <x:c r="G5193" s="1"/>
      <x:c r="H5193" s="1"/>
      <x:c r="I5193" s="53">
        <x:f t="shared" si="962"/>
        <x:v>7</x:v>
      </x:c>
      <x:c r="J5193" s="53">
        <x:f t="shared" si="963"/>
        <x:v>19</x:v>
      </x:c>
      <x:c r="K5193" s="53">
        <x:f t="shared" si="964"/>
        <x:v>1</x:v>
      </x:c>
      <x:c r="L5193" s="53">
        <x:f t="shared" si="965"/>
        <x:v>27</x:v>
      </x:c>
      <x:c r="M5193" s="54">
        <x:f t="shared" si="966"/>
        <x:v>2184.4848788200256</x:v>
      </x:c>
      <x:c r="N5193" s="54">
        <x:f t="shared" si="967"/>
        <x:v>1.0170033880694622</x:v>
      </x:c>
      <x:c r="O5193" s="55">
        <x:f t="shared" si="968"/>
        <x:v>104086</x:v>
      </x:c>
      <x:c r="P5193" s="55">
        <x:f t="shared" si="969"/>
        <x:v>15400</x:v>
      </x:c>
      <x:c r="Q5193" s="55">
        <x:f t="shared" si="970"/>
        <x:v>50425.08470173656</x:v>
      </x:c>
      <x:c r="R5193" s="55">
        <x:f t="shared" si="971"/>
        <x:v>18260.91529826344</x:v>
      </x:c>
      <x:c r="S5193" s="1" t="str">
        <x:f t="shared" si="972"/>
        <x:v>YES</x:v>
      </x:c>
      <x:c r="T5193" s="1">
        <x:f t="shared" si="973"/>
        <x:v>18260.91529826344</x:v>
      </x:c>
    </x:row>
    <x:row r="5194">
      <x:c r="A5194" s="1"/>
      <x:c r="B5194" s="1"/>
      <x:c r="C5194" s="1"/>
      <x:c r="D5194" s="1"/>
      <x:c r="E5194" s="1"/>
      <x:c r="F5194" s="1"/>
      <x:c r="G5194" s="1"/>
      <x:c r="H5194" s="1"/>
      <x:c r="I5194" s="53">
        <x:f t="shared" si="962"/>
        <x:v>7</x:v>
      </x:c>
      <x:c r="J5194" s="53">
        <x:f t="shared" si="963"/>
        <x:v>19</x:v>
      </x:c>
      <x:c r="K5194" s="53">
        <x:f t="shared" si="964"/>
        <x:v>2</x:v>
      </x:c>
      <x:c r="L5194" s="53">
        <x:f t="shared" si="965"/>
        <x:v>28</x:v>
      </x:c>
      <x:c r="M5194" s="54">
        <x:f t="shared" si="966"/>
        <x:v>2231.1864413200256</x:v>
      </x:c>
      <x:c r="N5194" s="54">
        <x:f t="shared" si="967"/>
        <x:v>1.0494350286944623</x:v>
      </x:c>
      <x:c r="O5194" s="55">
        <x:f t="shared" si="968"/>
        <x:v>106786</x:v>
      </x:c>
      <x:c r="P5194" s="55">
        <x:f t="shared" si="969"/>
        <x:v>16280</x:v>
      </x:c>
      <x:c r="Q5194" s="55">
        <x:f t="shared" si="970"/>
        <x:v>51235.87571736156</x:v>
      </x:c>
      <x:c r="R5194" s="55">
        <x:f t="shared" si="971"/>
        <x:v>19270.12428263844</x:v>
      </x:c>
      <x:c r="S5194" s="1" t="str">
        <x:f t="shared" si="972"/>
        <x:v>YES</x:v>
      </x:c>
      <x:c r="T5194" s="1">
        <x:f t="shared" si="973"/>
        <x:v>19270.12428263844</x:v>
      </x:c>
    </x:row>
    <x:row r="5195">
      <x:c r="A5195" s="1"/>
      <x:c r="B5195" s="1"/>
      <x:c r="C5195" s="1"/>
      <x:c r="D5195" s="1"/>
      <x:c r="E5195" s="1"/>
      <x:c r="F5195" s="1"/>
      <x:c r="G5195" s="1"/>
      <x:c r="H5195" s="1"/>
      <x:c r="I5195" s="53">
        <x:f t="shared" si="962"/>
        <x:v>7</x:v>
      </x:c>
      <x:c r="J5195" s="53">
        <x:f t="shared" si="963"/>
        <x:v>19</x:v>
      </x:c>
      <x:c r="K5195" s="53">
        <x:f t="shared" si="964"/>
        <x:v>3</x:v>
      </x:c>
      <x:c r="L5195" s="53">
        <x:f t="shared" si="965"/>
        <x:v>29</x:v>
      </x:c>
      <x:c r="M5195" s="54">
        <x:f t="shared" si="966"/>
        <x:v>2279.0484237419005</x:v>
      </x:c>
      <x:c r="N5195" s="54">
        <x:f t="shared" si="967"/>
        <x:v>1.0826725164874309</x:v>
      </x:c>
      <x:c r="O5195" s="55">
        <x:f t="shared" si="968"/>
        <x:v>109486</x:v>
      </x:c>
      <x:c r="P5195" s="55">
        <x:f t="shared" si="969"/>
        <x:v>17160</x:v>
      </x:c>
      <x:c r="Q5195" s="55">
        <x:f t="shared" si="970"/>
        <x:v>52066.812912185771</x:v>
      </x:c>
      <x:c r="R5195" s="55">
        <x:f t="shared" si="971"/>
        <x:v>20259.187087814229</x:v>
      </x:c>
      <x:c r="S5195" s="1" t="str">
        <x:f t="shared" si="972"/>
        <x:v>YES</x:v>
      </x:c>
      <x:c r="T5195" s="1">
        <x:f t="shared" si="973"/>
        <x:v>20259.187087814229</x:v>
      </x:c>
    </x:row>
    <x:row r="5196">
      <x:c r="A5196" s="1"/>
      <x:c r="B5196" s="1"/>
      <x:c r="C5196" s="1"/>
      <x:c r="D5196" s="1"/>
      <x:c r="E5196" s="1"/>
      <x:c r="F5196" s="1"/>
      <x:c r="G5196" s="1"/>
      <x:c r="H5196" s="1"/>
      <x:c r="I5196" s="53">
        <x:f t="shared" si="962"/>
        <x:v>7</x:v>
      </x:c>
      <x:c r="J5196" s="53">
        <x:f t="shared" si="963"/>
        <x:v>19</x:v>
      </x:c>
      <x:c r="K5196" s="53">
        <x:f t="shared" si="964"/>
        <x:v>4</x:v>
      </x:c>
      <x:c r="L5196" s="53">
        <x:f t="shared" si="965"/>
        <x:v>30</x:v>
      </x:c>
      <x:c r="M5196" s="54">
        <x:f t="shared" si="966"/>
        <x:v>2328.0925394645569</x:v>
      </x:c>
      <x:c r="N5196" s="54">
        <x:f t="shared" si="967"/>
        <x:v>1.11673093018372</x:v>
      </x:c>
      <x:c r="O5196" s="55">
        <x:f t="shared" si="968"/>
        <x:v>112186</x:v>
      </x:c>
      <x:c r="P5196" s="55">
        <x:f t="shared" si="969"/>
        <x:v>18040</x:v>
      </x:c>
      <x:c r="Q5196" s="55">
        <x:f t="shared" si="970"/>
        <x:v>52918.273254593005</x:v>
      </x:c>
      <x:c r="R5196" s="55">
        <x:f t="shared" si="971"/>
        <x:v>21227.726745406995</x:v>
      </x:c>
      <x:c r="S5196" s="1" t="str">
        <x:f t="shared" si="972"/>
        <x:v>YES</x:v>
      </x:c>
      <x:c r="T5196" s="1">
        <x:f t="shared" si="973"/>
        <x:v>21227.726745406995</x:v>
      </x:c>
    </x:row>
    <x:row r="5197">
      <x:c r="A5197" s="1"/>
      <x:c r="B5197" s="1"/>
      <x:c r="C5197" s="1"/>
      <x:c r="D5197" s="1"/>
      <x:c r="E5197" s="1"/>
      <x:c r="F5197" s="1"/>
      <x:c r="G5197" s="1"/>
      <x:c r="H5197" s="1"/>
      <x:c r="I5197" s="53">
        <x:f t="shared" si="962"/>
        <x:v>7</x:v>
      </x:c>
      <x:c r="J5197" s="53">
        <x:f t="shared" si="963"/>
        <x:v>19</x:v>
      </x:c>
      <x:c r="K5197" s="53">
        <x:f t="shared" si="964"/>
        <x:v>5</x:v>
      </x:c>
      <x:c r="L5197" s="53">
        <x:f t="shared" si="965"/>
        <x:v>31</x:v>
      </x:c>
      <x:c r="M5197" s="54">
        <x:f t="shared" si="966"/>
        <x:v>2378.3408633857603</x:v>
      </x:c>
      <x:c r="N5197" s="54">
        <x:f t="shared" si="967"/>
        <x:v>1.1516255995734446</x:v>
      </x:c>
      <x:c r="O5197" s="55">
        <x:f t="shared" si="968"/>
        <x:v>114886</x:v>
      </x:c>
      <x:c r="P5197" s="55">
        <x:f t="shared" si="969"/>
        <x:v>18920</x:v>
      </x:c>
      <x:c r="Q5197" s="55">
        <x:f t="shared" si="970"/>
        <x:v>53790.639989336116</x:v>
      </x:c>
      <x:c r="R5197" s="55">
        <x:f t="shared" si="971"/>
        <x:v>22175.360010663884</x:v>
      </x:c>
      <x:c r="S5197" s="1" t="str">
        <x:f t="shared" si="972"/>
        <x:v>YES</x:v>
      </x:c>
      <x:c r="T5197" s="1">
        <x:f t="shared" si="973"/>
        <x:v>22175.360010663884</x:v>
      </x:c>
    </x:row>
    <x:row r="5198">
      <x:c r="A5198" s="1"/>
      <x:c r="B5198" s="1"/>
      <x:c r="C5198" s="1"/>
      <x:c r="D5198" s="1"/>
      <x:c r="E5198" s="1"/>
      <x:c r="F5198" s="1"/>
      <x:c r="G5198" s="1"/>
      <x:c r="H5198" s="1"/>
      <x:c r="I5198" s="53">
        <x:f t="shared" si="962"/>
        <x:v>7</x:v>
      </x:c>
      <x:c r="J5198" s="53">
        <x:f t="shared" si="963"/>
        <x:v>19</x:v>
      </x:c>
      <x:c r="K5198" s="53">
        <x:f t="shared" si="964"/>
        <x:v>6</x:v>
      </x:c>
      <x:c r="L5198" s="53">
        <x:f t="shared" si="965"/>
        <x:v>32</x:v>
      </x:c>
      <x:c r="M5198" s="54">
        <x:f t="shared" si="966"/>
        <x:v>2429.8158375673934</x:v>
      </x:c>
      <x:c r="N5198" s="54">
        <x:f t="shared" si="967"/>
        <x:v>1.187372109421801</x:v>
      </x:c>
      <x:c r="O5198" s="55">
        <x:f t="shared" si="968"/>
        <x:v>117586</x:v>
      </x:c>
      <x:c r="P5198" s="55">
        <x:f t="shared" si="969"/>
        <x:v>19800</x:v>
      </x:c>
      <x:c r="Q5198" s="55">
        <x:f t="shared" si="970"/>
        <x:v>54684.302735545025</x:v>
      </x:c>
      <x:c r="R5198" s="55">
        <x:f t="shared" si="971"/>
        <x:v>23101.697264454975</x:v>
      </x:c>
      <x:c r="S5198" s="1" t="str">
        <x:f t="shared" si="972"/>
        <x:v>YES</x:v>
      </x:c>
      <x:c r="T5198" s="1">
        <x:f t="shared" si="973"/>
        <x:v>23101.697264454975</x:v>
      </x:c>
    </x:row>
    <x:row r="5199">
      <x:c r="A5199" s="1"/>
      <x:c r="B5199" s="1"/>
      <x:c r="C5199" s="1"/>
      <x:c r="D5199" s="1"/>
      <x:c r="E5199" s="1"/>
      <x:c r="F5199" s="1"/>
      <x:c r="G5199" s="1"/>
      <x:c r="H5199" s="1"/>
      <x:c r="I5199" s="53">
        <x:f t="shared" si="962"/>
        <x:v>7</x:v>
      </x:c>
      <x:c r="J5199" s="53">
        <x:f t="shared" si="963"/>
        <x:v>19</x:v>
      </x:c>
      <x:c r="K5199" s="53">
        <x:f t="shared" si="964"/>
        <x:v>7</x:v>
      </x:c>
      <x:c r="L5199" s="53">
        <x:f t="shared" si="965"/>
        <x:v>33</x:v>
      </x:c>
      <x:c r="M5199" s="54">
        <x:f t="shared" si="966"/>
        <x:v>2482.5402769653538</x:v>
      </x:c>
      <x:c r="N5199" s="54">
        <x:f t="shared" si="967"/>
        <x:v>1.2239863034481624</x:v>
      </x:c>
      <x:c r="O5199" s="55">
        <x:f t="shared" si="968"/>
        <x:v>120286</x:v>
      </x:c>
      <x:c r="P5199" s="55">
        <x:f t="shared" si="969"/>
        <x:v>20680</x:v>
      </x:c>
      <x:c r="Q5199" s="55">
        <x:f t="shared" si="970"/>
        <x:v>55599.657586204063</x:v>
      </x:c>
      <x:c r="R5199" s="55">
        <x:f t="shared" si="971"/>
        <x:v>24006.342413795937</x:v>
      </x:c>
      <x:c r="S5199" s="1" t="str">
        <x:f t="shared" si="972"/>
        <x:v>YES</x:v>
      </x:c>
      <x:c r="T5199" s="1">
        <x:f t="shared" si="973"/>
        <x:v>24006.342413795937</x:v>
      </x:c>
    </x:row>
    <x:row r="5200">
      <x:c r="A5200" s="1"/>
      <x:c r="B5200" s="1"/>
      <x:c r="C5200" s="1"/>
      <x:c r="D5200" s="1"/>
      <x:c r="E5200" s="1"/>
      <x:c r="F5200" s="1"/>
      <x:c r="G5200" s="1"/>
      <x:c r="H5200" s="1"/>
      <x:c r="I5200" s="53">
        <x:f t="shared" si="962"/>
        <x:v>7</x:v>
      </x:c>
      <x:c r="J5200" s="53">
        <x:f t="shared" si="963"/>
        <x:v>19</x:v>
      </x:c>
      <x:c r="K5200" s="53">
        <x:f t="shared" si="964"/>
        <x:v>8</x:v>
      </x:c>
      <x:c r="L5200" s="53">
        <x:f t="shared" si="965"/>
        <x:v>34</x:v>
      </x:c>
      <x:c r="M5200" s="54">
        <x:f t="shared" si="966"/>
        <x:v>2536.5373752453343</x:v>
      </x:c>
      <x:c r="N5200" s="54">
        <x:f t="shared" si="967"/>
        <x:v>1.2614842883648154</x:v>
      </x:c>
      <x:c r="O5200" s="55">
        <x:f t="shared" si="968"/>
        <x:v>122986</x:v>
      </x:c>
      <x:c r="P5200" s="55">
        <x:f t="shared" si="969"/>
        <x:v>21560</x:v>
      </x:c>
      <x:c r="Q5200" s="55">
        <x:f t="shared" si="970"/>
        <x:v>56537.107209120382</x:v>
      </x:c>
      <x:c r="R5200" s="55">
        <x:f t="shared" si="971"/>
        <x:v>24888.892790879618</x:v>
      </x:c>
      <x:c r="S5200" s="1" t="str">
        <x:f t="shared" si="972"/>
        <x:v>YES</x:v>
      </x:c>
      <x:c r="T5200" s="1">
        <x:f t="shared" si="973"/>
        <x:v>24888.892790879618</x:v>
      </x:c>
    </x:row>
    <x:row r="5201">
      <x:c r="A5201" s="1"/>
      <x:c r="B5201" s="1"/>
      <x:c r="C5201" s="1"/>
      <x:c r="D5201" s="1"/>
      <x:c r="E5201" s="1"/>
      <x:c r="F5201" s="1"/>
      <x:c r="G5201" s="1"/>
      <x:c r="H5201" s="1"/>
      <x:c r="I5201" s="53">
        <x:f t="shared" si="962"/>
        <x:v>7</x:v>
      </x:c>
      <x:c r="J5201" s="53">
        <x:f t="shared" si="963"/>
        <x:v>19</x:v>
      </x:c>
      <x:c r="K5201" s="53">
        <x:f t="shared" si="964"/>
        <x:v>9</x:v>
      </x:c>
      <x:c r="L5201" s="53">
        <x:f t="shared" si="965"/>
        <x:v>35</x:v>
      </x:c>
      <x:c r="M5201" s="54">
        <x:f t="shared" si="966"/>
        <x:v>2591.8307106857283</x:v>
      </x:c>
      <x:c r="N5201" s="54">
        <x:f t="shared" si="967"/>
        <x:v>1.2998824379762002</x:v>
      </x:c>
      <x:c r="O5201" s="55">
        <x:f t="shared" si="968"/>
        <x:v>125686</x:v>
      </x:c>
      <x:c r="P5201" s="55">
        <x:f t="shared" si="969"/>
        <x:v>22440</x:v>
      </x:c>
      <x:c r="Q5201" s="55">
        <x:f t="shared" si="970"/>
        <x:v>57497.060949405</x:v>
      </x:c>
      <x:c r="R5201" s="55">
        <x:f t="shared" si="971"/>
        <x:v>25748.939050595</x:v>
      </x:c>
      <x:c r="S5201" s="1" t="str">
        <x:f t="shared" si="972"/>
        <x:v>YES</x:v>
      </x:c>
      <x:c r="T5201" s="1">
        <x:f t="shared" si="973"/>
        <x:v>25748.939050595</x:v>
      </x:c>
    </x:row>
    <x:row r="5202">
      <x:c r="A5202" s="1"/>
      <x:c r="B5202" s="1"/>
      <x:c r="C5202" s="1"/>
      <x:c r="D5202" s="1"/>
      <x:c r="E5202" s="1"/>
      <x:c r="F5202" s="1"/>
      <x:c r="G5202" s="1"/>
      <x:c r="H5202" s="1"/>
      <x:c r="I5202" s="53">
        <x:f t="shared" si="962"/>
        <x:v>7</x:v>
      </x:c>
      <x:c r="J5202" s="53">
        <x:f t="shared" si="963"/>
        <x:v>19</x:v>
      </x:c>
      <x:c r="K5202" s="53">
        <x:f t="shared" si="964"/>
        <x:v>10</x:v>
      </x:c>
      <x:c r="L5202" s="53">
        <x:f t="shared" si="965"/>
        <x:v>36</x:v>
      </x:c>
      <x:c r="M5202" s="54">
        <x:f t="shared" si="966"/>
        <x:v>2648.4442521689416</x:v>
      </x:c>
      <x:c r="N5202" s="54">
        <x:f t="shared" si="967"/>
        <x:v>1.3391973973395428</x:v>
      </x:c>
      <x:c r="O5202" s="55">
        <x:f t="shared" si="968"/>
        <x:v>128386</x:v>
      </x:c>
      <x:c r="P5202" s="55">
        <x:f t="shared" si="969"/>
        <x:v>23320</x:v>
      </x:c>
      <x:c r="Q5202" s="55">
        <x:f t="shared" si="970"/>
        <x:v>58479.93493348857</x:v>
      </x:c>
      <x:c r="R5202" s="55">
        <x:f t="shared" si="971"/>
        <x:v>26586.06506651143</x:v>
      </x:c>
      <x:c r="S5202" s="1" t="str">
        <x:f t="shared" si="972"/>
        <x:v>YES</x:v>
      </x:c>
      <x:c r="T5202" s="1">
        <x:f t="shared" si="973"/>
        <x:v>26586.06506651143</x:v>
      </x:c>
    </x:row>
    <x:row r="5203">
      <x:c r="A5203" s="1"/>
      <x:c r="B5203" s="1"/>
      <x:c r="C5203" s="1"/>
      <x:c r="D5203" s="1"/>
      <x:c r="E5203" s="1"/>
      <x:c r="F5203" s="1"/>
      <x:c r="G5203" s="1"/>
      <x:c r="H5203" s="1"/>
      <x:c r="I5203" s="53">
        <x:f t="shared" si="962"/>
        <x:v>7</x:v>
      </x:c>
      <x:c r="J5203" s="53">
        <x:f t="shared" si="963"/>
        <x:v>19</x:v>
      </x:c>
      <x:c r="K5203" s="53">
        <x:f t="shared" si="964"/>
        <x:v>11</x:v>
      </x:c>
      <x:c r="L5203" s="53">
        <x:f t="shared" si="965"/>
        <x:v>37</x:v>
      </x:c>
      <x:c r="M5203" s="54">
        <x:f t="shared" si="966"/>
        <x:v>2706.4023652623805</x:v>
      </x:c>
      <x:c r="N5203" s="54">
        <x:f t="shared" si="967"/>
        <x:v>1.3794460869877643</x:v>
      </x:c>
      <x:c r="O5203" s="55">
        <x:f t="shared" si="968"/>
        <x:v>131086</x:v>
      </x:c>
      <x:c r="P5203" s="55">
        <x:f t="shared" si="969"/>
        <x:v>24200</x:v>
      </x:c>
      <x:c r="Q5203" s="55">
        <x:f t="shared" si="970"/>
        <x:v>59486.152174694107</x:v>
      </x:c>
      <x:c r="R5203" s="55">
        <x:f t="shared" si="971"/>
        <x:v>27399.847825305893</x:v>
      </x:c>
      <x:c r="S5203" s="1" t="str">
        <x:f t="shared" si="972"/>
        <x:v>YES</x:v>
      </x:c>
      <x:c r="T5203" s="1">
        <x:f t="shared" si="973"/>
        <x:v>27399.847825305893</x:v>
      </x:c>
    </x:row>
    <x:row r="5204">
      <x:c r="A5204" s="1"/>
      <x:c r="B5204" s="1"/>
      <x:c r="C5204" s="1"/>
      <x:c r="D5204" s="1"/>
      <x:c r="E5204" s="1"/>
      <x:c r="F5204" s="1"/>
      <x:c r="G5204" s="1"/>
      <x:c r="H5204" s="1"/>
      <x:c r="I5204" s="53">
        <x:f t="shared" si="962"/>
        <x:v>7</x:v>
      </x:c>
      <x:c r="J5204" s="53">
        <x:f t="shared" si="963"/>
        <x:v>19</x:v>
      </x:c>
      <x:c r="K5204" s="53">
        <x:f t="shared" si="964"/>
        <x:v>12</x:v>
      </x:c>
      <x:c r="L5204" s="53">
        <x:f t="shared" si="965"/>
        <x:v>38</x:v>
      </x:c>
      <x:c r="M5204" s="54">
        <x:f t="shared" si="966"/>
        <x:v>2765.729818390445</x:v>
      </x:c>
      <x:c r="N5204" s="54">
        <x:f t="shared" si="967"/>
        <x:v>1.4206457072155867</x:v>
      </x:c>
      <x:c r="O5204" s="55">
        <x:f t="shared" si="968"/>
        <x:v>133786</x:v>
      </x:c>
      <x:c r="P5204" s="55">
        <x:f t="shared" si="969"/>
        <x:v>25080</x:v>
      </x:c>
      <x:c r="Q5204" s="55">
        <x:f t="shared" si="970"/>
        <x:v>60516.142680389668</x:v>
      </x:c>
      <x:c r="R5204" s="55">
        <x:f t="shared" si="971"/>
        <x:v>28189.857319610332</x:v>
      </x:c>
      <x:c r="S5204" s="1" t="str">
        <x:f t="shared" si="972"/>
        <x:v>YES</x:v>
      </x:c>
      <x:c r="T5204" s="1">
        <x:f t="shared" si="973"/>
        <x:v>28189.857319610332</x:v>
      </x:c>
    </x:row>
    <x:row r="5205">
      <x:c r="A5205" s="1"/>
      <x:c r="B5205" s="1"/>
      <x:c r="C5205" s="1"/>
      <x:c r="D5205" s="1"/>
      <x:c r="E5205" s="1"/>
      <x:c r="F5205" s="1"/>
      <x:c r="G5205" s="1"/>
      <x:c r="H5205" s="1"/>
      <x:c r="I5205" s="53">
        <x:f t="shared" si="962"/>
        <x:v>7</x:v>
      </x:c>
      <x:c r="J5205" s="53">
        <x:f t="shared" si="963"/>
        <x:v>19</x:v>
      </x:c>
      <x:c r="K5205" s="53">
        <x:f t="shared" si="964"/>
        <x:v>13</x:v>
      </x:c>
      <x:c r="L5205" s="53">
        <x:f t="shared" si="965"/>
        <x:v>39</x:v>
      </x:c>
      <x:c r="M5205" s="54">
        <x:f t="shared" si="966"/>
        <x:v>2826.4517890988291</x:v>
      </x:c>
      <x:c r="N5205" s="54">
        <x:f t="shared" si="967"/>
        <x:v>1.4628137424297425</x:v>
      </x:c>
      <x:c r="O5205" s="55">
        <x:f t="shared" si="968"/>
        <x:v>136486</x:v>
      </x:c>
      <x:c r="P5205" s="55">
        <x:f t="shared" si="969"/>
        <x:v>25960</x:v>
      </x:c>
      <x:c r="Q5205" s="55">
        <x:f t="shared" si="970"/>
        <x:v>61570.34356074356</x:v>
      </x:c>
      <x:c r="R5205" s="55">
        <x:f t="shared" si="971"/>
        <x:v>28955.65643925644</x:v>
      </x:c>
      <x:c r="S5205" s="1" t="str">
        <x:f t="shared" si="972"/>
        <x:v>YES</x:v>
      </x:c>
      <x:c r="T5205" s="1">
        <x:f t="shared" si="973"/>
        <x:v>28955.65643925644</x:v>
      </x:c>
    </x:row>
    <x:row r="5206">
      <x:c r="A5206" s="1"/>
      <x:c r="B5206" s="1"/>
      <x:c r="C5206" s="1"/>
      <x:c r="D5206" s="1"/>
      <x:c r="E5206" s="1"/>
      <x:c r="F5206" s="1"/>
      <x:c r="G5206" s="1"/>
      <x:c r="H5206" s="1"/>
      <x:c r="I5206" s="53">
        <x:f t="shared" si="962"/>
        <x:v>7</x:v>
      </x:c>
      <x:c r="J5206" s="53">
        <x:f t="shared" si="963"/>
        <x:v>19</x:v>
      </x:c>
      <x:c r="K5206" s="53">
        <x:f t="shared" si="964"/>
        <x:v>14</x:v>
      </x:c>
      <x:c r="L5206" s="53">
        <x:f t="shared" si="965"/>
        <x:v>40</x:v>
      </x:c>
      <x:c r="M5206" s="54">
        <x:f t="shared" si="966"/>
        <x:v>2888.5938704124901</x:v>
      </x:c>
      <x:c r="N5206" s="54">
        <x:f t="shared" si="967"/>
        <x:v>1.5059679655642293</x:v>
      </x:c>
      <x:c r="O5206" s="55">
        <x:f t="shared" si="968"/>
        <x:v>139186</x:v>
      </x:c>
      <x:c r="P5206" s="55">
        <x:f t="shared" si="969"/>
        <x:v>26840</x:v>
      </x:c>
      <x:c r="Q5206" s="55">
        <x:f t="shared" si="970"/>
        <x:v>62649.199139105731</x:v>
      </x:c>
      <x:c r="R5206" s="55">
        <x:f t="shared" si="971"/>
        <x:v>29696.800860894269</x:v>
      </x:c>
      <x:c r="S5206" s="1" t="str">
        <x:f t="shared" si="972"/>
        <x:v>YES</x:v>
      </x:c>
      <x:c r="T5206" s="1">
        <x:f t="shared" si="973"/>
        <x:v>29696.800860894269</x:v>
      </x:c>
    </x:row>
    <x:row r="5207">
      <x:c r="A5207" s="1"/>
      <x:c r="B5207" s="1"/>
      <x:c r="C5207" s="1"/>
      <x:c r="D5207" s="1"/>
      <x:c r="E5207" s="1"/>
      <x:c r="F5207" s="1"/>
      <x:c r="G5207" s="1"/>
      <x:c r="H5207" s="1"/>
      <x:c r="I5207" s="53">
        <x:f t="shared" si="962"/>
        <x:v>7</x:v>
      </x:c>
      <x:c r="J5207" s="53">
        <x:f t="shared" si="963"/>
        <x:v>19</x:v>
      </x:c>
      <x:c r="K5207" s="53">
        <x:f t="shared" si="964"/>
        <x:v>15</x:v>
      </x:c>
      <x:c r="L5207" s="53">
        <x:f t="shared" si="965"/>
        <x:v>41</x:v>
      </x:c>
      <x:c r="M5207" s="54">
        <x:f t="shared" si="966"/>
        <x:v>2952.1820772886367</x:v>
      </x:c>
      <x:c r="N5207" s="54">
        <x:f t="shared" si="967"/>
        <x:v>1.5501264425615533</x:v>
      </x:c>
      <x:c r="O5207" s="55">
        <x:f t="shared" si="968"/>
        <x:v>141886</x:v>
      </x:c>
      <x:c r="P5207" s="55">
        <x:f t="shared" si="969"/>
        <x:v>27720</x:v>
      </x:c>
      <x:c r="Q5207" s="55">
        <x:f t="shared" si="970"/>
        <x:v>63753.161064038832</x:v>
      </x:c>
      <x:c r="R5207" s="55">
        <x:f t="shared" si="971"/>
        <x:v>30412.838935961168</x:v>
      </x:c>
      <x:c r="S5207" s="1" t="str">
        <x:f t="shared" si="972"/>
        <x:v>YES</x:v>
      </x:c>
      <x:c r="T5207" s="1">
        <x:f t="shared" si="973"/>
        <x:v>30412.838935961168</x:v>
      </x:c>
    </x:row>
    <x:row r="5208">
      <x:c r="A5208" s="1"/>
      <x:c r="B5208" s="1"/>
      <x:c r="C5208" s="1"/>
      <x:c r="D5208" s="1"/>
      <x:c r="E5208" s="1"/>
      <x:c r="F5208" s="1"/>
      <x:c r="G5208" s="1"/>
      <x:c r="H5208" s="1"/>
      <x:c r="I5208" s="53">
        <x:f t="shared" si="962"/>
        <x:v>7</x:v>
      </x:c>
      <x:c r="J5208" s="53">
        <x:f t="shared" si="963"/>
        <x:v>19</x:v>
      </x:c>
      <x:c r="K5208" s="53">
        <x:f t="shared" si="964"/>
        <x:v>16</x:v>
      </x:c>
      <x:c r="L5208" s="53">
        <x:f t="shared" si="965"/>
        <x:v>42</x:v>
      </x:c>
      <x:c r="M5208" s="54">
        <x:f t="shared" si="966"/>
        <x:v>3017.2428531661258</x:v>
      </x:c>
      <x:c r="N5208" s="54">
        <x:f t="shared" si="967"/>
        <x:v>1.5953075369209206</x:v>
      </x:c>
      <x:c r="O5208" s="55">
        <x:f t="shared" si="968"/>
        <x:v>144586</x:v>
      </x:c>
      <x:c r="P5208" s="55">
        <x:f t="shared" si="969"/>
        <x:v>28600</x:v>
      </x:c>
      <x:c r="Q5208" s="55">
        <x:f t="shared" si="970"/>
        <x:v>64882.688423023013</x:v>
      </x:c>
      <x:c r="R5208" s="55">
        <x:f t="shared" si="971"/>
        <x:v>31103.311576976987</x:v>
      </x:c>
      <x:c r="S5208" s="1" t="str">
        <x:f t="shared" si="972"/>
        <x:v>YES</x:v>
      </x:c>
      <x:c r="T5208" s="1">
        <x:f t="shared" si="973"/>
        <x:v>31103.311576976987</x:v>
      </x:c>
    </x:row>
    <x:row r="5209">
      <x:c r="A5209" s="1"/>
      <x:c r="B5209" s="1"/>
      <x:c r="C5209" s="1"/>
      <x:c r="D5209" s="1"/>
      <x:c r="E5209" s="1"/>
      <x:c r="F5209" s="1"/>
      <x:c r="G5209" s="1"/>
      <x:c r="H5209" s="1"/>
      <x:c r="I5209" s="53">
        <x:f t="shared" si="962"/>
        <x:v>7</x:v>
      </x:c>
      <x:c r="J5209" s="53">
        <x:f t="shared" si="963"/>
        <x:v>19</x:v>
      </x:c>
      <x:c r="K5209" s="53">
        <x:f t="shared" si="964"/>
        <x:v>17</x:v>
      </x:c>
      <x:c r="L5209" s="53">
        <x:f t="shared" si="965"/>
        <x:v>43</x:v>
      </x:c>
      <x:c r="M5209" s="54">
        <x:f t="shared" si="966"/>
        <x:v>3083.8030766126662</x:v>
      </x:c>
      <x:c r="N5209" s="54">
        <x:f t="shared" si="967"/>
        <x:v>1.6415299143143516</x:v>
      </x:c>
      <x:c r="O5209" s="55">
        <x:f t="shared" si="968"/>
        <x:v>147286</x:v>
      </x:c>
      <x:c r="P5209" s="55">
        <x:f t="shared" si="969"/>
        <x:v>29480</x:v>
      </x:c>
      <x:c r="Q5209" s="55">
        <x:f t="shared" si="970"/>
        <x:v>66038.247857858791</x:v>
      </x:c>
      <x:c r="R5209" s="55">
        <x:f t="shared" si="971"/>
        <x:v>31767.752142141209</x:v>
      </x:c>
      <x:c r="S5209" s="1" t="str">
        <x:f t="shared" si="972"/>
        <x:v>YES</x:v>
      </x:c>
      <x:c r="T5209" s="1">
        <x:f t="shared" si="973"/>
        <x:v>31767.752142141209</x:v>
      </x:c>
    </x:row>
    <x:row r="5210">
      <x:c r="A5210" s="1"/>
      <x:c r="B5210" s="1"/>
      <x:c r="C5210" s="1"/>
      <x:c r="D5210" s="1"/>
      <x:c r="E5210" s="1"/>
      <x:c r="F5210" s="1"/>
      <x:c r="G5210" s="1"/>
      <x:c r="H5210" s="1"/>
      <x:c r="I5210" s="53">
        <x:f t="shared" si="962"/>
        <x:v>7</x:v>
      </x:c>
      <x:c r="J5210" s="53">
        <x:f t="shared" si="963"/>
        <x:v>19</x:v>
      </x:c>
      <x:c r="K5210" s="53">
        <x:f t="shared" si="964"/>
        <x:v>18</x:v>
      </x:c>
      <x:c r="L5210" s="53">
        <x:f t="shared" si="965"/>
        <x:v>44</x:v>
      </x:c>
      <x:c r="M5210" s="54">
        <x:f t="shared" si="966"/>
        <x:v>3151.8900680712536</x:v>
      </x:c>
      <x:c r="N5210" s="54">
        <x:f t="shared" si="967"/>
        <x:v>1.6888125472717039</x:v>
      </x:c>
      <x:c r="O5210" s="55">
        <x:f t="shared" si="968"/>
        <x:v>149986</x:v>
      </x:c>
      <x:c r="P5210" s="55">
        <x:f t="shared" si="969"/>
        <x:v>30360</x:v>
      </x:c>
      <x:c r="Q5210" s="55">
        <x:f t="shared" si="970"/>
        <x:v>67220.313681792599</x:v>
      </x:c>
      <x:c r="R5210" s="55">
        <x:f t="shared" si="971"/>
        <x:v>32405.686318207401</x:v>
      </x:c>
      <x:c r="S5210" s="1" t="str">
        <x:f t="shared" si="972"/>
        <x:v>YES</x:v>
      </x:c>
      <x:c r="T5210" s="1">
        <x:f t="shared" si="973"/>
        <x:v>32405.686318207401</x:v>
      </x:c>
    </x:row>
    <x:row r="5211">
      <x:c r="A5211" s="1"/>
      <x:c r="B5211" s="1"/>
      <x:c r="C5211" s="1"/>
      <x:c r="D5211" s="1"/>
      <x:c r="E5211" s="1"/>
      <x:c r="F5211" s="1"/>
      <x:c r="G5211" s="1"/>
      <x:c r="H5211" s="1"/>
      <x:c r="I5211" s="53">
        <x:f t="shared" si="962"/>
        <x:v>7</x:v>
      </x:c>
      <x:c r="J5211" s="53">
        <x:f t="shared" si="963"/>
        <x:v>19</x:v>
      </x:c>
      <x:c r="K5211" s="53">
        <x:f t="shared" si="964"/>
        <x:v>19</x:v>
      </x:c>
      <x:c r="L5211" s="53">
        <x:f t="shared" si="965"/>
        <x:v>45</x:v>
      </x:c>
      <x:c r="M5211" s="54">
        <x:f t="shared" si="966"/>
        <x:v>3221.5315967072752</x:v>
      </x:c>
      <x:c r="N5211" s="54">
        <x:f t="shared" si="967"/>
        <x:v>1.7371747199356078</x:v>
      </x:c>
      <x:c r="O5211" s="55">
        <x:f t="shared" si="968"/>
        <x:v>152686</x:v>
      </x:c>
      <x:c r="P5211" s="55">
        <x:f t="shared" si="969"/>
        <x:v>31240</x:v>
      </x:c>
      <x:c r="Q5211" s="55">
        <x:f t="shared" si="970"/>
        <x:v>68429.367998390197</x:v>
      </x:c>
      <x:c r="R5211" s="55">
        <x:f t="shared" si="971"/>
        <x:v>33016.632001609803</x:v>
      </x:c>
      <x:c r="S5211" s="1" t="str">
        <x:f t="shared" si="972"/>
        <x:v>YES</x:v>
      </x:c>
      <x:c r="T5211" s="1">
        <x:f t="shared" si="973"/>
        <x:v>33016.632001609803</x:v>
      </x:c>
    </x:row>
    <x:row r="5212">
      <x:c r="A5212" s="1"/>
      <x:c r="B5212" s="1"/>
      <x:c r="C5212" s="1"/>
      <x:c r="D5212" s="1"/>
      <x:c r="E5212" s="1"/>
      <x:c r="F5212" s="1"/>
      <x:c r="G5212" s="1"/>
      <x:c r="H5212" s="1"/>
      <x:c r="I5212" s="53">
        <x:f t="shared" si="962"/>
        <x:v>7</x:v>
      </x:c>
      <x:c r="J5212" s="53">
        <x:f t="shared" si="963"/>
        <x:v>19</x:v>
      </x:c>
      <x:c r="K5212" s="53">
        <x:f t="shared" si="964"/>
        <x:v>20</x:v>
      </x:c>
      <x:c r="L5212" s="53">
        <x:f t="shared" si="965"/>
        <x:v>46</x:v>
      </x:c>
      <x:c r="M5212" s="54">
        <x:f t="shared" si="966"/>
        <x:v>3292.7558873577523</x:v>
      </x:c>
      <x:c r="N5212" s="54">
        <x:f t="shared" si="967"/>
        <x:v>1.7866360328873279</x:v>
      </x:c>
      <x:c r="O5212" s="55">
        <x:f t="shared" si="968"/>
        <x:v>155386</x:v>
      </x:c>
      <x:c r="P5212" s="55">
        <x:f t="shared" si="969"/>
        <x:v>32120</x:v>
      </x:c>
      <x:c r="Q5212" s="55">
        <x:f t="shared" si="970"/>
        <x:v>69665.900822183205</x:v>
      </x:c>
      <x:c r="R5212" s="55">
        <x:f t="shared" si="971"/>
        <x:v>33600.099177816795</x:v>
      </x:c>
      <x:c r="S5212" s="1" t="str">
        <x:f t="shared" si="972"/>
        <x:v>YES</x:v>
      </x:c>
      <x:c r="T5212" s="1">
        <x:f t="shared" si="973"/>
        <x:v>33600.099177816795</x:v>
      </x:c>
    </x:row>
    <x:row r="5213">
      <x:c r="A5213" s="1"/>
      <x:c r="B5213" s="1"/>
      <x:c r="C5213" s="1"/>
      <x:c r="D5213" s="1"/>
      <x:c r="E5213" s="1"/>
      <x:c r="F5213" s="1"/>
      <x:c r="G5213" s="1"/>
      <x:c r="H5213" s="1"/>
      <x:c r="I5213" s="53">
        <x:f t="shared" si="962"/>
        <x:v>7</x:v>
      </x:c>
      <x:c r="J5213" s="53">
        <x:f t="shared" si="963"/>
        <x:v>19</x:v>
      </x:c>
      <x:c r="K5213" s="53">
        <x:f t="shared" si="964"/>
        <x:v>21</x:v>
      </x:c>
      <x:c r="L5213" s="53">
        <x:f t="shared" si="965"/>
        <x:v>47</x:v>
      </x:c>
      <x:c r="M5213" s="54">
        <x:f t="shared" si="966"/>
        <x:v>3365.591627584196</x:v>
      </x:c>
      <x:c r="N5213" s="54">
        <x:f t="shared" si="967"/>
        <x:v>1.8372164080445805</x:v>
      </x:c>
      <x:c r="O5213" s="55">
        <x:f t="shared" si="968"/>
        <x:v>158086</x:v>
      </x:c>
      <x:c r="P5213" s="55">
        <x:f t="shared" si="969"/>
        <x:v>33000</x:v>
      </x:c>
      <x:c r="Q5213" s="55">
        <x:f t="shared" si="970"/>
        <x:v>70930.410201114515</x:v>
      </x:c>
      <x:c r="R5213" s="55">
        <x:f t="shared" si="971"/>
        <x:v>34155.589798885485</x:v>
      </x:c>
      <x:c r="S5213" s="1" t="str">
        <x:f t="shared" si="972"/>
        <x:v>YES</x:v>
      </x:c>
      <x:c r="T5213" s="1">
        <x:f t="shared" si="973"/>
        <x:v>34155.589798885485</x:v>
      </x:c>
    </x:row>
    <x:row r="5214">
      <x:c r="A5214" s="1"/>
      <x:c r="B5214" s="1"/>
      <x:c r="C5214" s="1"/>
      <x:c r="D5214" s="1"/>
      <x:c r="E5214" s="1"/>
      <x:c r="F5214" s="1"/>
      <x:c r="G5214" s="1"/>
      <x:c r="H5214" s="1"/>
      <x:c r="I5214" s="53">
        <x:f t="shared" si="962"/>
        <x:v>7</x:v>
      </x:c>
      <x:c r="J5214" s="53">
        <x:f t="shared" si="963"/>
        <x:v>19</x:v>
      </x:c>
      <x:c r="K5214" s="53">
        <x:f t="shared" si="964"/>
        <x:v>22</x:v>
      </x:c>
      <x:c r="L5214" s="53">
        <x:f t="shared" si="965"/>
        <x:v>48</x:v>
      </x:c>
      <x:c r="M5214" s="54">
        <x:f t="shared" si="966"/>
        <x:v>3440.067974830592</x:v>
      </x:c>
      <x:c r="N5214" s="54">
        <x:f t="shared" si="967"/>
        <x:v>1.8889360936323556</x:v>
      </x:c>
      <x:c r="O5214" s="55">
        <x:f t="shared" si="968"/>
        <x:v>160786</x:v>
      </x:c>
      <x:c r="P5214" s="55">
        <x:f t="shared" si="969"/>
        <x:v>33880</x:v>
      </x:c>
      <x:c r="Q5214" s="55">
        <x:f t="shared" si="970"/>
        <x:v>72223.402340808883</x:v>
      </x:c>
      <x:c r="R5214" s="55">
        <x:f t="shared" si="971"/>
        <x:v>34682.597659191117</x:v>
      </x:c>
      <x:c r="S5214" s="1" t="str">
        <x:f t="shared" si="972"/>
        <x:v>YES</x:v>
      </x:c>
      <x:c r="T5214" s="1">
        <x:f t="shared" si="973"/>
        <x:v>34682.597659191117</x:v>
      </x:c>
    </x:row>
    <x:row r="5215">
      <x:c r="A5215" s="1"/>
      <x:c r="B5215" s="1"/>
      <x:c r="C5215" s="1"/>
      <x:c r="D5215" s="1"/>
      <x:c r="E5215" s="1"/>
      <x:c r="F5215" s="1"/>
      <x:c r="G5215" s="1"/>
      <x:c r="H5215" s="1"/>
      <x:c r="I5215" s="53">
        <x:f t="shared" si="962"/>
        <x:v>7</x:v>
      </x:c>
      <x:c r="J5215" s="53">
        <x:f t="shared" si="963"/>
        <x:v>19</x:v>
      </x:c>
      <x:c r="K5215" s="53">
        <x:f t="shared" si="964"/>
        <x:v>23</x:v>
      </x:c>
      <x:c r="L5215" s="53">
        <x:f t="shared" si="965"/>
        <x:v>49</x:v>
      </x:c>
      <x:c r="M5215" s="54">
        <x:f t="shared" si="966"/>
        <x:v>3516.2145636880286</x:v>
      </x:c>
      <x:c r="N5215" s="54">
        <x:f t="shared" si="967"/>
        <x:v>1.9418156692277977</x:v>
      </x:c>
      <x:c r="O5215" s="55">
        <x:f t="shared" si="968"/>
        <x:v>163486</x:v>
      </x:c>
      <x:c r="P5215" s="55">
        <x:f t="shared" si="969"/>
        <x:v>34760</x:v>
      </x:c>
      <x:c r="Q5215" s="55">
        <x:f t="shared" si="970"/>
        <x:v>73545.391730694944</x:v>
      </x:c>
      <x:c r="R5215" s="55">
        <x:f t="shared" si="971"/>
        <x:v>35180.608269305056</x:v>
      </x:c>
      <x:c r="S5215" s="1" t="str">
        <x:f t="shared" si="972"/>
        <x:v>YES</x:v>
      </x:c>
      <x:c r="T5215" s="1">
        <x:f t="shared" si="973"/>
        <x:v>35180.608269305056</x:v>
      </x:c>
    </x:row>
    <x:row r="5216">
      <x:c r="A5216" s="1"/>
      <x:c r="B5216" s="1"/>
      <x:c r="C5216" s="1"/>
      <x:c r="D5216" s="1"/>
      <x:c r="E5216" s="1"/>
      <x:c r="F5216" s="1"/>
      <x:c r="G5216" s="1"/>
      <x:c r="H5216" s="1"/>
      <x:c r="I5216" s="53">
        <x:f t="shared" si="962"/>
        <x:v>7</x:v>
      </x:c>
      <x:c r="J5216" s="53">
        <x:f t="shared" si="963"/>
        <x:v>19</x:v>
      </x:c>
      <x:c r="K5216" s="53">
        <x:f t="shared" si="964"/>
        <x:v>24</x:v>
      </x:c>
      <x:c r="L5216" s="53">
        <x:f t="shared" si="965"/>
        <x:v>50</x:v>
      </x:c>
      <x:c r="M5216" s="54">
        <x:f t="shared" si="966"/>
        <x:v>3594.0615132675248</x:v>
      </x:c>
      <x:c r="N5216" s="54">
        <x:f t="shared" si="967"/>
        <x:v>1.9958760508802256</x:v>
      </x:c>
      <x:c r="O5216" s="55">
        <x:f t="shared" si="968"/>
        <x:v>166186</x:v>
      </x:c>
      <x:c r="P5216" s="55">
        <x:f t="shared" si="969"/>
        <x:v>35640</x:v>
      </x:c>
      <x:c r="Q5216" s="55">
        <x:f t="shared" si="970"/>
        <x:v>74896.901272005634</x:v>
      </x:c>
      <x:c r="R5216" s="55">
        <x:f t="shared" si="971"/>
        <x:v>35649.098727994366</x:v>
      </x:c>
      <x:c r="S5216" s="1" t="str">
        <x:f t="shared" si="972"/>
        <x:v>YES</x:v>
      </x:c>
      <x:c r="T5216" s="1">
        <x:f t="shared" si="973"/>
        <x:v>35649.098727994366</x:v>
      </x:c>
    </x:row>
    <x:row r="5217">
      <x:c r="A5217" s="1"/>
      <x:c r="B5217" s="1"/>
      <x:c r="C5217" s="1"/>
      <x:c r="D5217" s="1"/>
      <x:c r="E5217" s="1"/>
      <x:c r="F5217" s="1"/>
      <x:c r="G5217" s="1"/>
      <x:c r="H5217" s="1"/>
      <x:c r="I5217" s="53">
        <x:f t="shared" si="962"/>
        <x:v>7</x:v>
      </x:c>
      <x:c r="J5217" s="53">
        <x:f t="shared" si="963"/>
        <x:v>19</x:v>
      </x:c>
      <x:c r="K5217" s="53">
        <x:f t="shared" si="964"/>
        <x:v>25</x:v>
      </x:c>
      <x:c r="L5217" s="53">
        <x:f t="shared" si="965"/>
        <x:v>51</x:v>
      </x:c>
      <x:c r="M5217" s="54">
        <x:f t="shared" si="966"/>
        <x:v>3673.6394346826219</x:v>
      </x:c>
      <x:c r="N5217" s="54">
        <x:f t="shared" si="967"/>
        <x:v>2.0511384963073764</x:v>
      </x:c>
      <x:c r="O5217" s="55">
        <x:f t="shared" si="968"/>
        <x:v>168886</x:v>
      </x:c>
      <x:c r="P5217" s="55">
        <x:f t="shared" si="969"/>
        <x:v>36520</x:v>
      </x:c>
      <x:c r="Q5217" s="55">
        <x:f t="shared" si="970"/>
        <x:v>76278.462407684405</x:v>
      </x:c>
      <x:c r="R5217" s="55">
        <x:f t="shared" si="971"/>
        <x:v>36087.537592315595</x:v>
      </x:c>
      <x:c r="S5217" s="1" t="str">
        <x:f t="shared" si="972"/>
        <x:v>YES</x:v>
      </x:c>
      <x:c r="T5217" s="1">
        <x:f t="shared" si="973"/>
        <x:v>36087.537592315595</x:v>
      </x:c>
    </x:row>
    <x:row r="5218">
      <x:c r="A5218" s="1"/>
      <x:c r="B5218" s="1"/>
      <x:c r="C5218" s="1"/>
      <x:c r="D5218" s="1"/>
      <x:c r="E5218" s="1"/>
      <x:c r="F5218" s="1"/>
      <x:c r="G5218" s="1"/>
      <x:c r="H5218" s="1"/>
      <x:c r="I5218" s="53">
        <x:f t="shared" si="962"/>
        <x:v>7</x:v>
      </x:c>
      <x:c r="J5218" s="53">
        <x:f t="shared" si="963"/>
        <x:v>19</x:v>
      </x:c>
      <x:c r="K5218" s="53">
        <x:f t="shared" si="964"/>
        <x:v>26</x:v>
      </x:c>
      <x:c r="L5218" s="53">
        <x:f t="shared" si="965"/>
        <x:v>52</x:v>
      </x:c>
      <x:c r="M5218" s="54">
        <x:f t="shared" si="966"/>
        <x:v>3754.97943864334</x:v>
      </x:c>
      <x:c r="N5218" s="54">
        <x:f t="shared" si="967"/>
        <x:v>2.1076246101689859</x:v>
      </x:c>
      <x:c r="O5218" s="55">
        <x:f t="shared" si="968"/>
        <x:v>171586</x:v>
      </x:c>
      <x:c r="P5218" s="55">
        <x:f t="shared" si="969"/>
        <x:v>37400</x:v>
      </x:c>
      <x:c r="Q5218" s="55">
        <x:f t="shared" si="970"/>
        <x:v>77690.615254224656</x:v>
      </x:c>
      <x:c r="R5218" s="55">
        <x:f t="shared" si="971"/>
        <x:v>36495.384745775344</x:v>
      </x:c>
      <x:c r="S5218" s="1" t="str">
        <x:f t="shared" si="972"/>
        <x:v>YES</x:v>
      </x:c>
      <x:c r="T5218" s="1">
        <x:f t="shared" si="973"/>
        <x:v>36495.384745775344</x:v>
      </x:c>
    </x:row>
    <x:row r="5219">
      <x:c r="A5219" s="1"/>
      <x:c r="B5219" s="1"/>
      <x:c r="C5219" s="1"/>
      <x:c r="D5219" s="1"/>
      <x:c r="E5219" s="1"/>
      <x:c r="F5219" s="1"/>
      <x:c r="G5219" s="1"/>
      <x:c r="H5219" s="1"/>
      <x:c r="I5219" s="53">
        <x:f t="shared" si="962"/>
        <x:v>7</x:v>
      </x:c>
      <x:c r="J5219" s="53">
        <x:f t="shared" si="963"/>
        <x:v>19</x:v>
      </x:c>
      <x:c r="K5219" s="53">
        <x:f t="shared" si="964"/>
        <x:v>27</x:v>
      </x:c>
      <x:c r="L5219" s="53">
        <x:f t="shared" si="965"/>
        <x:v>53</x:v>
      </x:c>
      <x:c r="M5219" s="54">
        <x:f t="shared" si="966"/>
        <x:v>3838.1131431630965</x:v>
      </x:c>
      <x:c r="N5219" s="54">
        <x:f t="shared" si="967"/>
        <x:v>2.1653563494188171</x:v>
      </x:c>
      <x:c r="O5219" s="55">
        <x:f t="shared" si="968"/>
        <x:v>174286</x:v>
      </x:c>
      <x:c r="P5219" s="55">
        <x:f t="shared" si="969"/>
        <x:v>38280</x:v>
      </x:c>
      <x:c r="Q5219" s="55">
        <x:f t="shared" si="970"/>
        <x:v>79133.908735470424</x:v>
      </x:c>
      <x:c r="R5219" s="55">
        <x:f t="shared" si="971"/>
        <x:v>36872.091264529576</x:v>
      </x:c>
      <x:c r="S5219" s="1" t="str">
        <x:f t="shared" si="972"/>
        <x:v>YES</x:v>
      </x:c>
      <x:c r="T5219" s="1">
        <x:f t="shared" si="973"/>
        <x:v>36872.091264529576</x:v>
      </x:c>
    </x:row>
    <x:row r="5220">
      <x:c r="A5220" s="1"/>
      <x:c r="B5220" s="1"/>
      <x:c r="C5220" s="1"/>
      <x:c r="D5220" s="1"/>
      <x:c r="E5220" s="1"/>
      <x:c r="F5220" s="1"/>
      <x:c r="G5220" s="1"/>
      <x:c r="H5220" s="1"/>
      <x:c r="I5220" s="53">
        <x:f t="shared" si="962"/>
        <x:v>7</x:v>
      </x:c>
      <x:c r="J5220" s="53">
        <x:f t="shared" si="963"/>
        <x:v>19</x:v>
      </x:c>
      <x:c r="K5220" s="53">
        <x:f t="shared" si="964"/>
        <x:v>28</x:v>
      </x:c>
      <x:c r="L5220" s="53">
        <x:f t="shared" si="965"/>
        <x:v>54</x:v>
      </x:c>
      <x:c r="M5220" s="54">
        <x:f t="shared" si="966"/>
        <x:v>3923.0726813802503</x:v>
      </x:c>
      <x:c r="N5220" s="54">
        <x:f t="shared" si="967"/>
        <x:v>2.2243560287362851</x:v>
      </x:c>
      <x:c r="O5220" s="55">
        <x:f t="shared" si="968"/>
        <x:v>176986</x:v>
      </x:c>
      <x:c r="P5220" s="55">
        <x:f t="shared" si="969"/>
        <x:v>39160</x:v>
      </x:c>
      <x:c r="Q5220" s="55">
        <x:f t="shared" si="970"/>
        <x:v>80608.900718407123</x:v>
      </x:c>
      <x:c r="R5220" s="55">
        <x:f t="shared" si="971"/>
        <x:v>37217.099281592877</x:v>
      </x:c>
      <x:c r="S5220" s="1" t="str">
        <x:f t="shared" si="972"/>
        <x:v>YES</x:v>
      </x:c>
      <x:c r="T5220" s="1">
        <x:f t="shared" si="973"/>
        <x:v>37217.099281592877</x:v>
      </x:c>
    </x:row>
    <x:row r="5221">
      <x:c r="A5221" s="1"/>
      <x:c r="B5221" s="1"/>
      <x:c r="C5221" s="1"/>
      <x:c r="D5221" s="1"/>
      <x:c r="E5221" s="1"/>
      <x:c r="F5221" s="1"/>
      <x:c r="G5221" s="1"/>
      <x:c r="H5221" s="1"/>
      <x:c r="I5221" s="53">
        <x:f t="shared" si="962"/>
        <x:v>7</x:v>
      </x:c>
      <x:c r="J5221" s="53">
        <x:f t="shared" si="963"/>
        <x:v>19</x:v>
      </x:c>
      <x:c r="K5221" s="53">
        <x:f t="shared" si="964"/>
        <x:v>29</x:v>
      </x:c>
      <x:c r="L5221" s="53">
        <x:f t="shared" si="965"/>
        <x:v>55</x:v>
      </x:c>
      <x:c r="M5221" s="54">
        <x:f t="shared" si="966"/>
        <x:v>4009.890709495904</x:v>
      </x:c>
      <x:c r="N5221" s="54">
        <x:f t="shared" si="967"/>
        <x:v>2.2846463260388221</x:v>
      </x:c>
      <x:c r="O5221" s="55">
        <x:f t="shared" si="968"/>
        <x:v>179686</x:v>
      </x:c>
      <x:c r="P5221" s="55">
        <x:f t="shared" si="969"/>
        <x:v>40040</x:v>
      </x:c>
      <x:c r="Q5221" s="55">
        <x:f t="shared" si="970"/>
        <x:v>82116.158150970557</x:v>
      </x:c>
      <x:c r="R5221" s="55">
        <x:f t="shared" si="971"/>
        <x:v>37529.841849029443</x:v>
      </x:c>
      <x:c r="S5221" s="1" t="str">
        <x:f t="shared" si="972"/>
        <x:v>YES</x:v>
      </x:c>
      <x:c r="T5221" s="1">
        <x:f t="shared" si="973"/>
        <x:v>37529.841849029443</x:v>
      </x:c>
    </x:row>
    <x:row r="5222">
      <x:c r="A5222" s="1"/>
      <x:c r="B5222" s="1"/>
      <x:c r="C5222" s="1"/>
      <x:c r="D5222" s="1"/>
      <x:c r="E5222" s="1"/>
      <x:c r="F5222" s="1"/>
      <x:c r="G5222" s="1"/>
      <x:c r="H5222" s="1"/>
      <x:c r="I5222" s="53">
        <x:f t="shared" si="962"/>
        <x:v>7</x:v>
      </x:c>
      <x:c r="J5222" s="53">
        <x:f t="shared" si="963"/>
        <x:v>19</x:v>
      </x:c>
      <x:c r="K5222" s="53">
        <x:f t="shared" si="964"/>
        <x:v>30</x:v>
      </x:c>
      <x:c r="L5222" s="53">
        <x:f t="shared" si="965"/>
        <x:v>56</x:v>
      </x:c>
      <x:c r="M5222" s="54">
        <x:f t="shared" si="966"/>
        <x:v>4098.6004148296743</x:v>
      </x:c>
      <x:c r="N5222" s="54">
        <x:f t="shared" si="967"/>
        <x:v>2.3462502880761629</x:v>
      </x:c>
      <x:c r="O5222" s="55">
        <x:f t="shared" si="968"/>
        <x:v>182386</x:v>
      </x:c>
      <x:c r="P5222" s="55">
        <x:f t="shared" si="969"/>
        <x:v>40920</x:v>
      </x:c>
      <x:c r="Q5222" s="55">
        <x:f t="shared" si="970"/>
        <x:v>83656.257201904067</x:v>
      </x:c>
      <x:c r="R5222" s="55">
        <x:f t="shared" si="971"/>
        <x:v>37809.742798095933</x:v>
      </x:c>
      <x:c r="S5222" s="1" t="str">
        <x:f t="shared" si="972"/>
        <x:v>YES</x:v>
      </x:c>
      <x:c r="T5222" s="1">
        <x:f t="shared" si="973"/>
        <x:v>37809.742798095933</x:v>
      </x:c>
    </x:row>
    <x:row r="5223">
      <x:c r="A5223" s="1"/>
      <x:c r="B5223" s="1"/>
      <x:c r="C5223" s="1"/>
      <x:c r="D5223" s="1"/>
      <x:c r="E5223" s="1"/>
      <x:c r="F5223" s="1"/>
      <x:c r="G5223" s="1"/>
      <x:c r="H5223" s="1"/>
      <x:c r="I5223" s="53">
        <x:f t="shared" si="962"/>
        <x:v>7</x:v>
      </x:c>
      <x:c r="J5223" s="53">
        <x:f t="shared" si="963"/>
        <x:v>20</x:v>
      </x:c>
      <x:c r="K5223" s="53">
        <x:f t="shared" si="964"/>
        <x:v>0</x:v>
      </x:c>
      <x:c r="L5223" s="53">
        <x:f t="shared" si="965"/>
        <x:v>27</x:v>
      </x:c>
      <x:c r="M5223" s="54">
        <x:f t="shared" si="966"/>
        <x:v>2210.8616371742382</x:v>
      </x:c>
      <x:c r="N5223" s="54">
        <x:f t="shared" si="967"/>
        <x:v>1.0353205813709987</x:v>
      </x:c>
      <x:c r="O5223" s="55">
        <x:f t="shared" si="968"/>
        <x:v>103480</x:v>
      </x:c>
      <x:c r="P5223" s="55">
        <x:f t="shared" si="969"/>
        <x:v>14960</x:v>
      </x:c>
      <x:c r="Q5223" s="55">
        <x:f t="shared" si="970"/>
        <x:v>50883.014534274967</x:v>
      </x:c>
      <x:c r="R5223" s="55">
        <x:f t="shared" si="971"/>
        <x:v>17636.985465725033</x:v>
      </x:c>
      <x:c r="S5223" s="1" t="str">
        <x:f t="shared" si="972"/>
        <x:v>YES</x:v>
      </x:c>
      <x:c r="T5223" s="1">
        <x:f t="shared" si="973"/>
        <x:v>17636.985465725033</x:v>
      </x:c>
    </x:row>
    <x:row r="5224">
      <x:c r="A5224" s="1"/>
      <x:c r="B5224" s="1"/>
      <x:c r="C5224" s="1"/>
      <x:c r="D5224" s="1"/>
      <x:c r="E5224" s="1"/>
      <x:c r="F5224" s="1"/>
      <x:c r="G5224" s="1"/>
      <x:c r="H5224" s="1"/>
      <x:c r="I5224" s="53">
        <x:f t="shared" si="962"/>
        <x:v>7</x:v>
      </x:c>
      <x:c r="J5224" s="53">
        <x:f t="shared" si="963"/>
        <x:v>20</x:v>
      </x:c>
      <x:c r="K5224" s="53">
        <x:f t="shared" si="964"/>
        <x:v>1</x:v>
      </x:c>
      <x:c r="L5224" s="53">
        <x:f t="shared" si="965"/>
        <x:v>28</x:v>
      </x:c>
      <x:c r="M5224" s="54">
        <x:f t="shared" si="966"/>
        <x:v>2256.4241371742382</x:v>
      </x:c>
      <x:c r="N5224" s="54">
        <x:f t="shared" si="967"/>
        <x:v>1.0669612063709988</x:v>
      </x:c>
      <x:c r="O5224" s="55">
        <x:f t="shared" si="968"/>
        <x:v>106180</x:v>
      </x:c>
      <x:c r="P5224" s="55">
        <x:f t="shared" si="969"/>
        <x:v>15840</x:v>
      </x:c>
      <x:c r="Q5224" s="55">
        <x:f t="shared" si="970"/>
        <x:v>51674.030159274967</x:v>
      </x:c>
      <x:c r="R5224" s="55">
        <x:f t="shared" si="971"/>
        <x:v>18665.969840725033</x:v>
      </x:c>
      <x:c r="S5224" s="1" t="str">
        <x:f t="shared" si="972"/>
        <x:v>YES</x:v>
      </x:c>
      <x:c r="T5224" s="1">
        <x:f t="shared" si="973"/>
        <x:v>18665.969840725033</x:v>
      </x:c>
    </x:row>
    <x:row r="5225">
      <x:c r="A5225" s="1"/>
      <x:c r="B5225" s="1"/>
      <x:c r="C5225" s="1"/>
      <x:c r="D5225" s="1"/>
      <x:c r="E5225" s="1"/>
      <x:c r="F5225" s="1"/>
      <x:c r="G5225" s="1"/>
      <x:c r="H5225" s="1"/>
      <x:c r="I5225" s="53">
        <x:f t="shared" si="962"/>
        <x:v>7</x:v>
      </x:c>
      <x:c r="J5225" s="53">
        <x:f t="shared" si="963"/>
        <x:v>20</x:v>
      </x:c>
      <x:c r="K5225" s="53">
        <x:f t="shared" si="964"/>
        <x:v>2</x:v>
      </x:c>
      <x:c r="L5225" s="53">
        <x:f t="shared" si="965"/>
        <x:v>29</x:v>
      </x:c>
      <x:c r="M5225" s="54">
        <x:f t="shared" si="966"/>
        <x:v>2303.1256996742381</x:v>
      </x:c>
      <x:c r="N5225" s="54">
        <x:f t="shared" si="967"/>
        <x:v>1.0993928469959988</x:v>
      </x:c>
      <x:c r="O5225" s="55">
        <x:f t="shared" si="968"/>
        <x:v>108880</x:v>
      </x:c>
      <x:c r="P5225" s="55">
        <x:f t="shared" si="969"/>
        <x:v>16720</x:v>
      </x:c>
      <x:c r="Q5225" s="55">
        <x:f t="shared" si="970"/>
        <x:v>52484.821174899967</x:v>
      </x:c>
      <x:c r="R5225" s="55">
        <x:f t="shared" si="971"/>
        <x:v>19675.178825100033</x:v>
      </x:c>
      <x:c r="S5225" s="1" t="str">
        <x:f t="shared" si="972"/>
        <x:v>YES</x:v>
      </x:c>
      <x:c r="T5225" s="1">
        <x:f t="shared" si="973"/>
        <x:v>19675.178825100033</x:v>
      </x:c>
    </x:row>
    <x:row r="5226">
      <x:c r="A5226" s="1"/>
      <x:c r="B5226" s="1"/>
      <x:c r="C5226" s="1"/>
      <x:c r="D5226" s="1"/>
      <x:c r="E5226" s="1"/>
      <x:c r="F5226" s="1"/>
      <x:c r="G5226" s="1"/>
      <x:c r="H5226" s="1"/>
      <x:c r="I5226" s="53">
        <x:f t="shared" si="962"/>
        <x:v>7</x:v>
      </x:c>
      <x:c r="J5226" s="53">
        <x:f t="shared" si="963"/>
        <x:v>20</x:v>
      </x:c>
      <x:c r="K5226" s="53">
        <x:f t="shared" si="964"/>
        <x:v>3</x:v>
      </x:c>
      <x:c r="L5226" s="53">
        <x:f t="shared" si="965"/>
        <x:v>30</x:v>
      </x:c>
      <x:c r="M5226" s="54">
        <x:f t="shared" si="966"/>
        <x:v>2350.9876820961131</x:v>
      </x:c>
      <x:c r="N5226" s="54">
        <x:f t="shared" si="967"/>
        <x:v>1.1326303347889675</x:v>
      </x:c>
      <x:c r="O5226" s="55">
        <x:f t="shared" si="968"/>
        <x:v>111580</x:v>
      </x:c>
      <x:c r="P5226" s="55">
        <x:f t="shared" si="969"/>
        <x:v>17600</x:v>
      </x:c>
      <x:c r="Q5226" s="55">
        <x:f t="shared" si="970"/>
        <x:v>53315.758369724186</x:v>
      </x:c>
      <x:c r="R5226" s="55">
        <x:f t="shared" si="971"/>
        <x:v>20664.241630275814</x:v>
      </x:c>
      <x:c r="S5226" s="1" t="str">
        <x:f t="shared" si="972"/>
        <x:v>YES</x:v>
      </x:c>
      <x:c r="T5226" s="1">
        <x:f t="shared" si="973"/>
        <x:v>20664.241630275814</x:v>
      </x:c>
    </x:row>
    <x:row r="5227">
      <x:c r="A5227" s="1"/>
      <x:c r="B5227" s="1"/>
      <x:c r="C5227" s="1"/>
      <x:c r="D5227" s="1"/>
      <x:c r="E5227" s="1"/>
      <x:c r="F5227" s="1"/>
      <x:c r="G5227" s="1"/>
      <x:c r="H5227" s="1"/>
      <x:c r="I5227" s="53">
        <x:f t="shared" si="962"/>
        <x:v>7</x:v>
      </x:c>
      <x:c r="J5227" s="53">
        <x:f t="shared" si="963"/>
        <x:v>20</x:v>
      </x:c>
      <x:c r="K5227" s="53">
        <x:f t="shared" si="964"/>
        <x:v>4</x:v>
      </x:c>
      <x:c r="L5227" s="53">
        <x:f t="shared" si="965"/>
        <x:v>31</x:v>
      </x:c>
      <x:c r="M5227" s="54">
        <x:f t="shared" si="966"/>
        <x:v>2400.0317978187695</x:v>
      </x:c>
      <x:c r="N5227" s="54">
        <x:f t="shared" si="967"/>
        <x:v>1.1666887484852566</x:v>
      </x:c>
      <x:c r="O5227" s="55">
        <x:f t="shared" si="968"/>
        <x:v>114280</x:v>
      </x:c>
      <x:c r="P5227" s="55">
        <x:f t="shared" si="969"/>
        <x:v>18480</x:v>
      </x:c>
      <x:c r="Q5227" s="55">
        <x:f t="shared" si="970"/>
        <x:v>54167.21871213142</x:v>
      </x:c>
      <x:c r="R5227" s="55">
        <x:f t="shared" si="971"/>
        <x:v>21632.78128786858</x:v>
      </x:c>
      <x:c r="S5227" s="1" t="str">
        <x:f t="shared" si="972"/>
        <x:v>YES</x:v>
      </x:c>
      <x:c r="T5227" s="1">
        <x:f t="shared" si="973"/>
        <x:v>21632.78128786858</x:v>
      </x:c>
    </x:row>
    <x:row r="5228">
      <x:c r="A5228" s="1"/>
      <x:c r="B5228" s="1"/>
      <x:c r="C5228" s="1"/>
      <x:c r="D5228" s="1"/>
      <x:c r="E5228" s="1"/>
      <x:c r="F5228" s="1"/>
      <x:c r="G5228" s="1"/>
      <x:c r="H5228" s="1"/>
      <x:c r="I5228" s="53">
        <x:f t="shared" si="962"/>
        <x:v>7</x:v>
      </x:c>
      <x:c r="J5228" s="53">
        <x:f t="shared" si="963"/>
        <x:v>20</x:v>
      </x:c>
      <x:c r="K5228" s="53">
        <x:f t="shared" si="964"/>
        <x:v>5</x:v>
      </x:c>
      <x:c r="L5228" s="53">
        <x:f t="shared" si="965"/>
        <x:v>32</x:v>
      </x:c>
      <x:c r="M5228" s="54">
        <x:f t="shared" si="966"/>
        <x:v>2450.2801217399729</x:v>
      </x:c>
      <x:c r="N5228" s="54">
        <x:f t="shared" si="967"/>
        <x:v>1.2015834178749811</x:v>
      </x:c>
      <x:c r="O5228" s="55">
        <x:f t="shared" si="968"/>
        <x:v>116980</x:v>
      </x:c>
      <x:c r="P5228" s="55">
        <x:f t="shared" si="969"/>
        <x:v>19360</x:v>
      </x:c>
      <x:c r="Q5228" s="55">
        <x:f t="shared" si="970"/>
        <x:v>55039.585446874524</x:v>
      </x:c>
      <x:c r="R5228" s="55">
        <x:f t="shared" si="971"/>
        <x:v>22580.414553125476</x:v>
      </x:c>
      <x:c r="S5228" s="1" t="str">
        <x:f t="shared" si="972"/>
        <x:v>YES</x:v>
      </x:c>
      <x:c r="T5228" s="1">
        <x:f t="shared" si="973"/>
        <x:v>22580.414553125476</x:v>
      </x:c>
    </x:row>
    <x:row r="5229">
      <x:c r="A5229" s="1"/>
      <x:c r="B5229" s="1"/>
      <x:c r="C5229" s="1"/>
      <x:c r="D5229" s="1"/>
      <x:c r="E5229" s="1"/>
      <x:c r="F5229" s="1"/>
      <x:c r="G5229" s="1"/>
      <x:c r="H5229" s="1"/>
      <x:c r="I5229" s="53">
        <x:f t="shared" si="962"/>
        <x:v>7</x:v>
      </x:c>
      <x:c r="J5229" s="53">
        <x:f t="shared" si="963"/>
        <x:v>20</x:v>
      </x:c>
      <x:c r="K5229" s="53">
        <x:f t="shared" si="964"/>
        <x:v>6</x:v>
      </x:c>
      <x:c r="L5229" s="53">
        <x:f t="shared" si="965"/>
        <x:v>33</x:v>
      </x:c>
      <x:c r="M5229" s="54">
        <x:f t="shared" si="966"/>
        <x:v>2501.755095921606</x:v>
      </x:c>
      <x:c r="N5229" s="54">
        <x:f t="shared" si="967"/>
        <x:v>1.2373299277233374</x:v>
      </x:c>
      <x:c r="O5229" s="55">
        <x:f t="shared" si="968"/>
        <x:v>119680</x:v>
      </x:c>
      <x:c r="P5229" s="55">
        <x:f t="shared" si="969"/>
        <x:v>20240</x:v>
      </x:c>
      <x:c r="Q5229" s="55">
        <x:f t="shared" si="970"/>
        <x:v>55933.248193083433</x:v>
      </x:c>
      <x:c r="R5229" s="55">
        <x:f t="shared" si="971"/>
        <x:v>23506.751806916567</x:v>
      </x:c>
      <x:c r="S5229" s="1" t="str">
        <x:f t="shared" si="972"/>
        <x:v>YES</x:v>
      </x:c>
      <x:c r="T5229" s="1">
        <x:f t="shared" si="973"/>
        <x:v>23506.751806916567</x:v>
      </x:c>
    </x:row>
    <x:row r="5230">
      <x:c r="A5230" s="1"/>
      <x:c r="B5230" s="1"/>
      <x:c r="C5230" s="1"/>
      <x:c r="D5230" s="1"/>
      <x:c r="E5230" s="1"/>
      <x:c r="F5230" s="1"/>
      <x:c r="G5230" s="1"/>
      <x:c r="H5230" s="1"/>
      <x:c r="I5230" s="53" t="n">
        <x:f t="shared" ref="I5230:I5293" si="974">INT((ROW()-ROW($I$46))/((CARROT_CAP+1)*(MESCLUN_CAP+1)))</x:f>
        <x:v>7</x:v>
      </x:c>
      <x:c r="J5230" s="53" t="n">
        <x:f t="shared" ref="J5230:J5293" si="975">MOD(INT((ROW()-ROW($I$46))/(MESCLUN_CAP+1)),CARROT_CAP+1)</x:f>
        <x:v>20</x:v>
      </x:c>
      <x:c r="K5230" s="53" t="n">
        <x:f t="shared" ref="K5230:K5293" si="976">MOD(ROW()-ROW($I$46),MESCLUN_CAP+1)</x:f>
        <x:v>7</x:v>
      </x:c>
      <x:c r="L5230" s="53" t="n">
        <x:f t="shared" ref="L5230:L5293" si="977">SUM(I5230:K5230)</x:f>
        <x:v>34</x:v>
      </x:c>
      <x:c r="M5230" s="54" t="n">
        <x:f t="shared" ref="M5230:M5293" si="978">I5230*TOMATO_HOURS*WEEKS*(1+TOMATO_DIM)^I5230+J5230*CARROT_HOURS*WEEKS*(1+CARROT_DIM)^J5230+K5230*MESCLUN_HOURS*WEEKS*(1+MESCLUN_DIM)^K5230</x:f>
        <x:v>2554.4795353195655</x:v>
      </x:c>
      <x:c r="N5230" s="54" t="n">
        <x:f t="shared" ref="N5230:N5293" si="979">MAX(M5230-FARMER_HOURS,0)/TEMP_HOURS_PER_WORKER</x:f>
        <x:v>1.2739441217496983</x:v>
      </x:c>
      <x:c r="O5230" s="55" t="n">
        <x:f t="shared" ref="O5230:O5293" si="980">I5230*TOMATO_PRICE+J5230*CARROT_PRICE+K5230*MESCLUN_PRICE</x:f>
        <x:v>122380</x:v>
      </x:c>
      <x:c r="P5230" s="55" t="n">
        <x:f t="shared" ref="P5230:P5293" si="981">I5230*TOMATO_FERTILIZER+J5230*CARROT_FERTILIZER+K5230*MESCLUN_FERTILIZER</x:f>
        <x:v>21120</x:v>
      </x:c>
      <x:c r="Q5230" s="55" t="n">
        <x:f t="shared" ref="Q5230:Q5293" si="982">MIN(M5230,FARMER_HOURS)*FARMER_RATE+MAX(M5230-FARMER_HOURS,0)*TEMP_RATE</x:f>
        <x:v>56848.603043742456</x:v>
      </x:c>
      <x:c r="R5230" s="55" t="n">
        <x:f t="shared" ref="R5230:R5293" si="983">O5230-P5230-Q5230-FIXED_COST</x:f>
        <x:v>24411.396956257544</x:v>
      </x:c>
      <x:c r="S5230" s="1" t="str">
        <x:f t="shared" ref="S5230:S5293" si="984">IF(AND(L5230&lt;=TOTAL_BED_CAP,N5230&lt;=TEMP_WORKER_CAP),"YES","NO")</x:f>
        <x:v>YES</x:v>
      </x:c>
      <x:c r="T5230" s="1" t="n">
        <x:f t="shared" ref="T5230:T5293" si="985">IF(S5230="YES",R5230,-1E+99)</x:f>
        <x:v>24411.396956257544</x:v>
      </x:c>
    </x:row>
    <x:row r="5231">
      <x:c r="A5231" s="1"/>
      <x:c r="B5231" s="1"/>
      <x:c r="C5231" s="1"/>
      <x:c r="D5231" s="1"/>
      <x:c r="E5231" s="1"/>
      <x:c r="F5231" s="1"/>
      <x:c r="G5231" s="1"/>
      <x:c r="H5231" s="1"/>
      <x:c r="I5231" s="53">
        <x:f t="shared" si="974"/>
        <x:v>7</x:v>
      </x:c>
      <x:c r="J5231" s="53">
        <x:f t="shared" si="975"/>
        <x:v>20</x:v>
      </x:c>
      <x:c r="K5231" s="53">
        <x:f t="shared" si="976"/>
        <x:v>8</x:v>
      </x:c>
      <x:c r="L5231" s="53">
        <x:f t="shared" si="977"/>
        <x:v>35</x:v>
      </x:c>
      <x:c r="M5231" s="54">
        <x:f t="shared" si="978"/>
        <x:v>2608.4766335995464</x:v>
      </x:c>
      <x:c r="N5231" s="54">
        <x:f t="shared" si="979"/>
        <x:v>1.3114421066663517</x:v>
      </x:c>
      <x:c r="O5231" s="55">
        <x:f t="shared" si="980"/>
        <x:v>125080</x:v>
      </x:c>
      <x:c r="P5231" s="55">
        <x:f t="shared" si="981"/>
        <x:v>22000</x:v>
      </x:c>
      <x:c r="Q5231" s="55">
        <x:f t="shared" si="982"/>
        <x:v>57786.05266665879</x:v>
      </x:c>
      <x:c r="R5231" s="55">
        <x:f t="shared" si="983"/>
        <x:v>25293.94733334121</x:v>
      </x:c>
      <x:c r="S5231" s="1" t="str">
        <x:f t="shared" si="984"/>
        <x:v>YES</x:v>
      </x:c>
      <x:c r="T5231" s="1">
        <x:f t="shared" si="985"/>
        <x:v>25293.94733334121</x:v>
      </x:c>
    </x:row>
    <x:row r="5232">
      <x:c r="A5232" s="1"/>
      <x:c r="B5232" s="1"/>
      <x:c r="C5232" s="1"/>
      <x:c r="D5232" s="1"/>
      <x:c r="E5232" s="1"/>
      <x:c r="F5232" s="1"/>
      <x:c r="G5232" s="1"/>
      <x:c r="H5232" s="1"/>
      <x:c r="I5232" s="53">
        <x:f t="shared" si="974"/>
        <x:v>7</x:v>
      </x:c>
      <x:c r="J5232" s="53">
        <x:f t="shared" si="975"/>
        <x:v>20</x:v>
      </x:c>
      <x:c r="K5232" s="53">
        <x:f t="shared" si="976"/>
        <x:v>9</x:v>
      </x:c>
      <x:c r="L5232" s="53">
        <x:f t="shared" si="977"/>
        <x:v>36</x:v>
      </x:c>
      <x:c r="M5232" s="54">
        <x:f t="shared" si="978"/>
        <x:v>2663.7699690399413</x:v>
      </x:c>
      <x:c r="N5232" s="54">
        <x:f t="shared" si="979"/>
        <x:v>1.349840256277737</x:v>
      </x:c>
      <x:c r="O5232" s="55">
        <x:f t="shared" si="980"/>
        <x:v>127780</x:v>
      </x:c>
      <x:c r="P5232" s="55">
        <x:f t="shared" si="981"/>
        <x:v>22880</x:v>
      </x:c>
      <x:c r="Q5232" s="55">
        <x:f t="shared" si="982"/>
        <x:v>58746.006406943423</x:v>
      </x:c>
      <x:c r="R5232" s="55">
        <x:f t="shared" si="983"/>
        <x:v>26153.993593056577</x:v>
      </x:c>
      <x:c r="S5232" s="1" t="str">
        <x:f t="shared" si="984"/>
        <x:v>YES</x:v>
      </x:c>
      <x:c r="T5232" s="1">
        <x:f t="shared" si="985"/>
        <x:v>26153.993593056577</x:v>
      </x:c>
    </x:row>
    <x:row r="5233">
      <x:c r="A5233" s="1"/>
      <x:c r="B5233" s="1"/>
      <x:c r="C5233" s="1"/>
      <x:c r="D5233" s="1"/>
      <x:c r="E5233" s="1"/>
      <x:c r="F5233" s="1"/>
      <x:c r="G5233" s="1"/>
      <x:c r="H5233" s="1"/>
      <x:c r="I5233" s="53">
        <x:f t="shared" si="974"/>
        <x:v>7</x:v>
      </x:c>
      <x:c r="J5233" s="53">
        <x:f t="shared" si="975"/>
        <x:v>20</x:v>
      </x:c>
      <x:c r="K5233" s="53">
        <x:f t="shared" si="976"/>
        <x:v>10</x:v>
      </x:c>
      <x:c r="L5233" s="53">
        <x:f t="shared" si="977"/>
        <x:v>37</x:v>
      </x:c>
      <x:c r="M5233" s="54">
        <x:f t="shared" si="978"/>
        <x:v>2720.3835105231537</x:v>
      </x:c>
      <x:c r="N5233" s="54">
        <x:f t="shared" si="979"/>
        <x:v>1.3891552156410789</x:v>
      </x:c>
      <x:c r="O5233" s="55">
        <x:f t="shared" si="980"/>
        <x:v>130480</x:v>
      </x:c>
      <x:c r="P5233" s="55">
        <x:f t="shared" si="981"/>
        <x:v>23760</x:v>
      </x:c>
      <x:c r="Q5233" s="55">
        <x:f t="shared" si="982"/>
        <x:v>59728.880391026971</x:v>
      </x:c>
      <x:c r="R5233" s="55">
        <x:f t="shared" si="983"/>
        <x:v>26991.119608973029</x:v>
      </x:c>
      <x:c r="S5233" s="1" t="str">
        <x:f t="shared" si="984"/>
        <x:v>YES</x:v>
      </x:c>
      <x:c r="T5233" s="1">
        <x:f t="shared" si="985"/>
        <x:v>26991.119608973029</x:v>
      </x:c>
    </x:row>
    <x:row r="5234">
      <x:c r="A5234" s="1"/>
      <x:c r="B5234" s="1"/>
      <x:c r="C5234" s="1"/>
      <x:c r="D5234" s="1"/>
      <x:c r="E5234" s="1"/>
      <x:c r="F5234" s="1"/>
      <x:c r="G5234" s="1"/>
      <x:c r="H5234" s="1"/>
      <x:c r="I5234" s="53">
        <x:f t="shared" si="974"/>
        <x:v>7</x:v>
      </x:c>
      <x:c r="J5234" s="53">
        <x:f t="shared" si="975"/>
        <x:v>20</x:v>
      </x:c>
      <x:c r="K5234" s="53">
        <x:f t="shared" si="976"/>
        <x:v>11</x:v>
      </x:c>
      <x:c r="L5234" s="53">
        <x:f t="shared" si="977"/>
        <x:v>38</x:v>
      </x:c>
      <x:c r="M5234" s="54">
        <x:f t="shared" si="978"/>
        <x:v>2778.3416236165931</x:v>
      </x:c>
      <x:c r="N5234" s="54">
        <x:f t="shared" si="979"/>
        <x:v>1.4294039052893008</x:v>
      </x:c>
      <x:c r="O5234" s="55">
        <x:f t="shared" si="980"/>
        <x:v>133180</x:v>
      </x:c>
      <x:c r="P5234" s="55">
        <x:f t="shared" si="981"/>
        <x:v>24640</x:v>
      </x:c>
      <x:c r="Q5234" s="55">
        <x:f t="shared" si="982"/>
        <x:v>60735.097632232515</x:v>
      </x:c>
      <x:c r="R5234" s="55">
        <x:f t="shared" si="983"/>
        <x:v>27804.902367767485</x:v>
      </x:c>
      <x:c r="S5234" s="1" t="str">
        <x:f t="shared" si="984"/>
        <x:v>YES</x:v>
      </x:c>
      <x:c r="T5234" s="1">
        <x:f t="shared" si="985"/>
        <x:v>27804.902367767485</x:v>
      </x:c>
    </x:row>
    <x:row r="5235">
      <x:c r="A5235" s="1"/>
      <x:c r="B5235" s="1"/>
      <x:c r="C5235" s="1"/>
      <x:c r="D5235" s="1"/>
      <x:c r="E5235" s="1"/>
      <x:c r="F5235" s="1"/>
      <x:c r="G5235" s="1"/>
      <x:c r="H5235" s="1"/>
      <x:c r="I5235" s="53">
        <x:f t="shared" si="974"/>
        <x:v>7</x:v>
      </x:c>
      <x:c r="J5235" s="53">
        <x:f t="shared" si="975"/>
        <x:v>20</x:v>
      </x:c>
      <x:c r="K5235" s="53">
        <x:f t="shared" si="976"/>
        <x:v>12</x:v>
      </x:c>
      <x:c r="L5235" s="53">
        <x:f t="shared" si="977"/>
        <x:v>39</x:v>
      </x:c>
      <x:c r="M5235" s="54">
        <x:f t="shared" si="978"/>
        <x:v>2837.6690767446576</x:v>
      </x:c>
      <x:c r="N5235" s="54">
        <x:f t="shared" si="979"/>
        <x:v>1.4706035255171233</x:v>
      </x:c>
      <x:c r="O5235" s="55">
        <x:f t="shared" si="980"/>
        <x:v>135880</x:v>
      </x:c>
      <x:c r="P5235" s="55">
        <x:f t="shared" si="981"/>
        <x:v>25520</x:v>
      </x:c>
      <x:c r="Q5235" s="55">
        <x:f t="shared" si="982"/>
        <x:v>61765.088137928084</x:v>
      </x:c>
      <x:c r="R5235" s="55">
        <x:f t="shared" si="983"/>
        <x:v>28594.911862071916</x:v>
      </x:c>
      <x:c r="S5235" s="1" t="str">
        <x:f t="shared" si="984"/>
        <x:v>YES</x:v>
      </x:c>
      <x:c r="T5235" s="1">
        <x:f t="shared" si="985"/>
        <x:v>28594.911862071916</x:v>
      </x:c>
    </x:row>
    <x:row r="5236">
      <x:c r="A5236" s="1"/>
      <x:c r="B5236" s="1"/>
      <x:c r="C5236" s="1"/>
      <x:c r="D5236" s="1"/>
      <x:c r="E5236" s="1"/>
      <x:c r="F5236" s="1"/>
      <x:c r="G5236" s="1"/>
      <x:c r="H5236" s="1"/>
      <x:c r="I5236" s="53">
        <x:f t="shared" si="974"/>
        <x:v>7</x:v>
      </x:c>
      <x:c r="J5236" s="53">
        <x:f t="shared" si="975"/>
        <x:v>20</x:v>
      </x:c>
      <x:c r="K5236" s="53">
        <x:f t="shared" si="976"/>
        <x:v>13</x:v>
      </x:c>
      <x:c r="L5236" s="53">
        <x:f t="shared" si="977"/>
        <x:v>40</x:v>
      </x:c>
      <x:c r="M5236" s="54">
        <x:f t="shared" si="978"/>
        <x:v>2898.3910474530417</x:v>
      </x:c>
      <x:c r="N5236" s="54">
        <x:f t="shared" si="979"/>
        <x:v>1.5127715607312788</x:v>
      </x:c>
      <x:c r="O5236" s="55">
        <x:f t="shared" si="980"/>
        <x:v>138580</x:v>
      </x:c>
      <x:c r="P5236" s="55">
        <x:f t="shared" si="981"/>
        <x:v>26400</x:v>
      </x:c>
      <x:c r="Q5236" s="55">
        <x:f t="shared" si="982"/>
        <x:v>62819.289018281976</x:v>
      </x:c>
      <x:c r="R5236" s="55">
        <x:f t="shared" si="983"/>
        <x:v>29360.710981718024</x:v>
      </x:c>
      <x:c r="S5236" s="1" t="str">
        <x:f t="shared" si="984"/>
        <x:v>YES</x:v>
      </x:c>
      <x:c r="T5236" s="1">
        <x:f t="shared" si="985"/>
        <x:v>29360.710981718024</x:v>
      </x:c>
    </x:row>
    <x:row r="5237">
      <x:c r="A5237" s="1"/>
      <x:c r="B5237" s="1"/>
      <x:c r="C5237" s="1"/>
      <x:c r="D5237" s="1"/>
      <x:c r="E5237" s="1"/>
      <x:c r="F5237" s="1"/>
      <x:c r="G5237" s="1"/>
      <x:c r="H5237" s="1"/>
      <x:c r="I5237" s="53">
        <x:f t="shared" si="974"/>
        <x:v>7</x:v>
      </x:c>
      <x:c r="J5237" s="53">
        <x:f t="shared" si="975"/>
        <x:v>20</x:v>
      </x:c>
      <x:c r="K5237" s="53">
        <x:f t="shared" si="976"/>
        <x:v>14</x:v>
      </x:c>
      <x:c r="L5237" s="53">
        <x:f t="shared" si="977"/>
        <x:v>41</x:v>
      </x:c>
      <x:c r="M5237" s="54">
        <x:f t="shared" si="978"/>
        <x:v>2960.5331287667032</x:v>
      </x:c>
      <x:c r="N5237" s="54">
        <x:f t="shared" si="979"/>
        <x:v>1.5559257838657661</x:v>
      </x:c>
      <x:c r="O5237" s="55">
        <x:f t="shared" si="980"/>
        <x:v>141280</x:v>
      </x:c>
      <x:c r="P5237" s="55">
        <x:f t="shared" si="981"/>
        <x:v>27280</x:v>
      </x:c>
      <x:c r="Q5237" s="55">
        <x:f t="shared" si="982"/>
        <x:v>63898.144596644153</x:v>
      </x:c>
      <x:c r="R5237" s="55">
        <x:f t="shared" si="983"/>
        <x:v>30101.855403355847</x:v>
      </x:c>
      <x:c r="S5237" s="1" t="str">
        <x:f t="shared" si="984"/>
        <x:v>YES</x:v>
      </x:c>
      <x:c r="T5237" s="1">
        <x:f t="shared" si="985"/>
        <x:v>30101.855403355847</x:v>
      </x:c>
    </x:row>
    <x:row r="5238">
      <x:c r="A5238" s="1"/>
      <x:c r="B5238" s="1"/>
      <x:c r="C5238" s="1"/>
      <x:c r="D5238" s="1"/>
      <x:c r="E5238" s="1"/>
      <x:c r="F5238" s="1"/>
      <x:c r="G5238" s="1"/>
      <x:c r="H5238" s="1"/>
      <x:c r="I5238" s="53">
        <x:f t="shared" si="974"/>
        <x:v>7</x:v>
      </x:c>
      <x:c r="J5238" s="53">
        <x:f t="shared" si="975"/>
        <x:v>20</x:v>
      </x:c>
      <x:c r="K5238" s="53">
        <x:f t="shared" si="976"/>
        <x:v>15</x:v>
      </x:c>
      <x:c r="L5238" s="53">
        <x:f t="shared" si="977"/>
        <x:v>42</x:v>
      </x:c>
      <x:c r="M5238" s="54">
        <x:f t="shared" si="978"/>
        <x:v>3024.1213356428493</x:v>
      </x:c>
      <x:c r="N5238" s="54">
        <x:f t="shared" si="979"/>
        <x:v>1.6000842608630899</x:v>
      </x:c>
      <x:c r="O5238" s="55">
        <x:f t="shared" si="980"/>
        <x:v>143980</x:v>
      </x:c>
      <x:c r="P5238" s="55">
        <x:f t="shared" si="981"/>
        <x:v>28160</x:v>
      </x:c>
      <x:c r="Q5238" s="55">
        <x:f t="shared" si="982"/>
        <x:v>65002.106521577247</x:v>
      </x:c>
      <x:c r="R5238" s="55">
        <x:f t="shared" si="983"/>
        <x:v>30817.893478422753</x:v>
      </x:c>
      <x:c r="S5238" s="1" t="str">
        <x:f t="shared" si="984"/>
        <x:v>YES</x:v>
      </x:c>
      <x:c r="T5238" s="1">
        <x:f t="shared" si="985"/>
        <x:v>30817.893478422753</x:v>
      </x:c>
    </x:row>
    <x:row r="5239">
      <x:c r="A5239" s="1"/>
      <x:c r="B5239" s="1"/>
      <x:c r="C5239" s="1"/>
      <x:c r="D5239" s="1"/>
      <x:c r="E5239" s="1"/>
      <x:c r="F5239" s="1"/>
      <x:c r="G5239" s="1"/>
      <x:c r="H5239" s="1"/>
      <x:c r="I5239" s="53">
        <x:f t="shared" si="974"/>
        <x:v>7</x:v>
      </x:c>
      <x:c r="J5239" s="53">
        <x:f t="shared" si="975"/>
        <x:v>20</x:v>
      </x:c>
      <x:c r="K5239" s="53">
        <x:f t="shared" si="976"/>
        <x:v>16</x:v>
      </x:c>
      <x:c r="L5239" s="53">
        <x:f t="shared" si="977"/>
        <x:v>43</x:v>
      </x:c>
      <x:c r="M5239" s="54">
        <x:f t="shared" si="978"/>
        <x:v>3089.1821115203384</x:v>
      </x:c>
      <x:c r="N5239" s="54">
        <x:f t="shared" si="979"/>
        <x:v>1.6452653552224572</x:v>
      </x:c>
      <x:c r="O5239" s="55">
        <x:f t="shared" si="980"/>
        <x:v>146680</x:v>
      </x:c>
      <x:c r="P5239" s="55">
        <x:f t="shared" si="981"/>
        <x:v>29040</x:v>
      </x:c>
      <x:c r="Q5239" s="55">
        <x:f t="shared" si="982"/>
        <x:v>66131.633880561421</x:v>
      </x:c>
      <x:c r="R5239" s="55">
        <x:f t="shared" si="983"/>
        <x:v>31508.366119438579</x:v>
      </x:c>
      <x:c r="S5239" s="1" t="str">
        <x:f t="shared" si="984"/>
        <x:v>YES</x:v>
      </x:c>
      <x:c r="T5239" s="1">
        <x:f t="shared" si="985"/>
        <x:v>31508.366119438579</x:v>
      </x:c>
    </x:row>
    <x:row r="5240">
      <x:c r="A5240" s="1"/>
      <x:c r="B5240" s="1"/>
      <x:c r="C5240" s="1"/>
      <x:c r="D5240" s="1"/>
      <x:c r="E5240" s="1"/>
      <x:c r="F5240" s="1"/>
      <x:c r="G5240" s="1"/>
      <x:c r="H5240" s="1"/>
      <x:c r="I5240" s="53">
        <x:f t="shared" si="974"/>
        <x:v>7</x:v>
      </x:c>
      <x:c r="J5240" s="53">
        <x:f t="shared" si="975"/>
        <x:v>20</x:v>
      </x:c>
      <x:c r="K5240" s="53">
        <x:f t="shared" si="976"/>
        <x:v>17</x:v>
      </x:c>
      <x:c r="L5240" s="53">
        <x:f t="shared" si="977"/>
        <x:v>44</x:v>
      </x:c>
      <x:c r="M5240" s="54">
        <x:f t="shared" si="978"/>
        <x:v>3155.7423349668788</x:v>
      </x:c>
      <x:c r="N5240" s="54">
        <x:f t="shared" si="979"/>
        <x:v>1.6914877326158881</x:v>
      </x:c>
      <x:c r="O5240" s="55">
        <x:f t="shared" si="980"/>
        <x:v>149380</x:v>
      </x:c>
      <x:c r="P5240" s="55">
        <x:f t="shared" si="981"/>
        <x:v>29920</x:v>
      </x:c>
      <x:c r="Q5240" s="55">
        <x:f t="shared" si="982"/>
        <x:v>67287.193315397191</x:v>
      </x:c>
      <x:c r="R5240" s="55">
        <x:f t="shared" si="983"/>
        <x:v>32172.806684602809</x:v>
      </x:c>
      <x:c r="S5240" s="1" t="str">
        <x:f t="shared" si="984"/>
        <x:v>YES</x:v>
      </x:c>
      <x:c r="T5240" s="1">
        <x:f t="shared" si="985"/>
        <x:v>32172.806684602809</x:v>
      </x:c>
    </x:row>
    <x:row r="5241">
      <x:c r="A5241" s="1"/>
      <x:c r="B5241" s="1"/>
      <x:c r="C5241" s="1"/>
      <x:c r="D5241" s="1"/>
      <x:c r="E5241" s="1"/>
      <x:c r="F5241" s="1"/>
      <x:c r="G5241" s="1"/>
      <x:c r="H5241" s="1"/>
      <x:c r="I5241" s="53">
        <x:f t="shared" si="974"/>
        <x:v>7</x:v>
      </x:c>
      <x:c r="J5241" s="53">
        <x:f t="shared" si="975"/>
        <x:v>20</x:v>
      </x:c>
      <x:c r="K5241" s="53">
        <x:f t="shared" si="976"/>
        <x:v>18</x:v>
      </x:c>
      <x:c r="L5241" s="53">
        <x:f t="shared" si="977"/>
        <x:v>45</x:v>
      </x:c>
      <x:c r="M5241" s="54">
        <x:f t="shared" si="978"/>
        <x:v>3223.8293264254662</x:v>
      </x:c>
      <x:c r="N5241" s="54">
        <x:f t="shared" si="979"/>
        <x:v>1.7387703655732405</x:v>
      </x:c>
      <x:c r="O5241" s="55">
        <x:f t="shared" si="980"/>
        <x:v>152080</x:v>
      </x:c>
      <x:c r="P5241" s="55">
        <x:f t="shared" si="981"/>
        <x:v>30800</x:v>
      </x:c>
      <x:c r="Q5241" s="55">
        <x:f t="shared" si="982"/>
        <x:v>68469.259139330999</x:v>
      </x:c>
      <x:c r="R5241" s="55">
        <x:f t="shared" si="983"/>
        <x:v>32810.740860669001</x:v>
      </x:c>
      <x:c r="S5241" s="1" t="str">
        <x:f t="shared" si="984"/>
        <x:v>YES</x:v>
      </x:c>
      <x:c r="T5241" s="1">
        <x:f t="shared" si="985"/>
        <x:v>32810.740860669001</x:v>
      </x:c>
    </x:row>
    <x:row r="5242">
      <x:c r="A5242" s="1"/>
      <x:c r="B5242" s="1"/>
      <x:c r="C5242" s="1"/>
      <x:c r="D5242" s="1"/>
      <x:c r="E5242" s="1"/>
      <x:c r="F5242" s="1"/>
      <x:c r="G5242" s="1"/>
      <x:c r="H5242" s="1"/>
      <x:c r="I5242" s="53">
        <x:f t="shared" si="974"/>
        <x:v>7</x:v>
      </x:c>
      <x:c r="J5242" s="53">
        <x:f t="shared" si="975"/>
        <x:v>20</x:v>
      </x:c>
      <x:c r="K5242" s="53">
        <x:f t="shared" si="976"/>
        <x:v>19</x:v>
      </x:c>
      <x:c r="L5242" s="53">
        <x:f t="shared" si="977"/>
        <x:v>46</x:v>
      </x:c>
      <x:c r="M5242" s="54">
        <x:f t="shared" si="978"/>
        <x:v>3293.4708550614878</x:v>
      </x:c>
      <x:c r="N5242" s="54">
        <x:f t="shared" si="979"/>
        <x:v>1.7871325382371444</x:v>
      </x:c>
      <x:c r="O5242" s="55">
        <x:f t="shared" si="980"/>
        <x:v>154780</x:v>
      </x:c>
      <x:c r="P5242" s="55">
        <x:f t="shared" si="981"/>
        <x:v>31680</x:v>
      </x:c>
      <x:c r="Q5242" s="55">
        <x:f t="shared" si="982"/>
        <x:v>69678.313455928612</x:v>
      </x:c>
      <x:c r="R5242" s="55">
        <x:f t="shared" si="983"/>
        <x:v>33421.686544071388</x:v>
      </x:c>
      <x:c r="S5242" s="1" t="str">
        <x:f t="shared" si="984"/>
        <x:v>YES</x:v>
      </x:c>
      <x:c r="T5242" s="1">
        <x:f t="shared" si="985"/>
        <x:v>33421.686544071388</x:v>
      </x:c>
    </x:row>
    <x:row r="5243">
      <x:c r="A5243" s="1"/>
      <x:c r="B5243" s="1"/>
      <x:c r="C5243" s="1"/>
      <x:c r="D5243" s="1"/>
      <x:c r="E5243" s="1"/>
      <x:c r="F5243" s="1"/>
      <x:c r="G5243" s="1"/>
      <x:c r="H5243" s="1"/>
      <x:c r="I5243" s="53">
        <x:f t="shared" si="974"/>
        <x:v>7</x:v>
      </x:c>
      <x:c r="J5243" s="53">
        <x:f t="shared" si="975"/>
        <x:v>20</x:v>
      </x:c>
      <x:c r="K5243" s="53">
        <x:f t="shared" si="976"/>
        <x:v>20</x:v>
      </x:c>
      <x:c r="L5243" s="53">
        <x:f t="shared" si="977"/>
        <x:v>47</x:v>
      </x:c>
      <x:c r="M5243" s="54">
        <x:f t="shared" si="978"/>
        <x:v>3364.6951457119649</x:v>
      </x:c>
      <x:c r="N5243" s="54">
        <x:f t="shared" si="979"/>
        <x:v>1.8365938511888644</x:v>
      </x:c>
      <x:c r="O5243" s="55">
        <x:f t="shared" si="980"/>
        <x:v>157480</x:v>
      </x:c>
      <x:c r="P5243" s="55">
        <x:f t="shared" si="981"/>
        <x:v>32560</x:v>
      </x:c>
      <x:c r="Q5243" s="55">
        <x:f t="shared" si="982"/>
        <x:v>70914.84627972162</x:v>
      </x:c>
      <x:c r="R5243" s="55">
        <x:f t="shared" si="983"/>
        <x:v>34005.15372027838</x:v>
      </x:c>
      <x:c r="S5243" s="1" t="str">
        <x:f t="shared" si="984"/>
        <x:v>YES</x:v>
      </x:c>
      <x:c r="T5243" s="1">
        <x:f t="shared" si="985"/>
        <x:v>34005.15372027838</x:v>
      </x:c>
    </x:row>
    <x:row r="5244">
      <x:c r="A5244" s="1"/>
      <x:c r="B5244" s="1"/>
      <x:c r="C5244" s="1"/>
      <x:c r="D5244" s="1"/>
      <x:c r="E5244" s="1"/>
      <x:c r="F5244" s="1"/>
      <x:c r="G5244" s="1"/>
      <x:c r="H5244" s="1"/>
      <x:c r="I5244" s="53">
        <x:f t="shared" si="974"/>
        <x:v>7</x:v>
      </x:c>
      <x:c r="J5244" s="53">
        <x:f t="shared" si="975"/>
        <x:v>20</x:v>
      </x:c>
      <x:c r="K5244" s="53">
        <x:f t="shared" si="976"/>
        <x:v>21</x:v>
      </x:c>
      <x:c r="L5244" s="53">
        <x:f t="shared" si="977"/>
        <x:v>48</x:v>
      </x:c>
      <x:c r="M5244" s="54">
        <x:f t="shared" si="978"/>
        <x:v>3437.5308859384086</x:v>
      </x:c>
      <x:c r="N5244" s="54">
        <x:f t="shared" si="979"/>
        <x:v>1.8871742263461171</x:v>
      </x:c>
      <x:c r="O5244" s="55">
        <x:f t="shared" si="980"/>
        <x:v>160180</x:v>
      </x:c>
      <x:c r="P5244" s="55">
        <x:f t="shared" si="981"/>
        <x:v>33440</x:v>
      </x:c>
      <x:c r="Q5244" s="55">
        <x:f t="shared" si="982"/>
        <x:v>72179.35565865293</x:v>
      </x:c>
      <x:c r="R5244" s="55">
        <x:f t="shared" si="983"/>
        <x:v>34560.64434134707</x:v>
      </x:c>
      <x:c r="S5244" s="1" t="str">
        <x:f t="shared" si="984"/>
        <x:v>YES</x:v>
      </x:c>
      <x:c r="T5244" s="1">
        <x:f t="shared" si="985"/>
        <x:v>34560.64434134707</x:v>
      </x:c>
    </x:row>
    <x:row r="5245">
      <x:c r="A5245" s="1"/>
      <x:c r="B5245" s="1"/>
      <x:c r="C5245" s="1"/>
      <x:c r="D5245" s="1"/>
      <x:c r="E5245" s="1"/>
      <x:c r="F5245" s="1"/>
      <x:c r="G5245" s="1"/>
      <x:c r="H5245" s="1"/>
      <x:c r="I5245" s="53">
        <x:f t="shared" si="974"/>
        <x:v>7</x:v>
      </x:c>
      <x:c r="J5245" s="53">
        <x:f t="shared" si="975"/>
        <x:v>20</x:v>
      </x:c>
      <x:c r="K5245" s="53">
        <x:f t="shared" si="976"/>
        <x:v>22</x:v>
      </x:c>
      <x:c r="L5245" s="53">
        <x:f t="shared" si="977"/>
        <x:v>49</x:v>
      </x:c>
      <x:c r="M5245" s="54">
        <x:f t="shared" si="978"/>
        <x:v>3512.007233184805</x:v>
      </x:c>
      <x:c r="N5245" s="54">
        <x:f t="shared" si="979"/>
        <x:v>1.9388939119338924</x:v>
      </x:c>
      <x:c r="O5245" s="55">
        <x:f t="shared" si="980"/>
        <x:v>162880</x:v>
      </x:c>
      <x:c r="P5245" s="55">
        <x:f t="shared" si="981"/>
        <x:v>34320</x:v>
      </x:c>
      <x:c r="Q5245" s="55">
        <x:f t="shared" si="982"/>
        <x:v>73472.347798347299</x:v>
      </x:c>
      <x:c r="R5245" s="55">
        <x:f t="shared" si="983"/>
        <x:v>35087.652201652701</x:v>
      </x:c>
      <x:c r="S5245" s="1" t="str">
        <x:f t="shared" si="984"/>
        <x:v>YES</x:v>
      </x:c>
      <x:c r="T5245" s="1">
        <x:f t="shared" si="985"/>
        <x:v>35087.652201652701</x:v>
      </x:c>
    </x:row>
    <x:row r="5246">
      <x:c r="A5246" s="1"/>
      <x:c r="B5246" s="1"/>
      <x:c r="C5246" s="1"/>
      <x:c r="D5246" s="1"/>
      <x:c r="E5246" s="1"/>
      <x:c r="F5246" s="1"/>
      <x:c r="G5246" s="1"/>
      <x:c r="H5246" s="1"/>
      <x:c r="I5246" s="53">
        <x:f t="shared" si="974"/>
        <x:v>7</x:v>
      </x:c>
      <x:c r="J5246" s="53">
        <x:f t="shared" si="975"/>
        <x:v>20</x:v>
      </x:c>
      <x:c r="K5246" s="53">
        <x:f t="shared" si="976"/>
        <x:v>23</x:v>
      </x:c>
      <x:c r="L5246" s="53">
        <x:f t="shared" si="977"/>
        <x:v>50</x:v>
      </x:c>
      <x:c r="M5246" s="54">
        <x:f t="shared" si="978"/>
        <x:v>3588.1538220422412</x:v>
      </x:c>
      <x:c r="N5246" s="54">
        <x:f t="shared" si="979"/>
        <x:v>1.9917734875293343</x:v>
      </x:c>
      <x:c r="O5246" s="55">
        <x:f t="shared" si="980"/>
        <x:v>165580</x:v>
      </x:c>
      <x:c r="P5246" s="55">
        <x:f t="shared" si="981"/>
        <x:v>35200</x:v>
      </x:c>
      <x:c r="Q5246" s="55">
        <x:f t="shared" si="982"/>
        <x:v>74794.337188233359</x:v>
      </x:c>
      <x:c r="R5246" s="55">
        <x:f t="shared" si="983"/>
        <x:v>35585.662811766641</x:v>
      </x:c>
      <x:c r="S5246" s="1" t="str">
        <x:f t="shared" si="984"/>
        <x:v>YES</x:v>
      </x:c>
      <x:c r="T5246" s="1">
        <x:f t="shared" si="985"/>
        <x:v>35585.662811766641</x:v>
      </x:c>
    </x:row>
    <x:row r="5247">
      <x:c r="A5247" s="1"/>
      <x:c r="B5247" s="1"/>
      <x:c r="C5247" s="1"/>
      <x:c r="D5247" s="1"/>
      <x:c r="E5247" s="1"/>
      <x:c r="F5247" s="1"/>
      <x:c r="G5247" s="1"/>
      <x:c r="H5247" s="1"/>
      <x:c r="I5247" s="53">
        <x:f t="shared" si="974"/>
        <x:v>7</x:v>
      </x:c>
      <x:c r="J5247" s="53">
        <x:f t="shared" si="975"/>
        <x:v>20</x:v>
      </x:c>
      <x:c r="K5247" s="53">
        <x:f t="shared" si="976"/>
        <x:v>24</x:v>
      </x:c>
      <x:c r="L5247" s="53">
        <x:f t="shared" si="977"/>
        <x:v>51</x:v>
      </x:c>
      <x:c r="M5247" s="54">
        <x:f t="shared" si="978"/>
        <x:v>3666.0007716217369</x:v>
      </x:c>
      <x:c r="N5247" s="54">
        <x:f t="shared" si="979"/>
        <x:v>2.0458338691817617</x:v>
      </x:c>
      <x:c r="O5247" s="55">
        <x:f t="shared" si="980"/>
        <x:v>168280</x:v>
      </x:c>
      <x:c r="P5247" s="55">
        <x:f t="shared" si="981"/>
        <x:v>36080</x:v>
      </x:c>
      <x:c r="Q5247" s="55">
        <x:f t="shared" si="982"/>
        <x:v>76145.84672954405</x:v>
      </x:c>
      <x:c r="R5247" s="55">
        <x:f t="shared" si="983"/>
        <x:v>36054.15327045595</x:v>
      </x:c>
      <x:c r="S5247" s="1" t="str">
        <x:f t="shared" si="984"/>
        <x:v>YES</x:v>
      </x:c>
      <x:c r="T5247" s="1">
        <x:f t="shared" si="985"/>
        <x:v>36054.15327045595</x:v>
      </x:c>
    </x:row>
    <x:row r="5248">
      <x:c r="A5248" s="1"/>
      <x:c r="B5248" s="1"/>
      <x:c r="C5248" s="1"/>
      <x:c r="D5248" s="1"/>
      <x:c r="E5248" s="1"/>
      <x:c r="F5248" s="1"/>
      <x:c r="G5248" s="1"/>
      <x:c r="H5248" s="1"/>
      <x:c r="I5248" s="53">
        <x:f t="shared" si="974"/>
        <x:v>7</x:v>
      </x:c>
      <x:c r="J5248" s="53">
        <x:f t="shared" si="975"/>
        <x:v>20</x:v>
      </x:c>
      <x:c r="K5248" s="53">
        <x:f t="shared" si="976"/>
        <x:v>25</x:v>
      </x:c>
      <x:c r="L5248" s="53">
        <x:f t="shared" si="977"/>
        <x:v>52</x:v>
      </x:c>
      <x:c r="M5248" s="54">
        <x:f t="shared" si="978"/>
        <x:v>3745.5786930368349</x:v>
      </x:c>
      <x:c r="N5248" s="54">
        <x:f t="shared" si="979"/>
        <x:v>2.1010963146089132</x:v>
      </x:c>
      <x:c r="O5248" s="55">
        <x:f t="shared" si="980"/>
        <x:v>170980</x:v>
      </x:c>
      <x:c r="P5248" s="55">
        <x:f t="shared" si="981"/>
        <x:v>36960</x:v>
      </x:c>
      <x:c r="Q5248" s="55">
        <x:f t="shared" si="982"/>
        <x:v>77527.407865222835</x:v>
      </x:c>
      <x:c r="R5248" s="55">
        <x:f t="shared" si="983"/>
        <x:v>36492.592134777165</x:v>
      </x:c>
      <x:c r="S5248" s="1" t="str">
        <x:f t="shared" si="984"/>
        <x:v>YES</x:v>
      </x:c>
      <x:c r="T5248" s="1">
        <x:f t="shared" si="985"/>
        <x:v>36492.592134777165</x:v>
      </x:c>
    </x:row>
    <x:row r="5249">
      <x:c r="A5249" s="1"/>
      <x:c r="B5249" s="1"/>
      <x:c r="C5249" s="1"/>
      <x:c r="D5249" s="1"/>
      <x:c r="E5249" s="1"/>
      <x:c r="F5249" s="1"/>
      <x:c r="G5249" s="1"/>
      <x:c r="H5249" s="1"/>
      <x:c r="I5249" s="53">
        <x:f t="shared" si="974"/>
        <x:v>7</x:v>
      </x:c>
      <x:c r="J5249" s="53">
        <x:f t="shared" si="975"/>
        <x:v>20</x:v>
      </x:c>
      <x:c r="K5249" s="53">
        <x:f t="shared" si="976"/>
        <x:v>26</x:v>
      </x:c>
      <x:c r="L5249" s="53">
        <x:f t="shared" si="977"/>
        <x:v>53</x:v>
      </x:c>
      <x:c r="M5249" s="54">
        <x:f t="shared" si="978"/>
        <x:v>3826.9186969975526</x:v>
      </x:c>
      <x:c r="N5249" s="54">
        <x:f t="shared" si="979"/>
        <x:v>2.1575824284705227</x:v>
      </x:c>
      <x:c r="O5249" s="55">
        <x:f t="shared" si="980"/>
        <x:v>173680</x:v>
      </x:c>
      <x:c r="P5249" s="55">
        <x:f t="shared" si="981"/>
        <x:v>37840</x:v>
      </x:c>
      <x:c r="Q5249" s="55">
        <x:f t="shared" si="982"/>
        <x:v>78939.560711763072</x:v>
      </x:c>
      <x:c r="R5249" s="55">
        <x:f t="shared" si="983"/>
        <x:v>36900.439288236928</x:v>
      </x:c>
      <x:c r="S5249" s="1" t="str">
        <x:f t="shared" si="984"/>
        <x:v>YES</x:v>
      </x:c>
      <x:c r="T5249" s="1">
        <x:f t="shared" si="985"/>
        <x:v>36900.439288236928</x:v>
      </x:c>
    </x:row>
    <x:row r="5250">
      <x:c r="A5250" s="1"/>
      <x:c r="B5250" s="1"/>
      <x:c r="C5250" s="1"/>
      <x:c r="D5250" s="1"/>
      <x:c r="E5250" s="1"/>
      <x:c r="F5250" s="1"/>
      <x:c r="G5250" s="1"/>
      <x:c r="H5250" s="1"/>
      <x:c r="I5250" s="53">
        <x:f t="shared" si="974"/>
        <x:v>7</x:v>
      </x:c>
      <x:c r="J5250" s="53">
        <x:f t="shared" si="975"/>
        <x:v>20</x:v>
      </x:c>
      <x:c r="K5250" s="53">
        <x:f t="shared" si="976"/>
        <x:v>27</x:v>
      </x:c>
      <x:c r="L5250" s="53">
        <x:f t="shared" si="977"/>
        <x:v>54</x:v>
      </x:c>
      <x:c r="M5250" s="54">
        <x:f t="shared" si="978"/>
        <x:v>3910.0524015173091</x:v>
      </x:c>
      <x:c r="N5250" s="54">
        <x:f t="shared" si="979"/>
        <x:v>2.2153141677203534</x:v>
      </x:c>
      <x:c r="O5250" s="55">
        <x:f t="shared" si="980"/>
        <x:v>176380</x:v>
      </x:c>
      <x:c r="P5250" s="55">
        <x:f t="shared" si="981"/>
        <x:v>38720</x:v>
      </x:c>
      <x:c r="Q5250" s="55">
        <x:f t="shared" si="982"/>
        <x:v>80382.85419300884</x:v>
      </x:c>
      <x:c r="R5250" s="55">
        <x:f t="shared" si="983"/>
        <x:v>37277.14580699116</x:v>
      </x:c>
      <x:c r="S5250" s="1" t="str">
        <x:f t="shared" si="984"/>
        <x:v>YES</x:v>
      </x:c>
      <x:c r="T5250" s="1">
        <x:f t="shared" si="985"/>
        <x:v>37277.14580699116</x:v>
      </x:c>
    </x:row>
    <x:row r="5251">
      <x:c r="A5251" s="1"/>
      <x:c r="B5251" s="1"/>
      <x:c r="C5251" s="1"/>
      <x:c r="D5251" s="1"/>
      <x:c r="E5251" s="1"/>
      <x:c r="F5251" s="1"/>
      <x:c r="G5251" s="1"/>
      <x:c r="H5251" s="1"/>
      <x:c r="I5251" s="53">
        <x:f t="shared" si="974"/>
        <x:v>7</x:v>
      </x:c>
      <x:c r="J5251" s="53">
        <x:f t="shared" si="975"/>
        <x:v>20</x:v>
      </x:c>
      <x:c r="K5251" s="53">
        <x:f t="shared" si="976"/>
        <x:v>28</x:v>
      </x:c>
      <x:c r="L5251" s="53">
        <x:f t="shared" si="977"/>
        <x:v>55</x:v>
      </x:c>
      <x:c r="M5251" s="54">
        <x:f t="shared" si="978"/>
        <x:v>3995.0119397344629</x:v>
      </x:c>
      <x:c r="N5251" s="54">
        <x:f t="shared" si="979"/>
        <x:v>2.2743138470378215</x:v>
      </x:c>
      <x:c r="O5251" s="55">
        <x:f t="shared" si="980"/>
        <x:v>179080</x:v>
      </x:c>
      <x:c r="P5251" s="55">
        <x:f t="shared" si="981"/>
        <x:v>39600</x:v>
      </x:c>
      <x:c r="Q5251" s="55">
        <x:f t="shared" si="982"/>
        <x:v>81857.846175945539</x:v>
      </x:c>
      <x:c r="R5251" s="55">
        <x:f t="shared" si="983"/>
        <x:v>37622.153824054461</x:v>
      </x:c>
      <x:c r="S5251" s="1" t="str">
        <x:f t="shared" si="984"/>
        <x:v>YES</x:v>
      </x:c>
      <x:c r="T5251" s="1">
        <x:f t="shared" si="985"/>
        <x:v>37622.153824054461</x:v>
      </x:c>
    </x:row>
    <x:row r="5252">
      <x:c r="A5252" s="1"/>
      <x:c r="B5252" s="1"/>
      <x:c r="C5252" s="1"/>
      <x:c r="D5252" s="1"/>
      <x:c r="E5252" s="1"/>
      <x:c r="F5252" s="1"/>
      <x:c r="G5252" s="1"/>
      <x:c r="H5252" s="1"/>
      <x:c r="I5252" s="53">
        <x:f t="shared" si="974"/>
        <x:v>7</x:v>
      </x:c>
      <x:c r="J5252" s="53">
        <x:f t="shared" si="975"/>
        <x:v>20</x:v>
      </x:c>
      <x:c r="K5252" s="53">
        <x:f t="shared" si="976"/>
        <x:v>29</x:v>
      </x:c>
      <x:c r="L5252" s="53">
        <x:f t="shared" si="977"/>
        <x:v>56</x:v>
      </x:c>
      <x:c r="M5252" s="54">
        <x:f t="shared" si="978"/>
        <x:v>4081.8299678501162</x:v>
      </x:c>
      <x:c r="N5252" s="54">
        <x:f t="shared" si="979"/>
        <x:v>2.3346041443403585</x:v>
      </x:c>
      <x:c r="O5252" s="55">
        <x:f t="shared" si="980"/>
        <x:v>181780</x:v>
      </x:c>
      <x:c r="P5252" s="55">
        <x:f t="shared" si="981"/>
        <x:v>40480</x:v>
      </x:c>
      <x:c r="Q5252" s="55">
        <x:f t="shared" si="982"/>
        <x:v>83365.103608508958</x:v>
      </x:c>
      <x:c r="R5252" s="55">
        <x:f t="shared" si="983"/>
        <x:v>37934.896391491042</x:v>
      </x:c>
      <x:c r="S5252" s="1" t="str">
        <x:f t="shared" si="984"/>
        <x:v>YES</x:v>
      </x:c>
      <x:c r="T5252" s="1">
        <x:f t="shared" si="985"/>
        <x:v>37934.896391491042</x:v>
      </x:c>
    </x:row>
    <x:row r="5253">
      <x:c r="A5253" s="1"/>
      <x:c r="B5253" s="1"/>
      <x:c r="C5253" s="1"/>
      <x:c r="D5253" s="1"/>
      <x:c r="E5253" s="1"/>
      <x:c r="F5253" s="1"/>
      <x:c r="G5253" s="1"/>
      <x:c r="H5253" s="1"/>
      <x:c r="I5253" s="53">
        <x:f t="shared" si="974"/>
        <x:v>7</x:v>
      </x:c>
      <x:c r="J5253" s="53">
        <x:f t="shared" si="975"/>
        <x:v>20</x:v>
      </x:c>
      <x:c r="K5253" s="53">
        <x:f t="shared" si="976"/>
        <x:v>30</x:v>
      </x:c>
      <x:c r="L5253" s="53">
        <x:f t="shared" si="977"/>
        <x:v>57</x:v>
      </x:c>
      <x:c r="M5253" s="54">
        <x:f t="shared" si="978"/>
        <x:v>4170.5396731838873</x:v>
      </x:c>
      <x:c r="N5253" s="54">
        <x:f t="shared" si="979"/>
        <x:v>2.3962081063776997</x:v>
      </x:c>
      <x:c r="O5253" s="55">
        <x:f t="shared" si="980"/>
        <x:v>184480</x:v>
      </x:c>
      <x:c r="P5253" s="55">
        <x:f t="shared" si="981"/>
        <x:v>41360</x:v>
      </x:c>
      <x:c r="Q5253" s="55">
        <x:f t="shared" si="982"/>
        <x:v>84905.202659442497</x:v>
      </x:c>
      <x:c r="R5253" s="55">
        <x:f t="shared" si="983"/>
        <x:v>38214.797340557503</x:v>
      </x:c>
      <x:c r="S5253" s="1" t="str">
        <x:f t="shared" si="984"/>
        <x:v>YES</x:v>
      </x:c>
      <x:c r="T5253" s="1">
        <x:f t="shared" si="985"/>
        <x:v>38214.797340557503</x:v>
      </x:c>
    </x:row>
    <x:row r="5254">
      <x:c r="A5254" s="1"/>
      <x:c r="B5254" s="1"/>
      <x:c r="C5254" s="1"/>
      <x:c r="D5254" s="1"/>
      <x:c r="E5254" s="1"/>
      <x:c r="F5254" s="1"/>
      <x:c r="G5254" s="1"/>
      <x:c r="H5254" s="1"/>
      <x:c r="I5254" s="53">
        <x:f t="shared" si="974"/>
        <x:v>8</x:v>
      </x:c>
      <x:c r="J5254" s="53">
        <x:f t="shared" si="975"/>
        <x:v>0</x:v>
      </x:c>
      <x:c r="K5254" s="53">
        <x:f t="shared" si="976"/>
        <x:v>0</x:v>
      </x:c>
      <x:c r="L5254" s="53">
        <x:f t="shared" si="977"/>
        <x:v>8</x:v>
      </x:c>
      <x:c r="M5254" s="54">
        <x:f t="shared" si="978"/>
        <x:v>1543.3839432000009</x:v>
      </x:c>
      <x:c r="N5254" s="54">
        <x:f t="shared" si="979"/>
        <x:v>0.57179440500000056</x:v>
      </x:c>
      <x:c r="O5254" s="55">
        <x:f t="shared" si="980"/>
        <x:v>70400</x:v>
      </x:c>
      <x:c r="P5254" s="55">
        <x:f t="shared" si="981"/>
        <x:v>7040</x:v>
      </x:c>
      <x:c r="Q5254" s="55">
        <x:f t="shared" si="982"/>
        <x:v>39294.860125000014</x:v>
      </x:c>
      <x:c r="R5254" s="55">
        <x:f t="shared" si="983"/>
        <x:v>4065.1398749999862</x:v>
      </x:c>
      <x:c r="S5254" s="1" t="str">
        <x:f t="shared" si="984"/>
        <x:v>YES</x:v>
      </x:c>
      <x:c r="T5254" s="1">
        <x:f t="shared" si="985"/>
        <x:v>4065.1398749999862</x:v>
      </x:c>
    </x:row>
    <x:row r="5255">
      <x:c r="A5255" s="1"/>
      <x:c r="B5255" s="1"/>
      <x:c r="C5255" s="1"/>
      <x:c r="D5255" s="1"/>
      <x:c r="E5255" s="1"/>
      <x:c r="F5255" s="1"/>
      <x:c r="G5255" s="1"/>
      <x:c r="H5255" s="1"/>
      <x:c r="I5255" s="53">
        <x:f t="shared" si="974"/>
        <x:v>8</x:v>
      </x:c>
      <x:c r="J5255" s="53">
        <x:f t="shared" si="975"/>
        <x:v>0</x:v>
      </x:c>
      <x:c r="K5255" s="53">
        <x:f t="shared" si="976"/>
        <x:v>1</x:v>
      </x:c>
      <x:c r="L5255" s="53">
        <x:f t="shared" si="977"/>
        <x:v>9</x:v>
      </x:c>
      <x:c r="M5255" s="54">
        <x:f t="shared" si="978"/>
        <x:v>1588.9464432000009</x:v>
      </x:c>
      <x:c r="N5255" s="54">
        <x:f t="shared" si="979"/>
        <x:v>0.60343503000000065</x:v>
      </x:c>
      <x:c r="O5255" s="55">
        <x:f t="shared" si="980"/>
        <x:v>73100</x:v>
      </x:c>
      <x:c r="P5255" s="55">
        <x:f t="shared" si="981"/>
        <x:v>7920</x:v>
      </x:c>
      <x:c r="Q5255" s="55">
        <x:f t="shared" si="982"/>
        <x:v>40085.875750000014</x:v>
      </x:c>
      <x:c r="R5255" s="55">
        <x:f t="shared" si="983"/>
        <x:v>5094.1242499999862</x:v>
      </x:c>
      <x:c r="S5255" s="1" t="str">
        <x:f t="shared" si="984"/>
        <x:v>YES</x:v>
      </x:c>
      <x:c r="T5255" s="1">
        <x:f t="shared" si="985"/>
        <x:v>5094.1242499999862</x:v>
      </x:c>
    </x:row>
    <x:row r="5256">
      <x:c r="A5256" s="1"/>
      <x:c r="B5256" s="1"/>
      <x:c r="C5256" s="1"/>
      <x:c r="D5256" s="1"/>
      <x:c r="E5256" s="1"/>
      <x:c r="F5256" s="1"/>
      <x:c r="G5256" s="1"/>
      <x:c r="H5256" s="1"/>
      <x:c r="I5256" s="53">
        <x:f t="shared" si="974"/>
        <x:v>8</x:v>
      </x:c>
      <x:c r="J5256" s="53">
        <x:f t="shared" si="975"/>
        <x:v>0</x:v>
      </x:c>
      <x:c r="K5256" s="53">
        <x:f t="shared" si="976"/>
        <x:v>2</x:v>
      </x:c>
      <x:c r="L5256" s="53">
        <x:f t="shared" si="977"/>
        <x:v>10</x:v>
      </x:c>
      <x:c r="M5256" s="54">
        <x:f t="shared" si="978"/>
        <x:v>1635.6480057000008</x:v>
      </x:c>
      <x:c r="N5256" s="54">
        <x:f t="shared" si="979"/>
        <x:v>0.63586667062500057</x:v>
      </x:c>
      <x:c r="O5256" s="55">
        <x:f t="shared" si="980"/>
        <x:v>75800</x:v>
      </x:c>
      <x:c r="P5256" s="55">
        <x:f t="shared" si="981"/>
        <x:v>8800</x:v>
      </x:c>
      <x:c r="Q5256" s="55">
        <x:f t="shared" si="982"/>
        <x:v>40896.666765625014</x:v>
      </x:c>
      <x:c r="R5256" s="55">
        <x:f t="shared" si="983"/>
        <x:v>6103.3332343749862</x:v>
      </x:c>
      <x:c r="S5256" s="1" t="str">
        <x:f t="shared" si="984"/>
        <x:v>YES</x:v>
      </x:c>
      <x:c r="T5256" s="1">
        <x:f t="shared" si="985"/>
        <x:v>6103.3332343749862</x:v>
      </x:c>
    </x:row>
    <x:row r="5257">
      <x:c r="A5257" s="1"/>
      <x:c r="B5257" s="1"/>
      <x:c r="C5257" s="1"/>
      <x:c r="D5257" s="1"/>
      <x:c r="E5257" s="1"/>
      <x:c r="F5257" s="1"/>
      <x:c r="G5257" s="1"/>
      <x:c r="H5257" s="1"/>
      <x:c r="I5257" s="53">
        <x:f t="shared" si="974"/>
        <x:v>8</x:v>
      </x:c>
      <x:c r="J5257" s="53">
        <x:f t="shared" si="975"/>
        <x:v>0</x:v>
      </x:c>
      <x:c r="K5257" s="53">
        <x:f t="shared" si="976"/>
        <x:v>3</x:v>
      </x:c>
      <x:c r="L5257" s="53">
        <x:f t="shared" si="977"/>
        <x:v>11</x:v>
      </x:c>
      <x:c r="M5257" s="54">
        <x:f t="shared" si="978"/>
        <x:v>1683.5099881218759</x:v>
      </x:c>
      <x:c r="N5257" s="54">
        <x:f t="shared" si="979"/>
        <x:v>0.66910415841796944</x:v>
      </x:c>
      <x:c r="O5257" s="55">
        <x:f t="shared" si="980"/>
        <x:v>78500</x:v>
      </x:c>
      <x:c r="P5257" s="55">
        <x:f t="shared" si="981"/>
        <x:v>9680</x:v>
      </x:c>
      <x:c r="Q5257" s="55">
        <x:f t="shared" si="982"/>
        <x:v>41727.60396044924</x:v>
      </x:c>
      <x:c r="R5257" s="55">
        <x:f t="shared" si="983"/>
        <x:v>7092.3960395507602</x:v>
      </x:c>
      <x:c r="S5257" s="1" t="str">
        <x:f t="shared" si="984"/>
        <x:v>YES</x:v>
      </x:c>
      <x:c r="T5257" s="1">
        <x:f t="shared" si="985"/>
        <x:v>7092.3960395507602</x:v>
      </x:c>
    </x:row>
    <x:row r="5258">
      <x:c r="A5258" s="1"/>
      <x:c r="B5258" s="1"/>
      <x:c r="C5258" s="1"/>
      <x:c r="D5258" s="1"/>
      <x:c r="E5258" s="1"/>
      <x:c r="F5258" s="1"/>
      <x:c r="G5258" s="1"/>
      <x:c r="H5258" s="1"/>
      <x:c r="I5258" s="53">
        <x:f t="shared" si="974"/>
        <x:v>8</x:v>
      </x:c>
      <x:c r="J5258" s="53">
        <x:f t="shared" si="975"/>
        <x:v>0</x:v>
      </x:c>
      <x:c r="K5258" s="53">
        <x:f t="shared" si="976"/>
        <x:v>4</x:v>
      </x:c>
      <x:c r="L5258" s="53">
        <x:f t="shared" si="977"/>
        <x:v>12</x:v>
      </x:c>
      <x:c r="M5258" s="54">
        <x:f t="shared" si="978"/>
        <x:v>1732.5541038445322</x:v>
      </x:c>
      <x:c r="N5258" s="54">
        <x:f t="shared" si="979"/>
        <x:v>0.70316257211425848</x:v>
      </x:c>
      <x:c r="O5258" s="55">
        <x:f t="shared" si="980"/>
        <x:v>81200</x:v>
      </x:c>
      <x:c r="P5258" s="55">
        <x:f t="shared" si="981"/>
        <x:v>10560</x:v>
      </x:c>
      <x:c r="Q5258" s="55">
        <x:f t="shared" si="982"/>
        <x:v>42579.064302856459</x:v>
      </x:c>
      <x:c r="R5258" s="55">
        <x:f t="shared" si="983"/>
        <x:v>8060.9356971435409</x:v>
      </x:c>
      <x:c r="S5258" s="1" t="str">
        <x:f t="shared" si="984"/>
        <x:v>YES</x:v>
      </x:c>
      <x:c r="T5258" s="1">
        <x:f t="shared" si="985"/>
        <x:v>8060.9356971435409</x:v>
      </x:c>
    </x:row>
    <x:row r="5259">
      <x:c r="A5259" s="1"/>
      <x:c r="B5259" s="1"/>
      <x:c r="C5259" s="1"/>
      <x:c r="D5259" s="1"/>
      <x:c r="E5259" s="1"/>
      <x:c r="F5259" s="1"/>
      <x:c r="G5259" s="1"/>
      <x:c r="H5259" s="1"/>
      <x:c r="I5259" s="53">
        <x:f t="shared" si="974"/>
        <x:v>8</x:v>
      </x:c>
      <x:c r="J5259" s="53">
        <x:f t="shared" si="975"/>
        <x:v>0</x:v>
      </x:c>
      <x:c r="K5259" s="53">
        <x:f t="shared" si="976"/>
        <x:v>5</x:v>
      </x:c>
      <x:c r="L5259" s="53">
        <x:f t="shared" si="977"/>
        <x:v>13</x:v>
      </x:c>
      <x:c r="M5259" s="54">
        <x:f t="shared" si="978"/>
        <x:v>1782.8024277657357</x:v>
      </x:c>
      <x:c r="N5259" s="54">
        <x:f t="shared" si="979"/>
        <x:v>0.73805724150398311</x:v>
      </x:c>
      <x:c r="O5259" s="55">
        <x:f t="shared" si="980"/>
        <x:v>83900</x:v>
      </x:c>
      <x:c r="P5259" s="55">
        <x:f t="shared" si="981"/>
        <x:v>11440</x:v>
      </x:c>
      <x:c r="Q5259" s="55">
        <x:f t="shared" si="982"/>
        <x:v>43451.431037599577</x:v>
      </x:c>
      <x:c r="R5259" s="55">
        <x:f t="shared" si="983"/>
        <x:v>9008.5689624004226</x:v>
      </x:c>
      <x:c r="S5259" s="1" t="str">
        <x:f t="shared" si="984"/>
        <x:v>YES</x:v>
      </x:c>
      <x:c r="T5259" s="1">
        <x:f t="shared" si="985"/>
        <x:v>9008.5689624004226</x:v>
      </x:c>
    </x:row>
    <x:row r="5260">
      <x:c r="A5260" s="1"/>
      <x:c r="B5260" s="1"/>
      <x:c r="C5260" s="1"/>
      <x:c r="D5260" s="1"/>
      <x:c r="E5260" s="1"/>
      <x:c r="F5260" s="1"/>
      <x:c r="G5260" s="1"/>
      <x:c r="H5260" s="1"/>
      <x:c r="I5260" s="53">
        <x:f t="shared" si="974"/>
        <x:v>8</x:v>
      </x:c>
      <x:c r="J5260" s="53">
        <x:f t="shared" si="975"/>
        <x:v>0</x:v>
      </x:c>
      <x:c r="K5260" s="53">
        <x:f t="shared" si="976"/>
        <x:v>6</x:v>
      </x:c>
      <x:c r="L5260" s="53">
        <x:f t="shared" si="977"/>
        <x:v>14</x:v>
      </x:c>
      <x:c r="M5260" s="54">
        <x:f t="shared" si="978"/>
        <x:v>1834.2774019473686</x:v>
      </x:c>
      <x:c r="N5260" s="54">
        <x:f t="shared" si="979"/>
        <x:v>0.77380375135233936</x:v>
      </x:c>
      <x:c r="O5260" s="55">
        <x:f t="shared" si="980"/>
        <x:v>86600</x:v>
      </x:c>
      <x:c r="P5260" s="55">
        <x:f t="shared" si="981"/>
        <x:v>12320</x:v>
      </x:c>
      <x:c r="Q5260" s="55">
        <x:f t="shared" si="982"/>
        <x:v>44345.093783808479</x:v>
      </x:c>
      <x:c r="R5260" s="55">
        <x:f t="shared" si="983"/>
        <x:v>9934.9062161915208</x:v>
      </x:c>
      <x:c r="S5260" s="1" t="str">
        <x:f t="shared" si="984"/>
        <x:v>YES</x:v>
      </x:c>
      <x:c r="T5260" s="1">
        <x:f t="shared" si="985"/>
        <x:v>9934.9062161915208</x:v>
      </x:c>
    </x:row>
    <x:row r="5261">
      <x:c r="A5261" s="1"/>
      <x:c r="B5261" s="1"/>
      <x:c r="C5261" s="1"/>
      <x:c r="D5261" s="1"/>
      <x:c r="E5261" s="1"/>
      <x:c r="F5261" s="1"/>
      <x:c r="G5261" s="1"/>
      <x:c r="H5261" s="1"/>
      <x:c r="I5261" s="53">
        <x:f t="shared" si="974"/>
        <x:v>8</x:v>
      </x:c>
      <x:c r="J5261" s="53">
        <x:f t="shared" si="975"/>
        <x:v>0</x:v>
      </x:c>
      <x:c r="K5261" s="53">
        <x:f t="shared" si="976"/>
        <x:v>7</x:v>
      </x:c>
      <x:c r="L5261" s="53">
        <x:f t="shared" si="977"/>
        <x:v>15</x:v>
      </x:c>
      <x:c r="M5261" s="54">
        <x:f t="shared" si="978"/>
        <x:v>1887.001841345329</x:v>
      </x:c>
      <x:c r="N5261" s="54">
        <x:f t="shared" si="979"/>
        <x:v>0.81041794537870071</x:v>
      </x:c>
      <x:c r="O5261" s="55">
        <x:f t="shared" si="980"/>
        <x:v>89300</x:v>
      </x:c>
      <x:c r="P5261" s="55">
        <x:f t="shared" si="981"/>
        <x:v>13200</x:v>
      </x:c>
      <x:c r="Q5261" s="55">
        <x:f t="shared" si="982"/>
        <x:v>45260.448634467517</x:v>
      </x:c>
      <x:c r="R5261" s="55">
        <x:f t="shared" si="983"/>
        <x:v>10839.551365532483</x:v>
      </x:c>
      <x:c r="S5261" s="1" t="str">
        <x:f t="shared" si="984"/>
        <x:v>YES</x:v>
      </x:c>
      <x:c r="T5261" s="1">
        <x:f t="shared" si="985"/>
        <x:v>10839.551365532483</x:v>
      </x:c>
    </x:row>
    <x:row r="5262">
      <x:c r="A5262" s="1"/>
      <x:c r="B5262" s="1"/>
      <x:c r="C5262" s="1"/>
      <x:c r="D5262" s="1"/>
      <x:c r="E5262" s="1"/>
      <x:c r="F5262" s="1"/>
      <x:c r="G5262" s="1"/>
      <x:c r="H5262" s="1"/>
      <x:c r="I5262" s="53">
        <x:f t="shared" si="974"/>
        <x:v>8</x:v>
      </x:c>
      <x:c r="J5262" s="53">
        <x:f t="shared" si="975"/>
        <x:v>0</x:v>
      </x:c>
      <x:c r="K5262" s="53">
        <x:f t="shared" si="976"/>
        <x:v>8</x:v>
      </x:c>
      <x:c r="L5262" s="53">
        <x:f t="shared" si="977"/>
        <x:v>16</x:v>
      </x:c>
      <x:c r="M5262" s="54">
        <x:f t="shared" si="978"/>
        <x:v>1940.9989396253093</x:v>
      </x:c>
      <x:c r="N5262" s="54">
        <x:f t="shared" si="979"/>
        <x:v>0.84791593029535361</x:v>
      </x:c>
      <x:c r="O5262" s="55">
        <x:f t="shared" si="980"/>
        <x:v>92000</x:v>
      </x:c>
      <x:c r="P5262" s="55">
        <x:f t="shared" si="981"/>
        <x:v>14080</x:v>
      </x:c>
      <x:c r="Q5262" s="55">
        <x:f t="shared" si="982"/>
        <x:v>46197.898257383844</x:v>
      </x:c>
      <x:c r="R5262" s="55">
        <x:f t="shared" si="983"/>
        <x:v>11722.101742616156</x:v>
      </x:c>
      <x:c r="S5262" s="1" t="str">
        <x:f t="shared" si="984"/>
        <x:v>YES</x:v>
      </x:c>
      <x:c r="T5262" s="1">
        <x:f t="shared" si="985"/>
        <x:v>11722.101742616156</x:v>
      </x:c>
    </x:row>
    <x:row r="5263">
      <x:c r="A5263" s="1"/>
      <x:c r="B5263" s="1"/>
      <x:c r="C5263" s="1"/>
      <x:c r="D5263" s="1"/>
      <x:c r="E5263" s="1"/>
      <x:c r="F5263" s="1"/>
      <x:c r="G5263" s="1"/>
      <x:c r="H5263" s="1"/>
      <x:c r="I5263" s="53">
        <x:f t="shared" si="974"/>
        <x:v>8</x:v>
      </x:c>
      <x:c r="J5263" s="53">
        <x:f t="shared" si="975"/>
        <x:v>0</x:v>
      </x:c>
      <x:c r="K5263" s="53">
        <x:f t="shared" si="976"/>
        <x:v>9</x:v>
      </x:c>
      <x:c r="L5263" s="53">
        <x:f t="shared" si="977"/>
        <x:v>17</x:v>
      </x:c>
      <x:c r="M5263" s="54">
        <x:f t="shared" si="978"/>
        <x:v>1996.2922750657037</x:v>
      </x:c>
      <x:c r="N5263" s="54">
        <x:f t="shared" si="979"/>
        <x:v>0.88631407990673872</x:v>
      </x:c>
      <x:c r="O5263" s="55">
        <x:f t="shared" si="980"/>
        <x:v>94700</x:v>
      </x:c>
      <x:c r="P5263" s="55">
        <x:f t="shared" si="981"/>
        <x:v>14960</x:v>
      </x:c>
      <x:c r="Q5263" s="55">
        <x:f t="shared" si="982"/>
        <x:v>47157.851997668462</x:v>
      </x:c>
      <x:c r="R5263" s="55">
        <x:f t="shared" si="983"/>
        <x:v>12582.148002331538</x:v>
      </x:c>
      <x:c r="S5263" s="1" t="str">
        <x:f t="shared" si="984"/>
        <x:v>YES</x:v>
      </x:c>
      <x:c r="T5263" s="1">
        <x:f t="shared" si="985"/>
        <x:v>12582.148002331538</x:v>
      </x:c>
    </x:row>
    <x:row r="5264">
      <x:c r="A5264" s="1"/>
      <x:c r="B5264" s="1"/>
      <x:c r="C5264" s="1"/>
      <x:c r="D5264" s="1"/>
      <x:c r="E5264" s="1"/>
      <x:c r="F5264" s="1"/>
      <x:c r="G5264" s="1"/>
      <x:c r="H5264" s="1"/>
      <x:c r="I5264" s="53">
        <x:f t="shared" si="974"/>
        <x:v>8</x:v>
      </x:c>
      <x:c r="J5264" s="53">
        <x:f t="shared" si="975"/>
        <x:v>0</x:v>
      </x:c>
      <x:c r="K5264" s="53">
        <x:f t="shared" si="976"/>
        <x:v>10</x:v>
      </x:c>
      <x:c r="L5264" s="53">
        <x:f t="shared" si="977"/>
        <x:v>18</x:v>
      </x:c>
      <x:c r="M5264" s="54">
        <x:f t="shared" si="978"/>
        <x:v>2052.9058165489168</x:v>
      </x:c>
      <x:c r="N5264" s="54">
        <x:f t="shared" si="979"/>
        <x:v>0.92562903927008111</x:v>
      </x:c>
      <x:c r="O5264" s="55">
        <x:f t="shared" si="980"/>
        <x:v>97400</x:v>
      </x:c>
      <x:c r="P5264" s="55">
        <x:f t="shared" si="981"/>
        <x:v>15840</x:v>
      </x:c>
      <x:c r="Q5264" s="55">
        <x:f t="shared" si="982"/>
        <x:v>48140.725981752024</x:v>
      </x:c>
      <x:c r="R5264" s="55">
        <x:f t="shared" si="983"/>
        <x:v>13419.274018247976</x:v>
      </x:c>
      <x:c r="S5264" s="1" t="str">
        <x:f t="shared" si="984"/>
        <x:v>YES</x:v>
      </x:c>
      <x:c r="T5264" s="1">
        <x:f t="shared" si="985"/>
        <x:v>13419.274018247976</x:v>
      </x:c>
    </x:row>
    <x:row r="5265">
      <x:c r="A5265" s="1"/>
      <x:c r="B5265" s="1"/>
      <x:c r="C5265" s="1"/>
      <x:c r="D5265" s="1"/>
      <x:c r="E5265" s="1"/>
      <x:c r="F5265" s="1"/>
      <x:c r="G5265" s="1"/>
      <x:c r="H5265" s="1"/>
      <x:c r="I5265" s="53">
        <x:f t="shared" si="974"/>
        <x:v>8</x:v>
      </x:c>
      <x:c r="J5265" s="53">
        <x:f t="shared" si="975"/>
        <x:v>0</x:v>
      </x:c>
      <x:c r="K5265" s="53">
        <x:f t="shared" si="976"/>
        <x:v>11</x:v>
      </x:c>
      <x:c r="L5265" s="53">
        <x:f t="shared" si="977"/>
        <x:v>19</x:v>
      </x:c>
      <x:c r="M5265" s="54">
        <x:f t="shared" si="978"/>
        <x:v>2110.8639296423557</x:v>
      </x:c>
      <x:c r="N5265" s="54">
        <x:f t="shared" si="979"/>
        <x:v>0.96587772891830259</x:v>
      </x:c>
      <x:c r="O5265" s="55">
        <x:f t="shared" si="980"/>
        <x:v>100100</x:v>
      </x:c>
      <x:c r="P5265" s="55">
        <x:f t="shared" si="981"/>
        <x:v>16720</x:v>
      </x:c>
      <x:c r="Q5265" s="55">
        <x:f t="shared" si="982"/>
        <x:v>49146.943222957561</x:v>
      </x:c>
      <x:c r="R5265" s="55">
        <x:f t="shared" si="983"/>
        <x:v>14233.056777042439</x:v>
      </x:c>
      <x:c r="S5265" s="1" t="str">
        <x:f t="shared" si="984"/>
        <x:v>YES</x:v>
      </x:c>
      <x:c r="T5265" s="1">
        <x:f t="shared" si="985"/>
        <x:v>14233.056777042439</x:v>
      </x:c>
    </x:row>
    <x:row r="5266">
      <x:c r="A5266" s="1"/>
      <x:c r="B5266" s="1"/>
      <x:c r="C5266" s="1"/>
      <x:c r="D5266" s="1"/>
      <x:c r="E5266" s="1"/>
      <x:c r="F5266" s="1"/>
      <x:c r="G5266" s="1"/>
      <x:c r="H5266" s="1"/>
      <x:c r="I5266" s="53">
        <x:f t="shared" si="974"/>
        <x:v>8</x:v>
      </x:c>
      <x:c r="J5266" s="53">
        <x:f t="shared" si="975"/>
        <x:v>0</x:v>
      </x:c>
      <x:c r="K5266" s="53">
        <x:f t="shared" si="976"/>
        <x:v>12</x:v>
      </x:c>
      <x:c r="L5266" s="53">
        <x:f t="shared" si="977"/>
        <x:v>20</x:v>
      </x:c>
      <x:c r="M5266" s="54">
        <x:f t="shared" si="978"/>
        <x:v>2170.1913827704202</x:v>
      </x:c>
      <x:c r="N5266" s="54">
        <x:f t="shared" si="979"/>
        <x:v>1.0070773491461251</x:v>
      </x:c>
      <x:c r="O5266" s="55">
        <x:f t="shared" si="980"/>
        <x:v>102800</x:v>
      </x:c>
      <x:c r="P5266" s="55">
        <x:f t="shared" si="981"/>
        <x:v>17600</x:v>
      </x:c>
      <x:c r="Q5266" s="55">
        <x:f t="shared" si="982"/>
        <x:v>50176.933728653123</x:v>
      </x:c>
      <x:c r="R5266" s="55">
        <x:f t="shared" si="983"/>
        <x:v>15023.066271346877</x:v>
      </x:c>
      <x:c r="S5266" s="1" t="str">
        <x:f t="shared" si="984"/>
        <x:v>YES</x:v>
      </x:c>
      <x:c r="T5266" s="1">
        <x:f t="shared" si="985"/>
        <x:v>15023.066271346877</x:v>
      </x:c>
    </x:row>
    <x:row r="5267">
      <x:c r="A5267" s="1"/>
      <x:c r="B5267" s="1"/>
      <x:c r="C5267" s="1"/>
      <x:c r="D5267" s="1"/>
      <x:c r="E5267" s="1"/>
      <x:c r="F5267" s="1"/>
      <x:c r="G5267" s="1"/>
      <x:c r="H5267" s="1"/>
      <x:c r="I5267" s="53">
        <x:f t="shared" si="974"/>
        <x:v>8</x:v>
      </x:c>
      <x:c r="J5267" s="53">
        <x:f t="shared" si="975"/>
        <x:v>0</x:v>
      </x:c>
      <x:c r="K5267" s="53">
        <x:f t="shared" si="976"/>
        <x:v>13</x:v>
      </x:c>
      <x:c r="L5267" s="53">
        <x:f t="shared" si="977"/>
        <x:v>21</x:v>
      </x:c>
      <x:c r="M5267" s="54">
        <x:f t="shared" si="978"/>
        <x:v>2230.9133534788043</x:v>
      </x:c>
      <x:c r="N5267" s="54">
        <x:f t="shared" si="979"/>
        <x:v>1.0492453843602807</x:v>
      </x:c>
      <x:c r="O5267" s="55">
        <x:f t="shared" si="980"/>
        <x:v>105500</x:v>
      </x:c>
      <x:c r="P5267" s="55">
        <x:f t="shared" si="981"/>
        <x:v>18480</x:v>
      </x:c>
      <x:c r="Q5267" s="55">
        <x:f t="shared" si="982"/>
        <x:v>51231.134609007015</x:v>
      </x:c>
      <x:c r="R5267" s="55">
        <x:f t="shared" si="983"/>
        <x:v>15788.865390992985</x:v>
      </x:c>
      <x:c r="S5267" s="1" t="str">
        <x:f t="shared" si="984"/>
        <x:v>YES</x:v>
      </x:c>
      <x:c r="T5267" s="1">
        <x:f t="shared" si="985"/>
        <x:v>15788.865390992985</x:v>
      </x:c>
    </x:row>
    <x:row r="5268">
      <x:c r="A5268" s="1"/>
      <x:c r="B5268" s="1"/>
      <x:c r="C5268" s="1"/>
      <x:c r="D5268" s="1"/>
      <x:c r="E5268" s="1"/>
      <x:c r="F5268" s="1"/>
      <x:c r="G5268" s="1"/>
      <x:c r="H5268" s="1"/>
      <x:c r="I5268" s="53">
        <x:f t="shared" si="974"/>
        <x:v>8</x:v>
      </x:c>
      <x:c r="J5268" s="53">
        <x:f t="shared" si="975"/>
        <x:v>0</x:v>
      </x:c>
      <x:c r="K5268" s="53">
        <x:f t="shared" si="976"/>
        <x:v>14</x:v>
      </x:c>
      <x:c r="L5268" s="53">
        <x:f t="shared" si="977"/>
        <x:v>22</x:v>
      </x:c>
      <x:c r="M5268" s="54">
        <x:f t="shared" si="978"/>
        <x:v>2293.0554347924653</x:v>
      </x:c>
      <x:c r="N5268" s="54">
        <x:f t="shared" si="979"/>
        <x:v>1.0923996074947675</x:v>
      </x:c>
      <x:c r="O5268" s="55">
        <x:f t="shared" si="980"/>
        <x:v>108200</x:v>
      </x:c>
      <x:c r="P5268" s="55">
        <x:f t="shared" si="981"/>
        <x:v>19360</x:v>
      </x:c>
      <x:c r="Q5268" s="55">
        <x:f t="shared" si="982"/>
        <x:v>52309.990187369185</x:v>
      </x:c>
      <x:c r="R5268" s="55">
        <x:f t="shared" si="983"/>
        <x:v>16530.009812630815</x:v>
      </x:c>
      <x:c r="S5268" s="1" t="str">
        <x:f t="shared" si="984"/>
        <x:v>YES</x:v>
      </x:c>
      <x:c r="T5268" s="1">
        <x:f t="shared" si="985"/>
        <x:v>16530.009812630815</x:v>
      </x:c>
    </x:row>
    <x:row r="5269">
      <x:c r="A5269" s="1"/>
      <x:c r="B5269" s="1"/>
      <x:c r="C5269" s="1"/>
      <x:c r="D5269" s="1"/>
      <x:c r="E5269" s="1"/>
      <x:c r="F5269" s="1"/>
      <x:c r="G5269" s="1"/>
      <x:c r="H5269" s="1"/>
      <x:c r="I5269" s="53">
        <x:f t="shared" si="974"/>
        <x:v>8</x:v>
      </x:c>
      <x:c r="J5269" s="53">
        <x:f t="shared" si="975"/>
        <x:v>0</x:v>
      </x:c>
      <x:c r="K5269" s="53">
        <x:f t="shared" si="976"/>
        <x:v>15</x:v>
      </x:c>
      <x:c r="L5269" s="53">
        <x:f t="shared" si="977"/>
        <x:v>23</x:v>
      </x:c>
      <x:c r="M5269" s="54">
        <x:f t="shared" si="978"/>
        <x:v>2356.643641668612</x:v>
      </x:c>
      <x:c r="N5269" s="54">
        <x:f t="shared" si="979"/>
        <x:v>1.1365580844920917</x:v>
      </x:c>
      <x:c r="O5269" s="55">
        <x:f t="shared" si="980"/>
        <x:v>110900</x:v>
      </x:c>
      <x:c r="P5269" s="55">
        <x:f t="shared" si="981"/>
        <x:v>20240</x:v>
      </x:c>
      <x:c r="Q5269" s="55">
        <x:f t="shared" si="982"/>
        <x:v>53413.952112302286</x:v>
      </x:c>
      <x:c r="R5269" s="55">
        <x:f t="shared" si="983"/>
        <x:v>17246.047887697714</x:v>
      </x:c>
      <x:c r="S5269" s="1" t="str">
        <x:f t="shared" si="984"/>
        <x:v>YES</x:v>
      </x:c>
      <x:c r="T5269" s="1">
        <x:f t="shared" si="985"/>
        <x:v>17246.047887697714</x:v>
      </x:c>
    </x:row>
    <x:row r="5270">
      <x:c r="A5270" s="1"/>
      <x:c r="B5270" s="1"/>
      <x:c r="C5270" s="1"/>
      <x:c r="D5270" s="1"/>
      <x:c r="E5270" s="1"/>
      <x:c r="F5270" s="1"/>
      <x:c r="G5270" s="1"/>
      <x:c r="H5270" s="1"/>
      <x:c r="I5270" s="53">
        <x:f t="shared" si="974"/>
        <x:v>8</x:v>
      </x:c>
      <x:c r="J5270" s="53">
        <x:f t="shared" si="975"/>
        <x:v>0</x:v>
      </x:c>
      <x:c r="K5270" s="53">
        <x:f t="shared" si="976"/>
        <x:v>16</x:v>
      </x:c>
      <x:c r="L5270" s="53">
        <x:f t="shared" si="977"/>
        <x:v>24</x:v>
      </x:c>
      <x:c r="M5270" s="54">
        <x:f t="shared" si="978"/>
        <x:v>2421.704417546101</x:v>
      </x:c>
      <x:c r="N5270" s="54">
        <x:f t="shared" si="979"/>
        <x:v>1.1817391788514591</x:v>
      </x:c>
      <x:c r="O5270" s="55">
        <x:f t="shared" si="980"/>
        <x:v>113600</x:v>
      </x:c>
      <x:c r="P5270" s="55">
        <x:f t="shared" si="981"/>
        <x:v>21120</x:v>
      </x:c>
      <x:c r="Q5270" s="55">
        <x:f t="shared" si="982"/>
        <x:v>54543.479471286475</x:v>
      </x:c>
      <x:c r="R5270" s="55">
        <x:f t="shared" si="983"/>
        <x:v>17936.520528713525</x:v>
      </x:c>
      <x:c r="S5270" s="1" t="str">
        <x:f t="shared" si="984"/>
        <x:v>YES</x:v>
      </x:c>
      <x:c r="T5270" s="1">
        <x:f t="shared" si="985"/>
        <x:v>17936.520528713525</x:v>
      </x:c>
    </x:row>
    <x:row r="5271">
      <x:c r="A5271" s="1"/>
      <x:c r="B5271" s="1"/>
      <x:c r="C5271" s="1"/>
      <x:c r="D5271" s="1"/>
      <x:c r="E5271" s="1"/>
      <x:c r="F5271" s="1"/>
      <x:c r="G5271" s="1"/>
      <x:c r="H5271" s="1"/>
      <x:c r="I5271" s="53">
        <x:f t="shared" si="974"/>
        <x:v>8</x:v>
      </x:c>
      <x:c r="J5271" s="53">
        <x:f t="shared" si="975"/>
        <x:v>0</x:v>
      </x:c>
      <x:c r="K5271" s="53">
        <x:f t="shared" si="976"/>
        <x:v>17</x:v>
      </x:c>
      <x:c r="L5271" s="53">
        <x:f t="shared" si="977"/>
        <x:v>25</x:v>
      </x:c>
      <x:c r="M5271" s="54">
        <x:f t="shared" si="978"/>
        <x:v>2488.2646409926415</x:v>
      </x:c>
      <x:c r="N5271" s="54">
        <x:f t="shared" si="979"/>
        <x:v>1.22796155624489</x:v>
      </x:c>
      <x:c r="O5271" s="55">
        <x:f t="shared" si="980"/>
        <x:v>116300</x:v>
      </x:c>
      <x:c r="P5271" s="55">
        <x:f t="shared" si="981"/>
        <x:v>22000</x:v>
      </x:c>
      <x:c r="Q5271" s="55">
        <x:f t="shared" si="982"/>
        <x:v>55699.038906122252</x:v>
      </x:c>
      <x:c r="R5271" s="55">
        <x:f t="shared" si="983"/>
        <x:v>18600.961093877748</x:v>
      </x:c>
      <x:c r="S5271" s="1" t="str">
        <x:f t="shared" si="984"/>
        <x:v>YES</x:v>
      </x:c>
      <x:c r="T5271" s="1">
        <x:f t="shared" si="985"/>
        <x:v>18600.961093877748</x:v>
      </x:c>
    </x:row>
    <x:row r="5272">
      <x:c r="A5272" s="1"/>
      <x:c r="B5272" s="1"/>
      <x:c r="C5272" s="1"/>
      <x:c r="D5272" s="1"/>
      <x:c r="E5272" s="1"/>
      <x:c r="F5272" s="1"/>
      <x:c r="G5272" s="1"/>
      <x:c r="H5272" s="1"/>
      <x:c r="I5272" s="53">
        <x:f t="shared" si="974"/>
        <x:v>8</x:v>
      </x:c>
      <x:c r="J5272" s="53">
        <x:f t="shared" si="975"/>
        <x:v>0</x:v>
      </x:c>
      <x:c r="K5272" s="53">
        <x:f t="shared" si="976"/>
        <x:v>18</x:v>
      </x:c>
      <x:c r="L5272" s="53">
        <x:f t="shared" si="977"/>
        <x:v>26</x:v>
      </x:c>
      <x:c r="M5272" s="54">
        <x:f t="shared" si="978"/>
        <x:v>2556.3516324512289</x:v>
      </x:c>
      <x:c r="N5272" s="54">
        <x:f t="shared" si="979"/>
        <x:v>1.2752441892022424</x:v>
      </x:c>
      <x:c r="O5272" s="55">
        <x:f t="shared" si="980"/>
        <x:v>119000</x:v>
      </x:c>
      <x:c r="P5272" s="55">
        <x:f t="shared" si="981"/>
        <x:v>22880</x:v>
      </x:c>
      <x:c r="Q5272" s="55">
        <x:f t="shared" si="982"/>
        <x:v>56881.10473005606</x:v>
      </x:c>
      <x:c r="R5272" s="55">
        <x:f t="shared" si="983"/>
        <x:v>19238.89526994394</x:v>
      </x:c>
      <x:c r="S5272" s="1" t="str">
        <x:f t="shared" si="984"/>
        <x:v>YES</x:v>
      </x:c>
      <x:c r="T5272" s="1">
        <x:f t="shared" si="985"/>
        <x:v>19238.89526994394</x:v>
      </x:c>
    </x:row>
    <x:row r="5273">
      <x:c r="A5273" s="1"/>
      <x:c r="B5273" s="1"/>
      <x:c r="C5273" s="1"/>
      <x:c r="D5273" s="1"/>
      <x:c r="E5273" s="1"/>
      <x:c r="F5273" s="1"/>
      <x:c r="G5273" s="1"/>
      <x:c r="H5273" s="1"/>
      <x:c r="I5273" s="53">
        <x:f t="shared" si="974"/>
        <x:v>8</x:v>
      </x:c>
      <x:c r="J5273" s="53">
        <x:f t="shared" si="975"/>
        <x:v>0</x:v>
      </x:c>
      <x:c r="K5273" s="53">
        <x:f t="shared" si="976"/>
        <x:v>19</x:v>
      </x:c>
      <x:c r="L5273" s="53">
        <x:f t="shared" si="977"/>
        <x:v>27</x:v>
      </x:c>
      <x:c r="M5273" s="54">
        <x:f t="shared" si="978"/>
        <x:v>2625.9931610872504</x:v>
      </x:c>
      <x:c r="N5273" s="54">
        <x:f t="shared" si="979"/>
        <x:v>1.3236063618661462</x:v>
      </x:c>
      <x:c r="O5273" s="55">
        <x:f t="shared" si="980"/>
        <x:v>121700</x:v>
      </x:c>
      <x:c r="P5273" s="55">
        <x:f t="shared" si="981"/>
        <x:v>23760</x:v>
      </x:c>
      <x:c r="Q5273" s="55">
        <x:f t="shared" si="982"/>
        <x:v>58090.159046653651</x:v>
      </x:c>
      <x:c r="R5273" s="55">
        <x:f t="shared" si="983"/>
        <x:v>19849.840953346349</x:v>
      </x:c>
      <x:c r="S5273" s="1" t="str">
        <x:f t="shared" si="984"/>
        <x:v>YES</x:v>
      </x:c>
      <x:c r="T5273" s="1">
        <x:f t="shared" si="985"/>
        <x:v>19849.840953346349</x:v>
      </x:c>
    </x:row>
    <x:row r="5274">
      <x:c r="A5274" s="1"/>
      <x:c r="B5274" s="1"/>
      <x:c r="C5274" s="1"/>
      <x:c r="D5274" s="1"/>
      <x:c r="E5274" s="1"/>
      <x:c r="F5274" s="1"/>
      <x:c r="G5274" s="1"/>
      <x:c r="H5274" s="1"/>
      <x:c r="I5274" s="53">
        <x:f t="shared" si="974"/>
        <x:v>8</x:v>
      </x:c>
      <x:c r="J5274" s="53">
        <x:f t="shared" si="975"/>
        <x:v>0</x:v>
      </x:c>
      <x:c r="K5274" s="53">
        <x:f t="shared" si="976"/>
        <x:v>20</x:v>
      </x:c>
      <x:c r="L5274" s="53">
        <x:f t="shared" si="977"/>
        <x:v>28</x:v>
      </x:c>
      <x:c r="M5274" s="54">
        <x:f t="shared" si="978"/>
        <x:v>2697.2174517377275</x:v>
      </x:c>
      <x:c r="N5274" s="54">
        <x:f t="shared" si="979"/>
        <x:v>1.3730676748178663</x:v>
      </x:c>
      <x:c r="O5274" s="55">
        <x:f t="shared" si="980"/>
        <x:v>124400</x:v>
      </x:c>
      <x:c r="P5274" s="55">
        <x:f t="shared" si="981"/>
        <x:v>24640</x:v>
      </x:c>
      <x:c r="Q5274" s="55">
        <x:f t="shared" si="982"/>
        <x:v>59326.691870446659</x:v>
      </x:c>
      <x:c r="R5274" s="55">
        <x:f t="shared" si="983"/>
        <x:v>20433.308129553341</x:v>
      </x:c>
      <x:c r="S5274" s="1" t="str">
        <x:f t="shared" si="984"/>
        <x:v>YES</x:v>
      </x:c>
      <x:c r="T5274" s="1">
        <x:f t="shared" si="985"/>
        <x:v>20433.308129553341</x:v>
      </x:c>
    </x:row>
    <x:row r="5275">
      <x:c r="A5275" s="1"/>
      <x:c r="B5275" s="1"/>
      <x:c r="C5275" s="1"/>
      <x:c r="D5275" s="1"/>
      <x:c r="E5275" s="1"/>
      <x:c r="F5275" s="1"/>
      <x:c r="G5275" s="1"/>
      <x:c r="H5275" s="1"/>
      <x:c r="I5275" s="53">
        <x:f t="shared" si="974"/>
        <x:v>8</x:v>
      </x:c>
      <x:c r="J5275" s="53">
        <x:f t="shared" si="975"/>
        <x:v>0</x:v>
      </x:c>
      <x:c r="K5275" s="53">
        <x:f t="shared" si="976"/>
        <x:v>21</x:v>
      </x:c>
      <x:c r="L5275" s="53">
        <x:f t="shared" si="977"/>
        <x:v>29</x:v>
      </x:c>
      <x:c r="M5275" s="54">
        <x:f t="shared" si="978"/>
        <x:v>2770.0531919641712</x:v>
      </x:c>
      <x:c r="N5275" s="54">
        <x:f t="shared" si="979"/>
        <x:v>1.423648049975119</x:v>
      </x:c>
      <x:c r="O5275" s="55">
        <x:f t="shared" si="980"/>
        <x:v>127100</x:v>
      </x:c>
      <x:c r="P5275" s="55">
        <x:f t="shared" si="981"/>
        <x:v>25520</x:v>
      </x:c>
      <x:c r="Q5275" s="55">
        <x:f t="shared" si="982"/>
        <x:v>60591.201249377969</x:v>
      </x:c>
      <x:c r="R5275" s="55">
        <x:f t="shared" si="983"/>
        <x:v>20988.798750622031</x:v>
      </x:c>
      <x:c r="S5275" s="1" t="str">
        <x:f t="shared" si="984"/>
        <x:v>YES</x:v>
      </x:c>
      <x:c r="T5275" s="1">
        <x:f t="shared" si="985"/>
        <x:v>20988.798750622031</x:v>
      </x:c>
    </x:row>
    <x:row r="5276">
      <x:c r="A5276" s="1"/>
      <x:c r="B5276" s="1"/>
      <x:c r="C5276" s="1"/>
      <x:c r="D5276" s="1"/>
      <x:c r="E5276" s="1"/>
      <x:c r="F5276" s="1"/>
      <x:c r="G5276" s="1"/>
      <x:c r="H5276" s="1"/>
      <x:c r="I5276" s="53">
        <x:f t="shared" si="974"/>
        <x:v>8</x:v>
      </x:c>
      <x:c r="J5276" s="53">
        <x:f t="shared" si="975"/>
        <x:v>0</x:v>
      </x:c>
      <x:c r="K5276" s="53">
        <x:f t="shared" si="976"/>
        <x:v>22</x:v>
      </x:c>
      <x:c r="L5276" s="53">
        <x:f t="shared" si="977"/>
        <x:v>30</x:v>
      </x:c>
      <x:c r="M5276" s="54">
        <x:f t="shared" si="978"/>
        <x:v>2844.5295392105672</x:v>
      </x:c>
      <x:c r="N5276" s="54">
        <x:f t="shared" si="979"/>
        <x:v>1.475367735562894</x:v>
      </x:c>
      <x:c r="O5276" s="55">
        <x:f t="shared" si="980"/>
        <x:v>129800</x:v>
      </x:c>
      <x:c r="P5276" s="55">
        <x:f t="shared" si="981"/>
        <x:v>26400</x:v>
      </x:c>
      <x:c r="Q5276" s="55">
        <x:f t="shared" si="982"/>
        <x:v>61884.193389072345</x:v>
      </x:c>
      <x:c r="R5276" s="55">
        <x:f t="shared" si="983"/>
        <x:v>21515.806610927655</x:v>
      </x:c>
      <x:c r="S5276" s="1" t="str">
        <x:f t="shared" si="984"/>
        <x:v>YES</x:v>
      </x:c>
      <x:c r="T5276" s="1">
        <x:f t="shared" si="985"/>
        <x:v>21515.806610927655</x:v>
      </x:c>
    </x:row>
    <x:row r="5277">
      <x:c r="A5277" s="1"/>
      <x:c r="B5277" s="1"/>
      <x:c r="C5277" s="1"/>
      <x:c r="D5277" s="1"/>
      <x:c r="E5277" s="1"/>
      <x:c r="F5277" s="1"/>
      <x:c r="G5277" s="1"/>
      <x:c r="H5277" s="1"/>
      <x:c r="I5277" s="53">
        <x:f t="shared" si="974"/>
        <x:v>8</x:v>
      </x:c>
      <x:c r="J5277" s="53">
        <x:f t="shared" si="975"/>
        <x:v>0</x:v>
      </x:c>
      <x:c r="K5277" s="53">
        <x:f t="shared" si="976"/>
        <x:v>23</x:v>
      </x:c>
      <x:c r="L5277" s="53">
        <x:f t="shared" si="977"/>
        <x:v>31</x:v>
      </x:c>
      <x:c r="M5277" s="54">
        <x:f t="shared" si="978"/>
        <x:v>2920.6761280680039</x:v>
      </x:c>
      <x:c r="N5277" s="54">
        <x:f t="shared" si="979"/>
        <x:v>1.5282473111583361</x:v>
      </x:c>
      <x:c r="O5277" s="55">
        <x:f t="shared" si="980"/>
        <x:v>132500</x:v>
      </x:c>
      <x:c r="P5277" s="55">
        <x:f t="shared" si="981"/>
        <x:v>27280</x:v>
      </x:c>
      <x:c r="Q5277" s="55">
        <x:f t="shared" si="982"/>
        <x:v>63206.182778958399</x:v>
      </x:c>
      <x:c r="R5277" s="55">
        <x:f t="shared" si="983"/>
        <x:v>22013.817221041601</x:v>
      </x:c>
      <x:c r="S5277" s="1" t="str">
        <x:f t="shared" si="984"/>
        <x:v>YES</x:v>
      </x:c>
      <x:c r="T5277" s="1">
        <x:f t="shared" si="985"/>
        <x:v>22013.817221041601</x:v>
      </x:c>
    </x:row>
    <x:row r="5278">
      <x:c r="A5278" s="1"/>
      <x:c r="B5278" s="1"/>
      <x:c r="C5278" s="1"/>
      <x:c r="D5278" s="1"/>
      <x:c r="E5278" s="1"/>
      <x:c r="F5278" s="1"/>
      <x:c r="G5278" s="1"/>
      <x:c r="H5278" s="1"/>
      <x:c r="I5278" s="53">
        <x:f t="shared" si="974"/>
        <x:v>8</x:v>
      </x:c>
      <x:c r="J5278" s="53">
        <x:f t="shared" si="975"/>
        <x:v>0</x:v>
      </x:c>
      <x:c r="K5278" s="53">
        <x:f t="shared" si="976"/>
        <x:v>24</x:v>
      </x:c>
      <x:c r="L5278" s="53">
        <x:f t="shared" si="977"/>
        <x:v>32</x:v>
      </x:c>
      <x:c r="M5278" s="54">
        <x:f t="shared" si="978"/>
        <x:v>2998.5230776475</x:v>
      </x:c>
      <x:c r="N5278" s="54">
        <x:f t="shared" si="979"/>
        <x:v>1.582307692810764</x:v>
      </x:c>
      <x:c r="O5278" s="55">
        <x:f t="shared" si="980"/>
        <x:v>135200</x:v>
      </x:c>
      <x:c r="P5278" s="55">
        <x:f t="shared" si="981"/>
        <x:v>28160</x:v>
      </x:c>
      <x:c r="Q5278" s="55">
        <x:f t="shared" si="982"/>
        <x:v>64557.692320269096</x:v>
      </x:c>
      <x:c r="R5278" s="55">
        <x:f t="shared" si="983"/>
        <x:v>22482.307679730904</x:v>
      </x:c>
      <x:c r="S5278" s="1" t="str">
        <x:f t="shared" si="984"/>
        <x:v>YES</x:v>
      </x:c>
      <x:c r="T5278" s="1">
        <x:f t="shared" si="985"/>
        <x:v>22482.307679730904</x:v>
      </x:c>
    </x:row>
    <x:row r="5279">
      <x:c r="A5279" s="1"/>
      <x:c r="B5279" s="1"/>
      <x:c r="C5279" s="1"/>
      <x:c r="D5279" s="1"/>
      <x:c r="E5279" s="1"/>
      <x:c r="F5279" s="1"/>
      <x:c r="G5279" s="1"/>
      <x:c r="H5279" s="1"/>
      <x:c r="I5279" s="53">
        <x:f t="shared" si="974"/>
        <x:v>8</x:v>
      </x:c>
      <x:c r="J5279" s="53">
        <x:f t="shared" si="975"/>
        <x:v>0</x:v>
      </x:c>
      <x:c r="K5279" s="53">
        <x:f t="shared" si="976"/>
        <x:v>25</x:v>
      </x:c>
      <x:c r="L5279" s="53">
        <x:f t="shared" si="977"/>
        <x:v>33</x:v>
      </x:c>
      <x:c r="M5279" s="54">
        <x:f t="shared" si="978"/>
        <x:v>3078.1009990625971</x:v>
      </x:c>
      <x:c r="N5279" s="54">
        <x:f t="shared" si="979"/>
        <x:v>1.6375701382379146</x:v>
      </x:c>
      <x:c r="O5279" s="55">
        <x:f t="shared" si="980"/>
        <x:v>137900</x:v>
      </x:c>
      <x:c r="P5279" s="55">
        <x:f t="shared" si="981"/>
        <x:v>29040</x:v>
      </x:c>
      <x:c r="Q5279" s="55">
        <x:f t="shared" si="982"/>
        <x:v>65939.253455947866</x:v>
      </x:c>
      <x:c r="R5279" s="55">
        <x:f t="shared" si="983"/>
        <x:v>22920.746544052134</x:v>
      </x:c>
      <x:c r="S5279" s="1" t="str">
        <x:f t="shared" si="984"/>
        <x:v>YES</x:v>
      </x:c>
      <x:c r="T5279" s="1">
        <x:f t="shared" si="985"/>
        <x:v>22920.746544052134</x:v>
      </x:c>
    </x:row>
    <x:row r="5280">
      <x:c r="A5280" s="1"/>
      <x:c r="B5280" s="1"/>
      <x:c r="C5280" s="1"/>
      <x:c r="D5280" s="1"/>
      <x:c r="E5280" s="1"/>
      <x:c r="F5280" s="1"/>
      <x:c r="G5280" s="1"/>
      <x:c r="H5280" s="1"/>
      <x:c r="I5280" s="53">
        <x:f t="shared" si="974"/>
        <x:v>8</x:v>
      </x:c>
      <x:c r="J5280" s="53">
        <x:f t="shared" si="975"/>
        <x:v>0</x:v>
      </x:c>
      <x:c r="K5280" s="53">
        <x:f t="shared" si="976"/>
        <x:v>26</x:v>
      </x:c>
      <x:c r="L5280" s="53">
        <x:f t="shared" si="977"/>
        <x:v>34</x:v>
      </x:c>
      <x:c r="M5280" s="54">
        <x:f t="shared" si="978"/>
        <x:v>3159.4410030233153</x:v>
      </x:c>
      <x:c r="N5280" s="54">
        <x:f t="shared" si="979"/>
        <x:v>1.6940562520995246</x:v>
      </x:c>
      <x:c r="O5280" s="55">
        <x:f t="shared" si="980"/>
        <x:v>140600</x:v>
      </x:c>
      <x:c r="P5280" s="55">
        <x:f t="shared" si="981"/>
        <x:v>29920</x:v>
      </x:c>
      <x:c r="Q5280" s="55">
        <x:f t="shared" si="982"/>
        <x:v>67351.406302488118</x:v>
      </x:c>
      <x:c r="R5280" s="55">
        <x:f t="shared" si="983"/>
        <x:v>23328.593697511882</x:v>
      </x:c>
      <x:c r="S5280" s="1" t="str">
        <x:f t="shared" si="984"/>
        <x:v>YES</x:v>
      </x:c>
      <x:c r="T5280" s="1">
        <x:f t="shared" si="985"/>
        <x:v>23328.593697511882</x:v>
      </x:c>
    </x:row>
    <x:row r="5281">
      <x:c r="A5281" s="1"/>
      <x:c r="B5281" s="1"/>
      <x:c r="C5281" s="1"/>
      <x:c r="D5281" s="1"/>
      <x:c r="E5281" s="1"/>
      <x:c r="F5281" s="1"/>
      <x:c r="G5281" s="1"/>
      <x:c r="H5281" s="1"/>
      <x:c r="I5281" s="53">
        <x:f t="shared" si="974"/>
        <x:v>8</x:v>
      </x:c>
      <x:c r="J5281" s="53">
        <x:f t="shared" si="975"/>
        <x:v>0</x:v>
      </x:c>
      <x:c r="K5281" s="53">
        <x:f t="shared" si="976"/>
        <x:v>27</x:v>
      </x:c>
      <x:c r="L5281" s="53">
        <x:f t="shared" si="977"/>
        <x:v>35</x:v>
      </x:c>
      <x:c r="M5281" s="54">
        <x:f t="shared" si="978"/>
        <x:v>3242.5747075430718</x:v>
      </x:c>
      <x:c r="N5281" s="54">
        <x:f t="shared" si="979"/>
        <x:v>1.7517879913493555</x:v>
      </x:c>
      <x:c r="O5281" s="55">
        <x:f t="shared" si="980"/>
        <x:v>143300</x:v>
      </x:c>
      <x:c r="P5281" s="55">
        <x:f t="shared" si="981"/>
        <x:v>30800</x:v>
      </x:c>
      <x:c r="Q5281" s="55">
        <x:f t="shared" si="982"/>
        <x:v>68794.699783733886</x:v>
      </x:c>
      <x:c r="R5281" s="55">
        <x:f t="shared" si="983"/>
        <x:v>23705.300216266114</x:v>
      </x:c>
      <x:c r="S5281" s="1" t="str">
        <x:f t="shared" si="984"/>
        <x:v>YES</x:v>
      </x:c>
      <x:c r="T5281" s="1">
        <x:f t="shared" si="985"/>
        <x:v>23705.300216266114</x:v>
      </x:c>
    </x:row>
    <x:row r="5282">
      <x:c r="A5282" s="1"/>
      <x:c r="B5282" s="1"/>
      <x:c r="C5282" s="1"/>
      <x:c r="D5282" s="1"/>
      <x:c r="E5282" s="1"/>
      <x:c r="F5282" s="1"/>
      <x:c r="G5282" s="1"/>
      <x:c r="H5282" s="1"/>
      <x:c r="I5282" s="53">
        <x:f t="shared" si="974"/>
        <x:v>8</x:v>
      </x:c>
      <x:c r="J5282" s="53">
        <x:f t="shared" si="975"/>
        <x:v>0</x:v>
      </x:c>
      <x:c r="K5282" s="53">
        <x:f t="shared" si="976"/>
        <x:v>28</x:v>
      </x:c>
      <x:c r="L5282" s="53">
        <x:f t="shared" si="977"/>
        <x:v>36</x:v>
      </x:c>
      <x:c r="M5282" s="54">
        <x:f t="shared" si="978"/>
        <x:v>3327.5342457602255</x:v>
      </x:c>
      <x:c r="N5282" s="54">
        <x:f t="shared" si="979"/>
        <x:v>1.8107876706668233</x:v>
      </x:c>
      <x:c r="O5282" s="55">
        <x:f t="shared" si="980"/>
        <x:v>146000</x:v>
      </x:c>
      <x:c r="P5282" s="55">
        <x:f t="shared" si="981"/>
        <x:v>31680</x:v>
      </x:c>
      <x:c r="Q5282" s="55">
        <x:f t="shared" si="982"/>
        <x:v>70269.691766670585</x:v>
      </x:c>
      <x:c r="R5282" s="55">
        <x:f t="shared" si="983"/>
        <x:v>24050.308233329415</x:v>
      </x:c>
      <x:c r="S5282" s="1" t="str">
        <x:f t="shared" si="984"/>
        <x:v>YES</x:v>
      </x:c>
      <x:c r="T5282" s="1">
        <x:f t="shared" si="985"/>
        <x:v>24050.308233329415</x:v>
      </x:c>
    </x:row>
    <x:row r="5283">
      <x:c r="A5283" s="1"/>
      <x:c r="B5283" s="1"/>
      <x:c r="C5283" s="1"/>
      <x:c r="D5283" s="1"/>
      <x:c r="E5283" s="1"/>
      <x:c r="F5283" s="1"/>
      <x:c r="G5283" s="1"/>
      <x:c r="H5283" s="1"/>
      <x:c r="I5283" s="53">
        <x:f t="shared" si="974"/>
        <x:v>8</x:v>
      </x:c>
      <x:c r="J5283" s="53">
        <x:f t="shared" si="975"/>
        <x:v>0</x:v>
      </x:c>
      <x:c r="K5283" s="53">
        <x:f t="shared" si="976"/>
        <x:v>29</x:v>
      </x:c>
      <x:c r="L5283" s="53">
        <x:f t="shared" si="977"/>
        <x:v>37</x:v>
      </x:c>
      <x:c r="M5283" s="54">
        <x:f t="shared" si="978"/>
        <x:v>3414.3522738758793</x:v>
      </x:c>
      <x:c r="N5283" s="54">
        <x:f t="shared" si="979"/>
        <x:v>1.8710779679693605</x:v>
      </x:c>
      <x:c r="O5283" s="55">
        <x:f t="shared" si="980"/>
        <x:v>148700</x:v>
      </x:c>
      <x:c r="P5283" s="55">
        <x:f t="shared" si="981"/>
        <x:v>32560</x:v>
      </x:c>
      <x:c r="Q5283" s="55">
        <x:f t="shared" si="982"/>
        <x:v>71776.949199234019</x:v>
      </x:c>
      <x:c r="R5283" s="55">
        <x:f t="shared" si="983"/>
        <x:v>24363.050800765981</x:v>
      </x:c>
      <x:c r="S5283" s="1" t="str">
        <x:f t="shared" si="984"/>
        <x:v>YES</x:v>
      </x:c>
      <x:c r="T5283" s="1">
        <x:f t="shared" si="985"/>
        <x:v>24363.050800765981</x:v>
      </x:c>
    </x:row>
    <x:row r="5284">
      <x:c r="A5284" s="1"/>
      <x:c r="B5284" s="1"/>
      <x:c r="C5284" s="1"/>
      <x:c r="D5284" s="1"/>
      <x:c r="E5284" s="1"/>
      <x:c r="F5284" s="1"/>
      <x:c r="G5284" s="1"/>
      <x:c r="H5284" s="1"/>
      <x:c r="I5284" s="53">
        <x:f t="shared" si="974"/>
        <x:v>8</x:v>
      </x:c>
      <x:c r="J5284" s="53">
        <x:f t="shared" si="975"/>
        <x:v>0</x:v>
      </x:c>
      <x:c r="K5284" s="53">
        <x:f t="shared" si="976"/>
        <x:v>30</x:v>
      </x:c>
      <x:c r="L5284" s="53">
        <x:f t="shared" si="977"/>
        <x:v>38</x:v>
      </x:c>
      <x:c r="M5284" s="54">
        <x:f t="shared" si="978"/>
        <x:v>3503.0619792096495</x:v>
      </x:c>
      <x:c r="N5284" s="54">
        <x:f t="shared" si="979"/>
        <x:v>1.9326819300067011</x:v>
      </x:c>
      <x:c r="O5284" s="55">
        <x:f t="shared" si="980"/>
        <x:v>151400</x:v>
      </x:c>
      <x:c r="P5284" s="55">
        <x:f t="shared" si="981"/>
        <x:v>33440</x:v>
      </x:c>
      <x:c r="Q5284" s="55">
        <x:f t="shared" si="982"/>
        <x:v>73317.048250167514</x:v>
      </x:c>
      <x:c r="R5284" s="55">
        <x:f t="shared" si="983"/>
        <x:v>24642.951749832486</x:v>
      </x:c>
      <x:c r="S5284" s="1" t="str">
        <x:f t="shared" si="984"/>
        <x:v>YES</x:v>
      </x:c>
      <x:c r="T5284" s="1">
        <x:f t="shared" si="985"/>
        <x:v>24642.951749832486</x:v>
      </x:c>
    </x:row>
    <x:row r="5285">
      <x:c r="A5285" s="1"/>
      <x:c r="B5285" s="1"/>
      <x:c r="C5285" s="1"/>
      <x:c r="D5285" s="1"/>
      <x:c r="E5285" s="1"/>
      <x:c r="F5285" s="1"/>
      <x:c r="G5285" s="1"/>
      <x:c r="H5285" s="1"/>
      <x:c r="I5285" s="53">
        <x:f t="shared" si="974"/>
        <x:v>8</x:v>
      </x:c>
      <x:c r="J5285" s="53">
        <x:f t="shared" si="975"/>
        <x:v>1</x:v>
      </x:c>
      <x:c r="K5285" s="53">
        <x:f t="shared" si="976"/>
        <x:v>0</x:v>
      </x:c>
      <x:c r="L5285" s="53">
        <x:f t="shared" si="977"/>
        <x:v>9</x:v>
      </x:c>
      <x:c r="M5285" s="54">
        <x:f t="shared" si="978"/>
        <x:v>1574.1339432000009</x:v>
      </x:c>
      <x:c r="N5285" s="54">
        <x:f t="shared" si="979"/>
        <x:v>0.59314857166666723</x:v>
      </x:c>
      <x:c r="O5285" s="55">
        <x:f t="shared" si="980"/>
        <x:v>72494</x:v>
      </x:c>
      <x:c r="P5285" s="55">
        <x:f t="shared" si="981"/>
        <x:v>7480</x:v>
      </x:c>
      <x:c r="Q5285" s="55">
        <x:f t="shared" si="982"/>
        <x:v>39828.714291666678</x:v>
      </x:c>
      <x:c r="R5285" s="55">
        <x:f t="shared" si="983"/>
        <x:v>5185.285708333322</x:v>
      </x:c>
      <x:c r="S5285" s="1" t="str">
        <x:f t="shared" si="984"/>
        <x:v>YES</x:v>
      </x:c>
      <x:c r="T5285" s="1">
        <x:f t="shared" si="985"/>
        <x:v>5185.285708333322</x:v>
      </x:c>
    </x:row>
    <x:row r="5286">
      <x:c r="A5286" s="1"/>
      <x:c r="B5286" s="1"/>
      <x:c r="C5286" s="1"/>
      <x:c r="D5286" s="1"/>
      <x:c r="E5286" s="1"/>
      <x:c r="F5286" s="1"/>
      <x:c r="G5286" s="1"/>
      <x:c r="H5286" s="1"/>
      <x:c r="I5286" s="53">
        <x:f t="shared" si="974"/>
        <x:v>8</x:v>
      </x:c>
      <x:c r="J5286" s="53">
        <x:f t="shared" si="975"/>
        <x:v>1</x:v>
      </x:c>
      <x:c r="K5286" s="53">
        <x:f t="shared" si="976"/>
        <x:v>1</x:v>
      </x:c>
      <x:c r="L5286" s="53">
        <x:f t="shared" si="977"/>
        <x:v>10</x:v>
      </x:c>
      <x:c r="M5286" s="54">
        <x:f t="shared" si="978"/>
        <x:v>1619.6964432000009</x:v>
      </x:c>
      <x:c r="N5286" s="54">
        <x:f t="shared" si="979"/>
        <x:v>0.62478919666666732</x:v>
      </x:c>
      <x:c r="O5286" s="55">
        <x:f t="shared" si="980"/>
        <x:v>75194</x:v>
      </x:c>
      <x:c r="P5286" s="55">
        <x:f t="shared" si="981"/>
        <x:v>8360</x:v>
      </x:c>
      <x:c r="Q5286" s="55">
        <x:f t="shared" si="982"/>
        <x:v>40619.729916666678</x:v>
      </x:c>
      <x:c r="R5286" s="55">
        <x:f t="shared" si="983"/>
        <x:v>6214.270083333322</x:v>
      </x:c>
      <x:c r="S5286" s="1" t="str">
        <x:f t="shared" si="984"/>
        <x:v>YES</x:v>
      </x:c>
      <x:c r="T5286" s="1">
        <x:f t="shared" si="985"/>
        <x:v>6214.270083333322</x:v>
      </x:c>
    </x:row>
    <x:row r="5287">
      <x:c r="A5287" s="1"/>
      <x:c r="B5287" s="1"/>
      <x:c r="C5287" s="1"/>
      <x:c r="D5287" s="1"/>
      <x:c r="E5287" s="1"/>
      <x:c r="F5287" s="1"/>
      <x:c r="G5287" s="1"/>
      <x:c r="H5287" s="1"/>
      <x:c r="I5287" s="53">
        <x:f t="shared" si="974"/>
        <x:v>8</x:v>
      </x:c>
      <x:c r="J5287" s="53">
        <x:f t="shared" si="975"/>
        <x:v>1</x:v>
      </x:c>
      <x:c r="K5287" s="53">
        <x:f t="shared" si="976"/>
        <x:v>2</x:v>
      </x:c>
      <x:c r="L5287" s="53">
        <x:f t="shared" si="977"/>
        <x:v>11</x:v>
      </x:c>
      <x:c r="M5287" s="54">
        <x:f t="shared" si="978"/>
        <x:v>1666.3980057000008</x:v>
      </x:c>
      <x:c r="N5287" s="54">
        <x:f t="shared" si="979"/>
        <x:v>0.65722083729166725</x:v>
      </x:c>
      <x:c r="O5287" s="55">
        <x:f t="shared" si="980"/>
        <x:v>77894</x:v>
      </x:c>
      <x:c r="P5287" s="55">
        <x:f t="shared" si="981"/>
        <x:v>9240</x:v>
      </x:c>
      <x:c r="Q5287" s="55">
        <x:f t="shared" si="982"/>
        <x:v>41430.520932291678</x:v>
      </x:c>
      <x:c r="R5287" s="55">
        <x:f t="shared" si="983"/>
        <x:v>7223.479067708322</x:v>
      </x:c>
      <x:c r="S5287" s="1" t="str">
        <x:f t="shared" si="984"/>
        <x:v>YES</x:v>
      </x:c>
      <x:c r="T5287" s="1">
        <x:f t="shared" si="985"/>
        <x:v>7223.479067708322</x:v>
      </x:c>
    </x:row>
    <x:row r="5288">
      <x:c r="A5288" s="1"/>
      <x:c r="B5288" s="1"/>
      <x:c r="C5288" s="1"/>
      <x:c r="D5288" s="1"/>
      <x:c r="E5288" s="1"/>
      <x:c r="F5288" s="1"/>
      <x:c r="G5288" s="1"/>
      <x:c r="H5288" s="1"/>
      <x:c r="I5288" s="53">
        <x:f t="shared" si="974"/>
        <x:v>8</x:v>
      </x:c>
      <x:c r="J5288" s="53">
        <x:f t="shared" si="975"/>
        <x:v>1</x:v>
      </x:c>
      <x:c r="K5288" s="53">
        <x:f t="shared" si="976"/>
        <x:v>3</x:v>
      </x:c>
      <x:c r="L5288" s="53">
        <x:f t="shared" si="977"/>
        <x:v>12</x:v>
      </x:c>
      <x:c r="M5288" s="54">
        <x:f t="shared" si="978"/>
        <x:v>1714.2599881218759</x:v>
      </x:c>
      <x:c r="N5288" s="54">
        <x:f t="shared" si="979"/>
        <x:v>0.69045832508463612</x:v>
      </x:c>
      <x:c r="O5288" s="55">
        <x:f t="shared" si="980"/>
        <x:v>80594</x:v>
      </x:c>
      <x:c r="P5288" s="55">
        <x:f t="shared" si="981"/>
        <x:v>10120</x:v>
      </x:c>
      <x:c r="Q5288" s="55">
        <x:f t="shared" si="982"/>
        <x:v>42261.458127115897</x:v>
      </x:c>
      <x:c r="R5288" s="55">
        <x:f t="shared" si="983"/>
        <x:v>8212.5418728841032</x:v>
      </x:c>
      <x:c r="S5288" s="1" t="str">
        <x:f t="shared" si="984"/>
        <x:v>YES</x:v>
      </x:c>
      <x:c r="T5288" s="1">
        <x:f t="shared" si="985"/>
        <x:v>8212.5418728841032</x:v>
      </x:c>
    </x:row>
    <x:row r="5289">
      <x:c r="A5289" s="1"/>
      <x:c r="B5289" s="1"/>
      <x:c r="C5289" s="1"/>
      <x:c r="D5289" s="1"/>
      <x:c r="E5289" s="1"/>
      <x:c r="F5289" s="1"/>
      <x:c r="G5289" s="1"/>
      <x:c r="H5289" s="1"/>
      <x:c r="I5289" s="53">
        <x:f t="shared" si="974"/>
        <x:v>8</x:v>
      </x:c>
      <x:c r="J5289" s="53">
        <x:f t="shared" si="975"/>
        <x:v>1</x:v>
      </x:c>
      <x:c r="K5289" s="53">
        <x:f t="shared" si="976"/>
        <x:v>4</x:v>
      </x:c>
      <x:c r="L5289" s="53">
        <x:f t="shared" si="977"/>
        <x:v>13</x:v>
      </x:c>
      <x:c r="M5289" s="54">
        <x:f t="shared" si="978"/>
        <x:v>1763.3041038445322</x:v>
      </x:c>
      <x:c r="N5289" s="54">
        <x:f t="shared" si="979"/>
        <x:v>0.72451673878092515</x:v>
      </x:c>
      <x:c r="O5289" s="55">
        <x:f t="shared" si="980"/>
        <x:v>83294</x:v>
      </x:c>
      <x:c r="P5289" s="55">
        <x:f t="shared" si="981"/>
        <x:v>11000</x:v>
      </x:c>
      <x:c r="Q5289" s="55">
        <x:f t="shared" si="982"/>
        <x:v>43112.918469523123</x:v>
      </x:c>
      <x:c r="R5289" s="55">
        <x:f t="shared" si="983"/>
        <x:v>9181.0815304768767</x:v>
      </x:c>
      <x:c r="S5289" s="1" t="str">
        <x:f t="shared" si="984"/>
        <x:v>YES</x:v>
      </x:c>
      <x:c r="T5289" s="1">
        <x:f t="shared" si="985"/>
        <x:v>9181.0815304768767</x:v>
      </x:c>
    </x:row>
    <x:row r="5290">
      <x:c r="A5290" s="1"/>
      <x:c r="B5290" s="1"/>
      <x:c r="C5290" s="1"/>
      <x:c r="D5290" s="1"/>
      <x:c r="E5290" s="1"/>
      <x:c r="F5290" s="1"/>
      <x:c r="G5290" s="1"/>
      <x:c r="H5290" s="1"/>
      <x:c r="I5290" s="53">
        <x:f t="shared" si="974"/>
        <x:v>8</x:v>
      </x:c>
      <x:c r="J5290" s="53">
        <x:f t="shared" si="975"/>
        <x:v>1</x:v>
      </x:c>
      <x:c r="K5290" s="53">
        <x:f t="shared" si="976"/>
        <x:v>5</x:v>
      </x:c>
      <x:c r="L5290" s="53">
        <x:f t="shared" si="977"/>
        <x:v>14</x:v>
      </x:c>
      <x:c r="M5290" s="54">
        <x:f t="shared" si="978"/>
        <x:v>1813.5524277657357</x:v>
      </x:c>
      <x:c r="N5290" s="54">
        <x:f t="shared" si="979"/>
        <x:v>0.75941140817064978</x:v>
      </x:c>
      <x:c r="O5290" s="55">
        <x:f t="shared" si="980"/>
        <x:v>85994</x:v>
      </x:c>
      <x:c r="P5290" s="55">
        <x:f t="shared" si="981"/>
        <x:v>11880</x:v>
      </x:c>
      <x:c r="Q5290" s="55">
        <x:f t="shared" si="982"/>
        <x:v>43985.285204266242</x:v>
      </x:c>
      <x:c r="R5290" s="55">
        <x:f t="shared" si="983"/>
        <x:v>10128.714795733758</x:v>
      </x:c>
      <x:c r="S5290" s="1" t="str">
        <x:f t="shared" si="984"/>
        <x:v>YES</x:v>
      </x:c>
      <x:c r="T5290" s="1">
        <x:f t="shared" si="985"/>
        <x:v>10128.714795733758</x:v>
      </x:c>
    </x:row>
    <x:row r="5291">
      <x:c r="A5291" s="1"/>
      <x:c r="B5291" s="1"/>
      <x:c r="C5291" s="1"/>
      <x:c r="D5291" s="1"/>
      <x:c r="E5291" s="1"/>
      <x:c r="F5291" s="1"/>
      <x:c r="G5291" s="1"/>
      <x:c r="H5291" s="1"/>
      <x:c r="I5291" s="53">
        <x:f t="shared" si="974"/>
        <x:v>8</x:v>
      </x:c>
      <x:c r="J5291" s="53">
        <x:f t="shared" si="975"/>
        <x:v>1</x:v>
      </x:c>
      <x:c r="K5291" s="53">
        <x:f t="shared" si="976"/>
        <x:v>6</x:v>
      </x:c>
      <x:c r="L5291" s="53">
        <x:f t="shared" si="977"/>
        <x:v>15</x:v>
      </x:c>
      <x:c r="M5291" s="54">
        <x:f t="shared" si="978"/>
        <x:v>1865.0274019473686</x:v>
      </x:c>
      <x:c r="N5291" s="54">
        <x:f t="shared" si="979"/>
        <x:v>0.79515791801900604</x:v>
      </x:c>
      <x:c r="O5291" s="55">
        <x:f t="shared" si="980"/>
        <x:v>88694</x:v>
      </x:c>
      <x:c r="P5291" s="55">
        <x:f t="shared" si="981"/>
        <x:v>12760</x:v>
      </x:c>
      <x:c r="Q5291" s="55">
        <x:f t="shared" si="982"/>
        <x:v>44878.947950475151</x:v>
      </x:c>
      <x:c r="R5291" s="55">
        <x:f t="shared" si="983"/>
        <x:v>11055.052049524849</x:v>
      </x:c>
      <x:c r="S5291" s="1" t="str">
        <x:f t="shared" si="984"/>
        <x:v>YES</x:v>
      </x:c>
      <x:c r="T5291" s="1">
        <x:f t="shared" si="985"/>
        <x:v>11055.052049524849</x:v>
      </x:c>
    </x:row>
    <x:row r="5292">
      <x:c r="A5292" s="1"/>
      <x:c r="B5292" s="1"/>
      <x:c r="C5292" s="1"/>
      <x:c r="D5292" s="1"/>
      <x:c r="E5292" s="1"/>
      <x:c r="F5292" s="1"/>
      <x:c r="G5292" s="1"/>
      <x:c r="H5292" s="1"/>
      <x:c r="I5292" s="53">
        <x:f t="shared" si="974"/>
        <x:v>8</x:v>
      </x:c>
      <x:c r="J5292" s="53">
        <x:f t="shared" si="975"/>
        <x:v>1</x:v>
      </x:c>
      <x:c r="K5292" s="53">
        <x:f t="shared" si="976"/>
        <x:v>7</x:v>
      </x:c>
      <x:c r="L5292" s="53">
        <x:f t="shared" si="977"/>
        <x:v>16</x:v>
      </x:c>
      <x:c r="M5292" s="54">
        <x:f t="shared" si="978"/>
        <x:v>1917.751841345329</x:v>
      </x:c>
      <x:c r="N5292" s="54">
        <x:f t="shared" si="979"/>
        <x:v>0.83177211204536738</x:v>
      </x:c>
      <x:c r="O5292" s="55">
        <x:f t="shared" si="980"/>
        <x:v>91394</x:v>
      </x:c>
      <x:c r="P5292" s="55">
        <x:f t="shared" si="981"/>
        <x:v>13640</x:v>
      </x:c>
      <x:c r="Q5292" s="55">
        <x:f t="shared" si="982"/>
        <x:v>45794.302801134181</x:v>
      </x:c>
      <x:c r="R5292" s="55">
        <x:f t="shared" si="983"/>
        <x:v>11959.697198865819</x:v>
      </x:c>
      <x:c r="S5292" s="1" t="str">
        <x:f t="shared" si="984"/>
        <x:v>YES</x:v>
      </x:c>
      <x:c r="T5292" s="1">
        <x:f t="shared" si="985"/>
        <x:v>11959.697198865819</x:v>
      </x:c>
    </x:row>
    <x:row r="5293">
      <x:c r="A5293" s="1"/>
      <x:c r="B5293" s="1"/>
      <x:c r="C5293" s="1"/>
      <x:c r="D5293" s="1"/>
      <x:c r="E5293" s="1"/>
      <x:c r="F5293" s="1"/>
      <x:c r="G5293" s="1"/>
      <x:c r="H5293" s="1"/>
      <x:c r="I5293" s="53">
        <x:f t="shared" si="974"/>
        <x:v>8</x:v>
      </x:c>
      <x:c r="J5293" s="53">
        <x:f t="shared" si="975"/>
        <x:v>1</x:v>
      </x:c>
      <x:c r="K5293" s="53">
        <x:f t="shared" si="976"/>
        <x:v>8</x:v>
      </x:c>
      <x:c r="L5293" s="53">
        <x:f t="shared" si="977"/>
        <x:v>17</x:v>
      </x:c>
      <x:c r="M5293" s="54">
        <x:f t="shared" si="978"/>
        <x:v>1971.7489396253093</x:v>
      </x:c>
      <x:c r="N5293" s="54">
        <x:f t="shared" si="979"/>
        <x:v>0.86927009696202029</x:v>
      </x:c>
      <x:c r="O5293" s="55">
        <x:f t="shared" si="980"/>
        <x:v>94094</x:v>
      </x:c>
      <x:c r="P5293" s="55">
        <x:f t="shared" si="981"/>
        <x:v>14520</x:v>
      </x:c>
      <x:c r="Q5293" s="55">
        <x:f t="shared" si="982"/>
        <x:v>46731.752424050508</x:v>
      </x:c>
      <x:c r="R5293" s="55">
        <x:f t="shared" si="983"/>
        <x:v>12842.247575949492</x:v>
      </x:c>
      <x:c r="S5293" s="1" t="str">
        <x:f t="shared" si="984"/>
        <x:v>YES</x:v>
      </x:c>
      <x:c r="T5293" s="1">
        <x:f t="shared" si="985"/>
        <x:v>12842.247575949492</x:v>
      </x:c>
    </x:row>
    <x:row r="5294">
      <x:c r="A5294" s="1"/>
      <x:c r="B5294" s="1"/>
      <x:c r="C5294" s="1"/>
      <x:c r="D5294" s="1"/>
      <x:c r="E5294" s="1"/>
      <x:c r="F5294" s="1"/>
      <x:c r="G5294" s="1"/>
      <x:c r="H5294" s="1"/>
      <x:c r="I5294" s="53" t="n">
        <x:f t="shared" ref="I5294:I5357" si="986">INT((ROW()-ROW($I$46))/((CARROT_CAP+1)*(MESCLUN_CAP+1)))</x:f>
        <x:v>8</x:v>
      </x:c>
      <x:c r="J5294" s="53" t="n">
        <x:f t="shared" ref="J5294:J5357" si="987">MOD(INT((ROW()-ROW($I$46))/(MESCLUN_CAP+1)),CARROT_CAP+1)</x:f>
        <x:v>1</x:v>
      </x:c>
      <x:c r="K5294" s="53" t="n">
        <x:f t="shared" ref="K5294:K5357" si="988">MOD(ROW()-ROW($I$46),MESCLUN_CAP+1)</x:f>
        <x:v>9</x:v>
      </x:c>
      <x:c r="L5294" s="53" t="n">
        <x:f t="shared" ref="L5294:L5357" si="989">SUM(I5294:K5294)</x:f>
        <x:v>18</x:v>
      </x:c>
      <x:c r="M5294" s="54" t="n">
        <x:f t="shared" ref="M5294:M5357" si="990">I5294*TOMATO_HOURS*WEEKS*(1+TOMATO_DIM)^I5294+J5294*CARROT_HOURS*WEEKS*(1+CARROT_DIM)^J5294+K5294*MESCLUN_HOURS*WEEKS*(1+MESCLUN_DIM)^K5294</x:f>
        <x:v>2027.042275065704</x:v>
      </x:c>
      <x:c r="N5294" s="54" t="n">
        <x:f t="shared" ref="N5294:N5357" si="991">MAX(M5294-FARMER_HOURS,0)/TEMP_HOURS_PER_WORKER</x:f>
        <x:v>0.9076682465734055</x:v>
      </x:c>
      <x:c r="O5294" s="55" t="n">
        <x:f t="shared" ref="O5294:O5357" si="992">I5294*TOMATO_PRICE+J5294*CARROT_PRICE+K5294*MESCLUN_PRICE</x:f>
        <x:v>96794</x:v>
      </x:c>
      <x:c r="P5294" s="55" t="n">
        <x:f t="shared" ref="P5294:P5357" si="993">I5294*TOMATO_FERTILIZER+J5294*CARROT_FERTILIZER+K5294*MESCLUN_FERTILIZER</x:f>
        <x:v>15400</x:v>
      </x:c>
      <x:c r="Q5294" s="55" t="n">
        <x:f t="shared" ref="Q5294:Q5357" si="994">MIN(M5294,FARMER_HOURS)*FARMER_RATE+MAX(M5294-FARMER_HOURS,0)*TEMP_RATE</x:f>
        <x:v>47691.70616433513</x:v>
      </x:c>
      <x:c r="R5294" s="55" t="n">
        <x:f t="shared" ref="R5294:R5357" si="995">O5294-P5294-Q5294-FIXED_COST</x:f>
        <x:v>13702.293835664866</x:v>
      </x:c>
      <x:c r="S5294" s="1" t="str">
        <x:f t="shared" ref="S5294:S5357" si="996">IF(AND(L5294&lt;=TOTAL_BED_CAP,N5294&lt;=TEMP_WORKER_CAP),"YES","NO")</x:f>
        <x:v>YES</x:v>
      </x:c>
      <x:c r="T5294" s="1" t="n">
        <x:f t="shared" ref="T5294:T5357" si="997">IF(S5294="YES",R5294,-1E+99)</x:f>
        <x:v>13702.293835664866</x:v>
      </x:c>
    </x:row>
    <x:row r="5295">
      <x:c r="A5295" s="1"/>
      <x:c r="B5295" s="1"/>
      <x:c r="C5295" s="1"/>
      <x:c r="D5295" s="1"/>
      <x:c r="E5295" s="1"/>
      <x:c r="F5295" s="1"/>
      <x:c r="G5295" s="1"/>
      <x:c r="H5295" s="1"/>
      <x:c r="I5295" s="53">
        <x:f t="shared" si="986"/>
        <x:v>8</x:v>
      </x:c>
      <x:c r="J5295" s="53">
        <x:f t="shared" si="987"/>
        <x:v>1</x:v>
      </x:c>
      <x:c r="K5295" s="53">
        <x:f t="shared" si="988"/>
        <x:v>10</x:v>
      </x:c>
      <x:c r="L5295" s="53">
        <x:f t="shared" si="989"/>
        <x:v>19</x:v>
      </x:c>
      <x:c r="M5295" s="54">
        <x:f t="shared" si="990"/>
        <x:v>2083.6558165489168</x:v>
      </x:c>
      <x:c r="N5295" s="54">
        <x:f t="shared" si="991"/>
        <x:v>0.94698320593674779</x:v>
      </x:c>
      <x:c r="O5295" s="55">
        <x:f t="shared" si="992"/>
        <x:v>99494</x:v>
      </x:c>
      <x:c r="P5295" s="55">
        <x:f t="shared" si="993"/>
        <x:v>16280</x:v>
      </x:c>
      <x:c r="Q5295" s="55">
        <x:f t="shared" si="994"/>
        <x:v>48674.580148418696</x:v>
      </x:c>
      <x:c r="R5295" s="55">
        <x:f t="shared" si="995"/>
        <x:v>14539.419851581304</x:v>
      </x:c>
      <x:c r="S5295" s="1" t="str">
        <x:f t="shared" si="996"/>
        <x:v>YES</x:v>
      </x:c>
      <x:c r="T5295" s="1">
        <x:f t="shared" si="997"/>
        <x:v>14539.419851581304</x:v>
      </x:c>
    </x:row>
    <x:row r="5296">
      <x:c r="A5296" s="1"/>
      <x:c r="B5296" s="1"/>
      <x:c r="C5296" s="1"/>
      <x:c r="D5296" s="1"/>
      <x:c r="E5296" s="1"/>
      <x:c r="F5296" s="1"/>
      <x:c r="G5296" s="1"/>
      <x:c r="H5296" s="1"/>
      <x:c r="I5296" s="53">
        <x:f t="shared" si="986"/>
        <x:v>8</x:v>
      </x:c>
      <x:c r="J5296" s="53">
        <x:f t="shared" si="987"/>
        <x:v>1</x:v>
      </x:c>
      <x:c r="K5296" s="53">
        <x:f t="shared" si="988"/>
        <x:v>11</x:v>
      </x:c>
      <x:c r="L5296" s="53">
        <x:f t="shared" si="989"/>
        <x:v>20</x:v>
      </x:c>
      <x:c r="M5296" s="54">
        <x:f t="shared" si="990"/>
        <x:v>2141.6139296423557</x:v>
      </x:c>
      <x:c r="N5296" s="54">
        <x:f t="shared" si="991"/>
        <x:v>0.98723189558496927</x:v>
      </x:c>
      <x:c r="O5296" s="55">
        <x:f t="shared" si="992"/>
        <x:v>102194</x:v>
      </x:c>
      <x:c r="P5296" s="55">
        <x:f t="shared" si="993"/>
        <x:v>17160</x:v>
      </x:c>
      <x:c r="Q5296" s="55">
        <x:f t="shared" si="994"/>
        <x:v>49680.797389624233</x:v>
      </x:c>
      <x:c r="R5296" s="55">
        <x:f t="shared" si="995"/>
        <x:v>15353.202610375767</x:v>
      </x:c>
      <x:c r="S5296" s="1" t="str">
        <x:f t="shared" si="996"/>
        <x:v>YES</x:v>
      </x:c>
      <x:c r="T5296" s="1">
        <x:f t="shared" si="997"/>
        <x:v>15353.202610375767</x:v>
      </x:c>
    </x:row>
    <x:row r="5297">
      <x:c r="A5297" s="1"/>
      <x:c r="B5297" s="1"/>
      <x:c r="C5297" s="1"/>
      <x:c r="D5297" s="1"/>
      <x:c r="E5297" s="1"/>
      <x:c r="F5297" s="1"/>
      <x:c r="G5297" s="1"/>
      <x:c r="H5297" s="1"/>
      <x:c r="I5297" s="53">
        <x:f t="shared" si="986"/>
        <x:v>8</x:v>
      </x:c>
      <x:c r="J5297" s="53">
        <x:f t="shared" si="987"/>
        <x:v>1</x:v>
      </x:c>
      <x:c r="K5297" s="53">
        <x:f t="shared" si="988"/>
        <x:v>12</x:v>
      </x:c>
      <x:c r="L5297" s="53">
        <x:f t="shared" si="989"/>
        <x:v>21</x:v>
      </x:c>
      <x:c r="M5297" s="54">
        <x:f t="shared" si="990"/>
        <x:v>2200.9413827704202</x:v>
      </x:c>
      <x:c r="N5297" s="54">
        <x:f t="shared" si="991"/>
        <x:v>1.0284315158127919</x:v>
      </x:c>
      <x:c r="O5297" s="55">
        <x:f t="shared" si="992"/>
        <x:v>104894</x:v>
      </x:c>
      <x:c r="P5297" s="55">
        <x:f t="shared" si="993"/>
        <x:v>18040</x:v>
      </x:c>
      <x:c r="Q5297" s="55">
        <x:f t="shared" si="994"/>
        <x:v>50710.787895319794</x:v>
      </x:c>
      <x:c r="R5297" s="55">
        <x:f t="shared" si="995"/>
        <x:v>16143.212104680206</x:v>
      </x:c>
      <x:c r="S5297" s="1" t="str">
        <x:f t="shared" si="996"/>
        <x:v>YES</x:v>
      </x:c>
      <x:c r="T5297" s="1">
        <x:f t="shared" si="997"/>
        <x:v>16143.212104680206</x:v>
      </x:c>
    </x:row>
    <x:row r="5298">
      <x:c r="A5298" s="1"/>
      <x:c r="B5298" s="1"/>
      <x:c r="C5298" s="1"/>
      <x:c r="D5298" s="1"/>
      <x:c r="E5298" s="1"/>
      <x:c r="F5298" s="1"/>
      <x:c r="G5298" s="1"/>
      <x:c r="H5298" s="1"/>
      <x:c r="I5298" s="53">
        <x:f t="shared" si="986"/>
        <x:v>8</x:v>
      </x:c>
      <x:c r="J5298" s="53">
        <x:f t="shared" si="987"/>
        <x:v>1</x:v>
      </x:c>
      <x:c r="K5298" s="53">
        <x:f t="shared" si="988"/>
        <x:v>13</x:v>
      </x:c>
      <x:c r="L5298" s="53">
        <x:f t="shared" si="989"/>
        <x:v>22</x:v>
      </x:c>
      <x:c r="M5298" s="54">
        <x:f t="shared" si="990"/>
        <x:v>2261.6633534788043</x:v>
      </x:c>
      <x:c r="N5298" s="54">
        <x:f t="shared" si="991"/>
        <x:v>1.0705995510269475</x:v>
      </x:c>
      <x:c r="O5298" s="55">
        <x:f t="shared" si="992"/>
        <x:v>107594</x:v>
      </x:c>
      <x:c r="P5298" s="55">
        <x:f t="shared" si="993"/>
        <x:v>18920</x:v>
      </x:c>
      <x:c r="Q5298" s="55">
        <x:f t="shared" si="994"/>
        <x:v>51764.988775673686</x:v>
      </x:c>
      <x:c r="R5298" s="55">
        <x:f t="shared" si="995"/>
        <x:v>16909.011224326314</x:v>
      </x:c>
      <x:c r="S5298" s="1" t="str">
        <x:f t="shared" si="996"/>
        <x:v>YES</x:v>
      </x:c>
      <x:c r="T5298" s="1">
        <x:f t="shared" si="997"/>
        <x:v>16909.011224326314</x:v>
      </x:c>
    </x:row>
    <x:row r="5299">
      <x:c r="A5299" s="1"/>
      <x:c r="B5299" s="1"/>
      <x:c r="C5299" s="1"/>
      <x:c r="D5299" s="1"/>
      <x:c r="E5299" s="1"/>
      <x:c r="F5299" s="1"/>
      <x:c r="G5299" s="1"/>
      <x:c r="H5299" s="1"/>
      <x:c r="I5299" s="53">
        <x:f t="shared" si="986"/>
        <x:v>8</x:v>
      </x:c>
      <x:c r="J5299" s="53">
        <x:f t="shared" si="987"/>
        <x:v>1</x:v>
      </x:c>
      <x:c r="K5299" s="53">
        <x:f t="shared" si="988"/>
        <x:v>14</x:v>
      </x:c>
      <x:c r="L5299" s="53">
        <x:f t="shared" si="989"/>
        <x:v>23</x:v>
      </x:c>
      <x:c r="M5299" s="54">
        <x:f t="shared" si="990"/>
        <x:v>2323.8054347924653</x:v>
      </x:c>
      <x:c r="N5299" s="54">
        <x:f t="shared" si="991"/>
        <x:v>1.1137537741614343</x:v>
      </x:c>
      <x:c r="O5299" s="55">
        <x:f t="shared" si="992"/>
        <x:v>110294</x:v>
      </x:c>
      <x:c r="P5299" s="55">
        <x:f t="shared" si="993"/>
        <x:v>19800</x:v>
      </x:c>
      <x:c r="Q5299" s="55">
        <x:f t="shared" si="994"/>
        <x:v>52843.844354035857</x:v>
      </x:c>
      <x:c r="R5299" s="55">
        <x:f t="shared" si="995"/>
        <x:v>17650.155645964143</x:v>
      </x:c>
      <x:c r="S5299" s="1" t="str">
        <x:f t="shared" si="996"/>
        <x:v>YES</x:v>
      </x:c>
      <x:c r="T5299" s="1">
        <x:f t="shared" si="997"/>
        <x:v>17650.155645964143</x:v>
      </x:c>
    </x:row>
    <x:row r="5300">
      <x:c r="A5300" s="1"/>
      <x:c r="B5300" s="1"/>
      <x:c r="C5300" s="1"/>
      <x:c r="D5300" s="1"/>
      <x:c r="E5300" s="1"/>
      <x:c r="F5300" s="1"/>
      <x:c r="G5300" s="1"/>
      <x:c r="H5300" s="1"/>
      <x:c r="I5300" s="53">
        <x:f t="shared" si="986"/>
        <x:v>8</x:v>
      </x:c>
      <x:c r="J5300" s="53">
        <x:f t="shared" si="987"/>
        <x:v>1</x:v>
      </x:c>
      <x:c r="K5300" s="53">
        <x:f t="shared" si="988"/>
        <x:v>15</x:v>
      </x:c>
      <x:c r="L5300" s="53">
        <x:f t="shared" si="989"/>
        <x:v>24</x:v>
      </x:c>
      <x:c r="M5300" s="54">
        <x:f t="shared" si="990"/>
        <x:v>2387.393641668612</x:v>
      </x:c>
      <x:c r="N5300" s="54">
        <x:f t="shared" si="991"/>
        <x:v>1.1579122511587583</x:v>
      </x:c>
      <x:c r="O5300" s="55">
        <x:f t="shared" si="992"/>
        <x:v>112994</x:v>
      </x:c>
      <x:c r="P5300" s="55">
        <x:f t="shared" si="993"/>
        <x:v>20680</x:v>
      </x:c>
      <x:c r="Q5300" s="55">
        <x:f t="shared" si="994"/>
        <x:v>53947.806278968957</x:v>
      </x:c>
      <x:c r="R5300" s="55">
        <x:f t="shared" si="995"/>
        <x:v>18366.193721031043</x:v>
      </x:c>
      <x:c r="S5300" s="1" t="str">
        <x:f t="shared" si="996"/>
        <x:v>YES</x:v>
      </x:c>
      <x:c r="T5300" s="1">
        <x:f t="shared" si="997"/>
        <x:v>18366.193721031043</x:v>
      </x:c>
    </x:row>
    <x:row r="5301">
      <x:c r="A5301" s="1"/>
      <x:c r="B5301" s="1"/>
      <x:c r="C5301" s="1"/>
      <x:c r="D5301" s="1"/>
      <x:c r="E5301" s="1"/>
      <x:c r="F5301" s="1"/>
      <x:c r="G5301" s="1"/>
      <x:c r="H5301" s="1"/>
      <x:c r="I5301" s="53">
        <x:f t="shared" si="986"/>
        <x:v>8</x:v>
      </x:c>
      <x:c r="J5301" s="53">
        <x:f t="shared" si="987"/>
        <x:v>1</x:v>
      </x:c>
      <x:c r="K5301" s="53">
        <x:f t="shared" si="988"/>
        <x:v>16</x:v>
      </x:c>
      <x:c r="L5301" s="53">
        <x:f t="shared" si="989"/>
        <x:v>25</x:v>
      </x:c>
      <x:c r="M5301" s="54">
        <x:f t="shared" si="990"/>
        <x:v>2452.454417546101</x:v>
      </x:c>
      <x:c r="N5301" s="54">
        <x:f t="shared" si="991"/>
        <x:v>1.2030933455181256</x:v>
      </x:c>
      <x:c r="O5301" s="55">
        <x:f t="shared" si="992"/>
        <x:v>115694</x:v>
      </x:c>
      <x:c r="P5301" s="55">
        <x:f t="shared" si="993"/>
        <x:v>21560</x:v>
      </x:c>
      <x:c r="Q5301" s="55">
        <x:f t="shared" si="994"/>
        <x:v>55077.333637953139</x:v>
      </x:c>
      <x:c r="R5301" s="55">
        <x:f t="shared" si="995"/>
        <x:v>19056.666362046861</x:v>
      </x:c>
      <x:c r="S5301" s="1" t="str">
        <x:f t="shared" si="996"/>
        <x:v>YES</x:v>
      </x:c>
      <x:c r="T5301" s="1">
        <x:f t="shared" si="997"/>
        <x:v>19056.666362046861</x:v>
      </x:c>
    </x:row>
    <x:row r="5302">
      <x:c r="A5302" s="1"/>
      <x:c r="B5302" s="1"/>
      <x:c r="C5302" s="1"/>
      <x:c r="D5302" s="1"/>
      <x:c r="E5302" s="1"/>
      <x:c r="F5302" s="1"/>
      <x:c r="G5302" s="1"/>
      <x:c r="H5302" s="1"/>
      <x:c r="I5302" s="53">
        <x:f t="shared" si="986"/>
        <x:v>8</x:v>
      </x:c>
      <x:c r="J5302" s="53">
        <x:f t="shared" si="987"/>
        <x:v>1</x:v>
      </x:c>
      <x:c r="K5302" s="53">
        <x:f t="shared" si="988"/>
        <x:v>17</x:v>
      </x:c>
      <x:c r="L5302" s="53">
        <x:f t="shared" si="989"/>
        <x:v>26</x:v>
      </x:c>
      <x:c r="M5302" s="54">
        <x:f t="shared" si="990"/>
        <x:v>2519.0146409926415</x:v>
      </x:c>
      <x:c r="N5302" s="54">
        <x:f t="shared" si="991"/>
        <x:v>1.2493157229115566</x:v>
      </x:c>
      <x:c r="O5302" s="55">
        <x:f t="shared" si="992"/>
        <x:v>118394</x:v>
      </x:c>
      <x:c r="P5302" s="55">
        <x:f t="shared" si="993"/>
        <x:v>22440</x:v>
      </x:c>
      <x:c r="Q5302" s="55">
        <x:f t="shared" si="994"/>
        <x:v>56232.893072788909</x:v>
      </x:c>
      <x:c r="R5302" s="55">
        <x:f t="shared" si="995"/>
        <x:v>19721.106927211091</x:v>
      </x:c>
      <x:c r="S5302" s="1" t="str">
        <x:f t="shared" si="996"/>
        <x:v>YES</x:v>
      </x:c>
      <x:c r="T5302" s="1">
        <x:f t="shared" si="997"/>
        <x:v>19721.106927211091</x:v>
      </x:c>
    </x:row>
    <x:row r="5303">
      <x:c r="A5303" s="1"/>
      <x:c r="B5303" s="1"/>
      <x:c r="C5303" s="1"/>
      <x:c r="D5303" s="1"/>
      <x:c r="E5303" s="1"/>
      <x:c r="F5303" s="1"/>
      <x:c r="G5303" s="1"/>
      <x:c r="H5303" s="1"/>
      <x:c r="I5303" s="53">
        <x:f t="shared" si="986"/>
        <x:v>8</x:v>
      </x:c>
      <x:c r="J5303" s="53">
        <x:f t="shared" si="987"/>
        <x:v>1</x:v>
      </x:c>
      <x:c r="K5303" s="53">
        <x:f t="shared" si="988"/>
        <x:v>18</x:v>
      </x:c>
      <x:c r="L5303" s="53">
        <x:f t="shared" si="989"/>
        <x:v>27</x:v>
      </x:c>
      <x:c r="M5303" s="54">
        <x:f t="shared" si="990"/>
        <x:v>2587.1016324512289</x:v>
      </x:c>
      <x:c r="N5303" s="54">
        <x:f t="shared" si="991"/>
        <x:v>1.2965983558689089</x:v>
      </x:c>
      <x:c r="O5303" s="55">
        <x:f t="shared" si="992"/>
        <x:v>121094</x:v>
      </x:c>
      <x:c r="P5303" s="55">
        <x:f t="shared" si="993"/>
        <x:v>23320</x:v>
      </x:c>
      <x:c r="Q5303" s="55">
        <x:f t="shared" si="994"/>
        <x:v>57414.958896722717</x:v>
      </x:c>
      <x:c r="R5303" s="55">
        <x:f t="shared" si="995"/>
        <x:v>20359.041103277283</x:v>
      </x:c>
      <x:c r="S5303" s="1" t="str">
        <x:f t="shared" si="996"/>
        <x:v>YES</x:v>
      </x:c>
      <x:c r="T5303" s="1">
        <x:f t="shared" si="997"/>
        <x:v>20359.041103277283</x:v>
      </x:c>
    </x:row>
    <x:row r="5304">
      <x:c r="A5304" s="1"/>
      <x:c r="B5304" s="1"/>
      <x:c r="C5304" s="1"/>
      <x:c r="D5304" s="1"/>
      <x:c r="E5304" s="1"/>
      <x:c r="F5304" s="1"/>
      <x:c r="G5304" s="1"/>
      <x:c r="H5304" s="1"/>
      <x:c r="I5304" s="53">
        <x:f t="shared" si="986"/>
        <x:v>8</x:v>
      </x:c>
      <x:c r="J5304" s="53">
        <x:f t="shared" si="987"/>
        <x:v>1</x:v>
      </x:c>
      <x:c r="K5304" s="53">
        <x:f t="shared" si="988"/>
        <x:v>19</x:v>
      </x:c>
      <x:c r="L5304" s="53">
        <x:f t="shared" si="989"/>
        <x:v>28</x:v>
      </x:c>
      <x:c r="M5304" s="54">
        <x:f t="shared" si="990"/>
        <x:v>2656.7431610872504</x:v>
      </x:c>
      <x:c r="N5304" s="54">
        <x:f t="shared" si="991"/>
        <x:v>1.3449605285328128</x:v>
      </x:c>
      <x:c r="O5304" s="55">
        <x:f t="shared" si="992"/>
        <x:v>123794</x:v>
      </x:c>
      <x:c r="P5304" s="55">
        <x:f t="shared" si="993"/>
        <x:v>24200</x:v>
      </x:c>
      <x:c r="Q5304" s="55">
        <x:f t="shared" si="994"/>
        <x:v>58624.013213320322</x:v>
      </x:c>
      <x:c r="R5304" s="55">
        <x:f t="shared" si="995"/>
        <x:v>20969.986786679678</x:v>
      </x:c>
      <x:c r="S5304" s="1" t="str">
        <x:f t="shared" si="996"/>
        <x:v>YES</x:v>
      </x:c>
      <x:c r="T5304" s="1">
        <x:f t="shared" si="997"/>
        <x:v>20969.986786679678</x:v>
      </x:c>
    </x:row>
    <x:row r="5305">
      <x:c r="A5305" s="1"/>
      <x:c r="B5305" s="1"/>
      <x:c r="C5305" s="1"/>
      <x:c r="D5305" s="1"/>
      <x:c r="E5305" s="1"/>
      <x:c r="F5305" s="1"/>
      <x:c r="G5305" s="1"/>
      <x:c r="H5305" s="1"/>
      <x:c r="I5305" s="53">
        <x:f t="shared" si="986"/>
        <x:v>8</x:v>
      </x:c>
      <x:c r="J5305" s="53">
        <x:f t="shared" si="987"/>
        <x:v>1</x:v>
      </x:c>
      <x:c r="K5305" s="53">
        <x:f t="shared" si="988"/>
        <x:v>20</x:v>
      </x:c>
      <x:c r="L5305" s="53">
        <x:f t="shared" si="989"/>
        <x:v>29</x:v>
      </x:c>
      <x:c r="M5305" s="54">
        <x:f t="shared" si="990"/>
        <x:v>2727.9674517377275</x:v>
      </x:c>
      <x:c r="N5305" s="54">
        <x:f t="shared" si="991"/>
        <x:v>1.3944218414845331</x:v>
      </x:c>
      <x:c r="O5305" s="55">
        <x:f t="shared" si="992"/>
        <x:v>126494</x:v>
      </x:c>
      <x:c r="P5305" s="55">
        <x:f t="shared" si="993"/>
        <x:v>25080</x:v>
      </x:c>
      <x:c r="Q5305" s="55">
        <x:f t="shared" si="994"/>
        <x:v>59860.546037113323</x:v>
      </x:c>
      <x:c r="R5305" s="55">
        <x:f t="shared" si="995"/>
        <x:v>21553.453962886677</x:v>
      </x:c>
      <x:c r="S5305" s="1" t="str">
        <x:f t="shared" si="996"/>
        <x:v>YES</x:v>
      </x:c>
      <x:c r="T5305" s="1">
        <x:f t="shared" si="997"/>
        <x:v>21553.453962886677</x:v>
      </x:c>
    </x:row>
    <x:row r="5306">
      <x:c r="A5306" s="1"/>
      <x:c r="B5306" s="1"/>
      <x:c r="C5306" s="1"/>
      <x:c r="D5306" s="1"/>
      <x:c r="E5306" s="1"/>
      <x:c r="F5306" s="1"/>
      <x:c r="G5306" s="1"/>
      <x:c r="H5306" s="1"/>
      <x:c r="I5306" s="53">
        <x:f t="shared" si="986"/>
        <x:v>8</x:v>
      </x:c>
      <x:c r="J5306" s="53">
        <x:f t="shared" si="987"/>
        <x:v>1</x:v>
      </x:c>
      <x:c r="K5306" s="53">
        <x:f t="shared" si="988"/>
        <x:v>21</x:v>
      </x:c>
      <x:c r="L5306" s="53">
        <x:f t="shared" si="989"/>
        <x:v>30</x:v>
      </x:c>
      <x:c r="M5306" s="54">
        <x:f t="shared" si="990"/>
        <x:v>2800.8031919641712</x:v>
      </x:c>
      <x:c r="N5306" s="54">
        <x:f t="shared" si="991"/>
        <x:v>1.4450022166417855</x:v>
      </x:c>
      <x:c r="O5306" s="55">
        <x:f t="shared" si="992"/>
        <x:v>129194</x:v>
      </x:c>
      <x:c r="P5306" s="55">
        <x:f t="shared" si="993"/>
        <x:v>25960</x:v>
      </x:c>
      <x:c r="Q5306" s="55">
        <x:f t="shared" si="994"/>
        <x:v>61125.055416044641</x:v>
      </x:c>
      <x:c r="R5306" s="55">
        <x:f t="shared" si="995"/>
        <x:v>22108.944583955359</x:v>
      </x:c>
      <x:c r="S5306" s="1" t="str">
        <x:f t="shared" si="996"/>
        <x:v>YES</x:v>
      </x:c>
      <x:c r="T5306" s="1">
        <x:f t="shared" si="997"/>
        <x:v>22108.944583955359</x:v>
      </x:c>
    </x:row>
    <x:row r="5307">
      <x:c r="A5307" s="1"/>
      <x:c r="B5307" s="1"/>
      <x:c r="C5307" s="1"/>
      <x:c r="D5307" s="1"/>
      <x:c r="E5307" s="1"/>
      <x:c r="F5307" s="1"/>
      <x:c r="G5307" s="1"/>
      <x:c r="H5307" s="1"/>
      <x:c r="I5307" s="53">
        <x:f t="shared" si="986"/>
        <x:v>8</x:v>
      </x:c>
      <x:c r="J5307" s="53">
        <x:f t="shared" si="987"/>
        <x:v>1</x:v>
      </x:c>
      <x:c r="K5307" s="53">
        <x:f t="shared" si="988"/>
        <x:v>22</x:v>
      </x:c>
      <x:c r="L5307" s="53">
        <x:f t="shared" si="989"/>
        <x:v>31</x:v>
      </x:c>
      <x:c r="M5307" s="54">
        <x:f t="shared" si="990"/>
        <x:v>2875.2795392105672</x:v>
      </x:c>
      <x:c r="N5307" s="54">
        <x:f t="shared" si="991"/>
        <x:v>1.4967219022295606</x:v>
      </x:c>
      <x:c r="O5307" s="55">
        <x:f t="shared" si="992"/>
        <x:v>131894</x:v>
      </x:c>
      <x:c r="P5307" s="55">
        <x:f t="shared" si="993"/>
        <x:v>26840</x:v>
      </x:c>
      <x:c r="Q5307" s="55">
        <x:f t="shared" si="994"/>
        <x:v>62418.047555739016</x:v>
      </x:c>
      <x:c r="R5307" s="55">
        <x:f t="shared" si="995"/>
        <x:v>22635.952444260984</x:v>
      </x:c>
      <x:c r="S5307" s="1" t="str">
        <x:f t="shared" si="996"/>
        <x:v>YES</x:v>
      </x:c>
      <x:c r="T5307" s="1">
        <x:f t="shared" si="997"/>
        <x:v>22635.952444260984</x:v>
      </x:c>
    </x:row>
    <x:row r="5308">
      <x:c r="A5308" s="1"/>
      <x:c r="B5308" s="1"/>
      <x:c r="C5308" s="1"/>
      <x:c r="D5308" s="1"/>
      <x:c r="E5308" s="1"/>
      <x:c r="F5308" s="1"/>
      <x:c r="G5308" s="1"/>
      <x:c r="H5308" s="1"/>
      <x:c r="I5308" s="53">
        <x:f t="shared" si="986"/>
        <x:v>8</x:v>
      </x:c>
      <x:c r="J5308" s="53">
        <x:f t="shared" si="987"/>
        <x:v>1</x:v>
      </x:c>
      <x:c r="K5308" s="53">
        <x:f t="shared" si="988"/>
        <x:v>23</x:v>
      </x:c>
      <x:c r="L5308" s="53">
        <x:f t="shared" si="989"/>
        <x:v>32</x:v>
      </x:c>
      <x:c r="M5308" s="54">
        <x:f t="shared" si="990"/>
        <x:v>2951.4261280680039</x:v>
      </x:c>
      <x:c r="N5308" s="54">
        <x:f t="shared" si="991"/>
        <x:v>1.5496014778250027</x:v>
      </x:c>
      <x:c r="O5308" s="55">
        <x:f t="shared" si="992"/>
        <x:v>134594</x:v>
      </x:c>
      <x:c r="P5308" s="55">
        <x:f t="shared" si="993"/>
        <x:v>27720</x:v>
      </x:c>
      <x:c r="Q5308" s="55">
        <x:f t="shared" si="994"/>
        <x:v>63740.03694562507</x:v>
      </x:c>
      <x:c r="R5308" s="55">
        <x:f t="shared" si="995"/>
        <x:v>23133.96305437493</x:v>
      </x:c>
      <x:c r="S5308" s="1" t="str">
        <x:f t="shared" si="996"/>
        <x:v>YES</x:v>
      </x:c>
      <x:c r="T5308" s="1">
        <x:f t="shared" si="997"/>
        <x:v>23133.96305437493</x:v>
      </x:c>
    </x:row>
    <x:row r="5309">
      <x:c r="A5309" s="1"/>
      <x:c r="B5309" s="1"/>
      <x:c r="C5309" s="1"/>
      <x:c r="D5309" s="1"/>
      <x:c r="E5309" s="1"/>
      <x:c r="F5309" s="1"/>
      <x:c r="G5309" s="1"/>
      <x:c r="H5309" s="1"/>
      <x:c r="I5309" s="53">
        <x:f t="shared" si="986"/>
        <x:v>8</x:v>
      </x:c>
      <x:c r="J5309" s="53">
        <x:f t="shared" si="987"/>
        <x:v>1</x:v>
      </x:c>
      <x:c r="K5309" s="53">
        <x:f t="shared" si="988"/>
        <x:v>24</x:v>
      </x:c>
      <x:c r="L5309" s="53">
        <x:f t="shared" si="989"/>
        <x:v>33</x:v>
      </x:c>
      <x:c r="M5309" s="54">
        <x:f t="shared" si="990"/>
        <x:v>3029.2730776475</x:v>
      </x:c>
      <x:c r="N5309" s="54">
        <x:f t="shared" si="991"/>
        <x:v>1.6036618594774306</x:v>
      </x:c>
      <x:c r="O5309" s="55">
        <x:f t="shared" si="992"/>
        <x:v>137294</x:v>
      </x:c>
      <x:c r="P5309" s="55">
        <x:f t="shared" si="993"/>
        <x:v>28600</x:v>
      </x:c>
      <x:c r="Q5309" s="55">
        <x:f t="shared" si="994"/>
        <x:v>65091.54648693576</x:v>
      </x:c>
      <x:c r="R5309" s="55">
        <x:f t="shared" si="995"/>
        <x:v>23602.45351306424</x:v>
      </x:c>
      <x:c r="S5309" s="1" t="str">
        <x:f t="shared" si="996"/>
        <x:v>YES</x:v>
      </x:c>
      <x:c r="T5309" s="1">
        <x:f t="shared" si="997"/>
        <x:v>23602.45351306424</x:v>
      </x:c>
    </x:row>
    <x:row r="5310">
      <x:c r="A5310" s="1"/>
      <x:c r="B5310" s="1"/>
      <x:c r="C5310" s="1"/>
      <x:c r="D5310" s="1"/>
      <x:c r="E5310" s="1"/>
      <x:c r="F5310" s="1"/>
      <x:c r="G5310" s="1"/>
      <x:c r="H5310" s="1"/>
      <x:c r="I5310" s="53">
        <x:f t="shared" si="986"/>
        <x:v>8</x:v>
      </x:c>
      <x:c r="J5310" s="53">
        <x:f t="shared" si="987"/>
        <x:v>1</x:v>
      </x:c>
      <x:c r="K5310" s="53">
        <x:f t="shared" si="988"/>
        <x:v>25</x:v>
      </x:c>
      <x:c r="L5310" s="53">
        <x:f t="shared" si="989"/>
        <x:v>34</x:v>
      </x:c>
      <x:c r="M5310" s="54">
        <x:f t="shared" si="990"/>
        <x:v>3108.8509990625971</x:v>
      </x:c>
      <x:c r="N5310" s="54">
        <x:f t="shared" si="991"/>
        <x:v>1.6589243049045814</x:v>
      </x:c>
      <x:c r="O5310" s="55">
        <x:f t="shared" si="992"/>
        <x:v>139994</x:v>
      </x:c>
      <x:c r="P5310" s="55">
        <x:f t="shared" si="993"/>
        <x:v>29480</x:v>
      </x:c>
      <x:c r="Q5310" s="55">
        <x:f t="shared" si="994"/>
        <x:v>66473.107622614538</x:v>
      </x:c>
      <x:c r="R5310" s="55">
        <x:f t="shared" si="995"/>
        <x:v>24040.892377385462</x:v>
      </x:c>
      <x:c r="S5310" s="1" t="str">
        <x:f t="shared" si="996"/>
        <x:v>YES</x:v>
      </x:c>
      <x:c r="T5310" s="1">
        <x:f t="shared" si="997"/>
        <x:v>24040.892377385462</x:v>
      </x:c>
    </x:row>
    <x:row r="5311">
      <x:c r="A5311" s="1"/>
      <x:c r="B5311" s="1"/>
      <x:c r="C5311" s="1"/>
      <x:c r="D5311" s="1"/>
      <x:c r="E5311" s="1"/>
      <x:c r="F5311" s="1"/>
      <x:c r="G5311" s="1"/>
      <x:c r="H5311" s="1"/>
      <x:c r="I5311" s="53">
        <x:f t="shared" si="986"/>
        <x:v>8</x:v>
      </x:c>
      <x:c r="J5311" s="53">
        <x:f t="shared" si="987"/>
        <x:v>1</x:v>
      </x:c>
      <x:c r="K5311" s="53">
        <x:f t="shared" si="988"/>
        <x:v>26</x:v>
      </x:c>
      <x:c r="L5311" s="53">
        <x:f t="shared" si="989"/>
        <x:v>35</x:v>
      </x:c>
      <x:c r="M5311" s="54">
        <x:f t="shared" si="990"/>
        <x:v>3190.1910030233153</x:v>
      </x:c>
      <x:c r="N5311" s="54">
        <x:f t="shared" si="991"/>
        <x:v>1.7154104187661912</x:v>
      </x:c>
      <x:c r="O5311" s="55">
        <x:f t="shared" si="992"/>
        <x:v>142694</x:v>
      </x:c>
      <x:c r="P5311" s="55">
        <x:f t="shared" si="993"/>
        <x:v>30360</x:v>
      </x:c>
      <x:c r="Q5311" s="55">
        <x:f t="shared" si="994"/>
        <x:v>67885.260469154775</x:v>
      </x:c>
      <x:c r="R5311" s="55">
        <x:f t="shared" si="995"/>
        <x:v>24448.739530845225</x:v>
      </x:c>
      <x:c r="S5311" s="1" t="str">
        <x:f t="shared" si="996"/>
        <x:v>YES</x:v>
      </x:c>
      <x:c r="T5311" s="1">
        <x:f t="shared" si="997"/>
        <x:v>24448.739530845225</x:v>
      </x:c>
    </x:row>
    <x:row r="5312">
      <x:c r="A5312" s="1"/>
      <x:c r="B5312" s="1"/>
      <x:c r="C5312" s="1"/>
      <x:c r="D5312" s="1"/>
      <x:c r="E5312" s="1"/>
      <x:c r="F5312" s="1"/>
      <x:c r="G5312" s="1"/>
      <x:c r="H5312" s="1"/>
      <x:c r="I5312" s="53">
        <x:f t="shared" si="986"/>
        <x:v>8</x:v>
      </x:c>
      <x:c r="J5312" s="53">
        <x:f t="shared" si="987"/>
        <x:v>1</x:v>
      </x:c>
      <x:c r="K5312" s="53">
        <x:f t="shared" si="988"/>
        <x:v>27</x:v>
      </x:c>
      <x:c r="L5312" s="53">
        <x:f t="shared" si="989"/>
        <x:v>36</x:v>
      </x:c>
      <x:c r="M5312" s="54">
        <x:f t="shared" si="990"/>
        <x:v>3273.3247075430718</x:v>
      </x:c>
      <x:c r="N5312" s="54">
        <x:f t="shared" si="991"/>
        <x:v>1.773142158016022</x:v>
      </x:c>
      <x:c r="O5312" s="55">
        <x:f t="shared" si="992"/>
        <x:v>145394</x:v>
      </x:c>
      <x:c r="P5312" s="55">
        <x:f t="shared" si="993"/>
        <x:v>31240</x:v>
      </x:c>
      <x:c r="Q5312" s="55">
        <x:f t="shared" si="994"/>
        <x:v>69328.553950400557</x:v>
      </x:c>
      <x:c r="R5312" s="55">
        <x:f t="shared" si="995"/>
        <x:v>24825.446049599443</x:v>
      </x:c>
      <x:c r="S5312" s="1" t="str">
        <x:f t="shared" si="996"/>
        <x:v>YES</x:v>
      </x:c>
      <x:c r="T5312" s="1">
        <x:f t="shared" si="997"/>
        <x:v>24825.446049599443</x:v>
      </x:c>
    </x:row>
    <x:row r="5313">
      <x:c r="A5313" s="1"/>
      <x:c r="B5313" s="1"/>
      <x:c r="C5313" s="1"/>
      <x:c r="D5313" s="1"/>
      <x:c r="E5313" s="1"/>
      <x:c r="F5313" s="1"/>
      <x:c r="G5313" s="1"/>
      <x:c r="H5313" s="1"/>
      <x:c r="I5313" s="53">
        <x:f t="shared" si="986"/>
        <x:v>8</x:v>
      </x:c>
      <x:c r="J5313" s="53">
        <x:f t="shared" si="987"/>
        <x:v>1</x:v>
      </x:c>
      <x:c r="K5313" s="53">
        <x:f t="shared" si="988"/>
        <x:v>28</x:v>
      </x:c>
      <x:c r="L5313" s="53">
        <x:f t="shared" si="989"/>
        <x:v>37</x:v>
      </x:c>
      <x:c r="M5313" s="54">
        <x:f t="shared" si="990"/>
        <x:v>3358.2842457602255</x:v>
      </x:c>
      <x:c r="N5313" s="54">
        <x:f t="shared" si="991"/>
        <x:v>1.8321418373334899</x:v>
      </x:c>
      <x:c r="O5313" s="55">
        <x:f t="shared" si="992"/>
        <x:v>148094</x:v>
      </x:c>
      <x:c r="P5313" s="55">
        <x:f t="shared" si="993"/>
        <x:v>32120</x:v>
      </x:c>
      <x:c r="Q5313" s="55">
        <x:f t="shared" si="994"/>
        <x:v>70803.545933337242</x:v>
      </x:c>
      <x:c r="R5313" s="55">
        <x:f t="shared" si="995"/>
        <x:v>25170.454066662758</x:v>
      </x:c>
      <x:c r="S5313" s="1" t="str">
        <x:f t="shared" si="996"/>
        <x:v>YES</x:v>
      </x:c>
      <x:c r="T5313" s="1">
        <x:f t="shared" si="997"/>
        <x:v>25170.454066662758</x:v>
      </x:c>
    </x:row>
    <x:row r="5314">
      <x:c r="A5314" s="1"/>
      <x:c r="B5314" s="1"/>
      <x:c r="C5314" s="1"/>
      <x:c r="D5314" s="1"/>
      <x:c r="E5314" s="1"/>
      <x:c r="F5314" s="1"/>
      <x:c r="G5314" s="1"/>
      <x:c r="H5314" s="1"/>
      <x:c r="I5314" s="53">
        <x:f t="shared" si="986"/>
        <x:v>8</x:v>
      </x:c>
      <x:c r="J5314" s="53">
        <x:f t="shared" si="987"/>
        <x:v>1</x:v>
      </x:c>
      <x:c r="K5314" s="53">
        <x:f t="shared" si="988"/>
        <x:v>29</x:v>
      </x:c>
      <x:c r="L5314" s="53">
        <x:f t="shared" si="989"/>
        <x:v>38</x:v>
      </x:c>
      <x:c r="M5314" s="54">
        <x:f t="shared" si="990"/>
        <x:v>3445.1022738758793</x:v>
      </x:c>
      <x:c r="N5314" s="54">
        <x:f t="shared" si="991"/>
        <x:v>1.8924321346360273</x:v>
      </x:c>
      <x:c r="O5314" s="55">
        <x:f t="shared" si="992"/>
        <x:v>150794</x:v>
      </x:c>
      <x:c r="P5314" s="55">
        <x:f t="shared" si="993"/>
        <x:v>33000</x:v>
      </x:c>
      <x:c r="Q5314" s="55">
        <x:f t="shared" si="994"/>
        <x:v>72310.803365900676</x:v>
      </x:c>
      <x:c r="R5314" s="55">
        <x:f t="shared" si="995"/>
        <x:v>25483.196634099324</x:v>
      </x:c>
      <x:c r="S5314" s="1" t="str">
        <x:f t="shared" si="996"/>
        <x:v>YES</x:v>
      </x:c>
      <x:c r="T5314" s="1">
        <x:f t="shared" si="997"/>
        <x:v>25483.196634099324</x:v>
      </x:c>
    </x:row>
    <x:row r="5315">
      <x:c r="A5315" s="1"/>
      <x:c r="B5315" s="1"/>
      <x:c r="C5315" s="1"/>
      <x:c r="D5315" s="1"/>
      <x:c r="E5315" s="1"/>
      <x:c r="F5315" s="1"/>
      <x:c r="G5315" s="1"/>
      <x:c r="H5315" s="1"/>
      <x:c r="I5315" s="53">
        <x:f t="shared" si="986"/>
        <x:v>8</x:v>
      </x:c>
      <x:c r="J5315" s="53">
        <x:f t="shared" si="987"/>
        <x:v>1</x:v>
      </x:c>
      <x:c r="K5315" s="53">
        <x:f t="shared" si="988"/>
        <x:v>30</x:v>
      </x:c>
      <x:c r="L5315" s="53">
        <x:f t="shared" si="989"/>
        <x:v>39</x:v>
      </x:c>
      <x:c r="M5315" s="54">
        <x:f t="shared" si="990"/>
        <x:v>3533.8119792096495</x:v>
      </x:c>
      <x:c r="N5315" s="54">
        <x:f t="shared" si="991"/>
        <x:v>1.9540360966733676</x:v>
      </x:c>
      <x:c r="O5315" s="55">
        <x:f t="shared" si="992"/>
        <x:v>153494</x:v>
      </x:c>
      <x:c r="P5315" s="55">
        <x:f t="shared" si="993"/>
        <x:v>33880</x:v>
      </x:c>
      <x:c r="Q5315" s="55">
        <x:f t="shared" si="994"/>
        <x:v>73850.9024168342</x:v>
      </x:c>
      <x:c r="R5315" s="55">
        <x:f t="shared" si="995"/>
        <x:v>25763.0975831658</x:v>
      </x:c>
      <x:c r="S5315" s="1" t="str">
        <x:f t="shared" si="996"/>
        <x:v>YES</x:v>
      </x:c>
      <x:c r="T5315" s="1">
        <x:f t="shared" si="997"/>
        <x:v>25763.0975831658</x:v>
      </x:c>
    </x:row>
    <x:row r="5316">
      <x:c r="A5316" s="1"/>
      <x:c r="B5316" s="1"/>
      <x:c r="C5316" s="1"/>
      <x:c r="D5316" s="1"/>
      <x:c r="E5316" s="1"/>
      <x:c r="F5316" s="1"/>
      <x:c r="G5316" s="1"/>
      <x:c r="H5316" s="1"/>
      <x:c r="I5316" s="53">
        <x:f t="shared" si="986"/>
        <x:v>8</x:v>
      </x:c>
      <x:c r="J5316" s="53">
        <x:f t="shared" si="987"/>
        <x:v>2</x:v>
      </x:c>
      <x:c r="K5316" s="53">
        <x:f t="shared" si="988"/>
        <x:v>0</x:v>
      </x:c>
      <x:c r="L5316" s="53">
        <x:f t="shared" si="989"/>
        <x:v>10</x:v>
      </x:c>
      <x:c r="M5316" s="54">
        <x:f t="shared" si="990"/>
        <x:v>1606.4214432000008</x:v>
      </x:c>
      <x:c r="N5316" s="54">
        <x:f t="shared" si="991"/>
        <x:v>0.61557044666666727</x:v>
      </x:c>
      <x:c r="O5316" s="55">
        <x:f t="shared" si="992"/>
        <x:v>74588</x:v>
      </x:c>
      <x:c r="P5316" s="55">
        <x:f t="shared" si="993"/>
        <x:v>7920</x:v>
      </x:c>
      <x:c r="Q5316" s="55">
        <x:f t="shared" si="994"/>
        <x:v>40389.261166666678</x:v>
      </x:c>
      <x:c r="R5316" s="55">
        <x:f t="shared" si="995"/>
        <x:v>6278.738833333322</x:v>
      </x:c>
      <x:c r="S5316" s="1" t="str">
        <x:f t="shared" si="996"/>
        <x:v>YES</x:v>
      </x:c>
      <x:c r="T5316" s="1">
        <x:f t="shared" si="997"/>
        <x:v>6278.738833333322</x:v>
      </x:c>
    </x:row>
    <x:row r="5317">
      <x:c r="A5317" s="1"/>
      <x:c r="B5317" s="1"/>
      <x:c r="C5317" s="1"/>
      <x:c r="D5317" s="1"/>
      <x:c r="E5317" s="1"/>
      <x:c r="F5317" s="1"/>
      <x:c r="G5317" s="1"/>
      <x:c r="H5317" s="1"/>
      <x:c r="I5317" s="53">
        <x:f t="shared" si="986"/>
        <x:v>8</x:v>
      </x:c>
      <x:c r="J5317" s="53">
        <x:f t="shared" si="987"/>
        <x:v>2</x:v>
      </x:c>
      <x:c r="K5317" s="53">
        <x:f t="shared" si="988"/>
        <x:v>1</x:v>
      </x:c>
      <x:c r="L5317" s="53">
        <x:f t="shared" si="989"/>
        <x:v>11</x:v>
      </x:c>
      <x:c r="M5317" s="54">
        <x:f t="shared" si="990"/>
        <x:v>1651.9839432000008</x:v>
      </x:c>
      <x:c r="N5317" s="54">
        <x:f t="shared" si="991"/>
        <x:v>0.64721107166666725</x:v>
      </x:c>
      <x:c r="O5317" s="55">
        <x:f t="shared" si="992"/>
        <x:v>77288</x:v>
      </x:c>
      <x:c r="P5317" s="55">
        <x:f t="shared" si="993"/>
        <x:v>8800</x:v>
      </x:c>
      <x:c r="Q5317" s="55">
        <x:f t="shared" si="994"/>
        <x:v>41180.276791666678</x:v>
      </x:c>
      <x:c r="R5317" s="55">
        <x:f t="shared" si="995"/>
        <x:v>7307.723208333322</x:v>
      </x:c>
      <x:c r="S5317" s="1" t="str">
        <x:f t="shared" si="996"/>
        <x:v>YES</x:v>
      </x:c>
      <x:c r="T5317" s="1">
        <x:f t="shared" si="997"/>
        <x:v>7307.723208333322</x:v>
      </x:c>
    </x:row>
    <x:row r="5318">
      <x:c r="A5318" s="1"/>
      <x:c r="B5318" s="1"/>
      <x:c r="C5318" s="1"/>
      <x:c r="D5318" s="1"/>
      <x:c r="E5318" s="1"/>
      <x:c r="F5318" s="1"/>
      <x:c r="G5318" s="1"/>
      <x:c r="H5318" s="1"/>
      <x:c r="I5318" s="53">
        <x:f t="shared" si="986"/>
        <x:v>8</x:v>
      </x:c>
      <x:c r="J5318" s="53">
        <x:f t="shared" si="987"/>
        <x:v>2</x:v>
      </x:c>
      <x:c r="K5318" s="53">
        <x:f t="shared" si="988"/>
        <x:v>2</x:v>
      </x:c>
      <x:c r="L5318" s="53">
        <x:f t="shared" si="989"/>
        <x:v>12</x:v>
      </x:c>
      <x:c r="M5318" s="54">
        <x:f t="shared" si="990"/>
        <x:v>1698.6855057000007</x:v>
      </x:c>
      <x:c r="N5318" s="54">
        <x:f t="shared" si="991"/>
        <x:v>0.67964271229166717</x:v>
      </x:c>
      <x:c r="O5318" s="55">
        <x:f t="shared" si="992"/>
        <x:v>79988</x:v>
      </x:c>
      <x:c r="P5318" s="55">
        <x:f t="shared" si="993"/>
        <x:v>9680</x:v>
      </x:c>
      <x:c r="Q5318" s="55">
        <x:f t="shared" si="994"/>
        <x:v>41991.067807291678</x:v>
      </x:c>
      <x:c r="R5318" s="55">
        <x:f t="shared" si="995"/>
        <x:v>8316.932192708322</x:v>
      </x:c>
      <x:c r="S5318" s="1" t="str">
        <x:f t="shared" si="996"/>
        <x:v>YES</x:v>
      </x:c>
      <x:c r="T5318" s="1">
        <x:f t="shared" si="997"/>
        <x:v>8316.932192708322</x:v>
      </x:c>
    </x:row>
    <x:row r="5319">
      <x:c r="A5319" s="1"/>
      <x:c r="B5319" s="1"/>
      <x:c r="C5319" s="1"/>
      <x:c r="D5319" s="1"/>
      <x:c r="E5319" s="1"/>
      <x:c r="F5319" s="1"/>
      <x:c r="G5319" s="1"/>
      <x:c r="H5319" s="1"/>
      <x:c r="I5319" s="53">
        <x:f t="shared" si="986"/>
        <x:v>8</x:v>
      </x:c>
      <x:c r="J5319" s="53">
        <x:f t="shared" si="987"/>
        <x:v>2</x:v>
      </x:c>
      <x:c r="K5319" s="53">
        <x:f t="shared" si="988"/>
        <x:v>3</x:v>
      </x:c>
      <x:c r="L5319" s="53">
        <x:f t="shared" si="989"/>
        <x:v>13</x:v>
      </x:c>
      <x:c r="M5319" s="54">
        <x:f t="shared" si="990"/>
        <x:v>1746.5474881218759</x:v>
      </x:c>
      <x:c r="N5319" s="54">
        <x:f t="shared" si="991"/>
        <x:v>0.71288020008463604</x:v>
      </x:c>
      <x:c r="O5319" s="55">
        <x:f t="shared" si="992"/>
        <x:v>82688</x:v>
      </x:c>
      <x:c r="P5319" s="55">
        <x:f t="shared" si="993"/>
        <x:v>10560</x:v>
      </x:c>
      <x:c r="Q5319" s="55">
        <x:f t="shared" si="994"/>
        <x:v>42822.005002115897</x:v>
      </x:c>
      <x:c r="R5319" s="55">
        <x:f t="shared" si="995"/>
        <x:v>9305.9949978841032</x:v>
      </x:c>
      <x:c r="S5319" s="1" t="str">
        <x:f t="shared" si="996"/>
        <x:v>YES</x:v>
      </x:c>
      <x:c r="T5319" s="1">
        <x:f t="shared" si="997"/>
        <x:v>9305.9949978841032</x:v>
      </x:c>
    </x:row>
    <x:row r="5320">
      <x:c r="A5320" s="1"/>
      <x:c r="B5320" s="1"/>
      <x:c r="C5320" s="1"/>
      <x:c r="D5320" s="1"/>
      <x:c r="E5320" s="1"/>
      <x:c r="F5320" s="1"/>
      <x:c r="G5320" s="1"/>
      <x:c r="H5320" s="1"/>
      <x:c r="I5320" s="53">
        <x:f t="shared" si="986"/>
        <x:v>8</x:v>
      </x:c>
      <x:c r="J5320" s="53">
        <x:f t="shared" si="987"/>
        <x:v>2</x:v>
      </x:c>
      <x:c r="K5320" s="53">
        <x:f t="shared" si="988"/>
        <x:v>4</x:v>
      </x:c>
      <x:c r="L5320" s="53">
        <x:f t="shared" si="989"/>
        <x:v>14</x:v>
      </x:c>
      <x:c r="M5320" s="54">
        <x:f t="shared" si="990"/>
        <x:v>1795.5916038445321</x:v>
      </x:c>
      <x:c r="N5320" s="54">
        <x:f t="shared" si="991"/>
        <x:v>0.74693861378092508</x:v>
      </x:c>
      <x:c r="O5320" s="55">
        <x:f t="shared" si="992"/>
        <x:v>85388</x:v>
      </x:c>
      <x:c r="P5320" s="55">
        <x:f t="shared" si="993"/>
        <x:v>11440</x:v>
      </x:c>
      <x:c r="Q5320" s="55">
        <x:f t="shared" si="994"/>
        <x:v>43673.465344523123</x:v>
      </x:c>
      <x:c r="R5320" s="55">
        <x:f t="shared" si="995"/>
        <x:v>10274.534655476877</x:v>
      </x:c>
      <x:c r="S5320" s="1" t="str">
        <x:f t="shared" si="996"/>
        <x:v>YES</x:v>
      </x:c>
      <x:c r="T5320" s="1">
        <x:f t="shared" si="997"/>
        <x:v>10274.534655476877</x:v>
      </x:c>
    </x:row>
    <x:row r="5321">
      <x:c r="A5321" s="1"/>
      <x:c r="B5321" s="1"/>
      <x:c r="C5321" s="1"/>
      <x:c r="D5321" s="1"/>
      <x:c r="E5321" s="1"/>
      <x:c r="F5321" s="1"/>
      <x:c r="G5321" s="1"/>
      <x:c r="H5321" s="1"/>
      <x:c r="I5321" s="53">
        <x:f t="shared" si="986"/>
        <x:v>8</x:v>
      </x:c>
      <x:c r="J5321" s="53">
        <x:f t="shared" si="987"/>
        <x:v>2</x:v>
      </x:c>
      <x:c r="K5321" s="53">
        <x:f t="shared" si="988"/>
        <x:v>5</x:v>
      </x:c>
      <x:c r="L5321" s="53">
        <x:f t="shared" si="989"/>
        <x:v>15</x:v>
      </x:c>
      <x:c r="M5321" s="54">
        <x:f t="shared" si="990"/>
        <x:v>1845.8399277657356</x:v>
      </x:c>
      <x:c r="N5321" s="54">
        <x:f t="shared" si="991"/>
        <x:v>0.78183328317064971</x:v>
      </x:c>
      <x:c r="O5321" s="55">
        <x:f t="shared" si="992"/>
        <x:v>88088</x:v>
      </x:c>
      <x:c r="P5321" s="55">
        <x:f t="shared" si="993"/>
        <x:v>12320</x:v>
      </x:c>
      <x:c r="Q5321" s="55">
        <x:f t="shared" si="994"/>
        <x:v>44545.832079266242</x:v>
      </x:c>
      <x:c r="R5321" s="55">
        <x:f t="shared" si="995"/>
        <x:v>11222.167920733758</x:v>
      </x:c>
      <x:c r="S5321" s="1" t="str">
        <x:f t="shared" si="996"/>
        <x:v>YES</x:v>
      </x:c>
      <x:c r="T5321" s="1">
        <x:f t="shared" si="997"/>
        <x:v>11222.167920733758</x:v>
      </x:c>
    </x:row>
    <x:row r="5322">
      <x:c r="A5322" s="1"/>
      <x:c r="B5322" s="1"/>
      <x:c r="C5322" s="1"/>
      <x:c r="D5322" s="1"/>
      <x:c r="E5322" s="1"/>
      <x:c r="F5322" s="1"/>
      <x:c r="G5322" s="1"/>
      <x:c r="H5322" s="1"/>
      <x:c r="I5322" s="53">
        <x:f t="shared" si="986"/>
        <x:v>8</x:v>
      </x:c>
      <x:c r="J5322" s="53">
        <x:f t="shared" si="987"/>
        <x:v>2</x:v>
      </x:c>
      <x:c r="K5322" s="53">
        <x:f t="shared" si="988"/>
        <x:v>6</x:v>
      </x:c>
      <x:c r="L5322" s="53">
        <x:f t="shared" si="989"/>
        <x:v>16</x:v>
      </x:c>
      <x:c r="M5322" s="54">
        <x:f t="shared" si="990"/>
        <x:v>1897.3149019473685</x:v>
      </x:c>
      <x:c r="N5322" s="54">
        <x:f t="shared" si="991"/>
        <x:v>0.81757979301900596</x:v>
      </x:c>
      <x:c r="O5322" s="55">
        <x:f t="shared" si="992"/>
        <x:v>90788</x:v>
      </x:c>
      <x:c r="P5322" s="55">
        <x:f t="shared" si="993"/>
        <x:v>13200</x:v>
      </x:c>
      <x:c r="Q5322" s="55">
        <x:f t="shared" si="994"/>
        <x:v>45439.494825475151</x:v>
      </x:c>
      <x:c r="R5322" s="55">
        <x:f t="shared" si="995"/>
        <x:v>12148.505174524849</x:v>
      </x:c>
      <x:c r="S5322" s="1" t="str">
        <x:f t="shared" si="996"/>
        <x:v>YES</x:v>
      </x:c>
      <x:c r="T5322" s="1">
        <x:f t="shared" si="997"/>
        <x:v>12148.505174524849</x:v>
      </x:c>
    </x:row>
    <x:row r="5323">
      <x:c r="A5323" s="1"/>
      <x:c r="B5323" s="1"/>
      <x:c r="C5323" s="1"/>
      <x:c r="D5323" s="1"/>
      <x:c r="E5323" s="1"/>
      <x:c r="F5323" s="1"/>
      <x:c r="G5323" s="1"/>
      <x:c r="H5323" s="1"/>
      <x:c r="I5323" s="53">
        <x:f t="shared" si="986"/>
        <x:v>8</x:v>
      </x:c>
      <x:c r="J5323" s="53">
        <x:f t="shared" si="987"/>
        <x:v>2</x:v>
      </x:c>
      <x:c r="K5323" s="53">
        <x:f t="shared" si="988"/>
        <x:v>7</x:v>
      </x:c>
      <x:c r="L5323" s="53">
        <x:f t="shared" si="989"/>
        <x:v>17</x:v>
      </x:c>
      <x:c r="M5323" s="54">
        <x:f t="shared" si="990"/>
        <x:v>1950.0393413453289</x:v>
      </x:c>
      <x:c r="N5323" s="54">
        <x:f t="shared" si="991"/>
        <x:v>0.85419398704536731</x:v>
      </x:c>
      <x:c r="O5323" s="55">
        <x:f t="shared" si="992"/>
        <x:v>93488</x:v>
      </x:c>
      <x:c r="P5323" s="55">
        <x:f t="shared" si="993"/>
        <x:v>14080</x:v>
      </x:c>
      <x:c r="Q5323" s="55">
        <x:f t="shared" si="994"/>
        <x:v>46354.849676134181</x:v>
      </x:c>
      <x:c r="R5323" s="55">
        <x:f t="shared" si="995"/>
        <x:v>13053.150323865819</x:v>
      </x:c>
      <x:c r="S5323" s="1" t="str">
        <x:f t="shared" si="996"/>
        <x:v>YES</x:v>
      </x:c>
      <x:c r="T5323" s="1">
        <x:f t="shared" si="997"/>
        <x:v>13053.150323865819</x:v>
      </x:c>
    </x:row>
    <x:row r="5324">
      <x:c r="A5324" s="1"/>
      <x:c r="B5324" s="1"/>
      <x:c r="C5324" s="1"/>
      <x:c r="D5324" s="1"/>
      <x:c r="E5324" s="1"/>
      <x:c r="F5324" s="1"/>
      <x:c r="G5324" s="1"/>
      <x:c r="H5324" s="1"/>
      <x:c r="I5324" s="53">
        <x:f t="shared" si="986"/>
        <x:v>8</x:v>
      </x:c>
      <x:c r="J5324" s="53">
        <x:f t="shared" si="987"/>
        <x:v>2</x:v>
      </x:c>
      <x:c r="K5324" s="53">
        <x:f t="shared" si="988"/>
        <x:v>8</x:v>
      </x:c>
      <x:c r="L5324" s="53">
        <x:f t="shared" si="989"/>
        <x:v>18</x:v>
      </x:c>
      <x:c r="M5324" s="54">
        <x:f t="shared" si="990"/>
        <x:v>2004.0364396253092</x:v>
      </x:c>
      <x:c r="N5324" s="54">
        <x:f t="shared" si="991"/>
        <x:v>0.89169197196202021</x:v>
      </x:c>
      <x:c r="O5324" s="55">
        <x:f t="shared" si="992"/>
        <x:v>96188</x:v>
      </x:c>
      <x:c r="P5324" s="55">
        <x:f t="shared" si="993"/>
        <x:v>14960</x:v>
      </x:c>
      <x:c r="Q5324" s="55">
        <x:f t="shared" si="994"/>
        <x:v>47292.299299050501</x:v>
      </x:c>
      <x:c r="R5324" s="55">
        <x:f t="shared" si="995"/>
        <x:v>13935.700700949499</x:v>
      </x:c>
      <x:c r="S5324" s="1" t="str">
        <x:f t="shared" si="996"/>
        <x:v>YES</x:v>
      </x:c>
      <x:c r="T5324" s="1">
        <x:f t="shared" si="997"/>
        <x:v>13935.700700949499</x:v>
      </x:c>
    </x:row>
    <x:row r="5325">
      <x:c r="A5325" s="1"/>
      <x:c r="B5325" s="1"/>
      <x:c r="C5325" s="1"/>
      <x:c r="D5325" s="1"/>
      <x:c r="E5325" s="1"/>
      <x:c r="F5325" s="1"/>
      <x:c r="G5325" s="1"/>
      <x:c r="H5325" s="1"/>
      <x:c r="I5325" s="53">
        <x:f t="shared" si="986"/>
        <x:v>8</x:v>
      </x:c>
      <x:c r="J5325" s="53">
        <x:f t="shared" si="987"/>
        <x:v>2</x:v>
      </x:c>
      <x:c r="K5325" s="53">
        <x:f t="shared" si="988"/>
        <x:v>9</x:v>
      </x:c>
      <x:c r="L5325" s="53">
        <x:f t="shared" si="989"/>
        <x:v>19</x:v>
      </x:c>
      <x:c r="M5325" s="54">
        <x:f t="shared" si="990"/>
        <x:v>2059.3297750657039</x:v>
      </x:c>
      <x:c r="N5325" s="54">
        <x:f t="shared" si="991"/>
        <x:v>0.93009012157340543</x:v>
      </x:c>
      <x:c r="O5325" s="55">
        <x:f t="shared" si="992"/>
        <x:v>98888</x:v>
      </x:c>
      <x:c r="P5325" s="55">
        <x:f t="shared" si="993"/>
        <x:v>15840</x:v>
      </x:c>
      <x:c r="Q5325" s="55">
        <x:f t="shared" si="994"/>
        <x:v>48252.253039335134</x:v>
      </x:c>
      <x:c r="R5325" s="55">
        <x:f t="shared" si="995"/>
        <x:v>14795.746960664866</x:v>
      </x:c>
      <x:c r="S5325" s="1" t="str">
        <x:f t="shared" si="996"/>
        <x:v>YES</x:v>
      </x:c>
      <x:c r="T5325" s="1">
        <x:f t="shared" si="997"/>
        <x:v>14795.746960664866</x:v>
      </x:c>
    </x:row>
    <x:row r="5326">
      <x:c r="A5326" s="1"/>
      <x:c r="B5326" s="1"/>
      <x:c r="C5326" s="1"/>
      <x:c r="D5326" s="1"/>
      <x:c r="E5326" s="1"/>
      <x:c r="F5326" s="1"/>
      <x:c r="G5326" s="1"/>
      <x:c r="H5326" s="1"/>
      <x:c r="I5326" s="53">
        <x:f t="shared" si="986"/>
        <x:v>8</x:v>
      </x:c>
      <x:c r="J5326" s="53">
        <x:f t="shared" si="987"/>
        <x:v>2</x:v>
      </x:c>
      <x:c r="K5326" s="53">
        <x:f t="shared" si="988"/>
        <x:v>10</x:v>
      </x:c>
      <x:c r="L5326" s="53">
        <x:f t="shared" si="989"/>
        <x:v>20</x:v>
      </x:c>
      <x:c r="M5326" s="54">
        <x:f t="shared" si="990"/>
        <x:v>2115.9433165489163</x:v>
      </x:c>
      <x:c r="N5326" s="54">
        <x:f t="shared" si="991"/>
        <x:v>0.96940508093674738</x:v>
      </x:c>
      <x:c r="O5326" s="55">
        <x:f t="shared" si="992"/>
        <x:v>101588</x:v>
      </x:c>
      <x:c r="P5326" s="55">
        <x:f t="shared" si="993"/>
        <x:v>16720</x:v>
      </x:c>
      <x:c r="Q5326" s="55">
        <x:f t="shared" si="994"/>
        <x:v>49235.127023418681</x:v>
      </x:c>
      <x:c r="R5326" s="55">
        <x:f t="shared" si="995"/>
        <x:v>15632.872976581319</x:v>
      </x:c>
      <x:c r="S5326" s="1" t="str">
        <x:f t="shared" si="996"/>
        <x:v>YES</x:v>
      </x:c>
      <x:c r="T5326" s="1">
        <x:f t="shared" si="997"/>
        <x:v>15632.872976581319</x:v>
      </x:c>
    </x:row>
    <x:row r="5327">
      <x:c r="A5327" s="1"/>
      <x:c r="B5327" s="1"/>
      <x:c r="C5327" s="1"/>
      <x:c r="D5327" s="1"/>
      <x:c r="E5327" s="1"/>
      <x:c r="F5327" s="1"/>
      <x:c r="G5327" s="1"/>
      <x:c r="H5327" s="1"/>
      <x:c r="I5327" s="53">
        <x:f t="shared" si="986"/>
        <x:v>8</x:v>
      </x:c>
      <x:c r="J5327" s="53">
        <x:f t="shared" si="987"/>
        <x:v>2</x:v>
      </x:c>
      <x:c r="K5327" s="53">
        <x:f t="shared" si="988"/>
        <x:v>11</x:v>
      </x:c>
      <x:c r="L5327" s="53">
        <x:f t="shared" si="989"/>
        <x:v>21</x:v>
      </x:c>
      <x:c r="M5327" s="54">
        <x:f t="shared" si="990"/>
        <x:v>2173.9014296423557</x:v>
      </x:c>
      <x:c r="N5327" s="54">
        <x:f t="shared" si="991"/>
        <x:v>1.0096537705849693</x:v>
      </x:c>
      <x:c r="O5327" s="55">
        <x:f t="shared" si="992"/>
        <x:v>104288</x:v>
      </x:c>
      <x:c r="P5327" s="55">
        <x:f t="shared" si="993"/>
        <x:v>17600</x:v>
      </x:c>
      <x:c r="Q5327" s="55">
        <x:f t="shared" si="994"/>
        <x:v>50241.344264624233</x:v>
      </x:c>
      <x:c r="R5327" s="55">
        <x:f t="shared" si="995"/>
        <x:v>16446.655735375767</x:v>
      </x:c>
      <x:c r="S5327" s="1" t="str">
        <x:f t="shared" si="996"/>
        <x:v>YES</x:v>
      </x:c>
      <x:c r="T5327" s="1">
        <x:f t="shared" si="997"/>
        <x:v>16446.655735375767</x:v>
      </x:c>
    </x:row>
    <x:row r="5328">
      <x:c r="A5328" s="1"/>
      <x:c r="B5328" s="1"/>
      <x:c r="C5328" s="1"/>
      <x:c r="D5328" s="1"/>
      <x:c r="E5328" s="1"/>
      <x:c r="F5328" s="1"/>
      <x:c r="G5328" s="1"/>
      <x:c r="H5328" s="1"/>
      <x:c r="I5328" s="53">
        <x:f t="shared" si="986"/>
        <x:v>8</x:v>
      </x:c>
      <x:c r="J5328" s="53">
        <x:f t="shared" si="987"/>
        <x:v>2</x:v>
      </x:c>
      <x:c r="K5328" s="53">
        <x:f t="shared" si="988"/>
        <x:v>12</x:v>
      </x:c>
      <x:c r="L5328" s="53">
        <x:f t="shared" si="989"/>
        <x:v>22</x:v>
      </x:c>
      <x:c r="M5328" s="54">
        <x:f t="shared" si="990"/>
        <x:v>2233.2288827704201</x:v>
      </x:c>
      <x:c r="N5328" s="54">
        <x:f t="shared" si="991"/>
        <x:v>1.0508533908127917</x:v>
      </x:c>
      <x:c r="O5328" s="55">
        <x:f t="shared" si="992"/>
        <x:v>106988</x:v>
      </x:c>
      <x:c r="P5328" s="55">
        <x:f t="shared" si="993"/>
        <x:v>18480</x:v>
      </x:c>
      <x:c r="Q5328" s="55">
        <x:f t="shared" si="994"/>
        <x:v>51271.334770319794</x:v>
      </x:c>
      <x:c r="R5328" s="55">
        <x:f t="shared" si="995"/>
        <x:v>17236.665229680206</x:v>
      </x:c>
      <x:c r="S5328" s="1" t="str">
        <x:f t="shared" si="996"/>
        <x:v>YES</x:v>
      </x:c>
      <x:c r="T5328" s="1">
        <x:f t="shared" si="997"/>
        <x:v>17236.665229680206</x:v>
      </x:c>
    </x:row>
    <x:row r="5329">
      <x:c r="A5329" s="1"/>
      <x:c r="B5329" s="1"/>
      <x:c r="C5329" s="1"/>
      <x:c r="D5329" s="1"/>
      <x:c r="E5329" s="1"/>
      <x:c r="F5329" s="1"/>
      <x:c r="G5329" s="1"/>
      <x:c r="H5329" s="1"/>
      <x:c r="I5329" s="53">
        <x:f t="shared" si="986"/>
        <x:v>8</x:v>
      </x:c>
      <x:c r="J5329" s="53">
        <x:f t="shared" si="987"/>
        <x:v>2</x:v>
      </x:c>
      <x:c r="K5329" s="53">
        <x:f t="shared" si="988"/>
        <x:v>13</x:v>
      </x:c>
      <x:c r="L5329" s="53">
        <x:f t="shared" si="989"/>
        <x:v>23</x:v>
      </x:c>
      <x:c r="M5329" s="54">
        <x:f t="shared" si="990"/>
        <x:v>2293.9508534788042</x:v>
      </x:c>
      <x:c r="N5329" s="54">
        <x:f t="shared" si="991"/>
        <x:v>1.0930214260269473</x:v>
      </x:c>
      <x:c r="O5329" s="55">
        <x:f t="shared" si="992"/>
        <x:v>109688</x:v>
      </x:c>
      <x:c r="P5329" s="55">
        <x:f t="shared" si="993"/>
        <x:v>19360</x:v>
      </x:c>
      <x:c r="Q5329" s="55">
        <x:f t="shared" si="994"/>
        <x:v>52325.535650673686</x:v>
      </x:c>
      <x:c r="R5329" s="55">
        <x:f t="shared" si="995"/>
        <x:v>18002.464349326314</x:v>
      </x:c>
      <x:c r="S5329" s="1" t="str">
        <x:f t="shared" si="996"/>
        <x:v>YES</x:v>
      </x:c>
      <x:c r="T5329" s="1">
        <x:f t="shared" si="997"/>
        <x:v>18002.464349326314</x:v>
      </x:c>
    </x:row>
    <x:row r="5330">
      <x:c r="A5330" s="1"/>
      <x:c r="B5330" s="1"/>
      <x:c r="C5330" s="1"/>
      <x:c r="D5330" s="1"/>
      <x:c r="E5330" s="1"/>
      <x:c r="F5330" s="1"/>
      <x:c r="G5330" s="1"/>
      <x:c r="H5330" s="1"/>
      <x:c r="I5330" s="53">
        <x:f t="shared" si="986"/>
        <x:v>8</x:v>
      </x:c>
      <x:c r="J5330" s="53">
        <x:f t="shared" si="987"/>
        <x:v>2</x:v>
      </x:c>
      <x:c r="K5330" s="53">
        <x:f t="shared" si="988"/>
        <x:v>14</x:v>
      </x:c>
      <x:c r="L5330" s="53">
        <x:f t="shared" si="989"/>
        <x:v>24</x:v>
      </x:c>
      <x:c r="M5330" s="54">
        <x:f t="shared" si="990"/>
        <x:v>2356.0929347924657</x:v>
      </x:c>
      <x:c r="N5330" s="54">
        <x:f t="shared" si="991"/>
        <x:v>1.1361756491614345</x:v>
      </x:c>
      <x:c r="O5330" s="55">
        <x:f t="shared" si="992"/>
        <x:v>112388</x:v>
      </x:c>
      <x:c r="P5330" s="55">
        <x:f t="shared" si="993"/>
        <x:v>20240</x:v>
      </x:c>
      <x:c r="Q5330" s="55">
        <x:f t="shared" si="994"/>
        <x:v>53404.391229035864</x:v>
      </x:c>
      <x:c r="R5330" s="55">
        <x:f t="shared" si="995"/>
        <x:v>18743.608770964136</x:v>
      </x:c>
      <x:c r="S5330" s="1" t="str">
        <x:f t="shared" si="996"/>
        <x:v>YES</x:v>
      </x:c>
      <x:c r="T5330" s="1">
        <x:f t="shared" si="997"/>
        <x:v>18743.608770964136</x:v>
      </x:c>
    </x:row>
    <x:row r="5331">
      <x:c r="A5331" s="1"/>
      <x:c r="B5331" s="1"/>
      <x:c r="C5331" s="1"/>
      <x:c r="D5331" s="1"/>
      <x:c r="E5331" s="1"/>
      <x:c r="F5331" s="1"/>
      <x:c r="G5331" s="1"/>
      <x:c r="H5331" s="1"/>
      <x:c r="I5331" s="53">
        <x:f t="shared" si="986"/>
        <x:v>8</x:v>
      </x:c>
      <x:c r="J5331" s="53">
        <x:f t="shared" si="987"/>
        <x:v>2</x:v>
      </x:c>
      <x:c r="K5331" s="53">
        <x:f t="shared" si="988"/>
        <x:v>15</x:v>
      </x:c>
      <x:c r="L5331" s="53">
        <x:f t="shared" si="989"/>
        <x:v>25</x:v>
      </x:c>
      <x:c r="M5331" s="54">
        <x:f t="shared" si="990"/>
        <x:v>2419.6811416686119</x:v>
      </x:c>
      <x:c r="N5331" s="54">
        <x:f t="shared" si="991"/>
        <x:v>1.1803341261587583</x:v>
      </x:c>
      <x:c r="O5331" s="55">
        <x:f t="shared" si="992"/>
        <x:v>115088</x:v>
      </x:c>
      <x:c r="P5331" s="55">
        <x:f t="shared" si="993"/>
        <x:v>21120</x:v>
      </x:c>
      <x:c r="Q5331" s="55">
        <x:f t="shared" si="994"/>
        <x:v>54508.353153968957</x:v>
      </x:c>
      <x:c r="R5331" s="55">
        <x:f t="shared" si="995"/>
        <x:v>19459.646846031043</x:v>
      </x:c>
      <x:c r="S5331" s="1" t="str">
        <x:f t="shared" si="996"/>
        <x:v>YES</x:v>
      </x:c>
      <x:c r="T5331" s="1">
        <x:f t="shared" si="997"/>
        <x:v>19459.646846031043</x:v>
      </x:c>
    </x:row>
    <x:row r="5332">
      <x:c r="A5332" s="1"/>
      <x:c r="B5332" s="1"/>
      <x:c r="C5332" s="1"/>
      <x:c r="D5332" s="1"/>
      <x:c r="E5332" s="1"/>
      <x:c r="F5332" s="1"/>
      <x:c r="G5332" s="1"/>
      <x:c r="H5332" s="1"/>
      <x:c r="I5332" s="53">
        <x:f t="shared" si="986"/>
        <x:v>8</x:v>
      </x:c>
      <x:c r="J5332" s="53">
        <x:f t="shared" si="987"/>
        <x:v>2</x:v>
      </x:c>
      <x:c r="K5332" s="53">
        <x:f t="shared" si="988"/>
        <x:v>16</x:v>
      </x:c>
      <x:c r="L5332" s="53">
        <x:f t="shared" si="989"/>
        <x:v>26</x:v>
      </x:c>
      <x:c r="M5332" s="54">
        <x:f t="shared" si="990"/>
        <x:v>2484.7419175461009</x:v>
      </x:c>
      <x:c r="N5332" s="54">
        <x:f t="shared" si="991"/>
        <x:v>1.2255152205181257</x:v>
      </x:c>
      <x:c r="O5332" s="55">
        <x:f t="shared" si="992"/>
        <x:v>117788</x:v>
      </x:c>
      <x:c r="P5332" s="55">
        <x:f t="shared" si="993"/>
        <x:v>22000</x:v>
      </x:c>
      <x:c r="Q5332" s="55">
        <x:f t="shared" si="994"/>
        <x:v>55637.880512953139</x:v>
      </x:c>
      <x:c r="R5332" s="55">
        <x:f t="shared" si="995"/>
        <x:v>20150.119487046861</x:v>
      </x:c>
      <x:c r="S5332" s="1" t="str">
        <x:f t="shared" si="996"/>
        <x:v>YES</x:v>
      </x:c>
      <x:c r="T5332" s="1">
        <x:f t="shared" si="997"/>
        <x:v>20150.119487046861</x:v>
      </x:c>
    </x:row>
    <x:row r="5333">
      <x:c r="A5333" s="1"/>
      <x:c r="B5333" s="1"/>
      <x:c r="C5333" s="1"/>
      <x:c r="D5333" s="1"/>
      <x:c r="E5333" s="1"/>
      <x:c r="F5333" s="1"/>
      <x:c r="G5333" s="1"/>
      <x:c r="H5333" s="1"/>
      <x:c r="I5333" s="53">
        <x:f t="shared" si="986"/>
        <x:v>8</x:v>
      </x:c>
      <x:c r="J5333" s="53">
        <x:f t="shared" si="987"/>
        <x:v>2</x:v>
      </x:c>
      <x:c r="K5333" s="53">
        <x:f t="shared" si="988"/>
        <x:v>17</x:v>
      </x:c>
      <x:c r="L5333" s="53">
        <x:f t="shared" si="989"/>
        <x:v>27</x:v>
      </x:c>
      <x:c r="M5333" s="54">
        <x:f t="shared" si="990"/>
        <x:v>2551.3021409926414</x:v>
      </x:c>
      <x:c r="N5333" s="54">
        <x:f t="shared" si="991"/>
        <x:v>1.2717375979115566</x:v>
      </x:c>
      <x:c r="O5333" s="55">
        <x:f t="shared" si="992"/>
        <x:v>120488</x:v>
      </x:c>
      <x:c r="P5333" s="55">
        <x:f t="shared" si="993"/>
        <x:v>22880</x:v>
      </x:c>
      <x:c r="Q5333" s="55">
        <x:f t="shared" si="994"/>
        <x:v>56793.439947788909</x:v>
      </x:c>
      <x:c r="R5333" s="55">
        <x:f t="shared" si="995"/>
        <x:v>20814.560052211091</x:v>
      </x:c>
      <x:c r="S5333" s="1" t="str">
        <x:f t="shared" si="996"/>
        <x:v>YES</x:v>
      </x:c>
      <x:c r="T5333" s="1">
        <x:f t="shared" si="997"/>
        <x:v>20814.560052211091</x:v>
      </x:c>
    </x:row>
    <x:row r="5334">
      <x:c r="A5334" s="1"/>
      <x:c r="B5334" s="1"/>
      <x:c r="C5334" s="1"/>
      <x:c r="D5334" s="1"/>
      <x:c r="E5334" s="1"/>
      <x:c r="F5334" s="1"/>
      <x:c r="G5334" s="1"/>
      <x:c r="H5334" s="1"/>
      <x:c r="I5334" s="53">
        <x:f t="shared" si="986"/>
        <x:v>8</x:v>
      </x:c>
      <x:c r="J5334" s="53">
        <x:f t="shared" si="987"/>
        <x:v>2</x:v>
      </x:c>
      <x:c r="K5334" s="53">
        <x:f t="shared" si="988"/>
        <x:v>18</x:v>
      </x:c>
      <x:c r="L5334" s="53">
        <x:f t="shared" si="989"/>
        <x:v>28</x:v>
      </x:c>
      <x:c r="M5334" s="54">
        <x:f t="shared" si="990"/>
        <x:v>2619.3891324512288</x:v>
      </x:c>
      <x:c r="N5334" s="54">
        <x:f t="shared" si="991"/>
        <x:v>1.319020230868909</x:v>
      </x:c>
      <x:c r="O5334" s="55">
        <x:f t="shared" si="992"/>
        <x:v>123188</x:v>
      </x:c>
      <x:c r="P5334" s="55">
        <x:f t="shared" si="993"/>
        <x:v>23760</x:v>
      </x:c>
      <x:c r="Q5334" s="55">
        <x:f t="shared" si="994"/>
        <x:v>57975.505771722717</x:v>
      </x:c>
      <x:c r="R5334" s="55">
        <x:f t="shared" si="995"/>
        <x:v>21452.494228277283</x:v>
      </x:c>
      <x:c r="S5334" s="1" t="str">
        <x:f t="shared" si="996"/>
        <x:v>YES</x:v>
      </x:c>
      <x:c r="T5334" s="1">
        <x:f t="shared" si="997"/>
        <x:v>21452.494228277283</x:v>
      </x:c>
    </x:row>
    <x:row r="5335">
      <x:c r="A5335" s="1"/>
      <x:c r="B5335" s="1"/>
      <x:c r="C5335" s="1"/>
      <x:c r="D5335" s="1"/>
      <x:c r="E5335" s="1"/>
      <x:c r="F5335" s="1"/>
      <x:c r="G5335" s="1"/>
      <x:c r="H5335" s="1"/>
      <x:c r="I5335" s="53">
        <x:f t="shared" si="986"/>
        <x:v>8</x:v>
      </x:c>
      <x:c r="J5335" s="53">
        <x:f t="shared" si="987"/>
        <x:v>2</x:v>
      </x:c>
      <x:c r="K5335" s="53">
        <x:f t="shared" si="988"/>
        <x:v>19</x:v>
      </x:c>
      <x:c r="L5335" s="53">
        <x:f t="shared" si="989"/>
        <x:v>29</x:v>
      </x:c>
      <x:c r="M5335" s="54">
        <x:f t="shared" si="990"/>
        <x:v>2689.0306610872503</x:v>
      </x:c>
      <x:c r="N5335" s="54">
        <x:f t="shared" si="991"/>
        <x:v>1.3673824035328128</x:v>
      </x:c>
      <x:c r="O5335" s="55">
        <x:f t="shared" si="992"/>
        <x:v>125888</x:v>
      </x:c>
      <x:c r="P5335" s="55">
        <x:f t="shared" si="993"/>
        <x:v>24640</x:v>
      </x:c>
      <x:c r="Q5335" s="55">
        <x:f t="shared" si="994"/>
        <x:v>59184.560088320315</x:v>
      </x:c>
      <x:c r="R5335" s="55">
        <x:f t="shared" si="995"/>
        <x:v>22063.439911679685</x:v>
      </x:c>
      <x:c r="S5335" s="1" t="str">
        <x:f t="shared" si="996"/>
        <x:v>YES</x:v>
      </x:c>
      <x:c r="T5335" s="1">
        <x:f t="shared" si="997"/>
        <x:v>22063.439911679685</x:v>
      </x:c>
    </x:row>
    <x:row r="5336">
      <x:c r="A5336" s="1"/>
      <x:c r="B5336" s="1"/>
      <x:c r="C5336" s="1"/>
      <x:c r="D5336" s="1"/>
      <x:c r="E5336" s="1"/>
      <x:c r="F5336" s="1"/>
      <x:c r="G5336" s="1"/>
      <x:c r="H5336" s="1"/>
      <x:c r="I5336" s="53">
        <x:f t="shared" si="986"/>
        <x:v>8</x:v>
      </x:c>
      <x:c r="J5336" s="53">
        <x:f t="shared" si="987"/>
        <x:v>2</x:v>
      </x:c>
      <x:c r="K5336" s="53">
        <x:f t="shared" si="988"/>
        <x:v>20</x:v>
      </x:c>
      <x:c r="L5336" s="53">
        <x:f t="shared" si="989"/>
        <x:v>30</x:v>
      </x:c>
      <x:c r="M5336" s="54">
        <x:f t="shared" si="990"/>
        <x:v>2760.2549517377274</x:v>
      </x:c>
      <x:c r="N5336" s="54">
        <x:f t="shared" si="991"/>
        <x:v>1.4168437164845329</x:v>
      </x:c>
      <x:c r="O5336" s="55">
        <x:f t="shared" si="992"/>
        <x:v>128588</x:v>
      </x:c>
      <x:c r="P5336" s="55">
        <x:f t="shared" si="993"/>
        <x:v>25520</x:v>
      </x:c>
      <x:c r="Q5336" s="55">
        <x:f t="shared" si="994"/>
        <x:v>60421.092912113323</x:v>
      </x:c>
      <x:c r="R5336" s="55">
        <x:f t="shared" si="995"/>
        <x:v>22646.907087886677</x:v>
      </x:c>
      <x:c r="S5336" s="1" t="str">
        <x:f t="shared" si="996"/>
        <x:v>YES</x:v>
      </x:c>
      <x:c r="T5336" s="1">
        <x:f t="shared" si="997"/>
        <x:v>22646.907087886677</x:v>
      </x:c>
    </x:row>
    <x:row r="5337">
      <x:c r="A5337" s="1"/>
      <x:c r="B5337" s="1"/>
      <x:c r="C5337" s="1"/>
      <x:c r="D5337" s="1"/>
      <x:c r="E5337" s="1"/>
      <x:c r="F5337" s="1"/>
      <x:c r="G5337" s="1"/>
      <x:c r="H5337" s="1"/>
      <x:c r="I5337" s="53">
        <x:f t="shared" si="986"/>
        <x:v>8</x:v>
      </x:c>
      <x:c r="J5337" s="53">
        <x:f t="shared" si="987"/>
        <x:v>2</x:v>
      </x:c>
      <x:c r="K5337" s="53">
        <x:f t="shared" si="988"/>
        <x:v>21</x:v>
      </x:c>
      <x:c r="L5337" s="53">
        <x:f t="shared" si="989"/>
        <x:v>31</x:v>
      </x:c>
      <x:c r="M5337" s="54">
        <x:f t="shared" si="990"/>
        <x:v>2833.0906919641711</x:v>
      </x:c>
      <x:c r="N5337" s="54">
        <x:f t="shared" si="991"/>
        <x:v>1.4674240916417856</x:v>
      </x:c>
      <x:c r="O5337" s="55">
        <x:f t="shared" si="992"/>
        <x:v>131288</x:v>
      </x:c>
      <x:c r="P5337" s="55">
        <x:f t="shared" si="993"/>
        <x:v>26400</x:v>
      </x:c>
      <x:c r="Q5337" s="55">
        <x:f t="shared" si="994"/>
        <x:v>61685.602291044634</x:v>
      </x:c>
      <x:c r="R5337" s="55">
        <x:f t="shared" si="995"/>
        <x:v>23202.397708955366</x:v>
      </x:c>
      <x:c r="S5337" s="1" t="str">
        <x:f t="shared" si="996"/>
        <x:v>YES</x:v>
      </x:c>
      <x:c r="T5337" s="1">
        <x:f t="shared" si="997"/>
        <x:v>23202.397708955366</x:v>
      </x:c>
    </x:row>
    <x:row r="5338">
      <x:c r="A5338" s="1"/>
      <x:c r="B5338" s="1"/>
      <x:c r="C5338" s="1"/>
      <x:c r="D5338" s="1"/>
      <x:c r="E5338" s="1"/>
      <x:c r="F5338" s="1"/>
      <x:c r="G5338" s="1"/>
      <x:c r="H5338" s="1"/>
      <x:c r="I5338" s="53">
        <x:f t="shared" si="986"/>
        <x:v>8</x:v>
      </x:c>
      <x:c r="J5338" s="53">
        <x:f t="shared" si="987"/>
        <x:v>2</x:v>
      </x:c>
      <x:c r="K5338" s="53">
        <x:f t="shared" si="988"/>
        <x:v>22</x:v>
      </x:c>
      <x:c r="L5338" s="53">
        <x:f t="shared" si="989"/>
        <x:v>32</x:v>
      </x:c>
      <x:c r="M5338" s="54">
        <x:f t="shared" si="990"/>
        <x:v>2907.5670392105676</x:v>
      </x:c>
      <x:c r="N5338" s="54">
        <x:f t="shared" si="991"/>
        <x:v>1.5191437772295608</x:v>
      </x:c>
      <x:c r="O5338" s="55">
        <x:f t="shared" si="992"/>
        <x:v>133988</x:v>
      </x:c>
      <x:c r="P5338" s="55">
        <x:f t="shared" si="993"/>
        <x:v>27280</x:v>
      </x:c>
      <x:c r="Q5338" s="55">
        <x:f t="shared" si="994"/>
        <x:v>62978.594430739016</x:v>
      </x:c>
      <x:c r="R5338" s="55">
        <x:f t="shared" si="995"/>
        <x:v>23729.405569260984</x:v>
      </x:c>
      <x:c r="S5338" s="1" t="str">
        <x:f t="shared" si="996"/>
        <x:v>YES</x:v>
      </x:c>
      <x:c r="T5338" s="1">
        <x:f t="shared" si="997"/>
        <x:v>23729.405569260984</x:v>
      </x:c>
    </x:row>
    <x:row r="5339">
      <x:c r="A5339" s="1"/>
      <x:c r="B5339" s="1"/>
      <x:c r="C5339" s="1"/>
      <x:c r="D5339" s="1"/>
      <x:c r="E5339" s="1"/>
      <x:c r="F5339" s="1"/>
      <x:c r="G5339" s="1"/>
      <x:c r="H5339" s="1"/>
      <x:c r="I5339" s="53">
        <x:f t="shared" si="986"/>
        <x:v>8</x:v>
      </x:c>
      <x:c r="J5339" s="53">
        <x:f t="shared" si="987"/>
        <x:v>2</x:v>
      </x:c>
      <x:c r="K5339" s="53">
        <x:f t="shared" si="988"/>
        <x:v>23</x:v>
      </x:c>
      <x:c r="L5339" s="53">
        <x:f t="shared" si="989"/>
        <x:v>33</x:v>
      </x:c>
      <x:c r="M5339" s="54">
        <x:f t="shared" si="990"/>
        <x:v>2983.7136280680038</x:v>
      </x:c>
      <x:c r="N5339" s="54">
        <x:f t="shared" si="991"/>
        <x:v>1.5720233528250027</x:v>
      </x:c>
      <x:c r="O5339" s="55">
        <x:f t="shared" si="992"/>
        <x:v>136688</x:v>
      </x:c>
      <x:c r="P5339" s="55">
        <x:f t="shared" si="993"/>
        <x:v>28160</x:v>
      </x:c>
      <x:c r="Q5339" s="55">
        <x:f t="shared" si="994"/>
        <x:v>64300.583820625063</x:v>
      </x:c>
      <x:c r="R5339" s="55">
        <x:f t="shared" si="995"/>
        <x:v>24227.416179374937</x:v>
      </x:c>
      <x:c r="S5339" s="1" t="str">
        <x:f t="shared" si="996"/>
        <x:v>YES</x:v>
      </x:c>
      <x:c r="T5339" s="1">
        <x:f t="shared" si="997"/>
        <x:v>24227.416179374937</x:v>
      </x:c>
    </x:row>
    <x:row r="5340">
      <x:c r="A5340" s="1"/>
      <x:c r="B5340" s="1"/>
      <x:c r="C5340" s="1"/>
      <x:c r="D5340" s="1"/>
      <x:c r="E5340" s="1"/>
      <x:c r="F5340" s="1"/>
      <x:c r="G5340" s="1"/>
      <x:c r="H5340" s="1"/>
      <x:c r="I5340" s="53">
        <x:f t="shared" si="986"/>
        <x:v>8</x:v>
      </x:c>
      <x:c r="J5340" s="53">
        <x:f t="shared" si="987"/>
        <x:v>2</x:v>
      </x:c>
      <x:c r="K5340" s="53">
        <x:f t="shared" si="988"/>
        <x:v>24</x:v>
      </x:c>
      <x:c r="L5340" s="53">
        <x:f t="shared" si="989"/>
        <x:v>34</x:v>
      </x:c>
      <x:c r="M5340" s="54">
        <x:f t="shared" si="990"/>
        <x:v>3061.5605776474995</x:v>
      </x:c>
      <x:c r="N5340" s="54">
        <x:f t="shared" si="991"/>
        <x:v>1.6260837344774302</x:v>
      </x:c>
      <x:c r="O5340" s="55">
        <x:f t="shared" si="992"/>
        <x:v>139388</x:v>
      </x:c>
      <x:c r="P5340" s="55">
        <x:f t="shared" si="993"/>
        <x:v>29040</x:v>
      </x:c>
      <x:c r="Q5340" s="55">
        <x:f t="shared" si="994"/>
        <x:v>65652.093361935753</x:v>
      </x:c>
      <x:c r="R5340" s="55">
        <x:f t="shared" si="995"/>
        <x:v>24695.906638064247</x:v>
      </x:c>
      <x:c r="S5340" s="1" t="str">
        <x:f t="shared" si="996"/>
        <x:v>YES</x:v>
      </x:c>
      <x:c r="T5340" s="1">
        <x:f t="shared" si="997"/>
        <x:v>24695.906638064247</x:v>
      </x:c>
    </x:row>
    <x:row r="5341">
      <x:c r="A5341" s="1"/>
      <x:c r="B5341" s="1"/>
      <x:c r="C5341" s="1"/>
      <x:c r="D5341" s="1"/>
      <x:c r="E5341" s="1"/>
      <x:c r="F5341" s="1"/>
      <x:c r="G5341" s="1"/>
      <x:c r="H5341" s="1"/>
      <x:c r="I5341" s="53">
        <x:f t="shared" si="986"/>
        <x:v>8</x:v>
      </x:c>
      <x:c r="J5341" s="53">
        <x:f t="shared" si="987"/>
        <x:v>2</x:v>
      </x:c>
      <x:c r="K5341" s="53">
        <x:f t="shared" si="988"/>
        <x:v>25</x:v>
      </x:c>
      <x:c r="L5341" s="53">
        <x:f t="shared" si="989"/>
        <x:v>35</x:v>
      </x:c>
      <x:c r="M5341" s="54">
        <x:f t="shared" si="990"/>
        <x:v>3141.1384990625975</x:v>
      </x:c>
      <x:c r="N5341" s="54">
        <x:f t="shared" si="991"/>
        <x:v>1.6813461799045817</x:v>
      </x:c>
      <x:c r="O5341" s="55">
        <x:f t="shared" si="992"/>
        <x:v>142088</x:v>
      </x:c>
      <x:c r="P5341" s="55">
        <x:f t="shared" si="993"/>
        <x:v>29920</x:v>
      </x:c>
      <x:c r="Q5341" s="55">
        <x:f t="shared" si="994"/>
        <x:v>67033.654497614538</x:v>
      </x:c>
      <x:c r="R5341" s="55">
        <x:f t="shared" si="995"/>
        <x:v>25134.345502385462</x:v>
      </x:c>
      <x:c r="S5341" s="1" t="str">
        <x:f t="shared" si="996"/>
        <x:v>YES</x:v>
      </x:c>
      <x:c r="T5341" s="1">
        <x:f t="shared" si="997"/>
        <x:v>25134.345502385462</x:v>
      </x:c>
    </x:row>
    <x:row r="5342">
      <x:c r="A5342" s="1"/>
      <x:c r="B5342" s="1"/>
      <x:c r="C5342" s="1"/>
      <x:c r="D5342" s="1"/>
      <x:c r="E5342" s="1"/>
      <x:c r="F5342" s="1"/>
      <x:c r="G5342" s="1"/>
      <x:c r="H5342" s="1"/>
      <x:c r="I5342" s="53">
        <x:f t="shared" si="986"/>
        <x:v>8</x:v>
      </x:c>
      <x:c r="J5342" s="53">
        <x:f t="shared" si="987"/>
        <x:v>2</x:v>
      </x:c>
      <x:c r="K5342" s="53">
        <x:f t="shared" si="988"/>
        <x:v>26</x:v>
      </x:c>
      <x:c r="L5342" s="53">
        <x:f t="shared" si="989"/>
        <x:v>36</x:v>
      </x:c>
      <x:c r="M5342" s="54">
        <x:f t="shared" si="990"/>
        <x:v>3222.4785030233152</x:v>
      </x:c>
      <x:c r="N5342" s="54">
        <x:f t="shared" si="991"/>
        <x:v>1.7378322937661912</x:v>
      </x:c>
      <x:c r="O5342" s="55">
        <x:f t="shared" si="992"/>
        <x:v>144788</x:v>
      </x:c>
      <x:c r="P5342" s="55">
        <x:f t="shared" si="993"/>
        <x:v>30800</x:v>
      </x:c>
      <x:c r="Q5342" s="55">
        <x:f t="shared" si="994"/>
        <x:v>68445.807344154775</x:v>
      </x:c>
      <x:c r="R5342" s="55">
        <x:f t="shared" si="995"/>
        <x:v>25542.192655845225</x:v>
      </x:c>
      <x:c r="S5342" s="1" t="str">
        <x:f t="shared" si="996"/>
        <x:v>YES</x:v>
      </x:c>
      <x:c r="T5342" s="1">
        <x:f t="shared" si="997"/>
        <x:v>25542.192655845225</x:v>
      </x:c>
    </x:row>
    <x:row r="5343">
      <x:c r="A5343" s="1"/>
      <x:c r="B5343" s="1"/>
      <x:c r="C5343" s="1"/>
      <x:c r="D5343" s="1"/>
      <x:c r="E5343" s="1"/>
      <x:c r="F5343" s="1"/>
      <x:c r="G5343" s="1"/>
      <x:c r="H5343" s="1"/>
      <x:c r="I5343" s="53">
        <x:f t="shared" si="986"/>
        <x:v>8</x:v>
      </x:c>
      <x:c r="J5343" s="53">
        <x:f t="shared" si="987"/>
        <x:v>2</x:v>
      </x:c>
      <x:c r="K5343" s="53">
        <x:f t="shared" si="988"/>
        <x:v>27</x:v>
      </x:c>
      <x:c r="L5343" s="53">
        <x:f t="shared" si="989"/>
        <x:v>37</x:v>
      </x:c>
      <x:c r="M5343" s="54">
        <x:f t="shared" si="990"/>
        <x:v>3305.6122075430717</x:v>
      </x:c>
      <x:c r="N5343" s="54">
        <x:f t="shared" si="991"/>
        <x:v>1.7955640330160221</x:v>
      </x:c>
      <x:c r="O5343" s="55">
        <x:f t="shared" si="992"/>
        <x:v>147488</x:v>
      </x:c>
      <x:c r="P5343" s="55">
        <x:f t="shared" si="993"/>
        <x:v>31680</x:v>
      </x:c>
      <x:c r="Q5343" s="55">
        <x:f t="shared" si="994"/>
        <x:v>69889.100825400557</x:v>
      </x:c>
      <x:c r="R5343" s="55">
        <x:f t="shared" si="995"/>
        <x:v>25918.899174599443</x:v>
      </x:c>
      <x:c r="S5343" s="1" t="str">
        <x:f t="shared" si="996"/>
        <x:v>YES</x:v>
      </x:c>
      <x:c r="T5343" s="1">
        <x:f t="shared" si="997"/>
        <x:v>25918.899174599443</x:v>
      </x:c>
    </x:row>
    <x:row r="5344">
      <x:c r="A5344" s="1"/>
      <x:c r="B5344" s="1"/>
      <x:c r="C5344" s="1"/>
      <x:c r="D5344" s="1"/>
      <x:c r="E5344" s="1"/>
      <x:c r="F5344" s="1"/>
      <x:c r="G5344" s="1"/>
      <x:c r="H5344" s="1"/>
      <x:c r="I5344" s="53">
        <x:f t="shared" si="986"/>
        <x:v>8</x:v>
      </x:c>
      <x:c r="J5344" s="53">
        <x:f t="shared" si="987"/>
        <x:v>2</x:v>
      </x:c>
      <x:c r="K5344" s="53">
        <x:f t="shared" si="988"/>
        <x:v>28</x:v>
      </x:c>
      <x:c r="L5344" s="53">
        <x:f t="shared" si="989"/>
        <x:v>38</x:v>
      </x:c>
      <x:c r="M5344" s="54">
        <x:f t="shared" si="990"/>
        <x:v>3390.5717457602254</x:v>
      </x:c>
      <x:c r="N5344" s="54">
        <x:f t="shared" si="991"/>
        <x:v>1.8545637123334899</x:v>
      </x:c>
      <x:c r="O5344" s="55">
        <x:f t="shared" si="992"/>
        <x:v>150188</x:v>
      </x:c>
      <x:c r="P5344" s="55">
        <x:f t="shared" si="993"/>
        <x:v>32560</x:v>
      </x:c>
      <x:c r="Q5344" s="55">
        <x:f t="shared" si="994"/>
        <x:v>71364.092808337242</x:v>
      </x:c>
      <x:c r="R5344" s="55">
        <x:f t="shared" si="995"/>
        <x:v>26263.907191662758</x:v>
      </x:c>
      <x:c r="S5344" s="1" t="str">
        <x:f t="shared" si="996"/>
        <x:v>YES</x:v>
      </x:c>
      <x:c r="T5344" s="1">
        <x:f t="shared" si="997"/>
        <x:v>26263.907191662758</x:v>
      </x:c>
    </x:row>
    <x:row r="5345">
      <x:c r="A5345" s="1"/>
      <x:c r="B5345" s="1"/>
      <x:c r="C5345" s="1"/>
      <x:c r="D5345" s="1"/>
      <x:c r="E5345" s="1"/>
      <x:c r="F5345" s="1"/>
      <x:c r="G5345" s="1"/>
      <x:c r="H5345" s="1"/>
      <x:c r="I5345" s="53">
        <x:f t="shared" si="986"/>
        <x:v>8</x:v>
      </x:c>
      <x:c r="J5345" s="53">
        <x:f t="shared" si="987"/>
        <x:v>2</x:v>
      </x:c>
      <x:c r="K5345" s="53">
        <x:f t="shared" si="988"/>
        <x:v>29</x:v>
      </x:c>
      <x:c r="L5345" s="53">
        <x:f t="shared" si="989"/>
        <x:v>39</x:v>
      </x:c>
      <x:c r="M5345" s="54">
        <x:f t="shared" si="990"/>
        <x:v>3477.3897738758787</x:v>
      </x:c>
      <x:c r="N5345" s="54">
        <x:f t="shared" si="991"/>
        <x:v>1.9148540096360269</x:v>
      </x:c>
      <x:c r="O5345" s="55">
        <x:f t="shared" si="992"/>
        <x:v>152888</x:v>
      </x:c>
      <x:c r="P5345" s="55">
        <x:f t="shared" si="993"/>
        <x:v>33440</x:v>
      </x:c>
      <x:c r="Q5345" s="55">
        <x:f t="shared" si="994"/>
        <x:v>72871.350240900676</x:v>
      </x:c>
      <x:c r="R5345" s="55">
        <x:f t="shared" si="995"/>
        <x:v>26576.649759099324</x:v>
      </x:c>
      <x:c r="S5345" s="1" t="str">
        <x:f t="shared" si="996"/>
        <x:v>YES</x:v>
      </x:c>
      <x:c r="T5345" s="1">
        <x:f t="shared" si="997"/>
        <x:v>26576.649759099324</x:v>
      </x:c>
    </x:row>
    <x:row r="5346">
      <x:c r="A5346" s="1"/>
      <x:c r="B5346" s="1"/>
      <x:c r="C5346" s="1"/>
      <x:c r="D5346" s="1"/>
      <x:c r="E5346" s="1"/>
      <x:c r="F5346" s="1"/>
      <x:c r="G5346" s="1"/>
      <x:c r="H5346" s="1"/>
      <x:c r="I5346" s="53">
        <x:f t="shared" si="986"/>
        <x:v>8</x:v>
      </x:c>
      <x:c r="J5346" s="53">
        <x:f t="shared" si="987"/>
        <x:v>2</x:v>
      </x:c>
      <x:c r="K5346" s="53">
        <x:f t="shared" si="988"/>
        <x:v>30</x:v>
      </x:c>
      <x:c r="L5346" s="53">
        <x:f t="shared" si="989"/>
        <x:v>40</x:v>
      </x:c>
      <x:c r="M5346" s="54">
        <x:f t="shared" si="990"/>
        <x:v>3566.0994792096499</x:v>
      </x:c>
      <x:c r="N5346" s="54">
        <x:f t="shared" si="991"/>
        <x:v>1.9764579716733679</x:v>
      </x:c>
      <x:c r="O5346" s="55">
        <x:f t="shared" si="992"/>
        <x:v>155588</x:v>
      </x:c>
      <x:c r="P5346" s="55">
        <x:f t="shared" si="993"/>
        <x:v>34320</x:v>
      </x:c>
      <x:c r="Q5346" s="55">
        <x:f t="shared" si="994"/>
        <x:v>74411.4492918342</x:v>
      </x:c>
      <x:c r="R5346" s="55">
        <x:f t="shared" si="995"/>
        <x:v>26856.5507081658</x:v>
      </x:c>
      <x:c r="S5346" s="1" t="str">
        <x:f t="shared" si="996"/>
        <x:v>YES</x:v>
      </x:c>
      <x:c r="T5346" s="1">
        <x:f t="shared" si="997"/>
        <x:v>26856.5507081658</x:v>
      </x:c>
    </x:row>
    <x:row r="5347">
      <x:c r="A5347" s="1"/>
      <x:c r="B5347" s="1"/>
      <x:c r="C5347" s="1"/>
      <x:c r="D5347" s="1"/>
      <x:c r="E5347" s="1"/>
      <x:c r="F5347" s="1"/>
      <x:c r="G5347" s="1"/>
      <x:c r="H5347" s="1"/>
      <x:c r="I5347" s="53">
        <x:f t="shared" si="986"/>
        <x:v>8</x:v>
      </x:c>
      <x:c r="J5347" s="53">
        <x:f t="shared" si="987"/>
        <x:v>3</x:v>
      </x:c>
      <x:c r="K5347" s="53">
        <x:f t="shared" si="988"/>
        <x:v>0</x:v>
      </x:c>
      <x:c r="L5347" s="53">
        <x:f t="shared" si="989"/>
        <x:v>11</x:v>
      </x:c>
      <x:c r="M5347" s="54">
        <x:f t="shared" si="990"/>
        <x:v>1640.3040994500009</x:v>
      </x:c>
      <x:c r="N5347" s="54">
        <x:f t="shared" si="991"/>
        <x:v>0.63910006906250061</x:v>
      </x:c>
      <x:c r="O5347" s="55">
        <x:f t="shared" si="992"/>
        <x:v>76682</x:v>
      </x:c>
      <x:c r="P5347" s="55">
        <x:f t="shared" si="993"/>
        <x:v>8360</x:v>
      </x:c>
      <x:c r="Q5347" s="55">
        <x:f t="shared" si="994"/>
        <x:v>40977.501726562514</x:v>
      </x:c>
      <x:c r="R5347" s="55">
        <x:f t="shared" si="995"/>
        <x:v>7344.4982734374862</x:v>
      </x:c>
      <x:c r="S5347" s="1" t="str">
        <x:f t="shared" si="996"/>
        <x:v>YES</x:v>
      </x:c>
      <x:c r="T5347" s="1">
        <x:f t="shared" si="997"/>
        <x:v>7344.4982734374862</x:v>
      </x:c>
    </x:row>
    <x:row r="5348">
      <x:c r="A5348" s="1"/>
      <x:c r="B5348" s="1"/>
      <x:c r="C5348" s="1"/>
      <x:c r="D5348" s="1"/>
      <x:c r="E5348" s="1"/>
      <x:c r="F5348" s="1"/>
      <x:c r="G5348" s="1"/>
      <x:c r="H5348" s="1"/>
      <x:c r="I5348" s="53">
        <x:f t="shared" si="986"/>
        <x:v>8</x:v>
      </x:c>
      <x:c r="J5348" s="53">
        <x:f t="shared" si="987"/>
        <x:v>3</x:v>
      </x:c>
      <x:c r="K5348" s="53">
        <x:f t="shared" si="988"/>
        <x:v>1</x:v>
      </x:c>
      <x:c r="L5348" s="53">
        <x:f t="shared" si="989"/>
        <x:v>12</x:v>
      </x:c>
      <x:c r="M5348" s="54">
        <x:f t="shared" si="990"/>
        <x:v>1685.8665994500009</x:v>
      </x:c>
      <x:c r="N5348" s="54">
        <x:f t="shared" si="991"/>
        <x:v>0.67074069406250059</x:v>
      </x:c>
      <x:c r="O5348" s="55">
        <x:f t="shared" si="992"/>
        <x:v>79382</x:v>
      </x:c>
      <x:c r="P5348" s="55">
        <x:f t="shared" si="993"/>
        <x:v>9240</x:v>
      </x:c>
      <x:c r="Q5348" s="55">
        <x:f t="shared" si="994"/>
        <x:v>41768.517351562514</x:v>
      </x:c>
      <x:c r="R5348" s="55">
        <x:f t="shared" si="995"/>
        <x:v>8373.4826484374862</x:v>
      </x:c>
      <x:c r="S5348" s="1" t="str">
        <x:f t="shared" si="996"/>
        <x:v>YES</x:v>
      </x:c>
      <x:c r="T5348" s="1">
        <x:f t="shared" si="997"/>
        <x:v>8373.4826484374862</x:v>
      </x:c>
    </x:row>
    <x:row r="5349">
      <x:c r="A5349" s="1"/>
      <x:c r="B5349" s="1"/>
      <x:c r="C5349" s="1"/>
      <x:c r="D5349" s="1"/>
      <x:c r="E5349" s="1"/>
      <x:c r="F5349" s="1"/>
      <x:c r="G5349" s="1"/>
      <x:c r="H5349" s="1"/>
      <x:c r="I5349" s="53">
        <x:f t="shared" si="986"/>
        <x:v>8</x:v>
      </x:c>
      <x:c r="J5349" s="53">
        <x:f t="shared" si="987"/>
        <x:v>3</x:v>
      </x:c>
      <x:c r="K5349" s="53">
        <x:f t="shared" si="988"/>
        <x:v>2</x:v>
      </x:c>
      <x:c r="L5349" s="53">
        <x:f t="shared" si="989"/>
        <x:v>13</x:v>
      </x:c>
      <x:c r="M5349" s="54">
        <x:f t="shared" si="990"/>
        <x:v>1732.5681619500008</x:v>
      </x:c>
      <x:c r="N5349" s="54">
        <x:f t="shared" si="991"/>
        <x:v>0.70317233468750051</x:v>
      </x:c>
      <x:c r="O5349" s="55">
        <x:f t="shared" si="992"/>
        <x:v>82082</x:v>
      </x:c>
      <x:c r="P5349" s="55">
        <x:f t="shared" si="993"/>
        <x:v>10120</x:v>
      </x:c>
      <x:c r="Q5349" s="55">
        <x:f t="shared" si="994"/>
        <x:v>42579.308367187514</x:v>
      </x:c>
      <x:c r="R5349" s="55">
        <x:f t="shared" si="995"/>
        <x:v>9382.6916328124862</x:v>
      </x:c>
      <x:c r="S5349" s="1" t="str">
        <x:f t="shared" si="996"/>
        <x:v>YES</x:v>
      </x:c>
      <x:c r="T5349" s="1">
        <x:f t="shared" si="997"/>
        <x:v>9382.6916328124862</x:v>
      </x:c>
    </x:row>
    <x:row r="5350">
      <x:c r="A5350" s="1"/>
      <x:c r="B5350" s="1"/>
      <x:c r="C5350" s="1"/>
      <x:c r="D5350" s="1"/>
      <x:c r="E5350" s="1"/>
      <x:c r="F5350" s="1"/>
      <x:c r="G5350" s="1"/>
      <x:c r="H5350" s="1"/>
      <x:c r="I5350" s="53">
        <x:f t="shared" si="986"/>
        <x:v>8</x:v>
      </x:c>
      <x:c r="J5350" s="53">
        <x:f t="shared" si="987"/>
        <x:v>3</x:v>
      </x:c>
      <x:c r="K5350" s="53">
        <x:f t="shared" si="988"/>
        <x:v>3</x:v>
      </x:c>
      <x:c r="L5350" s="53">
        <x:f t="shared" si="989"/>
        <x:v>14</x:v>
      </x:c>
      <x:c r="M5350" s="54">
        <x:f t="shared" si="990"/>
        <x:v>1780.4301443718759</x:v>
      </x:c>
      <x:c r="N5350" s="54">
        <x:f t="shared" si="991"/>
        <x:v>0.73640982248046938</x:v>
      </x:c>
      <x:c r="O5350" s="55">
        <x:f t="shared" si="992"/>
        <x:v>84782</x:v>
      </x:c>
      <x:c r="P5350" s="55">
        <x:f t="shared" si="993"/>
        <x:v>11000</x:v>
      </x:c>
      <x:c r="Q5350" s="55">
        <x:f t="shared" si="994"/>
        <x:v>43410.24556201174</x:v>
      </x:c>
      <x:c r="R5350" s="55">
        <x:f t="shared" si="995"/>
        <x:v>10371.75443798826</x:v>
      </x:c>
      <x:c r="S5350" s="1" t="str">
        <x:f t="shared" si="996"/>
        <x:v>YES</x:v>
      </x:c>
      <x:c r="T5350" s="1">
        <x:f t="shared" si="997"/>
        <x:v>10371.75443798826</x:v>
      </x:c>
    </x:row>
    <x:row r="5351">
      <x:c r="A5351" s="1"/>
      <x:c r="B5351" s="1"/>
      <x:c r="C5351" s="1"/>
      <x:c r="D5351" s="1"/>
      <x:c r="E5351" s="1"/>
      <x:c r="F5351" s="1"/>
      <x:c r="G5351" s="1"/>
      <x:c r="H5351" s="1"/>
      <x:c r="I5351" s="53">
        <x:f t="shared" si="986"/>
        <x:v>8</x:v>
      </x:c>
      <x:c r="J5351" s="53">
        <x:f t="shared" si="987"/>
        <x:v>3</x:v>
      </x:c>
      <x:c r="K5351" s="53">
        <x:f t="shared" si="988"/>
        <x:v>4</x:v>
      </x:c>
      <x:c r="L5351" s="53">
        <x:f t="shared" si="989"/>
        <x:v>15</x:v>
      </x:c>
      <x:c r="M5351" s="54">
        <x:f t="shared" si="990"/>
        <x:v>1829.4742600945322</x:v>
      </x:c>
      <x:c r="N5351" s="54">
        <x:f t="shared" si="991"/>
        <x:v>0.77046823617675841</x:v>
      </x:c>
      <x:c r="O5351" s="55">
        <x:f t="shared" si="992"/>
        <x:v>87482</x:v>
      </x:c>
      <x:c r="P5351" s="55">
        <x:f t="shared" si="993"/>
        <x:v>11880</x:v>
      </x:c>
      <x:c r="Q5351" s="55">
        <x:f t="shared" si="994"/>
        <x:v>44261.705904418959</x:v>
      </x:c>
      <x:c r="R5351" s="55">
        <x:f t="shared" si="995"/>
        <x:v>11340.294095581041</x:v>
      </x:c>
      <x:c r="S5351" s="1" t="str">
        <x:f t="shared" si="996"/>
        <x:v>YES</x:v>
      </x:c>
      <x:c r="T5351" s="1">
        <x:f t="shared" si="997"/>
        <x:v>11340.294095581041</x:v>
      </x:c>
    </x:row>
    <x:row r="5352">
      <x:c r="A5352" s="1"/>
      <x:c r="B5352" s="1"/>
      <x:c r="C5352" s="1"/>
      <x:c r="D5352" s="1"/>
      <x:c r="E5352" s="1"/>
      <x:c r="F5352" s="1"/>
      <x:c r="G5352" s="1"/>
      <x:c r="H5352" s="1"/>
      <x:c r="I5352" s="53">
        <x:f t="shared" si="986"/>
        <x:v>8</x:v>
      </x:c>
      <x:c r="J5352" s="53">
        <x:f t="shared" si="987"/>
        <x:v>3</x:v>
      </x:c>
      <x:c r="K5352" s="53">
        <x:f t="shared" si="988"/>
        <x:v>5</x:v>
      </x:c>
      <x:c r="L5352" s="53">
        <x:f t="shared" si="989"/>
        <x:v>16</x:v>
      </x:c>
      <x:c r="M5352" s="54">
        <x:f t="shared" si="990"/>
        <x:v>1879.7225840157357</x:v>
      </x:c>
      <x:c r="N5352" s="54">
        <x:f t="shared" si="991"/>
        <x:v>0.80536290556648316</x:v>
      </x:c>
      <x:c r="O5352" s="55">
        <x:f t="shared" si="992"/>
        <x:v>90182</x:v>
      </x:c>
      <x:c r="P5352" s="55">
        <x:f t="shared" si="993"/>
        <x:v>12760</x:v>
      </x:c>
      <x:c r="Q5352" s="55">
        <x:f t="shared" si="994"/>
        <x:v>45134.072639162077</x:v>
      </x:c>
      <x:c r="R5352" s="55">
        <x:f t="shared" si="995"/>
        <x:v>12287.927360837923</x:v>
      </x:c>
      <x:c r="S5352" s="1" t="str">
        <x:f t="shared" si="996"/>
        <x:v>YES</x:v>
      </x:c>
      <x:c r="T5352" s="1">
        <x:f t="shared" si="997"/>
        <x:v>12287.927360837923</x:v>
      </x:c>
    </x:row>
    <x:row r="5353">
      <x:c r="A5353" s="1"/>
      <x:c r="B5353" s="1"/>
      <x:c r="C5353" s="1"/>
      <x:c r="D5353" s="1"/>
      <x:c r="E5353" s="1"/>
      <x:c r="F5353" s="1"/>
      <x:c r="G5353" s="1"/>
      <x:c r="H5353" s="1"/>
      <x:c r="I5353" s="53">
        <x:f t="shared" si="986"/>
        <x:v>8</x:v>
      </x:c>
      <x:c r="J5353" s="53">
        <x:f t="shared" si="987"/>
        <x:v>3</x:v>
      </x:c>
      <x:c r="K5353" s="53">
        <x:f t="shared" si="988"/>
        <x:v>6</x:v>
      </x:c>
      <x:c r="L5353" s="53">
        <x:f t="shared" si="989"/>
        <x:v>17</x:v>
      </x:c>
      <x:c r="M5353" s="54">
        <x:f t="shared" si="990"/>
        <x:v>1931.1975581973688</x:v>
      </x:c>
      <x:c r="N5353" s="54">
        <x:f t="shared" si="991"/>
        <x:v>0.84110941541483952</x:v>
      </x:c>
      <x:c r="O5353" s="55">
        <x:f t="shared" si="992"/>
        <x:v>92882</x:v>
      </x:c>
      <x:c r="P5353" s="55">
        <x:f t="shared" si="993"/>
        <x:v>13640</x:v>
      </x:c>
      <x:c r="Q5353" s="55">
        <x:f t="shared" si="994"/>
        <x:v>46027.735385370986</x:v>
      </x:c>
      <x:c r="R5353" s="55">
        <x:f t="shared" si="995"/>
        <x:v>13214.264614629014</x:v>
      </x:c>
      <x:c r="S5353" s="1" t="str">
        <x:f t="shared" si="996"/>
        <x:v>YES</x:v>
      </x:c>
      <x:c r="T5353" s="1">
        <x:f t="shared" si="997"/>
        <x:v>13214.264614629014</x:v>
      </x:c>
    </x:row>
    <x:row r="5354">
      <x:c r="A5354" s="1"/>
      <x:c r="B5354" s="1"/>
      <x:c r="C5354" s="1"/>
      <x:c r="D5354" s="1"/>
      <x:c r="E5354" s="1"/>
      <x:c r="F5354" s="1"/>
      <x:c r="G5354" s="1"/>
      <x:c r="H5354" s="1"/>
      <x:c r="I5354" s="53">
        <x:f t="shared" si="986"/>
        <x:v>8</x:v>
      </x:c>
      <x:c r="J5354" s="53">
        <x:f t="shared" si="987"/>
        <x:v>3</x:v>
      </x:c>
      <x:c r="K5354" s="53">
        <x:f t="shared" si="988"/>
        <x:v>7</x:v>
      </x:c>
      <x:c r="L5354" s="53">
        <x:f t="shared" si="989"/>
        <x:v>18</x:v>
      </x:c>
      <x:c r="M5354" s="54">
        <x:f t="shared" si="990"/>
        <x:v>1983.921997595329</x:v>
      </x:c>
      <x:c r="N5354" s="54">
        <x:f t="shared" si="991"/>
        <x:v>0.87772360944120065</x:v>
      </x:c>
      <x:c r="O5354" s="55">
        <x:f t="shared" si="992"/>
        <x:v>95582</x:v>
      </x:c>
      <x:c r="P5354" s="55">
        <x:f t="shared" si="993"/>
        <x:v>14520</x:v>
      </x:c>
      <x:c r="Q5354" s="55">
        <x:f t="shared" si="994"/>
        <x:v>46943.090236030017</x:v>
      </x:c>
      <x:c r="R5354" s="55">
        <x:f t="shared" si="995"/>
        <x:v>14118.909763969983</x:v>
      </x:c>
      <x:c r="S5354" s="1" t="str">
        <x:f t="shared" si="996"/>
        <x:v>YES</x:v>
      </x:c>
      <x:c r="T5354" s="1">
        <x:f t="shared" si="997"/>
        <x:v>14118.909763969983</x:v>
      </x:c>
    </x:row>
    <x:row r="5355">
      <x:c r="A5355" s="1"/>
      <x:c r="B5355" s="1"/>
      <x:c r="C5355" s="1"/>
      <x:c r="D5355" s="1"/>
      <x:c r="E5355" s="1"/>
      <x:c r="F5355" s="1"/>
      <x:c r="G5355" s="1"/>
      <x:c r="H5355" s="1"/>
      <x:c r="I5355" s="53">
        <x:f t="shared" si="986"/>
        <x:v>8</x:v>
      </x:c>
      <x:c r="J5355" s="53">
        <x:f t="shared" si="987"/>
        <x:v>3</x:v>
      </x:c>
      <x:c r="K5355" s="53">
        <x:f t="shared" si="988"/>
        <x:v>8</x:v>
      </x:c>
      <x:c r="L5355" s="53">
        <x:f t="shared" si="989"/>
        <x:v>19</x:v>
      </x:c>
      <x:c r="M5355" s="54">
        <x:f t="shared" si="990"/>
        <x:v>2037.9190958753093</x:v>
      </x:c>
      <x:c r="N5355" s="54">
        <x:f t="shared" si="991"/>
        <x:v>0.91522159435785366</x:v>
      </x:c>
      <x:c r="O5355" s="55">
        <x:f t="shared" si="992"/>
        <x:v>98282</x:v>
      </x:c>
      <x:c r="P5355" s="55">
        <x:f t="shared" si="993"/>
        <x:v>15400</x:v>
      </x:c>
      <x:c r="Q5355" s="55">
        <x:f t="shared" si="994"/>
        <x:v>47880.539858946344</x:v>
      </x:c>
      <x:c r="R5355" s="55">
        <x:f t="shared" si="995"/>
        <x:v>15001.460141053656</x:v>
      </x:c>
      <x:c r="S5355" s="1" t="str">
        <x:f t="shared" si="996"/>
        <x:v>YES</x:v>
      </x:c>
      <x:c r="T5355" s="1">
        <x:f t="shared" si="997"/>
        <x:v>15001.460141053656</x:v>
      </x:c>
    </x:row>
    <x:row r="5356">
      <x:c r="A5356" s="1"/>
      <x:c r="B5356" s="1"/>
      <x:c r="C5356" s="1"/>
      <x:c r="D5356" s="1"/>
      <x:c r="E5356" s="1"/>
      <x:c r="F5356" s="1"/>
      <x:c r="G5356" s="1"/>
      <x:c r="H5356" s="1"/>
      <x:c r="I5356" s="53">
        <x:f t="shared" si="986"/>
        <x:v>8</x:v>
      </x:c>
      <x:c r="J5356" s="53">
        <x:f t="shared" si="987"/>
        <x:v>3</x:v>
      </x:c>
      <x:c r="K5356" s="53">
        <x:f t="shared" si="988"/>
        <x:v>9</x:v>
      </x:c>
      <x:c r="L5356" s="53">
        <x:f t="shared" si="989"/>
        <x:v>20</x:v>
      </x:c>
      <x:c r="M5356" s="54">
        <x:f t="shared" si="990"/>
        <x:v>2093.2124313157037</x:v>
      </x:c>
      <x:c r="N5356" s="54">
        <x:f t="shared" si="991"/>
        <x:v>0.95361974396923865</x:v>
      </x:c>
      <x:c r="O5356" s="55">
        <x:f t="shared" si="992"/>
        <x:v>100982</x:v>
      </x:c>
      <x:c r="P5356" s="55">
        <x:f t="shared" si="993"/>
        <x:v>16280</x:v>
      </x:c>
      <x:c r="Q5356" s="55">
        <x:f t="shared" si="994"/>
        <x:v>48840.493599230962</x:v>
      </x:c>
      <x:c r="R5356" s="55">
        <x:f t="shared" si="995"/>
        <x:v>15861.506400769038</x:v>
      </x:c>
      <x:c r="S5356" s="1" t="str">
        <x:f t="shared" si="996"/>
        <x:v>YES</x:v>
      </x:c>
      <x:c r="T5356" s="1">
        <x:f t="shared" si="997"/>
        <x:v>15861.506400769038</x:v>
      </x:c>
    </x:row>
    <x:row r="5357">
      <x:c r="A5357" s="1"/>
      <x:c r="B5357" s="1"/>
      <x:c r="C5357" s="1"/>
      <x:c r="D5357" s="1"/>
      <x:c r="E5357" s="1"/>
      <x:c r="F5357" s="1"/>
      <x:c r="G5357" s="1"/>
      <x:c r="H5357" s="1"/>
      <x:c r="I5357" s="53">
        <x:f t="shared" si="986"/>
        <x:v>8</x:v>
      </x:c>
      <x:c r="J5357" s="53">
        <x:f t="shared" si="987"/>
        <x:v>3</x:v>
      </x:c>
      <x:c r="K5357" s="53">
        <x:f t="shared" si="988"/>
        <x:v>10</x:v>
      </x:c>
      <x:c r="L5357" s="53">
        <x:f t="shared" si="989"/>
        <x:v>21</x:v>
      </x:c>
      <x:c r="M5357" s="54">
        <x:f t="shared" si="990"/>
        <x:v>2149.8259727989166</x:v>
      </x:c>
      <x:c r="N5357" s="54">
        <x:f t="shared" si="991"/>
        <x:v>0.99293470333258094</x:v>
      </x:c>
      <x:c r="O5357" s="55">
        <x:f t="shared" si="992"/>
        <x:v>103682</x:v>
      </x:c>
      <x:c r="P5357" s="55">
        <x:f t="shared" si="993"/>
        <x:v>17160</x:v>
      </x:c>
      <x:c r="Q5357" s="55">
        <x:f t="shared" si="994"/>
        <x:v>49823.367583314524</x:v>
      </x:c>
      <x:c r="R5357" s="55">
        <x:f t="shared" si="995"/>
        <x:v>16698.632416685476</x:v>
      </x:c>
      <x:c r="S5357" s="1" t="str">
        <x:f t="shared" si="996"/>
        <x:v>YES</x:v>
      </x:c>
      <x:c r="T5357" s="1">
        <x:f t="shared" si="997"/>
        <x:v>16698.632416685476</x:v>
      </x:c>
    </x:row>
    <x:row r="5358">
      <x:c r="A5358" s="1"/>
      <x:c r="B5358" s="1"/>
      <x:c r="C5358" s="1"/>
      <x:c r="D5358" s="1"/>
      <x:c r="E5358" s="1"/>
      <x:c r="F5358" s="1"/>
      <x:c r="G5358" s="1"/>
      <x:c r="H5358" s="1"/>
      <x:c r="I5358" s="53" t="n">
        <x:f t="shared" ref="I5358:I5421" si="998">INT((ROW()-ROW($I$46))/((CARROT_CAP+1)*(MESCLUN_CAP+1)))</x:f>
        <x:v>8</x:v>
      </x:c>
      <x:c r="J5358" s="53" t="n">
        <x:f t="shared" ref="J5358:J5421" si="999">MOD(INT((ROW()-ROW($I$46))/(MESCLUN_CAP+1)),CARROT_CAP+1)</x:f>
        <x:v>3</x:v>
      </x:c>
      <x:c r="K5358" s="53" t="n">
        <x:f t="shared" ref="K5358:K5421" si="1000">MOD(ROW()-ROW($I$46),MESCLUN_CAP+1)</x:f>
        <x:v>11</x:v>
      </x:c>
      <x:c r="L5358" s="53" t="n">
        <x:f t="shared" ref="L5358:L5421" si="1001">SUM(I5358:K5358)</x:f>
        <x:v>22</x:v>
      </x:c>
      <x:c r="M5358" s="54" t="n">
        <x:f t="shared" ref="M5358:M5421" si="1002">I5358*TOMATO_HOURS*WEEKS*(1+TOMATO_DIM)^I5358+J5358*CARROT_HOURS*WEEKS*(1+CARROT_DIM)^J5358+K5358*MESCLUN_HOURS*WEEKS*(1+MESCLUN_DIM)^K5358</x:f>
        <x:v>2207.7840858923555</x:v>
      </x:c>
      <x:c r="N5358" s="54" t="n">
        <x:f t="shared" ref="N5358:N5421" si="1003">MAX(M5358-FARMER_HOURS,0)/TEMP_HOURS_PER_WORKER</x:f>
        <x:v>1.0331833929808025</x:v>
      </x:c>
      <x:c r="O5358" s="55" t="n">
        <x:f t="shared" ref="O5358:O5421" si="1004">I5358*TOMATO_PRICE+J5358*CARROT_PRICE+K5358*MESCLUN_PRICE</x:f>
        <x:v>106382</x:v>
      </x:c>
      <x:c r="P5358" s="55" t="n">
        <x:f t="shared" ref="P5358:P5421" si="1005">I5358*TOMATO_FERTILIZER+J5358*CARROT_FERTILIZER+K5358*MESCLUN_FERTILIZER</x:f>
        <x:v>18040</x:v>
      </x:c>
      <x:c r="Q5358" s="55" t="n">
        <x:f t="shared" ref="Q5358:Q5421" si="1006">MIN(M5358,FARMER_HOURS)*FARMER_RATE+MAX(M5358-FARMER_HOURS,0)*TEMP_RATE</x:f>
        <x:v>50829.58482452006</x:v>
      </x:c>
      <x:c r="R5358" s="55" t="n">
        <x:f t="shared" ref="R5358:R5421" si="1007">O5358-P5358-Q5358-FIXED_COST</x:f>
        <x:v>17512.41517547994</x:v>
      </x:c>
      <x:c r="S5358" s="1" t="str">
        <x:f t="shared" ref="S5358:S5421" si="1008">IF(AND(L5358&lt;=TOTAL_BED_CAP,N5358&lt;=TEMP_WORKER_CAP),"YES","NO")</x:f>
        <x:v>YES</x:v>
      </x:c>
      <x:c r="T5358" s="1" t="n">
        <x:f t="shared" ref="T5358:T5421" si="1009">IF(S5358="YES",R5358,-1E+99)</x:f>
        <x:v>17512.41517547994</x:v>
      </x:c>
    </x:row>
    <x:row r="5359">
      <x:c r="A5359" s="1"/>
      <x:c r="B5359" s="1"/>
      <x:c r="C5359" s="1"/>
      <x:c r="D5359" s="1"/>
      <x:c r="E5359" s="1"/>
      <x:c r="F5359" s="1"/>
      <x:c r="G5359" s="1"/>
      <x:c r="H5359" s="1"/>
      <x:c r="I5359" s="53">
        <x:f t="shared" si="998"/>
        <x:v>8</x:v>
      </x:c>
      <x:c r="J5359" s="53">
        <x:f t="shared" si="999"/>
        <x:v>3</x:v>
      </x:c>
      <x:c r="K5359" s="53">
        <x:f t="shared" si="1000"/>
        <x:v>12</x:v>
      </x:c>
      <x:c r="L5359" s="53">
        <x:f t="shared" si="1001"/>
        <x:v>23</x:v>
      </x:c>
      <x:c r="M5359" s="54">
        <x:f t="shared" si="1002"/>
        <x:v>2267.11153902042</x:v>
      </x:c>
      <x:c r="N5359" s="54">
        <x:f t="shared" si="1003"/>
        <x:v>1.0743830132086249</x:v>
      </x:c>
      <x:c r="O5359" s="55">
        <x:f t="shared" si="1004"/>
        <x:v>109082</x:v>
      </x:c>
      <x:c r="P5359" s="55">
        <x:f t="shared" si="1005"/>
        <x:v>18920</x:v>
      </x:c>
      <x:c r="Q5359" s="55">
        <x:f t="shared" si="1006"/>
        <x:v>51859.575330215623</x:v>
      </x:c>
      <x:c r="R5359" s="55">
        <x:f t="shared" si="1007"/>
        <x:v>18302.424669784377</x:v>
      </x:c>
      <x:c r="S5359" s="1" t="str">
        <x:f t="shared" si="1008"/>
        <x:v>YES</x:v>
      </x:c>
      <x:c r="T5359" s="1">
        <x:f t="shared" si="1009"/>
        <x:v>18302.424669784377</x:v>
      </x:c>
    </x:row>
    <x:row r="5360">
      <x:c r="A5360" s="1"/>
      <x:c r="B5360" s="1"/>
      <x:c r="C5360" s="1"/>
      <x:c r="D5360" s="1"/>
      <x:c r="E5360" s="1"/>
      <x:c r="F5360" s="1"/>
      <x:c r="G5360" s="1"/>
      <x:c r="H5360" s="1"/>
      <x:c r="I5360" s="53">
        <x:f t="shared" si="998"/>
        <x:v>8</x:v>
      </x:c>
      <x:c r="J5360" s="53">
        <x:f t="shared" si="999"/>
        <x:v>3</x:v>
      </x:c>
      <x:c r="K5360" s="53">
        <x:f t="shared" si="1000"/>
        <x:v>13</x:v>
      </x:c>
      <x:c r="L5360" s="53">
        <x:f t="shared" si="1001"/>
        <x:v>24</x:v>
      </x:c>
      <x:c r="M5360" s="54">
        <x:f t="shared" si="1002"/>
        <x:v>2327.8335097288045</x:v>
      </x:c>
      <x:c r="N5360" s="54">
        <x:f t="shared" si="1003"/>
        <x:v>1.116551048422781</x:v>
      </x:c>
      <x:c r="O5360" s="55">
        <x:f t="shared" si="1004"/>
        <x:v>111782</x:v>
      </x:c>
      <x:c r="P5360" s="55">
        <x:f t="shared" si="1005"/>
        <x:v>19800</x:v>
      </x:c>
      <x:c r="Q5360" s="55">
        <x:f t="shared" si="1006"/>
        <x:v>52913.776210569522</x:v>
      </x:c>
      <x:c r="R5360" s="55">
        <x:f t="shared" si="1007"/>
        <x:v>19068.223789430478</x:v>
      </x:c>
      <x:c r="S5360" s="1" t="str">
        <x:f t="shared" si="1008"/>
        <x:v>YES</x:v>
      </x:c>
      <x:c r="T5360" s="1">
        <x:f t="shared" si="1009"/>
        <x:v>19068.223789430478</x:v>
      </x:c>
    </x:row>
    <x:row r="5361">
      <x:c r="A5361" s="1"/>
      <x:c r="B5361" s="1"/>
      <x:c r="C5361" s="1"/>
      <x:c r="D5361" s="1"/>
      <x:c r="E5361" s="1"/>
      <x:c r="F5361" s="1"/>
      <x:c r="G5361" s="1"/>
      <x:c r="H5361" s="1"/>
      <x:c r="I5361" s="53">
        <x:f t="shared" si="998"/>
        <x:v>8</x:v>
      </x:c>
      <x:c r="J5361" s="53">
        <x:f t="shared" si="999"/>
        <x:v>3</x:v>
      </x:c>
      <x:c r="K5361" s="53">
        <x:f t="shared" si="1000"/>
        <x:v>14</x:v>
      </x:c>
      <x:c r="L5361" s="53">
        <x:f t="shared" si="1001"/>
        <x:v>25</x:v>
      </x:c>
      <x:c r="M5361" s="54">
        <x:f t="shared" si="1002"/>
        <x:v>2389.9755910424656</x:v>
      </x:c>
      <x:c r="N5361" s="54">
        <x:f t="shared" si="1003"/>
        <x:v>1.1597052715572678</x:v>
      </x:c>
      <x:c r="O5361" s="55">
        <x:f t="shared" si="1004"/>
        <x:v>114482</x:v>
      </x:c>
      <x:c r="P5361" s="55">
        <x:f t="shared" si="1005"/>
        <x:v>20680</x:v>
      </x:c>
      <x:c r="Q5361" s="55">
        <x:f t="shared" si="1006"/>
        <x:v>53992.631788931692</x:v>
      </x:c>
      <x:c r="R5361" s="55">
        <x:f t="shared" si="1007"/>
        <x:v>19809.368211068308</x:v>
      </x:c>
      <x:c r="S5361" s="1" t="str">
        <x:f t="shared" si="1008"/>
        <x:v>YES</x:v>
      </x:c>
      <x:c r="T5361" s="1">
        <x:f t="shared" si="1009"/>
        <x:v>19809.368211068308</x:v>
      </x:c>
    </x:row>
    <x:row r="5362">
      <x:c r="A5362" s="1"/>
      <x:c r="B5362" s="1"/>
      <x:c r="C5362" s="1"/>
      <x:c r="D5362" s="1"/>
      <x:c r="E5362" s="1"/>
      <x:c r="F5362" s="1"/>
      <x:c r="G5362" s="1"/>
      <x:c r="H5362" s="1"/>
      <x:c r="I5362" s="53">
        <x:f t="shared" si="998"/>
        <x:v>8</x:v>
      </x:c>
      <x:c r="J5362" s="53">
        <x:f t="shared" si="999"/>
        <x:v>3</x:v>
      </x:c>
      <x:c r="K5362" s="53">
        <x:f t="shared" si="1000"/>
        <x:v>15</x:v>
      </x:c>
      <x:c r="L5362" s="53">
        <x:f t="shared" si="1001"/>
        <x:v>26</x:v>
      </x:c>
      <x:c r="M5362" s="54">
        <x:f t="shared" si="1002"/>
        <x:v>2453.5637979186122</x:v>
      </x:c>
      <x:c r="N5362" s="54">
        <x:f t="shared" si="1003"/>
        <x:v>1.2038637485545918</x:v>
      </x:c>
      <x:c r="O5362" s="55">
        <x:f t="shared" si="1004"/>
        <x:v>117182</x:v>
      </x:c>
      <x:c r="P5362" s="55">
        <x:f t="shared" si="1005"/>
        <x:v>21560</x:v>
      </x:c>
      <x:c r="Q5362" s="55">
        <x:f t="shared" si="1006"/>
        <x:v>55096.593713864793</x:v>
      </x:c>
      <x:c r="R5362" s="55">
        <x:f t="shared" si="1007"/>
        <x:v>20525.406286135207</x:v>
      </x:c>
      <x:c r="S5362" s="1" t="str">
        <x:f t="shared" si="1008"/>
        <x:v>YES</x:v>
      </x:c>
      <x:c r="T5362" s="1">
        <x:f t="shared" si="1009"/>
        <x:v>20525.406286135207</x:v>
      </x:c>
    </x:row>
    <x:row r="5363">
      <x:c r="A5363" s="1"/>
      <x:c r="B5363" s="1"/>
      <x:c r="C5363" s="1"/>
      <x:c r="D5363" s="1"/>
      <x:c r="E5363" s="1"/>
      <x:c r="F5363" s="1"/>
      <x:c r="G5363" s="1"/>
      <x:c r="H5363" s="1"/>
      <x:c r="I5363" s="53">
        <x:f t="shared" si="998"/>
        <x:v>8</x:v>
      </x:c>
      <x:c r="J5363" s="53">
        <x:f t="shared" si="999"/>
        <x:v>3</x:v>
      </x:c>
      <x:c r="K5363" s="53">
        <x:f t="shared" si="1000"/>
        <x:v>16</x:v>
      </x:c>
      <x:c r="L5363" s="53">
        <x:f t="shared" si="1001"/>
        <x:v>27</x:v>
      </x:c>
      <x:c r="M5363" s="54">
        <x:f t="shared" si="1002"/>
        <x:v>2518.6245737961008</x:v>
      </x:c>
      <x:c r="N5363" s="54">
        <x:f t="shared" si="1003"/>
        <x:v>1.2490448429139589</x:v>
      </x:c>
      <x:c r="O5363" s="55">
        <x:f t="shared" si="1004"/>
        <x:v>119882</x:v>
      </x:c>
      <x:c r="P5363" s="55">
        <x:f t="shared" si="1005"/>
        <x:v>22440</x:v>
      </x:c>
      <x:c r="Q5363" s="55">
        <x:f t="shared" si="1006"/>
        <x:v>56226.121072848968</x:v>
      </x:c>
      <x:c r="R5363" s="55">
        <x:f t="shared" si="1007"/>
        <x:v>21215.878927151032</x:v>
      </x:c>
      <x:c r="S5363" s="1" t="str">
        <x:f t="shared" si="1008"/>
        <x:v>YES</x:v>
      </x:c>
      <x:c r="T5363" s="1">
        <x:f t="shared" si="1009"/>
        <x:v>21215.878927151032</x:v>
      </x:c>
    </x:row>
    <x:row r="5364">
      <x:c r="A5364" s="1"/>
      <x:c r="B5364" s="1"/>
      <x:c r="C5364" s="1"/>
      <x:c r="D5364" s="1"/>
      <x:c r="E5364" s="1"/>
      <x:c r="F5364" s="1"/>
      <x:c r="G5364" s="1"/>
      <x:c r="H5364" s="1"/>
      <x:c r="I5364" s="53">
        <x:f t="shared" si="998"/>
        <x:v>8</x:v>
      </x:c>
      <x:c r="J5364" s="53">
        <x:f t="shared" si="999"/>
        <x:v>3</x:v>
      </x:c>
      <x:c r="K5364" s="53">
        <x:f t="shared" si="1000"/>
        <x:v>17</x:v>
      </x:c>
      <x:c r="L5364" s="53">
        <x:f t="shared" si="1001"/>
        <x:v>28</x:v>
      </x:c>
      <x:c r="M5364" s="54">
        <x:f t="shared" si="1002"/>
        <x:v>2585.1847972426413</x:v>
      </x:c>
      <x:c r="N5364" s="54">
        <x:f t="shared" si="1003"/>
        <x:v>1.2952672203073898</x:v>
      </x:c>
      <x:c r="O5364" s="55">
        <x:f t="shared" si="1004"/>
        <x:v>122582</x:v>
      </x:c>
      <x:c r="P5364" s="55">
        <x:f t="shared" si="1005"/>
        <x:v>23320</x:v>
      </x:c>
      <x:c r="Q5364" s="55">
        <x:f t="shared" si="1006"/>
        <x:v>57381.680507684745</x:v>
      </x:c>
      <x:c r="R5364" s="55">
        <x:f t="shared" si="1007"/>
        <x:v>21880.319492315255</x:v>
      </x:c>
      <x:c r="S5364" s="1" t="str">
        <x:f t="shared" si="1008"/>
        <x:v>YES</x:v>
      </x:c>
      <x:c r="T5364" s="1">
        <x:f t="shared" si="1009"/>
        <x:v>21880.319492315255</x:v>
      </x:c>
    </x:row>
    <x:row r="5365">
      <x:c r="A5365" s="1"/>
      <x:c r="B5365" s="1"/>
      <x:c r="C5365" s="1"/>
      <x:c r="D5365" s="1"/>
      <x:c r="E5365" s="1"/>
      <x:c r="F5365" s="1"/>
      <x:c r="G5365" s="1"/>
      <x:c r="H5365" s="1"/>
      <x:c r="I5365" s="53">
        <x:f t="shared" si="998"/>
        <x:v>8</x:v>
      </x:c>
      <x:c r="J5365" s="53">
        <x:f t="shared" si="999"/>
        <x:v>3</x:v>
      </x:c>
      <x:c r="K5365" s="53">
        <x:f t="shared" si="1000"/>
        <x:v>18</x:v>
      </x:c>
      <x:c r="L5365" s="53">
        <x:f t="shared" si="1001"/>
        <x:v>29</x:v>
      </x:c>
      <x:c r="M5365" s="54">
        <x:f t="shared" si="1002"/>
        <x:v>2653.2717887012286</x:v>
      </x:c>
      <x:c r="N5365" s="54">
        <x:f t="shared" si="1003"/>
        <x:v>1.3425498532647422</x:v>
      </x:c>
      <x:c r="O5365" s="55">
        <x:f t="shared" si="1004"/>
        <x:v>125282</x:v>
      </x:c>
      <x:c r="P5365" s="55">
        <x:f t="shared" si="1005"/>
        <x:v>24200</x:v>
      </x:c>
      <x:c r="Q5365" s="55">
        <x:f t="shared" si="1006"/>
        <x:v>58563.746331618553</x:v>
      </x:c>
      <x:c r="R5365" s="55">
        <x:f t="shared" si="1007"/>
        <x:v>22518.253668381447</x:v>
      </x:c>
      <x:c r="S5365" s="1" t="str">
        <x:f t="shared" si="1008"/>
        <x:v>YES</x:v>
      </x:c>
      <x:c r="T5365" s="1">
        <x:f t="shared" si="1009"/>
        <x:v>22518.253668381447</x:v>
      </x:c>
    </x:row>
    <x:row r="5366">
      <x:c r="A5366" s="1"/>
      <x:c r="B5366" s="1"/>
      <x:c r="C5366" s="1"/>
      <x:c r="D5366" s="1"/>
      <x:c r="E5366" s="1"/>
      <x:c r="F5366" s="1"/>
      <x:c r="G5366" s="1"/>
      <x:c r="H5366" s="1"/>
      <x:c r="I5366" s="53">
        <x:f t="shared" si="998"/>
        <x:v>8</x:v>
      </x:c>
      <x:c r="J5366" s="53">
        <x:f t="shared" si="999"/>
        <x:v>3</x:v>
      </x:c>
      <x:c r="K5366" s="53">
        <x:f t="shared" si="1000"/>
        <x:v>19</x:v>
      </x:c>
      <x:c r="L5366" s="53">
        <x:f t="shared" si="1001"/>
        <x:v>30</x:v>
      </x:c>
      <x:c r="M5366" s="54">
        <x:f t="shared" si="1002"/>
        <x:v>2722.9133173372502</x:v>
      </x:c>
      <x:c r="N5366" s="54">
        <x:f t="shared" si="1003"/>
        <x:v>1.390912025928646</x:v>
      </x:c>
      <x:c r="O5366" s="55">
        <x:f t="shared" si="1004"/>
        <x:v>127982</x:v>
      </x:c>
      <x:c r="P5366" s="55">
        <x:f t="shared" si="1005"/>
        <x:v>25080</x:v>
      </x:c>
      <x:c r="Q5366" s="55">
        <x:f t="shared" si="1006"/>
        <x:v>59772.800648216151</x:v>
      </x:c>
      <x:c r="R5366" s="55">
        <x:f t="shared" si="1007"/>
        <x:v>23129.199351783849</x:v>
      </x:c>
      <x:c r="S5366" s="1" t="str">
        <x:f t="shared" si="1008"/>
        <x:v>YES</x:v>
      </x:c>
      <x:c r="T5366" s="1">
        <x:f t="shared" si="1009"/>
        <x:v>23129.199351783849</x:v>
      </x:c>
    </x:row>
    <x:row r="5367">
      <x:c r="A5367" s="1"/>
      <x:c r="B5367" s="1"/>
      <x:c r="C5367" s="1"/>
      <x:c r="D5367" s="1"/>
      <x:c r="E5367" s="1"/>
      <x:c r="F5367" s="1"/>
      <x:c r="G5367" s="1"/>
      <x:c r="H5367" s="1"/>
      <x:c r="I5367" s="53">
        <x:f t="shared" si="998"/>
        <x:v>8</x:v>
      </x:c>
      <x:c r="J5367" s="53">
        <x:f t="shared" si="999"/>
        <x:v>3</x:v>
      </x:c>
      <x:c r="K5367" s="53">
        <x:f t="shared" si="1000"/>
        <x:v>20</x:v>
      </x:c>
      <x:c r="L5367" s="53">
        <x:f t="shared" si="1001"/>
        <x:v>31</x:v>
      </x:c>
      <x:c r="M5367" s="54">
        <x:f t="shared" si="1002"/>
        <x:v>2794.1376079877273</x:v>
      </x:c>
      <x:c r="N5367" s="54">
        <x:f t="shared" si="1003"/>
        <x:v>1.4403733388803661</x:v>
      </x:c>
      <x:c r="O5367" s="55">
        <x:f t="shared" si="1004"/>
        <x:v>130682</x:v>
      </x:c>
      <x:c r="P5367" s="55">
        <x:f t="shared" si="1005"/>
        <x:v>25960</x:v>
      </x:c>
      <x:c r="Q5367" s="55">
        <x:f t="shared" si="1006"/>
        <x:v>61009.333472009152</x:v>
      </x:c>
      <x:c r="R5367" s="55">
        <x:f t="shared" si="1007"/>
        <x:v>23712.666527990848</x:v>
      </x:c>
      <x:c r="S5367" s="1" t="str">
        <x:f t="shared" si="1008"/>
        <x:v>YES</x:v>
      </x:c>
      <x:c r="T5367" s="1">
        <x:f t="shared" si="1009"/>
        <x:v>23712.666527990848</x:v>
      </x:c>
    </x:row>
    <x:row r="5368">
      <x:c r="A5368" s="1"/>
      <x:c r="B5368" s="1"/>
      <x:c r="C5368" s="1"/>
      <x:c r="D5368" s="1"/>
      <x:c r="E5368" s="1"/>
      <x:c r="F5368" s="1"/>
      <x:c r="G5368" s="1"/>
      <x:c r="H5368" s="1"/>
      <x:c r="I5368" s="53">
        <x:f t="shared" si="998"/>
        <x:v>8</x:v>
      </x:c>
      <x:c r="J5368" s="53">
        <x:f t="shared" si="999"/>
        <x:v>3</x:v>
      </x:c>
      <x:c r="K5368" s="53">
        <x:f t="shared" si="1000"/>
        <x:v>21</x:v>
      </x:c>
      <x:c r="L5368" s="53">
        <x:f t="shared" si="1001"/>
        <x:v>32</x:v>
      </x:c>
      <x:c r="M5368" s="54">
        <x:f t="shared" si="1002"/>
        <x:v>2866.973348214171</x:v>
      </x:c>
      <x:c r="N5368" s="54">
        <x:f t="shared" si="1003"/>
        <x:v>1.4909537140376188</x:v>
      </x:c>
      <x:c r="O5368" s="55">
        <x:f t="shared" si="1004"/>
        <x:v>133382</x:v>
      </x:c>
      <x:c r="P5368" s="55">
        <x:f t="shared" si="1005"/>
        <x:v>26840</x:v>
      </x:c>
      <x:c r="Q5368" s="55">
        <x:f t="shared" si="1006"/>
        <x:v>62273.842850940469</x:v>
      </x:c>
      <x:c r="R5368" s="55">
        <x:f t="shared" si="1007"/>
        <x:v>24268.157149059531</x:v>
      </x:c>
      <x:c r="S5368" s="1" t="str">
        <x:f t="shared" si="1008"/>
        <x:v>YES</x:v>
      </x:c>
      <x:c r="T5368" s="1">
        <x:f t="shared" si="1009"/>
        <x:v>24268.157149059531</x:v>
      </x:c>
    </x:row>
    <x:row r="5369">
      <x:c r="A5369" s="1"/>
      <x:c r="B5369" s="1"/>
      <x:c r="C5369" s="1"/>
      <x:c r="D5369" s="1"/>
      <x:c r="E5369" s="1"/>
      <x:c r="F5369" s="1"/>
      <x:c r="G5369" s="1"/>
      <x:c r="H5369" s="1"/>
      <x:c r="I5369" s="53">
        <x:f t="shared" si="998"/>
        <x:v>8</x:v>
      </x:c>
      <x:c r="J5369" s="53">
        <x:f t="shared" si="999"/>
        <x:v>3</x:v>
      </x:c>
      <x:c r="K5369" s="53">
        <x:f t="shared" si="1000"/>
        <x:v>22</x:v>
      </x:c>
      <x:c r="L5369" s="53">
        <x:f t="shared" si="1001"/>
        <x:v>33</x:v>
      </x:c>
      <x:c r="M5369" s="54">
        <x:f t="shared" si="1002"/>
        <x:v>2941.4496954605675</x:v>
      </x:c>
      <x:c r="N5369" s="54">
        <x:f t="shared" si="1003"/>
        <x:v>1.5426733996253941</x:v>
      </x:c>
      <x:c r="O5369" s="55">
        <x:f t="shared" si="1004"/>
        <x:v>136082</x:v>
      </x:c>
      <x:c r="P5369" s="55">
        <x:f t="shared" si="1005"/>
        <x:v>27720</x:v>
      </x:c>
      <x:c r="Q5369" s="55">
        <x:f t="shared" si="1006"/>
        <x:v>63566.834990634852</x:v>
      </x:c>
      <x:c r="R5369" s="55">
        <x:f t="shared" si="1007"/>
        <x:v>24795.165009365148</x:v>
      </x:c>
      <x:c r="S5369" s="1" t="str">
        <x:f t="shared" si="1008"/>
        <x:v>YES</x:v>
      </x:c>
      <x:c r="T5369" s="1">
        <x:f t="shared" si="1009"/>
        <x:v>24795.165009365148</x:v>
      </x:c>
    </x:row>
    <x:row r="5370">
      <x:c r="A5370" s="1"/>
      <x:c r="B5370" s="1"/>
      <x:c r="C5370" s="1"/>
      <x:c r="D5370" s="1"/>
      <x:c r="E5370" s="1"/>
      <x:c r="F5370" s="1"/>
      <x:c r="G5370" s="1"/>
      <x:c r="H5370" s="1"/>
      <x:c r="I5370" s="53">
        <x:f t="shared" si="998"/>
        <x:v>8</x:v>
      </x:c>
      <x:c r="J5370" s="53">
        <x:f t="shared" si="999"/>
        <x:v>3</x:v>
      </x:c>
      <x:c r="K5370" s="53">
        <x:f t="shared" si="1000"/>
        <x:v>23</x:v>
      </x:c>
      <x:c r="L5370" s="53">
        <x:f t="shared" si="1001"/>
        <x:v>34</x:v>
      </x:c>
      <x:c r="M5370" s="54">
        <x:f t="shared" si="1002"/>
        <x:v>3017.5962843180041</x:v>
      </x:c>
      <x:c r="N5370" s="54">
        <x:f t="shared" si="1003"/>
        <x:v>1.5955529752208362</x:v>
      </x:c>
      <x:c r="O5370" s="55">
        <x:f t="shared" si="1004"/>
        <x:v>138782</x:v>
      </x:c>
      <x:c r="P5370" s="55">
        <x:f t="shared" si="1005"/>
        <x:v>28600</x:v>
      </x:c>
      <x:c r="Q5370" s="55">
        <x:f t="shared" si="1006"/>
        <x:v>64888.824380520906</x:v>
      </x:c>
      <x:c r="R5370" s="55">
        <x:f t="shared" si="1007"/>
        <x:v>25293.175619479094</x:v>
      </x:c>
      <x:c r="S5370" s="1" t="str">
        <x:f t="shared" si="1008"/>
        <x:v>YES</x:v>
      </x:c>
      <x:c r="T5370" s="1">
        <x:f t="shared" si="1009"/>
        <x:v>25293.175619479094</x:v>
      </x:c>
    </x:row>
    <x:row r="5371">
      <x:c r="A5371" s="1"/>
      <x:c r="B5371" s="1"/>
      <x:c r="C5371" s="1"/>
      <x:c r="D5371" s="1"/>
      <x:c r="E5371" s="1"/>
      <x:c r="F5371" s="1"/>
      <x:c r="G5371" s="1"/>
      <x:c r="H5371" s="1"/>
      <x:c r="I5371" s="53">
        <x:f t="shared" si="998"/>
        <x:v>8</x:v>
      </x:c>
      <x:c r="J5371" s="53">
        <x:f t="shared" si="999"/>
        <x:v>3</x:v>
      </x:c>
      <x:c r="K5371" s="53">
        <x:f t="shared" si="1000"/>
        <x:v>24</x:v>
      </x:c>
      <x:c r="L5371" s="53">
        <x:f t="shared" si="1001"/>
        <x:v>35</x:v>
      </x:c>
      <x:c r="M5371" s="54">
        <x:f t="shared" si="1002"/>
        <x:v>3095.4432338974998</x:v>
      </x:c>
      <x:c r="N5371" s="54">
        <x:f t="shared" si="1003"/>
        <x:v>1.6496133568732638</x:v>
      </x:c>
      <x:c r="O5371" s="55">
        <x:f t="shared" si="1004"/>
        <x:v>141482</x:v>
      </x:c>
      <x:c r="P5371" s="55">
        <x:f t="shared" si="1005"/>
        <x:v>29480</x:v>
      </x:c>
      <x:c r="Q5371" s="55">
        <x:f t="shared" si="1006"/>
        <x:v>66240.333921831596</x:v>
      </x:c>
      <x:c r="R5371" s="55">
        <x:f t="shared" si="1007"/>
        <x:v>25761.666078168404</x:v>
      </x:c>
      <x:c r="S5371" s="1" t="str">
        <x:f t="shared" si="1008"/>
        <x:v>YES</x:v>
      </x:c>
      <x:c r="T5371" s="1">
        <x:f t="shared" si="1009"/>
        <x:v>25761.666078168404</x:v>
      </x:c>
    </x:row>
    <x:row r="5372">
      <x:c r="A5372" s="1"/>
      <x:c r="B5372" s="1"/>
      <x:c r="C5372" s="1"/>
      <x:c r="D5372" s="1"/>
      <x:c r="E5372" s="1"/>
      <x:c r="F5372" s="1"/>
      <x:c r="G5372" s="1"/>
      <x:c r="H5372" s="1"/>
      <x:c r="I5372" s="53">
        <x:f t="shared" si="998"/>
        <x:v>8</x:v>
      </x:c>
      <x:c r="J5372" s="53">
        <x:f t="shared" si="999"/>
        <x:v>3</x:v>
      </x:c>
      <x:c r="K5372" s="53">
        <x:f t="shared" si="1000"/>
        <x:v>25</x:v>
      </x:c>
      <x:c r="L5372" s="53">
        <x:f t="shared" si="1001"/>
        <x:v>36</x:v>
      </x:c>
      <x:c r="M5372" s="54">
        <x:f t="shared" si="1002"/>
        <x:v>3175.0211553125973</x:v>
      </x:c>
      <x:c r="N5372" s="54">
        <x:f t="shared" si="1003"/>
        <x:v>1.7048758023004149</x:v>
      </x:c>
      <x:c r="O5372" s="55">
        <x:f t="shared" si="1004"/>
        <x:v>144182</x:v>
      </x:c>
      <x:c r="P5372" s="55">
        <x:f t="shared" si="1005"/>
        <x:v>30360</x:v>
      </x:c>
      <x:c r="Q5372" s="55">
        <x:f t="shared" si="1006"/>
        <x:v>67621.895057510366</x:v>
      </x:c>
      <x:c r="R5372" s="55">
        <x:f t="shared" si="1007"/>
        <x:v>26200.104942489634</x:v>
      </x:c>
      <x:c r="S5372" s="1" t="str">
        <x:f t="shared" si="1008"/>
        <x:v>YES</x:v>
      </x:c>
      <x:c r="T5372" s="1">
        <x:f t="shared" si="1009"/>
        <x:v>26200.104942489634</x:v>
      </x:c>
    </x:row>
    <x:row r="5373">
      <x:c r="A5373" s="1"/>
      <x:c r="B5373" s="1"/>
      <x:c r="C5373" s="1"/>
      <x:c r="D5373" s="1"/>
      <x:c r="E5373" s="1"/>
      <x:c r="F5373" s="1"/>
      <x:c r="G5373" s="1"/>
      <x:c r="H5373" s="1"/>
      <x:c r="I5373" s="53">
        <x:f t="shared" si="998"/>
        <x:v>8</x:v>
      </x:c>
      <x:c r="J5373" s="53">
        <x:f t="shared" si="999"/>
        <x:v>3</x:v>
      </x:c>
      <x:c r="K5373" s="53">
        <x:f t="shared" si="1000"/>
        <x:v>26</x:v>
      </x:c>
      <x:c r="L5373" s="53">
        <x:f t="shared" si="1001"/>
        <x:v>37</x:v>
      </x:c>
      <x:c r="M5373" s="54">
        <x:f t="shared" si="1002"/>
        <x:v>3256.361159273315</x:v>
      </x:c>
      <x:c r="N5373" s="54">
        <x:f t="shared" si="1003"/>
        <x:v>1.7613619161620244</x:v>
      </x:c>
      <x:c r="O5373" s="55">
        <x:f t="shared" si="1004"/>
        <x:v>146882</x:v>
      </x:c>
      <x:c r="P5373" s="55">
        <x:f t="shared" si="1005"/>
        <x:v>31240</x:v>
      </x:c>
      <x:c r="Q5373" s="55">
        <x:f t="shared" si="1006"/>
        <x:v>69034.047904050618</x:v>
      </x:c>
      <x:c r="R5373" s="55">
        <x:f t="shared" si="1007"/>
        <x:v>26607.952095949382</x:v>
      </x:c>
      <x:c r="S5373" s="1" t="str">
        <x:f t="shared" si="1008"/>
        <x:v>YES</x:v>
      </x:c>
      <x:c r="T5373" s="1">
        <x:f t="shared" si="1009"/>
        <x:v>26607.952095949382</x:v>
      </x:c>
    </x:row>
    <x:row r="5374">
      <x:c r="A5374" s="1"/>
      <x:c r="B5374" s="1"/>
      <x:c r="C5374" s="1"/>
      <x:c r="D5374" s="1"/>
      <x:c r="E5374" s="1"/>
      <x:c r="F5374" s="1"/>
      <x:c r="G5374" s="1"/>
      <x:c r="H5374" s="1"/>
      <x:c r="I5374" s="53">
        <x:f t="shared" si="998"/>
        <x:v>8</x:v>
      </x:c>
      <x:c r="J5374" s="53">
        <x:f t="shared" si="999"/>
        <x:v>3</x:v>
      </x:c>
      <x:c r="K5374" s="53">
        <x:f t="shared" si="1000"/>
        <x:v>27</x:v>
      </x:c>
      <x:c r="L5374" s="53">
        <x:f t="shared" si="1001"/>
        <x:v>38</x:v>
      </x:c>
      <x:c r="M5374" s="54">
        <x:f t="shared" si="1002"/>
        <x:v>3339.494863793072</x:v>
      </x:c>
      <x:c r="N5374" s="54">
        <x:f t="shared" si="1003"/>
        <x:v>1.8190936554118555</x:v>
      </x:c>
      <x:c r="O5374" s="55">
        <x:f t="shared" si="1004"/>
        <x:v>149582</x:v>
      </x:c>
      <x:c r="P5374" s="55">
        <x:f t="shared" si="1005"/>
        <x:v>32120</x:v>
      </x:c>
      <x:c r="Q5374" s="55">
        <x:f t="shared" si="1006"/>
        <x:v>70477.341385296386</x:v>
      </x:c>
      <x:c r="R5374" s="55">
        <x:f t="shared" si="1007"/>
        <x:v>26984.658614703614</x:v>
      </x:c>
      <x:c r="S5374" s="1" t="str">
        <x:f t="shared" si="1008"/>
        <x:v>YES</x:v>
      </x:c>
      <x:c r="T5374" s="1">
        <x:f t="shared" si="1009"/>
        <x:v>26984.658614703614</x:v>
      </x:c>
    </x:row>
    <x:row r="5375">
      <x:c r="A5375" s="1"/>
      <x:c r="B5375" s="1"/>
      <x:c r="C5375" s="1"/>
      <x:c r="D5375" s="1"/>
      <x:c r="E5375" s="1"/>
      <x:c r="F5375" s="1"/>
      <x:c r="G5375" s="1"/>
      <x:c r="H5375" s="1"/>
      <x:c r="I5375" s="53">
        <x:f t="shared" si="998"/>
        <x:v>8</x:v>
      </x:c>
      <x:c r="J5375" s="53">
        <x:f t="shared" si="999"/>
        <x:v>3</x:v>
      </x:c>
      <x:c r="K5375" s="53">
        <x:f t="shared" si="1000"/>
        <x:v>28</x:v>
      </x:c>
      <x:c r="L5375" s="53">
        <x:f t="shared" si="1001"/>
        <x:v>39</x:v>
      </x:c>
      <x:c r="M5375" s="54">
        <x:f t="shared" si="1002"/>
        <x:v>3424.4544020102257</x:v>
      </x:c>
      <x:c r="N5375" s="54">
        <x:f t="shared" si="1003"/>
        <x:v>1.8780933347293234</x:v>
      </x:c>
      <x:c r="O5375" s="55">
        <x:f t="shared" si="1004"/>
        <x:v>152282</x:v>
      </x:c>
      <x:c r="P5375" s="55">
        <x:f t="shared" si="1005"/>
        <x:v>33000</x:v>
      </x:c>
      <x:c r="Q5375" s="55">
        <x:f t="shared" si="1006"/>
        <x:v>71952.333368233085</x:v>
      </x:c>
      <x:c r="R5375" s="55">
        <x:f t="shared" si="1007"/>
        <x:v>27329.666631766915</x:v>
      </x:c>
      <x:c r="S5375" s="1" t="str">
        <x:f t="shared" si="1008"/>
        <x:v>YES</x:v>
      </x:c>
      <x:c r="T5375" s="1">
        <x:f t="shared" si="1009"/>
        <x:v>27329.666631766915</x:v>
      </x:c>
    </x:row>
    <x:row r="5376">
      <x:c r="A5376" s="1"/>
      <x:c r="B5376" s="1"/>
      <x:c r="C5376" s="1"/>
      <x:c r="D5376" s="1"/>
      <x:c r="E5376" s="1"/>
      <x:c r="F5376" s="1"/>
      <x:c r="G5376" s="1"/>
      <x:c r="H5376" s="1"/>
      <x:c r="I5376" s="53">
        <x:f t="shared" si="998"/>
        <x:v>8</x:v>
      </x:c>
      <x:c r="J5376" s="53">
        <x:f t="shared" si="999"/>
        <x:v>3</x:v>
      </x:c>
      <x:c r="K5376" s="53">
        <x:f t="shared" si="1000"/>
        <x:v>29</x:v>
      </x:c>
      <x:c r="L5376" s="53">
        <x:f t="shared" si="1001"/>
        <x:v>40</x:v>
      </x:c>
      <x:c r="M5376" s="54">
        <x:f t="shared" si="1002"/>
        <x:v>3511.2724301258791</x:v>
      </x:c>
      <x:c r="N5376" s="54">
        <x:f t="shared" si="1003"/>
        <x:v>1.9383836320318604</x:v>
      </x:c>
      <x:c r="O5376" s="55">
        <x:f t="shared" si="1004"/>
        <x:v>154982</x:v>
      </x:c>
      <x:c r="P5376" s="55">
        <x:f t="shared" si="1005"/>
        <x:v>33880</x:v>
      </x:c>
      <x:c r="Q5376" s="55">
        <x:f t="shared" si="1006"/>
        <x:v>73459.590800796519</x:v>
      </x:c>
      <x:c r="R5376" s="55">
        <x:f t="shared" si="1007"/>
        <x:v>27642.409199203481</x:v>
      </x:c>
      <x:c r="S5376" s="1" t="str">
        <x:f t="shared" si="1008"/>
        <x:v>YES</x:v>
      </x:c>
      <x:c r="T5376" s="1">
        <x:f t="shared" si="1009"/>
        <x:v>27642.409199203481</x:v>
      </x:c>
    </x:row>
    <x:row r="5377">
      <x:c r="A5377" s="1"/>
      <x:c r="B5377" s="1"/>
      <x:c r="C5377" s="1"/>
      <x:c r="D5377" s="1"/>
      <x:c r="E5377" s="1"/>
      <x:c r="F5377" s="1"/>
      <x:c r="G5377" s="1"/>
      <x:c r="H5377" s="1"/>
      <x:c r="I5377" s="53">
        <x:f t="shared" si="998"/>
        <x:v>8</x:v>
      </x:c>
      <x:c r="J5377" s="53">
        <x:f t="shared" si="999"/>
        <x:v>3</x:v>
      </x:c>
      <x:c r="K5377" s="53">
        <x:f t="shared" si="1000"/>
        <x:v>30</x:v>
      </x:c>
      <x:c r="L5377" s="53">
        <x:f t="shared" si="1001"/>
        <x:v>41</x:v>
      </x:c>
      <x:c r="M5377" s="54">
        <x:f t="shared" si="1002"/>
        <x:v>3599.9821354596497</x:v>
      </x:c>
      <x:c r="N5377" s="54">
        <x:f t="shared" si="1003"/>
        <x:v>1.9999875940692011</x:v>
      </x:c>
      <x:c r="O5377" s="55">
        <x:f t="shared" si="1004"/>
        <x:v>157682</x:v>
      </x:c>
      <x:c r="P5377" s="55">
        <x:f t="shared" si="1005"/>
        <x:v>34760</x:v>
      </x:c>
      <x:c r="Q5377" s="55">
        <x:f t="shared" si="1006"/>
        <x:v>74999.689851730029</x:v>
      </x:c>
      <x:c r="R5377" s="55">
        <x:f t="shared" si="1007"/>
        <x:v>27922.310148269971</x:v>
      </x:c>
      <x:c r="S5377" s="1" t="str">
        <x:f t="shared" si="1008"/>
        <x:v>YES</x:v>
      </x:c>
      <x:c r="T5377" s="1">
        <x:f t="shared" si="1009"/>
        <x:v>27922.310148269971</x:v>
      </x:c>
    </x:row>
    <x:row r="5378">
      <x:c r="A5378" s="1"/>
      <x:c r="B5378" s="1"/>
      <x:c r="C5378" s="1"/>
      <x:c r="D5378" s="1"/>
      <x:c r="E5378" s="1"/>
      <x:c r="F5378" s="1"/>
      <x:c r="G5378" s="1"/>
      <x:c r="H5378" s="1"/>
      <x:c r="I5378" s="53">
        <x:f t="shared" si="998"/>
        <x:v>8</x:v>
      </x:c>
      <x:c r="J5378" s="53">
        <x:f t="shared" si="999"/>
        <x:v>4</x:v>
      </x:c>
      <x:c r="K5378" s="53">
        <x:f t="shared" si="1000"/>
        <x:v>0</x:v>
      </x:c>
      <x:c r="L5378" s="53">
        <x:f t="shared" si="1001"/>
        <x:v>12</x:v>
      </x:c>
      <x:c r="M5378" s="54">
        <x:f t="shared" si="1002"/>
        <x:v>1675.8414900750008</x:v>
      </x:c>
      <x:c r="N5378" s="54">
        <x:f t="shared" si="1003"/>
        <x:v>0.66377881255208393</x:v>
      </x:c>
      <x:c r="O5378" s="55">
        <x:f t="shared" si="1004"/>
        <x:v>78776</x:v>
      </x:c>
      <x:c r="P5378" s="55">
        <x:f t="shared" si="1005"/>
        <x:v>8800</x:v>
      </x:c>
      <x:c r="Q5378" s="55">
        <x:f t="shared" si="1006"/>
        <x:v>41594.4703138021</x:v>
      </x:c>
      <x:c r="R5378" s="55">
        <x:f t="shared" si="1007"/>
        <x:v>8381.5296861979004</x:v>
      </x:c>
      <x:c r="S5378" s="1" t="str">
        <x:f t="shared" si="1008"/>
        <x:v>YES</x:v>
      </x:c>
      <x:c r="T5378" s="1">
        <x:f t="shared" si="1009"/>
        <x:v>8381.5296861979004</x:v>
      </x:c>
    </x:row>
    <x:row r="5379">
      <x:c r="A5379" s="1"/>
      <x:c r="B5379" s="1"/>
      <x:c r="C5379" s="1"/>
      <x:c r="D5379" s="1"/>
      <x:c r="E5379" s="1"/>
      <x:c r="F5379" s="1"/>
      <x:c r="G5379" s="1"/>
      <x:c r="H5379" s="1"/>
      <x:c r="I5379" s="53">
        <x:f t="shared" si="998"/>
        <x:v>8</x:v>
      </x:c>
      <x:c r="J5379" s="53">
        <x:f t="shared" si="999"/>
        <x:v>4</x:v>
      </x:c>
      <x:c r="K5379" s="53">
        <x:f t="shared" si="1000"/>
        <x:v>1</x:v>
      </x:c>
      <x:c r="L5379" s="53">
        <x:f t="shared" si="1001"/>
        <x:v>13</x:v>
      </x:c>
      <x:c r="M5379" s="54">
        <x:f t="shared" si="1002"/>
        <x:v>1721.4039900750008</x:v>
      </x:c>
      <x:c r="N5379" s="54">
        <x:f t="shared" si="1003"/>
        <x:v>0.69541943755208391</x:v>
      </x:c>
      <x:c r="O5379" s="55">
        <x:f t="shared" si="1004"/>
        <x:v>81476</x:v>
      </x:c>
      <x:c r="P5379" s="55">
        <x:f t="shared" si="1005"/>
        <x:v>9680</x:v>
      </x:c>
      <x:c r="Q5379" s="55">
        <x:f t="shared" si="1006"/>
        <x:v>42385.4859388021</x:v>
      </x:c>
      <x:c r="R5379" s="55">
        <x:f t="shared" si="1007"/>
        <x:v>9410.5140611979004</x:v>
      </x:c>
      <x:c r="S5379" s="1" t="str">
        <x:f t="shared" si="1008"/>
        <x:v>YES</x:v>
      </x:c>
      <x:c r="T5379" s="1">
        <x:f t="shared" si="1009"/>
        <x:v>9410.5140611979004</x:v>
      </x:c>
    </x:row>
    <x:row r="5380">
      <x:c r="A5380" s="1"/>
      <x:c r="B5380" s="1"/>
      <x:c r="C5380" s="1"/>
      <x:c r="D5380" s="1"/>
      <x:c r="E5380" s="1"/>
      <x:c r="F5380" s="1"/>
      <x:c r="G5380" s="1"/>
      <x:c r="H5380" s="1"/>
      <x:c r="I5380" s="53">
        <x:f t="shared" si="998"/>
        <x:v>8</x:v>
      </x:c>
      <x:c r="J5380" s="53">
        <x:f t="shared" si="999"/>
        <x:v>4</x:v>
      </x:c>
      <x:c r="K5380" s="53">
        <x:f t="shared" si="1000"/>
        <x:v>2</x:v>
      </x:c>
      <x:c r="L5380" s="53">
        <x:f t="shared" si="1001"/>
        <x:v>14</x:v>
      </x:c>
      <x:c r="M5380" s="54">
        <x:f t="shared" si="1002"/>
        <x:v>1768.1055525750007</x:v>
      </x:c>
      <x:c r="N5380" s="54">
        <x:f t="shared" si="1003"/>
        <x:v>0.72785107817708383</x:v>
      </x:c>
      <x:c r="O5380" s="55">
        <x:f t="shared" si="1004"/>
        <x:v>84176</x:v>
      </x:c>
      <x:c r="P5380" s="55">
        <x:f t="shared" si="1005"/>
        <x:v>10560</x:v>
      </x:c>
      <x:c r="Q5380" s="55">
        <x:f t="shared" si="1006"/>
        <x:v>43196.2769544271</x:v>
      </x:c>
      <x:c r="R5380" s="55">
        <x:f t="shared" si="1007"/>
        <x:v>10419.7230455729</x:v>
      </x:c>
      <x:c r="S5380" s="1" t="str">
        <x:f t="shared" si="1008"/>
        <x:v>YES</x:v>
      </x:c>
      <x:c r="T5380" s="1">
        <x:f t="shared" si="1009"/>
        <x:v>10419.7230455729</x:v>
      </x:c>
    </x:row>
    <x:row r="5381">
      <x:c r="A5381" s="1"/>
      <x:c r="B5381" s="1"/>
      <x:c r="C5381" s="1"/>
      <x:c r="D5381" s="1"/>
      <x:c r="E5381" s="1"/>
      <x:c r="F5381" s="1"/>
      <x:c r="G5381" s="1"/>
      <x:c r="H5381" s="1"/>
      <x:c r="I5381" s="53">
        <x:f t="shared" si="998"/>
        <x:v>8</x:v>
      </x:c>
      <x:c r="J5381" s="53">
        <x:f t="shared" si="999"/>
        <x:v>4</x:v>
      </x:c>
      <x:c r="K5381" s="53">
        <x:f t="shared" si="1000"/>
        <x:v>3</x:v>
      </x:c>
      <x:c r="L5381" s="53">
        <x:f t="shared" si="1001"/>
        <x:v>15</x:v>
      </x:c>
      <x:c r="M5381" s="54">
        <x:f t="shared" si="1002"/>
        <x:v>1815.9675349968759</x:v>
      </x:c>
      <x:c r="N5381" s="54">
        <x:f t="shared" si="1003"/>
        <x:v>0.7610885659700527</x:v>
      </x:c>
      <x:c r="O5381" s="55">
        <x:f t="shared" si="1004"/>
        <x:v>86876</x:v>
      </x:c>
      <x:c r="P5381" s="55">
        <x:f t="shared" si="1005"/>
        <x:v>11440</x:v>
      </x:c>
      <x:c r="Q5381" s="55">
        <x:f t="shared" si="1006"/>
        <x:v>44027.214149251318</x:v>
      </x:c>
      <x:c r="R5381" s="55">
        <x:f t="shared" si="1007"/>
        <x:v>11408.785850748682</x:v>
      </x:c>
      <x:c r="S5381" s="1" t="str">
        <x:f t="shared" si="1008"/>
        <x:v>YES</x:v>
      </x:c>
      <x:c r="T5381" s="1">
        <x:f t="shared" si="1009"/>
        <x:v>11408.785850748682</x:v>
      </x:c>
    </x:row>
    <x:row r="5382">
      <x:c r="A5382" s="1"/>
      <x:c r="B5382" s="1"/>
      <x:c r="C5382" s="1"/>
      <x:c r="D5382" s="1"/>
      <x:c r="E5382" s="1"/>
      <x:c r="F5382" s="1"/>
      <x:c r="G5382" s="1"/>
      <x:c r="H5382" s="1"/>
      <x:c r="I5382" s="53">
        <x:f t="shared" si="998"/>
        <x:v>8</x:v>
      </x:c>
      <x:c r="J5382" s="53">
        <x:f t="shared" si="999"/>
        <x:v>4</x:v>
      </x:c>
      <x:c r="K5382" s="53">
        <x:f t="shared" si="1000"/>
        <x:v>4</x:v>
      </x:c>
      <x:c r="L5382" s="53">
        <x:f t="shared" si="1001"/>
        <x:v>16</x:v>
      </x:c>
      <x:c r="M5382" s="54">
        <x:f t="shared" si="1002"/>
        <x:v>1865.0116507195321</x:v>
      </x:c>
      <x:c r="N5382" s="54">
        <x:f t="shared" si="1003"/>
        <x:v>0.79514697966634174</x:v>
      </x:c>
      <x:c r="O5382" s="55">
        <x:f t="shared" si="1004"/>
        <x:v>89576</x:v>
      </x:c>
      <x:c r="P5382" s="55">
        <x:f t="shared" si="1005"/>
        <x:v>12320</x:v>
      </x:c>
      <x:c r="Q5382" s="55">
        <x:f t="shared" si="1006"/>
        <x:v>44878.674491658545</x:v>
      </x:c>
      <x:c r="R5382" s="55">
        <x:f t="shared" si="1007"/>
        <x:v>12377.325508341455</x:v>
      </x:c>
      <x:c r="S5382" s="1" t="str">
        <x:f t="shared" si="1008"/>
        <x:v>YES</x:v>
      </x:c>
      <x:c r="T5382" s="1">
        <x:f t="shared" si="1009"/>
        <x:v>12377.325508341455</x:v>
      </x:c>
    </x:row>
    <x:row r="5383">
      <x:c r="A5383" s="1"/>
      <x:c r="B5383" s="1"/>
      <x:c r="C5383" s="1"/>
      <x:c r="D5383" s="1"/>
      <x:c r="E5383" s="1"/>
      <x:c r="F5383" s="1"/>
      <x:c r="G5383" s="1"/>
      <x:c r="H5383" s="1"/>
      <x:c r="I5383" s="53">
        <x:f t="shared" si="998"/>
        <x:v>8</x:v>
      </x:c>
      <x:c r="J5383" s="53">
        <x:f t="shared" si="999"/>
        <x:v>4</x:v>
      </x:c>
      <x:c r="K5383" s="53">
        <x:f t="shared" si="1000"/>
        <x:v>5</x:v>
      </x:c>
      <x:c r="L5383" s="53">
        <x:f t="shared" si="1001"/>
        <x:v>17</x:v>
      </x:c>
      <x:c r="M5383" s="54">
        <x:f t="shared" si="1002"/>
        <x:v>1915.2599746407357</x:v>
      </x:c>
      <x:c r="N5383" s="54">
        <x:f t="shared" si="1003"/>
        <x:v>0.83004164905606648</x:v>
      </x:c>
      <x:c r="O5383" s="55">
        <x:f t="shared" si="1004"/>
        <x:v>92276</x:v>
      </x:c>
      <x:c r="P5383" s="55">
        <x:f t="shared" si="1005"/>
        <x:v>13200</x:v>
      </x:c>
      <x:c r="Q5383" s="55">
        <x:f t="shared" si="1006"/>
        <x:v>45751.041226401663</x:v>
      </x:c>
      <x:c r="R5383" s="55">
        <x:f t="shared" si="1007"/>
        <x:v>13324.958773598337</x:v>
      </x:c>
      <x:c r="S5383" s="1" t="str">
        <x:f t="shared" si="1008"/>
        <x:v>YES</x:v>
      </x:c>
      <x:c r="T5383" s="1">
        <x:f t="shared" si="1009"/>
        <x:v>13324.958773598337</x:v>
      </x:c>
    </x:row>
    <x:row r="5384">
      <x:c r="A5384" s="1"/>
      <x:c r="B5384" s="1"/>
      <x:c r="C5384" s="1"/>
      <x:c r="D5384" s="1"/>
      <x:c r="E5384" s="1"/>
      <x:c r="F5384" s="1"/>
      <x:c r="G5384" s="1"/>
      <x:c r="H5384" s="1"/>
      <x:c r="I5384" s="53">
        <x:f t="shared" si="998"/>
        <x:v>8</x:v>
      </x:c>
      <x:c r="J5384" s="53">
        <x:f t="shared" si="999"/>
        <x:v>4</x:v>
      </x:c>
      <x:c r="K5384" s="53">
        <x:f t="shared" si="1000"/>
        <x:v>6</x:v>
      </x:c>
      <x:c r="L5384" s="53">
        <x:f t="shared" si="1001"/>
        <x:v>18</x:v>
      </x:c>
      <x:c r="M5384" s="54">
        <x:f t="shared" si="1002"/>
        <x:v>1966.7349488223686</x:v>
      </x:c>
      <x:c r="N5384" s="54">
        <x:f t="shared" si="1003"/>
        <x:v>0.86578815890442262</x:v>
      </x:c>
      <x:c r="O5384" s="55">
        <x:f t="shared" si="1004"/>
        <x:v>94976</x:v>
      </x:c>
      <x:c r="P5384" s="55">
        <x:f t="shared" si="1005"/>
        <x:v>14080</x:v>
      </x:c>
      <x:c r="Q5384" s="55">
        <x:f t="shared" si="1006"/>
        <x:v>46644.703972610565</x:v>
      </x:c>
      <x:c r="R5384" s="55">
        <x:f t="shared" si="1007"/>
        <x:v>14251.296027389435</x:v>
      </x:c>
      <x:c r="S5384" s="1" t="str">
        <x:f t="shared" si="1008"/>
        <x:v>YES</x:v>
      </x:c>
      <x:c r="T5384" s="1">
        <x:f t="shared" si="1009"/>
        <x:v>14251.296027389435</x:v>
      </x:c>
    </x:row>
    <x:row r="5385">
      <x:c r="A5385" s="1"/>
      <x:c r="B5385" s="1"/>
      <x:c r="C5385" s="1"/>
      <x:c r="D5385" s="1"/>
      <x:c r="E5385" s="1"/>
      <x:c r="F5385" s="1"/>
      <x:c r="G5385" s="1"/>
      <x:c r="H5385" s="1"/>
      <x:c r="I5385" s="53">
        <x:f t="shared" si="998"/>
        <x:v>8</x:v>
      </x:c>
      <x:c r="J5385" s="53">
        <x:f t="shared" si="999"/>
        <x:v>4</x:v>
      </x:c>
      <x:c r="K5385" s="53">
        <x:f t="shared" si="1000"/>
        <x:v>7</x:v>
      </x:c>
      <x:c r="L5385" s="53">
        <x:f t="shared" si="1001"/>
        <x:v>19</x:v>
      </x:c>
      <x:c r="M5385" s="54">
        <x:f t="shared" si="1002"/>
        <x:v>2019.4593882203289</x:v>
      </x:c>
      <x:c r="N5385" s="54">
        <x:f t="shared" si="1003"/>
        <x:v>0.90240235293078397</x:v>
      </x:c>
      <x:c r="O5385" s="55">
        <x:f t="shared" si="1004"/>
        <x:v>97676</x:v>
      </x:c>
      <x:c r="P5385" s="55">
        <x:f t="shared" si="1005"/>
        <x:v>14960</x:v>
      </x:c>
      <x:c r="Q5385" s="55">
        <x:f t="shared" si="1006"/>
        <x:v>47560.058823269603</x:v>
      </x:c>
      <x:c r="R5385" s="55">
        <x:f t="shared" si="1007"/>
        <x:v>15155.941176730397</x:v>
      </x:c>
      <x:c r="S5385" s="1" t="str">
        <x:f t="shared" si="1008"/>
        <x:v>YES</x:v>
      </x:c>
      <x:c r="T5385" s="1">
        <x:f t="shared" si="1009"/>
        <x:v>15155.941176730397</x:v>
      </x:c>
    </x:row>
    <x:row r="5386">
      <x:c r="A5386" s="1"/>
      <x:c r="B5386" s="1"/>
      <x:c r="C5386" s="1"/>
      <x:c r="D5386" s="1"/>
      <x:c r="E5386" s="1"/>
      <x:c r="F5386" s="1"/>
      <x:c r="G5386" s="1"/>
      <x:c r="H5386" s="1"/>
      <x:c r="I5386" s="53">
        <x:f t="shared" si="998"/>
        <x:v>8</x:v>
      </x:c>
      <x:c r="J5386" s="53">
        <x:f t="shared" si="999"/>
        <x:v>4</x:v>
      </x:c>
      <x:c r="K5386" s="53">
        <x:f t="shared" si="1000"/>
        <x:v>8</x:v>
      </x:c>
      <x:c r="L5386" s="53">
        <x:f t="shared" si="1001"/>
        <x:v>20</x:v>
      </x:c>
      <x:c r="M5386" s="54">
        <x:f t="shared" si="1002"/>
        <x:v>2073.4564865003094</x:v>
      </x:c>
      <x:c r="N5386" s="54">
        <x:f t="shared" si="1003"/>
        <x:v>0.9399003378474371</x:v>
      </x:c>
      <x:c r="O5386" s="55">
        <x:f t="shared" si="1004"/>
        <x:v>100376</x:v>
      </x:c>
      <x:c r="P5386" s="55">
        <x:f t="shared" si="1005"/>
        <x:v>15840</x:v>
      </x:c>
      <x:c r="Q5386" s="55">
        <x:f t="shared" si="1006"/>
        <x:v>48497.508446185922</x:v>
      </x:c>
      <x:c r="R5386" s="55">
        <x:f t="shared" si="1007"/>
        <x:v>16038.491553814078</x:v>
      </x:c>
      <x:c r="S5386" s="1" t="str">
        <x:f t="shared" si="1008"/>
        <x:v>YES</x:v>
      </x:c>
      <x:c r="T5386" s="1">
        <x:f t="shared" si="1009"/>
        <x:v>16038.491553814078</x:v>
      </x:c>
    </x:row>
    <x:row r="5387">
      <x:c r="A5387" s="1"/>
      <x:c r="B5387" s="1"/>
      <x:c r="C5387" s="1"/>
      <x:c r="D5387" s="1"/>
      <x:c r="E5387" s="1"/>
      <x:c r="F5387" s="1"/>
      <x:c r="G5387" s="1"/>
      <x:c r="H5387" s="1"/>
      <x:c r="I5387" s="53">
        <x:f t="shared" si="998"/>
        <x:v>8</x:v>
      </x:c>
      <x:c r="J5387" s="53">
        <x:f t="shared" si="999"/>
        <x:v>4</x:v>
      </x:c>
      <x:c r="K5387" s="53">
        <x:f t="shared" si="1000"/>
        <x:v>9</x:v>
      </x:c>
      <x:c r="L5387" s="53">
        <x:f t="shared" si="1001"/>
        <x:v>21</x:v>
      </x:c>
      <x:c r="M5387" s="54">
        <x:f t="shared" si="1002"/>
        <x:v>2128.7498219407034</x:v>
      </x:c>
      <x:c r="N5387" s="54">
        <x:f t="shared" si="1003"/>
        <x:v>0.97829848745882186</x:v>
      </x:c>
      <x:c r="O5387" s="55">
        <x:f t="shared" si="1004"/>
        <x:v>103076</x:v>
      </x:c>
      <x:c r="P5387" s="55">
        <x:f t="shared" si="1005"/>
        <x:v>16720</x:v>
      </x:c>
      <x:c r="Q5387" s="55">
        <x:f t="shared" si="1006"/>
        <x:v>49457.46218647054</x:v>
      </x:c>
      <x:c r="R5387" s="55">
        <x:f t="shared" si="1007"/>
        <x:v>16898.53781352946</x:v>
      </x:c>
      <x:c r="S5387" s="1" t="str">
        <x:f t="shared" si="1008"/>
        <x:v>YES</x:v>
      </x:c>
      <x:c r="T5387" s="1">
        <x:f t="shared" si="1009"/>
        <x:v>16898.53781352946</x:v>
      </x:c>
    </x:row>
    <x:row r="5388">
      <x:c r="A5388" s="1"/>
      <x:c r="B5388" s="1"/>
      <x:c r="C5388" s="1"/>
      <x:c r="D5388" s="1"/>
      <x:c r="E5388" s="1"/>
      <x:c r="F5388" s="1"/>
      <x:c r="G5388" s="1"/>
      <x:c r="H5388" s="1"/>
      <x:c r="I5388" s="53">
        <x:f t="shared" si="998"/>
        <x:v>8</x:v>
      </x:c>
      <x:c r="J5388" s="53">
        <x:f t="shared" si="999"/>
        <x:v>4</x:v>
      </x:c>
      <x:c r="K5388" s="53">
        <x:f t="shared" si="1000"/>
        <x:v>10</x:v>
      </x:c>
      <x:c r="L5388" s="53">
        <x:f t="shared" si="1001"/>
        <x:v>22</x:v>
      </x:c>
      <x:c r="M5388" s="54">
        <x:f t="shared" si="1002"/>
        <x:v>2185.3633634239168</x:v>
      </x:c>
      <x:c r="N5388" s="54">
        <x:f t="shared" si="1003"/>
        <x:v>1.0176134468221645</x:v>
      </x:c>
      <x:c r="O5388" s="55">
        <x:f t="shared" si="1004"/>
        <x:v>105776</x:v>
      </x:c>
      <x:c r="P5388" s="55">
        <x:f t="shared" si="1005"/>
        <x:v>17600</x:v>
      </x:c>
      <x:c r="Q5388" s="55">
        <x:f t="shared" si="1006"/>
        <x:v>50440.33617055411</x:v>
      </x:c>
      <x:c r="R5388" s="55">
        <x:f t="shared" si="1007"/>
        <x:v>17735.66382944589</x:v>
      </x:c>
      <x:c r="S5388" s="1" t="str">
        <x:f t="shared" si="1008"/>
        <x:v>YES</x:v>
      </x:c>
      <x:c r="T5388" s="1">
        <x:f t="shared" si="1009"/>
        <x:v>17735.66382944589</x:v>
      </x:c>
    </x:row>
    <x:row r="5389">
      <x:c r="A5389" s="1"/>
      <x:c r="B5389" s="1"/>
      <x:c r="C5389" s="1"/>
      <x:c r="D5389" s="1"/>
      <x:c r="E5389" s="1"/>
      <x:c r="F5389" s="1"/>
      <x:c r="G5389" s="1"/>
      <x:c r="H5389" s="1"/>
      <x:c r="I5389" s="53">
        <x:f t="shared" si="998"/>
        <x:v>8</x:v>
      </x:c>
      <x:c r="J5389" s="53">
        <x:f t="shared" si="999"/>
        <x:v>4</x:v>
      </x:c>
      <x:c r="K5389" s="53">
        <x:f t="shared" si="1000"/>
        <x:v>11</x:v>
      </x:c>
      <x:c r="L5389" s="53">
        <x:f t="shared" si="1001"/>
        <x:v>23</x:v>
      </x:c>
      <x:c r="M5389" s="54">
        <x:f t="shared" si="1002"/>
        <x:v>2243.3214765173557</x:v>
      </x:c>
      <x:c r="N5389" s="54">
        <x:f t="shared" si="1003"/>
        <x:v>1.057862136470386</x:v>
      </x:c>
      <x:c r="O5389" s="55">
        <x:f t="shared" si="1004"/>
        <x:v>108476</x:v>
      </x:c>
      <x:c r="P5389" s="55">
        <x:f t="shared" si="1005"/>
        <x:v>18480</x:v>
      </x:c>
      <x:c r="Q5389" s="55">
        <x:f t="shared" si="1006"/>
        <x:v>51446.553411759647</x:v>
      </x:c>
      <x:c r="R5389" s="55">
        <x:f t="shared" si="1007"/>
        <x:v>18549.446588240353</x:v>
      </x:c>
      <x:c r="S5389" s="1" t="str">
        <x:f t="shared" si="1008"/>
        <x:v>YES</x:v>
      </x:c>
      <x:c r="T5389" s="1">
        <x:f t="shared" si="1009"/>
        <x:v>18549.446588240353</x:v>
      </x:c>
    </x:row>
    <x:row r="5390">
      <x:c r="A5390" s="1"/>
      <x:c r="B5390" s="1"/>
      <x:c r="C5390" s="1"/>
      <x:c r="D5390" s="1"/>
      <x:c r="E5390" s="1"/>
      <x:c r="F5390" s="1"/>
      <x:c r="G5390" s="1"/>
      <x:c r="H5390" s="1"/>
      <x:c r="I5390" s="53">
        <x:f t="shared" si="998"/>
        <x:v>8</x:v>
      </x:c>
      <x:c r="J5390" s="53">
        <x:f t="shared" si="999"/>
        <x:v>4</x:v>
      </x:c>
      <x:c r="K5390" s="53">
        <x:f t="shared" si="1000"/>
        <x:v>12</x:v>
      </x:c>
      <x:c r="L5390" s="53">
        <x:f t="shared" si="1001"/>
        <x:v>24</x:v>
      </x:c>
      <x:c r="M5390" s="54">
        <x:f t="shared" si="1002"/>
        <x:v>2302.6489296454201</x:v>
      </x:c>
      <x:c r="N5390" s="54">
        <x:f t="shared" si="1003"/>
        <x:v>1.0990617566982084</x:v>
      </x:c>
      <x:c r="O5390" s="55">
        <x:f t="shared" si="1004"/>
        <x:v>111176</x:v>
      </x:c>
      <x:c r="P5390" s="55">
        <x:f t="shared" si="1005"/>
        <x:v>19360</x:v>
      </x:c>
      <x:c r="Q5390" s="55">
        <x:f t="shared" si="1006"/>
        <x:v>52476.543917455208</x:v>
      </x:c>
      <x:c r="R5390" s="55">
        <x:f t="shared" si="1007"/>
        <x:v>19339.456082544792</x:v>
      </x:c>
      <x:c r="S5390" s="1" t="str">
        <x:f t="shared" si="1008"/>
        <x:v>YES</x:v>
      </x:c>
      <x:c r="T5390" s="1">
        <x:f t="shared" si="1009"/>
        <x:v>19339.456082544792</x:v>
      </x:c>
    </x:row>
    <x:row r="5391">
      <x:c r="A5391" s="1"/>
      <x:c r="B5391" s="1"/>
      <x:c r="C5391" s="1"/>
      <x:c r="D5391" s="1"/>
      <x:c r="E5391" s="1"/>
      <x:c r="F5391" s="1"/>
      <x:c r="G5391" s="1"/>
      <x:c r="H5391" s="1"/>
      <x:c r="I5391" s="53">
        <x:f t="shared" si="998"/>
        <x:v>8</x:v>
      </x:c>
      <x:c r="J5391" s="53">
        <x:f t="shared" si="999"/>
        <x:v>4</x:v>
      </x:c>
      <x:c r="K5391" s="53">
        <x:f t="shared" si="1000"/>
        <x:v>13</x:v>
      </x:c>
      <x:c r="L5391" s="53">
        <x:f t="shared" si="1001"/>
        <x:v>25</x:v>
      </x:c>
      <x:c r="M5391" s="54">
        <x:f t="shared" si="1002"/>
        <x:v>2363.3709003538042</x:v>
      </x:c>
      <x:c r="N5391" s="54">
        <x:f t="shared" si="1003"/>
        <x:v>1.141229791912364</x:v>
      </x:c>
      <x:c r="O5391" s="55">
        <x:f t="shared" si="1004"/>
        <x:v>113876</x:v>
      </x:c>
      <x:c r="P5391" s="55">
        <x:f t="shared" si="1005"/>
        <x:v>20240</x:v>
      </x:c>
      <x:c r="Q5391" s="55">
        <x:f t="shared" si="1006"/>
        <x:v>53530.7447978091</x:v>
      </x:c>
      <x:c r="R5391" s="55">
        <x:f t="shared" si="1007"/>
        <x:v>20105.2552021909</x:v>
      </x:c>
      <x:c r="S5391" s="1" t="str">
        <x:f t="shared" si="1008"/>
        <x:v>YES</x:v>
      </x:c>
      <x:c r="T5391" s="1">
        <x:f t="shared" si="1009"/>
        <x:v>20105.2552021909</x:v>
      </x:c>
    </x:row>
    <x:row r="5392">
      <x:c r="A5392" s="1"/>
      <x:c r="B5392" s="1"/>
      <x:c r="C5392" s="1"/>
      <x:c r="D5392" s="1"/>
      <x:c r="E5392" s="1"/>
      <x:c r="F5392" s="1"/>
      <x:c r="G5392" s="1"/>
      <x:c r="H5392" s="1"/>
      <x:c r="I5392" s="53">
        <x:f t="shared" si="998"/>
        <x:v>8</x:v>
      </x:c>
      <x:c r="J5392" s="53">
        <x:f t="shared" si="999"/>
        <x:v>4</x:v>
      </x:c>
      <x:c r="K5392" s="53">
        <x:f t="shared" si="1000"/>
        <x:v>14</x:v>
      </x:c>
      <x:c r="L5392" s="53">
        <x:f t="shared" si="1001"/>
        <x:v>26</x:v>
      </x:c>
      <x:c r="M5392" s="54">
        <x:f t="shared" si="1002"/>
        <x:v>2425.5129816674653</x:v>
      </x:c>
      <x:c r="N5392" s="54">
        <x:f t="shared" si="1003"/>
        <x:v>1.184384015046851</x:v>
      </x:c>
      <x:c r="O5392" s="55">
        <x:f t="shared" si="1004"/>
        <x:v>116576</x:v>
      </x:c>
      <x:c r="P5392" s="55">
        <x:f t="shared" si="1005"/>
        <x:v>21120</x:v>
      </x:c>
      <x:c r="Q5392" s="55">
        <x:f t="shared" si="1006"/>
        <x:v>54609.600376171271</x:v>
      </x:c>
      <x:c r="R5392" s="55">
        <x:f t="shared" si="1007"/>
        <x:v>20846.399623828729</x:v>
      </x:c>
      <x:c r="S5392" s="1" t="str">
        <x:f t="shared" si="1008"/>
        <x:v>YES</x:v>
      </x:c>
      <x:c r="T5392" s="1">
        <x:f t="shared" si="1009"/>
        <x:v>20846.399623828729</x:v>
      </x:c>
    </x:row>
    <x:row r="5393">
      <x:c r="A5393" s="1"/>
      <x:c r="B5393" s="1"/>
      <x:c r="C5393" s="1"/>
      <x:c r="D5393" s="1"/>
      <x:c r="E5393" s="1"/>
      <x:c r="F5393" s="1"/>
      <x:c r="G5393" s="1"/>
      <x:c r="H5393" s="1"/>
      <x:c r="I5393" s="53">
        <x:f t="shared" si="998"/>
        <x:v>8</x:v>
      </x:c>
      <x:c r="J5393" s="53">
        <x:f t="shared" si="999"/>
        <x:v>4</x:v>
      </x:c>
      <x:c r="K5393" s="53">
        <x:f t="shared" si="1000"/>
        <x:v>15</x:v>
      </x:c>
      <x:c r="L5393" s="53">
        <x:f t="shared" si="1001"/>
        <x:v>27</x:v>
      </x:c>
      <x:c r="M5393" s="54">
        <x:f t="shared" si="1002"/>
        <x:v>2489.1011885436119</x:v>
      </x:c>
      <x:c r="N5393" s="54">
        <x:f t="shared" si="1003"/>
        <x:v>1.228542492044175</x:v>
      </x:c>
      <x:c r="O5393" s="55">
        <x:f t="shared" si="1004"/>
        <x:v>119276</x:v>
      </x:c>
      <x:c r="P5393" s="55">
        <x:f t="shared" si="1005"/>
        <x:v>22000</x:v>
      </x:c>
      <x:c r="Q5393" s="55">
        <x:f t="shared" si="1006"/>
        <x:v>55713.562301104372</x:v>
      </x:c>
      <x:c r="R5393" s="55">
        <x:f t="shared" si="1007"/>
        <x:v>21562.437698895628</x:v>
      </x:c>
      <x:c r="S5393" s="1" t="str">
        <x:f t="shared" si="1008"/>
        <x:v>YES</x:v>
      </x:c>
      <x:c r="T5393" s="1">
        <x:f t="shared" si="1009"/>
        <x:v>21562.437698895628</x:v>
      </x:c>
    </x:row>
    <x:row r="5394">
      <x:c r="A5394" s="1"/>
      <x:c r="B5394" s="1"/>
      <x:c r="C5394" s="1"/>
      <x:c r="D5394" s="1"/>
      <x:c r="E5394" s="1"/>
      <x:c r="F5394" s="1"/>
      <x:c r="G5394" s="1"/>
      <x:c r="H5394" s="1"/>
      <x:c r="I5394" s="53">
        <x:f t="shared" si="998"/>
        <x:v>8</x:v>
      </x:c>
      <x:c r="J5394" s="53">
        <x:f t="shared" si="999"/>
        <x:v>4</x:v>
      </x:c>
      <x:c r="K5394" s="53">
        <x:f t="shared" si="1000"/>
        <x:v>16</x:v>
      </x:c>
      <x:c r="L5394" s="53">
        <x:f t="shared" si="1001"/>
        <x:v>28</x:v>
      </x:c>
      <x:c r="M5394" s="54">
        <x:f t="shared" si="1002"/>
        <x:v>2554.1619644211009</x:v>
      </x:c>
      <x:c r="N5394" s="54">
        <x:f t="shared" si="1003"/>
        <x:v>1.2737235864035423</x:v>
      </x:c>
      <x:c r="O5394" s="55">
        <x:f t="shared" si="1004"/>
        <x:v>121976</x:v>
      </x:c>
      <x:c r="P5394" s="55">
        <x:f t="shared" si="1005"/>
        <x:v>22880</x:v>
      </x:c>
      <x:c r="Q5394" s="55">
        <x:f t="shared" si="1006"/>
        <x:v>56843.089660088561</x:v>
      </x:c>
      <x:c r="R5394" s="55">
        <x:f t="shared" si="1007"/>
        <x:v>22252.910339911439</x:v>
      </x:c>
      <x:c r="S5394" s="1" t="str">
        <x:f t="shared" si="1008"/>
        <x:v>YES</x:v>
      </x:c>
      <x:c r="T5394" s="1">
        <x:f t="shared" si="1009"/>
        <x:v>22252.910339911439</x:v>
      </x:c>
    </x:row>
    <x:row r="5395">
      <x:c r="A5395" s="1"/>
      <x:c r="B5395" s="1"/>
      <x:c r="C5395" s="1"/>
      <x:c r="D5395" s="1"/>
      <x:c r="E5395" s="1"/>
      <x:c r="F5395" s="1"/>
      <x:c r="G5395" s="1"/>
      <x:c r="H5395" s="1"/>
      <x:c r="I5395" s="53">
        <x:f t="shared" si="998"/>
        <x:v>8</x:v>
      </x:c>
      <x:c r="J5395" s="53">
        <x:f t="shared" si="999"/>
        <x:v>4</x:v>
      </x:c>
      <x:c r="K5395" s="53">
        <x:f t="shared" si="1000"/>
        <x:v>17</x:v>
      </x:c>
      <x:c r="L5395" s="53">
        <x:f t="shared" si="1001"/>
        <x:v>29</x:v>
      </x:c>
      <x:c r="M5395" s="54">
        <x:f t="shared" si="1002"/>
        <x:v>2620.7221878676414</x:v>
      </x:c>
      <x:c r="N5395" s="54">
        <x:f t="shared" si="1003"/>
        <x:v>1.3199459637969733</x:v>
      </x:c>
      <x:c r="O5395" s="55">
        <x:f t="shared" si="1004"/>
        <x:v>124676</x:v>
      </x:c>
      <x:c r="P5395" s="55">
        <x:f t="shared" si="1005"/>
        <x:v>23760</x:v>
      </x:c>
      <x:c r="Q5395" s="55">
        <x:f t="shared" si="1006"/>
        <x:v>57998.649094924331</x:v>
      </x:c>
      <x:c r="R5395" s="55">
        <x:f t="shared" si="1007"/>
        <x:v>22917.350905075669</x:v>
      </x:c>
      <x:c r="S5395" s="1" t="str">
        <x:f t="shared" si="1008"/>
        <x:v>YES</x:v>
      </x:c>
      <x:c r="T5395" s="1">
        <x:f t="shared" si="1009"/>
        <x:v>22917.350905075669</x:v>
      </x:c>
    </x:row>
    <x:row r="5396">
      <x:c r="A5396" s="1"/>
      <x:c r="B5396" s="1"/>
      <x:c r="C5396" s="1"/>
      <x:c r="D5396" s="1"/>
      <x:c r="E5396" s="1"/>
      <x:c r="F5396" s="1"/>
      <x:c r="G5396" s="1"/>
      <x:c r="H5396" s="1"/>
      <x:c r="I5396" s="53">
        <x:f t="shared" si="998"/>
        <x:v>8</x:v>
      </x:c>
      <x:c r="J5396" s="53">
        <x:f t="shared" si="999"/>
        <x:v>4</x:v>
      </x:c>
      <x:c r="K5396" s="53">
        <x:f t="shared" si="1000"/>
        <x:v>18</x:v>
      </x:c>
      <x:c r="L5396" s="53">
        <x:f t="shared" si="1001"/>
        <x:v>30</x:v>
      </x:c>
      <x:c r="M5396" s="54">
        <x:f t="shared" si="1002"/>
        <x:v>2688.8091793262288</x:v>
      </x:c>
      <x:c r="N5396" s="54">
        <x:f t="shared" si="1003"/>
        <x:v>1.3672285967543256</x:v>
      </x:c>
      <x:c r="O5396" s="55">
        <x:f t="shared" si="1004"/>
        <x:v>127376</x:v>
      </x:c>
      <x:c r="P5396" s="55">
        <x:f t="shared" si="1005"/>
        <x:v>24640</x:v>
      </x:c>
      <x:c r="Q5396" s="55">
        <x:f t="shared" si="1006"/>
        <x:v>59180.714918858139</x:v>
      </x:c>
      <x:c r="R5396" s="55">
        <x:f t="shared" si="1007"/>
        <x:v>23555.285081141861</x:v>
      </x:c>
      <x:c r="S5396" s="1" t="str">
        <x:f t="shared" si="1008"/>
        <x:v>YES</x:v>
      </x:c>
      <x:c r="T5396" s="1">
        <x:f t="shared" si="1009"/>
        <x:v>23555.285081141861</x:v>
      </x:c>
    </x:row>
    <x:row r="5397">
      <x:c r="A5397" s="1"/>
      <x:c r="B5397" s="1"/>
      <x:c r="C5397" s="1"/>
      <x:c r="D5397" s="1"/>
      <x:c r="E5397" s="1"/>
      <x:c r="F5397" s="1"/>
      <x:c r="G5397" s="1"/>
      <x:c r="H5397" s="1"/>
      <x:c r="I5397" s="53">
        <x:f t="shared" si="998"/>
        <x:v>8</x:v>
      </x:c>
      <x:c r="J5397" s="53">
        <x:f t="shared" si="999"/>
        <x:v>4</x:v>
      </x:c>
      <x:c r="K5397" s="53">
        <x:f t="shared" si="1000"/>
        <x:v>19</x:v>
      </x:c>
      <x:c r="L5397" s="53">
        <x:f t="shared" si="1001"/>
        <x:v>31</x:v>
      </x:c>
      <x:c r="M5397" s="54">
        <x:f t="shared" si="1002"/>
        <x:v>2758.4507079622504</x:v>
      </x:c>
      <x:c r="N5397" s="54">
        <x:f t="shared" si="1003"/>
        <x:v>1.4155907694182295</x:v>
      </x:c>
      <x:c r="O5397" s="55">
        <x:f t="shared" si="1004"/>
        <x:v>130076</x:v>
      </x:c>
      <x:c r="P5397" s="55">
        <x:f t="shared" si="1005"/>
        <x:v>25520</x:v>
      </x:c>
      <x:c r="Q5397" s="55">
        <x:f t="shared" si="1006"/>
        <x:v>60389.769235455737</x:v>
      </x:c>
      <x:c r="R5397" s="55">
        <x:f t="shared" si="1007"/>
        <x:v>24166.230764544263</x:v>
      </x:c>
      <x:c r="S5397" s="1" t="str">
        <x:f t="shared" si="1008"/>
        <x:v>YES</x:v>
      </x:c>
      <x:c r="T5397" s="1">
        <x:f t="shared" si="1009"/>
        <x:v>24166.230764544263</x:v>
      </x:c>
    </x:row>
    <x:row r="5398">
      <x:c r="A5398" s="1"/>
      <x:c r="B5398" s="1"/>
      <x:c r="C5398" s="1"/>
      <x:c r="D5398" s="1"/>
      <x:c r="E5398" s="1"/>
      <x:c r="F5398" s="1"/>
      <x:c r="G5398" s="1"/>
      <x:c r="H5398" s="1"/>
      <x:c r="I5398" s="53">
        <x:f t="shared" si="998"/>
        <x:v>8</x:v>
      </x:c>
      <x:c r="J5398" s="53">
        <x:f t="shared" si="999"/>
        <x:v>4</x:v>
      </x:c>
      <x:c r="K5398" s="53">
        <x:f t="shared" si="1000"/>
        <x:v>20</x:v>
      </x:c>
      <x:c r="L5398" s="53">
        <x:f t="shared" si="1001"/>
        <x:v>32</x:v>
      </x:c>
      <x:c r="M5398" s="54">
        <x:f t="shared" si="1002"/>
        <x:v>2829.6749986127274</x:v>
      </x:c>
      <x:c r="N5398" s="54">
        <x:f t="shared" si="1003"/>
        <x:v>1.4650520823699495</x:v>
      </x:c>
      <x:c r="O5398" s="55">
        <x:f t="shared" si="1004"/>
        <x:v>132776</x:v>
      </x:c>
      <x:c r="P5398" s="55">
        <x:f t="shared" si="1005"/>
        <x:v>26400</x:v>
      </x:c>
      <x:c r="Q5398" s="55">
        <x:f t="shared" si="1006"/>
        <x:v>61626.302059248737</x:v>
      </x:c>
      <x:c r="R5398" s="55">
        <x:f t="shared" si="1007"/>
        <x:v>24749.697940751263</x:v>
      </x:c>
      <x:c r="S5398" s="1" t="str">
        <x:f t="shared" si="1008"/>
        <x:v>YES</x:v>
      </x:c>
      <x:c r="T5398" s="1">
        <x:f t="shared" si="1009"/>
        <x:v>24749.697940751263</x:v>
      </x:c>
    </x:row>
    <x:row r="5399">
      <x:c r="A5399" s="1"/>
      <x:c r="B5399" s="1"/>
      <x:c r="C5399" s="1"/>
      <x:c r="D5399" s="1"/>
      <x:c r="E5399" s="1"/>
      <x:c r="F5399" s="1"/>
      <x:c r="G5399" s="1"/>
      <x:c r="H5399" s="1"/>
      <x:c r="I5399" s="53">
        <x:f t="shared" si="998"/>
        <x:v>8</x:v>
      </x:c>
      <x:c r="J5399" s="53">
        <x:f t="shared" si="999"/>
        <x:v>4</x:v>
      </x:c>
      <x:c r="K5399" s="53">
        <x:f t="shared" si="1000"/>
        <x:v>21</x:v>
      </x:c>
      <x:c r="L5399" s="53">
        <x:f t="shared" si="1001"/>
        <x:v>33</x:v>
      </x:c>
      <x:c r="M5399" s="54">
        <x:f t="shared" si="1002"/>
        <x:v>2902.5107388391712</x:v>
      </x:c>
      <x:c r="N5399" s="54">
        <x:f t="shared" si="1003"/>
        <x:v>1.5156324575272022</x:v>
      </x:c>
      <x:c r="O5399" s="55">
        <x:f t="shared" si="1004"/>
        <x:v>135476</x:v>
      </x:c>
      <x:c r="P5399" s="55">
        <x:f t="shared" si="1005"/>
        <x:v>27280</x:v>
      </x:c>
      <x:c r="Q5399" s="55">
        <x:f t="shared" si="1006"/>
        <x:v>62890.811438180055</x:v>
      </x:c>
      <x:c r="R5399" s="55">
        <x:f t="shared" si="1007"/>
        <x:v>25305.188561819945</x:v>
      </x:c>
      <x:c r="S5399" s="1" t="str">
        <x:f t="shared" si="1008"/>
        <x:v>YES</x:v>
      </x:c>
      <x:c r="T5399" s="1">
        <x:f t="shared" si="1009"/>
        <x:v>25305.188561819945</x:v>
      </x:c>
    </x:row>
    <x:row r="5400">
      <x:c r="A5400" s="1"/>
      <x:c r="B5400" s="1"/>
      <x:c r="C5400" s="1"/>
      <x:c r="D5400" s="1"/>
      <x:c r="E5400" s="1"/>
      <x:c r="F5400" s="1"/>
      <x:c r="G5400" s="1"/>
      <x:c r="H5400" s="1"/>
      <x:c r="I5400" s="53">
        <x:f t="shared" si="998"/>
        <x:v>8</x:v>
      </x:c>
      <x:c r="J5400" s="53">
        <x:f t="shared" si="999"/>
        <x:v>4</x:v>
      </x:c>
      <x:c r="K5400" s="53">
        <x:f t="shared" si="1000"/>
        <x:v>22</x:v>
      </x:c>
      <x:c r="L5400" s="53">
        <x:f t="shared" si="1001"/>
        <x:v>34</x:v>
      </x:c>
      <x:c r="M5400" s="54">
        <x:f t="shared" si="1002"/>
        <x:v>2976.9870860855672</x:v>
      </x:c>
      <x:c r="N5400" s="54">
        <x:f t="shared" si="1003"/>
        <x:v>1.5673521431149773</x:v>
      </x:c>
      <x:c r="O5400" s="55">
        <x:f t="shared" si="1004"/>
        <x:v>138176</x:v>
      </x:c>
      <x:c r="P5400" s="55">
        <x:f t="shared" si="1005"/>
        <x:v>28160</x:v>
      </x:c>
      <x:c r="Q5400" s="55">
        <x:f t="shared" si="1006"/>
        <x:v>64183.803577874431</x:v>
      </x:c>
      <x:c r="R5400" s="55">
        <x:f t="shared" si="1007"/>
        <x:v>25832.196422125569</x:v>
      </x:c>
      <x:c r="S5400" s="1" t="str">
        <x:f t="shared" si="1008"/>
        <x:v>YES</x:v>
      </x:c>
      <x:c r="T5400" s="1">
        <x:f t="shared" si="1009"/>
        <x:v>25832.196422125569</x:v>
      </x:c>
    </x:row>
    <x:row r="5401">
      <x:c r="A5401" s="1"/>
      <x:c r="B5401" s="1"/>
      <x:c r="C5401" s="1"/>
      <x:c r="D5401" s="1"/>
      <x:c r="E5401" s="1"/>
      <x:c r="F5401" s="1"/>
      <x:c r="G5401" s="1"/>
      <x:c r="H5401" s="1"/>
      <x:c r="I5401" s="53">
        <x:f t="shared" si="998"/>
        <x:v>8</x:v>
      </x:c>
      <x:c r="J5401" s="53">
        <x:f t="shared" si="999"/>
        <x:v>4</x:v>
      </x:c>
      <x:c r="K5401" s="53">
        <x:f t="shared" si="1000"/>
        <x:v>23</x:v>
      </x:c>
      <x:c r="L5401" s="53">
        <x:f t="shared" si="1001"/>
        <x:v>35</x:v>
      </x:c>
      <x:c r="M5401" s="54">
        <x:f t="shared" si="1002"/>
        <x:v>3053.1336749430038</x:v>
      </x:c>
      <x:c r="N5401" s="54">
        <x:f t="shared" si="1003"/>
        <x:v>1.6202317187104194</x:v>
      </x:c>
      <x:c r="O5401" s="55">
        <x:f t="shared" si="1004"/>
        <x:v>140876</x:v>
      </x:c>
      <x:c r="P5401" s="55">
        <x:f t="shared" si="1005"/>
        <x:v>29040</x:v>
      </x:c>
      <x:c r="Q5401" s="55">
        <x:f t="shared" si="1006"/>
        <x:v>65505.792967760484</x:v>
      </x:c>
      <x:c r="R5401" s="55">
        <x:f t="shared" si="1007"/>
        <x:v>26330.207032239516</x:v>
      </x:c>
      <x:c r="S5401" s="1" t="str">
        <x:f t="shared" si="1008"/>
        <x:v>YES</x:v>
      </x:c>
      <x:c r="T5401" s="1">
        <x:f t="shared" si="1009"/>
        <x:v>26330.207032239516</x:v>
      </x:c>
    </x:row>
    <x:row r="5402">
      <x:c r="A5402" s="1"/>
      <x:c r="B5402" s="1"/>
      <x:c r="C5402" s="1"/>
      <x:c r="D5402" s="1"/>
      <x:c r="E5402" s="1"/>
      <x:c r="F5402" s="1"/>
      <x:c r="G5402" s="1"/>
      <x:c r="H5402" s="1"/>
      <x:c r="I5402" s="53">
        <x:f t="shared" si="998"/>
        <x:v>8</x:v>
      </x:c>
      <x:c r="J5402" s="53">
        <x:f t="shared" si="999"/>
        <x:v>4</x:v>
      </x:c>
      <x:c r="K5402" s="53">
        <x:f t="shared" si="1000"/>
        <x:v>24</x:v>
      </x:c>
      <x:c r="L5402" s="53">
        <x:f t="shared" si="1001"/>
        <x:v>36</x:v>
      </x:c>
      <x:c r="M5402" s="54">
        <x:f t="shared" si="1002"/>
        <x:v>3130.9806245225</x:v>
      </x:c>
      <x:c r="N5402" s="54">
        <x:f t="shared" si="1003"/>
        <x:v>1.6742921003628473</x:v>
      </x:c>
      <x:c r="O5402" s="55">
        <x:f t="shared" si="1004"/>
        <x:v>143576</x:v>
      </x:c>
      <x:c r="P5402" s="55">
        <x:f t="shared" si="1005"/>
        <x:v>29920</x:v>
      </x:c>
      <x:c r="Q5402" s="55">
        <x:f t="shared" si="1006"/>
        <x:v>66857.302509071189</x:v>
      </x:c>
      <x:c r="R5402" s="55">
        <x:f t="shared" si="1007"/>
        <x:v>26798.697490928811</x:v>
      </x:c>
      <x:c r="S5402" s="1" t="str">
        <x:f t="shared" si="1008"/>
        <x:v>YES</x:v>
      </x:c>
      <x:c r="T5402" s="1">
        <x:f t="shared" si="1009"/>
        <x:v>26798.697490928811</x:v>
      </x:c>
    </x:row>
    <x:row r="5403">
      <x:c r="A5403" s="1"/>
      <x:c r="B5403" s="1"/>
      <x:c r="C5403" s="1"/>
      <x:c r="D5403" s="1"/>
      <x:c r="E5403" s="1"/>
      <x:c r="F5403" s="1"/>
      <x:c r="G5403" s="1"/>
      <x:c r="H5403" s="1"/>
      <x:c r="I5403" s="53">
        <x:f t="shared" si="998"/>
        <x:v>8</x:v>
      </x:c>
      <x:c r="J5403" s="53">
        <x:f t="shared" si="999"/>
        <x:v>4</x:v>
      </x:c>
      <x:c r="K5403" s="53">
        <x:f t="shared" si="1000"/>
        <x:v>25</x:v>
      </x:c>
      <x:c r="L5403" s="53">
        <x:f t="shared" si="1001"/>
        <x:v>37</x:v>
      </x:c>
      <x:c r="M5403" s="54">
        <x:f t="shared" si="1002"/>
        <x:v>3210.558545937597</x:v>
      </x:c>
      <x:c r="N5403" s="54">
        <x:f t="shared" si="1003"/>
        <x:v>1.7295545457899979</x:v>
      </x:c>
      <x:c r="O5403" s="55">
        <x:f t="shared" si="1004"/>
        <x:v>146276</x:v>
      </x:c>
      <x:c r="P5403" s="55">
        <x:f t="shared" si="1005"/>
        <x:v>30800</x:v>
      </x:c>
      <x:c r="Q5403" s="55">
        <x:f t="shared" si="1006"/>
        <x:v>68238.863644749945</x:v>
      </x:c>
      <x:c r="R5403" s="55">
        <x:f t="shared" si="1007"/>
        <x:v>27237.136355250055</x:v>
      </x:c>
      <x:c r="S5403" s="1" t="str">
        <x:f t="shared" si="1008"/>
        <x:v>YES</x:v>
      </x:c>
      <x:c r="T5403" s="1">
        <x:f t="shared" si="1009"/>
        <x:v>27237.136355250055</x:v>
      </x:c>
    </x:row>
    <x:row r="5404">
      <x:c r="A5404" s="1"/>
      <x:c r="B5404" s="1"/>
      <x:c r="C5404" s="1"/>
      <x:c r="D5404" s="1"/>
      <x:c r="E5404" s="1"/>
      <x:c r="F5404" s="1"/>
      <x:c r="G5404" s="1"/>
      <x:c r="H5404" s="1"/>
      <x:c r="I5404" s="53">
        <x:f t="shared" si="998"/>
        <x:v>8</x:v>
      </x:c>
      <x:c r="J5404" s="53">
        <x:f t="shared" si="999"/>
        <x:v>4</x:v>
      </x:c>
      <x:c r="K5404" s="53">
        <x:f t="shared" si="1000"/>
        <x:v>26</x:v>
      </x:c>
      <x:c r="L5404" s="53">
        <x:f t="shared" si="1001"/>
        <x:v>38</x:v>
      </x:c>
      <x:c r="M5404" s="54">
        <x:f t="shared" si="1002"/>
        <x:v>3291.8985498983152</x:v>
      </x:c>
      <x:c r="N5404" s="54">
        <x:f t="shared" si="1003"/>
        <x:v>1.7860406596516079</x:v>
      </x:c>
      <x:c r="O5404" s="55">
        <x:f t="shared" si="1004"/>
        <x:v>148976</x:v>
      </x:c>
      <x:c r="P5404" s="55">
        <x:f t="shared" si="1005"/>
        <x:v>31680</x:v>
      </x:c>
      <x:c r="Q5404" s="55">
        <x:f t="shared" si="1006"/>
        <x:v>69651.016491290196</x:v>
      </x:c>
      <x:c r="R5404" s="55">
        <x:f t="shared" si="1007"/>
        <x:v>27644.983508709804</x:v>
      </x:c>
      <x:c r="S5404" s="1" t="str">
        <x:f t="shared" si="1008"/>
        <x:v>YES</x:v>
      </x:c>
      <x:c r="T5404" s="1">
        <x:f t="shared" si="1009"/>
        <x:v>27644.983508709804</x:v>
      </x:c>
    </x:row>
    <x:row r="5405">
      <x:c r="A5405" s="1"/>
      <x:c r="B5405" s="1"/>
      <x:c r="C5405" s="1"/>
      <x:c r="D5405" s="1"/>
      <x:c r="E5405" s="1"/>
      <x:c r="F5405" s="1"/>
      <x:c r="G5405" s="1"/>
      <x:c r="H5405" s="1"/>
      <x:c r="I5405" s="53">
        <x:f t="shared" si="998"/>
        <x:v>8</x:v>
      </x:c>
      <x:c r="J5405" s="53">
        <x:f t="shared" si="999"/>
        <x:v>4</x:v>
      </x:c>
      <x:c r="K5405" s="53">
        <x:f t="shared" si="1000"/>
        <x:v>27</x:v>
      </x:c>
      <x:c r="L5405" s="53">
        <x:f t="shared" si="1001"/>
        <x:v>39</x:v>
      </x:c>
      <x:c r="M5405" s="54">
        <x:f t="shared" si="1002"/>
        <x:v>3375.0322544180717</x:v>
      </x:c>
      <x:c r="N5405" s="54">
        <x:f t="shared" si="1003"/>
        <x:v>1.8437723989014387</x:v>
      </x:c>
      <x:c r="O5405" s="55">
        <x:f t="shared" si="1004"/>
        <x:v>151676</x:v>
      </x:c>
      <x:c r="P5405" s="55">
        <x:f t="shared" si="1005"/>
        <x:v>32560</x:v>
      </x:c>
      <x:c r="Q5405" s="55">
        <x:f t="shared" si="1006"/>
        <x:v>71094.309972535964</x:v>
      </x:c>
      <x:c r="R5405" s="55">
        <x:f t="shared" si="1007"/>
        <x:v>28021.690027464036</x:v>
      </x:c>
      <x:c r="S5405" s="1" t="str">
        <x:f t="shared" si="1008"/>
        <x:v>YES</x:v>
      </x:c>
      <x:c r="T5405" s="1">
        <x:f t="shared" si="1009"/>
        <x:v>28021.690027464036</x:v>
      </x:c>
    </x:row>
    <x:row r="5406">
      <x:c r="A5406" s="1"/>
      <x:c r="B5406" s="1"/>
      <x:c r="C5406" s="1"/>
      <x:c r="D5406" s="1"/>
      <x:c r="E5406" s="1"/>
      <x:c r="F5406" s="1"/>
      <x:c r="G5406" s="1"/>
      <x:c r="H5406" s="1"/>
      <x:c r="I5406" s="53">
        <x:f t="shared" si="998"/>
        <x:v>8</x:v>
      </x:c>
      <x:c r="J5406" s="53">
        <x:f t="shared" si="999"/>
        <x:v>4</x:v>
      </x:c>
      <x:c r="K5406" s="53">
        <x:f t="shared" si="1000"/>
        <x:v>28</x:v>
      </x:c>
      <x:c r="L5406" s="53">
        <x:f t="shared" si="1001"/>
        <x:v>40</x:v>
      </x:c>
      <x:c r="M5406" s="54">
        <x:f t="shared" si="1002"/>
        <x:v>3459.9917926352255</x:v>
      </x:c>
      <x:c r="N5406" s="54">
        <x:f t="shared" si="1003"/>
        <x:v>1.9027720782189066</x:v>
      </x:c>
      <x:c r="O5406" s="55">
        <x:f t="shared" si="1004"/>
        <x:v>154376</x:v>
      </x:c>
      <x:c r="P5406" s="55">
        <x:f t="shared" si="1005"/>
        <x:v>33440</x:v>
      </x:c>
      <x:c r="Q5406" s="55">
        <x:f t="shared" si="1006"/>
        <x:v>72569.301955472663</x:v>
      </x:c>
      <x:c r="R5406" s="55">
        <x:f t="shared" si="1007"/>
        <x:v>28366.698044527337</x:v>
      </x:c>
      <x:c r="S5406" s="1" t="str">
        <x:f t="shared" si="1008"/>
        <x:v>YES</x:v>
      </x:c>
      <x:c r="T5406" s="1">
        <x:f t="shared" si="1009"/>
        <x:v>28366.698044527337</x:v>
      </x:c>
    </x:row>
    <x:row r="5407">
      <x:c r="A5407" s="1"/>
      <x:c r="B5407" s="1"/>
      <x:c r="C5407" s="1"/>
      <x:c r="D5407" s="1"/>
      <x:c r="E5407" s="1"/>
      <x:c r="F5407" s="1"/>
      <x:c r="G5407" s="1"/>
      <x:c r="H5407" s="1"/>
      <x:c r="I5407" s="53">
        <x:f t="shared" si="998"/>
        <x:v>8</x:v>
      </x:c>
      <x:c r="J5407" s="53">
        <x:f t="shared" si="999"/>
        <x:v>4</x:v>
      </x:c>
      <x:c r="K5407" s="53">
        <x:f t="shared" si="1000"/>
        <x:v>29</x:v>
      </x:c>
      <x:c r="L5407" s="53">
        <x:f t="shared" si="1001"/>
        <x:v>41</x:v>
      </x:c>
      <x:c r="M5407" s="54">
        <x:f t="shared" si="1002"/>
        <x:v>3546.8098207508792</x:v>
      </x:c>
      <x:c r="N5407" s="54">
        <x:f t="shared" si="1003"/>
        <x:v>1.9630623755214438</x:v>
      </x:c>
      <x:c r="O5407" s="55">
        <x:f t="shared" si="1004"/>
        <x:v>157076</x:v>
      </x:c>
      <x:c r="P5407" s="55">
        <x:f t="shared" si="1005"/>
        <x:v>34320</x:v>
      </x:c>
      <x:c r="Q5407" s="55">
        <x:f t="shared" si="1006"/>
        <x:v>74076.559388036098</x:v>
      </x:c>
      <x:c r="R5407" s="55">
        <x:f t="shared" si="1007"/>
        <x:v>28679.440611963902</x:v>
      </x:c>
      <x:c r="S5407" s="1" t="str">
        <x:f t="shared" si="1008"/>
        <x:v>YES</x:v>
      </x:c>
      <x:c r="T5407" s="1">
        <x:f t="shared" si="1009"/>
        <x:v>28679.440611963902</x:v>
      </x:c>
    </x:row>
    <x:row r="5408">
      <x:c r="A5408" s="1"/>
      <x:c r="B5408" s="1"/>
      <x:c r="C5408" s="1"/>
      <x:c r="D5408" s="1"/>
      <x:c r="E5408" s="1"/>
      <x:c r="F5408" s="1"/>
      <x:c r="G5408" s="1"/>
      <x:c r="H5408" s="1"/>
      <x:c r="I5408" s="53">
        <x:f t="shared" si="998"/>
        <x:v>8</x:v>
      </x:c>
      <x:c r="J5408" s="53">
        <x:f t="shared" si="999"/>
        <x:v>4</x:v>
      </x:c>
      <x:c r="K5408" s="53">
        <x:f t="shared" si="1000"/>
        <x:v>30</x:v>
      </x:c>
      <x:c r="L5408" s="53">
        <x:f t="shared" si="1001"/>
        <x:v>42</x:v>
      </x:c>
      <x:c r="M5408" s="54">
        <x:f t="shared" si="1002"/>
        <x:v>3635.5195260846494</x:v>
      </x:c>
      <x:c r="N5408" s="54">
        <x:f t="shared" si="1003"/>
        <x:v>2.0246663375587843</x:v>
      </x:c>
      <x:c r="O5408" s="55">
        <x:f t="shared" si="1004"/>
        <x:v>159776</x:v>
      </x:c>
      <x:c r="P5408" s="55">
        <x:f t="shared" si="1005"/>
        <x:v>35200</x:v>
      </x:c>
      <x:c r="Q5408" s="55">
        <x:f t="shared" si="1006"/>
        <x:v>75616.658438969607</x:v>
      </x:c>
      <x:c r="R5408" s="55">
        <x:f t="shared" si="1007"/>
        <x:v>28959.341561030393</x:v>
      </x:c>
      <x:c r="S5408" s="1" t="str">
        <x:f t="shared" si="1008"/>
        <x:v>YES</x:v>
      </x:c>
      <x:c r="T5408" s="1">
        <x:f t="shared" si="1009"/>
        <x:v>28959.341561030393</x:v>
      </x:c>
    </x:row>
    <x:row r="5409">
      <x:c r="A5409" s="1"/>
      <x:c r="B5409" s="1"/>
      <x:c r="C5409" s="1"/>
      <x:c r="D5409" s="1"/>
      <x:c r="E5409" s="1"/>
      <x:c r="F5409" s="1"/>
      <x:c r="G5409" s="1"/>
      <x:c r="H5409" s="1"/>
      <x:c r="I5409" s="53">
        <x:f t="shared" si="998"/>
        <x:v>8</x:v>
      </x:c>
      <x:c r="J5409" s="53">
        <x:f t="shared" si="999"/>
        <x:v>5</x:v>
      </x:c>
      <x:c r="K5409" s="53">
        <x:f t="shared" si="1000"/>
        <x:v>0</x:v>
      </x:c>
      <x:c r="L5409" s="53">
        <x:f t="shared" si="1001"/>
        <x:v>13</x:v>
      </x:c>
      <x:c r="M5409" s="54">
        <x:f t="shared" si="1002"/>
        <x:v>1713.0951751335947</x:v>
      </x:c>
      <x:c r="N5409" s="54">
        <x:f t="shared" si="1003"/>
        <x:v>0.68964942717610744</x:v>
      </x:c>
      <x:c r="O5409" s="55">
        <x:f t="shared" si="1004"/>
        <x:v>80870</x:v>
      </x:c>
      <x:c r="P5409" s="55">
        <x:f t="shared" si="1005"/>
        <x:v>9240</x:v>
      </x:c>
      <x:c r="Q5409" s="55">
        <x:f t="shared" si="1006"/>
        <x:v>42241.235679402685</x:v>
      </x:c>
      <x:c r="R5409" s="55">
        <x:f t="shared" si="1007"/>
        <x:v>9388.7643205973145</x:v>
      </x:c>
      <x:c r="S5409" s="1" t="str">
        <x:f t="shared" si="1008"/>
        <x:v>YES</x:v>
      </x:c>
      <x:c r="T5409" s="1">
        <x:f t="shared" si="1009"/>
        <x:v>9388.7643205973145</x:v>
      </x:c>
    </x:row>
    <x:row r="5410">
      <x:c r="A5410" s="1"/>
      <x:c r="B5410" s="1"/>
      <x:c r="C5410" s="1"/>
      <x:c r="D5410" s="1"/>
      <x:c r="E5410" s="1"/>
      <x:c r="F5410" s="1"/>
      <x:c r="G5410" s="1"/>
      <x:c r="H5410" s="1"/>
      <x:c r="I5410" s="53">
        <x:f t="shared" si="998"/>
        <x:v>8</x:v>
      </x:c>
      <x:c r="J5410" s="53">
        <x:f t="shared" si="999"/>
        <x:v>5</x:v>
      </x:c>
      <x:c r="K5410" s="53">
        <x:f t="shared" si="1000"/>
        <x:v>1</x:v>
      </x:c>
      <x:c r="L5410" s="53">
        <x:f t="shared" si="1001"/>
        <x:v>14</x:v>
      </x:c>
      <x:c r="M5410" s="54">
        <x:f t="shared" si="1002"/>
        <x:v>1758.6576751335947</x:v>
      </x:c>
      <x:c r="N5410" s="54">
        <x:f t="shared" si="1003"/>
        <x:v>0.72129005217610742</x:v>
      </x:c>
      <x:c r="O5410" s="55">
        <x:f t="shared" si="1004"/>
        <x:v>83570</x:v>
      </x:c>
      <x:c r="P5410" s="55">
        <x:f t="shared" si="1005"/>
        <x:v>10120</x:v>
      </x:c>
      <x:c r="Q5410" s="55">
        <x:f t="shared" si="1006"/>
        <x:v>43032.251304402685</x:v>
      </x:c>
      <x:c r="R5410" s="55">
        <x:f t="shared" si="1007"/>
        <x:v>10417.748695597315</x:v>
      </x:c>
      <x:c r="S5410" s="1" t="str">
        <x:f t="shared" si="1008"/>
        <x:v>YES</x:v>
      </x:c>
      <x:c r="T5410" s="1">
        <x:f t="shared" si="1009"/>
        <x:v>10417.748695597315</x:v>
      </x:c>
    </x:row>
    <x:row r="5411">
      <x:c r="A5411" s="1"/>
      <x:c r="B5411" s="1"/>
      <x:c r="C5411" s="1"/>
      <x:c r="D5411" s="1"/>
      <x:c r="E5411" s="1"/>
      <x:c r="F5411" s="1"/>
      <x:c r="G5411" s="1"/>
      <x:c r="H5411" s="1"/>
      <x:c r="I5411" s="53">
        <x:f t="shared" si="998"/>
        <x:v>8</x:v>
      </x:c>
      <x:c r="J5411" s="53">
        <x:f t="shared" si="999"/>
        <x:v>5</x:v>
      </x:c>
      <x:c r="K5411" s="53">
        <x:f t="shared" si="1000"/>
        <x:v>2</x:v>
      </x:c>
      <x:c r="L5411" s="53">
        <x:f t="shared" si="1001"/>
        <x:v>15</x:v>
      </x:c>
      <x:c r="M5411" s="54">
        <x:f t="shared" si="1002"/>
        <x:v>1805.3592376335946</x:v>
      </x:c>
      <x:c r="N5411" s="54">
        <x:f t="shared" si="1003"/>
        <x:v>0.75372169280110735</x:v>
      </x:c>
      <x:c r="O5411" s="55">
        <x:f t="shared" si="1004"/>
        <x:v>86270</x:v>
      </x:c>
      <x:c r="P5411" s="55">
        <x:f t="shared" si="1005"/>
        <x:v>11000</x:v>
      </x:c>
      <x:c r="Q5411" s="55">
        <x:f t="shared" si="1006"/>
        <x:v>43843.042320027685</x:v>
      </x:c>
      <x:c r="R5411" s="55">
        <x:f t="shared" si="1007"/>
        <x:v>11426.957679972315</x:v>
      </x:c>
      <x:c r="S5411" s="1" t="str">
        <x:f t="shared" si="1008"/>
        <x:v>YES</x:v>
      </x:c>
      <x:c r="T5411" s="1">
        <x:f t="shared" si="1009"/>
        <x:v>11426.957679972315</x:v>
      </x:c>
    </x:row>
    <x:row r="5412">
      <x:c r="A5412" s="1"/>
      <x:c r="B5412" s="1"/>
      <x:c r="C5412" s="1"/>
      <x:c r="D5412" s="1"/>
      <x:c r="E5412" s="1"/>
      <x:c r="F5412" s="1"/>
      <x:c r="G5412" s="1"/>
      <x:c r="H5412" s="1"/>
      <x:c r="I5412" s="53">
        <x:f t="shared" si="998"/>
        <x:v>8</x:v>
      </x:c>
      <x:c r="J5412" s="53">
        <x:f t="shared" si="999"/>
        <x:v>5</x:v>
      </x:c>
      <x:c r="K5412" s="53">
        <x:f t="shared" si="1000"/>
        <x:v>3</x:v>
      </x:c>
      <x:c r="L5412" s="53">
        <x:f t="shared" si="1001"/>
        <x:v>16</x:v>
      </x:c>
      <x:c r="M5412" s="54">
        <x:f t="shared" si="1002"/>
        <x:v>1853.2212200554698</x:v>
      </x:c>
      <x:c r="N5412" s="54">
        <x:f t="shared" si="1003"/>
        <x:v>0.78695918059407621</x:v>
      </x:c>
      <x:c r="O5412" s="55">
        <x:f t="shared" si="1004"/>
        <x:v>88970</x:v>
      </x:c>
      <x:c r="P5412" s="55">
        <x:f t="shared" si="1005"/>
        <x:v>11880</x:v>
      </x:c>
      <x:c r="Q5412" s="55">
        <x:f t="shared" si="1006"/>
        <x:v>44673.979514851904</x:v>
      </x:c>
      <x:c r="R5412" s="55">
        <x:f t="shared" si="1007"/>
        <x:v>12416.020485148096</x:v>
      </x:c>
      <x:c r="S5412" s="1" t="str">
        <x:f t="shared" si="1008"/>
        <x:v>YES</x:v>
      </x:c>
      <x:c r="T5412" s="1">
        <x:f t="shared" si="1009"/>
        <x:v>12416.020485148096</x:v>
      </x:c>
    </x:row>
    <x:row r="5413">
      <x:c r="A5413" s="1"/>
      <x:c r="B5413" s="1"/>
      <x:c r="C5413" s="1"/>
      <x:c r="D5413" s="1"/>
      <x:c r="E5413" s="1"/>
      <x:c r="F5413" s="1"/>
      <x:c r="G5413" s="1"/>
      <x:c r="H5413" s="1"/>
      <x:c r="I5413" s="53">
        <x:f t="shared" si="998"/>
        <x:v>8</x:v>
      </x:c>
      <x:c r="J5413" s="53">
        <x:f t="shared" si="999"/>
        <x:v>5</x:v>
      </x:c>
      <x:c r="K5413" s="53">
        <x:f t="shared" si="1000"/>
        <x:v>4</x:v>
      </x:c>
      <x:c r="L5413" s="53">
        <x:f t="shared" si="1001"/>
        <x:v>17</x:v>
      </x:c>
      <x:c r="M5413" s="54">
        <x:f t="shared" si="1002"/>
        <x:v>1902.265335778126</x:v>
      </x:c>
      <x:c r="N5413" s="54">
        <x:f t="shared" si="1003"/>
        <x:v>0.82101759429036525</x:v>
      </x:c>
      <x:c r="O5413" s="55">
        <x:f t="shared" si="1004"/>
        <x:v>91670</x:v>
      </x:c>
      <x:c r="P5413" s="55">
        <x:f t="shared" si="1005"/>
        <x:v>12760</x:v>
      </x:c>
      <x:c r="Q5413" s="55">
        <x:f t="shared" si="1006"/>
        <x:v>45525.439857259131</x:v>
      </x:c>
      <x:c r="R5413" s="55">
        <x:f t="shared" si="1007"/>
        <x:v>13384.560142740869</x:v>
      </x:c>
      <x:c r="S5413" s="1" t="str">
        <x:f t="shared" si="1008"/>
        <x:v>YES</x:v>
      </x:c>
      <x:c r="T5413" s="1">
        <x:f t="shared" si="1009"/>
        <x:v>13384.560142740869</x:v>
      </x:c>
    </x:row>
    <x:row r="5414">
      <x:c r="A5414" s="1"/>
      <x:c r="B5414" s="1"/>
      <x:c r="C5414" s="1"/>
      <x:c r="D5414" s="1"/>
      <x:c r="E5414" s="1"/>
      <x:c r="F5414" s="1"/>
      <x:c r="G5414" s="1"/>
      <x:c r="H5414" s="1"/>
      <x:c r="I5414" s="53">
        <x:f t="shared" si="998"/>
        <x:v>8</x:v>
      </x:c>
      <x:c r="J5414" s="53">
        <x:f t="shared" si="999"/>
        <x:v>5</x:v>
      </x:c>
      <x:c r="K5414" s="53">
        <x:f t="shared" si="1000"/>
        <x:v>5</x:v>
      </x:c>
      <x:c r="L5414" s="53">
        <x:f t="shared" si="1001"/>
        <x:v>18</x:v>
      </x:c>
      <x:c r="M5414" s="54">
        <x:f t="shared" si="1002"/>
        <x:v>1952.5136596993295</x:v>
      </x:c>
      <x:c r="N5414" s="54">
        <x:f t="shared" si="1003"/>
        <x:v>0.85591226368008999</x:v>
      </x:c>
      <x:c r="O5414" s="55">
        <x:f t="shared" si="1004"/>
        <x:v>94370</x:v>
      </x:c>
      <x:c r="P5414" s="55">
        <x:f t="shared" si="1005"/>
        <x:v>13640</x:v>
      </x:c>
      <x:c r="Q5414" s="55">
        <x:f t="shared" si="1006"/>
        <x:v>46397.806592002249</x:v>
      </x:c>
      <x:c r="R5414" s="55">
        <x:f t="shared" si="1007"/>
        <x:v>14332.193407997751</x:v>
      </x:c>
      <x:c r="S5414" s="1" t="str">
        <x:f t="shared" si="1008"/>
        <x:v>YES</x:v>
      </x:c>
      <x:c r="T5414" s="1">
        <x:f t="shared" si="1009"/>
        <x:v>14332.193407997751</x:v>
      </x:c>
    </x:row>
    <x:row r="5415">
      <x:c r="A5415" s="1"/>
      <x:c r="B5415" s="1"/>
      <x:c r="C5415" s="1"/>
      <x:c r="D5415" s="1"/>
      <x:c r="E5415" s="1"/>
      <x:c r="F5415" s="1"/>
      <x:c r="G5415" s="1"/>
      <x:c r="H5415" s="1"/>
      <x:c r="I5415" s="53">
        <x:f t="shared" si="998"/>
        <x:v>8</x:v>
      </x:c>
      <x:c r="J5415" s="53">
        <x:f t="shared" si="999"/>
        <x:v>5</x:v>
      </x:c>
      <x:c r="K5415" s="53">
        <x:f t="shared" si="1000"/>
        <x:v>6</x:v>
      </x:c>
      <x:c r="L5415" s="53">
        <x:f t="shared" si="1001"/>
        <x:v>19</x:v>
      </x:c>
      <x:c r="M5415" s="54">
        <x:f t="shared" si="1002"/>
        <x:v>2003.9886338809624</x:v>
      </x:c>
      <x:c r="N5415" s="54">
        <x:f t="shared" si="1003"/>
        <x:v>0.89165877352844614</x:v>
      </x:c>
      <x:c r="O5415" s="55">
        <x:f t="shared" si="1004"/>
        <x:v>97070</x:v>
      </x:c>
      <x:c r="P5415" s="55">
        <x:f t="shared" si="1005"/>
        <x:v>14520</x:v>
      </x:c>
      <x:c r="Q5415" s="55">
        <x:f t="shared" si="1006"/>
        <x:v>47291.469338211151</x:v>
      </x:c>
      <x:c r="R5415" s="55">
        <x:f t="shared" si="1007"/>
        <x:v>15258.530661788849</x:v>
      </x:c>
      <x:c r="S5415" s="1" t="str">
        <x:f t="shared" si="1008"/>
        <x:v>YES</x:v>
      </x:c>
      <x:c r="T5415" s="1">
        <x:f t="shared" si="1009"/>
        <x:v>15258.530661788849</x:v>
      </x:c>
    </x:row>
    <x:row r="5416">
      <x:c r="A5416" s="1"/>
      <x:c r="B5416" s="1"/>
      <x:c r="C5416" s="1"/>
      <x:c r="D5416" s="1"/>
      <x:c r="E5416" s="1"/>
      <x:c r="F5416" s="1"/>
      <x:c r="G5416" s="1"/>
      <x:c r="H5416" s="1"/>
      <x:c r="I5416" s="53">
        <x:f t="shared" si="998"/>
        <x:v>8</x:v>
      </x:c>
      <x:c r="J5416" s="53">
        <x:f t="shared" si="999"/>
        <x:v>5</x:v>
      </x:c>
      <x:c r="K5416" s="53">
        <x:f t="shared" si="1000"/>
        <x:v>7</x:v>
      </x:c>
      <x:c r="L5416" s="53">
        <x:f t="shared" si="1001"/>
        <x:v>20</x:v>
      </x:c>
      <x:c r="M5416" s="54">
        <x:f t="shared" si="1002"/>
        <x:v>2056.7130732789228</x:v>
      </x:c>
      <x:c r="N5416" s="54">
        <x:f t="shared" si="1003"/>
        <x:v>0.92827296755480748</x:v>
      </x:c>
      <x:c r="O5416" s="55">
        <x:f t="shared" si="1004"/>
        <x:v>99770</x:v>
      </x:c>
      <x:c r="P5416" s="55">
        <x:f t="shared" si="1005"/>
        <x:v>15400</x:v>
      </x:c>
      <x:c r="Q5416" s="55">
        <x:f t="shared" si="1006"/>
        <x:v>48206.824188870189</x:v>
      </x:c>
      <x:c r="R5416" s="55">
        <x:f t="shared" si="1007"/>
        <x:v>16163.175811129811</x:v>
      </x:c>
      <x:c r="S5416" s="1" t="str">
        <x:f t="shared" si="1008"/>
        <x:v>YES</x:v>
      </x:c>
      <x:c r="T5416" s="1">
        <x:f t="shared" si="1009"/>
        <x:v>16163.175811129811</x:v>
      </x:c>
    </x:row>
    <x:row r="5417">
      <x:c r="A5417" s="1"/>
      <x:c r="B5417" s="1"/>
      <x:c r="C5417" s="1"/>
      <x:c r="D5417" s="1"/>
      <x:c r="E5417" s="1"/>
      <x:c r="F5417" s="1"/>
      <x:c r="G5417" s="1"/>
      <x:c r="H5417" s="1"/>
      <x:c r="I5417" s="53">
        <x:f t="shared" si="998"/>
        <x:v>8</x:v>
      </x:c>
      <x:c r="J5417" s="53">
        <x:f t="shared" si="999"/>
        <x:v>5</x:v>
      </x:c>
      <x:c r="K5417" s="53">
        <x:f t="shared" si="1000"/>
        <x:v>8</x:v>
      </x:c>
      <x:c r="L5417" s="53">
        <x:f t="shared" si="1001"/>
        <x:v>21</x:v>
      </x:c>
      <x:c r="M5417" s="54">
        <x:f t="shared" si="1002"/>
        <x:v>2110.7101715589033</x:v>
      </x:c>
      <x:c r="N5417" s="54">
        <x:f t="shared" si="1003"/>
        <x:v>0.96577095247146061</x:v>
      </x:c>
      <x:c r="O5417" s="55">
        <x:f t="shared" si="1004"/>
        <x:v>102470</x:v>
      </x:c>
      <x:c r="P5417" s="55">
        <x:f t="shared" si="1005"/>
        <x:v>16280</x:v>
      </x:c>
      <x:c r="Q5417" s="55">
        <x:f t="shared" si="1006"/>
        <x:v>49144.273811786516</x:v>
      </x:c>
      <x:c r="R5417" s="55">
        <x:f t="shared" si="1007"/>
        <x:v>17045.726188213484</x:v>
      </x:c>
      <x:c r="S5417" s="1" t="str">
        <x:f t="shared" si="1008"/>
        <x:v>YES</x:v>
      </x:c>
      <x:c r="T5417" s="1">
        <x:f t="shared" si="1009"/>
        <x:v>17045.726188213484</x:v>
      </x:c>
    </x:row>
    <x:row r="5418">
      <x:c r="A5418" s="1"/>
      <x:c r="B5418" s="1"/>
      <x:c r="C5418" s="1"/>
      <x:c r="D5418" s="1"/>
      <x:c r="E5418" s="1"/>
      <x:c r="F5418" s="1"/>
      <x:c r="G5418" s="1"/>
      <x:c r="H5418" s="1"/>
      <x:c r="I5418" s="53">
        <x:f t="shared" si="998"/>
        <x:v>8</x:v>
      </x:c>
      <x:c r="J5418" s="53">
        <x:f t="shared" si="999"/>
        <x:v>5</x:v>
      </x:c>
      <x:c r="K5418" s="53">
        <x:f t="shared" si="1000"/>
        <x:v>9</x:v>
      </x:c>
      <x:c r="L5418" s="53">
        <x:f t="shared" si="1001"/>
        <x:v>22</x:v>
      </x:c>
      <x:c r="M5418" s="54">
        <x:f t="shared" si="1002"/>
        <x:v>2166.0035069992973</x:v>
      </x:c>
      <x:c r="N5418" s="54">
        <x:f t="shared" si="1003"/>
        <x:v>1.0041691020828454</x:v>
      </x:c>
      <x:c r="O5418" s="55">
        <x:f t="shared" si="1004"/>
        <x:v>105170</x:v>
      </x:c>
      <x:c r="P5418" s="55">
        <x:f t="shared" si="1005"/>
        <x:v>17160</x:v>
      </x:c>
      <x:c r="Q5418" s="55">
        <x:f t="shared" si="1006"/>
        <x:v>50104.227552071134</x:v>
      </x:c>
      <x:c r="R5418" s="55">
        <x:f t="shared" si="1007"/>
        <x:v>17905.772447928866</x:v>
      </x:c>
      <x:c r="S5418" s="1" t="str">
        <x:f t="shared" si="1008"/>
        <x:v>YES</x:v>
      </x:c>
      <x:c r="T5418" s="1">
        <x:f t="shared" si="1009"/>
        <x:v>17905.772447928866</x:v>
      </x:c>
    </x:row>
    <x:row r="5419">
      <x:c r="A5419" s="1"/>
      <x:c r="B5419" s="1"/>
      <x:c r="C5419" s="1"/>
      <x:c r="D5419" s="1"/>
      <x:c r="E5419" s="1"/>
      <x:c r="F5419" s="1"/>
      <x:c r="G5419" s="1"/>
      <x:c r="H5419" s="1"/>
      <x:c r="I5419" s="53">
        <x:f t="shared" si="998"/>
        <x:v>8</x:v>
      </x:c>
      <x:c r="J5419" s="53">
        <x:f t="shared" si="999"/>
        <x:v>5</x:v>
      </x:c>
      <x:c r="K5419" s="53">
        <x:f t="shared" si="1000"/>
        <x:v>10</x:v>
      </x:c>
      <x:c r="L5419" s="53">
        <x:f t="shared" si="1001"/>
        <x:v>23</x:v>
      </x:c>
      <x:c r="M5419" s="54">
        <x:f t="shared" si="1002"/>
        <x:v>2222.6170484825107</x:v>
      </x:c>
      <x:c r="N5419" s="54">
        <x:f t="shared" si="1003"/>
        <x:v>1.043484061446188</x:v>
      </x:c>
      <x:c r="O5419" s="55">
        <x:f t="shared" si="1004"/>
        <x:v>107870</x:v>
      </x:c>
      <x:c r="P5419" s="55">
        <x:f t="shared" si="1005"/>
        <x:v>18040</x:v>
      </x:c>
      <x:c r="Q5419" s="55">
        <x:f t="shared" si="1006"/>
        <x:v>51087.101536154703</x:v>
      </x:c>
      <x:c r="R5419" s="55">
        <x:f t="shared" si="1007"/>
        <x:v>18742.898463845297</x:v>
      </x:c>
      <x:c r="S5419" s="1" t="str">
        <x:f t="shared" si="1008"/>
        <x:v>YES</x:v>
      </x:c>
      <x:c r="T5419" s="1">
        <x:f t="shared" si="1009"/>
        <x:v>18742.898463845297</x:v>
      </x:c>
    </x:row>
    <x:row r="5420">
      <x:c r="A5420" s="1"/>
      <x:c r="B5420" s="1"/>
      <x:c r="C5420" s="1"/>
      <x:c r="D5420" s="1"/>
      <x:c r="E5420" s="1"/>
      <x:c r="F5420" s="1"/>
      <x:c r="G5420" s="1"/>
      <x:c r="H5420" s="1"/>
      <x:c r="I5420" s="53">
        <x:f t="shared" si="998"/>
        <x:v>8</x:v>
      </x:c>
      <x:c r="J5420" s="53">
        <x:f t="shared" si="999"/>
        <x:v>5</x:v>
      </x:c>
      <x:c r="K5420" s="53">
        <x:f t="shared" si="1000"/>
        <x:v>11</x:v>
      </x:c>
      <x:c r="L5420" s="53">
        <x:f t="shared" si="1001"/>
        <x:v>24</x:v>
      </x:c>
      <x:c r="M5420" s="54">
        <x:f t="shared" si="1002"/>
        <x:v>2280.5751615759496</x:v>
      </x:c>
      <x:c r="N5420" s="54">
        <x:f t="shared" si="1003"/>
        <x:v>1.0837327510944095</x:v>
      </x:c>
      <x:c r="O5420" s="55">
        <x:f t="shared" si="1004"/>
        <x:v>110570</x:v>
      </x:c>
      <x:c r="P5420" s="55">
        <x:f t="shared" si="1005"/>
        <x:v>18920</x:v>
      </x:c>
      <x:c r="Q5420" s="55">
        <x:f t="shared" si="1006"/>
        <x:v>52093.318777360233</x:v>
      </x:c>
      <x:c r="R5420" s="55">
        <x:f t="shared" si="1007"/>
        <x:v>19556.681222639767</x:v>
      </x:c>
      <x:c r="S5420" s="1" t="str">
        <x:f t="shared" si="1008"/>
        <x:v>YES</x:v>
      </x:c>
      <x:c r="T5420" s="1">
        <x:f t="shared" si="1009"/>
        <x:v>19556.681222639767</x:v>
      </x:c>
    </x:row>
    <x:row r="5421">
      <x:c r="A5421" s="1"/>
      <x:c r="B5421" s="1"/>
      <x:c r="C5421" s="1"/>
      <x:c r="D5421" s="1"/>
      <x:c r="E5421" s="1"/>
      <x:c r="F5421" s="1"/>
      <x:c r="G5421" s="1"/>
      <x:c r="H5421" s="1"/>
      <x:c r="I5421" s="53">
        <x:f t="shared" si="998"/>
        <x:v>8</x:v>
      </x:c>
      <x:c r="J5421" s="53">
        <x:f t="shared" si="999"/>
        <x:v>5</x:v>
      </x:c>
      <x:c r="K5421" s="53">
        <x:f t="shared" si="1000"/>
        <x:v>12</x:v>
      </x:c>
      <x:c r="L5421" s="53">
        <x:f t="shared" si="1001"/>
        <x:v>25</x:v>
      </x:c>
      <x:c r="M5421" s="54">
        <x:f t="shared" si="1002"/>
        <x:v>2339.902614704014</x:v>
      </x:c>
      <x:c r="N5421" s="54">
        <x:f t="shared" si="1003"/>
        <x:v>1.1249323713222319</x:v>
      </x:c>
      <x:c r="O5421" s="55">
        <x:f t="shared" si="1004"/>
        <x:v>113270</x:v>
      </x:c>
      <x:c r="P5421" s="55">
        <x:f t="shared" si="1005"/>
        <x:v>19800</x:v>
      </x:c>
      <x:c r="Q5421" s="55">
        <x:f t="shared" si="1006"/>
        <x:v>53123.309283055802</x:v>
      </x:c>
      <x:c r="R5421" s="55">
        <x:f t="shared" si="1007"/>
        <x:v>20346.690716944198</x:v>
      </x:c>
      <x:c r="S5421" s="1" t="str">
        <x:f t="shared" si="1008"/>
        <x:v>YES</x:v>
      </x:c>
      <x:c r="T5421" s="1">
        <x:f t="shared" si="1009"/>
        <x:v>20346.690716944198</x:v>
      </x:c>
    </x:row>
    <x:row r="5422">
      <x:c r="A5422" s="1"/>
      <x:c r="B5422" s="1"/>
      <x:c r="C5422" s="1"/>
      <x:c r="D5422" s="1"/>
      <x:c r="E5422" s="1"/>
      <x:c r="F5422" s="1"/>
      <x:c r="G5422" s="1"/>
      <x:c r="H5422" s="1"/>
      <x:c r="I5422" s="53" t="n">
        <x:f t="shared" ref="I5422:I5485" si="1010">INT((ROW()-ROW($I$46))/((CARROT_CAP+1)*(MESCLUN_CAP+1)))</x:f>
        <x:v>8</x:v>
      </x:c>
      <x:c r="J5422" s="53" t="n">
        <x:f t="shared" ref="J5422:J5485" si="1011">MOD(INT((ROW()-ROW($I$46))/(MESCLUN_CAP+1)),CARROT_CAP+1)</x:f>
        <x:v>5</x:v>
      </x:c>
      <x:c r="K5422" s="53" t="n">
        <x:f t="shared" ref="K5422:K5485" si="1012">MOD(ROW()-ROW($I$46),MESCLUN_CAP+1)</x:f>
        <x:v>13</x:v>
      </x:c>
      <x:c r="L5422" s="53" t="n">
        <x:f t="shared" ref="L5422:L5485" si="1013">SUM(I5422:K5422)</x:f>
        <x:v>26</x:v>
      </x:c>
      <x:c r="M5422" s="54" t="n">
        <x:f t="shared" ref="M5422:M5485" si="1014">I5422*TOMATO_HOURS*WEEKS*(1+TOMATO_DIM)^I5422+J5422*CARROT_HOURS*WEEKS*(1+CARROT_DIM)^J5422+K5422*MESCLUN_HOURS*WEEKS*(1+MESCLUN_DIM)^K5422</x:f>
        <x:v>2400.624585412398</x:v>
      </x:c>
      <x:c r="N5422" s="54" t="n">
        <x:f t="shared" ref="N5422:N5485" si="1015">MAX(M5422-FARMER_HOURS,0)/TEMP_HOURS_PER_WORKER</x:f>
        <x:v>1.1671004065363877</x:v>
      </x:c>
      <x:c r="O5422" s="55" t="n">
        <x:f t="shared" ref="O5422:O5485" si="1016">I5422*TOMATO_PRICE+J5422*CARROT_PRICE+K5422*MESCLUN_PRICE</x:f>
        <x:v>115970</x:v>
      </x:c>
      <x:c r="P5422" s="55" t="n">
        <x:f t="shared" ref="P5422:P5485" si="1017">I5422*TOMATO_FERTILIZER+J5422*CARROT_FERTILIZER+K5422*MESCLUN_FERTILIZER</x:f>
        <x:v>20680</x:v>
      </x:c>
      <x:c r="Q5422" s="55" t="n">
        <x:f t="shared" ref="Q5422:Q5485" si="1018">MIN(M5422,FARMER_HOURS)*FARMER_RATE+MAX(M5422-FARMER_HOURS,0)*TEMP_RATE</x:f>
        <x:v>54177.51016340969</x:v>
      </x:c>
      <x:c r="R5422" s="55" t="n">
        <x:f t="shared" ref="R5422:R5485" si="1019">O5422-P5422-Q5422-FIXED_COST</x:f>
        <x:v>21112.489836590306</x:v>
      </x:c>
      <x:c r="S5422" s="1" t="str">
        <x:f t="shared" ref="S5422:S5485" si="1020">IF(AND(L5422&lt;=TOTAL_BED_CAP,N5422&lt;=TEMP_WORKER_CAP),"YES","NO")</x:f>
        <x:v>YES</x:v>
      </x:c>
      <x:c r="T5422" s="1" t="n">
        <x:f t="shared" ref="T5422:T5485" si="1021">IF(S5422="YES",R5422,-1E+99)</x:f>
        <x:v>21112.489836590306</x:v>
      </x:c>
    </x:row>
    <x:row r="5423">
      <x:c r="A5423" s="1"/>
      <x:c r="B5423" s="1"/>
      <x:c r="C5423" s="1"/>
      <x:c r="D5423" s="1"/>
      <x:c r="E5423" s="1"/>
      <x:c r="F5423" s="1"/>
      <x:c r="G5423" s="1"/>
      <x:c r="H5423" s="1"/>
      <x:c r="I5423" s="53">
        <x:f t="shared" si="1010"/>
        <x:v>8</x:v>
      </x:c>
      <x:c r="J5423" s="53">
        <x:f t="shared" si="1011"/>
        <x:v>5</x:v>
      </x:c>
      <x:c r="K5423" s="53">
        <x:f t="shared" si="1012"/>
        <x:v>14</x:v>
      </x:c>
      <x:c r="L5423" s="53">
        <x:f t="shared" si="1013"/>
        <x:v>27</x:v>
      </x:c>
      <x:c r="M5423" s="54">
        <x:f t="shared" si="1014"/>
        <x:v>2462.7666667260592</x:v>
      </x:c>
      <x:c r="N5423" s="54">
        <x:f t="shared" si="1015"/>
        <x:v>1.2102546296708745</x:v>
      </x:c>
      <x:c r="O5423" s="55">
        <x:f t="shared" si="1016"/>
        <x:v>118670</x:v>
      </x:c>
      <x:c r="P5423" s="55">
        <x:f t="shared" si="1017"/>
        <x:v>21560</x:v>
      </x:c>
      <x:c r="Q5423" s="55">
        <x:f t="shared" si="1018"/>
        <x:v>55256.365741771864</x:v>
      </x:c>
      <x:c r="R5423" s="55">
        <x:f t="shared" si="1019"/>
        <x:v>21853.634258228136</x:v>
      </x:c>
      <x:c r="S5423" s="1" t="str">
        <x:f t="shared" si="1020"/>
        <x:v>YES</x:v>
      </x:c>
      <x:c r="T5423" s="1">
        <x:f t="shared" si="1021"/>
        <x:v>21853.634258228136</x:v>
      </x:c>
    </x:row>
    <x:row r="5424">
      <x:c r="A5424" s="1"/>
      <x:c r="B5424" s="1"/>
      <x:c r="C5424" s="1"/>
      <x:c r="D5424" s="1"/>
      <x:c r="E5424" s="1"/>
      <x:c r="F5424" s="1"/>
      <x:c r="G5424" s="1"/>
      <x:c r="H5424" s="1"/>
      <x:c r="I5424" s="53">
        <x:f t="shared" si="1010"/>
        <x:v>8</x:v>
      </x:c>
      <x:c r="J5424" s="53">
        <x:f t="shared" si="1011"/>
        <x:v>5</x:v>
      </x:c>
      <x:c r="K5424" s="53">
        <x:f t="shared" si="1012"/>
        <x:v>15</x:v>
      </x:c>
      <x:c r="L5424" s="53">
        <x:f t="shared" si="1013"/>
        <x:v>28</x:v>
      </x:c>
      <x:c r="M5424" s="54">
        <x:f t="shared" si="1014"/>
        <x:v>2526.3548736022058</x:v>
      </x:c>
      <x:c r="N5424" s="54">
        <x:f t="shared" si="1015"/>
        <x:v>1.2544131066681985</x:v>
      </x:c>
      <x:c r="O5424" s="55">
        <x:f t="shared" si="1016"/>
        <x:v>121370</x:v>
      </x:c>
      <x:c r="P5424" s="55">
        <x:f t="shared" si="1017"/>
        <x:v>22440</x:v>
      </x:c>
      <x:c r="Q5424" s="55">
        <x:f t="shared" si="1018"/>
        <x:v>56360.327666704965</x:v>
      </x:c>
      <x:c r="R5424" s="55">
        <x:f t="shared" si="1019"/>
        <x:v>22569.672333295035</x:v>
      </x:c>
      <x:c r="S5424" s="1" t="str">
        <x:f t="shared" si="1020"/>
        <x:v>YES</x:v>
      </x:c>
      <x:c r="T5424" s="1">
        <x:f t="shared" si="1021"/>
        <x:v>22569.672333295035</x:v>
      </x:c>
    </x:row>
    <x:row r="5425">
      <x:c r="A5425" s="1"/>
      <x:c r="B5425" s="1"/>
      <x:c r="C5425" s="1"/>
      <x:c r="D5425" s="1"/>
      <x:c r="E5425" s="1"/>
      <x:c r="F5425" s="1"/>
      <x:c r="G5425" s="1"/>
      <x:c r="H5425" s="1"/>
      <x:c r="I5425" s="53">
        <x:f t="shared" si="1010"/>
        <x:v>8</x:v>
      </x:c>
      <x:c r="J5425" s="53">
        <x:f t="shared" si="1011"/>
        <x:v>5</x:v>
      </x:c>
      <x:c r="K5425" s="53">
        <x:f t="shared" si="1012"/>
        <x:v>16</x:v>
      </x:c>
      <x:c r="L5425" s="53">
        <x:f t="shared" si="1013"/>
        <x:v>29</x:v>
      </x:c>
      <x:c r="M5425" s="54">
        <x:f t="shared" si="1014"/>
        <x:v>2591.4156494796948</x:v>
      </x:c>
      <x:c r="N5425" s="54">
        <x:f t="shared" si="1015"/>
        <x:v>1.2995942010275658</x:v>
      </x:c>
      <x:c r="O5425" s="55">
        <x:f t="shared" si="1016"/>
        <x:v>124070</x:v>
      </x:c>
      <x:c r="P5425" s="55">
        <x:f t="shared" si="1017"/>
        <x:v>23320</x:v>
      </x:c>
      <x:c r="Q5425" s="55">
        <x:f t="shared" si="1018"/>
        <x:v>57489.855025689147</x:v>
      </x:c>
      <x:c r="R5425" s="55">
        <x:f t="shared" si="1019"/>
        <x:v>23260.144974310853</x:v>
      </x:c>
      <x:c r="S5425" s="1" t="str">
        <x:f t="shared" si="1020"/>
        <x:v>YES</x:v>
      </x:c>
      <x:c r="T5425" s="1">
        <x:f t="shared" si="1021"/>
        <x:v>23260.144974310853</x:v>
      </x:c>
    </x:row>
    <x:row r="5426">
      <x:c r="A5426" s="1"/>
      <x:c r="B5426" s="1"/>
      <x:c r="C5426" s="1"/>
      <x:c r="D5426" s="1"/>
      <x:c r="E5426" s="1"/>
      <x:c r="F5426" s="1"/>
      <x:c r="G5426" s="1"/>
      <x:c r="H5426" s="1"/>
      <x:c r="I5426" s="53">
        <x:f t="shared" si="1010"/>
        <x:v>8</x:v>
      </x:c>
      <x:c r="J5426" s="53">
        <x:f t="shared" si="1011"/>
        <x:v>5</x:v>
      </x:c>
      <x:c r="K5426" s="53">
        <x:f t="shared" si="1012"/>
        <x:v>17</x:v>
      </x:c>
      <x:c r="L5426" s="53">
        <x:f t="shared" si="1013"/>
        <x:v>30</x:v>
      </x:c>
      <x:c r="M5426" s="54">
        <x:f t="shared" si="1014"/>
        <x:v>2657.9758729262353</x:v>
      </x:c>
      <x:c r="N5426" s="54">
        <x:f t="shared" si="1015"/>
        <x:v>1.3458165784209968</x:v>
      </x:c>
      <x:c r="O5426" s="55">
        <x:f t="shared" si="1016"/>
        <x:v>126770</x:v>
      </x:c>
      <x:c r="P5426" s="55">
        <x:f t="shared" si="1017"/>
        <x:v>24200</x:v>
      </x:c>
      <x:c r="Q5426" s="55">
        <x:f t="shared" si="1018"/>
        <x:v>58645.414460524917</x:v>
      </x:c>
      <x:c r="R5426" s="55">
        <x:f t="shared" si="1019"/>
        <x:v>23924.585539475083</x:v>
      </x:c>
      <x:c r="S5426" s="1" t="str">
        <x:f t="shared" si="1020"/>
        <x:v>YES</x:v>
      </x:c>
      <x:c r="T5426" s="1">
        <x:f t="shared" si="1021"/>
        <x:v>23924.585539475083</x:v>
      </x:c>
    </x:row>
    <x:row r="5427">
      <x:c r="A5427" s="1"/>
      <x:c r="B5427" s="1"/>
      <x:c r="C5427" s="1"/>
      <x:c r="D5427" s="1"/>
      <x:c r="E5427" s="1"/>
      <x:c r="F5427" s="1"/>
      <x:c r="G5427" s="1"/>
      <x:c r="H5427" s="1"/>
      <x:c r="I5427" s="53">
        <x:f t="shared" si="1010"/>
        <x:v>8</x:v>
      </x:c>
      <x:c r="J5427" s="53">
        <x:f t="shared" si="1011"/>
        <x:v>5</x:v>
      </x:c>
      <x:c r="K5427" s="53">
        <x:f t="shared" si="1012"/>
        <x:v>18</x:v>
      </x:c>
      <x:c r="L5427" s="53">
        <x:f t="shared" si="1013"/>
        <x:v>31</x:v>
      </x:c>
      <x:c r="M5427" s="54">
        <x:f t="shared" si="1014"/>
        <x:v>2726.0628643848227</x:v>
      </x:c>
      <x:c r="N5427" s="54">
        <x:f t="shared" si="1015"/>
        <x:v>1.3930992113783491</x:v>
      </x:c>
      <x:c r="O5427" s="55">
        <x:f t="shared" si="1016"/>
        <x:v>129470</x:v>
      </x:c>
      <x:c r="P5427" s="55">
        <x:f t="shared" si="1017"/>
        <x:v>25080</x:v>
      </x:c>
      <x:c r="Q5427" s="55">
        <x:f t="shared" si="1018"/>
        <x:v>59827.480284458725</x:v>
      </x:c>
      <x:c r="R5427" s="55">
        <x:f t="shared" si="1019"/>
        <x:v>24562.519715541275</x:v>
      </x:c>
      <x:c r="S5427" s="1" t="str">
        <x:f t="shared" si="1020"/>
        <x:v>YES</x:v>
      </x:c>
      <x:c r="T5427" s="1">
        <x:f t="shared" si="1021"/>
        <x:v>24562.519715541275</x:v>
      </x:c>
    </x:row>
    <x:row r="5428">
      <x:c r="A5428" s="1"/>
      <x:c r="B5428" s="1"/>
      <x:c r="C5428" s="1"/>
      <x:c r="D5428" s="1"/>
      <x:c r="E5428" s="1"/>
      <x:c r="F5428" s="1"/>
      <x:c r="G5428" s="1"/>
      <x:c r="H5428" s="1"/>
      <x:c r="I5428" s="53">
        <x:f t="shared" si="1010"/>
        <x:v>8</x:v>
      </x:c>
      <x:c r="J5428" s="53">
        <x:f t="shared" si="1011"/>
        <x:v>5</x:v>
      </x:c>
      <x:c r="K5428" s="53">
        <x:f t="shared" si="1012"/>
        <x:v>19</x:v>
      </x:c>
      <x:c r="L5428" s="53">
        <x:f t="shared" si="1013"/>
        <x:v>32</x:v>
      </x:c>
      <x:c r="M5428" s="54">
        <x:f t="shared" si="1014"/>
        <x:v>2795.7043930208442</x:v>
      </x:c>
      <x:c r="N5428" s="54">
        <x:f t="shared" si="1015"/>
        <x:v>1.441461384042253</x:v>
      </x:c>
      <x:c r="O5428" s="55">
        <x:f t="shared" si="1016"/>
        <x:v>132170</x:v>
      </x:c>
      <x:c r="P5428" s="55">
        <x:f t="shared" si="1017"/>
        <x:v>25960</x:v>
      </x:c>
      <x:c r="Q5428" s="55">
        <x:f t="shared" si="1018"/>
        <x:v>61036.534601056323</x:v>
      </x:c>
      <x:c r="R5428" s="55">
        <x:f t="shared" si="1019"/>
        <x:v>25173.465398943677</x:v>
      </x:c>
      <x:c r="S5428" s="1" t="str">
        <x:f t="shared" si="1020"/>
        <x:v>YES</x:v>
      </x:c>
      <x:c r="T5428" s="1">
        <x:f t="shared" si="1021"/>
        <x:v>25173.465398943677</x:v>
      </x:c>
    </x:row>
    <x:row r="5429">
      <x:c r="A5429" s="1"/>
      <x:c r="B5429" s="1"/>
      <x:c r="C5429" s="1"/>
      <x:c r="D5429" s="1"/>
      <x:c r="E5429" s="1"/>
      <x:c r="F5429" s="1"/>
      <x:c r="G5429" s="1"/>
      <x:c r="H5429" s="1"/>
      <x:c r="I5429" s="53">
        <x:f t="shared" si="1010"/>
        <x:v>8</x:v>
      </x:c>
      <x:c r="J5429" s="53">
        <x:f t="shared" si="1011"/>
        <x:v>5</x:v>
      </x:c>
      <x:c r="K5429" s="53">
        <x:f t="shared" si="1012"/>
        <x:v>20</x:v>
      </x:c>
      <x:c r="L5429" s="53">
        <x:f t="shared" si="1013"/>
        <x:v>33</x:v>
      </x:c>
      <x:c r="M5429" s="54">
        <x:f t="shared" si="1014"/>
        <x:v>2866.9286836713213</x:v>
      </x:c>
      <x:c r="N5429" s="54">
        <x:f t="shared" si="1015"/>
        <x:v>1.4909226969939731</x:v>
      </x:c>
      <x:c r="O5429" s="55">
        <x:f t="shared" si="1016"/>
        <x:v>134870</x:v>
      </x:c>
      <x:c r="P5429" s="55">
        <x:f t="shared" si="1017"/>
        <x:v>26840</x:v>
      </x:c>
      <x:c r="Q5429" s="55">
        <x:f t="shared" si="1018"/>
        <x:v>62273.067424849331</x:v>
      </x:c>
      <x:c r="R5429" s="55">
        <x:f t="shared" si="1019"/>
        <x:v>25756.932575150669</x:v>
      </x:c>
      <x:c r="S5429" s="1" t="str">
        <x:f t="shared" si="1020"/>
        <x:v>YES</x:v>
      </x:c>
      <x:c r="T5429" s="1">
        <x:f t="shared" si="1021"/>
        <x:v>25756.932575150669</x:v>
      </x:c>
    </x:row>
    <x:row r="5430">
      <x:c r="A5430" s="1"/>
      <x:c r="B5430" s="1"/>
      <x:c r="C5430" s="1"/>
      <x:c r="D5430" s="1"/>
      <x:c r="E5430" s="1"/>
      <x:c r="F5430" s="1"/>
      <x:c r="G5430" s="1"/>
      <x:c r="H5430" s="1"/>
      <x:c r="I5430" s="53">
        <x:f t="shared" si="1010"/>
        <x:v>8</x:v>
      </x:c>
      <x:c r="J5430" s="53">
        <x:f t="shared" si="1011"/>
        <x:v>5</x:v>
      </x:c>
      <x:c r="K5430" s="53">
        <x:f t="shared" si="1012"/>
        <x:v>21</x:v>
      </x:c>
      <x:c r="L5430" s="53">
        <x:f t="shared" si="1013"/>
        <x:v>34</x:v>
      </x:c>
      <x:c r="M5430" s="54">
        <x:f t="shared" si="1014"/>
        <x:v>2939.764423897765</x:v>
      </x:c>
      <x:c r="N5430" s="54">
        <x:f t="shared" si="1015"/>
        <x:v>1.5415030721512257</x:v>
      </x:c>
      <x:c r="O5430" s="55">
        <x:f t="shared" si="1016"/>
        <x:v>137570</x:v>
      </x:c>
      <x:c r="P5430" s="55">
        <x:f t="shared" si="1017"/>
        <x:v>27720</x:v>
      </x:c>
      <x:c r="Q5430" s="55">
        <x:f t="shared" si="1018"/>
        <x:v>63537.576803780641</x:v>
      </x:c>
      <x:c r="R5430" s="55">
        <x:f t="shared" si="1019"/>
        <x:v>26312.423196219359</x:v>
      </x:c>
      <x:c r="S5430" s="1" t="str">
        <x:f t="shared" si="1020"/>
        <x:v>YES</x:v>
      </x:c>
      <x:c r="T5430" s="1">
        <x:f t="shared" si="1021"/>
        <x:v>26312.423196219359</x:v>
      </x:c>
    </x:row>
    <x:row r="5431">
      <x:c r="A5431" s="1"/>
      <x:c r="B5431" s="1"/>
      <x:c r="C5431" s="1"/>
      <x:c r="D5431" s="1"/>
      <x:c r="E5431" s="1"/>
      <x:c r="F5431" s="1"/>
      <x:c r="G5431" s="1"/>
      <x:c r="H5431" s="1"/>
      <x:c r="I5431" s="53">
        <x:f t="shared" si="1010"/>
        <x:v>8</x:v>
      </x:c>
      <x:c r="J5431" s="53">
        <x:f t="shared" si="1011"/>
        <x:v>5</x:v>
      </x:c>
      <x:c r="K5431" s="53">
        <x:f t="shared" si="1012"/>
        <x:v>22</x:v>
      </x:c>
      <x:c r="L5431" s="53">
        <x:f t="shared" si="1013"/>
        <x:v>35</x:v>
      </x:c>
      <x:c r="M5431" s="54">
        <x:f t="shared" si="1014"/>
        <x:v>3014.240771144161</x:v>
      </x:c>
      <x:c r="N5431" s="54">
        <x:f t="shared" si="1015"/>
        <x:v>1.5932227577390008</x:v>
      </x:c>
      <x:c r="O5431" s="55">
        <x:f t="shared" si="1016"/>
        <x:v>140270</x:v>
      </x:c>
      <x:c r="P5431" s="55">
        <x:f t="shared" si="1017"/>
        <x:v>28600</x:v>
      </x:c>
      <x:c r="Q5431" s="55">
        <x:f t="shared" si="1018"/>
        <x:v>64830.568943475017</x:v>
      </x:c>
      <x:c r="R5431" s="55">
        <x:f t="shared" si="1019"/>
        <x:v>26839.431056524983</x:v>
      </x:c>
      <x:c r="S5431" s="1" t="str">
        <x:f t="shared" si="1020"/>
        <x:v>YES</x:v>
      </x:c>
      <x:c r="T5431" s="1">
        <x:f t="shared" si="1021"/>
        <x:v>26839.431056524983</x:v>
      </x:c>
    </x:row>
    <x:row r="5432">
      <x:c r="A5432" s="1"/>
      <x:c r="B5432" s="1"/>
      <x:c r="C5432" s="1"/>
      <x:c r="D5432" s="1"/>
      <x:c r="E5432" s="1"/>
      <x:c r="F5432" s="1"/>
      <x:c r="G5432" s="1"/>
      <x:c r="H5432" s="1"/>
      <x:c r="I5432" s="53">
        <x:f t="shared" si="1010"/>
        <x:v>8</x:v>
      </x:c>
      <x:c r="J5432" s="53">
        <x:f t="shared" si="1011"/>
        <x:v>5</x:v>
      </x:c>
      <x:c r="K5432" s="53">
        <x:f t="shared" si="1012"/>
        <x:v>23</x:v>
      </x:c>
      <x:c r="L5432" s="53">
        <x:f t="shared" si="1013"/>
        <x:v>36</x:v>
      </x:c>
      <x:c r="M5432" s="54">
        <x:f t="shared" si="1014"/>
        <x:v>3090.3873600015977</x:v>
      </x:c>
      <x:c r="N5432" s="54">
        <x:f t="shared" si="1015"/>
        <x:v>1.6461023333344429</x:v>
      </x:c>
      <x:c r="O5432" s="55">
        <x:f t="shared" si="1016"/>
        <x:v>142970</x:v>
      </x:c>
      <x:c r="P5432" s="55">
        <x:f t="shared" si="1017"/>
        <x:v>29480</x:v>
      </x:c>
      <x:c r="Q5432" s="55">
        <x:f t="shared" si="1018"/>
        <x:v>66152.55833336107</x:v>
      </x:c>
      <x:c r="R5432" s="55">
        <x:f t="shared" si="1019"/>
        <x:v>27337.44166663893</x:v>
      </x:c>
      <x:c r="S5432" s="1" t="str">
        <x:f t="shared" si="1020"/>
        <x:v>YES</x:v>
      </x:c>
      <x:c r="T5432" s="1">
        <x:f t="shared" si="1021"/>
        <x:v>27337.44166663893</x:v>
      </x:c>
    </x:row>
    <x:row r="5433">
      <x:c r="A5433" s="1"/>
      <x:c r="B5433" s="1"/>
      <x:c r="C5433" s="1"/>
      <x:c r="D5433" s="1"/>
      <x:c r="E5433" s="1"/>
      <x:c r="F5433" s="1"/>
      <x:c r="G5433" s="1"/>
      <x:c r="H5433" s="1"/>
      <x:c r="I5433" s="53">
        <x:f t="shared" si="1010"/>
        <x:v>8</x:v>
      </x:c>
      <x:c r="J5433" s="53">
        <x:f t="shared" si="1011"/>
        <x:v>5</x:v>
      </x:c>
      <x:c r="K5433" s="53">
        <x:f t="shared" si="1012"/>
        <x:v>24</x:v>
      </x:c>
      <x:c r="L5433" s="53">
        <x:f t="shared" si="1013"/>
        <x:v>37</x:v>
      </x:c>
      <x:c r="M5433" s="54">
        <x:f t="shared" si="1014"/>
        <x:v>3168.2343095810938</x:v>
      </x:c>
      <x:c r="N5433" s="54">
        <x:f t="shared" si="1015"/>
        <x:v>1.7001627149868708</x:v>
      </x:c>
      <x:c r="O5433" s="55">
        <x:f t="shared" si="1016"/>
        <x:v>145670</x:v>
      </x:c>
      <x:c r="P5433" s="55">
        <x:f t="shared" si="1017"/>
        <x:v>30360</x:v>
      </x:c>
      <x:c r="Q5433" s="55">
        <x:f t="shared" si="1018"/>
        <x:v>67504.067874671775</x:v>
      </x:c>
      <x:c r="R5433" s="55">
        <x:f t="shared" si="1019"/>
        <x:v>27805.932125328225</x:v>
      </x:c>
      <x:c r="S5433" s="1" t="str">
        <x:f t="shared" si="1020"/>
        <x:v>YES</x:v>
      </x:c>
      <x:c r="T5433" s="1">
        <x:f t="shared" si="1021"/>
        <x:v>27805.932125328225</x:v>
      </x:c>
    </x:row>
    <x:row r="5434">
      <x:c r="A5434" s="1"/>
      <x:c r="B5434" s="1"/>
      <x:c r="C5434" s="1"/>
      <x:c r="D5434" s="1"/>
      <x:c r="E5434" s="1"/>
      <x:c r="F5434" s="1"/>
      <x:c r="G5434" s="1"/>
      <x:c r="H5434" s="1"/>
      <x:c r="I5434" s="53">
        <x:f t="shared" si="1010"/>
        <x:v>8</x:v>
      </x:c>
      <x:c r="J5434" s="53">
        <x:f t="shared" si="1011"/>
        <x:v>5</x:v>
      </x:c>
      <x:c r="K5434" s="53">
        <x:f t="shared" si="1012"/>
        <x:v>25</x:v>
      </x:c>
      <x:c r="L5434" s="53">
        <x:f t="shared" si="1013"/>
        <x:v>38</x:v>
      </x:c>
      <x:c r="M5434" s="54">
        <x:f t="shared" si="1014"/>
        <x:v>3247.8122309961909</x:v>
      </x:c>
      <x:c r="N5434" s="54">
        <x:f t="shared" si="1015"/>
        <x:v>1.7554251604140214</x:v>
      </x:c>
      <x:c r="O5434" s="55">
        <x:f t="shared" si="1016"/>
        <x:v>148370</x:v>
      </x:c>
      <x:c r="P5434" s="55">
        <x:f t="shared" si="1017"/>
        <x:v>31240</x:v>
      </x:c>
      <x:c r="Q5434" s="55">
        <x:f t="shared" si="1018"/>
        <x:v>68885.629010350531</x:v>
      </x:c>
      <x:c r="R5434" s="55">
        <x:f t="shared" si="1019"/>
        <x:v>28244.370989649469</x:v>
      </x:c>
      <x:c r="S5434" s="1" t="str">
        <x:f t="shared" si="1020"/>
        <x:v>YES</x:v>
      </x:c>
      <x:c r="T5434" s="1">
        <x:f t="shared" si="1021"/>
        <x:v>28244.370989649469</x:v>
      </x:c>
    </x:row>
    <x:row r="5435">
      <x:c r="A5435" s="1"/>
      <x:c r="B5435" s="1"/>
      <x:c r="C5435" s="1"/>
      <x:c r="D5435" s="1"/>
      <x:c r="E5435" s="1"/>
      <x:c r="F5435" s="1"/>
      <x:c r="G5435" s="1"/>
      <x:c r="H5435" s="1"/>
      <x:c r="I5435" s="53">
        <x:f t="shared" si="1010"/>
        <x:v>8</x:v>
      </x:c>
      <x:c r="J5435" s="53">
        <x:f t="shared" si="1011"/>
        <x:v>5</x:v>
      </x:c>
      <x:c r="K5435" s="53">
        <x:f t="shared" si="1012"/>
        <x:v>26</x:v>
      </x:c>
      <x:c r="L5435" s="53">
        <x:f t="shared" si="1013"/>
        <x:v>39</x:v>
      </x:c>
      <x:c r="M5435" s="54">
        <x:f t="shared" si="1014"/>
        <x:v>3329.1522349569091</x:v>
      </x:c>
      <x:c r="N5435" s="54">
        <x:f t="shared" si="1015"/>
        <x:v>1.8119112742756314</x:v>
      </x:c>
      <x:c r="O5435" s="55">
        <x:f t="shared" si="1016"/>
        <x:v>151070</x:v>
      </x:c>
      <x:c r="P5435" s="55">
        <x:f t="shared" si="1017"/>
        <x:v>32120</x:v>
      </x:c>
      <x:c r="Q5435" s="55">
        <x:f t="shared" si="1018"/>
        <x:v>70297.781856890782</x:v>
      </x:c>
      <x:c r="R5435" s="55">
        <x:f t="shared" si="1019"/>
        <x:v>28652.218143109218</x:v>
      </x:c>
      <x:c r="S5435" s="1" t="str">
        <x:f t="shared" si="1020"/>
        <x:v>YES</x:v>
      </x:c>
      <x:c r="T5435" s="1">
        <x:f t="shared" si="1021"/>
        <x:v>28652.218143109218</x:v>
      </x:c>
    </x:row>
    <x:row r="5436">
      <x:c r="A5436" s="1"/>
      <x:c r="B5436" s="1"/>
      <x:c r="C5436" s="1"/>
      <x:c r="D5436" s="1"/>
      <x:c r="E5436" s="1"/>
      <x:c r="F5436" s="1"/>
      <x:c r="G5436" s="1"/>
      <x:c r="H5436" s="1"/>
      <x:c r="I5436" s="53">
        <x:f t="shared" si="1010"/>
        <x:v>8</x:v>
      </x:c>
      <x:c r="J5436" s="53">
        <x:f t="shared" si="1011"/>
        <x:v>5</x:v>
      </x:c>
      <x:c r="K5436" s="53">
        <x:f t="shared" si="1012"/>
        <x:v>27</x:v>
      </x:c>
      <x:c r="L5436" s="53">
        <x:f t="shared" si="1013"/>
        <x:v>40</x:v>
      </x:c>
      <x:c r="M5436" s="54">
        <x:f t="shared" si="1014"/>
        <x:v>3412.2859394766656</x:v>
      </x:c>
      <x:c r="N5436" s="54">
        <x:f t="shared" si="1015"/>
        <x:v>1.8696430135254622</x:v>
      </x:c>
      <x:c r="O5436" s="55">
        <x:f t="shared" si="1016"/>
        <x:v>153770</x:v>
      </x:c>
      <x:c r="P5436" s="55">
        <x:f t="shared" si="1017"/>
        <x:v>33000</x:v>
      </x:c>
      <x:c r="Q5436" s="55">
        <x:f t="shared" si="1018"/>
        <x:v>71741.07533813655</x:v>
      </x:c>
      <x:c r="R5436" s="55">
        <x:f t="shared" si="1019"/>
        <x:v>29028.92466186345</x:v>
      </x:c>
      <x:c r="S5436" s="1" t="str">
        <x:f t="shared" si="1020"/>
        <x:v>YES</x:v>
      </x:c>
      <x:c r="T5436" s="1">
        <x:f t="shared" si="1021"/>
        <x:v>29028.92466186345</x:v>
      </x:c>
    </x:row>
    <x:row r="5437">
      <x:c r="A5437" s="1"/>
      <x:c r="B5437" s="1"/>
      <x:c r="C5437" s="1"/>
      <x:c r="D5437" s="1"/>
      <x:c r="E5437" s="1"/>
      <x:c r="F5437" s="1"/>
      <x:c r="G5437" s="1"/>
      <x:c r="H5437" s="1"/>
      <x:c r="I5437" s="53">
        <x:f t="shared" si="1010"/>
        <x:v>8</x:v>
      </x:c>
      <x:c r="J5437" s="53">
        <x:f t="shared" si="1011"/>
        <x:v>5</x:v>
      </x:c>
      <x:c r="K5437" s="53">
        <x:f t="shared" si="1012"/>
        <x:v>28</x:v>
      </x:c>
      <x:c r="L5437" s="53">
        <x:f t="shared" si="1013"/>
        <x:v>41</x:v>
      </x:c>
      <x:c r="M5437" s="54">
        <x:f t="shared" si="1014"/>
        <x:v>3497.2454776938193</x:v>
      </x:c>
      <x:c r="N5437" s="54">
        <x:f t="shared" si="1015"/>
        <x:v>1.9286426928429301</x:v>
      </x:c>
      <x:c r="O5437" s="55">
        <x:f t="shared" si="1016"/>
        <x:v>156470</x:v>
      </x:c>
      <x:c r="P5437" s="55">
        <x:f t="shared" si="1017"/>
        <x:v>33880</x:v>
      </x:c>
      <x:c r="Q5437" s="55">
        <x:f t="shared" si="1018"/>
        <x:v>73216.067321073249</x:v>
      </x:c>
      <x:c r="R5437" s="55">
        <x:f t="shared" si="1019"/>
        <x:v>29373.932678926751</x:v>
      </x:c>
      <x:c r="S5437" s="1" t="str">
        <x:f t="shared" si="1020"/>
        <x:v>YES</x:v>
      </x:c>
      <x:c r="T5437" s="1">
        <x:f t="shared" si="1021"/>
        <x:v>29373.932678926751</x:v>
      </x:c>
    </x:row>
    <x:row r="5438">
      <x:c r="A5438" s="1"/>
      <x:c r="B5438" s="1"/>
      <x:c r="C5438" s="1"/>
      <x:c r="D5438" s="1"/>
      <x:c r="E5438" s="1"/>
      <x:c r="F5438" s="1"/>
      <x:c r="G5438" s="1"/>
      <x:c r="H5438" s="1"/>
      <x:c r="I5438" s="53">
        <x:f t="shared" si="1010"/>
        <x:v>8</x:v>
      </x:c>
      <x:c r="J5438" s="53">
        <x:f t="shared" si="1011"/>
        <x:v>5</x:v>
      </x:c>
      <x:c r="K5438" s="53">
        <x:f t="shared" si="1012"/>
        <x:v>29</x:v>
      </x:c>
      <x:c r="L5438" s="53">
        <x:f t="shared" si="1013"/>
        <x:v>42</x:v>
      </x:c>
      <x:c r="M5438" s="54">
        <x:f t="shared" si="1014"/>
        <x:v>3584.0635058094731</x:v>
      </x:c>
      <x:c r="N5438" s="54">
        <x:f t="shared" si="1015"/>
        <x:v>1.9889329901454675</x:v>
      </x:c>
      <x:c r="O5438" s="55">
        <x:f t="shared" si="1016"/>
        <x:v>159170</x:v>
      </x:c>
      <x:c r="P5438" s="55">
        <x:f t="shared" si="1017"/>
        <x:v>34760</x:v>
      </x:c>
      <x:c r="Q5438" s="55">
        <x:f t="shared" si="1018"/>
        <x:v>74723.324753636683</x:v>
      </x:c>
      <x:c r="R5438" s="55">
        <x:f t="shared" si="1019"/>
        <x:v>29686.675246363317</x:v>
      </x:c>
      <x:c r="S5438" s="1" t="str">
        <x:f t="shared" si="1020"/>
        <x:v>YES</x:v>
      </x:c>
      <x:c r="T5438" s="1">
        <x:f t="shared" si="1021"/>
        <x:v>29686.675246363317</x:v>
      </x:c>
    </x:row>
    <x:row r="5439">
      <x:c r="A5439" s="1"/>
      <x:c r="B5439" s="1"/>
      <x:c r="C5439" s="1"/>
      <x:c r="D5439" s="1"/>
      <x:c r="E5439" s="1"/>
      <x:c r="F5439" s="1"/>
      <x:c r="G5439" s="1"/>
      <x:c r="H5439" s="1"/>
      <x:c r="I5439" s="53">
        <x:f t="shared" si="1010"/>
        <x:v>8</x:v>
      </x:c>
      <x:c r="J5439" s="53">
        <x:f t="shared" si="1011"/>
        <x:v>5</x:v>
      </x:c>
      <x:c r="K5439" s="53">
        <x:f t="shared" si="1012"/>
        <x:v>30</x:v>
      </x:c>
      <x:c r="L5439" s="53">
        <x:f t="shared" si="1013"/>
        <x:v>43</x:v>
      </x:c>
      <x:c r="M5439" s="54">
        <x:f t="shared" si="1014"/>
        <x:v>3672.7732111432433</x:v>
      </x:c>
      <x:c r="N5439" s="54">
        <x:f t="shared" si="1015"/>
        <x:v>2.0505369521828078</x:v>
      </x:c>
      <x:c r="O5439" s="55">
        <x:f t="shared" si="1016"/>
        <x:v>161870</x:v>
      </x:c>
      <x:c r="P5439" s="55">
        <x:f t="shared" si="1017"/>
        <x:v>35640</x:v>
      </x:c>
      <x:c r="Q5439" s="55">
        <x:f t="shared" si="1018"/>
        <x:v>76263.423804570193</x:v>
      </x:c>
      <x:c r="R5439" s="55">
        <x:f t="shared" si="1019"/>
        <x:v>29966.576195429807</x:v>
      </x:c>
      <x:c r="S5439" s="1" t="str">
        <x:f t="shared" si="1020"/>
        <x:v>YES</x:v>
      </x:c>
      <x:c r="T5439" s="1">
        <x:f t="shared" si="1021"/>
        <x:v>29966.576195429807</x:v>
      </x:c>
    </x:row>
    <x:row r="5440">
      <x:c r="A5440" s="1"/>
      <x:c r="B5440" s="1"/>
      <x:c r="C5440" s="1"/>
      <x:c r="D5440" s="1"/>
      <x:c r="E5440" s="1"/>
      <x:c r="F5440" s="1"/>
      <x:c r="G5440" s="1"/>
      <x:c r="H5440" s="1"/>
      <x:c r="I5440" s="53">
        <x:f t="shared" si="1010"/>
        <x:v>8</x:v>
      </x:c>
      <x:c r="J5440" s="53">
        <x:f t="shared" si="1011"/>
        <x:v>6</x:v>
      </x:c>
      <x:c r="K5440" s="53">
        <x:f t="shared" si="1012"/>
        <x:v>0</x:v>
      </x:c>
      <x:c r="L5440" s="53">
        <x:f t="shared" si="1013"/>
        <x:v>14</x:v>
      </x:c>
      <x:c r="M5440" s="54">
        <x:f t="shared" si="1014"/>
        <x:v>1752.1287584783211</x:v>
      </x:c>
      <x:c r="N5440" s="54">
        <x:f t="shared" si="1015"/>
        <x:v>0.71675608227661181</x:v>
      </x:c>
      <x:c r="O5440" s="55">
        <x:f t="shared" si="1016"/>
        <x:v>82964</x:v>
      </x:c>
      <x:c r="P5440" s="55">
        <x:f t="shared" si="1017"/>
        <x:v>9680</x:v>
      </x:c>
      <x:c r="Q5440" s="55">
        <x:f t="shared" si="1018"/>
        <x:v>42918.902056915293</x:v>
      </x:c>
      <x:c r="R5440" s="55">
        <x:f t="shared" si="1019"/>
        <x:v>10365.097943084707</x:v>
      </x:c>
      <x:c r="S5440" s="1" t="str">
        <x:f t="shared" si="1020"/>
        <x:v>YES</x:v>
      </x:c>
      <x:c r="T5440" s="1">
        <x:f t="shared" si="1021"/>
        <x:v>10365.097943084707</x:v>
      </x:c>
    </x:row>
    <x:row r="5441">
      <x:c r="A5441" s="1"/>
      <x:c r="B5441" s="1"/>
      <x:c r="C5441" s="1"/>
      <x:c r="D5441" s="1"/>
      <x:c r="E5441" s="1"/>
      <x:c r="F5441" s="1"/>
      <x:c r="G5441" s="1"/>
      <x:c r="H5441" s="1"/>
      <x:c r="I5441" s="53">
        <x:f t="shared" si="1010"/>
        <x:v>8</x:v>
      </x:c>
      <x:c r="J5441" s="53">
        <x:f t="shared" si="1011"/>
        <x:v>6</x:v>
      </x:c>
      <x:c r="K5441" s="53">
        <x:f t="shared" si="1012"/>
        <x:v>1</x:v>
      </x:c>
      <x:c r="L5441" s="53">
        <x:f t="shared" si="1013"/>
        <x:v>15</x:v>
      </x:c>
      <x:c r="M5441" s="54">
        <x:f t="shared" si="1014"/>
        <x:v>1797.6912584783211</x:v>
      </x:c>
      <x:c r="N5441" s="54">
        <x:f t="shared" si="1015"/>
        <x:v>0.74839670727661189</x:v>
      </x:c>
      <x:c r="O5441" s="55">
        <x:f t="shared" si="1016"/>
        <x:v>85664</x:v>
      </x:c>
      <x:c r="P5441" s="55">
        <x:f t="shared" si="1017"/>
        <x:v>10560</x:v>
      </x:c>
      <x:c r="Q5441" s="55">
        <x:f t="shared" si="1018"/>
        <x:v>43709.917681915293</x:v>
      </x:c>
      <x:c r="R5441" s="55">
        <x:f t="shared" si="1019"/>
        <x:v>11394.082318084707</x:v>
      </x:c>
      <x:c r="S5441" s="1" t="str">
        <x:f t="shared" si="1020"/>
        <x:v>YES</x:v>
      </x:c>
      <x:c r="T5441" s="1">
        <x:f t="shared" si="1021"/>
        <x:v>11394.082318084707</x:v>
      </x:c>
    </x:row>
    <x:row r="5442">
      <x:c r="A5442" s="1"/>
      <x:c r="B5442" s="1"/>
      <x:c r="C5442" s="1"/>
      <x:c r="D5442" s="1"/>
      <x:c r="E5442" s="1"/>
      <x:c r="F5442" s="1"/>
      <x:c r="G5442" s="1"/>
      <x:c r="H5442" s="1"/>
      <x:c r="I5442" s="53">
        <x:f t="shared" si="1010"/>
        <x:v>8</x:v>
      </x:c>
      <x:c r="J5442" s="53">
        <x:f t="shared" si="1011"/>
        <x:v>6</x:v>
      </x:c>
      <x:c r="K5442" s="53">
        <x:f t="shared" si="1012"/>
        <x:v>2</x:v>
      </x:c>
      <x:c r="L5442" s="53">
        <x:f t="shared" si="1013"/>
        <x:v>16</x:v>
      </x:c>
      <x:c r="M5442" s="54">
        <x:f t="shared" si="1014"/>
        <x:v>1844.392820978321</x:v>
      </x:c>
      <x:c r="N5442" s="54">
        <x:f t="shared" si="1015"/>
        <x:v>0.78082834790161182</x:v>
      </x:c>
      <x:c r="O5442" s="55">
        <x:f t="shared" si="1016"/>
        <x:v>88364</x:v>
      </x:c>
      <x:c r="P5442" s="55">
        <x:f t="shared" si="1017"/>
        <x:v>11440</x:v>
      </x:c>
      <x:c r="Q5442" s="55">
        <x:f t="shared" si="1018"/>
        <x:v>44520.708697540293</x:v>
      </x:c>
      <x:c r="R5442" s="55">
        <x:f t="shared" si="1019"/>
        <x:v>12403.291302459707</x:v>
      </x:c>
      <x:c r="S5442" s="1" t="str">
        <x:f t="shared" si="1020"/>
        <x:v>YES</x:v>
      </x:c>
      <x:c r="T5442" s="1">
        <x:f t="shared" si="1021"/>
        <x:v>12403.291302459707</x:v>
      </x:c>
    </x:row>
    <x:row r="5443">
      <x:c r="A5443" s="1"/>
      <x:c r="B5443" s="1"/>
      <x:c r="C5443" s="1"/>
      <x:c r="D5443" s="1"/>
      <x:c r="E5443" s="1"/>
      <x:c r="F5443" s="1"/>
      <x:c r="G5443" s="1"/>
      <x:c r="H5443" s="1"/>
      <x:c r="I5443" s="53">
        <x:f t="shared" si="1010"/>
        <x:v>8</x:v>
      </x:c>
      <x:c r="J5443" s="53">
        <x:f t="shared" si="1011"/>
        <x:v>6</x:v>
      </x:c>
      <x:c r="K5443" s="53">
        <x:f t="shared" si="1012"/>
        <x:v>3</x:v>
      </x:c>
      <x:c r="L5443" s="53">
        <x:f t="shared" si="1013"/>
        <x:v>17</x:v>
      </x:c>
      <x:c r="M5443" s="54">
        <x:f t="shared" si="1014"/>
        <x:v>1892.2548034001961</x:v>
      </x:c>
      <x:c r="N5443" s="54">
        <x:f t="shared" si="1015"/>
        <x:v>0.81406583569458069</x:v>
      </x:c>
      <x:c r="O5443" s="55">
        <x:f t="shared" si="1016"/>
        <x:v>91064</x:v>
      </x:c>
      <x:c r="P5443" s="55">
        <x:f t="shared" si="1017"/>
        <x:v>12320</x:v>
      </x:c>
      <x:c r="Q5443" s="55">
        <x:f t="shared" si="1018"/>
        <x:v>45351.645892364511</x:v>
      </x:c>
      <x:c r="R5443" s="55">
        <x:f t="shared" si="1019"/>
        <x:v>13392.354107635489</x:v>
      </x:c>
      <x:c r="S5443" s="1" t="str">
        <x:f t="shared" si="1020"/>
        <x:v>YES</x:v>
      </x:c>
      <x:c r="T5443" s="1">
        <x:f t="shared" si="1021"/>
        <x:v>13392.354107635489</x:v>
      </x:c>
    </x:row>
    <x:row r="5444">
      <x:c r="A5444" s="1"/>
      <x:c r="B5444" s="1"/>
      <x:c r="C5444" s="1"/>
      <x:c r="D5444" s="1"/>
      <x:c r="E5444" s="1"/>
      <x:c r="F5444" s="1"/>
      <x:c r="G5444" s="1"/>
      <x:c r="H5444" s="1"/>
      <x:c r="I5444" s="53">
        <x:f t="shared" si="1010"/>
        <x:v>8</x:v>
      </x:c>
      <x:c r="J5444" s="53">
        <x:f t="shared" si="1011"/>
        <x:v>6</x:v>
      </x:c>
      <x:c r="K5444" s="53">
        <x:f t="shared" si="1012"/>
        <x:v>4</x:v>
      </x:c>
      <x:c r="L5444" s="53">
        <x:f t="shared" si="1013"/>
        <x:v>18</x:v>
      </x:c>
      <x:c r="M5444" s="54">
        <x:f t="shared" si="1014"/>
        <x:v>1941.2989191228523</x:v>
      </x:c>
      <x:c r="N5444" s="54">
        <x:f t="shared" si="1015"/>
        <x:v>0.84812424939086972</x:v>
      </x:c>
      <x:c r="O5444" s="55">
        <x:f t="shared" si="1016"/>
        <x:v>93764</x:v>
      </x:c>
      <x:c r="P5444" s="55">
        <x:f t="shared" si="1017"/>
        <x:v>13200</x:v>
      </x:c>
      <x:c r="Q5444" s="55">
        <x:f t="shared" si="1018"/>
        <x:v>46203.106234771738</x:v>
      </x:c>
      <x:c r="R5444" s="55">
        <x:f t="shared" si="1019"/>
        <x:v>14360.893765228262</x:v>
      </x:c>
      <x:c r="S5444" s="1" t="str">
        <x:f t="shared" si="1020"/>
        <x:v>YES</x:v>
      </x:c>
      <x:c r="T5444" s="1">
        <x:f t="shared" si="1021"/>
        <x:v>14360.893765228262</x:v>
      </x:c>
    </x:row>
    <x:row r="5445">
      <x:c r="A5445" s="1"/>
      <x:c r="B5445" s="1"/>
      <x:c r="C5445" s="1"/>
      <x:c r="D5445" s="1"/>
      <x:c r="E5445" s="1"/>
      <x:c r="F5445" s="1"/>
      <x:c r="G5445" s="1"/>
      <x:c r="H5445" s="1"/>
      <x:c r="I5445" s="53">
        <x:f t="shared" si="1010"/>
        <x:v>8</x:v>
      </x:c>
      <x:c r="J5445" s="53">
        <x:f t="shared" si="1011"/>
        <x:v>6</x:v>
      </x:c>
      <x:c r="K5445" s="53">
        <x:f t="shared" si="1012"/>
        <x:v>5</x:v>
      </x:c>
      <x:c r="L5445" s="53">
        <x:f t="shared" si="1013"/>
        <x:v>19</x:v>
      </x:c>
      <x:c r="M5445" s="54">
        <x:f t="shared" si="1014"/>
        <x:v>1991.5472430440559</x:v>
      </x:c>
      <x:c r="N5445" s="54">
        <x:f t="shared" si="1015"/>
        <x:v>0.88301891878059435</x:v>
      </x:c>
      <x:c r="O5445" s="55">
        <x:f t="shared" si="1016"/>
        <x:v>96464</x:v>
      </x:c>
      <x:c r="P5445" s="55">
        <x:f t="shared" si="1017"/>
        <x:v>14080</x:v>
      </x:c>
      <x:c r="Q5445" s="55">
        <x:f t="shared" si="1018"/>
        <x:v>47075.472969514856</x:v>
      </x:c>
      <x:c r="R5445" s="55">
        <x:f t="shared" si="1019"/>
        <x:v>15308.527030485144</x:v>
      </x:c>
      <x:c r="S5445" s="1" t="str">
        <x:f t="shared" si="1020"/>
        <x:v>YES</x:v>
      </x:c>
      <x:c r="T5445" s="1">
        <x:f t="shared" si="1021"/>
        <x:v>15308.527030485144</x:v>
      </x:c>
    </x:row>
    <x:row r="5446">
      <x:c r="A5446" s="1"/>
      <x:c r="B5446" s="1"/>
      <x:c r="C5446" s="1"/>
      <x:c r="D5446" s="1"/>
      <x:c r="E5446" s="1"/>
      <x:c r="F5446" s="1"/>
      <x:c r="G5446" s="1"/>
      <x:c r="H5446" s="1"/>
      <x:c r="I5446" s="53">
        <x:f t="shared" si="1010"/>
        <x:v>8</x:v>
      </x:c>
      <x:c r="J5446" s="53">
        <x:f t="shared" si="1011"/>
        <x:v>6</x:v>
      </x:c>
      <x:c r="K5446" s="53">
        <x:f t="shared" si="1012"/>
        <x:v>6</x:v>
      </x:c>
      <x:c r="L5446" s="53">
        <x:f t="shared" si="1013"/>
        <x:v>20</x:v>
      </x:c>
      <x:c r="M5446" s="54">
        <x:f t="shared" si="1014"/>
        <x:v>2043.022217225689</x:v>
      </x:c>
      <x:c r="N5446" s="54">
        <x:f t="shared" si="1015"/>
        <x:v>0.91876542862895072</x:v>
      </x:c>
      <x:c r="O5446" s="55">
        <x:f t="shared" si="1016"/>
        <x:v>99164</x:v>
      </x:c>
      <x:c r="P5446" s="55">
        <x:f t="shared" si="1017"/>
        <x:v>14960</x:v>
      </x:c>
      <x:c r="Q5446" s="55">
        <x:f t="shared" si="1018"/>
        <x:v>47969.135715723765</x:v>
      </x:c>
      <x:c r="R5446" s="55">
        <x:f t="shared" si="1019"/>
        <x:v>16234.864284276235</x:v>
      </x:c>
      <x:c r="S5446" s="1" t="str">
        <x:f t="shared" si="1020"/>
        <x:v>YES</x:v>
      </x:c>
      <x:c r="T5446" s="1">
        <x:f t="shared" si="1021"/>
        <x:v>16234.864284276235</x:v>
      </x:c>
    </x:row>
    <x:row r="5447">
      <x:c r="A5447" s="1"/>
      <x:c r="B5447" s="1"/>
      <x:c r="C5447" s="1"/>
      <x:c r="D5447" s="1"/>
      <x:c r="E5447" s="1"/>
      <x:c r="F5447" s="1"/>
      <x:c r="G5447" s="1"/>
      <x:c r="H5447" s="1"/>
      <x:c r="I5447" s="53">
        <x:f t="shared" si="1010"/>
        <x:v>8</x:v>
      </x:c>
      <x:c r="J5447" s="53">
        <x:f t="shared" si="1011"/>
        <x:v>6</x:v>
      </x:c>
      <x:c r="K5447" s="53">
        <x:f t="shared" si="1012"/>
        <x:v>7</x:v>
      </x:c>
      <x:c r="L5447" s="53">
        <x:f t="shared" si="1013"/>
        <x:v>21</x:v>
      </x:c>
      <x:c r="M5447" s="54">
        <x:f t="shared" si="1014"/>
        <x:v>2095.7466566236494</x:v>
      </x:c>
      <x:c r="N5447" s="54">
        <x:f t="shared" si="1015"/>
        <x:v>0.95537962265531207</x:v>
      </x:c>
      <x:c r="O5447" s="55">
        <x:f t="shared" si="1016"/>
        <x:v>101864</x:v>
      </x:c>
      <x:c r="P5447" s="55">
        <x:f t="shared" si="1017"/>
        <x:v>15840</x:v>
      </x:c>
      <x:c r="Q5447" s="55">
        <x:f t="shared" si="1018"/>
        <x:v>48884.490566382803</x:v>
      </x:c>
      <x:c r="R5447" s="55">
        <x:f t="shared" si="1019"/>
        <x:v>17139.509433617197</x:v>
      </x:c>
      <x:c r="S5447" s="1" t="str">
        <x:f t="shared" si="1020"/>
        <x:v>YES</x:v>
      </x:c>
      <x:c r="T5447" s="1">
        <x:f t="shared" si="1021"/>
        <x:v>17139.509433617197</x:v>
      </x:c>
    </x:row>
    <x:row r="5448">
      <x:c r="A5448" s="1"/>
      <x:c r="B5448" s="1"/>
      <x:c r="C5448" s="1"/>
      <x:c r="D5448" s="1"/>
      <x:c r="E5448" s="1"/>
      <x:c r="F5448" s="1"/>
      <x:c r="G5448" s="1"/>
      <x:c r="H5448" s="1"/>
      <x:c r="I5448" s="53">
        <x:f t="shared" si="1010"/>
        <x:v>8</x:v>
      </x:c>
      <x:c r="J5448" s="53">
        <x:f t="shared" si="1011"/>
        <x:v>6</x:v>
      </x:c>
      <x:c r="K5448" s="53">
        <x:f t="shared" si="1012"/>
        <x:v>8</x:v>
      </x:c>
      <x:c r="L5448" s="53">
        <x:f t="shared" si="1013"/>
        <x:v>22</x:v>
      </x:c>
      <x:c r="M5448" s="54">
        <x:f t="shared" si="1014"/>
        <x:v>2149.7437549036295</x:v>
      </x:c>
      <x:c r="N5448" s="54">
        <x:f t="shared" si="1015"/>
        <x:v>0.99287760757196486</x:v>
      </x:c>
      <x:c r="O5448" s="55">
        <x:f t="shared" si="1016"/>
        <x:v>104564</x:v>
      </x:c>
      <x:c r="P5448" s="55">
        <x:f t="shared" si="1017"/>
        <x:v>16720</x:v>
      </x:c>
      <x:c r="Q5448" s="55">
        <x:f t="shared" si="1018"/>
        <x:v>49821.940189299123</x:v>
      </x:c>
      <x:c r="R5448" s="55">
        <x:f t="shared" si="1019"/>
        <x:v>18022.059810700877</x:v>
      </x:c>
      <x:c r="S5448" s="1" t="str">
        <x:f t="shared" si="1020"/>
        <x:v>YES</x:v>
      </x:c>
      <x:c r="T5448" s="1">
        <x:f t="shared" si="1021"/>
        <x:v>18022.059810700877</x:v>
      </x:c>
    </x:row>
    <x:row r="5449">
      <x:c r="A5449" s="1"/>
      <x:c r="B5449" s="1"/>
      <x:c r="C5449" s="1"/>
      <x:c r="D5449" s="1"/>
      <x:c r="E5449" s="1"/>
      <x:c r="F5449" s="1"/>
      <x:c r="G5449" s="1"/>
      <x:c r="H5449" s="1"/>
      <x:c r="I5449" s="53">
        <x:f t="shared" si="1010"/>
        <x:v>8</x:v>
      </x:c>
      <x:c r="J5449" s="53">
        <x:f t="shared" si="1011"/>
        <x:v>6</x:v>
      </x:c>
      <x:c r="K5449" s="53">
        <x:f t="shared" si="1012"/>
        <x:v>9</x:v>
      </x:c>
      <x:c r="L5449" s="53">
        <x:f t="shared" si="1013"/>
        <x:v>23</x:v>
      </x:c>
      <x:c r="M5449" s="54">
        <x:f t="shared" si="1014"/>
        <x:v>2205.0370903440239</x:v>
      </x:c>
      <x:c r="N5449" s="54">
        <x:f t="shared" si="1015"/>
        <x:v>1.03127575718335</x:v>
      </x:c>
      <x:c r="O5449" s="55">
        <x:f t="shared" si="1016"/>
        <x:v>107264</x:v>
      </x:c>
      <x:c r="P5449" s="55">
        <x:f t="shared" si="1017"/>
        <x:v>17600</x:v>
      </x:c>
      <x:c r="Q5449" s="55">
        <x:f t="shared" si="1018"/>
        <x:v>50781.893929583748</x:v>
      </x:c>
      <x:c r="R5449" s="55">
        <x:f t="shared" si="1019"/>
        <x:v>18882.106070416252</x:v>
      </x:c>
      <x:c r="S5449" s="1" t="str">
        <x:f t="shared" si="1020"/>
        <x:v>YES</x:v>
      </x:c>
      <x:c r="T5449" s="1">
        <x:f t="shared" si="1021"/>
        <x:v>18882.106070416252</x:v>
      </x:c>
    </x:row>
    <x:row r="5450">
      <x:c r="A5450" s="1"/>
      <x:c r="B5450" s="1"/>
      <x:c r="C5450" s="1"/>
      <x:c r="D5450" s="1"/>
      <x:c r="E5450" s="1"/>
      <x:c r="F5450" s="1"/>
      <x:c r="G5450" s="1"/>
      <x:c r="H5450" s="1"/>
      <x:c r="I5450" s="53">
        <x:f t="shared" si="1010"/>
        <x:v>8</x:v>
      </x:c>
      <x:c r="J5450" s="53">
        <x:f t="shared" si="1011"/>
        <x:v>6</x:v>
      </x:c>
      <x:c r="K5450" s="53">
        <x:f t="shared" si="1012"/>
        <x:v>10</x:v>
      </x:c>
      <x:c r="L5450" s="53">
        <x:f t="shared" si="1013"/>
        <x:v>24</x:v>
      </x:c>
      <x:c r="M5450" s="54">
        <x:f t="shared" si="1014"/>
        <x:v>2261.6506318272368</x:v>
      </x:c>
      <x:c r="N5450" s="54">
        <x:f t="shared" si="1015"/>
        <x:v>1.0705907165466921</x:v>
      </x:c>
      <x:c r="O5450" s="55">
        <x:f t="shared" si="1016"/>
        <x:v>109964</x:v>
      </x:c>
      <x:c r="P5450" s="55">
        <x:f t="shared" si="1017"/>
        <x:v>18480</x:v>
      </x:c>
      <x:c r="Q5450" s="55">
        <x:f t="shared" si="1018"/>
        <x:v>51764.767913667303</x:v>
      </x:c>
      <x:c r="R5450" s="55">
        <x:f t="shared" si="1019"/>
        <x:v>19719.232086332697</x:v>
      </x:c>
      <x:c r="S5450" s="1" t="str">
        <x:f t="shared" si="1020"/>
        <x:v>YES</x:v>
      </x:c>
      <x:c r="T5450" s="1">
        <x:f t="shared" si="1021"/>
        <x:v>19719.232086332697</x:v>
      </x:c>
    </x:row>
    <x:row r="5451">
      <x:c r="A5451" s="1"/>
      <x:c r="B5451" s="1"/>
      <x:c r="C5451" s="1"/>
      <x:c r="D5451" s="1"/>
      <x:c r="E5451" s="1"/>
      <x:c r="F5451" s="1"/>
      <x:c r="G5451" s="1"/>
      <x:c r="H5451" s="1"/>
      <x:c r="I5451" s="53">
        <x:f t="shared" si="1010"/>
        <x:v>8</x:v>
      </x:c>
      <x:c r="J5451" s="53">
        <x:f t="shared" si="1011"/>
        <x:v>6</x:v>
      </x:c>
      <x:c r="K5451" s="53">
        <x:f t="shared" si="1012"/>
        <x:v>11</x:v>
      </x:c>
      <x:c r="L5451" s="53">
        <x:f t="shared" si="1013"/>
        <x:v>25</x:v>
      </x:c>
      <x:c r="M5451" s="54">
        <x:f t="shared" si="1014"/>
        <x:v>2319.6087449206757</x:v>
      </x:c>
      <x:c r="N5451" s="54">
        <x:f t="shared" si="1015"/>
        <x:v>1.1108394061949136</x:v>
      </x:c>
      <x:c r="O5451" s="55">
        <x:f t="shared" si="1016"/>
        <x:v>112664</x:v>
      </x:c>
      <x:c r="P5451" s="55">
        <x:f t="shared" si="1017"/>
        <x:v>19360</x:v>
      </x:c>
      <x:c r="Q5451" s="55">
        <x:f t="shared" si="1018"/>
        <x:v>52770.98515487284</x:v>
      </x:c>
      <x:c r="R5451" s="55">
        <x:f t="shared" si="1019"/>
        <x:v>20533.01484512716</x:v>
      </x:c>
      <x:c r="S5451" s="1" t="str">
        <x:f t="shared" si="1020"/>
        <x:v>YES</x:v>
      </x:c>
      <x:c r="T5451" s="1">
        <x:f t="shared" si="1021"/>
        <x:v>20533.01484512716</x:v>
      </x:c>
    </x:row>
    <x:row r="5452">
      <x:c r="A5452" s="1"/>
      <x:c r="B5452" s="1"/>
      <x:c r="C5452" s="1"/>
      <x:c r="D5452" s="1"/>
      <x:c r="E5452" s="1"/>
      <x:c r="F5452" s="1"/>
      <x:c r="G5452" s="1"/>
      <x:c r="H5452" s="1"/>
      <x:c r="I5452" s="53">
        <x:f t="shared" si="1010"/>
        <x:v>8</x:v>
      </x:c>
      <x:c r="J5452" s="53">
        <x:f t="shared" si="1011"/>
        <x:v>6</x:v>
      </x:c>
      <x:c r="K5452" s="53">
        <x:f t="shared" si="1012"/>
        <x:v>12</x:v>
      </x:c>
      <x:c r="L5452" s="53">
        <x:f t="shared" si="1013"/>
        <x:v>26</x:v>
      </x:c>
      <x:c r="M5452" s="54">
        <x:f t="shared" si="1014"/>
        <x:v>2378.9361980487402</x:v>
      </x:c>
      <x:c r="N5452" s="54">
        <x:f t="shared" si="1015"/>
        <x:v>1.1520390264227363</x:v>
      </x:c>
      <x:c r="O5452" s="55">
        <x:f t="shared" si="1016"/>
        <x:v>115364</x:v>
      </x:c>
      <x:c r="P5452" s="55">
        <x:f t="shared" si="1017"/>
        <x:v>20240</x:v>
      </x:c>
      <x:c r="Q5452" s="55">
        <x:f t="shared" si="1018"/>
        <x:v>53800.975660568409</x:v>
      </x:c>
      <x:c r="R5452" s="55">
        <x:f t="shared" si="1019"/>
        <x:v>21323.024339431591</x:v>
      </x:c>
      <x:c r="S5452" s="1" t="str">
        <x:f t="shared" si="1020"/>
        <x:v>YES</x:v>
      </x:c>
      <x:c r="T5452" s="1">
        <x:f t="shared" si="1021"/>
        <x:v>21323.024339431591</x:v>
      </x:c>
    </x:row>
    <x:row r="5453">
      <x:c r="A5453" s="1"/>
      <x:c r="B5453" s="1"/>
      <x:c r="C5453" s="1"/>
      <x:c r="D5453" s="1"/>
      <x:c r="E5453" s="1"/>
      <x:c r="F5453" s="1"/>
      <x:c r="G5453" s="1"/>
      <x:c r="H5453" s="1"/>
      <x:c r="I5453" s="53">
        <x:f t="shared" si="1010"/>
        <x:v>8</x:v>
      </x:c>
      <x:c r="J5453" s="53">
        <x:f t="shared" si="1011"/>
        <x:v>6</x:v>
      </x:c>
      <x:c r="K5453" s="53">
        <x:f t="shared" si="1012"/>
        <x:v>13</x:v>
      </x:c>
      <x:c r="L5453" s="53">
        <x:f t="shared" si="1013"/>
        <x:v>27</x:v>
      </x:c>
      <x:c r="M5453" s="54">
        <x:f t="shared" si="1014"/>
        <x:v>2439.6581687571243</x:v>
      </x:c>
      <x:c r="N5453" s="54">
        <x:f t="shared" si="1015"/>
        <x:v>1.1942070616368918</x:v>
      </x:c>
      <x:c r="O5453" s="55">
        <x:f t="shared" si="1016"/>
        <x:v>118064</x:v>
      </x:c>
      <x:c r="P5453" s="55">
        <x:f t="shared" si="1017"/>
        <x:v>21120</x:v>
      </x:c>
      <x:c r="Q5453" s="55">
        <x:f t="shared" si="1018"/>
        <x:v>54855.176540922301</x:v>
      </x:c>
      <x:c r="R5453" s="55">
        <x:f t="shared" si="1019"/>
        <x:v>22088.823459077699</x:v>
      </x:c>
      <x:c r="S5453" s="1" t="str">
        <x:f t="shared" si="1020"/>
        <x:v>YES</x:v>
      </x:c>
      <x:c r="T5453" s="1">
        <x:f t="shared" si="1021"/>
        <x:v>22088.823459077699</x:v>
      </x:c>
    </x:row>
    <x:row r="5454">
      <x:c r="A5454" s="1"/>
      <x:c r="B5454" s="1"/>
      <x:c r="C5454" s="1"/>
      <x:c r="D5454" s="1"/>
      <x:c r="E5454" s="1"/>
      <x:c r="F5454" s="1"/>
      <x:c r="G5454" s="1"/>
      <x:c r="H5454" s="1"/>
      <x:c r="I5454" s="53">
        <x:f t="shared" si="1010"/>
        <x:v>8</x:v>
      </x:c>
      <x:c r="J5454" s="53">
        <x:f t="shared" si="1011"/>
        <x:v>6</x:v>
      </x:c>
      <x:c r="K5454" s="53">
        <x:f t="shared" si="1012"/>
        <x:v>14</x:v>
      </x:c>
      <x:c r="L5454" s="53">
        <x:f t="shared" si="1013"/>
        <x:v>28</x:v>
      </x:c>
      <x:c r="M5454" s="54">
        <x:f t="shared" si="1014"/>
        <x:v>2501.8002500707858</x:v>
      </x:c>
      <x:c r="N5454" s="54">
        <x:f t="shared" si="1015"/>
        <x:v>1.2373612847713791</x:v>
      </x:c>
      <x:c r="O5454" s="55">
        <x:f t="shared" si="1016"/>
        <x:v>120764</x:v>
      </x:c>
      <x:c r="P5454" s="55">
        <x:f t="shared" si="1017"/>
        <x:v>22000</x:v>
      </x:c>
      <x:c r="Q5454" s="55">
        <x:f t="shared" si="1018"/>
        <x:v>55934.032119284471</x:v>
      </x:c>
      <x:c r="R5454" s="55">
        <x:f t="shared" si="1019"/>
        <x:v>22829.967880715529</x:v>
      </x:c>
      <x:c r="S5454" s="1" t="str">
        <x:f t="shared" si="1020"/>
        <x:v>YES</x:v>
      </x:c>
      <x:c r="T5454" s="1">
        <x:f t="shared" si="1021"/>
        <x:v>22829.967880715529</x:v>
      </x:c>
    </x:row>
    <x:row r="5455">
      <x:c r="A5455" s="1"/>
      <x:c r="B5455" s="1"/>
      <x:c r="C5455" s="1"/>
      <x:c r="D5455" s="1"/>
      <x:c r="E5455" s="1"/>
      <x:c r="F5455" s="1"/>
      <x:c r="G5455" s="1"/>
      <x:c r="H5455" s="1"/>
      <x:c r="I5455" s="53">
        <x:f t="shared" si="1010"/>
        <x:v>8</x:v>
      </x:c>
      <x:c r="J5455" s="53">
        <x:f t="shared" si="1011"/>
        <x:v>6</x:v>
      </x:c>
      <x:c r="K5455" s="53">
        <x:f t="shared" si="1012"/>
        <x:v>15</x:v>
      </x:c>
      <x:c r="L5455" s="53">
        <x:f t="shared" si="1013"/>
        <x:v>29</x:v>
      </x:c>
      <x:c r="M5455" s="54">
        <x:f t="shared" si="1014"/>
        <x:v>2565.3884569469319</x:v>
      </x:c>
      <x:c r="N5455" s="54">
        <x:f t="shared" si="1015"/>
        <x:v>1.2815197617687026</x:v>
      </x:c>
      <x:c r="O5455" s="55">
        <x:f t="shared" si="1016"/>
        <x:v>123464</x:v>
      </x:c>
      <x:c r="P5455" s="55">
        <x:f t="shared" si="1017"/>
        <x:v>22880</x:v>
      </x:c>
      <x:c r="Q5455" s="55">
        <x:f t="shared" si="1018"/>
        <x:v>57037.994044217572</x:v>
      </x:c>
      <x:c r="R5455" s="55">
        <x:f t="shared" si="1019"/>
        <x:v>23546.005955782428</x:v>
      </x:c>
      <x:c r="S5455" s="1" t="str">
        <x:f t="shared" si="1020"/>
        <x:v>YES</x:v>
      </x:c>
      <x:c r="T5455" s="1">
        <x:f t="shared" si="1021"/>
        <x:v>23546.005955782428</x:v>
      </x:c>
    </x:row>
    <x:row r="5456">
      <x:c r="A5456" s="1"/>
      <x:c r="B5456" s="1"/>
      <x:c r="C5456" s="1"/>
      <x:c r="D5456" s="1"/>
      <x:c r="E5456" s="1"/>
      <x:c r="F5456" s="1"/>
      <x:c r="G5456" s="1"/>
      <x:c r="H5456" s="1"/>
      <x:c r="I5456" s="53">
        <x:f t="shared" si="1010"/>
        <x:v>8</x:v>
      </x:c>
      <x:c r="J5456" s="53">
        <x:f t="shared" si="1011"/>
        <x:v>6</x:v>
      </x:c>
      <x:c r="K5456" s="53">
        <x:f t="shared" si="1012"/>
        <x:v>16</x:v>
      </x:c>
      <x:c r="L5456" s="53">
        <x:f t="shared" si="1013"/>
        <x:v>30</x:v>
      </x:c>
      <x:c r="M5456" s="54">
        <x:f t="shared" si="1014"/>
        <x:v>2630.4492328244214</x:v>
      </x:c>
      <x:c r="N5456" s="54">
        <x:f t="shared" si="1015"/>
        <x:v>1.3267008561280704</x:v>
      </x:c>
      <x:c r="O5456" s="55">
        <x:f t="shared" si="1016"/>
        <x:v>126164</x:v>
      </x:c>
      <x:c r="P5456" s="55">
        <x:f t="shared" si="1017"/>
        <x:v>23760</x:v>
      </x:c>
      <x:c r="Q5456" s="55">
        <x:f t="shared" si="1018"/>
        <x:v>58167.521403201761</x:v>
      </x:c>
      <x:c r="R5456" s="55">
        <x:f t="shared" si="1019"/>
        <x:v>24236.478596798239</x:v>
      </x:c>
      <x:c r="S5456" s="1" t="str">
        <x:f t="shared" si="1020"/>
        <x:v>YES</x:v>
      </x:c>
      <x:c r="T5456" s="1">
        <x:f t="shared" si="1021"/>
        <x:v>24236.478596798239</x:v>
      </x:c>
    </x:row>
    <x:row r="5457">
      <x:c r="A5457" s="1"/>
      <x:c r="B5457" s="1"/>
      <x:c r="C5457" s="1"/>
      <x:c r="D5457" s="1"/>
      <x:c r="E5457" s="1"/>
      <x:c r="F5457" s="1"/>
      <x:c r="G5457" s="1"/>
      <x:c r="H5457" s="1"/>
      <x:c r="I5457" s="53">
        <x:f t="shared" si="1010"/>
        <x:v>8</x:v>
      </x:c>
      <x:c r="J5457" s="53">
        <x:f t="shared" si="1011"/>
        <x:v>6</x:v>
      </x:c>
      <x:c r="K5457" s="53">
        <x:f t="shared" si="1012"/>
        <x:v>17</x:v>
      </x:c>
      <x:c r="L5457" s="53">
        <x:f t="shared" si="1013"/>
        <x:v>31</x:v>
      </x:c>
      <x:c r="M5457" s="54">
        <x:f t="shared" si="1014"/>
        <x:v>2697.0094562709614</x:v>
      </x:c>
      <x:c r="N5457" s="54">
        <x:f t="shared" si="1015"/>
        <x:v>1.3729232335215009</x:v>
      </x:c>
      <x:c r="O5457" s="55">
        <x:f t="shared" si="1016"/>
        <x:v>128864</x:v>
      </x:c>
      <x:c r="P5457" s="55">
        <x:f t="shared" si="1017"/>
        <x:v>24640</x:v>
      </x:c>
      <x:c r="Q5457" s="55">
        <x:f t="shared" si="1018"/>
        <x:v>59323.080838037524</x:v>
      </x:c>
      <x:c r="R5457" s="55">
        <x:f t="shared" si="1019"/>
        <x:v>24900.919161962476</x:v>
      </x:c>
      <x:c r="S5457" s="1" t="str">
        <x:f t="shared" si="1020"/>
        <x:v>YES</x:v>
      </x:c>
      <x:c r="T5457" s="1">
        <x:f t="shared" si="1021"/>
        <x:v>24900.919161962476</x:v>
      </x:c>
    </x:row>
    <x:row r="5458">
      <x:c r="A5458" s="1"/>
      <x:c r="B5458" s="1"/>
      <x:c r="C5458" s="1"/>
      <x:c r="D5458" s="1"/>
      <x:c r="E5458" s="1"/>
      <x:c r="F5458" s="1"/>
      <x:c r="G5458" s="1"/>
      <x:c r="H5458" s="1"/>
      <x:c r="I5458" s="53">
        <x:f t="shared" si="1010"/>
        <x:v>8</x:v>
      </x:c>
      <x:c r="J5458" s="53">
        <x:f t="shared" si="1011"/>
        <x:v>6</x:v>
      </x:c>
      <x:c r="K5458" s="53">
        <x:f t="shared" si="1012"/>
        <x:v>18</x:v>
      </x:c>
      <x:c r="L5458" s="53">
        <x:f t="shared" si="1013"/>
        <x:v>32</x:v>
      </x:c>
      <x:c r="M5458" s="54">
        <x:f t="shared" si="1014"/>
        <x:v>2765.0964477295488</x:v>
      </x:c>
      <x:c r="N5458" s="54">
        <x:f t="shared" si="1015"/>
        <x:v>1.4202058664788533</x:v>
      </x:c>
      <x:c r="O5458" s="55">
        <x:f t="shared" si="1016"/>
        <x:v>131564</x:v>
      </x:c>
      <x:c r="P5458" s="55">
        <x:f t="shared" si="1017"/>
        <x:v>25520</x:v>
      </x:c>
      <x:c r="Q5458" s="55">
        <x:f t="shared" si="1018"/>
        <x:v>60505.146661971332</x:v>
      </x:c>
      <x:c r="R5458" s="55">
        <x:f t="shared" si="1019"/>
        <x:v>25538.853338028668</x:v>
      </x:c>
      <x:c r="S5458" s="1" t="str">
        <x:f t="shared" si="1020"/>
        <x:v>YES</x:v>
      </x:c>
      <x:c r="T5458" s="1">
        <x:f t="shared" si="1021"/>
        <x:v>25538.853338028668</x:v>
      </x:c>
    </x:row>
    <x:row r="5459">
      <x:c r="A5459" s="1"/>
      <x:c r="B5459" s="1"/>
      <x:c r="C5459" s="1"/>
      <x:c r="D5459" s="1"/>
      <x:c r="E5459" s="1"/>
      <x:c r="F5459" s="1"/>
      <x:c r="G5459" s="1"/>
      <x:c r="H5459" s="1"/>
      <x:c r="I5459" s="53">
        <x:f t="shared" si="1010"/>
        <x:v>8</x:v>
      </x:c>
      <x:c r="J5459" s="53">
        <x:f t="shared" si="1011"/>
        <x:v>6</x:v>
      </x:c>
      <x:c r="K5459" s="53">
        <x:f t="shared" si="1012"/>
        <x:v>19</x:v>
      </x:c>
      <x:c r="L5459" s="53">
        <x:f t="shared" si="1013"/>
        <x:v>33</x:v>
      </x:c>
      <x:c r="M5459" s="54">
        <x:f t="shared" si="1014"/>
        <x:v>2834.7379763655708</x:v>
      </x:c>
      <x:c r="N5459" s="54">
        <x:f t="shared" si="1015"/>
        <x:v>1.4685680391427576</x:v>
      </x:c>
      <x:c r="O5459" s="55">
        <x:f t="shared" si="1016"/>
        <x:v>134264</x:v>
      </x:c>
      <x:c r="P5459" s="55">
        <x:f t="shared" si="1017"/>
        <x:v>26400</x:v>
      </x:c>
      <x:c r="Q5459" s="55">
        <x:f t="shared" si="1018"/>
        <x:v>61714.200978568937</x:v>
      </x:c>
      <x:c r="R5459" s="55">
        <x:f t="shared" si="1019"/>
        <x:v>26149.799021431063</x:v>
      </x:c>
      <x:c r="S5459" s="1" t="str">
        <x:f t="shared" si="1020"/>
        <x:v>YES</x:v>
      </x:c>
      <x:c r="T5459" s="1">
        <x:f t="shared" si="1021"/>
        <x:v>26149.799021431063</x:v>
      </x:c>
    </x:row>
    <x:row r="5460">
      <x:c r="A5460" s="1"/>
      <x:c r="B5460" s="1"/>
      <x:c r="C5460" s="1"/>
      <x:c r="D5460" s="1"/>
      <x:c r="E5460" s="1"/>
      <x:c r="F5460" s="1"/>
      <x:c r="G5460" s="1"/>
      <x:c r="H5460" s="1"/>
      <x:c r="I5460" s="53">
        <x:f t="shared" si="1010"/>
        <x:v>8</x:v>
      </x:c>
      <x:c r="J5460" s="53">
        <x:f t="shared" si="1011"/>
        <x:v>6</x:v>
      </x:c>
      <x:c r="K5460" s="53">
        <x:f t="shared" si="1012"/>
        <x:v>20</x:v>
      </x:c>
      <x:c r="L5460" s="53">
        <x:f t="shared" si="1013"/>
        <x:v>34</x:v>
      </x:c>
      <x:c r="M5460" s="54">
        <x:f t="shared" si="1014"/>
        <x:v>2905.9622670160479</x:v>
      </x:c>
      <x:c r="N5460" s="54">
        <x:f t="shared" si="1015"/>
        <x:v>1.5180293520944776</x:v>
      </x:c>
      <x:c r="O5460" s="55">
        <x:f t="shared" si="1016"/>
        <x:v>136964</x:v>
      </x:c>
      <x:c r="P5460" s="55">
        <x:f t="shared" si="1017"/>
        <x:v>27280</x:v>
      </x:c>
      <x:c r="Q5460" s="55">
        <x:f t="shared" si="1018"/>
        <x:v>62950.733802361945</x:v>
      </x:c>
      <x:c r="R5460" s="55">
        <x:f t="shared" si="1019"/>
        <x:v>26733.266197638055</x:v>
      </x:c>
      <x:c r="S5460" s="1" t="str">
        <x:f t="shared" si="1020"/>
        <x:v>YES</x:v>
      </x:c>
      <x:c r="T5460" s="1">
        <x:f t="shared" si="1021"/>
        <x:v>26733.266197638055</x:v>
      </x:c>
    </x:row>
    <x:row r="5461">
      <x:c r="A5461" s="1"/>
      <x:c r="B5461" s="1"/>
      <x:c r="C5461" s="1"/>
      <x:c r="D5461" s="1"/>
      <x:c r="E5461" s="1"/>
      <x:c r="F5461" s="1"/>
      <x:c r="G5461" s="1"/>
      <x:c r="H5461" s="1"/>
      <x:c r="I5461" s="53">
        <x:f t="shared" si="1010"/>
        <x:v>8</x:v>
      </x:c>
      <x:c r="J5461" s="53">
        <x:f t="shared" si="1011"/>
        <x:v>6</x:v>
      </x:c>
      <x:c r="K5461" s="53">
        <x:f t="shared" si="1012"/>
        <x:v>21</x:v>
      </x:c>
      <x:c r="L5461" s="53">
        <x:f t="shared" si="1013"/>
        <x:v>35</x:v>
      </x:c>
      <x:c r="M5461" s="54">
        <x:f t="shared" si="1014"/>
        <x:v>2978.7980072424916</x:v>
      </x:c>
      <x:c r="N5461" s="54">
        <x:f t="shared" si="1015"/>
        <x:v>1.5686097272517303</x:v>
      </x:c>
      <x:c r="O5461" s="55">
        <x:f t="shared" si="1016"/>
        <x:v>139664</x:v>
      </x:c>
      <x:c r="P5461" s="55">
        <x:f t="shared" si="1017"/>
        <x:v>28160</x:v>
      </x:c>
      <x:c r="Q5461" s="55">
        <x:f t="shared" si="1018"/>
        <x:v>64215.243181293255</x:v>
      </x:c>
      <x:c r="R5461" s="55">
        <x:f t="shared" si="1019"/>
        <x:v>27288.756818706745</x:v>
      </x:c>
      <x:c r="S5461" s="1" t="str">
        <x:f t="shared" si="1020"/>
        <x:v>YES</x:v>
      </x:c>
      <x:c r="T5461" s="1">
        <x:f t="shared" si="1021"/>
        <x:v>27288.756818706745</x:v>
      </x:c>
    </x:row>
    <x:row r="5462">
      <x:c r="A5462" s="1"/>
      <x:c r="B5462" s="1"/>
      <x:c r="C5462" s="1"/>
      <x:c r="D5462" s="1"/>
      <x:c r="E5462" s="1"/>
      <x:c r="F5462" s="1"/>
      <x:c r="G5462" s="1"/>
      <x:c r="H5462" s="1"/>
      <x:c r="I5462" s="53">
        <x:f t="shared" si="1010"/>
        <x:v>8</x:v>
      </x:c>
      <x:c r="J5462" s="53">
        <x:f t="shared" si="1011"/>
        <x:v>6</x:v>
      </x:c>
      <x:c r="K5462" s="53">
        <x:f t="shared" si="1012"/>
        <x:v>22</x:v>
      </x:c>
      <x:c r="L5462" s="53">
        <x:f t="shared" si="1013"/>
        <x:v>36</x:v>
      </x:c>
      <x:c r="M5462" s="54">
        <x:f t="shared" si="1014"/>
        <x:v>3053.2743544888876</x:v>
      </x:c>
      <x:c r="N5462" s="54">
        <x:f t="shared" si="1015"/>
        <x:v>1.6203294128395054</x:v>
      </x:c>
      <x:c r="O5462" s="55">
        <x:f t="shared" si="1016"/>
        <x:v>142364</x:v>
      </x:c>
      <x:c r="P5462" s="55">
        <x:f t="shared" si="1017"/>
        <x:v>29040</x:v>
      </x:c>
      <x:c r="Q5462" s="55">
        <x:f t="shared" si="1018"/>
        <x:v>65508.235320987631</x:v>
      </x:c>
      <x:c r="R5462" s="55">
        <x:f t="shared" si="1019"/>
        <x:v>27815.764679012369</x:v>
      </x:c>
      <x:c r="S5462" s="1" t="str">
        <x:f t="shared" si="1020"/>
        <x:v>YES</x:v>
      </x:c>
      <x:c r="T5462" s="1">
        <x:f t="shared" si="1021"/>
        <x:v>27815.764679012369</x:v>
      </x:c>
    </x:row>
    <x:row r="5463">
      <x:c r="A5463" s="1"/>
      <x:c r="B5463" s="1"/>
      <x:c r="C5463" s="1"/>
      <x:c r="D5463" s="1"/>
      <x:c r="E5463" s="1"/>
      <x:c r="F5463" s="1"/>
      <x:c r="G5463" s="1"/>
      <x:c r="H5463" s="1"/>
      <x:c r="I5463" s="53">
        <x:f t="shared" si="1010"/>
        <x:v>8</x:v>
      </x:c>
      <x:c r="J5463" s="53">
        <x:f t="shared" si="1011"/>
        <x:v>6</x:v>
      </x:c>
      <x:c r="K5463" s="53">
        <x:f t="shared" si="1012"/>
        <x:v>23</x:v>
      </x:c>
      <x:c r="L5463" s="53">
        <x:f t="shared" si="1013"/>
        <x:v>37</x:v>
      </x:c>
      <x:c r="M5463" s="54">
        <x:f t="shared" si="1014"/>
        <x:v>3129.4209433463238</x:v>
      </x:c>
      <x:c r="N5463" s="54">
        <x:f t="shared" si="1015"/>
        <x:v>1.673208988434947</x:v>
      </x:c>
      <x:c r="O5463" s="55">
        <x:f t="shared" si="1016"/>
        <x:v>145064</x:v>
      </x:c>
      <x:c r="P5463" s="55">
        <x:f t="shared" si="1017"/>
        <x:v>29920</x:v>
      </x:c>
      <x:c r="Q5463" s="55">
        <x:f t="shared" si="1018"/>
        <x:v>66830.224710873677</x:v>
      </x:c>
      <x:c r="R5463" s="55">
        <x:f t="shared" si="1019"/>
        <x:v>28313.775289126323</x:v>
      </x:c>
      <x:c r="S5463" s="1" t="str">
        <x:f t="shared" si="1020"/>
        <x:v>YES</x:v>
      </x:c>
      <x:c r="T5463" s="1">
        <x:f t="shared" si="1021"/>
        <x:v>28313.775289126323</x:v>
      </x:c>
    </x:row>
    <x:row r="5464">
      <x:c r="A5464" s="1"/>
      <x:c r="B5464" s="1"/>
      <x:c r="C5464" s="1"/>
      <x:c r="D5464" s="1"/>
      <x:c r="E5464" s="1"/>
      <x:c r="F5464" s="1"/>
      <x:c r="G5464" s="1"/>
      <x:c r="H5464" s="1"/>
      <x:c r="I5464" s="53">
        <x:f t="shared" si="1010"/>
        <x:v>8</x:v>
      </x:c>
      <x:c r="J5464" s="53">
        <x:f t="shared" si="1011"/>
        <x:v>6</x:v>
      </x:c>
      <x:c r="K5464" s="53">
        <x:f t="shared" si="1012"/>
        <x:v>24</x:v>
      </x:c>
      <x:c r="L5464" s="53">
        <x:f t="shared" si="1013"/>
        <x:v>38</x:v>
      </x:c>
      <x:c r="M5464" s="54">
        <x:f t="shared" si="1014"/>
        <x:v>3207.26789292582</x:v>
      </x:c>
      <x:c r="N5464" s="54">
        <x:f t="shared" si="1015"/>
        <x:v>1.7272693700873749</x:v>
      </x:c>
      <x:c r="O5464" s="55">
        <x:f t="shared" si="1016"/>
        <x:v>147764</x:v>
      </x:c>
      <x:c r="P5464" s="55">
        <x:f t="shared" si="1017"/>
        <x:v>30800</x:v>
      </x:c>
      <x:c r="Q5464" s="55">
        <x:f t="shared" si="1018"/>
        <x:v>68181.734252184368</x:v>
      </x:c>
      <x:c r="R5464" s="55">
        <x:f t="shared" si="1019"/>
        <x:v>28782.265747815632</x:v>
      </x:c>
      <x:c r="S5464" s="1" t="str">
        <x:f t="shared" si="1020"/>
        <x:v>YES</x:v>
      </x:c>
      <x:c r="T5464" s="1">
        <x:f t="shared" si="1021"/>
        <x:v>28782.265747815632</x:v>
      </x:c>
    </x:row>
    <x:row r="5465">
      <x:c r="A5465" s="1"/>
      <x:c r="B5465" s="1"/>
      <x:c r="C5465" s="1"/>
      <x:c r="D5465" s="1"/>
      <x:c r="E5465" s="1"/>
      <x:c r="F5465" s="1"/>
      <x:c r="G5465" s="1"/>
      <x:c r="H5465" s="1"/>
      <x:c r="I5465" s="53">
        <x:f t="shared" si="1010"/>
        <x:v>8</x:v>
      </x:c>
      <x:c r="J5465" s="53">
        <x:f t="shared" si="1011"/>
        <x:v>6</x:v>
      </x:c>
      <x:c r="K5465" s="53">
        <x:f t="shared" si="1012"/>
        <x:v>25</x:v>
      </x:c>
      <x:c r="L5465" s="53">
        <x:f t="shared" si="1013"/>
        <x:v>39</x:v>
      </x:c>
      <x:c r="M5465" s="54">
        <x:f t="shared" si="1014"/>
        <x:v>3286.8458143409175</x:v>
      </x:c>
      <x:c r="N5465" s="54">
        <x:f t="shared" si="1015"/>
        <x:v>1.782531815514526</x:v>
      </x:c>
      <x:c r="O5465" s="55">
        <x:f t="shared" si="1016"/>
        <x:v>150464</x:v>
      </x:c>
      <x:c r="P5465" s="55">
        <x:f t="shared" si="1017"/>
        <x:v>31680</x:v>
      </x:c>
      <x:c r="Q5465" s="55">
        <x:f t="shared" si="1018"/>
        <x:v>69563.295387863152</x:v>
      </x:c>
      <x:c r="R5465" s="55">
        <x:f t="shared" si="1019"/>
        <x:v>29220.704612136848</x:v>
      </x:c>
      <x:c r="S5465" s="1" t="str">
        <x:f t="shared" si="1020"/>
        <x:v>YES</x:v>
      </x:c>
      <x:c r="T5465" s="1">
        <x:f t="shared" si="1021"/>
        <x:v>29220.704612136848</x:v>
      </x:c>
    </x:row>
    <x:row r="5466">
      <x:c r="A5466" s="1"/>
      <x:c r="B5466" s="1"/>
      <x:c r="C5466" s="1"/>
      <x:c r="D5466" s="1"/>
      <x:c r="E5466" s="1"/>
      <x:c r="F5466" s="1"/>
      <x:c r="G5466" s="1"/>
      <x:c r="H5466" s="1"/>
      <x:c r="I5466" s="53">
        <x:f t="shared" si="1010"/>
        <x:v>8</x:v>
      </x:c>
      <x:c r="J5466" s="53">
        <x:f t="shared" si="1011"/>
        <x:v>6</x:v>
      </x:c>
      <x:c r="K5466" s="53">
        <x:f t="shared" si="1012"/>
        <x:v>26</x:v>
      </x:c>
      <x:c r="L5466" s="53">
        <x:f t="shared" si="1013"/>
        <x:v>40</x:v>
      </x:c>
      <x:c r="M5466" s="54">
        <x:f t="shared" si="1014"/>
        <x:v>3368.1858183016357</x:v>
      </x:c>
      <x:c r="N5466" s="54">
        <x:f t="shared" si="1015"/>
        <x:v>1.839017929376136</x:v>
      </x:c>
      <x:c r="O5466" s="55">
        <x:f t="shared" si="1016"/>
        <x:v>153164</x:v>
      </x:c>
      <x:c r="P5466" s="55">
        <x:f t="shared" si="1017"/>
        <x:v>32560</x:v>
      </x:c>
      <x:c r="Q5466" s="55">
        <x:f t="shared" si="1018"/>
        <x:v>70975.44823440339</x:v>
      </x:c>
      <x:c r="R5466" s="55">
        <x:f t="shared" si="1019"/>
        <x:v>29628.55176559661</x:v>
      </x:c>
      <x:c r="S5466" s="1" t="str">
        <x:f t="shared" si="1020"/>
        <x:v>YES</x:v>
      </x:c>
      <x:c r="T5466" s="1">
        <x:f t="shared" si="1021"/>
        <x:v>29628.55176559661</x:v>
      </x:c>
    </x:row>
    <x:row r="5467">
      <x:c r="A5467" s="1"/>
      <x:c r="B5467" s="1"/>
      <x:c r="C5467" s="1"/>
      <x:c r="D5467" s="1"/>
      <x:c r="E5467" s="1"/>
      <x:c r="F5467" s="1"/>
      <x:c r="G5467" s="1"/>
      <x:c r="H5467" s="1"/>
      <x:c r="I5467" s="53">
        <x:f t="shared" si="1010"/>
        <x:v>8</x:v>
      </x:c>
      <x:c r="J5467" s="53">
        <x:f t="shared" si="1011"/>
        <x:v>6</x:v>
      </x:c>
      <x:c r="K5467" s="53">
        <x:f t="shared" si="1012"/>
        <x:v>27</x:v>
      </x:c>
      <x:c r="L5467" s="53">
        <x:f t="shared" si="1013"/>
        <x:v>41</x:v>
      </x:c>
      <x:c r="M5467" s="54">
        <x:f t="shared" si="1014"/>
        <x:v>3451.3195228213917</x:v>
      </x:c>
      <x:c r="N5467" s="54">
        <x:f t="shared" si="1015"/>
        <x:v>1.8967496686259664</x:v>
      </x:c>
      <x:c r="O5467" s="55">
        <x:f t="shared" si="1016"/>
        <x:v>155864</x:v>
      </x:c>
      <x:c r="P5467" s="55">
        <x:f t="shared" si="1017"/>
        <x:v>33440</x:v>
      </x:c>
      <x:c r="Q5467" s="55">
        <x:f t="shared" si="1018"/>
        <x:v>72418.741715649157</x:v>
      </x:c>
      <x:c r="R5467" s="55">
        <x:f t="shared" si="1019"/>
        <x:v>30005.258284350843</x:v>
      </x:c>
      <x:c r="S5467" s="1" t="str">
        <x:f t="shared" si="1020"/>
        <x:v>YES</x:v>
      </x:c>
      <x:c r="T5467" s="1">
        <x:f t="shared" si="1021"/>
        <x:v>30005.258284350843</x:v>
      </x:c>
    </x:row>
    <x:row r="5468">
      <x:c r="A5468" s="1"/>
      <x:c r="B5468" s="1"/>
      <x:c r="C5468" s="1"/>
      <x:c r="D5468" s="1"/>
      <x:c r="E5468" s="1"/>
      <x:c r="F5468" s="1"/>
      <x:c r="G5468" s="1"/>
      <x:c r="H5468" s="1"/>
      <x:c r="I5468" s="53">
        <x:f t="shared" si="1010"/>
        <x:v>8</x:v>
      </x:c>
      <x:c r="J5468" s="53">
        <x:f t="shared" si="1011"/>
        <x:v>6</x:v>
      </x:c>
      <x:c r="K5468" s="53">
        <x:f t="shared" si="1012"/>
        <x:v>28</x:v>
      </x:c>
      <x:c r="L5468" s="53">
        <x:f t="shared" si="1013"/>
        <x:v>42</x:v>
      </x:c>
      <x:c r="M5468" s="54">
        <x:f t="shared" si="1014"/>
        <x:v>3536.2790610385455</x:v>
      </x:c>
      <x:c r="N5468" s="54">
        <x:f t="shared" si="1015"/>
        <x:v>1.9557493479434345</x:v>
      </x:c>
      <x:c r="O5468" s="55">
        <x:f t="shared" si="1016"/>
        <x:v>158564</x:v>
      </x:c>
      <x:c r="P5468" s="55">
        <x:f t="shared" si="1017"/>
        <x:v>34320</x:v>
      </x:c>
      <x:c r="Q5468" s="55">
        <x:f t="shared" si="1018"/>
        <x:v>73893.733698585856</x:v>
      </x:c>
      <x:c r="R5468" s="55">
        <x:f t="shared" si="1019"/>
        <x:v>30350.266301414144</x:v>
      </x:c>
      <x:c r="S5468" s="1" t="str">
        <x:f t="shared" si="1020"/>
        <x:v>YES</x:v>
      </x:c>
      <x:c r="T5468" s="1">
        <x:f t="shared" si="1021"/>
        <x:v>30350.266301414144</x:v>
      </x:c>
    </x:row>
    <x:row r="5469">
      <x:c r="A5469" s="1"/>
      <x:c r="B5469" s="1"/>
      <x:c r="C5469" s="1"/>
      <x:c r="D5469" s="1"/>
      <x:c r="E5469" s="1"/>
      <x:c r="F5469" s="1"/>
      <x:c r="G5469" s="1"/>
      <x:c r="H5469" s="1"/>
      <x:c r="I5469" s="53">
        <x:f t="shared" si="1010"/>
        <x:v>8</x:v>
      </x:c>
      <x:c r="J5469" s="53">
        <x:f t="shared" si="1011"/>
        <x:v>6</x:v>
      </x:c>
      <x:c r="K5469" s="53">
        <x:f t="shared" si="1012"/>
        <x:v>29</x:v>
      </x:c>
      <x:c r="L5469" s="53">
        <x:f t="shared" si="1013"/>
        <x:v>43</x:v>
      </x:c>
      <x:c r="M5469" s="54">
        <x:f t="shared" si="1014"/>
        <x:v>3623.0970891541992</x:v>
      </x:c>
      <x:c r="N5469" s="54">
        <x:f t="shared" si="1015"/>
        <x:v>2.0160396452459719</x:v>
      </x:c>
      <x:c r="O5469" s="55">
        <x:f t="shared" si="1016"/>
        <x:v>161264</x:v>
      </x:c>
      <x:c r="P5469" s="55">
        <x:f t="shared" si="1017"/>
        <x:v>35200</x:v>
      </x:c>
      <x:c r="Q5469" s="55">
        <x:f t="shared" si="1018"/>
        <x:v>75400.991131149291</x:v>
      </x:c>
      <x:c r="R5469" s="55">
        <x:f t="shared" si="1019"/>
        <x:v>30663.008868850709</x:v>
      </x:c>
      <x:c r="S5469" s="1" t="str">
        <x:f t="shared" si="1020"/>
        <x:v>YES</x:v>
      </x:c>
      <x:c r="T5469" s="1">
        <x:f t="shared" si="1021"/>
        <x:v>30663.008868850709</x:v>
      </x:c>
    </x:row>
    <x:row r="5470">
      <x:c r="A5470" s="1"/>
      <x:c r="B5470" s="1"/>
      <x:c r="C5470" s="1"/>
      <x:c r="D5470" s="1"/>
      <x:c r="E5470" s="1"/>
      <x:c r="F5470" s="1"/>
      <x:c r="G5470" s="1"/>
      <x:c r="H5470" s="1"/>
      <x:c r="I5470" s="53">
        <x:f t="shared" si="1010"/>
        <x:v>8</x:v>
      </x:c>
      <x:c r="J5470" s="53">
        <x:f t="shared" si="1011"/>
        <x:v>6</x:v>
      </x:c>
      <x:c r="K5470" s="53">
        <x:f t="shared" si="1012"/>
        <x:v>30</x:v>
      </x:c>
      <x:c r="L5470" s="53">
        <x:f t="shared" si="1013"/>
        <x:v>44</x:v>
      </x:c>
      <x:c r="M5470" s="54">
        <x:f t="shared" si="1014"/>
        <x:v>3711.8067944879699</x:v>
      </x:c>
      <x:c r="N5470" s="54">
        <x:f t="shared" si="1015"/>
        <x:v>2.0776436072833127</x:v>
      </x:c>
      <x:c r="O5470" s="55">
        <x:f t="shared" si="1016"/>
        <x:v>163964</x:v>
      </x:c>
      <x:c r="P5470" s="55">
        <x:f t="shared" si="1017"/>
        <x:v>36080</x:v>
      </x:c>
      <x:c r="Q5470" s="55">
        <x:f t="shared" si="1018"/>
        <x:v>76941.090182082815</x:v>
      </x:c>
      <x:c r="R5470" s="55">
        <x:f t="shared" si="1019"/>
        <x:v>30942.909817917185</x:v>
      </x:c>
      <x:c r="S5470" s="1" t="str">
        <x:f t="shared" si="1020"/>
        <x:v>YES</x:v>
      </x:c>
      <x:c r="T5470" s="1">
        <x:f t="shared" si="1021"/>
        <x:v>30942.909817917185</x:v>
      </x:c>
    </x:row>
    <x:row r="5471">
      <x:c r="A5471" s="1"/>
      <x:c r="B5471" s="1"/>
      <x:c r="C5471" s="1"/>
      <x:c r="D5471" s="1"/>
      <x:c r="E5471" s="1"/>
      <x:c r="F5471" s="1"/>
      <x:c r="G5471" s="1"/>
      <x:c r="H5471" s="1"/>
      <x:c r="I5471" s="53">
        <x:f t="shared" si="1010"/>
        <x:v>8</x:v>
      </x:c>
      <x:c r="J5471" s="53">
        <x:f t="shared" si="1011"/>
        <x:v>7</x:v>
      </x:c>
      <x:c r="K5471" s="53">
        <x:f t="shared" si="1012"/>
        <x:v>0</x:v>
      </x:c>
      <x:c r="L5471" s="53">
        <x:f t="shared" si="1013"/>
        <x:v>15</x:v>
      </x:c>
      <x:c r="M5471" s="54">
        <x:f t="shared" si="1014"/>
        <x:v>1793.0079514703255</x:v>
      </x:c>
      <x:c r="N5471" s="54">
        <x:f t="shared" si="1015"/>
        <x:v>0.74514441074328153</x:v>
      </x:c>
      <x:c r="O5471" s="55">
        <x:f t="shared" si="1016"/>
        <x:v>85058</x:v>
      </x:c>
      <x:c r="P5471" s="55">
        <x:f t="shared" si="1017"/>
        <x:v>10120</x:v>
      </x:c>
      <x:c r="Q5471" s="55">
        <x:f t="shared" si="1018"/>
        <x:v>43628.610268582037</x:v>
      </x:c>
      <x:c r="R5471" s="55">
        <x:f t="shared" si="1019"/>
        <x:v>11309.389731417963</x:v>
      </x:c>
      <x:c r="S5471" s="1" t="str">
        <x:f t="shared" si="1020"/>
        <x:v>YES</x:v>
      </x:c>
      <x:c r="T5471" s="1">
        <x:f t="shared" si="1021"/>
        <x:v>11309.389731417963</x:v>
      </x:c>
    </x:row>
    <x:row r="5472">
      <x:c r="A5472" s="1"/>
      <x:c r="B5472" s="1"/>
      <x:c r="C5472" s="1"/>
      <x:c r="D5472" s="1"/>
      <x:c r="E5472" s="1"/>
      <x:c r="F5472" s="1"/>
      <x:c r="G5472" s="1"/>
      <x:c r="H5472" s="1"/>
      <x:c r="I5472" s="53">
        <x:f t="shared" si="1010"/>
        <x:v>8</x:v>
      </x:c>
      <x:c r="J5472" s="53">
        <x:f t="shared" si="1011"/>
        <x:v>7</x:v>
      </x:c>
      <x:c r="K5472" s="53">
        <x:f t="shared" si="1012"/>
        <x:v>1</x:v>
      </x:c>
      <x:c r="L5472" s="53">
        <x:f t="shared" si="1013"/>
        <x:v>16</x:v>
      </x:c>
      <x:c r="M5472" s="54">
        <x:f t="shared" si="1014"/>
        <x:v>1838.5704514703255</x:v>
      </x:c>
      <x:c r="N5472" s="54">
        <x:f t="shared" si="1015"/>
        <x:v>0.77678503574328162</x:v>
      </x:c>
      <x:c r="O5472" s="55">
        <x:f t="shared" si="1016"/>
        <x:v>87758</x:v>
      </x:c>
      <x:c r="P5472" s="55">
        <x:f t="shared" si="1017"/>
        <x:v>11000</x:v>
      </x:c>
      <x:c r="Q5472" s="55">
        <x:f t="shared" si="1018"/>
        <x:v>44419.625893582037</x:v>
      </x:c>
      <x:c r="R5472" s="55">
        <x:f t="shared" si="1019"/>
        <x:v>12338.374106417963</x:v>
      </x:c>
      <x:c r="S5472" s="1" t="str">
        <x:f t="shared" si="1020"/>
        <x:v>YES</x:v>
      </x:c>
      <x:c r="T5472" s="1">
        <x:f t="shared" si="1021"/>
        <x:v>12338.374106417963</x:v>
      </x:c>
    </x:row>
    <x:row r="5473">
      <x:c r="A5473" s="1"/>
      <x:c r="B5473" s="1"/>
      <x:c r="C5473" s="1"/>
      <x:c r="D5473" s="1"/>
      <x:c r="E5473" s="1"/>
      <x:c r="F5473" s="1"/>
      <x:c r="G5473" s="1"/>
      <x:c r="H5473" s="1"/>
      <x:c r="I5473" s="53">
        <x:f t="shared" si="1010"/>
        <x:v>8</x:v>
      </x:c>
      <x:c r="J5473" s="53">
        <x:f t="shared" si="1011"/>
        <x:v>7</x:v>
      </x:c>
      <x:c r="K5473" s="53">
        <x:f t="shared" si="1012"/>
        <x:v>2</x:v>
      </x:c>
      <x:c r="L5473" s="53">
        <x:f t="shared" si="1013"/>
        <x:v>17</x:v>
      </x:c>
      <x:c r="M5473" s="54">
        <x:f t="shared" si="1014"/>
        <x:v>1885.2720139703254</x:v>
      </x:c>
      <x:c r="N5473" s="54">
        <x:f t="shared" si="1015"/>
        <x:v>0.80921667636828154</x:v>
      </x:c>
      <x:c r="O5473" s="55">
        <x:f t="shared" si="1016"/>
        <x:v>90458</x:v>
      </x:c>
      <x:c r="P5473" s="55">
        <x:f t="shared" si="1017"/>
        <x:v>11880</x:v>
      </x:c>
      <x:c r="Q5473" s="55">
        <x:f t="shared" si="1018"/>
        <x:v>45230.416909207037</x:v>
      </x:c>
      <x:c r="R5473" s="55">
        <x:f t="shared" si="1019"/>
        <x:v>13347.583090792963</x:v>
      </x:c>
      <x:c r="S5473" s="1" t="str">
        <x:f t="shared" si="1020"/>
        <x:v>YES</x:v>
      </x:c>
      <x:c r="T5473" s="1">
        <x:f t="shared" si="1021"/>
        <x:v>13347.583090792963</x:v>
      </x:c>
    </x:row>
    <x:row r="5474">
      <x:c r="A5474" s="1"/>
      <x:c r="B5474" s="1"/>
      <x:c r="C5474" s="1"/>
      <x:c r="D5474" s="1"/>
      <x:c r="E5474" s="1"/>
      <x:c r="F5474" s="1"/>
      <x:c r="G5474" s="1"/>
      <x:c r="H5474" s="1"/>
      <x:c r="I5474" s="53">
        <x:f t="shared" si="1010"/>
        <x:v>8</x:v>
      </x:c>
      <x:c r="J5474" s="53">
        <x:f t="shared" si="1011"/>
        <x:v>7</x:v>
      </x:c>
      <x:c r="K5474" s="53">
        <x:f t="shared" si="1012"/>
        <x:v>3</x:v>
      </x:c>
      <x:c r="L5474" s="53">
        <x:f t="shared" si="1013"/>
        <x:v>18</x:v>
      </x:c>
      <x:c r="M5474" s="54">
        <x:f t="shared" si="1014"/>
        <x:v>1933.1339963922005</x:v>
      </x:c>
      <x:c r="N5474" s="54">
        <x:f t="shared" si="1015"/>
        <x:v>0.84245416416125041</x:v>
      </x:c>
      <x:c r="O5474" s="55">
        <x:f t="shared" si="1016"/>
        <x:v>93158</x:v>
      </x:c>
      <x:c r="P5474" s="55">
        <x:f t="shared" si="1017"/>
        <x:v>12760</x:v>
      </x:c>
      <x:c r="Q5474" s="55">
        <x:f t="shared" si="1018"/>
        <x:v>46061.354104031256</x:v>
      </x:c>
      <x:c r="R5474" s="55">
        <x:f t="shared" si="1019"/>
        <x:v>14336.645895968744</x:v>
      </x:c>
      <x:c r="S5474" s="1" t="str">
        <x:f t="shared" si="1020"/>
        <x:v>YES</x:v>
      </x:c>
      <x:c r="T5474" s="1">
        <x:f t="shared" si="1021"/>
        <x:v>14336.645895968744</x:v>
      </x:c>
    </x:row>
    <x:row r="5475">
      <x:c r="A5475" s="1"/>
      <x:c r="B5475" s="1"/>
      <x:c r="C5475" s="1"/>
      <x:c r="D5475" s="1"/>
      <x:c r="E5475" s="1"/>
      <x:c r="F5475" s="1"/>
      <x:c r="G5475" s="1"/>
      <x:c r="H5475" s="1"/>
      <x:c r="I5475" s="53">
        <x:f t="shared" si="1010"/>
        <x:v>8</x:v>
      </x:c>
      <x:c r="J5475" s="53">
        <x:f t="shared" si="1011"/>
        <x:v>7</x:v>
      </x:c>
      <x:c r="K5475" s="53">
        <x:f t="shared" si="1012"/>
        <x:v>4</x:v>
      </x:c>
      <x:c r="L5475" s="53">
        <x:f t="shared" si="1013"/>
        <x:v>19</x:v>
      </x:c>
      <x:c r="M5475" s="54">
        <x:f t="shared" si="1014"/>
        <x:v>1982.1781121148567</x:v>
      </x:c>
      <x:c r="N5475" s="54">
        <x:f t="shared" si="1015"/>
        <x:v>0.87651257785753944</x:v>
      </x:c>
      <x:c r="O5475" s="55">
        <x:f t="shared" si="1016"/>
        <x:v>95858</x:v>
      </x:c>
      <x:c r="P5475" s="55">
        <x:f t="shared" si="1017"/>
        <x:v>13640</x:v>
      </x:c>
      <x:c r="Q5475" s="55">
        <x:f t="shared" si="1018"/>
        <x:v>46912.814446438482</x:v>
      </x:c>
      <x:c r="R5475" s="55">
        <x:f t="shared" si="1019"/>
        <x:v>15305.185553561518</x:v>
      </x:c>
      <x:c r="S5475" s="1" t="str">
        <x:f t="shared" si="1020"/>
        <x:v>YES</x:v>
      </x:c>
      <x:c r="T5475" s="1">
        <x:f t="shared" si="1021"/>
        <x:v>15305.185553561518</x:v>
      </x:c>
    </x:row>
    <x:row r="5476">
      <x:c r="A5476" s="1"/>
      <x:c r="B5476" s="1"/>
      <x:c r="C5476" s="1"/>
      <x:c r="D5476" s="1"/>
      <x:c r="E5476" s="1"/>
      <x:c r="F5476" s="1"/>
      <x:c r="G5476" s="1"/>
      <x:c r="H5476" s="1"/>
      <x:c r="I5476" s="53">
        <x:f t="shared" si="1010"/>
        <x:v>8</x:v>
      </x:c>
      <x:c r="J5476" s="53">
        <x:f t="shared" si="1011"/>
        <x:v>7</x:v>
      </x:c>
      <x:c r="K5476" s="53">
        <x:f t="shared" si="1012"/>
        <x:v>5</x:v>
      </x:c>
      <x:c r="L5476" s="53">
        <x:f t="shared" si="1013"/>
        <x:v>20</x:v>
      </x:c>
      <x:c r="M5476" s="54">
        <x:f t="shared" si="1014"/>
        <x:v>2032.4264360360603</x:v>
      </x:c>
      <x:c r="N5476" s="54">
        <x:f t="shared" si="1015"/>
        <x:v>0.91140724724726407</x:v>
      </x:c>
      <x:c r="O5476" s="55">
        <x:f t="shared" si="1016"/>
        <x:v>98558</x:v>
      </x:c>
      <x:c r="P5476" s="55">
        <x:f t="shared" si="1017"/>
        <x:v>14520</x:v>
      </x:c>
      <x:c r="Q5476" s="55">
        <x:f t="shared" si="1018"/>
        <x:v>47785.181181181601</x:v>
      </x:c>
      <x:c r="R5476" s="55">
        <x:f t="shared" si="1019"/>
        <x:v>16252.818818818399</x:v>
      </x:c>
      <x:c r="S5476" s="1" t="str">
        <x:f t="shared" si="1020"/>
        <x:v>YES</x:v>
      </x:c>
      <x:c r="T5476" s="1">
        <x:f t="shared" si="1021"/>
        <x:v>16252.818818818399</x:v>
      </x:c>
    </x:row>
    <x:row r="5477">
      <x:c r="A5477" s="1"/>
      <x:c r="B5477" s="1"/>
      <x:c r="C5477" s="1"/>
      <x:c r="D5477" s="1"/>
      <x:c r="E5477" s="1"/>
      <x:c r="F5477" s="1"/>
      <x:c r="G5477" s="1"/>
      <x:c r="H5477" s="1"/>
      <x:c r="I5477" s="53">
        <x:f t="shared" si="1010"/>
        <x:v>8</x:v>
      </x:c>
      <x:c r="J5477" s="53">
        <x:f t="shared" si="1011"/>
        <x:v>7</x:v>
      </x:c>
      <x:c r="K5477" s="53">
        <x:f t="shared" si="1012"/>
        <x:v>6</x:v>
      </x:c>
      <x:c r="L5477" s="53">
        <x:f t="shared" si="1013"/>
        <x:v>21</x:v>
      </x:c>
      <x:c r="M5477" s="54">
        <x:f t="shared" si="1014"/>
        <x:v>2083.9014102176934</x:v>
      </x:c>
      <x:c r="N5477" s="54">
        <x:f t="shared" si="1015"/>
        <x:v>0.94715375709562044</x:v>
      </x:c>
      <x:c r="O5477" s="55">
        <x:f t="shared" si="1016"/>
        <x:v>101258</x:v>
      </x:c>
      <x:c r="P5477" s="55">
        <x:f t="shared" si="1017"/>
        <x:v>15400</x:v>
      </x:c>
      <x:c r="Q5477" s="55">
        <x:f t="shared" si="1018"/>
        <x:v>48678.84392739051</x:v>
      </x:c>
      <x:c r="R5477" s="55">
        <x:f t="shared" si="1019"/>
        <x:v>17179.15607260949</x:v>
      </x:c>
      <x:c r="S5477" s="1" t="str">
        <x:f t="shared" si="1020"/>
        <x:v>YES</x:v>
      </x:c>
      <x:c r="T5477" s="1">
        <x:f t="shared" si="1021"/>
        <x:v>17179.15607260949</x:v>
      </x:c>
    </x:row>
    <x:row r="5478">
      <x:c r="A5478" s="1"/>
      <x:c r="B5478" s="1"/>
      <x:c r="C5478" s="1"/>
      <x:c r="D5478" s="1"/>
      <x:c r="E5478" s="1"/>
      <x:c r="F5478" s="1"/>
      <x:c r="G5478" s="1"/>
      <x:c r="H5478" s="1"/>
      <x:c r="I5478" s="53">
        <x:f t="shared" si="1010"/>
        <x:v>8</x:v>
      </x:c>
      <x:c r="J5478" s="53">
        <x:f t="shared" si="1011"/>
        <x:v>7</x:v>
      </x:c>
      <x:c r="K5478" s="53">
        <x:f t="shared" si="1012"/>
        <x:v>7</x:v>
      </x:c>
      <x:c r="L5478" s="53">
        <x:f t="shared" si="1013"/>
        <x:v>22</x:v>
      </x:c>
      <x:c r="M5478" s="54">
        <x:f t="shared" si="1014"/>
        <x:v>2136.6258496156538</x:v>
      </x:c>
      <x:c r="N5478" s="54">
        <x:f t="shared" si="1015"/>
        <x:v>0.98376795112198179</x:v>
      </x:c>
      <x:c r="O5478" s="55">
        <x:f t="shared" si="1016"/>
        <x:v>103958</x:v>
      </x:c>
      <x:c r="P5478" s="55">
        <x:f t="shared" si="1017"/>
        <x:v>16280</x:v>
      </x:c>
      <x:c r="Q5478" s="55">
        <x:f t="shared" si="1018"/>
        <x:v>49594.19877804954</x:v>
      </x:c>
      <x:c r="R5478" s="55">
        <x:f t="shared" si="1019"/>
        <x:v>18083.80122195046</x:v>
      </x:c>
      <x:c r="S5478" s="1" t="str">
        <x:f t="shared" si="1020"/>
        <x:v>YES</x:v>
      </x:c>
      <x:c r="T5478" s="1">
        <x:f t="shared" si="1021"/>
        <x:v>18083.80122195046</x:v>
      </x:c>
    </x:row>
    <x:row r="5479">
      <x:c r="A5479" s="1"/>
      <x:c r="B5479" s="1"/>
      <x:c r="C5479" s="1"/>
      <x:c r="D5479" s="1"/>
      <x:c r="E5479" s="1"/>
      <x:c r="F5479" s="1"/>
      <x:c r="G5479" s="1"/>
      <x:c r="H5479" s="1"/>
      <x:c r="I5479" s="53">
        <x:f t="shared" si="1010"/>
        <x:v>8</x:v>
      </x:c>
      <x:c r="J5479" s="53">
        <x:f t="shared" si="1011"/>
        <x:v>7</x:v>
      </x:c>
      <x:c r="K5479" s="53">
        <x:f t="shared" si="1012"/>
        <x:v>8</x:v>
      </x:c>
      <x:c r="L5479" s="53">
        <x:f t="shared" si="1013"/>
        <x:v>23</x:v>
      </x:c>
      <x:c r="M5479" s="54">
        <x:f t="shared" si="1014"/>
        <x:v>2190.6229478956338</x:v>
      </x:c>
      <x:c r="N5479" s="54">
        <x:f t="shared" si="1015"/>
        <x:v>1.0212659360386347</x:v>
      </x:c>
      <x:c r="O5479" s="55">
        <x:f t="shared" si="1016"/>
        <x:v>106658</x:v>
      </x:c>
      <x:c r="P5479" s="55">
        <x:f t="shared" si="1017"/>
        <x:v>17160</x:v>
      </x:c>
      <x:c r="Q5479" s="55">
        <x:f t="shared" si="1018"/>
        <x:v>50531.64840096586</x:v>
      </x:c>
      <x:c r="R5479" s="55">
        <x:f t="shared" si="1019"/>
        <x:v>18966.35159903414</x:v>
      </x:c>
      <x:c r="S5479" s="1" t="str">
        <x:f t="shared" si="1020"/>
        <x:v>YES</x:v>
      </x:c>
      <x:c r="T5479" s="1">
        <x:f t="shared" si="1021"/>
        <x:v>18966.35159903414</x:v>
      </x:c>
    </x:row>
    <x:row r="5480">
      <x:c r="A5480" s="1"/>
      <x:c r="B5480" s="1"/>
      <x:c r="C5480" s="1"/>
      <x:c r="D5480" s="1"/>
      <x:c r="E5480" s="1"/>
      <x:c r="F5480" s="1"/>
      <x:c r="G5480" s="1"/>
      <x:c r="H5480" s="1"/>
      <x:c r="I5480" s="53">
        <x:f t="shared" si="1010"/>
        <x:v>8</x:v>
      </x:c>
      <x:c r="J5480" s="53">
        <x:f t="shared" si="1011"/>
        <x:v>7</x:v>
      </x:c>
      <x:c r="K5480" s="53">
        <x:f t="shared" si="1012"/>
        <x:v>9</x:v>
      </x:c>
      <x:c r="L5480" s="53">
        <x:f t="shared" si="1013"/>
        <x:v>24</x:v>
      </x:c>
      <x:c r="M5480" s="54">
        <x:f t="shared" si="1014"/>
        <x:v>2245.9162833360283</x:v>
      </x:c>
      <x:c r="N5480" s="54">
        <x:f t="shared" si="1015"/>
        <x:v>1.0596640856500197</x:v>
      </x:c>
      <x:c r="O5480" s="55">
        <x:f t="shared" si="1016"/>
        <x:v>109358</x:v>
      </x:c>
      <x:c r="P5480" s="55">
        <x:f t="shared" si="1017"/>
        <x:v>18040</x:v>
      </x:c>
      <x:c r="Q5480" s="55">
        <x:f t="shared" si="1018"/>
        <x:v>51491.602141250492</x:v>
      </x:c>
      <x:c r="R5480" s="55">
        <x:f t="shared" si="1019"/>
        <x:v>19826.397858749508</x:v>
      </x:c>
      <x:c r="S5480" s="1" t="str">
        <x:f t="shared" si="1020"/>
        <x:v>YES</x:v>
      </x:c>
      <x:c r="T5480" s="1">
        <x:f t="shared" si="1021"/>
        <x:v>19826.397858749508</x:v>
      </x:c>
    </x:row>
    <x:row r="5481">
      <x:c r="A5481" s="1"/>
      <x:c r="B5481" s="1"/>
      <x:c r="C5481" s="1"/>
      <x:c r="D5481" s="1"/>
      <x:c r="E5481" s="1"/>
      <x:c r="F5481" s="1"/>
      <x:c r="G5481" s="1"/>
      <x:c r="H5481" s="1"/>
      <x:c r="I5481" s="53">
        <x:f t="shared" si="1010"/>
        <x:v>8</x:v>
      </x:c>
      <x:c r="J5481" s="53">
        <x:f t="shared" si="1011"/>
        <x:v>7</x:v>
      </x:c>
      <x:c r="K5481" s="53">
        <x:f t="shared" si="1012"/>
        <x:v>10</x:v>
      </x:c>
      <x:c r="L5481" s="53">
        <x:f t="shared" si="1013"/>
        <x:v>25</x:v>
      </x:c>
      <x:c r="M5481" s="54">
        <x:f t="shared" si="1014"/>
        <x:v>2302.5298248192412</x:v>
      </x:c>
      <x:c r="N5481" s="54">
        <x:f t="shared" si="1015"/>
        <x:v>1.0989790450133619</x:v>
      </x:c>
      <x:c r="O5481" s="55">
        <x:f t="shared" si="1016"/>
        <x:v>112058</x:v>
      </x:c>
      <x:c r="P5481" s="55">
        <x:f t="shared" si="1017"/>
        <x:v>18920</x:v>
      </x:c>
      <x:c r="Q5481" s="55">
        <x:f t="shared" si="1018"/>
        <x:v>52474.476125334048</x:v>
      </x:c>
      <x:c r="R5481" s="55">
        <x:f t="shared" si="1019"/>
        <x:v>20663.523874665952</x:v>
      </x:c>
      <x:c r="S5481" s="1" t="str">
        <x:f t="shared" si="1020"/>
        <x:v>YES</x:v>
      </x:c>
      <x:c r="T5481" s="1">
        <x:f t="shared" si="1021"/>
        <x:v>20663.523874665952</x:v>
      </x:c>
    </x:row>
    <x:row r="5482">
      <x:c r="A5482" s="1"/>
      <x:c r="B5482" s="1"/>
      <x:c r="C5482" s="1"/>
      <x:c r="D5482" s="1"/>
      <x:c r="E5482" s="1"/>
      <x:c r="F5482" s="1"/>
      <x:c r="G5482" s="1"/>
      <x:c r="H5482" s="1"/>
      <x:c r="I5482" s="53">
        <x:f t="shared" si="1010"/>
        <x:v>8</x:v>
      </x:c>
      <x:c r="J5482" s="53">
        <x:f t="shared" si="1011"/>
        <x:v>7</x:v>
      </x:c>
      <x:c r="K5482" s="53">
        <x:f t="shared" si="1012"/>
        <x:v>11</x:v>
      </x:c>
      <x:c r="L5482" s="53">
        <x:f t="shared" si="1013"/>
        <x:v>26</x:v>
      </x:c>
      <x:c r="M5482" s="54">
        <x:f t="shared" si="1014"/>
        <x:v>2360.4879379126801</x:v>
      </x:c>
      <x:c r="N5482" s="54">
        <x:f t="shared" si="1015"/>
        <x:v>1.1392277346615833</x:v>
      </x:c>
      <x:c r="O5482" s="55">
        <x:f t="shared" si="1016"/>
        <x:v>114758</x:v>
      </x:c>
      <x:c r="P5482" s="55">
        <x:f t="shared" si="1017"/>
        <x:v>19800</x:v>
      </x:c>
      <x:c r="Q5482" s="55">
        <x:f t="shared" si="1018"/>
        <x:v>53480.693366539585</x:v>
      </x:c>
      <x:c r="R5482" s="55">
        <x:f t="shared" si="1019"/>
        <x:v>21477.306633460415</x:v>
      </x:c>
      <x:c r="S5482" s="1" t="str">
        <x:f t="shared" si="1020"/>
        <x:v>YES</x:v>
      </x:c>
      <x:c r="T5482" s="1">
        <x:f t="shared" si="1021"/>
        <x:v>21477.306633460415</x:v>
      </x:c>
    </x:row>
    <x:row r="5483">
      <x:c r="A5483" s="1"/>
      <x:c r="B5483" s="1"/>
      <x:c r="C5483" s="1"/>
      <x:c r="D5483" s="1"/>
      <x:c r="E5483" s="1"/>
      <x:c r="F5483" s="1"/>
      <x:c r="G5483" s="1"/>
      <x:c r="H5483" s="1"/>
      <x:c r="I5483" s="53">
        <x:f t="shared" si="1010"/>
        <x:v>8</x:v>
      </x:c>
      <x:c r="J5483" s="53">
        <x:f t="shared" si="1011"/>
        <x:v>7</x:v>
      </x:c>
      <x:c r="K5483" s="53">
        <x:f t="shared" si="1012"/>
        <x:v>12</x:v>
      </x:c>
      <x:c r="L5483" s="53">
        <x:f t="shared" si="1013"/>
        <x:v>27</x:v>
      </x:c>
      <x:c r="M5483" s="54">
        <x:f t="shared" si="1014"/>
        <x:v>2419.8153910407445</x:v>
      </x:c>
      <x:c r="N5483" s="54">
        <x:f t="shared" si="1015"/>
        <x:v>1.180427354889406</x:v>
      </x:c>
      <x:c r="O5483" s="55">
        <x:f t="shared" si="1016"/>
        <x:v>117458</x:v>
      </x:c>
      <x:c r="P5483" s="55">
        <x:f t="shared" si="1017"/>
        <x:v>20680</x:v>
      </x:c>
      <x:c r="Q5483" s="55">
        <x:f t="shared" si="1018"/>
        <x:v>54510.683872235153</x:v>
      </x:c>
      <x:c r="R5483" s="55">
        <x:f t="shared" si="1019"/>
        <x:v>22267.316127764847</x:v>
      </x:c>
      <x:c r="S5483" s="1" t="str">
        <x:f t="shared" si="1020"/>
        <x:v>YES</x:v>
      </x:c>
      <x:c r="T5483" s="1">
        <x:f t="shared" si="1021"/>
        <x:v>22267.316127764847</x:v>
      </x:c>
    </x:row>
    <x:row r="5484">
      <x:c r="A5484" s="1"/>
      <x:c r="B5484" s="1"/>
      <x:c r="C5484" s="1"/>
      <x:c r="D5484" s="1"/>
      <x:c r="E5484" s="1"/>
      <x:c r="F5484" s="1"/>
      <x:c r="G5484" s="1"/>
      <x:c r="H5484" s="1"/>
      <x:c r="I5484" s="53">
        <x:f t="shared" si="1010"/>
        <x:v>8</x:v>
      </x:c>
      <x:c r="J5484" s="53">
        <x:f t="shared" si="1011"/>
        <x:v>7</x:v>
      </x:c>
      <x:c r="K5484" s="53">
        <x:f t="shared" si="1012"/>
        <x:v>13</x:v>
      </x:c>
      <x:c r="L5484" s="53">
        <x:f t="shared" si="1013"/>
        <x:v>28</x:v>
      </x:c>
      <x:c r="M5484" s="54">
        <x:f t="shared" si="1014"/>
        <x:v>2480.5373617491286</x:v>
      </x:c>
      <x:c r="N5484" s="54">
        <x:f t="shared" si="1015"/>
        <x:v>1.2225953901035616</x:v>
      </x:c>
      <x:c r="O5484" s="55">
        <x:f t="shared" si="1016"/>
        <x:v>120158</x:v>
      </x:c>
      <x:c r="P5484" s="55">
        <x:f t="shared" si="1017"/>
        <x:v>21560</x:v>
      </x:c>
      <x:c r="Q5484" s="55">
        <x:f t="shared" si="1018"/>
        <x:v>55564.884752589038</x:v>
      </x:c>
      <x:c r="R5484" s="55">
        <x:f t="shared" si="1019"/>
        <x:v>23033.115247410962</x:v>
      </x:c>
      <x:c r="S5484" s="1" t="str">
        <x:f t="shared" si="1020"/>
        <x:v>YES</x:v>
      </x:c>
      <x:c r="T5484" s="1">
        <x:f t="shared" si="1021"/>
        <x:v>23033.115247410962</x:v>
      </x:c>
    </x:row>
    <x:row r="5485">
      <x:c r="A5485" s="1"/>
      <x:c r="B5485" s="1"/>
      <x:c r="C5485" s="1"/>
      <x:c r="D5485" s="1"/>
      <x:c r="E5485" s="1"/>
      <x:c r="F5485" s="1"/>
      <x:c r="G5485" s="1"/>
      <x:c r="H5485" s="1"/>
      <x:c r="I5485" s="53">
        <x:f t="shared" si="1010"/>
        <x:v>8</x:v>
      </x:c>
      <x:c r="J5485" s="53">
        <x:f t="shared" si="1011"/>
        <x:v>7</x:v>
      </x:c>
      <x:c r="K5485" s="53">
        <x:f t="shared" si="1012"/>
        <x:v>14</x:v>
      </x:c>
      <x:c r="L5485" s="53">
        <x:f t="shared" si="1013"/>
        <x:v>29</x:v>
      </x:c>
      <x:c r="M5485" s="54">
        <x:f t="shared" si="1014"/>
        <x:v>2542.6794430627901</x:v>
      </x:c>
      <x:c r="N5485" s="54">
        <x:f t="shared" si="1015"/>
        <x:v>1.2657496132380488</x:v>
      </x:c>
      <x:c r="O5485" s="55">
        <x:f t="shared" si="1016"/>
        <x:v>122858</x:v>
      </x:c>
      <x:c r="P5485" s="55">
        <x:f t="shared" si="1017"/>
        <x:v>22440</x:v>
      </x:c>
      <x:c r="Q5485" s="55">
        <x:f t="shared" si="1018"/>
        <x:v>56643.740330951216</x:v>
      </x:c>
      <x:c r="R5485" s="55">
        <x:f t="shared" si="1019"/>
        <x:v>23774.259669048784</x:v>
      </x:c>
      <x:c r="S5485" s="1" t="str">
        <x:f t="shared" si="1020"/>
        <x:v>YES</x:v>
      </x:c>
      <x:c r="T5485" s="1">
        <x:f t="shared" si="1021"/>
        <x:v>23774.259669048784</x:v>
      </x:c>
    </x:row>
    <x:row r="5486">
      <x:c r="A5486" s="1"/>
      <x:c r="B5486" s="1"/>
      <x:c r="C5486" s="1"/>
      <x:c r="D5486" s="1"/>
      <x:c r="E5486" s="1"/>
      <x:c r="F5486" s="1"/>
      <x:c r="G5486" s="1"/>
      <x:c r="H5486" s="1"/>
      <x:c r="I5486" s="53" t="n">
        <x:f t="shared" ref="I5486:I5549" si="1022">INT((ROW()-ROW($I$46))/((CARROT_CAP+1)*(MESCLUN_CAP+1)))</x:f>
        <x:v>8</x:v>
      </x:c>
      <x:c r="J5486" s="53" t="n">
        <x:f t="shared" ref="J5486:J5549" si="1023">MOD(INT((ROW()-ROW($I$46))/(MESCLUN_CAP+1)),CARROT_CAP+1)</x:f>
        <x:v>7</x:v>
      </x:c>
      <x:c r="K5486" s="53" t="n">
        <x:f t="shared" ref="K5486:K5549" si="1024">MOD(ROW()-ROW($I$46),MESCLUN_CAP+1)</x:f>
        <x:v>15</x:v>
      </x:c>
      <x:c r="L5486" s="53" t="n">
        <x:f t="shared" ref="L5486:L5549" si="1025">SUM(I5486:K5486)</x:f>
        <x:v>30</x:v>
      </x:c>
      <x:c r="M5486" s="54" t="n">
        <x:f t="shared" ref="M5486:M5549" si="1026">I5486*TOMATO_HOURS*WEEKS*(1+TOMATO_DIM)^I5486+J5486*CARROT_HOURS*WEEKS*(1+CARROT_DIM)^J5486+K5486*MESCLUN_HOURS*WEEKS*(1+MESCLUN_DIM)^K5486</x:f>
        <x:v>2606.2676499389363</x:v>
      </x:c>
      <x:c r="N5486" s="54" t="n">
        <x:f t="shared" ref="N5486:N5549" si="1027">MAX(M5486-FARMER_HOURS,0)/TEMP_HOURS_PER_WORKER</x:f>
        <x:v>1.3099080902353724</x:v>
      </x:c>
      <x:c r="O5486" s="55" t="n">
        <x:f t="shared" ref="O5486:O5549" si="1028">I5486*TOMATO_PRICE+J5486*CARROT_PRICE+K5486*MESCLUN_PRICE</x:f>
        <x:v>125558</x:v>
      </x:c>
      <x:c r="P5486" s="55" t="n">
        <x:f t="shared" ref="P5486:P5549" si="1029">I5486*TOMATO_FERTILIZER+J5486*CARROT_FERTILIZER+K5486*MESCLUN_FERTILIZER</x:f>
        <x:v>23320</x:v>
      </x:c>
      <x:c r="Q5486" s="55" t="n">
        <x:f t="shared" ref="Q5486:Q5549" si="1030">MIN(M5486,FARMER_HOURS)*FARMER_RATE+MAX(M5486-FARMER_HOURS,0)*TEMP_RATE</x:f>
        <x:v>57747.70225588431</x:v>
      </x:c>
      <x:c r="R5486" s="55" t="n">
        <x:f t="shared" ref="R5486:R5549" si="1031">O5486-P5486-Q5486-FIXED_COST</x:f>
        <x:v>24490.29774411569</x:v>
      </x:c>
      <x:c r="S5486" s="1" t="str">
        <x:f t="shared" ref="S5486:S5549" si="1032">IF(AND(L5486&lt;=TOTAL_BED_CAP,N5486&lt;=TEMP_WORKER_CAP),"YES","NO")</x:f>
        <x:v>YES</x:v>
      </x:c>
      <x:c r="T5486" s="1" t="n">
        <x:f t="shared" ref="T5486:T5549" si="1033">IF(S5486="YES",R5486,-1E+99)</x:f>
        <x:v>24490.29774411569</x:v>
      </x:c>
    </x:row>
    <x:row r="5487">
      <x:c r="A5487" s="1"/>
      <x:c r="B5487" s="1"/>
      <x:c r="C5487" s="1"/>
      <x:c r="D5487" s="1"/>
      <x:c r="E5487" s="1"/>
      <x:c r="F5487" s="1"/>
      <x:c r="G5487" s="1"/>
      <x:c r="H5487" s="1"/>
      <x:c r="I5487" s="53">
        <x:f t="shared" si="1022"/>
        <x:v>8</x:v>
      </x:c>
      <x:c r="J5487" s="53">
        <x:f t="shared" si="1023"/>
        <x:v>7</x:v>
      </x:c>
      <x:c r="K5487" s="53">
        <x:f t="shared" si="1024"/>
        <x:v>16</x:v>
      </x:c>
      <x:c r="L5487" s="53">
        <x:f t="shared" si="1025"/>
        <x:v>31</x:v>
      </x:c>
      <x:c r="M5487" s="54">
        <x:f t="shared" si="1026"/>
        <x:v>2671.3284258164258</x:v>
      </x:c>
      <x:c r="N5487" s="54">
        <x:f t="shared" si="1027"/>
        <x:v>1.3550891845947401</x:v>
      </x:c>
      <x:c r="O5487" s="55">
        <x:f t="shared" si="1028"/>
        <x:v>128258</x:v>
      </x:c>
      <x:c r="P5487" s="55">
        <x:f t="shared" si="1029"/>
        <x:v>24200</x:v>
      </x:c>
      <x:c r="Q5487" s="55">
        <x:f t="shared" si="1030"/>
        <x:v>58877.229614868505</x:v>
      </x:c>
      <x:c r="R5487" s="55">
        <x:f t="shared" si="1031"/>
        <x:v>25180.770385131495</x:v>
      </x:c>
      <x:c r="S5487" s="1" t="str">
        <x:f t="shared" si="1032"/>
        <x:v>YES</x:v>
      </x:c>
      <x:c r="T5487" s="1">
        <x:f t="shared" si="1033"/>
        <x:v>25180.770385131495</x:v>
      </x:c>
    </x:row>
    <x:row r="5488">
      <x:c r="A5488" s="1"/>
      <x:c r="B5488" s="1"/>
      <x:c r="C5488" s="1"/>
      <x:c r="D5488" s="1"/>
      <x:c r="E5488" s="1"/>
      <x:c r="F5488" s="1"/>
      <x:c r="G5488" s="1"/>
      <x:c r="H5488" s="1"/>
      <x:c r="I5488" s="53">
        <x:f t="shared" si="1022"/>
        <x:v>8</x:v>
      </x:c>
      <x:c r="J5488" s="53">
        <x:f t="shared" si="1023"/>
        <x:v>7</x:v>
      </x:c>
      <x:c r="K5488" s="53">
        <x:f t="shared" si="1024"/>
        <x:v>17</x:v>
      </x:c>
      <x:c r="L5488" s="53">
        <x:f t="shared" si="1025"/>
        <x:v>32</x:v>
      </x:c>
      <x:c r="M5488" s="54">
        <x:f t="shared" si="1026"/>
        <x:v>2737.8886492629658</x:v>
      </x:c>
      <x:c r="N5488" s="54">
        <x:f t="shared" si="1027"/>
        <x:v>1.4013115619881706</x:v>
      </x:c>
      <x:c r="O5488" s="55">
        <x:f t="shared" si="1028"/>
        <x:v>130958</x:v>
      </x:c>
      <x:c r="P5488" s="55">
        <x:f t="shared" si="1029"/>
        <x:v>25080</x:v>
      </x:c>
      <x:c r="Q5488" s="55">
        <x:f t="shared" si="1030"/>
        <x:v>60032.789049704268</x:v>
      </x:c>
      <x:c r="R5488" s="55">
        <x:f t="shared" si="1031"/>
        <x:v>25845.210950295732</x:v>
      </x:c>
      <x:c r="S5488" s="1" t="str">
        <x:f t="shared" si="1032"/>
        <x:v>YES</x:v>
      </x:c>
      <x:c r="T5488" s="1">
        <x:f t="shared" si="1033"/>
        <x:v>25845.210950295732</x:v>
      </x:c>
    </x:row>
    <x:row r="5489">
      <x:c r="A5489" s="1"/>
      <x:c r="B5489" s="1"/>
      <x:c r="C5489" s="1"/>
      <x:c r="D5489" s="1"/>
      <x:c r="E5489" s="1"/>
      <x:c r="F5489" s="1"/>
      <x:c r="G5489" s="1"/>
      <x:c r="H5489" s="1"/>
      <x:c r="I5489" s="53">
        <x:f t="shared" si="1022"/>
        <x:v>8</x:v>
      </x:c>
      <x:c r="J5489" s="53">
        <x:f t="shared" si="1023"/>
        <x:v>7</x:v>
      </x:c>
      <x:c r="K5489" s="53">
        <x:f t="shared" si="1024"/>
        <x:v>18</x:v>
      </x:c>
      <x:c r="L5489" s="53">
        <x:f t="shared" si="1025"/>
        <x:v>33</x:v>
      </x:c>
      <x:c r="M5489" s="54">
        <x:f t="shared" si="1026"/>
        <x:v>2805.9756407215532</x:v>
      </x:c>
      <x:c r="N5489" s="54">
        <x:f t="shared" si="1027"/>
        <x:v>1.448594194945523</x:v>
      </x:c>
      <x:c r="O5489" s="55">
        <x:f t="shared" si="1028"/>
        <x:v>133658</x:v>
      </x:c>
      <x:c r="P5489" s="55">
        <x:f t="shared" si="1029"/>
        <x:v>25960</x:v>
      </x:c>
      <x:c r="Q5489" s="55">
        <x:f t="shared" si="1030"/>
        <x:v>61214.854873638076</x:v>
      </x:c>
      <x:c r="R5489" s="55">
        <x:f t="shared" si="1031"/>
        <x:v>26483.145126361924</x:v>
      </x:c>
      <x:c r="S5489" s="1" t="str">
        <x:f t="shared" si="1032"/>
        <x:v>YES</x:v>
      </x:c>
      <x:c r="T5489" s="1">
        <x:f t="shared" si="1033"/>
        <x:v>26483.145126361924</x:v>
      </x:c>
    </x:row>
    <x:row r="5490">
      <x:c r="A5490" s="1"/>
      <x:c r="B5490" s="1"/>
      <x:c r="C5490" s="1"/>
      <x:c r="D5490" s="1"/>
      <x:c r="E5490" s="1"/>
      <x:c r="F5490" s="1"/>
      <x:c r="G5490" s="1"/>
      <x:c r="H5490" s="1"/>
      <x:c r="I5490" s="53">
        <x:f t="shared" si="1022"/>
        <x:v>8</x:v>
      </x:c>
      <x:c r="J5490" s="53">
        <x:f t="shared" si="1023"/>
        <x:v>7</x:v>
      </x:c>
      <x:c r="K5490" s="53">
        <x:f t="shared" si="1024"/>
        <x:v>19</x:v>
      </x:c>
      <x:c r="L5490" s="53">
        <x:f t="shared" si="1025"/>
        <x:v>34</x:v>
      </x:c>
      <x:c r="M5490" s="54">
        <x:f t="shared" si="1026"/>
        <x:v>2875.6171693575752</x:v>
      </x:c>
      <x:c r="N5490" s="54">
        <x:f t="shared" si="1027"/>
        <x:v>1.4969563676094273</x:v>
      </x:c>
      <x:c r="O5490" s="55">
        <x:f t="shared" si="1028"/>
        <x:v>136358</x:v>
      </x:c>
      <x:c r="P5490" s="55">
        <x:f t="shared" si="1029"/>
        <x:v>26840</x:v>
      </x:c>
      <x:c r="Q5490" s="55">
        <x:f t="shared" si="1030"/>
        <x:v>62423.909190235681</x:v>
      </x:c>
      <x:c r="R5490" s="55">
        <x:f t="shared" si="1031"/>
        <x:v>27094.090809764319</x:v>
      </x:c>
      <x:c r="S5490" s="1" t="str">
        <x:f t="shared" si="1032"/>
        <x:v>YES</x:v>
      </x:c>
      <x:c r="T5490" s="1">
        <x:f t="shared" si="1033"/>
        <x:v>27094.090809764319</x:v>
      </x:c>
    </x:row>
    <x:row r="5491">
      <x:c r="A5491" s="1"/>
      <x:c r="B5491" s="1"/>
      <x:c r="C5491" s="1"/>
      <x:c r="D5491" s="1"/>
      <x:c r="E5491" s="1"/>
      <x:c r="F5491" s="1"/>
      <x:c r="G5491" s="1"/>
      <x:c r="H5491" s="1"/>
      <x:c r="I5491" s="53">
        <x:f t="shared" si="1022"/>
        <x:v>8</x:v>
      </x:c>
      <x:c r="J5491" s="53">
        <x:f t="shared" si="1023"/>
        <x:v>7</x:v>
      </x:c>
      <x:c r="K5491" s="53">
        <x:f t="shared" si="1024"/>
        <x:v>20</x:v>
      </x:c>
      <x:c r="L5491" s="53">
        <x:f t="shared" si="1025"/>
        <x:v>35</x:v>
      </x:c>
      <x:c r="M5491" s="54">
        <x:f t="shared" si="1026"/>
        <x:v>2946.8414600080523</x:v>
      </x:c>
      <x:c r="N5491" s="54">
        <x:f t="shared" si="1027"/>
        <x:v>1.5464176805611474</x:v>
      </x:c>
      <x:c r="O5491" s="55">
        <x:f t="shared" si="1028"/>
        <x:v>139058</x:v>
      </x:c>
      <x:c r="P5491" s="55">
        <x:f t="shared" si="1029"/>
        <x:v>27720</x:v>
      </x:c>
      <x:c r="Q5491" s="55">
        <x:f t="shared" si="1030"/>
        <x:v>63660.442014028682</x:v>
      </x:c>
      <x:c r="R5491" s="55">
        <x:f t="shared" si="1031"/>
        <x:v>27677.557985971318</x:v>
      </x:c>
      <x:c r="S5491" s="1" t="str">
        <x:f t="shared" si="1032"/>
        <x:v>YES</x:v>
      </x:c>
      <x:c r="T5491" s="1">
        <x:f t="shared" si="1033"/>
        <x:v>27677.557985971318</x:v>
      </x:c>
    </x:row>
    <x:row r="5492">
      <x:c r="A5492" s="1"/>
      <x:c r="B5492" s="1"/>
      <x:c r="C5492" s="1"/>
      <x:c r="D5492" s="1"/>
      <x:c r="E5492" s="1"/>
      <x:c r="F5492" s="1"/>
      <x:c r="G5492" s="1"/>
      <x:c r="H5492" s="1"/>
      <x:c r="I5492" s="53">
        <x:f t="shared" si="1022"/>
        <x:v>8</x:v>
      </x:c>
      <x:c r="J5492" s="53">
        <x:f t="shared" si="1023"/>
        <x:v>7</x:v>
      </x:c>
      <x:c r="K5492" s="53">
        <x:f t="shared" si="1024"/>
        <x:v>21</x:v>
      </x:c>
      <x:c r="L5492" s="53">
        <x:f t="shared" si="1025"/>
        <x:v>36</x:v>
      </x:c>
      <x:c r="M5492" s="54">
        <x:f t="shared" si="1026"/>
        <x:v>3019.677200234496</x:v>
      </x:c>
      <x:c r="N5492" s="54">
        <x:f t="shared" si="1027"/>
        <x:v>1.5969980557184</x:v>
      </x:c>
      <x:c r="O5492" s="55">
        <x:f t="shared" si="1028"/>
        <x:v>141758</x:v>
      </x:c>
      <x:c r="P5492" s="55">
        <x:f t="shared" si="1029"/>
        <x:v>28600</x:v>
      </x:c>
      <x:c r="Q5492" s="55">
        <x:f t="shared" si="1030"/>
        <x:v>64924.95139296</x:v>
      </x:c>
      <x:c r="R5492" s="55">
        <x:f t="shared" si="1031"/>
        <x:v>28233.04860704</x:v>
      </x:c>
      <x:c r="S5492" s="1" t="str">
        <x:f t="shared" si="1032"/>
        <x:v>YES</x:v>
      </x:c>
      <x:c r="T5492" s="1">
        <x:f t="shared" si="1033"/>
        <x:v>28233.04860704</x:v>
      </x:c>
    </x:row>
    <x:row r="5493">
      <x:c r="A5493" s="1"/>
      <x:c r="B5493" s="1"/>
      <x:c r="C5493" s="1"/>
      <x:c r="D5493" s="1"/>
      <x:c r="E5493" s="1"/>
      <x:c r="F5493" s="1"/>
      <x:c r="G5493" s="1"/>
      <x:c r="H5493" s="1"/>
      <x:c r="I5493" s="53">
        <x:f t="shared" si="1022"/>
        <x:v>8</x:v>
      </x:c>
      <x:c r="J5493" s="53">
        <x:f t="shared" si="1023"/>
        <x:v>7</x:v>
      </x:c>
      <x:c r="K5493" s="53">
        <x:f t="shared" si="1024"/>
        <x:v>22</x:v>
      </x:c>
      <x:c r="L5493" s="53">
        <x:f t="shared" si="1025"/>
        <x:v>37</x:v>
      </x:c>
      <x:c r="M5493" s="54">
        <x:f t="shared" si="1026"/>
        <x:v>3094.153547480892</x:v>
      </x:c>
      <x:c r="N5493" s="54">
        <x:f t="shared" si="1027"/>
        <x:v>1.6487177413061751</x:v>
      </x:c>
      <x:c r="O5493" s="55">
        <x:f t="shared" si="1028"/>
        <x:v>144458</x:v>
      </x:c>
      <x:c r="P5493" s="55">
        <x:f t="shared" si="1029"/>
        <x:v>29480</x:v>
      </x:c>
      <x:c r="Q5493" s="55">
        <x:f t="shared" si="1030"/>
        <x:v>66217.943532654375</x:v>
      </x:c>
      <x:c r="R5493" s="55">
        <x:f t="shared" si="1031"/>
        <x:v>28760.056467345625</x:v>
      </x:c>
      <x:c r="S5493" s="1" t="str">
        <x:f t="shared" si="1032"/>
        <x:v>YES</x:v>
      </x:c>
      <x:c r="T5493" s="1">
        <x:f t="shared" si="1033"/>
        <x:v>28760.056467345625</x:v>
      </x:c>
    </x:row>
    <x:row r="5494">
      <x:c r="A5494" s="1"/>
      <x:c r="B5494" s="1"/>
      <x:c r="C5494" s="1"/>
      <x:c r="D5494" s="1"/>
      <x:c r="E5494" s="1"/>
      <x:c r="F5494" s="1"/>
      <x:c r="G5494" s="1"/>
      <x:c r="H5494" s="1"/>
      <x:c r="I5494" s="53">
        <x:f t="shared" si="1022"/>
        <x:v>8</x:v>
      </x:c>
      <x:c r="J5494" s="53">
        <x:f t="shared" si="1023"/>
        <x:v>7</x:v>
      </x:c>
      <x:c r="K5494" s="53">
        <x:f t="shared" si="1024"/>
        <x:v>23</x:v>
      </x:c>
      <x:c r="L5494" s="53">
        <x:f t="shared" si="1025"/>
        <x:v>38</x:v>
      </x:c>
      <x:c r="M5494" s="54">
        <x:f t="shared" si="1026"/>
        <x:v>3170.3001363383282</x:v>
      </x:c>
      <x:c r="N5494" s="54">
        <x:f t="shared" si="1027"/>
        <x:v>1.7015973169016168</x:v>
      </x:c>
      <x:c r="O5494" s="55">
        <x:f t="shared" si="1028"/>
        <x:v>147158</x:v>
      </x:c>
      <x:c r="P5494" s="55">
        <x:f t="shared" si="1029"/>
        <x:v>30360</x:v>
      </x:c>
      <x:c r="Q5494" s="55">
        <x:f t="shared" si="1030"/>
        <x:v>67539.932922540422</x:v>
      </x:c>
      <x:c r="R5494" s="55">
        <x:f t="shared" si="1031"/>
        <x:v>29258.067077459578</x:v>
      </x:c>
      <x:c r="S5494" s="1" t="str">
        <x:f t="shared" si="1032"/>
        <x:v>YES</x:v>
      </x:c>
      <x:c r="T5494" s="1">
        <x:f t="shared" si="1033"/>
        <x:v>29258.067077459578</x:v>
      </x:c>
    </x:row>
    <x:row r="5495">
      <x:c r="A5495" s="1"/>
      <x:c r="B5495" s="1"/>
      <x:c r="C5495" s="1"/>
      <x:c r="D5495" s="1"/>
      <x:c r="E5495" s="1"/>
      <x:c r="F5495" s="1"/>
      <x:c r="G5495" s="1"/>
      <x:c r="H5495" s="1"/>
      <x:c r="I5495" s="53">
        <x:f t="shared" si="1022"/>
        <x:v>8</x:v>
      </x:c>
      <x:c r="J5495" s="53">
        <x:f t="shared" si="1023"/>
        <x:v>7</x:v>
      </x:c>
      <x:c r="K5495" s="53">
        <x:f t="shared" si="1024"/>
        <x:v>24</x:v>
      </x:c>
      <x:c r="L5495" s="53">
        <x:f t="shared" si="1025"/>
        <x:v>39</x:v>
      </x:c>
      <x:c r="M5495" s="54">
        <x:f t="shared" si="1026"/>
        <x:v>3248.1470859178244</x:v>
      </x:c>
      <x:c r="N5495" s="54">
        <x:f t="shared" si="1027"/>
        <x:v>1.7556576985540446</x:v>
      </x:c>
      <x:c r="O5495" s="55">
        <x:f t="shared" si="1028"/>
        <x:v>149858</x:v>
      </x:c>
      <x:c r="P5495" s="55">
        <x:f t="shared" si="1029"/>
        <x:v>31240</x:v>
      </x:c>
      <x:c r="Q5495" s="55">
        <x:f t="shared" si="1030"/>
        <x:v>68891.442463851126</x:v>
      </x:c>
      <x:c r="R5495" s="55">
        <x:f t="shared" si="1031"/>
        <x:v>29726.557536148874</x:v>
      </x:c>
      <x:c r="S5495" s="1" t="str">
        <x:f t="shared" si="1032"/>
        <x:v>YES</x:v>
      </x:c>
      <x:c r="T5495" s="1">
        <x:f t="shared" si="1033"/>
        <x:v>29726.557536148874</x:v>
      </x:c>
    </x:row>
    <x:row r="5496">
      <x:c r="A5496" s="1"/>
      <x:c r="B5496" s="1"/>
      <x:c r="C5496" s="1"/>
      <x:c r="D5496" s="1"/>
      <x:c r="E5496" s="1"/>
      <x:c r="F5496" s="1"/>
      <x:c r="G5496" s="1"/>
      <x:c r="H5496" s="1"/>
      <x:c r="I5496" s="53">
        <x:f t="shared" si="1022"/>
        <x:v>8</x:v>
      </x:c>
      <x:c r="J5496" s="53">
        <x:f t="shared" si="1023"/>
        <x:v>7</x:v>
      </x:c>
      <x:c r="K5496" s="53">
        <x:f t="shared" si="1024"/>
        <x:v>25</x:v>
      </x:c>
      <x:c r="L5496" s="53">
        <x:f t="shared" si="1025"/>
        <x:v>40</x:v>
      </x:c>
      <x:c r="M5496" s="54">
        <x:f t="shared" si="1026"/>
        <x:v>3327.7250073329219</x:v>
      </x:c>
      <x:c r="N5496" s="54">
        <x:f t="shared" si="1027"/>
        <x:v>1.8109201439811957</x:v>
      </x:c>
      <x:c r="O5496" s="55">
        <x:f t="shared" si="1028"/>
        <x:v>152558</x:v>
      </x:c>
      <x:c r="P5496" s="55">
        <x:f t="shared" si="1029"/>
        <x:v>32120</x:v>
      </x:c>
      <x:c r="Q5496" s="55">
        <x:f t="shared" si="1030"/>
        <x:v>70273.003599529897</x:v>
      </x:c>
      <x:c r="R5496" s="55">
        <x:f t="shared" si="1031"/>
        <x:v>30164.996400470103</x:v>
      </x:c>
      <x:c r="S5496" s="1" t="str">
        <x:f t="shared" si="1032"/>
        <x:v>YES</x:v>
      </x:c>
      <x:c r="T5496" s="1">
        <x:f t="shared" si="1033"/>
        <x:v>30164.996400470103</x:v>
      </x:c>
    </x:row>
    <x:row r="5497">
      <x:c r="A5497" s="1"/>
      <x:c r="B5497" s="1"/>
      <x:c r="C5497" s="1"/>
      <x:c r="D5497" s="1"/>
      <x:c r="E5497" s="1"/>
      <x:c r="F5497" s="1"/>
      <x:c r="G5497" s="1"/>
      <x:c r="H5497" s="1"/>
      <x:c r="I5497" s="53">
        <x:f t="shared" si="1022"/>
        <x:v>8</x:v>
      </x:c>
      <x:c r="J5497" s="53">
        <x:f t="shared" si="1023"/>
        <x:v>7</x:v>
      </x:c>
      <x:c r="K5497" s="53">
        <x:f t="shared" si="1024"/>
        <x:v>26</x:v>
      </x:c>
      <x:c r="L5497" s="53">
        <x:f t="shared" si="1025"/>
        <x:v>41</x:v>
      </x:c>
      <x:c r="M5497" s="54">
        <x:f t="shared" si="1026"/>
        <x:v>3409.0650112936401</x:v>
      </x:c>
      <x:c r="N5497" s="54">
        <x:f t="shared" si="1027"/>
        <x:v>1.8674062578428057</x:v>
      </x:c>
      <x:c r="O5497" s="55">
        <x:f t="shared" si="1028"/>
        <x:v>155258</x:v>
      </x:c>
      <x:c r="P5497" s="55">
        <x:f t="shared" si="1029"/>
        <x:v>33000</x:v>
      </x:c>
      <x:c r="Q5497" s="55">
        <x:f t="shared" si="1030"/>
        <x:v>71685.156446070148</x:v>
      </x:c>
      <x:c r="R5497" s="55">
        <x:f t="shared" si="1031"/>
        <x:v>30572.843553929852</x:v>
      </x:c>
      <x:c r="S5497" s="1" t="str">
        <x:f t="shared" si="1032"/>
        <x:v>YES</x:v>
      </x:c>
      <x:c r="T5497" s="1">
        <x:f t="shared" si="1033"/>
        <x:v>30572.843553929852</x:v>
      </x:c>
    </x:row>
    <x:row r="5498">
      <x:c r="A5498" s="1"/>
      <x:c r="B5498" s="1"/>
      <x:c r="C5498" s="1"/>
      <x:c r="D5498" s="1"/>
      <x:c r="E5498" s="1"/>
      <x:c r="F5498" s="1"/>
      <x:c r="G5498" s="1"/>
      <x:c r="H5498" s="1"/>
      <x:c r="I5498" s="53">
        <x:f t="shared" si="1022"/>
        <x:v>8</x:v>
      </x:c>
      <x:c r="J5498" s="53">
        <x:f t="shared" si="1023"/>
        <x:v>7</x:v>
      </x:c>
      <x:c r="K5498" s="53">
        <x:f t="shared" si="1024"/>
        <x:v>27</x:v>
      </x:c>
      <x:c r="L5498" s="53">
        <x:f t="shared" si="1025"/>
        <x:v>42</x:v>
      </x:c>
      <x:c r="M5498" s="54">
        <x:f t="shared" si="1026"/>
        <x:v>3492.1987158133961</x:v>
      </x:c>
      <x:c r="N5498" s="54">
        <x:f t="shared" si="1027"/>
        <x:v>1.9251379970926361</x:v>
      </x:c>
      <x:c r="O5498" s="55">
        <x:f t="shared" si="1028"/>
        <x:v>157958</x:v>
      </x:c>
      <x:c r="P5498" s="55">
        <x:f t="shared" si="1029"/>
        <x:v>33880</x:v>
      </x:c>
      <x:c r="Q5498" s="55">
        <x:f t="shared" si="1030"/>
        <x:v>73128.449927315902</x:v>
      </x:c>
      <x:c r="R5498" s="55">
        <x:f t="shared" si="1031"/>
        <x:v>30949.550072684098</x:v>
      </x:c>
      <x:c r="S5498" s="1" t="str">
        <x:f t="shared" si="1032"/>
        <x:v>YES</x:v>
      </x:c>
      <x:c r="T5498" s="1">
        <x:f t="shared" si="1033"/>
        <x:v>30949.550072684098</x:v>
      </x:c>
    </x:row>
    <x:row r="5499">
      <x:c r="A5499" s="1"/>
      <x:c r="B5499" s="1"/>
      <x:c r="C5499" s="1"/>
      <x:c r="D5499" s="1"/>
      <x:c r="E5499" s="1"/>
      <x:c r="F5499" s="1"/>
      <x:c r="G5499" s="1"/>
      <x:c r="H5499" s="1"/>
      <x:c r="I5499" s="53">
        <x:f t="shared" si="1022"/>
        <x:v>8</x:v>
      </x:c>
      <x:c r="J5499" s="53">
        <x:f t="shared" si="1023"/>
        <x:v>7</x:v>
      </x:c>
      <x:c r="K5499" s="53">
        <x:f t="shared" si="1024"/>
        <x:v>28</x:v>
      </x:c>
      <x:c r="L5499" s="53">
        <x:f t="shared" si="1025"/>
        <x:v>43</x:v>
      </x:c>
      <x:c r="M5499" s="54">
        <x:f t="shared" si="1026"/>
        <x:v>3577.1582540305499</x:v>
      </x:c>
      <x:c r="N5499" s="54">
        <x:f t="shared" si="1027"/>
        <x:v>1.984137676410104</x:v>
      </x:c>
      <x:c r="O5499" s="55">
        <x:f t="shared" si="1028"/>
        <x:v>160658</x:v>
      </x:c>
      <x:c r="P5499" s="55">
        <x:f t="shared" si="1029"/>
        <x:v>34760</x:v>
      </x:c>
      <x:c r="Q5499" s="55">
        <x:f t="shared" si="1030"/>
        <x:v>74603.441910252601</x:v>
      </x:c>
      <x:c r="R5499" s="55">
        <x:f t="shared" si="1031"/>
        <x:v>31294.558089747399</x:v>
      </x:c>
      <x:c r="S5499" s="1" t="str">
        <x:f t="shared" si="1032"/>
        <x:v>YES</x:v>
      </x:c>
      <x:c r="T5499" s="1">
        <x:f t="shared" si="1033"/>
        <x:v>31294.558089747399</x:v>
      </x:c>
    </x:row>
    <x:row r="5500">
      <x:c r="A5500" s="1"/>
      <x:c r="B5500" s="1"/>
      <x:c r="C5500" s="1"/>
      <x:c r="D5500" s="1"/>
      <x:c r="E5500" s="1"/>
      <x:c r="F5500" s="1"/>
      <x:c r="G5500" s="1"/>
      <x:c r="H5500" s="1"/>
      <x:c r="I5500" s="53">
        <x:f t="shared" si="1022"/>
        <x:v>8</x:v>
      </x:c>
      <x:c r="J5500" s="53">
        <x:f t="shared" si="1023"/>
        <x:v>7</x:v>
      </x:c>
      <x:c r="K5500" s="53">
        <x:f t="shared" si="1024"/>
        <x:v>29</x:v>
      </x:c>
      <x:c r="L5500" s="53">
        <x:f t="shared" si="1025"/>
        <x:v>44</x:v>
      </x:c>
      <x:c r="M5500" s="54">
        <x:f t="shared" si="1026"/>
        <x:v>3663.9762821462036</x:v>
      </x:c>
      <x:c r="N5500" s="54">
        <x:f t="shared" si="1027"/>
        <x:v>2.0444279737126414</x:v>
      </x:c>
      <x:c r="O5500" s="55">
        <x:f t="shared" si="1028"/>
        <x:v>163358</x:v>
      </x:c>
      <x:c r="P5500" s="55">
        <x:f t="shared" si="1029"/>
        <x:v>35640</x:v>
      </x:c>
      <x:c r="Q5500" s="55">
        <x:f t="shared" si="1030"/>
        <x:v>76110.699342816035</x:v>
      </x:c>
      <x:c r="R5500" s="55">
        <x:f t="shared" si="1031"/>
        <x:v>31607.300657183965</x:v>
      </x:c>
      <x:c r="S5500" s="1" t="str">
        <x:f t="shared" si="1032"/>
        <x:v>YES</x:v>
      </x:c>
      <x:c r="T5500" s="1">
        <x:f t="shared" si="1033"/>
        <x:v>31607.300657183965</x:v>
      </x:c>
    </x:row>
    <x:row r="5501">
      <x:c r="A5501" s="1"/>
      <x:c r="B5501" s="1"/>
      <x:c r="C5501" s="1"/>
      <x:c r="D5501" s="1"/>
      <x:c r="E5501" s="1"/>
      <x:c r="F5501" s="1"/>
      <x:c r="G5501" s="1"/>
      <x:c r="H5501" s="1"/>
      <x:c r="I5501" s="53">
        <x:f t="shared" si="1022"/>
        <x:v>8</x:v>
      </x:c>
      <x:c r="J5501" s="53">
        <x:f t="shared" si="1023"/>
        <x:v>7</x:v>
      </x:c>
      <x:c r="K5501" s="53">
        <x:f t="shared" si="1024"/>
        <x:v>30</x:v>
      </x:c>
      <x:c r="L5501" s="53">
        <x:f t="shared" si="1025"/>
        <x:v>45</x:v>
      </x:c>
      <x:c r="M5501" s="54">
        <x:f t="shared" si="1026"/>
        <x:v>3752.6859874799743</x:v>
      </x:c>
      <x:c r="N5501" s="54">
        <x:f t="shared" si="1027"/>
        <x:v>2.1060319357499822</x:v>
      </x:c>
      <x:c r="O5501" s="55">
        <x:f t="shared" si="1028"/>
        <x:v>166058</x:v>
      </x:c>
      <x:c r="P5501" s="55">
        <x:f t="shared" si="1029"/>
        <x:v>36520</x:v>
      </x:c>
      <x:c r="Q5501" s="55">
        <x:f t="shared" si="1030"/>
        <x:v>77650.798393749545</x:v>
      </x:c>
      <x:c r="R5501" s="55">
        <x:f t="shared" si="1031"/>
        <x:v>31887.201606250455</x:v>
      </x:c>
      <x:c r="S5501" s="1" t="str">
        <x:f t="shared" si="1032"/>
        <x:v>YES</x:v>
      </x:c>
      <x:c r="T5501" s="1">
        <x:f t="shared" si="1033"/>
        <x:v>31887.201606250455</x:v>
      </x:c>
    </x:row>
    <x:row r="5502">
      <x:c r="A5502" s="1"/>
      <x:c r="B5502" s="1"/>
      <x:c r="C5502" s="1"/>
      <x:c r="D5502" s="1"/>
      <x:c r="E5502" s="1"/>
      <x:c r="F5502" s="1"/>
      <x:c r="G5502" s="1"/>
      <x:c r="H5502" s="1"/>
      <x:c r="I5502" s="53">
        <x:f t="shared" si="1022"/>
        <x:v>8</x:v>
      </x:c>
      <x:c r="J5502" s="53">
        <x:f t="shared" si="1023"/>
        <x:v>8</x:v>
      </x:c>
      <x:c r="K5502" s="53">
        <x:f t="shared" si="1024"/>
        <x:v>0</x:v>
      </x:c>
      <x:c r="L5502" s="53">
        <x:f t="shared" si="1025"/>
        <x:v>16</x:v>
      </x:c>
      <x:c r="M5502" s="54">
        <x:f t="shared" si="1026"/>
        <x:v>1835.8006386023812</x:v>
      </x:c>
      <x:c r="N5502" s="54">
        <x:f t="shared" si="1027"/>
        <x:v>0.77486155458498696</x:v>
      </x:c>
      <x:c r="O5502" s="55">
        <x:f t="shared" si="1028"/>
        <x:v>87152</x:v>
      </x:c>
      <x:c r="P5502" s="55">
        <x:f t="shared" si="1029"/>
        <x:v>10560</x:v>
      </x:c>
      <x:c r="Q5502" s="55">
        <x:f t="shared" si="1030"/>
        <x:v>44371.538864624672</x:v>
      </x:c>
      <x:c r="R5502" s="55">
        <x:f t="shared" si="1031"/>
        <x:v>12220.461135375328</x:v>
      </x:c>
      <x:c r="S5502" s="1" t="str">
        <x:f t="shared" si="1032"/>
        <x:v>YES</x:v>
      </x:c>
      <x:c r="T5502" s="1">
        <x:f t="shared" si="1033"/>
        <x:v>12220.461135375328</x:v>
      </x:c>
    </x:row>
    <x:row r="5503">
      <x:c r="A5503" s="1"/>
      <x:c r="B5503" s="1"/>
      <x:c r="C5503" s="1"/>
      <x:c r="D5503" s="1"/>
      <x:c r="E5503" s="1"/>
      <x:c r="F5503" s="1"/>
      <x:c r="G5503" s="1"/>
      <x:c r="H5503" s="1"/>
      <x:c r="I5503" s="53">
        <x:f t="shared" si="1022"/>
        <x:v>8</x:v>
      </x:c>
      <x:c r="J5503" s="53">
        <x:f t="shared" si="1023"/>
        <x:v>8</x:v>
      </x:c>
      <x:c r="K5503" s="53">
        <x:f t="shared" si="1024"/>
        <x:v>1</x:v>
      </x:c>
      <x:c r="L5503" s="53">
        <x:f t="shared" si="1025"/>
        <x:v>17</x:v>
      </x:c>
      <x:c r="M5503" s="54">
        <x:f t="shared" si="1026"/>
        <x:v>1881.3631386023812</x:v>
      </x:c>
      <x:c r="N5503" s="54">
        <x:f t="shared" si="1027"/>
        <x:v>0.80650217958498693</x:v>
      </x:c>
      <x:c r="O5503" s="55">
        <x:f t="shared" si="1028"/>
        <x:v>89852</x:v>
      </x:c>
      <x:c r="P5503" s="55">
        <x:f t="shared" si="1029"/>
        <x:v>11440</x:v>
      </x:c>
      <x:c r="Q5503" s="55">
        <x:f t="shared" si="1030"/>
        <x:v>45162.554489624672</x:v>
      </x:c>
      <x:c r="R5503" s="55">
        <x:f t="shared" si="1031"/>
        <x:v>13249.445510375328</x:v>
      </x:c>
      <x:c r="S5503" s="1" t="str">
        <x:f t="shared" si="1032"/>
        <x:v>YES</x:v>
      </x:c>
      <x:c r="T5503" s="1">
        <x:f t="shared" si="1033"/>
        <x:v>13249.445510375328</x:v>
      </x:c>
    </x:row>
    <x:row r="5504">
      <x:c r="A5504" s="1"/>
      <x:c r="B5504" s="1"/>
      <x:c r="C5504" s="1"/>
      <x:c r="D5504" s="1"/>
      <x:c r="E5504" s="1"/>
      <x:c r="F5504" s="1"/>
      <x:c r="G5504" s="1"/>
      <x:c r="H5504" s="1"/>
      <x:c r="I5504" s="53">
        <x:f t="shared" si="1022"/>
        <x:v>8</x:v>
      </x:c>
      <x:c r="J5504" s="53">
        <x:f t="shared" si="1023"/>
        <x:v>8</x:v>
      </x:c>
      <x:c r="K5504" s="53">
        <x:f t="shared" si="1024"/>
        <x:v>2</x:v>
      </x:c>
      <x:c r="L5504" s="53">
        <x:f t="shared" si="1025"/>
        <x:v>18</x:v>
      </x:c>
      <x:c r="M5504" s="54">
        <x:f t="shared" si="1026"/>
        <x:v>1928.0647011023812</x:v>
      </x:c>
      <x:c r="N5504" s="54">
        <x:f t="shared" si="1027"/>
        <x:v>0.83893382020998686</x:v>
      </x:c>
      <x:c r="O5504" s="55">
        <x:f t="shared" si="1028"/>
        <x:v>92552</x:v>
      </x:c>
      <x:c r="P5504" s="55">
        <x:f t="shared" si="1029"/>
        <x:v>12320</x:v>
      </x:c>
      <x:c r="Q5504" s="55">
        <x:f t="shared" si="1030"/>
        <x:v>45973.345505249672</x:v>
      </x:c>
      <x:c r="R5504" s="55">
        <x:f t="shared" si="1031"/>
        <x:v>14258.654494750328</x:v>
      </x:c>
      <x:c r="S5504" s="1" t="str">
        <x:f t="shared" si="1032"/>
        <x:v>YES</x:v>
      </x:c>
      <x:c r="T5504" s="1">
        <x:f t="shared" si="1033"/>
        <x:v>14258.654494750328</x:v>
      </x:c>
    </x:row>
    <x:row r="5505">
      <x:c r="A5505" s="1"/>
      <x:c r="B5505" s="1"/>
      <x:c r="C5505" s="1"/>
      <x:c r="D5505" s="1"/>
      <x:c r="E5505" s="1"/>
      <x:c r="F5505" s="1"/>
      <x:c r="G5505" s="1"/>
      <x:c r="H5505" s="1"/>
      <x:c r="I5505" s="53">
        <x:f t="shared" si="1022"/>
        <x:v>8</x:v>
      </x:c>
      <x:c r="J5505" s="53">
        <x:f t="shared" si="1023"/>
        <x:v>8</x:v>
      </x:c>
      <x:c r="K5505" s="53">
        <x:f t="shared" si="1024"/>
        <x:v>3</x:v>
      </x:c>
      <x:c r="L5505" s="53">
        <x:f t="shared" si="1025"/>
        <x:v>19</x:v>
      </x:c>
      <x:c r="M5505" s="54">
        <x:f t="shared" si="1026"/>
        <x:v>1975.9266835242563</x:v>
      </x:c>
      <x:c r="N5505" s="54">
        <x:f t="shared" si="1027"/>
        <x:v>0.87217130800295573</x:v>
      </x:c>
      <x:c r="O5505" s="55">
        <x:f t="shared" si="1028"/>
        <x:v>95252</x:v>
      </x:c>
      <x:c r="P5505" s="55">
        <x:f t="shared" si="1029"/>
        <x:v>13200</x:v>
      </x:c>
      <x:c r="Q5505" s="55">
        <x:f t="shared" si="1030"/>
        <x:v>46804.282700073891</x:v>
      </x:c>
      <x:c r="R5505" s="55">
        <x:f t="shared" si="1031"/>
        <x:v>15247.717299926109</x:v>
      </x:c>
      <x:c r="S5505" s="1" t="str">
        <x:f t="shared" si="1032"/>
        <x:v>YES</x:v>
      </x:c>
      <x:c r="T5505" s="1">
        <x:f t="shared" si="1033"/>
        <x:v>15247.717299926109</x:v>
      </x:c>
    </x:row>
    <x:row r="5506">
      <x:c r="A5506" s="1"/>
      <x:c r="B5506" s="1"/>
      <x:c r="C5506" s="1"/>
      <x:c r="D5506" s="1"/>
      <x:c r="E5506" s="1"/>
      <x:c r="F5506" s="1"/>
      <x:c r="G5506" s="1"/>
      <x:c r="H5506" s="1"/>
      <x:c r="I5506" s="53">
        <x:f t="shared" si="1022"/>
        <x:v>8</x:v>
      </x:c>
      <x:c r="J5506" s="53">
        <x:f t="shared" si="1023"/>
        <x:v>8</x:v>
      </x:c>
      <x:c r="K5506" s="53">
        <x:f t="shared" si="1024"/>
        <x:v>4</x:v>
      </x:c>
      <x:c r="L5506" s="53">
        <x:f t="shared" si="1025"/>
        <x:v>20</x:v>
      </x:c>
      <x:c r="M5506" s="54">
        <x:f t="shared" si="1026"/>
        <x:v>2024.9707992469125</x:v>
      </x:c>
      <x:c r="N5506" s="54">
        <x:f t="shared" si="1027"/>
        <x:v>0.90622972169924476</x:v>
      </x:c>
      <x:c r="O5506" s="55">
        <x:f t="shared" si="1028"/>
        <x:v>97952</x:v>
      </x:c>
      <x:c r="P5506" s="55">
        <x:f t="shared" si="1029"/>
        <x:v>14080</x:v>
      </x:c>
      <x:c r="Q5506" s="55">
        <x:f t="shared" si="1030"/>
        <x:v>47655.743042481117</x:v>
      </x:c>
      <x:c r="R5506" s="55">
        <x:f t="shared" si="1031"/>
        <x:v>16216.256957518883</x:v>
      </x:c>
      <x:c r="S5506" s="1" t="str">
        <x:f t="shared" si="1032"/>
        <x:v>YES</x:v>
      </x:c>
      <x:c r="T5506" s="1">
        <x:f t="shared" si="1033"/>
        <x:v>16216.256957518883</x:v>
      </x:c>
    </x:row>
    <x:row r="5507">
      <x:c r="A5507" s="1"/>
      <x:c r="B5507" s="1"/>
      <x:c r="C5507" s="1"/>
      <x:c r="D5507" s="1"/>
      <x:c r="E5507" s="1"/>
      <x:c r="F5507" s="1"/>
      <x:c r="G5507" s="1"/>
      <x:c r="H5507" s="1"/>
      <x:c r="I5507" s="53">
        <x:f t="shared" si="1022"/>
        <x:v>8</x:v>
      </x:c>
      <x:c r="J5507" s="53">
        <x:f t="shared" si="1023"/>
        <x:v>8</x:v>
      </x:c>
      <x:c r="K5507" s="53">
        <x:f t="shared" si="1024"/>
        <x:v>5</x:v>
      </x:c>
      <x:c r="L5507" s="53">
        <x:f t="shared" si="1025"/>
        <x:v>21</x:v>
      </x:c>
      <x:c r="M5507" s="54">
        <x:f t="shared" si="1026"/>
        <x:v>2075.2191231681159</x:v>
      </x:c>
      <x:c r="N5507" s="54">
        <x:f t="shared" si="1027"/>
        <x:v>0.94112439108896939</x:v>
      </x:c>
      <x:c r="O5507" s="55">
        <x:f t="shared" si="1028"/>
        <x:v>100652</x:v>
      </x:c>
      <x:c r="P5507" s="55">
        <x:f t="shared" si="1029"/>
        <x:v>14960</x:v>
      </x:c>
      <x:c r="Q5507" s="55">
        <x:f t="shared" si="1030"/>
        <x:v>48528.109777224236</x:v>
      </x:c>
      <x:c r="R5507" s="55">
        <x:f t="shared" si="1031"/>
        <x:v>17163.890222775764</x:v>
      </x:c>
      <x:c r="S5507" s="1" t="str">
        <x:f t="shared" si="1032"/>
        <x:v>YES</x:v>
      </x:c>
      <x:c r="T5507" s="1">
        <x:f t="shared" si="1033"/>
        <x:v>17163.890222775764</x:v>
      </x:c>
    </x:row>
    <x:row r="5508">
      <x:c r="A5508" s="1"/>
      <x:c r="B5508" s="1"/>
      <x:c r="C5508" s="1"/>
      <x:c r="D5508" s="1"/>
      <x:c r="E5508" s="1"/>
      <x:c r="F5508" s="1"/>
      <x:c r="G5508" s="1"/>
      <x:c r="H5508" s="1"/>
      <x:c r="I5508" s="53">
        <x:f t="shared" si="1022"/>
        <x:v>8</x:v>
      </x:c>
      <x:c r="J5508" s="53">
        <x:f t="shared" si="1023"/>
        <x:v>8</x:v>
      </x:c>
      <x:c r="K5508" s="53">
        <x:f t="shared" si="1024"/>
        <x:v>6</x:v>
      </x:c>
      <x:c r="L5508" s="53">
        <x:f t="shared" si="1025"/>
        <x:v>22</x:v>
      </x:c>
      <x:c r="M5508" s="54">
        <x:f t="shared" si="1026"/>
        <x:v>2126.694097349749</x:v>
      </x:c>
      <x:c r="N5508" s="54">
        <x:f t="shared" si="1027"/>
        <x:v>0.97687090093732565</x:v>
      </x:c>
      <x:c r="O5508" s="55">
        <x:f t="shared" si="1028"/>
        <x:v>103352</x:v>
      </x:c>
      <x:c r="P5508" s="55">
        <x:f t="shared" si="1029"/>
        <x:v>15840</x:v>
      </x:c>
      <x:c r="Q5508" s="55">
        <x:f t="shared" si="1030"/>
        <x:v>49421.772523433145</x:v>
      </x:c>
      <x:c r="R5508" s="55">
        <x:f t="shared" si="1031"/>
        <x:v>18090.227476566855</x:v>
      </x:c>
      <x:c r="S5508" s="1" t="str">
        <x:f t="shared" si="1032"/>
        <x:v>YES</x:v>
      </x:c>
      <x:c r="T5508" s="1">
        <x:f t="shared" si="1033"/>
        <x:v>18090.227476566855</x:v>
      </x:c>
    </x:row>
    <x:row r="5509">
      <x:c r="A5509" s="1"/>
      <x:c r="B5509" s="1"/>
      <x:c r="C5509" s="1"/>
      <x:c r="D5509" s="1"/>
      <x:c r="E5509" s="1"/>
      <x:c r="F5509" s="1"/>
      <x:c r="G5509" s="1"/>
      <x:c r="H5509" s="1"/>
      <x:c r="I5509" s="53">
        <x:f t="shared" si="1022"/>
        <x:v>8</x:v>
      </x:c>
      <x:c r="J5509" s="53">
        <x:f t="shared" si="1023"/>
        <x:v>8</x:v>
      </x:c>
      <x:c r="K5509" s="53">
        <x:f t="shared" si="1024"/>
        <x:v>7</x:v>
      </x:c>
      <x:c r="L5509" s="53">
        <x:f t="shared" si="1025"/>
        <x:v>23</x:v>
      </x:c>
      <x:c r="M5509" s="54">
        <x:f t="shared" si="1026"/>
        <x:v>2179.4185367477094</x:v>
      </x:c>
      <x:c r="N5509" s="54">
        <x:f t="shared" si="1027"/>
        <x:v>1.0134850949636871</x:v>
      </x:c>
      <x:c r="O5509" s="55">
        <x:f t="shared" si="1028"/>
        <x:v>106052</x:v>
      </x:c>
      <x:c r="P5509" s="55">
        <x:f t="shared" si="1029"/>
        <x:v>16720</x:v>
      </x:c>
      <x:c r="Q5509" s="55">
        <x:f t="shared" si="1030"/>
        <x:v>50337.127374092175</x:v>
      </x:c>
      <x:c r="R5509" s="55">
        <x:f t="shared" si="1031"/>
        <x:v>18994.872625907825</x:v>
      </x:c>
      <x:c r="S5509" s="1" t="str">
        <x:f t="shared" si="1032"/>
        <x:v>YES</x:v>
      </x:c>
      <x:c r="T5509" s="1">
        <x:f t="shared" si="1033"/>
        <x:v>18994.872625907825</x:v>
      </x:c>
    </x:row>
    <x:row r="5510">
      <x:c r="A5510" s="1"/>
      <x:c r="B5510" s="1"/>
      <x:c r="C5510" s="1"/>
      <x:c r="D5510" s="1"/>
      <x:c r="E5510" s="1"/>
      <x:c r="F5510" s="1"/>
      <x:c r="G5510" s="1"/>
      <x:c r="H5510" s="1"/>
      <x:c r="I5510" s="53">
        <x:f t="shared" si="1022"/>
        <x:v>8</x:v>
      </x:c>
      <x:c r="J5510" s="53">
        <x:f t="shared" si="1023"/>
        <x:v>8</x:v>
      </x:c>
      <x:c r="K5510" s="53">
        <x:f t="shared" si="1024"/>
        <x:v>8</x:v>
      </x:c>
      <x:c r="L5510" s="53">
        <x:f t="shared" si="1025"/>
        <x:v>24</x:v>
      </x:c>
      <x:c r="M5510" s="54">
        <x:f t="shared" si="1026"/>
        <x:v>2233.4156350276899</x:v>
      </x:c>
      <x:c r="N5510" s="54">
        <x:f t="shared" si="1027"/>
        <x:v>1.0509830798803401</x:v>
      </x:c>
      <x:c r="O5510" s="55">
        <x:f t="shared" si="1028"/>
        <x:v>108752</x:v>
      </x:c>
      <x:c r="P5510" s="55">
        <x:f t="shared" si="1029"/>
        <x:v>17600</x:v>
      </x:c>
      <x:c r="Q5510" s="55">
        <x:f t="shared" si="1030"/>
        <x:v>51274.576997008509</x:v>
      </x:c>
      <x:c r="R5510" s="55">
        <x:f t="shared" si="1031"/>
        <x:v>19877.423002991491</x:v>
      </x:c>
      <x:c r="S5510" s="1" t="str">
        <x:f t="shared" si="1032"/>
        <x:v>YES</x:v>
      </x:c>
      <x:c r="T5510" s="1">
        <x:f t="shared" si="1033"/>
        <x:v>19877.423002991491</x:v>
      </x:c>
    </x:row>
    <x:row r="5511">
      <x:c r="A5511" s="1"/>
      <x:c r="B5511" s="1"/>
      <x:c r="C5511" s="1"/>
      <x:c r="D5511" s="1"/>
      <x:c r="E5511" s="1"/>
      <x:c r="F5511" s="1"/>
      <x:c r="G5511" s="1"/>
      <x:c r="H5511" s="1"/>
      <x:c r="I5511" s="53">
        <x:f t="shared" si="1022"/>
        <x:v>8</x:v>
      </x:c>
      <x:c r="J5511" s="53">
        <x:f t="shared" si="1023"/>
        <x:v>8</x:v>
      </x:c>
      <x:c r="K5511" s="53">
        <x:f t="shared" si="1024"/>
        <x:v>9</x:v>
      </x:c>
      <x:c r="L5511" s="53">
        <x:f t="shared" si="1025"/>
        <x:v>25</x:v>
      </x:c>
      <x:c r="M5511" s="54">
        <x:f t="shared" si="1026"/>
        <x:v>2288.7089704680839</x:v>
      </x:c>
      <x:c r="N5511" s="54">
        <x:f t="shared" si="1027"/>
        <x:v>1.0893812294917249</x:v>
      </x:c>
      <x:c r="O5511" s="55">
        <x:f t="shared" si="1028"/>
        <x:v>111452</x:v>
      </x:c>
      <x:c r="P5511" s="55">
        <x:f t="shared" si="1029"/>
        <x:v>18480</x:v>
      </x:c>
      <x:c r="Q5511" s="55">
        <x:f t="shared" si="1030"/>
        <x:v>52234.53073729312</x:v>
      </x:c>
      <x:c r="R5511" s="55">
        <x:f t="shared" si="1031"/>
        <x:v>20737.46926270688</x:v>
      </x:c>
      <x:c r="S5511" s="1" t="str">
        <x:f t="shared" si="1032"/>
        <x:v>YES</x:v>
      </x:c>
      <x:c r="T5511" s="1">
        <x:f t="shared" si="1033"/>
        <x:v>20737.46926270688</x:v>
      </x:c>
    </x:row>
    <x:row r="5512">
      <x:c r="A5512" s="1"/>
      <x:c r="B5512" s="1"/>
      <x:c r="C5512" s="1"/>
      <x:c r="D5512" s="1"/>
      <x:c r="E5512" s="1"/>
      <x:c r="F5512" s="1"/>
      <x:c r="G5512" s="1"/>
      <x:c r="H5512" s="1"/>
      <x:c r="I5512" s="53">
        <x:f t="shared" si="1022"/>
        <x:v>8</x:v>
      </x:c>
      <x:c r="J5512" s="53">
        <x:f t="shared" si="1023"/>
        <x:v>8</x:v>
      </x:c>
      <x:c r="K5512" s="53">
        <x:f t="shared" si="1024"/>
        <x:v>10</x:v>
      </x:c>
      <x:c r="L5512" s="53">
        <x:f t="shared" si="1025"/>
        <x:v>26</x:v>
      </x:c>
      <x:c r="M5512" s="54">
        <x:f t="shared" si="1026"/>
        <x:v>2345.3225119512972</x:v>
      </x:c>
      <x:c r="N5512" s="54">
        <x:f t="shared" si="1027"/>
        <x:v>1.1286961888550675</x:v>
      </x:c>
      <x:c r="O5512" s="55">
        <x:f t="shared" si="1028"/>
        <x:v>114152</x:v>
      </x:c>
      <x:c r="P5512" s="55">
        <x:f t="shared" si="1029"/>
        <x:v>19360</x:v>
      </x:c>
      <x:c r="Q5512" s="55">
        <x:f t="shared" si="1030"/>
        <x:v>53217.40472137669</x:v>
      </x:c>
      <x:c r="R5512" s="55">
        <x:f t="shared" si="1031"/>
        <x:v>21574.59527862331</x:v>
      </x:c>
      <x:c r="S5512" s="1" t="str">
        <x:f t="shared" si="1032"/>
        <x:v>YES</x:v>
      </x:c>
      <x:c r="T5512" s="1">
        <x:f t="shared" si="1033"/>
        <x:v>21574.59527862331</x:v>
      </x:c>
    </x:row>
    <x:row r="5513">
      <x:c r="A5513" s="1"/>
      <x:c r="B5513" s="1"/>
      <x:c r="C5513" s="1"/>
      <x:c r="D5513" s="1"/>
      <x:c r="E5513" s="1"/>
      <x:c r="F5513" s="1"/>
      <x:c r="G5513" s="1"/>
      <x:c r="H5513" s="1"/>
      <x:c r="I5513" s="53">
        <x:f t="shared" si="1022"/>
        <x:v>8</x:v>
      </x:c>
      <x:c r="J5513" s="53">
        <x:f t="shared" si="1023"/>
        <x:v>8</x:v>
      </x:c>
      <x:c r="K5513" s="53">
        <x:f t="shared" si="1024"/>
        <x:v>11</x:v>
      </x:c>
      <x:c r="L5513" s="53">
        <x:f t="shared" si="1025"/>
        <x:v>27</x:v>
      </x:c>
      <x:c r="M5513" s="54">
        <x:f t="shared" si="1026"/>
        <x:v>2403.2806250447361</x:v>
      </x:c>
      <x:c r="N5513" s="54">
        <x:f t="shared" si="1027"/>
        <x:v>1.168944878503289</x:v>
      </x:c>
      <x:c r="O5513" s="55">
        <x:f t="shared" si="1028"/>
        <x:v>116852</x:v>
      </x:c>
      <x:c r="P5513" s="55">
        <x:f t="shared" si="1029"/>
        <x:v>20240</x:v>
      </x:c>
      <x:c r="Q5513" s="55">
        <x:f t="shared" si="1030"/>
        <x:v>54223.621962582227</x:v>
      </x:c>
      <x:c r="R5513" s="55">
        <x:f t="shared" si="1031"/>
        <x:v>22388.378037417773</x:v>
      </x:c>
      <x:c r="S5513" s="1" t="str">
        <x:f t="shared" si="1032"/>
        <x:v>YES</x:v>
      </x:c>
      <x:c r="T5513" s="1">
        <x:f t="shared" si="1033"/>
        <x:v>22388.378037417773</x:v>
      </x:c>
    </x:row>
    <x:row r="5514">
      <x:c r="A5514" s="1"/>
      <x:c r="B5514" s="1"/>
      <x:c r="C5514" s="1"/>
      <x:c r="D5514" s="1"/>
      <x:c r="E5514" s="1"/>
      <x:c r="F5514" s="1"/>
      <x:c r="G5514" s="1"/>
      <x:c r="H5514" s="1"/>
      <x:c r="I5514" s="53">
        <x:f t="shared" si="1022"/>
        <x:v>8</x:v>
      </x:c>
      <x:c r="J5514" s="53">
        <x:f t="shared" si="1023"/>
        <x:v>8</x:v>
      </x:c>
      <x:c r="K5514" s="53">
        <x:f t="shared" si="1024"/>
        <x:v>12</x:v>
      </x:c>
      <x:c r="L5514" s="53">
        <x:f t="shared" si="1025"/>
        <x:v>28</x:v>
      </x:c>
      <x:c r="M5514" s="54">
        <x:f t="shared" si="1026"/>
        <x:v>2462.6080781728006</x:v>
      </x:c>
      <x:c r="N5514" s="54">
        <x:f t="shared" si="1027"/>
        <x:v>1.2101444987311114</x:v>
      </x:c>
      <x:c r="O5514" s="55">
        <x:f t="shared" si="1028"/>
        <x:v>119552</x:v>
      </x:c>
      <x:c r="P5514" s="55">
        <x:f t="shared" si="1029"/>
        <x:v>21120</x:v>
      </x:c>
      <x:c r="Q5514" s="55">
        <x:f t="shared" si="1030"/>
        <x:v>55253.612468277788</x:v>
      </x:c>
      <x:c r="R5514" s="55">
        <x:f t="shared" si="1031"/>
        <x:v>23178.387531722212</x:v>
      </x:c>
      <x:c r="S5514" s="1" t="str">
        <x:f t="shared" si="1032"/>
        <x:v>YES</x:v>
      </x:c>
      <x:c r="T5514" s="1">
        <x:f t="shared" si="1033"/>
        <x:v>23178.387531722212</x:v>
      </x:c>
    </x:row>
    <x:row r="5515">
      <x:c r="A5515" s="1"/>
      <x:c r="B5515" s="1"/>
      <x:c r="C5515" s="1"/>
      <x:c r="D5515" s="1"/>
      <x:c r="E5515" s="1"/>
      <x:c r="F5515" s="1"/>
      <x:c r="G5515" s="1"/>
      <x:c r="H5515" s="1"/>
      <x:c r="I5515" s="53">
        <x:f t="shared" si="1022"/>
        <x:v>8</x:v>
      </x:c>
      <x:c r="J5515" s="53">
        <x:f t="shared" si="1023"/>
        <x:v>8</x:v>
      </x:c>
      <x:c r="K5515" s="53">
        <x:f t="shared" si="1024"/>
        <x:v>13</x:v>
      </x:c>
      <x:c r="L5515" s="53">
        <x:f t="shared" si="1025"/>
        <x:v>29</x:v>
      </x:c>
      <x:c r="M5515" s="54">
        <x:f t="shared" si="1026"/>
        <x:v>2523.3300488811847</x:v>
      </x:c>
      <x:c r="N5515" s="54">
        <x:f t="shared" si="1027"/>
        <x:v>1.2523125339452672</x:v>
      </x:c>
      <x:c r="O5515" s="55">
        <x:f t="shared" si="1028"/>
        <x:v>122252</x:v>
      </x:c>
      <x:c r="P5515" s="55">
        <x:f t="shared" si="1029"/>
        <x:v>22000</x:v>
      </x:c>
      <x:c r="Q5515" s="55">
        <x:f t="shared" si="1030"/>
        <x:v>56307.81334863168</x:v>
      </x:c>
      <x:c r="R5515" s="55">
        <x:f t="shared" si="1031"/>
        <x:v>23944.18665136832</x:v>
      </x:c>
      <x:c r="S5515" s="1" t="str">
        <x:f t="shared" si="1032"/>
        <x:v>YES</x:v>
      </x:c>
      <x:c r="T5515" s="1">
        <x:f t="shared" si="1033"/>
        <x:v>23944.18665136832</x:v>
      </x:c>
    </x:row>
    <x:row r="5516">
      <x:c r="A5516" s="1"/>
      <x:c r="B5516" s="1"/>
      <x:c r="C5516" s="1"/>
      <x:c r="D5516" s="1"/>
      <x:c r="E5516" s="1"/>
      <x:c r="F5516" s="1"/>
      <x:c r="G5516" s="1"/>
      <x:c r="H5516" s="1"/>
      <x:c r="I5516" s="53">
        <x:f t="shared" si="1022"/>
        <x:v>8</x:v>
      </x:c>
      <x:c r="J5516" s="53">
        <x:f t="shared" si="1023"/>
        <x:v>8</x:v>
      </x:c>
      <x:c r="K5516" s="53">
        <x:f t="shared" si="1024"/>
        <x:v>14</x:v>
      </x:c>
      <x:c r="L5516" s="53">
        <x:f t="shared" si="1025"/>
        <x:v>30</x:v>
      </x:c>
      <x:c r="M5516" s="54">
        <x:f t="shared" si="1026"/>
        <x:v>2585.4721301948457</x:v>
      </x:c>
      <x:c r="N5516" s="54">
        <x:f t="shared" si="1027"/>
        <x:v>1.295466757079754</x:v>
      </x:c>
      <x:c r="O5516" s="55">
        <x:f t="shared" si="1028"/>
        <x:v>124952</x:v>
      </x:c>
      <x:c r="P5516" s="55">
        <x:f t="shared" si="1029"/>
        <x:v>22880</x:v>
      </x:c>
      <x:c r="Q5516" s="55">
        <x:f t="shared" si="1030"/>
        <x:v>57386.668926993851</x:v>
      </x:c>
      <x:c r="R5516" s="55">
        <x:f t="shared" si="1031"/>
        <x:v>24685.331073006149</x:v>
      </x:c>
      <x:c r="S5516" s="1" t="str">
        <x:f t="shared" si="1032"/>
        <x:v>YES</x:v>
      </x:c>
      <x:c r="T5516" s="1">
        <x:f t="shared" si="1033"/>
        <x:v>24685.331073006149</x:v>
      </x:c>
    </x:row>
    <x:row r="5517">
      <x:c r="A5517" s="1"/>
      <x:c r="B5517" s="1"/>
      <x:c r="C5517" s="1"/>
      <x:c r="D5517" s="1"/>
      <x:c r="E5517" s="1"/>
      <x:c r="F5517" s="1"/>
      <x:c r="G5517" s="1"/>
      <x:c r="H5517" s="1"/>
      <x:c r="I5517" s="53">
        <x:f t="shared" si="1022"/>
        <x:v>8</x:v>
      </x:c>
      <x:c r="J5517" s="53">
        <x:f t="shared" si="1023"/>
        <x:v>8</x:v>
      </x:c>
      <x:c r="K5517" s="53">
        <x:f t="shared" si="1024"/>
        <x:v>15</x:v>
      </x:c>
      <x:c r="L5517" s="53">
        <x:f t="shared" si="1025"/>
        <x:v>31</x:v>
      </x:c>
      <x:c r="M5517" s="54">
        <x:f t="shared" si="1026"/>
        <x:v>2649.0603370709923</x:v>
      </x:c>
      <x:c r="N5517" s="54">
        <x:f t="shared" si="1027"/>
        <x:v>1.339625234077078</x:v>
      </x:c>
      <x:c r="O5517" s="55">
        <x:f t="shared" si="1028"/>
        <x:v>127652</x:v>
      </x:c>
      <x:c r="P5517" s="55">
        <x:f t="shared" si="1029"/>
        <x:v>23760</x:v>
      </x:c>
      <x:c r="Q5517" s="55">
        <x:f t="shared" si="1030"/>
        <x:v>58490.630851926951</x:v>
      </x:c>
      <x:c r="R5517" s="55">
        <x:f t="shared" si="1031"/>
        <x:v>25401.369148073049</x:v>
      </x:c>
      <x:c r="S5517" s="1" t="str">
        <x:f t="shared" si="1032"/>
        <x:v>YES</x:v>
      </x:c>
      <x:c r="T5517" s="1">
        <x:f t="shared" si="1033"/>
        <x:v>25401.369148073049</x:v>
      </x:c>
    </x:row>
    <x:row r="5518">
      <x:c r="A5518" s="1"/>
      <x:c r="B5518" s="1"/>
      <x:c r="C5518" s="1"/>
      <x:c r="D5518" s="1"/>
      <x:c r="E5518" s="1"/>
      <x:c r="F5518" s="1"/>
      <x:c r="G5518" s="1"/>
      <x:c r="H5518" s="1"/>
      <x:c r="I5518" s="53">
        <x:f t="shared" si="1022"/>
        <x:v>8</x:v>
      </x:c>
      <x:c r="J5518" s="53">
        <x:f t="shared" si="1023"/>
        <x:v>8</x:v>
      </x:c>
      <x:c r="K5518" s="53">
        <x:f t="shared" si="1024"/>
        <x:v>16</x:v>
      </x:c>
      <x:c r="L5518" s="53">
        <x:f t="shared" si="1025"/>
        <x:v>32</x:v>
      </x:c>
      <x:c r="M5518" s="54">
        <x:f t="shared" si="1026"/>
        <x:v>2714.1211129484814</x:v>
      </x:c>
      <x:c r="N5518" s="54">
        <x:f t="shared" si="1027"/>
        <x:v>1.3848063284364454</x:v>
      </x:c>
      <x:c r="O5518" s="55">
        <x:f t="shared" si="1028"/>
        <x:v>130352</x:v>
      </x:c>
      <x:c r="P5518" s="55">
        <x:f t="shared" si="1029"/>
        <x:v>24640</x:v>
      </x:c>
      <x:c r="Q5518" s="55">
        <x:f t="shared" si="1030"/>
        <x:v>59620.158210911133</x:v>
      </x:c>
      <x:c r="R5518" s="55">
        <x:f t="shared" si="1031"/>
        <x:v>26091.841789088867</x:v>
      </x:c>
      <x:c r="S5518" s="1" t="str">
        <x:f t="shared" si="1032"/>
        <x:v>YES</x:v>
      </x:c>
      <x:c r="T5518" s="1">
        <x:f t="shared" si="1033"/>
        <x:v>26091.841789088867</x:v>
      </x:c>
    </x:row>
    <x:row r="5519">
      <x:c r="A5519" s="1"/>
      <x:c r="B5519" s="1"/>
      <x:c r="C5519" s="1"/>
      <x:c r="D5519" s="1"/>
      <x:c r="E5519" s="1"/>
      <x:c r="F5519" s="1"/>
      <x:c r="G5519" s="1"/>
      <x:c r="H5519" s="1"/>
      <x:c r="I5519" s="53">
        <x:f t="shared" si="1022"/>
        <x:v>8</x:v>
      </x:c>
      <x:c r="J5519" s="53">
        <x:f t="shared" si="1023"/>
        <x:v>8</x:v>
      </x:c>
      <x:c r="K5519" s="53">
        <x:f t="shared" si="1024"/>
        <x:v>17</x:v>
      </x:c>
      <x:c r="L5519" s="53">
        <x:f t="shared" si="1025"/>
        <x:v>33</x:v>
      </x:c>
      <x:c r="M5519" s="54">
        <x:f t="shared" si="1026"/>
        <x:v>2780.6813363950218</x:v>
      </x:c>
      <x:c r="N5519" s="54">
        <x:f t="shared" si="1027"/>
        <x:v>1.4310287058298763</x:v>
      </x:c>
      <x:c r="O5519" s="55">
        <x:f t="shared" si="1028"/>
        <x:v>133052</x:v>
      </x:c>
      <x:c r="P5519" s="55">
        <x:f t="shared" si="1029"/>
        <x:v>25520</x:v>
      </x:c>
      <x:c r="Q5519" s="55">
        <x:f t="shared" si="1030"/>
        <x:v>60775.717645746903</x:v>
      </x:c>
      <x:c r="R5519" s="55">
        <x:f t="shared" si="1031"/>
        <x:v>26756.282354253097</x:v>
      </x:c>
      <x:c r="S5519" s="1" t="str">
        <x:f t="shared" si="1032"/>
        <x:v>YES</x:v>
      </x:c>
      <x:c r="T5519" s="1">
        <x:f t="shared" si="1033"/>
        <x:v>26756.282354253097</x:v>
      </x:c>
    </x:row>
    <x:row r="5520">
      <x:c r="A5520" s="1"/>
      <x:c r="B5520" s="1"/>
      <x:c r="C5520" s="1"/>
      <x:c r="D5520" s="1"/>
      <x:c r="E5520" s="1"/>
      <x:c r="F5520" s="1"/>
      <x:c r="G5520" s="1"/>
      <x:c r="H5520" s="1"/>
      <x:c r="I5520" s="53">
        <x:f t="shared" si="1022"/>
        <x:v>8</x:v>
      </x:c>
      <x:c r="J5520" s="53">
        <x:f t="shared" si="1023"/>
        <x:v>8</x:v>
      </x:c>
      <x:c r="K5520" s="53">
        <x:f t="shared" si="1024"/>
        <x:v>18</x:v>
      </x:c>
      <x:c r="L5520" s="53">
        <x:f t="shared" si="1025"/>
        <x:v>34</x:v>
      </x:c>
      <x:c r="M5520" s="54">
        <x:f t="shared" si="1026"/>
        <x:v>2848.7683278536092</x:v>
      </x:c>
      <x:c r="N5520" s="54">
        <x:f t="shared" si="1027"/>
        <x:v>1.4783113387872286</x:v>
      </x:c>
      <x:c r="O5520" s="55">
        <x:f t="shared" si="1028"/>
        <x:v>135752</x:v>
      </x:c>
      <x:c r="P5520" s="55">
        <x:f t="shared" si="1029"/>
        <x:v>26400</x:v>
      </x:c>
      <x:c r="Q5520" s="55">
        <x:f t="shared" si="1030"/>
        <x:v>61957.783469680711</x:v>
      </x:c>
      <x:c r="R5520" s="55">
        <x:f t="shared" si="1031"/>
        <x:v>27394.216530319289</x:v>
      </x:c>
      <x:c r="S5520" s="1" t="str">
        <x:f t="shared" si="1032"/>
        <x:v>YES</x:v>
      </x:c>
      <x:c r="T5520" s="1">
        <x:f t="shared" si="1033"/>
        <x:v>27394.216530319289</x:v>
      </x:c>
    </x:row>
    <x:row r="5521">
      <x:c r="A5521" s="1"/>
      <x:c r="B5521" s="1"/>
      <x:c r="C5521" s="1"/>
      <x:c r="D5521" s="1"/>
      <x:c r="E5521" s="1"/>
      <x:c r="F5521" s="1"/>
      <x:c r="G5521" s="1"/>
      <x:c r="H5521" s="1"/>
      <x:c r="I5521" s="53">
        <x:f t="shared" si="1022"/>
        <x:v>8</x:v>
      </x:c>
      <x:c r="J5521" s="53">
        <x:f t="shared" si="1023"/>
        <x:v>8</x:v>
      </x:c>
      <x:c r="K5521" s="53">
        <x:f t="shared" si="1024"/>
        <x:v>19</x:v>
      </x:c>
      <x:c r="L5521" s="53">
        <x:f t="shared" si="1025"/>
        <x:v>35</x:v>
      </x:c>
      <x:c r="M5521" s="54">
        <x:f t="shared" si="1026"/>
        <x:v>2918.4098564896308</x:v>
      </x:c>
      <x:c r="N5521" s="54">
        <x:f t="shared" si="1027"/>
        <x:v>1.5266735114511325</x:v>
      </x:c>
      <x:c r="O5521" s="55">
        <x:f t="shared" si="1028"/>
        <x:v>138452</x:v>
      </x:c>
      <x:c r="P5521" s="55">
        <x:f t="shared" si="1029"/>
        <x:v>27280</x:v>
      </x:c>
      <x:c r="Q5521" s="55">
        <x:f t="shared" si="1030"/>
        <x:v>63166.837786278309</x:v>
      </x:c>
      <x:c r="R5521" s="55">
        <x:f t="shared" si="1031"/>
        <x:v>28005.162213721691</x:v>
      </x:c>
      <x:c r="S5521" s="1" t="str">
        <x:f t="shared" si="1032"/>
        <x:v>YES</x:v>
      </x:c>
      <x:c r="T5521" s="1">
        <x:f t="shared" si="1033"/>
        <x:v>28005.162213721691</x:v>
      </x:c>
    </x:row>
    <x:row r="5522">
      <x:c r="A5522" s="1"/>
      <x:c r="B5522" s="1"/>
      <x:c r="C5522" s="1"/>
      <x:c r="D5522" s="1"/>
      <x:c r="E5522" s="1"/>
      <x:c r="F5522" s="1"/>
      <x:c r="G5522" s="1"/>
      <x:c r="H5522" s="1"/>
      <x:c r="I5522" s="53">
        <x:f t="shared" si="1022"/>
        <x:v>8</x:v>
      </x:c>
      <x:c r="J5522" s="53">
        <x:f t="shared" si="1023"/>
        <x:v>8</x:v>
      </x:c>
      <x:c r="K5522" s="53">
        <x:f t="shared" si="1024"/>
        <x:v>20</x:v>
      </x:c>
      <x:c r="L5522" s="53">
        <x:f t="shared" si="1025"/>
        <x:v>36</x:v>
      </x:c>
      <x:c r="M5522" s="54">
        <x:f t="shared" si="1026"/>
        <x:v>2989.6341471401079</x:v>
      </x:c>
      <x:c r="N5522" s="54">
        <x:f t="shared" si="1027"/>
        <x:v>1.5761348244028528</x:v>
      </x:c>
      <x:c r="O5522" s="55">
        <x:f t="shared" si="1028"/>
        <x:v>141152</x:v>
      </x:c>
      <x:c r="P5522" s="55">
        <x:f t="shared" si="1029"/>
        <x:v>28160</x:v>
      </x:c>
      <x:c r="Q5522" s="55">
        <x:f t="shared" si="1030"/>
        <x:v>64403.370610071317</x:v>
      </x:c>
      <x:c r="R5522" s="55">
        <x:f t="shared" si="1031"/>
        <x:v>28588.629389928683</x:v>
      </x:c>
      <x:c r="S5522" s="1" t="str">
        <x:f t="shared" si="1032"/>
        <x:v>YES</x:v>
      </x:c>
      <x:c r="T5522" s="1">
        <x:f t="shared" si="1033"/>
        <x:v>28588.629389928683</x:v>
      </x:c>
    </x:row>
    <x:row r="5523">
      <x:c r="A5523" s="1"/>
      <x:c r="B5523" s="1"/>
      <x:c r="C5523" s="1"/>
      <x:c r="D5523" s="1"/>
      <x:c r="E5523" s="1"/>
      <x:c r="F5523" s="1"/>
      <x:c r="G5523" s="1"/>
      <x:c r="H5523" s="1"/>
      <x:c r="I5523" s="53">
        <x:f t="shared" si="1022"/>
        <x:v>8</x:v>
      </x:c>
      <x:c r="J5523" s="53">
        <x:f t="shared" si="1023"/>
        <x:v>8</x:v>
      </x:c>
      <x:c r="K5523" s="53">
        <x:f t="shared" si="1024"/>
        <x:v>21</x:v>
      </x:c>
      <x:c r="L5523" s="53">
        <x:f t="shared" si="1025"/>
        <x:v>37</x:v>
      </x:c>
      <x:c r="M5523" s="54">
        <x:f t="shared" si="1026"/>
        <x:v>3062.4698873665516</x:v>
      </x:c>
      <x:c r="N5523" s="54">
        <x:f t="shared" si="1027"/>
        <x:v>1.6267151995601052</x:v>
      </x:c>
      <x:c r="O5523" s="55">
        <x:f t="shared" si="1028"/>
        <x:v>143852</x:v>
      </x:c>
      <x:c r="P5523" s="55">
        <x:f t="shared" si="1029"/>
        <x:v>29040</x:v>
      </x:c>
      <x:c r="Q5523" s="55">
        <x:f t="shared" si="1030"/>
        <x:v>65667.879989002628</x:v>
      </x:c>
      <x:c r="R5523" s="55">
        <x:f t="shared" si="1031"/>
        <x:v>29144.120010997372</x:v>
      </x:c>
      <x:c r="S5523" s="1" t="str">
        <x:f t="shared" si="1032"/>
        <x:v>YES</x:v>
      </x:c>
      <x:c r="T5523" s="1">
        <x:f t="shared" si="1033"/>
        <x:v>29144.120010997372</x:v>
      </x:c>
    </x:row>
    <x:row r="5524">
      <x:c r="A5524" s="1"/>
      <x:c r="B5524" s="1"/>
      <x:c r="C5524" s="1"/>
      <x:c r="D5524" s="1"/>
      <x:c r="E5524" s="1"/>
      <x:c r="F5524" s="1"/>
      <x:c r="G5524" s="1"/>
      <x:c r="H5524" s="1"/>
      <x:c r="I5524" s="53">
        <x:f t="shared" si="1022"/>
        <x:v>8</x:v>
      </x:c>
      <x:c r="J5524" s="53">
        <x:f t="shared" si="1023"/>
        <x:v>8</x:v>
      </x:c>
      <x:c r="K5524" s="53">
        <x:f t="shared" si="1024"/>
        <x:v>22</x:v>
      </x:c>
      <x:c r="L5524" s="53">
        <x:f t="shared" si="1025"/>
        <x:v>38</x:v>
      </x:c>
      <x:c r="M5524" s="54">
        <x:f t="shared" si="1026"/>
        <x:v>3136.9462346129476</x:v>
      </x:c>
      <x:c r="N5524" s="54">
        <x:f t="shared" si="1027"/>
        <x:v>1.6784348851478803</x:v>
      </x:c>
      <x:c r="O5524" s="55">
        <x:f t="shared" si="1028"/>
        <x:v>146552</x:v>
      </x:c>
      <x:c r="P5524" s="55">
        <x:f t="shared" si="1029"/>
        <x:v>29920</x:v>
      </x:c>
      <x:c r="Q5524" s="55">
        <x:f t="shared" si="1030"/>
        <x:v>66960.872128696996</x:v>
      </x:c>
      <x:c r="R5524" s="55">
        <x:f t="shared" si="1031"/>
        <x:v>29671.127871303004</x:v>
      </x:c>
      <x:c r="S5524" s="1" t="str">
        <x:f t="shared" si="1032"/>
        <x:v>YES</x:v>
      </x:c>
      <x:c r="T5524" s="1">
        <x:f t="shared" si="1033"/>
        <x:v>29671.127871303004</x:v>
      </x:c>
    </x:row>
    <x:row r="5525">
      <x:c r="A5525" s="1"/>
      <x:c r="B5525" s="1"/>
      <x:c r="C5525" s="1"/>
      <x:c r="D5525" s="1"/>
      <x:c r="E5525" s="1"/>
      <x:c r="F5525" s="1"/>
      <x:c r="G5525" s="1"/>
      <x:c r="H5525" s="1"/>
      <x:c r="I5525" s="53">
        <x:f t="shared" si="1022"/>
        <x:v>8</x:v>
      </x:c>
      <x:c r="J5525" s="53">
        <x:f t="shared" si="1023"/>
        <x:v>8</x:v>
      </x:c>
      <x:c r="K5525" s="53">
        <x:f t="shared" si="1024"/>
        <x:v>23</x:v>
      </x:c>
      <x:c r="L5525" s="53">
        <x:f t="shared" si="1025"/>
        <x:v>39</x:v>
      </x:c>
      <x:c r="M5525" s="54">
        <x:f t="shared" si="1026"/>
        <x:v>3213.0928234703842</x:v>
      </x:c>
      <x:c r="N5525" s="54">
        <x:f t="shared" si="1027"/>
        <x:v>1.7313144607433224</x:v>
      </x:c>
      <x:c r="O5525" s="55">
        <x:f t="shared" si="1028"/>
        <x:v>149252</x:v>
      </x:c>
      <x:c r="P5525" s="55">
        <x:f t="shared" si="1029"/>
        <x:v>30800</x:v>
      </x:c>
      <x:c r="Q5525" s="55">
        <x:f t="shared" si="1030"/>
        <x:v>68282.861518583057</x:v>
      </x:c>
      <x:c r="R5525" s="55">
        <x:f t="shared" si="1031"/>
        <x:v>30169.138481416943</x:v>
      </x:c>
      <x:c r="S5525" s="1" t="str">
        <x:f t="shared" si="1032"/>
        <x:v>YES</x:v>
      </x:c>
      <x:c r="T5525" s="1">
        <x:f t="shared" si="1033"/>
        <x:v>30169.138481416943</x:v>
      </x:c>
    </x:row>
    <x:row r="5526">
      <x:c r="A5526" s="1"/>
      <x:c r="B5526" s="1"/>
      <x:c r="C5526" s="1"/>
      <x:c r="D5526" s="1"/>
      <x:c r="E5526" s="1"/>
      <x:c r="F5526" s="1"/>
      <x:c r="G5526" s="1"/>
      <x:c r="H5526" s="1"/>
      <x:c r="I5526" s="53">
        <x:f t="shared" si="1022"/>
        <x:v>8</x:v>
      </x:c>
      <x:c r="J5526" s="53">
        <x:f t="shared" si="1023"/>
        <x:v>8</x:v>
      </x:c>
      <x:c r="K5526" s="53">
        <x:f t="shared" si="1024"/>
        <x:v>24</x:v>
      </x:c>
      <x:c r="L5526" s="53">
        <x:f t="shared" si="1025"/>
        <x:v>40</x:v>
      </x:c>
      <x:c r="M5526" s="54">
        <x:f t="shared" si="1026"/>
        <x:v>3290.9397730498804</x:v>
      </x:c>
      <x:c r="N5526" s="54">
        <x:f t="shared" si="1027"/>
        <x:v>1.7853748423957503</x:v>
      </x:c>
      <x:c r="O5526" s="55">
        <x:f t="shared" si="1028"/>
        <x:v>151952</x:v>
      </x:c>
      <x:c r="P5526" s="55">
        <x:f t="shared" si="1029"/>
        <x:v>31680</x:v>
      </x:c>
      <x:c r="Q5526" s="55">
        <x:f t="shared" si="1030"/>
        <x:v>69634.371059893747</x:v>
      </x:c>
      <x:c r="R5526" s="55">
        <x:f t="shared" si="1031"/>
        <x:v>30637.628940106253</x:v>
      </x:c>
      <x:c r="S5526" s="1" t="str">
        <x:f t="shared" si="1032"/>
        <x:v>YES</x:v>
      </x:c>
      <x:c r="T5526" s="1">
        <x:f t="shared" si="1033"/>
        <x:v>30637.628940106253</x:v>
      </x:c>
    </x:row>
    <x:row r="5527">
      <x:c r="A5527" s="1"/>
      <x:c r="B5527" s="1"/>
      <x:c r="C5527" s="1"/>
      <x:c r="D5527" s="1"/>
      <x:c r="E5527" s="1"/>
      <x:c r="F5527" s="1"/>
      <x:c r="G5527" s="1"/>
      <x:c r="H5527" s="1"/>
      <x:c r="I5527" s="53">
        <x:f t="shared" si="1022"/>
        <x:v>8</x:v>
      </x:c>
      <x:c r="J5527" s="53">
        <x:f t="shared" si="1023"/>
        <x:v>8</x:v>
      </x:c>
      <x:c r="K5527" s="53">
        <x:f t="shared" si="1024"/>
        <x:v>25</x:v>
      </x:c>
      <x:c r="L5527" s="53">
        <x:f t="shared" si="1025"/>
        <x:v>41</x:v>
      </x:c>
      <x:c r="M5527" s="54">
        <x:f t="shared" si="1026"/>
        <x:v>3370.5176944649775</x:v>
      </x:c>
      <x:c r="N5527" s="54">
        <x:f t="shared" si="1027"/>
        <x:v>1.8406372878229009</x:v>
      </x:c>
      <x:c r="O5527" s="55">
        <x:f t="shared" si="1028"/>
        <x:v>154652</x:v>
      </x:c>
      <x:c r="P5527" s="55">
        <x:f t="shared" si="1029"/>
        <x:v>32560</x:v>
      </x:c>
      <x:c r="Q5527" s="55">
        <x:f t="shared" si="1030"/>
        <x:v>71015.932195572532</x:v>
      </x:c>
      <x:c r="R5527" s="55">
        <x:f t="shared" si="1031"/>
        <x:v>31076.067804427468</x:v>
      </x:c>
      <x:c r="S5527" s="1" t="str">
        <x:f t="shared" si="1032"/>
        <x:v>YES</x:v>
      </x:c>
      <x:c r="T5527" s="1">
        <x:f t="shared" si="1033"/>
        <x:v>31076.067804427468</x:v>
      </x:c>
    </x:row>
    <x:row r="5528">
      <x:c r="A5528" s="1"/>
      <x:c r="B5528" s="1"/>
      <x:c r="C5528" s="1"/>
      <x:c r="D5528" s="1"/>
      <x:c r="E5528" s="1"/>
      <x:c r="F5528" s="1"/>
      <x:c r="G5528" s="1"/>
      <x:c r="H5528" s="1"/>
      <x:c r="I5528" s="53">
        <x:f t="shared" si="1022"/>
        <x:v>8</x:v>
      </x:c>
      <x:c r="J5528" s="53">
        <x:f t="shared" si="1023"/>
        <x:v>8</x:v>
      </x:c>
      <x:c r="K5528" s="53">
        <x:f t="shared" si="1024"/>
        <x:v>26</x:v>
      </x:c>
      <x:c r="L5528" s="53">
        <x:f t="shared" si="1025"/>
        <x:v>42</x:v>
      </x:c>
      <x:c r="M5528" s="54">
        <x:f t="shared" si="1026"/>
        <x:v>3451.8576984256956</x:v>
      </x:c>
      <x:c r="N5528" s="54">
        <x:f t="shared" si="1027"/>
        <x:v>1.8971234016845109</x:v>
      </x:c>
      <x:c r="O5528" s="55">
        <x:f t="shared" si="1028"/>
        <x:v>157352</x:v>
      </x:c>
      <x:c r="P5528" s="55">
        <x:f t="shared" si="1029"/>
        <x:v>33440</x:v>
      </x:c>
      <x:c r="Q5528" s="55">
        <x:f t="shared" si="1030"/>
        <x:v>72428.085042112769</x:v>
      </x:c>
      <x:c r="R5528" s="55">
        <x:f t="shared" si="1031"/>
        <x:v>31483.914957887231</x:v>
      </x:c>
      <x:c r="S5528" s="1" t="str">
        <x:f t="shared" si="1032"/>
        <x:v>YES</x:v>
      </x:c>
      <x:c r="T5528" s="1">
        <x:f t="shared" si="1033"/>
        <x:v>31483.914957887231</x:v>
      </x:c>
    </x:row>
    <x:row r="5529">
      <x:c r="A5529" s="1"/>
      <x:c r="B5529" s="1"/>
      <x:c r="C5529" s="1"/>
      <x:c r="D5529" s="1"/>
      <x:c r="E5529" s="1"/>
      <x:c r="F5529" s="1"/>
      <x:c r="G5529" s="1"/>
      <x:c r="H5529" s="1"/>
      <x:c r="I5529" s="53">
        <x:f t="shared" si="1022"/>
        <x:v>8</x:v>
      </x:c>
      <x:c r="J5529" s="53">
        <x:f t="shared" si="1023"/>
        <x:v>8</x:v>
      </x:c>
      <x:c r="K5529" s="53">
        <x:f t="shared" si="1024"/>
        <x:v>27</x:v>
      </x:c>
      <x:c r="L5529" s="53">
        <x:f t="shared" si="1025"/>
        <x:v>43</x:v>
      </x:c>
      <x:c r="M5529" s="54">
        <x:f t="shared" si="1026"/>
        <x:v>3534.9914029454521</x:v>
      </x:c>
      <x:c r="N5529" s="54">
        <x:f t="shared" si="1027"/>
        <x:v>1.9548551409343418</x:v>
      </x:c>
      <x:c r="O5529" s="55">
        <x:f t="shared" si="1028"/>
        <x:v>160052</x:v>
      </x:c>
      <x:c r="P5529" s="55">
        <x:f t="shared" si="1029"/>
        <x:v>34320</x:v>
      </x:c>
      <x:c r="Q5529" s="55">
        <x:f t="shared" si="1030"/>
        <x:v>73871.378523358551</x:v>
      </x:c>
      <x:c r="R5529" s="55">
        <x:f t="shared" si="1031"/>
        <x:v>31860.621476641449</x:v>
      </x:c>
      <x:c r="S5529" s="1" t="str">
        <x:f t="shared" si="1032"/>
        <x:v>YES</x:v>
      </x:c>
      <x:c r="T5529" s="1">
        <x:f t="shared" si="1033"/>
        <x:v>31860.621476641449</x:v>
      </x:c>
    </x:row>
    <x:row r="5530">
      <x:c r="A5530" s="1"/>
      <x:c r="B5530" s="1"/>
      <x:c r="C5530" s="1"/>
      <x:c r="D5530" s="1"/>
      <x:c r="E5530" s="1"/>
      <x:c r="F5530" s="1"/>
      <x:c r="G5530" s="1"/>
      <x:c r="H5530" s="1"/>
      <x:c r="I5530" s="53">
        <x:f t="shared" si="1022"/>
        <x:v>8</x:v>
      </x:c>
      <x:c r="J5530" s="53">
        <x:f t="shared" si="1023"/>
        <x:v>8</x:v>
      </x:c>
      <x:c r="K5530" s="53">
        <x:f t="shared" si="1024"/>
        <x:v>28</x:v>
      </x:c>
      <x:c r="L5530" s="53">
        <x:f t="shared" si="1025"/>
        <x:v>44</x:v>
      </x:c>
      <x:c r="M5530" s="54">
        <x:f t="shared" si="1026"/>
        <x:v>3619.9509411626059</x:v>
      </x:c>
      <x:c r="N5530" s="54">
        <x:f t="shared" si="1027"/>
        <x:v>2.0138548202518098</x:v>
      </x:c>
      <x:c r="O5530" s="55">
        <x:f t="shared" si="1028"/>
        <x:v>162752</x:v>
      </x:c>
      <x:c r="P5530" s="55">
        <x:f t="shared" si="1029"/>
        <x:v>35200</x:v>
      </x:c>
      <x:c r="Q5530" s="55">
        <x:f t="shared" si="1030"/>
        <x:v>75346.370506295236</x:v>
      </x:c>
      <x:c r="R5530" s="55">
        <x:f t="shared" si="1031"/>
        <x:v>32205.629493704764</x:v>
      </x:c>
      <x:c r="S5530" s="1" t="str">
        <x:f t="shared" si="1032"/>
        <x:v>YES</x:v>
      </x:c>
      <x:c r="T5530" s="1">
        <x:f t="shared" si="1033"/>
        <x:v>32205.629493704764</x:v>
      </x:c>
    </x:row>
    <x:row r="5531">
      <x:c r="A5531" s="1"/>
      <x:c r="B5531" s="1"/>
      <x:c r="C5531" s="1"/>
      <x:c r="D5531" s="1"/>
      <x:c r="E5531" s="1"/>
      <x:c r="F5531" s="1"/>
      <x:c r="G5531" s="1"/>
      <x:c r="H5531" s="1"/>
      <x:c r="I5531" s="53">
        <x:f t="shared" si="1022"/>
        <x:v>8</x:v>
      </x:c>
      <x:c r="J5531" s="53">
        <x:f t="shared" si="1023"/>
        <x:v>8</x:v>
      </x:c>
      <x:c r="K5531" s="53">
        <x:f t="shared" si="1024"/>
        <x:v>29</x:v>
      </x:c>
      <x:c r="L5531" s="53">
        <x:f t="shared" si="1025"/>
        <x:v>45</x:v>
      </x:c>
      <x:c r="M5531" s="54">
        <x:f t="shared" si="1026"/>
        <x:v>3706.7689692782596</x:v>
      </x:c>
      <x:c r="N5531" s="54">
        <x:f t="shared" si="1027"/>
        <x:v>2.0741451175543468</x:v>
      </x:c>
      <x:c r="O5531" s="55">
        <x:f t="shared" si="1028"/>
        <x:v>165452</x:v>
      </x:c>
      <x:c r="P5531" s="55">
        <x:f t="shared" si="1029"/>
        <x:v>36080</x:v>
      </x:c>
      <x:c r="Q5531" s="55">
        <x:f t="shared" si="1030"/>
        <x:v>76853.62793885867</x:v>
      </x:c>
      <x:c r="R5531" s="55">
        <x:f t="shared" si="1031"/>
        <x:v>32518.37206114133</x:v>
      </x:c>
      <x:c r="S5531" s="1" t="str">
        <x:f t="shared" si="1032"/>
        <x:v>YES</x:v>
      </x:c>
      <x:c r="T5531" s="1">
        <x:f t="shared" si="1033"/>
        <x:v>32518.37206114133</x:v>
      </x:c>
    </x:row>
    <x:row r="5532">
      <x:c r="A5532" s="1"/>
      <x:c r="B5532" s="1"/>
      <x:c r="C5532" s="1"/>
      <x:c r="D5532" s="1"/>
      <x:c r="E5532" s="1"/>
      <x:c r="F5532" s="1"/>
      <x:c r="G5532" s="1"/>
      <x:c r="H5532" s="1"/>
      <x:c r="I5532" s="53">
        <x:f t="shared" si="1022"/>
        <x:v>8</x:v>
      </x:c>
      <x:c r="J5532" s="53">
        <x:f t="shared" si="1023"/>
        <x:v>8</x:v>
      </x:c>
      <x:c r="K5532" s="53">
        <x:f t="shared" si="1024"/>
        <x:v>30</x:v>
      </x:c>
      <x:c r="L5532" s="53">
        <x:f t="shared" si="1025"/>
        <x:v>46</x:v>
      </x:c>
      <x:c r="M5532" s="54">
        <x:f t="shared" si="1026"/>
        <x:v>3795.4786746120299</x:v>
      </x:c>
      <x:c r="N5532" s="54">
        <x:f t="shared" si="1027"/>
        <x:v>2.1357490795916876</x:v>
      </x:c>
      <x:c r="O5532" s="55">
        <x:f t="shared" si="1028"/>
        <x:v>168152</x:v>
      </x:c>
      <x:c r="P5532" s="55">
        <x:f t="shared" si="1029"/>
        <x:v>36960</x:v>
      </x:c>
      <x:c r="Q5532" s="55">
        <x:f t="shared" si="1030"/>
        <x:v>78393.726989792194</x:v>
      </x:c>
      <x:c r="R5532" s="55">
        <x:f t="shared" si="1031"/>
        <x:v>32798.273010207806</x:v>
      </x:c>
      <x:c r="S5532" s="1" t="str">
        <x:f t="shared" si="1032"/>
        <x:v>YES</x:v>
      </x:c>
      <x:c r="T5532" s="1">
        <x:f t="shared" si="1033"/>
        <x:v>32798.273010207806</x:v>
      </x:c>
    </x:row>
    <x:row r="5533">
      <x:c r="A5533" s="1"/>
      <x:c r="B5533" s="1"/>
      <x:c r="C5533" s="1"/>
      <x:c r="D5533" s="1"/>
      <x:c r="E5533" s="1"/>
      <x:c r="F5533" s="1"/>
      <x:c r="G5533" s="1"/>
      <x:c r="H5533" s="1"/>
      <x:c r="I5533" s="53">
        <x:f t="shared" si="1022"/>
        <x:v>8</x:v>
      </x:c>
      <x:c r="J5533" s="53">
        <x:f t="shared" si="1023"/>
        <x:v>9</x:v>
      </x:c>
      <x:c r="K5533" s="53">
        <x:f t="shared" si="1024"/>
        <x:v>0</x:v>
      </x:c>
      <x:c r="L5533" s="53">
        <x:f t="shared" si="1025"/>
        <x:v>17</x:v>
      </x:c>
      <x:c r="M5533" s="54">
        <x:f t="shared" si="1026"/>
        <x:v>1880.5769450858706</x:v>
      </x:c>
      <x:c r="N5533" s="54">
        <x:f t="shared" si="1027"/>
        <x:v>0.80595621186518795</x:v>
      </x:c>
      <x:c r="O5533" s="55">
        <x:f t="shared" si="1028"/>
        <x:v>89246</x:v>
      </x:c>
      <x:c r="P5533" s="55">
        <x:f t="shared" si="1029"/>
        <x:v>11000</x:v>
      </x:c>
      <x:c r="Q5533" s="55">
        <x:f t="shared" si="1030"/>
        <x:v>45148.905296629702</x:v>
      </x:c>
      <x:c r="R5533" s="55">
        <x:f t="shared" si="1031"/>
        <x:v>13097.094703370298</x:v>
      </x:c>
      <x:c r="S5533" s="1" t="str">
        <x:f t="shared" si="1032"/>
        <x:v>YES</x:v>
      </x:c>
      <x:c r="T5533" s="1">
        <x:f t="shared" si="1033"/>
        <x:v>13097.094703370298</x:v>
      </x:c>
    </x:row>
    <x:row r="5534">
      <x:c r="A5534" s="1"/>
      <x:c r="B5534" s="1"/>
      <x:c r="C5534" s="1"/>
      <x:c r="D5534" s="1"/>
      <x:c r="E5534" s="1"/>
      <x:c r="F5534" s="1"/>
      <x:c r="G5534" s="1"/>
      <x:c r="H5534" s="1"/>
      <x:c r="I5534" s="53">
        <x:f t="shared" si="1022"/>
        <x:v>8</x:v>
      </x:c>
      <x:c r="J5534" s="53">
        <x:f t="shared" si="1023"/>
        <x:v>9</x:v>
      </x:c>
      <x:c r="K5534" s="53">
        <x:f t="shared" si="1024"/>
        <x:v>1</x:v>
      </x:c>
      <x:c r="L5534" s="53">
        <x:f t="shared" si="1025"/>
        <x:v>18</x:v>
      </x:c>
      <x:c r="M5534" s="54">
        <x:f t="shared" si="1026"/>
        <x:v>1926.1394450858706</x:v>
      </x:c>
      <x:c r="N5534" s="54">
        <x:f t="shared" si="1027"/>
        <x:v>0.83759683686518793</x:v>
      </x:c>
      <x:c r="O5534" s="55">
        <x:f t="shared" si="1028"/>
        <x:v>91946</x:v>
      </x:c>
      <x:c r="P5534" s="55">
        <x:f t="shared" si="1029"/>
        <x:v>11880</x:v>
      </x:c>
      <x:c r="Q5534" s="55">
        <x:f t="shared" si="1030"/>
        <x:v>45939.920921629702</x:v>
      </x:c>
      <x:c r="R5534" s="55">
        <x:f t="shared" si="1031"/>
        <x:v>14126.079078370298</x:v>
      </x:c>
      <x:c r="S5534" s="1" t="str">
        <x:f t="shared" si="1032"/>
        <x:v>YES</x:v>
      </x:c>
      <x:c r="T5534" s="1">
        <x:f t="shared" si="1033"/>
        <x:v>14126.079078370298</x:v>
      </x:c>
    </x:row>
    <x:row r="5535">
      <x:c r="A5535" s="1"/>
      <x:c r="B5535" s="1"/>
      <x:c r="C5535" s="1"/>
      <x:c r="D5535" s="1"/>
      <x:c r="E5535" s="1"/>
      <x:c r="F5535" s="1"/>
      <x:c r="G5535" s="1"/>
      <x:c r="H5535" s="1"/>
      <x:c r="I5535" s="53">
        <x:f t="shared" si="1022"/>
        <x:v>8</x:v>
      </x:c>
      <x:c r="J5535" s="53">
        <x:f t="shared" si="1023"/>
        <x:v>9</x:v>
      </x:c>
      <x:c r="K5535" s="53">
        <x:f t="shared" si="1024"/>
        <x:v>2</x:v>
      </x:c>
      <x:c r="L5535" s="53">
        <x:f t="shared" si="1025"/>
        <x:v>19</x:v>
      </x:c>
      <x:c r="M5535" s="54">
        <x:f t="shared" si="1026"/>
        <x:v>1972.8410075858706</x:v>
      </x:c>
      <x:c r="N5535" s="54">
        <x:f t="shared" si="1027"/>
        <x:v>0.87002847749018786</x:v>
      </x:c>
      <x:c r="O5535" s="55">
        <x:f t="shared" si="1028"/>
        <x:v>94646</x:v>
      </x:c>
      <x:c r="P5535" s="55">
        <x:f t="shared" si="1029"/>
        <x:v>12760</x:v>
      </x:c>
      <x:c r="Q5535" s="55">
        <x:f t="shared" si="1030"/>
        <x:v>46750.711937254695</x:v>
      </x:c>
      <x:c r="R5535" s="55">
        <x:f t="shared" si="1031"/>
        <x:v>15135.288062745305</x:v>
      </x:c>
      <x:c r="S5535" s="1" t="str">
        <x:f t="shared" si="1032"/>
        <x:v>YES</x:v>
      </x:c>
      <x:c r="T5535" s="1">
        <x:f t="shared" si="1033"/>
        <x:v>15135.288062745305</x:v>
      </x:c>
    </x:row>
    <x:row r="5536">
      <x:c r="A5536" s="1"/>
      <x:c r="B5536" s="1"/>
      <x:c r="C5536" s="1"/>
      <x:c r="D5536" s="1"/>
      <x:c r="E5536" s="1"/>
      <x:c r="F5536" s="1"/>
      <x:c r="G5536" s="1"/>
      <x:c r="H5536" s="1"/>
      <x:c r="I5536" s="53">
        <x:f t="shared" si="1022"/>
        <x:v>8</x:v>
      </x:c>
      <x:c r="J5536" s="53">
        <x:f t="shared" si="1023"/>
        <x:v>9</x:v>
      </x:c>
      <x:c r="K5536" s="53">
        <x:f t="shared" si="1024"/>
        <x:v>3</x:v>
      </x:c>
      <x:c r="L5536" s="53">
        <x:f t="shared" si="1025"/>
        <x:v>20</x:v>
      </x:c>
      <x:c r="M5536" s="54">
        <x:f t="shared" si="1026"/>
        <x:v>2020.7029900077457</x:v>
      </x:c>
      <x:c r="N5536" s="54">
        <x:f t="shared" si="1027"/>
        <x:v>0.90326596528315672</x:v>
      </x:c>
      <x:c r="O5536" s="55">
        <x:f t="shared" si="1028"/>
        <x:v>97346</x:v>
      </x:c>
      <x:c r="P5536" s="55">
        <x:f t="shared" si="1029"/>
        <x:v>13640</x:v>
      </x:c>
      <x:c r="Q5536" s="55">
        <x:f t="shared" si="1030"/>
        <x:v>47581.649132078921</x:v>
      </x:c>
      <x:c r="R5536" s="55">
        <x:f t="shared" si="1031"/>
        <x:v>16124.350867921079</x:v>
      </x:c>
      <x:c r="S5536" s="1" t="str">
        <x:f t="shared" si="1032"/>
        <x:v>YES</x:v>
      </x:c>
      <x:c r="T5536" s="1">
        <x:f t="shared" si="1033"/>
        <x:v>16124.350867921079</x:v>
      </x:c>
    </x:row>
    <x:row r="5537">
      <x:c r="A5537" s="1"/>
      <x:c r="B5537" s="1"/>
      <x:c r="C5537" s="1"/>
      <x:c r="D5537" s="1"/>
      <x:c r="E5537" s="1"/>
      <x:c r="F5537" s="1"/>
      <x:c r="G5537" s="1"/>
      <x:c r="H5537" s="1"/>
      <x:c r="I5537" s="53">
        <x:f t="shared" si="1022"/>
        <x:v>8</x:v>
      </x:c>
      <x:c r="J5537" s="53">
        <x:f t="shared" si="1023"/>
        <x:v>9</x:v>
      </x:c>
      <x:c r="K5537" s="53">
        <x:f t="shared" si="1024"/>
        <x:v>4</x:v>
      </x:c>
      <x:c r="L5537" s="53">
        <x:f t="shared" si="1025"/>
        <x:v>21</x:v>
      </x:c>
      <x:c r="M5537" s="54">
        <x:f t="shared" si="1026"/>
        <x:v>2069.7471057304019</x:v>
      </x:c>
      <x:c r="N5537" s="54">
        <x:f t="shared" si="1027"/>
        <x:v>0.93732437897944576</x:v>
      </x:c>
      <x:c r="O5537" s="55">
        <x:f t="shared" si="1028"/>
        <x:v>100046</x:v>
      </x:c>
      <x:c r="P5537" s="55">
        <x:f t="shared" si="1029"/>
        <x:v>14520</x:v>
      </x:c>
      <x:c r="Q5537" s="55">
        <x:f t="shared" si="1030"/>
        <x:v>48433.109474486148</x:v>
      </x:c>
      <x:c r="R5537" s="55">
        <x:f t="shared" si="1031"/>
        <x:v>17092.890525513852</x:v>
      </x:c>
      <x:c r="S5537" s="1" t="str">
        <x:f t="shared" si="1032"/>
        <x:v>YES</x:v>
      </x:c>
      <x:c r="T5537" s="1">
        <x:f t="shared" si="1033"/>
        <x:v>17092.890525513852</x:v>
      </x:c>
    </x:row>
    <x:row r="5538">
      <x:c r="A5538" s="1"/>
      <x:c r="B5538" s="1"/>
      <x:c r="C5538" s="1"/>
      <x:c r="D5538" s="1"/>
      <x:c r="E5538" s="1"/>
      <x:c r="F5538" s="1"/>
      <x:c r="G5538" s="1"/>
      <x:c r="H5538" s="1"/>
      <x:c r="I5538" s="53">
        <x:f t="shared" si="1022"/>
        <x:v>8</x:v>
      </x:c>
      <x:c r="J5538" s="53">
        <x:f t="shared" si="1023"/>
        <x:v>9</x:v>
      </x:c>
      <x:c r="K5538" s="53">
        <x:f t="shared" si="1024"/>
        <x:v>5</x:v>
      </x:c>
      <x:c r="L5538" s="53">
        <x:f t="shared" si="1025"/>
        <x:v>22</x:v>
      </x:c>
      <x:c r="M5538" s="54">
        <x:f t="shared" si="1026"/>
        <x:v>2119.9954296516053</x:v>
      </x:c>
      <x:c r="N5538" s="54">
        <x:f t="shared" si="1027"/>
        <x:v>0.97221904836917028</x:v>
      </x:c>
      <x:c r="O5538" s="55">
        <x:f t="shared" si="1028"/>
        <x:v>102746</x:v>
      </x:c>
      <x:c r="P5538" s="55">
        <x:f t="shared" si="1029"/>
        <x:v>15400</x:v>
      </x:c>
      <x:c r="Q5538" s="55">
        <x:f t="shared" si="1030"/>
        <x:v>49305.476209229259</x:v>
      </x:c>
      <x:c r="R5538" s="55">
        <x:f t="shared" si="1031"/>
        <x:v>18040.523790770741</x:v>
      </x:c>
      <x:c r="S5538" s="1" t="str">
        <x:f t="shared" si="1032"/>
        <x:v>YES</x:v>
      </x:c>
      <x:c r="T5538" s="1">
        <x:f t="shared" si="1033"/>
        <x:v>18040.523790770741</x:v>
      </x:c>
    </x:row>
    <x:row r="5539">
      <x:c r="A5539" s="1"/>
      <x:c r="B5539" s="1"/>
      <x:c r="C5539" s="1"/>
      <x:c r="D5539" s="1"/>
      <x:c r="E5539" s="1"/>
      <x:c r="F5539" s="1"/>
      <x:c r="G5539" s="1"/>
      <x:c r="H5539" s="1"/>
      <x:c r="I5539" s="53">
        <x:f t="shared" si="1022"/>
        <x:v>8</x:v>
      </x:c>
      <x:c r="J5539" s="53">
        <x:f t="shared" si="1023"/>
        <x:v>9</x:v>
      </x:c>
      <x:c r="K5539" s="53">
        <x:f t="shared" si="1024"/>
        <x:v>6</x:v>
      </x:c>
      <x:c r="L5539" s="53">
        <x:f t="shared" si="1025"/>
        <x:v>23</x:v>
      </x:c>
      <x:c r="M5539" s="54">
        <x:f t="shared" si="1026"/>
        <x:v>2171.4704038332384</x:v>
      </x:c>
      <x:c r="N5539" s="54">
        <x:f t="shared" si="1027"/>
        <x:v>1.0079655582175266</x:v>
      </x:c>
      <x:c r="O5539" s="55">
        <x:f t="shared" si="1028"/>
        <x:v>105446</x:v>
      </x:c>
      <x:c r="P5539" s="55">
        <x:f t="shared" si="1029"/>
        <x:v>16280</x:v>
      </x:c>
      <x:c r="Q5539" s="55">
        <x:f t="shared" si="1030"/>
        <x:v>50199.13895543816</x:v>
      </x:c>
      <x:c r="R5539" s="55">
        <x:f t="shared" si="1031"/>
        <x:v>18966.86104456184</x:v>
      </x:c>
      <x:c r="S5539" s="1" t="str">
        <x:f t="shared" si="1032"/>
        <x:v>YES</x:v>
      </x:c>
      <x:c r="T5539" s="1">
        <x:f t="shared" si="1033"/>
        <x:v>18966.86104456184</x:v>
      </x:c>
    </x:row>
    <x:row r="5540">
      <x:c r="A5540" s="1"/>
      <x:c r="B5540" s="1"/>
      <x:c r="C5540" s="1"/>
      <x:c r="D5540" s="1"/>
      <x:c r="E5540" s="1"/>
      <x:c r="F5540" s="1"/>
      <x:c r="G5540" s="1"/>
      <x:c r="H5540" s="1"/>
      <x:c r="I5540" s="53">
        <x:f t="shared" si="1022"/>
        <x:v>8</x:v>
      </x:c>
      <x:c r="J5540" s="53">
        <x:f t="shared" si="1023"/>
        <x:v>9</x:v>
      </x:c>
      <x:c r="K5540" s="53">
        <x:f t="shared" si="1024"/>
        <x:v>7</x:v>
      </x:c>
      <x:c r="L5540" s="53">
        <x:f t="shared" si="1025"/>
        <x:v>24</x:v>
      </x:c>
      <x:c r="M5540" s="54">
        <x:f t="shared" si="1026"/>
        <x:v>2224.1948432311988</x:v>
      </x:c>
      <x:c r="N5540" s="54">
        <x:f t="shared" si="1027"/>
        <x:v>1.044579752243888</x:v>
      </x:c>
      <x:c r="O5540" s="55">
        <x:f t="shared" si="1028"/>
        <x:v>108146</x:v>
      </x:c>
      <x:c r="P5540" s="55">
        <x:f t="shared" si="1029"/>
        <x:v>17160</x:v>
      </x:c>
      <x:c r="Q5540" s="55">
        <x:f t="shared" si="1030"/>
        <x:v>51114.493806097205</x:v>
      </x:c>
      <x:c r="R5540" s="55">
        <x:f t="shared" si="1031"/>
        <x:v>19871.506193902795</x:v>
      </x:c>
      <x:c r="S5540" s="1" t="str">
        <x:f t="shared" si="1032"/>
        <x:v>YES</x:v>
      </x:c>
      <x:c r="T5540" s="1">
        <x:f t="shared" si="1033"/>
        <x:v>19871.506193902795</x:v>
      </x:c>
    </x:row>
    <x:row r="5541">
      <x:c r="A5541" s="1"/>
      <x:c r="B5541" s="1"/>
      <x:c r="C5541" s="1"/>
      <x:c r="D5541" s="1"/>
      <x:c r="E5541" s="1"/>
      <x:c r="F5541" s="1"/>
      <x:c r="G5541" s="1"/>
      <x:c r="H5541" s="1"/>
      <x:c r="I5541" s="53">
        <x:f t="shared" si="1022"/>
        <x:v>8</x:v>
      </x:c>
      <x:c r="J5541" s="53">
        <x:f t="shared" si="1023"/>
        <x:v>9</x:v>
      </x:c>
      <x:c r="K5541" s="53">
        <x:f t="shared" si="1024"/>
        <x:v>8</x:v>
      </x:c>
      <x:c r="L5541" s="53">
        <x:f t="shared" si="1025"/>
        <x:v>25</x:v>
      </x:c>
      <x:c r="M5541" s="54">
        <x:f t="shared" si="1026"/>
        <x:v>2278.1919415111788</x:v>
      </x:c>
      <x:c r="N5541" s="54">
        <x:f t="shared" si="1027"/>
        <x:v>1.0820777371605408</x:v>
      </x:c>
      <x:c r="O5541" s="55">
        <x:f t="shared" si="1028"/>
        <x:v>110846</x:v>
      </x:c>
      <x:c r="P5541" s="55">
        <x:f t="shared" si="1029"/>
        <x:v>18040</x:v>
      </x:c>
      <x:c r="Q5541" s="55">
        <x:f t="shared" si="1030"/>
        <x:v>52051.943429013525</x:v>
      </x:c>
      <x:c r="R5541" s="55">
        <x:f t="shared" si="1031"/>
        <x:v>20754.056570986475</x:v>
      </x:c>
      <x:c r="S5541" s="1" t="str">
        <x:f t="shared" si="1032"/>
        <x:v>YES</x:v>
      </x:c>
      <x:c r="T5541" s="1">
        <x:f t="shared" si="1033"/>
        <x:v>20754.056570986475</x:v>
      </x:c>
    </x:row>
    <x:row r="5542">
      <x:c r="A5542" s="1"/>
      <x:c r="B5542" s="1"/>
      <x:c r="C5542" s="1"/>
      <x:c r="D5542" s="1"/>
      <x:c r="E5542" s="1"/>
      <x:c r="F5542" s="1"/>
      <x:c r="G5542" s="1"/>
      <x:c r="H5542" s="1"/>
      <x:c r="I5542" s="53">
        <x:f t="shared" si="1022"/>
        <x:v>8</x:v>
      </x:c>
      <x:c r="J5542" s="53">
        <x:f t="shared" si="1023"/>
        <x:v>9</x:v>
      </x:c>
      <x:c r="K5542" s="53">
        <x:f t="shared" si="1024"/>
        <x:v>9</x:v>
      </x:c>
      <x:c r="L5542" s="53">
        <x:f t="shared" si="1025"/>
        <x:v>26</x:v>
      </x:c>
      <x:c r="M5542" s="54">
        <x:f t="shared" si="1026"/>
        <x:v>2333.4852769515737</x:v>
      </x:c>
      <x:c r="N5542" s="54">
        <x:f t="shared" si="1027"/>
        <x:v>1.1204758867719262</x:v>
      </x:c>
      <x:c r="O5542" s="55">
        <x:f t="shared" si="1028"/>
        <x:v>113546</x:v>
      </x:c>
      <x:c r="P5542" s="55">
        <x:f t="shared" si="1029"/>
        <x:v>18920</x:v>
      </x:c>
      <x:c r="Q5542" s="55">
        <x:f t="shared" si="1030"/>
        <x:v>53011.897169298158</x:v>
      </x:c>
      <x:c r="R5542" s="55">
        <x:f t="shared" si="1031"/>
        <x:v>21614.102830701842</x:v>
      </x:c>
      <x:c r="S5542" s="1" t="str">
        <x:f t="shared" si="1032"/>
        <x:v>YES</x:v>
      </x:c>
      <x:c r="T5542" s="1">
        <x:f t="shared" si="1033"/>
        <x:v>21614.102830701842</x:v>
      </x:c>
    </x:row>
    <x:row r="5543">
      <x:c r="A5543" s="1"/>
      <x:c r="B5543" s="1"/>
      <x:c r="C5543" s="1"/>
      <x:c r="D5543" s="1"/>
      <x:c r="E5543" s="1"/>
      <x:c r="F5543" s="1"/>
      <x:c r="G5543" s="1"/>
      <x:c r="H5543" s="1"/>
      <x:c r="I5543" s="53">
        <x:f t="shared" si="1022"/>
        <x:v>8</x:v>
      </x:c>
      <x:c r="J5543" s="53">
        <x:f t="shared" si="1023"/>
        <x:v>9</x:v>
      </x:c>
      <x:c r="K5543" s="53">
        <x:f t="shared" si="1024"/>
        <x:v>10</x:v>
      </x:c>
      <x:c r="L5543" s="53">
        <x:f t="shared" si="1025"/>
        <x:v>27</x:v>
      </x:c>
      <x:c r="M5543" s="54">
        <x:f t="shared" si="1026"/>
        <x:v>2390.0988184347862</x:v>
      </x:c>
      <x:c r="N5543" s="54">
        <x:f t="shared" si="1027"/>
        <x:v>1.1597908461352682</x:v>
      </x:c>
      <x:c r="O5543" s="55">
        <x:f t="shared" si="1028"/>
        <x:v>116246</x:v>
      </x:c>
      <x:c r="P5543" s="55">
        <x:f t="shared" si="1029"/>
        <x:v>19800</x:v>
      </x:c>
      <x:c r="Q5543" s="55">
        <x:f t="shared" si="1030"/>
        <x:v>53994.771153381706</x:v>
      </x:c>
      <x:c r="R5543" s="55">
        <x:f t="shared" si="1031"/>
        <x:v>22451.228846618294</x:v>
      </x:c>
      <x:c r="S5543" s="1" t="str">
        <x:f t="shared" si="1032"/>
        <x:v>YES</x:v>
      </x:c>
      <x:c r="T5543" s="1">
        <x:f t="shared" si="1033"/>
        <x:v>22451.228846618294</x:v>
      </x:c>
    </x:row>
    <x:row r="5544">
      <x:c r="A5544" s="1"/>
      <x:c r="B5544" s="1"/>
      <x:c r="C5544" s="1"/>
      <x:c r="D5544" s="1"/>
      <x:c r="E5544" s="1"/>
      <x:c r="F5544" s="1"/>
      <x:c r="G5544" s="1"/>
      <x:c r="H5544" s="1"/>
      <x:c r="I5544" s="53">
        <x:f t="shared" si="1022"/>
        <x:v>8</x:v>
      </x:c>
      <x:c r="J5544" s="53">
        <x:f t="shared" si="1023"/>
        <x:v>9</x:v>
      </x:c>
      <x:c r="K5544" s="53">
        <x:f t="shared" si="1024"/>
        <x:v>11</x:v>
      </x:c>
      <x:c r="L5544" s="53">
        <x:f t="shared" si="1025"/>
        <x:v>28</x:v>
      </x:c>
      <x:c r="M5544" s="54">
        <x:f t="shared" si="1026"/>
        <x:v>2448.0569315282255</x:v>
      </x:c>
      <x:c r="N5544" s="54">
        <x:f t="shared" si="1027"/>
        <x:v>1.2000395357834899</x:v>
      </x:c>
      <x:c r="O5544" s="55">
        <x:f t="shared" si="1028"/>
        <x:v>118946</x:v>
      </x:c>
      <x:c r="P5544" s="55">
        <x:f t="shared" si="1029"/>
        <x:v>20680</x:v>
      </x:c>
      <x:c r="Q5544" s="55">
        <x:f t="shared" si="1030"/>
        <x:v>55000.988394587243</x:v>
      </x:c>
      <x:c r="R5544" s="55">
        <x:f t="shared" si="1031"/>
        <x:v>23265.011605412757</x:v>
      </x:c>
      <x:c r="S5544" s="1" t="str">
        <x:f t="shared" si="1032"/>
        <x:v>YES</x:v>
      </x:c>
      <x:c r="T5544" s="1">
        <x:f t="shared" si="1033"/>
        <x:v>23265.011605412757</x:v>
      </x:c>
    </x:row>
    <x:row r="5545">
      <x:c r="A5545" s="1"/>
      <x:c r="B5545" s="1"/>
      <x:c r="C5545" s="1"/>
      <x:c r="D5545" s="1"/>
      <x:c r="E5545" s="1"/>
      <x:c r="F5545" s="1"/>
      <x:c r="G5545" s="1"/>
      <x:c r="H5545" s="1"/>
      <x:c r="I5545" s="53">
        <x:f t="shared" si="1022"/>
        <x:v>8</x:v>
      </x:c>
      <x:c r="J5545" s="53">
        <x:f t="shared" si="1023"/>
        <x:v>9</x:v>
      </x:c>
      <x:c r="K5545" s="53">
        <x:f t="shared" si="1024"/>
        <x:v>12</x:v>
      </x:c>
      <x:c r="L5545" s="53">
        <x:f t="shared" si="1025"/>
        <x:v>29</x:v>
      </x:c>
      <x:c r="M5545" s="54">
        <x:f t="shared" si="1026"/>
        <x:v>2507.38438465629</x:v>
      </x:c>
      <x:c r="N5545" s="54">
        <x:f t="shared" si="1027"/>
        <x:v>1.2412391560113125</x:v>
      </x:c>
      <x:c r="O5545" s="55">
        <x:f t="shared" si="1028"/>
        <x:v>121646</x:v>
      </x:c>
      <x:c r="P5545" s="55">
        <x:f t="shared" si="1029"/>
        <x:v>21560</x:v>
      </x:c>
      <x:c r="Q5545" s="55">
        <x:f t="shared" si="1030"/>
        <x:v>56030.978900282811</x:v>
      </x:c>
      <x:c r="R5545" s="55">
        <x:f t="shared" si="1031"/>
        <x:v>24055.021099717189</x:v>
      </x:c>
      <x:c r="S5545" s="1" t="str">
        <x:f t="shared" si="1032"/>
        <x:v>YES</x:v>
      </x:c>
      <x:c r="T5545" s="1">
        <x:f t="shared" si="1033"/>
        <x:v>24055.021099717189</x:v>
      </x:c>
    </x:row>
    <x:row r="5546">
      <x:c r="A5546" s="1"/>
      <x:c r="B5546" s="1"/>
      <x:c r="C5546" s="1"/>
      <x:c r="D5546" s="1"/>
      <x:c r="E5546" s="1"/>
      <x:c r="F5546" s="1"/>
      <x:c r="G5546" s="1"/>
      <x:c r="H5546" s="1"/>
      <x:c r="I5546" s="53">
        <x:f t="shared" si="1022"/>
        <x:v>8</x:v>
      </x:c>
      <x:c r="J5546" s="53">
        <x:f t="shared" si="1023"/>
        <x:v>9</x:v>
      </x:c>
      <x:c r="K5546" s="53">
        <x:f t="shared" si="1024"/>
        <x:v>13</x:v>
      </x:c>
      <x:c r="L5546" s="53">
        <x:f t="shared" si="1025"/>
        <x:v>30</x:v>
      </x:c>
      <x:c r="M5546" s="54">
        <x:f t="shared" si="1026"/>
        <x:v>2568.1063553646741</x:v>
      </x:c>
      <x:c r="N5546" s="54">
        <x:f t="shared" si="1027"/>
        <x:v>1.2834071912254681</x:v>
      </x:c>
      <x:c r="O5546" s="55">
        <x:f t="shared" si="1028"/>
        <x:v>124346</x:v>
      </x:c>
      <x:c r="P5546" s="55">
        <x:f t="shared" si="1029"/>
        <x:v>22440</x:v>
      </x:c>
      <x:c r="Q5546" s="55">
        <x:f t="shared" si="1030"/>
        <x:v>57085.179780636703</x:v>
      </x:c>
      <x:c r="R5546" s="55">
        <x:f t="shared" si="1031"/>
        <x:v>24820.820219363297</x:v>
      </x:c>
      <x:c r="S5546" s="1" t="str">
        <x:f t="shared" si="1032"/>
        <x:v>YES</x:v>
      </x:c>
      <x:c r="T5546" s="1">
        <x:f t="shared" si="1033"/>
        <x:v>24820.820219363297</x:v>
      </x:c>
    </x:row>
    <x:row r="5547">
      <x:c r="A5547" s="1"/>
      <x:c r="B5547" s="1"/>
      <x:c r="C5547" s="1"/>
      <x:c r="D5547" s="1"/>
      <x:c r="E5547" s="1"/>
      <x:c r="F5547" s="1"/>
      <x:c r="G5547" s="1"/>
      <x:c r="H5547" s="1"/>
      <x:c r="I5547" s="53">
        <x:f t="shared" si="1022"/>
        <x:v>8</x:v>
      </x:c>
      <x:c r="J5547" s="53">
        <x:f t="shared" si="1023"/>
        <x:v>9</x:v>
      </x:c>
      <x:c r="K5547" s="53">
        <x:f t="shared" si="1024"/>
        <x:v>14</x:v>
      </x:c>
      <x:c r="L5547" s="53">
        <x:f t="shared" si="1025"/>
        <x:v>31</x:v>
      </x:c>
      <x:c r="M5547" s="54">
        <x:f t="shared" si="1026"/>
        <x:v>2630.2484366783356</x:v>
      </x:c>
      <x:c r="N5547" s="54">
        <x:f t="shared" si="1027"/>
        <x:v>1.3265614143599553</x:v>
      </x:c>
      <x:c r="O5547" s="55">
        <x:f t="shared" si="1028"/>
        <x:v>127046</x:v>
      </x:c>
      <x:c r="P5547" s="55">
        <x:f t="shared" si="1029"/>
        <x:v>23320</x:v>
      </x:c>
      <x:c r="Q5547" s="55">
        <x:f t="shared" si="1030"/>
        <x:v>58164.035358998881</x:v>
      </x:c>
      <x:c r="R5547" s="55">
        <x:f t="shared" si="1031"/>
        <x:v>25561.964641001119</x:v>
      </x:c>
      <x:c r="S5547" s="1" t="str">
        <x:f t="shared" si="1032"/>
        <x:v>YES</x:v>
      </x:c>
      <x:c r="T5547" s="1">
        <x:f t="shared" si="1033"/>
        <x:v>25561.964641001119</x:v>
      </x:c>
    </x:row>
    <x:row r="5548">
      <x:c r="A5548" s="1"/>
      <x:c r="B5548" s="1"/>
      <x:c r="C5548" s="1"/>
      <x:c r="D5548" s="1"/>
      <x:c r="E5548" s="1"/>
      <x:c r="F5548" s="1"/>
      <x:c r="G5548" s="1"/>
      <x:c r="H5548" s="1"/>
      <x:c r="I5548" s="53">
        <x:f t="shared" si="1022"/>
        <x:v>8</x:v>
      </x:c>
      <x:c r="J5548" s="53">
        <x:f t="shared" si="1023"/>
        <x:v>9</x:v>
      </x:c>
      <x:c r="K5548" s="53">
        <x:f t="shared" si="1024"/>
        <x:v>15</x:v>
      </x:c>
      <x:c r="L5548" s="53">
        <x:f t="shared" si="1025"/>
        <x:v>32</x:v>
      </x:c>
      <x:c r="M5548" s="54">
        <x:f t="shared" si="1026"/>
        <x:v>2693.8366435544817</x:v>
      </x:c>
      <x:c r="N5548" s="54">
        <x:f t="shared" si="1027"/>
        <x:v>1.3707198913572789</x:v>
      </x:c>
      <x:c r="O5548" s="55">
        <x:f t="shared" si="1028"/>
        <x:v>129746</x:v>
      </x:c>
      <x:c r="P5548" s="55">
        <x:f t="shared" si="1029"/>
        <x:v>24200</x:v>
      </x:c>
      <x:c r="Q5548" s="55">
        <x:f t="shared" si="1030"/>
        <x:v>59267.997283931974</x:v>
      </x:c>
      <x:c r="R5548" s="55">
        <x:f t="shared" si="1031"/>
        <x:v>26278.002716068026</x:v>
      </x:c>
      <x:c r="S5548" s="1" t="str">
        <x:f t="shared" si="1032"/>
        <x:v>YES</x:v>
      </x:c>
      <x:c r="T5548" s="1">
        <x:f t="shared" si="1033"/>
        <x:v>26278.002716068026</x:v>
      </x:c>
    </x:row>
    <x:row r="5549">
      <x:c r="A5549" s="1"/>
      <x:c r="B5549" s="1"/>
      <x:c r="C5549" s="1"/>
      <x:c r="D5549" s="1"/>
      <x:c r="E5549" s="1"/>
      <x:c r="F5549" s="1"/>
      <x:c r="G5549" s="1"/>
      <x:c r="H5549" s="1"/>
      <x:c r="I5549" s="53">
        <x:f t="shared" si="1022"/>
        <x:v>8</x:v>
      </x:c>
      <x:c r="J5549" s="53">
        <x:f t="shared" si="1023"/>
        <x:v>9</x:v>
      </x:c>
      <x:c r="K5549" s="53">
        <x:f t="shared" si="1024"/>
        <x:v>16</x:v>
      </x:c>
      <x:c r="L5549" s="53">
        <x:f t="shared" si="1025"/>
        <x:v>33</x:v>
      </x:c>
      <x:c r="M5549" s="54">
        <x:f t="shared" si="1026"/>
        <x:v>2758.8974194319708</x:v>
      </x:c>
      <x:c r="N5549" s="54">
        <x:f t="shared" si="1027"/>
        <x:v>1.4159009857166465</x:v>
      </x:c>
      <x:c r="O5549" s="55">
        <x:f t="shared" si="1028"/>
        <x:v>132446</x:v>
      </x:c>
      <x:c r="P5549" s="55">
        <x:f t="shared" si="1029"/>
        <x:v>25080</x:v>
      </x:c>
      <x:c r="Q5549" s="55">
        <x:f t="shared" si="1030"/>
        <x:v>60397.524642916156</x:v>
      </x:c>
      <x:c r="R5549" s="55">
        <x:f t="shared" si="1031"/>
        <x:v>26968.475357083844</x:v>
      </x:c>
      <x:c r="S5549" s="1" t="str">
        <x:f t="shared" si="1032"/>
        <x:v>YES</x:v>
      </x:c>
      <x:c r="T5549" s="1">
        <x:f t="shared" si="1033"/>
        <x:v>26968.475357083844</x:v>
      </x:c>
    </x:row>
    <x:row r="5550">
      <x:c r="A5550" s="1"/>
      <x:c r="B5550" s="1"/>
      <x:c r="C5550" s="1"/>
      <x:c r="D5550" s="1"/>
      <x:c r="E5550" s="1"/>
      <x:c r="F5550" s="1"/>
      <x:c r="G5550" s="1"/>
      <x:c r="H5550" s="1"/>
      <x:c r="I5550" s="53" t="n">
        <x:f t="shared" ref="I5550:I5613" si="1034">INT((ROW()-ROW($I$46))/((CARROT_CAP+1)*(MESCLUN_CAP+1)))</x:f>
        <x:v>8</x:v>
      </x:c>
      <x:c r="J5550" s="53" t="n">
        <x:f t="shared" ref="J5550:J5613" si="1035">MOD(INT((ROW()-ROW($I$46))/(MESCLUN_CAP+1)),CARROT_CAP+1)</x:f>
        <x:v>9</x:v>
      </x:c>
      <x:c r="K5550" s="53" t="n">
        <x:f t="shared" ref="K5550:K5613" si="1036">MOD(ROW()-ROW($I$46),MESCLUN_CAP+1)</x:f>
        <x:v>17</x:v>
      </x:c>
      <x:c r="L5550" s="53" t="n">
        <x:f t="shared" ref="L5550:L5613" si="1037">SUM(I5550:K5550)</x:f>
        <x:v>34</x:v>
      </x:c>
      <x:c r="M5550" s="54" t="n">
        <x:f t="shared" ref="M5550:M5613" si="1038">I5550*TOMATO_HOURS*WEEKS*(1+TOMATO_DIM)^I5550+J5550*CARROT_HOURS*WEEKS*(1+CARROT_DIM)^J5550+K5550*MESCLUN_HOURS*WEEKS*(1+MESCLUN_DIM)^K5550</x:f>
        <x:v>2825.4576428785103</x:v>
      </x:c>
      <x:c r="N5550" s="54" t="n">
        <x:f t="shared" ref="N5550:N5613" si="1039">MAX(M5550-FARMER_HOURS,0)/TEMP_HOURS_PER_WORKER</x:f>
        <x:v>1.4621233631100767</x:v>
      </x:c>
      <x:c r="O5550" s="55" t="n">
        <x:f t="shared" ref="O5550:O5613" si="1040">I5550*TOMATO_PRICE+J5550*CARROT_PRICE+K5550*MESCLUN_PRICE</x:f>
        <x:v>135146</x:v>
      </x:c>
      <x:c r="P5550" s="55" t="n">
        <x:f t="shared" ref="P5550:P5613" si="1041">I5550*TOMATO_FERTILIZER+J5550*CARROT_FERTILIZER+K5550*MESCLUN_FERTILIZER</x:f>
        <x:v>25960</x:v>
      </x:c>
      <x:c r="Q5550" s="55" t="n">
        <x:f t="shared" ref="Q5550:Q5613" si="1042">MIN(M5550,FARMER_HOURS)*FARMER_RATE+MAX(M5550-FARMER_HOURS,0)*TEMP_RATE</x:f>
        <x:v>61553.08407775191</x:v>
      </x:c>
      <x:c r="R5550" s="55" t="n">
        <x:f t="shared" ref="R5550:R5613" si="1043">O5550-P5550-Q5550-FIXED_COST</x:f>
        <x:v>27632.91592224809</x:v>
      </x:c>
      <x:c r="S5550" s="1" t="str">
        <x:f t="shared" ref="S5550:S5613" si="1044">IF(AND(L5550&lt;=TOTAL_BED_CAP,N5550&lt;=TEMP_WORKER_CAP),"YES","NO")</x:f>
        <x:v>YES</x:v>
      </x:c>
      <x:c r="T5550" s="1" t="n">
        <x:f t="shared" ref="T5550:T5613" si="1045">IF(S5550="YES",R5550,-1E+99)</x:f>
        <x:v>27632.91592224809</x:v>
      </x:c>
    </x:row>
    <x:row r="5551">
      <x:c r="A5551" s="1"/>
      <x:c r="B5551" s="1"/>
      <x:c r="C5551" s="1"/>
      <x:c r="D5551" s="1"/>
      <x:c r="E5551" s="1"/>
      <x:c r="F5551" s="1"/>
      <x:c r="G5551" s="1"/>
      <x:c r="H5551" s="1"/>
      <x:c r="I5551" s="53">
        <x:f t="shared" si="1034"/>
        <x:v>8</x:v>
      </x:c>
      <x:c r="J5551" s="53">
        <x:f t="shared" si="1035"/>
        <x:v>9</x:v>
      </x:c>
      <x:c r="K5551" s="53">
        <x:f t="shared" si="1036"/>
        <x:v>18</x:v>
      </x:c>
      <x:c r="L5551" s="53">
        <x:f t="shared" si="1037"/>
        <x:v>35</x:v>
      </x:c>
      <x:c r="M5551" s="54">
        <x:f t="shared" si="1038"/>
        <x:v>2893.5446343370986</x:v>
      </x:c>
      <x:c r="N5551" s="54">
        <x:f t="shared" si="1039"/>
        <x:v>1.5094059960674295</x:v>
      </x:c>
      <x:c r="O5551" s="55">
        <x:f t="shared" si="1040"/>
        <x:v>137846</x:v>
      </x:c>
      <x:c r="P5551" s="55">
        <x:f t="shared" si="1041"/>
        <x:v>26840</x:v>
      </x:c>
      <x:c r="Q5551" s="55">
        <x:f t="shared" si="1042"/>
        <x:v>62735.149901685741</x:v>
      </x:c>
      <x:c r="R5551" s="55">
        <x:f t="shared" si="1043"/>
        <x:v>28270.850098314259</x:v>
      </x:c>
      <x:c r="S5551" s="1" t="str">
        <x:f t="shared" si="1044"/>
        <x:v>YES</x:v>
      </x:c>
      <x:c r="T5551" s="1">
        <x:f t="shared" si="1045"/>
        <x:v>28270.850098314259</x:v>
      </x:c>
    </x:row>
    <x:row r="5552">
      <x:c r="A5552" s="1"/>
      <x:c r="B5552" s="1"/>
      <x:c r="C5552" s="1"/>
      <x:c r="D5552" s="1"/>
      <x:c r="E5552" s="1"/>
      <x:c r="F5552" s="1"/>
      <x:c r="G5552" s="1"/>
      <x:c r="H5552" s="1"/>
      <x:c r="I5552" s="53">
        <x:f t="shared" si="1034"/>
        <x:v>8</x:v>
      </x:c>
      <x:c r="J5552" s="53">
        <x:f t="shared" si="1035"/>
        <x:v>9</x:v>
      </x:c>
      <x:c r="K5552" s="53">
        <x:f t="shared" si="1036"/>
        <x:v>19</x:v>
      </x:c>
      <x:c r="L5552" s="53">
        <x:f t="shared" si="1037"/>
        <x:v>36</x:v>
      </x:c>
      <x:c r="M5552" s="54">
        <x:f t="shared" si="1038"/>
        <x:v>2963.1861629731202</x:v>
      </x:c>
      <x:c r="N5552" s="54">
        <x:f t="shared" si="1039"/>
        <x:v>1.5577681687313334</x:v>
      </x:c>
      <x:c r="O5552" s="55">
        <x:f t="shared" si="1040"/>
        <x:v>140546</x:v>
      </x:c>
      <x:c r="P5552" s="55">
        <x:f t="shared" si="1041"/>
        <x:v>27720</x:v>
      </x:c>
      <x:c r="Q5552" s="55">
        <x:f t="shared" si="1042"/>
        <x:v>63944.204218283339</x:v>
      </x:c>
      <x:c r="R5552" s="55">
        <x:f t="shared" si="1043"/>
        <x:v>28881.795781716661</x:v>
      </x:c>
      <x:c r="S5552" s="1" t="str">
        <x:f t="shared" si="1044"/>
        <x:v>YES</x:v>
      </x:c>
      <x:c r="T5552" s="1">
        <x:f t="shared" si="1045"/>
        <x:v>28881.795781716661</x:v>
      </x:c>
    </x:row>
    <x:row r="5553">
      <x:c r="A5553" s="1"/>
      <x:c r="B5553" s="1"/>
      <x:c r="C5553" s="1"/>
      <x:c r="D5553" s="1"/>
      <x:c r="E5553" s="1"/>
      <x:c r="F5553" s="1"/>
      <x:c r="G5553" s="1"/>
      <x:c r="H5553" s="1"/>
      <x:c r="I5553" s="53">
        <x:f t="shared" si="1034"/>
        <x:v>8</x:v>
      </x:c>
      <x:c r="J5553" s="53">
        <x:f t="shared" si="1035"/>
        <x:v>9</x:v>
      </x:c>
      <x:c r="K5553" s="53">
        <x:f t="shared" si="1036"/>
        <x:v>20</x:v>
      </x:c>
      <x:c r="L5553" s="53">
        <x:f t="shared" si="1037"/>
        <x:v>37</x:v>
      </x:c>
      <x:c r="M5553" s="54">
        <x:f t="shared" si="1038"/>
        <x:v>3034.4104536235973</x:v>
      </x:c>
      <x:c r="N5553" s="54">
        <x:f t="shared" si="1039"/>
        <x:v>1.6072294816830537</x:v>
      </x:c>
      <x:c r="O5553" s="55">
        <x:f t="shared" si="1040"/>
        <x:v>143246</x:v>
      </x:c>
      <x:c r="P5553" s="55">
        <x:f t="shared" si="1041"/>
        <x:v>28600</x:v>
      </x:c>
      <x:c r="Q5553" s="55">
        <x:f t="shared" si="1042"/>
        <x:v>65180.73704207634</x:v>
      </x:c>
      <x:c r="R5553" s="55">
        <x:f t="shared" si="1043"/>
        <x:v>29465.26295792366</x:v>
      </x:c>
      <x:c r="S5553" s="1" t="str">
        <x:f t="shared" si="1044"/>
        <x:v>YES</x:v>
      </x:c>
      <x:c r="T5553" s="1">
        <x:f t="shared" si="1045"/>
        <x:v>29465.26295792366</x:v>
      </x:c>
    </x:row>
    <x:row r="5554">
      <x:c r="A5554" s="1"/>
      <x:c r="B5554" s="1"/>
      <x:c r="C5554" s="1"/>
      <x:c r="D5554" s="1"/>
      <x:c r="E5554" s="1"/>
      <x:c r="F5554" s="1"/>
      <x:c r="G5554" s="1"/>
      <x:c r="H5554" s="1"/>
      <x:c r="I5554" s="53">
        <x:f t="shared" si="1034"/>
        <x:v>8</x:v>
      </x:c>
      <x:c r="J5554" s="53">
        <x:f t="shared" si="1035"/>
        <x:v>9</x:v>
      </x:c>
      <x:c r="K5554" s="53">
        <x:f t="shared" si="1036"/>
        <x:v>21</x:v>
      </x:c>
      <x:c r="L5554" s="53">
        <x:f t="shared" si="1037"/>
        <x:v>38</x:v>
      </x:c>
      <x:c r="M5554" s="54">
        <x:f t="shared" si="1038"/>
        <x:v>3107.246193850041</x:v>
      </x:c>
      <x:c r="N5554" s="54">
        <x:f t="shared" si="1039"/>
        <x:v>1.6578098568403061</x:v>
      </x:c>
      <x:c r="O5554" s="55">
        <x:f t="shared" si="1040"/>
        <x:v>145946</x:v>
      </x:c>
      <x:c r="P5554" s="55">
        <x:f t="shared" si="1041"/>
        <x:v>29480</x:v>
      </x:c>
      <x:c r="Q5554" s="55">
        <x:f t="shared" si="1042"/>
        <x:v>66445.246421007658</x:v>
      </x:c>
      <x:c r="R5554" s="55">
        <x:f t="shared" si="1043"/>
        <x:v>30020.753578992342</x:v>
      </x:c>
      <x:c r="S5554" s="1" t="str">
        <x:f t="shared" si="1044"/>
        <x:v>YES</x:v>
      </x:c>
      <x:c r="T5554" s="1">
        <x:f t="shared" si="1045"/>
        <x:v>30020.753578992342</x:v>
      </x:c>
    </x:row>
    <x:row r="5555">
      <x:c r="A5555" s="1"/>
      <x:c r="B5555" s="1"/>
      <x:c r="C5555" s="1"/>
      <x:c r="D5555" s="1"/>
      <x:c r="E5555" s="1"/>
      <x:c r="F5555" s="1"/>
      <x:c r="G5555" s="1"/>
      <x:c r="H5555" s="1"/>
      <x:c r="I5555" s="53">
        <x:f t="shared" si="1034"/>
        <x:v>8</x:v>
      </x:c>
      <x:c r="J5555" s="53">
        <x:f t="shared" si="1035"/>
        <x:v>9</x:v>
      </x:c>
      <x:c r="K5555" s="53">
        <x:f t="shared" si="1036"/>
        <x:v>22</x:v>
      </x:c>
      <x:c r="L5555" s="53">
        <x:f t="shared" si="1037"/>
        <x:v>39</x:v>
      </x:c>
      <x:c r="M5555" s="54">
        <x:f t="shared" si="1038"/>
        <x:v>3181.7225410964375</x:v>
      </x:c>
      <x:c r="N5555" s="54">
        <x:f t="shared" si="1039"/>
        <x:v>1.7095295424280816</x:v>
      </x:c>
      <x:c r="O5555" s="55">
        <x:f t="shared" si="1040"/>
        <x:v>148646</x:v>
      </x:c>
      <x:c r="P5555" s="55">
        <x:f t="shared" si="1041"/>
        <x:v>30360</x:v>
      </x:c>
      <x:c r="Q5555" s="55">
        <x:f t="shared" si="1042"/>
        <x:v>67738.238560702041</x:v>
      </x:c>
      <x:c r="R5555" s="55">
        <x:f t="shared" si="1043"/>
        <x:v>30547.761439297959</x:v>
      </x:c>
      <x:c r="S5555" s="1" t="str">
        <x:f t="shared" si="1044"/>
        <x:v>YES</x:v>
      </x:c>
      <x:c r="T5555" s="1">
        <x:f t="shared" si="1045"/>
        <x:v>30547.761439297959</x:v>
      </x:c>
    </x:row>
    <x:row r="5556">
      <x:c r="A5556" s="1"/>
      <x:c r="B5556" s="1"/>
      <x:c r="C5556" s="1"/>
      <x:c r="D5556" s="1"/>
      <x:c r="E5556" s="1"/>
      <x:c r="F5556" s="1"/>
      <x:c r="G5556" s="1"/>
      <x:c r="H5556" s="1"/>
      <x:c r="I5556" s="53">
        <x:f t="shared" si="1034"/>
        <x:v>8</x:v>
      </x:c>
      <x:c r="J5556" s="53">
        <x:f t="shared" si="1035"/>
        <x:v>9</x:v>
      </x:c>
      <x:c r="K5556" s="53">
        <x:f t="shared" si="1036"/>
        <x:v>23</x:v>
      </x:c>
      <x:c r="L5556" s="53">
        <x:f t="shared" si="1037"/>
        <x:v>40</x:v>
      </x:c>
      <x:c r="M5556" s="54">
        <x:f t="shared" si="1038"/>
        <x:v>3257.8691299538737</x:v>
      </x:c>
      <x:c r="N5556" s="54">
        <x:f t="shared" si="1039"/>
        <x:v>1.7624091180235233</x:v>
      </x:c>
      <x:c r="O5556" s="55">
        <x:f t="shared" si="1040"/>
        <x:v>151346</x:v>
      </x:c>
      <x:c r="P5556" s="55">
        <x:f t="shared" si="1041"/>
        <x:v>31240</x:v>
      </x:c>
      <x:c r="Q5556" s="55">
        <x:f t="shared" si="1042"/>
        <x:v>69060.227950588072</x:v>
      </x:c>
      <x:c r="R5556" s="55">
        <x:f t="shared" si="1043"/>
        <x:v>31045.772049411928</x:v>
      </x:c>
      <x:c r="S5556" s="1" t="str">
        <x:f t="shared" si="1044"/>
        <x:v>YES</x:v>
      </x:c>
      <x:c r="T5556" s="1">
        <x:f t="shared" si="1045"/>
        <x:v>31045.772049411928</x:v>
      </x:c>
    </x:row>
    <x:row r="5557">
      <x:c r="A5557" s="1"/>
      <x:c r="B5557" s="1"/>
      <x:c r="C5557" s="1"/>
      <x:c r="D5557" s="1"/>
      <x:c r="E5557" s="1"/>
      <x:c r="F5557" s="1"/>
      <x:c r="G5557" s="1"/>
      <x:c r="H5557" s="1"/>
      <x:c r="I5557" s="53">
        <x:f t="shared" si="1034"/>
        <x:v>8</x:v>
      </x:c>
      <x:c r="J5557" s="53">
        <x:f t="shared" si="1035"/>
        <x:v>9</x:v>
      </x:c>
      <x:c r="K5557" s="53">
        <x:f t="shared" si="1036"/>
        <x:v>24</x:v>
      </x:c>
      <x:c r="L5557" s="53">
        <x:f t="shared" si="1037"/>
        <x:v>41</x:v>
      </x:c>
      <x:c r="M5557" s="54">
        <x:f t="shared" si="1038"/>
        <x:v>3335.7160795333693</x:v>
      </x:c>
      <x:c r="N5557" s="54">
        <x:f t="shared" si="1039"/>
        <x:v>1.8164694996759509</x:v>
      </x:c>
      <x:c r="O5557" s="55">
        <x:f t="shared" si="1040"/>
        <x:v>154046</x:v>
      </x:c>
      <x:c r="P5557" s="55">
        <x:f t="shared" si="1041"/>
        <x:v>32120</x:v>
      </x:c>
      <x:c r="Q5557" s="55">
        <x:f t="shared" si="1042"/>
        <x:v>70411.737491898763</x:v>
      </x:c>
      <x:c r="R5557" s="55">
        <x:f t="shared" si="1043"/>
        <x:v>31514.262508101237</x:v>
      </x:c>
      <x:c r="S5557" s="1" t="str">
        <x:f t="shared" si="1044"/>
        <x:v>YES</x:v>
      </x:c>
      <x:c r="T5557" s="1">
        <x:f t="shared" si="1045"/>
        <x:v>31514.262508101237</x:v>
      </x:c>
    </x:row>
    <x:row r="5558">
      <x:c r="A5558" s="1"/>
      <x:c r="B5558" s="1"/>
      <x:c r="C5558" s="1"/>
      <x:c r="D5558" s="1"/>
      <x:c r="E5558" s="1"/>
      <x:c r="F5558" s="1"/>
      <x:c r="G5558" s="1"/>
      <x:c r="H5558" s="1"/>
      <x:c r="I5558" s="53">
        <x:f t="shared" si="1034"/>
        <x:v>8</x:v>
      </x:c>
      <x:c r="J5558" s="53">
        <x:f t="shared" si="1035"/>
        <x:v>9</x:v>
      </x:c>
      <x:c r="K5558" s="53">
        <x:f t="shared" si="1036"/>
        <x:v>25</x:v>
      </x:c>
      <x:c r="L5558" s="53">
        <x:f t="shared" si="1037"/>
        <x:v>42</x:v>
      </x:c>
      <x:c r="M5558" s="54">
        <x:f t="shared" si="1038"/>
        <x:v>3415.2940009484673</x:v>
      </x:c>
      <x:c r="N5558" s="54">
        <x:f t="shared" si="1039"/>
        <x:v>1.8717319451031023</x:v>
      </x:c>
      <x:c r="O5558" s="55">
        <x:f t="shared" si="1040"/>
        <x:v>156746</x:v>
      </x:c>
      <x:c r="P5558" s="55">
        <x:f t="shared" si="1041"/>
        <x:v>33000</x:v>
      </x:c>
      <x:c r="Q5558" s="55">
        <x:f t="shared" si="1042"/>
        <x:v>71793.298627577547</x:v>
      </x:c>
      <x:c r="R5558" s="55">
        <x:f t="shared" si="1043"/>
        <x:v>31952.701372422453</x:v>
      </x:c>
      <x:c r="S5558" s="1" t="str">
        <x:f t="shared" si="1044"/>
        <x:v>YES</x:v>
      </x:c>
      <x:c r="T5558" s="1">
        <x:f t="shared" si="1045"/>
        <x:v>31952.701372422453</x:v>
      </x:c>
    </x:row>
    <x:row r="5559">
      <x:c r="A5559" s="1"/>
      <x:c r="B5559" s="1"/>
      <x:c r="C5559" s="1"/>
      <x:c r="D5559" s="1"/>
      <x:c r="E5559" s="1"/>
      <x:c r="F5559" s="1"/>
      <x:c r="G5559" s="1"/>
      <x:c r="H5559" s="1"/>
      <x:c r="I5559" s="53">
        <x:f t="shared" si="1034"/>
        <x:v>8</x:v>
      </x:c>
      <x:c r="J5559" s="53">
        <x:f t="shared" si="1035"/>
        <x:v>9</x:v>
      </x:c>
      <x:c r="K5559" s="53">
        <x:f t="shared" si="1036"/>
        <x:v>26</x:v>
      </x:c>
      <x:c r="L5559" s="53">
        <x:f t="shared" si="1037"/>
        <x:v>43</x:v>
      </x:c>
      <x:c r="M5559" s="54">
        <x:f t="shared" si="1038"/>
        <x:v>3496.634004909185</x:v>
      </x:c>
      <x:c r="N5559" s="54">
        <x:f t="shared" si="1039"/>
        <x:v>1.9282180589647118</x:v>
      </x:c>
      <x:c r="O5559" s="55">
        <x:f t="shared" si="1040"/>
        <x:v>159446</x:v>
      </x:c>
      <x:c r="P5559" s="55">
        <x:f t="shared" si="1041"/>
        <x:v>33880</x:v>
      </x:c>
      <x:c r="Q5559" s="55">
        <x:f t="shared" si="1042"/>
        <x:v>73205.451474117785</x:v>
      </x:c>
      <x:c r="R5559" s="55">
        <x:f t="shared" si="1043"/>
        <x:v>32360.548525882215</x:v>
      </x:c>
      <x:c r="S5559" s="1" t="str">
        <x:f t="shared" si="1044"/>
        <x:v>YES</x:v>
      </x:c>
      <x:c r="T5559" s="1">
        <x:f t="shared" si="1045"/>
        <x:v>32360.548525882215</x:v>
      </x:c>
    </x:row>
    <x:row r="5560">
      <x:c r="A5560" s="1"/>
      <x:c r="B5560" s="1"/>
      <x:c r="C5560" s="1"/>
      <x:c r="D5560" s="1"/>
      <x:c r="E5560" s="1"/>
      <x:c r="F5560" s="1"/>
      <x:c r="G5560" s="1"/>
      <x:c r="H5560" s="1"/>
      <x:c r="I5560" s="53">
        <x:f t="shared" si="1034"/>
        <x:v>8</x:v>
      </x:c>
      <x:c r="J5560" s="53">
        <x:f t="shared" si="1035"/>
        <x:v>9</x:v>
      </x:c>
      <x:c r="K5560" s="53">
        <x:f t="shared" si="1036"/>
        <x:v>27</x:v>
      </x:c>
      <x:c r="L5560" s="53">
        <x:f t="shared" si="1037"/>
        <x:v>44</x:v>
      </x:c>
      <x:c r="M5560" s="54">
        <x:f t="shared" si="1038"/>
        <x:v>3579.7677094289415</x:v>
      </x:c>
      <x:c r="N5560" s="54">
        <x:f t="shared" si="1039"/>
        <x:v>1.9859497982145426</x:v>
      </x:c>
      <x:c r="O5560" s="55">
        <x:f t="shared" si="1040"/>
        <x:v>162146</x:v>
      </x:c>
      <x:c r="P5560" s="55">
        <x:f t="shared" si="1041"/>
        <x:v>34760</x:v>
      </x:c>
      <x:c r="Q5560" s="55">
        <x:f t="shared" si="1042"/>
        <x:v>74648.744955363567</x:v>
      </x:c>
      <x:c r="R5560" s="55">
        <x:f t="shared" si="1043"/>
        <x:v>32737.255044636433</x:v>
      </x:c>
      <x:c r="S5560" s="1" t="str">
        <x:f t="shared" si="1044"/>
        <x:v>YES</x:v>
      </x:c>
      <x:c r="T5560" s="1">
        <x:f t="shared" si="1045"/>
        <x:v>32737.255044636433</x:v>
      </x:c>
    </x:row>
    <x:row r="5561">
      <x:c r="A5561" s="1"/>
      <x:c r="B5561" s="1"/>
      <x:c r="C5561" s="1"/>
      <x:c r="D5561" s="1"/>
      <x:c r="E5561" s="1"/>
      <x:c r="F5561" s="1"/>
      <x:c r="G5561" s="1"/>
      <x:c r="H5561" s="1"/>
      <x:c r="I5561" s="53">
        <x:f t="shared" si="1034"/>
        <x:v>8</x:v>
      </x:c>
      <x:c r="J5561" s="53">
        <x:f t="shared" si="1035"/>
        <x:v>9</x:v>
      </x:c>
      <x:c r="K5561" s="53">
        <x:f t="shared" si="1036"/>
        <x:v>28</x:v>
      </x:c>
      <x:c r="L5561" s="53">
        <x:f t="shared" si="1037"/>
        <x:v>45</x:v>
      </x:c>
      <x:c r="M5561" s="54">
        <x:f t="shared" si="1038"/>
        <x:v>3664.7272476460953</x:v>
      </x:c>
      <x:c r="N5561" s="54">
        <x:f t="shared" si="1039"/>
        <x:v>2.0449494775320107</x:v>
      </x:c>
      <x:c r="O5561" s="55">
        <x:f t="shared" si="1040"/>
        <x:v>164846</x:v>
      </x:c>
      <x:c r="P5561" s="55">
        <x:f t="shared" si="1041"/>
        <x:v>35640</x:v>
      </x:c>
      <x:c r="Q5561" s="55">
        <x:f t="shared" si="1042"/>
        <x:v>76123.736938300266</x:v>
      </x:c>
      <x:c r="R5561" s="55">
        <x:f t="shared" si="1043"/>
        <x:v>33082.263061699734</x:v>
      </x:c>
      <x:c r="S5561" s="1" t="str">
        <x:f t="shared" si="1044"/>
        <x:v>YES</x:v>
      </x:c>
      <x:c r="T5561" s="1">
        <x:f t="shared" si="1045"/>
        <x:v>33082.263061699734</x:v>
      </x:c>
    </x:row>
    <x:row r="5562">
      <x:c r="A5562" s="1"/>
      <x:c r="B5562" s="1"/>
      <x:c r="C5562" s="1"/>
      <x:c r="D5562" s="1"/>
      <x:c r="E5562" s="1"/>
      <x:c r="F5562" s="1"/>
      <x:c r="G5562" s="1"/>
      <x:c r="H5562" s="1"/>
      <x:c r="I5562" s="53">
        <x:f t="shared" si="1034"/>
        <x:v>8</x:v>
      </x:c>
      <x:c r="J5562" s="53">
        <x:f t="shared" si="1035"/>
        <x:v>9</x:v>
      </x:c>
      <x:c r="K5562" s="53">
        <x:f t="shared" si="1036"/>
        <x:v>29</x:v>
      </x:c>
      <x:c r="L5562" s="53">
        <x:f t="shared" si="1037"/>
        <x:v>46</x:v>
      </x:c>
      <x:c r="M5562" s="54">
        <x:f t="shared" si="1038"/>
        <x:v>3751.5452757617486</x:v>
      </x:c>
      <x:c r="N5562" s="54">
        <x:f t="shared" si="1039"/>
        <x:v>2.1052397748345477</x:v>
      </x:c>
      <x:c r="O5562" s="55">
        <x:f t="shared" si="1040"/>
        <x:v>167546</x:v>
      </x:c>
      <x:c r="P5562" s="55">
        <x:f t="shared" si="1041"/>
        <x:v>36520</x:v>
      </x:c>
      <x:c r="Q5562" s="55">
        <x:f t="shared" si="1042"/>
        <x:v>77630.994370863686</x:v>
      </x:c>
      <x:c r="R5562" s="55">
        <x:f t="shared" si="1043"/>
        <x:v>33395.005629136314</x:v>
      </x:c>
      <x:c r="S5562" s="1" t="str">
        <x:f t="shared" si="1044"/>
        <x:v>YES</x:v>
      </x:c>
      <x:c r="T5562" s="1">
        <x:f t="shared" si="1045"/>
        <x:v>33395.005629136314</x:v>
      </x:c>
    </x:row>
    <x:row r="5563">
      <x:c r="A5563" s="1"/>
      <x:c r="B5563" s="1"/>
      <x:c r="C5563" s="1"/>
      <x:c r="D5563" s="1"/>
      <x:c r="E5563" s="1"/>
      <x:c r="F5563" s="1"/>
      <x:c r="G5563" s="1"/>
      <x:c r="H5563" s="1"/>
      <x:c r="I5563" s="53">
        <x:f t="shared" si="1034"/>
        <x:v>8</x:v>
      </x:c>
      <x:c r="J5563" s="53">
        <x:f t="shared" si="1035"/>
        <x:v>9</x:v>
      </x:c>
      <x:c r="K5563" s="53">
        <x:f t="shared" si="1036"/>
        <x:v>30</x:v>
      </x:c>
      <x:c r="L5563" s="53">
        <x:f t="shared" si="1037"/>
        <x:v>47</x:v>
      </x:c>
      <x:c r="M5563" s="54">
        <x:f t="shared" si="1038"/>
        <x:v>3840.2549810955197</x:v>
      </x:c>
      <x:c r="N5563" s="54">
        <x:f t="shared" si="1039"/>
        <x:v>2.1668437368718889</x:v>
      </x:c>
      <x:c r="O5563" s="55">
        <x:f t="shared" si="1040"/>
        <x:v>170246</x:v>
      </x:c>
      <x:c r="P5563" s="55">
        <x:f t="shared" si="1041"/>
        <x:v>37400</x:v>
      </x:c>
      <x:c r="Q5563" s="55">
        <x:f t="shared" si="1042"/>
        <x:v>79171.09342179721</x:v>
      </x:c>
      <x:c r="R5563" s="55">
        <x:f t="shared" si="1043"/>
        <x:v>33674.90657820279</x:v>
      </x:c>
      <x:c r="S5563" s="1" t="str">
        <x:f t="shared" si="1044"/>
        <x:v>YES</x:v>
      </x:c>
      <x:c r="T5563" s="1">
        <x:f t="shared" si="1045"/>
        <x:v>33674.90657820279</x:v>
      </x:c>
    </x:row>
    <x:row r="5564">
      <x:c r="A5564" s="1"/>
      <x:c r="B5564" s="1"/>
      <x:c r="C5564" s="1"/>
      <x:c r="D5564" s="1"/>
      <x:c r="E5564" s="1"/>
      <x:c r="F5564" s="1"/>
      <x:c r="G5564" s="1"/>
      <x:c r="H5564" s="1"/>
      <x:c r="I5564" s="53">
        <x:f t="shared" si="1034"/>
        <x:v>8</x:v>
      </x:c>
      <x:c r="J5564" s="53">
        <x:f t="shared" si="1035"/>
        <x:v>10</x:v>
      </x:c>
      <x:c r="K5564" s="53">
        <x:f t="shared" si="1036"/>
        <x:v>0</x:v>
      </x:c>
      <x:c r="L5564" s="53">
        <x:f t="shared" si="1037"/>
        <x:v>18</x:v>
      </x:c>
      <x:c r="M5564" s="54">
        <x:f t="shared" si="1038"/>
        <x:v>1927.4093064589081</x:v>
      </x:c>
      <x:c r="N5564" s="54">
        <x:f t="shared" si="1039"/>
        <x:v>0.83847868504090839</x:v>
      </x:c>
      <x:c r="O5564" s="55">
        <x:f t="shared" si="1040"/>
        <x:v>91340</x:v>
      </x:c>
      <x:c r="P5564" s="55">
        <x:f t="shared" si="1041"/>
        <x:v>11440</x:v>
      </x:c>
      <x:c r="Q5564" s="55">
        <x:f t="shared" si="1042"/>
        <x:v>45961.967126022704</x:v>
      </x:c>
      <x:c r="R5564" s="55">
        <x:f t="shared" si="1043"/>
        <x:v>13938.032873977296</x:v>
      </x:c>
      <x:c r="S5564" s="1" t="str">
        <x:f t="shared" si="1044"/>
        <x:v>YES</x:v>
      </x:c>
      <x:c r="T5564" s="1">
        <x:f t="shared" si="1045"/>
        <x:v>13938.032873977296</x:v>
      </x:c>
    </x:row>
    <x:row r="5565">
      <x:c r="A5565" s="1"/>
      <x:c r="B5565" s="1"/>
      <x:c r="C5565" s="1"/>
      <x:c r="D5565" s="1"/>
      <x:c r="E5565" s="1"/>
      <x:c r="F5565" s="1"/>
      <x:c r="G5565" s="1"/>
      <x:c r="H5565" s="1"/>
      <x:c r="I5565" s="53">
        <x:f t="shared" si="1034"/>
        <x:v>8</x:v>
      </x:c>
      <x:c r="J5565" s="53">
        <x:f t="shared" si="1035"/>
        <x:v>10</x:v>
      </x:c>
      <x:c r="K5565" s="53">
        <x:f t="shared" si="1036"/>
        <x:v>1</x:v>
      </x:c>
      <x:c r="L5565" s="53">
        <x:f t="shared" si="1037"/>
        <x:v>19</x:v>
      </x:c>
      <x:c r="M5565" s="54">
        <x:f t="shared" si="1038"/>
        <x:v>1972.9718064589081</x:v>
      </x:c>
      <x:c r="N5565" s="54">
        <x:f t="shared" si="1039"/>
        <x:v>0.87011931004090837</x:v>
      </x:c>
      <x:c r="O5565" s="55">
        <x:f t="shared" si="1040"/>
        <x:v>94040</x:v>
      </x:c>
      <x:c r="P5565" s="55">
        <x:f t="shared" si="1041"/>
        <x:v>12320</x:v>
      </x:c>
      <x:c r="Q5565" s="55">
        <x:f t="shared" si="1042"/>
        <x:v>46752.982751022704</x:v>
      </x:c>
      <x:c r="R5565" s="55">
        <x:f t="shared" si="1043"/>
        <x:v>14967.017248977296</x:v>
      </x:c>
      <x:c r="S5565" s="1" t="str">
        <x:f t="shared" si="1044"/>
        <x:v>YES</x:v>
      </x:c>
      <x:c r="T5565" s="1">
        <x:f t="shared" si="1045"/>
        <x:v>14967.017248977296</x:v>
      </x:c>
    </x:row>
    <x:row r="5566">
      <x:c r="A5566" s="1"/>
      <x:c r="B5566" s="1"/>
      <x:c r="C5566" s="1"/>
      <x:c r="D5566" s="1"/>
      <x:c r="E5566" s="1"/>
      <x:c r="F5566" s="1"/>
      <x:c r="G5566" s="1"/>
      <x:c r="H5566" s="1"/>
      <x:c r="I5566" s="53">
        <x:f t="shared" si="1034"/>
        <x:v>8</x:v>
      </x:c>
      <x:c r="J5566" s="53">
        <x:f t="shared" si="1035"/>
        <x:v>10</x:v>
      </x:c>
      <x:c r="K5566" s="53">
        <x:f t="shared" si="1036"/>
        <x:v>2</x:v>
      </x:c>
      <x:c r="L5566" s="53">
        <x:f t="shared" si="1037"/>
        <x:v>20</x:v>
      </x:c>
      <x:c r="M5566" s="54">
        <x:f t="shared" si="1038"/>
        <x:v>2019.673368958908</x:v>
      </x:c>
      <x:c r="N5566" s="54">
        <x:f t="shared" si="1039"/>
        <x:v>0.90255095066590829</x:v>
      </x:c>
      <x:c r="O5566" s="55">
        <x:f t="shared" si="1040"/>
        <x:v>96740</x:v>
      </x:c>
      <x:c r="P5566" s="55">
        <x:f t="shared" si="1041"/>
        <x:v>13200</x:v>
      </x:c>
      <x:c r="Q5566" s="55">
        <x:f t="shared" si="1042"/>
        <x:v>47563.773766647704</x:v>
      </x:c>
      <x:c r="R5566" s="55">
        <x:f t="shared" si="1043"/>
        <x:v>15976.226233352296</x:v>
      </x:c>
      <x:c r="S5566" s="1" t="str">
        <x:f t="shared" si="1044"/>
        <x:v>YES</x:v>
      </x:c>
      <x:c r="T5566" s="1">
        <x:f t="shared" si="1045"/>
        <x:v>15976.226233352296</x:v>
      </x:c>
    </x:row>
    <x:row r="5567">
      <x:c r="A5567" s="1"/>
      <x:c r="B5567" s="1"/>
      <x:c r="C5567" s="1"/>
      <x:c r="D5567" s="1"/>
      <x:c r="E5567" s="1"/>
      <x:c r="F5567" s="1"/>
      <x:c r="G5567" s="1"/>
      <x:c r="H5567" s="1"/>
      <x:c r="I5567" s="53">
        <x:f t="shared" si="1034"/>
        <x:v>8</x:v>
      </x:c>
      <x:c r="J5567" s="53">
        <x:f t="shared" si="1035"/>
        <x:v>10</x:v>
      </x:c>
      <x:c r="K5567" s="53">
        <x:f t="shared" si="1036"/>
        <x:v>3</x:v>
      </x:c>
      <x:c r="L5567" s="53">
        <x:f t="shared" si="1037"/>
        <x:v>21</x:v>
      </x:c>
      <x:c r="M5567" s="54">
        <x:f t="shared" si="1038"/>
        <x:v>2067.5353513807831</x:v>
      </x:c>
      <x:c r="N5567" s="54">
        <x:f t="shared" si="1039"/>
        <x:v>0.93578843845887716</x:v>
      </x:c>
      <x:c r="O5567" s="55">
        <x:f t="shared" si="1040"/>
        <x:v>99440</x:v>
      </x:c>
      <x:c r="P5567" s="55">
        <x:f t="shared" si="1041"/>
        <x:v>14080</x:v>
      </x:c>
      <x:c r="Q5567" s="55">
        <x:f t="shared" si="1042"/>
        <x:v>48394.71096147193</x:v>
      </x:c>
      <x:c r="R5567" s="55">
        <x:f t="shared" si="1043"/>
        <x:v>16965.28903852807</x:v>
      </x:c>
      <x:c r="S5567" s="1" t="str">
        <x:f t="shared" si="1044"/>
        <x:v>YES</x:v>
      </x:c>
      <x:c r="T5567" s="1">
        <x:f t="shared" si="1045"/>
        <x:v>16965.28903852807</x:v>
      </x:c>
    </x:row>
    <x:row r="5568">
      <x:c r="A5568" s="1"/>
      <x:c r="B5568" s="1"/>
      <x:c r="C5568" s="1"/>
      <x:c r="D5568" s="1"/>
      <x:c r="E5568" s="1"/>
      <x:c r="F5568" s="1"/>
      <x:c r="G5568" s="1"/>
      <x:c r="H5568" s="1"/>
      <x:c r="I5568" s="53">
        <x:f t="shared" si="1034"/>
        <x:v>8</x:v>
      </x:c>
      <x:c r="J5568" s="53">
        <x:f t="shared" si="1035"/>
        <x:v>10</x:v>
      </x:c>
      <x:c r="K5568" s="53">
        <x:f t="shared" si="1036"/>
        <x:v>4</x:v>
      </x:c>
      <x:c r="L5568" s="53">
        <x:f t="shared" si="1037"/>
        <x:v>22</x:v>
      </x:c>
      <x:c r="M5568" s="54">
        <x:f t="shared" si="1038"/>
        <x:v>2116.5794671034391</x:v>
      </x:c>
      <x:c r="N5568" s="54">
        <x:f t="shared" si="1039"/>
        <x:v>0.96984685215516608</x:v>
      </x:c>
      <x:c r="O5568" s="55">
        <x:f t="shared" si="1040"/>
        <x:v>102140</x:v>
      </x:c>
      <x:c r="P5568" s="55">
        <x:f t="shared" si="1041"/>
        <x:v>14960</x:v>
      </x:c>
      <x:c r="Q5568" s="55">
        <x:f t="shared" si="1042"/>
        <x:v>49246.171303879149</x:v>
      </x:c>
      <x:c r="R5568" s="55">
        <x:f t="shared" si="1043"/>
        <x:v>17933.828696120851</x:v>
      </x:c>
      <x:c r="S5568" s="1" t="str">
        <x:f t="shared" si="1044"/>
        <x:v>YES</x:v>
      </x:c>
      <x:c r="T5568" s="1">
        <x:f t="shared" si="1045"/>
        <x:v>17933.828696120851</x:v>
      </x:c>
    </x:row>
    <x:row r="5569">
      <x:c r="A5569" s="1"/>
      <x:c r="B5569" s="1"/>
      <x:c r="C5569" s="1"/>
      <x:c r="D5569" s="1"/>
      <x:c r="E5569" s="1"/>
      <x:c r="F5569" s="1"/>
      <x:c r="G5569" s="1"/>
      <x:c r="H5569" s="1"/>
      <x:c r="I5569" s="53">
        <x:f t="shared" si="1034"/>
        <x:v>8</x:v>
      </x:c>
      <x:c r="J5569" s="53">
        <x:f t="shared" si="1035"/>
        <x:v>10</x:v>
      </x:c>
      <x:c r="K5569" s="53">
        <x:f t="shared" si="1036"/>
        <x:v>5</x:v>
      </x:c>
      <x:c r="L5569" s="53">
        <x:f t="shared" si="1037"/>
        <x:v>23</x:v>
      </x:c>
      <x:c r="M5569" s="54">
        <x:f t="shared" si="1038"/>
        <x:v>2166.8277910246429</x:v>
      </x:c>
      <x:c r="N5569" s="54">
        <x:f t="shared" si="1039"/>
        <x:v>1.0047415215448909</x:v>
      </x:c>
      <x:c r="O5569" s="55">
        <x:f t="shared" si="1040"/>
        <x:v>104840</x:v>
      </x:c>
      <x:c r="P5569" s="55">
        <x:f t="shared" si="1041"/>
        <x:v>15840</x:v>
      </x:c>
      <x:c r="Q5569" s="55">
        <x:f t="shared" si="1042"/>
        <x:v>50118.538038622268</x:v>
      </x:c>
      <x:c r="R5569" s="55">
        <x:f t="shared" si="1043"/>
        <x:v>18881.461961377732</x:v>
      </x:c>
      <x:c r="S5569" s="1" t="str">
        <x:f t="shared" si="1044"/>
        <x:v>YES</x:v>
      </x:c>
      <x:c r="T5569" s="1">
        <x:f t="shared" si="1045"/>
        <x:v>18881.461961377732</x:v>
      </x:c>
    </x:row>
    <x:row r="5570">
      <x:c r="A5570" s="1"/>
      <x:c r="B5570" s="1"/>
      <x:c r="C5570" s="1"/>
      <x:c r="D5570" s="1"/>
      <x:c r="E5570" s="1"/>
      <x:c r="F5570" s="1"/>
      <x:c r="G5570" s="1"/>
      <x:c r="H5570" s="1"/>
      <x:c r="I5570" s="53">
        <x:f t="shared" si="1034"/>
        <x:v>8</x:v>
      </x:c>
      <x:c r="J5570" s="53">
        <x:f t="shared" si="1035"/>
        <x:v>10</x:v>
      </x:c>
      <x:c r="K5570" s="53">
        <x:f t="shared" si="1036"/>
        <x:v>6</x:v>
      </x:c>
      <x:c r="L5570" s="53">
        <x:f t="shared" si="1037"/>
        <x:v>24</x:v>
      </x:c>
      <x:c r="M5570" s="54">
        <x:f t="shared" si="1038"/>
        <x:v>2218.302765206276</x:v>
      </x:c>
      <x:c r="N5570" s="54">
        <x:f t="shared" si="1039"/>
        <x:v>1.0404880313932472</x:v>
      </x:c>
      <x:c r="O5570" s="55">
        <x:f t="shared" si="1040"/>
        <x:v>107540</x:v>
      </x:c>
      <x:c r="P5570" s="55">
        <x:f t="shared" si="1041"/>
        <x:v>16720</x:v>
      </x:c>
      <x:c r="Q5570" s="55">
        <x:f t="shared" si="1042"/>
        <x:v>51012.200784831177</x:v>
      </x:c>
      <x:c r="R5570" s="55">
        <x:f t="shared" si="1043"/>
        <x:v>19807.799215168823</x:v>
      </x:c>
      <x:c r="S5570" s="1" t="str">
        <x:f t="shared" si="1044"/>
        <x:v>YES</x:v>
      </x:c>
      <x:c r="T5570" s="1">
        <x:f t="shared" si="1045"/>
        <x:v>19807.799215168823</x:v>
      </x:c>
    </x:row>
    <x:row r="5571">
      <x:c r="A5571" s="1"/>
      <x:c r="B5571" s="1"/>
      <x:c r="C5571" s="1"/>
      <x:c r="D5571" s="1"/>
      <x:c r="E5571" s="1"/>
      <x:c r="F5571" s="1"/>
      <x:c r="G5571" s="1"/>
      <x:c r="H5571" s="1"/>
      <x:c r="I5571" s="53">
        <x:f t="shared" si="1034"/>
        <x:v>8</x:v>
      </x:c>
      <x:c r="J5571" s="53">
        <x:f t="shared" si="1035"/>
        <x:v>10</x:v>
      </x:c>
      <x:c r="K5571" s="53">
        <x:f t="shared" si="1036"/>
        <x:v>7</x:v>
      </x:c>
      <x:c r="L5571" s="53">
        <x:f t="shared" si="1037"/>
        <x:v>25</x:v>
      </x:c>
      <x:c r="M5571" s="54">
        <x:f t="shared" si="1038"/>
        <x:v>2271.0272046042364</x:v>
      </x:c>
      <x:c r="N5571" s="54">
        <x:f t="shared" si="1039"/>
        <x:v>1.0771022254196085</x:v>
      </x:c>
      <x:c r="O5571" s="55">
        <x:f t="shared" si="1040"/>
        <x:v>110240</x:v>
      </x:c>
      <x:c r="P5571" s="55">
        <x:f t="shared" si="1041"/>
        <x:v>17600</x:v>
      </x:c>
      <x:c r="Q5571" s="55">
        <x:f t="shared" si="1042"/>
        <x:v>51927.555635490215</x:v>
      </x:c>
      <x:c r="R5571" s="55">
        <x:f t="shared" si="1043"/>
        <x:v>20712.444364509785</x:v>
      </x:c>
      <x:c r="S5571" s="1" t="str">
        <x:f t="shared" si="1044"/>
        <x:v>YES</x:v>
      </x:c>
      <x:c r="T5571" s="1">
        <x:f t="shared" si="1045"/>
        <x:v>20712.444364509785</x:v>
      </x:c>
    </x:row>
    <x:row r="5572">
      <x:c r="A5572" s="1"/>
      <x:c r="B5572" s="1"/>
      <x:c r="C5572" s="1"/>
      <x:c r="D5572" s="1"/>
      <x:c r="E5572" s="1"/>
      <x:c r="F5572" s="1"/>
      <x:c r="G5572" s="1"/>
      <x:c r="H5572" s="1"/>
      <x:c r="I5572" s="53">
        <x:f t="shared" si="1034"/>
        <x:v>8</x:v>
      </x:c>
      <x:c r="J5572" s="53">
        <x:f t="shared" si="1035"/>
        <x:v>10</x:v>
      </x:c>
      <x:c r="K5572" s="53">
        <x:f t="shared" si="1036"/>
        <x:v>8</x:v>
      </x:c>
      <x:c r="L5572" s="53">
        <x:f t="shared" si="1037"/>
        <x:v>26</x:v>
      </x:c>
      <x:c r="M5572" s="54">
        <x:f t="shared" si="1038"/>
        <x:v>2325.0243028842165</x:v>
      </x:c>
      <x:c r="N5572" s="54">
        <x:f t="shared" si="1039"/>
        <x:v>1.1146002103362613</x:v>
      </x:c>
      <x:c r="O5572" s="55">
        <x:f t="shared" si="1040"/>
        <x:v>112940</x:v>
      </x:c>
      <x:c r="P5572" s="55">
        <x:f t="shared" si="1041"/>
        <x:v>18480</x:v>
      </x:c>
      <x:c r="Q5572" s="55">
        <x:f t="shared" si="1042"/>
        <x:v>52865.005258406534</x:v>
      </x:c>
      <x:c r="R5572" s="55">
        <x:f t="shared" si="1043"/>
        <x:v>21594.994741593466</x:v>
      </x:c>
      <x:c r="S5572" s="1" t="str">
        <x:f t="shared" si="1044"/>
        <x:v>YES</x:v>
      </x:c>
      <x:c r="T5572" s="1">
        <x:f t="shared" si="1045"/>
        <x:v>21594.994741593466</x:v>
      </x:c>
    </x:row>
    <x:row r="5573">
      <x:c r="A5573" s="1"/>
      <x:c r="B5573" s="1"/>
      <x:c r="C5573" s="1"/>
      <x:c r="D5573" s="1"/>
      <x:c r="E5573" s="1"/>
      <x:c r="F5573" s="1"/>
      <x:c r="G5573" s="1"/>
      <x:c r="H5573" s="1"/>
      <x:c r="I5573" s="53">
        <x:f t="shared" si="1034"/>
        <x:v>8</x:v>
      </x:c>
      <x:c r="J5573" s="53">
        <x:f t="shared" si="1035"/>
        <x:v>10</x:v>
      </x:c>
      <x:c r="K5573" s="53">
        <x:f t="shared" si="1036"/>
        <x:v>9</x:v>
      </x:c>
      <x:c r="L5573" s="53">
        <x:f t="shared" si="1037"/>
        <x:v>27</x:v>
      </x:c>
      <x:c r="M5573" s="54">
        <x:f t="shared" si="1038"/>
        <x:v>2380.3176383246109</x:v>
      </x:c>
      <x:c r="N5573" s="54">
        <x:f t="shared" si="1039"/>
        <x:v>1.1529983599476465</x:v>
      </x:c>
      <x:c r="O5573" s="55">
        <x:f t="shared" si="1040"/>
        <x:v>115640</x:v>
      </x:c>
      <x:c r="P5573" s="55">
        <x:f t="shared" si="1041"/>
        <x:v>19360</x:v>
      </x:c>
      <x:c r="Q5573" s="55">
        <x:f t="shared" si="1042"/>
        <x:v>53824.95899869116</x:v>
      </x:c>
      <x:c r="R5573" s="55">
        <x:f t="shared" si="1043"/>
        <x:v>22455.04100130884</x:v>
      </x:c>
      <x:c r="S5573" s="1" t="str">
        <x:f t="shared" si="1044"/>
        <x:v>YES</x:v>
      </x:c>
      <x:c r="T5573" s="1">
        <x:f t="shared" si="1045"/>
        <x:v>22455.04100130884</x:v>
      </x:c>
    </x:row>
    <x:row r="5574">
      <x:c r="A5574" s="1"/>
      <x:c r="B5574" s="1"/>
      <x:c r="C5574" s="1"/>
      <x:c r="D5574" s="1"/>
      <x:c r="E5574" s="1"/>
      <x:c r="F5574" s="1"/>
      <x:c r="G5574" s="1"/>
      <x:c r="H5574" s="1"/>
      <x:c r="I5574" s="53">
        <x:f t="shared" si="1034"/>
        <x:v>8</x:v>
      </x:c>
      <x:c r="J5574" s="53">
        <x:f t="shared" si="1035"/>
        <x:v>10</x:v>
      </x:c>
      <x:c r="K5574" s="53">
        <x:f t="shared" si="1036"/>
        <x:v>10</x:v>
      </x:c>
      <x:c r="L5574" s="53">
        <x:f t="shared" si="1037"/>
        <x:v>28</x:v>
      </x:c>
      <x:c r="M5574" s="54">
        <x:f t="shared" si="1038"/>
        <x:v>2436.9311798078238</x:v>
      </x:c>
      <x:c r="N5574" s="54">
        <x:f t="shared" si="1039"/>
        <x:v>1.1923133193109887</x:v>
      </x:c>
      <x:c r="O5574" s="55">
        <x:f t="shared" si="1040"/>
        <x:v>118340</x:v>
      </x:c>
      <x:c r="P5574" s="55">
        <x:f t="shared" si="1041"/>
        <x:v>20240</x:v>
      </x:c>
      <x:c r="Q5574" s="55">
        <x:f t="shared" si="1042"/>
        <x:v>54807.832982774722</x:v>
      </x:c>
      <x:c r="R5574" s="55">
        <x:f t="shared" si="1043"/>
        <x:v>23292.167017225278</x:v>
      </x:c>
      <x:c r="S5574" s="1" t="str">
        <x:f t="shared" si="1044"/>
        <x:v>YES</x:v>
      </x:c>
      <x:c r="T5574" s="1">
        <x:f t="shared" si="1045"/>
        <x:v>23292.167017225278</x:v>
      </x:c>
    </x:row>
    <x:row r="5575">
      <x:c r="A5575" s="1"/>
      <x:c r="B5575" s="1"/>
      <x:c r="C5575" s="1"/>
      <x:c r="D5575" s="1"/>
      <x:c r="E5575" s="1"/>
      <x:c r="F5575" s="1"/>
      <x:c r="G5575" s="1"/>
      <x:c r="H5575" s="1"/>
      <x:c r="I5575" s="53">
        <x:f t="shared" si="1034"/>
        <x:v>8</x:v>
      </x:c>
      <x:c r="J5575" s="53">
        <x:f t="shared" si="1035"/>
        <x:v>10</x:v>
      </x:c>
      <x:c r="K5575" s="53">
        <x:f t="shared" si="1036"/>
        <x:v>11</x:v>
      </x:c>
      <x:c r="L5575" s="53">
        <x:f t="shared" si="1037"/>
        <x:v>29</x:v>
      </x:c>
      <x:c r="M5575" s="54">
        <x:f t="shared" si="1038"/>
        <x:v>2494.8892929012627</x:v>
      </x:c>
      <x:c r="N5575" s="54">
        <x:f t="shared" si="1039"/>
        <x:v>1.2325620089592102</x:v>
      </x:c>
      <x:c r="O5575" s="55">
        <x:f t="shared" si="1040"/>
        <x:v>121040</x:v>
      </x:c>
      <x:c r="P5575" s="55">
        <x:f t="shared" si="1041"/>
        <x:v>21120</x:v>
      </x:c>
      <x:c r="Q5575" s="55">
        <x:f t="shared" si="1042"/>
        <x:v>55814.050223980259</x:v>
      </x:c>
      <x:c r="R5575" s="55">
        <x:f t="shared" si="1043"/>
        <x:v>24105.949776019741</x:v>
      </x:c>
      <x:c r="S5575" s="1" t="str">
        <x:f t="shared" si="1044"/>
        <x:v>YES</x:v>
      </x:c>
      <x:c r="T5575" s="1">
        <x:f t="shared" si="1045"/>
        <x:v>24105.949776019741</x:v>
      </x:c>
    </x:row>
    <x:row r="5576">
      <x:c r="A5576" s="1"/>
      <x:c r="B5576" s="1"/>
      <x:c r="C5576" s="1"/>
      <x:c r="D5576" s="1"/>
      <x:c r="E5576" s="1"/>
      <x:c r="F5576" s="1"/>
      <x:c r="G5576" s="1"/>
      <x:c r="H5576" s="1"/>
      <x:c r="I5576" s="53">
        <x:f t="shared" si="1034"/>
        <x:v>8</x:v>
      </x:c>
      <x:c r="J5576" s="53">
        <x:f t="shared" si="1035"/>
        <x:v>10</x:v>
      </x:c>
      <x:c r="K5576" s="53">
        <x:f t="shared" si="1036"/>
        <x:v>12</x:v>
      </x:c>
      <x:c r="L5576" s="53">
        <x:f t="shared" si="1037"/>
        <x:v>30</x:v>
      </x:c>
      <x:c r="M5576" s="54">
        <x:f t="shared" si="1038"/>
        <x:v>2554.2167460293272</x:v>
      </x:c>
      <x:c r="N5576" s="54">
        <x:f t="shared" si="1039"/>
        <x:v>1.2737616291870328</x:v>
      </x:c>
      <x:c r="O5576" s="55">
        <x:f t="shared" si="1040"/>
        <x:v>123740</x:v>
      </x:c>
      <x:c r="P5576" s="55">
        <x:f t="shared" si="1041"/>
        <x:v>22000</x:v>
      </x:c>
      <x:c r="Q5576" s="55">
        <x:f t="shared" si="1042"/>
        <x:v>56844.04072967582</x:v>
      </x:c>
      <x:c r="R5576" s="55">
        <x:f t="shared" si="1043"/>
        <x:v>24895.95927032418</x:v>
      </x:c>
      <x:c r="S5576" s="1" t="str">
        <x:f t="shared" si="1044"/>
        <x:v>YES</x:v>
      </x:c>
      <x:c r="T5576" s="1">
        <x:f t="shared" si="1045"/>
        <x:v>24895.95927032418</x:v>
      </x:c>
    </x:row>
    <x:row r="5577">
      <x:c r="A5577" s="1"/>
      <x:c r="B5577" s="1"/>
      <x:c r="C5577" s="1"/>
      <x:c r="D5577" s="1"/>
      <x:c r="E5577" s="1"/>
      <x:c r="F5577" s="1"/>
      <x:c r="G5577" s="1"/>
      <x:c r="H5577" s="1"/>
      <x:c r="I5577" s="53">
        <x:f t="shared" si="1034"/>
        <x:v>8</x:v>
      </x:c>
      <x:c r="J5577" s="53">
        <x:f t="shared" si="1035"/>
        <x:v>10</x:v>
      </x:c>
      <x:c r="K5577" s="53">
        <x:f t="shared" si="1036"/>
        <x:v>13</x:v>
      </x:c>
      <x:c r="L5577" s="53">
        <x:f t="shared" si="1037"/>
        <x:v>31</x:v>
      </x:c>
      <x:c r="M5577" s="54">
        <x:f t="shared" si="1038"/>
        <x:v>2614.9387167377117</x:v>
      </x:c>
      <x:c r="N5577" s="54">
        <x:f t="shared" si="1039"/>
        <x:v>1.3159296644011886</x:v>
      </x:c>
      <x:c r="O5577" s="55">
        <x:f t="shared" si="1040"/>
        <x:v>126440</x:v>
      </x:c>
      <x:c r="P5577" s="55">
        <x:f t="shared" si="1041"/>
        <x:v>22880</x:v>
      </x:c>
      <x:c r="Q5577" s="55">
        <x:f t="shared" si="1042"/>
        <x:v>57898.24161002972</x:v>
      </x:c>
      <x:c r="R5577" s="55">
        <x:f t="shared" si="1043"/>
        <x:v>25661.75838997028</x:v>
      </x:c>
      <x:c r="S5577" s="1" t="str">
        <x:f t="shared" si="1044"/>
        <x:v>YES</x:v>
      </x:c>
      <x:c r="T5577" s="1">
        <x:f t="shared" si="1045"/>
        <x:v>25661.75838997028</x:v>
      </x:c>
    </x:row>
    <x:row r="5578">
      <x:c r="A5578" s="1"/>
      <x:c r="B5578" s="1"/>
      <x:c r="C5578" s="1"/>
      <x:c r="D5578" s="1"/>
      <x:c r="E5578" s="1"/>
      <x:c r="F5578" s="1"/>
      <x:c r="G5578" s="1"/>
      <x:c r="H5578" s="1"/>
      <x:c r="I5578" s="53">
        <x:f t="shared" si="1034"/>
        <x:v>8</x:v>
      </x:c>
      <x:c r="J5578" s="53">
        <x:f t="shared" si="1035"/>
        <x:v>10</x:v>
      </x:c>
      <x:c r="K5578" s="53">
        <x:f t="shared" si="1036"/>
        <x:v>14</x:v>
      </x:c>
      <x:c r="L5578" s="53">
        <x:f t="shared" si="1037"/>
        <x:v>32</x:v>
      </x:c>
      <x:c r="M5578" s="54">
        <x:f t="shared" si="1038"/>
        <x:v>2677.0807980513728</x:v>
      </x:c>
      <x:c r="N5578" s="54">
        <x:f t="shared" si="1039"/>
        <x:v>1.3590838875356754</x:v>
      </x:c>
      <x:c r="O5578" s="55">
        <x:f t="shared" si="1040"/>
        <x:v>129140</x:v>
      </x:c>
      <x:c r="P5578" s="55">
        <x:f t="shared" si="1041"/>
        <x:v>23760</x:v>
      </x:c>
      <x:c r="Q5578" s="55">
        <x:f t="shared" si="1042"/>
        <x:v>58977.09718839189</x:v>
      </x:c>
      <x:c r="R5578" s="55">
        <x:f t="shared" si="1043"/>
        <x:v>26402.90281160811</x:v>
      </x:c>
      <x:c r="S5578" s="1" t="str">
        <x:f t="shared" si="1044"/>
        <x:v>YES</x:v>
      </x:c>
      <x:c r="T5578" s="1">
        <x:f t="shared" si="1045"/>
        <x:v>26402.90281160811</x:v>
      </x:c>
    </x:row>
    <x:row r="5579">
      <x:c r="A5579" s="1"/>
      <x:c r="B5579" s="1"/>
      <x:c r="C5579" s="1"/>
      <x:c r="D5579" s="1"/>
      <x:c r="E5579" s="1"/>
      <x:c r="F5579" s="1"/>
      <x:c r="G5579" s="1"/>
      <x:c r="H5579" s="1"/>
      <x:c r="I5579" s="53">
        <x:f t="shared" si="1034"/>
        <x:v>8</x:v>
      </x:c>
      <x:c r="J5579" s="53">
        <x:f t="shared" si="1035"/>
        <x:v>10</x:v>
      </x:c>
      <x:c r="K5579" s="53">
        <x:f t="shared" si="1036"/>
        <x:v>15</x:v>
      </x:c>
      <x:c r="L5579" s="53">
        <x:f t="shared" si="1037"/>
        <x:v>33</x:v>
      </x:c>
      <x:c r="M5579" s="54">
        <x:f t="shared" si="1038"/>
        <x:v>2740.6690049275194</x:v>
      </x:c>
      <x:c r="N5579" s="54">
        <x:f t="shared" si="1039"/>
        <x:v>1.4032423645329997</x:v>
      </x:c>
      <x:c r="O5579" s="55">
        <x:f t="shared" si="1040"/>
        <x:v>131840</x:v>
      </x:c>
      <x:c r="P5579" s="55">
        <x:f t="shared" si="1041"/>
        <x:v>24640</x:v>
      </x:c>
      <x:c r="Q5579" s="55">
        <x:f t="shared" si="1042"/>
        <x:v>60081.059113324991</x:v>
      </x:c>
      <x:c r="R5579" s="55">
        <x:f t="shared" si="1043"/>
        <x:v>27118.940886675009</x:v>
      </x:c>
      <x:c r="S5579" s="1" t="str">
        <x:f t="shared" si="1044"/>
        <x:v>YES</x:v>
      </x:c>
      <x:c r="T5579" s="1">
        <x:f t="shared" si="1045"/>
        <x:v>27118.940886675009</x:v>
      </x:c>
    </x:row>
    <x:row r="5580">
      <x:c r="A5580" s="1"/>
      <x:c r="B5580" s="1"/>
      <x:c r="C5580" s="1"/>
      <x:c r="D5580" s="1"/>
      <x:c r="E5580" s="1"/>
      <x:c r="F5580" s="1"/>
      <x:c r="G5580" s="1"/>
      <x:c r="H5580" s="1"/>
      <x:c r="I5580" s="53">
        <x:f t="shared" si="1034"/>
        <x:v>8</x:v>
      </x:c>
      <x:c r="J5580" s="53">
        <x:f t="shared" si="1035"/>
        <x:v>10</x:v>
      </x:c>
      <x:c r="K5580" s="53">
        <x:f t="shared" si="1036"/>
        <x:v>16</x:v>
      </x:c>
      <x:c r="L5580" s="53">
        <x:f t="shared" si="1037"/>
        <x:v>34</x:v>
      </x:c>
      <x:c r="M5580" s="54">
        <x:f t="shared" si="1038"/>
        <x:v>2805.729780805008</x:v>
      </x:c>
      <x:c r="N5580" s="54">
        <x:f t="shared" si="1039"/>
        <x:v>1.4484234588923666</x:v>
      </x:c>
      <x:c r="O5580" s="55">
        <x:f t="shared" si="1040"/>
        <x:v>134540</x:v>
      </x:c>
      <x:c r="P5580" s="55">
        <x:f t="shared" si="1041"/>
        <x:v>25520</x:v>
      </x:c>
      <x:c r="Q5580" s="55">
        <x:f t="shared" si="1042"/>
        <x:v>61210.586472309165</x:v>
      </x:c>
      <x:c r="R5580" s="55">
        <x:f t="shared" si="1043"/>
        <x:v>27809.413527690835</x:v>
      </x:c>
      <x:c r="S5580" s="1" t="str">
        <x:f t="shared" si="1044"/>
        <x:v>YES</x:v>
      </x:c>
      <x:c r="T5580" s="1">
        <x:f t="shared" si="1045"/>
        <x:v>27809.413527690835</x:v>
      </x:c>
    </x:row>
    <x:row r="5581">
      <x:c r="A5581" s="1"/>
      <x:c r="B5581" s="1"/>
      <x:c r="C5581" s="1"/>
      <x:c r="D5581" s="1"/>
      <x:c r="E5581" s="1"/>
      <x:c r="F5581" s="1"/>
      <x:c r="G5581" s="1"/>
      <x:c r="H5581" s="1"/>
      <x:c r="I5581" s="53">
        <x:f t="shared" si="1034"/>
        <x:v>8</x:v>
      </x:c>
      <x:c r="J5581" s="53">
        <x:f t="shared" si="1035"/>
        <x:v>10</x:v>
      </x:c>
      <x:c r="K5581" s="53">
        <x:f t="shared" si="1036"/>
        <x:v>17</x:v>
      </x:c>
      <x:c r="L5581" s="53">
        <x:f t="shared" si="1037"/>
        <x:v>35</x:v>
      </x:c>
      <x:c r="M5581" s="54">
        <x:f t="shared" si="1038"/>
        <x:v>2872.2900042515485</x:v>
      </x:c>
      <x:c r="N5581" s="54">
        <x:f t="shared" si="1039"/>
        <x:v>1.4946458362857975</x:v>
      </x:c>
      <x:c r="O5581" s="55">
        <x:f t="shared" si="1040"/>
        <x:v>137240</x:v>
      </x:c>
      <x:c r="P5581" s="55">
        <x:f t="shared" si="1041"/>
        <x:v>26400</x:v>
      </x:c>
      <x:c r="Q5581" s="55">
        <x:f t="shared" si="1042"/>
        <x:v>62366.145907144935</x:v>
      </x:c>
      <x:c r="R5581" s="55">
        <x:f t="shared" si="1043"/>
        <x:v>28473.854092855065</x:v>
      </x:c>
      <x:c r="S5581" s="1" t="str">
        <x:f t="shared" si="1044"/>
        <x:v>YES</x:v>
      </x:c>
      <x:c r="T5581" s="1">
        <x:f t="shared" si="1045"/>
        <x:v>28473.854092855065</x:v>
      </x:c>
    </x:row>
    <x:row r="5582">
      <x:c r="A5582" s="1"/>
      <x:c r="B5582" s="1"/>
      <x:c r="C5582" s="1"/>
      <x:c r="D5582" s="1"/>
      <x:c r="E5582" s="1"/>
      <x:c r="F5582" s="1"/>
      <x:c r="G5582" s="1"/>
      <x:c r="H5582" s="1"/>
      <x:c r="I5582" s="53">
        <x:f t="shared" si="1034"/>
        <x:v>8</x:v>
      </x:c>
      <x:c r="J5582" s="53">
        <x:f t="shared" si="1035"/>
        <x:v>10</x:v>
      </x:c>
      <x:c r="K5582" s="53">
        <x:f t="shared" si="1036"/>
        <x:v>18</x:v>
      </x:c>
      <x:c r="L5582" s="53">
        <x:f t="shared" si="1037"/>
        <x:v>36</x:v>
      </x:c>
      <x:c r="M5582" s="54">
        <x:f t="shared" si="1038"/>
        <x:v>2940.3769957101358</x:v>
      </x:c>
      <x:c r="N5582" s="54">
        <x:f t="shared" si="1039"/>
        <x:v>1.5419284692431499</x:v>
      </x:c>
      <x:c r="O5582" s="55">
        <x:f t="shared" si="1040"/>
        <x:v>139940</x:v>
      </x:c>
      <x:c r="P5582" s="55">
        <x:f t="shared" si="1041"/>
        <x:v>27280</x:v>
      </x:c>
      <x:c r="Q5582" s="55">
        <x:f t="shared" si="1042"/>
        <x:v>63548.211731078743</x:v>
      </x:c>
      <x:c r="R5582" s="55">
        <x:f t="shared" si="1043"/>
        <x:v>29111.788268921257</x:v>
      </x:c>
      <x:c r="S5582" s="1" t="str">
        <x:f t="shared" si="1044"/>
        <x:v>YES</x:v>
      </x:c>
      <x:c r="T5582" s="1">
        <x:f t="shared" si="1045"/>
        <x:v>29111.788268921257</x:v>
      </x:c>
    </x:row>
    <x:row r="5583">
      <x:c r="A5583" s="1"/>
      <x:c r="B5583" s="1"/>
      <x:c r="C5583" s="1"/>
      <x:c r="D5583" s="1"/>
      <x:c r="E5583" s="1"/>
      <x:c r="F5583" s="1"/>
      <x:c r="G5583" s="1"/>
      <x:c r="H5583" s="1"/>
      <x:c r="I5583" s="53">
        <x:f t="shared" si="1034"/>
        <x:v>8</x:v>
      </x:c>
      <x:c r="J5583" s="53">
        <x:f t="shared" si="1035"/>
        <x:v>10</x:v>
      </x:c>
      <x:c r="K5583" s="53">
        <x:f t="shared" si="1036"/>
        <x:v>19</x:v>
      </x:c>
      <x:c r="L5583" s="53">
        <x:f t="shared" si="1037"/>
        <x:v>37</x:v>
      </x:c>
      <x:c r="M5583" s="54">
        <x:f t="shared" si="1038"/>
        <x:v>3010.0185243461574</x:v>
      </x:c>
      <x:c r="N5583" s="54">
        <x:f t="shared" si="1039"/>
        <x:v>1.5902906419070537</x:v>
      </x:c>
      <x:c r="O5583" s="55">
        <x:f t="shared" si="1040"/>
        <x:v>142640</x:v>
      </x:c>
      <x:c r="P5583" s="55">
        <x:f t="shared" si="1041"/>
        <x:v>28160</x:v>
      </x:c>
      <x:c r="Q5583" s="55">
        <x:f t="shared" si="1042"/>
        <x:v>64757.266047676341</x:v>
      </x:c>
      <x:c r="R5583" s="55">
        <x:f t="shared" si="1043"/>
        <x:v>29722.733952323659</x:v>
      </x:c>
      <x:c r="S5583" s="1" t="str">
        <x:f t="shared" si="1044"/>
        <x:v>YES</x:v>
      </x:c>
      <x:c r="T5583" s="1">
        <x:f t="shared" si="1045"/>
        <x:v>29722.733952323659</x:v>
      </x:c>
    </x:row>
    <x:row r="5584">
      <x:c r="A5584" s="1"/>
      <x:c r="B5584" s="1"/>
      <x:c r="C5584" s="1"/>
      <x:c r="D5584" s="1"/>
      <x:c r="E5584" s="1"/>
      <x:c r="F5584" s="1"/>
      <x:c r="G5584" s="1"/>
      <x:c r="H5584" s="1"/>
      <x:c r="I5584" s="53">
        <x:f t="shared" si="1034"/>
        <x:v>8</x:v>
      </x:c>
      <x:c r="J5584" s="53">
        <x:f t="shared" si="1035"/>
        <x:v>10</x:v>
      </x:c>
      <x:c r="K5584" s="53">
        <x:f t="shared" si="1036"/>
        <x:v>20</x:v>
      </x:c>
      <x:c r="L5584" s="53">
        <x:f t="shared" si="1037"/>
        <x:v>38</x:v>
      </x:c>
      <x:c r="M5584" s="54">
        <x:f t="shared" si="1038"/>
        <x:v>3081.2428149966345</x:v>
      </x:c>
      <x:c r="N5584" s="54">
        <x:f t="shared" si="1039"/>
        <x:v>1.639751954858774</x:v>
      </x:c>
      <x:c r="O5584" s="55">
        <x:f t="shared" si="1040"/>
        <x:v>145340</x:v>
      </x:c>
      <x:c r="P5584" s="55">
        <x:f t="shared" si="1041"/>
        <x:v>29040</x:v>
      </x:c>
      <x:c r="Q5584" s="55">
        <x:f t="shared" si="1042"/>
        <x:v>65993.798871469349</x:v>
      </x:c>
      <x:c r="R5584" s="55">
        <x:f t="shared" si="1043"/>
        <x:v>30306.201128530651</x:v>
      </x:c>
      <x:c r="S5584" s="1" t="str">
        <x:f t="shared" si="1044"/>
        <x:v>YES</x:v>
      </x:c>
      <x:c r="T5584" s="1">
        <x:f t="shared" si="1045"/>
        <x:v>30306.201128530651</x:v>
      </x:c>
    </x:row>
    <x:row r="5585">
      <x:c r="A5585" s="1"/>
      <x:c r="B5585" s="1"/>
      <x:c r="C5585" s="1"/>
      <x:c r="D5585" s="1"/>
      <x:c r="E5585" s="1"/>
      <x:c r="F5585" s="1"/>
      <x:c r="G5585" s="1"/>
      <x:c r="H5585" s="1"/>
      <x:c r="I5585" s="53">
        <x:f t="shared" si="1034"/>
        <x:v>8</x:v>
      </x:c>
      <x:c r="J5585" s="53">
        <x:f t="shared" si="1035"/>
        <x:v>10</x:v>
      </x:c>
      <x:c r="K5585" s="53">
        <x:f t="shared" si="1036"/>
        <x:v>21</x:v>
      </x:c>
      <x:c r="L5585" s="53">
        <x:f t="shared" si="1037"/>
        <x:v>39</x:v>
      </x:c>
      <x:c r="M5585" s="54">
        <x:f t="shared" si="1038"/>
        <x:v>3154.0785552230782</x:v>
      </x:c>
      <x:c r="N5585" s="54">
        <x:f t="shared" si="1039"/>
        <x:v>1.6903323300160265</x:v>
      </x:c>
      <x:c r="O5585" s="55">
        <x:f t="shared" si="1040"/>
        <x:v>148040</x:v>
      </x:c>
      <x:c r="P5585" s="55">
        <x:f t="shared" si="1041"/>
        <x:v>29920</x:v>
      </x:c>
      <x:c r="Q5585" s="55">
        <x:f t="shared" si="1042"/>
        <x:v>67258.30825040066</x:v>
      </x:c>
      <x:c r="R5585" s="55">
        <x:f t="shared" si="1043"/>
        <x:v>30861.69174959934</x:v>
      </x:c>
      <x:c r="S5585" s="1" t="str">
        <x:f t="shared" si="1044"/>
        <x:v>YES</x:v>
      </x:c>
      <x:c r="T5585" s="1">
        <x:f t="shared" si="1045"/>
        <x:v>30861.69174959934</x:v>
      </x:c>
    </x:row>
    <x:row r="5586">
      <x:c r="A5586" s="1"/>
      <x:c r="B5586" s="1"/>
      <x:c r="C5586" s="1"/>
      <x:c r="D5586" s="1"/>
      <x:c r="E5586" s="1"/>
      <x:c r="F5586" s="1"/>
      <x:c r="G5586" s="1"/>
      <x:c r="H5586" s="1"/>
      <x:c r="I5586" s="53">
        <x:f t="shared" si="1034"/>
        <x:v>8</x:v>
      </x:c>
      <x:c r="J5586" s="53">
        <x:f t="shared" si="1035"/>
        <x:v>10</x:v>
      </x:c>
      <x:c r="K5586" s="53">
        <x:f t="shared" si="1036"/>
        <x:v>22</x:v>
      </x:c>
      <x:c r="L5586" s="53">
        <x:f t="shared" si="1037"/>
        <x:v>40</x:v>
      </x:c>
      <x:c r="M5586" s="54">
        <x:f t="shared" si="1038"/>
        <x:v>3228.5549024694747</x:v>
      </x:c>
      <x:c r="N5586" s="54">
        <x:f t="shared" si="1039"/>
        <x:v>1.7420520156038017</x:v>
      </x:c>
      <x:c r="O5586" s="55">
        <x:f t="shared" si="1040"/>
        <x:v>150740</x:v>
      </x:c>
      <x:c r="P5586" s="55">
        <x:f t="shared" si="1041"/>
        <x:v>30800</x:v>
      </x:c>
      <x:c r="Q5586" s="55">
        <x:f t="shared" si="1042"/>
        <x:v>68551.300390095043</x:v>
      </x:c>
      <x:c r="R5586" s="55">
        <x:f t="shared" si="1043"/>
        <x:v>31388.699609904957</x:v>
      </x:c>
      <x:c r="S5586" s="1" t="str">
        <x:f t="shared" si="1044"/>
        <x:v>YES</x:v>
      </x:c>
      <x:c r="T5586" s="1">
        <x:f t="shared" si="1045"/>
        <x:v>31388.699609904957</x:v>
      </x:c>
    </x:row>
    <x:row r="5587">
      <x:c r="A5587" s="1"/>
      <x:c r="B5587" s="1"/>
      <x:c r="C5587" s="1"/>
      <x:c r="D5587" s="1"/>
      <x:c r="E5587" s="1"/>
      <x:c r="F5587" s="1"/>
      <x:c r="G5587" s="1"/>
      <x:c r="H5587" s="1"/>
      <x:c r="I5587" s="53">
        <x:f t="shared" si="1034"/>
        <x:v>8</x:v>
      </x:c>
      <x:c r="J5587" s="53">
        <x:f t="shared" si="1035"/>
        <x:v>10</x:v>
      </x:c>
      <x:c r="K5587" s="53">
        <x:f t="shared" si="1036"/>
        <x:v>23</x:v>
      </x:c>
      <x:c r="L5587" s="53">
        <x:f t="shared" si="1037"/>
        <x:v>41</x:v>
      </x:c>
      <x:c r="M5587" s="54">
        <x:f t="shared" si="1038"/>
        <x:v>3304.7014913269113</x:v>
      </x:c>
      <x:c r="N5587" s="54">
        <x:f t="shared" si="1039"/>
        <x:v>1.7949315911992441</x:v>
      </x:c>
      <x:c r="O5587" s="55">
        <x:f t="shared" si="1040"/>
        <x:v>153440</x:v>
      </x:c>
      <x:c r="P5587" s="55">
        <x:f t="shared" si="1041"/>
        <x:v>31680</x:v>
      </x:c>
      <x:c r="Q5587" s="55">
        <x:f t="shared" si="1042"/>
        <x:v>69873.289779981103</x:v>
      </x:c>
      <x:c r="R5587" s="55">
        <x:f t="shared" si="1043"/>
        <x:v>31886.710220018897</x:v>
      </x:c>
      <x:c r="S5587" s="1" t="str">
        <x:f t="shared" si="1044"/>
        <x:v>YES</x:v>
      </x:c>
      <x:c r="T5587" s="1">
        <x:f t="shared" si="1045"/>
        <x:v>31886.710220018897</x:v>
      </x:c>
    </x:row>
    <x:row r="5588">
      <x:c r="A5588" s="1"/>
      <x:c r="B5588" s="1"/>
      <x:c r="C5588" s="1"/>
      <x:c r="D5588" s="1"/>
      <x:c r="E5588" s="1"/>
      <x:c r="F5588" s="1"/>
      <x:c r="G5588" s="1"/>
      <x:c r="H5588" s="1"/>
      <x:c r="I5588" s="53">
        <x:f t="shared" si="1034"/>
        <x:v>8</x:v>
      </x:c>
      <x:c r="J5588" s="53">
        <x:f t="shared" si="1035"/>
        <x:v>10</x:v>
      </x:c>
      <x:c r="K5588" s="53">
        <x:f t="shared" si="1036"/>
        <x:v>24</x:v>
      </x:c>
      <x:c r="L5588" s="53">
        <x:f t="shared" si="1037"/>
        <x:v>42</x:v>
      </x:c>
      <x:c r="M5588" s="54">
        <x:f t="shared" si="1038"/>
        <x:v>3382.548440906407</x:v>
      </x:c>
      <x:c r="N5588" s="54">
        <x:f t="shared" si="1039"/>
        <x:v>1.8489919728516715</x:v>
      </x:c>
      <x:c r="O5588" s="55">
        <x:f t="shared" si="1040"/>
        <x:v>156140</x:v>
      </x:c>
      <x:c r="P5588" s="55">
        <x:f t="shared" si="1041"/>
        <x:v>32560</x:v>
      </x:c>
      <x:c r="Q5588" s="55">
        <x:f t="shared" si="1042"/>
        <x:v>71224.799321291794</x:v>
      </x:c>
      <x:c r="R5588" s="55">
        <x:f t="shared" si="1043"/>
        <x:v>32355.200678708206</x:v>
      </x:c>
      <x:c r="S5588" s="1" t="str">
        <x:f t="shared" si="1044"/>
        <x:v>YES</x:v>
      </x:c>
      <x:c r="T5588" s="1">
        <x:f t="shared" si="1045"/>
        <x:v>32355.200678708206</x:v>
      </x:c>
    </x:row>
    <x:row r="5589">
      <x:c r="A5589" s="1"/>
      <x:c r="B5589" s="1"/>
      <x:c r="C5589" s="1"/>
      <x:c r="D5589" s="1"/>
      <x:c r="E5589" s="1"/>
      <x:c r="F5589" s="1"/>
      <x:c r="G5589" s="1"/>
      <x:c r="H5589" s="1"/>
      <x:c r="I5589" s="53">
        <x:f t="shared" si="1034"/>
        <x:v>8</x:v>
      </x:c>
      <x:c r="J5589" s="53">
        <x:f t="shared" si="1035"/>
        <x:v>10</x:v>
      </x:c>
      <x:c r="K5589" s="53">
        <x:f t="shared" si="1036"/>
        <x:v>25</x:v>
      </x:c>
      <x:c r="L5589" s="53">
        <x:f t="shared" si="1037"/>
        <x:v>43</x:v>
      </x:c>
      <x:c r="M5589" s="54">
        <x:f t="shared" si="1038"/>
        <x:v>3462.1263623215045</x:v>
      </x:c>
      <x:c r="N5589" s="54">
        <x:f t="shared" si="1039"/>
        <x:v>1.9042544182788226</x:v>
      </x:c>
      <x:c r="O5589" s="55">
        <x:f t="shared" si="1040"/>
        <x:v>158840</x:v>
      </x:c>
      <x:c r="P5589" s="55">
        <x:f t="shared" si="1041"/>
        <x:v>33440</x:v>
      </x:c>
      <x:c r="Q5589" s="55">
        <x:f t="shared" si="1042"/>
        <x:v>72606.360456970564</x:v>
      </x:c>
      <x:c r="R5589" s="55">
        <x:f t="shared" si="1043"/>
        <x:v>32793.639543029436</x:v>
      </x:c>
      <x:c r="S5589" s="1" t="str">
        <x:f t="shared" si="1044"/>
        <x:v>YES</x:v>
      </x:c>
      <x:c r="T5589" s="1">
        <x:f t="shared" si="1045"/>
        <x:v>32793.639543029436</x:v>
      </x:c>
    </x:row>
    <x:row r="5590">
      <x:c r="A5590" s="1"/>
      <x:c r="B5590" s="1"/>
      <x:c r="C5590" s="1"/>
      <x:c r="D5590" s="1"/>
      <x:c r="E5590" s="1"/>
      <x:c r="F5590" s="1"/>
      <x:c r="G5590" s="1"/>
      <x:c r="H5590" s="1"/>
      <x:c r="I5590" s="53">
        <x:f t="shared" si="1034"/>
        <x:v>8</x:v>
      </x:c>
      <x:c r="J5590" s="53">
        <x:f t="shared" si="1035"/>
        <x:v>10</x:v>
      </x:c>
      <x:c r="K5590" s="53">
        <x:f t="shared" si="1036"/>
        <x:v>26</x:v>
      </x:c>
      <x:c r="L5590" s="53">
        <x:f t="shared" si="1037"/>
        <x:v>44</x:v>
      </x:c>
      <x:c r="M5590" s="54">
        <x:f t="shared" si="1038"/>
        <x:v>3543.4663662822222</x:v>
      </x:c>
      <x:c r="N5590" s="54">
        <x:f t="shared" si="1039"/>
        <x:v>1.9607405321404321</x:v>
      </x:c>
      <x:c r="O5590" s="55">
        <x:f t="shared" si="1040"/>
        <x:v>161540</x:v>
      </x:c>
      <x:c r="P5590" s="55">
        <x:f t="shared" si="1041"/>
        <x:v>34320</x:v>
      </x:c>
      <x:c r="Q5590" s="55">
        <x:f t="shared" si="1042"/>
        <x:v>74018.513303510801</x:v>
      </x:c>
      <x:c r="R5590" s="55">
        <x:f t="shared" si="1043"/>
        <x:v>33201.486696489199</x:v>
      </x:c>
      <x:c r="S5590" s="1" t="str">
        <x:f t="shared" si="1044"/>
        <x:v>YES</x:v>
      </x:c>
      <x:c r="T5590" s="1">
        <x:f t="shared" si="1045"/>
        <x:v>33201.486696489199</x:v>
      </x:c>
    </x:row>
    <x:row r="5591">
      <x:c r="A5591" s="1"/>
      <x:c r="B5591" s="1"/>
      <x:c r="C5591" s="1"/>
      <x:c r="D5591" s="1"/>
      <x:c r="E5591" s="1"/>
      <x:c r="F5591" s="1"/>
      <x:c r="G5591" s="1"/>
      <x:c r="H5591" s="1"/>
      <x:c r="I5591" s="53">
        <x:f t="shared" si="1034"/>
        <x:v>8</x:v>
      </x:c>
      <x:c r="J5591" s="53">
        <x:f t="shared" si="1035"/>
        <x:v>10</x:v>
      </x:c>
      <x:c r="K5591" s="53">
        <x:f t="shared" si="1036"/>
        <x:v>27</x:v>
      </x:c>
      <x:c r="L5591" s="53">
        <x:f t="shared" si="1037"/>
        <x:v>45</x:v>
      </x:c>
      <x:c r="M5591" s="54">
        <x:f t="shared" si="1038"/>
        <x:v>3626.6000708019792</x:v>
      </x:c>
      <x:c r="N5591" s="54">
        <x:f t="shared" si="1039"/>
        <x:v>2.0184722713902632</x:v>
      </x:c>
      <x:c r="O5591" s="55">
        <x:f t="shared" si="1040"/>
        <x:v>164240</x:v>
      </x:c>
      <x:c r="P5591" s="55">
        <x:f t="shared" si="1041"/>
        <x:v>35200</x:v>
      </x:c>
      <x:c r="Q5591" s="55">
        <x:f t="shared" si="1042"/>
        <x:v>75461.806784756584</x:v>
      </x:c>
      <x:c r="R5591" s="55">
        <x:f t="shared" si="1043"/>
        <x:v>33578.193215243416</x:v>
      </x:c>
      <x:c r="S5591" s="1" t="str">
        <x:f t="shared" si="1044"/>
        <x:v>YES</x:v>
      </x:c>
      <x:c r="T5591" s="1">
        <x:f t="shared" si="1045"/>
        <x:v>33578.193215243416</x:v>
      </x:c>
    </x:row>
    <x:row r="5592">
      <x:c r="A5592" s="1"/>
      <x:c r="B5592" s="1"/>
      <x:c r="C5592" s="1"/>
      <x:c r="D5592" s="1"/>
      <x:c r="E5592" s="1"/>
      <x:c r="F5592" s="1"/>
      <x:c r="G5592" s="1"/>
      <x:c r="H5592" s="1"/>
      <x:c r="I5592" s="53">
        <x:f t="shared" si="1034"/>
        <x:v>8</x:v>
      </x:c>
      <x:c r="J5592" s="53">
        <x:f t="shared" si="1035"/>
        <x:v>10</x:v>
      </x:c>
      <x:c r="K5592" s="53">
        <x:f t="shared" si="1036"/>
        <x:v>28</x:v>
      </x:c>
      <x:c r="L5592" s="53">
        <x:f t="shared" si="1037"/>
        <x:v>46</x:v>
      </x:c>
      <x:c r="M5592" s="54">
        <x:f t="shared" si="1038"/>
        <x:v>3711.5596090191329</x:v>
      </x:c>
      <x:c r="N5592" s="54">
        <x:f t="shared" si="1039"/>
        <x:v>2.0774719507077313</x:v>
      </x:c>
      <x:c r="O5592" s="55">
        <x:f t="shared" si="1040"/>
        <x:v>166940</x:v>
      </x:c>
      <x:c r="P5592" s="55">
        <x:f t="shared" si="1041"/>
        <x:v>36080</x:v>
      </x:c>
      <x:c r="Q5592" s="55">
        <x:f t="shared" si="1042"/>
        <x:v>76936.798767693283</x:v>
      </x:c>
      <x:c r="R5592" s="55">
        <x:f t="shared" si="1043"/>
        <x:v>33923.201232306717</x:v>
      </x:c>
      <x:c r="S5592" s="1" t="str">
        <x:f t="shared" si="1044"/>
        <x:v>YES</x:v>
      </x:c>
      <x:c r="T5592" s="1">
        <x:f t="shared" si="1045"/>
        <x:v>33923.201232306717</x:v>
      </x:c>
    </x:row>
    <x:row r="5593">
      <x:c r="A5593" s="1"/>
      <x:c r="B5593" s="1"/>
      <x:c r="C5593" s="1"/>
      <x:c r="D5593" s="1"/>
      <x:c r="E5593" s="1"/>
      <x:c r="F5593" s="1"/>
      <x:c r="G5593" s="1"/>
      <x:c r="H5593" s="1"/>
      <x:c r="I5593" s="53">
        <x:f t="shared" si="1034"/>
        <x:v>8</x:v>
      </x:c>
      <x:c r="J5593" s="53">
        <x:f t="shared" si="1035"/>
        <x:v>10</x:v>
      </x:c>
      <x:c r="K5593" s="53">
        <x:f t="shared" si="1036"/>
        <x:v>29</x:v>
      </x:c>
      <x:c r="L5593" s="53">
        <x:f t="shared" si="1037"/>
        <x:v>47</x:v>
      </x:c>
      <x:c r="M5593" s="54">
        <x:f t="shared" si="1038"/>
        <x:v>3798.3776371347863</x:v>
      </x:c>
      <x:c r="N5593" s="54">
        <x:f t="shared" si="1039"/>
        <x:v>2.1377622480102683</x:v>
      </x:c>
      <x:c r="O5593" s="55">
        <x:f t="shared" si="1040"/>
        <x:v>169640</x:v>
      </x:c>
      <x:c r="P5593" s="55">
        <x:f t="shared" si="1041"/>
        <x:v>36960</x:v>
      </x:c>
      <x:c r="Q5593" s="55">
        <x:f t="shared" si="1042"/>
        <x:v>78444.056200256702</x:v>
      </x:c>
      <x:c r="R5593" s="55">
        <x:f t="shared" si="1043"/>
        <x:v>34235.943799743298</x:v>
      </x:c>
      <x:c r="S5593" s="1" t="str">
        <x:f t="shared" si="1044"/>
        <x:v>YES</x:v>
      </x:c>
      <x:c r="T5593" s="1">
        <x:f t="shared" si="1045"/>
        <x:v>34235.943799743298</x:v>
      </x:c>
    </x:row>
    <x:row r="5594">
      <x:c r="A5594" s="1"/>
      <x:c r="B5594" s="1"/>
      <x:c r="C5594" s="1"/>
      <x:c r="D5594" s="1"/>
      <x:c r="E5594" s="1"/>
      <x:c r="F5594" s="1"/>
      <x:c r="G5594" s="1"/>
      <x:c r="H5594" s="1"/>
      <x:c r="I5594" s="53">
        <x:f t="shared" si="1034"/>
        <x:v>8</x:v>
      </x:c>
      <x:c r="J5594" s="53">
        <x:f t="shared" si="1035"/>
        <x:v>10</x:v>
      </x:c>
      <x:c r="K5594" s="53">
        <x:f t="shared" si="1036"/>
        <x:v>30</x:v>
      </x:c>
      <x:c r="L5594" s="53">
        <x:f t="shared" si="1037"/>
        <x:v>48</x:v>
      </x:c>
      <x:c r="M5594" s="54">
        <x:f t="shared" si="1038"/>
        <x:v>3887.0873424685569</x:v>
      </x:c>
      <x:c r="N5594" s="54">
        <x:f t="shared" si="1039"/>
        <x:v>2.199366210047609</x:v>
      </x:c>
      <x:c r="O5594" s="55">
        <x:f t="shared" si="1040"/>
        <x:v>172340</x:v>
      </x:c>
      <x:c r="P5594" s="55">
        <x:f t="shared" si="1041"/>
        <x:v>37840</x:v>
      </x:c>
      <x:c r="Q5594" s="55">
        <x:f t="shared" si="1042"/>
        <x:v>79984.155251190226</x:v>
      </x:c>
      <x:c r="R5594" s="55">
        <x:f t="shared" si="1043"/>
        <x:v>34515.844748809774</x:v>
      </x:c>
      <x:c r="S5594" s="1" t="str">
        <x:f t="shared" si="1044"/>
        <x:v>YES</x:v>
      </x:c>
      <x:c r="T5594" s="1">
        <x:f t="shared" si="1045"/>
        <x:v>34515.844748809774</x:v>
      </x:c>
    </x:row>
    <x:row r="5595">
      <x:c r="A5595" s="1"/>
      <x:c r="B5595" s="1"/>
      <x:c r="C5595" s="1"/>
      <x:c r="D5595" s="1"/>
      <x:c r="E5595" s="1"/>
      <x:c r="F5595" s="1"/>
      <x:c r="G5595" s="1"/>
      <x:c r="H5595" s="1"/>
      <x:c r="I5595" s="53">
        <x:f t="shared" si="1034"/>
        <x:v>8</x:v>
      </x:c>
      <x:c r="J5595" s="53">
        <x:f t="shared" si="1035"/>
        <x:v>11</x:v>
      </x:c>
      <x:c r="K5595" s="53">
        <x:f t="shared" si="1036"/>
        <x:v>0</x:v>
      </x:c>
      <x:c r="L5595" s="53">
        <x:f t="shared" si="1037"/>
        <x:v>19</x:v>
      </x:c>
      <x:c r="M5595" s="54">
        <x:f t="shared" si="1038"/>
        <x:v>1976.3725402744187</x:v>
      </x:c>
      <x:c r="N5595" s="54">
        <x:f t="shared" si="1039"/>
        <x:v>0.87248093074612409</x:v>
      </x:c>
      <x:c r="O5595" s="55">
        <x:f t="shared" si="1040"/>
        <x:v>93434</x:v>
      </x:c>
      <x:c r="P5595" s="55">
        <x:f t="shared" si="1041"/>
        <x:v>11880</x:v>
      </x:c>
      <x:c r="Q5595" s="55">
        <x:f t="shared" si="1042"/>
        <x:v>46812.023268653102</x:v>
      </x:c>
      <x:c r="R5595" s="55">
        <x:f t="shared" si="1043"/>
        <x:v>14741.976731346898</x:v>
      </x:c>
      <x:c r="S5595" s="1" t="str">
        <x:f t="shared" si="1044"/>
        <x:v>YES</x:v>
      </x:c>
      <x:c r="T5595" s="1">
        <x:f t="shared" si="1045"/>
        <x:v>14741.976731346898</x:v>
      </x:c>
    </x:row>
    <x:row r="5596">
      <x:c r="A5596" s="1"/>
      <x:c r="B5596" s="1"/>
      <x:c r="C5596" s="1"/>
      <x:c r="D5596" s="1"/>
      <x:c r="E5596" s="1"/>
      <x:c r="F5596" s="1"/>
      <x:c r="G5596" s="1"/>
      <x:c r="H5596" s="1"/>
      <x:c r="I5596" s="53">
        <x:f t="shared" si="1034"/>
        <x:v>8</x:v>
      </x:c>
      <x:c r="J5596" s="53">
        <x:f t="shared" si="1035"/>
        <x:v>11</x:v>
      </x:c>
      <x:c r="K5596" s="53">
        <x:f t="shared" si="1036"/>
        <x:v>1</x:v>
      </x:c>
      <x:c r="L5596" s="53">
        <x:f t="shared" si="1037"/>
        <x:v>20</x:v>
      </x:c>
      <x:c r="M5596" s="54">
        <x:f t="shared" si="1038"/>
        <x:v>2021.9350402744187</x:v>
      </x:c>
      <x:c r="N5596" s="54">
        <x:f t="shared" si="1039"/>
        <x:v>0.90412155574612407</x:v>
      </x:c>
      <x:c r="O5596" s="55">
        <x:f t="shared" si="1040"/>
        <x:v>96134</x:v>
      </x:c>
      <x:c r="P5596" s="55">
        <x:f t="shared" si="1041"/>
        <x:v>12760</x:v>
      </x:c>
      <x:c r="Q5596" s="55">
        <x:f t="shared" si="1042"/>
        <x:v>47603.038893653102</x:v>
      </x:c>
      <x:c r="R5596" s="55">
        <x:f t="shared" si="1043"/>
        <x:v>15770.961106346898</x:v>
      </x:c>
      <x:c r="S5596" s="1" t="str">
        <x:f t="shared" si="1044"/>
        <x:v>YES</x:v>
      </x:c>
      <x:c r="T5596" s="1">
        <x:f t="shared" si="1045"/>
        <x:v>15770.961106346898</x:v>
      </x:c>
    </x:row>
    <x:row r="5597">
      <x:c r="A5597" s="1"/>
      <x:c r="B5597" s="1"/>
      <x:c r="C5597" s="1"/>
      <x:c r="D5597" s="1"/>
      <x:c r="E5597" s="1"/>
      <x:c r="F5597" s="1"/>
      <x:c r="G5597" s="1"/>
      <x:c r="H5597" s="1"/>
      <x:c r="I5597" s="53">
        <x:f t="shared" si="1034"/>
        <x:v>8</x:v>
      </x:c>
      <x:c r="J5597" s="53">
        <x:f t="shared" si="1035"/>
        <x:v>11</x:v>
      </x:c>
      <x:c r="K5597" s="53">
        <x:f t="shared" si="1036"/>
        <x:v>2</x:v>
      </x:c>
      <x:c r="L5597" s="53">
        <x:f t="shared" si="1037"/>
        <x:v>21</x:v>
      </x:c>
      <x:c r="M5597" s="54">
        <x:f t="shared" si="1038"/>
        <x:v>2068.6366027744189</x:v>
      </x:c>
      <x:c r="N5597" s="54">
        <x:f t="shared" si="1039"/>
        <x:v>0.93655319637112422</x:v>
      </x:c>
      <x:c r="O5597" s="55">
        <x:f t="shared" si="1040"/>
        <x:v>98834</x:v>
      </x:c>
      <x:c r="P5597" s="55">
        <x:f t="shared" si="1041"/>
        <x:v>13640</x:v>
      </x:c>
      <x:c r="Q5597" s="55">
        <x:f t="shared" si="1042"/>
        <x:v>48413.829909278109</x:v>
      </x:c>
      <x:c r="R5597" s="55">
        <x:f t="shared" si="1043"/>
        <x:v>16780.170090721891</x:v>
      </x:c>
      <x:c r="S5597" s="1" t="str">
        <x:f t="shared" si="1044"/>
        <x:v>YES</x:v>
      </x:c>
      <x:c r="T5597" s="1">
        <x:f t="shared" si="1045"/>
        <x:v>16780.170090721891</x:v>
      </x:c>
    </x:row>
    <x:row r="5598">
      <x:c r="A5598" s="1"/>
      <x:c r="B5598" s="1"/>
      <x:c r="C5598" s="1"/>
      <x:c r="D5598" s="1"/>
      <x:c r="E5598" s="1"/>
      <x:c r="F5598" s="1"/>
      <x:c r="G5598" s="1"/>
      <x:c r="H5598" s="1"/>
      <x:c r="I5598" s="53">
        <x:f t="shared" si="1034"/>
        <x:v>8</x:v>
      </x:c>
      <x:c r="J5598" s="53">
        <x:f t="shared" si="1035"/>
        <x:v>11</x:v>
      </x:c>
      <x:c r="K5598" s="53">
        <x:f t="shared" si="1036"/>
        <x:v>3</x:v>
      </x:c>
      <x:c r="L5598" s="53">
        <x:f t="shared" si="1037"/>
        <x:v>22</x:v>
      </x:c>
      <x:c r="M5598" s="54">
        <x:f t="shared" si="1038"/>
        <x:v>2116.4985851962938</x:v>
      </x:c>
      <x:c r="N5598" s="54">
        <x:f t="shared" si="1039"/>
        <x:v>0.96979068416409286</x:v>
      </x:c>
      <x:c r="O5598" s="55">
        <x:f t="shared" si="1040"/>
        <x:v>101534</x:v>
      </x:c>
      <x:c r="P5598" s="55">
        <x:f t="shared" si="1041"/>
        <x:v>14520</x:v>
      </x:c>
      <x:c r="Q5598" s="55">
        <x:f t="shared" si="1042"/>
        <x:v>49244.76710410232</x:v>
      </x:c>
      <x:c r="R5598" s="55">
        <x:f t="shared" si="1043"/>
        <x:v>17769.23289589768</x:v>
      </x:c>
      <x:c r="S5598" s="1" t="str">
        <x:f t="shared" si="1044"/>
        <x:v>YES</x:v>
      </x:c>
      <x:c r="T5598" s="1">
        <x:f t="shared" si="1045"/>
        <x:v>17769.23289589768</x:v>
      </x:c>
    </x:row>
    <x:row r="5599">
      <x:c r="A5599" s="1"/>
      <x:c r="B5599" s="1"/>
      <x:c r="C5599" s="1"/>
      <x:c r="D5599" s="1"/>
      <x:c r="E5599" s="1"/>
      <x:c r="F5599" s="1"/>
      <x:c r="G5599" s="1"/>
      <x:c r="H5599" s="1"/>
      <x:c r="I5599" s="53">
        <x:f t="shared" si="1034"/>
        <x:v>8</x:v>
      </x:c>
      <x:c r="J5599" s="53">
        <x:f t="shared" si="1035"/>
        <x:v>11</x:v>
      </x:c>
      <x:c r="K5599" s="53">
        <x:f t="shared" si="1036"/>
        <x:v>4</x:v>
      </x:c>
      <x:c r="L5599" s="53">
        <x:f t="shared" si="1037"/>
        <x:v>23</x:v>
      </x:c>
      <x:c r="M5599" s="54">
        <x:f t="shared" si="1038"/>
        <x:v>2165.5427009189498</x:v>
      </x:c>
      <x:c r="N5599" s="54">
        <x:f t="shared" si="1039"/>
        <x:v>1.0038490978603818</x:v>
      </x:c>
      <x:c r="O5599" s="55">
        <x:f t="shared" si="1040"/>
        <x:v>104234</x:v>
      </x:c>
      <x:c r="P5599" s="55">
        <x:f t="shared" si="1041"/>
        <x:v>15400</x:v>
      </x:c>
      <x:c r="Q5599" s="55">
        <x:f t="shared" si="1042"/>
        <x:v>50096.22744650954</x:v>
      </x:c>
      <x:c r="R5599" s="55">
        <x:f t="shared" si="1043"/>
        <x:v>18737.77255349046</x:v>
      </x:c>
      <x:c r="S5599" s="1" t="str">
        <x:f t="shared" si="1044"/>
        <x:v>YES</x:v>
      </x:c>
      <x:c r="T5599" s="1">
        <x:f t="shared" si="1045"/>
        <x:v>18737.77255349046</x:v>
      </x:c>
    </x:row>
    <x:row r="5600">
      <x:c r="A5600" s="1"/>
      <x:c r="B5600" s="1"/>
      <x:c r="C5600" s="1"/>
      <x:c r="D5600" s="1"/>
      <x:c r="E5600" s="1"/>
      <x:c r="F5600" s="1"/>
      <x:c r="G5600" s="1"/>
      <x:c r="H5600" s="1"/>
      <x:c r="I5600" s="53">
        <x:f t="shared" si="1034"/>
        <x:v>8</x:v>
      </x:c>
      <x:c r="J5600" s="53">
        <x:f t="shared" si="1035"/>
        <x:v>11</x:v>
      </x:c>
      <x:c r="K5600" s="53">
        <x:f t="shared" si="1036"/>
        <x:v>5</x:v>
      </x:c>
      <x:c r="L5600" s="53">
        <x:f t="shared" si="1037"/>
        <x:v>24</x:v>
      </x:c>
      <x:c r="M5600" s="54">
        <x:f t="shared" si="1038"/>
        <x:v>2215.7910248401536</x:v>
      </x:c>
      <x:c r="N5600" s="54">
        <x:f t="shared" si="1039"/>
        <x:v>1.0387437672501068</x:v>
      </x:c>
      <x:c r="O5600" s="55">
        <x:f t="shared" si="1040"/>
        <x:v>106934</x:v>
      </x:c>
      <x:c r="P5600" s="55">
        <x:f t="shared" si="1041"/>
        <x:v>16280</x:v>
      </x:c>
      <x:c r="Q5600" s="55">
        <x:f t="shared" si="1042"/>
        <x:v>50968.594181252665</x:v>
      </x:c>
      <x:c r="R5600" s="55">
        <x:f t="shared" si="1043"/>
        <x:v>19685.405818747335</x:v>
      </x:c>
      <x:c r="S5600" s="1" t="str">
        <x:f t="shared" si="1044"/>
        <x:v>YES</x:v>
      </x:c>
      <x:c r="T5600" s="1">
        <x:f t="shared" si="1045"/>
        <x:v>19685.405818747335</x:v>
      </x:c>
    </x:row>
    <x:row r="5601">
      <x:c r="A5601" s="1"/>
      <x:c r="B5601" s="1"/>
      <x:c r="C5601" s="1"/>
      <x:c r="D5601" s="1"/>
      <x:c r="E5601" s="1"/>
      <x:c r="F5601" s="1"/>
      <x:c r="G5601" s="1"/>
      <x:c r="H5601" s="1"/>
      <x:c r="I5601" s="53">
        <x:f t="shared" si="1034"/>
        <x:v>8</x:v>
      </x:c>
      <x:c r="J5601" s="53">
        <x:f t="shared" si="1035"/>
        <x:v>11</x:v>
      </x:c>
      <x:c r="K5601" s="53">
        <x:f t="shared" si="1036"/>
        <x:v>6</x:v>
      </x:c>
      <x:c r="L5601" s="53">
        <x:f t="shared" si="1037"/>
        <x:v>25</x:v>
      </x:c>
      <x:c r="M5601" s="54">
        <x:f t="shared" si="1038"/>
        <x:v>2267.2659990217867</x:v>
      </x:c>
      <x:c r="N5601" s="54">
        <x:f t="shared" si="1039"/>
        <x:v>1.074490277098463</x:v>
      </x:c>
      <x:c r="O5601" s="55">
        <x:f t="shared" si="1040"/>
        <x:v>109634</x:v>
      </x:c>
      <x:c r="P5601" s="55">
        <x:f t="shared" si="1041"/>
        <x:v>17160</x:v>
      </x:c>
      <x:c r="Q5601" s="55">
        <x:f t="shared" si="1042"/>
        <x:v>51862.256927461574</x:v>
      </x:c>
      <x:c r="R5601" s="55">
        <x:f t="shared" si="1043"/>
        <x:v>20611.743072538426</x:v>
      </x:c>
      <x:c r="S5601" s="1" t="str">
        <x:f t="shared" si="1044"/>
        <x:v>YES</x:v>
      </x:c>
      <x:c r="T5601" s="1">
        <x:f t="shared" si="1045"/>
        <x:v>20611.743072538426</x:v>
      </x:c>
    </x:row>
    <x:row r="5602">
      <x:c r="A5602" s="1"/>
      <x:c r="B5602" s="1"/>
      <x:c r="C5602" s="1"/>
      <x:c r="D5602" s="1"/>
      <x:c r="E5602" s="1"/>
      <x:c r="F5602" s="1"/>
      <x:c r="G5602" s="1"/>
      <x:c r="H5602" s="1"/>
      <x:c r="I5602" s="53">
        <x:f t="shared" si="1034"/>
        <x:v>8</x:v>
      </x:c>
      <x:c r="J5602" s="53">
        <x:f t="shared" si="1035"/>
        <x:v>11</x:v>
      </x:c>
      <x:c r="K5602" s="53">
        <x:f t="shared" si="1036"/>
        <x:v>7</x:v>
      </x:c>
      <x:c r="L5602" s="53">
        <x:f t="shared" si="1037"/>
        <x:v>26</x:v>
      </x:c>
      <x:c r="M5602" s="54">
        <x:f t="shared" si="1038"/>
        <x:v>2319.9904384197471</x:v>
      </x:c>
      <x:c r="N5602" s="54">
        <x:f t="shared" si="1039"/>
        <x:v>1.1111044711248244</x:v>
      </x:c>
      <x:c r="O5602" s="55">
        <x:f t="shared" si="1040"/>
        <x:v>112334</x:v>
      </x:c>
      <x:c r="P5602" s="55">
        <x:f t="shared" si="1041"/>
        <x:v>18040</x:v>
      </x:c>
      <x:c r="Q5602" s="55">
        <x:f t="shared" si="1042"/>
        <x:v>52777.611778120612</x:v>
      </x:c>
      <x:c r="R5602" s="55">
        <x:f t="shared" si="1043"/>
        <x:v>21516.388221879388</x:v>
      </x:c>
      <x:c r="S5602" s="1" t="str">
        <x:f t="shared" si="1044"/>
        <x:v>YES</x:v>
      </x:c>
      <x:c r="T5602" s="1">
        <x:f t="shared" si="1045"/>
        <x:v>21516.388221879388</x:v>
      </x:c>
    </x:row>
    <x:row r="5603">
      <x:c r="A5603" s="1"/>
      <x:c r="B5603" s="1"/>
      <x:c r="C5603" s="1"/>
      <x:c r="D5603" s="1"/>
      <x:c r="E5603" s="1"/>
      <x:c r="F5603" s="1"/>
      <x:c r="G5603" s="1"/>
      <x:c r="H5603" s="1"/>
      <x:c r="I5603" s="53">
        <x:f t="shared" si="1034"/>
        <x:v>8</x:v>
      </x:c>
      <x:c r="J5603" s="53">
        <x:f t="shared" si="1035"/>
        <x:v>11</x:v>
      </x:c>
      <x:c r="K5603" s="53">
        <x:f t="shared" si="1036"/>
        <x:v>8</x:v>
      </x:c>
      <x:c r="L5603" s="53">
        <x:f t="shared" si="1037"/>
        <x:v>27</x:v>
      </x:c>
      <x:c r="M5603" s="54">
        <x:f t="shared" si="1038"/>
        <x:v>2373.9875366997271</x:v>
      </x:c>
      <x:c r="N5603" s="54">
        <x:f t="shared" si="1039"/>
        <x:v>1.1486024560414771</x:v>
      </x:c>
      <x:c r="O5603" s="55">
        <x:f t="shared" si="1040"/>
        <x:v>115034</x:v>
      </x:c>
      <x:c r="P5603" s="55">
        <x:f t="shared" si="1041"/>
        <x:v>18920</x:v>
      </x:c>
      <x:c r="Q5603" s="55">
        <x:f t="shared" si="1042"/>
        <x:v>53715.061401036932</x:v>
      </x:c>
      <x:c r="R5603" s="55">
        <x:f t="shared" si="1043"/>
        <x:v>22398.938598963068</x:v>
      </x:c>
      <x:c r="S5603" s="1" t="str">
        <x:f t="shared" si="1044"/>
        <x:v>YES</x:v>
      </x:c>
      <x:c r="T5603" s="1">
        <x:f t="shared" si="1045"/>
        <x:v>22398.938598963068</x:v>
      </x:c>
    </x:row>
    <x:row r="5604">
      <x:c r="A5604" s="1"/>
      <x:c r="B5604" s="1"/>
      <x:c r="C5604" s="1"/>
      <x:c r="D5604" s="1"/>
      <x:c r="E5604" s="1"/>
      <x:c r="F5604" s="1"/>
      <x:c r="G5604" s="1"/>
      <x:c r="H5604" s="1"/>
      <x:c r="I5604" s="53">
        <x:f t="shared" si="1034"/>
        <x:v>8</x:v>
      </x:c>
      <x:c r="J5604" s="53">
        <x:f t="shared" si="1035"/>
        <x:v>11</x:v>
      </x:c>
      <x:c r="K5604" s="53">
        <x:f t="shared" si="1036"/>
        <x:v>9</x:v>
      </x:c>
      <x:c r="L5604" s="53">
        <x:f t="shared" si="1037"/>
        <x:v>28</x:v>
      </x:c>
      <x:c r="M5604" s="54">
        <x:f t="shared" si="1038"/>
        <x:v>2429.2808721401216</x:v>
      </x:c>
      <x:c r="N5604" s="54">
        <x:f t="shared" si="1039"/>
        <x:v>1.1870006056528621</x:v>
      </x:c>
      <x:c r="O5604" s="55">
        <x:f t="shared" si="1040"/>
        <x:v>117734</x:v>
      </x:c>
      <x:c r="P5604" s="55">
        <x:f t="shared" si="1041"/>
        <x:v>19800</x:v>
      </x:c>
      <x:c r="Q5604" s="55">
        <x:f t="shared" si="1042"/>
        <x:v>54675.01514132155</x:v>
      </x:c>
      <x:c r="R5604" s="55">
        <x:f t="shared" si="1043"/>
        <x:v>23258.98485867845</x:v>
      </x:c>
      <x:c r="S5604" s="1" t="str">
        <x:f t="shared" si="1044"/>
        <x:v>YES</x:v>
      </x:c>
      <x:c r="T5604" s="1">
        <x:f t="shared" si="1045"/>
        <x:v>23258.98485867845</x:v>
      </x:c>
    </x:row>
    <x:row r="5605">
      <x:c r="A5605" s="1"/>
      <x:c r="B5605" s="1"/>
      <x:c r="C5605" s="1"/>
      <x:c r="D5605" s="1"/>
      <x:c r="E5605" s="1"/>
      <x:c r="F5605" s="1"/>
      <x:c r="G5605" s="1"/>
      <x:c r="H5605" s="1"/>
      <x:c r="I5605" s="53">
        <x:f t="shared" si="1034"/>
        <x:v>8</x:v>
      </x:c>
      <x:c r="J5605" s="53">
        <x:f t="shared" si="1035"/>
        <x:v>11</x:v>
      </x:c>
      <x:c r="K5605" s="53">
        <x:f t="shared" si="1036"/>
        <x:v>10</x:v>
      </x:c>
      <x:c r="L5605" s="53">
        <x:f t="shared" si="1037"/>
        <x:v>29</x:v>
      </x:c>
      <x:c r="M5605" s="54">
        <x:f t="shared" si="1038"/>
        <x:v>2485.8944136233345</x:v>
      </x:c>
      <x:c r="N5605" s="54">
        <x:f t="shared" si="1039"/>
        <x:v>1.2263155650162045</x:v>
      </x:c>
      <x:c r="O5605" s="55">
        <x:f t="shared" si="1040"/>
        <x:v>120434</x:v>
      </x:c>
      <x:c r="P5605" s="55">
        <x:f t="shared" si="1041"/>
        <x:v>20680</x:v>
      </x:c>
      <x:c r="Q5605" s="55">
        <x:f t="shared" si="1042"/>
        <x:v>55657.889125405112</x:v>
      </x:c>
      <x:c r="R5605" s="55">
        <x:f t="shared" si="1043"/>
        <x:v>24096.110874594888</x:v>
      </x:c>
      <x:c r="S5605" s="1" t="str">
        <x:f t="shared" si="1044"/>
        <x:v>YES</x:v>
      </x:c>
      <x:c r="T5605" s="1">
        <x:f t="shared" si="1045"/>
        <x:v>24096.110874594888</x:v>
      </x:c>
    </x:row>
    <x:row r="5606">
      <x:c r="A5606" s="1"/>
      <x:c r="B5606" s="1"/>
      <x:c r="C5606" s="1"/>
      <x:c r="D5606" s="1"/>
      <x:c r="E5606" s="1"/>
      <x:c r="F5606" s="1"/>
      <x:c r="G5606" s="1"/>
      <x:c r="H5606" s="1"/>
      <x:c r="I5606" s="53">
        <x:f t="shared" si="1034"/>
        <x:v>8</x:v>
      </x:c>
      <x:c r="J5606" s="53">
        <x:f t="shared" si="1035"/>
        <x:v>11</x:v>
      </x:c>
      <x:c r="K5606" s="53">
        <x:f t="shared" si="1036"/>
        <x:v>11</x:v>
      </x:c>
      <x:c r="L5606" s="53">
        <x:f t="shared" si="1037"/>
        <x:v>30</x:v>
      </x:c>
      <x:c r="M5606" s="54">
        <x:f t="shared" si="1038"/>
        <x:v>2543.8525267167734</x:v>
      </x:c>
      <x:c r="N5606" s="54">
        <x:f t="shared" si="1039"/>
        <x:v>1.266564254664426</x:v>
      </x:c>
      <x:c r="O5606" s="55">
        <x:f t="shared" si="1040"/>
        <x:v>123134</x:v>
      </x:c>
      <x:c r="P5606" s="55">
        <x:f t="shared" si="1041"/>
        <x:v>21560</x:v>
      </x:c>
      <x:c r="Q5606" s="55">
        <x:f t="shared" si="1042"/>
        <x:v>56664.106366610649</x:v>
      </x:c>
      <x:c r="R5606" s="55">
        <x:f t="shared" si="1043"/>
        <x:v>24909.893633389351</x:v>
      </x:c>
      <x:c r="S5606" s="1" t="str">
        <x:f t="shared" si="1044"/>
        <x:v>YES</x:v>
      </x:c>
      <x:c r="T5606" s="1">
        <x:f t="shared" si="1045"/>
        <x:v>24909.893633389351</x:v>
      </x:c>
    </x:row>
    <x:row r="5607">
      <x:c r="A5607" s="1"/>
      <x:c r="B5607" s="1"/>
      <x:c r="C5607" s="1"/>
      <x:c r="D5607" s="1"/>
      <x:c r="E5607" s="1"/>
      <x:c r="F5607" s="1"/>
      <x:c r="G5607" s="1"/>
      <x:c r="H5607" s="1"/>
      <x:c r="I5607" s="53">
        <x:f t="shared" si="1034"/>
        <x:v>8</x:v>
      </x:c>
      <x:c r="J5607" s="53">
        <x:f t="shared" si="1035"/>
        <x:v>11</x:v>
      </x:c>
      <x:c r="K5607" s="53">
        <x:f t="shared" si="1036"/>
        <x:v>12</x:v>
      </x:c>
      <x:c r="L5607" s="53">
        <x:f t="shared" si="1037"/>
        <x:v>31</x:v>
      </x:c>
      <x:c r="M5607" s="54">
        <x:f t="shared" si="1038"/>
        <x:v>2603.1799798448378</x:v>
      </x:c>
      <x:c r="N5607" s="54">
        <x:f t="shared" si="1039"/>
        <x:v>1.3077638748922484</x:v>
      </x:c>
      <x:c r="O5607" s="55">
        <x:f t="shared" si="1040"/>
        <x:v>125834</x:v>
      </x:c>
      <x:c r="P5607" s="55">
        <x:f t="shared" si="1041"/>
        <x:v>22440</x:v>
      </x:c>
      <x:c r="Q5607" s="55">
        <x:f t="shared" si="1042"/>
        <x:v>57694.096872306211</x:v>
      </x:c>
      <x:c r="R5607" s="55">
        <x:f t="shared" si="1043"/>
        <x:v>25699.903127693789</x:v>
      </x:c>
      <x:c r="S5607" s="1" t="str">
        <x:f t="shared" si="1044"/>
        <x:v>YES</x:v>
      </x:c>
      <x:c r="T5607" s="1">
        <x:f t="shared" si="1045"/>
        <x:v>25699.903127693789</x:v>
      </x:c>
    </x:row>
    <x:row r="5608">
      <x:c r="A5608" s="1"/>
      <x:c r="B5608" s="1"/>
      <x:c r="C5608" s="1"/>
      <x:c r="D5608" s="1"/>
      <x:c r="E5608" s="1"/>
      <x:c r="F5608" s="1"/>
      <x:c r="G5608" s="1"/>
      <x:c r="H5608" s="1"/>
      <x:c r="I5608" s="53">
        <x:f t="shared" si="1034"/>
        <x:v>8</x:v>
      </x:c>
      <x:c r="J5608" s="53">
        <x:f t="shared" si="1035"/>
        <x:v>11</x:v>
      </x:c>
      <x:c r="K5608" s="53">
        <x:f t="shared" si="1036"/>
        <x:v>13</x:v>
      </x:c>
      <x:c r="L5608" s="53">
        <x:f t="shared" si="1037"/>
        <x:v>32</x:v>
      </x:c>
      <x:c r="M5608" s="54">
        <x:f t="shared" si="1038"/>
        <x:v>2663.9019505532224</x:v>
      </x:c>
      <x:c r="N5608" s="54">
        <x:f t="shared" si="1039"/>
        <x:v>1.3499319101064045</x:v>
      </x:c>
      <x:c r="O5608" s="55">
        <x:f t="shared" si="1040"/>
        <x:v>128534</x:v>
      </x:c>
      <x:c r="P5608" s="55">
        <x:f t="shared" si="1041"/>
        <x:v>23320</x:v>
      </x:c>
      <x:c r="Q5608" s="55">
        <x:f t="shared" si="1042"/>
        <x:v>58748.29775266011</x:v>
      </x:c>
      <x:c r="R5608" s="55">
        <x:f t="shared" si="1043"/>
        <x:v>26465.70224733989</x:v>
      </x:c>
      <x:c r="S5608" s="1" t="str">
        <x:f t="shared" si="1044"/>
        <x:v>YES</x:v>
      </x:c>
      <x:c r="T5608" s="1">
        <x:f t="shared" si="1045"/>
        <x:v>26465.70224733989</x:v>
      </x:c>
    </x:row>
    <x:row r="5609">
      <x:c r="A5609" s="1"/>
      <x:c r="B5609" s="1"/>
      <x:c r="C5609" s="1"/>
      <x:c r="D5609" s="1"/>
      <x:c r="E5609" s="1"/>
      <x:c r="F5609" s="1"/>
      <x:c r="G5609" s="1"/>
      <x:c r="H5609" s="1"/>
      <x:c r="I5609" s="53">
        <x:f t="shared" si="1034"/>
        <x:v>8</x:v>
      </x:c>
      <x:c r="J5609" s="53">
        <x:f t="shared" si="1035"/>
        <x:v>11</x:v>
      </x:c>
      <x:c r="K5609" s="53">
        <x:f t="shared" si="1036"/>
        <x:v>14</x:v>
      </x:c>
      <x:c r="L5609" s="53">
        <x:f t="shared" si="1037"/>
        <x:v>33</x:v>
      </x:c>
      <x:c r="M5609" s="54">
        <x:f t="shared" si="1038"/>
        <x:v>2726.0440318668834</x:v>
      </x:c>
      <x:c r="N5609" s="54">
        <x:f t="shared" si="1039"/>
        <x:v>1.3930861332408913</x:v>
      </x:c>
      <x:c r="O5609" s="55">
        <x:f t="shared" si="1040"/>
        <x:v>131234</x:v>
      </x:c>
      <x:c r="P5609" s="55">
        <x:f t="shared" si="1041"/>
        <x:v>24200</x:v>
      </x:c>
      <x:c r="Q5609" s="55">
        <x:f t="shared" si="1042"/>
        <x:v>59827.15333102228</x:v>
      </x:c>
      <x:c r="R5609" s="55">
        <x:f t="shared" si="1043"/>
        <x:v>27206.84666897772</x:v>
      </x:c>
      <x:c r="S5609" s="1" t="str">
        <x:f t="shared" si="1044"/>
        <x:v>YES</x:v>
      </x:c>
      <x:c r="T5609" s="1">
        <x:f t="shared" si="1045"/>
        <x:v>27206.84666897772</x:v>
      </x:c>
    </x:row>
    <x:row r="5610">
      <x:c r="A5610" s="1"/>
      <x:c r="B5610" s="1"/>
      <x:c r="C5610" s="1"/>
      <x:c r="D5610" s="1"/>
      <x:c r="E5610" s="1"/>
      <x:c r="F5610" s="1"/>
      <x:c r="G5610" s="1"/>
      <x:c r="H5610" s="1"/>
      <x:c r="I5610" s="53">
        <x:f t="shared" si="1034"/>
        <x:v>8</x:v>
      </x:c>
      <x:c r="J5610" s="53">
        <x:f t="shared" si="1035"/>
        <x:v>11</x:v>
      </x:c>
      <x:c r="K5610" s="53">
        <x:f t="shared" si="1036"/>
        <x:v>15</x:v>
      </x:c>
      <x:c r="L5610" s="53">
        <x:f t="shared" si="1037"/>
        <x:v>34</x:v>
      </x:c>
      <x:c r="M5610" s="54">
        <x:f t="shared" si="1038"/>
        <x:v>2789.63223874303</x:v>
      </x:c>
      <x:c r="N5610" s="54">
        <x:f t="shared" si="1039"/>
        <x:v>1.4372446102382153</x:v>
      </x:c>
      <x:c r="O5610" s="55">
        <x:f t="shared" si="1040"/>
        <x:v>133934</x:v>
      </x:c>
      <x:c r="P5610" s="55">
        <x:f t="shared" si="1041"/>
        <x:v>25080</x:v>
      </x:c>
      <x:c r="Q5610" s="55">
        <x:f t="shared" si="1042"/>
        <x:v>60931.115255955381</x:v>
      </x:c>
      <x:c r="R5610" s="55">
        <x:f t="shared" si="1043"/>
        <x:v>27922.884744044619</x:v>
      </x:c>
      <x:c r="S5610" s="1" t="str">
        <x:f t="shared" si="1044"/>
        <x:v>YES</x:v>
      </x:c>
      <x:c r="T5610" s="1">
        <x:f t="shared" si="1045"/>
        <x:v>27922.884744044619</x:v>
      </x:c>
    </x:row>
    <x:row r="5611">
      <x:c r="A5611" s="1"/>
      <x:c r="B5611" s="1"/>
      <x:c r="C5611" s="1"/>
      <x:c r="D5611" s="1"/>
      <x:c r="E5611" s="1"/>
      <x:c r="F5611" s="1"/>
      <x:c r="G5611" s="1"/>
      <x:c r="H5611" s="1"/>
      <x:c r="I5611" s="53">
        <x:f t="shared" si="1034"/>
        <x:v>8</x:v>
      </x:c>
      <x:c r="J5611" s="53">
        <x:f t="shared" si="1035"/>
        <x:v>11</x:v>
      </x:c>
      <x:c r="K5611" s="53">
        <x:f t="shared" si="1036"/>
        <x:v>16</x:v>
      </x:c>
      <x:c r="L5611" s="53">
        <x:f t="shared" si="1037"/>
        <x:v>35</x:v>
      </x:c>
      <x:c r="M5611" s="54">
        <x:f t="shared" si="1038"/>
        <x:v>2854.6930146205186</x:v>
      </x:c>
      <x:c r="N5611" s="54">
        <x:f t="shared" si="1039"/>
        <x:v>1.4824257045975824</x:v>
      </x:c>
      <x:c r="O5611" s="55">
        <x:f t="shared" si="1040"/>
        <x:v>136634</x:v>
      </x:c>
      <x:c r="P5611" s="55">
        <x:f t="shared" si="1041"/>
        <x:v>25960</x:v>
      </x:c>
      <x:c r="Q5611" s="55">
        <x:f t="shared" si="1042"/>
        <x:v>62060.642614939556</x:v>
      </x:c>
      <x:c r="R5611" s="55">
        <x:f t="shared" si="1043"/>
        <x:v>28613.357385060444</x:v>
      </x:c>
      <x:c r="S5611" s="1" t="str">
        <x:f t="shared" si="1044"/>
        <x:v>YES</x:v>
      </x:c>
      <x:c r="T5611" s="1">
        <x:f t="shared" si="1045"/>
        <x:v>28613.357385060444</x:v>
      </x:c>
    </x:row>
    <x:row r="5612">
      <x:c r="A5612" s="1"/>
      <x:c r="B5612" s="1"/>
      <x:c r="C5612" s="1"/>
      <x:c r="D5612" s="1"/>
      <x:c r="E5612" s="1"/>
      <x:c r="F5612" s="1"/>
      <x:c r="G5612" s="1"/>
      <x:c r="H5612" s="1"/>
      <x:c r="I5612" s="53">
        <x:f t="shared" si="1034"/>
        <x:v>8</x:v>
      </x:c>
      <x:c r="J5612" s="53">
        <x:f t="shared" si="1035"/>
        <x:v>11</x:v>
      </x:c>
      <x:c r="K5612" s="53">
        <x:f t="shared" si="1036"/>
        <x:v>17</x:v>
      </x:c>
      <x:c r="L5612" s="53">
        <x:f t="shared" si="1037"/>
        <x:v>36</x:v>
      </x:c>
      <x:c r="M5612" s="54">
        <x:f t="shared" si="1038"/>
        <x:v>2921.2532380670591</x:v>
      </x:c>
      <x:c r="N5612" s="54">
        <x:f t="shared" si="1039"/>
        <x:v>1.5286480819910133</x:v>
      </x:c>
      <x:c r="O5612" s="55">
        <x:f t="shared" si="1040"/>
        <x:v>139334</x:v>
      </x:c>
      <x:c r="P5612" s="55">
        <x:f t="shared" si="1041"/>
        <x:v>26840</x:v>
      </x:c>
      <x:c r="Q5612" s="55">
        <x:f t="shared" si="1042"/>
        <x:v>63216.202049775333</x:v>
      </x:c>
      <x:c r="R5612" s="55">
        <x:f t="shared" si="1043"/>
        <x:v>29277.797950224667</x:v>
      </x:c>
      <x:c r="S5612" s="1" t="str">
        <x:f t="shared" si="1044"/>
        <x:v>YES</x:v>
      </x:c>
      <x:c r="T5612" s="1">
        <x:f t="shared" si="1045"/>
        <x:v>29277.797950224667</x:v>
      </x:c>
    </x:row>
    <x:row r="5613">
      <x:c r="A5613" s="1"/>
      <x:c r="B5613" s="1"/>
      <x:c r="C5613" s="1"/>
      <x:c r="D5613" s="1"/>
      <x:c r="E5613" s="1"/>
      <x:c r="F5613" s="1"/>
      <x:c r="G5613" s="1"/>
      <x:c r="H5613" s="1"/>
      <x:c r="I5613" s="53">
        <x:f t="shared" si="1034"/>
        <x:v>8</x:v>
      </x:c>
      <x:c r="J5613" s="53">
        <x:f t="shared" si="1035"/>
        <x:v>11</x:v>
      </x:c>
      <x:c r="K5613" s="53">
        <x:f t="shared" si="1036"/>
        <x:v>18</x:v>
      </x:c>
      <x:c r="L5613" s="53">
        <x:f t="shared" si="1037"/>
        <x:v>37</x:v>
      </x:c>
      <x:c r="M5613" s="54">
        <x:f t="shared" si="1038"/>
        <x:v>2989.3402295256465</x:v>
      </x:c>
      <x:c r="N5613" s="54">
        <x:f t="shared" si="1039"/>
        <x:v>1.5759307149483657</x:v>
      </x:c>
      <x:c r="O5613" s="55">
        <x:f t="shared" si="1040"/>
        <x:v>142034</x:v>
      </x:c>
      <x:c r="P5613" s="55">
        <x:f t="shared" si="1041"/>
        <x:v>27720</x:v>
      </x:c>
      <x:c r="Q5613" s="55">
        <x:f t="shared" si="1042"/>
        <x:v>64398.267873709141</x:v>
      </x:c>
      <x:c r="R5613" s="55">
        <x:f t="shared" si="1043"/>
        <x:v>29915.732126290859</x:v>
      </x:c>
      <x:c r="S5613" s="1" t="str">
        <x:f t="shared" si="1044"/>
        <x:v>YES</x:v>
      </x:c>
      <x:c r="T5613" s="1">
        <x:f t="shared" si="1045"/>
        <x:v>29915.732126290859</x:v>
      </x:c>
    </x:row>
    <x:row r="5614">
      <x:c r="A5614" s="1"/>
      <x:c r="B5614" s="1"/>
      <x:c r="C5614" s="1"/>
      <x:c r="D5614" s="1"/>
      <x:c r="E5614" s="1"/>
      <x:c r="F5614" s="1"/>
      <x:c r="G5614" s="1"/>
      <x:c r="H5614" s="1"/>
      <x:c r="I5614" s="53" t="n">
        <x:f t="shared" ref="I5614:I5677" si="1046">INT((ROW()-ROW($I$46))/((CARROT_CAP+1)*(MESCLUN_CAP+1)))</x:f>
        <x:v>8</x:v>
      </x:c>
      <x:c r="J5614" s="53" t="n">
        <x:f t="shared" ref="J5614:J5677" si="1047">MOD(INT((ROW()-ROW($I$46))/(MESCLUN_CAP+1)),CARROT_CAP+1)</x:f>
        <x:v>11</x:v>
      </x:c>
      <x:c r="K5614" s="53" t="n">
        <x:f t="shared" ref="K5614:K5677" si="1048">MOD(ROW()-ROW($I$46),MESCLUN_CAP+1)</x:f>
        <x:v>19</x:v>
      </x:c>
      <x:c r="L5614" s="53" t="n">
        <x:f t="shared" ref="L5614:L5677" si="1049">SUM(I5614:K5614)</x:f>
        <x:v>38</x:v>
      </x:c>
      <x:c r="M5614" s="54" t="n">
        <x:f t="shared" ref="M5614:M5677" si="1050">I5614*TOMATO_HOURS*WEEKS*(1+TOMATO_DIM)^I5614+J5614*CARROT_HOURS*WEEKS*(1+CARROT_DIM)^J5614+K5614*MESCLUN_HOURS*WEEKS*(1+MESCLUN_DIM)^K5614</x:f>
        <x:v>3058.981758161668</x:v>
      </x:c>
      <x:c r="N5614" s="54" t="n">
        <x:f t="shared" ref="N5614:N5677" si="1051">MAX(M5614-FARMER_HOURS,0)/TEMP_HOURS_PER_WORKER</x:f>
        <x:v>1.6242928876122695</x:v>
      </x:c>
      <x:c r="O5614" s="55" t="n">
        <x:f t="shared" ref="O5614:O5677" si="1052">I5614*TOMATO_PRICE+J5614*CARROT_PRICE+K5614*MESCLUN_PRICE</x:f>
        <x:v>144734</x:v>
      </x:c>
      <x:c r="P5614" s="55" t="n">
        <x:f t="shared" ref="P5614:P5677" si="1053">I5614*TOMATO_FERTILIZER+J5614*CARROT_FERTILIZER+K5614*MESCLUN_FERTILIZER</x:f>
        <x:v>28600</x:v>
      </x:c>
      <x:c r="Q5614" s="55" t="n">
        <x:f t="shared" ref="Q5614:Q5677" si="1054">MIN(M5614,FARMER_HOURS)*FARMER_RATE+MAX(M5614-FARMER_HOURS,0)*TEMP_RATE</x:f>
        <x:v>65607.32219030673</x:v>
      </x:c>
      <x:c r="R5614" s="55" t="n">
        <x:f t="shared" ref="R5614:R5677" si="1055">O5614-P5614-Q5614-FIXED_COST</x:f>
        <x:v>30526.67780969327</x:v>
      </x:c>
      <x:c r="S5614" s="1" t="str">
        <x:f t="shared" ref="S5614:S5677" si="1056">IF(AND(L5614&lt;=TOTAL_BED_CAP,N5614&lt;=TEMP_WORKER_CAP),"YES","NO")</x:f>
        <x:v>YES</x:v>
      </x:c>
      <x:c r="T5614" s="1" t="n">
        <x:f t="shared" ref="T5614:T5677" si="1057">IF(S5614="YES",R5614,-1E+99)</x:f>
        <x:v>30526.67780969327</x:v>
      </x:c>
    </x:row>
    <x:row r="5615">
      <x:c r="A5615" s="1"/>
      <x:c r="B5615" s="1"/>
      <x:c r="C5615" s="1"/>
      <x:c r="D5615" s="1"/>
      <x:c r="E5615" s="1"/>
      <x:c r="F5615" s="1"/>
      <x:c r="G5615" s="1"/>
      <x:c r="H5615" s="1"/>
      <x:c r="I5615" s="53">
        <x:f t="shared" si="1046"/>
        <x:v>8</x:v>
      </x:c>
      <x:c r="J5615" s="53">
        <x:f t="shared" si="1047"/>
        <x:v>11</x:v>
      </x:c>
      <x:c r="K5615" s="53">
        <x:f t="shared" si="1048"/>
        <x:v>20</x:v>
      </x:c>
      <x:c r="L5615" s="53">
        <x:f t="shared" si="1049"/>
        <x:v>39</x:v>
      </x:c>
      <x:c r="M5615" s="54">
        <x:f t="shared" si="1050"/>
        <x:v>3130.2060488121451</x:v>
      </x:c>
      <x:c r="N5615" s="54">
        <x:f t="shared" si="1051"/>
        <x:v>1.6737542005639896</x:v>
      </x:c>
      <x:c r="O5615" s="55">
        <x:f t="shared" si="1052"/>
        <x:v>147434</x:v>
      </x:c>
      <x:c r="P5615" s="55">
        <x:f t="shared" si="1053"/>
        <x:v>29480</x:v>
      </x:c>
      <x:c r="Q5615" s="55">
        <x:f t="shared" si="1054"/>
        <x:v>66843.855014099739</x:v>
      </x:c>
      <x:c r="R5615" s="55">
        <x:f t="shared" si="1055"/>
        <x:v>31110.144985900261</x:v>
      </x:c>
      <x:c r="S5615" s="1" t="str">
        <x:f t="shared" si="1056"/>
        <x:v>YES</x:v>
      </x:c>
      <x:c r="T5615" s="1">
        <x:f t="shared" si="1057"/>
        <x:v>31110.144985900261</x:v>
      </x:c>
    </x:row>
    <x:row r="5616">
      <x:c r="A5616" s="1"/>
      <x:c r="B5616" s="1"/>
      <x:c r="C5616" s="1"/>
      <x:c r="D5616" s="1"/>
      <x:c r="E5616" s="1"/>
      <x:c r="F5616" s="1"/>
      <x:c r="G5616" s="1"/>
      <x:c r="H5616" s="1"/>
      <x:c r="I5616" s="53">
        <x:f t="shared" si="1046"/>
        <x:v>8</x:v>
      </x:c>
      <x:c r="J5616" s="53">
        <x:f t="shared" si="1047"/>
        <x:v>11</x:v>
      </x:c>
      <x:c r="K5616" s="53">
        <x:f t="shared" si="1048"/>
        <x:v>21</x:v>
      </x:c>
      <x:c r="L5616" s="53">
        <x:f t="shared" si="1049"/>
        <x:v>40</x:v>
      </x:c>
      <x:c r="M5616" s="54">
        <x:f t="shared" si="1050"/>
        <x:v>3203.0417890385888</x:v>
      </x:c>
      <x:c r="N5616" s="54">
        <x:f t="shared" si="1051"/>
        <x:v>1.7243345757212423</x:v>
      </x:c>
      <x:c r="O5616" s="55">
        <x:f t="shared" si="1052"/>
        <x:v>150134</x:v>
      </x:c>
      <x:c r="P5616" s="55">
        <x:f t="shared" si="1053"/>
        <x:v>30360</x:v>
      </x:c>
      <x:c r="Q5616" s="55">
        <x:f t="shared" si="1054"/>
        <x:v>68108.36439303105</x:v>
      </x:c>
      <x:c r="R5616" s="55">
        <x:f t="shared" si="1055"/>
        <x:v>31665.63560696895</x:v>
      </x:c>
      <x:c r="S5616" s="1" t="str">
        <x:f t="shared" si="1056"/>
        <x:v>YES</x:v>
      </x:c>
      <x:c r="T5616" s="1">
        <x:f t="shared" si="1057"/>
        <x:v>31665.63560696895</x:v>
      </x:c>
    </x:row>
    <x:row r="5617">
      <x:c r="A5617" s="1"/>
      <x:c r="B5617" s="1"/>
      <x:c r="C5617" s="1"/>
      <x:c r="D5617" s="1"/>
      <x:c r="E5617" s="1"/>
      <x:c r="F5617" s="1"/>
      <x:c r="G5617" s="1"/>
      <x:c r="H5617" s="1"/>
      <x:c r="I5617" s="53">
        <x:f t="shared" si="1046"/>
        <x:v>8</x:v>
      </x:c>
      <x:c r="J5617" s="53">
        <x:f t="shared" si="1047"/>
        <x:v>11</x:v>
      </x:c>
      <x:c r="K5617" s="53">
        <x:f t="shared" si="1048"/>
        <x:v>22</x:v>
      </x:c>
      <x:c r="L5617" s="53">
        <x:f t="shared" si="1049"/>
        <x:v>41</x:v>
      </x:c>
      <x:c r="M5617" s="54">
        <x:f t="shared" si="1050"/>
        <x:v>3277.5181362849853</x:v>
      </x:c>
      <x:c r="N5617" s="54">
        <x:f t="shared" si="1051"/>
        <x:v>1.7760542613090176</x:v>
      </x:c>
      <x:c r="O5617" s="55">
        <x:f t="shared" si="1052"/>
        <x:v>152834</x:v>
      </x:c>
      <x:c r="P5617" s="55">
        <x:f t="shared" si="1053"/>
        <x:v>31240</x:v>
      </x:c>
      <x:c r="Q5617" s="55">
        <x:f t="shared" si="1054"/>
        <x:v>69401.356532725447</x:v>
      </x:c>
      <x:c r="R5617" s="55">
        <x:f t="shared" si="1055"/>
        <x:v>32192.643467274553</x:v>
      </x:c>
      <x:c r="S5617" s="1" t="str">
        <x:f t="shared" si="1056"/>
        <x:v>YES</x:v>
      </x:c>
      <x:c r="T5617" s="1">
        <x:f t="shared" si="1057"/>
        <x:v>32192.643467274553</x:v>
      </x:c>
    </x:row>
    <x:row r="5618">
      <x:c r="A5618" s="1"/>
      <x:c r="B5618" s="1"/>
      <x:c r="C5618" s="1"/>
      <x:c r="D5618" s="1"/>
      <x:c r="E5618" s="1"/>
      <x:c r="F5618" s="1"/>
      <x:c r="G5618" s="1"/>
      <x:c r="H5618" s="1"/>
      <x:c r="I5618" s="53">
        <x:f t="shared" si="1046"/>
        <x:v>8</x:v>
      </x:c>
      <x:c r="J5618" s="53">
        <x:f t="shared" si="1047"/>
        <x:v>11</x:v>
      </x:c>
      <x:c r="K5618" s="53">
        <x:f t="shared" si="1048"/>
        <x:v>23</x:v>
      </x:c>
      <x:c r="L5618" s="53">
        <x:f t="shared" si="1049"/>
        <x:v>42</x:v>
      </x:c>
      <x:c r="M5618" s="54">
        <x:f t="shared" si="1050"/>
        <x:v>3353.664725142422</x:v>
      </x:c>
      <x:c r="N5618" s="54">
        <x:f t="shared" si="1051"/>
        <x:v>1.8289338369044597</x:v>
      </x:c>
      <x:c r="O5618" s="55">
        <x:f t="shared" si="1052"/>
        <x:v>155534</x:v>
      </x:c>
      <x:c r="P5618" s="55">
        <x:f t="shared" si="1053"/>
        <x:v>32120</x:v>
      </x:c>
      <x:c r="Q5618" s="55">
        <x:f t="shared" si="1054"/>
        <x:v>70723.345922611494</x:v>
      </x:c>
      <x:c r="R5618" s="55">
        <x:f t="shared" si="1055"/>
        <x:v>32690.654077388506</x:v>
      </x:c>
      <x:c r="S5618" s="1" t="str">
        <x:f t="shared" si="1056"/>
        <x:v>YES</x:v>
      </x:c>
      <x:c r="T5618" s="1">
        <x:f t="shared" si="1057"/>
        <x:v>32690.654077388506</x:v>
      </x:c>
    </x:row>
    <x:row r="5619">
      <x:c r="A5619" s="1"/>
      <x:c r="B5619" s="1"/>
      <x:c r="C5619" s="1"/>
      <x:c r="D5619" s="1"/>
      <x:c r="E5619" s="1"/>
      <x:c r="F5619" s="1"/>
      <x:c r="G5619" s="1"/>
      <x:c r="H5619" s="1"/>
      <x:c r="I5619" s="53">
        <x:f t="shared" si="1046"/>
        <x:v>8</x:v>
      </x:c>
      <x:c r="J5619" s="53">
        <x:f t="shared" si="1047"/>
        <x:v>11</x:v>
      </x:c>
      <x:c r="K5619" s="53">
        <x:f t="shared" si="1048"/>
        <x:v>24</x:v>
      </x:c>
      <x:c r="L5619" s="53">
        <x:f t="shared" si="1049"/>
        <x:v>43</x:v>
      </x:c>
      <x:c r="M5619" s="54">
        <x:f t="shared" si="1050"/>
        <x:v>3431.5116747219176</x:v>
      </x:c>
      <x:c r="N5619" s="54">
        <x:f t="shared" si="1051"/>
        <x:v>1.8829942185568873</x:v>
      </x:c>
      <x:c r="O5619" s="55">
        <x:f t="shared" si="1052"/>
        <x:v>158234</x:v>
      </x:c>
      <x:c r="P5619" s="55">
        <x:f t="shared" si="1053"/>
        <x:v>33000</x:v>
      </x:c>
      <x:c r="Q5619" s="55">
        <x:f t="shared" si="1054"/>
        <x:v>72074.855463922184</x:v>
      </x:c>
      <x:c r="R5619" s="55">
        <x:f t="shared" si="1055"/>
        <x:v>33159.144536077816</x:v>
      </x:c>
      <x:c r="S5619" s="1" t="str">
        <x:f t="shared" si="1056"/>
        <x:v>YES</x:v>
      </x:c>
      <x:c r="T5619" s="1">
        <x:f t="shared" si="1057"/>
        <x:v>33159.144536077816</x:v>
      </x:c>
    </x:row>
    <x:row r="5620">
      <x:c r="A5620" s="1"/>
      <x:c r="B5620" s="1"/>
      <x:c r="C5620" s="1"/>
      <x:c r="D5620" s="1"/>
      <x:c r="E5620" s="1"/>
      <x:c r="F5620" s="1"/>
      <x:c r="G5620" s="1"/>
      <x:c r="H5620" s="1"/>
      <x:c r="I5620" s="53">
        <x:f t="shared" si="1046"/>
        <x:v>8</x:v>
      </x:c>
      <x:c r="J5620" s="53">
        <x:f t="shared" si="1047"/>
        <x:v>11</x:v>
      </x:c>
      <x:c r="K5620" s="53">
        <x:f t="shared" si="1048"/>
        <x:v>25</x:v>
      </x:c>
      <x:c r="L5620" s="53">
        <x:f t="shared" si="1049"/>
        <x:v>44</x:v>
      </x:c>
      <x:c r="M5620" s="54">
        <x:f t="shared" si="1050"/>
        <x:v>3511.0895961370152</x:v>
      </x:c>
      <x:c r="N5620" s="54">
        <x:f t="shared" si="1051"/>
        <x:v>1.9382566639840384</x:v>
      </x:c>
      <x:c r="O5620" s="55">
        <x:f t="shared" si="1052"/>
        <x:v>160934</x:v>
      </x:c>
      <x:c r="P5620" s="55">
        <x:f t="shared" si="1053"/>
        <x:v>33880</x:v>
      </x:c>
      <x:c r="Q5620" s="55">
        <x:f t="shared" si="1054"/>
        <x:v>73456.416599600954</x:v>
      </x:c>
      <x:c r="R5620" s="55">
        <x:f t="shared" si="1055"/>
        <x:v>33597.583400399046</x:v>
      </x:c>
      <x:c r="S5620" s="1" t="str">
        <x:f t="shared" si="1056"/>
        <x:v>YES</x:v>
      </x:c>
      <x:c r="T5620" s="1">
        <x:f t="shared" si="1057"/>
        <x:v>33597.583400399046</x:v>
      </x:c>
    </x:row>
    <x:row r="5621">
      <x:c r="A5621" s="1"/>
      <x:c r="B5621" s="1"/>
      <x:c r="C5621" s="1"/>
      <x:c r="D5621" s="1"/>
      <x:c r="E5621" s="1"/>
      <x:c r="F5621" s="1"/>
      <x:c r="G5621" s="1"/>
      <x:c r="H5621" s="1"/>
      <x:c r="I5621" s="53">
        <x:f t="shared" si="1046"/>
        <x:v>8</x:v>
      </x:c>
      <x:c r="J5621" s="53">
        <x:f t="shared" si="1047"/>
        <x:v>11</x:v>
      </x:c>
      <x:c r="K5621" s="53">
        <x:f t="shared" si="1048"/>
        <x:v>26</x:v>
      </x:c>
      <x:c r="L5621" s="53">
        <x:f t="shared" si="1049"/>
        <x:v>45</x:v>
      </x:c>
      <x:c r="M5621" s="54">
        <x:f t="shared" si="1050"/>
        <x:v>3592.4296000977329</x:v>
      </x:c>
      <x:c r="N5621" s="54">
        <x:f t="shared" si="1051"/>
        <x:v>1.9947427778456479</x:v>
      </x:c>
      <x:c r="O5621" s="55">
        <x:f t="shared" si="1052"/>
        <x:v>163634</x:v>
      </x:c>
      <x:c r="P5621" s="55">
        <x:f t="shared" si="1053"/>
        <x:v>34760</x:v>
      </x:c>
      <x:c r="Q5621" s="55">
        <x:f t="shared" si="1054"/>
        <x:v>74868.569446141191</x:v>
      </x:c>
      <x:c r="R5621" s="55">
        <x:f t="shared" si="1055"/>
        <x:v>34005.430553858809</x:v>
      </x:c>
      <x:c r="S5621" s="1" t="str">
        <x:f t="shared" si="1056"/>
        <x:v>YES</x:v>
      </x:c>
      <x:c r="T5621" s="1">
        <x:f t="shared" si="1057"/>
        <x:v>34005.430553858809</x:v>
      </x:c>
    </x:row>
    <x:row r="5622">
      <x:c r="A5622" s="1"/>
      <x:c r="B5622" s="1"/>
      <x:c r="C5622" s="1"/>
      <x:c r="D5622" s="1"/>
      <x:c r="E5622" s="1"/>
      <x:c r="F5622" s="1"/>
      <x:c r="G5622" s="1"/>
      <x:c r="H5622" s="1"/>
      <x:c r="I5622" s="53">
        <x:f t="shared" si="1046"/>
        <x:v>8</x:v>
      </x:c>
      <x:c r="J5622" s="53">
        <x:f t="shared" si="1047"/>
        <x:v>11</x:v>
      </x:c>
      <x:c r="K5622" s="53">
        <x:f t="shared" si="1048"/>
        <x:v>27</x:v>
      </x:c>
      <x:c r="L5622" s="53">
        <x:f t="shared" si="1049"/>
        <x:v>46</x:v>
      </x:c>
      <x:c r="M5622" s="54">
        <x:f t="shared" si="1050"/>
        <x:v>3675.5633046174898</x:v>
      </x:c>
      <x:c r="N5622" s="54">
        <x:f t="shared" si="1051"/>
        <x:v>2.052474517095479</x:v>
      </x:c>
      <x:c r="O5622" s="55">
        <x:f t="shared" si="1052"/>
        <x:v>166334</x:v>
      </x:c>
      <x:c r="P5622" s="55">
        <x:f t="shared" si="1053"/>
        <x:v>35640</x:v>
      </x:c>
      <x:c r="Q5622" s="55">
        <x:f t="shared" si="1054"/>
        <x:v>76311.862927386974</x:v>
      </x:c>
      <x:c r="R5622" s="55">
        <x:f t="shared" si="1055"/>
        <x:v>34382.137072613026</x:v>
      </x:c>
      <x:c r="S5622" s="1" t="str">
        <x:f t="shared" si="1056"/>
        <x:v>YES</x:v>
      </x:c>
      <x:c r="T5622" s="1">
        <x:f t="shared" si="1057"/>
        <x:v>34382.137072613026</x:v>
      </x:c>
    </x:row>
    <x:row r="5623">
      <x:c r="A5623" s="1"/>
      <x:c r="B5623" s="1"/>
      <x:c r="C5623" s="1"/>
      <x:c r="D5623" s="1"/>
      <x:c r="E5623" s="1"/>
      <x:c r="F5623" s="1"/>
      <x:c r="G5623" s="1"/>
      <x:c r="H5623" s="1"/>
      <x:c r="I5623" s="53">
        <x:f t="shared" si="1046"/>
        <x:v>8</x:v>
      </x:c>
      <x:c r="J5623" s="53">
        <x:f t="shared" si="1047"/>
        <x:v>11</x:v>
      </x:c>
      <x:c r="K5623" s="53">
        <x:f t="shared" si="1048"/>
        <x:v>28</x:v>
      </x:c>
      <x:c r="L5623" s="53">
        <x:f t="shared" si="1049"/>
        <x:v>47</x:v>
      </x:c>
      <x:c r="M5623" s="54">
        <x:f t="shared" si="1050"/>
        <x:v>3760.5228428346436</x:v>
      </x:c>
      <x:c r="N5623" s="54">
        <x:f t="shared" si="1051"/>
        <x:v>2.1114741964129471</x:v>
      </x:c>
      <x:c r="O5623" s="55">
        <x:f t="shared" si="1052"/>
        <x:v>169034</x:v>
      </x:c>
      <x:c r="P5623" s="55">
        <x:f t="shared" si="1053"/>
        <x:v>36520</x:v>
      </x:c>
      <x:c r="Q5623" s="55">
        <x:f t="shared" si="1054"/>
        <x:v>77786.854910323673</x:v>
      </x:c>
      <x:c r="R5623" s="55">
        <x:f t="shared" si="1055"/>
        <x:v>34727.145089676327</x:v>
      </x:c>
      <x:c r="S5623" s="1" t="str">
        <x:f t="shared" si="1056"/>
        <x:v>YES</x:v>
      </x:c>
      <x:c r="T5623" s="1">
        <x:f t="shared" si="1057"/>
        <x:v>34727.145089676327</x:v>
      </x:c>
    </x:row>
    <x:row r="5624">
      <x:c r="A5624" s="1"/>
      <x:c r="B5624" s="1"/>
      <x:c r="C5624" s="1"/>
      <x:c r="D5624" s="1"/>
      <x:c r="E5624" s="1"/>
      <x:c r="F5624" s="1"/>
      <x:c r="G5624" s="1"/>
      <x:c r="H5624" s="1"/>
      <x:c r="I5624" s="53">
        <x:f t="shared" si="1046"/>
        <x:v>8</x:v>
      </x:c>
      <x:c r="J5624" s="53">
        <x:f t="shared" si="1047"/>
        <x:v>11</x:v>
      </x:c>
      <x:c r="K5624" s="53">
        <x:f t="shared" si="1048"/>
        <x:v>29</x:v>
      </x:c>
      <x:c r="L5624" s="53">
        <x:f t="shared" si="1049"/>
        <x:v>48</x:v>
      </x:c>
      <x:c r="M5624" s="54">
        <x:f t="shared" si="1050"/>
        <x:v>3847.3408709502969</x:v>
      </x:c>
      <x:c r="N5624" s="54">
        <x:f t="shared" si="1051"/>
        <x:v>2.1717644937154841</x:v>
      </x:c>
      <x:c r="O5624" s="55">
        <x:f t="shared" si="1052"/>
        <x:v>171734</x:v>
      </x:c>
      <x:c r="P5624" s="55">
        <x:f t="shared" si="1053"/>
        <x:v>37400</x:v>
      </x:c>
      <x:c r="Q5624" s="55">
        <x:f t="shared" si="1054"/>
        <x:v>79294.112342887092</x:v>
      </x:c>
      <x:c r="R5624" s="55">
        <x:f t="shared" si="1055"/>
        <x:v>35039.887657112908</x:v>
      </x:c>
      <x:c r="S5624" s="1" t="str">
        <x:f t="shared" si="1056"/>
        <x:v>YES</x:v>
      </x:c>
      <x:c r="T5624" s="1">
        <x:f t="shared" si="1057"/>
        <x:v>35039.887657112908</x:v>
      </x:c>
    </x:row>
    <x:row r="5625">
      <x:c r="A5625" s="1"/>
      <x:c r="B5625" s="1"/>
      <x:c r="C5625" s="1"/>
      <x:c r="D5625" s="1"/>
      <x:c r="E5625" s="1"/>
      <x:c r="F5625" s="1"/>
      <x:c r="G5625" s="1"/>
      <x:c r="H5625" s="1"/>
      <x:c r="I5625" s="53">
        <x:f t="shared" si="1046"/>
        <x:v>8</x:v>
      </x:c>
      <x:c r="J5625" s="53">
        <x:f t="shared" si="1047"/>
        <x:v>11</x:v>
      </x:c>
      <x:c r="K5625" s="53">
        <x:f t="shared" si="1048"/>
        <x:v>30</x:v>
      </x:c>
      <x:c r="L5625" s="53">
        <x:f t="shared" si="1049"/>
        <x:v>49</x:v>
      </x:c>
      <x:c r="M5625" s="54">
        <x:f t="shared" si="1050"/>
        <x:v>3936.0505762840676</x:v>
      </x:c>
      <x:c r="N5625" s="54">
        <x:f t="shared" si="1051"/>
        <x:v>2.2333684557528248</x:v>
      </x:c>
      <x:c r="O5625" s="55">
        <x:f t="shared" si="1052"/>
        <x:v>174434</x:v>
      </x:c>
      <x:c r="P5625" s="55">
        <x:f t="shared" si="1053"/>
        <x:v>38280</x:v>
      </x:c>
      <x:c r="Q5625" s="55">
        <x:f t="shared" si="1054"/>
        <x:v>80834.211393820617</x:v>
      </x:c>
      <x:c r="R5625" s="55">
        <x:f t="shared" si="1055"/>
        <x:v>35319.788606179383</x:v>
      </x:c>
      <x:c r="S5625" s="1" t="str">
        <x:f t="shared" si="1056"/>
        <x:v>YES</x:v>
      </x:c>
      <x:c r="T5625" s="1">
        <x:f t="shared" si="1057"/>
        <x:v>35319.788606179383</x:v>
      </x:c>
    </x:row>
    <x:row r="5626">
      <x:c r="A5626" s="1"/>
      <x:c r="B5626" s="1"/>
      <x:c r="C5626" s="1"/>
      <x:c r="D5626" s="1"/>
      <x:c r="E5626" s="1"/>
      <x:c r="F5626" s="1"/>
      <x:c r="G5626" s="1"/>
      <x:c r="H5626" s="1"/>
      <x:c r="I5626" s="53">
        <x:f t="shared" si="1046"/>
        <x:v>8</x:v>
      </x:c>
      <x:c r="J5626" s="53">
        <x:f t="shared" si="1047"/>
        <x:v>12</x:v>
      </x:c>
      <x:c r="K5626" s="53">
        <x:f t="shared" si="1048"/>
        <x:v>0</x:v>
      </x:c>
      <x:c r="L5626" s="53">
        <x:f t="shared" si="1049"/>
        <x:v>20</x:v>
      </x:c>
      <x:c r="M5626" s="54">
        <x:f t="shared" si="1050"/>
        <x:v>2027.5439199286679</x:v>
      </x:c>
      <x:c r="N5626" s="54">
        <x:f t="shared" si="1051"/>
        <x:v>0.90801661106157494</x:v>
      </x:c>
      <x:c r="O5626" s="55">
        <x:f t="shared" si="1052"/>
        <x:v>95528</x:v>
      </x:c>
      <x:c r="P5626" s="55">
        <x:f t="shared" si="1053"/>
        <x:v>12320</x:v>
      </x:c>
      <x:c r="Q5626" s="55">
        <x:f t="shared" si="1054"/>
        <x:v>47700.415276539374</x:v>
      </x:c>
      <x:c r="R5626" s="55">
        <x:f t="shared" si="1055"/>
        <x:v>15507.584723460626</x:v>
      </x:c>
      <x:c r="S5626" s="1" t="str">
        <x:f t="shared" si="1056"/>
        <x:v>YES</x:v>
      </x:c>
      <x:c r="T5626" s="1">
        <x:f t="shared" si="1057"/>
        <x:v>15507.584723460626</x:v>
      </x:c>
    </x:row>
    <x:row r="5627">
      <x:c r="A5627" s="1"/>
      <x:c r="B5627" s="1"/>
      <x:c r="C5627" s="1"/>
      <x:c r="D5627" s="1"/>
      <x:c r="E5627" s="1"/>
      <x:c r="F5627" s="1"/>
      <x:c r="G5627" s="1"/>
      <x:c r="H5627" s="1"/>
      <x:c r="I5627" s="53">
        <x:f t="shared" si="1046"/>
        <x:v>8</x:v>
      </x:c>
      <x:c r="J5627" s="53">
        <x:f t="shared" si="1047"/>
        <x:v>12</x:v>
      </x:c>
      <x:c r="K5627" s="53">
        <x:f t="shared" si="1048"/>
        <x:v>1</x:v>
      </x:c>
      <x:c r="L5627" s="53">
        <x:f t="shared" si="1049"/>
        <x:v>21</x:v>
      </x:c>
      <x:c r="M5627" s="54">
        <x:f t="shared" si="1050"/>
        <x:v>2073.1064199286679</x:v>
      </x:c>
      <x:c r="N5627" s="54">
        <x:f t="shared" si="1051"/>
        <x:v>0.93965723606157492</x:v>
      </x:c>
      <x:c r="O5627" s="55">
        <x:f t="shared" si="1052"/>
        <x:v>98228</x:v>
      </x:c>
      <x:c r="P5627" s="55">
        <x:f t="shared" si="1053"/>
        <x:v>13200</x:v>
      </x:c>
      <x:c r="Q5627" s="55">
        <x:f t="shared" si="1054"/>
        <x:v>48491.430901539374</x:v>
      </x:c>
      <x:c r="R5627" s="55">
        <x:f t="shared" si="1055"/>
        <x:v>16536.569098460626</x:v>
      </x:c>
      <x:c r="S5627" s="1" t="str">
        <x:f t="shared" si="1056"/>
        <x:v>YES</x:v>
      </x:c>
      <x:c r="T5627" s="1">
        <x:f t="shared" si="1057"/>
        <x:v>16536.569098460626</x:v>
      </x:c>
    </x:row>
    <x:row r="5628">
      <x:c r="A5628" s="1"/>
      <x:c r="B5628" s="1"/>
      <x:c r="C5628" s="1"/>
      <x:c r="D5628" s="1"/>
      <x:c r="E5628" s="1"/>
      <x:c r="F5628" s="1"/>
      <x:c r="G5628" s="1"/>
      <x:c r="H5628" s="1"/>
      <x:c r="I5628" s="53">
        <x:f t="shared" si="1046"/>
        <x:v>8</x:v>
      </x:c>
      <x:c r="J5628" s="53">
        <x:f t="shared" si="1047"/>
        <x:v>12</x:v>
      </x:c>
      <x:c r="K5628" s="53">
        <x:f t="shared" si="1048"/>
        <x:v>2</x:v>
      </x:c>
      <x:c r="L5628" s="53">
        <x:f t="shared" si="1049"/>
        <x:v>22</x:v>
      </x:c>
      <x:c r="M5628" s="54">
        <x:f t="shared" si="1050"/>
        <x:v>2119.8079824286679</x:v>
      </x:c>
      <x:c r="N5628" s="54">
        <x:f t="shared" si="1051"/>
        <x:v>0.97208887668657495</x:v>
      </x:c>
      <x:c r="O5628" s="55">
        <x:f t="shared" si="1052"/>
        <x:v>100928</x:v>
      </x:c>
      <x:c r="P5628" s="55">
        <x:f t="shared" si="1053"/>
        <x:v>14080</x:v>
      </x:c>
      <x:c r="Q5628" s="55">
        <x:f t="shared" si="1054"/>
        <x:v>49302.221917164374</x:v>
      </x:c>
      <x:c r="R5628" s="55">
        <x:f t="shared" si="1055"/>
        <x:v>17545.778082835626</x:v>
      </x:c>
      <x:c r="S5628" s="1" t="str">
        <x:f t="shared" si="1056"/>
        <x:v>YES</x:v>
      </x:c>
      <x:c r="T5628" s="1">
        <x:f t="shared" si="1057"/>
        <x:v>17545.778082835626</x:v>
      </x:c>
    </x:row>
    <x:row r="5629">
      <x:c r="A5629" s="1"/>
      <x:c r="B5629" s="1"/>
      <x:c r="C5629" s="1"/>
      <x:c r="D5629" s="1"/>
      <x:c r="E5629" s="1"/>
      <x:c r="F5629" s="1"/>
      <x:c r="G5629" s="1"/>
      <x:c r="H5629" s="1"/>
      <x:c r="I5629" s="53">
        <x:f t="shared" si="1046"/>
        <x:v>8</x:v>
      </x:c>
      <x:c r="J5629" s="53">
        <x:f t="shared" si="1047"/>
        <x:v>12</x:v>
      </x:c>
      <x:c r="K5629" s="53">
        <x:f t="shared" si="1048"/>
        <x:v>3</x:v>
      </x:c>
      <x:c r="L5629" s="53">
        <x:f t="shared" si="1049"/>
        <x:v>23</x:v>
      </x:c>
      <x:c r="M5629" s="54">
        <x:f t="shared" si="1050"/>
        <x:v>2167.6699648505428</x:v>
      </x:c>
      <x:c r="N5629" s="54">
        <x:f t="shared" si="1051"/>
        <x:v>1.0053263644795436</x:v>
      </x:c>
      <x:c r="O5629" s="55">
        <x:f t="shared" si="1052"/>
        <x:v>103628</x:v>
      </x:c>
      <x:c r="P5629" s="55">
        <x:f t="shared" si="1053"/>
        <x:v>14960</x:v>
      </x:c>
      <x:c r="Q5629" s="55">
        <x:f t="shared" si="1054"/>
        <x:v>50133.159111988585</x:v>
      </x:c>
      <x:c r="R5629" s="55">
        <x:f t="shared" si="1055"/>
        <x:v>18534.840888011415</x:v>
      </x:c>
      <x:c r="S5629" s="1" t="str">
        <x:f t="shared" si="1056"/>
        <x:v>YES</x:v>
      </x:c>
      <x:c r="T5629" s="1">
        <x:f t="shared" si="1057"/>
        <x:v>18534.840888011415</x:v>
      </x:c>
    </x:row>
    <x:row r="5630">
      <x:c r="A5630" s="1"/>
      <x:c r="B5630" s="1"/>
      <x:c r="C5630" s="1"/>
      <x:c r="D5630" s="1"/>
      <x:c r="E5630" s="1"/>
      <x:c r="F5630" s="1"/>
      <x:c r="G5630" s="1"/>
      <x:c r="H5630" s="1"/>
      <x:c r="I5630" s="53">
        <x:f t="shared" si="1046"/>
        <x:v>8</x:v>
      </x:c>
      <x:c r="J5630" s="53">
        <x:f t="shared" si="1047"/>
        <x:v>12</x:v>
      </x:c>
      <x:c r="K5630" s="53">
        <x:f t="shared" si="1048"/>
        <x:v>4</x:v>
      </x:c>
      <x:c r="L5630" s="53">
        <x:f t="shared" si="1049"/>
        <x:v>24</x:v>
      </x:c>
      <x:c r="M5630" s="54">
        <x:f t="shared" si="1050"/>
        <x:v>2216.7140805731992</x:v>
      </x:c>
      <x:c r="N5630" s="54">
        <x:f t="shared" si="1051"/>
        <x:v>1.0393847781758327</x:v>
      </x:c>
      <x:c r="O5630" s="55">
        <x:f t="shared" si="1052"/>
        <x:v>106328</x:v>
      </x:c>
      <x:c r="P5630" s="55">
        <x:f t="shared" si="1053"/>
        <x:v>15840</x:v>
      </x:c>
      <x:c r="Q5630" s="55">
        <x:f t="shared" si="1054"/>
        <x:v>50984.619454395819</x:v>
      </x:c>
      <x:c r="R5630" s="55">
        <x:f t="shared" si="1055"/>
        <x:v>19503.380545604181</x:v>
      </x:c>
      <x:c r="S5630" s="1" t="str">
        <x:f t="shared" si="1056"/>
        <x:v>YES</x:v>
      </x:c>
      <x:c r="T5630" s="1">
        <x:f t="shared" si="1057"/>
        <x:v>19503.380545604181</x:v>
      </x:c>
    </x:row>
    <x:row r="5631">
      <x:c r="A5631" s="1"/>
      <x:c r="B5631" s="1"/>
      <x:c r="C5631" s="1"/>
      <x:c r="D5631" s="1"/>
      <x:c r="E5631" s="1"/>
      <x:c r="F5631" s="1"/>
      <x:c r="G5631" s="1"/>
      <x:c r="H5631" s="1"/>
      <x:c r="I5631" s="53">
        <x:f t="shared" si="1046"/>
        <x:v>8</x:v>
      </x:c>
      <x:c r="J5631" s="53">
        <x:f t="shared" si="1047"/>
        <x:v>12</x:v>
      </x:c>
      <x:c r="K5631" s="53">
        <x:f t="shared" si="1048"/>
        <x:v>5</x:v>
      </x:c>
      <x:c r="L5631" s="53">
        <x:f t="shared" si="1049"/>
        <x:v>25</x:v>
      </x:c>
      <x:c r="M5631" s="54">
        <x:f t="shared" si="1050"/>
        <x:v>2266.9624044944026</x:v>
      </x:c>
      <x:c r="N5631" s="54">
        <x:f t="shared" si="1051"/>
        <x:v>1.0742794475655573</x:v>
      </x:c>
      <x:c r="O5631" s="55">
        <x:f t="shared" si="1052"/>
        <x:v>109028</x:v>
      </x:c>
      <x:c r="P5631" s="55">
        <x:f t="shared" si="1053"/>
        <x:v>16720</x:v>
      </x:c>
      <x:c r="Q5631" s="55">
        <x:f t="shared" si="1054"/>
        <x:v>51856.98618913893</x:v>
      </x:c>
      <x:c r="R5631" s="55">
        <x:f t="shared" si="1055"/>
        <x:v>20451.01381086107</x:v>
      </x:c>
      <x:c r="S5631" s="1" t="str">
        <x:f t="shared" si="1056"/>
        <x:v>YES</x:v>
      </x:c>
      <x:c r="T5631" s="1">
        <x:f t="shared" si="1057"/>
        <x:v>20451.01381086107</x:v>
      </x:c>
    </x:row>
    <x:row r="5632">
      <x:c r="A5632" s="1"/>
      <x:c r="B5632" s="1"/>
      <x:c r="C5632" s="1"/>
      <x:c r="D5632" s="1"/>
      <x:c r="E5632" s="1"/>
      <x:c r="F5632" s="1"/>
      <x:c r="G5632" s="1"/>
      <x:c r="H5632" s="1"/>
      <x:c r="I5632" s="53">
        <x:f t="shared" si="1046"/>
        <x:v>8</x:v>
      </x:c>
      <x:c r="J5632" s="53">
        <x:f t="shared" si="1047"/>
        <x:v>12</x:v>
      </x:c>
      <x:c r="K5632" s="53">
        <x:f t="shared" si="1048"/>
        <x:v>6</x:v>
      </x:c>
      <x:c r="L5632" s="53">
        <x:f t="shared" si="1049"/>
        <x:v>26</x:v>
      </x:c>
      <x:c r="M5632" s="54">
        <x:f t="shared" si="1050"/>
        <x:v>2318.4373786760357</x:v>
      </x:c>
      <x:c r="N5632" s="54">
        <x:f t="shared" si="1051"/>
        <x:v>1.1100259574139137</x:v>
      </x:c>
      <x:c r="O5632" s="55">
        <x:f t="shared" si="1052"/>
        <x:v>111728</x:v>
      </x:c>
      <x:c r="P5632" s="55">
        <x:f t="shared" si="1053"/>
        <x:v>17600</x:v>
      </x:c>
      <x:c r="Q5632" s="55">
        <x:f t="shared" si="1054"/>
        <x:v>52750.648935347839</x:v>
      </x:c>
      <x:c r="R5632" s="55">
        <x:f t="shared" si="1055"/>
        <x:v>21377.351064652161</x:v>
      </x:c>
      <x:c r="S5632" s="1" t="str">
        <x:f t="shared" si="1056"/>
        <x:v>YES</x:v>
      </x:c>
      <x:c r="T5632" s="1">
        <x:f t="shared" si="1057"/>
        <x:v>21377.351064652161</x:v>
      </x:c>
    </x:row>
    <x:row r="5633">
      <x:c r="A5633" s="1"/>
      <x:c r="B5633" s="1"/>
      <x:c r="C5633" s="1"/>
      <x:c r="D5633" s="1"/>
      <x:c r="E5633" s="1"/>
      <x:c r="F5633" s="1"/>
      <x:c r="G5633" s="1"/>
      <x:c r="H5633" s="1"/>
      <x:c r="I5633" s="53">
        <x:f t="shared" si="1046"/>
        <x:v>8</x:v>
      </x:c>
      <x:c r="J5633" s="53">
        <x:f t="shared" si="1047"/>
        <x:v>12</x:v>
      </x:c>
      <x:c r="K5633" s="53">
        <x:f t="shared" si="1048"/>
        <x:v>7</x:v>
      </x:c>
      <x:c r="L5633" s="53">
        <x:f t="shared" si="1049"/>
        <x:v>27</x:v>
      </x:c>
      <x:c r="M5633" s="54">
        <x:f t="shared" si="1050"/>
        <x:v>2371.1618180739961</x:v>
      </x:c>
      <x:c r="N5633" s="54">
        <x:f t="shared" si="1051"/>
        <x:v>1.1466401514402751</x:v>
      </x:c>
      <x:c r="O5633" s="55">
        <x:f t="shared" si="1052"/>
        <x:v>114428</x:v>
      </x:c>
      <x:c r="P5633" s="55">
        <x:f t="shared" si="1053"/>
        <x:v>18480</x:v>
      </x:c>
      <x:c r="Q5633" s="55">
        <x:f t="shared" si="1054"/>
        <x:v>53666.003786006877</x:v>
      </x:c>
      <x:c r="R5633" s="55">
        <x:f t="shared" si="1055"/>
        <x:v>22281.996213993123</x:v>
      </x:c>
      <x:c r="S5633" s="1" t="str">
        <x:f t="shared" si="1056"/>
        <x:v>YES</x:v>
      </x:c>
      <x:c r="T5633" s="1">
        <x:f t="shared" si="1057"/>
        <x:v>22281.996213993123</x:v>
      </x:c>
    </x:row>
    <x:row r="5634">
      <x:c r="A5634" s="1"/>
      <x:c r="B5634" s="1"/>
      <x:c r="C5634" s="1"/>
      <x:c r="D5634" s="1"/>
      <x:c r="E5634" s="1"/>
      <x:c r="F5634" s="1"/>
      <x:c r="G5634" s="1"/>
      <x:c r="H5634" s="1"/>
      <x:c r="I5634" s="53">
        <x:f t="shared" si="1046"/>
        <x:v>8</x:v>
      </x:c>
      <x:c r="J5634" s="53">
        <x:f t="shared" si="1047"/>
        <x:v>12</x:v>
      </x:c>
      <x:c r="K5634" s="53">
        <x:f t="shared" si="1048"/>
        <x:v>8</x:v>
      </x:c>
      <x:c r="L5634" s="53">
        <x:f t="shared" si="1049"/>
        <x:v>28</x:v>
      </x:c>
      <x:c r="M5634" s="54">
        <x:f t="shared" si="1050"/>
        <x:v>2425.1589163539766</x:v>
      </x:c>
      <x:c r="N5634" s="54">
        <x:f t="shared" si="1051"/>
        <x:v>1.1841381363569281</x:v>
      </x:c>
      <x:c r="O5634" s="55">
        <x:f t="shared" si="1052"/>
        <x:v>117128</x:v>
      </x:c>
      <x:c r="P5634" s="55">
        <x:f t="shared" si="1053"/>
        <x:v>19360</x:v>
      </x:c>
      <x:c r="Q5634" s="55">
        <x:f t="shared" si="1054"/>
        <x:v>54603.453408923204</x:v>
      </x:c>
      <x:c r="R5634" s="55">
        <x:f t="shared" si="1055"/>
        <x:v>23164.546591076796</x:v>
      </x:c>
      <x:c r="S5634" s="1" t="str">
        <x:f t="shared" si="1056"/>
        <x:v>YES</x:v>
      </x:c>
      <x:c r="T5634" s="1">
        <x:f t="shared" si="1057"/>
        <x:v>23164.546591076796</x:v>
      </x:c>
    </x:row>
    <x:row r="5635">
      <x:c r="A5635" s="1"/>
      <x:c r="B5635" s="1"/>
      <x:c r="C5635" s="1"/>
      <x:c r="D5635" s="1"/>
      <x:c r="E5635" s="1"/>
      <x:c r="F5635" s="1"/>
      <x:c r="G5635" s="1"/>
      <x:c r="H5635" s="1"/>
      <x:c r="I5635" s="53">
        <x:f t="shared" si="1046"/>
        <x:v>8</x:v>
      </x:c>
      <x:c r="J5635" s="53">
        <x:f t="shared" si="1047"/>
        <x:v>12</x:v>
      </x:c>
      <x:c r="K5635" s="53">
        <x:f t="shared" si="1048"/>
        <x:v>9</x:v>
      </x:c>
      <x:c r="L5635" s="53">
        <x:f t="shared" si="1049"/>
        <x:v>29</x:v>
      </x:c>
      <x:c r="M5635" s="54">
        <x:f t="shared" si="1050"/>
        <x:v>2480.4522517943706</x:v>
      </x:c>
      <x:c r="N5635" s="54">
        <x:f t="shared" si="1051"/>
        <x:v>1.2225362859683129</x:v>
      </x:c>
      <x:c r="O5635" s="55">
        <x:f t="shared" si="1052"/>
        <x:v>119828</x:v>
      </x:c>
      <x:c r="P5635" s="55">
        <x:f t="shared" si="1053"/>
        <x:v>20240</x:v>
      </x:c>
      <x:c r="Q5635" s="55">
        <x:f t="shared" si="1054"/>
        <x:v>55563.407149207822</x:v>
      </x:c>
      <x:c r="R5635" s="55">
        <x:f t="shared" si="1055"/>
        <x:v>24024.592850792178</x:v>
      </x:c>
      <x:c r="S5635" s="1" t="str">
        <x:f t="shared" si="1056"/>
        <x:v>YES</x:v>
      </x:c>
      <x:c r="T5635" s="1">
        <x:f t="shared" si="1057"/>
        <x:v>24024.592850792178</x:v>
      </x:c>
    </x:row>
    <x:row r="5636">
      <x:c r="A5636" s="1"/>
      <x:c r="B5636" s="1"/>
      <x:c r="C5636" s="1"/>
      <x:c r="D5636" s="1"/>
      <x:c r="E5636" s="1"/>
      <x:c r="F5636" s="1"/>
      <x:c r="G5636" s="1"/>
      <x:c r="H5636" s="1"/>
      <x:c r="I5636" s="53">
        <x:f t="shared" si="1046"/>
        <x:v>8</x:v>
      </x:c>
      <x:c r="J5636" s="53">
        <x:f t="shared" si="1047"/>
        <x:v>12</x:v>
      </x:c>
      <x:c r="K5636" s="53">
        <x:f t="shared" si="1048"/>
        <x:v>10</x:v>
      </x:c>
      <x:c r="L5636" s="53">
        <x:f t="shared" si="1049"/>
        <x:v>30</x:v>
      </x:c>
      <x:c r="M5636" s="54">
        <x:f t="shared" si="1050"/>
        <x:v>2537.0657932775839</x:v>
      </x:c>
      <x:c r="N5636" s="54">
        <x:f t="shared" si="1051"/>
        <x:v>1.2618512453316555</x:v>
      </x:c>
      <x:c r="O5636" s="55">
        <x:f t="shared" si="1052"/>
        <x:v>122528</x:v>
      </x:c>
      <x:c r="P5636" s="55">
        <x:f t="shared" si="1053"/>
        <x:v>21120</x:v>
      </x:c>
      <x:c r="Q5636" s="55">
        <x:f t="shared" si="1054"/>
        <x:v>56546.281133291384</x:v>
      </x:c>
      <x:c r="R5636" s="55">
        <x:f t="shared" si="1055"/>
        <x:v>24861.718866708616</x:v>
      </x:c>
      <x:c r="S5636" s="1" t="str">
        <x:f t="shared" si="1056"/>
        <x:v>YES</x:v>
      </x:c>
      <x:c r="T5636" s="1">
        <x:f t="shared" si="1057"/>
        <x:v>24861.718866708616</x:v>
      </x:c>
    </x:row>
    <x:row r="5637">
      <x:c r="A5637" s="1"/>
      <x:c r="B5637" s="1"/>
      <x:c r="C5637" s="1"/>
      <x:c r="D5637" s="1"/>
      <x:c r="E5637" s="1"/>
      <x:c r="F5637" s="1"/>
      <x:c r="G5637" s="1"/>
      <x:c r="H5637" s="1"/>
      <x:c r="I5637" s="53">
        <x:f t="shared" si="1046"/>
        <x:v>8</x:v>
      </x:c>
      <x:c r="J5637" s="53">
        <x:f t="shared" si="1047"/>
        <x:v>12</x:v>
      </x:c>
      <x:c r="K5637" s="53">
        <x:f t="shared" si="1048"/>
        <x:v>11</x:v>
      </x:c>
      <x:c r="L5637" s="53">
        <x:f t="shared" si="1049"/>
        <x:v>31</x:v>
      </x:c>
      <x:c r="M5637" s="54">
        <x:f t="shared" si="1050"/>
        <x:v>2595.0239063710228</x:v>
      </x:c>
      <x:c r="N5637" s="54">
        <x:f t="shared" si="1051"/>
        <x:v>1.302099934979877</x:v>
      </x:c>
      <x:c r="O5637" s="55">
        <x:f t="shared" si="1052"/>
        <x:v>125228</x:v>
      </x:c>
      <x:c r="P5637" s="55">
        <x:f t="shared" si="1053"/>
        <x:v>22000</x:v>
      </x:c>
      <x:c r="Q5637" s="55">
        <x:f t="shared" si="1054"/>
        <x:v>57552.498374496921</x:v>
      </x:c>
      <x:c r="R5637" s="55">
        <x:f t="shared" si="1055"/>
        <x:v>25675.501625503079</x:v>
      </x:c>
      <x:c r="S5637" s="1" t="str">
        <x:f t="shared" si="1056"/>
        <x:v>YES</x:v>
      </x:c>
      <x:c r="T5637" s="1">
        <x:f t="shared" si="1057"/>
        <x:v>25675.501625503079</x:v>
      </x:c>
    </x:row>
    <x:row r="5638">
      <x:c r="A5638" s="1"/>
      <x:c r="B5638" s="1"/>
      <x:c r="C5638" s="1"/>
      <x:c r="D5638" s="1"/>
      <x:c r="E5638" s="1"/>
      <x:c r="F5638" s="1"/>
      <x:c r="G5638" s="1"/>
      <x:c r="H5638" s="1"/>
      <x:c r="I5638" s="53">
        <x:f t="shared" si="1046"/>
        <x:v>8</x:v>
      </x:c>
      <x:c r="J5638" s="53">
        <x:f t="shared" si="1047"/>
        <x:v>12</x:v>
      </x:c>
      <x:c r="K5638" s="53">
        <x:f t="shared" si="1048"/>
        <x:v>12</x:v>
      </x:c>
      <x:c r="L5638" s="53">
        <x:f t="shared" si="1049"/>
        <x:v>32</x:v>
      </x:c>
      <x:c r="M5638" s="54">
        <x:f t="shared" si="1050"/>
        <x:v>2654.3513594990873</x:v>
      </x:c>
      <x:c r="N5638" s="54">
        <x:f t="shared" si="1051"/>
        <x:v>1.3432995552076994</x:v>
      </x:c>
      <x:c r="O5638" s="55">
        <x:f t="shared" si="1052"/>
        <x:v>127928</x:v>
      </x:c>
      <x:c r="P5638" s="55">
        <x:f t="shared" si="1053"/>
        <x:v>22880</x:v>
      </x:c>
      <x:c r="Q5638" s="55">
        <x:f t="shared" si="1054"/>
        <x:v>58582.48888019249</x:v>
      </x:c>
      <x:c r="R5638" s="55">
        <x:f t="shared" si="1055"/>
        <x:v>26465.51111980751</x:v>
      </x:c>
      <x:c r="S5638" s="1" t="str">
        <x:f t="shared" si="1056"/>
        <x:v>YES</x:v>
      </x:c>
      <x:c r="T5638" s="1">
        <x:f t="shared" si="1057"/>
        <x:v>26465.51111980751</x:v>
      </x:c>
    </x:row>
    <x:row r="5639">
      <x:c r="A5639" s="1"/>
      <x:c r="B5639" s="1"/>
      <x:c r="C5639" s="1"/>
      <x:c r="D5639" s="1"/>
      <x:c r="E5639" s="1"/>
      <x:c r="F5639" s="1"/>
      <x:c r="G5639" s="1"/>
      <x:c r="H5639" s="1"/>
      <x:c r="I5639" s="53">
        <x:f t="shared" si="1046"/>
        <x:v>8</x:v>
      </x:c>
      <x:c r="J5639" s="53">
        <x:f t="shared" si="1047"/>
        <x:v>12</x:v>
      </x:c>
      <x:c r="K5639" s="53">
        <x:f t="shared" si="1048"/>
        <x:v>13</x:v>
      </x:c>
      <x:c r="L5639" s="53">
        <x:f t="shared" si="1049"/>
        <x:v>33</x:v>
      </x:c>
      <x:c r="M5639" s="54">
        <x:f t="shared" si="1050"/>
        <x:v>2715.0733302074714</x:v>
      </x:c>
      <x:c r="N5639" s="54">
        <x:f t="shared" si="1051"/>
        <x:v>1.3854675904218552</x:v>
      </x:c>
      <x:c r="O5639" s="55">
        <x:f t="shared" si="1052"/>
        <x:v>130628</x:v>
      </x:c>
      <x:c r="P5639" s="55">
        <x:f t="shared" si="1053"/>
        <x:v>23760</x:v>
      </x:c>
      <x:c r="Q5639" s="55">
        <x:f t="shared" si="1054"/>
        <x:v>59636.689760546375</x:v>
      </x:c>
      <x:c r="R5639" s="55">
        <x:f t="shared" si="1055"/>
        <x:v>27231.310239453625</x:v>
      </x:c>
      <x:c r="S5639" s="1" t="str">
        <x:f t="shared" si="1056"/>
        <x:v>YES</x:v>
      </x:c>
      <x:c r="T5639" s="1">
        <x:f t="shared" si="1057"/>
        <x:v>27231.310239453625</x:v>
      </x:c>
    </x:row>
    <x:row r="5640">
      <x:c r="A5640" s="1"/>
      <x:c r="B5640" s="1"/>
      <x:c r="C5640" s="1"/>
      <x:c r="D5640" s="1"/>
      <x:c r="E5640" s="1"/>
      <x:c r="F5640" s="1"/>
      <x:c r="G5640" s="1"/>
      <x:c r="H5640" s="1"/>
      <x:c r="I5640" s="53">
        <x:f t="shared" si="1046"/>
        <x:v>8</x:v>
      </x:c>
      <x:c r="J5640" s="53">
        <x:f t="shared" si="1047"/>
        <x:v>12</x:v>
      </x:c>
      <x:c r="K5640" s="53">
        <x:f t="shared" si="1048"/>
        <x:v>14</x:v>
      </x:c>
      <x:c r="L5640" s="53">
        <x:f t="shared" si="1049"/>
        <x:v>34</x:v>
      </x:c>
      <x:c r="M5640" s="54">
        <x:f t="shared" si="1050"/>
        <x:v>2777.2154115211324</x:v>
      </x:c>
      <x:c r="N5640" s="54">
        <x:f t="shared" si="1051"/>
        <x:v>1.428621813556342</x:v>
      </x:c>
      <x:c r="O5640" s="55">
        <x:f t="shared" si="1052"/>
        <x:v>133328</x:v>
      </x:c>
      <x:c r="P5640" s="55">
        <x:f t="shared" si="1053"/>
        <x:v>24640</x:v>
      </x:c>
      <x:c r="Q5640" s="55">
        <x:f t="shared" si="1054"/>
        <x:v>60715.545338908545</x:v>
      </x:c>
      <x:c r="R5640" s="55">
        <x:f t="shared" si="1055"/>
        <x:v>27972.454661091455</x:v>
      </x:c>
      <x:c r="S5640" s="1" t="str">
        <x:f t="shared" si="1056"/>
        <x:v>YES</x:v>
      </x:c>
      <x:c r="T5640" s="1">
        <x:f t="shared" si="1057"/>
        <x:v>27972.454661091455</x:v>
      </x:c>
    </x:row>
    <x:row r="5641">
      <x:c r="A5641" s="1"/>
      <x:c r="B5641" s="1"/>
      <x:c r="C5641" s="1"/>
      <x:c r="D5641" s="1"/>
      <x:c r="E5641" s="1"/>
      <x:c r="F5641" s="1"/>
      <x:c r="G5641" s="1"/>
      <x:c r="H5641" s="1"/>
      <x:c r="I5641" s="53">
        <x:f t="shared" si="1046"/>
        <x:v>8</x:v>
      </x:c>
      <x:c r="J5641" s="53">
        <x:f t="shared" si="1047"/>
        <x:v>12</x:v>
      </x:c>
      <x:c r="K5641" s="53">
        <x:f t="shared" si="1048"/>
        <x:v>15</x:v>
      </x:c>
      <x:c r="L5641" s="53">
        <x:f t="shared" si="1049"/>
        <x:v>35</x:v>
      </x:c>
      <x:c r="M5641" s="54">
        <x:f t="shared" si="1050"/>
        <x:v>2840.803618397279</x:v>
      </x:c>
      <x:c r="N5641" s="54">
        <x:f t="shared" si="1051"/>
        <x:v>1.472780290553666</x:v>
      </x:c>
      <x:c r="O5641" s="55">
        <x:f t="shared" si="1052"/>
        <x:v>136028</x:v>
      </x:c>
      <x:c r="P5641" s="55">
        <x:f t="shared" si="1053"/>
        <x:v>25520</x:v>
      </x:c>
      <x:c r="Q5641" s="55">
        <x:f t="shared" si="1054"/>
        <x:v>61819.507263841646</x:v>
      </x:c>
      <x:c r="R5641" s="55">
        <x:f t="shared" si="1055"/>
        <x:v>28688.492736158354</x:v>
      </x:c>
      <x:c r="S5641" s="1" t="str">
        <x:f t="shared" si="1056"/>
        <x:v>YES</x:v>
      </x:c>
      <x:c r="T5641" s="1">
        <x:f t="shared" si="1057"/>
        <x:v>28688.492736158354</x:v>
      </x:c>
    </x:row>
    <x:row r="5642">
      <x:c r="A5642" s="1"/>
      <x:c r="B5642" s="1"/>
      <x:c r="C5642" s="1"/>
      <x:c r="D5642" s="1"/>
      <x:c r="E5642" s="1"/>
      <x:c r="F5642" s="1"/>
      <x:c r="G5642" s="1"/>
      <x:c r="H5642" s="1"/>
      <x:c r="I5642" s="53">
        <x:f t="shared" si="1046"/>
        <x:v>8</x:v>
      </x:c>
      <x:c r="J5642" s="53">
        <x:f t="shared" si="1047"/>
        <x:v>12</x:v>
      </x:c>
      <x:c r="K5642" s="53">
        <x:f t="shared" si="1048"/>
        <x:v>16</x:v>
      </x:c>
      <x:c r="L5642" s="53">
        <x:f t="shared" si="1049"/>
        <x:v>36</x:v>
      </x:c>
      <x:c r="M5642" s="54">
        <x:f t="shared" si="1050"/>
        <x:v>2905.8643942747681</x:v>
      </x:c>
      <x:c r="N5642" s="54">
        <x:f t="shared" si="1051"/>
        <x:v>1.5179613849130333</x:v>
      </x:c>
      <x:c r="O5642" s="55">
        <x:f t="shared" si="1052"/>
        <x:v>138728</x:v>
      </x:c>
      <x:c r="P5642" s="55">
        <x:f t="shared" si="1053"/>
        <x:v>26400</x:v>
      </x:c>
      <x:c r="Q5642" s="55">
        <x:f t="shared" si="1054"/>
        <x:v>62949.034622825835</x:v>
      </x:c>
      <x:c r="R5642" s="55">
        <x:f t="shared" si="1055"/>
        <x:v>29378.965377174165</x:v>
      </x:c>
      <x:c r="S5642" s="1" t="str">
        <x:f t="shared" si="1056"/>
        <x:v>YES</x:v>
      </x:c>
      <x:c r="T5642" s="1">
        <x:f t="shared" si="1057"/>
        <x:v>29378.965377174165</x:v>
      </x:c>
    </x:row>
    <x:row r="5643">
      <x:c r="A5643" s="1"/>
      <x:c r="B5643" s="1"/>
      <x:c r="C5643" s="1"/>
      <x:c r="D5643" s="1"/>
      <x:c r="E5643" s="1"/>
      <x:c r="F5643" s="1"/>
      <x:c r="G5643" s="1"/>
      <x:c r="H5643" s="1"/>
      <x:c r="I5643" s="53">
        <x:f t="shared" si="1046"/>
        <x:v>8</x:v>
      </x:c>
      <x:c r="J5643" s="53">
        <x:f t="shared" si="1047"/>
        <x:v>12</x:v>
      </x:c>
      <x:c r="K5643" s="53">
        <x:f t="shared" si="1048"/>
        <x:v>17</x:v>
      </x:c>
      <x:c r="L5643" s="53">
        <x:f t="shared" si="1049"/>
        <x:v>37</x:v>
      </x:c>
      <x:c r="M5643" s="54">
        <x:f t="shared" si="1050"/>
        <x:v>2972.4246177213086</x:v>
      </x:c>
      <x:c r="N5643" s="54">
        <x:f t="shared" si="1051"/>
        <x:v>1.5641837623064643</x:v>
      </x:c>
      <x:c r="O5643" s="55">
        <x:f t="shared" si="1052"/>
        <x:v>141428</x:v>
      </x:c>
      <x:c r="P5643" s="55">
        <x:f t="shared" si="1053"/>
        <x:v>27280</x:v>
      </x:c>
      <x:c r="Q5643" s="55">
        <x:f t="shared" si="1054"/>
        <x:v>64104.594057661605</x:v>
      </x:c>
      <x:c r="R5643" s="55">
        <x:f t="shared" si="1055"/>
        <x:v>30043.405942338395</x:v>
      </x:c>
      <x:c r="S5643" s="1" t="str">
        <x:f t="shared" si="1056"/>
        <x:v>YES</x:v>
      </x:c>
      <x:c r="T5643" s="1">
        <x:f t="shared" si="1057"/>
        <x:v>30043.405942338395</x:v>
      </x:c>
    </x:row>
    <x:row r="5644">
      <x:c r="A5644" s="1"/>
      <x:c r="B5644" s="1"/>
      <x:c r="C5644" s="1"/>
      <x:c r="D5644" s="1"/>
      <x:c r="E5644" s="1"/>
      <x:c r="F5644" s="1"/>
      <x:c r="G5644" s="1"/>
      <x:c r="H5644" s="1"/>
      <x:c r="I5644" s="53">
        <x:f t="shared" si="1046"/>
        <x:v>8</x:v>
      </x:c>
      <x:c r="J5644" s="53">
        <x:f t="shared" si="1047"/>
        <x:v>12</x:v>
      </x:c>
      <x:c r="K5644" s="53">
        <x:f t="shared" si="1048"/>
        <x:v>18</x:v>
      </x:c>
      <x:c r="L5644" s="53">
        <x:f t="shared" si="1049"/>
        <x:v>38</x:v>
      </x:c>
      <x:c r="M5644" s="54">
        <x:f t="shared" si="1050"/>
        <x:v>3040.5116091798959</x:v>
      </x:c>
      <x:c r="N5644" s="54">
        <x:f t="shared" si="1051"/>
        <x:v>1.6114663952638166</x:v>
      </x:c>
      <x:c r="O5644" s="55">
        <x:f t="shared" si="1052"/>
        <x:v>144128</x:v>
      </x:c>
      <x:c r="P5644" s="55">
        <x:f t="shared" si="1053"/>
        <x:v>28160</x:v>
      </x:c>
      <x:c r="Q5644" s="55">
        <x:f t="shared" si="1054"/>
        <x:v>65286.659881595413</x:v>
      </x:c>
      <x:c r="R5644" s="55">
        <x:f t="shared" si="1055"/>
        <x:v>30681.340118404587</x:v>
      </x:c>
      <x:c r="S5644" s="1" t="str">
        <x:f t="shared" si="1056"/>
        <x:v>YES</x:v>
      </x:c>
      <x:c r="T5644" s="1">
        <x:f t="shared" si="1057"/>
        <x:v>30681.340118404587</x:v>
      </x:c>
    </x:row>
    <x:row r="5645">
      <x:c r="A5645" s="1"/>
      <x:c r="B5645" s="1"/>
      <x:c r="C5645" s="1"/>
      <x:c r="D5645" s="1"/>
      <x:c r="E5645" s="1"/>
      <x:c r="F5645" s="1"/>
      <x:c r="G5645" s="1"/>
      <x:c r="H5645" s="1"/>
      <x:c r="I5645" s="53">
        <x:f t="shared" si="1046"/>
        <x:v>8</x:v>
      </x:c>
      <x:c r="J5645" s="53">
        <x:f t="shared" si="1047"/>
        <x:v>12</x:v>
      </x:c>
      <x:c r="K5645" s="53">
        <x:f t="shared" si="1048"/>
        <x:v>19</x:v>
      </x:c>
      <x:c r="L5645" s="53">
        <x:f t="shared" si="1049"/>
        <x:v>39</x:v>
      </x:c>
      <x:c r="M5645" s="54">
        <x:f t="shared" si="1050"/>
        <x:v>3110.1531378159175</x:v>
      </x:c>
      <x:c r="N5645" s="54">
        <x:f t="shared" si="1051"/>
        <x:v>1.6598285679277205</x:v>
      </x:c>
      <x:c r="O5645" s="55">
        <x:f t="shared" si="1052"/>
        <x:v>146828</x:v>
      </x:c>
      <x:c r="P5645" s="55">
        <x:f t="shared" si="1053"/>
        <x:v>29040</x:v>
      </x:c>
      <x:c r="Q5645" s="55">
        <x:f t="shared" si="1054"/>
        <x:v>66495.714198193018</x:v>
      </x:c>
      <x:c r="R5645" s="55">
        <x:f t="shared" si="1055"/>
        <x:v>31292.285801806982</x:v>
      </x:c>
      <x:c r="S5645" s="1" t="str">
        <x:f t="shared" si="1056"/>
        <x:v>YES</x:v>
      </x:c>
      <x:c r="T5645" s="1">
        <x:f t="shared" si="1057"/>
        <x:v>31292.285801806982</x:v>
      </x:c>
    </x:row>
    <x:row r="5646">
      <x:c r="A5646" s="1"/>
      <x:c r="B5646" s="1"/>
      <x:c r="C5646" s="1"/>
      <x:c r="D5646" s="1"/>
      <x:c r="E5646" s="1"/>
      <x:c r="F5646" s="1"/>
      <x:c r="G5646" s="1"/>
      <x:c r="H5646" s="1"/>
      <x:c r="I5646" s="53">
        <x:f t="shared" si="1046"/>
        <x:v>8</x:v>
      </x:c>
      <x:c r="J5646" s="53">
        <x:f t="shared" si="1047"/>
        <x:v>12</x:v>
      </x:c>
      <x:c r="K5646" s="53">
        <x:f t="shared" si="1048"/>
        <x:v>20</x:v>
      </x:c>
      <x:c r="L5646" s="53">
        <x:f t="shared" si="1049"/>
        <x:v>40</x:v>
      </x:c>
      <x:c r="M5646" s="54">
        <x:f t="shared" si="1050"/>
        <x:v>3181.3774284663946</x:v>
      </x:c>
      <x:c r="N5646" s="54">
        <x:f t="shared" si="1051"/>
        <x:v>1.7092898808794408</x:v>
      </x:c>
      <x:c r="O5646" s="55">
        <x:f t="shared" si="1052"/>
        <x:v>149528</x:v>
      </x:c>
      <x:c r="P5646" s="55">
        <x:f t="shared" si="1053"/>
        <x:v>29920</x:v>
      </x:c>
      <x:c r="Q5646" s="55">
        <x:f t="shared" si="1054"/>
        <x:v>67732.247021986026</x:v>
      </x:c>
      <x:c r="R5646" s="55">
        <x:f t="shared" si="1055"/>
        <x:v>31875.752978013974</x:v>
      </x:c>
      <x:c r="S5646" s="1" t="str">
        <x:f t="shared" si="1056"/>
        <x:v>YES</x:v>
      </x:c>
      <x:c r="T5646" s="1">
        <x:f t="shared" si="1057"/>
        <x:v>31875.752978013974</x:v>
      </x:c>
    </x:row>
    <x:row r="5647">
      <x:c r="A5647" s="1"/>
      <x:c r="B5647" s="1"/>
      <x:c r="C5647" s="1"/>
      <x:c r="D5647" s="1"/>
      <x:c r="E5647" s="1"/>
      <x:c r="F5647" s="1"/>
      <x:c r="G5647" s="1"/>
      <x:c r="H5647" s="1"/>
      <x:c r="I5647" s="53">
        <x:f t="shared" si="1046"/>
        <x:v>8</x:v>
      </x:c>
      <x:c r="J5647" s="53">
        <x:f t="shared" si="1047"/>
        <x:v>12</x:v>
      </x:c>
      <x:c r="K5647" s="53">
        <x:f t="shared" si="1048"/>
        <x:v>21</x:v>
      </x:c>
      <x:c r="L5647" s="53">
        <x:f t="shared" si="1049"/>
        <x:v>41</x:v>
      </x:c>
      <x:c r="M5647" s="54">
        <x:f t="shared" si="1050"/>
        <x:v>3254.2131686928383</x:v>
      </x:c>
      <x:c r="N5647" s="54">
        <x:f t="shared" si="1051"/>
        <x:v>1.7598702560366932</x:v>
      </x:c>
      <x:c r="O5647" s="55">
        <x:f t="shared" si="1052"/>
        <x:v>152228</x:v>
      </x:c>
      <x:c r="P5647" s="55">
        <x:f t="shared" si="1053"/>
        <x:v>30800</x:v>
      </x:c>
      <x:c r="Q5647" s="55">
        <x:f t="shared" si="1054"/>
        <x:v>68996.756400917337</x:v>
      </x:c>
      <x:c r="R5647" s="55">
        <x:f t="shared" si="1055"/>
        <x:v>32431.243599082663</x:v>
      </x:c>
      <x:c r="S5647" s="1" t="str">
        <x:f t="shared" si="1056"/>
        <x:v>YES</x:v>
      </x:c>
      <x:c r="T5647" s="1">
        <x:f t="shared" si="1057"/>
        <x:v>32431.243599082663</x:v>
      </x:c>
    </x:row>
    <x:row r="5648">
      <x:c r="A5648" s="1"/>
      <x:c r="B5648" s="1"/>
      <x:c r="C5648" s="1"/>
      <x:c r="D5648" s="1"/>
      <x:c r="E5648" s="1"/>
      <x:c r="F5648" s="1"/>
      <x:c r="G5648" s="1"/>
      <x:c r="H5648" s="1"/>
      <x:c r="I5648" s="53">
        <x:f t="shared" si="1046"/>
        <x:v>8</x:v>
      </x:c>
      <x:c r="J5648" s="53">
        <x:f t="shared" si="1047"/>
        <x:v>12</x:v>
      </x:c>
      <x:c r="K5648" s="53">
        <x:f t="shared" si="1048"/>
        <x:v>22</x:v>
      </x:c>
      <x:c r="L5648" s="53">
        <x:f t="shared" si="1049"/>
        <x:v>42</x:v>
      </x:c>
      <x:c r="M5648" s="54">
        <x:f t="shared" si="1050"/>
        <x:v>3328.6895159392343</x:v>
      </x:c>
      <x:c r="N5648" s="54">
        <x:f t="shared" si="1051"/>
        <x:v>1.8115899416244683</x:v>
      </x:c>
      <x:c r="O5648" s="55">
        <x:f t="shared" si="1052"/>
        <x:v>154928</x:v>
      </x:c>
      <x:c r="P5648" s="55">
        <x:f t="shared" si="1053"/>
        <x:v>31680</x:v>
      </x:c>
      <x:c r="Q5648" s="55">
        <x:f t="shared" si="1054"/>
        <x:v>70289.748540611705</x:v>
      </x:c>
      <x:c r="R5648" s="55">
        <x:f t="shared" si="1055"/>
        <x:v>32958.251459388295</x:v>
      </x:c>
      <x:c r="S5648" s="1" t="str">
        <x:f t="shared" si="1056"/>
        <x:v>YES</x:v>
      </x:c>
      <x:c r="T5648" s="1">
        <x:f t="shared" si="1057"/>
        <x:v>32958.251459388295</x:v>
      </x:c>
    </x:row>
    <x:row r="5649">
      <x:c r="A5649" s="1"/>
      <x:c r="B5649" s="1"/>
      <x:c r="C5649" s="1"/>
      <x:c r="D5649" s="1"/>
      <x:c r="E5649" s="1"/>
      <x:c r="F5649" s="1"/>
      <x:c r="G5649" s="1"/>
      <x:c r="H5649" s="1"/>
      <x:c r="I5649" s="53">
        <x:f t="shared" si="1046"/>
        <x:v>8</x:v>
      </x:c>
      <x:c r="J5649" s="53">
        <x:f t="shared" si="1047"/>
        <x:v>12</x:v>
      </x:c>
      <x:c r="K5649" s="53">
        <x:f t="shared" si="1048"/>
        <x:v>23</x:v>
      </x:c>
      <x:c r="L5649" s="53">
        <x:f t="shared" si="1049"/>
        <x:v>43</x:v>
      </x:c>
      <x:c r="M5649" s="54">
        <x:f t="shared" si="1050"/>
        <x:v>3404.836104796671</x:v>
      </x:c>
      <x:c r="N5649" s="54">
        <x:f t="shared" si="1051"/>
        <x:v>1.8644695172199104</x:v>
      </x:c>
      <x:c r="O5649" s="55">
        <x:f t="shared" si="1052"/>
        <x:v>157628</x:v>
      </x:c>
      <x:c r="P5649" s="55">
        <x:f t="shared" si="1053"/>
        <x:v>32560</x:v>
      </x:c>
      <x:c r="Q5649" s="55">
        <x:f t="shared" si="1054"/>
        <x:v>71611.737930497766</x:v>
      </x:c>
      <x:c r="R5649" s="55">
        <x:f t="shared" si="1055"/>
        <x:v>33456.262069502234</x:v>
      </x:c>
      <x:c r="S5649" s="1" t="str">
        <x:f t="shared" si="1056"/>
        <x:v>YES</x:v>
      </x:c>
      <x:c r="T5649" s="1">
        <x:f t="shared" si="1057"/>
        <x:v>33456.262069502234</x:v>
      </x:c>
    </x:row>
    <x:row r="5650">
      <x:c r="A5650" s="1"/>
      <x:c r="B5650" s="1"/>
      <x:c r="C5650" s="1"/>
      <x:c r="D5650" s="1"/>
      <x:c r="E5650" s="1"/>
      <x:c r="F5650" s="1"/>
      <x:c r="G5650" s="1"/>
      <x:c r="H5650" s="1"/>
      <x:c r="I5650" s="53">
        <x:f t="shared" si="1046"/>
        <x:v>8</x:v>
      </x:c>
      <x:c r="J5650" s="53">
        <x:f t="shared" si="1047"/>
        <x:v>12</x:v>
      </x:c>
      <x:c r="K5650" s="53">
        <x:f t="shared" si="1048"/>
        <x:v>24</x:v>
      </x:c>
      <x:c r="L5650" s="53">
        <x:f t="shared" si="1049"/>
        <x:v>44</x:v>
      </x:c>
      <x:c r="M5650" s="54">
        <x:f t="shared" si="1050"/>
        <x:v>3482.6830543761671</x:v>
      </x:c>
      <x:c r="N5650" s="54">
        <x:f t="shared" si="1051"/>
        <x:v>1.9185298988723383</x:v>
      </x:c>
      <x:c r="O5650" s="55">
        <x:f t="shared" si="1052"/>
        <x:v>160328</x:v>
      </x:c>
      <x:c r="P5650" s="55">
        <x:f t="shared" si="1053"/>
        <x:v>33440</x:v>
      </x:c>
      <x:c r="Q5650" s="55">
        <x:f t="shared" si="1054"/>
        <x:v>72963.247471808456</x:v>
      </x:c>
      <x:c r="R5650" s="55">
        <x:f t="shared" si="1055"/>
        <x:v>33924.752528191544</x:v>
      </x:c>
      <x:c r="S5650" s="1" t="str">
        <x:f t="shared" si="1056"/>
        <x:v>YES</x:v>
      </x:c>
      <x:c r="T5650" s="1">
        <x:f t="shared" si="1057"/>
        <x:v>33924.752528191544</x:v>
      </x:c>
    </x:row>
    <x:row r="5651">
      <x:c r="A5651" s="1"/>
      <x:c r="B5651" s="1"/>
      <x:c r="C5651" s="1"/>
      <x:c r="D5651" s="1"/>
      <x:c r="E5651" s="1"/>
      <x:c r="F5651" s="1"/>
      <x:c r="G5651" s="1"/>
      <x:c r="H5651" s="1"/>
      <x:c r="I5651" s="53">
        <x:f t="shared" si="1046"/>
        <x:v>8</x:v>
      </x:c>
      <x:c r="J5651" s="53">
        <x:f t="shared" si="1047"/>
        <x:v>12</x:v>
      </x:c>
      <x:c r="K5651" s="53">
        <x:f t="shared" si="1048"/>
        <x:v>25</x:v>
      </x:c>
      <x:c r="L5651" s="53">
        <x:f t="shared" si="1049"/>
        <x:v>45</x:v>
      </x:c>
      <x:c r="M5651" s="54">
        <x:f t="shared" si="1050"/>
        <x:v>3562.2609757912642</x:v>
      </x:c>
      <x:c r="N5651" s="54">
        <x:f t="shared" si="1051"/>
        <x:v>1.9737923442994889</x:v>
      </x:c>
      <x:c r="O5651" s="55">
        <x:f t="shared" si="1052"/>
        <x:v>163028</x:v>
      </x:c>
      <x:c r="P5651" s="55">
        <x:f t="shared" si="1053"/>
        <x:v>34320</x:v>
      </x:c>
      <x:c r="Q5651" s="55">
        <x:f t="shared" si="1054"/>
        <x:v>74344.808607487226</x:v>
      </x:c>
      <x:c r="R5651" s="55">
        <x:f t="shared" si="1055"/>
        <x:v>34363.191392512774</x:v>
      </x:c>
      <x:c r="S5651" s="1" t="str">
        <x:f t="shared" si="1056"/>
        <x:v>YES</x:v>
      </x:c>
      <x:c r="T5651" s="1">
        <x:f t="shared" si="1057"/>
        <x:v>34363.191392512774</x:v>
      </x:c>
    </x:row>
    <x:row r="5652">
      <x:c r="A5652" s="1"/>
      <x:c r="B5652" s="1"/>
      <x:c r="C5652" s="1"/>
      <x:c r="D5652" s="1"/>
      <x:c r="E5652" s="1"/>
      <x:c r="F5652" s="1"/>
      <x:c r="G5652" s="1"/>
      <x:c r="H5652" s="1"/>
      <x:c r="I5652" s="53">
        <x:f t="shared" si="1046"/>
        <x:v>8</x:v>
      </x:c>
      <x:c r="J5652" s="53">
        <x:f t="shared" si="1047"/>
        <x:v>12</x:v>
      </x:c>
      <x:c r="K5652" s="53">
        <x:f t="shared" si="1048"/>
        <x:v>26</x:v>
      </x:c>
      <x:c r="L5652" s="53">
        <x:f t="shared" si="1049"/>
        <x:v>46</x:v>
      </x:c>
      <x:c r="M5652" s="54">
        <x:f t="shared" si="1050"/>
        <x:v>3643.6009797519823</x:v>
      </x:c>
      <x:c r="N5652" s="54">
        <x:f t="shared" si="1051"/>
        <x:v>2.0302784581610989</x:v>
      </x:c>
      <x:c r="O5652" s="55">
        <x:f t="shared" si="1052"/>
        <x:v>165728</x:v>
      </x:c>
      <x:c r="P5652" s="55">
        <x:f t="shared" si="1053"/>
        <x:v>35200</x:v>
      </x:c>
      <x:c r="Q5652" s="55">
        <x:f t="shared" si="1054"/>
        <x:v>75756.961454027478</x:v>
      </x:c>
      <x:c r="R5652" s="55">
        <x:f t="shared" si="1055"/>
        <x:v>34771.038545972522</x:v>
      </x:c>
      <x:c r="S5652" s="1" t="str">
        <x:f t="shared" si="1056"/>
        <x:v>YES</x:v>
      </x:c>
      <x:c r="T5652" s="1">
        <x:f t="shared" si="1057"/>
        <x:v>34771.038545972522</x:v>
      </x:c>
    </x:row>
    <x:row r="5653">
      <x:c r="A5653" s="1"/>
      <x:c r="B5653" s="1"/>
      <x:c r="C5653" s="1"/>
      <x:c r="D5653" s="1"/>
      <x:c r="E5653" s="1"/>
      <x:c r="F5653" s="1"/>
      <x:c r="G5653" s="1"/>
      <x:c r="H5653" s="1"/>
      <x:c r="I5653" s="53">
        <x:f t="shared" si="1046"/>
        <x:v>8</x:v>
      </x:c>
      <x:c r="J5653" s="53">
        <x:f t="shared" si="1047"/>
        <x:v>12</x:v>
      </x:c>
      <x:c r="K5653" s="53">
        <x:f t="shared" si="1048"/>
        <x:v>27</x:v>
      </x:c>
      <x:c r="L5653" s="53">
        <x:f t="shared" si="1049"/>
        <x:v>47</x:v>
      </x:c>
      <x:c r="M5653" s="54">
        <x:f t="shared" si="1050"/>
        <x:v>3726.7346842717388</x:v>
      </x:c>
      <x:c r="N5653" s="54">
        <x:f t="shared" si="1051"/>
        <x:v>2.08801019741093</x:v>
      </x:c>
      <x:c r="O5653" s="55">
        <x:f t="shared" si="1052"/>
        <x:v>168428</x:v>
      </x:c>
      <x:c r="P5653" s="55">
        <x:f t="shared" si="1053"/>
        <x:v>36080</x:v>
      </x:c>
      <x:c r="Q5653" s="55">
        <x:f t="shared" si="1054"/>
        <x:v>77200.254935273246</x:v>
      </x:c>
      <x:c r="R5653" s="55">
        <x:f t="shared" si="1055"/>
        <x:v>35147.745064726754</x:v>
      </x:c>
      <x:c r="S5653" s="1" t="str">
        <x:f t="shared" si="1056"/>
        <x:v>YES</x:v>
      </x:c>
      <x:c r="T5653" s="1">
        <x:f t="shared" si="1057"/>
        <x:v>35147.745064726754</x:v>
      </x:c>
    </x:row>
    <x:row r="5654">
      <x:c r="A5654" s="1"/>
      <x:c r="B5654" s="1"/>
      <x:c r="C5654" s="1"/>
      <x:c r="D5654" s="1"/>
      <x:c r="E5654" s="1"/>
      <x:c r="F5654" s="1"/>
      <x:c r="G5654" s="1"/>
      <x:c r="H5654" s="1"/>
      <x:c r="I5654" s="53">
        <x:f t="shared" si="1046"/>
        <x:v>8</x:v>
      </x:c>
      <x:c r="J5654" s="53">
        <x:f t="shared" si="1047"/>
        <x:v>12</x:v>
      </x:c>
      <x:c r="K5654" s="53">
        <x:f t="shared" si="1048"/>
        <x:v>28</x:v>
      </x:c>
      <x:c r="L5654" s="53">
        <x:f t="shared" si="1049"/>
        <x:v>48</x:v>
      </x:c>
      <x:c r="M5654" s="54">
        <x:f t="shared" si="1050"/>
        <x:v>3811.6942224888926</x:v>
      </x:c>
      <x:c r="N5654" s="54">
        <x:f t="shared" si="1051"/>
        <x:v>2.1470098767283976</x:v>
      </x:c>
      <x:c r="O5654" s="55">
        <x:f t="shared" si="1052"/>
        <x:v>171128</x:v>
      </x:c>
      <x:c r="P5654" s="55">
        <x:f t="shared" si="1053"/>
        <x:v>36960</x:v>
      </x:c>
      <x:c r="Q5654" s="55">
        <x:f t="shared" si="1054"/>
        <x:v>78675.246918209945</x:v>
      </x:c>
      <x:c r="R5654" s="55">
        <x:f t="shared" si="1055"/>
        <x:v>35492.753081790055</x:v>
      </x:c>
      <x:c r="S5654" s="1" t="str">
        <x:f t="shared" si="1056"/>
        <x:v>YES</x:v>
      </x:c>
      <x:c r="T5654" s="1">
        <x:f t="shared" si="1057"/>
        <x:v>35492.753081790055</x:v>
      </x:c>
    </x:row>
    <x:row r="5655">
      <x:c r="A5655" s="1"/>
      <x:c r="B5655" s="1"/>
      <x:c r="C5655" s="1"/>
      <x:c r="D5655" s="1"/>
      <x:c r="E5655" s="1"/>
      <x:c r="F5655" s="1"/>
      <x:c r="G5655" s="1"/>
      <x:c r="H5655" s="1"/>
      <x:c r="I5655" s="53">
        <x:f t="shared" si="1046"/>
        <x:v>8</x:v>
      </x:c>
      <x:c r="J5655" s="53">
        <x:f t="shared" si="1047"/>
        <x:v>12</x:v>
      </x:c>
      <x:c r="K5655" s="53">
        <x:f t="shared" si="1048"/>
        <x:v>29</x:v>
      </x:c>
      <x:c r="L5655" s="53">
        <x:f t="shared" si="1049"/>
        <x:v>49</x:v>
      </x:c>
      <x:c r="M5655" s="54">
        <x:f t="shared" si="1050"/>
        <x:v>3898.5122506045464</x:v>
      </x:c>
      <x:c r="N5655" s="54">
        <x:f t="shared" si="1051"/>
        <x:v>2.207300174030935</x:v>
      </x:c>
      <x:c r="O5655" s="55">
        <x:f t="shared" si="1052"/>
        <x:v>173828</x:v>
      </x:c>
      <x:c r="P5655" s="55">
        <x:f t="shared" si="1053"/>
        <x:v>37840</x:v>
      </x:c>
      <x:c r="Q5655" s="55">
        <x:f t="shared" si="1054"/>
        <x:v>80182.504350773379</x:v>
      </x:c>
      <x:c r="R5655" s="55">
        <x:f t="shared" si="1055"/>
        <x:v>35805.495649226621</x:v>
      </x:c>
      <x:c r="S5655" s="1" t="str">
        <x:f t="shared" si="1056"/>
        <x:v>YES</x:v>
      </x:c>
      <x:c r="T5655" s="1">
        <x:f t="shared" si="1057"/>
        <x:v>35805.495649226621</x:v>
      </x:c>
    </x:row>
    <x:row r="5656">
      <x:c r="A5656" s="1"/>
      <x:c r="B5656" s="1"/>
      <x:c r="C5656" s="1"/>
      <x:c r="D5656" s="1"/>
      <x:c r="E5656" s="1"/>
      <x:c r="F5656" s="1"/>
      <x:c r="G5656" s="1"/>
      <x:c r="H5656" s="1"/>
      <x:c r="I5656" s="53">
        <x:f t="shared" si="1046"/>
        <x:v>8</x:v>
      </x:c>
      <x:c r="J5656" s="53">
        <x:f t="shared" si="1047"/>
        <x:v>12</x:v>
      </x:c>
      <x:c r="K5656" s="53">
        <x:f t="shared" si="1048"/>
        <x:v>30</x:v>
      </x:c>
      <x:c r="L5656" s="53">
        <x:f t="shared" si="1049"/>
        <x:v>50</x:v>
      </x:c>
      <x:c r="M5656" s="54">
        <x:f t="shared" si="1050"/>
        <x:v>3987.2219559383166</x:v>
      </x:c>
      <x:c r="N5656" s="54">
        <x:f t="shared" si="1051"/>
        <x:v>2.2689041360682753</x:v>
      </x:c>
      <x:c r="O5656" s="55">
        <x:f t="shared" si="1052"/>
        <x:v>176528</x:v>
      </x:c>
      <x:c r="P5656" s="55">
        <x:f t="shared" si="1053"/>
        <x:v>38720</x:v>
      </x:c>
      <x:c r="Q5656" s="55">
        <x:f t="shared" si="1054"/>
        <x:v>81722.603401706874</x:v>
      </x:c>
      <x:c r="R5656" s="55">
        <x:f t="shared" si="1055"/>
        <x:v>36085.396598293126</x:v>
      </x:c>
      <x:c r="S5656" s="1" t="str">
        <x:f t="shared" si="1056"/>
        <x:v>YES</x:v>
      </x:c>
      <x:c r="T5656" s="1">
        <x:f t="shared" si="1057"/>
        <x:v>36085.396598293126</x:v>
      </x:c>
    </x:row>
    <x:row r="5657">
      <x:c r="A5657" s="1"/>
      <x:c r="B5657" s="1"/>
      <x:c r="C5657" s="1"/>
      <x:c r="D5657" s="1"/>
      <x:c r="E5657" s="1"/>
      <x:c r="F5657" s="1"/>
      <x:c r="G5657" s="1"/>
      <x:c r="H5657" s="1"/>
      <x:c r="I5657" s="53">
        <x:f t="shared" si="1046"/>
        <x:v>8</x:v>
      </x:c>
      <x:c r="J5657" s="53">
        <x:f t="shared" si="1047"/>
        <x:v>13</x:v>
      </x:c>
      <x:c r="K5657" s="53">
        <x:f t="shared" si="1048"/>
        <x:v>0</x:v>
      </x:c>
      <x:c r="L5657" s="53">
        <x:f t="shared" si="1049"/>
        <x:v>21</x:v>
      </x:c>
      <x:c r="M5657" s="54">
        <x:f t="shared" si="1050"/>
        <x:v>2081.0032506924581</x:v>
      </x:c>
      <x:c r="N5657" s="54">
        <x:f t="shared" si="1051"/>
        <x:v>0.94514114631420698</x:v>
      </x:c>
      <x:c r="O5657" s="55">
        <x:f t="shared" si="1052"/>
        <x:v>97622</x:v>
      </x:c>
      <x:c r="P5657" s="55">
        <x:f t="shared" si="1053"/>
        <x:v>12760</x:v>
      </x:c>
      <x:c r="Q5657" s="55">
        <x:f t="shared" si="1054"/>
        <x:v>48628.528657855175</x:v>
      </x:c>
      <x:c r="R5657" s="55">
        <x:f t="shared" si="1055"/>
        <x:v>16233.471342144825</x:v>
      </x:c>
      <x:c r="S5657" s="1" t="str">
        <x:f t="shared" si="1056"/>
        <x:v>YES</x:v>
      </x:c>
      <x:c r="T5657" s="1">
        <x:f t="shared" si="1057"/>
        <x:v>16233.471342144825</x:v>
      </x:c>
    </x:row>
    <x:row r="5658">
      <x:c r="A5658" s="1"/>
      <x:c r="B5658" s="1"/>
      <x:c r="C5658" s="1"/>
      <x:c r="D5658" s="1"/>
      <x:c r="E5658" s="1"/>
      <x:c r="F5658" s="1"/>
      <x:c r="G5658" s="1"/>
      <x:c r="H5658" s="1"/>
      <x:c r="I5658" s="53">
        <x:f t="shared" si="1046"/>
        <x:v>8</x:v>
      </x:c>
      <x:c r="J5658" s="53">
        <x:f t="shared" si="1047"/>
        <x:v>13</x:v>
      </x:c>
      <x:c r="K5658" s="53">
        <x:f t="shared" si="1048"/>
        <x:v>1</x:v>
      </x:c>
      <x:c r="L5658" s="53">
        <x:f t="shared" si="1049"/>
        <x:v>22</x:v>
      </x:c>
      <x:c r="M5658" s="54">
        <x:f t="shared" si="1050"/>
        <x:v>2126.5657506924581</x:v>
      </x:c>
      <x:c r="N5658" s="54">
        <x:f t="shared" si="1051"/>
        <x:v>0.97678177131420696</x:v>
      </x:c>
      <x:c r="O5658" s="55">
        <x:f t="shared" si="1052"/>
        <x:v>100322</x:v>
      </x:c>
      <x:c r="P5658" s="55">
        <x:f t="shared" si="1053"/>
        <x:v>13640</x:v>
      </x:c>
      <x:c r="Q5658" s="55">
        <x:f t="shared" si="1054"/>
        <x:v>49419.544282855175</x:v>
      </x:c>
      <x:c r="R5658" s="55">
        <x:f t="shared" si="1055"/>
        <x:v>17262.455717144825</x:v>
      </x:c>
      <x:c r="S5658" s="1" t="str">
        <x:f t="shared" si="1056"/>
        <x:v>YES</x:v>
      </x:c>
      <x:c r="T5658" s="1">
        <x:f t="shared" si="1057"/>
        <x:v>17262.455717144825</x:v>
      </x:c>
    </x:row>
    <x:row r="5659">
      <x:c r="A5659" s="1"/>
      <x:c r="B5659" s="1"/>
      <x:c r="C5659" s="1"/>
      <x:c r="D5659" s="1"/>
      <x:c r="E5659" s="1"/>
      <x:c r="F5659" s="1"/>
      <x:c r="G5659" s="1"/>
      <x:c r="H5659" s="1"/>
      <x:c r="I5659" s="53">
        <x:f t="shared" si="1046"/>
        <x:v>8</x:v>
      </x:c>
      <x:c r="J5659" s="53">
        <x:f t="shared" si="1047"/>
        <x:v>13</x:v>
      </x:c>
      <x:c r="K5659" s="53">
        <x:f t="shared" si="1048"/>
        <x:v>2</x:v>
      </x:c>
      <x:c r="L5659" s="53">
        <x:f t="shared" si="1049"/>
        <x:v>23</x:v>
      </x:c>
      <x:c r="M5659" s="54">
        <x:f t="shared" si="1050"/>
        <x:v>2173.267313192458</x:v>
      </x:c>
      <x:c r="N5659" s="54">
        <x:f t="shared" si="1051"/>
        <x:v>1.0092134119392069</x:v>
      </x:c>
      <x:c r="O5659" s="55">
        <x:f t="shared" si="1052"/>
        <x:v>103022</x:v>
      </x:c>
      <x:c r="P5659" s="55">
        <x:f t="shared" si="1053"/>
        <x:v>14520</x:v>
      </x:c>
      <x:c r="Q5659" s="55">
        <x:f t="shared" si="1054"/>
        <x:v>50230.335298480175</x:v>
      </x:c>
      <x:c r="R5659" s="55">
        <x:f t="shared" si="1055"/>
        <x:v>18271.664701519825</x:v>
      </x:c>
      <x:c r="S5659" s="1" t="str">
        <x:f t="shared" si="1056"/>
        <x:v>YES</x:v>
      </x:c>
      <x:c r="T5659" s="1">
        <x:f t="shared" si="1057"/>
        <x:v>18271.664701519825</x:v>
      </x:c>
    </x:row>
    <x:row r="5660">
      <x:c r="A5660" s="1"/>
      <x:c r="B5660" s="1"/>
      <x:c r="C5660" s="1"/>
      <x:c r="D5660" s="1"/>
      <x:c r="E5660" s="1"/>
      <x:c r="F5660" s="1"/>
      <x:c r="G5660" s="1"/>
      <x:c r="H5660" s="1"/>
      <x:c r="I5660" s="53">
        <x:f t="shared" si="1046"/>
        <x:v>8</x:v>
      </x:c>
      <x:c r="J5660" s="53">
        <x:f t="shared" si="1047"/>
        <x:v>13</x:v>
      </x:c>
      <x:c r="K5660" s="53">
        <x:f t="shared" si="1048"/>
        <x:v>3</x:v>
      </x:c>
      <x:c r="L5660" s="53">
        <x:f t="shared" si="1049"/>
        <x:v>24</x:v>
      </x:c>
      <x:c r="M5660" s="54">
        <x:f t="shared" si="1050"/>
        <x:v>2221.1292956143329</x:v>
      </x:c>
      <x:c r="N5660" s="54">
        <x:f t="shared" si="1051"/>
        <x:v>1.0424508997321758</x:v>
      </x:c>
      <x:c r="O5660" s="55">
        <x:f t="shared" si="1052"/>
        <x:v>105722</x:v>
      </x:c>
      <x:c r="P5660" s="55">
        <x:f t="shared" si="1053"/>
        <x:v>15400</x:v>
      </x:c>
      <x:c r="Q5660" s="55">
        <x:f t="shared" si="1054"/>
        <x:v>51061.272493304394</x:v>
      </x:c>
      <x:c r="R5660" s="55">
        <x:f t="shared" si="1055"/>
        <x:v>19260.727506695606</x:v>
      </x:c>
      <x:c r="S5660" s="1" t="str">
        <x:f t="shared" si="1056"/>
        <x:v>YES</x:v>
      </x:c>
      <x:c r="T5660" s="1">
        <x:f t="shared" si="1057"/>
        <x:v>19260.727506695606</x:v>
      </x:c>
    </x:row>
    <x:row r="5661">
      <x:c r="A5661" s="1"/>
      <x:c r="B5661" s="1"/>
      <x:c r="C5661" s="1"/>
      <x:c r="D5661" s="1"/>
      <x:c r="E5661" s="1"/>
      <x:c r="F5661" s="1"/>
      <x:c r="G5661" s="1"/>
      <x:c r="H5661" s="1"/>
      <x:c r="I5661" s="53">
        <x:f t="shared" si="1046"/>
        <x:v>8</x:v>
      </x:c>
      <x:c r="J5661" s="53">
        <x:f t="shared" si="1047"/>
        <x:v>13</x:v>
      </x:c>
      <x:c r="K5661" s="53">
        <x:f t="shared" si="1048"/>
        <x:v>4</x:v>
      </x:c>
      <x:c r="L5661" s="53">
        <x:f t="shared" si="1049"/>
        <x:v>25</x:v>
      </x:c>
      <x:c r="M5661" s="54">
        <x:f t="shared" si="1050"/>
        <x:v>2270.1734113369894</x:v>
      </x:c>
      <x:c r="N5661" s="54">
        <x:f t="shared" si="1051"/>
        <x:v>1.0765093134284649</x:v>
      </x:c>
      <x:c r="O5661" s="55">
        <x:f t="shared" si="1052"/>
        <x:v>108422</x:v>
      </x:c>
      <x:c r="P5661" s="55">
        <x:f t="shared" si="1053"/>
        <x:v>16280</x:v>
      </x:c>
      <x:c r="Q5661" s="55">
        <x:f t="shared" si="1054"/>
        <x:v>51912.73283571162</x:v>
      </x:c>
      <x:c r="R5661" s="55">
        <x:f t="shared" si="1055"/>
        <x:v>20229.26716428838</x:v>
      </x:c>
      <x:c r="S5661" s="1" t="str">
        <x:f t="shared" si="1056"/>
        <x:v>YES</x:v>
      </x:c>
      <x:c r="T5661" s="1">
        <x:f t="shared" si="1057"/>
        <x:v>20229.26716428838</x:v>
      </x:c>
    </x:row>
    <x:row r="5662">
      <x:c r="A5662" s="1"/>
      <x:c r="B5662" s="1"/>
      <x:c r="C5662" s="1"/>
      <x:c r="D5662" s="1"/>
      <x:c r="E5662" s="1"/>
      <x:c r="F5662" s="1"/>
      <x:c r="G5662" s="1"/>
      <x:c r="H5662" s="1"/>
      <x:c r="I5662" s="53">
        <x:f t="shared" si="1046"/>
        <x:v>8</x:v>
      </x:c>
      <x:c r="J5662" s="53">
        <x:f t="shared" si="1047"/>
        <x:v>13</x:v>
      </x:c>
      <x:c r="K5662" s="53">
        <x:f t="shared" si="1048"/>
        <x:v>5</x:v>
      </x:c>
      <x:c r="L5662" s="53">
        <x:f t="shared" si="1049"/>
        <x:v>26</x:v>
      </x:c>
      <x:c r="M5662" s="54">
        <x:f t="shared" si="1050"/>
        <x:v>2320.4217352581927</x:v>
      </x:c>
      <x:c r="N5662" s="54">
        <x:f t="shared" si="1051"/>
        <x:v>1.1114039828181894</x:v>
      </x:c>
      <x:c r="O5662" s="55">
        <x:f t="shared" si="1052"/>
        <x:v>111122</x:v>
      </x:c>
      <x:c r="P5662" s="55">
        <x:f t="shared" si="1053"/>
        <x:v>17160</x:v>
      </x:c>
      <x:c r="Q5662" s="55">
        <x:f t="shared" si="1054"/>
        <x:v>52785.099570454739</x:v>
      </x:c>
      <x:c r="R5662" s="55">
        <x:f t="shared" si="1055"/>
        <x:v>21176.900429545261</x:v>
      </x:c>
      <x:c r="S5662" s="1" t="str">
        <x:f t="shared" si="1056"/>
        <x:v>YES</x:v>
      </x:c>
      <x:c r="T5662" s="1">
        <x:f t="shared" si="1057"/>
        <x:v>21176.900429545261</x:v>
      </x:c>
    </x:row>
    <x:row r="5663">
      <x:c r="A5663" s="1"/>
      <x:c r="B5663" s="1"/>
      <x:c r="C5663" s="1"/>
      <x:c r="D5663" s="1"/>
      <x:c r="E5663" s="1"/>
      <x:c r="F5663" s="1"/>
      <x:c r="G5663" s="1"/>
      <x:c r="H5663" s="1"/>
      <x:c r="I5663" s="53">
        <x:f t="shared" si="1046"/>
        <x:v>8</x:v>
      </x:c>
      <x:c r="J5663" s="53">
        <x:f t="shared" si="1047"/>
        <x:v>13</x:v>
      </x:c>
      <x:c r="K5663" s="53">
        <x:f t="shared" si="1048"/>
        <x:v>6</x:v>
      </x:c>
      <x:c r="L5663" s="53">
        <x:f t="shared" si="1049"/>
        <x:v>27</x:v>
      </x:c>
      <x:c r="M5663" s="54">
        <x:f t="shared" si="1050"/>
        <x:v>2371.8967094398258</x:v>
      </x:c>
      <x:c r="N5663" s="54">
        <x:f t="shared" si="1051"/>
        <x:v>1.1471504926665457</x:v>
      </x:c>
      <x:c r="O5663" s="55">
        <x:f t="shared" si="1052"/>
        <x:v>113822</x:v>
      </x:c>
      <x:c r="P5663" s="55">
        <x:f t="shared" si="1053"/>
        <x:v>18040</x:v>
      </x:c>
      <x:c r="Q5663" s="55">
        <x:f t="shared" si="1054"/>
        <x:v>53678.76231666364</x:v>
      </x:c>
      <x:c r="R5663" s="55">
        <x:f t="shared" si="1055"/>
        <x:v>22103.23768333636</x:v>
      </x:c>
      <x:c r="S5663" s="1" t="str">
        <x:f t="shared" si="1056"/>
        <x:v>YES</x:v>
      </x:c>
      <x:c r="T5663" s="1">
        <x:f t="shared" si="1057"/>
        <x:v>22103.23768333636</x:v>
      </x:c>
    </x:row>
    <x:row r="5664">
      <x:c r="A5664" s="1"/>
      <x:c r="B5664" s="1"/>
      <x:c r="C5664" s="1"/>
      <x:c r="D5664" s="1"/>
      <x:c r="E5664" s="1"/>
      <x:c r="F5664" s="1"/>
      <x:c r="G5664" s="1"/>
      <x:c r="H5664" s="1"/>
      <x:c r="I5664" s="53">
        <x:f t="shared" si="1046"/>
        <x:v>8</x:v>
      </x:c>
      <x:c r="J5664" s="53">
        <x:f t="shared" si="1047"/>
        <x:v>13</x:v>
      </x:c>
      <x:c r="K5664" s="53">
        <x:f t="shared" si="1048"/>
        <x:v>7</x:v>
      </x:c>
      <x:c r="L5664" s="53">
        <x:f t="shared" si="1049"/>
        <x:v>28</x:v>
      </x:c>
      <x:c r="M5664" s="54">
        <x:f t="shared" si="1050"/>
        <x:v>2424.6211488377862</x:v>
      </x:c>
      <x:c r="N5664" s="54">
        <x:f t="shared" si="1051"/>
        <x:v>1.183764686692907</x:v>
      </x:c>
      <x:c r="O5664" s="55">
        <x:f t="shared" si="1052"/>
        <x:v>116522</x:v>
      </x:c>
      <x:c r="P5664" s="55">
        <x:f t="shared" si="1053"/>
        <x:v>18920</x:v>
      </x:c>
      <x:c r="Q5664" s="55">
        <x:f t="shared" si="1054"/>
        <x:v>54594.117167322678</x:v>
      </x:c>
      <x:c r="R5664" s="55">
        <x:f t="shared" si="1055"/>
        <x:v>23007.882832677322</x:v>
      </x:c>
      <x:c r="S5664" s="1" t="str">
        <x:f t="shared" si="1056"/>
        <x:v>YES</x:v>
      </x:c>
      <x:c r="T5664" s="1">
        <x:f t="shared" si="1057"/>
        <x:v>23007.882832677322</x:v>
      </x:c>
    </x:row>
    <x:row r="5665">
      <x:c r="A5665" s="1"/>
      <x:c r="B5665" s="1"/>
      <x:c r="C5665" s="1"/>
      <x:c r="D5665" s="1"/>
      <x:c r="E5665" s="1"/>
      <x:c r="F5665" s="1"/>
      <x:c r="G5665" s="1"/>
      <x:c r="H5665" s="1"/>
      <x:c r="I5665" s="53">
        <x:f t="shared" si="1046"/>
        <x:v>8</x:v>
      </x:c>
      <x:c r="J5665" s="53">
        <x:f t="shared" si="1047"/>
        <x:v>13</x:v>
      </x:c>
      <x:c r="K5665" s="53">
        <x:f t="shared" si="1048"/>
        <x:v>8</x:v>
      </x:c>
      <x:c r="L5665" s="53">
        <x:f t="shared" si="1049"/>
        <x:v>29</x:v>
      </x:c>
      <x:c r="M5665" s="54">
        <x:f t="shared" si="1050"/>
        <x:v>2478.6182471177663</x:v>
      </x:c>
      <x:c r="N5665" s="54">
        <x:f t="shared" si="1051"/>
        <x:v>1.2212626716095598</x:v>
      </x:c>
      <x:c r="O5665" s="55">
        <x:f t="shared" si="1052"/>
        <x:v>119222</x:v>
      </x:c>
      <x:c r="P5665" s="55">
        <x:f t="shared" si="1053"/>
        <x:v>19800</x:v>
      </x:c>
      <x:c r="Q5665" s="55">
        <x:f t="shared" si="1054"/>
        <x:v>55531.566790238998</x:v>
      </x:c>
      <x:c r="R5665" s="55">
        <x:f t="shared" si="1055"/>
        <x:v>23890.433209761002</x:v>
      </x:c>
      <x:c r="S5665" s="1" t="str">
        <x:f t="shared" si="1056"/>
        <x:v>YES</x:v>
      </x:c>
      <x:c r="T5665" s="1">
        <x:f t="shared" si="1057"/>
        <x:v>23890.433209761002</x:v>
      </x:c>
    </x:row>
    <x:row r="5666">
      <x:c r="A5666" s="1"/>
      <x:c r="B5666" s="1"/>
      <x:c r="C5666" s="1"/>
      <x:c r="D5666" s="1"/>
      <x:c r="E5666" s="1"/>
      <x:c r="F5666" s="1"/>
      <x:c r="G5666" s="1"/>
      <x:c r="H5666" s="1"/>
      <x:c r="I5666" s="53">
        <x:f t="shared" si="1046"/>
        <x:v>8</x:v>
      </x:c>
      <x:c r="J5666" s="53">
        <x:f t="shared" si="1047"/>
        <x:v>13</x:v>
      </x:c>
      <x:c r="K5666" s="53">
        <x:f t="shared" si="1048"/>
        <x:v>9</x:v>
      </x:c>
      <x:c r="L5666" s="53">
        <x:f t="shared" si="1049"/>
        <x:v>30</x:v>
      </x:c>
      <x:c r="M5666" s="54">
        <x:f t="shared" si="1050"/>
        <x:v>2533.9115825581612</x:v>
      </x:c>
      <x:c r="N5666" s="54">
        <x:f t="shared" si="1051"/>
        <x:v>1.2596608212209452</x:v>
      </x:c>
      <x:c r="O5666" s="55">
        <x:f t="shared" si="1052"/>
        <x:v>121922</x:v>
      </x:c>
      <x:c r="P5666" s="55">
        <x:f t="shared" si="1053"/>
        <x:v>20680</x:v>
      </x:c>
      <x:c r="Q5666" s="55">
        <x:f t="shared" si="1054"/>
        <x:v>56491.52053052363</x:v>
      </x:c>
      <x:c r="R5666" s="55">
        <x:f t="shared" si="1055"/>
        <x:v>24750.47946947637</x:v>
      </x:c>
      <x:c r="S5666" s="1" t="str">
        <x:f t="shared" si="1056"/>
        <x:v>YES</x:v>
      </x:c>
      <x:c r="T5666" s="1">
        <x:f t="shared" si="1057"/>
        <x:v>24750.47946947637</x:v>
      </x:c>
    </x:row>
    <x:row r="5667">
      <x:c r="A5667" s="1"/>
      <x:c r="B5667" s="1"/>
      <x:c r="C5667" s="1"/>
      <x:c r="D5667" s="1"/>
      <x:c r="E5667" s="1"/>
      <x:c r="F5667" s="1"/>
      <x:c r="G5667" s="1"/>
      <x:c r="H5667" s="1"/>
      <x:c r="I5667" s="53">
        <x:f t="shared" si="1046"/>
        <x:v>8</x:v>
      </x:c>
      <x:c r="J5667" s="53">
        <x:f t="shared" si="1047"/>
        <x:v>13</x:v>
      </x:c>
      <x:c r="K5667" s="53">
        <x:f t="shared" si="1048"/>
        <x:v>10</x:v>
      </x:c>
      <x:c r="L5667" s="53">
        <x:f t="shared" si="1049"/>
        <x:v>31</x:v>
      </x:c>
      <x:c r="M5667" s="54">
        <x:f t="shared" si="1050"/>
        <x:v>2590.5251240413736</x:v>
      </x:c>
      <x:c r="N5667" s="54">
        <x:f t="shared" si="1051"/>
        <x:v>1.2989757805842872</x:v>
      </x:c>
      <x:c r="O5667" s="55">
        <x:f t="shared" si="1052"/>
        <x:v>124622</x:v>
      </x:c>
      <x:c r="P5667" s="55">
        <x:f t="shared" si="1053"/>
        <x:v>21560</x:v>
      </x:c>
      <x:c r="Q5667" s="55">
        <x:f t="shared" si="1054"/>
        <x:v>57474.394514607178</x:v>
      </x:c>
      <x:c r="R5667" s="55">
        <x:f t="shared" si="1055"/>
        <x:v>25587.605485392822</x:v>
      </x:c>
      <x:c r="S5667" s="1" t="str">
        <x:f t="shared" si="1056"/>
        <x:v>YES</x:v>
      </x:c>
      <x:c r="T5667" s="1">
        <x:f t="shared" si="1057"/>
        <x:v>25587.605485392822</x:v>
      </x:c>
    </x:row>
    <x:row r="5668">
      <x:c r="A5668" s="1"/>
      <x:c r="B5668" s="1"/>
      <x:c r="C5668" s="1"/>
      <x:c r="D5668" s="1"/>
      <x:c r="E5668" s="1"/>
      <x:c r="F5668" s="1"/>
      <x:c r="G5668" s="1"/>
      <x:c r="H5668" s="1"/>
      <x:c r="I5668" s="53">
        <x:f t="shared" si="1046"/>
        <x:v>8</x:v>
      </x:c>
      <x:c r="J5668" s="53">
        <x:f t="shared" si="1047"/>
        <x:v>13</x:v>
      </x:c>
      <x:c r="K5668" s="53">
        <x:f t="shared" si="1048"/>
        <x:v>11</x:v>
      </x:c>
      <x:c r="L5668" s="53">
        <x:f t="shared" si="1049"/>
        <x:v>32</x:v>
      </x:c>
      <x:c r="M5668" s="54">
        <x:f t="shared" si="1050"/>
        <x:v>2648.483237134813</x:v>
      </x:c>
      <x:c r="N5668" s="54">
        <x:f t="shared" si="1051"/>
        <x:v>1.3392244702325089</x:v>
      </x:c>
      <x:c r="O5668" s="55">
        <x:f t="shared" si="1052"/>
        <x:v>127322</x:v>
      </x:c>
      <x:c r="P5668" s="55">
        <x:f t="shared" si="1053"/>
        <x:v>22440</x:v>
      </x:c>
      <x:c r="Q5668" s="55">
        <x:f t="shared" si="1054"/>
        <x:v>58480.611755812723</x:v>
      </x:c>
      <x:c r="R5668" s="55">
        <x:f t="shared" si="1055"/>
        <x:v>26401.388244187277</x:v>
      </x:c>
      <x:c r="S5668" s="1" t="str">
        <x:f t="shared" si="1056"/>
        <x:v>YES</x:v>
      </x:c>
      <x:c r="T5668" s="1">
        <x:f t="shared" si="1057"/>
        <x:v>26401.388244187277</x:v>
      </x:c>
    </x:row>
    <x:row r="5669">
      <x:c r="A5669" s="1"/>
      <x:c r="B5669" s="1"/>
      <x:c r="C5669" s="1"/>
      <x:c r="D5669" s="1"/>
      <x:c r="E5669" s="1"/>
      <x:c r="F5669" s="1"/>
      <x:c r="G5669" s="1"/>
      <x:c r="H5669" s="1"/>
      <x:c r="I5669" s="53">
        <x:f t="shared" si="1046"/>
        <x:v>8</x:v>
      </x:c>
      <x:c r="J5669" s="53">
        <x:f t="shared" si="1047"/>
        <x:v>13</x:v>
      </x:c>
      <x:c r="K5669" s="53">
        <x:f t="shared" si="1048"/>
        <x:v>12</x:v>
      </x:c>
      <x:c r="L5669" s="53">
        <x:f t="shared" si="1049"/>
        <x:v>33</x:v>
      </x:c>
      <x:c r="M5669" s="54">
        <x:f t="shared" si="1050"/>
        <x:v>2707.8106902628774</x:v>
      </x:c>
      <x:c r="N5669" s="54">
        <x:f t="shared" si="1051"/>
        <x:v>1.3804240904603315</x:v>
      </x:c>
      <x:c r="O5669" s="55">
        <x:f t="shared" si="1052"/>
        <x:v>130022</x:v>
      </x:c>
      <x:c r="P5669" s="55">
        <x:f t="shared" si="1053"/>
        <x:v>23320</x:v>
      </x:c>
      <x:c r="Q5669" s="55">
        <x:f t="shared" si="1054"/>
        <x:v>59510.602261508291</x:v>
      </x:c>
      <x:c r="R5669" s="55">
        <x:f t="shared" si="1055"/>
        <x:v>27191.397738491709</x:v>
      </x:c>
      <x:c r="S5669" s="1" t="str">
        <x:f t="shared" si="1056"/>
        <x:v>YES</x:v>
      </x:c>
      <x:c r="T5669" s="1">
        <x:f t="shared" si="1057"/>
        <x:v>27191.397738491709</x:v>
      </x:c>
    </x:row>
    <x:row r="5670">
      <x:c r="A5670" s="1"/>
      <x:c r="B5670" s="1"/>
      <x:c r="C5670" s="1"/>
      <x:c r="D5670" s="1"/>
      <x:c r="E5670" s="1"/>
      <x:c r="F5670" s="1"/>
      <x:c r="G5670" s="1"/>
      <x:c r="H5670" s="1"/>
      <x:c r="I5670" s="53">
        <x:f t="shared" si="1046"/>
        <x:v>8</x:v>
      </x:c>
      <x:c r="J5670" s="53">
        <x:f t="shared" si="1047"/>
        <x:v>13</x:v>
      </x:c>
      <x:c r="K5670" s="53">
        <x:f t="shared" si="1048"/>
        <x:v>13</x:v>
      </x:c>
      <x:c r="L5670" s="53">
        <x:f t="shared" si="1049"/>
        <x:v>34</x:v>
      </x:c>
      <x:c r="M5670" s="54">
        <x:f t="shared" si="1050"/>
        <x:v>2768.5326609712615</x:v>
      </x:c>
      <x:c r="N5670" s="54">
        <x:f t="shared" si="1051"/>
        <x:v>1.4225921256744871</x:v>
      </x:c>
      <x:c r="O5670" s="55">
        <x:f t="shared" si="1052"/>
        <x:v>132722</x:v>
      </x:c>
      <x:c r="P5670" s="55">
        <x:f t="shared" si="1053"/>
        <x:v>24200</x:v>
      </x:c>
      <x:c r="Q5670" s="55">
        <x:f t="shared" si="1054"/>
        <x:v>60564.803141862176</x:v>
      </x:c>
      <x:c r="R5670" s="55">
        <x:f t="shared" si="1055"/>
        <x:v>27957.196858137824</x:v>
      </x:c>
      <x:c r="S5670" s="1" t="str">
        <x:f t="shared" si="1056"/>
        <x:v>YES</x:v>
      </x:c>
      <x:c r="T5670" s="1">
        <x:f t="shared" si="1057"/>
        <x:v>27957.196858137824</x:v>
      </x:c>
    </x:row>
    <x:row r="5671">
      <x:c r="A5671" s="1"/>
      <x:c r="B5671" s="1"/>
      <x:c r="C5671" s="1"/>
      <x:c r="D5671" s="1"/>
      <x:c r="E5671" s="1"/>
      <x:c r="F5671" s="1"/>
      <x:c r="G5671" s="1"/>
      <x:c r="H5671" s="1"/>
      <x:c r="I5671" s="53">
        <x:f t="shared" si="1046"/>
        <x:v>8</x:v>
      </x:c>
      <x:c r="J5671" s="53">
        <x:f t="shared" si="1047"/>
        <x:v>13</x:v>
      </x:c>
      <x:c r="K5671" s="53">
        <x:f t="shared" si="1048"/>
        <x:v>14</x:v>
      </x:c>
      <x:c r="L5671" s="53">
        <x:f t="shared" si="1049"/>
        <x:v>35</x:v>
      </x:c>
      <x:c r="M5671" s="54">
        <x:f t="shared" si="1050"/>
        <x:v>2830.674742284923</x:v>
      </x:c>
      <x:c r="N5671" s="54">
        <x:f t="shared" si="1051"/>
        <x:v>1.4657463488089744</x:v>
      </x:c>
      <x:c r="O5671" s="55">
        <x:f t="shared" si="1052"/>
        <x:v>135422</x:v>
      </x:c>
      <x:c r="P5671" s="55">
        <x:f t="shared" si="1053"/>
        <x:v>25080</x:v>
      </x:c>
      <x:c r="Q5671" s="55">
        <x:f t="shared" si="1054"/>
        <x:v>61643.658720224354</x:v>
      </x:c>
      <x:c r="R5671" s="55">
        <x:f t="shared" si="1055"/>
        <x:v>28698.341279775646</x:v>
      </x:c>
      <x:c r="S5671" s="1" t="str">
        <x:f t="shared" si="1056"/>
        <x:v>YES</x:v>
      </x:c>
      <x:c r="T5671" s="1">
        <x:f t="shared" si="1057"/>
        <x:v>28698.341279775646</x:v>
      </x:c>
    </x:row>
    <x:row r="5672">
      <x:c r="A5672" s="1"/>
      <x:c r="B5672" s="1"/>
      <x:c r="C5672" s="1"/>
      <x:c r="D5672" s="1"/>
      <x:c r="E5672" s="1"/>
      <x:c r="F5672" s="1"/>
      <x:c r="G5672" s="1"/>
      <x:c r="H5672" s="1"/>
      <x:c r="I5672" s="53">
        <x:f t="shared" si="1046"/>
        <x:v>8</x:v>
      </x:c>
      <x:c r="J5672" s="53">
        <x:f t="shared" si="1047"/>
        <x:v>13</x:v>
      </x:c>
      <x:c r="K5672" s="53">
        <x:f t="shared" si="1048"/>
        <x:v>15</x:v>
      </x:c>
      <x:c r="L5672" s="53">
        <x:f t="shared" si="1049"/>
        <x:v>36</x:v>
      </x:c>
      <x:c r="M5672" s="54">
        <x:f t="shared" si="1050"/>
        <x:v>2894.2629491610692</x:v>
      </x:c>
      <x:c r="N5672" s="54">
        <x:f t="shared" si="1051"/>
        <x:v>1.5099048258062981</x:v>
      </x:c>
      <x:c r="O5672" s="55">
        <x:f t="shared" si="1052"/>
        <x:v>138122</x:v>
      </x:c>
      <x:c r="P5672" s="55">
        <x:f t="shared" si="1053"/>
        <x:v>25960</x:v>
      </x:c>
      <x:c r="Q5672" s="55">
        <x:f t="shared" si="1054"/>
        <x:v>62747.620645157447</x:v>
      </x:c>
      <x:c r="R5672" s="55">
        <x:f t="shared" si="1055"/>
        <x:v>29414.379354842553</x:v>
      </x:c>
      <x:c r="S5672" s="1" t="str">
        <x:f t="shared" si="1056"/>
        <x:v>YES</x:v>
      </x:c>
      <x:c r="T5672" s="1">
        <x:f t="shared" si="1057"/>
        <x:v>29414.379354842553</x:v>
      </x:c>
    </x:row>
    <x:row r="5673">
      <x:c r="A5673" s="1"/>
      <x:c r="B5673" s="1"/>
      <x:c r="C5673" s="1"/>
      <x:c r="D5673" s="1"/>
      <x:c r="E5673" s="1"/>
      <x:c r="F5673" s="1"/>
      <x:c r="G5673" s="1"/>
      <x:c r="H5673" s="1"/>
      <x:c r="I5673" s="53">
        <x:f t="shared" si="1046"/>
        <x:v>8</x:v>
      </x:c>
      <x:c r="J5673" s="53">
        <x:f t="shared" si="1047"/>
        <x:v>13</x:v>
      </x:c>
      <x:c r="K5673" s="53">
        <x:f t="shared" si="1048"/>
        <x:v>16</x:v>
      </x:c>
      <x:c r="L5673" s="53">
        <x:f t="shared" si="1049"/>
        <x:v>37</x:v>
      </x:c>
      <x:c r="M5673" s="54">
        <x:f t="shared" si="1050"/>
        <x:v>2959.3237250385582</x:v>
      </x:c>
      <x:c r="N5673" s="54">
        <x:f t="shared" si="1051"/>
        <x:v>1.5550859201656655</x:v>
      </x:c>
      <x:c r="O5673" s="55">
        <x:f t="shared" si="1052"/>
        <x:v>140822</x:v>
      </x:c>
      <x:c r="P5673" s="55">
        <x:f t="shared" si="1053"/>
        <x:v>26840</x:v>
      </x:c>
      <x:c r="Q5673" s="55">
        <x:f t="shared" si="1054"/>
        <x:v>63877.148004141636</x:v>
      </x:c>
      <x:c r="R5673" s="55">
        <x:f t="shared" si="1055"/>
        <x:v>30104.851995858364</x:v>
      </x:c>
      <x:c r="S5673" s="1" t="str">
        <x:f t="shared" si="1056"/>
        <x:v>YES</x:v>
      </x:c>
      <x:c r="T5673" s="1">
        <x:f t="shared" si="1057"/>
        <x:v>30104.851995858364</x:v>
      </x:c>
    </x:row>
    <x:row r="5674">
      <x:c r="A5674" s="1"/>
      <x:c r="B5674" s="1"/>
      <x:c r="C5674" s="1"/>
      <x:c r="D5674" s="1"/>
      <x:c r="E5674" s="1"/>
      <x:c r="F5674" s="1"/>
      <x:c r="G5674" s="1"/>
      <x:c r="H5674" s="1"/>
      <x:c r="I5674" s="53">
        <x:f t="shared" si="1046"/>
        <x:v>8</x:v>
      </x:c>
      <x:c r="J5674" s="53">
        <x:f t="shared" si="1047"/>
        <x:v>13</x:v>
      </x:c>
      <x:c r="K5674" s="53">
        <x:f t="shared" si="1048"/>
        <x:v>17</x:v>
      </x:c>
      <x:c r="L5674" s="53">
        <x:f t="shared" si="1049"/>
        <x:v>38</x:v>
      </x:c>
      <x:c r="M5674" s="54">
        <x:f t="shared" si="1050"/>
        <x:v>3025.8839484850987</x:v>
      </x:c>
      <x:c r="N5674" s="54">
        <x:f t="shared" si="1051"/>
        <x:v>1.6013082975590964</x:v>
      </x:c>
      <x:c r="O5674" s="55">
        <x:f t="shared" si="1052"/>
        <x:v>143522</x:v>
      </x:c>
      <x:c r="P5674" s="55">
        <x:f t="shared" si="1053"/>
        <x:v>27720</x:v>
      </x:c>
      <x:c r="Q5674" s="55">
        <x:f t="shared" si="1054"/>
        <x:v>65032.707438977406</x:v>
      </x:c>
      <x:c r="R5674" s="55">
        <x:f t="shared" si="1055"/>
        <x:v>30769.292561022594</x:v>
      </x:c>
      <x:c r="S5674" s="1" t="str">
        <x:f t="shared" si="1056"/>
        <x:v>YES</x:v>
      </x:c>
      <x:c r="T5674" s="1">
        <x:f t="shared" si="1057"/>
        <x:v>30769.292561022594</x:v>
      </x:c>
    </x:row>
    <x:row r="5675">
      <x:c r="A5675" s="1"/>
      <x:c r="B5675" s="1"/>
      <x:c r="C5675" s="1"/>
      <x:c r="D5675" s="1"/>
      <x:c r="E5675" s="1"/>
      <x:c r="F5675" s="1"/>
      <x:c r="G5675" s="1"/>
      <x:c r="H5675" s="1"/>
      <x:c r="I5675" s="53">
        <x:f t="shared" si="1046"/>
        <x:v>8</x:v>
      </x:c>
      <x:c r="J5675" s="53">
        <x:f t="shared" si="1047"/>
        <x:v>13</x:v>
      </x:c>
      <x:c r="K5675" s="53">
        <x:f t="shared" si="1048"/>
        <x:v>18</x:v>
      </x:c>
      <x:c r="L5675" s="53">
        <x:f t="shared" si="1049"/>
        <x:v>39</x:v>
      </x:c>
      <x:c r="M5675" s="54">
        <x:f t="shared" si="1050"/>
        <x:v>3093.9709399436861</x:v>
      </x:c>
      <x:c r="N5675" s="54">
        <x:f t="shared" si="1051"/>
        <x:v>1.6485909305164486</x:v>
      </x:c>
      <x:c r="O5675" s="55">
        <x:f t="shared" si="1052"/>
        <x:v>146222</x:v>
      </x:c>
      <x:c r="P5675" s="55">
        <x:f t="shared" si="1053"/>
        <x:v>28600</x:v>
      </x:c>
      <x:c r="Q5675" s="55">
        <x:f t="shared" si="1054"/>
        <x:v>66214.773262911214</x:v>
      </x:c>
      <x:c r="R5675" s="55">
        <x:f t="shared" si="1055"/>
        <x:v>31407.226737088786</x:v>
      </x:c>
      <x:c r="S5675" s="1" t="str">
        <x:f t="shared" si="1056"/>
        <x:v>YES</x:v>
      </x:c>
      <x:c r="T5675" s="1">
        <x:f t="shared" si="1057"/>
        <x:v>31407.226737088786</x:v>
      </x:c>
    </x:row>
    <x:row r="5676">
      <x:c r="A5676" s="1"/>
      <x:c r="B5676" s="1"/>
      <x:c r="C5676" s="1"/>
      <x:c r="D5676" s="1"/>
      <x:c r="E5676" s="1"/>
      <x:c r="F5676" s="1"/>
      <x:c r="G5676" s="1"/>
      <x:c r="H5676" s="1"/>
      <x:c r="I5676" s="53">
        <x:f t="shared" si="1046"/>
        <x:v>8</x:v>
      </x:c>
      <x:c r="J5676" s="53">
        <x:f t="shared" si="1047"/>
        <x:v>13</x:v>
      </x:c>
      <x:c r="K5676" s="53">
        <x:f t="shared" si="1048"/>
        <x:v>19</x:v>
      </x:c>
      <x:c r="L5676" s="53">
        <x:f t="shared" si="1049"/>
        <x:v>40</x:v>
      </x:c>
      <x:c r="M5676" s="54">
        <x:f t="shared" si="1050"/>
        <x:v>3163.6124685797076</x:v>
      </x:c>
      <x:c r="N5676" s="54">
        <x:f t="shared" si="1051"/>
        <x:v>1.6969531031803524</x:v>
      </x:c>
      <x:c r="O5676" s="55">
        <x:f t="shared" si="1052"/>
        <x:v>148922</x:v>
      </x:c>
      <x:c r="P5676" s="55">
        <x:f t="shared" si="1053"/>
        <x:v>29480</x:v>
      </x:c>
      <x:c r="Q5676" s="55">
        <x:f t="shared" si="1054"/>
        <x:v>67423.827579508812</x:v>
      </x:c>
      <x:c r="R5676" s="55">
        <x:f t="shared" si="1055"/>
        <x:v>32018.172420491188</x:v>
      </x:c>
      <x:c r="S5676" s="1" t="str">
        <x:f t="shared" si="1056"/>
        <x:v>YES</x:v>
      </x:c>
      <x:c r="T5676" s="1">
        <x:f t="shared" si="1057"/>
        <x:v>32018.172420491188</x:v>
      </x:c>
    </x:row>
    <x:row r="5677">
      <x:c r="A5677" s="1"/>
      <x:c r="B5677" s="1"/>
      <x:c r="C5677" s="1"/>
      <x:c r="D5677" s="1"/>
      <x:c r="E5677" s="1"/>
      <x:c r="F5677" s="1"/>
      <x:c r="G5677" s="1"/>
      <x:c r="H5677" s="1"/>
      <x:c r="I5677" s="53">
        <x:f t="shared" si="1046"/>
        <x:v>8</x:v>
      </x:c>
      <x:c r="J5677" s="53">
        <x:f t="shared" si="1047"/>
        <x:v>13</x:v>
      </x:c>
      <x:c r="K5677" s="53">
        <x:f t="shared" si="1048"/>
        <x:v>20</x:v>
      </x:c>
      <x:c r="L5677" s="53">
        <x:f t="shared" si="1049"/>
        <x:v>41</x:v>
      </x:c>
      <x:c r="M5677" s="54">
        <x:f t="shared" si="1050"/>
        <x:v>3234.8367592301847</x:v>
      </x:c>
      <x:c r="N5677" s="54">
        <x:f t="shared" si="1051"/>
        <x:v>1.7464144161320727</x:v>
      </x:c>
      <x:c r="O5677" s="55">
        <x:f t="shared" si="1052"/>
        <x:v>151622</x:v>
      </x:c>
      <x:c r="P5677" s="55">
        <x:f t="shared" si="1053"/>
        <x:v>30360</x:v>
      </x:c>
      <x:c r="Q5677" s="55">
        <x:f t="shared" si="1054"/>
        <x:v>68660.36040330182</x:v>
      </x:c>
      <x:c r="R5677" s="55">
        <x:f t="shared" si="1055"/>
        <x:v>32601.63959669818</x:v>
      </x:c>
      <x:c r="S5677" s="1" t="str">
        <x:f t="shared" si="1056"/>
        <x:v>YES</x:v>
      </x:c>
      <x:c r="T5677" s="1">
        <x:f t="shared" si="1057"/>
        <x:v>32601.63959669818</x:v>
      </x:c>
    </x:row>
    <x:row r="5678">
      <x:c r="A5678" s="1"/>
      <x:c r="B5678" s="1"/>
      <x:c r="C5678" s="1"/>
      <x:c r="D5678" s="1"/>
      <x:c r="E5678" s="1"/>
      <x:c r="F5678" s="1"/>
      <x:c r="G5678" s="1"/>
      <x:c r="H5678" s="1"/>
      <x:c r="I5678" s="53" t="n">
        <x:f t="shared" ref="I5678:I5741" si="1058">INT((ROW()-ROW($I$46))/((CARROT_CAP+1)*(MESCLUN_CAP+1)))</x:f>
        <x:v>8</x:v>
      </x:c>
      <x:c r="J5678" s="53" t="n">
        <x:f t="shared" ref="J5678:J5741" si="1059">MOD(INT((ROW()-ROW($I$46))/(MESCLUN_CAP+1)),CARROT_CAP+1)</x:f>
        <x:v>13</x:v>
      </x:c>
      <x:c r="K5678" s="53" t="n">
        <x:f t="shared" ref="K5678:K5741" si="1060">MOD(ROW()-ROW($I$46),MESCLUN_CAP+1)</x:f>
        <x:v>21</x:v>
      </x:c>
      <x:c r="L5678" s="53" t="n">
        <x:f t="shared" ref="L5678:L5741" si="1061">SUM(I5678:K5678)</x:f>
        <x:v>42</x:v>
      </x:c>
      <x:c r="M5678" s="54" t="n">
        <x:f t="shared" ref="M5678:M5741" si="1062">I5678*TOMATO_HOURS*WEEKS*(1+TOMATO_DIM)^I5678+J5678*CARROT_HOURS*WEEKS*(1+CARROT_DIM)^J5678+K5678*MESCLUN_HOURS*WEEKS*(1+MESCLUN_DIM)^K5678</x:f>
        <x:v>3307.672499456628</x:v>
      </x:c>
      <x:c r="N5678" s="54" t="n">
        <x:f t="shared" ref="N5678:N5741" si="1063">MAX(M5678-FARMER_HOURS,0)/TEMP_HOURS_PER_WORKER</x:f>
        <x:v>1.796994791289325</x:v>
      </x:c>
      <x:c r="O5678" s="55" t="n">
        <x:f t="shared" ref="O5678:O5741" si="1064">I5678*TOMATO_PRICE+J5678*CARROT_PRICE+K5678*MESCLUN_PRICE</x:f>
        <x:v>154322</x:v>
      </x:c>
      <x:c r="P5678" s="55" t="n">
        <x:f t="shared" ref="P5678:P5741" si="1065">I5678*TOMATO_FERTILIZER+J5678*CARROT_FERTILIZER+K5678*MESCLUN_FERTILIZER</x:f>
        <x:v>31240</x:v>
      </x:c>
      <x:c r="Q5678" s="55" t="n">
        <x:f t="shared" ref="Q5678:Q5741" si="1066">MIN(M5678,FARMER_HOURS)*FARMER_RATE+MAX(M5678-FARMER_HOURS,0)*TEMP_RATE</x:f>
        <x:v>69924.86978223312</x:v>
      </x:c>
      <x:c r="R5678" s="55" t="n">
        <x:f t="shared" ref="R5678:R5741" si="1067">O5678-P5678-Q5678-FIXED_COST</x:f>
        <x:v>33157.130217766884</x:v>
      </x:c>
      <x:c r="S5678" s="1" t="str">
        <x:f t="shared" ref="S5678:S5741" si="1068">IF(AND(L5678&lt;=TOTAL_BED_CAP,N5678&lt;=TEMP_WORKER_CAP),"YES","NO")</x:f>
        <x:v>YES</x:v>
      </x:c>
      <x:c r="T5678" s="1" t="n">
        <x:f t="shared" ref="T5678:T5741" si="1069">IF(S5678="YES",R5678,-1E+99)</x:f>
        <x:v>33157.130217766884</x:v>
      </x:c>
    </x:row>
    <x:row r="5679">
      <x:c r="A5679" s="1"/>
      <x:c r="B5679" s="1"/>
      <x:c r="C5679" s="1"/>
      <x:c r="D5679" s="1"/>
      <x:c r="E5679" s="1"/>
      <x:c r="F5679" s="1"/>
      <x:c r="G5679" s="1"/>
      <x:c r="H5679" s="1"/>
      <x:c r="I5679" s="53">
        <x:f t="shared" si="1058"/>
        <x:v>8</x:v>
      </x:c>
      <x:c r="J5679" s="53">
        <x:f t="shared" si="1059"/>
        <x:v>13</x:v>
      </x:c>
      <x:c r="K5679" s="53">
        <x:f t="shared" si="1060"/>
        <x:v>22</x:v>
      </x:c>
      <x:c r="L5679" s="53">
        <x:f t="shared" si="1061"/>
        <x:v>43</x:v>
      </x:c>
      <x:c r="M5679" s="54">
        <x:f t="shared" si="1062"/>
        <x:v>3382.1488467030249</x:v>
      </x:c>
      <x:c r="N5679" s="54">
        <x:f t="shared" si="1063"/>
        <x:v>1.8487144768771007</x:v>
      </x:c>
      <x:c r="O5679" s="55">
        <x:f t="shared" si="1064"/>
        <x:v>157022</x:v>
      </x:c>
      <x:c r="P5679" s="55">
        <x:f t="shared" si="1065"/>
        <x:v>32120</x:v>
      </x:c>
      <x:c r="Q5679" s="55">
        <x:f t="shared" si="1066"/>
        <x:v>71217.861921927513</x:v>
      </x:c>
      <x:c r="R5679" s="55">
        <x:f t="shared" si="1067"/>
        <x:v>33684.138078072487</x:v>
      </x:c>
      <x:c r="S5679" s="1" t="str">
        <x:f t="shared" si="1068"/>
        <x:v>YES</x:v>
      </x:c>
      <x:c r="T5679" s="1">
        <x:f t="shared" si="1069"/>
        <x:v>33684.138078072487</x:v>
      </x:c>
    </x:row>
    <x:row r="5680">
      <x:c r="A5680" s="1"/>
      <x:c r="B5680" s="1"/>
      <x:c r="C5680" s="1"/>
      <x:c r="D5680" s="1"/>
      <x:c r="E5680" s="1"/>
      <x:c r="F5680" s="1"/>
      <x:c r="G5680" s="1"/>
      <x:c r="H5680" s="1"/>
      <x:c r="I5680" s="53">
        <x:f t="shared" si="1058"/>
        <x:v>8</x:v>
      </x:c>
      <x:c r="J5680" s="53">
        <x:f t="shared" si="1059"/>
        <x:v>13</x:v>
      </x:c>
      <x:c r="K5680" s="53">
        <x:f t="shared" si="1060"/>
        <x:v>23</x:v>
      </x:c>
      <x:c r="L5680" s="53">
        <x:f t="shared" si="1061"/>
        <x:v>44</x:v>
      </x:c>
      <x:c r="M5680" s="54">
        <x:f t="shared" si="1062"/>
        <x:v>3458.2954355604611</x:v>
      </x:c>
      <x:c r="N5680" s="54">
        <x:f t="shared" si="1063"/>
        <x:v>1.9015940524725425</x:v>
      </x:c>
      <x:c r="O5680" s="55">
        <x:f t="shared" si="1064"/>
        <x:v>159722</x:v>
      </x:c>
      <x:c r="P5680" s="55">
        <x:f t="shared" si="1065"/>
        <x:v>33000</x:v>
      </x:c>
      <x:c r="Q5680" s="55">
        <x:f t="shared" si="1066"/>
        <x:v>72539.85131181356</x:v>
      </x:c>
      <x:c r="R5680" s="55">
        <x:f t="shared" si="1067"/>
        <x:v>34182.14868818644</x:v>
      </x:c>
      <x:c r="S5680" s="1" t="str">
        <x:f t="shared" si="1068"/>
        <x:v>YES</x:v>
      </x:c>
      <x:c r="T5680" s="1">
        <x:f t="shared" si="1069"/>
        <x:v>34182.14868818644</x:v>
      </x:c>
    </x:row>
    <x:row r="5681">
      <x:c r="A5681" s="1"/>
      <x:c r="B5681" s="1"/>
      <x:c r="C5681" s="1"/>
      <x:c r="D5681" s="1"/>
      <x:c r="E5681" s="1"/>
      <x:c r="F5681" s="1"/>
      <x:c r="G5681" s="1"/>
      <x:c r="H5681" s="1"/>
      <x:c r="I5681" s="53">
        <x:f t="shared" si="1058"/>
        <x:v>8</x:v>
      </x:c>
      <x:c r="J5681" s="53">
        <x:f t="shared" si="1059"/>
        <x:v>13</x:v>
      </x:c>
      <x:c r="K5681" s="53">
        <x:f t="shared" si="1060"/>
        <x:v>24</x:v>
      </x:c>
      <x:c r="L5681" s="53">
        <x:f t="shared" si="1061"/>
        <x:v>45</x:v>
      </x:c>
      <x:c r="M5681" s="54">
        <x:f t="shared" si="1062"/>
        <x:v>3536.1423851399568</x:v>
      </x:c>
      <x:c r="N5681" s="54">
        <x:f t="shared" si="1063"/>
        <x:v>1.95565443412497</x:v>
      </x:c>
      <x:c r="O5681" s="55">
        <x:f t="shared" si="1064"/>
        <x:v>162422</x:v>
      </x:c>
      <x:c r="P5681" s="55">
        <x:f t="shared" si="1065"/>
        <x:v>33880</x:v>
      </x:c>
      <x:c r="Q5681" s="55">
        <x:f t="shared" si="1066"/>
        <x:v>73891.36085312425</x:v>
      </x:c>
      <x:c r="R5681" s="55">
        <x:f t="shared" si="1067"/>
        <x:v>34650.63914687575</x:v>
      </x:c>
      <x:c r="S5681" s="1" t="str">
        <x:f t="shared" si="1068"/>
        <x:v>YES</x:v>
      </x:c>
      <x:c r="T5681" s="1">
        <x:f t="shared" si="1069"/>
        <x:v>34650.63914687575</x:v>
      </x:c>
    </x:row>
    <x:row r="5682">
      <x:c r="A5682" s="1"/>
      <x:c r="B5682" s="1"/>
      <x:c r="C5682" s="1"/>
      <x:c r="D5682" s="1"/>
      <x:c r="E5682" s="1"/>
      <x:c r="F5682" s="1"/>
      <x:c r="G5682" s="1"/>
      <x:c r="H5682" s="1"/>
      <x:c r="I5682" s="53">
        <x:f t="shared" si="1058"/>
        <x:v>8</x:v>
      </x:c>
      <x:c r="J5682" s="53">
        <x:f t="shared" si="1059"/>
        <x:v>13</x:v>
      </x:c>
      <x:c r="K5682" s="53">
        <x:f t="shared" si="1060"/>
        <x:v>25</x:v>
      </x:c>
      <x:c r="L5682" s="53">
        <x:f t="shared" si="1061"/>
        <x:v>46</x:v>
      </x:c>
      <x:c r="M5682" s="54">
        <x:f t="shared" si="1062"/>
        <x:v>3615.7203065550548</x:v>
      </x:c>
      <x:c r="N5682" s="54">
        <x:f t="shared" si="1063"/>
        <x:v>2.0109168795521213</x:v>
      </x:c>
      <x:c r="O5682" s="55">
        <x:f t="shared" si="1064"/>
        <x:v>165122</x:v>
      </x:c>
      <x:c r="P5682" s="55">
        <x:f t="shared" si="1065"/>
        <x:v>34760</x:v>
      </x:c>
      <x:c r="Q5682" s="55">
        <x:f t="shared" si="1066"/>
        <x:v>75272.921988803035</x:v>
      </x:c>
      <x:c r="R5682" s="55">
        <x:f t="shared" si="1067"/>
        <x:v>35089.078011196965</x:v>
      </x:c>
      <x:c r="S5682" s="1" t="str">
        <x:f t="shared" si="1068"/>
        <x:v>YES</x:v>
      </x:c>
      <x:c r="T5682" s="1">
        <x:f t="shared" si="1069"/>
        <x:v>35089.078011196965</x:v>
      </x:c>
    </x:row>
    <x:row r="5683">
      <x:c r="A5683" s="1"/>
      <x:c r="B5683" s="1"/>
      <x:c r="C5683" s="1"/>
      <x:c r="D5683" s="1"/>
      <x:c r="E5683" s="1"/>
      <x:c r="F5683" s="1"/>
      <x:c r="G5683" s="1"/>
      <x:c r="H5683" s="1"/>
      <x:c r="I5683" s="53">
        <x:f t="shared" si="1058"/>
        <x:v>8</x:v>
      </x:c>
      <x:c r="J5683" s="53">
        <x:f t="shared" si="1059"/>
        <x:v>13</x:v>
      </x:c>
      <x:c r="K5683" s="53">
        <x:f t="shared" si="1060"/>
        <x:v>26</x:v>
      </x:c>
      <x:c r="L5683" s="53">
        <x:f t="shared" si="1061"/>
        <x:v>47</x:v>
      </x:c>
      <x:c r="M5683" s="54">
        <x:f t="shared" si="1062"/>
        <x:v>3697.0603105157725</x:v>
      </x:c>
      <x:c r="N5683" s="54">
        <x:f t="shared" si="1063"/>
        <x:v>2.0674029934137308</x:v>
      </x:c>
      <x:c r="O5683" s="55">
        <x:f t="shared" si="1064"/>
        <x:v>167822</x:v>
      </x:c>
      <x:c r="P5683" s="55">
        <x:f t="shared" si="1065"/>
        <x:v>35640</x:v>
      </x:c>
      <x:c r="Q5683" s="55">
        <x:f t="shared" si="1066"/>
        <x:v>76685.074835343272</x:v>
      </x:c>
      <x:c r="R5683" s="55">
        <x:f t="shared" si="1067"/>
        <x:v>35496.925164656728</x:v>
      </x:c>
      <x:c r="S5683" s="1" t="str">
        <x:f t="shared" si="1068"/>
        <x:v>YES</x:v>
      </x:c>
      <x:c r="T5683" s="1">
        <x:f t="shared" si="1069"/>
        <x:v>35496.925164656728</x:v>
      </x:c>
    </x:row>
    <x:row r="5684">
      <x:c r="A5684" s="1"/>
      <x:c r="B5684" s="1"/>
      <x:c r="C5684" s="1"/>
      <x:c r="D5684" s="1"/>
      <x:c r="E5684" s="1"/>
      <x:c r="F5684" s="1"/>
      <x:c r="G5684" s="1"/>
      <x:c r="H5684" s="1"/>
      <x:c r="I5684" s="53">
        <x:f t="shared" si="1058"/>
        <x:v>8</x:v>
      </x:c>
      <x:c r="J5684" s="53">
        <x:f t="shared" si="1059"/>
        <x:v>13</x:v>
      </x:c>
      <x:c r="K5684" s="53">
        <x:f t="shared" si="1060"/>
        <x:v>27</x:v>
      </x:c>
      <x:c r="L5684" s="53">
        <x:f t="shared" si="1061"/>
        <x:v>48</x:v>
      </x:c>
      <x:c r="M5684" s="54">
        <x:f t="shared" si="1062"/>
        <x:v>3780.194015035529</x:v>
      </x:c>
      <x:c r="N5684" s="54">
        <x:f t="shared" si="1063"/>
        <x:v>2.1251347326635619</x:v>
      </x:c>
      <x:c r="O5684" s="55">
        <x:f t="shared" si="1064"/>
        <x:v>170522</x:v>
      </x:c>
      <x:c r="P5684" s="55">
        <x:f t="shared" si="1065"/>
        <x:v>36520</x:v>
      </x:c>
      <x:c r="Q5684" s="55">
        <x:f t="shared" si="1066"/>
        <x:v>78128.36831658904</x:v>
      </x:c>
      <x:c r="R5684" s="55">
        <x:f t="shared" si="1067"/>
        <x:v>35873.63168341096</x:v>
      </x:c>
      <x:c r="S5684" s="1" t="str">
        <x:f t="shared" si="1068"/>
        <x:v>YES</x:v>
      </x:c>
      <x:c r="T5684" s="1">
        <x:f t="shared" si="1069"/>
        <x:v>35873.63168341096</x:v>
      </x:c>
    </x:row>
    <x:row r="5685">
      <x:c r="A5685" s="1"/>
      <x:c r="B5685" s="1"/>
      <x:c r="C5685" s="1"/>
      <x:c r="D5685" s="1"/>
      <x:c r="E5685" s="1"/>
      <x:c r="F5685" s="1"/>
      <x:c r="G5685" s="1"/>
      <x:c r="H5685" s="1"/>
      <x:c r="I5685" s="53">
        <x:f t="shared" si="1058"/>
        <x:v>8</x:v>
      </x:c>
      <x:c r="J5685" s="53">
        <x:f t="shared" si="1059"/>
        <x:v>13</x:v>
      </x:c>
      <x:c r="K5685" s="53">
        <x:f t="shared" si="1060"/>
        <x:v>28</x:v>
      </x:c>
      <x:c r="L5685" s="53">
        <x:f t="shared" si="1061"/>
        <x:v>49</x:v>
      </x:c>
      <x:c r="M5685" s="54">
        <x:f t="shared" si="1062"/>
        <x:v>3865.1535532526827</x:v>
      </x:c>
      <x:c r="N5685" s="54">
        <x:f t="shared" si="1063"/>
        <x:v>2.1841344119810295</x:v>
      </x:c>
      <x:c r="O5685" s="55">
        <x:f t="shared" si="1064"/>
        <x:v>173222</x:v>
      </x:c>
      <x:c r="P5685" s="55">
        <x:f t="shared" si="1065"/>
        <x:v>37400</x:v>
      </x:c>
      <x:c r="Q5685" s="55">
        <x:f t="shared" si="1066"/>
        <x:v>79603.360299525739</x:v>
      </x:c>
      <x:c r="R5685" s="55">
        <x:f t="shared" si="1067"/>
        <x:v>36218.639700474261</x:v>
      </x:c>
      <x:c r="S5685" s="1" t="str">
        <x:f t="shared" si="1068"/>
        <x:v>YES</x:v>
      </x:c>
      <x:c r="T5685" s="1">
        <x:f t="shared" si="1069"/>
        <x:v>36218.639700474261</x:v>
      </x:c>
    </x:row>
    <x:row r="5686">
      <x:c r="A5686" s="1"/>
      <x:c r="B5686" s="1"/>
      <x:c r="C5686" s="1"/>
      <x:c r="D5686" s="1"/>
      <x:c r="E5686" s="1"/>
      <x:c r="F5686" s="1"/>
      <x:c r="G5686" s="1"/>
      <x:c r="H5686" s="1"/>
      <x:c r="I5686" s="53">
        <x:f t="shared" si="1058"/>
        <x:v>8</x:v>
      </x:c>
      <x:c r="J5686" s="53">
        <x:f t="shared" si="1059"/>
        <x:v>13</x:v>
      </x:c>
      <x:c r="K5686" s="53">
        <x:f t="shared" si="1060"/>
        <x:v>29</x:v>
      </x:c>
      <x:c r="L5686" s="53">
        <x:f t="shared" si="1061"/>
        <x:v>50</x:v>
      </x:c>
      <x:c r="M5686" s="54">
        <x:f t="shared" si="1062"/>
        <x:v>3951.971581368336</x:v>
      </x:c>
      <x:c r="N5686" s="54">
        <x:f t="shared" si="1063"/>
        <x:v>2.2444247092835665</x:v>
      </x:c>
      <x:c r="O5686" s="55">
        <x:f t="shared" si="1064"/>
        <x:v>175922</x:v>
      </x:c>
      <x:c r="P5686" s="55">
        <x:f t="shared" si="1065"/>
        <x:v>38280</x:v>
      </x:c>
      <x:c r="Q5686" s="55">
        <x:f t="shared" si="1066"/>
        <x:v>81110.617732089158</x:v>
      </x:c>
      <x:c r="R5686" s="55">
        <x:f t="shared" si="1067"/>
        <x:v>36531.382267910842</x:v>
      </x:c>
      <x:c r="S5686" s="1" t="str">
        <x:f t="shared" si="1068"/>
        <x:v>YES</x:v>
      </x:c>
      <x:c r="T5686" s="1">
        <x:f t="shared" si="1069"/>
        <x:v>36531.382267910842</x:v>
      </x:c>
    </x:row>
    <x:row r="5687">
      <x:c r="A5687" s="1"/>
      <x:c r="B5687" s="1"/>
      <x:c r="C5687" s="1"/>
      <x:c r="D5687" s="1"/>
      <x:c r="E5687" s="1"/>
      <x:c r="F5687" s="1"/>
      <x:c r="G5687" s="1"/>
      <x:c r="H5687" s="1"/>
      <x:c r="I5687" s="53">
        <x:f t="shared" si="1058"/>
        <x:v>8</x:v>
      </x:c>
      <x:c r="J5687" s="53">
        <x:f t="shared" si="1059"/>
        <x:v>13</x:v>
      </x:c>
      <x:c r="K5687" s="53">
        <x:f t="shared" si="1060"/>
        <x:v>30</x:v>
      </x:c>
      <x:c r="L5687" s="53">
        <x:f t="shared" si="1061"/>
        <x:v>51</x:v>
      </x:c>
      <x:c r="M5687" s="54">
        <x:f t="shared" si="1062"/>
        <x:v>4040.6812867021072</x:v>
      </x:c>
      <x:c r="N5687" s="54">
        <x:f t="shared" si="1063"/>
        <x:v>2.3060286713209077</x:v>
      </x:c>
      <x:c r="O5687" s="55">
        <x:f t="shared" si="1064"/>
        <x:v>178622</x:v>
      </x:c>
      <x:c r="P5687" s="55">
        <x:f t="shared" si="1065"/>
        <x:v>39160</x:v>
      </x:c>
      <x:c r="Q5687" s="55">
        <x:f t="shared" si="1066"/>
        <x:v>82650.716783022683</x:v>
      </x:c>
      <x:c r="R5687" s="55">
        <x:f t="shared" si="1067"/>
        <x:v>36811.283216977317</x:v>
      </x:c>
      <x:c r="S5687" s="1" t="str">
        <x:f t="shared" si="1068"/>
        <x:v>YES</x:v>
      </x:c>
      <x:c r="T5687" s="1">
        <x:f t="shared" si="1069"/>
        <x:v>36811.283216977317</x:v>
      </x:c>
    </x:row>
    <x:row r="5688">
      <x:c r="A5688" s="1"/>
      <x:c r="B5688" s="1"/>
      <x:c r="C5688" s="1"/>
      <x:c r="D5688" s="1"/>
      <x:c r="E5688" s="1"/>
      <x:c r="F5688" s="1"/>
      <x:c r="G5688" s="1"/>
      <x:c r="H5688" s="1"/>
      <x:c r="I5688" s="53">
        <x:f t="shared" si="1058"/>
        <x:v>8</x:v>
      </x:c>
      <x:c r="J5688" s="53">
        <x:f t="shared" si="1059"/>
        <x:v>14</x:v>
      </x:c>
      <x:c r="K5688" s="53">
        <x:f t="shared" si="1060"/>
        <x:v>0</x:v>
      </x:c>
      <x:c r="L5688" s="53">
        <x:f t="shared" si="1061"/>
        <x:v>22</x:v>
      </x:c>
      <x:c r="M5688" s="54">
        <x:f t="shared" si="1062"/>
        <x:v>2136.8329480089828</x:v>
      </x:c>
      <x:c r="N5688" s="54">
        <x:f t="shared" si="1063"/>
        <x:v>0.98391176945068248</x:v>
      </x:c>
      <x:c r="O5688" s="55">
        <x:f t="shared" si="1064"/>
        <x:v>99716</x:v>
      </x:c>
      <x:c r="P5688" s="55">
        <x:f t="shared" si="1065"/>
        <x:v>13200</x:v>
      </x:c>
      <x:c r="Q5688" s="55">
        <x:f t="shared" si="1066"/>
        <x:v>49597.794236267058</x:v>
      </x:c>
      <x:c r="R5688" s="55">
        <x:f t="shared" si="1067"/>
        <x:v>16918.205763732942</x:v>
      </x:c>
      <x:c r="S5688" s="1" t="str">
        <x:f t="shared" si="1068"/>
        <x:v>YES</x:v>
      </x:c>
      <x:c r="T5688" s="1">
        <x:f t="shared" si="1069"/>
        <x:v>16918.205763732942</x:v>
      </x:c>
    </x:row>
    <x:row r="5689">
      <x:c r="A5689" s="1"/>
      <x:c r="B5689" s="1"/>
      <x:c r="C5689" s="1"/>
      <x:c r="D5689" s="1"/>
      <x:c r="E5689" s="1"/>
      <x:c r="F5689" s="1"/>
      <x:c r="G5689" s="1"/>
      <x:c r="H5689" s="1"/>
      <x:c r="I5689" s="53">
        <x:f t="shared" si="1058"/>
        <x:v>8</x:v>
      </x:c>
      <x:c r="J5689" s="53">
        <x:f t="shared" si="1059"/>
        <x:v>14</x:v>
      </x:c>
      <x:c r="K5689" s="53">
        <x:f t="shared" si="1060"/>
        <x:v>1</x:v>
      </x:c>
      <x:c r="L5689" s="53">
        <x:f t="shared" si="1061"/>
        <x:v>23</x:v>
      </x:c>
      <x:c r="M5689" s="54">
        <x:f t="shared" si="1062"/>
        <x:v>2182.3954480089828</x:v>
      </x:c>
      <x:c r="N5689" s="54">
        <x:f t="shared" si="1063"/>
        <x:v>1.0155523944506826</x:v>
      </x:c>
      <x:c r="O5689" s="55">
        <x:f t="shared" si="1064"/>
        <x:v>102416</x:v>
      </x:c>
      <x:c r="P5689" s="55">
        <x:f t="shared" si="1065"/>
        <x:v>14080</x:v>
      </x:c>
      <x:c r="Q5689" s="55">
        <x:f t="shared" si="1066"/>
        <x:v>50388.809861267058</x:v>
      </x:c>
      <x:c r="R5689" s="55">
        <x:f t="shared" si="1067"/>
        <x:v>17947.190138732942</x:v>
      </x:c>
      <x:c r="S5689" s="1" t="str">
        <x:f t="shared" si="1068"/>
        <x:v>YES</x:v>
      </x:c>
      <x:c r="T5689" s="1">
        <x:f t="shared" si="1069"/>
        <x:v>17947.190138732942</x:v>
      </x:c>
    </x:row>
    <x:row r="5690">
      <x:c r="A5690" s="1"/>
      <x:c r="B5690" s="1"/>
      <x:c r="C5690" s="1"/>
      <x:c r="D5690" s="1"/>
      <x:c r="E5690" s="1"/>
      <x:c r="F5690" s="1"/>
      <x:c r="G5690" s="1"/>
      <x:c r="H5690" s="1"/>
      <x:c r="I5690" s="53">
        <x:f t="shared" si="1058"/>
        <x:v>8</x:v>
      </x:c>
      <x:c r="J5690" s="53">
        <x:f t="shared" si="1059"/>
        <x:v>14</x:v>
      </x:c>
      <x:c r="K5690" s="53">
        <x:f t="shared" si="1060"/>
        <x:v>2</x:v>
      </x:c>
      <x:c r="L5690" s="53">
        <x:f t="shared" si="1061"/>
        <x:v>24</x:v>
      </x:c>
      <x:c r="M5690" s="54">
        <x:f t="shared" si="1062"/>
        <x:v>2229.0970105089827</x:v>
      </x:c>
      <x:c r="N5690" s="54">
        <x:f t="shared" si="1063"/>
        <x:v>1.0479840350756824</x:v>
      </x:c>
      <x:c r="O5690" s="55">
        <x:f t="shared" si="1064"/>
        <x:v>105116</x:v>
      </x:c>
      <x:c r="P5690" s="55">
        <x:f t="shared" si="1065"/>
        <x:v>14960</x:v>
      </x:c>
      <x:c r="Q5690" s="55">
        <x:f t="shared" si="1066"/>
        <x:v>51199.600876892058</x:v>
      </x:c>
      <x:c r="R5690" s="55">
        <x:f t="shared" si="1067"/>
        <x:v>18956.399123107942</x:v>
      </x:c>
      <x:c r="S5690" s="1" t="str">
        <x:f t="shared" si="1068"/>
        <x:v>YES</x:v>
      </x:c>
      <x:c r="T5690" s="1">
        <x:f t="shared" si="1069"/>
        <x:v>18956.399123107942</x:v>
      </x:c>
    </x:row>
    <x:row r="5691">
      <x:c r="A5691" s="1"/>
      <x:c r="B5691" s="1"/>
      <x:c r="C5691" s="1"/>
      <x:c r="D5691" s="1"/>
      <x:c r="E5691" s="1"/>
      <x:c r="F5691" s="1"/>
      <x:c r="G5691" s="1"/>
      <x:c r="H5691" s="1"/>
      <x:c r="I5691" s="53">
        <x:f t="shared" si="1058"/>
        <x:v>8</x:v>
      </x:c>
      <x:c r="J5691" s="53">
        <x:f t="shared" si="1059"/>
        <x:v>14</x:v>
      </x:c>
      <x:c r="K5691" s="53">
        <x:f t="shared" si="1060"/>
        <x:v>3</x:v>
      </x:c>
      <x:c r="L5691" s="53">
        <x:f t="shared" si="1061"/>
        <x:v>25</x:v>
      </x:c>
      <x:c r="M5691" s="54">
        <x:f t="shared" si="1062"/>
        <x:v>2276.9589929308577</x:v>
      </x:c>
      <x:c r="N5691" s="54">
        <x:f t="shared" si="1063"/>
        <x:v>1.0812215228686513</x:v>
      </x:c>
      <x:c r="O5691" s="55">
        <x:f t="shared" si="1064"/>
        <x:v>107816</x:v>
      </x:c>
      <x:c r="P5691" s="55">
        <x:f t="shared" si="1065"/>
        <x:v>15840</x:v>
      </x:c>
      <x:c r="Q5691" s="55">
        <x:f t="shared" si="1066"/>
        <x:v>52030.538071716277</x:v>
      </x:c>
      <x:c r="R5691" s="55">
        <x:f t="shared" si="1067"/>
        <x:v>19945.461928283723</x:v>
      </x:c>
      <x:c r="S5691" s="1" t="str">
        <x:f t="shared" si="1068"/>
        <x:v>YES</x:v>
      </x:c>
      <x:c r="T5691" s="1">
        <x:f t="shared" si="1069"/>
        <x:v>19945.461928283723</x:v>
      </x:c>
    </x:row>
    <x:row r="5692">
      <x:c r="A5692" s="1"/>
      <x:c r="B5692" s="1"/>
      <x:c r="C5692" s="1"/>
      <x:c r="D5692" s="1"/>
      <x:c r="E5692" s="1"/>
      <x:c r="F5692" s="1"/>
      <x:c r="G5692" s="1"/>
      <x:c r="H5692" s="1"/>
      <x:c r="I5692" s="53">
        <x:f t="shared" si="1058"/>
        <x:v>8</x:v>
      </x:c>
      <x:c r="J5692" s="53">
        <x:f t="shared" si="1059"/>
        <x:v>14</x:v>
      </x:c>
      <x:c r="K5692" s="53">
        <x:f t="shared" si="1060"/>
        <x:v>4</x:v>
      </x:c>
      <x:c r="L5692" s="53">
        <x:f t="shared" si="1061"/>
        <x:v>26</x:v>
      </x:c>
      <x:c r="M5692" s="54">
        <x:f t="shared" si="1062"/>
        <x:v>2326.0031086535141</x:v>
      </x:c>
      <x:c r="N5692" s="54">
        <x:f t="shared" si="1063"/>
        <x:v>1.1152799365649404</x:v>
      </x:c>
      <x:c r="O5692" s="55">
        <x:f t="shared" si="1064"/>
        <x:v>110516</x:v>
      </x:c>
      <x:c r="P5692" s="55">
        <x:f t="shared" si="1065"/>
        <x:v>16720</x:v>
      </x:c>
      <x:c r="Q5692" s="55">
        <x:f t="shared" si="1066"/>
        <x:v>52881.998414123504</x:v>
      </x:c>
      <x:c r="R5692" s="55">
        <x:f t="shared" si="1067"/>
        <x:v>20914.001585876496</x:v>
      </x:c>
      <x:c r="S5692" s="1" t="str">
        <x:f t="shared" si="1068"/>
        <x:v>YES</x:v>
      </x:c>
      <x:c r="T5692" s="1">
        <x:f t="shared" si="1069"/>
        <x:v>20914.001585876496</x:v>
      </x:c>
    </x:row>
    <x:row r="5693">
      <x:c r="A5693" s="1"/>
      <x:c r="B5693" s="1"/>
      <x:c r="C5693" s="1"/>
      <x:c r="D5693" s="1"/>
      <x:c r="E5693" s="1"/>
      <x:c r="F5693" s="1"/>
      <x:c r="G5693" s="1"/>
      <x:c r="H5693" s="1"/>
      <x:c r="I5693" s="53">
        <x:f t="shared" si="1058"/>
        <x:v>8</x:v>
      </x:c>
      <x:c r="J5693" s="53">
        <x:f t="shared" si="1059"/>
        <x:v>14</x:v>
      </x:c>
      <x:c r="K5693" s="53">
        <x:f t="shared" si="1060"/>
        <x:v>5</x:v>
      </x:c>
      <x:c r="L5693" s="53">
        <x:f t="shared" si="1061"/>
        <x:v>27</x:v>
      </x:c>
      <x:c r="M5693" s="54">
        <x:f t="shared" si="1062"/>
        <x:v>2376.2514325747175</x:v>
      </x:c>
      <x:c r="N5693" s="54">
        <x:f t="shared" si="1063"/>
        <x:v>1.1501746059546649</x:v>
      </x:c>
      <x:c r="O5693" s="55">
        <x:f t="shared" si="1064"/>
        <x:v>113216</x:v>
      </x:c>
      <x:c r="P5693" s="55">
        <x:f t="shared" si="1065"/>
        <x:v>17600</x:v>
      </x:c>
      <x:c r="Q5693" s="55">
        <x:f t="shared" si="1066"/>
        <x:v>53754.365148866622</x:v>
      </x:c>
      <x:c r="R5693" s="55">
        <x:f t="shared" si="1067"/>
        <x:v>21861.634851133378</x:v>
      </x:c>
      <x:c r="S5693" s="1" t="str">
        <x:f t="shared" si="1068"/>
        <x:v>YES</x:v>
      </x:c>
      <x:c r="T5693" s="1">
        <x:f t="shared" si="1069"/>
        <x:v>21861.634851133378</x:v>
      </x:c>
    </x:row>
    <x:row r="5694">
      <x:c r="A5694" s="1"/>
      <x:c r="B5694" s="1"/>
      <x:c r="C5694" s="1"/>
      <x:c r="D5694" s="1"/>
      <x:c r="E5694" s="1"/>
      <x:c r="F5694" s="1"/>
      <x:c r="G5694" s="1"/>
      <x:c r="H5694" s="1"/>
      <x:c r="I5694" s="53">
        <x:f t="shared" si="1058"/>
        <x:v>8</x:v>
      </x:c>
      <x:c r="J5694" s="53">
        <x:f t="shared" si="1059"/>
        <x:v>14</x:v>
      </x:c>
      <x:c r="K5694" s="53">
        <x:f t="shared" si="1060"/>
        <x:v>6</x:v>
      </x:c>
      <x:c r="L5694" s="53">
        <x:f t="shared" si="1061"/>
        <x:v>28</x:v>
      </x:c>
      <x:c r="M5694" s="54">
        <x:f t="shared" si="1062"/>
        <x:v>2427.7264067563506</x:v>
      </x:c>
      <x:c r="N5694" s="54">
        <x:f t="shared" si="1063"/>
        <x:v>1.1859211158030212</x:v>
      </x:c>
      <x:c r="O5694" s="55">
        <x:f t="shared" si="1064"/>
        <x:v>115916</x:v>
      </x:c>
      <x:c r="P5694" s="55">
        <x:f t="shared" si="1065"/>
        <x:v>18480</x:v>
      </x:c>
      <x:c r="Q5694" s="55">
        <x:f t="shared" si="1066"/>
        <x:v>54648.027895075531</x:v>
      </x:c>
      <x:c r="R5694" s="55">
        <x:f t="shared" si="1067"/>
        <x:v>22787.972104924469</x:v>
      </x:c>
      <x:c r="S5694" s="1" t="str">
        <x:f t="shared" si="1068"/>
        <x:v>YES</x:v>
      </x:c>
      <x:c r="T5694" s="1">
        <x:f t="shared" si="1069"/>
        <x:v>22787.972104924469</x:v>
      </x:c>
    </x:row>
    <x:row r="5695">
      <x:c r="A5695" s="1"/>
      <x:c r="B5695" s="1"/>
      <x:c r="C5695" s="1"/>
      <x:c r="D5695" s="1"/>
      <x:c r="E5695" s="1"/>
      <x:c r="F5695" s="1"/>
      <x:c r="G5695" s="1"/>
      <x:c r="H5695" s="1"/>
      <x:c r="I5695" s="53">
        <x:f t="shared" si="1058"/>
        <x:v>8</x:v>
      </x:c>
      <x:c r="J5695" s="53">
        <x:f t="shared" si="1059"/>
        <x:v>14</x:v>
      </x:c>
      <x:c r="K5695" s="53">
        <x:f t="shared" si="1060"/>
        <x:v>7</x:v>
      </x:c>
      <x:c r="L5695" s="53">
        <x:f t="shared" si="1061"/>
        <x:v>29</x:v>
      </x:c>
      <x:c r="M5695" s="54">
        <x:f t="shared" si="1062"/>
        <x:v>2480.450846154311</x:v>
      </x:c>
      <x:c r="N5695" s="54">
        <x:f t="shared" si="1063"/>
        <x:v>1.2225353098293825</x:v>
      </x:c>
      <x:c r="O5695" s="55">
        <x:f t="shared" si="1064"/>
        <x:v>118616</x:v>
      </x:c>
      <x:c r="P5695" s="55">
        <x:f t="shared" si="1065"/>
        <x:v>19360</x:v>
      </x:c>
      <x:c r="Q5695" s="55">
        <x:f t="shared" si="1066"/>
        <x:v>55563.382745734561</x:v>
      </x:c>
      <x:c r="R5695" s="55">
        <x:f t="shared" si="1067"/>
        <x:v>23692.617254265439</x:v>
      </x:c>
      <x:c r="S5695" s="1" t="str">
        <x:f t="shared" si="1068"/>
        <x:v>YES</x:v>
      </x:c>
      <x:c r="T5695" s="1">
        <x:f t="shared" si="1069"/>
        <x:v>23692.617254265439</x:v>
      </x:c>
    </x:row>
    <x:row r="5696">
      <x:c r="A5696" s="1"/>
      <x:c r="B5696" s="1"/>
      <x:c r="C5696" s="1"/>
      <x:c r="D5696" s="1"/>
      <x:c r="E5696" s="1"/>
      <x:c r="F5696" s="1"/>
      <x:c r="G5696" s="1"/>
      <x:c r="H5696" s="1"/>
      <x:c r="I5696" s="53">
        <x:f t="shared" si="1058"/>
        <x:v>8</x:v>
      </x:c>
      <x:c r="J5696" s="53">
        <x:f t="shared" si="1059"/>
        <x:v>14</x:v>
      </x:c>
      <x:c r="K5696" s="53">
        <x:f t="shared" si="1060"/>
        <x:v>8</x:v>
      </x:c>
      <x:c r="L5696" s="53">
        <x:f t="shared" si="1061"/>
        <x:v>30</x:v>
      </x:c>
      <x:c r="M5696" s="54">
        <x:f t="shared" si="1062"/>
        <x:v>2534.4479444342915</x:v>
      </x:c>
      <x:c r="N5696" s="54">
        <x:f t="shared" si="1063"/>
        <x:v>1.2600332947460358</x:v>
      </x:c>
      <x:c r="O5696" s="55">
        <x:f t="shared" si="1064"/>
        <x:v>121316</x:v>
      </x:c>
      <x:c r="P5696" s="55">
        <x:f t="shared" si="1065"/>
        <x:v>20240</x:v>
      </x:c>
      <x:c r="Q5696" s="55">
        <x:f t="shared" si="1066"/>
        <x:v>56500.832368650896</x:v>
      </x:c>
      <x:c r="R5696" s="55">
        <x:f t="shared" si="1067"/>
        <x:v>24575.167631349104</x:v>
      </x:c>
      <x:c r="S5696" s="1" t="str">
        <x:f t="shared" si="1068"/>
        <x:v>YES</x:v>
      </x:c>
      <x:c r="T5696" s="1">
        <x:f t="shared" si="1069"/>
        <x:v>24575.167631349104</x:v>
      </x:c>
    </x:row>
    <x:row r="5697">
      <x:c r="A5697" s="1"/>
      <x:c r="B5697" s="1"/>
      <x:c r="C5697" s="1"/>
      <x:c r="D5697" s="1"/>
      <x:c r="E5697" s="1"/>
      <x:c r="F5697" s="1"/>
      <x:c r="G5697" s="1"/>
      <x:c r="H5697" s="1"/>
      <x:c r="I5697" s="53">
        <x:f t="shared" si="1058"/>
        <x:v>8</x:v>
      </x:c>
      <x:c r="J5697" s="53">
        <x:f t="shared" si="1059"/>
        <x:v>14</x:v>
      </x:c>
      <x:c r="K5697" s="53">
        <x:f t="shared" si="1060"/>
        <x:v>9</x:v>
      </x:c>
      <x:c r="L5697" s="53">
        <x:f t="shared" si="1061"/>
        <x:v>31</x:v>
      </x:c>
      <x:c r="M5697" s="54">
        <x:f t="shared" si="1062"/>
        <x:v>2589.7412798746855</x:v>
      </x:c>
      <x:c r="N5697" s="54">
        <x:f t="shared" si="1063"/>
        <x:v>1.2984314443574205</x:v>
      </x:c>
      <x:c r="O5697" s="55">
        <x:f t="shared" si="1064"/>
        <x:v>124016</x:v>
      </x:c>
      <x:c r="P5697" s="55">
        <x:f t="shared" si="1065"/>
        <x:v>21120</x:v>
      </x:c>
      <x:c r="Q5697" s="55">
        <x:f t="shared" si="1066"/>
        <x:v>57460.786108935514</x:v>
      </x:c>
      <x:c r="R5697" s="55">
        <x:f t="shared" si="1067"/>
        <x:v>25435.213891064486</x:v>
      </x:c>
      <x:c r="S5697" s="1" t="str">
        <x:f t="shared" si="1068"/>
        <x:v>YES</x:v>
      </x:c>
      <x:c r="T5697" s="1">
        <x:f t="shared" si="1069"/>
        <x:v>25435.213891064486</x:v>
      </x:c>
    </x:row>
    <x:row r="5698">
      <x:c r="A5698" s="1"/>
      <x:c r="B5698" s="1"/>
      <x:c r="C5698" s="1"/>
      <x:c r="D5698" s="1"/>
      <x:c r="E5698" s="1"/>
      <x:c r="F5698" s="1"/>
      <x:c r="G5698" s="1"/>
      <x:c r="H5698" s="1"/>
      <x:c r="I5698" s="53">
        <x:f t="shared" si="1058"/>
        <x:v>8</x:v>
      </x:c>
      <x:c r="J5698" s="53">
        <x:f t="shared" si="1059"/>
        <x:v>14</x:v>
      </x:c>
      <x:c r="K5698" s="53">
        <x:f t="shared" si="1060"/>
        <x:v>10</x:v>
      </x:c>
      <x:c r="L5698" s="53">
        <x:f t="shared" si="1061"/>
        <x:v>32</x:v>
      </x:c>
      <x:c r="M5698" s="54">
        <x:f t="shared" si="1062"/>
        <x:v>2646.3548213578988</x:v>
      </x:c>
      <x:c r="N5698" s="54">
        <x:f t="shared" si="1063"/>
        <x:v>1.3377464037207631</x:v>
      </x:c>
      <x:c r="O5698" s="55">
        <x:f t="shared" si="1064"/>
        <x:v>126716</x:v>
      </x:c>
      <x:c r="P5698" s="55">
        <x:f t="shared" si="1065"/>
        <x:v>22000</x:v>
      </x:c>
      <x:c r="Q5698" s="55">
        <x:f t="shared" si="1066"/>
        <x:v>58443.660093019076</x:v>
      </x:c>
      <x:c r="R5698" s="55">
        <x:f t="shared" si="1067"/>
        <x:v>26272.339906980924</x:v>
      </x:c>
      <x:c r="S5698" s="1" t="str">
        <x:f t="shared" si="1068"/>
        <x:v>YES</x:v>
      </x:c>
      <x:c r="T5698" s="1">
        <x:f t="shared" si="1069"/>
        <x:v>26272.339906980924</x:v>
      </x:c>
    </x:row>
    <x:row r="5699">
      <x:c r="A5699" s="1"/>
      <x:c r="B5699" s="1"/>
      <x:c r="C5699" s="1"/>
      <x:c r="D5699" s="1"/>
      <x:c r="E5699" s="1"/>
      <x:c r="F5699" s="1"/>
      <x:c r="G5699" s="1"/>
      <x:c r="H5699" s="1"/>
      <x:c r="I5699" s="53">
        <x:f t="shared" si="1058"/>
        <x:v>8</x:v>
      </x:c>
      <x:c r="J5699" s="53">
        <x:f t="shared" si="1059"/>
        <x:v>14</x:v>
      </x:c>
      <x:c r="K5699" s="53">
        <x:f t="shared" si="1060"/>
        <x:v>11</x:v>
      </x:c>
      <x:c r="L5699" s="53">
        <x:f t="shared" si="1061"/>
        <x:v>33</x:v>
      </x:c>
      <x:c r="M5699" s="54">
        <x:f t="shared" si="1062"/>
        <x:v>2704.3129344513377</x:v>
      </x:c>
      <x:c r="N5699" s="54">
        <x:f t="shared" si="1063"/>
        <x:v>1.3779950933689844</x:v>
      </x:c>
      <x:c r="O5699" s="55">
        <x:f t="shared" si="1064"/>
        <x:v>129416</x:v>
      </x:c>
      <x:c r="P5699" s="55">
        <x:f t="shared" si="1065"/>
        <x:v>22880</x:v>
      </x:c>
      <x:c r="Q5699" s="55">
        <x:f t="shared" si="1066"/>
        <x:v>59449.877334224613</x:v>
      </x:c>
      <x:c r="R5699" s="55">
        <x:f t="shared" si="1067"/>
        <x:v>27086.122665775387</x:v>
      </x:c>
      <x:c r="S5699" s="1" t="str">
        <x:f t="shared" si="1068"/>
        <x:v>YES</x:v>
      </x:c>
      <x:c r="T5699" s="1">
        <x:f t="shared" si="1069"/>
        <x:v>27086.122665775387</x:v>
      </x:c>
    </x:row>
    <x:row r="5700">
      <x:c r="A5700" s="1"/>
      <x:c r="B5700" s="1"/>
      <x:c r="C5700" s="1"/>
      <x:c r="D5700" s="1"/>
      <x:c r="E5700" s="1"/>
      <x:c r="F5700" s="1"/>
      <x:c r="G5700" s="1"/>
      <x:c r="H5700" s="1"/>
      <x:c r="I5700" s="53">
        <x:f t="shared" si="1058"/>
        <x:v>8</x:v>
      </x:c>
      <x:c r="J5700" s="53">
        <x:f t="shared" si="1059"/>
        <x:v>14</x:v>
      </x:c>
      <x:c r="K5700" s="53">
        <x:f t="shared" si="1060"/>
        <x:v>12</x:v>
      </x:c>
      <x:c r="L5700" s="53">
        <x:f t="shared" si="1061"/>
        <x:v>34</x:v>
      </x:c>
      <x:c r="M5700" s="54">
        <x:f t="shared" si="1062"/>
        <x:v>2763.6403875794022</x:v>
      </x:c>
      <x:c r="N5700" s="54">
        <x:f t="shared" si="1063"/>
        <x:v>1.419194713596807</x:v>
      </x:c>
      <x:c r="O5700" s="55">
        <x:f t="shared" si="1064"/>
        <x:v>132116</x:v>
      </x:c>
      <x:c r="P5700" s="55">
        <x:f t="shared" si="1065"/>
        <x:v>23760</x:v>
      </x:c>
      <x:c r="Q5700" s="55">
        <x:f t="shared" si="1066"/>
        <x:v>60479.867839920174</x:v>
      </x:c>
      <x:c r="R5700" s="55">
        <x:f t="shared" si="1067"/>
        <x:v>27876.132160079826</x:v>
      </x:c>
      <x:c r="S5700" s="1" t="str">
        <x:f t="shared" si="1068"/>
        <x:v>YES</x:v>
      </x:c>
      <x:c r="T5700" s="1">
        <x:f t="shared" si="1069"/>
        <x:v>27876.132160079826</x:v>
      </x:c>
    </x:row>
    <x:row r="5701">
      <x:c r="A5701" s="1"/>
      <x:c r="B5701" s="1"/>
      <x:c r="C5701" s="1"/>
      <x:c r="D5701" s="1"/>
      <x:c r="E5701" s="1"/>
      <x:c r="F5701" s="1"/>
      <x:c r="G5701" s="1"/>
      <x:c r="H5701" s="1"/>
      <x:c r="I5701" s="53">
        <x:f t="shared" si="1058"/>
        <x:v>8</x:v>
      </x:c>
      <x:c r="J5701" s="53">
        <x:f t="shared" si="1059"/>
        <x:v>14</x:v>
      </x:c>
      <x:c r="K5701" s="53">
        <x:f t="shared" si="1060"/>
        <x:v>13</x:v>
      </x:c>
      <x:c r="L5701" s="53">
        <x:f t="shared" si="1061"/>
        <x:v>35</x:v>
      </x:c>
      <x:c r="M5701" s="54">
        <x:f t="shared" si="1062"/>
        <x:v>2824.3623582877863</x:v>
      </x:c>
      <x:c r="N5701" s="54">
        <x:f t="shared" si="1063"/>
        <x:v>1.4613627488109626</x:v>
      </x:c>
      <x:c r="O5701" s="55">
        <x:f t="shared" si="1064"/>
        <x:v>134816</x:v>
      </x:c>
      <x:c r="P5701" s="55">
        <x:f t="shared" si="1065"/>
        <x:v>24640</x:v>
      </x:c>
      <x:c r="Q5701" s="55">
        <x:f t="shared" si="1066"/>
        <x:v>61534.068720274066</x:v>
      </x:c>
      <x:c r="R5701" s="55">
        <x:f t="shared" si="1067"/>
        <x:v>28641.931279725934</x:v>
      </x:c>
      <x:c r="S5701" s="1" t="str">
        <x:f t="shared" si="1068"/>
        <x:v>YES</x:v>
      </x:c>
      <x:c r="T5701" s="1">
        <x:f t="shared" si="1069"/>
        <x:v>28641.931279725934</x:v>
      </x:c>
    </x:row>
    <x:row r="5702">
      <x:c r="A5702" s="1"/>
      <x:c r="B5702" s="1"/>
      <x:c r="C5702" s="1"/>
      <x:c r="D5702" s="1"/>
      <x:c r="E5702" s="1"/>
      <x:c r="F5702" s="1"/>
      <x:c r="G5702" s="1"/>
      <x:c r="H5702" s="1"/>
      <x:c r="I5702" s="53">
        <x:f t="shared" si="1058"/>
        <x:v>8</x:v>
      </x:c>
      <x:c r="J5702" s="53">
        <x:f t="shared" si="1059"/>
        <x:v>14</x:v>
      </x:c>
      <x:c r="K5702" s="53">
        <x:f t="shared" si="1060"/>
        <x:v>14</x:v>
      </x:c>
      <x:c r="L5702" s="53">
        <x:f t="shared" si="1061"/>
        <x:v>36</x:v>
      </x:c>
      <x:c r="M5702" s="54">
        <x:f t="shared" si="1062"/>
        <x:v>2886.5044396014473</x:v>
      </x:c>
      <x:c r="N5702" s="54">
        <x:f t="shared" si="1063"/>
        <x:v>1.5045169719454494</x:v>
      </x:c>
      <x:c r="O5702" s="55">
        <x:f t="shared" si="1064"/>
        <x:v>137516</x:v>
      </x:c>
      <x:c r="P5702" s="55">
        <x:f t="shared" si="1065"/>
        <x:v>25520</x:v>
      </x:c>
      <x:c r="Q5702" s="55">
        <x:f t="shared" si="1066"/>
        <x:v>62612.924298636237</x:v>
      </x:c>
      <x:c r="R5702" s="55">
        <x:f t="shared" si="1067"/>
        <x:v>29383.075701363763</x:v>
      </x:c>
      <x:c r="S5702" s="1" t="str">
        <x:f t="shared" si="1068"/>
        <x:v>YES</x:v>
      </x:c>
      <x:c r="T5702" s="1">
        <x:f t="shared" si="1069"/>
        <x:v>29383.075701363763</x:v>
      </x:c>
    </x:row>
    <x:row r="5703">
      <x:c r="A5703" s="1"/>
      <x:c r="B5703" s="1"/>
      <x:c r="C5703" s="1"/>
      <x:c r="D5703" s="1"/>
      <x:c r="E5703" s="1"/>
      <x:c r="F5703" s="1"/>
      <x:c r="G5703" s="1"/>
      <x:c r="H5703" s="1"/>
      <x:c r="I5703" s="53">
        <x:f t="shared" si="1058"/>
        <x:v>8</x:v>
      </x:c>
      <x:c r="J5703" s="53">
        <x:f t="shared" si="1059"/>
        <x:v>14</x:v>
      </x:c>
      <x:c r="K5703" s="53">
        <x:f t="shared" si="1060"/>
        <x:v>15</x:v>
      </x:c>
      <x:c r="L5703" s="53">
        <x:f t="shared" si="1061"/>
        <x:v>37</x:v>
      </x:c>
      <x:c r="M5703" s="54">
        <x:f t="shared" si="1062"/>
        <x:v>2950.0926464775939</x:v>
      </x:c>
      <x:c r="N5703" s="54">
        <x:f t="shared" si="1063"/>
        <x:v>1.5486754489427736</x:v>
      </x:c>
      <x:c r="O5703" s="55">
        <x:f t="shared" si="1064"/>
        <x:v>140216</x:v>
      </x:c>
      <x:c r="P5703" s="55">
        <x:f t="shared" si="1065"/>
        <x:v>26400</x:v>
      </x:c>
      <x:c r="Q5703" s="55">
        <x:f t="shared" si="1066"/>
        <x:v>63716.886223569338</x:v>
      </x:c>
      <x:c r="R5703" s="55">
        <x:f t="shared" si="1067"/>
        <x:v>30099.113776430662</x:v>
      </x:c>
      <x:c r="S5703" s="1" t="str">
        <x:f t="shared" si="1068"/>
        <x:v>YES</x:v>
      </x:c>
      <x:c r="T5703" s="1">
        <x:f t="shared" si="1069"/>
        <x:v>30099.113776430662</x:v>
      </x:c>
    </x:row>
    <x:row r="5704">
      <x:c r="A5704" s="1"/>
      <x:c r="B5704" s="1"/>
      <x:c r="C5704" s="1"/>
      <x:c r="D5704" s="1"/>
      <x:c r="E5704" s="1"/>
      <x:c r="F5704" s="1"/>
      <x:c r="G5704" s="1"/>
      <x:c r="H5704" s="1"/>
      <x:c r="I5704" s="53">
        <x:f t="shared" si="1058"/>
        <x:v>8</x:v>
      </x:c>
      <x:c r="J5704" s="53">
        <x:f t="shared" si="1059"/>
        <x:v>14</x:v>
      </x:c>
      <x:c r="K5704" s="53">
        <x:f t="shared" si="1060"/>
        <x:v>16</x:v>
      </x:c>
      <x:c r="L5704" s="53">
        <x:f t="shared" si="1061"/>
        <x:v>38</x:v>
      </x:c>
      <x:c r="M5704" s="54">
        <x:f t="shared" si="1062"/>
        <x:v>3015.153422355083</x:v>
      </x:c>
      <x:c r="N5704" s="54">
        <x:f t="shared" si="1063"/>
        <x:v>1.593856543302141</x:v>
      </x:c>
      <x:c r="O5704" s="55">
        <x:f t="shared" si="1064"/>
        <x:v>142916</x:v>
      </x:c>
      <x:c r="P5704" s="55">
        <x:f t="shared" si="1065"/>
        <x:v>27280</x:v>
      </x:c>
      <x:c r="Q5704" s="55">
        <x:f t="shared" si="1066"/>
        <x:v>64846.41358255352</x:v>
      </x:c>
      <x:c r="R5704" s="55">
        <x:f t="shared" si="1067"/>
        <x:v>30789.58641744648</x:v>
      </x:c>
      <x:c r="S5704" s="1" t="str">
        <x:f t="shared" si="1068"/>
        <x:v>YES</x:v>
      </x:c>
      <x:c r="T5704" s="1">
        <x:f t="shared" si="1069"/>
        <x:v>30789.58641744648</x:v>
      </x:c>
    </x:row>
    <x:row r="5705">
      <x:c r="A5705" s="1"/>
      <x:c r="B5705" s="1"/>
      <x:c r="C5705" s="1"/>
      <x:c r="D5705" s="1"/>
      <x:c r="E5705" s="1"/>
      <x:c r="F5705" s="1"/>
      <x:c r="G5705" s="1"/>
      <x:c r="H5705" s="1"/>
      <x:c r="I5705" s="53">
        <x:f t="shared" si="1058"/>
        <x:v>8</x:v>
      </x:c>
      <x:c r="J5705" s="53">
        <x:f t="shared" si="1059"/>
        <x:v>14</x:v>
      </x:c>
      <x:c r="K5705" s="53">
        <x:f t="shared" si="1060"/>
        <x:v>17</x:v>
      </x:c>
      <x:c r="L5705" s="53">
        <x:f t="shared" si="1061"/>
        <x:v>39</x:v>
      </x:c>
      <x:c r="M5705" s="54">
        <x:f t="shared" si="1062"/>
        <x:v>3081.7136458016234</x:v>
      </x:c>
      <x:c r="N5705" s="54">
        <x:f t="shared" si="1063"/>
        <x:v>1.6400789206955719</x:v>
      </x:c>
      <x:c r="O5705" s="55">
        <x:f t="shared" si="1064"/>
        <x:v>145616</x:v>
      </x:c>
      <x:c r="P5705" s="55">
        <x:f t="shared" si="1065"/>
        <x:v>28160</x:v>
      </x:c>
      <x:c r="Q5705" s="55">
        <x:f t="shared" si="1066"/>
        <x:v>66001.973017389304</x:v>
      </x:c>
      <x:c r="R5705" s="55">
        <x:f t="shared" si="1067"/>
        <x:v>31454.026982610696</x:v>
      </x:c>
      <x:c r="S5705" s="1" t="str">
        <x:f t="shared" si="1068"/>
        <x:v>YES</x:v>
      </x:c>
      <x:c r="T5705" s="1">
        <x:f t="shared" si="1069"/>
        <x:v>31454.026982610696</x:v>
      </x:c>
    </x:row>
    <x:row r="5706">
      <x:c r="A5706" s="1"/>
      <x:c r="B5706" s="1"/>
      <x:c r="C5706" s="1"/>
      <x:c r="D5706" s="1"/>
      <x:c r="E5706" s="1"/>
      <x:c r="F5706" s="1"/>
      <x:c r="G5706" s="1"/>
      <x:c r="H5706" s="1"/>
      <x:c r="I5706" s="53">
        <x:f t="shared" si="1058"/>
        <x:v>8</x:v>
      </x:c>
      <x:c r="J5706" s="53">
        <x:f t="shared" si="1059"/>
        <x:v>14</x:v>
      </x:c>
      <x:c r="K5706" s="53">
        <x:f t="shared" si="1060"/>
        <x:v>18</x:v>
      </x:c>
      <x:c r="L5706" s="53">
        <x:f t="shared" si="1061"/>
        <x:v>40</x:v>
      </x:c>
      <x:c r="M5706" s="54">
        <x:f t="shared" si="1062"/>
        <x:v>3149.8006372602108</x:v>
      </x:c>
      <x:c r="N5706" s="54">
        <x:f t="shared" si="1063"/>
        <x:v>1.6873615536529241</x:v>
      </x:c>
      <x:c r="O5706" s="55">
        <x:f t="shared" si="1064"/>
        <x:v>148316</x:v>
      </x:c>
      <x:c r="P5706" s="55">
        <x:f t="shared" si="1065"/>
        <x:v>29040</x:v>
      </x:c>
      <x:c r="Q5706" s="55">
        <x:f t="shared" si="1066"/>
        <x:v>67184.038841323112</x:v>
      </x:c>
      <x:c r="R5706" s="55">
        <x:f t="shared" si="1067"/>
        <x:v>32091.961158676888</x:v>
      </x:c>
      <x:c r="S5706" s="1" t="str">
        <x:f t="shared" si="1068"/>
        <x:v>YES</x:v>
      </x:c>
      <x:c r="T5706" s="1">
        <x:f t="shared" si="1069"/>
        <x:v>32091.961158676888</x:v>
      </x:c>
    </x:row>
    <x:row r="5707">
      <x:c r="A5707" s="1"/>
      <x:c r="B5707" s="1"/>
      <x:c r="C5707" s="1"/>
      <x:c r="D5707" s="1"/>
      <x:c r="E5707" s="1"/>
      <x:c r="F5707" s="1"/>
      <x:c r="G5707" s="1"/>
      <x:c r="H5707" s="1"/>
      <x:c r="I5707" s="53">
        <x:f t="shared" si="1058"/>
        <x:v>8</x:v>
      </x:c>
      <x:c r="J5707" s="53">
        <x:f t="shared" si="1059"/>
        <x:v>14</x:v>
      </x:c>
      <x:c r="K5707" s="53">
        <x:f t="shared" si="1060"/>
        <x:v>19</x:v>
      </x:c>
      <x:c r="L5707" s="53">
        <x:f t="shared" si="1061"/>
        <x:v>41</x:v>
      </x:c>
      <x:c r="M5707" s="54">
        <x:f t="shared" si="1062"/>
        <x:v>3219.4421658962324</x:v>
      </x:c>
      <x:c r="N5707" s="54">
        <x:f t="shared" si="1063"/>
        <x:v>1.7357237263168281</x:v>
      </x:c>
      <x:c r="O5707" s="55">
        <x:f t="shared" si="1064"/>
        <x:v>151016</x:v>
      </x:c>
      <x:c r="P5707" s="55">
        <x:f t="shared" si="1065"/>
        <x:v>29920</x:v>
      </x:c>
      <x:c r="Q5707" s="55">
        <x:f t="shared" si="1066"/>
        <x:v>68393.093157920695</x:v>
      </x:c>
      <x:c r="R5707" s="55">
        <x:f t="shared" si="1067"/>
        <x:v>32702.906842079305</x:v>
      </x:c>
      <x:c r="S5707" s="1" t="str">
        <x:f t="shared" si="1068"/>
        <x:v>YES</x:v>
      </x:c>
      <x:c r="T5707" s="1">
        <x:f t="shared" si="1069"/>
        <x:v>32702.906842079305</x:v>
      </x:c>
    </x:row>
    <x:row r="5708">
      <x:c r="A5708" s="1"/>
      <x:c r="B5708" s="1"/>
      <x:c r="C5708" s="1"/>
      <x:c r="D5708" s="1"/>
      <x:c r="E5708" s="1"/>
      <x:c r="F5708" s="1"/>
      <x:c r="G5708" s="1"/>
      <x:c r="H5708" s="1"/>
      <x:c r="I5708" s="53">
        <x:f t="shared" si="1058"/>
        <x:v>8</x:v>
      </x:c>
      <x:c r="J5708" s="53">
        <x:f t="shared" si="1059"/>
        <x:v>14</x:v>
      </x:c>
      <x:c r="K5708" s="53">
        <x:f t="shared" si="1060"/>
        <x:v>20</x:v>
      </x:c>
      <x:c r="L5708" s="53">
        <x:f t="shared" si="1061"/>
        <x:v>42</x:v>
      </x:c>
      <x:c r="M5708" s="54">
        <x:f t="shared" si="1062"/>
        <x:v>3290.6664565467095</x:v>
      </x:c>
      <x:c r="N5708" s="54">
        <x:f t="shared" si="1063"/>
        <x:v>1.7851850392685482</x:v>
      </x:c>
      <x:c r="O5708" s="55">
        <x:f t="shared" si="1064"/>
        <x:v>153716</x:v>
      </x:c>
      <x:c r="P5708" s="55">
        <x:f t="shared" si="1065"/>
        <x:v>30800</x:v>
      </x:c>
      <x:c r="Q5708" s="55">
        <x:f t="shared" si="1066"/>
        <x:v>69629.625981713703</x:v>
      </x:c>
      <x:c r="R5708" s="55">
        <x:f t="shared" si="1067"/>
        <x:v>33286.374018286297</x:v>
      </x:c>
      <x:c r="S5708" s="1" t="str">
        <x:f t="shared" si="1068"/>
        <x:v>YES</x:v>
      </x:c>
      <x:c r="T5708" s="1">
        <x:f t="shared" si="1069"/>
        <x:v>33286.374018286297</x:v>
      </x:c>
    </x:row>
    <x:row r="5709">
      <x:c r="A5709" s="1"/>
      <x:c r="B5709" s="1"/>
      <x:c r="C5709" s="1"/>
      <x:c r="D5709" s="1"/>
      <x:c r="E5709" s="1"/>
      <x:c r="F5709" s="1"/>
      <x:c r="G5709" s="1"/>
      <x:c r="H5709" s="1"/>
      <x:c r="I5709" s="53">
        <x:f t="shared" si="1058"/>
        <x:v>8</x:v>
      </x:c>
      <x:c r="J5709" s="53">
        <x:f t="shared" si="1059"/>
        <x:v>14</x:v>
      </x:c>
      <x:c r="K5709" s="53">
        <x:f t="shared" si="1060"/>
        <x:v>21</x:v>
      </x:c>
      <x:c r="L5709" s="53">
        <x:f t="shared" si="1061"/>
        <x:v>43</x:v>
      </x:c>
      <x:c r="M5709" s="54">
        <x:f t="shared" si="1062"/>
        <x:v>3363.5021967731532</x:v>
      </x:c>
      <x:c r="N5709" s="54">
        <x:f t="shared" si="1063"/>
        <x:v>1.8357654144258009</x:v>
      </x:c>
      <x:c r="O5709" s="55">
        <x:f t="shared" si="1064"/>
        <x:v>156416</x:v>
      </x:c>
      <x:c r="P5709" s="55">
        <x:f t="shared" si="1065"/>
        <x:v>31680</x:v>
      </x:c>
      <x:c r="Q5709" s="55">
        <x:f t="shared" si="1066"/>
        <x:v>70894.135360645014</x:v>
      </x:c>
      <x:c r="R5709" s="55">
        <x:f t="shared" si="1067"/>
        <x:v>33841.864639354986</x:v>
      </x:c>
      <x:c r="S5709" s="1" t="str">
        <x:f t="shared" si="1068"/>
        <x:v>YES</x:v>
      </x:c>
      <x:c r="T5709" s="1">
        <x:f t="shared" si="1069"/>
        <x:v>33841.864639354986</x:v>
      </x:c>
    </x:row>
    <x:row r="5710">
      <x:c r="A5710" s="1"/>
      <x:c r="B5710" s="1"/>
      <x:c r="C5710" s="1"/>
      <x:c r="D5710" s="1"/>
      <x:c r="E5710" s="1"/>
      <x:c r="F5710" s="1"/>
      <x:c r="G5710" s="1"/>
      <x:c r="H5710" s="1"/>
      <x:c r="I5710" s="53">
        <x:f t="shared" si="1058"/>
        <x:v>8</x:v>
      </x:c>
      <x:c r="J5710" s="53">
        <x:f t="shared" si="1059"/>
        <x:v>14</x:v>
      </x:c>
      <x:c r="K5710" s="53">
        <x:f t="shared" si="1060"/>
        <x:v>22</x:v>
      </x:c>
      <x:c r="L5710" s="53">
        <x:f t="shared" si="1061"/>
        <x:v>44</x:v>
      </x:c>
      <x:c r="M5710" s="54">
        <x:f t="shared" si="1062"/>
        <x:v>3437.9785440195492</x:v>
      </x:c>
      <x:c r="N5710" s="54">
        <x:f t="shared" si="1063"/>
        <x:v>1.8874851000135757</x:v>
      </x:c>
      <x:c r="O5710" s="55">
        <x:f t="shared" si="1064"/>
        <x:v>159116</x:v>
      </x:c>
      <x:c r="P5710" s="55">
        <x:f t="shared" si="1065"/>
        <x:v>32560</x:v>
      </x:c>
      <x:c r="Q5710" s="55">
        <x:f t="shared" si="1066"/>
        <x:v>72187.127500339397</x:v>
      </x:c>
      <x:c r="R5710" s="55">
        <x:f t="shared" si="1067"/>
        <x:v>34368.872499660603</x:v>
      </x:c>
      <x:c r="S5710" s="1" t="str">
        <x:f t="shared" si="1068"/>
        <x:v>YES</x:v>
      </x:c>
      <x:c r="T5710" s="1">
        <x:f t="shared" si="1069"/>
        <x:v>34368.872499660603</x:v>
      </x:c>
    </x:row>
    <x:row r="5711">
      <x:c r="A5711" s="1"/>
      <x:c r="B5711" s="1"/>
      <x:c r="C5711" s="1"/>
      <x:c r="D5711" s="1"/>
      <x:c r="E5711" s="1"/>
      <x:c r="F5711" s="1"/>
      <x:c r="G5711" s="1"/>
      <x:c r="H5711" s="1"/>
      <x:c r="I5711" s="53">
        <x:f t="shared" si="1058"/>
        <x:v>8</x:v>
      </x:c>
      <x:c r="J5711" s="53">
        <x:f t="shared" si="1059"/>
        <x:v>14</x:v>
      </x:c>
      <x:c r="K5711" s="53">
        <x:f t="shared" si="1060"/>
        <x:v>23</x:v>
      </x:c>
      <x:c r="L5711" s="53">
        <x:f t="shared" si="1061"/>
        <x:v>45</x:v>
      </x:c>
      <x:c r="M5711" s="54">
        <x:f t="shared" si="1062"/>
        <x:v>3514.1251328769858</x:v>
      </x:c>
      <x:c r="N5711" s="54">
        <x:f t="shared" si="1063"/>
        <x:v>1.940364675609018</x:v>
      </x:c>
      <x:c r="O5711" s="55">
        <x:f t="shared" si="1064"/>
        <x:v>161816</x:v>
      </x:c>
      <x:c r="P5711" s="55">
        <x:f t="shared" si="1065"/>
        <x:v>33440</x:v>
      </x:c>
      <x:c r="Q5711" s="55">
        <x:f t="shared" si="1066"/>
        <x:v>73509.116890225443</x:v>
      </x:c>
      <x:c r="R5711" s="55">
        <x:f t="shared" si="1067"/>
        <x:v>34866.883109774557</x:v>
      </x:c>
      <x:c r="S5711" s="1" t="str">
        <x:f t="shared" si="1068"/>
        <x:v>YES</x:v>
      </x:c>
      <x:c r="T5711" s="1">
        <x:f t="shared" si="1069"/>
        <x:v>34866.883109774557</x:v>
      </x:c>
    </x:row>
    <x:row r="5712">
      <x:c r="A5712" s="1"/>
      <x:c r="B5712" s="1"/>
      <x:c r="C5712" s="1"/>
      <x:c r="D5712" s="1"/>
      <x:c r="E5712" s="1"/>
      <x:c r="F5712" s="1"/>
      <x:c r="G5712" s="1"/>
      <x:c r="H5712" s="1"/>
      <x:c r="I5712" s="53">
        <x:f t="shared" si="1058"/>
        <x:v>8</x:v>
      </x:c>
      <x:c r="J5712" s="53">
        <x:f t="shared" si="1059"/>
        <x:v>14</x:v>
      </x:c>
      <x:c r="K5712" s="53">
        <x:f t="shared" si="1060"/>
        <x:v>24</x:v>
      </x:c>
      <x:c r="L5712" s="53">
        <x:f t="shared" si="1061"/>
        <x:v>46</x:v>
      </x:c>
      <x:c r="M5712" s="54">
        <x:f t="shared" si="1062"/>
        <x:v>3591.972082456482</x:v>
      </x:c>
      <x:c r="N5712" s="54">
        <x:f t="shared" si="1063"/>
        <x:v>1.9944250572614459</x:v>
      </x:c>
      <x:c r="O5712" s="55">
        <x:f t="shared" si="1064"/>
        <x:v>164516</x:v>
      </x:c>
      <x:c r="P5712" s="55">
        <x:f t="shared" si="1065"/>
        <x:v>34320</x:v>
      </x:c>
      <x:c r="Q5712" s="55">
        <x:f t="shared" si="1066"/>
        <x:v>74860.626431536148</x:v>
      </x:c>
      <x:c r="R5712" s="55">
        <x:f t="shared" si="1067"/>
        <x:v>35335.373568463852</x:v>
      </x:c>
      <x:c r="S5712" s="1" t="str">
        <x:f t="shared" si="1068"/>
        <x:v>YES</x:v>
      </x:c>
      <x:c r="T5712" s="1">
        <x:f t="shared" si="1069"/>
        <x:v>35335.373568463852</x:v>
      </x:c>
    </x:row>
    <x:row r="5713">
      <x:c r="A5713" s="1"/>
      <x:c r="B5713" s="1"/>
      <x:c r="C5713" s="1"/>
      <x:c r="D5713" s="1"/>
      <x:c r="E5713" s="1"/>
      <x:c r="F5713" s="1"/>
      <x:c r="G5713" s="1"/>
      <x:c r="H5713" s="1"/>
      <x:c r="I5713" s="53">
        <x:f t="shared" si="1058"/>
        <x:v>8</x:v>
      </x:c>
      <x:c r="J5713" s="53">
        <x:f t="shared" si="1059"/>
        <x:v>14</x:v>
      </x:c>
      <x:c r="K5713" s="53">
        <x:f t="shared" si="1060"/>
        <x:v>25</x:v>
      </x:c>
      <x:c r="L5713" s="53">
        <x:f t="shared" si="1061"/>
        <x:v>47</x:v>
      </x:c>
      <x:c r="M5713" s="54">
        <x:f t="shared" si="1062"/>
        <x:v>3671.5500038715791</x:v>
      </x:c>
      <x:c r="N5713" s="54">
        <x:f t="shared" si="1063"/>
        <x:v>2.0496875026885966</x:v>
      </x:c>
      <x:c r="O5713" s="55">
        <x:f t="shared" si="1064"/>
        <x:v>167216</x:v>
      </x:c>
      <x:c r="P5713" s="55">
        <x:f t="shared" si="1065"/>
        <x:v>35200</x:v>
      </x:c>
      <x:c r="Q5713" s="55">
        <x:f t="shared" si="1066"/>
        <x:v>76242.187567214918</x:v>
      </x:c>
      <x:c r="R5713" s="55">
        <x:f t="shared" si="1067"/>
        <x:v>35773.812432785082</x:v>
      </x:c>
      <x:c r="S5713" s="1" t="str">
        <x:f t="shared" si="1068"/>
        <x:v>YES</x:v>
      </x:c>
      <x:c r="T5713" s="1">
        <x:f t="shared" si="1069"/>
        <x:v>35773.812432785082</x:v>
      </x:c>
    </x:row>
    <x:row r="5714">
      <x:c r="A5714" s="1"/>
      <x:c r="B5714" s="1"/>
      <x:c r="C5714" s="1"/>
      <x:c r="D5714" s="1"/>
      <x:c r="E5714" s="1"/>
      <x:c r="F5714" s="1"/>
      <x:c r="G5714" s="1"/>
      <x:c r="H5714" s="1"/>
      <x:c r="I5714" s="53">
        <x:f t="shared" si="1058"/>
        <x:v>8</x:v>
      </x:c>
      <x:c r="J5714" s="53">
        <x:f t="shared" si="1059"/>
        <x:v>14</x:v>
      </x:c>
      <x:c r="K5714" s="53">
        <x:f t="shared" si="1060"/>
        <x:v>26</x:v>
      </x:c>
      <x:c r="L5714" s="53">
        <x:f t="shared" si="1061"/>
        <x:v>48</x:v>
      </x:c>
      <x:c r="M5714" s="54">
        <x:f t="shared" si="1062"/>
        <x:v>3752.8900078322972</x:v>
      </x:c>
      <x:c r="N5714" s="54">
        <x:f t="shared" si="1063"/>
        <x:v>2.1061736165502065</x:v>
      </x:c>
      <x:c r="O5714" s="55">
        <x:f t="shared" si="1064"/>
        <x:v>169916</x:v>
      </x:c>
      <x:c r="P5714" s="55">
        <x:f t="shared" si="1065"/>
        <x:v>36080</x:v>
      </x:c>
      <x:c r="Q5714" s="55">
        <x:f t="shared" si="1066"/>
        <x:v>77654.340413755155</x:v>
      </x:c>
      <x:c r="R5714" s="55">
        <x:f t="shared" si="1067"/>
        <x:v>36181.659586244845</x:v>
      </x:c>
      <x:c r="S5714" s="1" t="str">
        <x:f t="shared" si="1068"/>
        <x:v>YES</x:v>
      </x:c>
      <x:c r="T5714" s="1">
        <x:f t="shared" si="1069"/>
        <x:v>36181.659586244845</x:v>
      </x:c>
    </x:row>
    <x:row r="5715">
      <x:c r="A5715" s="1"/>
      <x:c r="B5715" s="1"/>
      <x:c r="C5715" s="1"/>
      <x:c r="D5715" s="1"/>
      <x:c r="E5715" s="1"/>
      <x:c r="F5715" s="1"/>
      <x:c r="G5715" s="1"/>
      <x:c r="H5715" s="1"/>
      <x:c r="I5715" s="53">
        <x:f t="shared" si="1058"/>
        <x:v>8</x:v>
      </x:c>
      <x:c r="J5715" s="53">
        <x:f t="shared" si="1059"/>
        <x:v>14</x:v>
      </x:c>
      <x:c r="K5715" s="53">
        <x:f t="shared" si="1060"/>
        <x:v>27</x:v>
      </x:c>
      <x:c r="L5715" s="53">
        <x:f t="shared" si="1061"/>
        <x:v>49</x:v>
      </x:c>
      <x:c r="M5715" s="54">
        <x:f t="shared" si="1062"/>
        <x:v>3836.0237123520537</x:v>
      </x:c>
      <x:c r="N5715" s="54">
        <x:f t="shared" si="1063"/>
        <x:v>2.1639053558000372</x:v>
      </x:c>
      <x:c r="O5715" s="55">
        <x:f t="shared" si="1064"/>
        <x:v>172616</x:v>
      </x:c>
      <x:c r="P5715" s="55">
        <x:f t="shared" si="1065"/>
        <x:v>36960</x:v>
      </x:c>
      <x:c r="Q5715" s="55">
        <x:f t="shared" si="1066"/>
        <x:v>79097.633895000938</x:v>
      </x:c>
      <x:c r="R5715" s="55">
        <x:f t="shared" si="1067"/>
        <x:v>36558.366104999062</x:v>
      </x:c>
      <x:c r="S5715" s="1" t="str">
        <x:f t="shared" si="1068"/>
        <x:v>YES</x:v>
      </x:c>
      <x:c r="T5715" s="1">
        <x:f t="shared" si="1069"/>
        <x:v>36558.366104999062</x:v>
      </x:c>
    </x:row>
    <x:row r="5716">
      <x:c r="A5716" s="1"/>
      <x:c r="B5716" s="1"/>
      <x:c r="C5716" s="1"/>
      <x:c r="D5716" s="1"/>
      <x:c r="E5716" s="1"/>
      <x:c r="F5716" s="1"/>
      <x:c r="G5716" s="1"/>
      <x:c r="H5716" s="1"/>
      <x:c r="I5716" s="53">
        <x:f t="shared" si="1058"/>
        <x:v>8</x:v>
      </x:c>
      <x:c r="J5716" s="53">
        <x:f t="shared" si="1059"/>
        <x:v>14</x:v>
      </x:c>
      <x:c r="K5716" s="53">
        <x:f t="shared" si="1060"/>
        <x:v>28</x:v>
      </x:c>
      <x:c r="L5716" s="53">
        <x:f t="shared" si="1061"/>
        <x:v>50</x:v>
      </x:c>
      <x:c r="M5716" s="54">
        <x:f t="shared" si="1062"/>
        <x:v>3920.9832505692075</x:v>
      </x:c>
      <x:c r="N5716" s="54">
        <x:f t="shared" si="1063"/>
        <x:v>2.2229050351175053</x:v>
      </x:c>
      <x:c r="O5716" s="55">
        <x:f t="shared" si="1064"/>
        <x:v>175316</x:v>
      </x:c>
      <x:c r="P5716" s="55">
        <x:f t="shared" si="1065"/>
        <x:v>37840</x:v>
      </x:c>
      <x:c r="Q5716" s="55">
        <x:f t="shared" si="1066"/>
        <x:v>80572.625877937622</x:v>
      </x:c>
      <x:c r="R5716" s="55">
        <x:f t="shared" si="1067"/>
        <x:v>36903.374122062378</x:v>
      </x:c>
      <x:c r="S5716" s="1" t="str">
        <x:f t="shared" si="1068"/>
        <x:v>YES</x:v>
      </x:c>
      <x:c r="T5716" s="1">
        <x:f t="shared" si="1069"/>
        <x:v>36903.374122062378</x:v>
      </x:c>
    </x:row>
    <x:row r="5717">
      <x:c r="A5717" s="1"/>
      <x:c r="B5717" s="1"/>
      <x:c r="C5717" s="1"/>
      <x:c r="D5717" s="1"/>
      <x:c r="E5717" s="1"/>
      <x:c r="F5717" s="1"/>
      <x:c r="G5717" s="1"/>
      <x:c r="H5717" s="1"/>
      <x:c r="I5717" s="53">
        <x:f t="shared" si="1058"/>
        <x:v>8</x:v>
      </x:c>
      <x:c r="J5717" s="53">
        <x:f t="shared" si="1059"/>
        <x:v>14</x:v>
      </x:c>
      <x:c r="K5717" s="53">
        <x:f t="shared" si="1060"/>
        <x:v>29</x:v>
      </x:c>
      <x:c r="L5717" s="53">
        <x:f t="shared" si="1061"/>
        <x:v>51</x:v>
      </x:c>
      <x:c r="M5717" s="54">
        <x:f t="shared" si="1062"/>
        <x:v>4007.8012786848612</x:v>
      </x:c>
      <x:c r="N5717" s="54">
        <x:f t="shared" si="1063"/>
        <x:v>2.2831953324200427</x:v>
      </x:c>
      <x:c r="O5717" s="55">
        <x:f t="shared" si="1064"/>
        <x:v>178016</x:v>
      </x:c>
      <x:c r="P5717" s="55">
        <x:f t="shared" si="1065"/>
        <x:v>38720</x:v>
      </x:c>
      <x:c r="Q5717" s="55">
        <x:f t="shared" si="1066"/>
        <x:v>82079.883310501056</x:v>
      </x:c>
      <x:c r="R5717" s="55">
        <x:f t="shared" si="1067"/>
        <x:v>37216.116689498944</x:v>
      </x:c>
      <x:c r="S5717" s="1" t="str">
        <x:f t="shared" si="1068"/>
        <x:v>YES</x:v>
      </x:c>
      <x:c r="T5717" s="1">
        <x:f t="shared" si="1069"/>
        <x:v>37216.116689498944</x:v>
      </x:c>
    </x:row>
    <x:row r="5718">
      <x:c r="A5718" s="1"/>
      <x:c r="B5718" s="1"/>
      <x:c r="C5718" s="1"/>
      <x:c r="D5718" s="1"/>
      <x:c r="E5718" s="1"/>
      <x:c r="F5718" s="1"/>
      <x:c r="G5718" s="1"/>
      <x:c r="H5718" s="1"/>
      <x:c r="I5718" s="53">
        <x:f t="shared" si="1058"/>
        <x:v>8</x:v>
      </x:c>
      <x:c r="J5718" s="53">
        <x:f t="shared" si="1059"/>
        <x:v>14</x:v>
      </x:c>
      <x:c r="K5718" s="53">
        <x:f t="shared" si="1060"/>
        <x:v>30</x:v>
      </x:c>
      <x:c r="L5718" s="53">
        <x:f t="shared" si="1061"/>
        <x:v>52</x:v>
      </x:c>
      <x:c r="M5718" s="54">
        <x:f t="shared" si="1062"/>
        <x:v>4096.5109840186315</x:v>
      </x:c>
      <x:c r="N5718" s="54">
        <x:f t="shared" si="1063"/>
        <x:v>2.344799294457383</x:v>
      </x:c>
      <x:c r="O5718" s="55">
        <x:f t="shared" si="1064"/>
        <x:v>180716</x:v>
      </x:c>
      <x:c r="P5718" s="55">
        <x:f t="shared" si="1065"/>
        <x:v>39600</x:v>
      </x:c>
      <x:c r="Q5718" s="55">
        <x:f t="shared" si="1066"/>
        <x:v>83619.982361434581</x:v>
      </x:c>
      <x:c r="R5718" s="55">
        <x:f t="shared" si="1067"/>
        <x:v>37496.017638565419</x:v>
      </x:c>
      <x:c r="S5718" s="1" t="str">
        <x:f t="shared" si="1068"/>
        <x:v>YES</x:v>
      </x:c>
      <x:c r="T5718" s="1">
        <x:f t="shared" si="1069"/>
        <x:v>37496.017638565419</x:v>
      </x:c>
    </x:row>
    <x:row r="5719">
      <x:c r="A5719" s="1"/>
      <x:c r="B5719" s="1"/>
      <x:c r="C5719" s="1"/>
      <x:c r="D5719" s="1"/>
      <x:c r="E5719" s="1"/>
      <x:c r="F5719" s="1"/>
      <x:c r="G5719" s="1"/>
      <x:c r="H5719" s="1"/>
      <x:c r="I5719" s="53">
        <x:f t="shared" si="1058"/>
        <x:v>8</x:v>
      </x:c>
      <x:c r="J5719" s="53">
        <x:f t="shared" si="1059"/>
        <x:v>15</x:v>
      </x:c>
      <x:c r="K5719" s="53">
        <x:f t="shared" si="1060"/>
        <x:v>0</x:v>
      </x:c>
      <x:c r="L5719" s="53">
        <x:f t="shared" si="1061"/>
        <x:v>23</x:v>
      </x:c>
      <x:c r="M5719" s="54">
        <x:f t="shared" si="1062"/>
        <x:v>2195.1181181241504</x:v>
      </x:c>
      <x:c r="N5719" s="54">
        <x:f t="shared" si="1063"/>
        <x:v>1.02438758203066</x:v>
      </x:c>
      <x:c r="O5719" s="55">
        <x:f t="shared" si="1064"/>
        <x:v>101810</x:v>
      </x:c>
      <x:c r="P5719" s="55">
        <x:f t="shared" si="1065"/>
        <x:v>13640</x:v>
      </x:c>
      <x:c r="Q5719" s="55">
        <x:f t="shared" si="1066"/>
        <x:v>50609.689550766503</x:v>
      </x:c>
      <x:c r="R5719" s="55">
        <x:f t="shared" si="1067"/>
        <x:v>17560.310449233497</x:v>
      </x:c>
      <x:c r="S5719" s="1" t="str">
        <x:f t="shared" si="1068"/>
        <x:v>YES</x:v>
      </x:c>
      <x:c r="T5719" s="1">
        <x:f t="shared" si="1069"/>
        <x:v>17560.310449233497</x:v>
      </x:c>
    </x:row>
    <x:row r="5720">
      <x:c r="A5720" s="1"/>
      <x:c r="B5720" s="1"/>
      <x:c r="C5720" s="1"/>
      <x:c r="D5720" s="1"/>
      <x:c r="E5720" s="1"/>
      <x:c r="F5720" s="1"/>
      <x:c r="G5720" s="1"/>
      <x:c r="H5720" s="1"/>
      <x:c r="I5720" s="53">
        <x:f t="shared" si="1058"/>
        <x:v>8</x:v>
      </x:c>
      <x:c r="J5720" s="53">
        <x:f t="shared" si="1059"/>
        <x:v>15</x:v>
      </x:c>
      <x:c r="K5720" s="53">
        <x:f t="shared" si="1060"/>
        <x:v>1</x:v>
      </x:c>
      <x:c r="L5720" s="53">
        <x:f t="shared" si="1061"/>
        <x:v>24</x:v>
      </x:c>
      <x:c r="M5720" s="54">
        <x:f t="shared" si="1062"/>
        <x:v>2240.6806181241504</x:v>
      </x:c>
      <x:c r="N5720" s="54">
        <x:f t="shared" si="1063"/>
        <x:v>1.0560282070306601</x:v>
      </x:c>
      <x:c r="O5720" s="55">
        <x:f t="shared" si="1064"/>
        <x:v>104510</x:v>
      </x:c>
      <x:c r="P5720" s="55">
        <x:f t="shared" si="1065"/>
        <x:v>14520</x:v>
      </x:c>
      <x:c r="Q5720" s="55">
        <x:f t="shared" si="1066"/>
        <x:v>51400.705175766503</x:v>
      </x:c>
      <x:c r="R5720" s="55">
        <x:f t="shared" si="1067"/>
        <x:v>18589.294824233497</x:v>
      </x:c>
      <x:c r="S5720" s="1" t="str">
        <x:f t="shared" si="1068"/>
        <x:v>YES</x:v>
      </x:c>
      <x:c r="T5720" s="1">
        <x:f t="shared" si="1069"/>
        <x:v>18589.294824233497</x:v>
      </x:c>
    </x:row>
    <x:row r="5721">
      <x:c r="A5721" s="1"/>
      <x:c r="B5721" s="1"/>
      <x:c r="C5721" s="1"/>
      <x:c r="D5721" s="1"/>
      <x:c r="E5721" s="1"/>
      <x:c r="F5721" s="1"/>
      <x:c r="G5721" s="1"/>
      <x:c r="H5721" s="1"/>
      <x:c r="I5721" s="53">
        <x:f t="shared" si="1058"/>
        <x:v>8</x:v>
      </x:c>
      <x:c r="J5721" s="53">
        <x:f t="shared" si="1059"/>
        <x:v>15</x:v>
      </x:c>
      <x:c r="K5721" s="53">
        <x:f t="shared" si="1060"/>
        <x:v>2</x:v>
      </x:c>
      <x:c r="L5721" s="53">
        <x:f t="shared" si="1061"/>
        <x:v>25</x:v>
      </x:c>
      <x:c r="M5721" s="54">
        <x:f t="shared" si="1062"/>
        <x:v>2287.3821806241504</x:v>
      </x:c>
      <x:c r="N5721" s="54">
        <x:f t="shared" si="1063"/>
        <x:v>1.08845984765566</x:v>
      </x:c>
      <x:c r="O5721" s="55">
        <x:f t="shared" si="1064"/>
        <x:v>107210</x:v>
      </x:c>
      <x:c r="P5721" s="55">
        <x:f t="shared" si="1065"/>
        <x:v>15400</x:v>
      </x:c>
      <x:c r="Q5721" s="55">
        <x:f t="shared" si="1066"/>
        <x:v>52211.496191391503</x:v>
      </x:c>
      <x:c r="R5721" s="55">
        <x:f t="shared" si="1067"/>
        <x:v>19598.503808608497</x:v>
      </x:c>
      <x:c r="S5721" s="1" t="str">
        <x:f t="shared" si="1068"/>
        <x:v>YES</x:v>
      </x:c>
      <x:c r="T5721" s="1">
        <x:f t="shared" si="1069"/>
        <x:v>19598.503808608497</x:v>
      </x:c>
    </x:row>
    <x:row r="5722">
      <x:c r="A5722" s="1"/>
      <x:c r="B5722" s="1"/>
      <x:c r="C5722" s="1"/>
      <x:c r="D5722" s="1"/>
      <x:c r="E5722" s="1"/>
      <x:c r="F5722" s="1"/>
      <x:c r="G5722" s="1"/>
      <x:c r="H5722" s="1"/>
      <x:c r="I5722" s="53">
        <x:f t="shared" si="1058"/>
        <x:v>8</x:v>
      </x:c>
      <x:c r="J5722" s="53">
        <x:f t="shared" si="1059"/>
        <x:v>15</x:v>
      </x:c>
      <x:c r="K5722" s="53">
        <x:f t="shared" si="1060"/>
        <x:v>3</x:v>
      </x:c>
      <x:c r="L5722" s="53">
        <x:f t="shared" si="1061"/>
        <x:v>26</x:v>
      </x:c>
      <x:c r="M5722" s="54">
        <x:f t="shared" si="1062"/>
        <x:v>2335.2441630460253</x:v>
      </x:c>
      <x:c r="N5722" s="54">
        <x:f t="shared" si="1063"/>
        <x:v>1.1216973354486286</x:v>
      </x:c>
      <x:c r="O5722" s="55">
        <x:f t="shared" si="1064"/>
        <x:v>109910</x:v>
      </x:c>
      <x:c r="P5722" s="55">
        <x:f t="shared" si="1065"/>
        <x:v>16280</x:v>
      </x:c>
      <x:c r="Q5722" s="55">
        <x:f t="shared" si="1066"/>
        <x:v>53042.433386215715</x:v>
      </x:c>
      <x:c r="R5722" s="55">
        <x:f t="shared" si="1067"/>
        <x:v>20587.566613784285</x:v>
      </x:c>
      <x:c r="S5722" s="1" t="str">
        <x:f t="shared" si="1068"/>
        <x:v>YES</x:v>
      </x:c>
      <x:c r="T5722" s="1">
        <x:f t="shared" si="1069"/>
        <x:v>20587.566613784285</x:v>
      </x:c>
    </x:row>
    <x:row r="5723">
      <x:c r="A5723" s="1"/>
      <x:c r="B5723" s="1"/>
      <x:c r="C5723" s="1"/>
      <x:c r="D5723" s="1"/>
      <x:c r="E5723" s="1"/>
      <x:c r="F5723" s="1"/>
      <x:c r="G5723" s="1"/>
      <x:c r="H5723" s="1"/>
      <x:c r="I5723" s="53">
        <x:f t="shared" si="1058"/>
        <x:v>8</x:v>
      </x:c>
      <x:c r="J5723" s="53">
        <x:f t="shared" si="1059"/>
        <x:v>15</x:v>
      </x:c>
      <x:c r="K5723" s="53">
        <x:f t="shared" si="1060"/>
        <x:v>4</x:v>
      </x:c>
      <x:c r="L5723" s="53">
        <x:f t="shared" si="1061"/>
        <x:v>27</x:v>
      </x:c>
      <x:c r="M5723" s="54">
        <x:f t="shared" si="1062"/>
        <x:v>2384.2882787686817</x:v>
      </x:c>
      <x:c r="N5723" s="54">
        <x:f t="shared" si="1063"/>
        <x:v>1.155755749144918</x:v>
      </x:c>
      <x:c r="O5723" s="55">
        <x:f t="shared" si="1064"/>
        <x:v>112610</x:v>
      </x:c>
      <x:c r="P5723" s="55">
        <x:f t="shared" si="1065"/>
        <x:v>17160</x:v>
      </x:c>
      <x:c r="Q5723" s="55">
        <x:f t="shared" si="1066"/>
        <x:v>53893.893728622948</x:v>
      </x:c>
      <x:c r="R5723" s="55">
        <x:f t="shared" si="1067"/>
        <x:v>21556.106271377052</x:v>
      </x:c>
      <x:c r="S5723" s="1" t="str">
        <x:f t="shared" si="1068"/>
        <x:v>YES</x:v>
      </x:c>
      <x:c r="T5723" s="1">
        <x:f t="shared" si="1069"/>
        <x:v>21556.106271377052</x:v>
      </x:c>
    </x:row>
    <x:row r="5724">
      <x:c r="A5724" s="1"/>
      <x:c r="B5724" s="1"/>
      <x:c r="C5724" s="1"/>
      <x:c r="D5724" s="1"/>
      <x:c r="E5724" s="1"/>
      <x:c r="F5724" s="1"/>
      <x:c r="G5724" s="1"/>
      <x:c r="H5724" s="1"/>
      <x:c r="I5724" s="53">
        <x:f t="shared" si="1058"/>
        <x:v>8</x:v>
      </x:c>
      <x:c r="J5724" s="53">
        <x:f t="shared" si="1059"/>
        <x:v>15</x:v>
      </x:c>
      <x:c r="K5724" s="53">
        <x:f t="shared" si="1060"/>
        <x:v>5</x:v>
      </x:c>
      <x:c r="L5724" s="53">
        <x:f t="shared" si="1061"/>
        <x:v>28</x:v>
      </x:c>
      <x:c r="M5724" s="54">
        <x:f t="shared" si="1062"/>
        <x:v>2434.5366026898851</x:v>
      </x:c>
      <x:c r="N5724" s="54">
        <x:f t="shared" si="1063"/>
        <x:v>1.1906504185346425</x:v>
      </x:c>
      <x:c r="O5724" s="55">
        <x:f t="shared" si="1064"/>
        <x:v>115310</x:v>
      </x:c>
      <x:c r="P5724" s="55">
        <x:f t="shared" si="1065"/>
        <x:v>18040</x:v>
      </x:c>
      <x:c r="Q5724" s="55">
        <x:f t="shared" si="1066"/>
        <x:v>54766.260463366059</x:v>
      </x:c>
      <x:c r="R5724" s="55">
        <x:f t="shared" si="1067"/>
        <x:v>22503.739536633941</x:v>
      </x:c>
      <x:c r="S5724" s="1" t="str">
        <x:f t="shared" si="1068"/>
        <x:v>YES</x:v>
      </x:c>
      <x:c r="T5724" s="1">
        <x:f t="shared" si="1069"/>
        <x:v>22503.739536633941</x:v>
      </x:c>
    </x:row>
    <x:row r="5725">
      <x:c r="A5725" s="1"/>
      <x:c r="B5725" s="1"/>
      <x:c r="C5725" s="1"/>
      <x:c r="D5725" s="1"/>
      <x:c r="E5725" s="1"/>
      <x:c r="F5725" s="1"/>
      <x:c r="G5725" s="1"/>
      <x:c r="H5725" s="1"/>
      <x:c r="I5725" s="53">
        <x:f t="shared" si="1058"/>
        <x:v>8</x:v>
      </x:c>
      <x:c r="J5725" s="53">
        <x:f t="shared" si="1059"/>
        <x:v>15</x:v>
      </x:c>
      <x:c r="K5725" s="53">
        <x:f t="shared" si="1060"/>
        <x:v>6</x:v>
      </x:c>
      <x:c r="L5725" s="53">
        <x:f t="shared" si="1061"/>
        <x:v>29</x:v>
      </x:c>
      <x:c r="M5725" s="54">
        <x:f t="shared" si="1062"/>
        <x:v>2486.0115768715182</x:v>
      </x:c>
      <x:c r="N5725" s="54">
        <x:f t="shared" si="1063"/>
        <x:v>1.2263969283829987</x:v>
      </x:c>
      <x:c r="O5725" s="55">
        <x:f t="shared" si="1064"/>
        <x:v>118010</x:v>
      </x:c>
      <x:c r="P5725" s="55">
        <x:f t="shared" si="1065"/>
        <x:v>18920</x:v>
      </x:c>
      <x:c r="Q5725" s="55">
        <x:f t="shared" si="1066"/>
        <x:v>55659.923209574968</x:v>
      </x:c>
      <x:c r="R5725" s="55">
        <x:f t="shared" si="1067"/>
        <x:v>23430.076790425032</x:v>
      </x:c>
      <x:c r="S5725" s="1" t="str">
        <x:f t="shared" si="1068"/>
        <x:v>YES</x:v>
      </x:c>
      <x:c r="T5725" s="1">
        <x:f t="shared" si="1069"/>
        <x:v>23430.076790425032</x:v>
      </x:c>
    </x:row>
    <x:row r="5726">
      <x:c r="A5726" s="1"/>
      <x:c r="B5726" s="1"/>
      <x:c r="C5726" s="1"/>
      <x:c r="D5726" s="1"/>
      <x:c r="E5726" s="1"/>
      <x:c r="F5726" s="1"/>
      <x:c r="G5726" s="1"/>
      <x:c r="H5726" s="1"/>
      <x:c r="I5726" s="53">
        <x:f t="shared" si="1058"/>
        <x:v>8</x:v>
      </x:c>
      <x:c r="J5726" s="53">
        <x:f t="shared" si="1059"/>
        <x:v>15</x:v>
      </x:c>
      <x:c r="K5726" s="53">
        <x:f t="shared" si="1060"/>
        <x:v>7</x:v>
      </x:c>
      <x:c r="L5726" s="53">
        <x:f t="shared" si="1061"/>
        <x:v>30</x:v>
      </x:c>
      <x:c r="M5726" s="54">
        <x:f t="shared" si="1062"/>
        <x:v>2538.7360162694786</x:v>
      </x:c>
      <x:c r="N5726" s="54">
        <x:f t="shared" si="1063"/>
        <x:v>1.2630111224093601</x:v>
      </x:c>
      <x:c r="O5726" s="55">
        <x:f t="shared" si="1064"/>
        <x:v>120710</x:v>
      </x:c>
      <x:c r="P5726" s="55">
        <x:f t="shared" si="1065"/>
        <x:v>19800</x:v>
      </x:c>
      <x:c r="Q5726" s="55">
        <x:f t="shared" si="1066"/>
        <x:v>56575.278060234006</x:v>
      </x:c>
      <x:c r="R5726" s="55">
        <x:f t="shared" si="1067"/>
        <x:v>24334.721939765994</x:v>
      </x:c>
      <x:c r="S5726" s="1" t="str">
        <x:f t="shared" si="1068"/>
        <x:v>YES</x:v>
      </x:c>
      <x:c r="T5726" s="1">
        <x:f t="shared" si="1069"/>
        <x:v>24334.721939765994</x:v>
      </x:c>
    </x:row>
    <x:row r="5727">
      <x:c r="A5727" s="1"/>
      <x:c r="B5727" s="1"/>
      <x:c r="C5727" s="1"/>
      <x:c r="D5727" s="1"/>
      <x:c r="E5727" s="1"/>
      <x:c r="F5727" s="1"/>
      <x:c r="G5727" s="1"/>
      <x:c r="H5727" s="1"/>
      <x:c r="I5727" s="53">
        <x:f t="shared" si="1058"/>
        <x:v>8</x:v>
      </x:c>
      <x:c r="J5727" s="53">
        <x:f t="shared" si="1059"/>
        <x:v>15</x:v>
      </x:c>
      <x:c r="K5727" s="53">
        <x:f t="shared" si="1060"/>
        <x:v>8</x:v>
      </x:c>
      <x:c r="L5727" s="53">
        <x:f t="shared" si="1061"/>
        <x:v>31</x:v>
      </x:c>
      <x:c r="M5727" s="54">
        <x:f t="shared" si="1062"/>
        <x:v>2592.7331145494591</x:v>
      </x:c>
      <x:c r="N5727" s="54">
        <x:f t="shared" si="1063"/>
        <x:v>1.3005091073260133</x:v>
      </x:c>
      <x:c r="O5727" s="55">
        <x:f t="shared" si="1064"/>
        <x:v>123410</x:v>
      </x:c>
      <x:c r="P5727" s="55">
        <x:f t="shared" si="1065"/>
        <x:v>20680</x:v>
      </x:c>
      <x:c r="Q5727" s="55">
        <x:f t="shared" si="1066"/>
        <x:v>57512.727683150326</x:v>
      </x:c>
      <x:c r="R5727" s="55">
        <x:f t="shared" si="1067"/>
        <x:v>25217.272316849674</x:v>
      </x:c>
      <x:c r="S5727" s="1" t="str">
        <x:f t="shared" si="1068"/>
        <x:v>YES</x:v>
      </x:c>
      <x:c r="T5727" s="1">
        <x:f t="shared" si="1069"/>
        <x:v>25217.272316849674</x:v>
      </x:c>
    </x:row>
    <x:row r="5728">
      <x:c r="A5728" s="1"/>
      <x:c r="B5728" s="1"/>
      <x:c r="C5728" s="1"/>
      <x:c r="D5728" s="1"/>
      <x:c r="E5728" s="1"/>
      <x:c r="F5728" s="1"/>
      <x:c r="G5728" s="1"/>
      <x:c r="H5728" s="1"/>
      <x:c r="I5728" s="53">
        <x:f t="shared" si="1058"/>
        <x:v>8</x:v>
      </x:c>
      <x:c r="J5728" s="53">
        <x:f t="shared" si="1059"/>
        <x:v>15</x:v>
      </x:c>
      <x:c r="K5728" s="53">
        <x:f t="shared" si="1060"/>
        <x:v>9</x:v>
      </x:c>
      <x:c r="L5728" s="53">
        <x:f t="shared" si="1061"/>
        <x:v>32</x:v>
      </x:c>
      <x:c r="M5728" s="54">
        <x:f t="shared" si="1062"/>
        <x:v>2648.0264499898531</x:v>
      </x:c>
      <x:c r="N5728" s="54">
        <x:f t="shared" si="1063"/>
        <x:v>1.3389072569373979</x:v>
      </x:c>
      <x:c r="O5728" s="55">
        <x:f t="shared" si="1064"/>
        <x:v>126110</x:v>
      </x:c>
      <x:c r="P5728" s="55">
        <x:f t="shared" si="1065"/>
        <x:v>21560</x:v>
      </x:c>
      <x:c r="Q5728" s="55">
        <x:f t="shared" si="1066"/>
        <x:v>58472.681423434951</x:v>
      </x:c>
      <x:c r="R5728" s="55">
        <x:f t="shared" si="1067"/>
        <x:v>26077.318576565049</x:v>
      </x:c>
      <x:c r="S5728" s="1" t="str">
        <x:f t="shared" si="1068"/>
        <x:v>YES</x:v>
      </x:c>
      <x:c r="T5728" s="1">
        <x:f t="shared" si="1069"/>
        <x:v>26077.318576565049</x:v>
      </x:c>
    </x:row>
    <x:row r="5729">
      <x:c r="A5729" s="1"/>
      <x:c r="B5729" s="1"/>
      <x:c r="C5729" s="1"/>
      <x:c r="D5729" s="1"/>
      <x:c r="E5729" s="1"/>
      <x:c r="F5729" s="1"/>
      <x:c r="G5729" s="1"/>
      <x:c r="H5729" s="1"/>
      <x:c r="I5729" s="53">
        <x:f t="shared" si="1058"/>
        <x:v>8</x:v>
      </x:c>
      <x:c r="J5729" s="53">
        <x:f t="shared" si="1059"/>
        <x:v>15</x:v>
      </x:c>
      <x:c r="K5729" s="53">
        <x:f t="shared" si="1060"/>
        <x:v>10</x:v>
      </x:c>
      <x:c r="L5729" s="53">
        <x:f t="shared" si="1061"/>
        <x:v>33</x:v>
      </x:c>
      <x:c r="M5729" s="54">
        <x:f t="shared" si="1062"/>
        <x:v>2704.6399914730664</x:v>
      </x:c>
      <x:c r="N5729" s="54">
        <x:f t="shared" si="1063"/>
        <x:v>1.3782222163007405</x:v>
      </x:c>
      <x:c r="O5729" s="55">
        <x:f t="shared" si="1064"/>
        <x:v>128810</x:v>
      </x:c>
      <x:c r="P5729" s="55">
        <x:f t="shared" si="1065"/>
        <x:v>22440</x:v>
      </x:c>
      <x:c r="Q5729" s="55">
        <x:f t="shared" si="1066"/>
        <x:v>59455.555407518514</x:v>
      </x:c>
      <x:c r="R5729" s="55">
        <x:f t="shared" si="1067"/>
        <x:v>26914.444592481486</x:v>
      </x:c>
      <x:c r="S5729" s="1" t="str">
        <x:f t="shared" si="1068"/>
        <x:v>YES</x:v>
      </x:c>
      <x:c r="T5729" s="1">
        <x:f t="shared" si="1069"/>
        <x:v>26914.444592481486</x:v>
      </x:c>
    </x:row>
    <x:row r="5730">
      <x:c r="A5730" s="1"/>
      <x:c r="B5730" s="1"/>
      <x:c r="C5730" s="1"/>
      <x:c r="D5730" s="1"/>
      <x:c r="E5730" s="1"/>
      <x:c r="F5730" s="1"/>
      <x:c r="G5730" s="1"/>
      <x:c r="H5730" s="1"/>
      <x:c r="I5730" s="53">
        <x:f t="shared" si="1058"/>
        <x:v>8</x:v>
      </x:c>
      <x:c r="J5730" s="53">
        <x:f t="shared" si="1059"/>
        <x:v>15</x:v>
      </x:c>
      <x:c r="K5730" s="53">
        <x:f t="shared" si="1060"/>
        <x:v>11</x:v>
      </x:c>
      <x:c r="L5730" s="53">
        <x:f t="shared" si="1061"/>
        <x:v>34</x:v>
      </x:c>
      <x:c r="M5730" s="54">
        <x:f t="shared" si="1062"/>
        <x:v>2762.5981045665053</x:v>
      </x:c>
      <x:c r="N5730" s="54">
        <x:f t="shared" si="1063"/>
        <x:v>1.418470905948962</x:v>
      </x:c>
      <x:c r="O5730" s="55">
        <x:f t="shared" si="1064"/>
        <x:v>131510</x:v>
      </x:c>
      <x:c r="P5730" s="55">
        <x:f t="shared" si="1065"/>
        <x:v>23320</x:v>
      </x:c>
      <x:c r="Q5730" s="55">
        <x:f t="shared" si="1066"/>
        <x:v>60461.772648724051</x:v>
      </x:c>
      <x:c r="R5730" s="55">
        <x:f t="shared" si="1067"/>
        <x:v>27728.227351275949</x:v>
      </x:c>
      <x:c r="S5730" s="1" t="str">
        <x:f t="shared" si="1068"/>
        <x:v>YES</x:v>
      </x:c>
      <x:c r="T5730" s="1">
        <x:f t="shared" si="1069"/>
        <x:v>27728.227351275949</x:v>
      </x:c>
    </x:row>
    <x:row r="5731">
      <x:c r="A5731" s="1"/>
      <x:c r="B5731" s="1"/>
      <x:c r="C5731" s="1"/>
      <x:c r="D5731" s="1"/>
      <x:c r="E5731" s="1"/>
      <x:c r="F5731" s="1"/>
      <x:c r="G5731" s="1"/>
      <x:c r="H5731" s="1"/>
      <x:c r="I5731" s="53">
        <x:f t="shared" si="1058"/>
        <x:v>8</x:v>
      </x:c>
      <x:c r="J5731" s="53">
        <x:f t="shared" si="1059"/>
        <x:v>15</x:v>
      </x:c>
      <x:c r="K5731" s="53">
        <x:f t="shared" si="1060"/>
        <x:v>12</x:v>
      </x:c>
      <x:c r="L5731" s="53">
        <x:f t="shared" si="1061"/>
        <x:v>35</x:v>
      </x:c>
      <x:c r="M5731" s="54">
        <x:f t="shared" si="1062"/>
        <x:v>2821.9255576945698</x:v>
      </x:c>
      <x:c r="N5731" s="54">
        <x:f t="shared" si="1063"/>
        <x:v>1.4596705261767846</x:v>
      </x:c>
      <x:c r="O5731" s="55">
        <x:f t="shared" si="1064"/>
        <x:v>134210</x:v>
      </x:c>
      <x:c r="P5731" s="55">
        <x:f t="shared" si="1065"/>
        <x:v>24200</x:v>
      </x:c>
      <x:c r="Q5731" s="55">
        <x:f t="shared" si="1066"/>
        <x:v>61491.763154419612</x:v>
      </x:c>
      <x:c r="R5731" s="55">
        <x:f t="shared" si="1067"/>
        <x:v>28518.236845580388</x:v>
      </x:c>
      <x:c r="S5731" s="1" t="str">
        <x:f t="shared" si="1068"/>
        <x:v>YES</x:v>
      </x:c>
      <x:c r="T5731" s="1">
        <x:f t="shared" si="1069"/>
        <x:v>28518.236845580388</x:v>
      </x:c>
    </x:row>
    <x:row r="5732">
      <x:c r="A5732" s="1"/>
      <x:c r="B5732" s="1"/>
      <x:c r="C5732" s="1"/>
      <x:c r="D5732" s="1"/>
      <x:c r="E5732" s="1"/>
      <x:c r="F5732" s="1"/>
      <x:c r="G5732" s="1"/>
      <x:c r="H5732" s="1"/>
      <x:c r="I5732" s="53">
        <x:f t="shared" si="1058"/>
        <x:v>8</x:v>
      </x:c>
      <x:c r="J5732" s="53">
        <x:f t="shared" si="1059"/>
        <x:v>15</x:v>
      </x:c>
      <x:c r="K5732" s="53">
        <x:f t="shared" si="1060"/>
        <x:v>13</x:v>
      </x:c>
      <x:c r="L5732" s="53">
        <x:f t="shared" si="1061"/>
        <x:v>36</x:v>
      </x:c>
      <x:c r="M5732" s="54">
        <x:f t="shared" si="1062"/>
        <x:v>2882.6475284029539</x:v>
      </x:c>
      <x:c r="N5732" s="54">
        <x:f t="shared" si="1063"/>
        <x:v>1.5018385613909402</x:v>
      </x:c>
      <x:c r="O5732" s="55">
        <x:f t="shared" si="1064"/>
        <x:v>136910</x:v>
      </x:c>
      <x:c r="P5732" s="55">
        <x:f t="shared" si="1065"/>
        <x:v>25080</x:v>
      </x:c>
      <x:c r="Q5732" s="55">
        <x:f t="shared" si="1066"/>
        <x:v>62545.964034773504</x:v>
      </x:c>
      <x:c r="R5732" s="55">
        <x:f t="shared" si="1067"/>
        <x:v>29284.035965226496</x:v>
      </x:c>
      <x:c r="S5732" s="1" t="str">
        <x:f t="shared" si="1068"/>
        <x:v>YES</x:v>
      </x:c>
      <x:c r="T5732" s="1">
        <x:f t="shared" si="1069"/>
        <x:v>29284.035965226496</x:v>
      </x:c>
    </x:row>
    <x:row r="5733">
      <x:c r="A5733" s="1"/>
      <x:c r="B5733" s="1"/>
      <x:c r="C5733" s="1"/>
      <x:c r="D5733" s="1"/>
      <x:c r="E5733" s="1"/>
      <x:c r="F5733" s="1"/>
      <x:c r="G5733" s="1"/>
      <x:c r="H5733" s="1"/>
      <x:c r="I5733" s="53">
        <x:f t="shared" si="1058"/>
        <x:v>8</x:v>
      </x:c>
      <x:c r="J5733" s="53">
        <x:f t="shared" si="1059"/>
        <x:v>15</x:v>
      </x:c>
      <x:c r="K5733" s="53">
        <x:f t="shared" si="1060"/>
        <x:v>14</x:v>
      </x:c>
      <x:c r="L5733" s="53">
        <x:f t="shared" si="1061"/>
        <x:v>37</x:v>
      </x:c>
      <x:c r="M5733" s="54">
        <x:f t="shared" si="1062"/>
        <x:v>2944.7896097166149</x:v>
      </x:c>
      <x:c r="N5733" s="54">
        <x:f t="shared" si="1063"/>
        <x:v>1.544992784525427</x:v>
      </x:c>
      <x:c r="O5733" s="55">
        <x:f t="shared" si="1064"/>
        <x:v>139610</x:v>
      </x:c>
      <x:c r="P5733" s="55">
        <x:f t="shared" si="1065"/>
        <x:v>25960</x:v>
      </x:c>
      <x:c r="Q5733" s="55">
        <x:f t="shared" si="1066"/>
        <x:v>63624.819613135674</x:v>
      </x:c>
      <x:c r="R5733" s="55">
        <x:f t="shared" si="1067"/>
        <x:v>30025.180386864326</x:v>
      </x:c>
      <x:c r="S5733" s="1" t="str">
        <x:f t="shared" si="1068"/>
        <x:v>YES</x:v>
      </x:c>
      <x:c r="T5733" s="1">
        <x:f t="shared" si="1069"/>
        <x:v>30025.180386864326</x:v>
      </x:c>
    </x:row>
    <x:row r="5734">
      <x:c r="A5734" s="1"/>
      <x:c r="B5734" s="1"/>
      <x:c r="C5734" s="1"/>
      <x:c r="D5734" s="1"/>
      <x:c r="E5734" s="1"/>
      <x:c r="F5734" s="1"/>
      <x:c r="G5734" s="1"/>
      <x:c r="H5734" s="1"/>
      <x:c r="I5734" s="53">
        <x:f t="shared" si="1058"/>
        <x:v>8</x:v>
      </x:c>
      <x:c r="J5734" s="53">
        <x:f t="shared" si="1059"/>
        <x:v>15</x:v>
      </x:c>
      <x:c r="K5734" s="53">
        <x:f t="shared" si="1060"/>
        <x:v>15</x:v>
      </x:c>
      <x:c r="L5734" s="53">
        <x:f t="shared" si="1061"/>
        <x:v>38</x:v>
      </x:c>
      <x:c r="M5734" s="54">
        <x:f t="shared" si="1062"/>
        <x:v>3008.3778165927615</x:v>
      </x:c>
      <x:c r="N5734" s="54">
        <x:f t="shared" si="1063"/>
        <x:v>1.589151261522751</x:v>
      </x:c>
      <x:c r="O5734" s="55">
        <x:f t="shared" si="1064"/>
        <x:v>142310</x:v>
      </x:c>
      <x:c r="P5734" s="55">
        <x:f t="shared" si="1065"/>
        <x:v>26840</x:v>
      </x:c>
      <x:c r="Q5734" s="55">
        <x:f t="shared" si="1066"/>
        <x:v>64728.781538068775</x:v>
      </x:c>
      <x:c r="R5734" s="55">
        <x:f t="shared" si="1067"/>
        <x:v>30741.218461931225</x:v>
      </x:c>
      <x:c r="S5734" s="1" t="str">
        <x:f t="shared" si="1068"/>
        <x:v>YES</x:v>
      </x:c>
      <x:c r="T5734" s="1">
        <x:f t="shared" si="1069"/>
        <x:v>30741.218461931225</x:v>
      </x:c>
    </x:row>
    <x:row r="5735">
      <x:c r="A5735" s="1"/>
      <x:c r="B5735" s="1"/>
      <x:c r="C5735" s="1"/>
      <x:c r="D5735" s="1"/>
      <x:c r="E5735" s="1"/>
      <x:c r="F5735" s="1"/>
      <x:c r="G5735" s="1"/>
      <x:c r="H5735" s="1"/>
      <x:c r="I5735" s="53">
        <x:f t="shared" si="1058"/>
        <x:v>8</x:v>
      </x:c>
      <x:c r="J5735" s="53">
        <x:f t="shared" si="1059"/>
        <x:v>15</x:v>
      </x:c>
      <x:c r="K5735" s="53">
        <x:f t="shared" si="1060"/>
        <x:v>16</x:v>
      </x:c>
      <x:c r="L5735" s="53">
        <x:f t="shared" si="1061"/>
        <x:v>39</x:v>
      </x:c>
      <x:c r="M5735" s="54">
        <x:f t="shared" si="1062"/>
        <x:v>3073.4385924702506</x:v>
      </x:c>
      <x:c r="N5735" s="54">
        <x:f t="shared" si="1063"/>
        <x:v>1.6343323558821186</x:v>
      </x:c>
      <x:c r="O5735" s="55">
        <x:f t="shared" si="1064"/>
        <x:v>145010</x:v>
      </x:c>
      <x:c r="P5735" s="55">
        <x:f t="shared" si="1065"/>
        <x:v>27720</x:v>
      </x:c>
      <x:c r="Q5735" s="55">
        <x:f t="shared" si="1066"/>
        <x:v>65858.30889705295</x:v>
      </x:c>
      <x:c r="R5735" s="55">
        <x:f t="shared" si="1067"/>
        <x:v>31431.69110294705</x:v>
      </x:c>
      <x:c r="S5735" s="1" t="str">
        <x:f t="shared" si="1068"/>
        <x:v>YES</x:v>
      </x:c>
      <x:c r="T5735" s="1">
        <x:f t="shared" si="1069"/>
        <x:v>31431.69110294705</x:v>
      </x:c>
    </x:row>
    <x:row r="5736">
      <x:c r="A5736" s="1"/>
      <x:c r="B5736" s="1"/>
      <x:c r="C5736" s="1"/>
      <x:c r="D5736" s="1"/>
      <x:c r="E5736" s="1"/>
      <x:c r="F5736" s="1"/>
      <x:c r="G5736" s="1"/>
      <x:c r="H5736" s="1"/>
      <x:c r="I5736" s="53">
        <x:f t="shared" si="1058"/>
        <x:v>8</x:v>
      </x:c>
      <x:c r="J5736" s="53">
        <x:f t="shared" si="1059"/>
        <x:v>15</x:v>
      </x:c>
      <x:c r="K5736" s="53">
        <x:f t="shared" si="1060"/>
        <x:v>17</x:v>
      </x:c>
      <x:c r="L5736" s="53">
        <x:f t="shared" si="1061"/>
        <x:v>40</x:v>
      </x:c>
      <x:c r="M5736" s="54">
        <x:f t="shared" si="1062"/>
        <x:v>3139.998815916791</x:v>
      </x:c>
      <x:c r="N5736" s="54">
        <x:f t="shared" si="1063"/>
        <x:v>1.6805547332755493</x:v>
      </x:c>
      <x:c r="O5736" s="55">
        <x:f t="shared" si="1064"/>
        <x:v>147710</x:v>
      </x:c>
      <x:c r="P5736" s="55">
        <x:f t="shared" si="1065"/>
        <x:v>28600</x:v>
      </x:c>
      <x:c r="Q5736" s="55">
        <x:f t="shared" si="1066"/>
        <x:v>67013.868331888734</x:v>
      </x:c>
      <x:c r="R5736" s="55">
        <x:f t="shared" si="1067"/>
        <x:v>32096.131668111266</x:v>
      </x:c>
      <x:c r="S5736" s="1" t="str">
        <x:f t="shared" si="1068"/>
        <x:v>YES</x:v>
      </x:c>
      <x:c r="T5736" s="1">
        <x:f t="shared" si="1069"/>
        <x:v>32096.131668111266</x:v>
      </x:c>
    </x:row>
    <x:row r="5737">
      <x:c r="A5737" s="1"/>
      <x:c r="B5737" s="1"/>
      <x:c r="C5737" s="1"/>
      <x:c r="D5737" s="1"/>
      <x:c r="E5737" s="1"/>
      <x:c r="F5737" s="1"/>
      <x:c r="G5737" s="1"/>
      <x:c r="H5737" s="1"/>
      <x:c r="I5737" s="53">
        <x:f t="shared" si="1058"/>
        <x:v>8</x:v>
      </x:c>
      <x:c r="J5737" s="53">
        <x:f t="shared" si="1059"/>
        <x:v>15</x:v>
      </x:c>
      <x:c r="K5737" s="53">
        <x:f t="shared" si="1060"/>
        <x:v>18</x:v>
      </x:c>
      <x:c r="L5737" s="53">
        <x:f t="shared" si="1061"/>
        <x:v>41</x:v>
      </x:c>
      <x:c r="M5737" s="54">
        <x:f t="shared" si="1062"/>
        <x:v>3208.0858073753784</x:v>
      </x:c>
      <x:c r="N5737" s="54">
        <x:f t="shared" si="1063"/>
        <x:v>1.7278373662329016</x:v>
      </x:c>
      <x:c r="O5737" s="55">
        <x:f t="shared" si="1064"/>
        <x:v>150410</x:v>
      </x:c>
      <x:c r="P5737" s="55">
        <x:f t="shared" si="1065"/>
        <x:v>29480</x:v>
      </x:c>
      <x:c r="Q5737" s="55">
        <x:f t="shared" si="1066"/>
        <x:v>68195.934155822542</x:v>
      </x:c>
      <x:c r="R5737" s="55">
        <x:f t="shared" si="1067"/>
        <x:v>32734.065844177458</x:v>
      </x:c>
      <x:c r="S5737" s="1" t="str">
        <x:f t="shared" si="1068"/>
        <x:v>YES</x:v>
      </x:c>
      <x:c r="T5737" s="1">
        <x:f t="shared" si="1069"/>
        <x:v>32734.065844177458</x:v>
      </x:c>
    </x:row>
    <x:row r="5738">
      <x:c r="A5738" s="1"/>
      <x:c r="B5738" s="1"/>
      <x:c r="C5738" s="1"/>
      <x:c r="D5738" s="1"/>
      <x:c r="E5738" s="1"/>
      <x:c r="F5738" s="1"/>
      <x:c r="G5738" s="1"/>
      <x:c r="H5738" s="1"/>
      <x:c r="I5738" s="53">
        <x:f t="shared" si="1058"/>
        <x:v>8</x:v>
      </x:c>
      <x:c r="J5738" s="53">
        <x:f t="shared" si="1059"/>
        <x:v>15</x:v>
      </x:c>
      <x:c r="K5738" s="53">
        <x:f t="shared" si="1060"/>
        <x:v>19</x:v>
      </x:c>
      <x:c r="L5738" s="53">
        <x:f t="shared" si="1061"/>
        <x:v>42</x:v>
      </x:c>
      <x:c r="M5738" s="54">
        <x:f t="shared" si="1062"/>
        <x:v>3277.7273360114</x:v>
      </x:c>
      <x:c r="N5738" s="54">
        <x:f t="shared" si="1063"/>
        <x:v>1.7761995388968055</x:v>
      </x:c>
      <x:c r="O5738" s="55">
        <x:f t="shared" si="1064"/>
        <x:v>153110</x:v>
      </x:c>
      <x:c r="P5738" s="55">
        <x:f t="shared" si="1065"/>
        <x:v>30360</x:v>
      </x:c>
      <x:c r="Q5738" s="55">
        <x:f t="shared" si="1066"/>
        <x:v>69404.98847242014</x:v>
      </x:c>
      <x:c r="R5738" s="55">
        <x:f t="shared" si="1067"/>
        <x:v>33345.01152757986</x:v>
      </x:c>
      <x:c r="S5738" s="1" t="str">
        <x:f t="shared" si="1068"/>
        <x:v>YES</x:v>
      </x:c>
      <x:c r="T5738" s="1">
        <x:f t="shared" si="1069"/>
        <x:v>33345.01152757986</x:v>
      </x:c>
    </x:row>
    <x:row r="5739">
      <x:c r="A5739" s="1"/>
      <x:c r="B5739" s="1"/>
      <x:c r="C5739" s="1"/>
      <x:c r="D5739" s="1"/>
      <x:c r="E5739" s="1"/>
      <x:c r="F5739" s="1"/>
      <x:c r="G5739" s="1"/>
      <x:c r="H5739" s="1"/>
      <x:c r="I5739" s="53">
        <x:f t="shared" si="1058"/>
        <x:v>8</x:v>
      </x:c>
      <x:c r="J5739" s="53">
        <x:f t="shared" si="1059"/>
        <x:v>15</x:v>
      </x:c>
      <x:c r="K5739" s="53">
        <x:f t="shared" si="1060"/>
        <x:v>20</x:v>
      </x:c>
      <x:c r="L5739" s="53">
        <x:f t="shared" si="1061"/>
        <x:v>43</x:v>
      </x:c>
      <x:c r="M5739" s="54">
        <x:f t="shared" si="1062"/>
        <x:v>3348.9516266618771</x:v>
      </x:c>
      <x:c r="N5739" s="54">
        <x:f t="shared" si="1063"/>
        <x:v>1.8256608518485258</x:v>
      </x:c>
      <x:c r="O5739" s="55">
        <x:f t="shared" si="1064"/>
        <x:v>155810</x:v>
      </x:c>
      <x:c r="P5739" s="55">
        <x:f t="shared" si="1065"/>
        <x:v>31240</x:v>
      </x:c>
      <x:c r="Q5739" s="55">
        <x:f t="shared" si="1066"/>
        <x:v>70641.521296213148</x:v>
      </x:c>
      <x:c r="R5739" s="55">
        <x:f t="shared" si="1067"/>
        <x:v>33928.478703786852</x:v>
      </x:c>
      <x:c r="S5739" s="1" t="str">
        <x:f t="shared" si="1068"/>
        <x:v>YES</x:v>
      </x:c>
      <x:c r="T5739" s="1">
        <x:f t="shared" si="1069"/>
        <x:v>33928.478703786852</x:v>
      </x:c>
    </x:row>
    <x:row r="5740">
      <x:c r="A5740" s="1"/>
      <x:c r="B5740" s="1"/>
      <x:c r="C5740" s="1"/>
      <x:c r="D5740" s="1"/>
      <x:c r="E5740" s="1"/>
      <x:c r="F5740" s="1"/>
      <x:c r="G5740" s="1"/>
      <x:c r="H5740" s="1"/>
      <x:c r="I5740" s="53">
        <x:f t="shared" si="1058"/>
        <x:v>8</x:v>
      </x:c>
      <x:c r="J5740" s="53">
        <x:f t="shared" si="1059"/>
        <x:v>15</x:v>
      </x:c>
      <x:c r="K5740" s="53">
        <x:f t="shared" si="1060"/>
        <x:v>21</x:v>
      </x:c>
      <x:c r="L5740" s="53">
        <x:f t="shared" si="1061"/>
        <x:v>44</x:v>
      </x:c>
      <x:c r="M5740" s="54">
        <x:f t="shared" si="1062"/>
        <x:v>3421.7873668883208</x:v>
      </x:c>
      <x:c r="N5740" s="54">
        <x:f t="shared" si="1063"/>
        <x:v>1.8762412270057782</x:v>
      </x:c>
      <x:c r="O5740" s="55">
        <x:f t="shared" si="1064"/>
        <x:v>158510</x:v>
      </x:c>
      <x:c r="P5740" s="55">
        <x:f t="shared" si="1065"/>
        <x:v>32120</x:v>
      </x:c>
      <x:c r="Q5740" s="55">
        <x:f t="shared" si="1066"/>
        <x:v>71906.030675144459</x:v>
      </x:c>
      <x:c r="R5740" s="55">
        <x:f t="shared" si="1067"/>
        <x:v>34483.969324855541</x:v>
      </x:c>
      <x:c r="S5740" s="1" t="str">
        <x:f t="shared" si="1068"/>
        <x:v>YES</x:v>
      </x:c>
      <x:c r="T5740" s="1">
        <x:f t="shared" si="1069"/>
        <x:v>34483.969324855541</x:v>
      </x:c>
    </x:row>
    <x:row r="5741">
      <x:c r="A5741" s="1"/>
      <x:c r="B5741" s="1"/>
      <x:c r="C5741" s="1"/>
      <x:c r="D5741" s="1"/>
      <x:c r="E5741" s="1"/>
      <x:c r="F5741" s="1"/>
      <x:c r="G5741" s="1"/>
      <x:c r="H5741" s="1"/>
      <x:c r="I5741" s="53">
        <x:f t="shared" si="1058"/>
        <x:v>8</x:v>
      </x:c>
      <x:c r="J5741" s="53">
        <x:f t="shared" si="1059"/>
        <x:v>15</x:v>
      </x:c>
      <x:c r="K5741" s="53">
        <x:f t="shared" si="1060"/>
        <x:v>22</x:v>
      </x:c>
      <x:c r="L5741" s="53">
        <x:f t="shared" si="1061"/>
        <x:v>45</x:v>
      </x:c>
      <x:c r="M5741" s="54">
        <x:f t="shared" si="1062"/>
        <x:v>3496.2637141347168</x:v>
      </x:c>
      <x:c r="N5741" s="54">
        <x:f t="shared" si="1063"/>
        <x:v>1.9279609125935533</x:v>
      </x:c>
      <x:c r="O5741" s="55">
        <x:f t="shared" si="1064"/>
        <x:v>161210</x:v>
      </x:c>
      <x:c r="P5741" s="55">
        <x:f t="shared" si="1065"/>
        <x:v>33000</x:v>
      </x:c>
      <x:c r="Q5741" s="55">
        <x:f t="shared" si="1066"/>
        <x:v>73199.022814838827</x:v>
      </x:c>
      <x:c r="R5741" s="55">
        <x:f t="shared" si="1067"/>
        <x:v>35010.977185161173</x:v>
      </x:c>
      <x:c r="S5741" s="1" t="str">
        <x:f t="shared" si="1068"/>
        <x:v>YES</x:v>
      </x:c>
      <x:c r="T5741" s="1">
        <x:f t="shared" si="1069"/>
        <x:v>35010.977185161173</x:v>
      </x:c>
    </x:row>
    <x:row r="5742">
      <x:c r="A5742" s="1"/>
      <x:c r="B5742" s="1"/>
      <x:c r="C5742" s="1"/>
      <x:c r="D5742" s="1"/>
      <x:c r="E5742" s="1"/>
      <x:c r="F5742" s="1"/>
      <x:c r="G5742" s="1"/>
      <x:c r="H5742" s="1"/>
      <x:c r="I5742" s="53" t="n">
        <x:f t="shared" ref="I5742:I5805" si="1070">INT((ROW()-ROW($I$46))/((CARROT_CAP+1)*(MESCLUN_CAP+1)))</x:f>
        <x:v>8</x:v>
      </x:c>
      <x:c r="J5742" s="53" t="n">
        <x:f t="shared" ref="J5742:J5805" si="1071">MOD(INT((ROW()-ROW($I$46))/(MESCLUN_CAP+1)),CARROT_CAP+1)</x:f>
        <x:v>15</x:v>
      </x:c>
      <x:c r="K5742" s="53" t="n">
        <x:f t="shared" ref="K5742:K5805" si="1072">MOD(ROW()-ROW($I$46),MESCLUN_CAP+1)</x:f>
        <x:v>23</x:v>
      </x:c>
      <x:c r="L5742" s="53" t="n">
        <x:f t="shared" ref="L5742:L5805" si="1073">SUM(I5742:K5742)</x:f>
        <x:v>46</x:v>
      </x:c>
      <x:c r="M5742" s="54" t="n">
        <x:f t="shared" ref="M5742:M5805" si="1074">I5742*TOMATO_HOURS*WEEKS*(1+TOMATO_DIM)^I5742+J5742*CARROT_HOURS*WEEKS*(1+CARROT_DIM)^J5742+K5742*MESCLUN_HOURS*WEEKS*(1+MESCLUN_DIM)^K5742</x:f>
        <x:v>3572.4103029921525</x:v>
      </x:c>
      <x:c r="N5742" s="54" t="n">
        <x:f t="shared" ref="N5742:N5805" si="1075">MAX(M5742-FARMER_HOURS,0)/TEMP_HOURS_PER_WORKER</x:f>
        <x:v>1.9808404881889947</x:v>
      </x:c>
      <x:c r="O5742" s="55" t="n">
        <x:f t="shared" ref="O5742:O5805" si="1076">I5742*TOMATO_PRICE+J5742*CARROT_PRICE+K5742*MESCLUN_PRICE</x:f>
        <x:v>163910</x:v>
      </x:c>
      <x:c r="P5742" s="55" t="n">
        <x:f t="shared" ref="P5742:P5805" si="1077">I5742*TOMATO_FERTILIZER+J5742*CARROT_FERTILIZER+K5742*MESCLUN_FERTILIZER</x:f>
        <x:v>33880</x:v>
      </x:c>
      <x:c r="Q5742" s="55" t="n">
        <x:f t="shared" ref="Q5742:Q5805" si="1078">MIN(M5742,FARMER_HOURS)*FARMER_RATE+MAX(M5742-FARMER_HOURS,0)*TEMP_RATE</x:f>
        <x:v>74521.01220472486</x:v>
      </x:c>
      <x:c r="R5742" s="55" t="n">
        <x:f t="shared" ref="R5742:R5805" si="1079">O5742-P5742-Q5742-FIXED_COST</x:f>
        <x:v>35508.98779527514</x:v>
      </x:c>
      <x:c r="S5742" s="1" t="str">
        <x:f t="shared" ref="S5742:S5805" si="1080">IF(AND(L5742&lt;=TOTAL_BED_CAP,N5742&lt;=TEMP_WORKER_CAP),"YES","NO")</x:f>
        <x:v>YES</x:v>
      </x:c>
      <x:c r="T5742" s="1" t="n">
        <x:f t="shared" ref="T5742:T5805" si="1081">IF(S5742="YES",R5742,-1E+99)</x:f>
        <x:v>35508.98779527514</x:v>
      </x:c>
    </x:row>
    <x:row r="5743">
      <x:c r="A5743" s="1"/>
      <x:c r="B5743" s="1"/>
      <x:c r="C5743" s="1"/>
      <x:c r="D5743" s="1"/>
      <x:c r="E5743" s="1"/>
      <x:c r="F5743" s="1"/>
      <x:c r="G5743" s="1"/>
      <x:c r="H5743" s="1"/>
      <x:c r="I5743" s="53">
        <x:f t="shared" si="1070"/>
        <x:v>8</x:v>
      </x:c>
      <x:c r="J5743" s="53">
        <x:f t="shared" si="1071"/>
        <x:v>15</x:v>
      </x:c>
      <x:c r="K5743" s="53">
        <x:f t="shared" si="1072"/>
        <x:v>24</x:v>
      </x:c>
      <x:c r="L5743" s="53">
        <x:f t="shared" si="1073"/>
        <x:v>47</x:v>
      </x:c>
      <x:c r="M5743" s="54">
        <x:f t="shared" si="1074"/>
        <x:v>3650.2572525716496</x:v>
      </x:c>
      <x:c r="N5743" s="54">
        <x:f t="shared" si="1075"/>
        <x:v>2.0349008698414233</x:v>
      </x:c>
      <x:c r="O5743" s="55">
        <x:f t="shared" si="1076"/>
        <x:v>166610</x:v>
      </x:c>
      <x:c r="P5743" s="55">
        <x:f t="shared" si="1077"/>
        <x:v>34760</x:v>
      </x:c>
      <x:c r="Q5743" s="55">
        <x:f t="shared" si="1078"/>
        <x:v>75872.521746035578</x:v>
      </x:c>
      <x:c r="R5743" s="55">
        <x:f t="shared" si="1079"/>
        <x:v>35977.478253964422</x:v>
      </x:c>
      <x:c r="S5743" s="1" t="str">
        <x:f t="shared" si="1080"/>
        <x:v>YES</x:v>
      </x:c>
      <x:c r="T5743" s="1">
        <x:f t="shared" si="1081"/>
        <x:v>35977.478253964422</x:v>
      </x:c>
    </x:row>
    <x:row r="5744">
      <x:c r="A5744" s="1"/>
      <x:c r="B5744" s="1"/>
      <x:c r="C5744" s="1"/>
      <x:c r="D5744" s="1"/>
      <x:c r="E5744" s="1"/>
      <x:c r="F5744" s="1"/>
      <x:c r="G5744" s="1"/>
      <x:c r="H5744" s="1"/>
      <x:c r="I5744" s="53">
        <x:f t="shared" si="1070"/>
        <x:v>8</x:v>
      </x:c>
      <x:c r="J5744" s="53">
        <x:f t="shared" si="1071"/>
        <x:v>15</x:v>
      </x:c>
      <x:c r="K5744" s="53">
        <x:f t="shared" si="1072"/>
        <x:v>25</x:v>
      </x:c>
      <x:c r="L5744" s="53">
        <x:f t="shared" si="1073"/>
        <x:v>48</x:v>
      </x:c>
      <x:c r="M5744" s="54">
        <x:f t="shared" si="1074"/>
        <x:v>3729.8351739867467</x:v>
      </x:c>
      <x:c r="N5744" s="54">
        <x:f t="shared" si="1075"/>
        <x:v>2.0901633152685739</x:v>
      </x:c>
      <x:c r="O5744" s="55">
        <x:f t="shared" si="1076"/>
        <x:v>169310</x:v>
      </x:c>
      <x:c r="P5744" s="55">
        <x:f t="shared" si="1077"/>
        <x:v>35640</x:v>
      </x:c>
      <x:c r="Q5744" s="55">
        <x:f t="shared" si="1078"/>
        <x:v>77254.082881714348</x:v>
      </x:c>
      <x:c r="R5744" s="55">
        <x:f t="shared" si="1079"/>
        <x:v>36415.917118285652</x:v>
      </x:c>
      <x:c r="S5744" s="1" t="str">
        <x:f t="shared" si="1080"/>
        <x:v>YES</x:v>
      </x:c>
      <x:c r="T5744" s="1">
        <x:f t="shared" si="1081"/>
        <x:v>36415.917118285652</x:v>
      </x:c>
    </x:row>
    <x:row r="5745">
      <x:c r="A5745" s="1"/>
      <x:c r="B5745" s="1"/>
      <x:c r="C5745" s="1"/>
      <x:c r="D5745" s="1"/>
      <x:c r="E5745" s="1"/>
      <x:c r="F5745" s="1"/>
      <x:c r="G5745" s="1"/>
      <x:c r="H5745" s="1"/>
      <x:c r="I5745" s="53">
        <x:f t="shared" si="1070"/>
        <x:v>8</x:v>
      </x:c>
      <x:c r="J5745" s="53">
        <x:f t="shared" si="1071"/>
        <x:v>15</x:v>
      </x:c>
      <x:c r="K5745" s="53">
        <x:f t="shared" si="1072"/>
        <x:v>26</x:v>
      </x:c>
      <x:c r="L5745" s="53">
        <x:f t="shared" si="1073"/>
        <x:v>49</x:v>
      </x:c>
      <x:c r="M5745" s="54">
        <x:f t="shared" si="1074"/>
        <x:v>3811.1751779474648</x:v>
      </x:c>
      <x:c r="N5745" s="54">
        <x:f t="shared" si="1075"/>
        <x:v>2.1466494291301839</x:v>
      </x:c>
      <x:c r="O5745" s="55">
        <x:f t="shared" si="1076"/>
        <x:v>172010</x:v>
      </x:c>
      <x:c r="P5745" s="55">
        <x:f t="shared" si="1077"/>
        <x:v>36520</x:v>
      </x:c>
      <x:c r="Q5745" s="55">
        <x:f t="shared" si="1078"/>
        <x:v>78666.2357282546</x:v>
      </x:c>
      <x:c r="R5745" s="55">
        <x:f t="shared" si="1079"/>
        <x:v>36823.7642717454</x:v>
      </x:c>
      <x:c r="S5745" s="1" t="str">
        <x:f t="shared" si="1080"/>
        <x:v>YES</x:v>
      </x:c>
      <x:c r="T5745" s="1">
        <x:f t="shared" si="1081"/>
        <x:v>36823.7642717454</x:v>
      </x:c>
    </x:row>
    <x:row r="5746">
      <x:c r="A5746" s="1"/>
      <x:c r="B5746" s="1"/>
      <x:c r="C5746" s="1"/>
      <x:c r="D5746" s="1"/>
      <x:c r="E5746" s="1"/>
      <x:c r="F5746" s="1"/>
      <x:c r="G5746" s="1"/>
      <x:c r="H5746" s="1"/>
      <x:c r="I5746" s="53">
        <x:f t="shared" si="1070"/>
        <x:v>8</x:v>
      </x:c>
      <x:c r="J5746" s="53">
        <x:f t="shared" si="1071"/>
        <x:v>15</x:v>
      </x:c>
      <x:c r="K5746" s="53">
        <x:f t="shared" si="1072"/>
        <x:v>27</x:v>
      </x:c>
      <x:c r="L5746" s="53">
        <x:f t="shared" si="1073"/>
        <x:v>50</x:v>
      </x:c>
      <x:c r="M5746" s="54">
        <x:f t="shared" si="1074"/>
        <x:v>3894.3088824672213</x:v>
      </x:c>
      <x:c r="N5746" s="54">
        <x:f t="shared" si="1075"/>
        <x:v>2.204381168380015</x:v>
      </x:c>
      <x:c r="O5746" s="55">
        <x:f t="shared" si="1076"/>
        <x:v>174710</x:v>
      </x:c>
      <x:c r="P5746" s="55">
        <x:f t="shared" si="1077"/>
        <x:v>37400</x:v>
      </x:c>
      <x:c r="Q5746" s="55">
        <x:f t="shared" si="1078"/>
        <x:v>80109.529209500368</x:v>
      </x:c>
      <x:c r="R5746" s="55">
        <x:f t="shared" si="1079"/>
        <x:v>37200.470790499632</x:v>
      </x:c>
      <x:c r="S5746" s="1" t="str">
        <x:f t="shared" si="1080"/>
        <x:v>YES</x:v>
      </x:c>
      <x:c r="T5746" s="1">
        <x:f t="shared" si="1081"/>
        <x:v>37200.470790499632</x:v>
      </x:c>
    </x:row>
    <x:row r="5747">
      <x:c r="A5747" s="1"/>
      <x:c r="B5747" s="1"/>
      <x:c r="C5747" s="1"/>
      <x:c r="D5747" s="1"/>
      <x:c r="E5747" s="1"/>
      <x:c r="F5747" s="1"/>
      <x:c r="G5747" s="1"/>
      <x:c r="H5747" s="1"/>
      <x:c r="I5747" s="53">
        <x:f t="shared" si="1070"/>
        <x:v>8</x:v>
      </x:c>
      <x:c r="J5747" s="53">
        <x:f t="shared" si="1071"/>
        <x:v>15</x:v>
      </x:c>
      <x:c r="K5747" s="53">
        <x:f t="shared" si="1072"/>
        <x:v>28</x:v>
      </x:c>
      <x:c r="L5747" s="53">
        <x:f t="shared" si="1073"/>
        <x:v>51</x:v>
      </x:c>
      <x:c r="M5747" s="54">
        <x:f t="shared" si="1074"/>
        <x:v>3979.2684206843751</x:v>
      </x:c>
      <x:c r="N5747" s="54">
        <x:f t="shared" si="1075"/>
        <x:v>2.2633808476974826</x:v>
      </x:c>
      <x:c r="O5747" s="55">
        <x:f t="shared" si="1076"/>
        <x:v>177410</x:v>
      </x:c>
      <x:c r="P5747" s="55">
        <x:f t="shared" si="1077"/>
        <x:v>38280</x:v>
      </x:c>
      <x:c r="Q5747" s="55">
        <x:f t="shared" si="1078"/>
        <x:v>81584.521192437067</x:v>
      </x:c>
      <x:c r="R5747" s="55">
        <x:f t="shared" si="1079"/>
        <x:v>37545.478807562933</x:v>
      </x:c>
      <x:c r="S5747" s="1" t="str">
        <x:f t="shared" si="1080"/>
        <x:v>YES</x:v>
      </x:c>
      <x:c r="T5747" s="1">
        <x:f t="shared" si="1081"/>
        <x:v>37545.478807562933</x:v>
      </x:c>
    </x:row>
    <x:row r="5748">
      <x:c r="A5748" s="1"/>
      <x:c r="B5748" s="1"/>
      <x:c r="C5748" s="1"/>
      <x:c r="D5748" s="1"/>
      <x:c r="E5748" s="1"/>
      <x:c r="F5748" s="1"/>
      <x:c r="G5748" s="1"/>
      <x:c r="H5748" s="1"/>
      <x:c r="I5748" s="53">
        <x:f t="shared" si="1070"/>
        <x:v>8</x:v>
      </x:c>
      <x:c r="J5748" s="53">
        <x:f t="shared" si="1071"/>
        <x:v>15</x:v>
      </x:c>
      <x:c r="K5748" s="53">
        <x:f t="shared" si="1072"/>
        <x:v>29</x:v>
      </x:c>
      <x:c r="L5748" s="53">
        <x:f t="shared" si="1073"/>
        <x:v>52</x:v>
      </x:c>
      <x:c r="M5748" s="54">
        <x:f t="shared" si="1074"/>
        <x:v>4066.0864488000288</x:v>
      </x:c>
      <x:c r="N5748" s="54">
        <x:f t="shared" si="1075"/>
        <x:v>2.32367114500002</x:v>
      </x:c>
      <x:c r="O5748" s="55">
        <x:f t="shared" si="1076"/>
        <x:v>180110</x:v>
      </x:c>
      <x:c r="P5748" s="55">
        <x:f t="shared" si="1077"/>
        <x:v>39160</x:v>
      </x:c>
      <x:c r="Q5748" s="55">
        <x:f t="shared" si="1078"/>
        <x:v>83091.778625000501</x:v>
      </x:c>
      <x:c r="R5748" s="55">
        <x:f t="shared" si="1079"/>
        <x:v>37858.221374999499</x:v>
      </x:c>
      <x:c r="S5748" s="1" t="str">
        <x:f t="shared" si="1080"/>
        <x:v>YES</x:v>
      </x:c>
      <x:c r="T5748" s="1">
        <x:f t="shared" si="1081"/>
        <x:v>37858.221374999499</x:v>
      </x:c>
    </x:row>
    <x:row r="5749">
      <x:c r="A5749" s="1"/>
      <x:c r="B5749" s="1"/>
      <x:c r="C5749" s="1"/>
      <x:c r="D5749" s="1"/>
      <x:c r="E5749" s="1"/>
      <x:c r="F5749" s="1"/>
      <x:c r="G5749" s="1"/>
      <x:c r="H5749" s="1"/>
      <x:c r="I5749" s="53">
        <x:f t="shared" si="1070"/>
        <x:v>8</x:v>
      </x:c>
      <x:c r="J5749" s="53">
        <x:f t="shared" si="1071"/>
        <x:v>15</x:v>
      </x:c>
      <x:c r="K5749" s="53">
        <x:f t="shared" si="1072"/>
        <x:v>30</x:v>
      </x:c>
      <x:c r="L5749" s="53">
        <x:f t="shared" si="1073"/>
        <x:v>53</x:v>
      </x:c>
      <x:c r="M5749" s="54">
        <x:f t="shared" si="1074"/>
        <x:v>4154.7961541337991</x:v>
      </x:c>
      <x:c r="N5749" s="54">
        <x:f t="shared" si="1075"/>
        <x:v>2.3852751070373603</x:v>
      </x:c>
      <x:c r="O5749" s="55">
        <x:f t="shared" si="1076"/>
        <x:v>182810</x:v>
      </x:c>
      <x:c r="P5749" s="55">
        <x:f t="shared" si="1077"/>
        <x:v>40040</x:v>
      </x:c>
      <x:c r="Q5749" s="55">
        <x:f t="shared" si="1078"/>
        <x:v>84631.877675934011</x:v>
      </x:c>
      <x:c r="R5749" s="55">
        <x:f t="shared" si="1079"/>
        <x:v>38138.122324065989</x:v>
      </x:c>
      <x:c r="S5749" s="1" t="str">
        <x:f t="shared" si="1080"/>
        <x:v>YES</x:v>
      </x:c>
      <x:c r="T5749" s="1">
        <x:f t="shared" si="1081"/>
        <x:v>38138.122324065989</x:v>
      </x:c>
    </x:row>
    <x:row r="5750">
      <x:c r="A5750" s="1"/>
      <x:c r="B5750" s="1"/>
      <x:c r="C5750" s="1"/>
      <x:c r="D5750" s="1"/>
      <x:c r="E5750" s="1"/>
      <x:c r="F5750" s="1"/>
      <x:c r="G5750" s="1"/>
      <x:c r="H5750" s="1"/>
      <x:c r="I5750" s="53">
        <x:f t="shared" si="1070"/>
        <x:v>8</x:v>
      </x:c>
      <x:c r="J5750" s="53">
        <x:f t="shared" si="1071"/>
        <x:v>16</x:v>
      </x:c>
      <x:c r="K5750" s="53">
        <x:f t="shared" si="1072"/>
        <x:v>0</x:v>
      </x:c>
      <x:c r="L5750" s="53">
        <x:f t="shared" si="1073"/>
        <x:v>24</x:v>
      </x:c>
      <x:c r="M5750" s="54">
        <x:f t="shared" si="1074"/>
        <x:v>2255.9466411170711</x:v>
      </x:c>
      <x:c r="N5750" s="54">
        <x:f t="shared" si="1075"/>
        <x:v>1.066629611886855</x:v>
      </x:c>
      <x:c r="O5750" s="55">
        <x:f t="shared" si="1076"/>
        <x:v>103904</x:v>
      </x:c>
      <x:c r="P5750" s="55">
        <x:f t="shared" si="1077"/>
        <x:v>14080</x:v>
      </x:c>
      <x:c r="Q5750" s="55">
        <x:f t="shared" si="1078"/>
        <x:v>51665.740297171375</x:v>
      </x:c>
      <x:c r="R5750" s="55">
        <x:f t="shared" si="1079"/>
        <x:v>18158.259702828625</x:v>
      </x:c>
      <x:c r="S5750" s="1" t="str">
        <x:f t="shared" si="1080"/>
        <x:v>YES</x:v>
      </x:c>
      <x:c r="T5750" s="1">
        <x:f t="shared" si="1081"/>
        <x:v>18158.259702828625</x:v>
      </x:c>
    </x:row>
    <x:row r="5751">
      <x:c r="A5751" s="1"/>
      <x:c r="B5751" s="1"/>
      <x:c r="C5751" s="1"/>
      <x:c r="D5751" s="1"/>
      <x:c r="E5751" s="1"/>
      <x:c r="F5751" s="1"/>
      <x:c r="G5751" s="1"/>
      <x:c r="H5751" s="1"/>
      <x:c r="I5751" s="53">
        <x:f t="shared" si="1070"/>
        <x:v>8</x:v>
      </x:c>
      <x:c r="J5751" s="53">
        <x:f t="shared" si="1071"/>
        <x:v>16</x:v>
      </x:c>
      <x:c r="K5751" s="53">
        <x:f t="shared" si="1072"/>
        <x:v>1</x:v>
      </x:c>
      <x:c r="L5751" s="53">
        <x:f t="shared" si="1073"/>
        <x:v>25</x:v>
      </x:c>
      <x:c r="M5751" s="54">
        <x:f t="shared" si="1074"/>
        <x:v>2301.5091411170711</x:v>
      </x:c>
      <x:c r="N5751" s="54">
        <x:f t="shared" si="1075"/>
        <x:v>1.0982702368868549</x:v>
      </x:c>
      <x:c r="O5751" s="55">
        <x:f t="shared" si="1076"/>
        <x:v>106604</x:v>
      </x:c>
      <x:c r="P5751" s="55">
        <x:f t="shared" si="1077"/>
        <x:v>14960</x:v>
      </x:c>
      <x:c r="Q5751" s="55">
        <x:f t="shared" si="1078"/>
        <x:v>52456.755922171375</x:v>
      </x:c>
      <x:c r="R5751" s="55">
        <x:f t="shared" si="1079"/>
        <x:v>19187.244077828625</x:v>
      </x:c>
      <x:c r="S5751" s="1" t="str">
        <x:f t="shared" si="1080"/>
        <x:v>YES</x:v>
      </x:c>
      <x:c r="T5751" s="1">
        <x:f t="shared" si="1081"/>
        <x:v>19187.244077828625</x:v>
      </x:c>
    </x:row>
    <x:row r="5752">
      <x:c r="A5752" s="1"/>
      <x:c r="B5752" s="1"/>
      <x:c r="C5752" s="1"/>
      <x:c r="D5752" s="1"/>
      <x:c r="E5752" s="1"/>
      <x:c r="F5752" s="1"/>
      <x:c r="G5752" s="1"/>
      <x:c r="H5752" s="1"/>
      <x:c r="I5752" s="53">
        <x:f t="shared" si="1070"/>
        <x:v>8</x:v>
      </x:c>
      <x:c r="J5752" s="53">
        <x:f t="shared" si="1071"/>
        <x:v>16</x:v>
      </x:c>
      <x:c r="K5752" s="53">
        <x:f t="shared" si="1072"/>
        <x:v>2</x:v>
      </x:c>
      <x:c r="L5752" s="53">
        <x:f t="shared" si="1073"/>
        <x:v>26</x:v>
      </x:c>
      <x:c r="M5752" s="54">
        <x:f t="shared" si="1074"/>
        <x:v>2348.210703617071</x:v>
      </x:c>
      <x:c r="N5752" s="54">
        <x:f t="shared" si="1075"/>
        <x:v>1.1307018775118549</x:v>
      </x:c>
      <x:c r="O5752" s="55">
        <x:f t="shared" si="1076"/>
        <x:v>109304</x:v>
      </x:c>
      <x:c r="P5752" s="55">
        <x:f t="shared" si="1077"/>
        <x:v>15840</x:v>
      </x:c>
      <x:c r="Q5752" s="55">
        <x:f t="shared" si="1078"/>
        <x:v>53267.546937796375</x:v>
      </x:c>
      <x:c r="R5752" s="55">
        <x:f t="shared" si="1079"/>
        <x:v>20196.453062203625</x:v>
      </x:c>
      <x:c r="S5752" s="1" t="str">
        <x:f t="shared" si="1080"/>
        <x:v>YES</x:v>
      </x:c>
      <x:c r="T5752" s="1">
        <x:f t="shared" si="1081"/>
        <x:v>20196.453062203625</x:v>
      </x:c>
    </x:row>
    <x:row r="5753">
      <x:c r="A5753" s="1"/>
      <x:c r="B5753" s="1"/>
      <x:c r="C5753" s="1"/>
      <x:c r="D5753" s="1"/>
      <x:c r="E5753" s="1"/>
      <x:c r="F5753" s="1"/>
      <x:c r="G5753" s="1"/>
      <x:c r="H5753" s="1"/>
      <x:c r="I5753" s="53">
        <x:f t="shared" si="1070"/>
        <x:v>8</x:v>
      </x:c>
      <x:c r="J5753" s="53">
        <x:f t="shared" si="1071"/>
        <x:v>16</x:v>
      </x:c>
      <x:c r="K5753" s="53">
        <x:f t="shared" si="1072"/>
        <x:v>3</x:v>
      </x:c>
      <x:c r="L5753" s="53">
        <x:f t="shared" si="1073"/>
        <x:v>27</x:v>
      </x:c>
      <x:c r="M5753" s="54">
        <x:f t="shared" si="1074"/>
        <x:v>2396.0726860389459</x:v>
      </x:c>
      <x:c r="N5753" s="54">
        <x:f t="shared" si="1075"/>
        <x:v>1.1639393653048236</x:v>
      </x:c>
      <x:c r="O5753" s="55">
        <x:f t="shared" si="1076"/>
        <x:v>112004</x:v>
      </x:c>
      <x:c r="P5753" s="55">
        <x:f t="shared" si="1077"/>
        <x:v>16720</x:v>
      </x:c>
      <x:c r="Q5753" s="55">
        <x:f t="shared" si="1078"/>
        <x:v>54098.484132620593</x:v>
      </x:c>
      <x:c r="R5753" s="55">
        <x:f t="shared" si="1079"/>
        <x:v>21185.515867379407</x:v>
      </x:c>
      <x:c r="S5753" s="1" t="str">
        <x:f t="shared" si="1080"/>
        <x:v>YES</x:v>
      </x:c>
      <x:c r="T5753" s="1">
        <x:f t="shared" si="1081"/>
        <x:v>21185.515867379407</x:v>
      </x:c>
    </x:row>
    <x:row r="5754">
      <x:c r="A5754" s="1"/>
      <x:c r="B5754" s="1"/>
      <x:c r="C5754" s="1"/>
      <x:c r="D5754" s="1"/>
      <x:c r="E5754" s="1"/>
      <x:c r="F5754" s="1"/>
      <x:c r="G5754" s="1"/>
      <x:c r="H5754" s="1"/>
      <x:c r="I5754" s="53">
        <x:f t="shared" si="1070"/>
        <x:v>8</x:v>
      </x:c>
      <x:c r="J5754" s="53">
        <x:f t="shared" si="1071"/>
        <x:v>16</x:v>
      </x:c>
      <x:c r="K5754" s="53">
        <x:f t="shared" si="1072"/>
        <x:v>4</x:v>
      </x:c>
      <x:c r="L5754" s="53">
        <x:f t="shared" si="1073"/>
        <x:v>28</x:v>
      </x:c>
      <x:c r="M5754" s="54">
        <x:f t="shared" si="1074"/>
        <x:v>2445.1168017616023</x:v>
      </x:c>
      <x:c r="N5754" s="54">
        <x:f t="shared" si="1075"/>
        <x:v>1.1979977790011127</x:v>
      </x:c>
      <x:c r="O5754" s="55">
        <x:f t="shared" si="1076"/>
        <x:v>114704</x:v>
      </x:c>
      <x:c r="P5754" s="55">
        <x:f t="shared" si="1077"/>
        <x:v>17600</x:v>
      </x:c>
      <x:c r="Q5754" s="55">
        <x:f t="shared" si="1078"/>
        <x:v>54949.94447502782</x:v>
      </x:c>
      <x:c r="R5754" s="55">
        <x:f t="shared" si="1079"/>
        <x:v>22154.05552497218</x:v>
      </x:c>
      <x:c r="S5754" s="1" t="str">
        <x:f t="shared" si="1080"/>
        <x:v>YES</x:v>
      </x:c>
      <x:c r="T5754" s="1">
        <x:f t="shared" si="1081"/>
        <x:v>22154.05552497218</x:v>
      </x:c>
    </x:row>
    <x:row r="5755">
      <x:c r="A5755" s="1"/>
      <x:c r="B5755" s="1"/>
      <x:c r="C5755" s="1"/>
      <x:c r="D5755" s="1"/>
      <x:c r="E5755" s="1"/>
      <x:c r="F5755" s="1"/>
      <x:c r="G5755" s="1"/>
      <x:c r="H5755" s="1"/>
      <x:c r="I5755" s="53">
        <x:f t="shared" si="1070"/>
        <x:v>8</x:v>
      </x:c>
      <x:c r="J5755" s="53">
        <x:f t="shared" si="1071"/>
        <x:v>16</x:v>
      </x:c>
      <x:c r="K5755" s="53">
        <x:f t="shared" si="1072"/>
        <x:v>5</x:v>
      </x:c>
      <x:c r="L5755" s="53">
        <x:f t="shared" si="1073"/>
        <x:v>29</x:v>
      </x:c>
      <x:c r="M5755" s="54">
        <x:f t="shared" si="1074"/>
        <x:v>2495.3651256828057</x:v>
      </x:c>
      <x:c r="N5755" s="54">
        <x:f t="shared" si="1075"/>
        <x:v>1.2328924483908372</x:v>
      </x:c>
      <x:c r="O5755" s="55">
        <x:f t="shared" si="1076"/>
        <x:v>117404</x:v>
      </x:c>
      <x:c r="P5755" s="55">
        <x:f t="shared" si="1077"/>
        <x:v>18480</x:v>
      </x:c>
      <x:c r="Q5755" s="55">
        <x:f t="shared" si="1078"/>
        <x:v>55822.311209770931</x:v>
      </x:c>
      <x:c r="R5755" s="55">
        <x:f t="shared" si="1079"/>
        <x:v>23101.688790229069</x:v>
      </x:c>
      <x:c r="S5755" s="1" t="str">
        <x:f t="shared" si="1080"/>
        <x:v>YES</x:v>
      </x:c>
      <x:c r="T5755" s="1">
        <x:f t="shared" si="1081"/>
        <x:v>23101.688790229069</x:v>
      </x:c>
    </x:row>
    <x:row r="5756">
      <x:c r="A5756" s="1"/>
      <x:c r="B5756" s="1"/>
      <x:c r="C5756" s="1"/>
      <x:c r="D5756" s="1"/>
      <x:c r="E5756" s="1"/>
      <x:c r="F5756" s="1"/>
      <x:c r="G5756" s="1"/>
      <x:c r="H5756" s="1"/>
      <x:c r="I5756" s="53">
        <x:f t="shared" si="1070"/>
        <x:v>8</x:v>
      </x:c>
      <x:c r="J5756" s="53">
        <x:f t="shared" si="1071"/>
        <x:v>16</x:v>
      </x:c>
      <x:c r="K5756" s="53">
        <x:f t="shared" si="1072"/>
        <x:v>6</x:v>
      </x:c>
      <x:c r="L5756" s="53">
        <x:f t="shared" si="1073"/>
        <x:v>30</x:v>
      </x:c>
      <x:c r="M5756" s="54">
        <x:f t="shared" si="1074"/>
        <x:v>2546.8400998644388</x:v>
      </x:c>
      <x:c r="N5756" s="54">
        <x:f t="shared" si="1075"/>
        <x:v>1.2686389582391937</x:v>
      </x:c>
      <x:c r="O5756" s="55">
        <x:f t="shared" si="1076"/>
        <x:v>120104</x:v>
      </x:c>
      <x:c r="P5756" s="55">
        <x:f t="shared" si="1077"/>
        <x:v>19360</x:v>
      </x:c>
      <x:c r="Q5756" s="55">
        <x:f t="shared" si="1078"/>
        <x:v>56715.97395597984</x:v>
      </x:c>
      <x:c r="R5756" s="55">
        <x:f t="shared" si="1079"/>
        <x:v>24028.02604402016</x:v>
      </x:c>
      <x:c r="S5756" s="1" t="str">
        <x:f t="shared" si="1080"/>
        <x:v>YES</x:v>
      </x:c>
      <x:c r="T5756" s="1">
        <x:f t="shared" si="1081"/>
        <x:v>24028.02604402016</x:v>
      </x:c>
    </x:row>
    <x:row r="5757">
      <x:c r="A5757" s="1"/>
      <x:c r="B5757" s="1"/>
      <x:c r="C5757" s="1"/>
      <x:c r="D5757" s="1"/>
      <x:c r="E5757" s="1"/>
      <x:c r="F5757" s="1"/>
      <x:c r="G5757" s="1"/>
      <x:c r="H5757" s="1"/>
      <x:c r="I5757" s="53">
        <x:f t="shared" si="1070"/>
        <x:v>8</x:v>
      </x:c>
      <x:c r="J5757" s="53">
        <x:f t="shared" si="1071"/>
        <x:v>16</x:v>
      </x:c>
      <x:c r="K5757" s="53">
        <x:f t="shared" si="1072"/>
        <x:v>7</x:v>
      </x:c>
      <x:c r="L5757" s="53">
        <x:f t="shared" si="1073"/>
        <x:v>31</x:v>
      </x:c>
      <x:c r="M5757" s="54">
        <x:f t="shared" si="1074"/>
        <x:v>2599.5645392623992</x:v>
      </x:c>
      <x:c r="N5757" s="54">
        <x:f t="shared" si="1075"/>
        <x:v>1.305253152265555</x:v>
      </x:c>
      <x:c r="O5757" s="55">
        <x:f t="shared" si="1076"/>
        <x:v>122804</x:v>
      </x:c>
      <x:c r="P5757" s="55">
        <x:f t="shared" si="1077"/>
        <x:v>20240</x:v>
      </x:c>
      <x:c r="Q5757" s="55">
        <x:f t="shared" si="1078"/>
        <x:v>57631.328806638878</x:v>
      </x:c>
      <x:c r="R5757" s="55">
        <x:f t="shared" si="1079"/>
        <x:v>24932.671193361122</x:v>
      </x:c>
      <x:c r="S5757" s="1" t="str">
        <x:f t="shared" si="1080"/>
        <x:v>YES</x:v>
      </x:c>
      <x:c r="T5757" s="1">
        <x:f t="shared" si="1081"/>
        <x:v>24932.671193361122</x:v>
      </x:c>
    </x:row>
    <x:row r="5758">
      <x:c r="A5758" s="1"/>
      <x:c r="B5758" s="1"/>
      <x:c r="C5758" s="1"/>
      <x:c r="D5758" s="1"/>
      <x:c r="E5758" s="1"/>
      <x:c r="F5758" s="1"/>
      <x:c r="G5758" s="1"/>
      <x:c r="H5758" s="1"/>
      <x:c r="I5758" s="53">
        <x:f t="shared" si="1070"/>
        <x:v>8</x:v>
      </x:c>
      <x:c r="J5758" s="53">
        <x:f t="shared" si="1071"/>
        <x:v>16</x:v>
      </x:c>
      <x:c r="K5758" s="53">
        <x:f t="shared" si="1072"/>
        <x:v>8</x:v>
      </x:c>
      <x:c r="L5758" s="53">
        <x:f t="shared" si="1073"/>
        <x:v>32</x:v>
      </x:c>
      <x:c r="M5758" s="54">
        <x:f t="shared" si="1074"/>
        <x:v>2653.5616375423797</x:v>
      </x:c>
      <x:c r="N5758" s="54">
        <x:f t="shared" si="1075"/>
        <x:v>1.3427511371822081</x:v>
      </x:c>
      <x:c r="O5758" s="55">
        <x:f t="shared" si="1076"/>
        <x:v>125504</x:v>
      </x:c>
      <x:c r="P5758" s="55">
        <x:f t="shared" si="1077"/>
        <x:v>21120</x:v>
      </x:c>
      <x:c r="Q5758" s="55">
        <x:f t="shared" si="1078"/>
        <x:v>58568.778429555205</x:v>
      </x:c>
      <x:c r="R5758" s="55">
        <x:f t="shared" si="1079"/>
        <x:v>25815.221570444795</x:v>
      </x:c>
      <x:c r="S5758" s="1" t="str">
        <x:f t="shared" si="1080"/>
        <x:v>YES</x:v>
      </x:c>
      <x:c r="T5758" s="1">
        <x:f t="shared" si="1081"/>
        <x:v>25815.221570444795</x:v>
      </x:c>
    </x:row>
    <x:row r="5759">
      <x:c r="A5759" s="1"/>
      <x:c r="B5759" s="1"/>
      <x:c r="C5759" s="1"/>
      <x:c r="D5759" s="1"/>
      <x:c r="E5759" s="1"/>
      <x:c r="F5759" s="1"/>
      <x:c r="G5759" s="1"/>
      <x:c r="H5759" s="1"/>
      <x:c r="I5759" s="53">
        <x:f t="shared" si="1070"/>
        <x:v>8</x:v>
      </x:c>
      <x:c r="J5759" s="53">
        <x:f t="shared" si="1071"/>
        <x:v>16</x:v>
      </x:c>
      <x:c r="K5759" s="53">
        <x:f t="shared" si="1072"/>
        <x:v>9</x:v>
      </x:c>
      <x:c r="L5759" s="53">
        <x:f t="shared" si="1073"/>
        <x:v>33</x:v>
      </x:c>
      <x:c r="M5759" s="54">
        <x:f t="shared" si="1074"/>
        <x:v>2708.8549729827737</x:v>
      </x:c>
      <x:c r="N5759" s="54">
        <x:f t="shared" si="1075"/>
        <x:v>1.3811492867935928</x:v>
      </x:c>
      <x:c r="O5759" s="55">
        <x:f t="shared" si="1076"/>
        <x:v>128204</x:v>
      </x:c>
      <x:c r="P5759" s="55">
        <x:f t="shared" si="1077"/>
        <x:v>22000</x:v>
      </x:c>
      <x:c r="Q5759" s="55">
        <x:f t="shared" si="1078"/>
        <x:v>59528.732169839823</x:v>
      </x:c>
      <x:c r="R5759" s="55">
        <x:f t="shared" si="1079"/>
        <x:v>26675.267830160177</x:v>
      </x:c>
      <x:c r="S5759" s="1" t="str">
        <x:f t="shared" si="1080"/>
        <x:v>YES</x:v>
      </x:c>
      <x:c r="T5759" s="1">
        <x:f t="shared" si="1081"/>
        <x:v>26675.267830160177</x:v>
      </x:c>
    </x:row>
    <x:row r="5760">
      <x:c r="A5760" s="1"/>
      <x:c r="B5760" s="1"/>
      <x:c r="C5760" s="1"/>
      <x:c r="D5760" s="1"/>
      <x:c r="E5760" s="1"/>
      <x:c r="F5760" s="1"/>
      <x:c r="G5760" s="1"/>
      <x:c r="H5760" s="1"/>
      <x:c r="I5760" s="53">
        <x:f t="shared" si="1070"/>
        <x:v>8</x:v>
      </x:c>
      <x:c r="J5760" s="53">
        <x:f t="shared" si="1071"/>
        <x:v>16</x:v>
      </x:c>
      <x:c r="K5760" s="53">
        <x:f t="shared" si="1072"/>
        <x:v>10</x:v>
      </x:c>
      <x:c r="L5760" s="53">
        <x:f t="shared" si="1073"/>
        <x:v>34</x:v>
      </x:c>
      <x:c r="M5760" s="54">
        <x:f t="shared" si="1074"/>
        <x:v>2765.468514465987</x:v>
      </x:c>
      <x:c r="N5760" s="54">
        <x:f t="shared" si="1075"/>
        <x:v>1.4204642461569355</x:v>
      </x:c>
      <x:c r="O5760" s="55">
        <x:f t="shared" si="1076"/>
        <x:v>130904</x:v>
      </x:c>
      <x:c r="P5760" s="55">
        <x:f t="shared" si="1077"/>
        <x:v>22880</x:v>
      </x:c>
      <x:c r="Q5760" s="55">
        <x:f t="shared" si="1078"/>
        <x:v>60511.606153923385</x:v>
      </x:c>
      <x:c r="R5760" s="55">
        <x:f t="shared" si="1079"/>
        <x:v>27512.393846076615</x:v>
      </x:c>
      <x:c r="S5760" s="1" t="str">
        <x:f t="shared" si="1080"/>
        <x:v>YES</x:v>
      </x:c>
      <x:c r="T5760" s="1">
        <x:f t="shared" si="1081"/>
        <x:v>27512.393846076615</x:v>
      </x:c>
    </x:row>
    <x:row r="5761">
      <x:c r="A5761" s="1"/>
      <x:c r="B5761" s="1"/>
      <x:c r="C5761" s="1"/>
      <x:c r="D5761" s="1"/>
      <x:c r="E5761" s="1"/>
      <x:c r="F5761" s="1"/>
      <x:c r="G5761" s="1"/>
      <x:c r="H5761" s="1"/>
      <x:c r="I5761" s="53">
        <x:f t="shared" si="1070"/>
        <x:v>8</x:v>
      </x:c>
      <x:c r="J5761" s="53">
        <x:f t="shared" si="1071"/>
        <x:v>16</x:v>
      </x:c>
      <x:c r="K5761" s="53">
        <x:f t="shared" si="1072"/>
        <x:v>11</x:v>
      </x:c>
      <x:c r="L5761" s="53">
        <x:f t="shared" si="1073"/>
        <x:v>35</x:v>
      </x:c>
      <x:c r="M5761" s="54">
        <x:f t="shared" si="1074"/>
        <x:v>2823.4266275594259</x:v>
      </x:c>
      <x:c r="N5761" s="54">
        <x:f t="shared" si="1075"/>
        <x:v>1.4607129358051569</x:v>
      </x:c>
      <x:c r="O5761" s="55">
        <x:f t="shared" si="1076"/>
        <x:v>133604</x:v>
      </x:c>
      <x:c r="P5761" s="55">
        <x:f t="shared" si="1077"/>
        <x:v>23760</x:v>
      </x:c>
      <x:c r="Q5761" s="55">
        <x:f t="shared" si="1078"/>
        <x:v>61517.823395128922</x:v>
      </x:c>
      <x:c r="R5761" s="55">
        <x:f t="shared" si="1079"/>
        <x:v>28326.176604871078</x:v>
      </x:c>
      <x:c r="S5761" s="1" t="str">
        <x:f t="shared" si="1080"/>
        <x:v>YES</x:v>
      </x:c>
      <x:c r="T5761" s="1">
        <x:f t="shared" si="1081"/>
        <x:v>28326.176604871078</x:v>
      </x:c>
    </x:row>
    <x:row r="5762">
      <x:c r="A5762" s="1"/>
      <x:c r="B5762" s="1"/>
      <x:c r="C5762" s="1"/>
      <x:c r="D5762" s="1"/>
      <x:c r="E5762" s="1"/>
      <x:c r="F5762" s="1"/>
      <x:c r="G5762" s="1"/>
      <x:c r="H5762" s="1"/>
      <x:c r="I5762" s="53">
        <x:f t="shared" si="1070"/>
        <x:v>8</x:v>
      </x:c>
      <x:c r="J5762" s="53">
        <x:f t="shared" si="1071"/>
        <x:v>16</x:v>
      </x:c>
      <x:c r="K5762" s="53">
        <x:f t="shared" si="1072"/>
        <x:v>12</x:v>
      </x:c>
      <x:c r="L5762" s="53">
        <x:f t="shared" si="1073"/>
        <x:v>36</x:v>
      </x:c>
      <x:c r="M5762" s="54">
        <x:f t="shared" si="1074"/>
        <x:v>2882.7540806874904</x:v>
      </x:c>
      <x:c r="N5762" s="54">
        <x:f t="shared" si="1075"/>
        <x:v>1.5019125560329794</x:v>
      </x:c>
      <x:c r="O5762" s="55">
        <x:f t="shared" si="1076"/>
        <x:v>136304</x:v>
      </x:c>
      <x:c r="P5762" s="55">
        <x:f t="shared" si="1077"/>
        <x:v>24640</x:v>
      </x:c>
      <x:c r="Q5762" s="55">
        <x:f t="shared" si="1078"/>
        <x:v>62547.813900824483</x:v>
      </x:c>
      <x:c r="R5762" s="55">
        <x:f t="shared" si="1079"/>
        <x:v>29116.186099175517</x:v>
      </x:c>
      <x:c r="S5762" s="1" t="str">
        <x:f t="shared" si="1080"/>
        <x:v>YES</x:v>
      </x:c>
      <x:c r="T5762" s="1">
        <x:f t="shared" si="1081"/>
        <x:v>29116.186099175517</x:v>
      </x:c>
    </x:row>
    <x:row r="5763">
      <x:c r="A5763" s="1"/>
      <x:c r="B5763" s="1"/>
      <x:c r="C5763" s="1"/>
      <x:c r="D5763" s="1"/>
      <x:c r="E5763" s="1"/>
      <x:c r="F5763" s="1"/>
      <x:c r="G5763" s="1"/>
      <x:c r="H5763" s="1"/>
      <x:c r="I5763" s="53">
        <x:f t="shared" si="1070"/>
        <x:v>8</x:v>
      </x:c>
      <x:c r="J5763" s="53">
        <x:f t="shared" si="1071"/>
        <x:v>16</x:v>
      </x:c>
      <x:c r="K5763" s="53">
        <x:f t="shared" si="1072"/>
        <x:v>13</x:v>
      </x:c>
      <x:c r="L5763" s="53">
        <x:f t="shared" si="1073"/>
        <x:v>37</x:v>
      </x:c>
      <x:c r="M5763" s="54">
        <x:f t="shared" si="1074"/>
        <x:v>2943.4760513958745</x:v>
      </x:c>
      <x:c r="N5763" s="54">
        <x:f t="shared" si="1075"/>
        <x:v>1.5440805912471351</x:v>
      </x:c>
      <x:c r="O5763" s="55">
        <x:f t="shared" si="1076"/>
        <x:v>139004</x:v>
      </x:c>
      <x:c r="P5763" s="55">
        <x:f t="shared" si="1077"/>
        <x:v>25520</x:v>
      </x:c>
      <x:c r="Q5763" s="55">
        <x:f t="shared" si="1078"/>
        <x:v>63602.014781178375</x:v>
      </x:c>
      <x:c r="R5763" s="55">
        <x:f t="shared" si="1079"/>
        <x:v>29881.985218821625</x:v>
      </x:c>
      <x:c r="S5763" s="1" t="str">
        <x:f t="shared" si="1080"/>
        <x:v>YES</x:v>
      </x:c>
      <x:c r="T5763" s="1">
        <x:f t="shared" si="1081"/>
        <x:v>29881.985218821625</x:v>
      </x:c>
    </x:row>
    <x:row r="5764">
      <x:c r="A5764" s="1"/>
      <x:c r="B5764" s="1"/>
      <x:c r="C5764" s="1"/>
      <x:c r="D5764" s="1"/>
      <x:c r="E5764" s="1"/>
      <x:c r="F5764" s="1"/>
      <x:c r="G5764" s="1"/>
      <x:c r="H5764" s="1"/>
      <x:c r="I5764" s="53">
        <x:f t="shared" si="1070"/>
        <x:v>8</x:v>
      </x:c>
      <x:c r="J5764" s="53">
        <x:f t="shared" si="1071"/>
        <x:v>16</x:v>
      </x:c>
      <x:c r="K5764" s="53">
        <x:f t="shared" si="1072"/>
        <x:v>14</x:v>
      </x:c>
      <x:c r="L5764" s="53">
        <x:f t="shared" si="1073"/>
        <x:v>38</x:v>
      </x:c>
      <x:c r="M5764" s="54">
        <x:f t="shared" si="1074"/>
        <x:v>3005.6181327095355</x:v>
      </x:c>
      <x:c r="N5764" s="54">
        <x:f t="shared" si="1075"/>
        <x:v>1.587234814381622</x:v>
      </x:c>
      <x:c r="O5764" s="55">
        <x:f t="shared" si="1076"/>
        <x:v>141704</x:v>
      </x:c>
      <x:c r="P5764" s="55">
        <x:f t="shared" si="1077"/>
        <x:v>26400</x:v>
      </x:c>
      <x:c r="Q5764" s="55">
        <x:f t="shared" si="1078"/>
        <x:v>64680.870359540546</x:v>
      </x:c>
      <x:c r="R5764" s="55">
        <x:f t="shared" si="1079"/>
        <x:v>30623.129640459454</x:v>
      </x:c>
      <x:c r="S5764" s="1" t="str">
        <x:f t="shared" si="1080"/>
        <x:v>YES</x:v>
      </x:c>
      <x:c r="T5764" s="1">
        <x:f t="shared" si="1081"/>
        <x:v>30623.129640459454</x:v>
      </x:c>
    </x:row>
    <x:row r="5765">
      <x:c r="A5765" s="1"/>
      <x:c r="B5765" s="1"/>
      <x:c r="C5765" s="1"/>
      <x:c r="D5765" s="1"/>
      <x:c r="E5765" s="1"/>
      <x:c r="F5765" s="1"/>
      <x:c r="G5765" s="1"/>
      <x:c r="H5765" s="1"/>
      <x:c r="I5765" s="53">
        <x:f t="shared" si="1070"/>
        <x:v>8</x:v>
      </x:c>
      <x:c r="J5765" s="53">
        <x:f t="shared" si="1071"/>
        <x:v>16</x:v>
      </x:c>
      <x:c r="K5765" s="53">
        <x:f t="shared" si="1072"/>
        <x:v>15</x:v>
      </x:c>
      <x:c r="L5765" s="53">
        <x:f t="shared" si="1073"/>
        <x:v>39</x:v>
      </x:c>
      <x:c r="M5765" s="54">
        <x:f t="shared" si="1074"/>
        <x:v>3069.2063395856821</x:v>
      </x:c>
      <x:c r="N5765" s="54">
        <x:f t="shared" si="1075"/>
        <x:v>1.631393291378946</x:v>
      </x:c>
      <x:c r="O5765" s="55">
        <x:f t="shared" si="1076"/>
        <x:v>144404</x:v>
      </x:c>
      <x:c r="P5765" s="55">
        <x:f t="shared" si="1077"/>
        <x:v>27280</x:v>
      </x:c>
      <x:c r="Q5765" s="55">
        <x:f t="shared" si="1078"/>
        <x:v>65784.832284473639</x:v>
      </x:c>
      <x:c r="R5765" s="55">
        <x:f t="shared" si="1079"/>
        <x:v>31339.167715526361</x:v>
      </x:c>
      <x:c r="S5765" s="1" t="str">
        <x:f t="shared" si="1080"/>
        <x:v>YES</x:v>
      </x:c>
      <x:c r="T5765" s="1">
        <x:f t="shared" si="1081"/>
        <x:v>31339.167715526361</x:v>
      </x:c>
    </x:row>
    <x:row r="5766">
      <x:c r="A5766" s="1"/>
      <x:c r="B5766" s="1"/>
      <x:c r="C5766" s="1"/>
      <x:c r="D5766" s="1"/>
      <x:c r="E5766" s="1"/>
      <x:c r="F5766" s="1"/>
      <x:c r="G5766" s="1"/>
      <x:c r="H5766" s="1"/>
      <x:c r="I5766" s="53">
        <x:f t="shared" si="1070"/>
        <x:v>8</x:v>
      </x:c>
      <x:c r="J5766" s="53">
        <x:f t="shared" si="1071"/>
        <x:v>16</x:v>
      </x:c>
      <x:c r="K5766" s="53">
        <x:f t="shared" si="1072"/>
        <x:v>16</x:v>
      </x:c>
      <x:c r="L5766" s="53">
        <x:f t="shared" si="1073"/>
        <x:v>40</x:v>
      </x:c>
      <x:c r="M5766" s="54">
        <x:f t="shared" si="1074"/>
        <x:v>3134.2671154631712</x:v>
      </x:c>
      <x:c r="N5766" s="54">
        <x:f t="shared" si="1075"/>
        <x:v>1.6765743857383133</x:v>
      </x:c>
      <x:c r="O5766" s="55">
        <x:f t="shared" si="1076"/>
        <x:v>147104</x:v>
      </x:c>
      <x:c r="P5766" s="55">
        <x:f t="shared" si="1077"/>
        <x:v>28160</x:v>
      </x:c>
      <x:c r="Q5766" s="55">
        <x:f t="shared" si="1078"/>
        <x:v>66914.359643457836</x:v>
      </x:c>
      <x:c r="R5766" s="55">
        <x:f t="shared" si="1079"/>
        <x:v>32029.640356542164</x:v>
      </x:c>
      <x:c r="S5766" s="1" t="str">
        <x:f t="shared" si="1080"/>
        <x:v>YES</x:v>
      </x:c>
      <x:c r="T5766" s="1">
        <x:f t="shared" si="1081"/>
        <x:v>32029.640356542164</x:v>
      </x:c>
    </x:row>
    <x:row r="5767">
      <x:c r="A5767" s="1"/>
      <x:c r="B5767" s="1"/>
      <x:c r="C5767" s="1"/>
      <x:c r="D5767" s="1"/>
      <x:c r="E5767" s="1"/>
      <x:c r="F5767" s="1"/>
      <x:c r="G5767" s="1"/>
      <x:c r="H5767" s="1"/>
      <x:c r="I5767" s="53">
        <x:f t="shared" si="1070"/>
        <x:v>8</x:v>
      </x:c>
      <x:c r="J5767" s="53">
        <x:f t="shared" si="1071"/>
        <x:v>16</x:v>
      </x:c>
      <x:c r="K5767" s="53">
        <x:f t="shared" si="1072"/>
        <x:v>17</x:v>
      </x:c>
      <x:c r="L5767" s="53">
        <x:f t="shared" si="1073"/>
        <x:v>41</x:v>
      </x:c>
      <x:c r="M5767" s="54">
        <x:f t="shared" si="1074"/>
        <x:v>3200.8273389097117</x:v>
      </x:c>
      <x:c r="N5767" s="54">
        <x:f t="shared" si="1075"/>
        <x:v>1.7227967631317442</x:v>
      </x:c>
      <x:c r="O5767" s="55">
        <x:f t="shared" si="1076"/>
        <x:v>149804</x:v>
      </x:c>
      <x:c r="P5767" s="55">
        <x:f t="shared" si="1077"/>
        <x:v>29040</x:v>
      </x:c>
      <x:c r="Q5767" s="55">
        <x:f t="shared" si="1078"/>
        <x:v>68069.919078293606</x:v>
      </x:c>
      <x:c r="R5767" s="55">
        <x:f t="shared" si="1079"/>
        <x:v>32694.080921706394</x:v>
      </x:c>
      <x:c r="S5767" s="1" t="str">
        <x:f t="shared" si="1080"/>
        <x:v>YES</x:v>
      </x:c>
      <x:c r="T5767" s="1">
        <x:f t="shared" si="1081"/>
        <x:v>32694.080921706394</x:v>
      </x:c>
    </x:row>
    <x:row r="5768">
      <x:c r="A5768" s="1"/>
      <x:c r="B5768" s="1"/>
      <x:c r="C5768" s="1"/>
      <x:c r="D5768" s="1"/>
      <x:c r="E5768" s="1"/>
      <x:c r="F5768" s="1"/>
      <x:c r="G5768" s="1"/>
      <x:c r="H5768" s="1"/>
      <x:c r="I5768" s="53">
        <x:f t="shared" si="1070"/>
        <x:v>8</x:v>
      </x:c>
      <x:c r="J5768" s="53">
        <x:f t="shared" si="1071"/>
        <x:v>16</x:v>
      </x:c>
      <x:c r="K5768" s="53">
        <x:f t="shared" si="1072"/>
        <x:v>18</x:v>
      </x:c>
      <x:c r="L5768" s="53">
        <x:f t="shared" si="1073"/>
        <x:v>42</x:v>
      </x:c>
      <x:c r="M5768" s="54">
        <x:f t="shared" si="1074"/>
        <x:v>3268.914330368299</x:v>
      </x:c>
      <x:c r="N5768" s="54">
        <x:f t="shared" si="1075"/>
        <x:v>1.7700793960890966</x:v>
      </x:c>
      <x:c r="O5768" s="55">
        <x:f t="shared" si="1076"/>
        <x:v>152504</x:v>
      </x:c>
      <x:c r="P5768" s="55">
        <x:f t="shared" si="1077"/>
        <x:v>29920</x:v>
      </x:c>
      <x:c r="Q5768" s="55">
        <x:f t="shared" si="1078"/>
        <x:v>69251.984902227414</x:v>
      </x:c>
      <x:c r="R5768" s="55">
        <x:f t="shared" si="1079"/>
        <x:v>33332.015097772586</x:v>
      </x:c>
      <x:c r="S5768" s="1" t="str">
        <x:f t="shared" si="1080"/>
        <x:v>YES</x:v>
      </x:c>
      <x:c r="T5768" s="1">
        <x:f t="shared" si="1081"/>
        <x:v>33332.015097772586</x:v>
      </x:c>
    </x:row>
    <x:row r="5769">
      <x:c r="A5769" s="1"/>
      <x:c r="B5769" s="1"/>
      <x:c r="C5769" s="1"/>
      <x:c r="D5769" s="1"/>
      <x:c r="E5769" s="1"/>
      <x:c r="F5769" s="1"/>
      <x:c r="G5769" s="1"/>
      <x:c r="H5769" s="1"/>
      <x:c r="I5769" s="53">
        <x:f t="shared" si="1070"/>
        <x:v>8</x:v>
      </x:c>
      <x:c r="J5769" s="53">
        <x:f t="shared" si="1071"/>
        <x:v>16</x:v>
      </x:c>
      <x:c r="K5769" s="53">
        <x:f t="shared" si="1072"/>
        <x:v>19</x:v>
      </x:c>
      <x:c r="L5769" s="53">
        <x:f t="shared" si="1073"/>
        <x:v>43</x:v>
      </x:c>
      <x:c r="M5769" s="54">
        <x:f t="shared" si="1074"/>
        <x:v>3338.5558590043206</x:v>
      </x:c>
      <x:c r="N5769" s="54">
        <x:f t="shared" si="1075"/>
        <x:v>1.8184415687530004</x:v>
      </x:c>
      <x:c r="O5769" s="55">
        <x:f t="shared" si="1076"/>
        <x:v>155204</x:v>
      </x:c>
      <x:c r="P5769" s="55">
        <x:f t="shared" si="1077"/>
        <x:v>30800</x:v>
      </x:c>
      <x:c r="Q5769" s="55">
        <x:f t="shared" si="1078"/>
        <x:v>70461.039218825012</x:v>
      </x:c>
      <x:c r="R5769" s="55">
        <x:f t="shared" si="1079"/>
        <x:v>33942.960781174988</x:v>
      </x:c>
      <x:c r="S5769" s="1" t="str">
        <x:f t="shared" si="1080"/>
        <x:v>YES</x:v>
      </x:c>
      <x:c r="T5769" s="1">
        <x:f t="shared" si="1081"/>
        <x:v>33942.960781174988</x:v>
      </x:c>
    </x:row>
    <x:row r="5770">
      <x:c r="A5770" s="1"/>
      <x:c r="B5770" s="1"/>
      <x:c r="C5770" s="1"/>
      <x:c r="D5770" s="1"/>
      <x:c r="E5770" s="1"/>
      <x:c r="F5770" s="1"/>
      <x:c r="G5770" s="1"/>
      <x:c r="H5770" s="1"/>
      <x:c r="I5770" s="53">
        <x:f t="shared" si="1070"/>
        <x:v>8</x:v>
      </x:c>
      <x:c r="J5770" s="53">
        <x:f t="shared" si="1071"/>
        <x:v>16</x:v>
      </x:c>
      <x:c r="K5770" s="53">
        <x:f t="shared" si="1072"/>
        <x:v>20</x:v>
      </x:c>
      <x:c r="L5770" s="53">
        <x:f t="shared" si="1073"/>
        <x:v>44</x:v>
      </x:c>
      <x:c r="M5770" s="54">
        <x:f t="shared" si="1074"/>
        <x:v>3409.7801496547977</x:v>
      </x:c>
      <x:c r="N5770" s="54">
        <x:f t="shared" si="1075"/>
        <x:v>1.8679028817047205</x:v>
      </x:c>
      <x:c r="O5770" s="55">
        <x:f t="shared" si="1076"/>
        <x:v>157904</x:v>
      </x:c>
      <x:c r="P5770" s="55">
        <x:f t="shared" si="1077"/>
        <x:v>31680</x:v>
      </x:c>
      <x:c r="Q5770" s="55">
        <x:f t="shared" si="1078"/>
        <x:v>71697.572042618005</x:v>
      </x:c>
      <x:c r="R5770" s="55">
        <x:f t="shared" si="1079"/>
        <x:v>34526.427957381995</x:v>
      </x:c>
      <x:c r="S5770" s="1" t="str">
        <x:f t="shared" si="1080"/>
        <x:v>YES</x:v>
      </x:c>
      <x:c r="T5770" s="1">
        <x:f t="shared" si="1081"/>
        <x:v>34526.427957381995</x:v>
      </x:c>
    </x:row>
    <x:row r="5771">
      <x:c r="A5771" s="1"/>
      <x:c r="B5771" s="1"/>
      <x:c r="C5771" s="1"/>
      <x:c r="D5771" s="1"/>
      <x:c r="E5771" s="1"/>
      <x:c r="F5771" s="1"/>
      <x:c r="G5771" s="1"/>
      <x:c r="H5771" s="1"/>
      <x:c r="I5771" s="53">
        <x:f t="shared" si="1070"/>
        <x:v>8</x:v>
      </x:c>
      <x:c r="J5771" s="53">
        <x:f t="shared" si="1071"/>
        <x:v>16</x:v>
      </x:c>
      <x:c r="K5771" s="53">
        <x:f t="shared" si="1072"/>
        <x:v>21</x:v>
      </x:c>
      <x:c r="L5771" s="53">
        <x:f t="shared" si="1073"/>
        <x:v>45</x:v>
      </x:c>
      <x:c r="M5771" s="54">
        <x:f t="shared" si="1074"/>
        <x:v>3482.6158898812414</x:v>
      </x:c>
      <x:c r="N5771" s="54">
        <x:f t="shared" si="1075"/>
        <x:v>1.9184832568619732</x:v>
      </x:c>
      <x:c r="O5771" s="55">
        <x:f t="shared" si="1076"/>
        <x:v>160604</x:v>
      </x:c>
      <x:c r="P5771" s="55">
        <x:f t="shared" si="1077"/>
        <x:v>32560</x:v>
      </x:c>
      <x:c r="Q5771" s="55">
        <x:f t="shared" si="1078"/>
        <x:v>72962.08142154933</x:v>
      </x:c>
      <x:c r="R5771" s="55">
        <x:f t="shared" si="1079"/>
        <x:v>35081.91857845067</x:v>
      </x:c>
      <x:c r="S5771" s="1" t="str">
        <x:f t="shared" si="1080"/>
        <x:v>YES</x:v>
      </x:c>
      <x:c r="T5771" s="1">
        <x:f t="shared" si="1081"/>
        <x:v>35081.91857845067</x:v>
      </x:c>
    </x:row>
    <x:row r="5772">
      <x:c r="A5772" s="1"/>
      <x:c r="B5772" s="1"/>
      <x:c r="C5772" s="1"/>
      <x:c r="D5772" s="1"/>
      <x:c r="E5772" s="1"/>
      <x:c r="F5772" s="1"/>
      <x:c r="G5772" s="1"/>
      <x:c r="H5772" s="1"/>
      <x:c r="I5772" s="53">
        <x:f t="shared" si="1070"/>
        <x:v>8</x:v>
      </x:c>
      <x:c r="J5772" s="53">
        <x:f t="shared" si="1071"/>
        <x:v>16</x:v>
      </x:c>
      <x:c r="K5772" s="53">
        <x:f t="shared" si="1072"/>
        <x:v>22</x:v>
      </x:c>
      <x:c r="L5772" s="53">
        <x:f t="shared" si="1073"/>
        <x:v>46</x:v>
      </x:c>
      <x:c r="M5772" s="54">
        <x:f t="shared" si="1074"/>
        <x:v>3557.0922371276374</x:v>
      </x:c>
      <x:c r="N5772" s="54">
        <x:f t="shared" si="1075"/>
        <x:v>1.9702029424497483</x:v>
      </x:c>
      <x:c r="O5772" s="55">
        <x:f t="shared" si="1076"/>
        <x:v>163304</x:v>
      </x:c>
      <x:c r="P5772" s="55">
        <x:f t="shared" si="1077"/>
        <x:v>33440</x:v>
      </x:c>
      <x:c r="Q5772" s="55">
        <x:f t="shared" si="1078"/>
        <x:v>74255.073561243713</x:v>
      </x:c>
      <x:c r="R5772" s="55">
        <x:f t="shared" si="1079"/>
        <x:v>35608.926438756287</x:v>
      </x:c>
      <x:c r="S5772" s="1" t="str">
        <x:f t="shared" si="1080"/>
        <x:v>YES</x:v>
      </x:c>
      <x:c r="T5772" s="1">
        <x:f t="shared" si="1081"/>
        <x:v>35608.926438756287</x:v>
      </x:c>
    </x:row>
    <x:row r="5773">
      <x:c r="A5773" s="1"/>
      <x:c r="B5773" s="1"/>
      <x:c r="C5773" s="1"/>
      <x:c r="D5773" s="1"/>
      <x:c r="E5773" s="1"/>
      <x:c r="F5773" s="1"/>
      <x:c r="G5773" s="1"/>
      <x:c r="H5773" s="1"/>
      <x:c r="I5773" s="53">
        <x:f t="shared" si="1070"/>
        <x:v>8</x:v>
      </x:c>
      <x:c r="J5773" s="53">
        <x:f t="shared" si="1071"/>
        <x:v>16</x:v>
      </x:c>
      <x:c r="K5773" s="53">
        <x:f t="shared" si="1072"/>
        <x:v>23</x:v>
      </x:c>
      <x:c r="L5773" s="53">
        <x:f t="shared" si="1073"/>
        <x:v>47</x:v>
      </x:c>
      <x:c r="M5773" s="54">
        <x:f t="shared" si="1074"/>
        <x:v>3633.2388259850741</x:v>
      </x:c>
      <x:c r="N5773" s="54">
        <x:f t="shared" si="1075"/>
        <x:v>2.0230825180451903</x:v>
      </x:c>
      <x:c r="O5773" s="55">
        <x:f t="shared" si="1076"/>
        <x:v>166004</x:v>
      </x:c>
      <x:c r="P5773" s="55">
        <x:f t="shared" si="1077"/>
        <x:v>34320</x:v>
      </x:c>
      <x:c r="Q5773" s="55">
        <x:f t="shared" si="1078"/>
        <x:v>75577.062951129759</x:v>
      </x:c>
      <x:c r="R5773" s="55">
        <x:f t="shared" si="1079"/>
        <x:v>36106.937048870241</x:v>
      </x:c>
      <x:c r="S5773" s="1" t="str">
        <x:f t="shared" si="1080"/>
        <x:v>YES</x:v>
      </x:c>
      <x:c r="T5773" s="1">
        <x:f t="shared" si="1081"/>
        <x:v>36106.937048870241</x:v>
      </x:c>
    </x:row>
    <x:row r="5774">
      <x:c r="A5774" s="1"/>
      <x:c r="B5774" s="1"/>
      <x:c r="C5774" s="1"/>
      <x:c r="D5774" s="1"/>
      <x:c r="E5774" s="1"/>
      <x:c r="F5774" s="1"/>
      <x:c r="G5774" s="1"/>
      <x:c r="H5774" s="1"/>
      <x:c r="I5774" s="53">
        <x:f t="shared" si="1070"/>
        <x:v>8</x:v>
      </x:c>
      <x:c r="J5774" s="53">
        <x:f t="shared" si="1071"/>
        <x:v>16</x:v>
      </x:c>
      <x:c r="K5774" s="53">
        <x:f t="shared" si="1072"/>
        <x:v>24</x:v>
      </x:c>
      <x:c r="L5774" s="53">
        <x:f t="shared" si="1073"/>
        <x:v>48</x:v>
      </x:c>
      <x:c r="M5774" s="54">
        <x:f t="shared" si="1074"/>
        <x:v>3711.0857755645702</x:v>
      </x:c>
      <x:c r="N5774" s="54">
        <x:f t="shared" si="1075"/>
        <x:v>2.077142899697618</x:v>
      </x:c>
      <x:c r="O5774" s="55">
        <x:f t="shared" si="1076"/>
        <x:v>168704</x:v>
      </x:c>
      <x:c r="P5774" s="55">
        <x:f t="shared" si="1077"/>
        <x:v>35200</x:v>
      </x:c>
      <x:c r="Q5774" s="55">
        <x:f t="shared" si="1078"/>
        <x:v>76928.572492440464</x:v>
      </x:c>
      <x:c r="R5774" s="55">
        <x:f t="shared" si="1079"/>
        <x:v>36575.427507559536</x:v>
      </x:c>
      <x:c r="S5774" s="1" t="str">
        <x:f t="shared" si="1080"/>
        <x:v>YES</x:v>
      </x:c>
      <x:c r="T5774" s="1">
        <x:f t="shared" si="1081"/>
        <x:v>36575.427507559536</x:v>
      </x:c>
    </x:row>
    <x:row r="5775">
      <x:c r="A5775" s="1"/>
      <x:c r="B5775" s="1"/>
      <x:c r="C5775" s="1"/>
      <x:c r="D5775" s="1"/>
      <x:c r="E5775" s="1"/>
      <x:c r="F5775" s="1"/>
      <x:c r="G5775" s="1"/>
      <x:c r="H5775" s="1"/>
      <x:c r="I5775" s="53">
        <x:f t="shared" si="1070"/>
        <x:v>8</x:v>
      </x:c>
      <x:c r="J5775" s="53">
        <x:f t="shared" si="1071"/>
        <x:v>16</x:v>
      </x:c>
      <x:c r="K5775" s="53">
        <x:f t="shared" si="1072"/>
        <x:v>25</x:v>
      </x:c>
      <x:c r="L5775" s="53">
        <x:f t="shared" si="1073"/>
        <x:v>49</x:v>
      </x:c>
      <x:c r="M5775" s="54">
        <x:f t="shared" si="1074"/>
        <x:v>3790.6636969796673</x:v>
      </x:c>
      <x:c r="N5775" s="54">
        <x:f t="shared" si="1075"/>
        <x:v>2.1324053451247691</x:v>
      </x:c>
      <x:c r="O5775" s="55">
        <x:f t="shared" si="1076"/>
        <x:v>171404</x:v>
      </x:c>
      <x:c r="P5775" s="55">
        <x:f t="shared" si="1077"/>
        <x:v>36080</x:v>
      </x:c>
      <x:c r="Q5775" s="55">
        <x:f t="shared" si="1078"/>
        <x:v>78310.13362811922</x:v>
      </x:c>
      <x:c r="R5775" s="55">
        <x:f t="shared" si="1079"/>
        <x:v>37013.86637188078</x:v>
      </x:c>
      <x:c r="S5775" s="1" t="str">
        <x:f t="shared" si="1080"/>
        <x:v>YES</x:v>
      </x:c>
      <x:c r="T5775" s="1">
        <x:f t="shared" si="1081"/>
        <x:v>37013.86637188078</x:v>
      </x:c>
    </x:row>
    <x:row r="5776">
      <x:c r="A5776" s="1"/>
      <x:c r="B5776" s="1"/>
      <x:c r="C5776" s="1"/>
      <x:c r="D5776" s="1"/>
      <x:c r="E5776" s="1"/>
      <x:c r="F5776" s="1"/>
      <x:c r="G5776" s="1"/>
      <x:c r="H5776" s="1"/>
      <x:c r="I5776" s="53">
        <x:f t="shared" si="1070"/>
        <x:v>8</x:v>
      </x:c>
      <x:c r="J5776" s="53">
        <x:f t="shared" si="1071"/>
        <x:v>16</x:v>
      </x:c>
      <x:c r="K5776" s="53">
        <x:f t="shared" si="1072"/>
        <x:v>26</x:v>
      </x:c>
      <x:c r="L5776" s="53">
        <x:f t="shared" si="1073"/>
        <x:v>50</x:v>
      </x:c>
      <x:c r="M5776" s="54">
        <x:f t="shared" si="1074"/>
        <x:v>3872.0037009403854</x:v>
      </x:c>
      <x:c r="N5776" s="54">
        <x:f t="shared" si="1075"/>
        <x:v>2.1888914589863786</x:v>
      </x:c>
      <x:c r="O5776" s="55">
        <x:f t="shared" si="1076"/>
        <x:v>174104</x:v>
      </x:c>
      <x:c r="P5776" s="55">
        <x:f t="shared" si="1077"/>
        <x:v>36960</x:v>
      </x:c>
      <x:c r="Q5776" s="55">
        <x:f t="shared" si="1078"/>
        <x:v>79722.286474659471</x:v>
      </x:c>
      <x:c r="R5776" s="55">
        <x:f t="shared" si="1079"/>
        <x:v>37421.713525340529</x:v>
      </x:c>
      <x:c r="S5776" s="1" t="str">
        <x:f t="shared" si="1080"/>
        <x:v>YES</x:v>
      </x:c>
      <x:c r="T5776" s="1">
        <x:f t="shared" si="1081"/>
        <x:v>37421.713525340529</x:v>
      </x:c>
    </x:row>
    <x:row r="5777">
      <x:c r="A5777" s="1"/>
      <x:c r="B5777" s="1"/>
      <x:c r="C5777" s="1"/>
      <x:c r="D5777" s="1"/>
      <x:c r="E5777" s="1"/>
      <x:c r="F5777" s="1"/>
      <x:c r="G5777" s="1"/>
      <x:c r="H5777" s="1"/>
      <x:c r="I5777" s="53">
        <x:f t="shared" si="1070"/>
        <x:v>8</x:v>
      </x:c>
      <x:c r="J5777" s="53">
        <x:f t="shared" si="1071"/>
        <x:v>16</x:v>
      </x:c>
      <x:c r="K5777" s="53">
        <x:f t="shared" si="1072"/>
        <x:v>27</x:v>
      </x:c>
      <x:c r="L5777" s="53">
        <x:f t="shared" si="1073"/>
        <x:v>51</x:v>
      </x:c>
      <x:c r="M5777" s="54">
        <x:f t="shared" si="1074"/>
        <x:v>3955.137405460142</x:v>
      </x:c>
      <x:c r="N5777" s="54">
        <x:f t="shared" si="1075"/>
        <x:v>2.2466231982362097</x:v>
      </x:c>
      <x:c r="O5777" s="55">
        <x:f t="shared" si="1076"/>
        <x:v>176804</x:v>
      </x:c>
      <x:c r="P5777" s="55">
        <x:f t="shared" si="1077"/>
        <x:v>37840</x:v>
      </x:c>
      <x:c r="Q5777" s="55">
        <x:f t="shared" si="1078"/>
        <x:v>81165.579955905239</x:v>
      </x:c>
      <x:c r="R5777" s="55">
        <x:f t="shared" si="1079"/>
        <x:v>37798.420044094761</x:v>
      </x:c>
      <x:c r="S5777" s="1" t="str">
        <x:f t="shared" si="1080"/>
        <x:v>YES</x:v>
      </x:c>
      <x:c r="T5777" s="1">
        <x:f t="shared" si="1081"/>
        <x:v>37798.420044094761</x:v>
      </x:c>
    </x:row>
    <x:row r="5778">
      <x:c r="A5778" s="1"/>
      <x:c r="B5778" s="1"/>
      <x:c r="C5778" s="1"/>
      <x:c r="D5778" s="1"/>
      <x:c r="E5778" s="1"/>
      <x:c r="F5778" s="1"/>
      <x:c r="G5778" s="1"/>
      <x:c r="H5778" s="1"/>
      <x:c r="I5778" s="53">
        <x:f t="shared" si="1070"/>
        <x:v>8</x:v>
      </x:c>
      <x:c r="J5778" s="53">
        <x:f t="shared" si="1071"/>
        <x:v>16</x:v>
      </x:c>
      <x:c r="K5778" s="53">
        <x:f t="shared" si="1072"/>
        <x:v>28</x:v>
      </x:c>
      <x:c r="L5778" s="53">
        <x:f t="shared" si="1073"/>
        <x:v>52</x:v>
      </x:c>
      <x:c r="M5778" s="54">
        <x:f t="shared" si="1074"/>
        <x:v>4040.0969436772957</x:v>
      </x:c>
      <x:c r="N5778" s="54">
        <x:f t="shared" si="1075"/>
        <x:v>2.3056228775536778</x:v>
      </x:c>
      <x:c r="O5778" s="55">
        <x:f t="shared" si="1076"/>
        <x:v>179504</x:v>
      </x:c>
      <x:c r="P5778" s="55">
        <x:f t="shared" si="1077"/>
        <x:v>38720</x:v>
      </x:c>
      <x:c r="Q5778" s="55">
        <x:f t="shared" si="1078"/>
        <x:v>82640.571938841938</x:v>
      </x:c>
      <x:c r="R5778" s="55">
        <x:f t="shared" si="1079"/>
        <x:v>38143.428061158062</x:v>
      </x:c>
      <x:c r="S5778" s="1" t="str">
        <x:f t="shared" si="1080"/>
        <x:v>YES</x:v>
      </x:c>
      <x:c r="T5778" s="1">
        <x:f t="shared" si="1081"/>
        <x:v>38143.428061158062</x:v>
      </x:c>
    </x:row>
    <x:row r="5779">
      <x:c r="A5779" s="1"/>
      <x:c r="B5779" s="1"/>
      <x:c r="C5779" s="1"/>
      <x:c r="D5779" s="1"/>
      <x:c r="E5779" s="1"/>
      <x:c r="F5779" s="1"/>
      <x:c r="G5779" s="1"/>
      <x:c r="H5779" s="1"/>
      <x:c r="I5779" s="53">
        <x:f t="shared" si="1070"/>
        <x:v>8</x:v>
      </x:c>
      <x:c r="J5779" s="53">
        <x:f t="shared" si="1071"/>
        <x:v>16</x:v>
      </x:c>
      <x:c r="K5779" s="53">
        <x:f t="shared" si="1072"/>
        <x:v>29</x:v>
      </x:c>
      <x:c r="L5779" s="53">
        <x:f t="shared" si="1073"/>
        <x:v>53</x:v>
      </x:c>
      <x:c r="M5779" s="54">
        <x:f t="shared" si="1074"/>
        <x:v>4126.9149717929495</x:v>
      </x:c>
      <x:c r="N5779" s="54">
        <x:f t="shared" si="1075"/>
        <x:v>2.3659131748562148</x:v>
      </x:c>
      <x:c r="O5779" s="55">
        <x:f t="shared" si="1076"/>
        <x:v>182204</x:v>
      </x:c>
      <x:c r="P5779" s="55">
        <x:f t="shared" si="1077"/>
        <x:v>39600</x:v>
      </x:c>
      <x:c r="Q5779" s="55">
        <x:f t="shared" si="1078"/>
        <x:v>84147.829371405373</x:v>
      </x:c>
      <x:c r="R5779" s="55">
        <x:f t="shared" si="1079"/>
        <x:v>38456.170628594627</x:v>
      </x:c>
      <x:c r="S5779" s="1" t="str">
        <x:f t="shared" si="1080"/>
        <x:v>YES</x:v>
      </x:c>
      <x:c r="T5779" s="1">
        <x:f t="shared" si="1081"/>
        <x:v>38456.170628594627</x:v>
      </x:c>
    </x:row>
    <x:row r="5780">
      <x:c r="A5780" s="1"/>
      <x:c r="B5780" s="1"/>
      <x:c r="C5780" s="1"/>
      <x:c r="D5780" s="1"/>
      <x:c r="E5780" s="1"/>
      <x:c r="F5780" s="1"/>
      <x:c r="G5780" s="1"/>
      <x:c r="H5780" s="1"/>
      <x:c r="I5780" s="53">
        <x:f t="shared" si="1070"/>
        <x:v>8</x:v>
      </x:c>
      <x:c r="J5780" s="53">
        <x:f t="shared" si="1071"/>
        <x:v>16</x:v>
      </x:c>
      <x:c r="K5780" s="53">
        <x:f t="shared" si="1072"/>
        <x:v>30</x:v>
      </x:c>
      <x:c r="L5780" s="53">
        <x:f t="shared" si="1073"/>
        <x:v>54</x:v>
      </x:c>
      <x:c r="M5780" s="54">
        <x:f t="shared" si="1074"/>
        <x:v>4215.6246771267197</x:v>
      </x:c>
      <x:c r="N5780" s="54">
        <x:f t="shared" si="1075"/>
        <x:v>2.4275171368935555</x:v>
      </x:c>
      <x:c r="O5780" s="55">
        <x:f t="shared" si="1076"/>
        <x:v>184904</x:v>
      </x:c>
      <x:c r="P5780" s="55">
        <x:f t="shared" si="1077"/>
        <x:v>40480</x:v>
      </x:c>
      <x:c r="Q5780" s="55">
        <x:f t="shared" si="1078"/>
        <x:v>85687.928422338882</x:v>
      </x:c>
      <x:c r="R5780" s="55">
        <x:f t="shared" si="1079"/>
        <x:v>38736.071577661118</x:v>
      </x:c>
      <x:c r="S5780" s="1" t="str">
        <x:f t="shared" si="1080"/>
        <x:v>YES</x:v>
      </x:c>
      <x:c r="T5780" s="1">
        <x:f t="shared" si="1081"/>
        <x:v>38736.071577661118</x:v>
      </x:c>
    </x:row>
    <x:row r="5781">
      <x:c r="A5781" s="1"/>
      <x:c r="B5781" s="1"/>
      <x:c r="C5781" s="1"/>
      <x:c r="D5781" s="1"/>
      <x:c r="E5781" s="1"/>
      <x:c r="F5781" s="1"/>
      <x:c r="G5781" s="1"/>
      <x:c r="H5781" s="1"/>
      <x:c r="I5781" s="53">
        <x:f t="shared" si="1070"/>
        <x:v>8</x:v>
      </x:c>
      <x:c r="J5781" s="53">
        <x:f t="shared" si="1071"/>
        <x:v>17</x:v>
      </x:c>
      <x:c r="K5781" s="53">
        <x:f t="shared" si="1072"/>
        <x:v>0</x:v>
      </x:c>
      <x:c r="L5781" s="53">
        <x:f t="shared" si="1073"/>
        <x:v>25</x:v>
      </x:c>
      <x:c r="M5781" s="54">
        <x:f t="shared" si="1074"/>
        <x:v>2319.4092564003104</x:v>
      </x:c>
      <x:c r="N5781" s="54">
        <x:f t="shared" si="1075"/>
        <x:v>1.1107008725002154</x:v>
      </x:c>
      <x:c r="O5781" s="55">
        <x:f t="shared" si="1076"/>
        <x:v>105998</x:v>
      </x:c>
      <x:c r="P5781" s="55">
        <x:f t="shared" si="1077"/>
        <x:v>14520</x:v>
      </x:c>
      <x:c r="Q5781" s="55">
        <x:f t="shared" si="1078"/>
        <x:v>52767.521812505387</x:v>
      </x:c>
      <x:c r="R5781" s="55">
        <x:f t="shared" si="1079"/>
        <x:v>18710.478187494613</x:v>
      </x:c>
      <x:c r="S5781" s="1" t="str">
        <x:f t="shared" si="1080"/>
        <x:v>YES</x:v>
      </x:c>
      <x:c r="T5781" s="1">
        <x:f t="shared" si="1081"/>
        <x:v>18710.478187494613</x:v>
      </x:c>
    </x:row>
    <x:row r="5782">
      <x:c r="A5782" s="1"/>
      <x:c r="B5782" s="1"/>
      <x:c r="C5782" s="1"/>
      <x:c r="D5782" s="1"/>
      <x:c r="E5782" s="1"/>
      <x:c r="F5782" s="1"/>
      <x:c r="G5782" s="1"/>
      <x:c r="H5782" s="1"/>
      <x:c r="I5782" s="53">
        <x:f t="shared" si="1070"/>
        <x:v>8</x:v>
      </x:c>
      <x:c r="J5782" s="53">
        <x:f t="shared" si="1071"/>
        <x:v>17</x:v>
      </x:c>
      <x:c r="K5782" s="53">
        <x:f t="shared" si="1072"/>
        <x:v>1</x:v>
      </x:c>
      <x:c r="L5782" s="53">
        <x:f t="shared" si="1073"/>
        <x:v>26</x:v>
      </x:c>
      <x:c r="M5782" s="54">
        <x:f t="shared" si="1074"/>
        <x:v>2364.9717564003104</x:v>
      </x:c>
      <x:c r="N5782" s="54">
        <x:f t="shared" si="1075"/>
        <x:v>1.1423414975002155</x:v>
      </x:c>
      <x:c r="O5782" s="55">
        <x:f t="shared" si="1076"/>
        <x:v>108698</x:v>
      </x:c>
      <x:c r="P5782" s="55">
        <x:f t="shared" si="1077"/>
        <x:v>15400</x:v>
      </x:c>
      <x:c r="Q5782" s="55">
        <x:f t="shared" si="1078"/>
        <x:v>53558.537437505387</x:v>
      </x:c>
      <x:c r="R5782" s="55">
        <x:f t="shared" si="1079"/>
        <x:v>19739.462562494613</x:v>
      </x:c>
      <x:c r="S5782" s="1" t="str">
        <x:f t="shared" si="1080"/>
        <x:v>YES</x:v>
      </x:c>
      <x:c r="T5782" s="1">
        <x:f t="shared" si="1081"/>
        <x:v>19739.462562494613</x:v>
      </x:c>
    </x:row>
    <x:row r="5783">
      <x:c r="A5783" s="1"/>
      <x:c r="B5783" s="1"/>
      <x:c r="C5783" s="1"/>
      <x:c r="D5783" s="1"/>
      <x:c r="E5783" s="1"/>
      <x:c r="F5783" s="1"/>
      <x:c r="G5783" s="1"/>
      <x:c r="H5783" s="1"/>
      <x:c r="I5783" s="53">
        <x:f t="shared" si="1070"/>
        <x:v>8</x:v>
      </x:c>
      <x:c r="J5783" s="53">
        <x:f t="shared" si="1071"/>
        <x:v>17</x:v>
      </x:c>
      <x:c r="K5783" s="53">
        <x:f t="shared" si="1072"/>
        <x:v>2</x:v>
      </x:c>
      <x:c r="L5783" s="53">
        <x:f t="shared" si="1073"/>
        <x:v>27</x:v>
      </x:c>
      <x:c r="M5783" s="54">
        <x:f t="shared" si="1074"/>
        <x:v>2411.6733189003103</x:v>
      </x:c>
      <x:c r="N5783" s="54">
        <x:f t="shared" si="1075"/>
        <x:v>1.1747731381252156</x:v>
      </x:c>
      <x:c r="O5783" s="55">
        <x:f t="shared" si="1076"/>
        <x:v>111398</x:v>
      </x:c>
      <x:c r="P5783" s="55">
        <x:f t="shared" si="1077"/>
        <x:v>16280</x:v>
      </x:c>
      <x:c r="Q5783" s="55">
        <x:f t="shared" si="1078"/>
        <x:v>54369.328453130387</x:v>
      </x:c>
      <x:c r="R5783" s="55">
        <x:f t="shared" si="1079"/>
        <x:v>20748.671546869613</x:v>
      </x:c>
      <x:c r="S5783" s="1" t="str">
        <x:f t="shared" si="1080"/>
        <x:v>YES</x:v>
      </x:c>
      <x:c r="T5783" s="1">
        <x:f t="shared" si="1081"/>
        <x:v>20748.671546869613</x:v>
      </x:c>
    </x:row>
    <x:row r="5784">
      <x:c r="A5784" s="1"/>
      <x:c r="B5784" s="1"/>
      <x:c r="C5784" s="1"/>
      <x:c r="D5784" s="1"/>
      <x:c r="E5784" s="1"/>
      <x:c r="F5784" s="1"/>
      <x:c r="G5784" s="1"/>
      <x:c r="H5784" s="1"/>
      <x:c r="I5784" s="53">
        <x:f t="shared" si="1070"/>
        <x:v>8</x:v>
      </x:c>
      <x:c r="J5784" s="53">
        <x:f t="shared" si="1071"/>
        <x:v>17</x:v>
      </x:c>
      <x:c r="K5784" s="53">
        <x:f t="shared" si="1072"/>
        <x:v>3</x:v>
      </x:c>
      <x:c r="L5784" s="53">
        <x:f t="shared" si="1073"/>
        <x:v>28</x:v>
      </x:c>
      <x:c r="M5784" s="54">
        <x:f t="shared" si="1074"/>
        <x:v>2459.5353013221852</x:v>
      </x:c>
      <x:c r="N5784" s="54">
        <x:f t="shared" si="1075"/>
        <x:v>1.2080106259181842</x:v>
      </x:c>
      <x:c r="O5784" s="55">
        <x:f t="shared" si="1076"/>
        <x:v>114098</x:v>
      </x:c>
      <x:c r="P5784" s="55">
        <x:f t="shared" si="1077"/>
        <x:v>17160</x:v>
      </x:c>
      <x:c r="Q5784" s="55">
        <x:f t="shared" si="1078"/>
        <x:v>55200.265647954599</x:v>
      </x:c>
      <x:c r="R5784" s="55">
        <x:f t="shared" si="1079"/>
        <x:v>21737.734352045401</x:v>
      </x:c>
      <x:c r="S5784" s="1" t="str">
        <x:f t="shared" si="1080"/>
        <x:v>YES</x:v>
      </x:c>
      <x:c r="T5784" s="1">
        <x:f t="shared" si="1081"/>
        <x:v>21737.734352045401</x:v>
      </x:c>
    </x:row>
    <x:row r="5785">
      <x:c r="A5785" s="1"/>
      <x:c r="B5785" s="1"/>
      <x:c r="C5785" s="1"/>
      <x:c r="D5785" s="1"/>
      <x:c r="E5785" s="1"/>
      <x:c r="F5785" s="1"/>
      <x:c r="G5785" s="1"/>
      <x:c r="H5785" s="1"/>
      <x:c r="I5785" s="53">
        <x:f t="shared" si="1070"/>
        <x:v>8</x:v>
      </x:c>
      <x:c r="J5785" s="53">
        <x:f t="shared" si="1071"/>
        <x:v>17</x:v>
      </x:c>
      <x:c r="K5785" s="53">
        <x:f t="shared" si="1072"/>
        <x:v>4</x:v>
      </x:c>
      <x:c r="L5785" s="53">
        <x:f t="shared" si="1073"/>
        <x:v>29</x:v>
      </x:c>
      <x:c r="M5785" s="54">
        <x:f t="shared" si="1074"/>
        <x:v>2508.5794170448416</x:v>
      </x:c>
      <x:c r="N5785" s="54">
        <x:f t="shared" si="1075"/>
        <x:v>1.2420690396144733</x:v>
      </x:c>
      <x:c r="O5785" s="55">
        <x:f t="shared" si="1076"/>
        <x:v>116798</x:v>
      </x:c>
      <x:c r="P5785" s="55">
        <x:f t="shared" si="1077"/>
        <x:v>18040</x:v>
      </x:c>
      <x:c r="Q5785" s="55">
        <x:f t="shared" si="1078"/>
        <x:v>56051.725990361832</x:v>
      </x:c>
      <x:c r="R5785" s="55">
        <x:f t="shared" si="1079"/>
        <x:v>22706.274009638168</x:v>
      </x:c>
      <x:c r="S5785" s="1" t="str">
        <x:f t="shared" si="1080"/>
        <x:v>YES</x:v>
      </x:c>
      <x:c r="T5785" s="1">
        <x:f t="shared" si="1081"/>
        <x:v>22706.274009638168</x:v>
      </x:c>
    </x:row>
    <x:row r="5786">
      <x:c r="A5786" s="1"/>
      <x:c r="B5786" s="1"/>
      <x:c r="C5786" s="1"/>
      <x:c r="D5786" s="1"/>
      <x:c r="E5786" s="1"/>
      <x:c r="F5786" s="1"/>
      <x:c r="G5786" s="1"/>
      <x:c r="H5786" s="1"/>
      <x:c r="I5786" s="53">
        <x:f t="shared" si="1070"/>
        <x:v>8</x:v>
      </x:c>
      <x:c r="J5786" s="53">
        <x:f t="shared" si="1071"/>
        <x:v>17</x:v>
      </x:c>
      <x:c r="K5786" s="53">
        <x:f t="shared" si="1072"/>
        <x:v>5</x:v>
      </x:c>
      <x:c r="L5786" s="53">
        <x:f t="shared" si="1073"/>
        <x:v>30</x:v>
      </x:c>
      <x:c r="M5786" s="54">
        <x:f t="shared" si="1074"/>
        <x:v>2558.827740966045</x:v>
      </x:c>
      <x:c r="N5786" s="54">
        <x:f t="shared" si="1075"/>
        <x:v>1.2769637090041979</x:v>
      </x:c>
      <x:c r="O5786" s="55">
        <x:f t="shared" si="1076"/>
        <x:v>119498</x:v>
      </x:c>
      <x:c r="P5786" s="55">
        <x:f t="shared" si="1077"/>
        <x:v>18920</x:v>
      </x:c>
      <x:c r="Q5786" s="55">
        <x:f t="shared" si="1078"/>
        <x:v>56924.092725104943</x:v>
      </x:c>
      <x:c r="R5786" s="55">
        <x:f t="shared" si="1079"/>
        <x:v>23653.907274895057</x:v>
      </x:c>
      <x:c r="S5786" s="1" t="str">
        <x:f t="shared" si="1080"/>
        <x:v>YES</x:v>
      </x:c>
      <x:c r="T5786" s="1">
        <x:f t="shared" si="1081"/>
        <x:v>23653.907274895057</x:v>
      </x:c>
    </x:row>
    <x:row r="5787">
      <x:c r="A5787" s="1"/>
      <x:c r="B5787" s="1"/>
      <x:c r="C5787" s="1"/>
      <x:c r="D5787" s="1"/>
      <x:c r="E5787" s="1"/>
      <x:c r="F5787" s="1"/>
      <x:c r="G5787" s="1"/>
      <x:c r="H5787" s="1"/>
      <x:c r="I5787" s="53">
        <x:f t="shared" si="1070"/>
        <x:v>8</x:v>
      </x:c>
      <x:c r="J5787" s="53">
        <x:f t="shared" si="1071"/>
        <x:v>17</x:v>
      </x:c>
      <x:c r="K5787" s="53">
        <x:f t="shared" si="1072"/>
        <x:v>6</x:v>
      </x:c>
      <x:c r="L5787" s="53">
        <x:f t="shared" si="1073"/>
        <x:v>31</x:v>
      </x:c>
      <x:c r="M5787" s="54">
        <x:f t="shared" si="1074"/>
        <x:v>2610.3027151476781</x:v>
      </x:c>
      <x:c r="N5787" s="54">
        <x:f t="shared" si="1075"/>
        <x:v>1.3127102188525543</x:v>
      </x:c>
      <x:c r="O5787" s="55">
        <x:f t="shared" si="1076"/>
        <x:v>122198</x:v>
      </x:c>
      <x:c r="P5787" s="55">
        <x:f t="shared" si="1077"/>
        <x:v>19800</x:v>
      </x:c>
      <x:c r="Q5787" s="55">
        <x:f t="shared" si="1078"/>
        <x:v>57817.755471313852</x:v>
      </x:c>
      <x:c r="R5787" s="55">
        <x:f t="shared" si="1079"/>
        <x:v>24580.244528686148</x:v>
      </x:c>
      <x:c r="S5787" s="1" t="str">
        <x:f t="shared" si="1080"/>
        <x:v>YES</x:v>
      </x:c>
      <x:c r="T5787" s="1">
        <x:f t="shared" si="1081"/>
        <x:v>24580.244528686148</x:v>
      </x:c>
    </x:row>
    <x:row r="5788">
      <x:c r="A5788" s="1"/>
      <x:c r="B5788" s="1"/>
      <x:c r="C5788" s="1"/>
      <x:c r="D5788" s="1"/>
      <x:c r="E5788" s="1"/>
      <x:c r="F5788" s="1"/>
      <x:c r="G5788" s="1"/>
      <x:c r="H5788" s="1"/>
      <x:c r="I5788" s="53">
        <x:f t="shared" si="1070"/>
        <x:v>8</x:v>
      </x:c>
      <x:c r="J5788" s="53">
        <x:f t="shared" si="1071"/>
        <x:v>17</x:v>
      </x:c>
      <x:c r="K5788" s="53">
        <x:f t="shared" si="1072"/>
        <x:v>7</x:v>
      </x:c>
      <x:c r="L5788" s="53">
        <x:f t="shared" si="1073"/>
        <x:v>32</x:v>
      </x:c>
      <x:c r="M5788" s="54">
        <x:f t="shared" si="1074"/>
        <x:v>2663.0271545456385</x:v>
      </x:c>
      <x:c r="N5788" s="54">
        <x:f t="shared" si="1075"/>
        <x:v>1.3493244128789157</x:v>
      </x:c>
      <x:c r="O5788" s="55">
        <x:f t="shared" si="1076"/>
        <x:v>124898</x:v>
      </x:c>
      <x:c r="P5788" s="55">
        <x:f t="shared" si="1077"/>
        <x:v>20680</x:v>
      </x:c>
      <x:c r="Q5788" s="55">
        <x:f t="shared" si="1078"/>
        <x:v>58733.11032197289</x:v>
      </x:c>
      <x:c r="R5788" s="55">
        <x:f t="shared" si="1079"/>
        <x:v>25484.88967802711</x:v>
      </x:c>
      <x:c r="S5788" s="1" t="str">
        <x:f t="shared" si="1080"/>
        <x:v>YES</x:v>
      </x:c>
      <x:c r="T5788" s="1">
        <x:f t="shared" si="1081"/>
        <x:v>25484.88967802711</x:v>
      </x:c>
    </x:row>
    <x:row r="5789">
      <x:c r="A5789" s="1"/>
      <x:c r="B5789" s="1"/>
      <x:c r="C5789" s="1"/>
      <x:c r="D5789" s="1"/>
      <x:c r="E5789" s="1"/>
      <x:c r="F5789" s="1"/>
      <x:c r="G5789" s="1"/>
      <x:c r="H5789" s="1"/>
      <x:c r="I5789" s="53">
        <x:f t="shared" si="1070"/>
        <x:v>8</x:v>
      </x:c>
      <x:c r="J5789" s="53">
        <x:f t="shared" si="1071"/>
        <x:v>17</x:v>
      </x:c>
      <x:c r="K5789" s="53">
        <x:f t="shared" si="1072"/>
        <x:v>8</x:v>
      </x:c>
      <x:c r="L5789" s="53">
        <x:f t="shared" si="1073"/>
        <x:v>33</x:v>
      </x:c>
      <x:c r="M5789" s="54">
        <x:f t="shared" si="1074"/>
        <x:v>2717.0242528256185</x:v>
      </x:c>
      <x:c r="N5789" s="54">
        <x:f t="shared" si="1075"/>
        <x:v>1.3868223977955685</x:v>
      </x:c>
      <x:c r="O5789" s="55">
        <x:f t="shared" si="1076"/>
        <x:v>127598</x:v>
      </x:c>
      <x:c r="P5789" s="55">
        <x:f t="shared" si="1077"/>
        <x:v>21560</x:v>
      </x:c>
      <x:c r="Q5789" s="55">
        <x:f t="shared" si="1078"/>
        <x:v>59670.55994488921</x:v>
      </x:c>
      <x:c r="R5789" s="55">
        <x:f t="shared" si="1079"/>
        <x:v>26367.44005511079</x:v>
      </x:c>
      <x:c r="S5789" s="1" t="str">
        <x:f t="shared" si="1080"/>
        <x:v>YES</x:v>
      </x:c>
      <x:c r="T5789" s="1">
        <x:f t="shared" si="1081"/>
        <x:v>26367.44005511079</x:v>
      </x:c>
    </x:row>
    <x:row r="5790">
      <x:c r="A5790" s="1"/>
      <x:c r="B5790" s="1"/>
      <x:c r="C5790" s="1"/>
      <x:c r="D5790" s="1"/>
      <x:c r="E5790" s="1"/>
      <x:c r="F5790" s="1"/>
      <x:c r="G5790" s="1"/>
      <x:c r="H5790" s="1"/>
      <x:c r="I5790" s="53">
        <x:f t="shared" si="1070"/>
        <x:v>8</x:v>
      </x:c>
      <x:c r="J5790" s="53">
        <x:f t="shared" si="1071"/>
        <x:v>17</x:v>
      </x:c>
      <x:c r="K5790" s="53">
        <x:f t="shared" si="1072"/>
        <x:v>9</x:v>
      </x:c>
      <x:c r="L5790" s="53">
        <x:f t="shared" si="1073"/>
        <x:v>34</x:v>
      </x:c>
      <x:c r="M5790" s="54">
        <x:f t="shared" si="1074"/>
        <x:v>2772.3175882660134</x:v>
      </x:c>
      <x:c r="N5790" s="54">
        <x:f t="shared" si="1075"/>
        <x:v>1.4252205474069537</x:v>
      </x:c>
      <x:c r="O5790" s="55">
        <x:f t="shared" si="1076"/>
        <x:v>130298</x:v>
      </x:c>
      <x:c r="P5790" s="55">
        <x:f t="shared" si="1077"/>
        <x:v>22440</x:v>
      </x:c>
      <x:c r="Q5790" s="55">
        <x:f t="shared" si="1078"/>
        <x:v>60630.513685173843</x:v>
      </x:c>
      <x:c r="R5790" s="55">
        <x:f t="shared" si="1079"/>
        <x:v>27227.486314826157</x:v>
      </x:c>
      <x:c r="S5790" s="1" t="str">
        <x:f t="shared" si="1080"/>
        <x:v>YES</x:v>
      </x:c>
      <x:c r="T5790" s="1">
        <x:f t="shared" si="1081"/>
        <x:v>27227.486314826157</x:v>
      </x:c>
    </x:row>
    <x:row r="5791">
      <x:c r="A5791" s="1"/>
      <x:c r="B5791" s="1"/>
      <x:c r="C5791" s="1"/>
      <x:c r="D5791" s="1"/>
      <x:c r="E5791" s="1"/>
      <x:c r="F5791" s="1"/>
      <x:c r="G5791" s="1"/>
      <x:c r="H5791" s="1"/>
      <x:c r="I5791" s="53">
        <x:f t="shared" si="1070"/>
        <x:v>8</x:v>
      </x:c>
      <x:c r="J5791" s="53">
        <x:f t="shared" si="1071"/>
        <x:v>17</x:v>
      </x:c>
      <x:c r="K5791" s="53">
        <x:f t="shared" si="1072"/>
        <x:v>10</x:v>
      </x:c>
      <x:c r="L5791" s="53">
        <x:f t="shared" si="1073"/>
        <x:v>35</x:v>
      </x:c>
      <x:c r="M5791" s="54">
        <x:f t="shared" si="1074"/>
        <x:v>2828.9311297492259</x:v>
      </x:c>
      <x:c r="N5791" s="54">
        <x:f t="shared" si="1075"/>
        <x:v>1.4645355067702956</x:v>
      </x:c>
      <x:c r="O5791" s="55">
        <x:f t="shared" si="1076"/>
        <x:v>132998</x:v>
      </x:c>
      <x:c r="P5791" s="55">
        <x:f t="shared" si="1077"/>
        <x:v>23320</x:v>
      </x:c>
      <x:c r="Q5791" s="55">
        <x:f t="shared" si="1078"/>
        <x:v>61613.38766925739</x:v>
      </x:c>
      <x:c r="R5791" s="55">
        <x:f t="shared" si="1079"/>
        <x:v>28064.61233074261</x:v>
      </x:c>
      <x:c r="S5791" s="1" t="str">
        <x:f t="shared" si="1080"/>
        <x:v>YES</x:v>
      </x:c>
      <x:c r="T5791" s="1">
        <x:f t="shared" si="1081"/>
        <x:v>28064.61233074261</x:v>
      </x:c>
    </x:row>
    <x:row r="5792">
      <x:c r="A5792" s="1"/>
      <x:c r="B5792" s="1"/>
      <x:c r="C5792" s="1"/>
      <x:c r="D5792" s="1"/>
      <x:c r="E5792" s="1"/>
      <x:c r="F5792" s="1"/>
      <x:c r="G5792" s="1"/>
      <x:c r="H5792" s="1"/>
      <x:c r="I5792" s="53">
        <x:f t="shared" si="1070"/>
        <x:v>8</x:v>
      </x:c>
      <x:c r="J5792" s="53">
        <x:f t="shared" si="1071"/>
        <x:v>17</x:v>
      </x:c>
      <x:c r="K5792" s="53">
        <x:f t="shared" si="1072"/>
        <x:v>11</x:v>
      </x:c>
      <x:c r="L5792" s="53">
        <x:f t="shared" si="1073"/>
        <x:v>36</x:v>
      </x:c>
      <x:c r="M5792" s="54">
        <x:f t="shared" si="1074"/>
        <x:v>2886.8892428426652</x:v>
      </x:c>
      <x:c r="N5792" s="54">
        <x:f t="shared" si="1075"/>
        <x:v>1.5047841964185176</x:v>
      </x:c>
      <x:c r="O5792" s="55">
        <x:f t="shared" si="1076"/>
        <x:v>135698</x:v>
      </x:c>
      <x:c r="P5792" s="55">
        <x:f t="shared" si="1077"/>
        <x:v>24200</x:v>
      </x:c>
      <x:c r="Q5792" s="55">
        <x:f t="shared" si="1078"/>
        <x:v>62619.604910462935</x:v>
      </x:c>
      <x:c r="R5792" s="55">
        <x:f t="shared" si="1079"/>
        <x:v>28878.395089537065</x:v>
      </x:c>
      <x:c r="S5792" s="1" t="str">
        <x:f t="shared" si="1080"/>
        <x:v>YES</x:v>
      </x:c>
      <x:c r="T5792" s="1">
        <x:f t="shared" si="1081"/>
        <x:v>28878.395089537065</x:v>
      </x:c>
    </x:row>
    <x:row r="5793">
      <x:c r="A5793" s="1"/>
      <x:c r="B5793" s="1"/>
      <x:c r="C5793" s="1"/>
      <x:c r="D5793" s="1"/>
      <x:c r="E5793" s="1"/>
      <x:c r="F5793" s="1"/>
      <x:c r="G5793" s="1"/>
      <x:c r="H5793" s="1"/>
      <x:c r="I5793" s="53">
        <x:f t="shared" si="1070"/>
        <x:v>8</x:v>
      </x:c>
      <x:c r="J5793" s="53">
        <x:f t="shared" si="1071"/>
        <x:v>17</x:v>
      </x:c>
      <x:c r="K5793" s="53">
        <x:f t="shared" si="1072"/>
        <x:v>12</x:v>
      </x:c>
      <x:c r="L5793" s="53">
        <x:f t="shared" si="1073"/>
        <x:v>37</x:v>
      </x:c>
      <x:c r="M5793" s="54">
        <x:f t="shared" si="1074"/>
        <x:v>2946.2166959707297</x:v>
      </x:c>
      <x:c r="N5793" s="54">
        <x:f t="shared" si="1075"/>
        <x:v>1.54598381664634</x:v>
      </x:c>
      <x:c r="O5793" s="55">
        <x:f t="shared" si="1076"/>
        <x:v>138398</x:v>
      </x:c>
      <x:c r="P5793" s="55">
        <x:f t="shared" si="1077"/>
        <x:v>25080</x:v>
      </x:c>
      <x:c r="Q5793" s="55">
        <x:f t="shared" si="1078"/>
        <x:v>63649.595416158503</x:v>
      </x:c>
      <x:c r="R5793" s="55">
        <x:f t="shared" si="1079"/>
        <x:v>29668.404583841497</x:v>
      </x:c>
      <x:c r="S5793" s="1" t="str">
        <x:f t="shared" si="1080"/>
        <x:v>YES</x:v>
      </x:c>
      <x:c r="T5793" s="1">
        <x:f t="shared" si="1081"/>
        <x:v>29668.404583841497</x:v>
      </x:c>
    </x:row>
    <x:row r="5794">
      <x:c r="A5794" s="1"/>
      <x:c r="B5794" s="1"/>
      <x:c r="C5794" s="1"/>
      <x:c r="D5794" s="1"/>
      <x:c r="E5794" s="1"/>
      <x:c r="F5794" s="1"/>
      <x:c r="G5794" s="1"/>
      <x:c r="H5794" s="1"/>
      <x:c r="I5794" s="53">
        <x:f t="shared" si="1070"/>
        <x:v>8</x:v>
      </x:c>
      <x:c r="J5794" s="53">
        <x:f t="shared" si="1071"/>
        <x:v>17</x:v>
      </x:c>
      <x:c r="K5794" s="53">
        <x:f t="shared" si="1072"/>
        <x:v>13</x:v>
      </x:c>
      <x:c r="L5794" s="53">
        <x:f t="shared" si="1073"/>
        <x:v>38</x:v>
      </x:c>
      <x:c r="M5794" s="54">
        <x:f t="shared" si="1074"/>
        <x:v>3006.9386666791138</x:v>
      </x:c>
      <x:c r="N5794" s="54">
        <x:f t="shared" si="1075"/>
        <x:v>1.5881518518604958</x:v>
      </x:c>
      <x:c r="O5794" s="55">
        <x:f t="shared" si="1076"/>
        <x:v>141098</x:v>
      </x:c>
      <x:c r="P5794" s="55">
        <x:f t="shared" si="1077"/>
        <x:v>25960</x:v>
      </x:c>
      <x:c r="Q5794" s="55">
        <x:f t="shared" si="1078"/>
        <x:v>64703.796296512388</x:v>
      </x:c>
      <x:c r="R5794" s="55">
        <x:f t="shared" si="1079"/>
        <x:v>30434.203703487612</x:v>
      </x:c>
      <x:c r="S5794" s="1" t="str">
        <x:f t="shared" si="1080"/>
        <x:v>YES</x:v>
      </x:c>
      <x:c r="T5794" s="1">
        <x:f t="shared" si="1081"/>
        <x:v>30434.203703487612</x:v>
      </x:c>
    </x:row>
    <x:row r="5795">
      <x:c r="A5795" s="1"/>
      <x:c r="B5795" s="1"/>
      <x:c r="C5795" s="1"/>
      <x:c r="D5795" s="1"/>
      <x:c r="E5795" s="1"/>
      <x:c r="F5795" s="1"/>
      <x:c r="G5795" s="1"/>
      <x:c r="H5795" s="1"/>
      <x:c r="I5795" s="53">
        <x:f t="shared" si="1070"/>
        <x:v>8</x:v>
      </x:c>
      <x:c r="J5795" s="53">
        <x:f t="shared" si="1071"/>
        <x:v>17</x:v>
      </x:c>
      <x:c r="K5795" s="53">
        <x:f t="shared" si="1072"/>
        <x:v>14</x:v>
      </x:c>
      <x:c r="L5795" s="53">
        <x:f t="shared" si="1073"/>
        <x:v>39</x:v>
      </x:c>
      <x:c r="M5795" s="54">
        <x:f t="shared" si="1074"/>
        <x:v>3069.0807479927753</x:v>
      </x:c>
      <x:c r="N5795" s="54">
        <x:f t="shared" si="1075"/>
        <x:v>1.6313060749949828</x:v>
      </x:c>
      <x:c r="O5795" s="55">
        <x:f t="shared" si="1076"/>
        <x:v>143798</x:v>
      </x:c>
      <x:c r="P5795" s="55">
        <x:f t="shared" si="1077"/>
        <x:v>26840</x:v>
      </x:c>
      <x:c r="Q5795" s="55">
        <x:f t="shared" si="1078"/>
        <x:v>65782.651874874573</x:v>
      </x:c>
      <x:c r="R5795" s="55">
        <x:f t="shared" si="1079"/>
        <x:v>31175.348125125427</x:v>
      </x:c>
      <x:c r="S5795" s="1" t="str">
        <x:f t="shared" si="1080"/>
        <x:v>YES</x:v>
      </x:c>
      <x:c r="T5795" s="1">
        <x:f t="shared" si="1081"/>
        <x:v>31175.348125125427</x:v>
      </x:c>
    </x:row>
    <x:row r="5796">
      <x:c r="A5796" s="1"/>
      <x:c r="B5796" s="1"/>
      <x:c r="C5796" s="1"/>
      <x:c r="D5796" s="1"/>
      <x:c r="E5796" s="1"/>
      <x:c r="F5796" s="1"/>
      <x:c r="G5796" s="1"/>
      <x:c r="H5796" s="1"/>
      <x:c r="I5796" s="53">
        <x:f t="shared" si="1070"/>
        <x:v>8</x:v>
      </x:c>
      <x:c r="J5796" s="53">
        <x:f t="shared" si="1071"/>
        <x:v>17</x:v>
      </x:c>
      <x:c r="K5796" s="53">
        <x:f t="shared" si="1072"/>
        <x:v>15</x:v>
      </x:c>
      <x:c r="L5796" s="53">
        <x:f t="shared" si="1073"/>
        <x:v>40</x:v>
      </x:c>
      <x:c r="M5796" s="54">
        <x:f t="shared" si="1074"/>
        <x:v>3132.6689548689214</x:v>
      </x:c>
      <x:c r="N5796" s="54">
        <x:f t="shared" si="1075"/>
        <x:v>1.6754645519923066</x:v>
      </x:c>
      <x:c r="O5796" s="55">
        <x:f t="shared" si="1076"/>
        <x:v>146498</x:v>
      </x:c>
      <x:c r="P5796" s="55">
        <x:f t="shared" si="1077"/>
        <x:v>27720</x:v>
      </x:c>
      <x:c r="Q5796" s="55">
        <x:f t="shared" si="1078"/>
        <x:v>66886.613799807674</x:v>
      </x:c>
      <x:c r="R5796" s="55">
        <x:f t="shared" si="1079"/>
        <x:v>31891.386200192326</x:v>
      </x:c>
      <x:c r="S5796" s="1" t="str">
        <x:f t="shared" si="1080"/>
        <x:v>YES</x:v>
      </x:c>
      <x:c r="T5796" s="1">
        <x:f t="shared" si="1081"/>
        <x:v>31891.386200192326</x:v>
      </x:c>
    </x:row>
    <x:row r="5797">
      <x:c r="A5797" s="1"/>
      <x:c r="B5797" s="1"/>
      <x:c r="C5797" s="1"/>
      <x:c r="D5797" s="1"/>
      <x:c r="E5797" s="1"/>
      <x:c r="F5797" s="1"/>
      <x:c r="G5797" s="1"/>
      <x:c r="H5797" s="1"/>
      <x:c r="I5797" s="53">
        <x:f t="shared" si="1070"/>
        <x:v>8</x:v>
      </x:c>
      <x:c r="J5797" s="53">
        <x:f t="shared" si="1071"/>
        <x:v>17</x:v>
      </x:c>
      <x:c r="K5797" s="53">
        <x:f t="shared" si="1072"/>
        <x:v>16</x:v>
      </x:c>
      <x:c r="L5797" s="53">
        <x:f t="shared" si="1073"/>
        <x:v>41</x:v>
      </x:c>
      <x:c r="M5797" s="54">
        <x:f t="shared" si="1074"/>
        <x:v>3197.7297307464105</x:v>
      </x:c>
      <x:c r="N5797" s="54">
        <x:f t="shared" si="1075"/>
        <x:v>1.7206456463516739</x:v>
      </x:c>
      <x:c r="O5797" s="55">
        <x:f t="shared" si="1076"/>
        <x:v>149198</x:v>
      </x:c>
      <x:c r="P5797" s="55">
        <x:f t="shared" si="1077"/>
        <x:v>28600</x:v>
      </x:c>
      <x:c r="Q5797" s="55">
        <x:f t="shared" si="1078"/>
        <x:v>68016.141158791841</x:v>
      </x:c>
      <x:c r="R5797" s="55">
        <x:f t="shared" si="1079"/>
        <x:v>32581.858841208159</x:v>
      </x:c>
      <x:c r="S5797" s="1" t="str">
        <x:f t="shared" si="1080"/>
        <x:v>YES</x:v>
      </x:c>
      <x:c r="T5797" s="1">
        <x:f t="shared" si="1081"/>
        <x:v>32581.858841208159</x:v>
      </x:c>
    </x:row>
    <x:row r="5798">
      <x:c r="A5798" s="1"/>
      <x:c r="B5798" s="1"/>
      <x:c r="C5798" s="1"/>
      <x:c r="D5798" s="1"/>
      <x:c r="E5798" s="1"/>
      <x:c r="F5798" s="1"/>
      <x:c r="G5798" s="1"/>
      <x:c r="H5798" s="1"/>
      <x:c r="I5798" s="53">
        <x:f t="shared" si="1070"/>
        <x:v>8</x:v>
      </x:c>
      <x:c r="J5798" s="53">
        <x:f t="shared" si="1071"/>
        <x:v>17</x:v>
      </x:c>
      <x:c r="K5798" s="53">
        <x:f t="shared" si="1072"/>
        <x:v>17</x:v>
      </x:c>
      <x:c r="L5798" s="53">
        <x:f t="shared" si="1073"/>
        <x:v>42</x:v>
      </x:c>
      <x:c r="M5798" s="54">
        <x:f t="shared" si="1074"/>
        <x:v>3264.289954192951</x:v>
      </x:c>
      <x:c r="N5798" s="54">
        <x:f t="shared" si="1075"/>
        <x:v>1.7668680237451049</x:v>
      </x:c>
      <x:c r="O5798" s="55">
        <x:f t="shared" si="1076"/>
        <x:v>151898</x:v>
      </x:c>
      <x:c r="P5798" s="55">
        <x:f t="shared" si="1077"/>
        <x:v>29480</x:v>
      </x:c>
      <x:c r="Q5798" s="55">
        <x:f t="shared" si="1078"/>
        <x:v>69171.700593627611</x:v>
      </x:c>
      <x:c r="R5798" s="55">
        <x:f t="shared" si="1079"/>
        <x:v>33246.299406372389</x:v>
      </x:c>
      <x:c r="S5798" s="1" t="str">
        <x:f t="shared" si="1080"/>
        <x:v>YES</x:v>
      </x:c>
      <x:c r="T5798" s="1">
        <x:f t="shared" si="1081"/>
        <x:v>33246.299406372389</x:v>
      </x:c>
    </x:row>
    <x:row r="5799">
      <x:c r="A5799" s="1"/>
      <x:c r="B5799" s="1"/>
      <x:c r="C5799" s="1"/>
      <x:c r="D5799" s="1"/>
      <x:c r="E5799" s="1"/>
      <x:c r="F5799" s="1"/>
      <x:c r="G5799" s="1"/>
      <x:c r="H5799" s="1"/>
      <x:c r="I5799" s="53">
        <x:f t="shared" si="1070"/>
        <x:v>8</x:v>
      </x:c>
      <x:c r="J5799" s="53">
        <x:f t="shared" si="1071"/>
        <x:v>17</x:v>
      </x:c>
      <x:c r="K5799" s="53">
        <x:f t="shared" si="1072"/>
        <x:v>18</x:v>
      </x:c>
      <x:c r="L5799" s="53">
        <x:f t="shared" si="1073"/>
        <x:v>43</x:v>
      </x:c>
      <x:c r="M5799" s="54">
        <x:f t="shared" si="1074"/>
        <x:v>3332.3769456515383</x:v>
      </x:c>
      <x:c r="N5799" s="54">
        <x:f t="shared" si="1075"/>
        <x:v>1.8141506567024572</x:v>
      </x:c>
      <x:c r="O5799" s="55">
        <x:f t="shared" si="1076"/>
        <x:v>154598</x:v>
      </x:c>
      <x:c r="P5799" s="55">
        <x:f t="shared" si="1077"/>
        <x:v>30360</x:v>
      </x:c>
      <x:c r="Q5799" s="55">
        <x:f t="shared" si="1078"/>
        <x:v>70353.766417561419</x:v>
      </x:c>
      <x:c r="R5799" s="55">
        <x:f t="shared" si="1079"/>
        <x:v>33884.233582438581</x:v>
      </x:c>
      <x:c r="S5799" s="1" t="str">
        <x:f t="shared" si="1080"/>
        <x:v>YES</x:v>
      </x:c>
      <x:c r="T5799" s="1">
        <x:f t="shared" si="1081"/>
        <x:v>33884.233582438581</x:v>
      </x:c>
    </x:row>
    <x:row r="5800">
      <x:c r="A5800" s="1"/>
      <x:c r="B5800" s="1"/>
      <x:c r="C5800" s="1"/>
      <x:c r="D5800" s="1"/>
      <x:c r="E5800" s="1"/>
      <x:c r="F5800" s="1"/>
      <x:c r="G5800" s="1"/>
      <x:c r="H5800" s="1"/>
      <x:c r="I5800" s="53">
        <x:f t="shared" si="1070"/>
        <x:v>8</x:v>
      </x:c>
      <x:c r="J5800" s="53">
        <x:f t="shared" si="1071"/>
        <x:v>17</x:v>
      </x:c>
      <x:c r="K5800" s="53">
        <x:f t="shared" si="1072"/>
        <x:v>19</x:v>
      </x:c>
      <x:c r="L5800" s="53">
        <x:f t="shared" si="1073"/>
        <x:v>44</x:v>
      </x:c>
      <x:c r="M5800" s="54">
        <x:f t="shared" si="1074"/>
        <x:v>3402.0184742875599</x:v>
      </x:c>
      <x:c r="N5800" s="54">
        <x:f t="shared" si="1075"/>
        <x:v>1.8625128293663611</x:v>
      </x:c>
      <x:c r="O5800" s="55">
        <x:f t="shared" si="1076"/>
        <x:v>157298</x:v>
      </x:c>
      <x:c r="P5800" s="55">
        <x:f t="shared" si="1077"/>
        <x:v>31240</x:v>
      </x:c>
      <x:c r="Q5800" s="55">
        <x:f t="shared" si="1078"/>
        <x:v>71562.820734159031</x:v>
      </x:c>
      <x:c r="R5800" s="55">
        <x:f t="shared" si="1079"/>
        <x:v>34495.179265840969</x:v>
      </x:c>
      <x:c r="S5800" s="1" t="str">
        <x:f t="shared" si="1080"/>
        <x:v>YES</x:v>
      </x:c>
      <x:c r="T5800" s="1">
        <x:f t="shared" si="1081"/>
        <x:v>34495.179265840969</x:v>
      </x:c>
    </x:row>
    <x:row r="5801">
      <x:c r="A5801" s="1"/>
      <x:c r="B5801" s="1"/>
      <x:c r="C5801" s="1"/>
      <x:c r="D5801" s="1"/>
      <x:c r="E5801" s="1"/>
      <x:c r="F5801" s="1"/>
      <x:c r="G5801" s="1"/>
      <x:c r="H5801" s="1"/>
      <x:c r="I5801" s="53">
        <x:f t="shared" si="1070"/>
        <x:v>8</x:v>
      </x:c>
      <x:c r="J5801" s="53">
        <x:f t="shared" si="1071"/>
        <x:v>17</x:v>
      </x:c>
      <x:c r="K5801" s="53">
        <x:f t="shared" si="1072"/>
        <x:v>20</x:v>
      </x:c>
      <x:c r="L5801" s="53">
        <x:f t="shared" si="1073"/>
        <x:v>45</x:v>
      </x:c>
      <x:c r="M5801" s="54">
        <x:f t="shared" si="1074"/>
        <x:v>3473.242764938037</x:v>
      </x:c>
      <x:c r="N5801" s="54">
        <x:f t="shared" si="1075"/>
        <x:v>1.9119741423180812</x:v>
      </x:c>
      <x:c r="O5801" s="55">
        <x:f t="shared" si="1076"/>
        <x:v>159998</x:v>
      </x:c>
      <x:c r="P5801" s="55">
        <x:f t="shared" si="1077"/>
        <x:v>32120</x:v>
      </x:c>
      <x:c r="Q5801" s="55">
        <x:f t="shared" si="1078"/>
        <x:v>72799.353557952039</x:v>
      </x:c>
      <x:c r="R5801" s="55">
        <x:f t="shared" si="1079"/>
        <x:v>35078.646442047961</x:v>
      </x:c>
      <x:c r="S5801" s="1" t="str">
        <x:f t="shared" si="1080"/>
        <x:v>YES</x:v>
      </x:c>
      <x:c r="T5801" s="1">
        <x:f t="shared" si="1081"/>
        <x:v>35078.646442047961</x:v>
      </x:c>
    </x:row>
    <x:row r="5802">
      <x:c r="A5802" s="1"/>
      <x:c r="B5802" s="1"/>
      <x:c r="C5802" s="1"/>
      <x:c r="D5802" s="1"/>
      <x:c r="E5802" s="1"/>
      <x:c r="F5802" s="1"/>
      <x:c r="G5802" s="1"/>
      <x:c r="H5802" s="1"/>
      <x:c r="I5802" s="53">
        <x:f t="shared" si="1070"/>
        <x:v>8</x:v>
      </x:c>
      <x:c r="J5802" s="53">
        <x:f t="shared" si="1071"/>
        <x:v>17</x:v>
      </x:c>
      <x:c r="K5802" s="53">
        <x:f t="shared" si="1072"/>
        <x:v>21</x:v>
      </x:c>
      <x:c r="L5802" s="53">
        <x:f t="shared" si="1073"/>
        <x:v>46</x:v>
      </x:c>
      <x:c r="M5802" s="54">
        <x:f t="shared" si="1074"/>
        <x:v>3546.0785051644807</x:v>
      </x:c>
      <x:c r="N5802" s="54">
        <x:f t="shared" si="1075"/>
        <x:v>1.9625545174753338</x:v>
      </x:c>
      <x:c r="O5802" s="55">
        <x:f t="shared" si="1076"/>
        <x:v>162698</x:v>
      </x:c>
      <x:c r="P5802" s="55">
        <x:f t="shared" si="1077"/>
        <x:v>33000</x:v>
      </x:c>
      <x:c r="Q5802" s="55">
        <x:f t="shared" si="1078"/>
        <x:v>74063.86293688335</x:v>
      </x:c>
      <x:c r="R5802" s="55">
        <x:f t="shared" si="1079"/>
        <x:v>35634.13706311665</x:v>
      </x:c>
      <x:c r="S5802" s="1" t="str">
        <x:f t="shared" si="1080"/>
        <x:v>YES</x:v>
      </x:c>
      <x:c r="T5802" s="1">
        <x:f t="shared" si="1081"/>
        <x:v>35634.13706311665</x:v>
      </x:c>
    </x:row>
    <x:row r="5803">
      <x:c r="A5803" s="1"/>
      <x:c r="B5803" s="1"/>
      <x:c r="C5803" s="1"/>
      <x:c r="D5803" s="1"/>
      <x:c r="E5803" s="1"/>
      <x:c r="F5803" s="1"/>
      <x:c r="G5803" s="1"/>
      <x:c r="H5803" s="1"/>
      <x:c r="I5803" s="53">
        <x:f t="shared" si="1070"/>
        <x:v>8</x:v>
      </x:c>
      <x:c r="J5803" s="53">
        <x:f t="shared" si="1071"/>
        <x:v>17</x:v>
      </x:c>
      <x:c r="K5803" s="53">
        <x:f t="shared" si="1072"/>
        <x:v>22</x:v>
      </x:c>
      <x:c r="L5803" s="53">
        <x:f t="shared" si="1073"/>
        <x:v>47</x:v>
      </x:c>
      <x:c r="M5803" s="54">
        <x:f t="shared" si="1074"/>
        <x:v>3620.5548524108772</x:v>
      </x:c>
      <x:c r="N5803" s="54">
        <x:f t="shared" si="1075"/>
        <x:v>2.0142742030631093</x:v>
      </x:c>
      <x:c r="O5803" s="55">
        <x:f t="shared" si="1076"/>
        <x:v>165398</x:v>
      </x:c>
      <x:c r="P5803" s="55">
        <x:f t="shared" si="1077"/>
        <x:v>33880</x:v>
      </x:c>
      <x:c r="Q5803" s="55">
        <x:f t="shared" si="1078"/>
        <x:v>75356.855076577718</x:v>
      </x:c>
      <x:c r="R5803" s="55">
        <x:f t="shared" si="1079"/>
        <x:v>36161.144923422282</x:v>
      </x:c>
      <x:c r="S5803" s="1" t="str">
        <x:f t="shared" si="1080"/>
        <x:v>YES</x:v>
      </x:c>
      <x:c r="T5803" s="1">
        <x:f t="shared" si="1081"/>
        <x:v>36161.144923422282</x:v>
      </x:c>
    </x:row>
    <x:row r="5804">
      <x:c r="A5804" s="1"/>
      <x:c r="B5804" s="1"/>
      <x:c r="C5804" s="1"/>
      <x:c r="D5804" s="1"/>
      <x:c r="E5804" s="1"/>
      <x:c r="F5804" s="1"/>
      <x:c r="G5804" s="1"/>
      <x:c r="H5804" s="1"/>
      <x:c r="I5804" s="53">
        <x:f t="shared" si="1070"/>
        <x:v>8</x:v>
      </x:c>
      <x:c r="J5804" s="53">
        <x:f t="shared" si="1071"/>
        <x:v>17</x:v>
      </x:c>
      <x:c r="K5804" s="53">
        <x:f t="shared" si="1072"/>
        <x:v>23</x:v>
      </x:c>
      <x:c r="L5804" s="53">
        <x:f t="shared" si="1073"/>
        <x:v>48</x:v>
      </x:c>
      <x:c r="M5804" s="54">
        <x:f t="shared" si="1074"/>
        <x:v>3696.7014412683134</x:v>
      </x:c>
      <x:c r="N5804" s="54">
        <x:f t="shared" si="1075"/>
        <x:v>2.0671537786585508</x:v>
      </x:c>
      <x:c r="O5804" s="55">
        <x:f t="shared" si="1076"/>
        <x:v>168098</x:v>
      </x:c>
      <x:c r="P5804" s="55">
        <x:f t="shared" si="1077"/>
        <x:v>34760</x:v>
      </x:c>
      <x:c r="Q5804" s="55">
        <x:f t="shared" si="1078"/>
        <x:v>76678.844466463779</x:v>
      </x:c>
      <x:c r="R5804" s="55">
        <x:f t="shared" si="1079"/>
        <x:v>36659.155533536221</x:v>
      </x:c>
      <x:c r="S5804" s="1" t="str">
        <x:f t="shared" si="1080"/>
        <x:v>YES</x:v>
      </x:c>
      <x:c r="T5804" s="1">
        <x:f t="shared" si="1081"/>
        <x:v>36659.155533536221</x:v>
      </x:c>
    </x:row>
    <x:row r="5805">
      <x:c r="A5805" s="1"/>
      <x:c r="B5805" s="1"/>
      <x:c r="C5805" s="1"/>
      <x:c r="D5805" s="1"/>
      <x:c r="E5805" s="1"/>
      <x:c r="F5805" s="1"/>
      <x:c r="G5805" s="1"/>
      <x:c r="H5805" s="1"/>
      <x:c r="I5805" s="53">
        <x:f t="shared" si="1070"/>
        <x:v>8</x:v>
      </x:c>
      <x:c r="J5805" s="53">
        <x:f t="shared" si="1071"/>
        <x:v>17</x:v>
      </x:c>
      <x:c r="K5805" s="53">
        <x:f t="shared" si="1072"/>
        <x:v>24</x:v>
      </x:c>
      <x:c r="L5805" s="53">
        <x:f t="shared" si="1073"/>
        <x:v>49</x:v>
      </x:c>
      <x:c r="M5805" s="54">
        <x:f t="shared" si="1074"/>
        <x:v>3774.5483908478091</x:v>
      </x:c>
      <x:c r="N5805" s="54">
        <x:f t="shared" si="1075"/>
        <x:v>2.1212141603109784</x:v>
      </x:c>
      <x:c r="O5805" s="55">
        <x:f t="shared" si="1076"/>
        <x:v>170798</x:v>
      </x:c>
      <x:c r="P5805" s="55">
        <x:f t="shared" si="1077"/>
        <x:v>35640</x:v>
      </x:c>
      <x:c r="Q5805" s="55">
        <x:f t="shared" si="1078"/>
        <x:v>78030.354007774469</x:v>
      </x:c>
      <x:c r="R5805" s="55">
        <x:f t="shared" si="1079"/>
        <x:v>37127.645992225531</x:v>
      </x:c>
      <x:c r="S5805" s="1" t="str">
        <x:f t="shared" si="1080"/>
        <x:v>YES</x:v>
      </x:c>
      <x:c r="T5805" s="1">
        <x:f t="shared" si="1081"/>
        <x:v>37127.645992225531</x:v>
      </x:c>
    </x:row>
    <x:row r="5806">
      <x:c r="A5806" s="1"/>
      <x:c r="B5806" s="1"/>
      <x:c r="C5806" s="1"/>
      <x:c r="D5806" s="1"/>
      <x:c r="E5806" s="1"/>
      <x:c r="F5806" s="1"/>
      <x:c r="G5806" s="1"/>
      <x:c r="H5806" s="1"/>
      <x:c r="I5806" s="53" t="n">
        <x:f t="shared" ref="I5806:I5869" si="1082">INT((ROW()-ROW($I$46))/((CARROT_CAP+1)*(MESCLUN_CAP+1)))</x:f>
        <x:v>8</x:v>
      </x:c>
      <x:c r="J5806" s="53" t="n">
        <x:f t="shared" ref="J5806:J5869" si="1083">MOD(INT((ROW()-ROW($I$46))/(MESCLUN_CAP+1)),CARROT_CAP+1)</x:f>
        <x:v>17</x:v>
      </x:c>
      <x:c r="K5806" s="53" t="n">
        <x:f t="shared" ref="K5806:K5869" si="1084">MOD(ROW()-ROW($I$46),MESCLUN_CAP+1)</x:f>
        <x:v>25</x:v>
      </x:c>
      <x:c r="L5806" s="53" t="n">
        <x:f t="shared" ref="L5806:L5869" si="1085">SUM(I5806:K5806)</x:f>
        <x:v>50</x:v>
      </x:c>
      <x:c r="M5806" s="54" t="n">
        <x:f t="shared" ref="M5806:M5869" si="1086">I5806*TOMATO_HOURS*WEEKS*(1+TOMATO_DIM)^I5806+J5806*CARROT_HOURS*WEEKS*(1+CARROT_DIM)^J5806+K5806*MESCLUN_HOURS*WEEKS*(1+MESCLUN_DIM)^K5806</x:f>
        <x:v>3854.1263122629052</x:v>
      </x:c>
      <x:c r="N5806" s="54" t="n">
        <x:f t="shared" ref="N5806:N5869" si="1087">MAX(M5806-FARMER_HOURS,0)/TEMP_HOURS_PER_WORKER</x:f>
        <x:v>2.1764766057381286</x:v>
      </x:c>
      <x:c r="O5806" s="55" t="n">
        <x:f t="shared" ref="O5806:O5869" si="1088">I5806*TOMATO_PRICE+J5806*CARROT_PRICE+K5806*MESCLUN_PRICE</x:f>
        <x:v>173498</x:v>
      </x:c>
      <x:c r="P5806" s="55" t="n">
        <x:f t="shared" ref="P5806:P5869" si="1089">I5806*TOMATO_FERTILIZER+J5806*CARROT_FERTILIZER+K5806*MESCLUN_FERTILIZER</x:f>
        <x:v>36520</x:v>
      </x:c>
      <x:c r="Q5806" s="55" t="n">
        <x:f t="shared" ref="Q5806:Q5869" si="1090">MIN(M5806,FARMER_HOURS)*FARMER_RATE+MAX(M5806-FARMER_HOURS,0)*TEMP_RATE</x:f>
        <x:v>79411.91514345323</x:v>
      </x:c>
      <x:c r="R5806" s="55" t="n">
        <x:f t="shared" ref="R5806:R5869" si="1091">O5806-P5806-Q5806-FIXED_COST</x:f>
        <x:v>37566.084856546775</x:v>
      </x:c>
      <x:c r="S5806" s="1" t="str">
        <x:f t="shared" ref="S5806:S5869" si="1092">IF(AND(L5806&lt;=TOTAL_BED_CAP,N5806&lt;=TEMP_WORKER_CAP),"YES","NO")</x:f>
        <x:v>YES</x:v>
      </x:c>
      <x:c r="T5806" s="1" t="n">
        <x:f t="shared" ref="T5806:T5869" si="1093">IF(S5806="YES",R5806,-1E+99)</x:f>
        <x:v>37566.084856546775</x:v>
      </x:c>
    </x:row>
    <x:row r="5807">
      <x:c r="A5807" s="1"/>
      <x:c r="B5807" s="1"/>
      <x:c r="C5807" s="1"/>
      <x:c r="D5807" s="1"/>
      <x:c r="E5807" s="1"/>
      <x:c r="F5807" s="1"/>
      <x:c r="G5807" s="1"/>
      <x:c r="H5807" s="1"/>
      <x:c r="I5807" s="53">
        <x:f t="shared" si="1082"/>
        <x:v>8</x:v>
      </x:c>
      <x:c r="J5807" s="53">
        <x:f t="shared" si="1083"/>
        <x:v>17</x:v>
      </x:c>
      <x:c r="K5807" s="53">
        <x:f t="shared" si="1084"/>
        <x:v>26</x:v>
      </x:c>
      <x:c r="L5807" s="53">
        <x:f t="shared" si="1085"/>
        <x:v>51</x:v>
      </x:c>
      <x:c r="M5807" s="54">
        <x:f t="shared" si="1086"/>
        <x:v>3935.4663162236247</x:v>
      </x:c>
      <x:c r="N5807" s="54">
        <x:f t="shared" si="1087"/>
        <x:v>2.2329627195997395</x:v>
      </x:c>
      <x:c r="O5807" s="55">
        <x:f t="shared" si="1088"/>
        <x:v>176198</x:v>
      </x:c>
      <x:c r="P5807" s="55">
        <x:f t="shared" si="1089"/>
        <x:v>37400</x:v>
      </x:c>
      <x:c r="Q5807" s="55">
        <x:f t="shared" si="1090"/>
        <x:v>80824.067989993491</x:v>
      </x:c>
      <x:c r="R5807" s="55">
        <x:f t="shared" si="1091"/>
        <x:v>37973.932010006509</x:v>
      </x:c>
      <x:c r="S5807" s="1" t="str">
        <x:f t="shared" si="1092"/>
        <x:v>YES</x:v>
      </x:c>
      <x:c r="T5807" s="1">
        <x:f t="shared" si="1093"/>
        <x:v>37973.932010006509</x:v>
      </x:c>
    </x:row>
    <x:row r="5808">
      <x:c r="A5808" s="1"/>
      <x:c r="B5808" s="1"/>
      <x:c r="C5808" s="1"/>
      <x:c r="D5808" s="1"/>
      <x:c r="E5808" s="1"/>
      <x:c r="F5808" s="1"/>
      <x:c r="G5808" s="1"/>
      <x:c r="H5808" s="1"/>
      <x:c r="I5808" s="53">
        <x:f t="shared" si="1082"/>
        <x:v>8</x:v>
      </x:c>
      <x:c r="J5808" s="53">
        <x:f t="shared" si="1083"/>
        <x:v>17</x:v>
      </x:c>
      <x:c r="K5808" s="53">
        <x:f t="shared" si="1084"/>
        <x:v>27</x:v>
      </x:c>
      <x:c r="L5808" s="53">
        <x:f t="shared" si="1085"/>
        <x:v>52</x:v>
      </x:c>
      <x:c r="M5808" s="54">
        <x:f t="shared" si="1086"/>
        <x:v>4018.6000207433813</x:v>
      </x:c>
      <x:c r="N5808" s="54">
        <x:f t="shared" si="1087"/>
        <x:v>2.2906944588495701</x:v>
      </x:c>
      <x:c r="O5808" s="55">
        <x:f t="shared" si="1088"/>
        <x:v>178898</x:v>
      </x:c>
      <x:c r="P5808" s="55">
        <x:f t="shared" si="1089"/>
        <x:v>38280</x:v>
      </x:c>
      <x:c r="Q5808" s="55">
        <x:f t="shared" si="1090"/>
        <x:v>82267.361471239259</x:v>
      </x:c>
      <x:c r="R5808" s="55">
        <x:f t="shared" si="1091"/>
        <x:v>38350.638528760741</x:v>
      </x:c>
      <x:c r="S5808" s="1" t="str">
        <x:f t="shared" si="1092"/>
        <x:v>YES</x:v>
      </x:c>
      <x:c r="T5808" s="1">
        <x:f t="shared" si="1093"/>
        <x:v>38350.638528760741</x:v>
      </x:c>
    </x:row>
    <x:row r="5809">
      <x:c r="A5809" s="1"/>
      <x:c r="B5809" s="1"/>
      <x:c r="C5809" s="1"/>
      <x:c r="D5809" s="1"/>
      <x:c r="E5809" s="1"/>
      <x:c r="F5809" s="1"/>
      <x:c r="G5809" s="1"/>
      <x:c r="H5809" s="1"/>
      <x:c r="I5809" s="53">
        <x:f t="shared" si="1082"/>
        <x:v>8</x:v>
      </x:c>
      <x:c r="J5809" s="53">
        <x:f t="shared" si="1083"/>
        <x:v>17</x:v>
      </x:c>
      <x:c r="K5809" s="53">
        <x:f t="shared" si="1084"/>
        <x:v>28</x:v>
      </x:c>
      <x:c r="L5809" s="53">
        <x:f t="shared" si="1085"/>
        <x:v>53</x:v>
      </x:c>
      <x:c r="M5809" s="54">
        <x:f t="shared" si="1086"/>
        <x:v>4103.5595589605346</x:v>
      </x:c>
      <x:c r="N5809" s="54">
        <x:f t="shared" si="1087"/>
        <x:v>2.3496941381670378</x:v>
      </x:c>
      <x:c r="O5809" s="55">
        <x:f t="shared" si="1088"/>
        <x:v>181598</x:v>
      </x:c>
      <x:c r="P5809" s="55">
        <x:f t="shared" si="1089"/>
        <x:v>39160</x:v>
      </x:c>
      <x:c r="Q5809" s="55">
        <x:f t="shared" si="1090"/>
        <x:v>83742.353454175944</x:v>
      </x:c>
      <x:c r="R5809" s="55">
        <x:f t="shared" si="1091"/>
        <x:v>38695.646545824056</x:v>
      </x:c>
      <x:c r="S5809" s="1" t="str">
        <x:f t="shared" si="1092"/>
        <x:v>YES</x:v>
      </x:c>
      <x:c r="T5809" s="1">
        <x:f t="shared" si="1093"/>
        <x:v>38695.646545824056</x:v>
      </x:c>
    </x:row>
    <x:row r="5810">
      <x:c r="A5810" s="1"/>
      <x:c r="B5810" s="1"/>
      <x:c r="C5810" s="1"/>
      <x:c r="D5810" s="1"/>
      <x:c r="E5810" s="1"/>
      <x:c r="F5810" s="1"/>
      <x:c r="G5810" s="1"/>
      <x:c r="H5810" s="1"/>
      <x:c r="I5810" s="53">
        <x:f t="shared" si="1082"/>
        <x:v>8</x:v>
      </x:c>
      <x:c r="J5810" s="53">
        <x:f t="shared" si="1083"/>
        <x:v>17</x:v>
      </x:c>
      <x:c r="K5810" s="53">
        <x:f t="shared" si="1084"/>
        <x:v>29</x:v>
      </x:c>
      <x:c r="L5810" s="53">
        <x:f t="shared" si="1085"/>
        <x:v>54</x:v>
      </x:c>
      <x:c r="M5810" s="54">
        <x:f t="shared" si="1086"/>
        <x:v>4190.3775870761883</x:v>
      </x:c>
      <x:c r="N5810" s="54">
        <x:f t="shared" si="1087"/>
        <x:v>2.4099844354695752</x:v>
      </x:c>
      <x:c r="O5810" s="55">
        <x:f t="shared" si="1088"/>
        <x:v>184298</x:v>
      </x:c>
      <x:c r="P5810" s="55">
        <x:f t="shared" si="1089"/>
        <x:v>40040</x:v>
      </x:c>
      <x:c r="Q5810" s="55">
        <x:f t="shared" si="1090"/>
        <x:v>85249.610886739378</x:v>
      </x:c>
      <x:c r="R5810" s="55">
        <x:f t="shared" si="1091"/>
        <x:v>39008.389113260622</x:v>
      </x:c>
      <x:c r="S5810" s="1" t="str">
        <x:f t="shared" si="1092"/>
        <x:v>YES</x:v>
      </x:c>
      <x:c r="T5810" s="1">
        <x:f t="shared" si="1093"/>
        <x:v>39008.389113260622</x:v>
      </x:c>
    </x:row>
    <x:row r="5811">
      <x:c r="A5811" s="1"/>
      <x:c r="B5811" s="1"/>
      <x:c r="C5811" s="1"/>
      <x:c r="D5811" s="1"/>
      <x:c r="E5811" s="1"/>
      <x:c r="F5811" s="1"/>
      <x:c r="G5811" s="1"/>
      <x:c r="H5811" s="1"/>
      <x:c r="I5811" s="53">
        <x:f t="shared" si="1082"/>
        <x:v>8</x:v>
      </x:c>
      <x:c r="J5811" s="53">
        <x:f t="shared" si="1083"/>
        <x:v>17</x:v>
      </x:c>
      <x:c r="K5811" s="53">
        <x:f t="shared" si="1084"/>
        <x:v>30</x:v>
      </x:c>
      <x:c r="L5811" s="53">
        <x:f t="shared" si="1085"/>
        <x:v>55</x:v>
      </x:c>
      <x:c r="M5811" s="54">
        <x:f t="shared" si="1086"/>
        <x:v>4279.0872924099594</x:v>
      </x:c>
      <x:c r="N5811" s="54">
        <x:f t="shared" si="1087"/>
        <x:v>2.4715883975069164</x:v>
      </x:c>
      <x:c r="O5811" s="55">
        <x:f t="shared" si="1088"/>
        <x:v>186998</x:v>
      </x:c>
      <x:c r="P5811" s="55">
        <x:f t="shared" si="1089"/>
        <x:v>40920</x:v>
      </x:c>
      <x:c r="Q5811" s="55">
        <x:f t="shared" si="1090"/>
        <x:v>86789.709937672902</x:v>
      </x:c>
      <x:c r="R5811" s="55">
        <x:f t="shared" si="1091"/>
        <x:v>39288.290062327098</x:v>
      </x:c>
      <x:c r="S5811" s="1" t="str">
        <x:f t="shared" si="1092"/>
        <x:v>YES</x:v>
      </x:c>
      <x:c r="T5811" s="1">
        <x:f t="shared" si="1093"/>
        <x:v>39288.290062327098</x:v>
      </x:c>
    </x:row>
    <x:row r="5812">
      <x:c r="A5812" s="1"/>
      <x:c r="B5812" s="1"/>
      <x:c r="C5812" s="1"/>
      <x:c r="D5812" s="1"/>
      <x:c r="E5812" s="1"/>
      <x:c r="F5812" s="1"/>
      <x:c r="G5812" s="1"/>
      <x:c r="H5812" s="1"/>
      <x:c r="I5812" s="53">
        <x:f t="shared" si="1082"/>
        <x:v>8</x:v>
      </x:c>
      <x:c r="J5812" s="53">
        <x:f t="shared" si="1083"/>
        <x:v>18</x:v>
      </x:c>
      <x:c r="K5812" s="53">
        <x:f t="shared" si="1084"/>
        <x:v>0</x:v>
      </x:c>
      <x:c r="L5812" s="53">
        <x:f t="shared" si="1085"/>
        <x:v>26</x:v>
      </x:c>
      <x:c r="M5812" s="54">
        <x:f t="shared" si="1086"/>
        <x:v>2385.5996507615132</x:v>
      </x:c>
      <x:c r="N5812" s="54">
        <x:f t="shared" si="1087"/>
        <x:v>1.1566664241399398</x:v>
      </x:c>
      <x:c r="O5812" s="55">
        <x:f t="shared" si="1088"/>
        <x:v>108092</x:v>
      </x:c>
      <x:c r="P5812" s="55">
        <x:f t="shared" si="1089"/>
        <x:v>14960</x:v>
      </x:c>
      <x:c r="Q5812" s="55">
        <x:f t="shared" si="1090"/>
        <x:v>53916.660603498487</x:v>
      </x:c>
      <x:c r="R5812" s="55">
        <x:f t="shared" si="1091"/>
        <x:v>19215.339396501513</x:v>
      </x:c>
      <x:c r="S5812" s="1" t="str">
        <x:f t="shared" si="1092"/>
        <x:v>YES</x:v>
      </x:c>
      <x:c r="T5812" s="1">
        <x:f t="shared" si="1093"/>
        <x:v>19215.339396501513</x:v>
      </x:c>
    </x:row>
    <x:row r="5813">
      <x:c r="A5813" s="1"/>
      <x:c r="B5813" s="1"/>
      <x:c r="C5813" s="1"/>
      <x:c r="D5813" s="1"/>
      <x:c r="E5813" s="1"/>
      <x:c r="F5813" s="1"/>
      <x:c r="G5813" s="1"/>
      <x:c r="H5813" s="1"/>
      <x:c r="I5813" s="53">
        <x:f t="shared" si="1082"/>
        <x:v>8</x:v>
      </x:c>
      <x:c r="J5813" s="53">
        <x:f t="shared" si="1083"/>
        <x:v>18</x:v>
      </x:c>
      <x:c r="K5813" s="53">
        <x:f t="shared" si="1084"/>
        <x:v>1</x:v>
      </x:c>
      <x:c r="L5813" s="53">
        <x:f t="shared" si="1085"/>
        <x:v>27</x:v>
      </x:c>
      <x:c r="M5813" s="54">
        <x:f t="shared" si="1086"/>
        <x:v>2431.1621507615132</x:v>
      </x:c>
      <x:c r="N5813" s="54">
        <x:f t="shared" si="1087"/>
        <x:v>1.1883070491399397</x:v>
      </x:c>
      <x:c r="O5813" s="55">
        <x:f t="shared" si="1088"/>
        <x:v>110792</x:v>
      </x:c>
      <x:c r="P5813" s="55">
        <x:f t="shared" si="1089"/>
        <x:v>15840</x:v>
      </x:c>
      <x:c r="Q5813" s="55">
        <x:f t="shared" si="1090"/>
        <x:v>54707.676228498487</x:v>
      </x:c>
      <x:c r="R5813" s="55">
        <x:f t="shared" si="1091"/>
        <x:v>20244.323771501513</x:v>
      </x:c>
      <x:c r="S5813" s="1" t="str">
        <x:f t="shared" si="1092"/>
        <x:v>YES</x:v>
      </x:c>
      <x:c r="T5813" s="1">
        <x:f t="shared" si="1093"/>
        <x:v>20244.323771501513</x:v>
      </x:c>
    </x:row>
    <x:row r="5814">
      <x:c r="A5814" s="1"/>
      <x:c r="B5814" s="1"/>
      <x:c r="C5814" s="1"/>
      <x:c r="D5814" s="1"/>
      <x:c r="E5814" s="1"/>
      <x:c r="F5814" s="1"/>
      <x:c r="G5814" s="1"/>
      <x:c r="H5814" s="1"/>
      <x:c r="I5814" s="53">
        <x:f t="shared" si="1082"/>
        <x:v>8</x:v>
      </x:c>
      <x:c r="J5814" s="53">
        <x:f t="shared" si="1083"/>
        <x:v>18</x:v>
      </x:c>
      <x:c r="K5814" s="53">
        <x:f t="shared" si="1084"/>
        <x:v>2</x:v>
      </x:c>
      <x:c r="L5814" s="53">
        <x:f t="shared" si="1085"/>
        <x:v>28</x:v>
      </x:c>
      <x:c r="M5814" s="54">
        <x:f t="shared" si="1086"/>
        <x:v>2477.8637132615131</x:v>
      </x:c>
      <x:c r="N5814" s="54">
        <x:f t="shared" si="1087"/>
        <x:v>1.2207386897649397</x:v>
      </x:c>
      <x:c r="O5814" s="55">
        <x:f t="shared" si="1088"/>
        <x:v>113492</x:v>
      </x:c>
      <x:c r="P5814" s="55">
        <x:f t="shared" si="1089"/>
        <x:v>16720</x:v>
      </x:c>
      <x:c r="Q5814" s="55">
        <x:f t="shared" si="1090"/>
        <x:v>55518.467244123487</x:v>
      </x:c>
      <x:c r="R5814" s="55">
        <x:f t="shared" si="1091"/>
        <x:v>21253.532755876513</x:v>
      </x:c>
      <x:c r="S5814" s="1" t="str">
        <x:f t="shared" si="1092"/>
        <x:v>YES</x:v>
      </x:c>
      <x:c r="T5814" s="1">
        <x:f t="shared" si="1093"/>
        <x:v>21253.532755876513</x:v>
      </x:c>
    </x:row>
    <x:row r="5815">
      <x:c r="A5815" s="1"/>
      <x:c r="B5815" s="1"/>
      <x:c r="C5815" s="1"/>
      <x:c r="D5815" s="1"/>
      <x:c r="E5815" s="1"/>
      <x:c r="F5815" s="1"/>
      <x:c r="G5815" s="1"/>
      <x:c r="H5815" s="1"/>
      <x:c r="I5815" s="53">
        <x:f t="shared" si="1082"/>
        <x:v>8</x:v>
      </x:c>
      <x:c r="J5815" s="53">
        <x:f t="shared" si="1083"/>
        <x:v>18</x:v>
      </x:c>
      <x:c r="K5815" s="53">
        <x:f t="shared" si="1084"/>
        <x:v>3</x:v>
      </x:c>
      <x:c r="L5815" s="53">
        <x:f t="shared" si="1085"/>
        <x:v>29</x:v>
      </x:c>
      <x:c r="M5815" s="54">
        <x:f t="shared" si="1086"/>
        <x:v>2525.725695683388</x:v>
      </x:c>
      <x:c r="N5815" s="54">
        <x:f t="shared" si="1087"/>
        <x:v>1.2539761775579084</x:v>
      </x:c>
      <x:c r="O5815" s="55">
        <x:f t="shared" si="1088"/>
        <x:v>116192</x:v>
      </x:c>
      <x:c r="P5815" s="55">
        <x:f t="shared" si="1089"/>
        <x:v>17600</x:v>
      </x:c>
      <x:c r="Q5815" s="55">
        <x:f t="shared" si="1090"/>
        <x:v>56349.404438947706</x:v>
      </x:c>
      <x:c r="R5815" s="55">
        <x:f t="shared" si="1091"/>
        <x:v>22242.595561052294</x:v>
      </x:c>
      <x:c r="S5815" s="1" t="str">
        <x:f t="shared" si="1092"/>
        <x:v>YES</x:v>
      </x:c>
      <x:c r="T5815" s="1">
        <x:f t="shared" si="1093"/>
        <x:v>22242.595561052294</x:v>
      </x:c>
    </x:row>
    <x:row r="5816">
      <x:c r="A5816" s="1"/>
      <x:c r="B5816" s="1"/>
      <x:c r="C5816" s="1"/>
      <x:c r="D5816" s="1"/>
      <x:c r="E5816" s="1"/>
      <x:c r="F5816" s="1"/>
      <x:c r="G5816" s="1"/>
      <x:c r="H5816" s="1"/>
      <x:c r="I5816" s="53">
        <x:f t="shared" si="1082"/>
        <x:v>8</x:v>
      </x:c>
      <x:c r="J5816" s="53">
        <x:f t="shared" si="1083"/>
        <x:v>18</x:v>
      </x:c>
      <x:c r="K5816" s="53">
        <x:f t="shared" si="1084"/>
        <x:v>4</x:v>
      </x:c>
      <x:c r="L5816" s="53">
        <x:f t="shared" si="1085"/>
        <x:v>30</x:v>
      </x:c>
      <x:c r="M5816" s="54">
        <x:f t="shared" si="1086"/>
        <x:v>2574.7698114060445</x:v>
      </x:c>
      <x:c r="N5816" s="54">
        <x:f t="shared" si="1087"/>
        <x:v>1.2880345912541975</x:v>
      </x:c>
      <x:c r="O5816" s="55">
        <x:f t="shared" si="1088"/>
        <x:v>118892</x:v>
      </x:c>
      <x:c r="P5816" s="55">
        <x:f t="shared" si="1089"/>
        <x:v>18480</x:v>
      </x:c>
      <x:c r="Q5816" s="55">
        <x:f t="shared" si="1090"/>
        <x:v>57200.86478135494</x:v>
      </x:c>
      <x:c r="R5816" s="55">
        <x:f t="shared" si="1091"/>
        <x:v>23211.13521864506</x:v>
      </x:c>
      <x:c r="S5816" s="1" t="str">
        <x:f t="shared" si="1092"/>
        <x:v>YES</x:v>
      </x:c>
      <x:c r="T5816" s="1">
        <x:f t="shared" si="1093"/>
        <x:v>23211.13521864506</x:v>
      </x:c>
    </x:row>
    <x:row r="5817">
      <x:c r="A5817" s="1"/>
      <x:c r="B5817" s="1"/>
      <x:c r="C5817" s="1"/>
      <x:c r="D5817" s="1"/>
      <x:c r="E5817" s="1"/>
      <x:c r="F5817" s="1"/>
      <x:c r="G5817" s="1"/>
      <x:c r="H5817" s="1"/>
      <x:c r="I5817" s="53">
        <x:f t="shared" si="1082"/>
        <x:v>8</x:v>
      </x:c>
      <x:c r="J5817" s="53">
        <x:f t="shared" si="1083"/>
        <x:v>18</x:v>
      </x:c>
      <x:c r="K5817" s="53">
        <x:f t="shared" si="1084"/>
        <x:v>5</x:v>
      </x:c>
      <x:c r="L5817" s="53">
        <x:f t="shared" si="1085"/>
        <x:v>31</x:v>
      </x:c>
      <x:c r="M5817" s="54">
        <x:f t="shared" si="1086"/>
        <x:v>2625.0181353272478</x:v>
      </x:c>
      <x:c r="N5817" s="54">
        <x:f t="shared" si="1087"/>
        <x:v>1.322929260643922</x:v>
      </x:c>
      <x:c r="O5817" s="55">
        <x:f t="shared" si="1088"/>
        <x:v>121592</x:v>
      </x:c>
      <x:c r="P5817" s="55">
        <x:f t="shared" si="1089"/>
        <x:v>19360</x:v>
      </x:c>
      <x:c r="Q5817" s="55">
        <x:f t="shared" si="1090"/>
        <x:v>58073.231516098051</x:v>
      </x:c>
      <x:c r="R5817" s="55">
        <x:f t="shared" si="1091"/>
        <x:v>24158.768483901949</x:v>
      </x:c>
      <x:c r="S5817" s="1" t="str">
        <x:f t="shared" si="1092"/>
        <x:v>YES</x:v>
      </x:c>
      <x:c r="T5817" s="1">
        <x:f t="shared" si="1093"/>
        <x:v>24158.768483901949</x:v>
      </x:c>
    </x:row>
    <x:row r="5818">
      <x:c r="A5818" s="1"/>
      <x:c r="B5818" s="1"/>
      <x:c r="C5818" s="1"/>
      <x:c r="D5818" s="1"/>
      <x:c r="E5818" s="1"/>
      <x:c r="F5818" s="1"/>
      <x:c r="G5818" s="1"/>
      <x:c r="H5818" s="1"/>
      <x:c r="I5818" s="53">
        <x:f t="shared" si="1082"/>
        <x:v>8</x:v>
      </x:c>
      <x:c r="J5818" s="53">
        <x:f t="shared" si="1083"/>
        <x:v>18</x:v>
      </x:c>
      <x:c r="K5818" s="53">
        <x:f t="shared" si="1084"/>
        <x:v>6</x:v>
      </x:c>
      <x:c r="L5818" s="53">
        <x:f t="shared" si="1085"/>
        <x:v>32</x:v>
      </x:c>
      <x:c r="M5818" s="54">
        <x:f t="shared" si="1086"/>
        <x:v>2676.4931095088809</x:v>
      </x:c>
      <x:c r="N5818" s="54">
        <x:f t="shared" si="1087"/>
        <x:v>1.3586757704922785</x:v>
      </x:c>
      <x:c r="O5818" s="55">
        <x:f t="shared" si="1088"/>
        <x:v>124292</x:v>
      </x:c>
      <x:c r="P5818" s="55">
        <x:f t="shared" si="1089"/>
        <x:v>20240</x:v>
      </x:c>
      <x:c r="Q5818" s="55">
        <x:f t="shared" si="1090"/>
        <x:v>58966.89426230696</x:v>
      </x:c>
      <x:c r="R5818" s="55">
        <x:f t="shared" si="1091"/>
        <x:v>25085.10573769304</x:v>
      </x:c>
      <x:c r="S5818" s="1" t="str">
        <x:f t="shared" si="1092"/>
        <x:v>YES</x:v>
      </x:c>
      <x:c r="T5818" s="1">
        <x:f t="shared" si="1093"/>
        <x:v>25085.10573769304</x:v>
      </x:c>
    </x:row>
    <x:row r="5819">
      <x:c r="A5819" s="1"/>
      <x:c r="B5819" s="1"/>
      <x:c r="C5819" s="1"/>
      <x:c r="D5819" s="1"/>
      <x:c r="E5819" s="1"/>
      <x:c r="F5819" s="1"/>
      <x:c r="G5819" s="1"/>
      <x:c r="H5819" s="1"/>
      <x:c r="I5819" s="53">
        <x:f t="shared" si="1082"/>
        <x:v>8</x:v>
      </x:c>
      <x:c r="J5819" s="53">
        <x:f t="shared" si="1083"/>
        <x:v>18</x:v>
      </x:c>
      <x:c r="K5819" s="53">
        <x:f t="shared" si="1084"/>
        <x:v>7</x:v>
      </x:c>
      <x:c r="L5819" s="53">
        <x:f t="shared" si="1085"/>
        <x:v>33</x:v>
      </x:c>
      <x:c r="M5819" s="54">
        <x:f t="shared" si="1086"/>
        <x:v>2729.2175489068413</x:v>
      </x:c>
      <x:c r="N5819" s="54">
        <x:f t="shared" si="1087"/>
        <x:v>1.3952899645186398</x:v>
      </x:c>
      <x:c r="O5819" s="55">
        <x:f t="shared" si="1088"/>
        <x:v>126992</x:v>
      </x:c>
      <x:c r="P5819" s="55">
        <x:f t="shared" si="1089"/>
        <x:v>21120</x:v>
      </x:c>
      <x:c r="Q5819" s="55">
        <x:f t="shared" si="1090"/>
        <x:v>59882.249112965997</x:v>
      </x:c>
      <x:c r="R5819" s="55">
        <x:f t="shared" si="1091"/>
        <x:v>25989.750887034003</x:v>
      </x:c>
      <x:c r="S5819" s="1" t="str">
        <x:f t="shared" si="1092"/>
        <x:v>YES</x:v>
      </x:c>
      <x:c r="T5819" s="1">
        <x:f t="shared" si="1093"/>
        <x:v>25989.750887034003</x:v>
      </x:c>
    </x:row>
    <x:row r="5820">
      <x:c r="A5820" s="1"/>
      <x:c r="B5820" s="1"/>
      <x:c r="C5820" s="1"/>
      <x:c r="D5820" s="1"/>
      <x:c r="E5820" s="1"/>
      <x:c r="F5820" s="1"/>
      <x:c r="G5820" s="1"/>
      <x:c r="H5820" s="1"/>
      <x:c r="I5820" s="53">
        <x:f t="shared" si="1082"/>
        <x:v>8</x:v>
      </x:c>
      <x:c r="J5820" s="53">
        <x:f t="shared" si="1083"/>
        <x:v>18</x:v>
      </x:c>
      <x:c r="K5820" s="53">
        <x:f t="shared" si="1084"/>
        <x:v>8</x:v>
      </x:c>
      <x:c r="L5820" s="53">
        <x:f t="shared" si="1085"/>
        <x:v>34</x:v>
      </x:c>
      <x:c r="M5820" s="54">
        <x:f t="shared" si="1086"/>
        <x:v>2783.2146471868218</x:v>
      </x:c>
      <x:c r="N5820" s="54">
        <x:f t="shared" si="1087"/>
        <x:v>1.4327879494352929</x:v>
      </x:c>
      <x:c r="O5820" s="55">
        <x:f t="shared" si="1088"/>
        <x:v>129692</x:v>
      </x:c>
      <x:c r="P5820" s="55">
        <x:f t="shared" si="1089"/>
        <x:v>22000</x:v>
      </x:c>
      <x:c r="Q5820" s="55">
        <x:f t="shared" si="1090"/>
        <x:v>60819.698735882324</x:v>
      </x:c>
      <x:c r="R5820" s="55">
        <x:f t="shared" si="1091"/>
        <x:v>26872.301264117676</x:v>
      </x:c>
      <x:c r="S5820" s="1" t="str">
        <x:f t="shared" si="1092"/>
        <x:v>YES</x:v>
      </x:c>
      <x:c r="T5820" s="1">
        <x:f t="shared" si="1093"/>
        <x:v>26872.301264117676</x:v>
      </x:c>
    </x:row>
    <x:row r="5821">
      <x:c r="A5821" s="1"/>
      <x:c r="B5821" s="1"/>
      <x:c r="C5821" s="1"/>
      <x:c r="D5821" s="1"/>
      <x:c r="E5821" s="1"/>
      <x:c r="F5821" s="1"/>
      <x:c r="G5821" s="1"/>
      <x:c r="H5821" s="1"/>
      <x:c r="I5821" s="53">
        <x:f t="shared" si="1082"/>
        <x:v>8</x:v>
      </x:c>
      <x:c r="J5821" s="53">
        <x:f t="shared" si="1083"/>
        <x:v>18</x:v>
      </x:c>
      <x:c r="K5821" s="53">
        <x:f t="shared" si="1084"/>
        <x:v>9</x:v>
      </x:c>
      <x:c r="L5821" s="53">
        <x:f t="shared" si="1085"/>
        <x:v>35</x:v>
      </x:c>
      <x:c r="M5821" s="54">
        <x:f t="shared" si="1086"/>
        <x:v>2838.5079826272158</x:v>
      </x:c>
      <x:c r="N5821" s="54">
        <x:f t="shared" si="1087"/>
        <x:v>1.4711860990466776</x:v>
      </x:c>
      <x:c r="O5821" s="55">
        <x:f t="shared" si="1088"/>
        <x:v>132392</x:v>
      </x:c>
      <x:c r="P5821" s="55">
        <x:f t="shared" si="1089"/>
        <x:v>22880</x:v>
      </x:c>
      <x:c r="Q5821" s="55">
        <x:f t="shared" si="1090"/>
        <x:v>61779.652476166943</x:v>
      </x:c>
      <x:c r="R5821" s="55">
        <x:f t="shared" si="1091"/>
        <x:v>27732.347523833057</x:v>
      </x:c>
      <x:c r="S5821" s="1" t="str">
        <x:f t="shared" si="1092"/>
        <x:v>YES</x:v>
      </x:c>
      <x:c r="T5821" s="1">
        <x:f t="shared" si="1093"/>
        <x:v>27732.347523833057</x:v>
      </x:c>
    </x:row>
    <x:row r="5822">
      <x:c r="A5822" s="1"/>
      <x:c r="B5822" s="1"/>
      <x:c r="C5822" s="1"/>
      <x:c r="D5822" s="1"/>
      <x:c r="E5822" s="1"/>
      <x:c r="F5822" s="1"/>
      <x:c r="G5822" s="1"/>
      <x:c r="H5822" s="1"/>
      <x:c r="I5822" s="53">
        <x:f t="shared" si="1082"/>
        <x:v>8</x:v>
      </x:c>
      <x:c r="J5822" s="53">
        <x:f t="shared" si="1083"/>
        <x:v>18</x:v>
      </x:c>
      <x:c r="K5822" s="53">
        <x:f t="shared" si="1084"/>
        <x:v>10</x:v>
      </x:c>
      <x:c r="L5822" s="53">
        <x:f t="shared" si="1085"/>
        <x:v>36</x:v>
      </x:c>
      <x:c r="M5822" s="54">
        <x:f t="shared" si="1086"/>
        <x:v>2895.1215241104292</x:v>
      </x:c>
      <x:c r="N5822" s="54">
        <x:f t="shared" si="1087"/>
        <x:v>1.5105010584100202</x:v>
      </x:c>
      <x:c r="O5822" s="55">
        <x:f t="shared" si="1088"/>
        <x:v>135092</x:v>
      </x:c>
      <x:c r="P5822" s="55">
        <x:f t="shared" si="1089"/>
        <x:v>23760</x:v>
      </x:c>
      <x:c r="Q5822" s="55">
        <x:f t="shared" si="1090"/>
        <x:v>62762.526460250505</x:v>
      </x:c>
      <x:c r="R5822" s="55">
        <x:f t="shared" si="1091"/>
        <x:v>28569.473539749495</x:v>
      </x:c>
      <x:c r="S5822" s="1" t="str">
        <x:f t="shared" si="1092"/>
        <x:v>YES</x:v>
      </x:c>
      <x:c r="T5822" s="1">
        <x:f t="shared" si="1093"/>
        <x:v>28569.473539749495</x:v>
      </x:c>
    </x:row>
    <x:row r="5823">
      <x:c r="A5823" s="1"/>
      <x:c r="B5823" s="1"/>
      <x:c r="C5823" s="1"/>
      <x:c r="D5823" s="1"/>
      <x:c r="E5823" s="1"/>
      <x:c r="F5823" s="1"/>
      <x:c r="G5823" s="1"/>
      <x:c r="H5823" s="1"/>
      <x:c r="I5823" s="53">
        <x:f t="shared" si="1082"/>
        <x:v>8</x:v>
      </x:c>
      <x:c r="J5823" s="53">
        <x:f t="shared" si="1083"/>
        <x:v>18</x:v>
      </x:c>
      <x:c r="K5823" s="53">
        <x:f t="shared" si="1084"/>
        <x:v>11</x:v>
      </x:c>
      <x:c r="L5823" s="53">
        <x:f t="shared" si="1085"/>
        <x:v>37</x:v>
      </x:c>
      <x:c r="M5823" s="54">
        <x:f t="shared" si="1086"/>
        <x:v>2953.0796372038681</x:v>
      </x:c>
      <x:c r="N5823" s="54">
        <x:f t="shared" si="1087"/>
        <x:v>1.5507497480582417</x:v>
      </x:c>
      <x:c r="O5823" s="55">
        <x:f t="shared" si="1088"/>
        <x:v>137792</x:v>
      </x:c>
      <x:c r="P5823" s="55">
        <x:f t="shared" si="1089"/>
        <x:v>24640</x:v>
      </x:c>
      <x:c r="Q5823" s="55">
        <x:f t="shared" si="1090"/>
        <x:v>63768.743701456042</x:v>
      </x:c>
      <x:c r="R5823" s="55">
        <x:f t="shared" si="1091"/>
        <x:v>29383.256298543958</x:v>
      </x:c>
      <x:c r="S5823" s="1" t="str">
        <x:f t="shared" si="1092"/>
        <x:v>YES</x:v>
      </x:c>
      <x:c r="T5823" s="1">
        <x:f t="shared" si="1093"/>
        <x:v>29383.256298543958</x:v>
      </x:c>
    </x:row>
    <x:row r="5824">
      <x:c r="A5824" s="1"/>
      <x:c r="B5824" s="1"/>
      <x:c r="C5824" s="1"/>
      <x:c r="D5824" s="1"/>
      <x:c r="E5824" s="1"/>
      <x:c r="F5824" s="1"/>
      <x:c r="G5824" s="1"/>
      <x:c r="H5824" s="1"/>
      <x:c r="I5824" s="53">
        <x:f t="shared" si="1082"/>
        <x:v>8</x:v>
      </x:c>
      <x:c r="J5824" s="53">
        <x:f t="shared" si="1083"/>
        <x:v>18</x:v>
      </x:c>
      <x:c r="K5824" s="53">
        <x:f t="shared" si="1084"/>
        <x:v>12</x:v>
      </x:c>
      <x:c r="L5824" s="53">
        <x:f t="shared" si="1085"/>
        <x:v>38</x:v>
      </x:c>
      <x:c r="M5824" s="54">
        <x:f t="shared" si="1086"/>
        <x:v>3012.4070903319325</x:v>
      </x:c>
      <x:c r="N5824" s="54">
        <x:f t="shared" si="1087"/>
        <x:v>1.5919493682860641</x:v>
      </x:c>
      <x:c r="O5824" s="55">
        <x:f t="shared" si="1088"/>
        <x:v>140492</x:v>
      </x:c>
      <x:c r="P5824" s="55">
        <x:f t="shared" si="1089"/>
        <x:v>25520</x:v>
      </x:c>
      <x:c r="Q5824" s="55">
        <x:f t="shared" si="1090"/>
        <x:v>64798.734207151603</x:v>
      </x:c>
      <x:c r="R5824" s="55">
        <x:f t="shared" si="1091"/>
        <x:v>30173.265792848397</x:v>
      </x:c>
      <x:c r="S5824" s="1" t="str">
        <x:f t="shared" si="1092"/>
        <x:v>YES</x:v>
      </x:c>
      <x:c r="T5824" s="1">
        <x:f t="shared" si="1093"/>
        <x:v>30173.265792848397</x:v>
      </x:c>
    </x:row>
    <x:row r="5825">
      <x:c r="A5825" s="1"/>
      <x:c r="B5825" s="1"/>
      <x:c r="C5825" s="1"/>
      <x:c r="D5825" s="1"/>
      <x:c r="E5825" s="1"/>
      <x:c r="F5825" s="1"/>
      <x:c r="G5825" s="1"/>
      <x:c r="H5825" s="1"/>
      <x:c r="I5825" s="53">
        <x:f t="shared" si="1082"/>
        <x:v>8</x:v>
      </x:c>
      <x:c r="J5825" s="53">
        <x:f t="shared" si="1083"/>
        <x:v>18</x:v>
      </x:c>
      <x:c r="K5825" s="53">
        <x:f t="shared" si="1084"/>
        <x:v>13</x:v>
      </x:c>
      <x:c r="L5825" s="53">
        <x:f t="shared" si="1085"/>
        <x:v>39</x:v>
      </x:c>
      <x:c r="M5825" s="54">
        <x:f t="shared" si="1086"/>
        <x:v>3073.1290610403166</x:v>
      </x:c>
      <x:c r="N5825" s="54">
        <x:f t="shared" si="1087"/>
        <x:v>1.6341174035002199</x:v>
      </x:c>
      <x:c r="O5825" s="55">
        <x:f t="shared" si="1088"/>
        <x:v>143192</x:v>
      </x:c>
      <x:c r="P5825" s="55">
        <x:f t="shared" si="1089"/>
        <x:v>26400</x:v>
      </x:c>
      <x:c r="Q5825" s="55">
        <x:f t="shared" si="1090"/>
        <x:v>65852.935087505495</x:v>
      </x:c>
      <x:c r="R5825" s="55">
        <x:f t="shared" si="1091"/>
        <x:v>30939.064912494505</x:v>
      </x:c>
      <x:c r="S5825" s="1" t="str">
        <x:f t="shared" si="1092"/>
        <x:v>YES</x:v>
      </x:c>
      <x:c r="T5825" s="1">
        <x:f t="shared" si="1093"/>
        <x:v>30939.064912494505</x:v>
      </x:c>
    </x:row>
    <x:row r="5826">
      <x:c r="A5826" s="1"/>
      <x:c r="B5826" s="1"/>
      <x:c r="C5826" s="1"/>
      <x:c r="D5826" s="1"/>
      <x:c r="E5826" s="1"/>
      <x:c r="F5826" s="1"/>
      <x:c r="G5826" s="1"/>
      <x:c r="H5826" s="1"/>
      <x:c r="I5826" s="53">
        <x:f t="shared" si="1082"/>
        <x:v>8</x:v>
      </x:c>
      <x:c r="J5826" s="53">
        <x:f t="shared" si="1083"/>
        <x:v>18</x:v>
      </x:c>
      <x:c r="K5826" s="53">
        <x:f t="shared" si="1084"/>
        <x:v>14</x:v>
      </x:c>
      <x:c r="L5826" s="53">
        <x:f t="shared" si="1085"/>
        <x:v>40</x:v>
      </x:c>
      <x:c r="M5826" s="54">
        <x:f t="shared" si="1086"/>
        <x:v>3135.2711423539777</x:v>
      </x:c>
      <x:c r="N5826" s="54">
        <x:f t="shared" si="1087"/>
        <x:v>1.6772716266347067</x:v>
      </x:c>
      <x:c r="O5826" s="55">
        <x:f t="shared" si="1088"/>
        <x:v>145892</x:v>
      </x:c>
      <x:c r="P5826" s="55">
        <x:f t="shared" si="1089"/>
        <x:v>27280</x:v>
      </x:c>
      <x:c r="Q5826" s="55">
        <x:f t="shared" si="1090"/>
        <x:v>66931.790665867666</x:v>
      </x:c>
      <x:c r="R5826" s="55">
        <x:f t="shared" si="1091"/>
        <x:v>31680.209334132334</x:v>
      </x:c>
      <x:c r="S5826" s="1" t="str">
        <x:f t="shared" si="1092"/>
        <x:v>YES</x:v>
      </x:c>
      <x:c r="T5826" s="1">
        <x:f t="shared" si="1093"/>
        <x:v>31680.209334132334</x:v>
      </x:c>
    </x:row>
    <x:row r="5827">
      <x:c r="A5827" s="1"/>
      <x:c r="B5827" s="1"/>
      <x:c r="C5827" s="1"/>
      <x:c r="D5827" s="1"/>
      <x:c r="E5827" s="1"/>
      <x:c r="F5827" s="1"/>
      <x:c r="G5827" s="1"/>
      <x:c r="H5827" s="1"/>
      <x:c r="I5827" s="53">
        <x:f t="shared" si="1082"/>
        <x:v>8</x:v>
      </x:c>
      <x:c r="J5827" s="53">
        <x:f t="shared" si="1083"/>
        <x:v>18</x:v>
      </x:c>
      <x:c r="K5827" s="53">
        <x:f t="shared" si="1084"/>
        <x:v>15</x:v>
      </x:c>
      <x:c r="L5827" s="53">
        <x:f t="shared" si="1085"/>
        <x:v>41</x:v>
      </x:c>
      <x:c r="M5827" s="54">
        <x:f t="shared" si="1086"/>
        <x:v>3198.8593492301243</x:v>
      </x:c>
      <x:c r="N5827" s="54">
        <x:f t="shared" si="1087"/>
        <x:v>1.7214301036320308</x:v>
      </x:c>
      <x:c r="O5827" s="55">
        <x:f t="shared" si="1088"/>
        <x:v>148592</x:v>
      </x:c>
      <x:c r="P5827" s="55">
        <x:f t="shared" si="1089"/>
        <x:v>28160</x:v>
      </x:c>
      <x:c r="Q5827" s="55">
        <x:f t="shared" si="1090"/>
        <x:v>68035.752590800766</x:v>
      </x:c>
      <x:c r="R5827" s="55">
        <x:f t="shared" si="1091"/>
        <x:v>32396.247409199234</x:v>
      </x:c>
      <x:c r="S5827" s="1" t="str">
        <x:f t="shared" si="1092"/>
        <x:v>YES</x:v>
      </x:c>
      <x:c r="T5827" s="1">
        <x:f t="shared" si="1093"/>
        <x:v>32396.247409199234</x:v>
      </x:c>
    </x:row>
    <x:row r="5828">
      <x:c r="A5828" s="1"/>
      <x:c r="B5828" s="1"/>
      <x:c r="C5828" s="1"/>
      <x:c r="D5828" s="1"/>
      <x:c r="E5828" s="1"/>
      <x:c r="F5828" s="1"/>
      <x:c r="G5828" s="1"/>
      <x:c r="H5828" s="1"/>
      <x:c r="I5828" s="53">
        <x:f t="shared" si="1082"/>
        <x:v>8</x:v>
      </x:c>
      <x:c r="J5828" s="53">
        <x:f t="shared" si="1083"/>
        <x:v>18</x:v>
      </x:c>
      <x:c r="K5828" s="53">
        <x:f t="shared" si="1084"/>
        <x:v>16</x:v>
      </x:c>
      <x:c r="L5828" s="53">
        <x:f t="shared" si="1085"/>
        <x:v>42</x:v>
      </x:c>
      <x:c r="M5828" s="54">
        <x:f t="shared" si="1086"/>
        <x:v>3263.9201251076133</x:v>
      </x:c>
      <x:c r="N5828" s="54">
        <x:f t="shared" si="1087"/>
        <x:v>1.7666111979913981</x:v>
      </x:c>
      <x:c r="O5828" s="55">
        <x:f t="shared" si="1088"/>
        <x:v>151292</x:v>
      </x:c>
      <x:c r="P5828" s="55">
        <x:f t="shared" si="1089"/>
        <x:v>29040</x:v>
      </x:c>
      <x:c r="Q5828" s="55">
        <x:f t="shared" si="1090"/>
        <x:v>69165.279949784948</x:v>
      </x:c>
      <x:c r="R5828" s="55">
        <x:f t="shared" si="1091"/>
        <x:v>33086.720050215052</x:v>
      </x:c>
      <x:c r="S5828" s="1" t="str">
        <x:f t="shared" si="1092"/>
        <x:v>YES</x:v>
      </x:c>
      <x:c r="T5828" s="1">
        <x:f t="shared" si="1093"/>
        <x:v>33086.720050215052</x:v>
      </x:c>
    </x:row>
    <x:row r="5829">
      <x:c r="A5829" s="1"/>
      <x:c r="B5829" s="1"/>
      <x:c r="C5829" s="1"/>
      <x:c r="D5829" s="1"/>
      <x:c r="E5829" s="1"/>
      <x:c r="F5829" s="1"/>
      <x:c r="G5829" s="1"/>
      <x:c r="H5829" s="1"/>
      <x:c r="I5829" s="53">
        <x:f t="shared" si="1082"/>
        <x:v>8</x:v>
      </x:c>
      <x:c r="J5829" s="53">
        <x:f t="shared" si="1083"/>
        <x:v>18</x:v>
      </x:c>
      <x:c r="K5829" s="53">
        <x:f t="shared" si="1084"/>
        <x:v>17</x:v>
      </x:c>
      <x:c r="L5829" s="53">
        <x:f t="shared" si="1085"/>
        <x:v>43</x:v>
      </x:c>
      <x:c r="M5829" s="54">
        <x:f t="shared" si="1086"/>
        <x:v>3330.4803485541538</x:v>
      </x:c>
      <x:c r="N5829" s="54">
        <x:f t="shared" si="1087"/>
        <x:v>1.812833575384829</x:v>
      </x:c>
      <x:c r="O5829" s="55">
        <x:f t="shared" si="1088"/>
        <x:v>153992</x:v>
      </x:c>
      <x:c r="P5829" s="55">
        <x:f t="shared" si="1089"/>
        <x:v>29920</x:v>
      </x:c>
      <x:c r="Q5829" s="55">
        <x:f t="shared" si="1090"/>
        <x:v>70320.839384620718</x:v>
      </x:c>
      <x:c r="R5829" s="55">
        <x:f t="shared" si="1091"/>
        <x:v>33751.160615379282</x:v>
      </x:c>
      <x:c r="S5829" s="1" t="str">
        <x:f t="shared" si="1092"/>
        <x:v>YES</x:v>
      </x:c>
      <x:c r="T5829" s="1">
        <x:f t="shared" si="1093"/>
        <x:v>33751.160615379282</x:v>
      </x:c>
    </x:row>
    <x:row r="5830">
      <x:c r="A5830" s="1"/>
      <x:c r="B5830" s="1"/>
      <x:c r="C5830" s="1"/>
      <x:c r="D5830" s="1"/>
      <x:c r="E5830" s="1"/>
      <x:c r="F5830" s="1"/>
      <x:c r="G5830" s="1"/>
      <x:c r="H5830" s="1"/>
      <x:c r="I5830" s="53">
        <x:f t="shared" si="1082"/>
        <x:v>8</x:v>
      </x:c>
      <x:c r="J5830" s="53">
        <x:f t="shared" si="1083"/>
        <x:v>18</x:v>
      </x:c>
      <x:c r="K5830" s="53">
        <x:f t="shared" si="1084"/>
        <x:v>18</x:v>
      </x:c>
      <x:c r="L5830" s="53">
        <x:f t="shared" si="1085"/>
        <x:v>44</x:v>
      </x:c>
      <x:c r="M5830" s="54">
        <x:f t="shared" si="1086"/>
        <x:v>3398.5673400127412</x:v>
      </x:c>
      <x:c r="N5830" s="54">
        <x:f t="shared" si="1087"/>
        <x:v>1.8601162083421814</x:v>
      </x:c>
      <x:c r="O5830" s="55">
        <x:f t="shared" si="1088"/>
        <x:v>156692</x:v>
      </x:c>
      <x:c r="P5830" s="55">
        <x:f t="shared" si="1089"/>
        <x:v>30800</x:v>
      </x:c>
      <x:c r="Q5830" s="55">
        <x:f t="shared" si="1090"/>
        <x:v>71502.905208554526</x:v>
      </x:c>
      <x:c r="R5830" s="55">
        <x:f t="shared" si="1091"/>
        <x:v>34389.094791445474</x:v>
      </x:c>
      <x:c r="S5830" s="1" t="str">
        <x:f t="shared" si="1092"/>
        <x:v>YES</x:v>
      </x:c>
      <x:c r="T5830" s="1">
        <x:f t="shared" si="1093"/>
        <x:v>34389.094791445474</x:v>
      </x:c>
    </x:row>
    <x:row r="5831">
      <x:c r="A5831" s="1"/>
      <x:c r="B5831" s="1"/>
      <x:c r="C5831" s="1"/>
      <x:c r="D5831" s="1"/>
      <x:c r="E5831" s="1"/>
      <x:c r="F5831" s="1"/>
      <x:c r="G5831" s="1"/>
      <x:c r="H5831" s="1"/>
      <x:c r="I5831" s="53">
        <x:f t="shared" si="1082"/>
        <x:v>8</x:v>
      </x:c>
      <x:c r="J5831" s="53">
        <x:f t="shared" si="1083"/>
        <x:v>18</x:v>
      </x:c>
      <x:c r="K5831" s="53">
        <x:f t="shared" si="1084"/>
        <x:v>19</x:v>
      </x:c>
      <x:c r="L5831" s="53">
        <x:f t="shared" si="1085"/>
        <x:v>45</x:v>
      </x:c>
      <x:c r="M5831" s="54">
        <x:f t="shared" si="1086"/>
        <x:v>3468.2088686487627</x:v>
      </x:c>
      <x:c r="N5831" s="54">
        <x:f t="shared" si="1087"/>
        <x:v>1.9084783810060852</x:v>
      </x:c>
      <x:c r="O5831" s="55">
        <x:f t="shared" si="1088"/>
        <x:v>159392</x:v>
      </x:c>
      <x:c r="P5831" s="55">
        <x:f t="shared" si="1089"/>
        <x:v>31680</x:v>
      </x:c>
      <x:c r="Q5831" s="55">
        <x:f t="shared" si="1090"/>
        <x:v>72711.959525152139</x:v>
      </x:c>
      <x:c r="R5831" s="55">
        <x:f t="shared" si="1091"/>
        <x:v>35000.040474847861</x:v>
      </x:c>
      <x:c r="S5831" s="1" t="str">
        <x:f t="shared" si="1092"/>
        <x:v>YES</x:v>
      </x:c>
      <x:c r="T5831" s="1">
        <x:f t="shared" si="1093"/>
        <x:v>35000.040474847861</x:v>
      </x:c>
    </x:row>
    <x:row r="5832">
      <x:c r="A5832" s="1"/>
      <x:c r="B5832" s="1"/>
      <x:c r="C5832" s="1"/>
      <x:c r="D5832" s="1"/>
      <x:c r="E5832" s="1"/>
      <x:c r="F5832" s="1"/>
      <x:c r="G5832" s="1"/>
      <x:c r="H5832" s="1"/>
      <x:c r="I5832" s="53">
        <x:f t="shared" si="1082"/>
        <x:v>8</x:v>
      </x:c>
      <x:c r="J5832" s="53">
        <x:f t="shared" si="1083"/>
        <x:v>18</x:v>
      </x:c>
      <x:c r="K5832" s="53">
        <x:f t="shared" si="1084"/>
        <x:v>20</x:v>
      </x:c>
      <x:c r="L5832" s="53">
        <x:f t="shared" si="1085"/>
        <x:v>46</x:v>
      </x:c>
      <x:c r="M5832" s="54">
        <x:f t="shared" si="1086"/>
        <x:v>3539.4331592992398</x:v>
      </x:c>
      <x:c r="N5832" s="54">
        <x:f t="shared" si="1087"/>
        <x:v>1.9579396939578055</x:v>
      </x:c>
      <x:c r="O5832" s="55">
        <x:f t="shared" si="1088"/>
        <x:v>162092</x:v>
      </x:c>
      <x:c r="P5832" s="55">
        <x:f t="shared" si="1089"/>
        <x:v>32560</x:v>
      </x:c>
      <x:c r="Q5832" s="55">
        <x:f t="shared" si="1090"/>
        <x:v>73948.492348945132</x:v>
      </x:c>
      <x:c r="R5832" s="55">
        <x:f t="shared" si="1091"/>
        <x:v>35583.507651054868</x:v>
      </x:c>
      <x:c r="S5832" s="1" t="str">
        <x:f t="shared" si="1092"/>
        <x:v>YES</x:v>
      </x:c>
      <x:c r="T5832" s="1">
        <x:f t="shared" si="1093"/>
        <x:v>35583.507651054868</x:v>
      </x:c>
    </x:row>
    <x:row r="5833">
      <x:c r="A5833" s="1"/>
      <x:c r="B5833" s="1"/>
      <x:c r="C5833" s="1"/>
      <x:c r="D5833" s="1"/>
      <x:c r="E5833" s="1"/>
      <x:c r="F5833" s="1"/>
      <x:c r="G5833" s="1"/>
      <x:c r="H5833" s="1"/>
      <x:c r="I5833" s="53">
        <x:f t="shared" si="1082"/>
        <x:v>8</x:v>
      </x:c>
      <x:c r="J5833" s="53">
        <x:f t="shared" si="1083"/>
        <x:v>18</x:v>
      </x:c>
      <x:c r="K5833" s="53">
        <x:f t="shared" si="1084"/>
        <x:v>21</x:v>
      </x:c>
      <x:c r="L5833" s="53">
        <x:f t="shared" si="1085"/>
        <x:v>47</x:v>
      </x:c>
      <x:c r="M5833" s="54">
        <x:f t="shared" si="1086"/>
        <x:v>3612.2688995256835</x:v>
      </x:c>
      <x:c r="N5833" s="54">
        <x:f t="shared" si="1087"/>
        <x:v>2.008520069115058</x:v>
      </x:c>
      <x:c r="O5833" s="55">
        <x:f t="shared" si="1088"/>
        <x:v>164792</x:v>
      </x:c>
      <x:c r="P5833" s="55">
        <x:f t="shared" si="1089"/>
        <x:v>33440</x:v>
      </x:c>
      <x:c r="Q5833" s="55">
        <x:f t="shared" si="1090"/>
        <x:v>75213.001727876457</x:v>
      </x:c>
      <x:c r="R5833" s="55">
        <x:f t="shared" si="1091"/>
        <x:v>36138.998272123543</x:v>
      </x:c>
      <x:c r="S5833" s="1" t="str">
        <x:f t="shared" si="1092"/>
        <x:v>YES</x:v>
      </x:c>
      <x:c r="T5833" s="1">
        <x:f t="shared" si="1093"/>
        <x:v>36138.998272123543</x:v>
      </x:c>
    </x:row>
    <x:row r="5834">
      <x:c r="A5834" s="1"/>
      <x:c r="B5834" s="1"/>
      <x:c r="C5834" s="1"/>
      <x:c r="D5834" s="1"/>
      <x:c r="E5834" s="1"/>
      <x:c r="F5834" s="1"/>
      <x:c r="G5834" s="1"/>
      <x:c r="H5834" s="1"/>
      <x:c r="I5834" s="53">
        <x:f t="shared" si="1082"/>
        <x:v>8</x:v>
      </x:c>
      <x:c r="J5834" s="53">
        <x:f t="shared" si="1083"/>
        <x:v>18</x:v>
      </x:c>
      <x:c r="K5834" s="53">
        <x:f t="shared" si="1084"/>
        <x:v>22</x:v>
      </x:c>
      <x:c r="L5834" s="53">
        <x:f t="shared" si="1085"/>
        <x:v>48</x:v>
      </x:c>
      <x:c r="M5834" s="54">
        <x:f t="shared" si="1086"/>
        <x:v>3686.7452467720796</x:v>
      </x:c>
      <x:c r="N5834" s="54">
        <x:f t="shared" si="1087"/>
        <x:v>2.0602397547028328</x:v>
      </x:c>
      <x:c r="O5834" s="55">
        <x:f t="shared" si="1088"/>
        <x:v>167492</x:v>
      </x:c>
      <x:c r="P5834" s="55">
        <x:f t="shared" si="1089"/>
        <x:v>34320</x:v>
      </x:c>
      <x:c r="Q5834" s="55">
        <x:f t="shared" si="1090"/>
        <x:v>76505.993867570825</x:v>
      </x:c>
      <x:c r="R5834" s="55">
        <x:f t="shared" si="1091"/>
        <x:v>36666.006132429175</x:v>
      </x:c>
      <x:c r="S5834" s="1" t="str">
        <x:f t="shared" si="1092"/>
        <x:v>YES</x:v>
      </x:c>
      <x:c r="T5834" s="1">
        <x:f t="shared" si="1093"/>
        <x:v>36666.006132429175</x:v>
      </x:c>
    </x:row>
    <x:row r="5835">
      <x:c r="A5835" s="1"/>
      <x:c r="B5835" s="1"/>
      <x:c r="C5835" s="1"/>
      <x:c r="D5835" s="1"/>
      <x:c r="E5835" s="1"/>
      <x:c r="F5835" s="1"/>
      <x:c r="G5835" s="1"/>
      <x:c r="H5835" s="1"/>
      <x:c r="I5835" s="53">
        <x:f t="shared" si="1082"/>
        <x:v>8</x:v>
      </x:c>
      <x:c r="J5835" s="53">
        <x:f t="shared" si="1083"/>
        <x:v>18</x:v>
      </x:c>
      <x:c r="K5835" s="53">
        <x:f t="shared" si="1084"/>
        <x:v>23</x:v>
      </x:c>
      <x:c r="L5835" s="53">
        <x:f t="shared" si="1085"/>
        <x:v>49</x:v>
      </x:c>
      <x:c r="M5835" s="54">
        <x:f t="shared" si="1086"/>
        <x:v>3762.8918356295162</x:v>
      </x:c>
      <x:c r="N5835" s="54">
        <x:f t="shared" si="1087"/>
        <x:v>2.1131193302982751</x:v>
      </x:c>
      <x:c r="O5835" s="55">
        <x:f t="shared" si="1088"/>
        <x:v>170192</x:v>
      </x:c>
      <x:c r="P5835" s="55">
        <x:f t="shared" si="1089"/>
        <x:v>35200</x:v>
      </x:c>
      <x:c r="Q5835" s="55">
        <x:f t="shared" si="1090"/>
        <x:v>77827.983257456886</x:v>
      </x:c>
      <x:c r="R5835" s="55">
        <x:f t="shared" si="1091"/>
        <x:v>37164.016742543114</x:v>
      </x:c>
      <x:c r="S5835" s="1" t="str">
        <x:f t="shared" si="1092"/>
        <x:v>YES</x:v>
      </x:c>
      <x:c r="T5835" s="1">
        <x:f t="shared" si="1093"/>
        <x:v>37164.016742543114</x:v>
      </x:c>
    </x:row>
    <x:row r="5836">
      <x:c r="A5836" s="1"/>
      <x:c r="B5836" s="1"/>
      <x:c r="C5836" s="1"/>
      <x:c r="D5836" s="1"/>
      <x:c r="E5836" s="1"/>
      <x:c r="F5836" s="1"/>
      <x:c r="G5836" s="1"/>
      <x:c r="H5836" s="1"/>
      <x:c r="I5836" s="53">
        <x:f t="shared" si="1082"/>
        <x:v>8</x:v>
      </x:c>
      <x:c r="J5836" s="53">
        <x:f t="shared" si="1083"/>
        <x:v>18</x:v>
      </x:c>
      <x:c r="K5836" s="53">
        <x:f t="shared" si="1084"/>
        <x:v>24</x:v>
      </x:c>
      <x:c r="L5836" s="53">
        <x:f t="shared" si="1085"/>
        <x:v>50</x:v>
      </x:c>
      <x:c r="M5836" s="54">
        <x:f t="shared" si="1086"/>
        <x:v>3840.7387852090123</x:v>
      </x:c>
      <x:c r="N5836" s="54">
        <x:f t="shared" si="1087"/>
        <x:v>2.1671797119507028</x:v>
      </x:c>
      <x:c r="O5836" s="55">
        <x:f t="shared" si="1088"/>
        <x:v>172892</x:v>
      </x:c>
      <x:c r="P5836" s="55">
        <x:f t="shared" si="1089"/>
        <x:v>36080</x:v>
      </x:c>
      <x:c r="Q5836" s="55">
        <x:f t="shared" si="1090"/>
        <x:v>79179.492798767576</x:v>
      </x:c>
      <x:c r="R5836" s="55">
        <x:f t="shared" si="1091"/>
        <x:v>37632.507201232424</x:v>
      </x:c>
      <x:c r="S5836" s="1" t="str">
        <x:f t="shared" si="1092"/>
        <x:v>YES</x:v>
      </x:c>
      <x:c r="T5836" s="1">
        <x:f t="shared" si="1093"/>
        <x:v>37632.507201232424</x:v>
      </x:c>
    </x:row>
    <x:row r="5837">
      <x:c r="A5837" s="1"/>
      <x:c r="B5837" s="1"/>
      <x:c r="C5837" s="1"/>
      <x:c r="D5837" s="1"/>
      <x:c r="E5837" s="1"/>
      <x:c r="F5837" s="1"/>
      <x:c r="G5837" s="1"/>
      <x:c r="H5837" s="1"/>
      <x:c r="I5837" s="53">
        <x:f t="shared" si="1082"/>
        <x:v>8</x:v>
      </x:c>
      <x:c r="J5837" s="53">
        <x:f t="shared" si="1083"/>
        <x:v>18</x:v>
      </x:c>
      <x:c r="K5837" s="53">
        <x:f t="shared" si="1084"/>
        <x:v>25</x:v>
      </x:c>
      <x:c r="L5837" s="53">
        <x:f t="shared" si="1085"/>
        <x:v>51</x:v>
      </x:c>
      <x:c r="M5837" s="54">
        <x:f t="shared" si="1086"/>
        <x:v>3920.3167066241094</x:v>
      </x:c>
      <x:c r="N5837" s="54">
        <x:f t="shared" si="1087"/>
        <x:v>2.2224421573778539</x:v>
      </x:c>
      <x:c r="O5837" s="55">
        <x:f t="shared" si="1088"/>
        <x:v>175592</x:v>
      </x:c>
      <x:c r="P5837" s="55">
        <x:f t="shared" si="1089"/>
        <x:v>36960</x:v>
      </x:c>
      <x:c r="Q5837" s="55">
        <x:f t="shared" si="1090"/>
        <x:v>80561.053934446332</x:v>
      </x:c>
      <x:c r="R5837" s="55">
        <x:f t="shared" si="1091"/>
        <x:v>38070.946065553668</x:v>
      </x:c>
      <x:c r="S5837" s="1" t="str">
        <x:f t="shared" si="1092"/>
        <x:v>YES</x:v>
      </x:c>
      <x:c r="T5837" s="1">
        <x:f t="shared" si="1093"/>
        <x:v>38070.946065553668</x:v>
      </x:c>
    </x:row>
    <x:row r="5838">
      <x:c r="A5838" s="1"/>
      <x:c r="B5838" s="1"/>
      <x:c r="C5838" s="1"/>
      <x:c r="D5838" s="1"/>
      <x:c r="E5838" s="1"/>
      <x:c r="F5838" s="1"/>
      <x:c r="G5838" s="1"/>
      <x:c r="H5838" s="1"/>
      <x:c r="I5838" s="53">
        <x:f t="shared" si="1082"/>
        <x:v>8</x:v>
      </x:c>
      <x:c r="J5838" s="53">
        <x:f t="shared" si="1083"/>
        <x:v>18</x:v>
      </x:c>
      <x:c r="K5838" s="53">
        <x:f t="shared" si="1084"/>
        <x:v>26</x:v>
      </x:c>
      <x:c r="L5838" s="53">
        <x:f t="shared" si="1085"/>
        <x:v>52</x:v>
      </x:c>
      <x:c r="M5838" s="54">
        <x:f t="shared" si="1086"/>
        <x:v>4001.6567105848276</x:v>
      </x:c>
      <x:c r="N5838" s="54">
        <x:f t="shared" si="1087"/>
        <x:v>2.2789282712394634</x:v>
      </x:c>
      <x:c r="O5838" s="55">
        <x:f t="shared" si="1088"/>
        <x:v>178292</x:v>
      </x:c>
      <x:c r="P5838" s="55">
        <x:f t="shared" si="1089"/>
        <x:v>37840</x:v>
      </x:c>
      <x:c r="Q5838" s="55">
        <x:f t="shared" si="1090"/>
        <x:v>81973.206780986598</x:v>
      </x:c>
      <x:c r="R5838" s="55">
        <x:f t="shared" si="1091"/>
        <x:v>38478.793219013402</x:v>
      </x:c>
      <x:c r="S5838" s="1" t="str">
        <x:f t="shared" si="1092"/>
        <x:v>YES</x:v>
      </x:c>
      <x:c r="T5838" s="1">
        <x:f t="shared" si="1093"/>
        <x:v>38478.793219013402</x:v>
      </x:c>
    </x:row>
    <x:row r="5839">
      <x:c r="A5839" s="1"/>
      <x:c r="B5839" s="1"/>
      <x:c r="C5839" s="1"/>
      <x:c r="D5839" s="1"/>
      <x:c r="E5839" s="1"/>
      <x:c r="F5839" s="1"/>
      <x:c r="G5839" s="1"/>
      <x:c r="H5839" s="1"/>
      <x:c r="I5839" s="53">
        <x:f t="shared" si="1082"/>
        <x:v>8</x:v>
      </x:c>
      <x:c r="J5839" s="53">
        <x:f t="shared" si="1083"/>
        <x:v>18</x:v>
      </x:c>
      <x:c r="K5839" s="53">
        <x:f t="shared" si="1084"/>
        <x:v>27</x:v>
      </x:c>
      <x:c r="L5839" s="53">
        <x:f t="shared" si="1085"/>
        <x:v>53</x:v>
      </x:c>
      <x:c r="M5839" s="54">
        <x:f t="shared" si="1086"/>
        <x:v>4084.7904151045841</x:v>
      </x:c>
      <x:c r="N5839" s="54">
        <x:f t="shared" si="1087"/>
        <x:v>2.3366600104892945</x:v>
      </x:c>
      <x:c r="O5839" s="55">
        <x:f t="shared" si="1088"/>
        <x:v>180992</x:v>
      </x:c>
      <x:c r="P5839" s="55">
        <x:f t="shared" si="1089"/>
        <x:v>38720</x:v>
      </x:c>
      <x:c r="Q5839" s="55">
        <x:f t="shared" si="1090"/>
        <x:v>83416.500262232352</x:v>
      </x:c>
      <x:c r="R5839" s="55">
        <x:f t="shared" si="1091"/>
        <x:v>38855.499737767648</x:v>
      </x:c>
      <x:c r="S5839" s="1" t="str">
        <x:f t="shared" si="1092"/>
        <x:v>YES</x:v>
      </x:c>
      <x:c r="T5839" s="1">
        <x:f t="shared" si="1093"/>
        <x:v>38855.499737767648</x:v>
      </x:c>
    </x:row>
    <x:row r="5840">
      <x:c r="A5840" s="1"/>
      <x:c r="B5840" s="1"/>
      <x:c r="C5840" s="1"/>
      <x:c r="D5840" s="1"/>
      <x:c r="E5840" s="1"/>
      <x:c r="F5840" s="1"/>
      <x:c r="G5840" s="1"/>
      <x:c r="H5840" s="1"/>
      <x:c r="I5840" s="53">
        <x:f t="shared" si="1082"/>
        <x:v>8</x:v>
      </x:c>
      <x:c r="J5840" s="53">
        <x:f t="shared" si="1083"/>
        <x:v>18</x:v>
      </x:c>
      <x:c r="K5840" s="53">
        <x:f t="shared" si="1084"/>
        <x:v>28</x:v>
      </x:c>
      <x:c r="L5840" s="53">
        <x:f t="shared" si="1085"/>
        <x:v>54</x:v>
      </x:c>
      <x:c r="M5840" s="54">
        <x:f t="shared" si="1086"/>
        <x:v>4169.7499533217378</x:v>
      </x:c>
      <x:c r="N5840" s="54">
        <x:f t="shared" si="1087"/>
        <x:v>2.3956596898067626</x:v>
      </x:c>
      <x:c r="O5840" s="55">
        <x:f t="shared" si="1088"/>
        <x:v>183692</x:v>
      </x:c>
      <x:c r="P5840" s="55">
        <x:f t="shared" si="1089"/>
        <x:v>39600</x:v>
      </x:c>
      <x:c r="Q5840" s="55">
        <x:f t="shared" si="1090"/>
        <x:v>84891.492245169065</x:v>
      </x:c>
      <x:c r="R5840" s="55">
        <x:f t="shared" si="1091"/>
        <x:v>39200.507754830935</x:v>
      </x:c>
      <x:c r="S5840" s="1" t="str">
        <x:f t="shared" si="1092"/>
        <x:v>YES</x:v>
      </x:c>
      <x:c r="T5840" s="1">
        <x:f t="shared" si="1093"/>
        <x:v>39200.507754830935</x:v>
      </x:c>
    </x:row>
    <x:row r="5841">
      <x:c r="A5841" s="1"/>
      <x:c r="B5841" s="1"/>
      <x:c r="C5841" s="1"/>
      <x:c r="D5841" s="1"/>
      <x:c r="E5841" s="1"/>
      <x:c r="F5841" s="1"/>
      <x:c r="G5841" s="1"/>
      <x:c r="H5841" s="1"/>
      <x:c r="I5841" s="53">
        <x:f t="shared" si="1082"/>
        <x:v>8</x:v>
      </x:c>
      <x:c r="J5841" s="53">
        <x:f t="shared" si="1083"/>
        <x:v>18</x:v>
      </x:c>
      <x:c r="K5841" s="53">
        <x:f t="shared" si="1084"/>
        <x:v>29</x:v>
      </x:c>
      <x:c r="L5841" s="53">
        <x:f t="shared" si="1085"/>
        <x:v>55</x:v>
      </x:c>
      <x:c r="M5841" s="54">
        <x:f t="shared" si="1086"/>
        <x:v>4256.5679814373916</x:v>
      </x:c>
      <x:c r="N5841" s="54">
        <x:f t="shared" si="1087"/>
        <x:v>2.4559499871092996</x:v>
      </x:c>
      <x:c r="O5841" s="55">
        <x:f t="shared" si="1088"/>
        <x:v>186392</x:v>
      </x:c>
      <x:c r="P5841" s="55">
        <x:f t="shared" si="1089"/>
        <x:v>40480</x:v>
      </x:c>
      <x:c r="Q5841" s="55">
        <x:f t="shared" si="1090"/>
        <x:v>86398.7496777325</x:v>
      </x:c>
      <x:c r="R5841" s="55">
        <x:f t="shared" si="1091"/>
        <x:v>39513.2503222675</x:v>
      </x:c>
      <x:c r="S5841" s="1" t="str">
        <x:f t="shared" si="1092"/>
        <x:v>YES</x:v>
      </x:c>
      <x:c r="T5841" s="1">
        <x:f t="shared" si="1093"/>
        <x:v>39513.2503222675</x:v>
      </x:c>
    </x:row>
    <x:row r="5842">
      <x:c r="A5842" s="1"/>
      <x:c r="B5842" s="1"/>
      <x:c r="C5842" s="1"/>
      <x:c r="D5842" s="1"/>
      <x:c r="E5842" s="1"/>
      <x:c r="F5842" s="1"/>
      <x:c r="G5842" s="1"/>
      <x:c r="H5842" s="1"/>
      <x:c r="I5842" s="53">
        <x:f t="shared" si="1082"/>
        <x:v>8</x:v>
      </x:c>
      <x:c r="J5842" s="53">
        <x:f t="shared" si="1083"/>
        <x:v>18</x:v>
      </x:c>
      <x:c r="K5842" s="53">
        <x:f t="shared" si="1084"/>
        <x:v>30</x:v>
      </x:c>
      <x:c r="L5842" s="53">
        <x:f t="shared" si="1085"/>
        <x:v>56</x:v>
      </x:c>
      <x:c r="M5842" s="54">
        <x:f t="shared" si="1086"/>
        <x:v>4345.2776867711618</x:v>
      </x:c>
      <x:c r="N5842" s="54">
        <x:f t="shared" si="1087"/>
        <x:v>2.5175539491466403</x:v>
      </x:c>
      <x:c r="O5842" s="55">
        <x:f t="shared" si="1088"/>
        <x:v>189092</x:v>
      </x:c>
      <x:c r="P5842" s="55">
        <x:f t="shared" si="1089"/>
        <x:v>41360</x:v>
      </x:c>
      <x:c r="Q5842" s="55">
        <x:f t="shared" si="1090"/>
        <x:v>87938.848728665995</x:v>
      </x:c>
      <x:c r="R5842" s="55">
        <x:f t="shared" si="1091"/>
        <x:v>39793.151271334005</x:v>
      </x:c>
      <x:c r="S5842" s="1" t="str">
        <x:f t="shared" si="1092"/>
        <x:v>YES</x:v>
      </x:c>
      <x:c r="T5842" s="1">
        <x:f t="shared" si="1093"/>
        <x:v>39793.151271334005</x:v>
      </x:c>
    </x:row>
    <x:row r="5843">
      <x:c r="A5843" s="1"/>
      <x:c r="B5843" s="1"/>
      <x:c r="C5843" s="1"/>
      <x:c r="D5843" s="1"/>
      <x:c r="E5843" s="1"/>
      <x:c r="F5843" s="1"/>
      <x:c r="G5843" s="1"/>
      <x:c r="H5843" s="1"/>
      <x:c r="I5843" s="53">
        <x:f t="shared" si="1082"/>
        <x:v>8</x:v>
      </x:c>
      <x:c r="J5843" s="53">
        <x:f t="shared" si="1083"/>
        <x:v>19</x:v>
      </x:c>
      <x:c r="K5843" s="53">
        <x:f t="shared" si="1084"/>
        <x:v>0</x:v>
      </x:c>
      <x:c r="L5843" s="53">
        <x:f t="shared" si="1085"/>
        <x:v>27</x:v>
      </x:c>
      <x:c r="M5843" s="54">
        <x:f t="shared" si="1086"/>
        <x:v>2454.6145490200261</x:v>
      </x:c>
      <x:c r="N5843" s="54">
        <x:f t="shared" si="1087"/>
        <x:v>1.2045934368194626</x:v>
      </x:c>
      <x:c r="O5843" s="55">
        <x:f t="shared" si="1088"/>
        <x:v>110186</x:v>
      </x:c>
      <x:c r="P5843" s="55">
        <x:f t="shared" si="1089"/>
        <x:v>15400</x:v>
      </x:c>
      <x:c r="Q5843" s="55">
        <x:f t="shared" si="1090"/>
        <x:v>55114.835920486563</x:v>
      </x:c>
      <x:c r="R5843" s="55">
        <x:f t="shared" si="1091"/>
        <x:v>19671.164079513437</x:v>
      </x:c>
      <x:c r="S5843" s="1" t="str">
        <x:f t="shared" si="1092"/>
        <x:v>YES</x:v>
      </x:c>
      <x:c r="T5843" s="1">
        <x:f t="shared" si="1093"/>
        <x:v>19671.164079513437</x:v>
      </x:c>
    </x:row>
    <x:row r="5844">
      <x:c r="A5844" s="1"/>
      <x:c r="B5844" s="1"/>
      <x:c r="C5844" s="1"/>
      <x:c r="D5844" s="1"/>
      <x:c r="E5844" s="1"/>
      <x:c r="F5844" s="1"/>
      <x:c r="G5844" s="1"/>
      <x:c r="H5844" s="1"/>
      <x:c r="I5844" s="53">
        <x:f t="shared" si="1082"/>
        <x:v>8</x:v>
      </x:c>
      <x:c r="J5844" s="53">
        <x:f t="shared" si="1083"/>
        <x:v>19</x:v>
      </x:c>
      <x:c r="K5844" s="53">
        <x:f t="shared" si="1084"/>
        <x:v>1</x:v>
      </x:c>
      <x:c r="L5844" s="53">
        <x:f t="shared" si="1085"/>
        <x:v>28</x:v>
      </x:c>
      <x:c r="M5844" s="54">
        <x:f t="shared" si="1086"/>
        <x:v>2500.1770490200261</x:v>
      </x:c>
      <x:c r="N5844" s="54">
        <x:f t="shared" si="1087"/>
        <x:v>1.2362340618194625</x:v>
      </x:c>
      <x:c r="O5844" s="55">
        <x:f t="shared" si="1088"/>
        <x:v>112886</x:v>
      </x:c>
      <x:c r="P5844" s="55">
        <x:f t="shared" si="1089"/>
        <x:v>16280</x:v>
      </x:c>
      <x:c r="Q5844" s="55">
        <x:f t="shared" si="1090"/>
        <x:v>55905.851545486563</x:v>
      </x:c>
      <x:c r="R5844" s="55">
        <x:f t="shared" si="1091"/>
        <x:v>20700.148454513437</x:v>
      </x:c>
      <x:c r="S5844" s="1" t="str">
        <x:f t="shared" si="1092"/>
        <x:v>YES</x:v>
      </x:c>
      <x:c r="T5844" s="1">
        <x:f t="shared" si="1093"/>
        <x:v>20700.148454513437</x:v>
      </x:c>
    </x:row>
    <x:row r="5845">
      <x:c r="A5845" s="1"/>
      <x:c r="B5845" s="1"/>
      <x:c r="C5845" s="1"/>
      <x:c r="D5845" s="1"/>
      <x:c r="E5845" s="1"/>
      <x:c r="F5845" s="1"/>
      <x:c r="G5845" s="1"/>
      <x:c r="H5845" s="1"/>
      <x:c r="I5845" s="53">
        <x:f t="shared" si="1082"/>
        <x:v>8</x:v>
      </x:c>
      <x:c r="J5845" s="53">
        <x:f t="shared" si="1083"/>
        <x:v>19</x:v>
      </x:c>
      <x:c r="K5845" s="53">
        <x:f t="shared" si="1084"/>
        <x:v>2</x:v>
      </x:c>
      <x:c r="L5845" s="53">
        <x:f t="shared" si="1085"/>
        <x:v>29</x:v>
      </x:c>
      <x:c r="M5845" s="54">
        <x:f t="shared" si="1086"/>
        <x:v>2546.878611520026</x:v>
      </x:c>
      <x:c r="N5845" s="54">
        <x:f t="shared" si="1087"/>
        <x:v>1.2686657024444625</x:v>
      </x:c>
      <x:c r="O5845" s="55">
        <x:f t="shared" si="1088"/>
        <x:v>115586</x:v>
      </x:c>
      <x:c r="P5845" s="55">
        <x:f t="shared" si="1089"/>
        <x:v>17160</x:v>
      </x:c>
      <x:c r="Q5845" s="55">
        <x:f t="shared" si="1090"/>
        <x:v>56716.642561111563</x:v>
      </x:c>
      <x:c r="R5845" s="55">
        <x:f t="shared" si="1091"/>
        <x:v>21709.357438888437</x:v>
      </x:c>
      <x:c r="S5845" s="1" t="str">
        <x:f t="shared" si="1092"/>
        <x:v>YES</x:v>
      </x:c>
      <x:c r="T5845" s="1">
        <x:f t="shared" si="1093"/>
        <x:v>21709.357438888437</x:v>
      </x:c>
    </x:row>
    <x:row r="5846">
      <x:c r="A5846" s="1"/>
      <x:c r="B5846" s="1"/>
      <x:c r="C5846" s="1"/>
      <x:c r="D5846" s="1"/>
      <x:c r="E5846" s="1"/>
      <x:c r="F5846" s="1"/>
      <x:c r="G5846" s="1"/>
      <x:c r="H5846" s="1"/>
      <x:c r="I5846" s="53">
        <x:f t="shared" si="1082"/>
        <x:v>8</x:v>
      </x:c>
      <x:c r="J5846" s="53">
        <x:f t="shared" si="1083"/>
        <x:v>19</x:v>
      </x:c>
      <x:c r="K5846" s="53">
        <x:f t="shared" si="1084"/>
        <x:v>3</x:v>
      </x:c>
      <x:c r="L5846" s="53">
        <x:f t="shared" si="1085"/>
        <x:v>30</x:v>
      </x:c>
      <x:c r="M5846" s="54">
        <x:f t="shared" si="1086"/>
        <x:v>2594.7405939419009</x:v>
      </x:c>
      <x:c r="N5846" s="54">
        <x:f t="shared" si="1087"/>
        <x:v>1.3019031902374312</x:v>
      </x:c>
      <x:c r="O5846" s="55">
        <x:f t="shared" si="1088"/>
        <x:v>118286</x:v>
      </x:c>
      <x:c r="P5846" s="55">
        <x:f t="shared" si="1089"/>
        <x:v>18040</x:v>
      </x:c>
      <x:c r="Q5846" s="55">
        <x:f t="shared" si="1090"/>
        <x:v>57547.579755935774</x:v>
      </x:c>
      <x:c r="R5846" s="55">
        <x:f t="shared" si="1091"/>
        <x:v>22698.420244064226</x:v>
      </x:c>
      <x:c r="S5846" s="1" t="str">
        <x:f t="shared" si="1092"/>
        <x:v>YES</x:v>
      </x:c>
      <x:c r="T5846" s="1">
        <x:f t="shared" si="1093"/>
        <x:v>22698.420244064226</x:v>
      </x:c>
    </x:row>
    <x:row r="5847">
      <x:c r="A5847" s="1"/>
      <x:c r="B5847" s="1"/>
      <x:c r="C5847" s="1"/>
      <x:c r="D5847" s="1"/>
      <x:c r="E5847" s="1"/>
      <x:c r="F5847" s="1"/>
      <x:c r="G5847" s="1"/>
      <x:c r="H5847" s="1"/>
      <x:c r="I5847" s="53">
        <x:f t="shared" si="1082"/>
        <x:v>8</x:v>
      </x:c>
      <x:c r="J5847" s="53">
        <x:f t="shared" si="1083"/>
        <x:v>19</x:v>
      </x:c>
      <x:c r="K5847" s="53">
        <x:f t="shared" si="1084"/>
        <x:v>4</x:v>
      </x:c>
      <x:c r="L5847" s="53">
        <x:f t="shared" si="1085"/>
        <x:v>31</x:v>
      </x:c>
      <x:c r="M5847" s="54">
        <x:f t="shared" si="1086"/>
        <x:v>2643.7847096645573</x:v>
      </x:c>
      <x:c r="N5847" s="54">
        <x:f t="shared" si="1087"/>
        <x:v>1.3359616039337203</x:v>
      </x:c>
      <x:c r="O5847" s="55">
        <x:f t="shared" si="1088"/>
        <x:v>120986</x:v>
      </x:c>
      <x:c r="P5847" s="55">
        <x:f t="shared" si="1089"/>
        <x:v>18920</x:v>
      </x:c>
      <x:c r="Q5847" s="55">
        <x:f t="shared" si="1090"/>
        <x:v>58399.040098343008</x:v>
      </x:c>
      <x:c r="R5847" s="55">
        <x:f t="shared" si="1091"/>
        <x:v>23666.959901656992</x:v>
      </x:c>
      <x:c r="S5847" s="1" t="str">
        <x:f t="shared" si="1092"/>
        <x:v>YES</x:v>
      </x:c>
      <x:c r="T5847" s="1">
        <x:f t="shared" si="1093"/>
        <x:v>23666.959901656992</x:v>
      </x:c>
    </x:row>
    <x:row r="5848">
      <x:c r="A5848" s="1"/>
      <x:c r="B5848" s="1"/>
      <x:c r="C5848" s="1"/>
      <x:c r="D5848" s="1"/>
      <x:c r="E5848" s="1"/>
      <x:c r="F5848" s="1"/>
      <x:c r="G5848" s="1"/>
      <x:c r="H5848" s="1"/>
      <x:c r="I5848" s="53">
        <x:f t="shared" si="1082"/>
        <x:v>8</x:v>
      </x:c>
      <x:c r="J5848" s="53">
        <x:f t="shared" si="1083"/>
        <x:v>19</x:v>
      </x:c>
      <x:c r="K5848" s="53">
        <x:f t="shared" si="1084"/>
        <x:v>5</x:v>
      </x:c>
      <x:c r="L5848" s="53">
        <x:f t="shared" si="1085"/>
        <x:v>32</x:v>
      </x:c>
      <x:c r="M5848" s="54">
        <x:f t="shared" si="1086"/>
        <x:v>2694.0330335857607</x:v>
      </x:c>
      <x:c r="N5848" s="54">
        <x:f t="shared" si="1087"/>
        <x:v>1.3708562733234448</x:v>
      </x:c>
      <x:c r="O5848" s="55">
        <x:f t="shared" si="1088"/>
        <x:v>123686</x:v>
      </x:c>
      <x:c r="P5848" s="55">
        <x:f t="shared" si="1089"/>
        <x:v>19800</x:v>
      </x:c>
      <x:c r="Q5848" s="55">
        <x:f t="shared" si="1090"/>
        <x:v>59271.406833086119</x:v>
      </x:c>
      <x:c r="R5848" s="55">
        <x:f t="shared" si="1091"/>
        <x:v>24614.593166913881</x:v>
      </x:c>
      <x:c r="S5848" s="1" t="str">
        <x:f t="shared" si="1092"/>
        <x:v>YES</x:v>
      </x:c>
      <x:c r="T5848" s="1">
        <x:f t="shared" si="1093"/>
        <x:v>24614.593166913881</x:v>
      </x:c>
    </x:row>
    <x:row r="5849">
      <x:c r="A5849" s="1"/>
      <x:c r="B5849" s="1"/>
      <x:c r="C5849" s="1"/>
      <x:c r="D5849" s="1"/>
      <x:c r="E5849" s="1"/>
      <x:c r="F5849" s="1"/>
      <x:c r="G5849" s="1"/>
      <x:c r="H5849" s="1"/>
      <x:c r="I5849" s="53">
        <x:f t="shared" si="1082"/>
        <x:v>8</x:v>
      </x:c>
      <x:c r="J5849" s="53">
        <x:f t="shared" si="1083"/>
        <x:v>19</x:v>
      </x:c>
      <x:c r="K5849" s="53">
        <x:f t="shared" si="1084"/>
        <x:v>6</x:v>
      </x:c>
      <x:c r="L5849" s="53">
        <x:f t="shared" si="1085"/>
        <x:v>33</x:v>
      </x:c>
      <x:c r="M5849" s="54">
        <x:f t="shared" si="1086"/>
        <x:v>2745.5080077673938</x:v>
      </x:c>
      <x:c r="N5849" s="54">
        <x:f t="shared" si="1087"/>
        <x:v>1.4066027831718013</x:v>
      </x:c>
      <x:c r="O5849" s="55">
        <x:f t="shared" si="1088"/>
        <x:v>126386</x:v>
      </x:c>
      <x:c r="P5849" s="55">
        <x:f t="shared" si="1089"/>
        <x:v>20680</x:v>
      </x:c>
      <x:c r="Q5849" s="55">
        <x:f t="shared" si="1090"/>
        <x:v>60165.069579295028</x:v>
      </x:c>
      <x:c r="R5849" s="55">
        <x:f t="shared" si="1091"/>
        <x:v>25540.930420704972</x:v>
      </x:c>
      <x:c r="S5849" s="1" t="str">
        <x:f t="shared" si="1092"/>
        <x:v>YES</x:v>
      </x:c>
      <x:c r="T5849" s="1">
        <x:f t="shared" si="1093"/>
        <x:v>25540.930420704972</x:v>
      </x:c>
    </x:row>
    <x:row r="5850">
      <x:c r="A5850" s="1"/>
      <x:c r="B5850" s="1"/>
      <x:c r="C5850" s="1"/>
      <x:c r="D5850" s="1"/>
      <x:c r="E5850" s="1"/>
      <x:c r="F5850" s="1"/>
      <x:c r="G5850" s="1"/>
      <x:c r="H5850" s="1"/>
      <x:c r="I5850" s="53">
        <x:f t="shared" si="1082"/>
        <x:v>8</x:v>
      </x:c>
      <x:c r="J5850" s="53">
        <x:f t="shared" si="1083"/>
        <x:v>19</x:v>
      </x:c>
      <x:c r="K5850" s="53">
        <x:f t="shared" si="1084"/>
        <x:v>7</x:v>
      </x:c>
      <x:c r="L5850" s="53">
        <x:f t="shared" si="1085"/>
        <x:v>34</x:v>
      </x:c>
      <x:c r="M5850" s="54">
        <x:f t="shared" si="1086"/>
        <x:v>2798.2324471653542</x:v>
      </x:c>
      <x:c r="N5850" s="54">
        <x:f t="shared" si="1087"/>
        <x:v>1.4432169771981627</x:v>
      </x:c>
      <x:c r="O5850" s="55">
        <x:f t="shared" si="1088"/>
        <x:v>129086</x:v>
      </x:c>
      <x:c r="P5850" s="55">
        <x:f t="shared" si="1089"/>
        <x:v>21560</x:v>
      </x:c>
      <x:c r="Q5850" s="55">
        <x:f t="shared" si="1090"/>
        <x:v>61080.424429954066</x:v>
      </x:c>
      <x:c r="R5850" s="55">
        <x:f t="shared" si="1091"/>
        <x:v>26445.575570045934</x:v>
      </x:c>
      <x:c r="S5850" s="1" t="str">
        <x:f t="shared" si="1092"/>
        <x:v>YES</x:v>
      </x:c>
      <x:c r="T5850" s="1">
        <x:f t="shared" si="1093"/>
        <x:v>26445.575570045934</x:v>
      </x:c>
    </x:row>
    <x:row r="5851">
      <x:c r="A5851" s="1"/>
      <x:c r="B5851" s="1"/>
      <x:c r="C5851" s="1"/>
      <x:c r="D5851" s="1"/>
      <x:c r="E5851" s="1"/>
      <x:c r="F5851" s="1"/>
      <x:c r="G5851" s="1"/>
      <x:c r="H5851" s="1"/>
      <x:c r="I5851" s="53">
        <x:f t="shared" si="1082"/>
        <x:v>8</x:v>
      </x:c>
      <x:c r="J5851" s="53">
        <x:f t="shared" si="1083"/>
        <x:v>19</x:v>
      </x:c>
      <x:c r="K5851" s="53">
        <x:f t="shared" si="1084"/>
        <x:v>8</x:v>
      </x:c>
      <x:c r="L5851" s="53">
        <x:f t="shared" si="1085"/>
        <x:v>35</x:v>
      </x:c>
      <x:c r="M5851" s="54">
        <x:f t="shared" si="1086"/>
        <x:v>2852.2295454453342</x:v>
      </x:c>
      <x:c r="N5851" s="54">
        <x:f t="shared" si="1087"/>
        <x:v>1.4807149621148155</x:v>
      </x:c>
      <x:c r="O5851" s="55">
        <x:f t="shared" si="1088"/>
        <x:v>131786</x:v>
      </x:c>
      <x:c r="P5851" s="55">
        <x:f t="shared" si="1089"/>
        <x:v>22440</x:v>
      </x:c>
      <x:c r="Q5851" s="55">
        <x:f t="shared" si="1090"/>
        <x:v>62017.874052870386</x:v>
      </x:c>
      <x:c r="R5851" s="55">
        <x:f t="shared" si="1091"/>
        <x:v>27328.125947129614</x:v>
      </x:c>
      <x:c r="S5851" s="1" t="str">
        <x:f t="shared" si="1092"/>
        <x:v>YES</x:v>
      </x:c>
      <x:c r="T5851" s="1">
        <x:f t="shared" si="1093"/>
        <x:v>27328.125947129614</x:v>
      </x:c>
    </x:row>
    <x:row r="5852">
      <x:c r="A5852" s="1"/>
      <x:c r="B5852" s="1"/>
      <x:c r="C5852" s="1"/>
      <x:c r="D5852" s="1"/>
      <x:c r="E5852" s="1"/>
      <x:c r="F5852" s="1"/>
      <x:c r="G5852" s="1"/>
      <x:c r="H5852" s="1"/>
      <x:c r="I5852" s="53">
        <x:f t="shared" si="1082"/>
        <x:v>8</x:v>
      </x:c>
      <x:c r="J5852" s="53">
        <x:f t="shared" si="1083"/>
        <x:v>19</x:v>
      </x:c>
      <x:c r="K5852" s="53">
        <x:f t="shared" si="1084"/>
        <x:v>9</x:v>
      </x:c>
      <x:c r="L5852" s="53">
        <x:f t="shared" si="1085"/>
        <x:v>36</x:v>
      </x:c>
      <x:c r="M5852" s="54">
        <x:f t="shared" si="1086"/>
        <x:v>2907.5228808857291</x:v>
      </x:c>
      <x:c r="N5852" s="54">
        <x:f t="shared" si="1087"/>
        <x:v>1.5191131117262009</x:v>
      </x:c>
      <x:c r="O5852" s="55">
        <x:f t="shared" si="1088"/>
        <x:v>134486</x:v>
      </x:c>
      <x:c r="P5852" s="55">
        <x:f t="shared" si="1089"/>
        <x:v>23320</x:v>
      </x:c>
      <x:c r="Q5852" s="55">
        <x:f t="shared" si="1090"/>
        <x:v>62977.827793155018</x:v>
      </x:c>
      <x:c r="R5852" s="55">
        <x:f t="shared" si="1091"/>
        <x:v>28188.172206844982</x:v>
      </x:c>
      <x:c r="S5852" s="1" t="str">
        <x:f t="shared" si="1092"/>
        <x:v>YES</x:v>
      </x:c>
      <x:c r="T5852" s="1">
        <x:f t="shared" si="1093"/>
        <x:v>28188.172206844982</x:v>
      </x:c>
    </x:row>
    <x:row r="5853">
      <x:c r="A5853" s="1"/>
      <x:c r="B5853" s="1"/>
      <x:c r="C5853" s="1"/>
      <x:c r="D5853" s="1"/>
      <x:c r="E5853" s="1"/>
      <x:c r="F5853" s="1"/>
      <x:c r="G5853" s="1"/>
      <x:c r="H5853" s="1"/>
      <x:c r="I5853" s="53">
        <x:f t="shared" si="1082"/>
        <x:v>8</x:v>
      </x:c>
      <x:c r="J5853" s="53">
        <x:f t="shared" si="1083"/>
        <x:v>19</x:v>
      </x:c>
      <x:c r="K5853" s="53">
        <x:f t="shared" si="1084"/>
        <x:v>10</x:v>
      </x:c>
      <x:c r="L5853" s="53">
        <x:f t="shared" si="1085"/>
        <x:v>37</x:v>
      </x:c>
      <x:c r="M5853" s="54">
        <x:f t="shared" si="1086"/>
        <x:v>2964.1364223689416</x:v>
      </x:c>
      <x:c r="N5853" s="54">
        <x:f t="shared" si="1087"/>
        <x:v>1.5584280710895428</x:v>
      </x:c>
      <x:c r="O5853" s="55">
        <x:f t="shared" si="1088"/>
        <x:v>137186</x:v>
      </x:c>
      <x:c r="P5853" s="55">
        <x:f t="shared" si="1089"/>
        <x:v>24200</x:v>
      </x:c>
      <x:c r="Q5853" s="55">
        <x:f t="shared" si="1090"/>
        <x:v>63960.701777238566</x:v>
      </x:c>
      <x:c r="R5853" s="55">
        <x:f t="shared" si="1091"/>
        <x:v>29025.298222761434</x:v>
      </x:c>
      <x:c r="S5853" s="1" t="str">
        <x:f t="shared" si="1092"/>
        <x:v>YES</x:v>
      </x:c>
      <x:c r="T5853" s="1">
        <x:f t="shared" si="1093"/>
        <x:v>29025.298222761434</x:v>
      </x:c>
    </x:row>
    <x:row r="5854">
      <x:c r="A5854" s="1"/>
      <x:c r="B5854" s="1"/>
      <x:c r="C5854" s="1"/>
      <x:c r="D5854" s="1"/>
      <x:c r="E5854" s="1"/>
      <x:c r="F5854" s="1"/>
      <x:c r="G5854" s="1"/>
      <x:c r="H5854" s="1"/>
      <x:c r="I5854" s="53">
        <x:f t="shared" si="1082"/>
        <x:v>8</x:v>
      </x:c>
      <x:c r="J5854" s="53">
        <x:f t="shared" si="1083"/>
        <x:v>19</x:v>
      </x:c>
      <x:c r="K5854" s="53">
        <x:f t="shared" si="1084"/>
        <x:v>11</x:v>
      </x:c>
      <x:c r="L5854" s="53">
        <x:f t="shared" si="1085"/>
        <x:v>38</x:v>
      </x:c>
      <x:c r="M5854" s="54">
        <x:f t="shared" si="1086"/>
        <x:v>3022.0945354623809</x:v>
      </x:c>
      <x:c r="N5854" s="54">
        <x:f t="shared" si="1087"/>
        <x:v>1.5986767607377645</x:v>
      </x:c>
      <x:c r="O5854" s="55">
        <x:f t="shared" si="1088"/>
        <x:v>139886</x:v>
      </x:c>
      <x:c r="P5854" s="55">
        <x:f t="shared" si="1089"/>
        <x:v>25080</x:v>
      </x:c>
      <x:c r="Q5854" s="55">
        <x:f t="shared" si="1090"/>
        <x:v>64966.91901844411</x:v>
      </x:c>
      <x:c r="R5854" s="55">
        <x:f t="shared" si="1091"/>
        <x:v>29839.08098155589</x:v>
      </x:c>
      <x:c r="S5854" s="1" t="str">
        <x:f t="shared" si="1092"/>
        <x:v>YES</x:v>
      </x:c>
      <x:c r="T5854" s="1">
        <x:f t="shared" si="1093"/>
        <x:v>29839.08098155589</x:v>
      </x:c>
    </x:row>
    <x:row r="5855">
      <x:c r="A5855" s="1"/>
      <x:c r="B5855" s="1"/>
      <x:c r="C5855" s="1"/>
      <x:c r="D5855" s="1"/>
      <x:c r="E5855" s="1"/>
      <x:c r="F5855" s="1"/>
      <x:c r="G5855" s="1"/>
      <x:c r="H5855" s="1"/>
      <x:c r="I5855" s="53">
        <x:f t="shared" si="1082"/>
        <x:v>8</x:v>
      </x:c>
      <x:c r="J5855" s="53">
        <x:f t="shared" si="1083"/>
        <x:v>19</x:v>
      </x:c>
      <x:c r="K5855" s="53">
        <x:f t="shared" si="1084"/>
        <x:v>12</x:v>
      </x:c>
      <x:c r="L5855" s="53">
        <x:f t="shared" si="1085"/>
        <x:v>39</x:v>
      </x:c>
      <x:c r="M5855" s="54">
        <x:f t="shared" si="1086"/>
        <x:v>3081.4219885904454</x:v>
      </x:c>
      <x:c r="N5855" s="54">
        <x:f t="shared" si="1087"/>
        <x:v>1.639876380965587</x:v>
      </x:c>
      <x:c r="O5855" s="55">
        <x:f t="shared" si="1088"/>
        <x:v>142586</x:v>
      </x:c>
      <x:c r="P5855" s="55">
        <x:f t="shared" si="1089"/>
        <x:v>25960</x:v>
      </x:c>
      <x:c r="Q5855" s="55">
        <x:f t="shared" si="1090"/>
        <x:v>65996.909524139686</x:v>
      </x:c>
      <x:c r="R5855" s="55">
        <x:f t="shared" si="1091"/>
        <x:v>30629.090475860314</x:v>
      </x:c>
      <x:c r="S5855" s="1" t="str">
        <x:f t="shared" si="1092"/>
        <x:v>YES</x:v>
      </x:c>
      <x:c r="T5855" s="1">
        <x:f t="shared" si="1093"/>
        <x:v>30629.090475860314</x:v>
      </x:c>
    </x:row>
    <x:row r="5856">
      <x:c r="A5856" s="1"/>
      <x:c r="B5856" s="1"/>
      <x:c r="C5856" s="1"/>
      <x:c r="D5856" s="1"/>
      <x:c r="E5856" s="1"/>
      <x:c r="F5856" s="1"/>
      <x:c r="G5856" s="1"/>
      <x:c r="H5856" s="1"/>
      <x:c r="I5856" s="53">
        <x:f t="shared" si="1082"/>
        <x:v>8</x:v>
      </x:c>
      <x:c r="J5856" s="53">
        <x:f t="shared" si="1083"/>
        <x:v>19</x:v>
      </x:c>
      <x:c r="K5856" s="53">
        <x:f t="shared" si="1084"/>
        <x:v>13</x:v>
      </x:c>
      <x:c r="L5856" s="53">
        <x:f t="shared" si="1085"/>
        <x:v>40</x:v>
      </x:c>
      <x:c r="M5856" s="54">
        <x:f t="shared" si="1086"/>
        <x:v>3142.1439592988295</x:v>
      </x:c>
      <x:c r="N5856" s="54">
        <x:f t="shared" si="1087"/>
        <x:v>1.6820444161797428</x:v>
      </x:c>
      <x:c r="O5856" s="55">
        <x:f t="shared" si="1088"/>
        <x:v>145286</x:v>
      </x:c>
      <x:c r="P5856" s="55">
        <x:f t="shared" si="1089"/>
        <x:v>26840</x:v>
      </x:c>
      <x:c r="Q5856" s="55">
        <x:f t="shared" si="1090"/>
        <x:v>67051.110404493564</x:v>
      </x:c>
      <x:c r="R5856" s="55">
        <x:f t="shared" si="1091"/>
        <x:v>31394.889595506436</x:v>
      </x:c>
      <x:c r="S5856" s="1" t="str">
        <x:f t="shared" si="1092"/>
        <x:v>YES</x:v>
      </x:c>
      <x:c r="T5856" s="1">
        <x:f t="shared" si="1093"/>
        <x:v>31394.889595506436</x:v>
      </x:c>
    </x:row>
    <x:row r="5857">
      <x:c r="A5857" s="1"/>
      <x:c r="B5857" s="1"/>
      <x:c r="C5857" s="1"/>
      <x:c r="D5857" s="1"/>
      <x:c r="E5857" s="1"/>
      <x:c r="F5857" s="1"/>
      <x:c r="G5857" s="1"/>
      <x:c r="H5857" s="1"/>
      <x:c r="I5857" s="53">
        <x:f t="shared" si="1082"/>
        <x:v>8</x:v>
      </x:c>
      <x:c r="J5857" s="53">
        <x:f t="shared" si="1083"/>
        <x:v>19</x:v>
      </x:c>
      <x:c r="K5857" s="53">
        <x:f t="shared" si="1084"/>
        <x:v>14</x:v>
      </x:c>
      <x:c r="L5857" s="53">
        <x:f t="shared" si="1085"/>
        <x:v>41</x:v>
      </x:c>
      <x:c r="M5857" s="54">
        <x:f t="shared" si="1086"/>
        <x:v>3204.286040612491</x:v>
      </x:c>
      <x:c r="N5857" s="54">
        <x:f t="shared" si="1087"/>
        <x:v>1.7251986393142298</x:v>
      </x:c>
      <x:c r="O5857" s="55">
        <x:f t="shared" si="1088"/>
        <x:v>147986</x:v>
      </x:c>
      <x:c r="P5857" s="55">
        <x:f t="shared" si="1089"/>
        <x:v>27720</x:v>
      </x:c>
      <x:c r="Q5857" s="55">
        <x:f t="shared" si="1090"/>
        <x:v>68129.965982855749</x:v>
      </x:c>
      <x:c r="R5857" s="55">
        <x:f t="shared" si="1091"/>
        <x:v>32136.034017144251</x:v>
      </x:c>
      <x:c r="S5857" s="1" t="str">
        <x:f t="shared" si="1092"/>
        <x:v>YES</x:v>
      </x:c>
      <x:c r="T5857" s="1">
        <x:f t="shared" si="1093"/>
        <x:v>32136.034017144251</x:v>
      </x:c>
    </x:row>
    <x:row r="5858">
      <x:c r="A5858" s="1"/>
      <x:c r="B5858" s="1"/>
      <x:c r="C5858" s="1"/>
      <x:c r="D5858" s="1"/>
      <x:c r="E5858" s="1"/>
      <x:c r="F5858" s="1"/>
      <x:c r="G5858" s="1"/>
      <x:c r="H5858" s="1"/>
      <x:c r="I5858" s="53">
        <x:f t="shared" si="1082"/>
        <x:v>8</x:v>
      </x:c>
      <x:c r="J5858" s="53">
        <x:f t="shared" si="1083"/>
        <x:v>19</x:v>
      </x:c>
      <x:c r="K5858" s="53">
        <x:f t="shared" si="1084"/>
        <x:v>15</x:v>
      </x:c>
      <x:c r="L5858" s="53">
        <x:f t="shared" si="1085"/>
        <x:v>42</x:v>
      </x:c>
      <x:c r="M5858" s="54">
        <x:f t="shared" si="1086"/>
        <x:v>3267.8742474886371</x:v>
      </x:c>
      <x:c r="N5858" s="54">
        <x:f t="shared" si="1087"/>
        <x:v>1.7693571163115536</x:v>
      </x:c>
      <x:c r="O5858" s="55">
        <x:f t="shared" si="1088"/>
        <x:v>150686</x:v>
      </x:c>
      <x:c r="P5858" s="55">
        <x:f t="shared" si="1089"/>
        <x:v>28600</x:v>
      </x:c>
      <x:c r="Q5858" s="55">
        <x:f t="shared" si="1090"/>
        <x:v>69233.927907788835</x:v>
      </x:c>
      <x:c r="R5858" s="55">
        <x:f t="shared" si="1091"/>
        <x:v>32852.072092211165</x:v>
      </x:c>
      <x:c r="S5858" s="1" t="str">
        <x:f t="shared" si="1092"/>
        <x:v>YES</x:v>
      </x:c>
      <x:c r="T5858" s="1">
        <x:f t="shared" si="1093"/>
        <x:v>32852.072092211165</x:v>
      </x:c>
    </x:row>
    <x:row r="5859">
      <x:c r="A5859" s="1"/>
      <x:c r="B5859" s="1"/>
      <x:c r="C5859" s="1"/>
      <x:c r="D5859" s="1"/>
      <x:c r="E5859" s="1"/>
      <x:c r="F5859" s="1"/>
      <x:c r="G5859" s="1"/>
      <x:c r="H5859" s="1"/>
      <x:c r="I5859" s="53">
        <x:f t="shared" si="1082"/>
        <x:v>8</x:v>
      </x:c>
      <x:c r="J5859" s="53">
        <x:f t="shared" si="1083"/>
        <x:v>19</x:v>
      </x:c>
      <x:c r="K5859" s="53">
        <x:f t="shared" si="1084"/>
        <x:v>16</x:v>
      </x:c>
      <x:c r="L5859" s="53">
        <x:f t="shared" si="1085"/>
        <x:v>43</x:v>
      </x:c>
      <x:c r="M5859" s="54">
        <x:f t="shared" si="1086"/>
        <x:v>3332.9350233661262</x:v>
      </x:c>
      <x:c r="N5859" s="54">
        <x:f t="shared" si="1087"/>
        <x:v>1.8145382106709209</x:v>
      </x:c>
      <x:c r="O5859" s="55">
        <x:f t="shared" si="1088"/>
        <x:v>153386</x:v>
      </x:c>
      <x:c r="P5859" s="55">
        <x:f t="shared" si="1089"/>
        <x:v>29480</x:v>
      </x:c>
      <x:c r="Q5859" s="55">
        <x:f t="shared" si="1090"/>
        <x:v>70363.455266773031</x:v>
      </x:c>
      <x:c r="R5859" s="55">
        <x:f t="shared" si="1091"/>
        <x:v>33542.544733226969</x:v>
      </x:c>
      <x:c r="S5859" s="1" t="str">
        <x:f t="shared" si="1092"/>
        <x:v>YES</x:v>
      </x:c>
      <x:c r="T5859" s="1">
        <x:f t="shared" si="1093"/>
        <x:v>33542.544733226969</x:v>
      </x:c>
    </x:row>
    <x:row r="5860">
      <x:c r="A5860" s="1"/>
      <x:c r="B5860" s="1"/>
      <x:c r="C5860" s="1"/>
      <x:c r="D5860" s="1"/>
      <x:c r="E5860" s="1"/>
      <x:c r="F5860" s="1"/>
      <x:c r="G5860" s="1"/>
      <x:c r="H5860" s="1"/>
      <x:c r="I5860" s="53">
        <x:f t="shared" si="1082"/>
        <x:v>8</x:v>
      </x:c>
      <x:c r="J5860" s="53">
        <x:f t="shared" si="1083"/>
        <x:v>19</x:v>
      </x:c>
      <x:c r="K5860" s="53">
        <x:f t="shared" si="1084"/>
        <x:v>17</x:v>
      </x:c>
      <x:c r="L5860" s="53">
        <x:f t="shared" si="1085"/>
        <x:v>44</x:v>
      </x:c>
      <x:c r="M5860" s="54">
        <x:f t="shared" si="1086"/>
        <x:v>3399.4952468126667</x:v>
      </x:c>
      <x:c r="N5860" s="54">
        <x:f t="shared" si="1087"/>
        <x:v>1.8607605880643519</x:v>
      </x:c>
      <x:c r="O5860" s="55">
        <x:f t="shared" si="1088"/>
        <x:v>156086</x:v>
      </x:c>
      <x:c r="P5860" s="55">
        <x:f t="shared" si="1089"/>
        <x:v>30360</x:v>
      </x:c>
      <x:c r="Q5860" s="55">
        <x:f t="shared" si="1090"/>
        <x:v>71519.014701608801</x:v>
      </x:c>
      <x:c r="R5860" s="55">
        <x:f t="shared" si="1091"/>
        <x:v>34206.985298391199</x:v>
      </x:c>
      <x:c r="S5860" s="1" t="str">
        <x:f t="shared" si="1092"/>
        <x:v>YES</x:v>
      </x:c>
      <x:c r="T5860" s="1">
        <x:f t="shared" si="1093"/>
        <x:v>34206.985298391199</x:v>
      </x:c>
    </x:row>
    <x:row r="5861">
      <x:c r="A5861" s="1"/>
      <x:c r="B5861" s="1"/>
      <x:c r="C5861" s="1"/>
      <x:c r="D5861" s="1"/>
      <x:c r="E5861" s="1"/>
      <x:c r="F5861" s="1"/>
      <x:c r="G5861" s="1"/>
      <x:c r="H5861" s="1"/>
      <x:c r="I5861" s="53">
        <x:f t="shared" si="1082"/>
        <x:v>8</x:v>
      </x:c>
      <x:c r="J5861" s="53">
        <x:f t="shared" si="1083"/>
        <x:v>19</x:v>
      </x:c>
      <x:c r="K5861" s="53">
        <x:f t="shared" si="1084"/>
        <x:v>18</x:v>
      </x:c>
      <x:c r="L5861" s="53">
        <x:f t="shared" si="1085"/>
        <x:v>45</x:v>
      </x:c>
      <x:c r="M5861" s="54">
        <x:f t="shared" si="1086"/>
        <x:v>3467.582238271254</x:v>
      </x:c>
      <x:c r="N5861" s="54">
        <x:f t="shared" si="1087"/>
        <x:v>1.9080432210217042</x:v>
      </x:c>
      <x:c r="O5861" s="55">
        <x:f t="shared" si="1088"/>
        <x:v>158786</x:v>
      </x:c>
      <x:c r="P5861" s="55">
        <x:f t="shared" si="1089"/>
        <x:v>31240</x:v>
      </x:c>
      <x:c r="Q5861" s="55">
        <x:f t="shared" si="1090"/>
        <x:v>72701.080525542609</x:v>
      </x:c>
      <x:c r="R5861" s="55">
        <x:f t="shared" si="1091"/>
        <x:v>34844.919474457391</x:v>
      </x:c>
      <x:c r="S5861" s="1" t="str">
        <x:f t="shared" si="1092"/>
        <x:v>YES</x:v>
      </x:c>
      <x:c r="T5861" s="1">
        <x:f t="shared" si="1093"/>
        <x:v>34844.919474457391</x:v>
      </x:c>
    </x:row>
    <x:row r="5862">
      <x:c r="A5862" s="1"/>
      <x:c r="B5862" s="1"/>
      <x:c r="C5862" s="1"/>
      <x:c r="D5862" s="1"/>
      <x:c r="E5862" s="1"/>
      <x:c r="F5862" s="1"/>
      <x:c r="G5862" s="1"/>
      <x:c r="H5862" s="1"/>
      <x:c r="I5862" s="53">
        <x:f t="shared" si="1082"/>
        <x:v>8</x:v>
      </x:c>
      <x:c r="J5862" s="53">
        <x:f t="shared" si="1083"/>
        <x:v>19</x:v>
      </x:c>
      <x:c r="K5862" s="53">
        <x:f t="shared" si="1084"/>
        <x:v>19</x:v>
      </x:c>
      <x:c r="L5862" s="53">
        <x:f t="shared" si="1085"/>
        <x:v>46</x:v>
      </x:c>
      <x:c r="M5862" s="54">
        <x:f t="shared" si="1086"/>
        <x:v>3537.2237669072756</x:v>
      </x:c>
      <x:c r="N5862" s="54">
        <x:f t="shared" si="1087"/>
        <x:v>1.9564053936856081</x:v>
      </x:c>
      <x:c r="O5862" s="55">
        <x:f t="shared" si="1088"/>
        <x:v>161486</x:v>
      </x:c>
      <x:c r="P5862" s="55">
        <x:f t="shared" si="1089"/>
        <x:v>32120</x:v>
      </x:c>
      <x:c r="Q5862" s="55">
        <x:f t="shared" si="1090"/>
        <x:v>73910.134842140193</x:v>
      </x:c>
      <x:c r="R5862" s="55">
        <x:f t="shared" si="1091"/>
        <x:v>35455.865157859807</x:v>
      </x:c>
      <x:c r="S5862" s="1" t="str">
        <x:f t="shared" si="1092"/>
        <x:v>YES</x:v>
      </x:c>
      <x:c r="T5862" s="1">
        <x:f t="shared" si="1093"/>
        <x:v>35455.865157859807</x:v>
      </x:c>
    </x:row>
    <x:row r="5863">
      <x:c r="A5863" s="1"/>
      <x:c r="B5863" s="1"/>
      <x:c r="C5863" s="1"/>
      <x:c r="D5863" s="1"/>
      <x:c r="E5863" s="1"/>
      <x:c r="F5863" s="1"/>
      <x:c r="G5863" s="1"/>
      <x:c r="H5863" s="1"/>
      <x:c r="I5863" s="53">
        <x:f t="shared" si="1082"/>
        <x:v>8</x:v>
      </x:c>
      <x:c r="J5863" s="53">
        <x:f t="shared" si="1083"/>
        <x:v>19</x:v>
      </x:c>
      <x:c r="K5863" s="53">
        <x:f t="shared" si="1084"/>
        <x:v>20</x:v>
      </x:c>
      <x:c r="L5863" s="53">
        <x:f t="shared" si="1085"/>
        <x:v>47</x:v>
      </x:c>
      <x:c r="M5863" s="54">
        <x:f t="shared" si="1086"/>
        <x:v>3608.4480575577527</x:v>
      </x:c>
      <x:c r="N5863" s="54">
        <x:f t="shared" si="1087"/>
        <x:v>2.0058667066373284</x:v>
      </x:c>
      <x:c r="O5863" s="55">
        <x:f t="shared" si="1088"/>
        <x:v>164186</x:v>
      </x:c>
      <x:c r="P5863" s="55">
        <x:f t="shared" si="1089"/>
        <x:v>33000</x:v>
      </x:c>
      <x:c r="Q5863" s="55">
        <x:f t="shared" si="1090"/>
        <x:v>75146.667665933201</x:v>
      </x:c>
      <x:c r="R5863" s="55">
        <x:f t="shared" si="1091"/>
        <x:v>36039.332334066799</x:v>
      </x:c>
      <x:c r="S5863" s="1" t="str">
        <x:f t="shared" si="1092"/>
        <x:v>YES</x:v>
      </x:c>
      <x:c r="T5863" s="1">
        <x:f t="shared" si="1093"/>
        <x:v>36039.332334066799</x:v>
      </x:c>
    </x:row>
    <x:row r="5864">
      <x:c r="A5864" s="1"/>
      <x:c r="B5864" s="1"/>
      <x:c r="C5864" s="1"/>
      <x:c r="D5864" s="1"/>
      <x:c r="E5864" s="1"/>
      <x:c r="F5864" s="1"/>
      <x:c r="G5864" s="1"/>
      <x:c r="H5864" s="1"/>
      <x:c r="I5864" s="53">
        <x:f t="shared" si="1082"/>
        <x:v>8</x:v>
      </x:c>
      <x:c r="J5864" s="53">
        <x:f t="shared" si="1083"/>
        <x:v>19</x:v>
      </x:c>
      <x:c r="K5864" s="53">
        <x:f t="shared" si="1084"/>
        <x:v>21</x:v>
      </x:c>
      <x:c r="L5864" s="53">
        <x:f t="shared" si="1085"/>
        <x:v>48</x:v>
      </x:c>
      <x:c r="M5864" s="54">
        <x:f t="shared" si="1086"/>
        <x:v>3681.2837977841964</x:v>
      </x:c>
      <x:c r="N5864" s="54">
        <x:f t="shared" si="1087"/>
        <x:v>2.0564470817945808</x:v>
      </x:c>
      <x:c r="O5864" s="55">
        <x:f t="shared" si="1088"/>
        <x:v>166886</x:v>
      </x:c>
      <x:c r="P5864" s="55">
        <x:f t="shared" si="1089"/>
        <x:v>33880</x:v>
      </x:c>
      <x:c r="Q5864" s="55">
        <x:f t="shared" si="1090"/>
        <x:v>76411.177044864511</x:v>
      </x:c>
      <x:c r="R5864" s="55">
        <x:f t="shared" si="1091"/>
        <x:v>36594.822955135489</x:v>
      </x:c>
      <x:c r="S5864" s="1" t="str">
        <x:f t="shared" si="1092"/>
        <x:v>YES</x:v>
      </x:c>
      <x:c r="T5864" s="1">
        <x:f t="shared" si="1093"/>
        <x:v>36594.822955135489</x:v>
      </x:c>
    </x:row>
    <x:row r="5865">
      <x:c r="A5865" s="1"/>
      <x:c r="B5865" s="1"/>
      <x:c r="C5865" s="1"/>
      <x:c r="D5865" s="1"/>
      <x:c r="E5865" s="1"/>
      <x:c r="F5865" s="1"/>
      <x:c r="G5865" s="1"/>
      <x:c r="H5865" s="1"/>
      <x:c r="I5865" s="53">
        <x:f t="shared" si="1082"/>
        <x:v>8</x:v>
      </x:c>
      <x:c r="J5865" s="53">
        <x:f t="shared" si="1083"/>
        <x:v>19</x:v>
      </x:c>
      <x:c r="K5865" s="53">
        <x:f t="shared" si="1084"/>
        <x:v>22</x:v>
      </x:c>
      <x:c r="L5865" s="53">
        <x:f t="shared" si="1085"/>
        <x:v>49</x:v>
      </x:c>
      <x:c r="M5865" s="54">
        <x:f t="shared" si="1086"/>
        <x:v>3755.7601450305929</x:v>
      </x:c>
      <x:c r="N5865" s="54">
        <x:f t="shared" si="1087"/>
        <x:v>2.1081667673823561</x:v>
      </x:c>
      <x:c r="O5865" s="55">
        <x:f t="shared" si="1088"/>
        <x:v>169586</x:v>
      </x:c>
      <x:c r="P5865" s="55">
        <x:f t="shared" si="1089"/>
        <x:v>34760</x:v>
      </x:c>
      <x:c r="Q5865" s="55">
        <x:f t="shared" si="1090"/>
        <x:v>77704.169184558908</x:v>
      </x:c>
      <x:c r="R5865" s="55">
        <x:f t="shared" si="1091"/>
        <x:v>37121.830815441092</x:v>
      </x:c>
      <x:c r="S5865" s="1" t="str">
        <x:f t="shared" si="1092"/>
        <x:v>YES</x:v>
      </x:c>
      <x:c r="T5865" s="1">
        <x:f t="shared" si="1093"/>
        <x:v>37121.830815441092</x:v>
      </x:c>
    </x:row>
    <x:row r="5866">
      <x:c r="A5866" s="1"/>
      <x:c r="B5866" s="1"/>
      <x:c r="C5866" s="1"/>
      <x:c r="D5866" s="1"/>
      <x:c r="E5866" s="1"/>
      <x:c r="F5866" s="1"/>
      <x:c r="G5866" s="1"/>
      <x:c r="H5866" s="1"/>
      <x:c r="I5866" s="53">
        <x:f t="shared" si="1082"/>
        <x:v>8</x:v>
      </x:c>
      <x:c r="J5866" s="53">
        <x:f t="shared" si="1083"/>
        <x:v>19</x:v>
      </x:c>
      <x:c r="K5866" s="53">
        <x:f t="shared" si="1084"/>
        <x:v>23</x:v>
      </x:c>
      <x:c r="L5866" s="53">
        <x:f t="shared" si="1085"/>
        <x:v>50</x:v>
      </x:c>
      <x:c r="M5866" s="54">
        <x:f t="shared" si="1086"/>
        <x:v>3831.9067338880291</x:v>
      </x:c>
      <x:c r="N5866" s="54">
        <x:f t="shared" si="1087"/>
        <x:v>2.161046342977798</x:v>
      </x:c>
      <x:c r="O5866" s="55">
        <x:f t="shared" si="1088"/>
        <x:v>172286</x:v>
      </x:c>
      <x:c r="P5866" s="55">
        <x:f t="shared" si="1089"/>
        <x:v>35640</x:v>
      </x:c>
      <x:c r="Q5866" s="55">
        <x:f t="shared" si="1090"/>
        <x:v>79026.15857444494</x:v>
      </x:c>
      <x:c r="R5866" s="55">
        <x:f t="shared" si="1091"/>
        <x:v>37619.84142555506</x:v>
      </x:c>
      <x:c r="S5866" s="1" t="str">
        <x:f t="shared" si="1092"/>
        <x:v>YES</x:v>
      </x:c>
      <x:c r="T5866" s="1">
        <x:f t="shared" si="1093"/>
        <x:v>37619.84142555506</x:v>
      </x:c>
    </x:row>
    <x:row r="5867">
      <x:c r="A5867" s="1"/>
      <x:c r="B5867" s="1"/>
      <x:c r="C5867" s="1"/>
      <x:c r="D5867" s="1"/>
      <x:c r="E5867" s="1"/>
      <x:c r="F5867" s="1"/>
      <x:c r="G5867" s="1"/>
      <x:c r="H5867" s="1"/>
      <x:c r="I5867" s="53">
        <x:f t="shared" si="1082"/>
        <x:v>8</x:v>
      </x:c>
      <x:c r="J5867" s="53">
        <x:f t="shared" si="1083"/>
        <x:v>19</x:v>
      </x:c>
      <x:c r="K5867" s="53">
        <x:f t="shared" si="1084"/>
        <x:v>24</x:v>
      </x:c>
      <x:c r="L5867" s="53">
        <x:f t="shared" si="1085"/>
        <x:v>51</x:v>
      </x:c>
      <x:c r="M5867" s="54">
        <x:f t="shared" si="1086"/>
        <x:v>3909.7536834675248</x:v>
      </x:c>
      <x:c r="N5867" s="54">
        <x:f t="shared" si="1087"/>
        <x:v>2.2151067246302256</x:v>
      </x:c>
      <x:c r="O5867" s="55">
        <x:f t="shared" si="1088"/>
        <x:v>174986</x:v>
      </x:c>
      <x:c r="P5867" s="55">
        <x:f t="shared" si="1089"/>
        <x:v>36520</x:v>
      </x:c>
      <x:c r="Q5867" s="55">
        <x:f t="shared" si="1090"/>
        <x:v>80377.66811575563</x:v>
      </x:c>
      <x:c r="R5867" s="55">
        <x:f t="shared" si="1091"/>
        <x:v>38088.33188424437</x:v>
      </x:c>
      <x:c r="S5867" s="1" t="str">
        <x:f t="shared" si="1092"/>
        <x:v>YES</x:v>
      </x:c>
      <x:c r="T5867" s="1">
        <x:f t="shared" si="1093"/>
        <x:v>38088.33188424437</x:v>
      </x:c>
    </x:row>
    <x:row r="5868">
      <x:c r="A5868" s="1"/>
      <x:c r="B5868" s="1"/>
      <x:c r="C5868" s="1"/>
      <x:c r="D5868" s="1"/>
      <x:c r="E5868" s="1"/>
      <x:c r="F5868" s="1"/>
      <x:c r="G5868" s="1"/>
      <x:c r="H5868" s="1"/>
      <x:c r="I5868" s="53">
        <x:f t="shared" si="1082"/>
        <x:v>8</x:v>
      </x:c>
      <x:c r="J5868" s="53">
        <x:f t="shared" si="1083"/>
        <x:v>19</x:v>
      </x:c>
      <x:c r="K5868" s="53">
        <x:f t="shared" si="1084"/>
        <x:v>25</x:v>
      </x:c>
      <x:c r="L5868" s="53">
        <x:f t="shared" si="1085"/>
        <x:v>52</x:v>
      </x:c>
      <x:c r="M5868" s="54">
        <x:f t="shared" si="1086"/>
        <x:v>3989.3316048826227</x:v>
      </x:c>
      <x:c r="N5868" s="54">
        <x:f t="shared" si="1087"/>
        <x:v>2.2703691700573767</x:v>
      </x:c>
      <x:c r="O5868" s="55">
        <x:f t="shared" si="1088"/>
        <x:v>177686</x:v>
      </x:c>
      <x:c r="P5868" s="55">
        <x:f t="shared" si="1089"/>
        <x:v>37400</x:v>
      </x:c>
      <x:c r="Q5868" s="55">
        <x:f t="shared" si="1090"/>
        <x:v>81759.229251434415</x:v>
      </x:c>
      <x:c r="R5868" s="55">
        <x:f t="shared" si="1091"/>
        <x:v>38526.770748565585</x:v>
      </x:c>
      <x:c r="S5868" s="1" t="str">
        <x:f t="shared" si="1092"/>
        <x:v>YES</x:v>
      </x:c>
      <x:c r="T5868" s="1">
        <x:f t="shared" si="1093"/>
        <x:v>38526.770748565585</x:v>
      </x:c>
    </x:row>
    <x:row r="5869">
      <x:c r="A5869" s="1"/>
      <x:c r="B5869" s="1"/>
      <x:c r="C5869" s="1"/>
      <x:c r="D5869" s="1"/>
      <x:c r="E5869" s="1"/>
      <x:c r="F5869" s="1"/>
      <x:c r="G5869" s="1"/>
      <x:c r="H5869" s="1"/>
      <x:c r="I5869" s="53">
        <x:f t="shared" si="1082"/>
        <x:v>8</x:v>
      </x:c>
      <x:c r="J5869" s="53">
        <x:f t="shared" si="1083"/>
        <x:v>19</x:v>
      </x:c>
      <x:c r="K5869" s="53">
        <x:f t="shared" si="1084"/>
        <x:v>26</x:v>
      </x:c>
      <x:c r="L5869" s="53">
        <x:f t="shared" si="1085"/>
        <x:v>53</x:v>
      </x:c>
      <x:c r="M5869" s="54">
        <x:f t="shared" si="1086"/>
        <x:v>4070.6716088433404</x:v>
      </x:c>
      <x:c r="N5869" s="54">
        <x:f t="shared" si="1087"/>
        <x:v>2.3268552839189862</x:v>
      </x:c>
      <x:c r="O5869" s="55">
        <x:f t="shared" si="1088"/>
        <x:v>180386</x:v>
      </x:c>
      <x:c r="P5869" s="55">
        <x:f t="shared" si="1089"/>
        <x:v>38280</x:v>
      </x:c>
      <x:c r="Q5869" s="55">
        <x:f t="shared" si="1090"/>
        <x:v>83171.382097974652</x:v>
      </x:c>
      <x:c r="R5869" s="55">
        <x:f t="shared" si="1091"/>
        <x:v>38934.617902025348</x:v>
      </x:c>
      <x:c r="S5869" s="1" t="str">
        <x:f t="shared" si="1092"/>
        <x:v>YES</x:v>
      </x:c>
      <x:c r="T5869" s="1">
        <x:f t="shared" si="1093"/>
        <x:v>38934.617902025348</x:v>
      </x:c>
    </x:row>
    <x:row r="5870">
      <x:c r="A5870" s="1"/>
      <x:c r="B5870" s="1"/>
      <x:c r="C5870" s="1"/>
      <x:c r="D5870" s="1"/>
      <x:c r="E5870" s="1"/>
      <x:c r="F5870" s="1"/>
      <x:c r="G5870" s="1"/>
      <x:c r="H5870" s="1"/>
      <x:c r="I5870" s="53" t="n">
        <x:f t="shared" ref="I5870:I5933" si="1094">INT((ROW()-ROW($I$46))/((CARROT_CAP+1)*(MESCLUN_CAP+1)))</x:f>
        <x:v>8</x:v>
      </x:c>
      <x:c r="J5870" s="53" t="n">
        <x:f t="shared" ref="J5870:J5933" si="1095">MOD(INT((ROW()-ROW($I$46))/(MESCLUN_CAP+1)),CARROT_CAP+1)</x:f>
        <x:v>19</x:v>
      </x:c>
      <x:c r="K5870" s="53" t="n">
        <x:f t="shared" ref="K5870:K5933" si="1096">MOD(ROW()-ROW($I$46),MESCLUN_CAP+1)</x:f>
        <x:v>27</x:v>
      </x:c>
      <x:c r="L5870" s="53" t="n">
        <x:f t="shared" ref="L5870:L5933" si="1097">SUM(I5870:K5870)</x:f>
        <x:v>54</x:v>
      </x:c>
      <x:c r="M5870" s="54" t="n">
        <x:f t="shared" ref="M5870:M5933" si="1098">I5870*TOMATO_HOURS*WEEKS*(1+TOMATO_DIM)^I5870+J5870*CARROT_HOURS*WEEKS*(1+CARROT_DIM)^J5870+K5870*MESCLUN_HOURS*WEEKS*(1+MESCLUN_DIM)^K5870</x:f>
        <x:v>4153.805313363095</x:v>
      </x:c>
      <x:c r="N5870" s="54" t="n">
        <x:f t="shared" ref="N5870:N5933" si="1099">MAX(M5870-FARMER_HOURS,0)/TEMP_HOURS_PER_WORKER</x:f>
        <x:v>2.3845870231688155</x:v>
      </x:c>
      <x:c r="O5870" s="55" t="n">
        <x:f t="shared" ref="O5870:O5933" si="1100">I5870*TOMATO_PRICE+J5870*CARROT_PRICE+K5870*MESCLUN_PRICE</x:f>
        <x:v>183086</x:v>
      </x:c>
      <x:c r="P5870" s="55" t="n">
        <x:f t="shared" ref="P5870:P5933" si="1101">I5870*TOMATO_FERTILIZER+J5870*CARROT_FERTILIZER+K5870*MESCLUN_FERTILIZER</x:f>
        <x:v>39160</x:v>
      </x:c>
      <x:c r="Q5870" s="55" t="n">
        <x:f t="shared" ref="Q5870:Q5933" si="1102">MIN(M5870,FARMER_HOURS)*FARMER_RATE+MAX(M5870-FARMER_HOURS,0)*TEMP_RATE</x:f>
        <x:v>84614.67557922039</x:v>
      </x:c>
      <x:c r="R5870" s="55" t="n">
        <x:f t="shared" ref="R5870:R5933" si="1103">O5870-P5870-Q5870-FIXED_COST</x:f>
        <x:v>39311.32442077961</x:v>
      </x:c>
      <x:c r="S5870" s="1" t="str">
        <x:f t="shared" ref="S5870:S5933" si="1104">IF(AND(L5870&lt;=TOTAL_BED_CAP,N5870&lt;=TEMP_WORKER_CAP),"YES","NO")</x:f>
        <x:v>YES</x:v>
      </x:c>
      <x:c r="T5870" s="1" t="n">
        <x:f t="shared" ref="T5870:T5933" si="1105">IF(S5870="YES",R5870,-1E+99)</x:f>
        <x:v>39311.32442077961</x:v>
      </x:c>
    </x:row>
    <x:row r="5871">
      <x:c r="A5871" s="1"/>
      <x:c r="B5871" s="1"/>
      <x:c r="C5871" s="1"/>
      <x:c r="D5871" s="1"/>
      <x:c r="E5871" s="1"/>
      <x:c r="F5871" s="1"/>
      <x:c r="G5871" s="1"/>
      <x:c r="H5871" s="1"/>
      <x:c r="I5871" s="53">
        <x:f t="shared" si="1094"/>
        <x:v>8</x:v>
      </x:c>
      <x:c r="J5871" s="53">
        <x:f t="shared" si="1095"/>
        <x:v>19</x:v>
      </x:c>
      <x:c r="K5871" s="53">
        <x:f t="shared" si="1096"/>
        <x:v>28</x:v>
      </x:c>
      <x:c r="L5871" s="53">
        <x:f t="shared" si="1097"/>
        <x:v>55</x:v>
      </x:c>
      <x:c r="M5871" s="54">
        <x:f t="shared" si="1098"/>
        <x:v>4238.7648515802503</x:v>
      </x:c>
      <x:c r="N5871" s="54">
        <x:f t="shared" si="1099"/>
        <x:v>2.443586702486285</x:v>
      </x:c>
      <x:c r="O5871" s="55">
        <x:f t="shared" si="1100"/>
        <x:v>185786</x:v>
      </x:c>
      <x:c r="P5871" s="55">
        <x:f t="shared" si="1101"/>
        <x:v>40040</x:v>
      </x:c>
      <x:c r="Q5871" s="55">
        <x:f t="shared" si="1102"/>
        <x:v>86089.667562157119</x:v>
      </x:c>
      <x:c r="R5871" s="55">
        <x:f t="shared" si="1103"/>
        <x:v>39656.332437842881</x:v>
      </x:c>
      <x:c r="S5871" s="1" t="str">
        <x:f t="shared" si="1104"/>
        <x:v>YES</x:v>
      </x:c>
      <x:c r="T5871" s="1">
        <x:f t="shared" si="1105"/>
        <x:v>39656.332437842881</x:v>
      </x:c>
    </x:row>
    <x:row r="5872">
      <x:c r="A5872" s="1"/>
      <x:c r="B5872" s="1"/>
      <x:c r="C5872" s="1"/>
      <x:c r="D5872" s="1"/>
      <x:c r="E5872" s="1"/>
      <x:c r="F5872" s="1"/>
      <x:c r="G5872" s="1"/>
      <x:c r="H5872" s="1"/>
      <x:c r="I5872" s="53">
        <x:f t="shared" si="1094"/>
        <x:v>8</x:v>
      </x:c>
      <x:c r="J5872" s="53">
        <x:f t="shared" si="1095"/>
        <x:v>19</x:v>
      </x:c>
      <x:c r="K5872" s="53">
        <x:f t="shared" si="1096"/>
        <x:v>29</x:v>
      </x:c>
      <x:c r="L5872" s="53">
        <x:f t="shared" si="1097"/>
        <x:v>56</x:v>
      </x:c>
      <x:c r="M5872" s="54">
        <x:f t="shared" si="1098"/>
        <x:v>4325.582879695904</x:v>
      </x:c>
      <x:c r="N5872" s="54">
        <x:f t="shared" si="1099"/>
        <x:v>2.5038769997888224</x:v>
      </x:c>
      <x:c r="O5872" s="55">
        <x:f t="shared" si="1100"/>
        <x:v>188486</x:v>
      </x:c>
      <x:c r="P5872" s="55">
        <x:f t="shared" si="1101"/>
        <x:v>40920</x:v>
      </x:c>
      <x:c r="Q5872" s="55">
        <x:f t="shared" si="1102"/>
        <x:v>87596.924994720554</x:v>
      </x:c>
      <x:c r="R5872" s="55">
        <x:f t="shared" si="1103"/>
        <x:v>39969.075005279446</x:v>
      </x:c>
      <x:c r="S5872" s="1" t="str">
        <x:f t="shared" si="1104"/>
        <x:v>YES</x:v>
      </x:c>
      <x:c r="T5872" s="1">
        <x:f t="shared" si="1105"/>
        <x:v>39969.075005279446</x:v>
      </x:c>
    </x:row>
    <x:row r="5873">
      <x:c r="A5873" s="1"/>
      <x:c r="B5873" s="1"/>
      <x:c r="C5873" s="1"/>
      <x:c r="D5873" s="1"/>
      <x:c r="E5873" s="1"/>
      <x:c r="F5873" s="1"/>
      <x:c r="G5873" s="1"/>
      <x:c r="H5873" s="1"/>
      <x:c r="I5873" s="53">
        <x:f t="shared" si="1094"/>
        <x:v>8</x:v>
      </x:c>
      <x:c r="J5873" s="53">
        <x:f t="shared" si="1095"/>
        <x:v>19</x:v>
      </x:c>
      <x:c r="K5873" s="53">
        <x:f t="shared" si="1096"/>
        <x:v>30</x:v>
      </x:c>
      <x:c r="L5873" s="53">
        <x:f t="shared" si="1097"/>
        <x:v>57</x:v>
      </x:c>
      <x:c r="M5873" s="54">
        <x:f t="shared" si="1098"/>
        <x:v>4414.2925850296751</x:v>
      </x:c>
      <x:c r="N5873" s="54">
        <x:f t="shared" si="1099"/>
        <x:v>2.5654809618261631</x:v>
      </x:c>
      <x:c r="O5873" s="55">
        <x:f t="shared" si="1100"/>
        <x:v>191186</x:v>
      </x:c>
      <x:c r="P5873" s="55">
        <x:f t="shared" si="1101"/>
        <x:v>41800</x:v>
      </x:c>
      <x:c r="Q5873" s="55">
        <x:f t="shared" si="1102"/>
        <x:v>89137.024045654078</x:v>
      </x:c>
      <x:c r="R5873" s="55">
        <x:f t="shared" si="1103"/>
        <x:v>40248.975954345922</x:v>
      </x:c>
      <x:c r="S5873" s="1" t="str">
        <x:f t="shared" si="1104"/>
        <x:v>YES</x:v>
      </x:c>
      <x:c r="T5873" s="1">
        <x:f t="shared" si="1105"/>
        <x:v>40248.975954345922</x:v>
      </x:c>
    </x:row>
    <x:row r="5874">
      <x:c r="A5874" s="1"/>
      <x:c r="B5874" s="1"/>
      <x:c r="C5874" s="1"/>
      <x:c r="D5874" s="1"/>
      <x:c r="E5874" s="1"/>
      <x:c r="F5874" s="1"/>
      <x:c r="G5874" s="1"/>
      <x:c r="H5874" s="1"/>
      <x:c r="I5874" s="53">
        <x:f t="shared" si="1094"/>
        <x:v>8</x:v>
      </x:c>
      <x:c r="J5874" s="53">
        <x:f t="shared" si="1095"/>
        <x:v>20</x:v>
      </x:c>
      <x:c r="K5874" s="53">
        <x:f t="shared" si="1096"/>
        <x:v>0</x:v>
      </x:c>
      <x:c r="L5874" s="53">
        <x:f t="shared" si="1097"/>
        <x:v>28</x:v>
      </x:c>
      <x:c r="M5874" s="54">
        <x:f t="shared" si="1098"/>
        <x:v>2526.5538073742382</x:v>
      </x:c>
      <x:c r="N5874" s="54">
        <x:f t="shared" si="1099"/>
        <x:v>1.2545512551209987</x:v>
      </x:c>
      <x:c r="O5874" s="55">
        <x:f t="shared" si="1100"/>
        <x:v>112280</x:v>
      </x:c>
      <x:c r="P5874" s="55">
        <x:f t="shared" si="1101"/>
        <x:v>15840</x:v>
      </x:c>
      <x:c r="Q5874" s="55">
        <x:f t="shared" si="1102"/>
        <x:v>56363.781378024971</x:v>
      </x:c>
      <x:c r="R5874" s="55">
        <x:f t="shared" si="1103"/>
        <x:v>20076.218621975029</x:v>
      </x:c>
      <x:c r="S5874" s="1" t="str">
        <x:f t="shared" si="1104"/>
        <x:v>YES</x:v>
      </x:c>
      <x:c r="T5874" s="1">
        <x:f t="shared" si="1105"/>
        <x:v>20076.218621975029</x:v>
      </x:c>
    </x:row>
    <x:row r="5875">
      <x:c r="A5875" s="1"/>
      <x:c r="B5875" s="1"/>
      <x:c r="C5875" s="1"/>
      <x:c r="D5875" s="1"/>
      <x:c r="E5875" s="1"/>
      <x:c r="F5875" s="1"/>
      <x:c r="G5875" s="1"/>
      <x:c r="H5875" s="1"/>
      <x:c r="I5875" s="53">
        <x:f t="shared" si="1094"/>
        <x:v>8</x:v>
      </x:c>
      <x:c r="J5875" s="53">
        <x:f t="shared" si="1095"/>
        <x:v>20</x:v>
      </x:c>
      <x:c r="K5875" s="53">
        <x:f t="shared" si="1096"/>
        <x:v>1</x:v>
      </x:c>
      <x:c r="L5875" s="53">
        <x:f t="shared" si="1097"/>
        <x:v>29</x:v>
      </x:c>
      <x:c r="M5875" s="54">
        <x:f t="shared" si="1098"/>
        <x:v>2572.1163073742382</x:v>
      </x:c>
      <x:c r="N5875" s="54">
        <x:f t="shared" si="1099"/>
        <x:v>1.2861918801209988</x:v>
      </x:c>
      <x:c r="O5875" s="55">
        <x:f t="shared" si="1100"/>
        <x:v>114980</x:v>
      </x:c>
      <x:c r="P5875" s="55">
        <x:f t="shared" si="1101"/>
        <x:v>16720</x:v>
      </x:c>
      <x:c r="Q5875" s="55">
        <x:f t="shared" si="1102"/>
        <x:v>57154.797003024971</x:v>
      </x:c>
      <x:c r="R5875" s="55">
        <x:f t="shared" si="1103"/>
        <x:v>21105.202996975029</x:v>
      </x:c>
      <x:c r="S5875" s="1" t="str">
        <x:f t="shared" si="1104"/>
        <x:v>YES</x:v>
      </x:c>
      <x:c r="T5875" s="1">
        <x:f t="shared" si="1105"/>
        <x:v>21105.202996975029</x:v>
      </x:c>
    </x:row>
    <x:row r="5876">
      <x:c r="A5876" s="1"/>
      <x:c r="B5876" s="1"/>
      <x:c r="C5876" s="1"/>
      <x:c r="D5876" s="1"/>
      <x:c r="E5876" s="1"/>
      <x:c r="F5876" s="1"/>
      <x:c r="G5876" s="1"/>
      <x:c r="H5876" s="1"/>
      <x:c r="I5876" s="53">
        <x:f t="shared" si="1094"/>
        <x:v>8</x:v>
      </x:c>
      <x:c r="J5876" s="53">
        <x:f t="shared" si="1095"/>
        <x:v>20</x:v>
      </x:c>
      <x:c r="K5876" s="53">
        <x:f t="shared" si="1096"/>
        <x:v>2</x:v>
      </x:c>
      <x:c r="L5876" s="53">
        <x:f t="shared" si="1097"/>
        <x:v>30</x:v>
      </x:c>
      <x:c r="M5876" s="54">
        <x:f t="shared" si="1098"/>
        <x:v>2618.8178698742381</x:v>
      </x:c>
      <x:c r="N5876" s="54">
        <x:f t="shared" si="1099"/>
        <x:v>1.3186235207459986</x:v>
      </x:c>
      <x:c r="O5876" s="55">
        <x:f t="shared" si="1100"/>
        <x:v>117680</x:v>
      </x:c>
      <x:c r="P5876" s="55">
        <x:f t="shared" si="1101"/>
        <x:v>17600</x:v>
      </x:c>
      <x:c r="Q5876" s="55">
        <x:f t="shared" si="1102"/>
        <x:v>57965.588018649963</x:v>
      </x:c>
      <x:c r="R5876" s="55">
        <x:f t="shared" si="1103"/>
        <x:v>22114.411981350037</x:v>
      </x:c>
      <x:c r="S5876" s="1" t="str">
        <x:f t="shared" si="1104"/>
        <x:v>YES</x:v>
      </x:c>
      <x:c r="T5876" s="1">
        <x:f t="shared" si="1105"/>
        <x:v>22114.411981350037</x:v>
      </x:c>
    </x:row>
    <x:row r="5877">
      <x:c r="A5877" s="1"/>
      <x:c r="B5877" s="1"/>
      <x:c r="C5877" s="1"/>
      <x:c r="D5877" s="1"/>
      <x:c r="E5877" s="1"/>
      <x:c r="F5877" s="1"/>
      <x:c r="G5877" s="1"/>
      <x:c r="H5877" s="1"/>
      <x:c r="I5877" s="53">
        <x:f t="shared" si="1094"/>
        <x:v>8</x:v>
      </x:c>
      <x:c r="J5877" s="53">
        <x:f t="shared" si="1095"/>
        <x:v>20</x:v>
      </x:c>
      <x:c r="K5877" s="53">
        <x:f t="shared" si="1096"/>
        <x:v>3</x:v>
      </x:c>
      <x:c r="L5877" s="53">
        <x:f t="shared" si="1097"/>
        <x:v>31</x:v>
      </x:c>
      <x:c r="M5877" s="54">
        <x:f t="shared" si="1098"/>
        <x:v>2666.679852296113</x:v>
      </x:c>
      <x:c r="N5877" s="54">
        <x:f t="shared" si="1099"/>
        <x:v>1.3518610085389673</x:v>
      </x:c>
      <x:c r="O5877" s="55">
        <x:f t="shared" si="1100"/>
        <x:v>120380</x:v>
      </x:c>
      <x:c r="P5877" s="55">
        <x:f t="shared" si="1101"/>
        <x:v>18480</x:v>
      </x:c>
      <x:c r="Q5877" s="55">
        <x:f t="shared" si="1102"/>
        <x:v>58796.525213474182</x:v>
      </x:c>
      <x:c r="R5877" s="55">
        <x:f t="shared" si="1103"/>
        <x:v>23103.474786525818</x:v>
      </x:c>
      <x:c r="S5877" s="1" t="str">
        <x:f t="shared" si="1104"/>
        <x:v>YES</x:v>
      </x:c>
      <x:c r="T5877" s="1">
        <x:f t="shared" si="1105"/>
        <x:v>23103.474786525818</x:v>
      </x:c>
    </x:row>
    <x:row r="5878">
      <x:c r="A5878" s="1"/>
      <x:c r="B5878" s="1"/>
      <x:c r="C5878" s="1"/>
      <x:c r="D5878" s="1"/>
      <x:c r="E5878" s="1"/>
      <x:c r="F5878" s="1"/>
      <x:c r="G5878" s="1"/>
      <x:c r="H5878" s="1"/>
      <x:c r="I5878" s="53">
        <x:f t="shared" si="1094"/>
        <x:v>8</x:v>
      </x:c>
      <x:c r="J5878" s="53">
        <x:f t="shared" si="1095"/>
        <x:v>20</x:v>
      </x:c>
      <x:c r="K5878" s="53">
        <x:f t="shared" si="1096"/>
        <x:v>4</x:v>
      </x:c>
      <x:c r="L5878" s="53">
        <x:f t="shared" si="1097"/>
        <x:v>32</x:v>
      </x:c>
      <x:c r="M5878" s="54">
        <x:f t="shared" si="1098"/>
        <x:v>2715.7239680187695</x:v>
      </x:c>
      <x:c r="N5878" s="54">
        <x:f t="shared" si="1099"/>
        <x:v>1.3859194222352567</x:v>
      </x:c>
      <x:c r="O5878" s="55">
        <x:f t="shared" si="1100"/>
        <x:v>123080</x:v>
      </x:c>
      <x:c r="P5878" s="55">
        <x:f t="shared" si="1101"/>
        <x:v>19360</x:v>
      </x:c>
      <x:c r="Q5878" s="55">
        <x:f t="shared" si="1102"/>
        <x:v>59647.985555881416</x:v>
      </x:c>
      <x:c r="R5878" s="55">
        <x:f t="shared" si="1103"/>
        <x:v>24072.014444118584</x:v>
      </x:c>
      <x:c r="S5878" s="1" t="str">
        <x:f t="shared" si="1104"/>
        <x:v>YES</x:v>
      </x:c>
      <x:c r="T5878" s="1">
        <x:f t="shared" si="1105"/>
        <x:v>24072.014444118584</x:v>
      </x:c>
    </x:row>
    <x:row r="5879">
      <x:c r="A5879" s="1"/>
      <x:c r="B5879" s="1"/>
      <x:c r="C5879" s="1"/>
      <x:c r="D5879" s="1"/>
      <x:c r="E5879" s="1"/>
      <x:c r="F5879" s="1"/>
      <x:c r="G5879" s="1"/>
      <x:c r="H5879" s="1"/>
      <x:c r="I5879" s="53">
        <x:f t="shared" si="1094"/>
        <x:v>8</x:v>
      </x:c>
      <x:c r="J5879" s="53">
        <x:f t="shared" si="1095"/>
        <x:v>20</x:v>
      </x:c>
      <x:c r="K5879" s="53">
        <x:f t="shared" si="1096"/>
        <x:v>5</x:v>
      </x:c>
      <x:c r="L5879" s="53">
        <x:f t="shared" si="1097"/>
        <x:v>33</x:v>
      </x:c>
      <x:c r="M5879" s="54">
        <x:f t="shared" si="1098"/>
        <x:v>2765.9722919399728</x:v>
      </x:c>
      <x:c r="N5879" s="54">
        <x:f t="shared" si="1099"/>
        <x:v>1.4208140916249812</x:v>
      </x:c>
      <x:c r="O5879" s="55">
        <x:f t="shared" si="1100"/>
        <x:v>125780</x:v>
      </x:c>
      <x:c r="P5879" s="55">
        <x:f t="shared" si="1101"/>
        <x:v>20240</x:v>
      </x:c>
      <x:c r="Q5879" s="55">
        <x:f t="shared" si="1102"/>
        <x:v>60520.352290624527</x:v>
      </x:c>
      <x:c r="R5879" s="55">
        <x:f t="shared" si="1103"/>
        <x:v>25019.647709375473</x:v>
      </x:c>
      <x:c r="S5879" s="1" t="str">
        <x:f t="shared" si="1104"/>
        <x:v>YES</x:v>
      </x:c>
      <x:c r="T5879" s="1">
        <x:f t="shared" si="1105"/>
        <x:v>25019.647709375473</x:v>
      </x:c>
    </x:row>
    <x:row r="5880">
      <x:c r="A5880" s="1"/>
      <x:c r="B5880" s="1"/>
      <x:c r="C5880" s="1"/>
      <x:c r="D5880" s="1"/>
      <x:c r="E5880" s="1"/>
      <x:c r="F5880" s="1"/>
      <x:c r="G5880" s="1"/>
      <x:c r="H5880" s="1"/>
      <x:c r="I5880" s="53">
        <x:f t="shared" si="1094"/>
        <x:v>8</x:v>
      </x:c>
      <x:c r="J5880" s="53">
        <x:f t="shared" si="1095"/>
        <x:v>20</x:v>
      </x:c>
      <x:c r="K5880" s="53">
        <x:f t="shared" si="1096"/>
        <x:v>6</x:v>
      </x:c>
      <x:c r="L5880" s="53">
        <x:f t="shared" si="1097"/>
        <x:v>34</x:v>
      </x:c>
      <x:c r="M5880" s="54">
        <x:f t="shared" si="1098"/>
        <x:v>2817.4472661216059</x:v>
      </x:c>
      <x:c r="N5880" s="54">
        <x:f t="shared" si="1099"/>
        <x:v>1.4565606014733374</x:v>
      </x:c>
      <x:c r="O5880" s="55">
        <x:f t="shared" si="1100"/>
        <x:v>128480</x:v>
      </x:c>
      <x:c r="P5880" s="55">
        <x:f t="shared" si="1101"/>
        <x:v>21120</x:v>
      </x:c>
      <x:c r="Q5880" s="55">
        <x:f t="shared" si="1102"/>
        <x:v>61414.015036833436</x:v>
      </x:c>
      <x:c r="R5880" s="55">
        <x:f t="shared" si="1103"/>
        <x:v>25945.984963166564</x:v>
      </x:c>
      <x:c r="S5880" s="1" t="str">
        <x:f t="shared" si="1104"/>
        <x:v>YES</x:v>
      </x:c>
      <x:c r="T5880" s="1">
        <x:f t="shared" si="1105"/>
        <x:v>25945.984963166564</x:v>
      </x:c>
    </x:row>
    <x:row r="5881">
      <x:c r="A5881" s="1"/>
      <x:c r="B5881" s="1"/>
      <x:c r="C5881" s="1"/>
      <x:c r="D5881" s="1"/>
      <x:c r="E5881" s="1"/>
      <x:c r="F5881" s="1"/>
      <x:c r="G5881" s="1"/>
      <x:c r="H5881" s="1"/>
      <x:c r="I5881" s="53">
        <x:f t="shared" si="1094"/>
        <x:v>8</x:v>
      </x:c>
      <x:c r="J5881" s="53">
        <x:f t="shared" si="1095"/>
        <x:v>20</x:v>
      </x:c>
      <x:c r="K5881" s="53">
        <x:f t="shared" si="1096"/>
        <x:v>7</x:v>
      </x:c>
      <x:c r="L5881" s="53">
        <x:f t="shared" si="1097"/>
        <x:v>35</x:v>
      </x:c>
      <x:c r="M5881" s="54">
        <x:f t="shared" si="1098"/>
        <x:v>2870.1717055195663</x:v>
      </x:c>
      <x:c r="N5881" s="54">
        <x:f t="shared" si="1099"/>
        <x:v>1.4931747954996988</x:v>
      </x:c>
      <x:c r="O5881" s="55">
        <x:f t="shared" si="1100"/>
        <x:v>131180</x:v>
      </x:c>
      <x:c r="P5881" s="55">
        <x:f t="shared" si="1101"/>
        <x:v>22000</x:v>
      </x:c>
      <x:c r="Q5881" s="55">
        <x:f t="shared" si="1102"/>
        <x:v>62329.369887492467</x:v>
      </x:c>
      <x:c r="R5881" s="55">
        <x:f t="shared" si="1103"/>
        <x:v>26850.630112507533</x:v>
      </x:c>
      <x:c r="S5881" s="1" t="str">
        <x:f t="shared" si="1104"/>
        <x:v>YES</x:v>
      </x:c>
      <x:c r="T5881" s="1">
        <x:f t="shared" si="1105"/>
        <x:v>26850.630112507533</x:v>
      </x:c>
    </x:row>
    <x:row r="5882">
      <x:c r="A5882" s="1"/>
      <x:c r="B5882" s="1"/>
      <x:c r="C5882" s="1"/>
      <x:c r="D5882" s="1"/>
      <x:c r="E5882" s="1"/>
      <x:c r="F5882" s="1"/>
      <x:c r="G5882" s="1"/>
      <x:c r="H5882" s="1"/>
      <x:c r="I5882" s="53">
        <x:f t="shared" si="1094"/>
        <x:v>8</x:v>
      </x:c>
      <x:c r="J5882" s="53">
        <x:f t="shared" si="1095"/>
        <x:v>20</x:v>
      </x:c>
      <x:c r="K5882" s="53">
        <x:f t="shared" si="1096"/>
        <x:v>8</x:v>
      </x:c>
      <x:c r="L5882" s="53">
        <x:f t="shared" si="1097"/>
        <x:v>36</x:v>
      </x:c>
      <x:c r="M5882" s="54">
        <x:f t="shared" si="1098"/>
        <x:v>2924.1688037995464</x:v>
      </x:c>
      <x:c r="N5882" s="54">
        <x:f t="shared" si="1099"/>
        <x:v>1.5306727804163516</x:v>
      </x:c>
      <x:c r="O5882" s="55">
        <x:f t="shared" si="1100"/>
        <x:v>133880</x:v>
      </x:c>
      <x:c r="P5882" s="55">
        <x:f t="shared" si="1101"/>
        <x:v>22880</x:v>
      </x:c>
      <x:c r="Q5882" s="55">
        <x:f t="shared" si="1102"/>
        <x:v>63266.819510408794</x:v>
      </x:c>
      <x:c r="R5882" s="55">
        <x:f t="shared" si="1103"/>
        <x:v>27733.180489591206</x:v>
      </x:c>
      <x:c r="S5882" s="1" t="str">
        <x:f t="shared" si="1104"/>
        <x:v>YES</x:v>
      </x:c>
      <x:c r="T5882" s="1">
        <x:f t="shared" si="1105"/>
        <x:v>27733.180489591206</x:v>
      </x:c>
    </x:row>
    <x:row r="5883">
      <x:c r="A5883" s="1"/>
      <x:c r="B5883" s="1"/>
      <x:c r="C5883" s="1"/>
      <x:c r="D5883" s="1"/>
      <x:c r="E5883" s="1"/>
      <x:c r="F5883" s="1"/>
      <x:c r="G5883" s="1"/>
      <x:c r="H5883" s="1"/>
      <x:c r="I5883" s="53">
        <x:f t="shared" si="1094"/>
        <x:v>8</x:v>
      </x:c>
      <x:c r="J5883" s="53">
        <x:f t="shared" si="1095"/>
        <x:v>20</x:v>
      </x:c>
      <x:c r="K5883" s="53">
        <x:f t="shared" si="1096"/>
        <x:v>9</x:v>
      </x:c>
      <x:c r="L5883" s="53">
        <x:f t="shared" si="1097"/>
        <x:v>37</x:v>
      </x:c>
      <x:c r="M5883" s="54">
        <x:f t="shared" si="1098"/>
        <x:v>2979.4621392399413</x:v>
      </x:c>
      <x:c r="N5883" s="54">
        <x:f t="shared" si="1099"/>
        <x:v>1.569070930027737</x:v>
      </x:c>
      <x:c r="O5883" s="55">
        <x:f t="shared" si="1100"/>
        <x:v>136580</x:v>
      </x:c>
      <x:c r="P5883" s="55">
        <x:f t="shared" si="1101"/>
        <x:v>23760</x:v>
      </x:c>
      <x:c r="Q5883" s="55">
        <x:f t="shared" si="1102"/>
        <x:v>64226.773250693426</x:v>
      </x:c>
      <x:c r="R5883" s="55">
        <x:f t="shared" si="1103"/>
        <x:v>28593.226749306574</x:v>
      </x:c>
      <x:c r="S5883" s="1" t="str">
        <x:f t="shared" si="1104"/>
        <x:v>YES</x:v>
      </x:c>
      <x:c r="T5883" s="1">
        <x:f t="shared" si="1105"/>
        <x:v>28593.226749306574</x:v>
      </x:c>
    </x:row>
    <x:row r="5884">
      <x:c r="A5884" s="1"/>
      <x:c r="B5884" s="1"/>
      <x:c r="C5884" s="1"/>
      <x:c r="D5884" s="1"/>
      <x:c r="E5884" s="1"/>
      <x:c r="F5884" s="1"/>
      <x:c r="G5884" s="1"/>
      <x:c r="H5884" s="1"/>
      <x:c r="I5884" s="53">
        <x:f t="shared" si="1094"/>
        <x:v>8</x:v>
      </x:c>
      <x:c r="J5884" s="53">
        <x:f t="shared" si="1095"/>
        <x:v>20</x:v>
      </x:c>
      <x:c r="K5884" s="53">
        <x:f t="shared" si="1096"/>
        <x:v>10</x:v>
      </x:c>
      <x:c r="L5884" s="53">
        <x:f t="shared" si="1097"/>
        <x:v>38</x:v>
      </x:c>
      <x:c r="M5884" s="54">
        <x:f t="shared" si="1098"/>
        <x:v>3036.0756807231537</x:v>
      </x:c>
      <x:c r="N5884" s="54">
        <x:f t="shared" si="1099"/>
        <x:v>1.608385889391079</x:v>
      </x:c>
      <x:c r="O5884" s="55">
        <x:f t="shared" si="1100"/>
        <x:v>139280</x:v>
      </x:c>
      <x:c r="P5884" s="55">
        <x:f t="shared" si="1101"/>
        <x:v>24640</x:v>
      </x:c>
      <x:c r="Q5884" s="55">
        <x:f t="shared" si="1102"/>
        <x:v>65209.647234776974</x:v>
      </x:c>
      <x:c r="R5884" s="55">
        <x:f t="shared" si="1103"/>
        <x:v>29430.352765223026</x:v>
      </x:c>
      <x:c r="S5884" s="1" t="str">
        <x:f t="shared" si="1104"/>
        <x:v>YES</x:v>
      </x:c>
      <x:c r="T5884" s="1">
        <x:f t="shared" si="1105"/>
        <x:v>29430.352765223026</x:v>
      </x:c>
    </x:row>
    <x:row r="5885">
      <x:c r="A5885" s="1"/>
      <x:c r="B5885" s="1"/>
      <x:c r="C5885" s="1"/>
      <x:c r="D5885" s="1"/>
      <x:c r="E5885" s="1"/>
      <x:c r="F5885" s="1"/>
      <x:c r="G5885" s="1"/>
      <x:c r="H5885" s="1"/>
      <x:c r="I5885" s="53">
        <x:f t="shared" si="1094"/>
        <x:v>8</x:v>
      </x:c>
      <x:c r="J5885" s="53">
        <x:f t="shared" si="1095"/>
        <x:v>20</x:v>
      </x:c>
      <x:c r="K5885" s="53">
        <x:f t="shared" si="1096"/>
        <x:v>11</x:v>
      </x:c>
      <x:c r="L5885" s="53">
        <x:f t="shared" si="1097"/>
        <x:v>39</x:v>
      </x:c>
      <x:c r="M5885" s="54">
        <x:f t="shared" si="1098"/>
        <x:v>3094.0337938165931</x:v>
      </x:c>
      <x:c r="N5885" s="54">
        <x:f t="shared" si="1099"/>
        <x:v>1.6486345790393007</x:v>
      </x:c>
      <x:c r="O5885" s="55">
        <x:f t="shared" si="1100"/>
        <x:v>141980</x:v>
      </x:c>
      <x:c r="P5885" s="55">
        <x:f t="shared" si="1101"/>
        <x:v>25520</x:v>
      </x:c>
      <x:c r="Q5885" s="55">
        <x:f t="shared" si="1102"/>
        <x:v>66215.864475982526</x:v>
      </x:c>
      <x:c r="R5885" s="55">
        <x:f t="shared" si="1103"/>
        <x:v>30244.135524017474</x:v>
      </x:c>
      <x:c r="S5885" s="1" t="str">
        <x:f t="shared" si="1104"/>
        <x:v>YES</x:v>
      </x:c>
      <x:c r="T5885" s="1">
        <x:f t="shared" si="1105"/>
        <x:v>30244.135524017474</x:v>
      </x:c>
    </x:row>
    <x:row r="5886">
      <x:c r="A5886" s="1"/>
      <x:c r="B5886" s="1"/>
      <x:c r="C5886" s="1"/>
      <x:c r="D5886" s="1"/>
      <x:c r="E5886" s="1"/>
      <x:c r="F5886" s="1"/>
      <x:c r="G5886" s="1"/>
      <x:c r="H5886" s="1"/>
      <x:c r="I5886" s="53">
        <x:f t="shared" si="1094"/>
        <x:v>8</x:v>
      </x:c>
      <x:c r="J5886" s="53">
        <x:f t="shared" si="1095"/>
        <x:v>20</x:v>
      </x:c>
      <x:c r="K5886" s="53">
        <x:f t="shared" si="1096"/>
        <x:v>12</x:v>
      </x:c>
      <x:c r="L5886" s="53">
        <x:f t="shared" si="1097"/>
        <x:v>40</x:v>
      </x:c>
      <x:c r="M5886" s="54">
        <x:f t="shared" si="1098"/>
        <x:v>3153.3612469446575</x:v>
      </x:c>
      <x:c r="N5886" s="54">
        <x:f t="shared" si="1099"/>
        <x:v>1.6898341992671233</x:v>
      </x:c>
      <x:c r="O5886" s="55">
        <x:f t="shared" si="1100"/>
        <x:v>144680</x:v>
      </x:c>
      <x:c r="P5886" s="55">
        <x:f t="shared" si="1101"/>
        <x:v>26400</x:v>
      </x:c>
      <x:c r="Q5886" s="55">
        <x:f t="shared" si="1102"/>
        <x:v>67245.854981678072</x:v>
      </x:c>
      <x:c r="R5886" s="55">
        <x:f t="shared" si="1103"/>
        <x:v>31034.145018321928</x:v>
      </x:c>
      <x:c r="S5886" s="1" t="str">
        <x:f t="shared" si="1104"/>
        <x:v>YES</x:v>
      </x:c>
      <x:c r="T5886" s="1">
        <x:f t="shared" si="1105"/>
        <x:v>31034.145018321928</x:v>
      </x:c>
    </x:row>
    <x:row r="5887">
      <x:c r="A5887" s="1"/>
      <x:c r="B5887" s="1"/>
      <x:c r="C5887" s="1"/>
      <x:c r="D5887" s="1"/>
      <x:c r="E5887" s="1"/>
      <x:c r="F5887" s="1"/>
      <x:c r="G5887" s="1"/>
      <x:c r="H5887" s="1"/>
      <x:c r="I5887" s="53">
        <x:f t="shared" si="1094"/>
        <x:v>8</x:v>
      </x:c>
      <x:c r="J5887" s="53">
        <x:f t="shared" si="1095"/>
        <x:v>20</x:v>
      </x:c>
      <x:c r="K5887" s="53">
        <x:f t="shared" si="1096"/>
        <x:v>13</x:v>
      </x:c>
      <x:c r="L5887" s="53">
        <x:f t="shared" si="1097"/>
        <x:v>41</x:v>
      </x:c>
      <x:c r="M5887" s="54">
        <x:f t="shared" si="1098"/>
        <x:v>3214.0832176530416</x:v>
      </x:c>
      <x:c r="N5887" s="54">
        <x:f t="shared" si="1099"/>
        <x:v>1.7320022344812789</x:v>
      </x:c>
      <x:c r="O5887" s="55">
        <x:f t="shared" si="1100"/>
        <x:v>147380</x:v>
      </x:c>
      <x:c r="P5887" s="55">
        <x:f t="shared" si="1101"/>
        <x:v>27280</x:v>
      </x:c>
      <x:c r="Q5887" s="55">
        <x:f t="shared" si="1102"/>
        <x:v>68300.055862031964</x:v>
      </x:c>
      <x:c r="R5887" s="55">
        <x:f t="shared" si="1103"/>
        <x:v>31799.944137968036</x:v>
      </x:c>
      <x:c r="S5887" s="1" t="str">
        <x:f t="shared" si="1104"/>
        <x:v>YES</x:v>
      </x:c>
      <x:c r="T5887" s="1">
        <x:f t="shared" si="1105"/>
        <x:v>31799.944137968036</x:v>
      </x:c>
    </x:row>
    <x:row r="5888">
      <x:c r="A5888" s="1"/>
      <x:c r="B5888" s="1"/>
      <x:c r="C5888" s="1"/>
      <x:c r="D5888" s="1"/>
      <x:c r="E5888" s="1"/>
      <x:c r="F5888" s="1"/>
      <x:c r="G5888" s="1"/>
      <x:c r="H5888" s="1"/>
      <x:c r="I5888" s="53">
        <x:f t="shared" si="1094"/>
        <x:v>8</x:v>
      </x:c>
      <x:c r="J5888" s="53">
        <x:f t="shared" si="1095"/>
        <x:v>20</x:v>
      </x:c>
      <x:c r="K5888" s="53">
        <x:f t="shared" si="1096"/>
        <x:v>14</x:v>
      </x:c>
      <x:c r="L5888" s="53">
        <x:f t="shared" si="1097"/>
        <x:v>42</x:v>
      </x:c>
      <x:c r="M5888" s="54">
        <x:f t="shared" si="1098"/>
        <x:v>3276.2252989667031</x:v>
      </x:c>
      <x:c r="N5888" s="54">
        <x:f t="shared" si="1099"/>
        <x:v>1.7751564576157661</x:v>
      </x:c>
      <x:c r="O5888" s="55">
        <x:f t="shared" si="1100"/>
        <x:v>150080</x:v>
      </x:c>
      <x:c r="P5888" s="55">
        <x:f t="shared" si="1101"/>
        <x:v>28160</x:v>
      </x:c>
      <x:c r="Q5888" s="55">
        <x:f t="shared" si="1102"/>
        <x:v>69378.911440394149</x:v>
      </x:c>
      <x:c r="R5888" s="55">
        <x:f t="shared" si="1103"/>
        <x:v>32541.088559605851</x:v>
      </x:c>
      <x:c r="S5888" s="1" t="str">
        <x:f t="shared" si="1104"/>
        <x:v>YES</x:v>
      </x:c>
      <x:c r="T5888" s="1">
        <x:f t="shared" si="1105"/>
        <x:v>32541.088559605851</x:v>
      </x:c>
    </x:row>
    <x:row r="5889">
      <x:c r="A5889" s="1"/>
      <x:c r="B5889" s="1"/>
      <x:c r="C5889" s="1"/>
      <x:c r="D5889" s="1"/>
      <x:c r="E5889" s="1"/>
      <x:c r="F5889" s="1"/>
      <x:c r="G5889" s="1"/>
      <x:c r="H5889" s="1"/>
      <x:c r="I5889" s="53">
        <x:f t="shared" si="1094"/>
        <x:v>8</x:v>
      </x:c>
      <x:c r="J5889" s="53">
        <x:f t="shared" si="1095"/>
        <x:v>20</x:v>
      </x:c>
      <x:c r="K5889" s="53">
        <x:f t="shared" si="1096"/>
        <x:v>15</x:v>
      </x:c>
      <x:c r="L5889" s="53">
        <x:f t="shared" si="1097"/>
        <x:v>43</x:v>
      </x:c>
      <x:c r="M5889" s="54">
        <x:f t="shared" si="1098"/>
        <x:v>3339.8135058428493</x:v>
      </x:c>
      <x:c r="N5889" s="54">
        <x:f t="shared" si="1099"/>
        <x:v>1.8193149346130897</x:v>
      </x:c>
      <x:c r="O5889" s="55">
        <x:f t="shared" si="1100"/>
        <x:v>152780</x:v>
      </x:c>
      <x:c r="P5889" s="55">
        <x:f t="shared" si="1101"/>
        <x:v>29040</x:v>
      </x:c>
      <x:c r="Q5889" s="55">
        <x:f t="shared" si="1102"/>
        <x:v>70482.87336532725</x:v>
      </x:c>
      <x:c r="R5889" s="55">
        <x:f t="shared" si="1103"/>
        <x:v>33257.12663467275</x:v>
      </x:c>
      <x:c r="S5889" s="1" t="str">
        <x:f t="shared" si="1104"/>
        <x:v>YES</x:v>
      </x:c>
      <x:c r="T5889" s="1">
        <x:f t="shared" si="1105"/>
        <x:v>33257.12663467275</x:v>
      </x:c>
    </x:row>
    <x:row r="5890">
      <x:c r="A5890" s="1"/>
      <x:c r="B5890" s="1"/>
      <x:c r="C5890" s="1"/>
      <x:c r="D5890" s="1"/>
      <x:c r="E5890" s="1"/>
      <x:c r="F5890" s="1"/>
      <x:c r="G5890" s="1"/>
      <x:c r="H5890" s="1"/>
      <x:c r="I5890" s="53">
        <x:f t="shared" si="1094"/>
        <x:v>8</x:v>
      </x:c>
      <x:c r="J5890" s="53">
        <x:f t="shared" si="1095"/>
        <x:v>20</x:v>
      </x:c>
      <x:c r="K5890" s="53">
        <x:f t="shared" si="1096"/>
        <x:v>16</x:v>
      </x:c>
      <x:c r="L5890" s="53">
        <x:f t="shared" si="1097"/>
        <x:v>44</x:v>
      </x:c>
      <x:c r="M5890" s="54">
        <x:f t="shared" si="1098"/>
        <x:v>3404.8742817203383</x:v>
      </x:c>
      <x:c r="N5890" s="54">
        <x:f t="shared" si="1099"/>
        <x:v>1.8644960289724573</x:v>
      </x:c>
      <x:c r="O5890" s="55">
        <x:f t="shared" si="1100"/>
        <x:v>155480</x:v>
      </x:c>
      <x:c r="P5890" s="55">
        <x:f t="shared" si="1101"/>
        <x:v>29920</x:v>
      </x:c>
      <x:c r="Q5890" s="55">
        <x:f t="shared" si="1102"/>
        <x:v>71612.400724311417</x:v>
      </x:c>
      <x:c r="R5890" s="55">
        <x:f t="shared" si="1103"/>
        <x:v>33947.599275688583</x:v>
      </x:c>
      <x:c r="S5890" s="1" t="str">
        <x:f t="shared" si="1104"/>
        <x:v>YES</x:v>
      </x:c>
      <x:c r="T5890" s="1">
        <x:f t="shared" si="1105"/>
        <x:v>33947.599275688583</x:v>
      </x:c>
    </x:row>
    <x:row r="5891">
      <x:c r="A5891" s="1"/>
      <x:c r="B5891" s="1"/>
      <x:c r="C5891" s="1"/>
      <x:c r="D5891" s="1"/>
      <x:c r="E5891" s="1"/>
      <x:c r="F5891" s="1"/>
      <x:c r="G5891" s="1"/>
      <x:c r="H5891" s="1"/>
      <x:c r="I5891" s="53">
        <x:f t="shared" si="1094"/>
        <x:v>8</x:v>
      </x:c>
      <x:c r="J5891" s="53">
        <x:f t="shared" si="1095"/>
        <x:v>20</x:v>
      </x:c>
      <x:c r="K5891" s="53">
        <x:f t="shared" si="1096"/>
        <x:v>17</x:v>
      </x:c>
      <x:c r="L5891" s="53">
        <x:f t="shared" si="1097"/>
        <x:v>45</x:v>
      </x:c>
      <x:c r="M5891" s="54">
        <x:f t="shared" si="1098"/>
        <x:v>3471.4345051668788</x:v>
      </x:c>
      <x:c r="N5891" s="54">
        <x:f t="shared" si="1099"/>
        <x:v>1.910718406365888</x:v>
      </x:c>
      <x:c r="O5891" s="55">
        <x:f t="shared" si="1100"/>
        <x:v>158180</x:v>
      </x:c>
      <x:c r="P5891" s="55">
        <x:f t="shared" si="1101"/>
        <x:v>30800</x:v>
      </x:c>
      <x:c r="Q5891" s="55">
        <x:f t="shared" si="1102"/>
        <x:v>72767.960159147202</x:v>
      </x:c>
      <x:c r="R5891" s="55">
        <x:f t="shared" si="1103"/>
        <x:v>34612.039840852798</x:v>
      </x:c>
      <x:c r="S5891" s="1" t="str">
        <x:f t="shared" si="1104"/>
        <x:v>YES</x:v>
      </x:c>
      <x:c r="T5891" s="1">
        <x:f t="shared" si="1105"/>
        <x:v>34612.039840852798</x:v>
      </x:c>
    </x:row>
    <x:row r="5892">
      <x:c r="A5892" s="1"/>
      <x:c r="B5892" s="1"/>
      <x:c r="C5892" s="1"/>
      <x:c r="D5892" s="1"/>
      <x:c r="E5892" s="1"/>
      <x:c r="F5892" s="1"/>
      <x:c r="G5892" s="1"/>
      <x:c r="H5892" s="1"/>
      <x:c r="I5892" s="53">
        <x:f t="shared" si="1094"/>
        <x:v>8</x:v>
      </x:c>
      <x:c r="J5892" s="53">
        <x:f t="shared" si="1095"/>
        <x:v>20</x:v>
      </x:c>
      <x:c r="K5892" s="53">
        <x:f t="shared" si="1096"/>
        <x:v>18</x:v>
      </x:c>
      <x:c r="L5892" s="53">
        <x:f t="shared" si="1097"/>
        <x:v>46</x:v>
      </x:c>
      <x:c r="M5892" s="54">
        <x:f t="shared" si="1098"/>
        <x:v>3539.5214966254662</x:v>
      </x:c>
      <x:c r="N5892" s="54">
        <x:f t="shared" si="1099"/>
        <x:v>1.9580010393232403</x:v>
      </x:c>
      <x:c r="O5892" s="55">
        <x:f t="shared" si="1100"/>
        <x:v>160880</x:v>
      </x:c>
      <x:c r="P5892" s="55">
        <x:f t="shared" si="1101"/>
        <x:v>31680</x:v>
      </x:c>
      <x:c r="Q5892" s="55">
        <x:f t="shared" si="1102"/>
        <x:v>73950.02598308101</x:v>
      </x:c>
      <x:c r="R5892" s="55">
        <x:f t="shared" si="1103"/>
        <x:v>35249.97401691899</x:v>
      </x:c>
      <x:c r="S5892" s="1" t="str">
        <x:f t="shared" si="1104"/>
        <x:v>YES</x:v>
      </x:c>
      <x:c r="T5892" s="1">
        <x:f t="shared" si="1105"/>
        <x:v>35249.97401691899</x:v>
      </x:c>
    </x:row>
    <x:row r="5893">
      <x:c r="A5893" s="1"/>
      <x:c r="B5893" s="1"/>
      <x:c r="C5893" s="1"/>
      <x:c r="D5893" s="1"/>
      <x:c r="E5893" s="1"/>
      <x:c r="F5893" s="1"/>
      <x:c r="G5893" s="1"/>
      <x:c r="H5893" s="1"/>
      <x:c r="I5893" s="53">
        <x:f t="shared" si="1094"/>
        <x:v>8</x:v>
      </x:c>
      <x:c r="J5893" s="53">
        <x:f t="shared" si="1095"/>
        <x:v>20</x:v>
      </x:c>
      <x:c r="K5893" s="53">
        <x:f t="shared" si="1096"/>
        <x:v>19</x:v>
      </x:c>
      <x:c r="L5893" s="53">
        <x:f t="shared" si="1097"/>
        <x:v>47</x:v>
      </x:c>
      <x:c r="M5893" s="54">
        <x:f t="shared" si="1098"/>
        <x:v>3609.1630252614877</x:v>
      </x:c>
      <x:c r="N5893" s="54">
        <x:f t="shared" si="1099"/>
        <x:v>2.0063632119871442</x:v>
      </x:c>
      <x:c r="O5893" s="55">
        <x:f t="shared" si="1100"/>
        <x:v>163580</x:v>
      </x:c>
      <x:c r="P5893" s="55">
        <x:f t="shared" si="1101"/>
        <x:v>32560</x:v>
      </x:c>
      <x:c r="Q5893" s="55">
        <x:f t="shared" si="1102"/>
        <x:v>75159.080299678608</x:v>
      </x:c>
      <x:c r="R5893" s="55">
        <x:f t="shared" si="1103"/>
        <x:v>35860.919700321392</x:v>
      </x:c>
      <x:c r="S5893" s="1" t="str">
        <x:f t="shared" si="1104"/>
        <x:v>YES</x:v>
      </x:c>
      <x:c r="T5893" s="1">
        <x:f t="shared" si="1105"/>
        <x:v>35860.919700321392</x:v>
      </x:c>
    </x:row>
    <x:row r="5894">
      <x:c r="A5894" s="1"/>
      <x:c r="B5894" s="1"/>
      <x:c r="C5894" s="1"/>
      <x:c r="D5894" s="1"/>
      <x:c r="E5894" s="1"/>
      <x:c r="F5894" s="1"/>
      <x:c r="G5894" s="1"/>
      <x:c r="H5894" s="1"/>
      <x:c r="I5894" s="53">
        <x:f t="shared" si="1094"/>
        <x:v>8</x:v>
      </x:c>
      <x:c r="J5894" s="53">
        <x:f t="shared" si="1095"/>
        <x:v>20</x:v>
      </x:c>
      <x:c r="K5894" s="53">
        <x:f t="shared" si="1096"/>
        <x:v>20</x:v>
      </x:c>
      <x:c r="L5894" s="53">
        <x:f t="shared" si="1097"/>
        <x:v>48</x:v>
      </x:c>
      <x:c r="M5894" s="54">
        <x:f t="shared" si="1098"/>
        <x:v>3680.3873159119648</x:v>
      </x:c>
      <x:c r="N5894" s="54">
        <x:f t="shared" si="1099"/>
        <x:v>2.0558245249388643</x:v>
      </x:c>
      <x:c r="O5894" s="55">
        <x:f t="shared" si="1100"/>
        <x:v>166280</x:v>
      </x:c>
      <x:c r="P5894" s="55">
        <x:f t="shared" si="1101"/>
        <x:v>33440</x:v>
      </x:c>
      <x:c r="Q5894" s="55">
        <x:f t="shared" si="1102"/>
        <x:v>76395.613123471616</x:v>
      </x:c>
      <x:c r="R5894" s="55">
        <x:f t="shared" si="1103"/>
        <x:v>36444.386876528384</x:v>
      </x:c>
      <x:c r="S5894" s="1" t="str">
        <x:f t="shared" si="1104"/>
        <x:v>YES</x:v>
      </x:c>
      <x:c r="T5894" s="1">
        <x:f t="shared" si="1105"/>
        <x:v>36444.386876528384</x:v>
      </x:c>
    </x:row>
    <x:row r="5895">
      <x:c r="A5895" s="1"/>
      <x:c r="B5895" s="1"/>
      <x:c r="C5895" s="1"/>
      <x:c r="D5895" s="1"/>
      <x:c r="E5895" s="1"/>
      <x:c r="F5895" s="1"/>
      <x:c r="G5895" s="1"/>
      <x:c r="H5895" s="1"/>
      <x:c r="I5895" s="53">
        <x:f t="shared" si="1094"/>
        <x:v>8</x:v>
      </x:c>
      <x:c r="J5895" s="53">
        <x:f t="shared" si="1095"/>
        <x:v>20</x:v>
      </x:c>
      <x:c r="K5895" s="53">
        <x:f t="shared" si="1096"/>
        <x:v>21</x:v>
      </x:c>
      <x:c r="L5895" s="53">
        <x:f t="shared" si="1097"/>
        <x:v>49</x:v>
      </x:c>
      <x:c r="M5895" s="54">
        <x:f t="shared" si="1098"/>
        <x:v>3753.2230561384085</x:v>
      </x:c>
      <x:c r="N5895" s="54">
        <x:f t="shared" si="1099"/>
        <x:v>2.1064049000961171</x:v>
      </x:c>
      <x:c r="O5895" s="55">
        <x:f t="shared" si="1100"/>
        <x:v>168980</x:v>
      </x:c>
      <x:c r="P5895" s="55">
        <x:f t="shared" si="1101"/>
        <x:v>34320</x:v>
      </x:c>
      <x:c r="Q5895" s="55">
        <x:f t="shared" si="1102"/>
        <x:v>77660.122502402926</x:v>
      </x:c>
      <x:c r="R5895" s="55">
        <x:f t="shared" si="1103"/>
        <x:v>36999.877497597074</x:v>
      </x:c>
      <x:c r="S5895" s="1" t="str">
        <x:f t="shared" si="1104"/>
        <x:v>YES</x:v>
      </x:c>
      <x:c r="T5895" s="1">
        <x:f t="shared" si="1105"/>
        <x:v>36999.877497597074</x:v>
      </x:c>
    </x:row>
    <x:row r="5896">
      <x:c r="A5896" s="1"/>
      <x:c r="B5896" s="1"/>
      <x:c r="C5896" s="1"/>
      <x:c r="D5896" s="1"/>
      <x:c r="E5896" s="1"/>
      <x:c r="F5896" s="1"/>
      <x:c r="G5896" s="1"/>
      <x:c r="H5896" s="1"/>
      <x:c r="I5896" s="53">
        <x:f t="shared" si="1094"/>
        <x:v>8</x:v>
      </x:c>
      <x:c r="J5896" s="53">
        <x:f t="shared" si="1095"/>
        <x:v>20</x:v>
      </x:c>
      <x:c r="K5896" s="53">
        <x:f t="shared" si="1096"/>
        <x:v>22</x:v>
      </x:c>
      <x:c r="L5896" s="53">
        <x:f t="shared" si="1097"/>
        <x:v>50</x:v>
      </x:c>
      <x:c r="M5896" s="54">
        <x:f t="shared" si="1098"/>
        <x:v>3827.699403384805</x:v>
      </x:c>
      <x:c r="N5896" s="54">
        <x:f t="shared" si="1099"/>
        <x:v>2.1581245856838924</x:v>
      </x:c>
      <x:c r="O5896" s="55">
        <x:f t="shared" si="1100"/>
        <x:v>171680</x:v>
      </x:c>
      <x:c r="P5896" s="55">
        <x:f t="shared" si="1101"/>
        <x:v>35200</x:v>
      </x:c>
      <x:c r="Q5896" s="55">
        <x:f t="shared" si="1102"/>
        <x:v>78953.114642097309</x:v>
      </x:c>
      <x:c r="R5896" s="55">
        <x:f t="shared" si="1103"/>
        <x:v>37526.885357902691</x:v>
      </x:c>
      <x:c r="S5896" s="1" t="str">
        <x:f t="shared" si="1104"/>
        <x:v>YES</x:v>
      </x:c>
      <x:c r="T5896" s="1">
        <x:f t="shared" si="1105"/>
        <x:v>37526.885357902691</x:v>
      </x:c>
    </x:row>
    <x:row r="5897">
      <x:c r="A5897" s="1"/>
      <x:c r="B5897" s="1"/>
      <x:c r="C5897" s="1"/>
      <x:c r="D5897" s="1"/>
      <x:c r="E5897" s="1"/>
      <x:c r="F5897" s="1"/>
      <x:c r="G5897" s="1"/>
      <x:c r="H5897" s="1"/>
      <x:c r="I5897" s="53">
        <x:f t="shared" si="1094"/>
        <x:v>8</x:v>
      </x:c>
      <x:c r="J5897" s="53">
        <x:f t="shared" si="1095"/>
        <x:v>20</x:v>
      </x:c>
      <x:c r="K5897" s="53">
        <x:f t="shared" si="1096"/>
        <x:v>23</x:v>
      </x:c>
      <x:c r="L5897" s="53">
        <x:f t="shared" si="1097"/>
        <x:v>51</x:v>
      </x:c>
      <x:c r="M5897" s="54">
        <x:f t="shared" si="1098"/>
        <x:v>3903.8459922422412</x:v>
      </x:c>
      <x:c r="N5897" s="54">
        <x:f t="shared" si="1099"/>
        <x:v>2.2110041612793343</x:v>
      </x:c>
      <x:c r="O5897" s="55">
        <x:f t="shared" si="1100"/>
        <x:v>174380</x:v>
      </x:c>
      <x:c r="P5897" s="55">
        <x:f t="shared" si="1101"/>
        <x:v>36080</x:v>
      </x:c>
      <x:c r="Q5897" s="55">
        <x:f t="shared" si="1102"/>
        <x:v>80275.104031983356</x:v>
      </x:c>
      <x:c r="R5897" s="55">
        <x:f t="shared" si="1103"/>
        <x:v>38024.895968016644</x:v>
      </x:c>
      <x:c r="S5897" s="1" t="str">
        <x:f t="shared" si="1104"/>
        <x:v>YES</x:v>
      </x:c>
      <x:c r="T5897" s="1">
        <x:f t="shared" si="1105"/>
        <x:v>38024.895968016644</x:v>
      </x:c>
    </x:row>
    <x:row r="5898">
      <x:c r="A5898" s="1"/>
      <x:c r="B5898" s="1"/>
      <x:c r="C5898" s="1"/>
      <x:c r="D5898" s="1"/>
      <x:c r="E5898" s="1"/>
      <x:c r="F5898" s="1"/>
      <x:c r="G5898" s="1"/>
      <x:c r="H5898" s="1"/>
      <x:c r="I5898" s="53">
        <x:f t="shared" si="1094"/>
        <x:v>8</x:v>
      </x:c>
      <x:c r="J5898" s="53">
        <x:f t="shared" si="1095"/>
        <x:v>20</x:v>
      </x:c>
      <x:c r="K5898" s="53">
        <x:f t="shared" si="1096"/>
        <x:v>24</x:v>
      </x:c>
      <x:c r="L5898" s="53">
        <x:f t="shared" si="1097"/>
        <x:v>52</x:v>
      </x:c>
      <x:c r="M5898" s="54">
        <x:f t="shared" si="1098"/>
        <x:v>3981.6929418217369</x:v>
      </x:c>
      <x:c r="N5898" s="54">
        <x:f t="shared" si="1099"/>
        <x:v>2.2650645429317615</x:v>
      </x:c>
      <x:c r="O5898" s="55">
        <x:f t="shared" si="1100"/>
        <x:v>177080</x:v>
      </x:c>
      <x:c r="P5898" s="55">
        <x:f t="shared" si="1101"/>
        <x:v>36960</x:v>
      </x:c>
      <x:c r="Q5898" s="55">
        <x:f t="shared" si="1102"/>
        <x:v>81626.613573294046</x:v>
      </x:c>
      <x:c r="R5898" s="55">
        <x:f t="shared" si="1103"/>
        <x:v>38493.386426705954</x:v>
      </x:c>
      <x:c r="S5898" s="1" t="str">
        <x:f t="shared" si="1104"/>
        <x:v>YES</x:v>
      </x:c>
      <x:c r="T5898" s="1">
        <x:f t="shared" si="1105"/>
        <x:v>38493.386426705954</x:v>
      </x:c>
    </x:row>
    <x:row r="5899">
      <x:c r="A5899" s="1"/>
      <x:c r="B5899" s="1"/>
      <x:c r="C5899" s="1"/>
      <x:c r="D5899" s="1"/>
      <x:c r="E5899" s="1"/>
      <x:c r="F5899" s="1"/>
      <x:c r="G5899" s="1"/>
      <x:c r="H5899" s="1"/>
      <x:c r="I5899" s="53">
        <x:f t="shared" si="1094"/>
        <x:v>8</x:v>
      </x:c>
      <x:c r="J5899" s="53">
        <x:f t="shared" si="1095"/>
        <x:v>20</x:v>
      </x:c>
      <x:c r="K5899" s="53">
        <x:f t="shared" si="1096"/>
        <x:v>25</x:v>
      </x:c>
      <x:c r="L5899" s="53">
        <x:f t="shared" si="1097"/>
        <x:v>53</x:v>
      </x:c>
      <x:c r="M5899" s="54">
        <x:f t="shared" si="1098"/>
        <x:v>4061.2708632368349</x:v>
      </x:c>
      <x:c r="N5899" s="54">
        <x:f t="shared" si="1099"/>
        <x:v>2.320326988358913</x:v>
      </x:c>
      <x:c r="O5899" s="55">
        <x:f t="shared" si="1100"/>
        <x:v>179780</x:v>
      </x:c>
      <x:c r="P5899" s="55">
        <x:f t="shared" si="1101"/>
        <x:v>37840</x:v>
      </x:c>
      <x:c r="Q5899" s="55">
        <x:f t="shared" si="1102"/>
        <x:v>83008.174708972831</x:v>
      </x:c>
      <x:c r="R5899" s="55">
        <x:f t="shared" si="1103"/>
        <x:v>38931.825291027169</x:v>
      </x:c>
      <x:c r="S5899" s="1" t="str">
        <x:f t="shared" si="1104"/>
        <x:v>YES</x:v>
      </x:c>
      <x:c r="T5899" s="1">
        <x:f t="shared" si="1105"/>
        <x:v>38931.825291027169</x:v>
      </x:c>
    </x:row>
    <x:row r="5900">
      <x:c r="A5900" s="1"/>
      <x:c r="B5900" s="1"/>
      <x:c r="C5900" s="1"/>
      <x:c r="D5900" s="1"/>
      <x:c r="E5900" s="1"/>
      <x:c r="F5900" s="1"/>
      <x:c r="G5900" s="1"/>
      <x:c r="H5900" s="1"/>
      <x:c r="I5900" s="53">
        <x:f t="shared" si="1094"/>
        <x:v>8</x:v>
      </x:c>
      <x:c r="J5900" s="53">
        <x:f t="shared" si="1095"/>
        <x:v>20</x:v>
      </x:c>
      <x:c r="K5900" s="53">
        <x:f t="shared" si="1096"/>
        <x:v>26</x:v>
      </x:c>
      <x:c r="L5900" s="53">
        <x:f t="shared" si="1097"/>
        <x:v>54</x:v>
      </x:c>
      <x:c r="M5900" s="54">
        <x:f t="shared" si="1098"/>
        <x:v>4142.6108671975526</x:v>
      </x:c>
      <x:c r="N5900" s="54">
        <x:f t="shared" si="1099"/>
        <x:v>2.3768131022205226</x:v>
      </x:c>
      <x:c r="O5900" s="55">
        <x:f t="shared" si="1100"/>
        <x:v>182480</x:v>
      </x:c>
      <x:c r="P5900" s="55">
        <x:f t="shared" si="1101"/>
        <x:v>38720</x:v>
      </x:c>
      <x:c r="Q5900" s="55">
        <x:f t="shared" si="1102"/>
        <x:v>84420.327555513068</x:v>
      </x:c>
      <x:c r="R5900" s="55">
        <x:f t="shared" si="1103"/>
        <x:v>39339.672444486932</x:v>
      </x:c>
      <x:c r="S5900" s="1" t="str">
        <x:f t="shared" si="1104"/>
        <x:v>YES</x:v>
      </x:c>
      <x:c r="T5900" s="1">
        <x:f t="shared" si="1105"/>
        <x:v>39339.672444486932</x:v>
      </x:c>
    </x:row>
    <x:row r="5901">
      <x:c r="A5901" s="1"/>
      <x:c r="B5901" s="1"/>
      <x:c r="C5901" s="1"/>
      <x:c r="D5901" s="1"/>
      <x:c r="E5901" s="1"/>
      <x:c r="F5901" s="1"/>
      <x:c r="G5901" s="1"/>
      <x:c r="H5901" s="1"/>
      <x:c r="I5901" s="53">
        <x:f t="shared" si="1094"/>
        <x:v>8</x:v>
      </x:c>
      <x:c r="J5901" s="53">
        <x:f t="shared" si="1095"/>
        <x:v>20</x:v>
      </x:c>
      <x:c r="K5901" s="53">
        <x:f t="shared" si="1096"/>
        <x:v>27</x:v>
      </x:c>
      <x:c r="L5901" s="53">
        <x:f t="shared" si="1097"/>
        <x:v>55</x:v>
      </x:c>
      <x:c r="M5901" s="54">
        <x:f t="shared" si="1098"/>
        <x:v>4225.7445717173086</x:v>
      </x:c>
      <x:c r="N5901" s="54">
        <x:f t="shared" si="1099"/>
        <x:v>2.4345448414703532</x:v>
      </x:c>
      <x:c r="O5901" s="55">
        <x:f t="shared" si="1100"/>
        <x:v>185180</x:v>
      </x:c>
      <x:c r="P5901" s="55">
        <x:f t="shared" si="1101"/>
        <x:v>39600</x:v>
      </x:c>
      <x:c r="Q5901" s="55">
        <x:f t="shared" si="1102"/>
        <x:v>85863.621036758821</x:v>
      </x:c>
      <x:c r="R5901" s="55">
        <x:f t="shared" si="1103"/>
        <x:v>39716.378963241179</x:v>
      </x:c>
      <x:c r="S5901" s="1" t="str">
        <x:f t="shared" si="1104"/>
        <x:v>YES</x:v>
      </x:c>
      <x:c r="T5901" s="1">
        <x:f t="shared" si="1105"/>
        <x:v>39716.378963241179</x:v>
      </x:c>
    </x:row>
    <x:row r="5902">
      <x:c r="A5902" s="1"/>
      <x:c r="B5902" s="1"/>
      <x:c r="C5902" s="1"/>
      <x:c r="D5902" s="1"/>
      <x:c r="E5902" s="1"/>
      <x:c r="F5902" s="1"/>
      <x:c r="G5902" s="1"/>
      <x:c r="H5902" s="1"/>
      <x:c r="I5902" s="53">
        <x:f t="shared" si="1094"/>
        <x:v>8</x:v>
      </x:c>
      <x:c r="J5902" s="53">
        <x:f t="shared" si="1095"/>
        <x:v>20</x:v>
      </x:c>
      <x:c r="K5902" s="53">
        <x:f t="shared" si="1096"/>
        <x:v>28</x:v>
      </x:c>
      <x:c r="L5902" s="53">
        <x:f t="shared" si="1097"/>
        <x:v>56</x:v>
      </x:c>
      <x:c r="M5902" s="54">
        <x:f t="shared" si="1098"/>
        <x:v>4310.7041099344624</x:v>
      </x:c>
      <x:c r="N5902" s="54">
        <x:f t="shared" si="1099"/>
        <x:v>2.4935445207878213</x:v>
      </x:c>
      <x:c r="O5902" s="55">
        <x:f t="shared" si="1100"/>
        <x:v>187880</x:v>
      </x:c>
      <x:c r="P5902" s="55">
        <x:f t="shared" si="1101"/>
        <x:v>40480</x:v>
      </x:c>
      <x:c r="Q5902" s="55">
        <x:f t="shared" si="1102"/>
        <x:v>87338.613019695535</x:v>
      </x:c>
      <x:c r="R5902" s="55">
        <x:f t="shared" si="1103"/>
        <x:v>40061.386980304465</x:v>
      </x:c>
      <x:c r="S5902" s="1" t="str">
        <x:f t="shared" si="1104"/>
        <x:v>YES</x:v>
      </x:c>
      <x:c r="T5902" s="1">
        <x:f t="shared" si="1105"/>
        <x:v>40061.386980304465</x:v>
      </x:c>
    </x:row>
    <x:row r="5903">
      <x:c r="A5903" s="1"/>
      <x:c r="B5903" s="1"/>
      <x:c r="C5903" s="1"/>
      <x:c r="D5903" s="1"/>
      <x:c r="E5903" s="1"/>
      <x:c r="F5903" s="1"/>
      <x:c r="G5903" s="1"/>
      <x:c r="H5903" s="1"/>
      <x:c r="I5903" s="53">
        <x:f t="shared" si="1094"/>
        <x:v>8</x:v>
      </x:c>
      <x:c r="J5903" s="53">
        <x:f t="shared" si="1095"/>
        <x:v>20</x:v>
      </x:c>
      <x:c r="K5903" s="53">
        <x:f t="shared" si="1096"/>
        <x:v>29</x:v>
      </x:c>
      <x:c r="L5903" s="53">
        <x:f t="shared" si="1097"/>
        <x:v>57</x:v>
      </x:c>
      <x:c r="M5903" s="54">
        <x:f t="shared" si="1098"/>
        <x:v>4397.5221380501162</x:v>
      </x:c>
      <x:c r="N5903" s="54">
        <x:f t="shared" si="1099"/>
        <x:v>2.5538348180903583</x:v>
      </x:c>
      <x:c r="O5903" s="55">
        <x:f t="shared" si="1100"/>
        <x:v>190580</x:v>
      </x:c>
      <x:c r="P5903" s="55">
        <x:f t="shared" si="1101"/>
        <x:v>41360</x:v>
      </x:c>
      <x:c r="Q5903" s="55">
        <x:f t="shared" si="1102"/>
        <x:v>88845.870452258969</x:v>
      </x:c>
      <x:c r="R5903" s="55">
        <x:f t="shared" si="1103"/>
        <x:v>40374.129547741031</x:v>
      </x:c>
      <x:c r="S5903" s="1" t="str">
        <x:f t="shared" si="1104"/>
        <x:v>YES</x:v>
      </x:c>
      <x:c r="T5903" s="1">
        <x:f t="shared" si="1105"/>
        <x:v>40374.129547741031</x:v>
      </x:c>
    </x:row>
    <x:row r="5904">
      <x:c r="A5904" s="1"/>
      <x:c r="B5904" s="1"/>
      <x:c r="C5904" s="1"/>
      <x:c r="D5904" s="1"/>
      <x:c r="E5904" s="1"/>
      <x:c r="F5904" s="1"/>
      <x:c r="G5904" s="1"/>
      <x:c r="H5904" s="1"/>
      <x:c r="I5904" s="53">
        <x:f t="shared" si="1094"/>
        <x:v>8</x:v>
      </x:c>
      <x:c r="J5904" s="53">
        <x:f t="shared" si="1095"/>
        <x:v>20</x:v>
      </x:c>
      <x:c r="K5904" s="53">
        <x:f t="shared" si="1096"/>
        <x:v>30</x:v>
      </x:c>
      <x:c r="L5904" s="53">
        <x:f t="shared" si="1097"/>
        <x:v>58</x:v>
      </x:c>
      <x:c r="M5904" s="54">
        <x:f t="shared" si="1098"/>
        <x:v>4486.2318433838873</x:v>
      </x:c>
      <x:c r="N5904" s="54">
        <x:f t="shared" si="1099"/>
        <x:v>2.6154387801276995</x:v>
      </x:c>
      <x:c r="O5904" s="55">
        <x:f t="shared" si="1100"/>
        <x:v>193280</x:v>
      </x:c>
      <x:c r="P5904" s="55">
        <x:f t="shared" si="1101"/>
        <x:v>42240</x:v>
      </x:c>
      <x:c r="Q5904" s="55">
        <x:f t="shared" si="1102"/>
        <x:v>90385.969503192493</x:v>
      </x:c>
      <x:c r="R5904" s="55">
        <x:f t="shared" si="1103"/>
        <x:v>40654.030496807507</x:v>
      </x:c>
      <x:c r="S5904" s="1" t="str">
        <x:f t="shared" si="1104"/>
        <x:v>YES</x:v>
      </x:c>
      <x:c r="T5904" s="1">
        <x:f t="shared" si="1105"/>
        <x:v>40654.030496807507</x:v>
      </x:c>
    </x:row>
    <x:row r="5905">
      <x:c r="A5905" s="1"/>
      <x:c r="B5905" s="1"/>
      <x:c r="C5905" s="1"/>
      <x:c r="D5905" s="1"/>
      <x:c r="E5905" s="1"/>
      <x:c r="F5905" s="1"/>
      <x:c r="G5905" s="1"/>
      <x:c r="H5905" s="1"/>
      <x:c r="I5905" s="53">
        <x:f t="shared" si="1094"/>
        <x:v>9</x:v>
      </x:c>
      <x:c r="J5905" s="53">
        <x:f t="shared" si="1095"/>
        <x:v>0</x:v>
      </x:c>
      <x:c r="K5905" s="53">
        <x:f t="shared" si="1096"/>
        <x:v>0</x:v>
      </x:c>
      <x:c r="L5905" s="53">
        <x:f t="shared" si="1097"/>
        <x:v>9</x:v>
      </x:c>
      <x:c r="M5905" s="54">
        <x:f t="shared" si="1098"/>
        <x:v>1909.9376297100011</x:v>
      </x:c>
      <x:c r="N5905" s="54">
        <x:f t="shared" si="1099"/>
        <x:v>0.82634557618750082</x:v>
      </x:c>
      <x:c r="O5905" s="55">
        <x:f t="shared" si="1100"/>
        <x:v>79200</x:v>
      </x:c>
      <x:c r="P5905" s="55">
        <x:f t="shared" si="1101"/>
        <x:v>7920</x:v>
      </x:c>
      <x:c r="Q5905" s="55">
        <x:f t="shared" si="1102"/>
        <x:v>45658.639404687521</x:v>
      </x:c>
      <x:c r="R5905" s="55">
        <x:f t="shared" si="1103"/>
        <x:v>5621.3605953124788</x:v>
      </x:c>
      <x:c r="S5905" s="1" t="str">
        <x:f t="shared" si="1104"/>
        <x:v>YES</x:v>
      </x:c>
      <x:c r="T5905" s="1">
        <x:f t="shared" si="1105"/>
        <x:v>5621.3605953124788</x:v>
      </x:c>
    </x:row>
    <x:row r="5906">
      <x:c r="A5906" s="1"/>
      <x:c r="B5906" s="1"/>
      <x:c r="C5906" s="1"/>
      <x:c r="D5906" s="1"/>
      <x:c r="E5906" s="1"/>
      <x:c r="F5906" s="1"/>
      <x:c r="G5906" s="1"/>
      <x:c r="H5906" s="1"/>
      <x:c r="I5906" s="53">
        <x:f t="shared" si="1094"/>
        <x:v>9</x:v>
      </x:c>
      <x:c r="J5906" s="53">
        <x:f t="shared" si="1095"/>
        <x:v>0</x:v>
      </x:c>
      <x:c r="K5906" s="53">
        <x:f t="shared" si="1096"/>
        <x:v>1</x:v>
      </x:c>
      <x:c r="L5906" s="53">
        <x:f t="shared" si="1097"/>
        <x:v>10</x:v>
      </x:c>
      <x:c r="M5906" s="54">
        <x:f t="shared" si="1098"/>
        <x:v>1955.5001297100011</x:v>
      </x:c>
      <x:c r="N5906" s="54">
        <x:f t="shared" si="1099"/>
        <x:v>0.8579862011875008</x:v>
      </x:c>
      <x:c r="O5906" s="55">
        <x:f t="shared" si="1100"/>
        <x:v>81900</x:v>
      </x:c>
      <x:c r="P5906" s="55">
        <x:f t="shared" si="1101"/>
        <x:v>8800</x:v>
      </x:c>
      <x:c r="Q5906" s="55">
        <x:f t="shared" si="1102"/>
        <x:v>46449.655029687521</x:v>
      </x:c>
      <x:c r="R5906" s="55">
        <x:f t="shared" si="1103"/>
        <x:v>6650.3449703124788</x:v>
      </x:c>
      <x:c r="S5906" s="1" t="str">
        <x:f t="shared" si="1104"/>
        <x:v>YES</x:v>
      </x:c>
      <x:c r="T5906" s="1">
        <x:f t="shared" si="1105"/>
        <x:v>6650.3449703124788</x:v>
      </x:c>
    </x:row>
    <x:row r="5907">
      <x:c r="A5907" s="1"/>
      <x:c r="B5907" s="1"/>
      <x:c r="C5907" s="1"/>
      <x:c r="D5907" s="1"/>
      <x:c r="E5907" s="1"/>
      <x:c r="F5907" s="1"/>
      <x:c r="G5907" s="1"/>
      <x:c r="H5907" s="1"/>
      <x:c r="I5907" s="53">
        <x:f t="shared" si="1094"/>
        <x:v>9</x:v>
      </x:c>
      <x:c r="J5907" s="53">
        <x:f t="shared" si="1095"/>
        <x:v>0</x:v>
      </x:c>
      <x:c r="K5907" s="53">
        <x:f t="shared" si="1096"/>
        <x:v>2</x:v>
      </x:c>
      <x:c r="L5907" s="53">
        <x:f t="shared" si="1097"/>
        <x:v>11</x:v>
      </x:c>
      <x:c r="M5907" s="54">
        <x:f t="shared" si="1098"/>
        <x:v>2002.2016922100011</x:v>
      </x:c>
      <x:c r="N5907" s="54">
        <x:f t="shared" si="1099"/>
        <x:v>0.89041784181250072</x:v>
      </x:c>
      <x:c r="O5907" s="55">
        <x:f t="shared" si="1100"/>
        <x:v>84600</x:v>
      </x:c>
      <x:c r="P5907" s="55">
        <x:f t="shared" si="1101"/>
        <x:v>9680</x:v>
      </x:c>
      <x:c r="Q5907" s="55">
        <x:f t="shared" si="1102"/>
        <x:v>47260.446045312521</x:v>
      </x:c>
      <x:c r="R5907" s="55">
        <x:f t="shared" si="1103"/>
        <x:v>7659.5539546874788</x:v>
      </x:c>
      <x:c r="S5907" s="1" t="str">
        <x:f t="shared" si="1104"/>
        <x:v>YES</x:v>
      </x:c>
      <x:c r="T5907" s="1">
        <x:f t="shared" si="1105"/>
        <x:v>7659.5539546874788</x:v>
      </x:c>
    </x:row>
    <x:row r="5908">
      <x:c r="A5908" s="1"/>
      <x:c r="B5908" s="1"/>
      <x:c r="C5908" s="1"/>
      <x:c r="D5908" s="1"/>
      <x:c r="E5908" s="1"/>
      <x:c r="F5908" s="1"/>
      <x:c r="G5908" s="1"/>
      <x:c r="H5908" s="1"/>
      <x:c r="I5908" s="53">
        <x:f t="shared" si="1094"/>
        <x:v>9</x:v>
      </x:c>
      <x:c r="J5908" s="53">
        <x:f t="shared" si="1095"/>
        <x:v>0</x:v>
      </x:c>
      <x:c r="K5908" s="53">
        <x:f t="shared" si="1096"/>
        <x:v>3</x:v>
      </x:c>
      <x:c r="L5908" s="53">
        <x:f t="shared" si="1097"/>
        <x:v>12</x:v>
      </x:c>
      <x:c r="M5908" s="54">
        <x:f t="shared" si="1098"/>
        <x:v>2050.063674631876</x:v>
      </x:c>
      <x:c r="N5908" s="54">
        <x:f t="shared" si="1099"/>
        <x:v>0.92365532960546948</x:v>
      </x:c>
      <x:c r="O5908" s="55">
        <x:f t="shared" si="1100"/>
        <x:v>87300</x:v>
      </x:c>
      <x:c r="P5908" s="55">
        <x:f t="shared" si="1101"/>
        <x:v>10560</x:v>
      </x:c>
      <x:c r="Q5908" s="55">
        <x:f t="shared" si="1102"/>
        <x:v>48091.38324013674</x:v>
      </x:c>
      <x:c r="R5908" s="55">
        <x:f t="shared" si="1103"/>
        <x:v>8648.6167598632601</x:v>
      </x:c>
      <x:c r="S5908" s="1" t="str">
        <x:f t="shared" si="1104"/>
        <x:v>YES</x:v>
      </x:c>
      <x:c r="T5908" s="1">
        <x:f t="shared" si="1105"/>
        <x:v>8648.6167598632601</x:v>
      </x:c>
    </x:row>
    <x:row r="5909">
      <x:c r="A5909" s="1"/>
      <x:c r="B5909" s="1"/>
      <x:c r="C5909" s="1"/>
      <x:c r="D5909" s="1"/>
      <x:c r="E5909" s="1"/>
      <x:c r="F5909" s="1"/>
      <x:c r="G5909" s="1"/>
      <x:c r="H5909" s="1"/>
      <x:c r="I5909" s="53">
        <x:f t="shared" si="1094"/>
        <x:v>9</x:v>
      </x:c>
      <x:c r="J5909" s="53">
        <x:f t="shared" si="1095"/>
        <x:v>0</x:v>
      </x:c>
      <x:c r="K5909" s="53">
        <x:f t="shared" si="1096"/>
        <x:v>4</x:v>
      </x:c>
      <x:c r="L5909" s="53">
        <x:f t="shared" si="1097"/>
        <x:v>13</x:v>
      </x:c>
      <x:c r="M5909" s="54">
        <x:f t="shared" si="1098"/>
        <x:v>2099.1077903545324</x:v>
      </x:c>
      <x:c r="N5909" s="54">
        <x:f t="shared" si="1099"/>
        <x:v>0.95771374330175862</x:v>
      </x:c>
      <x:c r="O5909" s="55">
        <x:f t="shared" si="1100"/>
        <x:v>90000</x:v>
      </x:c>
      <x:c r="P5909" s="55">
        <x:f t="shared" si="1101"/>
        <x:v>11440</x:v>
      </x:c>
      <x:c r="Q5909" s="55">
        <x:f t="shared" si="1102"/>
        <x:v>48942.843582543966</x:v>
      </x:c>
      <x:c r="R5909" s="55">
        <x:f t="shared" si="1103"/>
        <x:v>9617.1564174560335</x:v>
      </x:c>
      <x:c r="S5909" s="1" t="str">
        <x:f t="shared" si="1104"/>
        <x:v>YES</x:v>
      </x:c>
      <x:c r="T5909" s="1">
        <x:f t="shared" si="1105"/>
        <x:v>9617.1564174560335</x:v>
      </x:c>
    </x:row>
    <x:row r="5910">
      <x:c r="A5910" s="1"/>
      <x:c r="B5910" s="1"/>
      <x:c r="C5910" s="1"/>
      <x:c r="D5910" s="1"/>
      <x:c r="E5910" s="1"/>
      <x:c r="F5910" s="1"/>
      <x:c r="G5910" s="1"/>
      <x:c r="H5910" s="1"/>
      <x:c r="I5910" s="53">
        <x:f t="shared" si="1094"/>
        <x:v>9</x:v>
      </x:c>
      <x:c r="J5910" s="53">
        <x:f t="shared" si="1095"/>
        <x:v>0</x:v>
      </x:c>
      <x:c r="K5910" s="53">
        <x:f t="shared" si="1096"/>
        <x:v>5</x:v>
      </x:c>
      <x:c r="L5910" s="53">
        <x:f t="shared" si="1097"/>
        <x:v>14</x:v>
      </x:c>
      <x:c r="M5910" s="54">
        <x:f t="shared" si="1098"/>
        <x:v>2149.3561142757358</x:v>
      </x:c>
      <x:c r="N5910" s="54">
        <x:f t="shared" si="1099"/>
        <x:v>0.99260841269148314</x:v>
      </x:c>
      <x:c r="O5910" s="55">
        <x:f t="shared" si="1100"/>
        <x:v>92700</x:v>
      </x:c>
      <x:c r="P5910" s="55">
        <x:f t="shared" si="1101"/>
        <x:v>12320</x:v>
      </x:c>
      <x:c r="Q5910" s="55">
        <x:f t="shared" si="1102"/>
        <x:v>49815.210317287077</x:v>
      </x:c>
      <x:c r="R5910" s="55">
        <x:f t="shared" si="1103"/>
        <x:v>10564.789682712923</x:v>
      </x:c>
      <x:c r="S5910" s="1" t="str">
        <x:f t="shared" si="1104"/>
        <x:v>YES</x:v>
      </x:c>
      <x:c r="T5910" s="1">
        <x:f t="shared" si="1105"/>
        <x:v>10564.789682712923</x:v>
      </x:c>
    </x:row>
    <x:row r="5911">
      <x:c r="A5911" s="1"/>
      <x:c r="B5911" s="1"/>
      <x:c r="C5911" s="1"/>
      <x:c r="D5911" s="1"/>
      <x:c r="E5911" s="1"/>
      <x:c r="F5911" s="1"/>
      <x:c r="G5911" s="1"/>
      <x:c r="H5911" s="1"/>
      <x:c r="I5911" s="53">
        <x:f t="shared" si="1094"/>
        <x:v>9</x:v>
      </x:c>
      <x:c r="J5911" s="53">
        <x:f t="shared" si="1095"/>
        <x:v>0</x:v>
      </x:c>
      <x:c r="K5911" s="53">
        <x:f t="shared" si="1096"/>
        <x:v>6</x:v>
      </x:c>
      <x:c r="L5911" s="53">
        <x:f t="shared" si="1097"/>
        <x:v>15</x:v>
      </x:c>
      <x:c r="M5911" s="54">
        <x:f t="shared" si="1098"/>
        <x:v>2200.8310884573689</x:v>
      </x:c>
      <x:c r="N5911" s="54">
        <x:f t="shared" si="1099"/>
        <x:v>1.0283549225398394</x:v>
      </x:c>
      <x:c r="O5911" s="55">
        <x:f t="shared" si="1100"/>
        <x:v>95400</x:v>
      </x:c>
      <x:c r="P5911" s="55">
        <x:f t="shared" si="1101"/>
        <x:v>13200</x:v>
      </x:c>
      <x:c r="Q5911" s="55">
        <x:f t="shared" si="1102"/>
        <x:v>50708.873063495987</x:v>
      </x:c>
      <x:c r="R5911" s="55">
        <x:f t="shared" si="1103"/>
        <x:v>11491.126936504013</x:v>
      </x:c>
      <x:c r="S5911" s="1" t="str">
        <x:f t="shared" si="1104"/>
        <x:v>YES</x:v>
      </x:c>
      <x:c r="T5911" s="1">
        <x:f t="shared" si="1105"/>
        <x:v>11491.126936504013</x:v>
      </x:c>
    </x:row>
    <x:row r="5912">
      <x:c r="A5912" s="1"/>
      <x:c r="B5912" s="1"/>
      <x:c r="C5912" s="1"/>
      <x:c r="D5912" s="1"/>
      <x:c r="E5912" s="1"/>
      <x:c r="F5912" s="1"/>
      <x:c r="G5912" s="1"/>
      <x:c r="H5912" s="1"/>
      <x:c r="I5912" s="53">
        <x:f t="shared" si="1094"/>
        <x:v>9</x:v>
      </x:c>
      <x:c r="J5912" s="53">
        <x:f t="shared" si="1095"/>
        <x:v>0</x:v>
      </x:c>
      <x:c r="K5912" s="53">
        <x:f t="shared" si="1096"/>
        <x:v>7</x:v>
      </x:c>
      <x:c r="L5912" s="53">
        <x:f t="shared" si="1097"/>
        <x:v>16</x:v>
      </x:c>
      <x:c r="M5912" s="54">
        <x:f t="shared" si="1098"/>
        <x:v>2253.5555278553293</x:v>
      </x:c>
      <x:c r="N5912" s="54">
        <x:f t="shared" si="1099"/>
        <x:v>1.064969116566201</x:v>
      </x:c>
      <x:c r="O5912" s="55">
        <x:f t="shared" si="1100"/>
        <x:v>98100</x:v>
      </x:c>
      <x:c r="P5912" s="55">
        <x:f t="shared" si="1101"/>
        <x:v>14080</x:v>
      </x:c>
      <x:c r="Q5912" s="55">
        <x:f t="shared" si="1102"/>
        <x:v>51624.227914155024</x:v>
      </x:c>
      <x:c r="R5912" s="55">
        <x:f t="shared" si="1103"/>
        <x:v>12395.772085844976</x:v>
      </x:c>
      <x:c r="S5912" s="1" t="str">
        <x:f t="shared" si="1104"/>
        <x:v>YES</x:v>
      </x:c>
      <x:c r="T5912" s="1">
        <x:f t="shared" si="1105"/>
        <x:v>12395.772085844976</x:v>
      </x:c>
    </x:row>
    <x:row r="5913">
      <x:c r="A5913" s="1"/>
      <x:c r="B5913" s="1"/>
      <x:c r="C5913" s="1"/>
      <x:c r="D5913" s="1"/>
      <x:c r="E5913" s="1"/>
      <x:c r="F5913" s="1"/>
      <x:c r="G5913" s="1"/>
      <x:c r="H5913" s="1"/>
      <x:c r="I5913" s="53">
        <x:f t="shared" si="1094"/>
        <x:v>9</x:v>
      </x:c>
      <x:c r="J5913" s="53">
        <x:f t="shared" si="1095"/>
        <x:v>0</x:v>
      </x:c>
      <x:c r="K5913" s="53">
        <x:f t="shared" si="1096"/>
        <x:v>8</x:v>
      </x:c>
      <x:c r="L5913" s="53">
        <x:f t="shared" si="1097"/>
        <x:v>17</x:v>
      </x:c>
      <x:c r="M5913" s="54">
        <x:f t="shared" si="1098"/>
        <x:v>2307.5526261353098</x:v>
      </x:c>
      <x:c r="N5913" s="54">
        <x:f t="shared" si="1099"/>
        <x:v>1.102467101482854</x:v>
      </x:c>
      <x:c r="O5913" s="55">
        <x:f t="shared" si="1100"/>
        <x:v>100800</x:v>
      </x:c>
      <x:c r="P5913" s="55">
        <x:f t="shared" si="1101"/>
        <x:v>14960</x:v>
      </x:c>
      <x:c r="Q5913" s="55">
        <x:f t="shared" si="1102"/>
        <x:v>52561.677537071351</x:v>
      </x:c>
      <x:c r="R5913" s="55">
        <x:f t="shared" si="1103"/>
        <x:v>13278.322462928649</x:v>
      </x:c>
      <x:c r="S5913" s="1" t="str">
        <x:f t="shared" si="1104"/>
        <x:v>YES</x:v>
      </x:c>
      <x:c r="T5913" s="1">
        <x:f t="shared" si="1105"/>
        <x:v>13278.322462928649</x:v>
      </x:c>
    </x:row>
    <x:row r="5914">
      <x:c r="A5914" s="1"/>
      <x:c r="B5914" s="1"/>
      <x:c r="C5914" s="1"/>
      <x:c r="D5914" s="1"/>
      <x:c r="E5914" s="1"/>
      <x:c r="F5914" s="1"/>
      <x:c r="G5914" s="1"/>
      <x:c r="H5914" s="1"/>
      <x:c r="I5914" s="53">
        <x:f t="shared" si="1094"/>
        <x:v>9</x:v>
      </x:c>
      <x:c r="J5914" s="53">
        <x:f t="shared" si="1095"/>
        <x:v>0</x:v>
      </x:c>
      <x:c r="K5914" s="53">
        <x:f t="shared" si="1096"/>
        <x:v>9</x:v>
      </x:c>
      <x:c r="L5914" s="53">
        <x:f t="shared" si="1097"/>
        <x:v>18</x:v>
      </x:c>
      <x:c r="M5914" s="54">
        <x:f t="shared" si="1098"/>
        <x:v>2362.8459615757038</x:v>
      </x:c>
      <x:c r="N5914" s="54">
        <x:f t="shared" si="1099"/>
        <x:v>1.1408652510942388</x:v>
      </x:c>
      <x:c r="O5914" s="55">
        <x:f t="shared" si="1100"/>
        <x:v>103500</x:v>
      </x:c>
      <x:c r="P5914" s="55">
        <x:f t="shared" si="1101"/>
        <x:v>15840</x:v>
      </x:c>
      <x:c r="Q5914" s="55">
        <x:f t="shared" si="1102"/>
        <x:v>53521.631277355969</x:v>
      </x:c>
      <x:c r="R5914" s="55">
        <x:f t="shared" si="1103"/>
        <x:v>14138.368722644031</x:v>
      </x:c>
      <x:c r="S5914" s="1" t="str">
        <x:f t="shared" si="1104"/>
        <x:v>YES</x:v>
      </x:c>
      <x:c r="T5914" s="1">
        <x:f t="shared" si="1105"/>
        <x:v>14138.368722644031</x:v>
      </x:c>
    </x:row>
    <x:row r="5915">
      <x:c r="A5915" s="1"/>
      <x:c r="B5915" s="1"/>
      <x:c r="C5915" s="1"/>
      <x:c r="D5915" s="1"/>
      <x:c r="E5915" s="1"/>
      <x:c r="F5915" s="1"/>
      <x:c r="G5915" s="1"/>
      <x:c r="H5915" s="1"/>
      <x:c r="I5915" s="53">
        <x:f t="shared" si="1094"/>
        <x:v>9</x:v>
      </x:c>
      <x:c r="J5915" s="53">
        <x:f t="shared" si="1095"/>
        <x:v>0</x:v>
      </x:c>
      <x:c r="K5915" s="53">
        <x:f t="shared" si="1096"/>
        <x:v>10</x:v>
      </x:c>
      <x:c r="L5915" s="53">
        <x:f t="shared" si="1097"/>
        <x:v>19</x:v>
      </x:c>
      <x:c r="M5915" s="54">
        <x:f t="shared" si="1098"/>
        <x:v>2419.4595030589171</x:v>
      </x:c>
      <x:c r="N5915" s="54">
        <x:f t="shared" si="1099"/>
        <x:v>1.1801802104575814</x:v>
      </x:c>
      <x:c r="O5915" s="55">
        <x:f t="shared" si="1100"/>
        <x:v>106200</x:v>
      </x:c>
      <x:c r="P5915" s="55">
        <x:f t="shared" si="1101"/>
        <x:v>16720</x:v>
      </x:c>
      <x:c r="Q5915" s="55">
        <x:f t="shared" si="1102"/>
        <x:v>54504.505261439532</x:v>
      </x:c>
      <x:c r="R5915" s="55">
        <x:f t="shared" si="1103"/>
        <x:v>14975.494738560468</x:v>
      </x:c>
      <x:c r="S5915" s="1" t="str">
        <x:f t="shared" si="1104"/>
        <x:v>YES</x:v>
      </x:c>
      <x:c r="T5915" s="1">
        <x:f t="shared" si="1105"/>
        <x:v>14975.494738560468</x:v>
      </x:c>
    </x:row>
    <x:row r="5916">
      <x:c r="A5916" s="1"/>
      <x:c r="B5916" s="1"/>
      <x:c r="C5916" s="1"/>
      <x:c r="D5916" s="1"/>
      <x:c r="E5916" s="1"/>
      <x:c r="F5916" s="1"/>
      <x:c r="G5916" s="1"/>
      <x:c r="H5916" s="1"/>
      <x:c r="I5916" s="53">
        <x:f t="shared" si="1094"/>
        <x:v>9</x:v>
      </x:c>
      <x:c r="J5916" s="53">
        <x:f t="shared" si="1095"/>
        <x:v>0</x:v>
      </x:c>
      <x:c r="K5916" s="53">
        <x:f t="shared" si="1096"/>
        <x:v>11</x:v>
      </x:c>
      <x:c r="L5916" s="53">
        <x:f t="shared" si="1097"/>
        <x:v>20</x:v>
      </x:c>
      <x:c r="M5916" s="54">
        <x:f t="shared" si="1098"/>
        <x:v>2477.417616152356</x:v>
      </x:c>
      <x:c r="N5916" s="54">
        <x:f t="shared" si="1099"/>
        <x:v>1.2204289001058028</x:v>
      </x:c>
      <x:c r="O5916" s="55">
        <x:f t="shared" si="1100"/>
        <x:v>108900</x:v>
      </x:c>
      <x:c r="P5916" s="55">
        <x:f t="shared" si="1101"/>
        <x:v>17600</x:v>
      </x:c>
      <x:c r="Q5916" s="55">
        <x:f t="shared" si="1102"/>
        <x:v>55510.722502645069</x:v>
      </x:c>
      <x:c r="R5916" s="55">
        <x:f t="shared" si="1103"/>
        <x:v>15789.277497354931</x:v>
      </x:c>
      <x:c r="S5916" s="1" t="str">
        <x:f t="shared" si="1104"/>
        <x:v>YES</x:v>
      </x:c>
      <x:c r="T5916" s="1">
        <x:f t="shared" si="1105"/>
        <x:v>15789.277497354931</x:v>
      </x:c>
    </x:row>
    <x:row r="5917">
      <x:c r="A5917" s="1"/>
      <x:c r="B5917" s="1"/>
      <x:c r="C5917" s="1"/>
      <x:c r="D5917" s="1"/>
      <x:c r="E5917" s="1"/>
      <x:c r="F5917" s="1"/>
      <x:c r="G5917" s="1"/>
      <x:c r="H5917" s="1"/>
      <x:c r="I5917" s="53">
        <x:f t="shared" si="1094"/>
        <x:v>9</x:v>
      </x:c>
      <x:c r="J5917" s="53">
        <x:f t="shared" si="1095"/>
        <x:v>0</x:v>
      </x:c>
      <x:c r="K5917" s="53">
        <x:f t="shared" si="1096"/>
        <x:v>12</x:v>
      </x:c>
      <x:c r="L5917" s="53">
        <x:f t="shared" si="1097"/>
        <x:v>21</x:v>
      </x:c>
      <x:c r="M5917" s="54">
        <x:f t="shared" si="1098"/>
        <x:v>2536.7450692804205</x:v>
      </x:c>
      <x:c r="N5917" s="54">
        <x:f t="shared" si="1099"/>
        <x:v>1.2616285203336253</x:v>
      </x:c>
      <x:c r="O5917" s="55">
        <x:f t="shared" si="1100"/>
        <x:v>111600</x:v>
      </x:c>
      <x:c r="P5917" s="55">
        <x:f t="shared" si="1101"/>
        <x:v>18480</x:v>
      </x:c>
      <x:c r="Q5917" s="55">
        <x:f t="shared" si="1102"/>
        <x:v>56540.713008340637</x:v>
      </x:c>
      <x:c r="R5917" s="55">
        <x:f t="shared" si="1103"/>
        <x:v>16579.286991659363</x:v>
      </x:c>
      <x:c r="S5917" s="1" t="str">
        <x:f t="shared" si="1104"/>
        <x:v>YES</x:v>
      </x:c>
      <x:c r="T5917" s="1">
        <x:f t="shared" si="1105"/>
        <x:v>16579.286991659363</x:v>
      </x:c>
    </x:row>
    <x:row r="5918">
      <x:c r="A5918" s="1"/>
      <x:c r="B5918" s="1"/>
      <x:c r="C5918" s="1"/>
      <x:c r="D5918" s="1"/>
      <x:c r="E5918" s="1"/>
      <x:c r="F5918" s="1"/>
      <x:c r="G5918" s="1"/>
      <x:c r="H5918" s="1"/>
      <x:c r="I5918" s="53">
        <x:f t="shared" si="1094"/>
        <x:v>9</x:v>
      </x:c>
      <x:c r="J5918" s="53">
        <x:f t="shared" si="1095"/>
        <x:v>0</x:v>
      </x:c>
      <x:c r="K5918" s="53">
        <x:f t="shared" si="1096"/>
        <x:v>13</x:v>
      </x:c>
      <x:c r="L5918" s="53">
        <x:f t="shared" si="1097"/>
        <x:v>22</x:v>
      </x:c>
      <x:c r="M5918" s="54">
        <x:f t="shared" si="1098"/>
        <x:v>2597.4670399888046</x:v>
      </x:c>
      <x:c r="N5918" s="54">
        <x:f t="shared" si="1099"/>
        <x:v>1.3037965555477808</x:v>
      </x:c>
      <x:c r="O5918" s="55">
        <x:f t="shared" si="1100"/>
        <x:v>114300</x:v>
      </x:c>
      <x:c r="P5918" s="55">
        <x:f t="shared" si="1101"/>
        <x:v>19360</x:v>
      </x:c>
      <x:c r="Q5918" s="55">
        <x:f t="shared" si="1102"/>
        <x:v>57594.913888694522</x:v>
      </x:c>
      <x:c r="R5918" s="55">
        <x:f t="shared" si="1103"/>
        <x:v>17345.086111305478</x:v>
      </x:c>
      <x:c r="S5918" s="1" t="str">
        <x:f t="shared" si="1104"/>
        <x:v>YES</x:v>
      </x:c>
      <x:c r="T5918" s="1">
        <x:f t="shared" si="1105"/>
        <x:v>17345.086111305478</x:v>
      </x:c>
    </x:row>
    <x:row r="5919">
      <x:c r="A5919" s="1"/>
      <x:c r="B5919" s="1"/>
      <x:c r="C5919" s="1"/>
      <x:c r="D5919" s="1"/>
      <x:c r="E5919" s="1"/>
      <x:c r="F5919" s="1"/>
      <x:c r="G5919" s="1"/>
      <x:c r="H5919" s="1"/>
      <x:c r="I5919" s="53">
        <x:f t="shared" si="1094"/>
        <x:v>9</x:v>
      </x:c>
      <x:c r="J5919" s="53">
        <x:f t="shared" si="1095"/>
        <x:v>0</x:v>
      </x:c>
      <x:c r="K5919" s="53">
        <x:f t="shared" si="1096"/>
        <x:v>14</x:v>
      </x:c>
      <x:c r="L5919" s="53">
        <x:f t="shared" si="1097"/>
        <x:v>23</x:v>
      </x:c>
      <x:c r="M5919" s="54">
        <x:f t="shared" si="1098"/>
        <x:v>2659.6091213024656</x:v>
      </x:c>
      <x:c r="N5919" s="54">
        <x:f t="shared" si="1099"/>
        <x:v>1.3469507786822679</x:v>
      </x:c>
      <x:c r="O5919" s="55">
        <x:f t="shared" si="1100"/>
        <x:v>117000</x:v>
      </x:c>
      <x:c r="P5919" s="55">
        <x:f t="shared" si="1101"/>
        <x:v>20240</x:v>
      </x:c>
      <x:c r="Q5919" s="55">
        <x:f t="shared" si="1102"/>
        <x:v>58673.769467056693</x:v>
      </x:c>
      <x:c r="R5919" s="55">
        <x:f t="shared" si="1103"/>
        <x:v>18086.230532943307</x:v>
      </x:c>
      <x:c r="S5919" s="1" t="str">
        <x:f t="shared" si="1104"/>
        <x:v>YES</x:v>
      </x:c>
      <x:c r="T5919" s="1">
        <x:f t="shared" si="1105"/>
        <x:v>18086.230532943307</x:v>
      </x:c>
    </x:row>
    <x:row r="5920">
      <x:c r="A5920" s="1"/>
      <x:c r="B5920" s="1"/>
      <x:c r="C5920" s="1"/>
      <x:c r="D5920" s="1"/>
      <x:c r="E5920" s="1"/>
      <x:c r="F5920" s="1"/>
      <x:c r="G5920" s="1"/>
      <x:c r="H5920" s="1"/>
      <x:c r="I5920" s="53">
        <x:f t="shared" si="1094"/>
        <x:v>9</x:v>
      </x:c>
      <x:c r="J5920" s="53">
        <x:f t="shared" si="1095"/>
        <x:v>0</x:v>
      </x:c>
      <x:c r="K5920" s="53">
        <x:f t="shared" si="1096"/>
        <x:v>15</x:v>
      </x:c>
      <x:c r="L5920" s="53">
        <x:f t="shared" si="1097"/>
        <x:v>24</x:v>
      </x:c>
      <x:c r="M5920" s="54">
        <x:f t="shared" si="1098"/>
        <x:v>2723.1973281786122</x:v>
      </x:c>
      <x:c r="N5920" s="54">
        <x:f t="shared" si="1099"/>
        <x:v>1.3911092556795919</x:v>
      </x:c>
      <x:c r="O5920" s="55">
        <x:f t="shared" si="1100"/>
        <x:v>119700</x:v>
      </x:c>
      <x:c r="P5920" s="55">
        <x:f t="shared" si="1101"/>
        <x:v>21120</x:v>
      </x:c>
      <x:c r="Q5920" s="55">
        <x:f t="shared" si="1102"/>
        <x:v>59777.731391989793</x:v>
      </x:c>
      <x:c r="R5920" s="55">
        <x:f t="shared" si="1103"/>
        <x:v>18802.268608010207</x:v>
      </x:c>
      <x:c r="S5920" s="1" t="str">
        <x:f t="shared" si="1104"/>
        <x:v>YES</x:v>
      </x:c>
      <x:c r="T5920" s="1">
        <x:f t="shared" si="1105"/>
        <x:v>18802.268608010207</x:v>
      </x:c>
    </x:row>
    <x:row r="5921">
      <x:c r="A5921" s="1"/>
      <x:c r="B5921" s="1"/>
      <x:c r="C5921" s="1"/>
      <x:c r="D5921" s="1"/>
      <x:c r="E5921" s="1"/>
      <x:c r="F5921" s="1"/>
      <x:c r="G5921" s="1"/>
      <x:c r="H5921" s="1"/>
      <x:c r="I5921" s="53">
        <x:f t="shared" si="1094"/>
        <x:v>9</x:v>
      </x:c>
      <x:c r="J5921" s="53">
        <x:f t="shared" si="1095"/>
        <x:v>0</x:v>
      </x:c>
      <x:c r="K5921" s="53">
        <x:f t="shared" si="1096"/>
        <x:v>16</x:v>
      </x:c>
      <x:c r="L5921" s="53">
        <x:f t="shared" si="1097"/>
        <x:v>25</x:v>
      </x:c>
      <x:c r="M5921" s="54">
        <x:f t="shared" si="1098"/>
        <x:v>2788.2581040561013</x:v>
      </x:c>
      <x:c r="N5921" s="54">
        <x:f t="shared" si="1099"/>
        <x:v>1.4362903500389592</x:v>
      </x:c>
      <x:c r="O5921" s="55">
        <x:f t="shared" si="1100"/>
        <x:v>122400</x:v>
      </x:c>
      <x:c r="P5921" s="55">
        <x:f t="shared" si="1101"/>
        <x:v>22000</x:v>
      </x:c>
      <x:c r="Q5921" s="55">
        <x:f t="shared" si="1102"/>
        <x:v>60907.258750973982</x:v>
      </x:c>
      <x:c r="R5921" s="55">
        <x:f t="shared" si="1103"/>
        <x:v>19492.741249026018</x:v>
      </x:c>
      <x:c r="S5921" s="1" t="str">
        <x:f t="shared" si="1104"/>
        <x:v>YES</x:v>
      </x:c>
      <x:c r="T5921" s="1">
        <x:f t="shared" si="1105"/>
        <x:v>19492.741249026018</x:v>
      </x:c>
    </x:row>
    <x:row r="5922">
      <x:c r="A5922" s="1"/>
      <x:c r="B5922" s="1"/>
      <x:c r="C5922" s="1"/>
      <x:c r="D5922" s="1"/>
      <x:c r="E5922" s="1"/>
      <x:c r="F5922" s="1"/>
      <x:c r="G5922" s="1"/>
      <x:c r="H5922" s="1"/>
      <x:c r="I5922" s="53">
        <x:f t="shared" si="1094"/>
        <x:v>9</x:v>
      </x:c>
      <x:c r="J5922" s="53">
        <x:f t="shared" si="1095"/>
        <x:v>0</x:v>
      </x:c>
      <x:c r="K5922" s="53">
        <x:f t="shared" si="1096"/>
        <x:v>17</x:v>
      </x:c>
      <x:c r="L5922" s="53">
        <x:f t="shared" si="1097"/>
        <x:v>26</x:v>
      </x:c>
      <x:c r="M5922" s="54">
        <x:f t="shared" si="1098"/>
        <x:v>2854.8183275026418</x:v>
      </x:c>
      <x:c r="N5922" s="54">
        <x:f t="shared" si="1099"/>
        <x:v>1.4825127274323902</x:v>
      </x:c>
      <x:c r="O5922" s="55">
        <x:f t="shared" si="1100"/>
        <x:v>125100</x:v>
      </x:c>
      <x:c r="P5922" s="55">
        <x:f t="shared" si="1101"/>
        <x:v>22880</x:v>
      </x:c>
      <x:c r="Q5922" s="55">
        <x:f t="shared" si="1102"/>
        <x:v>62062.818185809752</x:v>
      </x:c>
      <x:c r="R5922" s="55">
        <x:f t="shared" si="1103"/>
        <x:v>20157.181814190248</x:v>
      </x:c>
      <x:c r="S5922" s="1" t="str">
        <x:f t="shared" si="1104"/>
        <x:v>YES</x:v>
      </x:c>
      <x:c r="T5922" s="1">
        <x:f t="shared" si="1105"/>
        <x:v>20157.181814190248</x:v>
      </x:c>
    </x:row>
    <x:row r="5923">
      <x:c r="A5923" s="1"/>
      <x:c r="B5923" s="1"/>
      <x:c r="C5923" s="1"/>
      <x:c r="D5923" s="1"/>
      <x:c r="E5923" s="1"/>
      <x:c r="F5923" s="1"/>
      <x:c r="G5923" s="1"/>
      <x:c r="H5923" s="1"/>
      <x:c r="I5923" s="53">
        <x:f t="shared" si="1094"/>
        <x:v>9</x:v>
      </x:c>
      <x:c r="J5923" s="53">
        <x:f t="shared" si="1095"/>
        <x:v>0</x:v>
      </x:c>
      <x:c r="K5923" s="53">
        <x:f t="shared" si="1096"/>
        <x:v>18</x:v>
      </x:c>
      <x:c r="L5923" s="53">
        <x:f t="shared" si="1097"/>
        <x:v>27</x:v>
      </x:c>
      <x:c r="M5923" s="54">
        <x:f t="shared" si="1098"/>
        <x:v>2922.9053189612291</x:v>
      </x:c>
      <x:c r="N5923" s="54">
        <x:f t="shared" si="1099"/>
        <x:v>1.5297953603897425</x:v>
      </x:c>
      <x:c r="O5923" s="55">
        <x:f t="shared" si="1100"/>
        <x:v>127800</x:v>
      </x:c>
      <x:c r="P5923" s="55">
        <x:f t="shared" si="1101"/>
        <x:v>23760</x:v>
      </x:c>
      <x:c r="Q5923" s="55">
        <x:f t="shared" si="1102"/>
        <x:v>63244.88400974356</x:v>
      </x:c>
      <x:c r="R5923" s="55">
        <x:f t="shared" si="1103"/>
        <x:v>20795.11599025644</x:v>
      </x:c>
      <x:c r="S5923" s="1" t="str">
        <x:f t="shared" si="1104"/>
        <x:v>YES</x:v>
      </x:c>
      <x:c r="T5923" s="1">
        <x:f t="shared" si="1105"/>
        <x:v>20795.11599025644</x:v>
      </x:c>
    </x:row>
    <x:row r="5924">
      <x:c r="A5924" s="1"/>
      <x:c r="B5924" s="1"/>
      <x:c r="C5924" s="1"/>
      <x:c r="D5924" s="1"/>
      <x:c r="E5924" s="1"/>
      <x:c r="F5924" s="1"/>
      <x:c r="G5924" s="1"/>
      <x:c r="H5924" s="1"/>
      <x:c r="I5924" s="53">
        <x:f t="shared" si="1094"/>
        <x:v>9</x:v>
      </x:c>
      <x:c r="J5924" s="53">
        <x:f t="shared" si="1095"/>
        <x:v>0</x:v>
      </x:c>
      <x:c r="K5924" s="53">
        <x:f t="shared" si="1096"/>
        <x:v>19</x:v>
      </x:c>
      <x:c r="L5924" s="53">
        <x:f t="shared" si="1097"/>
        <x:v>28</x:v>
      </x:c>
      <x:c r="M5924" s="54">
        <x:f t="shared" si="1098"/>
        <x:v>2992.5468475972507</x:v>
      </x:c>
      <x:c r="N5924" s="54">
        <x:f t="shared" si="1099"/>
        <x:v>1.5781575330536464</x:v>
      </x:c>
      <x:c r="O5924" s="55">
        <x:f t="shared" si="1100"/>
        <x:v>130500</x:v>
      </x:c>
      <x:c r="P5924" s="55">
        <x:f t="shared" si="1101"/>
        <x:v>24640</x:v>
      </x:c>
      <x:c r="Q5924" s="55">
        <x:f t="shared" si="1102"/>
        <x:v>64453.938326341158</x:v>
      </x:c>
      <x:c r="R5924" s="55">
        <x:f t="shared" si="1103"/>
        <x:v>21406.061673658842</x:v>
      </x:c>
      <x:c r="S5924" s="1" t="str">
        <x:f t="shared" si="1104"/>
        <x:v>YES</x:v>
      </x:c>
      <x:c r="T5924" s="1">
        <x:f t="shared" si="1105"/>
        <x:v>21406.061673658842</x:v>
      </x:c>
    </x:row>
    <x:row r="5925">
      <x:c r="A5925" s="1"/>
      <x:c r="B5925" s="1"/>
      <x:c r="C5925" s="1"/>
      <x:c r="D5925" s="1"/>
      <x:c r="E5925" s="1"/>
      <x:c r="F5925" s="1"/>
      <x:c r="G5925" s="1"/>
      <x:c r="H5925" s="1"/>
      <x:c r="I5925" s="53">
        <x:f t="shared" si="1094"/>
        <x:v>9</x:v>
      </x:c>
      <x:c r="J5925" s="53">
        <x:f t="shared" si="1095"/>
        <x:v>0</x:v>
      </x:c>
      <x:c r="K5925" s="53">
        <x:f t="shared" si="1096"/>
        <x:v>20</x:v>
      </x:c>
      <x:c r="L5925" s="53">
        <x:f t="shared" si="1097"/>
        <x:v>29</x:v>
      </x:c>
      <x:c r="M5925" s="54">
        <x:f t="shared" si="1098"/>
        <x:v>3063.7711382477278</x:v>
      </x:c>
      <x:c r="N5925" s="54">
        <x:f t="shared" si="1099"/>
        <x:v>1.6276188460053664</x:v>
      </x:c>
      <x:c r="O5925" s="55">
        <x:f t="shared" si="1100"/>
        <x:v>133200</x:v>
      </x:c>
      <x:c r="P5925" s="55">
        <x:f t="shared" si="1101"/>
        <x:v>25520</x:v>
      </x:c>
      <x:c r="Q5925" s="55">
        <x:f t="shared" si="1102"/>
        <x:v>65690.471150134166</x:v>
      </x:c>
      <x:c r="R5925" s="55">
        <x:f t="shared" si="1103"/>
        <x:v>21989.528849865834</x:v>
      </x:c>
      <x:c r="S5925" s="1" t="str">
        <x:f t="shared" si="1104"/>
        <x:v>YES</x:v>
      </x:c>
      <x:c r="T5925" s="1">
        <x:f t="shared" si="1105"/>
        <x:v>21989.528849865834</x:v>
      </x:c>
    </x:row>
    <x:row r="5926">
      <x:c r="A5926" s="1"/>
      <x:c r="B5926" s="1"/>
      <x:c r="C5926" s="1"/>
      <x:c r="D5926" s="1"/>
      <x:c r="E5926" s="1"/>
      <x:c r="F5926" s="1"/>
      <x:c r="G5926" s="1"/>
      <x:c r="H5926" s="1"/>
      <x:c r="I5926" s="53">
        <x:f t="shared" si="1094"/>
        <x:v>9</x:v>
      </x:c>
      <x:c r="J5926" s="53">
        <x:f t="shared" si="1095"/>
        <x:v>0</x:v>
      </x:c>
      <x:c r="K5926" s="53">
        <x:f t="shared" si="1096"/>
        <x:v>21</x:v>
      </x:c>
      <x:c r="L5926" s="53">
        <x:f t="shared" si="1097"/>
        <x:v>30</x:v>
      </x:c>
      <x:c r="M5926" s="54">
        <x:f t="shared" si="1098"/>
        <x:v>3136.6068784741715</x:v>
      </x:c>
      <x:c r="N5926" s="54">
        <x:f t="shared" si="1099"/>
        <x:v>1.6781992211626191</x:v>
      </x:c>
      <x:c r="O5926" s="55">
        <x:f t="shared" si="1100"/>
        <x:v>135900</x:v>
      </x:c>
      <x:c r="P5926" s="55">
        <x:f t="shared" si="1101"/>
        <x:v>26400</x:v>
      </x:c>
      <x:c r="Q5926" s="55">
        <x:f t="shared" si="1102"/>
        <x:v>66954.980529065477</x:v>
      </x:c>
      <x:c r="R5926" s="55">
        <x:f t="shared" si="1103"/>
        <x:v>22545.019470934523</x:v>
      </x:c>
      <x:c r="S5926" s="1" t="str">
        <x:f t="shared" si="1104"/>
        <x:v>YES</x:v>
      </x:c>
      <x:c r="T5926" s="1">
        <x:f t="shared" si="1105"/>
        <x:v>22545.019470934523</x:v>
      </x:c>
    </x:row>
    <x:row r="5927">
      <x:c r="A5927" s="1"/>
      <x:c r="B5927" s="1"/>
      <x:c r="C5927" s="1"/>
      <x:c r="D5927" s="1"/>
      <x:c r="E5927" s="1"/>
      <x:c r="F5927" s="1"/>
      <x:c r="G5927" s="1"/>
      <x:c r="H5927" s="1"/>
      <x:c r="I5927" s="53">
        <x:f t="shared" si="1094"/>
        <x:v>9</x:v>
      </x:c>
      <x:c r="J5927" s="53">
        <x:f t="shared" si="1095"/>
        <x:v>0</x:v>
      </x:c>
      <x:c r="K5927" s="53">
        <x:f t="shared" si="1096"/>
        <x:v>22</x:v>
      </x:c>
      <x:c r="L5927" s="53">
        <x:f t="shared" si="1097"/>
        <x:v>31</x:v>
      </x:c>
      <x:c r="M5927" s="54">
        <x:f t="shared" si="1098"/>
        <x:v>3211.0832257205675</x:v>
      </x:c>
      <x:c r="N5927" s="54">
        <x:f t="shared" si="1099"/>
        <x:v>1.7299189067503942</x:v>
      </x:c>
      <x:c r="O5927" s="55">
        <x:f t="shared" si="1100"/>
        <x:v>138600</x:v>
      </x:c>
      <x:c r="P5927" s="55">
        <x:f t="shared" si="1101"/>
        <x:v>27280</x:v>
      </x:c>
      <x:c r="Q5927" s="55">
        <x:f t="shared" si="1102"/>
        <x:v>68247.972668759845</x:v>
      </x:c>
      <x:c r="R5927" s="55">
        <x:f t="shared" si="1103"/>
        <x:v>23072.027331240155</x:v>
      </x:c>
      <x:c r="S5927" s="1" t="str">
        <x:f t="shared" si="1104"/>
        <x:v>YES</x:v>
      </x:c>
      <x:c r="T5927" s="1">
        <x:f t="shared" si="1105"/>
        <x:v>23072.027331240155</x:v>
      </x:c>
    </x:row>
    <x:row r="5928">
      <x:c r="A5928" s="1"/>
      <x:c r="B5928" s="1"/>
      <x:c r="C5928" s="1"/>
      <x:c r="D5928" s="1"/>
      <x:c r="E5928" s="1"/>
      <x:c r="F5928" s="1"/>
      <x:c r="G5928" s="1"/>
      <x:c r="H5928" s="1"/>
      <x:c r="I5928" s="53">
        <x:f t="shared" si="1094"/>
        <x:v>9</x:v>
      </x:c>
      <x:c r="J5928" s="53">
        <x:f t="shared" si="1095"/>
        <x:v>0</x:v>
      </x:c>
      <x:c r="K5928" s="53">
        <x:f t="shared" si="1096"/>
        <x:v>23</x:v>
      </x:c>
      <x:c r="L5928" s="53">
        <x:f t="shared" si="1097"/>
        <x:v>32</x:v>
      </x:c>
      <x:c r="M5928" s="54">
        <x:f t="shared" si="1098"/>
        <x:v>3287.2298145780042</x:v>
      </x:c>
      <x:c r="N5928" s="54">
        <x:f t="shared" si="1099"/>
        <x:v>1.7827984823458363</x:v>
      </x:c>
      <x:c r="O5928" s="55">
        <x:f t="shared" si="1100"/>
        <x:v>141300</x:v>
      </x:c>
      <x:c r="P5928" s="55">
        <x:f t="shared" si="1101"/>
        <x:v>28160</x:v>
      </x:c>
      <x:c r="Q5928" s="55">
        <x:f t="shared" si="1102"/>
        <x:v>69569.962058645906</x:v>
      </x:c>
      <x:c r="R5928" s="55">
        <x:f t="shared" si="1103"/>
        <x:v>23570.037941354094</x:v>
      </x:c>
      <x:c r="S5928" s="1" t="str">
        <x:f t="shared" si="1104"/>
        <x:v>YES</x:v>
      </x:c>
      <x:c r="T5928" s="1">
        <x:f t="shared" si="1105"/>
        <x:v>23570.037941354094</x:v>
      </x:c>
    </x:row>
    <x:row r="5929">
      <x:c r="A5929" s="1"/>
      <x:c r="B5929" s="1"/>
      <x:c r="C5929" s="1"/>
      <x:c r="D5929" s="1"/>
      <x:c r="E5929" s="1"/>
      <x:c r="F5929" s="1"/>
      <x:c r="G5929" s="1"/>
      <x:c r="H5929" s="1"/>
      <x:c r="I5929" s="53">
        <x:f t="shared" si="1094"/>
        <x:v>9</x:v>
      </x:c>
      <x:c r="J5929" s="53">
        <x:f t="shared" si="1095"/>
        <x:v>0</x:v>
      </x:c>
      <x:c r="K5929" s="53">
        <x:f t="shared" si="1096"/>
        <x:v>24</x:v>
      </x:c>
      <x:c r="L5929" s="53">
        <x:f t="shared" si="1097"/>
        <x:v>33</x:v>
      </x:c>
      <x:c r="M5929" s="54">
        <x:f t="shared" si="1098"/>
        <x:v>3365.0767641575003</x:v>
      </x:c>
      <x:c r="N5929" s="54">
        <x:f t="shared" si="1099"/>
        <x:v>1.8368588639982641</x:v>
      </x:c>
      <x:c r="O5929" s="55">
        <x:f t="shared" si="1100"/>
        <x:v>144000</x:v>
      </x:c>
      <x:c r="P5929" s="55">
        <x:f t="shared" si="1101"/>
        <x:v>29040</x:v>
      </x:c>
      <x:c r="Q5929" s="55">
        <x:f t="shared" si="1102"/>
        <x:v>70921.471599956596</x:v>
      </x:c>
      <x:c r="R5929" s="55">
        <x:f t="shared" si="1103"/>
        <x:v>24038.528400043404</x:v>
      </x:c>
      <x:c r="S5929" s="1" t="str">
        <x:f t="shared" si="1104"/>
        <x:v>YES</x:v>
      </x:c>
      <x:c r="T5929" s="1">
        <x:f t="shared" si="1105"/>
        <x:v>24038.528400043404</x:v>
      </x:c>
    </x:row>
    <x:row r="5930">
      <x:c r="A5930" s="1"/>
      <x:c r="B5930" s="1"/>
      <x:c r="C5930" s="1"/>
      <x:c r="D5930" s="1"/>
      <x:c r="E5930" s="1"/>
      <x:c r="F5930" s="1"/>
      <x:c r="G5930" s="1"/>
      <x:c r="H5930" s="1"/>
      <x:c r="I5930" s="53">
        <x:f t="shared" si="1094"/>
        <x:v>9</x:v>
      </x:c>
      <x:c r="J5930" s="53">
        <x:f t="shared" si="1095"/>
        <x:v>0</x:v>
      </x:c>
      <x:c r="K5930" s="53">
        <x:f t="shared" si="1096"/>
        <x:v>25</x:v>
      </x:c>
      <x:c r="L5930" s="53">
        <x:f t="shared" si="1097"/>
        <x:v>34</x:v>
      </x:c>
      <x:c r="M5930" s="54">
        <x:f t="shared" si="1098"/>
        <x:v>3444.6546855725974</x:v>
      </x:c>
      <x:c r="N5930" s="54">
        <x:f t="shared" si="1099"/>
        <x:v>1.8921213094254148</x:v>
      </x:c>
      <x:c r="O5930" s="55">
        <x:f t="shared" si="1100"/>
        <x:v>146700</x:v>
      </x:c>
      <x:c r="P5930" s="55">
        <x:f t="shared" si="1101"/>
        <x:v>29920</x:v>
      </x:c>
      <x:c r="Q5930" s="55">
        <x:f t="shared" si="1102"/>
        <x:v>72303.032735635366</x:v>
      </x:c>
      <x:c r="R5930" s="55">
        <x:f t="shared" si="1103"/>
        <x:v>24476.967264364634</x:v>
      </x:c>
      <x:c r="S5930" s="1" t="str">
        <x:f t="shared" si="1104"/>
        <x:v>YES</x:v>
      </x:c>
      <x:c r="T5930" s="1">
        <x:f t="shared" si="1105"/>
        <x:v>24476.967264364634</x:v>
      </x:c>
    </x:row>
    <x:row r="5931">
      <x:c r="A5931" s="1"/>
      <x:c r="B5931" s="1"/>
      <x:c r="C5931" s="1"/>
      <x:c r="D5931" s="1"/>
      <x:c r="E5931" s="1"/>
      <x:c r="F5931" s="1"/>
      <x:c r="G5931" s="1"/>
      <x:c r="H5931" s="1"/>
      <x:c r="I5931" s="53">
        <x:f t="shared" si="1094"/>
        <x:v>9</x:v>
      </x:c>
      <x:c r="J5931" s="53">
        <x:f t="shared" si="1095"/>
        <x:v>0</x:v>
      </x:c>
      <x:c r="K5931" s="53">
        <x:f t="shared" si="1096"/>
        <x:v>26</x:v>
      </x:c>
      <x:c r="L5931" s="53">
        <x:f t="shared" si="1097"/>
        <x:v>35</x:v>
      </x:c>
      <x:c r="M5931" s="54">
        <x:f t="shared" si="1098"/>
        <x:v>3525.9946895333155</x:v>
      </x:c>
      <x:c r="N5931" s="54">
        <x:f t="shared" si="1099"/>
        <x:v>1.9486074232870247</x:v>
      </x:c>
      <x:c r="O5931" s="55">
        <x:f t="shared" si="1100"/>
        <x:v>149400</x:v>
      </x:c>
      <x:c r="P5931" s="55">
        <x:f t="shared" si="1101"/>
        <x:v>30800</x:v>
      </x:c>
      <x:c r="Q5931" s="55">
        <x:f t="shared" si="1102"/>
        <x:v>73715.185582175618</x:v>
      </x:c>
      <x:c r="R5931" s="55">
        <x:f t="shared" si="1103"/>
        <x:v>24884.814417824382</x:v>
      </x:c>
      <x:c r="S5931" s="1" t="str">
        <x:f t="shared" si="1104"/>
        <x:v>YES</x:v>
      </x:c>
      <x:c r="T5931" s="1">
        <x:f t="shared" si="1105"/>
        <x:v>24884.814417824382</x:v>
      </x:c>
    </x:row>
    <x:row r="5932">
      <x:c r="A5932" s="1"/>
      <x:c r="B5932" s="1"/>
      <x:c r="C5932" s="1"/>
      <x:c r="D5932" s="1"/>
      <x:c r="E5932" s="1"/>
      <x:c r="F5932" s="1"/>
      <x:c r="G5932" s="1"/>
      <x:c r="H5932" s="1"/>
      <x:c r="I5932" s="53">
        <x:f t="shared" si="1094"/>
        <x:v>9</x:v>
      </x:c>
      <x:c r="J5932" s="53">
        <x:f t="shared" si="1095"/>
        <x:v>0</x:v>
      </x:c>
      <x:c r="K5932" s="53">
        <x:f t="shared" si="1096"/>
        <x:v>27</x:v>
      </x:c>
      <x:c r="L5932" s="53">
        <x:f t="shared" si="1097"/>
        <x:v>36</x:v>
      </x:c>
      <x:c r="M5932" s="54">
        <x:f t="shared" si="1098"/>
        <x:v>3609.128394053072</x:v>
      </x:c>
      <x:c r="N5932" s="54">
        <x:f t="shared" si="1099"/>
        <x:v>2.0063391625368556</x:v>
      </x:c>
      <x:c r="O5932" s="55">
        <x:f t="shared" si="1100"/>
        <x:v>152100</x:v>
      </x:c>
      <x:c r="P5932" s="55">
        <x:f t="shared" si="1101"/>
        <x:v>31680</x:v>
      </x:c>
      <x:c r="Q5932" s="55">
        <x:f t="shared" si="1102"/>
        <x:v>75158.479063421386</x:v>
      </x:c>
      <x:c r="R5932" s="55">
        <x:f t="shared" si="1103"/>
        <x:v>25261.520936578614</x:v>
      </x:c>
      <x:c r="S5932" s="1" t="str">
        <x:f t="shared" si="1104"/>
        <x:v>YES</x:v>
      </x:c>
      <x:c r="T5932" s="1">
        <x:f t="shared" si="1105"/>
        <x:v>25261.520936578614</x:v>
      </x:c>
    </x:row>
    <x:row r="5933">
      <x:c r="A5933" s="1"/>
      <x:c r="B5933" s="1"/>
      <x:c r="C5933" s="1"/>
      <x:c r="D5933" s="1"/>
      <x:c r="E5933" s="1"/>
      <x:c r="F5933" s="1"/>
      <x:c r="G5933" s="1"/>
      <x:c r="H5933" s="1"/>
      <x:c r="I5933" s="53">
        <x:f t="shared" si="1094"/>
        <x:v>9</x:v>
      </x:c>
      <x:c r="J5933" s="53">
        <x:f t="shared" si="1095"/>
        <x:v>0</x:v>
      </x:c>
      <x:c r="K5933" s="53">
        <x:f t="shared" si="1096"/>
        <x:v>28</x:v>
      </x:c>
      <x:c r="L5933" s="53">
        <x:f t="shared" si="1097"/>
        <x:v>37</x:v>
      </x:c>
      <x:c r="M5933" s="54">
        <x:f t="shared" si="1098"/>
        <x:v>3694.0879322702258</x:v>
      </x:c>
      <x:c r="N5933" s="54">
        <x:f t="shared" si="1099"/>
        <x:v>2.0653388418543233</x:v>
      </x:c>
      <x:c r="O5933" s="55">
        <x:f t="shared" si="1100"/>
        <x:v>154800</x:v>
      </x:c>
      <x:c r="P5933" s="55">
        <x:f t="shared" si="1101"/>
        <x:v>32560</x:v>
      </x:c>
      <x:c r="Q5933" s="55">
        <x:f t="shared" si="1102"/>
        <x:v>76633.471046358085</x:v>
      </x:c>
      <x:c r="R5933" s="55">
        <x:f t="shared" si="1103"/>
        <x:v>25606.528953641915</x:v>
      </x:c>
      <x:c r="S5933" s="1" t="str">
        <x:f t="shared" si="1104"/>
        <x:v>YES</x:v>
      </x:c>
      <x:c r="T5933" s="1">
        <x:f t="shared" si="1105"/>
        <x:v>25606.528953641915</x:v>
      </x:c>
    </x:row>
    <x:row r="5934">
      <x:c r="A5934" s="1"/>
      <x:c r="B5934" s="1"/>
      <x:c r="C5934" s="1"/>
      <x:c r="D5934" s="1"/>
      <x:c r="E5934" s="1"/>
      <x:c r="F5934" s="1"/>
      <x:c r="G5934" s="1"/>
      <x:c r="H5934" s="1"/>
      <x:c r="I5934" s="53" t="n">
        <x:f t="shared" ref="I5934:I5997" si="1106">INT((ROW()-ROW($I$46))/((CARROT_CAP+1)*(MESCLUN_CAP+1)))</x:f>
        <x:v>9</x:v>
      </x:c>
      <x:c r="J5934" s="53" t="n">
        <x:f t="shared" ref="J5934:J5997" si="1107">MOD(INT((ROW()-ROW($I$46))/(MESCLUN_CAP+1)),CARROT_CAP+1)</x:f>
        <x:v>0</x:v>
      </x:c>
      <x:c r="K5934" s="53" t="n">
        <x:f t="shared" ref="K5934:K5997" si="1108">MOD(ROW()-ROW($I$46),MESCLUN_CAP+1)</x:f>
        <x:v>29</x:v>
      </x:c>
      <x:c r="L5934" s="53" t="n">
        <x:f t="shared" ref="L5934:L5997" si="1109">SUM(I5934:K5934)</x:f>
        <x:v>38</x:v>
      </x:c>
      <x:c r="M5934" s="54" t="n">
        <x:f t="shared" ref="M5934:M5997" si="1110">I5934*TOMATO_HOURS*WEEKS*(1+TOMATO_DIM)^I5934+J5934*CARROT_HOURS*WEEKS*(1+CARROT_DIM)^J5934+K5934*MESCLUN_HOURS*WEEKS*(1+MESCLUN_DIM)^K5934</x:f>
        <x:v>3780.905960385878</x:v>
      </x:c>
      <x:c r="N5934" s="54" t="n">
        <x:f t="shared" ref="N5934:N5997" si="1111">MAX(M5934-FARMER_HOURS,0)/TEMP_HOURS_PER_WORKER</x:f>
        <x:v>2.12562913915686</x:v>
      </x:c>
      <x:c r="O5934" s="55" t="n">
        <x:f t="shared" ref="O5934:O5997" si="1112">I5934*TOMATO_PRICE+J5934*CARROT_PRICE+K5934*MESCLUN_PRICE</x:f>
        <x:v>157500</x:v>
      </x:c>
      <x:c r="P5934" s="55" t="n">
        <x:f t="shared" ref="P5934:P5997" si="1113">I5934*TOMATO_FERTILIZER+J5934*CARROT_FERTILIZER+K5934*MESCLUN_FERTILIZER</x:f>
        <x:v>33440</x:v>
      </x:c>
      <x:c r="Q5934" s="55" t="n">
        <x:f t="shared" ref="Q5934:Q5997" si="1114">MIN(M5934,FARMER_HOURS)*FARMER_RATE+MAX(M5934-FARMER_HOURS,0)*TEMP_RATE</x:f>
        <x:v>78140.72847892149</x:v>
      </x:c>
      <x:c r="R5934" s="55" t="n">
        <x:f t="shared" ref="R5934:R5997" si="1115">O5934-P5934-Q5934-FIXED_COST</x:f>
        <x:v>25919.27152107851</x:v>
      </x:c>
      <x:c r="S5934" s="1" t="str">
        <x:f t="shared" ref="S5934:S5997" si="1116">IF(AND(L5934&lt;=TOTAL_BED_CAP,N5934&lt;=TEMP_WORKER_CAP),"YES","NO")</x:f>
        <x:v>YES</x:v>
      </x:c>
      <x:c r="T5934" s="1" t="n">
        <x:f t="shared" ref="T5934:T5997" si="1117">IF(S5934="YES",R5934,-1E+99)</x:f>
        <x:v>25919.27152107851</x:v>
      </x:c>
    </x:row>
    <x:row r="5935">
      <x:c r="A5935" s="1"/>
      <x:c r="B5935" s="1"/>
      <x:c r="C5935" s="1"/>
      <x:c r="D5935" s="1"/>
      <x:c r="E5935" s="1"/>
      <x:c r="F5935" s="1"/>
      <x:c r="G5935" s="1"/>
      <x:c r="H5935" s="1"/>
      <x:c r="I5935" s="53">
        <x:f t="shared" si="1106"/>
        <x:v>9</x:v>
      </x:c>
      <x:c r="J5935" s="53">
        <x:f t="shared" si="1107"/>
        <x:v>0</x:v>
      </x:c>
      <x:c r="K5935" s="53">
        <x:f t="shared" si="1108"/>
        <x:v>30</x:v>
      </x:c>
      <x:c r="L5935" s="53">
        <x:f t="shared" si="1109"/>
        <x:v>39</x:v>
      </x:c>
      <x:c r="M5935" s="54">
        <x:f t="shared" si="1110"/>
        <x:v>3869.6156657196498</x:v>
      </x:c>
      <x:c r="N5935" s="54">
        <x:f t="shared" si="1111"/>
        <x:v>2.1872331011942014</x:v>
      </x:c>
      <x:c r="O5935" s="55">
        <x:f t="shared" si="1112"/>
        <x:v>160200</x:v>
      </x:c>
      <x:c r="P5935" s="55">
        <x:f t="shared" si="1113"/>
        <x:v>34320</x:v>
      </x:c>
      <x:c r="Q5935" s="55">
        <x:f t="shared" si="1114"/>
        <x:v>79680.827529855029</x:v>
      </x:c>
      <x:c r="R5935" s="55">
        <x:f t="shared" si="1115"/>
        <x:v>26199.172470144971</x:v>
      </x:c>
      <x:c r="S5935" s="1" t="str">
        <x:f t="shared" si="1116"/>
        <x:v>YES</x:v>
      </x:c>
      <x:c r="T5935" s="1">
        <x:f t="shared" si="1117"/>
        <x:v>26199.172470144971</x:v>
      </x:c>
    </x:row>
    <x:row r="5936">
      <x:c r="A5936" s="1"/>
      <x:c r="B5936" s="1"/>
      <x:c r="C5936" s="1"/>
      <x:c r="D5936" s="1"/>
      <x:c r="E5936" s="1"/>
      <x:c r="F5936" s="1"/>
      <x:c r="G5936" s="1"/>
      <x:c r="H5936" s="1"/>
      <x:c r="I5936" s="53">
        <x:f t="shared" si="1106"/>
        <x:v>9</x:v>
      </x:c>
      <x:c r="J5936" s="53">
        <x:f t="shared" si="1107"/>
        <x:v>1</x:v>
      </x:c>
      <x:c r="K5936" s="53">
        <x:f t="shared" si="1108"/>
        <x:v>0</x:v>
      </x:c>
      <x:c r="L5936" s="53">
        <x:f t="shared" si="1109"/>
        <x:v>10</x:v>
      </x:c>
      <x:c r="M5936" s="54">
        <x:f t="shared" si="1110"/>
        <x:v>1940.6876297100011</x:v>
      </x:c>
      <x:c r="N5936" s="54">
        <x:f t="shared" si="1111"/>
        <x:v>0.84769974285416749</x:v>
      </x:c>
      <x:c r="O5936" s="55">
        <x:f t="shared" si="1112"/>
        <x:v>81294</x:v>
      </x:c>
      <x:c r="P5936" s="55">
        <x:f t="shared" si="1113"/>
        <x:v>8360</x:v>
      </x:c>
      <x:c r="Q5936" s="55">
        <x:f t="shared" si="1114"/>
        <x:v>46192.493571354185</x:v>
      </x:c>
      <x:c r="R5936" s="55">
        <x:f t="shared" si="1115"/>
        <x:v>6741.5064286458146</x:v>
      </x:c>
      <x:c r="S5936" s="1" t="str">
        <x:f t="shared" si="1116"/>
        <x:v>YES</x:v>
      </x:c>
      <x:c r="T5936" s="1">
        <x:f t="shared" si="1117"/>
        <x:v>6741.5064286458146</x:v>
      </x:c>
    </x:row>
    <x:row r="5937">
      <x:c r="A5937" s="1"/>
      <x:c r="B5937" s="1"/>
      <x:c r="C5937" s="1"/>
      <x:c r="D5937" s="1"/>
      <x:c r="E5937" s="1"/>
      <x:c r="F5937" s="1"/>
      <x:c r="G5937" s="1"/>
      <x:c r="H5937" s="1"/>
      <x:c r="I5937" s="53">
        <x:f t="shared" si="1106"/>
        <x:v>9</x:v>
      </x:c>
      <x:c r="J5937" s="53">
        <x:f t="shared" si="1107"/>
        <x:v>1</x:v>
      </x:c>
      <x:c r="K5937" s="53">
        <x:f t="shared" si="1108"/>
        <x:v>1</x:v>
      </x:c>
      <x:c r="L5937" s="53">
        <x:f t="shared" si="1109"/>
        <x:v>11</x:v>
      </x:c>
      <x:c r="M5937" s="54">
        <x:f t="shared" si="1110"/>
        <x:v>1986.2501297100011</x:v>
      </x:c>
      <x:c r="N5937" s="54">
        <x:f t="shared" si="1111"/>
        <x:v>0.87934036785416747</x:v>
      </x:c>
      <x:c r="O5937" s="55">
        <x:f t="shared" si="1112"/>
        <x:v>83994</x:v>
      </x:c>
      <x:c r="P5937" s="55">
        <x:f t="shared" si="1113"/>
        <x:v>9240</x:v>
      </x:c>
      <x:c r="Q5937" s="55">
        <x:f t="shared" si="1114"/>
        <x:v>46983.509196354185</x:v>
      </x:c>
      <x:c r="R5937" s="55">
        <x:f t="shared" si="1115"/>
        <x:v>7770.4908036458146</x:v>
      </x:c>
      <x:c r="S5937" s="1" t="str">
        <x:f t="shared" si="1116"/>
        <x:v>YES</x:v>
      </x:c>
      <x:c r="T5937" s="1">
        <x:f t="shared" si="1117"/>
        <x:v>7770.4908036458146</x:v>
      </x:c>
    </x:row>
    <x:row r="5938">
      <x:c r="A5938" s="1"/>
      <x:c r="B5938" s="1"/>
      <x:c r="C5938" s="1"/>
      <x:c r="D5938" s="1"/>
      <x:c r="E5938" s="1"/>
      <x:c r="F5938" s="1"/>
      <x:c r="G5938" s="1"/>
      <x:c r="H5938" s="1"/>
      <x:c r="I5938" s="53">
        <x:f t="shared" si="1106"/>
        <x:v>9</x:v>
      </x:c>
      <x:c r="J5938" s="53">
        <x:f t="shared" si="1107"/>
        <x:v>1</x:v>
      </x:c>
      <x:c r="K5938" s="53">
        <x:f t="shared" si="1108"/>
        <x:v>2</x:v>
      </x:c>
      <x:c r="L5938" s="53">
        <x:f t="shared" si="1109"/>
        <x:v>12</x:v>
      </x:c>
      <x:c r="M5938" s="54">
        <x:f t="shared" si="1110"/>
        <x:v>2032.9516922100011</x:v>
      </x:c>
      <x:c r="N5938" s="54">
        <x:f t="shared" si="1111"/>
        <x:v>0.9117720084791674</x:v>
      </x:c>
      <x:c r="O5938" s="55">
        <x:f t="shared" si="1112"/>
        <x:v>86694</x:v>
      </x:c>
      <x:c r="P5938" s="55">
        <x:f t="shared" si="1113"/>
        <x:v>10120</x:v>
      </x:c>
      <x:c r="Q5938" s="55">
        <x:f t="shared" si="1114"/>
        <x:v>47794.300211979185</x:v>
      </x:c>
      <x:c r="R5938" s="55">
        <x:f t="shared" si="1115"/>
        <x:v>8779.6997880208146</x:v>
      </x:c>
      <x:c r="S5938" s="1" t="str">
        <x:f t="shared" si="1116"/>
        <x:v>YES</x:v>
      </x:c>
      <x:c r="T5938" s="1">
        <x:f t="shared" si="1117"/>
        <x:v>8779.6997880208146</x:v>
      </x:c>
    </x:row>
    <x:row r="5939">
      <x:c r="A5939" s="1"/>
      <x:c r="B5939" s="1"/>
      <x:c r="C5939" s="1"/>
      <x:c r="D5939" s="1"/>
      <x:c r="E5939" s="1"/>
      <x:c r="F5939" s="1"/>
      <x:c r="G5939" s="1"/>
      <x:c r="H5939" s="1"/>
      <x:c r="I5939" s="53">
        <x:f t="shared" si="1106"/>
        <x:v>9</x:v>
      </x:c>
      <x:c r="J5939" s="53">
        <x:f t="shared" si="1107"/>
        <x:v>1</x:v>
      </x:c>
      <x:c r="K5939" s="53">
        <x:f t="shared" si="1108"/>
        <x:v>3</x:v>
      </x:c>
      <x:c r="L5939" s="53">
        <x:f t="shared" si="1109"/>
        <x:v>13</x:v>
      </x:c>
      <x:c r="M5939" s="54">
        <x:f t="shared" si="1110"/>
        <x:v>2080.813674631876</x:v>
      </x:c>
      <x:c r="N5939" s="54">
        <x:f t="shared" si="1111"/>
        <x:v>0.94500949627213615</x:v>
      </x:c>
      <x:c r="O5939" s="55">
        <x:f t="shared" si="1112"/>
        <x:v>89394</x:v>
      </x:c>
      <x:c r="P5939" s="55">
        <x:f t="shared" si="1113"/>
        <x:v>11000</x:v>
      </x:c>
      <x:c r="Q5939" s="55">
        <x:f t="shared" si="1114"/>
        <x:v>48625.237406803397</x:v>
      </x:c>
      <x:c r="R5939" s="55">
        <x:f t="shared" si="1115"/>
        <x:v>9768.7625931966031</x:v>
      </x:c>
      <x:c r="S5939" s="1" t="str">
        <x:f t="shared" si="1116"/>
        <x:v>YES</x:v>
      </x:c>
      <x:c r="T5939" s="1">
        <x:f t="shared" si="1117"/>
        <x:v>9768.7625931966031</x:v>
      </x:c>
    </x:row>
    <x:row r="5940">
      <x:c r="A5940" s="1"/>
      <x:c r="B5940" s="1"/>
      <x:c r="C5940" s="1"/>
      <x:c r="D5940" s="1"/>
      <x:c r="E5940" s="1"/>
      <x:c r="F5940" s="1"/>
      <x:c r="G5940" s="1"/>
      <x:c r="H5940" s="1"/>
      <x:c r="I5940" s="53">
        <x:f t="shared" si="1106"/>
        <x:v>9</x:v>
      </x:c>
      <x:c r="J5940" s="53">
        <x:f t="shared" si="1107"/>
        <x:v>1</x:v>
      </x:c>
      <x:c r="K5940" s="53">
        <x:f t="shared" si="1108"/>
        <x:v>4</x:v>
      </x:c>
      <x:c r="L5940" s="53">
        <x:f t="shared" si="1109"/>
        <x:v>14</x:v>
      </x:c>
      <x:c r="M5940" s="54">
        <x:f t="shared" si="1110"/>
        <x:v>2129.8577903545324</x:v>
      </x:c>
      <x:c r="N5940" s="54">
        <x:f t="shared" si="1111"/>
        <x:v>0.9790679099684253</x:v>
      </x:c>
      <x:c r="O5940" s="55">
        <x:f t="shared" si="1112"/>
        <x:v>92094</x:v>
      </x:c>
      <x:c r="P5940" s="55">
        <x:f t="shared" si="1113"/>
        <x:v>11880</x:v>
      </x:c>
      <x:c r="Q5940" s="55">
        <x:f t="shared" si="1114"/>
        <x:v>49476.697749210631</x:v>
      </x:c>
      <x:c r="R5940" s="55">
        <x:f t="shared" si="1115"/>
        <x:v>10737.302250789369</x:v>
      </x:c>
      <x:c r="S5940" s="1" t="str">
        <x:f t="shared" si="1116"/>
        <x:v>YES</x:v>
      </x:c>
      <x:c r="T5940" s="1">
        <x:f t="shared" si="1117"/>
        <x:v>10737.302250789369</x:v>
      </x:c>
    </x:row>
    <x:row r="5941">
      <x:c r="A5941" s="1"/>
      <x:c r="B5941" s="1"/>
      <x:c r="C5941" s="1"/>
      <x:c r="D5941" s="1"/>
      <x:c r="E5941" s="1"/>
      <x:c r="F5941" s="1"/>
      <x:c r="G5941" s="1"/>
      <x:c r="H5941" s="1"/>
      <x:c r="I5941" s="53">
        <x:f t="shared" si="1106"/>
        <x:v>9</x:v>
      </x:c>
      <x:c r="J5941" s="53">
        <x:f t="shared" si="1107"/>
        <x:v>1</x:v>
      </x:c>
      <x:c r="K5941" s="53">
        <x:f t="shared" si="1108"/>
        <x:v>5</x:v>
      </x:c>
      <x:c r="L5941" s="53">
        <x:f t="shared" si="1109"/>
        <x:v>15</x:v>
      </x:c>
      <x:c r="M5941" s="54">
        <x:f t="shared" si="1110"/>
        <x:v>2180.1061142757358</x:v>
      </x:c>
      <x:c r="N5941" s="54">
        <x:f t="shared" si="1111"/>
        <x:v>1.0139625793581499</x:v>
      </x:c>
      <x:c r="O5941" s="55">
        <x:f t="shared" si="1112"/>
        <x:v>94794</x:v>
      </x:c>
      <x:c r="P5941" s="55">
        <x:f t="shared" si="1113"/>
        <x:v>12760</x:v>
      </x:c>
      <x:c r="Q5941" s="55">
        <x:f t="shared" si="1114"/>
        <x:v>50349.064483953742</x:v>
      </x:c>
      <x:c r="R5941" s="55">
        <x:f t="shared" si="1115"/>
        <x:v>11684.935516046258</x:v>
      </x:c>
      <x:c r="S5941" s="1" t="str">
        <x:f t="shared" si="1116"/>
        <x:v>YES</x:v>
      </x:c>
      <x:c r="T5941" s="1">
        <x:f t="shared" si="1117"/>
        <x:v>11684.935516046258</x:v>
      </x:c>
    </x:row>
    <x:row r="5942">
      <x:c r="A5942" s="1"/>
      <x:c r="B5942" s="1"/>
      <x:c r="C5942" s="1"/>
      <x:c r="D5942" s="1"/>
      <x:c r="E5942" s="1"/>
      <x:c r="F5942" s="1"/>
      <x:c r="G5942" s="1"/>
      <x:c r="H5942" s="1"/>
      <x:c r="I5942" s="53">
        <x:f t="shared" si="1106"/>
        <x:v>9</x:v>
      </x:c>
      <x:c r="J5942" s="53">
        <x:f t="shared" si="1107"/>
        <x:v>1</x:v>
      </x:c>
      <x:c r="K5942" s="53">
        <x:f t="shared" si="1108"/>
        <x:v>6</x:v>
      </x:c>
      <x:c r="L5942" s="53">
        <x:f t="shared" si="1109"/>
        <x:v>16</x:v>
      </x:c>
      <x:c r="M5942" s="54">
        <x:f t="shared" si="1110"/>
        <x:v>2231.5810884573689</x:v>
      </x:c>
      <x:c r="N5942" s="54">
        <x:f t="shared" si="1111"/>
        <x:v>1.0497090892065062</x:v>
      </x:c>
      <x:c r="O5942" s="55">
        <x:f t="shared" si="1112"/>
        <x:v>97494</x:v>
      </x:c>
      <x:c r="P5942" s="55">
        <x:f t="shared" si="1113"/>
        <x:v>13640</x:v>
      </x:c>
      <x:c r="Q5942" s="55">
        <x:f t="shared" si="1114"/>
        <x:v>51242.727230162651</x:v>
      </x:c>
      <x:c r="R5942" s="55">
        <x:f t="shared" si="1115"/>
        <x:v>12611.272769837349</x:v>
      </x:c>
      <x:c r="S5942" s="1" t="str">
        <x:f t="shared" si="1116"/>
        <x:v>YES</x:v>
      </x:c>
      <x:c r="T5942" s="1">
        <x:f t="shared" si="1117"/>
        <x:v>12611.272769837349</x:v>
      </x:c>
    </x:row>
    <x:row r="5943">
      <x:c r="A5943" s="1"/>
      <x:c r="B5943" s="1"/>
      <x:c r="C5943" s="1"/>
      <x:c r="D5943" s="1"/>
      <x:c r="E5943" s="1"/>
      <x:c r="F5943" s="1"/>
      <x:c r="G5943" s="1"/>
      <x:c r="H5943" s="1"/>
      <x:c r="I5943" s="53">
        <x:f t="shared" si="1106"/>
        <x:v>9</x:v>
      </x:c>
      <x:c r="J5943" s="53">
        <x:f t="shared" si="1107"/>
        <x:v>1</x:v>
      </x:c>
      <x:c r="K5943" s="53">
        <x:f t="shared" si="1108"/>
        <x:v>7</x:v>
      </x:c>
      <x:c r="L5943" s="53">
        <x:f t="shared" si="1109"/>
        <x:v>17</x:v>
      </x:c>
      <x:c r="M5943" s="54">
        <x:f t="shared" si="1110"/>
        <x:v>2284.3055278553293</x:v>
      </x:c>
      <x:c r="N5943" s="54">
        <x:f t="shared" si="1111"/>
        <x:v>1.0863232832328675</x:v>
      </x:c>
      <x:c r="O5943" s="55">
        <x:f t="shared" si="1112"/>
        <x:v>100194</x:v>
      </x:c>
      <x:c r="P5943" s="55">
        <x:f t="shared" si="1113"/>
        <x:v>14520</x:v>
      </x:c>
      <x:c r="Q5943" s="55">
        <x:f t="shared" si="1114"/>
        <x:v>52158.082080821689</x:v>
      </x:c>
      <x:c r="R5943" s="55">
        <x:f t="shared" si="1115"/>
        <x:v>13515.917919178311</x:v>
      </x:c>
      <x:c r="S5943" s="1" t="str">
        <x:f t="shared" si="1116"/>
        <x:v>YES</x:v>
      </x:c>
      <x:c r="T5943" s="1">
        <x:f t="shared" si="1117"/>
        <x:v>13515.917919178311</x:v>
      </x:c>
    </x:row>
    <x:row r="5944">
      <x:c r="A5944" s="1"/>
      <x:c r="B5944" s="1"/>
      <x:c r="C5944" s="1"/>
      <x:c r="D5944" s="1"/>
      <x:c r="E5944" s="1"/>
      <x:c r="F5944" s="1"/>
      <x:c r="G5944" s="1"/>
      <x:c r="H5944" s="1"/>
      <x:c r="I5944" s="53">
        <x:f t="shared" si="1106"/>
        <x:v>9</x:v>
      </x:c>
      <x:c r="J5944" s="53">
        <x:f t="shared" si="1107"/>
        <x:v>1</x:v>
      </x:c>
      <x:c r="K5944" s="53">
        <x:f t="shared" si="1108"/>
        <x:v>8</x:v>
      </x:c>
      <x:c r="L5944" s="53">
        <x:f t="shared" si="1109"/>
        <x:v>18</x:v>
      </x:c>
      <x:c r="M5944" s="54">
        <x:f t="shared" si="1110"/>
        <x:v>2338.3026261353098</x:v>
      </x:c>
      <x:c r="N5944" s="54">
        <x:f t="shared" si="1111"/>
        <x:v>1.1238212681495208</x:v>
      </x:c>
      <x:c r="O5944" s="55">
        <x:f t="shared" si="1112"/>
        <x:v>102894</x:v>
      </x:c>
      <x:c r="P5944" s="55">
        <x:f t="shared" si="1113"/>
        <x:v>15400</x:v>
      </x:c>
      <x:c r="Q5944" s="55">
        <x:f t="shared" si="1114"/>
        <x:v>53095.531703738015</x:v>
      </x:c>
      <x:c r="R5944" s="55">
        <x:f t="shared" si="1115"/>
        <x:v>14398.468296261985</x:v>
      </x:c>
      <x:c r="S5944" s="1" t="str">
        <x:f t="shared" si="1116"/>
        <x:v>YES</x:v>
      </x:c>
      <x:c r="T5944" s="1">
        <x:f t="shared" si="1117"/>
        <x:v>14398.468296261985</x:v>
      </x:c>
    </x:row>
    <x:row r="5945">
      <x:c r="A5945" s="1"/>
      <x:c r="B5945" s="1"/>
      <x:c r="C5945" s="1"/>
      <x:c r="D5945" s="1"/>
      <x:c r="E5945" s="1"/>
      <x:c r="F5945" s="1"/>
      <x:c r="G5945" s="1"/>
      <x:c r="H5945" s="1"/>
      <x:c r="I5945" s="53">
        <x:f t="shared" si="1106"/>
        <x:v>9</x:v>
      </x:c>
      <x:c r="J5945" s="53">
        <x:f t="shared" si="1107"/>
        <x:v>1</x:v>
      </x:c>
      <x:c r="K5945" s="53">
        <x:f t="shared" si="1108"/>
        <x:v>9</x:v>
      </x:c>
      <x:c r="L5945" s="53">
        <x:f t="shared" si="1109"/>
        <x:v>19</x:v>
      </x:c>
      <x:c r="M5945" s="54">
        <x:f t="shared" si="1110"/>
        <x:v>2393.5959615757038</x:v>
      </x:c>
      <x:c r="N5945" s="54">
        <x:f t="shared" si="1111"/>
        <x:v>1.1622194177609053</x:v>
      </x:c>
      <x:c r="O5945" s="55">
        <x:f t="shared" si="1112"/>
        <x:v>105594</x:v>
      </x:c>
      <x:c r="P5945" s="55">
        <x:f t="shared" si="1113"/>
        <x:v>16280</x:v>
      </x:c>
      <x:c r="Q5945" s="55">
        <x:f t="shared" si="1114"/>
        <x:v>54055.485444022634</x:v>
      </x:c>
      <x:c r="R5945" s="55">
        <x:f t="shared" si="1115"/>
        <x:v>15258.514555977366</x:v>
      </x:c>
      <x:c r="S5945" s="1" t="str">
        <x:f t="shared" si="1116"/>
        <x:v>YES</x:v>
      </x:c>
      <x:c r="T5945" s="1">
        <x:f t="shared" si="1117"/>
        <x:v>15258.514555977366</x:v>
      </x:c>
    </x:row>
    <x:row r="5946">
      <x:c r="A5946" s="1"/>
      <x:c r="B5946" s="1"/>
      <x:c r="C5946" s="1"/>
      <x:c r="D5946" s="1"/>
      <x:c r="E5946" s="1"/>
      <x:c r="F5946" s="1"/>
      <x:c r="G5946" s="1"/>
      <x:c r="H5946" s="1"/>
      <x:c r="I5946" s="53">
        <x:f t="shared" si="1106"/>
        <x:v>9</x:v>
      </x:c>
      <x:c r="J5946" s="53">
        <x:f t="shared" si="1107"/>
        <x:v>1</x:v>
      </x:c>
      <x:c r="K5946" s="53">
        <x:f t="shared" si="1108"/>
        <x:v>10</x:v>
      </x:c>
      <x:c r="L5946" s="53">
        <x:f t="shared" si="1109"/>
        <x:v>20</x:v>
      </x:c>
      <x:c r="M5946" s="54">
        <x:f t="shared" si="1110"/>
        <x:v>2450.2095030589171</x:v>
      </x:c>
      <x:c r="N5946" s="54">
        <x:f t="shared" si="1111"/>
        <x:v>1.2015343771242479</x:v>
      </x:c>
      <x:c r="O5946" s="55">
        <x:f t="shared" si="1112"/>
        <x:v>108294</x:v>
      </x:c>
      <x:c r="P5946" s="55">
        <x:f t="shared" si="1113"/>
        <x:v>17160</x:v>
      </x:c>
      <x:c r="Q5946" s="55">
        <x:f t="shared" si="1114"/>
        <x:v>55038.359428106196</x:v>
      </x:c>
      <x:c r="R5946" s="55">
        <x:f t="shared" si="1115"/>
        <x:v>16095.640571893804</x:v>
      </x:c>
      <x:c r="S5946" s="1" t="str">
        <x:f t="shared" si="1116"/>
        <x:v>YES</x:v>
      </x:c>
      <x:c r="T5946" s="1">
        <x:f t="shared" si="1117"/>
        <x:v>16095.640571893804</x:v>
      </x:c>
    </x:row>
    <x:row r="5947">
      <x:c r="A5947" s="1"/>
      <x:c r="B5947" s="1"/>
      <x:c r="C5947" s="1"/>
      <x:c r="D5947" s="1"/>
      <x:c r="E5947" s="1"/>
      <x:c r="F5947" s="1"/>
      <x:c r="G5947" s="1"/>
      <x:c r="H5947" s="1"/>
      <x:c r="I5947" s="53">
        <x:f t="shared" si="1106"/>
        <x:v>9</x:v>
      </x:c>
      <x:c r="J5947" s="53">
        <x:f t="shared" si="1107"/>
        <x:v>1</x:v>
      </x:c>
      <x:c r="K5947" s="53">
        <x:f t="shared" si="1108"/>
        <x:v>11</x:v>
      </x:c>
      <x:c r="L5947" s="53">
        <x:f t="shared" si="1109"/>
        <x:v>21</x:v>
      </x:c>
      <x:c r="M5947" s="54">
        <x:f t="shared" si="1110"/>
        <x:v>2508.167616152356</x:v>
      </x:c>
      <x:c r="N5947" s="54">
        <x:f t="shared" si="1111"/>
        <x:v>1.2417830667724694</x:v>
      </x:c>
      <x:c r="O5947" s="55">
        <x:f t="shared" si="1112"/>
        <x:v>110994</x:v>
      </x:c>
      <x:c r="P5947" s="55">
        <x:f t="shared" si="1113"/>
        <x:v>18040</x:v>
      </x:c>
      <x:c r="Q5947" s="55">
        <x:f t="shared" si="1114"/>
        <x:v>56044.576669311733</x:v>
      </x:c>
      <x:c r="R5947" s="55">
        <x:f t="shared" si="1115"/>
        <x:v>16909.423330688267</x:v>
      </x:c>
      <x:c r="S5947" s="1" t="str">
        <x:f t="shared" si="1116"/>
        <x:v>YES</x:v>
      </x:c>
      <x:c r="T5947" s="1">
        <x:f t="shared" si="1117"/>
        <x:v>16909.423330688267</x:v>
      </x:c>
    </x:row>
    <x:row r="5948">
      <x:c r="A5948" s="1"/>
      <x:c r="B5948" s="1"/>
      <x:c r="C5948" s="1"/>
      <x:c r="D5948" s="1"/>
      <x:c r="E5948" s="1"/>
      <x:c r="F5948" s="1"/>
      <x:c r="G5948" s="1"/>
      <x:c r="H5948" s="1"/>
      <x:c r="I5948" s="53">
        <x:f t="shared" si="1106"/>
        <x:v>9</x:v>
      </x:c>
      <x:c r="J5948" s="53">
        <x:f t="shared" si="1107"/>
        <x:v>1</x:v>
      </x:c>
      <x:c r="K5948" s="53">
        <x:f t="shared" si="1108"/>
        <x:v>12</x:v>
      </x:c>
      <x:c r="L5948" s="53">
        <x:f t="shared" si="1109"/>
        <x:v>22</x:v>
      </x:c>
      <x:c r="M5948" s="54">
        <x:f t="shared" si="1110"/>
        <x:v>2567.4950692804205</x:v>
      </x:c>
      <x:c r="N5948" s="54">
        <x:f t="shared" si="1111"/>
        <x:v>1.2829826870002921</x:v>
      </x:c>
      <x:c r="O5948" s="55">
        <x:f t="shared" si="1112"/>
        <x:v>113694</x:v>
      </x:c>
      <x:c r="P5948" s="55">
        <x:f t="shared" si="1113"/>
        <x:v>18920</x:v>
      </x:c>
      <x:c r="Q5948" s="55">
        <x:f t="shared" si="1114"/>
        <x:v>57074.567175007294</x:v>
      </x:c>
      <x:c r="R5948" s="55">
        <x:f t="shared" si="1115"/>
        <x:v>17699.432824992706</x:v>
      </x:c>
      <x:c r="S5948" s="1" t="str">
        <x:f t="shared" si="1116"/>
        <x:v>YES</x:v>
      </x:c>
      <x:c r="T5948" s="1">
        <x:f t="shared" si="1117"/>
        <x:v>17699.432824992706</x:v>
      </x:c>
    </x:row>
    <x:row r="5949">
      <x:c r="A5949" s="1"/>
      <x:c r="B5949" s="1"/>
      <x:c r="C5949" s="1"/>
      <x:c r="D5949" s="1"/>
      <x:c r="E5949" s="1"/>
      <x:c r="F5949" s="1"/>
      <x:c r="G5949" s="1"/>
      <x:c r="H5949" s="1"/>
      <x:c r="I5949" s="53">
        <x:f t="shared" si="1106"/>
        <x:v>9</x:v>
      </x:c>
      <x:c r="J5949" s="53">
        <x:f t="shared" si="1107"/>
        <x:v>1</x:v>
      </x:c>
      <x:c r="K5949" s="53">
        <x:f t="shared" si="1108"/>
        <x:v>13</x:v>
      </x:c>
      <x:c r="L5949" s="53">
        <x:f t="shared" si="1109"/>
        <x:v>23</x:v>
      </x:c>
      <x:c r="M5949" s="54">
        <x:f t="shared" si="1110"/>
        <x:v>2628.2170399888046</x:v>
      </x:c>
      <x:c r="N5949" s="54">
        <x:f t="shared" si="1111"/>
        <x:v>1.3251507222144476</x:v>
      </x:c>
      <x:c r="O5949" s="55">
        <x:f t="shared" si="1112"/>
        <x:v>116394</x:v>
      </x:c>
      <x:c r="P5949" s="55">
        <x:f t="shared" si="1113"/>
        <x:v>19800</x:v>
      </x:c>
      <x:c r="Q5949" s="55">
        <x:f t="shared" si="1114"/>
        <x:v>58128.768055361186</x:v>
      </x:c>
      <x:c r="R5949" s="55">
        <x:f t="shared" si="1115"/>
        <x:v>18465.231944638814</x:v>
      </x:c>
      <x:c r="S5949" s="1" t="str">
        <x:f t="shared" si="1116"/>
        <x:v>YES</x:v>
      </x:c>
      <x:c r="T5949" s="1">
        <x:f t="shared" si="1117"/>
        <x:v>18465.231944638814</x:v>
      </x:c>
    </x:row>
    <x:row r="5950">
      <x:c r="A5950" s="1"/>
      <x:c r="B5950" s="1"/>
      <x:c r="C5950" s="1"/>
      <x:c r="D5950" s="1"/>
      <x:c r="E5950" s="1"/>
      <x:c r="F5950" s="1"/>
      <x:c r="G5950" s="1"/>
      <x:c r="H5950" s="1"/>
      <x:c r="I5950" s="53">
        <x:f t="shared" si="1106"/>
        <x:v>9</x:v>
      </x:c>
      <x:c r="J5950" s="53">
        <x:f t="shared" si="1107"/>
        <x:v>1</x:v>
      </x:c>
      <x:c r="K5950" s="53">
        <x:f t="shared" si="1108"/>
        <x:v>14</x:v>
      </x:c>
      <x:c r="L5950" s="53">
        <x:f t="shared" si="1109"/>
        <x:v>24</x:v>
      </x:c>
      <x:c r="M5950" s="54">
        <x:f t="shared" si="1110"/>
        <x:v>2690.3591213024656</x:v>
      </x:c>
      <x:c r="N5950" s="54">
        <x:f t="shared" si="1111"/>
        <x:v>1.3683049453489344</x:v>
      </x:c>
      <x:c r="O5950" s="55">
        <x:f t="shared" si="1112"/>
        <x:v>119094</x:v>
      </x:c>
      <x:c r="P5950" s="55">
        <x:f t="shared" si="1113"/>
        <x:v>20680</x:v>
      </x:c>
      <x:c r="Q5950" s="55">
        <x:f t="shared" si="1114"/>
        <x:v>59207.623633723364</x:v>
      </x:c>
      <x:c r="R5950" s="55">
        <x:f t="shared" si="1115"/>
        <x:v>19206.376366276636</x:v>
      </x:c>
      <x:c r="S5950" s="1" t="str">
        <x:f t="shared" si="1116"/>
        <x:v>YES</x:v>
      </x:c>
      <x:c r="T5950" s="1">
        <x:f t="shared" si="1117"/>
        <x:v>19206.376366276636</x:v>
      </x:c>
    </x:row>
    <x:row r="5951">
      <x:c r="A5951" s="1"/>
      <x:c r="B5951" s="1"/>
      <x:c r="C5951" s="1"/>
      <x:c r="D5951" s="1"/>
      <x:c r="E5951" s="1"/>
      <x:c r="F5951" s="1"/>
      <x:c r="G5951" s="1"/>
      <x:c r="H5951" s="1"/>
      <x:c r="I5951" s="53">
        <x:f t="shared" si="1106"/>
        <x:v>9</x:v>
      </x:c>
      <x:c r="J5951" s="53">
        <x:f t="shared" si="1107"/>
        <x:v>1</x:v>
      </x:c>
      <x:c r="K5951" s="53">
        <x:f t="shared" si="1108"/>
        <x:v>15</x:v>
      </x:c>
      <x:c r="L5951" s="53">
        <x:f t="shared" si="1109"/>
        <x:v>25</x:v>
      </x:c>
      <x:c r="M5951" s="54">
        <x:f t="shared" si="1110"/>
        <x:v>2753.9473281786122</x:v>
      </x:c>
      <x:c r="N5951" s="54">
        <x:f t="shared" si="1111"/>
        <x:v>1.4124634223462584</x:v>
      </x:c>
      <x:c r="O5951" s="55">
        <x:f t="shared" si="1112"/>
        <x:v>121794</x:v>
      </x:c>
      <x:c r="P5951" s="55">
        <x:f t="shared" si="1113"/>
        <x:v>21560</x:v>
      </x:c>
      <x:c r="Q5951" s="55">
        <x:f t="shared" si="1114"/>
        <x:v>60311.585558656465</x:v>
      </x:c>
      <x:c r="R5951" s="55">
        <x:f t="shared" si="1115"/>
        <x:v>19922.414441343535</x:v>
      </x:c>
      <x:c r="S5951" s="1" t="str">
        <x:f t="shared" si="1116"/>
        <x:v>YES</x:v>
      </x:c>
      <x:c r="T5951" s="1">
        <x:f t="shared" si="1117"/>
        <x:v>19922.414441343535</x:v>
      </x:c>
    </x:row>
    <x:row r="5952">
      <x:c r="A5952" s="1"/>
      <x:c r="B5952" s="1"/>
      <x:c r="C5952" s="1"/>
      <x:c r="D5952" s="1"/>
      <x:c r="E5952" s="1"/>
      <x:c r="F5952" s="1"/>
      <x:c r="G5952" s="1"/>
      <x:c r="H5952" s="1"/>
      <x:c r="I5952" s="53">
        <x:f t="shared" si="1106"/>
        <x:v>9</x:v>
      </x:c>
      <x:c r="J5952" s="53">
        <x:f t="shared" si="1107"/>
        <x:v>1</x:v>
      </x:c>
      <x:c r="K5952" s="53">
        <x:f t="shared" si="1108"/>
        <x:v>16</x:v>
      </x:c>
      <x:c r="L5952" s="53">
        <x:f t="shared" si="1109"/>
        <x:v>26</x:v>
      </x:c>
      <x:c r="M5952" s="54">
        <x:f t="shared" si="1110"/>
        <x:v>2819.0081040561013</x:v>
      </x:c>
      <x:c r="N5952" s="54">
        <x:f t="shared" si="1111"/>
        <x:v>1.4576445167056258</x:v>
      </x:c>
      <x:c r="O5952" s="55">
        <x:f t="shared" si="1112"/>
        <x:v>124494</x:v>
      </x:c>
      <x:c r="P5952" s="55">
        <x:f t="shared" si="1113"/>
        <x:v>22440</x:v>
      </x:c>
      <x:c r="Q5952" s="55">
        <x:f t="shared" si="1114"/>
        <x:v>61441.112917640647</x:v>
      </x:c>
      <x:c r="R5952" s="55">
        <x:f t="shared" si="1115"/>
        <x:v>20612.887082359353</x:v>
      </x:c>
      <x:c r="S5952" s="1" t="str">
        <x:f t="shared" si="1116"/>
        <x:v>YES</x:v>
      </x:c>
      <x:c r="T5952" s="1">
        <x:f t="shared" si="1117"/>
        <x:v>20612.887082359353</x:v>
      </x:c>
    </x:row>
    <x:row r="5953">
      <x:c r="A5953" s="1"/>
      <x:c r="B5953" s="1"/>
      <x:c r="C5953" s="1"/>
      <x:c r="D5953" s="1"/>
      <x:c r="E5953" s="1"/>
      <x:c r="F5953" s="1"/>
      <x:c r="G5953" s="1"/>
      <x:c r="H5953" s="1"/>
      <x:c r="I5953" s="53">
        <x:f t="shared" si="1106"/>
        <x:v>9</x:v>
      </x:c>
      <x:c r="J5953" s="53">
        <x:f t="shared" si="1107"/>
        <x:v>1</x:v>
      </x:c>
      <x:c r="K5953" s="53">
        <x:f t="shared" si="1108"/>
        <x:v>17</x:v>
      </x:c>
      <x:c r="L5953" s="53">
        <x:f t="shared" si="1109"/>
        <x:v>27</x:v>
      </x:c>
      <x:c r="M5953" s="54">
        <x:f t="shared" si="1110"/>
        <x:v>2885.5683275026418</x:v>
      </x:c>
      <x:c r="N5953" s="54">
        <x:f t="shared" si="1111"/>
        <x:v>1.5038668940990567</x:v>
      </x:c>
      <x:c r="O5953" s="55">
        <x:f t="shared" si="1112"/>
        <x:v>127194</x:v>
      </x:c>
      <x:c r="P5953" s="55">
        <x:f t="shared" si="1113"/>
        <x:v>23320</x:v>
      </x:c>
      <x:c r="Q5953" s="55">
        <x:f t="shared" si="1114"/>
        <x:v>62596.672352476417</x:v>
      </x:c>
      <x:c r="R5953" s="55">
        <x:f t="shared" si="1115"/>
        <x:v>21277.327647523583</x:v>
      </x:c>
      <x:c r="S5953" s="1" t="str">
        <x:f t="shared" si="1116"/>
        <x:v>YES</x:v>
      </x:c>
      <x:c r="T5953" s="1">
        <x:f t="shared" si="1117"/>
        <x:v>21277.327647523583</x:v>
      </x:c>
    </x:row>
    <x:row r="5954">
      <x:c r="A5954" s="1"/>
      <x:c r="B5954" s="1"/>
      <x:c r="C5954" s="1"/>
      <x:c r="D5954" s="1"/>
      <x:c r="E5954" s="1"/>
      <x:c r="F5954" s="1"/>
      <x:c r="G5954" s="1"/>
      <x:c r="H5954" s="1"/>
      <x:c r="I5954" s="53">
        <x:f t="shared" si="1106"/>
        <x:v>9</x:v>
      </x:c>
      <x:c r="J5954" s="53">
        <x:f t="shared" si="1107"/>
        <x:v>1</x:v>
      </x:c>
      <x:c r="K5954" s="53">
        <x:f t="shared" si="1108"/>
        <x:v>18</x:v>
      </x:c>
      <x:c r="L5954" s="53">
        <x:f t="shared" si="1109"/>
        <x:v>28</x:v>
      </x:c>
      <x:c r="M5954" s="54">
        <x:f t="shared" si="1110"/>
        <x:v>2953.6553189612291</x:v>
      </x:c>
      <x:c r="N5954" s="54">
        <x:f t="shared" si="1111"/>
        <x:v>1.5511495270564091</x:v>
      </x:c>
      <x:c r="O5954" s="55">
        <x:f t="shared" si="1112"/>
        <x:v>129894</x:v>
      </x:c>
      <x:c r="P5954" s="55">
        <x:f t="shared" si="1113"/>
        <x:v>24200</x:v>
      </x:c>
      <x:c r="Q5954" s="55">
        <x:f t="shared" si="1114"/>
        <x:v>63778.738176410225</x:v>
      </x:c>
      <x:c r="R5954" s="55">
        <x:f t="shared" si="1115"/>
        <x:v>21915.261823589775</x:v>
      </x:c>
      <x:c r="S5954" s="1" t="str">
        <x:f t="shared" si="1116"/>
        <x:v>YES</x:v>
      </x:c>
      <x:c r="T5954" s="1">
        <x:f t="shared" si="1117"/>
        <x:v>21915.261823589775</x:v>
      </x:c>
    </x:row>
    <x:row r="5955">
      <x:c r="A5955" s="1"/>
      <x:c r="B5955" s="1"/>
      <x:c r="C5955" s="1"/>
      <x:c r="D5955" s="1"/>
      <x:c r="E5955" s="1"/>
      <x:c r="F5955" s="1"/>
      <x:c r="G5955" s="1"/>
      <x:c r="H5955" s="1"/>
      <x:c r="I5955" s="53">
        <x:f t="shared" si="1106"/>
        <x:v>9</x:v>
      </x:c>
      <x:c r="J5955" s="53">
        <x:f t="shared" si="1107"/>
        <x:v>1</x:v>
      </x:c>
      <x:c r="K5955" s="53">
        <x:f t="shared" si="1108"/>
        <x:v>19</x:v>
      </x:c>
      <x:c r="L5955" s="53">
        <x:f t="shared" si="1109"/>
        <x:v>29</x:v>
      </x:c>
      <x:c r="M5955" s="54">
        <x:f t="shared" si="1110"/>
        <x:v>3023.2968475972507</x:v>
      </x:c>
      <x:c r="N5955" s="54">
        <x:f t="shared" si="1111"/>
        <x:v>1.5995116997203129</x:v>
      </x:c>
      <x:c r="O5955" s="55">
        <x:f t="shared" si="1112"/>
        <x:v>132594</x:v>
      </x:c>
      <x:c r="P5955" s="55">
        <x:f t="shared" si="1113"/>
        <x:v>25080</x:v>
      </x:c>
      <x:c r="Q5955" s="55">
        <x:f t="shared" si="1114"/>
        <x:v>64987.792493007822</x:v>
      </x:c>
      <x:c r="R5955" s="55">
        <x:f t="shared" si="1115"/>
        <x:v>22526.207506992178</x:v>
      </x:c>
      <x:c r="S5955" s="1" t="str">
        <x:f t="shared" si="1116"/>
        <x:v>YES</x:v>
      </x:c>
      <x:c r="T5955" s="1">
        <x:f t="shared" si="1117"/>
        <x:v>22526.207506992178</x:v>
      </x:c>
    </x:row>
    <x:row r="5956">
      <x:c r="A5956" s="1"/>
      <x:c r="B5956" s="1"/>
      <x:c r="C5956" s="1"/>
      <x:c r="D5956" s="1"/>
      <x:c r="E5956" s="1"/>
      <x:c r="F5956" s="1"/>
      <x:c r="G5956" s="1"/>
      <x:c r="H5956" s="1"/>
      <x:c r="I5956" s="53">
        <x:f t="shared" si="1106"/>
        <x:v>9</x:v>
      </x:c>
      <x:c r="J5956" s="53">
        <x:f t="shared" si="1107"/>
        <x:v>1</x:v>
      </x:c>
      <x:c r="K5956" s="53">
        <x:f t="shared" si="1108"/>
        <x:v>20</x:v>
      </x:c>
      <x:c r="L5956" s="53">
        <x:f t="shared" si="1109"/>
        <x:v>30</x:v>
      </x:c>
      <x:c r="M5956" s="54">
        <x:f t="shared" si="1110"/>
        <x:v>3094.5211382477278</x:v>
      </x:c>
      <x:c r="N5956" s="54">
        <x:f t="shared" si="1111"/>
        <x:v>1.6489730126720332</x:v>
      </x:c>
      <x:c r="O5956" s="55">
        <x:f t="shared" si="1112"/>
        <x:v>135294</x:v>
      </x:c>
      <x:c r="P5956" s="55">
        <x:f t="shared" si="1113"/>
        <x:v>25960</x:v>
      </x:c>
      <x:c r="Q5956" s="55">
        <x:f t="shared" si="1114"/>
        <x:v>66224.325316800823</x:v>
      </x:c>
      <x:c r="R5956" s="55">
        <x:f t="shared" si="1115"/>
        <x:v>23109.674683199177</x:v>
      </x:c>
      <x:c r="S5956" s="1" t="str">
        <x:f t="shared" si="1116"/>
        <x:v>YES</x:v>
      </x:c>
      <x:c r="T5956" s="1">
        <x:f t="shared" si="1117"/>
        <x:v>23109.674683199177</x:v>
      </x:c>
    </x:row>
    <x:row r="5957">
      <x:c r="A5957" s="1"/>
      <x:c r="B5957" s="1"/>
      <x:c r="C5957" s="1"/>
      <x:c r="D5957" s="1"/>
      <x:c r="E5957" s="1"/>
      <x:c r="F5957" s="1"/>
      <x:c r="G5957" s="1"/>
      <x:c r="H5957" s="1"/>
      <x:c r="I5957" s="53">
        <x:f t="shared" si="1106"/>
        <x:v>9</x:v>
      </x:c>
      <x:c r="J5957" s="53">
        <x:f t="shared" si="1107"/>
        <x:v>1</x:v>
      </x:c>
      <x:c r="K5957" s="53">
        <x:f t="shared" si="1108"/>
        <x:v>21</x:v>
      </x:c>
      <x:c r="L5957" s="53">
        <x:f t="shared" si="1109"/>
        <x:v>31</x:v>
      </x:c>
      <x:c r="M5957" s="54">
        <x:f t="shared" si="1110"/>
        <x:v>3167.3568784741715</x:v>
      </x:c>
      <x:c r="N5957" s="54">
        <x:f t="shared" si="1111"/>
        <x:v>1.6995533878292857</x:v>
      </x:c>
      <x:c r="O5957" s="55">
        <x:f t="shared" si="1112"/>
        <x:v>137994</x:v>
      </x:c>
      <x:c r="P5957" s="55">
        <x:f t="shared" si="1113"/>
        <x:v>26840</x:v>
      </x:c>
      <x:c r="Q5957" s="55">
        <x:f t="shared" si="1114"/>
        <x:v>67488.834695732134</x:v>
      </x:c>
      <x:c r="R5957" s="55">
        <x:f t="shared" si="1115"/>
        <x:v>23665.165304267866</x:v>
      </x:c>
      <x:c r="S5957" s="1" t="str">
        <x:f t="shared" si="1116"/>
        <x:v>YES</x:v>
      </x:c>
      <x:c r="T5957" s="1">
        <x:f t="shared" si="1117"/>
        <x:v>23665.165304267866</x:v>
      </x:c>
    </x:row>
    <x:row r="5958">
      <x:c r="A5958" s="1"/>
      <x:c r="B5958" s="1"/>
      <x:c r="C5958" s="1"/>
      <x:c r="D5958" s="1"/>
      <x:c r="E5958" s="1"/>
      <x:c r="F5958" s="1"/>
      <x:c r="G5958" s="1"/>
      <x:c r="H5958" s="1"/>
      <x:c r="I5958" s="53">
        <x:f t="shared" si="1106"/>
        <x:v>9</x:v>
      </x:c>
      <x:c r="J5958" s="53">
        <x:f t="shared" si="1107"/>
        <x:v>1</x:v>
      </x:c>
      <x:c r="K5958" s="53">
        <x:f t="shared" si="1108"/>
        <x:v>22</x:v>
      </x:c>
      <x:c r="L5958" s="53">
        <x:f t="shared" si="1109"/>
        <x:v>32</x:v>
      </x:c>
      <x:c r="M5958" s="54">
        <x:f t="shared" si="1110"/>
        <x:v>3241.8332257205675</x:v>
      </x:c>
      <x:c r="N5958" s="54">
        <x:f t="shared" si="1111"/>
        <x:v>1.7512730734170607</x:v>
      </x:c>
      <x:c r="O5958" s="55">
        <x:f t="shared" si="1112"/>
        <x:v>140694</x:v>
      </x:c>
      <x:c r="P5958" s="55">
        <x:f t="shared" si="1113"/>
        <x:v>27720</x:v>
      </x:c>
      <x:c r="Q5958" s="55">
        <x:f t="shared" si="1114"/>
        <x:v>68781.826835426516</x:v>
      </x:c>
      <x:c r="R5958" s="55">
        <x:f t="shared" si="1115"/>
        <x:v>24192.173164573484</x:v>
      </x:c>
      <x:c r="S5958" s="1" t="str">
        <x:f t="shared" si="1116"/>
        <x:v>YES</x:v>
      </x:c>
      <x:c r="T5958" s="1">
        <x:f t="shared" si="1117"/>
        <x:v>24192.173164573484</x:v>
      </x:c>
    </x:row>
    <x:row r="5959">
      <x:c r="A5959" s="1"/>
      <x:c r="B5959" s="1"/>
      <x:c r="C5959" s="1"/>
      <x:c r="D5959" s="1"/>
      <x:c r="E5959" s="1"/>
      <x:c r="F5959" s="1"/>
      <x:c r="G5959" s="1"/>
      <x:c r="H5959" s="1"/>
      <x:c r="I5959" s="53">
        <x:f t="shared" si="1106"/>
        <x:v>9</x:v>
      </x:c>
      <x:c r="J5959" s="53">
        <x:f t="shared" si="1107"/>
        <x:v>1</x:v>
      </x:c>
      <x:c r="K5959" s="53">
        <x:f t="shared" si="1108"/>
        <x:v>23</x:v>
      </x:c>
      <x:c r="L5959" s="53">
        <x:f t="shared" si="1109"/>
        <x:v>33</x:v>
      </x:c>
      <x:c r="M5959" s="54">
        <x:f t="shared" si="1110"/>
        <x:v>3317.9798145780042</x:v>
      </x:c>
      <x:c r="N5959" s="54">
        <x:f t="shared" si="1111"/>
        <x:v>1.8041526490125028</x:v>
      </x:c>
      <x:c r="O5959" s="55">
        <x:f t="shared" si="1112"/>
        <x:v>143394</x:v>
      </x:c>
      <x:c r="P5959" s="55">
        <x:f t="shared" si="1113"/>
        <x:v>28600</x:v>
      </x:c>
      <x:c r="Q5959" s="55">
        <x:f t="shared" si="1114"/>
        <x:v>70103.816225312563</x:v>
      </x:c>
      <x:c r="R5959" s="55">
        <x:f t="shared" si="1115"/>
        <x:v>24690.183774687437</x:v>
      </x:c>
      <x:c r="S5959" s="1" t="str">
        <x:f t="shared" si="1116"/>
        <x:v>YES</x:v>
      </x:c>
      <x:c r="T5959" s="1">
        <x:f t="shared" si="1117"/>
        <x:v>24690.183774687437</x:v>
      </x:c>
    </x:row>
    <x:row r="5960">
      <x:c r="A5960" s="1"/>
      <x:c r="B5960" s="1"/>
      <x:c r="C5960" s="1"/>
      <x:c r="D5960" s="1"/>
      <x:c r="E5960" s="1"/>
      <x:c r="F5960" s="1"/>
      <x:c r="G5960" s="1"/>
      <x:c r="H5960" s="1"/>
      <x:c r="I5960" s="53">
        <x:f t="shared" si="1106"/>
        <x:v>9</x:v>
      </x:c>
      <x:c r="J5960" s="53">
        <x:f t="shared" si="1107"/>
        <x:v>1</x:v>
      </x:c>
      <x:c r="K5960" s="53">
        <x:f t="shared" si="1108"/>
        <x:v>24</x:v>
      </x:c>
      <x:c r="L5960" s="53">
        <x:f t="shared" si="1109"/>
        <x:v>34</x:v>
      </x:c>
      <x:c r="M5960" s="54">
        <x:f t="shared" si="1110"/>
        <x:v>3395.8267641575003</x:v>
      </x:c>
      <x:c r="N5960" s="54">
        <x:f t="shared" si="1111"/>
        <x:v>1.8582130306649307</x:v>
      </x:c>
      <x:c r="O5960" s="55">
        <x:f t="shared" si="1112"/>
        <x:v>146094</x:v>
      </x:c>
      <x:c r="P5960" s="55">
        <x:f t="shared" si="1113"/>
        <x:v>29480</x:v>
      </x:c>
      <x:c r="Q5960" s="55">
        <x:f t="shared" si="1114"/>
        <x:v>71455.325766623268</x:v>
      </x:c>
      <x:c r="R5960" s="55">
        <x:f t="shared" si="1115"/>
        <x:v>25158.674233376732</x:v>
      </x:c>
      <x:c r="S5960" s="1" t="str">
        <x:f t="shared" si="1116"/>
        <x:v>YES</x:v>
      </x:c>
      <x:c r="T5960" s="1">
        <x:f t="shared" si="1117"/>
        <x:v>25158.674233376732</x:v>
      </x:c>
    </x:row>
    <x:row r="5961">
      <x:c r="A5961" s="1"/>
      <x:c r="B5961" s="1"/>
      <x:c r="C5961" s="1"/>
      <x:c r="D5961" s="1"/>
      <x:c r="E5961" s="1"/>
      <x:c r="F5961" s="1"/>
      <x:c r="G5961" s="1"/>
      <x:c r="H5961" s="1"/>
      <x:c r="I5961" s="53">
        <x:f t="shared" si="1106"/>
        <x:v>9</x:v>
      </x:c>
      <x:c r="J5961" s="53">
        <x:f t="shared" si="1107"/>
        <x:v>1</x:v>
      </x:c>
      <x:c r="K5961" s="53">
        <x:f t="shared" si="1108"/>
        <x:v>25</x:v>
      </x:c>
      <x:c r="L5961" s="53">
        <x:f t="shared" si="1109"/>
        <x:v>35</x:v>
      </x:c>
      <x:c r="M5961" s="54">
        <x:f t="shared" si="1110"/>
        <x:v>3475.4046855725974</x:v>
      </x:c>
      <x:c r="N5961" s="54">
        <x:f t="shared" si="1111"/>
        <x:v>1.9134754760920816</x:v>
      </x:c>
      <x:c r="O5961" s="55">
        <x:f t="shared" si="1112"/>
        <x:v>148794</x:v>
      </x:c>
      <x:c r="P5961" s="55">
        <x:f t="shared" si="1113"/>
        <x:v>30360</x:v>
      </x:c>
      <x:c r="Q5961" s="55">
        <x:f t="shared" si="1114"/>
        <x:v>72836.886902302038</x:v>
      </x:c>
      <x:c r="R5961" s="55">
        <x:f t="shared" si="1115"/>
        <x:v>25597.113097697962</x:v>
      </x:c>
      <x:c r="S5961" s="1" t="str">
        <x:f t="shared" si="1116"/>
        <x:v>YES</x:v>
      </x:c>
      <x:c r="T5961" s="1">
        <x:f t="shared" si="1117"/>
        <x:v>25597.113097697962</x:v>
      </x:c>
    </x:row>
    <x:row r="5962">
      <x:c r="A5962" s="1"/>
      <x:c r="B5962" s="1"/>
      <x:c r="C5962" s="1"/>
      <x:c r="D5962" s="1"/>
      <x:c r="E5962" s="1"/>
      <x:c r="F5962" s="1"/>
      <x:c r="G5962" s="1"/>
      <x:c r="H5962" s="1"/>
      <x:c r="I5962" s="53">
        <x:f t="shared" si="1106"/>
        <x:v>9</x:v>
      </x:c>
      <x:c r="J5962" s="53">
        <x:f t="shared" si="1107"/>
        <x:v>1</x:v>
      </x:c>
      <x:c r="K5962" s="53">
        <x:f t="shared" si="1108"/>
        <x:v>26</x:v>
      </x:c>
      <x:c r="L5962" s="53">
        <x:f t="shared" si="1109"/>
        <x:v>36</x:v>
      </x:c>
      <x:c r="M5962" s="54">
        <x:f t="shared" si="1110"/>
        <x:v>3556.7446895333155</x:v>
      </x:c>
      <x:c r="N5962" s="54">
        <x:f t="shared" si="1111"/>
        <x:v>1.9699615899536913</x:v>
      </x:c>
      <x:c r="O5962" s="55">
        <x:f t="shared" si="1112"/>
        <x:v>151494</x:v>
      </x:c>
      <x:c r="P5962" s="55">
        <x:f t="shared" si="1113"/>
        <x:v>31240</x:v>
      </x:c>
      <x:c r="Q5962" s="55">
        <x:f t="shared" si="1114"/>
        <x:v>74249.039748842275</x:v>
      </x:c>
      <x:c r="R5962" s="55">
        <x:f t="shared" si="1115"/>
        <x:v>26004.960251157725</x:v>
      </x:c>
      <x:c r="S5962" s="1" t="str">
        <x:f t="shared" si="1116"/>
        <x:v>YES</x:v>
      </x:c>
      <x:c r="T5962" s="1">
        <x:f t="shared" si="1117"/>
        <x:v>26004.960251157725</x:v>
      </x:c>
    </x:row>
    <x:row r="5963">
      <x:c r="A5963" s="1"/>
      <x:c r="B5963" s="1"/>
      <x:c r="C5963" s="1"/>
      <x:c r="D5963" s="1"/>
      <x:c r="E5963" s="1"/>
      <x:c r="F5963" s="1"/>
      <x:c r="G5963" s="1"/>
      <x:c r="H5963" s="1"/>
      <x:c r="I5963" s="53">
        <x:f t="shared" si="1106"/>
        <x:v>9</x:v>
      </x:c>
      <x:c r="J5963" s="53">
        <x:f t="shared" si="1107"/>
        <x:v>1</x:v>
      </x:c>
      <x:c r="K5963" s="53">
        <x:f t="shared" si="1108"/>
        <x:v>27</x:v>
      </x:c>
      <x:c r="L5963" s="53">
        <x:f t="shared" si="1109"/>
        <x:v>37</x:v>
      </x:c>
      <x:c r="M5963" s="54">
        <x:f t="shared" si="1110"/>
        <x:v>3639.878394053072</x:v>
      </x:c>
      <x:c r="N5963" s="54">
        <x:f t="shared" si="1111"/>
        <x:v>2.0276933292035224</x:v>
      </x:c>
      <x:c r="O5963" s="55">
        <x:f t="shared" si="1112"/>
        <x:v>154194</x:v>
      </x:c>
      <x:c r="P5963" s="55">
        <x:f t="shared" si="1113"/>
        <x:v>32120</x:v>
      </x:c>
      <x:c r="Q5963" s="55">
        <x:f t="shared" si="1114"/>
        <x:v>75692.333230088057</x:v>
      </x:c>
      <x:c r="R5963" s="55">
        <x:f t="shared" si="1115"/>
        <x:v>26381.666769911943</x:v>
      </x:c>
      <x:c r="S5963" s="1" t="str">
        <x:f t="shared" si="1116"/>
        <x:v>YES</x:v>
      </x:c>
      <x:c r="T5963" s="1">
        <x:f t="shared" si="1117"/>
        <x:v>26381.666769911943</x:v>
      </x:c>
    </x:row>
    <x:row r="5964">
      <x:c r="A5964" s="1"/>
      <x:c r="B5964" s="1"/>
      <x:c r="C5964" s="1"/>
      <x:c r="D5964" s="1"/>
      <x:c r="E5964" s="1"/>
      <x:c r="F5964" s="1"/>
      <x:c r="G5964" s="1"/>
      <x:c r="H5964" s="1"/>
      <x:c r="I5964" s="53">
        <x:f t="shared" si="1106"/>
        <x:v>9</x:v>
      </x:c>
      <x:c r="J5964" s="53">
        <x:f t="shared" si="1107"/>
        <x:v>1</x:v>
      </x:c>
      <x:c r="K5964" s="53">
        <x:f t="shared" si="1108"/>
        <x:v>28</x:v>
      </x:c>
      <x:c r="L5964" s="53">
        <x:f t="shared" si="1109"/>
        <x:v>38</x:v>
      </x:c>
      <x:c r="M5964" s="54">
        <x:f t="shared" si="1110"/>
        <x:v>3724.8379322702258</x:v>
      </x:c>
      <x:c r="N5964" s="54">
        <x:f t="shared" si="1111"/>
        <x:v>2.08669300852099</x:v>
      </x:c>
      <x:c r="O5964" s="55">
        <x:f t="shared" si="1112"/>
        <x:v>156894</x:v>
      </x:c>
      <x:c r="P5964" s="55">
        <x:f t="shared" si="1113"/>
        <x:v>33000</x:v>
      </x:c>
      <x:c r="Q5964" s="55">
        <x:f t="shared" si="1114"/>
        <x:v>77167.325213024742</x:v>
      </x:c>
      <x:c r="R5964" s="55">
        <x:f t="shared" si="1115"/>
        <x:v>26726.674786975258</x:v>
      </x:c>
      <x:c r="S5964" s="1" t="str">
        <x:f t="shared" si="1116"/>
        <x:v>YES</x:v>
      </x:c>
      <x:c r="T5964" s="1">
        <x:f t="shared" si="1117"/>
        <x:v>26726.674786975258</x:v>
      </x:c>
    </x:row>
    <x:row r="5965">
      <x:c r="A5965" s="1"/>
      <x:c r="B5965" s="1"/>
      <x:c r="C5965" s="1"/>
      <x:c r="D5965" s="1"/>
      <x:c r="E5965" s="1"/>
      <x:c r="F5965" s="1"/>
      <x:c r="G5965" s="1"/>
      <x:c r="H5965" s="1"/>
      <x:c r="I5965" s="53">
        <x:f t="shared" si="1106"/>
        <x:v>9</x:v>
      </x:c>
      <x:c r="J5965" s="53">
        <x:f t="shared" si="1107"/>
        <x:v>1</x:v>
      </x:c>
      <x:c r="K5965" s="53">
        <x:f t="shared" si="1108"/>
        <x:v>29</x:v>
      </x:c>
      <x:c r="L5965" s="53">
        <x:f t="shared" si="1109"/>
        <x:v>39</x:v>
      </x:c>
      <x:c r="M5965" s="54">
        <x:f t="shared" si="1110"/>
        <x:v>3811.6559603858796</x:v>
      </x:c>
      <x:c r="N5965" s="54">
        <x:f t="shared" si="1111"/>
        <x:v>2.1469833058235275</x:v>
      </x:c>
      <x:c r="O5965" s="55">
        <x:f t="shared" si="1112"/>
        <x:v>159594</x:v>
      </x:c>
      <x:c r="P5965" s="55">
        <x:f t="shared" si="1113"/>
        <x:v>33880</x:v>
      </x:c>
      <x:c r="Q5965" s="55">
        <x:f t="shared" si="1114"/>
        <x:v>78674.582645588176</x:v>
      </x:c>
      <x:c r="R5965" s="55">
        <x:f t="shared" si="1115"/>
        <x:v>27039.417354411824</x:v>
      </x:c>
      <x:c r="S5965" s="1" t="str">
        <x:f t="shared" si="1116"/>
        <x:v>YES</x:v>
      </x:c>
      <x:c r="T5965" s="1">
        <x:f t="shared" si="1117"/>
        <x:v>27039.417354411824</x:v>
      </x:c>
    </x:row>
    <x:row r="5966">
      <x:c r="A5966" s="1"/>
      <x:c r="B5966" s="1"/>
      <x:c r="C5966" s="1"/>
      <x:c r="D5966" s="1"/>
      <x:c r="E5966" s="1"/>
      <x:c r="F5966" s="1"/>
      <x:c r="G5966" s="1"/>
      <x:c r="H5966" s="1"/>
      <x:c r="I5966" s="53">
        <x:f t="shared" si="1106"/>
        <x:v>9</x:v>
      </x:c>
      <x:c r="J5966" s="53">
        <x:f t="shared" si="1107"/>
        <x:v>1</x:v>
      </x:c>
      <x:c r="K5966" s="53">
        <x:f t="shared" si="1108"/>
        <x:v>30</x:v>
      </x:c>
      <x:c r="L5966" s="53">
        <x:f t="shared" si="1109"/>
        <x:v>40</x:v>
      </x:c>
      <x:c r="M5966" s="54">
        <x:f t="shared" si="1110"/>
        <x:v>3900.3656657196498</x:v>
      </x:c>
      <x:c r="N5966" s="54">
        <x:f t="shared" si="1111"/>
        <x:v>2.2085872678608678</x:v>
      </x:c>
      <x:c r="O5966" s="55">
        <x:f t="shared" si="1112"/>
        <x:v>162294</x:v>
      </x:c>
      <x:c r="P5966" s="55">
        <x:f t="shared" si="1113"/>
        <x:v>34760</x:v>
      </x:c>
      <x:c r="Q5966" s="55">
        <x:f t="shared" si="1114"/>
        <x:v>80214.6816965217</x:v>
      </x:c>
      <x:c r="R5966" s="55">
        <x:f t="shared" si="1115"/>
        <x:v>27319.3183034783</x:v>
      </x:c>
      <x:c r="S5966" s="1" t="str">
        <x:f t="shared" si="1116"/>
        <x:v>YES</x:v>
      </x:c>
      <x:c r="T5966" s="1">
        <x:f t="shared" si="1117"/>
        <x:v>27319.3183034783</x:v>
      </x:c>
    </x:row>
    <x:row r="5967">
      <x:c r="A5967" s="1"/>
      <x:c r="B5967" s="1"/>
      <x:c r="C5967" s="1"/>
      <x:c r="D5967" s="1"/>
      <x:c r="E5967" s="1"/>
      <x:c r="F5967" s="1"/>
      <x:c r="G5967" s="1"/>
      <x:c r="H5967" s="1"/>
      <x:c r="I5967" s="53">
        <x:f t="shared" si="1106"/>
        <x:v>9</x:v>
      </x:c>
      <x:c r="J5967" s="53">
        <x:f t="shared" si="1107"/>
        <x:v>2</x:v>
      </x:c>
      <x:c r="K5967" s="53">
        <x:f t="shared" si="1108"/>
        <x:v>0</x:v>
      </x:c>
      <x:c r="L5967" s="53">
        <x:f t="shared" si="1109"/>
        <x:v>11</x:v>
      </x:c>
      <x:c r="M5967" s="54">
        <x:f t="shared" si="1110"/>
        <x:v>1972.9751297100011</x:v>
      </x:c>
      <x:c r="N5967" s="54">
        <x:f t="shared" si="1111"/>
        <x:v>0.87012161785416742</x:v>
      </x:c>
      <x:c r="O5967" s="55">
        <x:f t="shared" si="1112"/>
        <x:v>83388</x:v>
      </x:c>
      <x:c r="P5967" s="55">
        <x:f t="shared" si="1113"/>
        <x:v>8800</x:v>
      </x:c>
      <x:c r="Q5967" s="55">
        <x:f t="shared" si="1114"/>
        <x:v>46753.040446354185</x:v>
      </x:c>
      <x:c r="R5967" s="55">
        <x:f t="shared" si="1115"/>
        <x:v>7834.9595536458146</x:v>
      </x:c>
      <x:c r="S5967" s="1" t="str">
        <x:f t="shared" si="1116"/>
        <x:v>YES</x:v>
      </x:c>
      <x:c r="T5967" s="1">
        <x:f t="shared" si="1117"/>
        <x:v>7834.9595536458146</x:v>
      </x:c>
    </x:row>
    <x:row r="5968">
      <x:c r="A5968" s="1"/>
      <x:c r="B5968" s="1"/>
      <x:c r="C5968" s="1"/>
      <x:c r="D5968" s="1"/>
      <x:c r="E5968" s="1"/>
      <x:c r="F5968" s="1"/>
      <x:c r="G5968" s="1"/>
      <x:c r="H5968" s="1"/>
      <x:c r="I5968" s="53">
        <x:f t="shared" si="1106"/>
        <x:v>9</x:v>
      </x:c>
      <x:c r="J5968" s="53">
        <x:f t="shared" si="1107"/>
        <x:v>2</x:v>
      </x:c>
      <x:c r="K5968" s="53">
        <x:f t="shared" si="1108"/>
        <x:v>1</x:v>
      </x:c>
      <x:c r="L5968" s="53">
        <x:f t="shared" si="1109"/>
        <x:v>12</x:v>
      </x:c>
      <x:c r="M5968" s="54">
        <x:f t="shared" si="1110"/>
        <x:v>2018.5376297100011</x:v>
      </x:c>
      <x:c r="N5968" s="54">
        <x:f t="shared" si="1111"/>
        <x:v>0.9017622428541674</x:v>
      </x:c>
      <x:c r="O5968" s="55">
        <x:f t="shared" si="1112"/>
        <x:v>86088</x:v>
      </x:c>
      <x:c r="P5968" s="55">
        <x:f t="shared" si="1113"/>
        <x:v>9680</x:v>
      </x:c>
      <x:c r="Q5968" s="55">
        <x:f t="shared" si="1114"/>
        <x:v>47544.056071354185</x:v>
      </x:c>
      <x:c r="R5968" s="55">
        <x:f t="shared" si="1115"/>
        <x:v>8863.9439286458146</x:v>
      </x:c>
      <x:c r="S5968" s="1" t="str">
        <x:f t="shared" si="1116"/>
        <x:v>YES</x:v>
      </x:c>
      <x:c r="T5968" s="1">
        <x:f t="shared" si="1117"/>
        <x:v>8863.9439286458146</x:v>
      </x:c>
    </x:row>
    <x:row r="5969">
      <x:c r="A5969" s="1"/>
      <x:c r="B5969" s="1"/>
      <x:c r="C5969" s="1"/>
      <x:c r="D5969" s="1"/>
      <x:c r="E5969" s="1"/>
      <x:c r="F5969" s="1"/>
      <x:c r="G5969" s="1"/>
      <x:c r="H5969" s="1"/>
      <x:c r="I5969" s="53">
        <x:f t="shared" si="1106"/>
        <x:v>9</x:v>
      </x:c>
      <x:c r="J5969" s="53">
        <x:f t="shared" si="1107"/>
        <x:v>2</x:v>
      </x:c>
      <x:c r="K5969" s="53">
        <x:f t="shared" si="1108"/>
        <x:v>2</x:v>
      </x:c>
      <x:c r="L5969" s="53">
        <x:f t="shared" si="1109"/>
        <x:v>13</x:v>
      </x:c>
      <x:c r="M5969" s="54">
        <x:f t="shared" si="1110"/>
        <x:v>2065.239192210001</x:v>
      </x:c>
      <x:c r="N5969" s="54">
        <x:f t="shared" si="1111"/>
        <x:v>0.93419388347916732</x:v>
      </x:c>
      <x:c r="O5969" s="55">
        <x:f t="shared" si="1112"/>
        <x:v>88788</x:v>
      </x:c>
      <x:c r="P5969" s="55">
        <x:f t="shared" si="1113"/>
        <x:v>10560</x:v>
      </x:c>
      <x:c r="Q5969" s="55">
        <x:f t="shared" si="1114"/>
        <x:v>48354.847086979178</x:v>
      </x:c>
      <x:c r="R5969" s="55">
        <x:f t="shared" si="1115"/>
        <x:v>9873.1529130208219</x:v>
      </x:c>
      <x:c r="S5969" s="1" t="str">
        <x:f t="shared" si="1116"/>
        <x:v>YES</x:v>
      </x:c>
      <x:c r="T5969" s="1">
        <x:f t="shared" si="1117"/>
        <x:v>9873.1529130208219</x:v>
      </x:c>
    </x:row>
    <x:row r="5970">
      <x:c r="A5970" s="1"/>
      <x:c r="B5970" s="1"/>
      <x:c r="C5970" s="1"/>
      <x:c r="D5970" s="1"/>
      <x:c r="E5970" s="1"/>
      <x:c r="F5970" s="1"/>
      <x:c r="G5970" s="1"/>
      <x:c r="H5970" s="1"/>
      <x:c r="I5970" s="53">
        <x:f t="shared" si="1106"/>
        <x:v>9</x:v>
      </x:c>
      <x:c r="J5970" s="53">
        <x:f t="shared" si="1107"/>
        <x:v>2</x:v>
      </x:c>
      <x:c r="K5970" s="53">
        <x:f t="shared" si="1108"/>
        <x:v>3</x:v>
      </x:c>
      <x:c r="L5970" s="53">
        <x:f t="shared" si="1109"/>
        <x:v>14</x:v>
      </x:c>
      <x:c r="M5970" s="54">
        <x:f t="shared" si="1110"/>
        <x:v>2113.1011746318759</x:v>
      </x:c>
      <x:c r="N5970" s="54">
        <x:f t="shared" si="1111"/>
        <x:v>0.96743137127213608</x:v>
      </x:c>
      <x:c r="O5970" s="55">
        <x:f t="shared" si="1112"/>
        <x:v>91488</x:v>
      </x:c>
      <x:c r="P5970" s="55">
        <x:f t="shared" si="1113"/>
        <x:v>11440</x:v>
      </x:c>
      <x:c r="Q5970" s="55">
        <x:f t="shared" si="1114"/>
        <x:v>49185.784281803397</x:v>
      </x:c>
      <x:c r="R5970" s="55">
        <x:f t="shared" si="1115"/>
        <x:v>10862.215718196603</x:v>
      </x:c>
      <x:c r="S5970" s="1" t="str">
        <x:f t="shared" si="1116"/>
        <x:v>YES</x:v>
      </x:c>
      <x:c r="T5970" s="1">
        <x:f t="shared" si="1117"/>
        <x:v>10862.215718196603</x:v>
      </x:c>
    </x:row>
    <x:row r="5971">
      <x:c r="A5971" s="1"/>
      <x:c r="B5971" s="1"/>
      <x:c r="C5971" s="1"/>
      <x:c r="D5971" s="1"/>
      <x:c r="E5971" s="1"/>
      <x:c r="F5971" s="1"/>
      <x:c r="G5971" s="1"/>
      <x:c r="H5971" s="1"/>
      <x:c r="I5971" s="53">
        <x:f t="shared" si="1106"/>
        <x:v>9</x:v>
      </x:c>
      <x:c r="J5971" s="53">
        <x:f t="shared" si="1107"/>
        <x:v>2</x:v>
      </x:c>
      <x:c r="K5971" s="53">
        <x:f t="shared" si="1108"/>
        <x:v>4</x:v>
      </x:c>
      <x:c r="L5971" s="53">
        <x:f t="shared" si="1109"/>
        <x:v>15</x:v>
      </x:c>
      <x:c r="M5971" s="54">
        <x:f t="shared" si="1110"/>
        <x:v>2162.1452903545323</x:v>
      </x:c>
      <x:c r="N5971" s="54">
        <x:f t="shared" si="1111"/>
        <x:v>1.0014897849684252</x:v>
      </x:c>
      <x:c r="O5971" s="55">
        <x:f t="shared" si="1112"/>
        <x:v>94188</x:v>
      </x:c>
      <x:c r="P5971" s="55">
        <x:f t="shared" si="1113"/>
        <x:v>12320</x:v>
      </x:c>
      <x:c r="Q5971" s="55">
        <x:f t="shared" si="1114"/>
        <x:v>50037.244624210631</x:v>
      </x:c>
      <x:c r="R5971" s="55">
        <x:f t="shared" si="1115"/>
        <x:v>11830.755375789369</x:v>
      </x:c>
      <x:c r="S5971" s="1" t="str">
        <x:f t="shared" si="1116"/>
        <x:v>YES</x:v>
      </x:c>
      <x:c r="T5971" s="1">
        <x:f t="shared" si="1117"/>
        <x:v>11830.755375789369</x:v>
      </x:c>
    </x:row>
    <x:row r="5972">
      <x:c r="A5972" s="1"/>
      <x:c r="B5972" s="1"/>
      <x:c r="C5972" s="1"/>
      <x:c r="D5972" s="1"/>
      <x:c r="E5972" s="1"/>
      <x:c r="F5972" s="1"/>
      <x:c r="G5972" s="1"/>
      <x:c r="H5972" s="1"/>
      <x:c r="I5972" s="53">
        <x:f t="shared" si="1106"/>
        <x:v>9</x:v>
      </x:c>
      <x:c r="J5972" s="53">
        <x:f t="shared" si="1107"/>
        <x:v>2</x:v>
      </x:c>
      <x:c r="K5972" s="53">
        <x:f t="shared" si="1108"/>
        <x:v>5</x:v>
      </x:c>
      <x:c r="L5972" s="53">
        <x:f t="shared" si="1109"/>
        <x:v>16</x:v>
      </x:c>
      <x:c r="M5972" s="54">
        <x:f t="shared" si="1110"/>
        <x:v>2212.3936142757357</x:v>
      </x:c>
      <x:c r="N5972" s="54">
        <x:f t="shared" si="1111"/>
        <x:v>1.0363844543581497</x:v>
      </x:c>
      <x:c r="O5972" s="55">
        <x:f t="shared" si="1112"/>
        <x:v>96888</x:v>
      </x:c>
      <x:c r="P5972" s="55">
        <x:f t="shared" si="1113"/>
        <x:v>13200</x:v>
      </x:c>
      <x:c r="Q5972" s="55">
        <x:f t="shared" si="1114"/>
        <x:v>50909.611358953742</x:v>
      </x:c>
      <x:c r="R5972" s="55">
        <x:f t="shared" si="1115"/>
        <x:v>12778.388641046258</x:v>
      </x:c>
      <x:c r="S5972" s="1" t="str">
        <x:f t="shared" si="1116"/>
        <x:v>YES</x:v>
      </x:c>
      <x:c r="T5972" s="1">
        <x:f t="shared" si="1117"/>
        <x:v>12778.388641046258</x:v>
      </x:c>
    </x:row>
    <x:row r="5973">
      <x:c r="A5973" s="1"/>
      <x:c r="B5973" s="1"/>
      <x:c r="C5973" s="1"/>
      <x:c r="D5973" s="1"/>
      <x:c r="E5973" s="1"/>
      <x:c r="F5973" s="1"/>
      <x:c r="G5973" s="1"/>
      <x:c r="H5973" s="1"/>
      <x:c r="I5973" s="53">
        <x:f t="shared" si="1106"/>
        <x:v>9</x:v>
      </x:c>
      <x:c r="J5973" s="53">
        <x:f t="shared" si="1107"/>
        <x:v>2</x:v>
      </x:c>
      <x:c r="K5973" s="53">
        <x:f t="shared" si="1108"/>
        <x:v>6</x:v>
      </x:c>
      <x:c r="L5973" s="53">
        <x:f t="shared" si="1109"/>
        <x:v>17</x:v>
      </x:c>
      <x:c r="M5973" s="54">
        <x:f t="shared" si="1110"/>
        <x:v>2263.8685884573688</x:v>
      </x:c>
      <x:c r="N5973" s="54">
        <x:f t="shared" si="1111"/>
        <x:v>1.072130964206506</x:v>
      </x:c>
      <x:c r="O5973" s="55">
        <x:f t="shared" si="1112"/>
        <x:v>99588</x:v>
      </x:c>
      <x:c r="P5973" s="55">
        <x:f t="shared" si="1113"/>
        <x:v>14080</x:v>
      </x:c>
      <x:c r="Q5973" s="55">
        <x:f t="shared" si="1114"/>
        <x:v>51803.274105162651</x:v>
      </x:c>
      <x:c r="R5973" s="55">
        <x:f t="shared" si="1115"/>
        <x:v>13704.725894837349</x:v>
      </x:c>
      <x:c r="S5973" s="1" t="str">
        <x:f t="shared" si="1116"/>
        <x:v>YES</x:v>
      </x:c>
      <x:c r="T5973" s="1">
        <x:f t="shared" si="1117"/>
        <x:v>13704.725894837349</x:v>
      </x:c>
    </x:row>
    <x:row r="5974">
      <x:c r="A5974" s="1"/>
      <x:c r="B5974" s="1"/>
      <x:c r="C5974" s="1"/>
      <x:c r="D5974" s="1"/>
      <x:c r="E5974" s="1"/>
      <x:c r="F5974" s="1"/>
      <x:c r="G5974" s="1"/>
      <x:c r="H5974" s="1"/>
      <x:c r="I5974" s="53">
        <x:f t="shared" si="1106"/>
        <x:v>9</x:v>
      </x:c>
      <x:c r="J5974" s="53">
        <x:f t="shared" si="1107"/>
        <x:v>2</x:v>
      </x:c>
      <x:c r="K5974" s="53">
        <x:f t="shared" si="1108"/>
        <x:v>7</x:v>
      </x:c>
      <x:c r="L5974" s="53">
        <x:f t="shared" si="1109"/>
        <x:v>18</x:v>
      </x:c>
      <x:c r="M5974" s="54">
        <x:f t="shared" si="1110"/>
        <x:v>2316.5930278553292</x:v>
      </x:c>
      <x:c r="N5974" s="54">
        <x:f t="shared" si="1111"/>
        <x:v>1.1087451582328676</x:v>
      </x:c>
      <x:c r="O5974" s="55">
        <x:f t="shared" si="1112"/>
        <x:v>102288</x:v>
      </x:c>
      <x:c r="P5974" s="55">
        <x:f t="shared" si="1113"/>
        <x:v>14960</x:v>
      </x:c>
      <x:c r="Q5974" s="55">
        <x:f t="shared" si="1114"/>
        <x:v>52718.628955821681</x:v>
      </x:c>
      <x:c r="R5974" s="55">
        <x:f t="shared" si="1115"/>
        <x:v>14609.371044178319</x:v>
      </x:c>
      <x:c r="S5974" s="1" t="str">
        <x:f t="shared" si="1116"/>
        <x:v>YES</x:v>
      </x:c>
      <x:c r="T5974" s="1">
        <x:f t="shared" si="1117"/>
        <x:v>14609.371044178319</x:v>
      </x:c>
    </x:row>
    <x:row r="5975">
      <x:c r="A5975" s="1"/>
      <x:c r="B5975" s="1"/>
      <x:c r="C5975" s="1"/>
      <x:c r="D5975" s="1"/>
      <x:c r="E5975" s="1"/>
      <x:c r="F5975" s="1"/>
      <x:c r="G5975" s="1"/>
      <x:c r="H5975" s="1"/>
      <x:c r="I5975" s="53">
        <x:f t="shared" si="1106"/>
        <x:v>9</x:v>
      </x:c>
      <x:c r="J5975" s="53">
        <x:f t="shared" si="1107"/>
        <x:v>2</x:v>
      </x:c>
      <x:c r="K5975" s="53">
        <x:f t="shared" si="1108"/>
        <x:v>8</x:v>
      </x:c>
      <x:c r="L5975" s="53">
        <x:f t="shared" si="1109"/>
        <x:v>19</x:v>
      </x:c>
      <x:c r="M5975" s="54">
        <x:f t="shared" si="1110"/>
        <x:v>2370.5901261353092</x:v>
      </x:c>
      <x:c r="N5975" s="54">
        <x:f t="shared" si="1111"/>
        <x:v>1.1462431431495204</x:v>
      </x:c>
      <x:c r="O5975" s="55">
        <x:f t="shared" si="1112"/>
        <x:v>104988</x:v>
      </x:c>
      <x:c r="P5975" s="55">
        <x:f t="shared" si="1113"/>
        <x:v>15840</x:v>
      </x:c>
      <x:c r="Q5975" s="55">
        <x:f t="shared" si="1114"/>
        <x:v>53656.078578738008</x:v>
      </x:c>
      <x:c r="R5975" s="55">
        <x:f t="shared" si="1115"/>
        <x:v>15491.921421261992</x:v>
      </x:c>
      <x:c r="S5975" s="1" t="str">
        <x:f t="shared" si="1116"/>
        <x:v>YES</x:v>
      </x:c>
      <x:c r="T5975" s="1">
        <x:f t="shared" si="1117"/>
        <x:v>15491.921421261992</x:v>
      </x:c>
    </x:row>
    <x:row r="5976">
      <x:c r="A5976" s="1"/>
      <x:c r="B5976" s="1"/>
      <x:c r="C5976" s="1"/>
      <x:c r="D5976" s="1"/>
      <x:c r="E5976" s="1"/>
      <x:c r="F5976" s="1"/>
      <x:c r="G5976" s="1"/>
      <x:c r="H5976" s="1"/>
      <x:c r="I5976" s="53">
        <x:f t="shared" si="1106"/>
        <x:v>9</x:v>
      </x:c>
      <x:c r="J5976" s="53">
        <x:f t="shared" si="1107"/>
        <x:v>2</x:v>
      </x:c>
      <x:c r="K5976" s="53">
        <x:f t="shared" si="1108"/>
        <x:v>9</x:v>
      </x:c>
      <x:c r="L5976" s="53">
        <x:f t="shared" si="1109"/>
        <x:v>20</x:v>
      </x:c>
      <x:c r="M5976" s="54">
        <x:f t="shared" si="1110"/>
        <x:v>2425.8834615757041</x:v>
      </x:c>
      <x:c r="N5976" s="54">
        <x:f t="shared" si="1111"/>
        <x:v>1.1846412927609056</x:v>
      </x:c>
      <x:c r="O5976" s="55">
        <x:f t="shared" si="1112"/>
        <x:v>107688</x:v>
      </x:c>
      <x:c r="P5976" s="55">
        <x:f t="shared" si="1113"/>
        <x:v>16720</x:v>
      </x:c>
      <x:c r="Q5976" s="55">
        <x:f t="shared" si="1114"/>
        <x:v>54616.032319022641</x:v>
      </x:c>
      <x:c r="R5976" s="55">
        <x:f t="shared" si="1115"/>
        <x:v>16351.967680977359</x:v>
      </x:c>
      <x:c r="S5976" s="1" t="str">
        <x:f t="shared" si="1116"/>
        <x:v>YES</x:v>
      </x:c>
      <x:c r="T5976" s="1">
        <x:f t="shared" si="1117"/>
        <x:v>16351.967680977359</x:v>
      </x:c>
    </x:row>
    <x:row r="5977">
      <x:c r="A5977" s="1"/>
      <x:c r="B5977" s="1"/>
      <x:c r="C5977" s="1"/>
      <x:c r="D5977" s="1"/>
      <x:c r="E5977" s="1"/>
      <x:c r="F5977" s="1"/>
      <x:c r="G5977" s="1"/>
      <x:c r="H5977" s="1"/>
      <x:c r="I5977" s="53">
        <x:f t="shared" si="1106"/>
        <x:v>9</x:v>
      </x:c>
      <x:c r="J5977" s="53">
        <x:f t="shared" si="1107"/>
        <x:v>2</x:v>
      </x:c>
      <x:c r="K5977" s="53">
        <x:f t="shared" si="1108"/>
        <x:v>10</x:v>
      </x:c>
      <x:c r="L5977" s="53">
        <x:f t="shared" si="1109"/>
        <x:v>21</x:v>
      </x:c>
      <x:c r="M5977" s="54">
        <x:f t="shared" si="1110"/>
        <x:v>2482.4970030589166</x:v>
      </x:c>
      <x:c r="N5977" s="54">
        <x:f t="shared" si="1111"/>
        <x:v>1.2239562521242475</x:v>
      </x:c>
      <x:c r="O5977" s="55">
        <x:f t="shared" si="1112"/>
        <x:v>110388</x:v>
      </x:c>
      <x:c r="P5977" s="55">
        <x:f t="shared" si="1113"/>
        <x:v>17600</x:v>
      </x:c>
      <x:c r="Q5977" s="55">
        <x:f t="shared" si="1114"/>
        <x:v>55598.906303106189</x:v>
      </x:c>
      <x:c r="R5977" s="55">
        <x:f t="shared" si="1115"/>
        <x:v>17189.093696893811</x:v>
      </x:c>
      <x:c r="S5977" s="1" t="str">
        <x:f t="shared" si="1116"/>
        <x:v>YES</x:v>
      </x:c>
      <x:c r="T5977" s="1">
        <x:f t="shared" si="1117"/>
        <x:v>17189.093696893811</x:v>
      </x:c>
    </x:row>
    <x:row r="5978">
      <x:c r="A5978" s="1"/>
      <x:c r="B5978" s="1"/>
      <x:c r="C5978" s="1"/>
      <x:c r="D5978" s="1"/>
      <x:c r="E5978" s="1"/>
      <x:c r="F5978" s="1"/>
      <x:c r="G5978" s="1"/>
      <x:c r="H5978" s="1"/>
      <x:c r="I5978" s="53">
        <x:f t="shared" si="1106"/>
        <x:v>9</x:v>
      </x:c>
      <x:c r="J5978" s="53">
        <x:f t="shared" si="1107"/>
        <x:v>2</x:v>
      </x:c>
      <x:c r="K5978" s="53">
        <x:f t="shared" si="1108"/>
        <x:v>11</x:v>
      </x:c>
      <x:c r="L5978" s="53">
        <x:f t="shared" si="1109"/>
        <x:v>22</x:v>
      </x:c>
      <x:c r="M5978" s="54">
        <x:f t="shared" si="1110"/>
        <x:v>2540.4551161523559</x:v>
      </x:c>
      <x:c r="N5978" s="54">
        <x:f t="shared" si="1111"/>
        <x:v>1.2642049417724694</x:v>
      </x:c>
      <x:c r="O5978" s="55">
        <x:f t="shared" si="1112"/>
        <x:v>113088</x:v>
      </x:c>
      <x:c r="P5978" s="55">
        <x:f t="shared" si="1113"/>
        <x:v>18480</x:v>
      </x:c>
      <x:c r="Q5978" s="55">
        <x:f t="shared" si="1114"/>
        <x:v>56605.123544311733</x:v>
      </x:c>
      <x:c r="R5978" s="55">
        <x:f t="shared" si="1115"/>
        <x:v>18002.876455688267</x:v>
      </x:c>
      <x:c r="S5978" s="1" t="str">
        <x:f t="shared" si="1116"/>
        <x:v>YES</x:v>
      </x:c>
      <x:c r="T5978" s="1">
        <x:f t="shared" si="1117"/>
        <x:v>18002.876455688267</x:v>
      </x:c>
    </x:row>
    <x:row r="5979">
      <x:c r="A5979" s="1"/>
      <x:c r="B5979" s="1"/>
      <x:c r="C5979" s="1"/>
      <x:c r="D5979" s="1"/>
      <x:c r="E5979" s="1"/>
      <x:c r="F5979" s="1"/>
      <x:c r="G5979" s="1"/>
      <x:c r="H5979" s="1"/>
      <x:c r="I5979" s="53">
        <x:f t="shared" si="1106"/>
        <x:v>9</x:v>
      </x:c>
      <x:c r="J5979" s="53">
        <x:f t="shared" si="1107"/>
        <x:v>2</x:v>
      </x:c>
      <x:c r="K5979" s="53">
        <x:f t="shared" si="1108"/>
        <x:v>12</x:v>
      </x:c>
      <x:c r="L5979" s="53">
        <x:f t="shared" si="1109"/>
        <x:v>23</x:v>
      </x:c>
      <x:c r="M5979" s="54">
        <x:f t="shared" si="1110"/>
        <x:v>2599.7825692804204</x:v>
      </x:c>
      <x:c r="N5979" s="54">
        <x:f t="shared" si="1111"/>
        <x:v>1.3054045620002919</x:v>
      </x:c>
      <x:c r="O5979" s="55">
        <x:f t="shared" si="1112"/>
        <x:v>115788</x:v>
      </x:c>
      <x:c r="P5979" s="55">
        <x:f t="shared" si="1113"/>
        <x:v>19360</x:v>
      </x:c>
      <x:c r="Q5979" s="55">
        <x:f t="shared" si="1114"/>
        <x:v>57635.114050007294</x:v>
      </x:c>
      <x:c r="R5979" s="55">
        <x:f t="shared" si="1115"/>
        <x:v>18792.885949992706</x:v>
      </x:c>
      <x:c r="S5979" s="1" t="str">
        <x:f t="shared" si="1116"/>
        <x:v>YES</x:v>
      </x:c>
      <x:c r="T5979" s="1">
        <x:f t="shared" si="1117"/>
        <x:v>18792.885949992706</x:v>
      </x:c>
    </x:row>
    <x:row r="5980">
      <x:c r="A5980" s="1"/>
      <x:c r="B5980" s="1"/>
      <x:c r="C5980" s="1"/>
      <x:c r="D5980" s="1"/>
      <x:c r="E5980" s="1"/>
      <x:c r="F5980" s="1"/>
      <x:c r="G5980" s="1"/>
      <x:c r="H5980" s="1"/>
      <x:c r="I5980" s="53">
        <x:f t="shared" si="1106"/>
        <x:v>9</x:v>
      </x:c>
      <x:c r="J5980" s="53">
        <x:f t="shared" si="1107"/>
        <x:v>2</x:v>
      </x:c>
      <x:c r="K5980" s="53">
        <x:f t="shared" si="1108"/>
        <x:v>13</x:v>
      </x:c>
      <x:c r="L5980" s="53">
        <x:f t="shared" si="1109"/>
        <x:v>24</x:v>
      </x:c>
      <x:c r="M5980" s="54">
        <x:f t="shared" si="1110"/>
        <x:v>2660.5045399888045</x:v>
      </x:c>
      <x:c r="N5980" s="54">
        <x:f t="shared" si="1111"/>
        <x:v>1.3475725972144477</x:v>
      </x:c>
      <x:c r="O5980" s="55">
        <x:f t="shared" si="1112"/>
        <x:v>118488</x:v>
      </x:c>
      <x:c r="P5980" s="55">
        <x:f t="shared" si="1113"/>
        <x:v>20240</x:v>
      </x:c>
      <x:c r="Q5980" s="55">
        <x:f t="shared" si="1114"/>
        <x:v>58689.314930361186</x:v>
      </x:c>
      <x:c r="R5980" s="55">
        <x:f t="shared" si="1115"/>
        <x:v>19558.685069638814</x:v>
      </x:c>
      <x:c r="S5980" s="1" t="str">
        <x:f t="shared" si="1116"/>
        <x:v>YES</x:v>
      </x:c>
      <x:c r="T5980" s="1">
        <x:f t="shared" si="1117"/>
        <x:v>19558.685069638814</x:v>
      </x:c>
    </x:row>
    <x:row r="5981">
      <x:c r="A5981" s="1"/>
      <x:c r="B5981" s="1"/>
      <x:c r="C5981" s="1"/>
      <x:c r="D5981" s="1"/>
      <x:c r="E5981" s="1"/>
      <x:c r="F5981" s="1"/>
      <x:c r="G5981" s="1"/>
      <x:c r="H5981" s="1"/>
      <x:c r="I5981" s="53">
        <x:f t="shared" si="1106"/>
        <x:v>9</x:v>
      </x:c>
      <x:c r="J5981" s="53">
        <x:f t="shared" si="1107"/>
        <x:v>2</x:v>
      </x:c>
      <x:c r="K5981" s="53">
        <x:f t="shared" si="1108"/>
        <x:v>14</x:v>
      </x:c>
      <x:c r="L5981" s="53">
        <x:f t="shared" si="1109"/>
        <x:v>25</x:v>
      </x:c>
      <x:c r="M5981" s="54">
        <x:f t="shared" si="1110"/>
        <x:v>2722.646621302466</x:v>
      </x:c>
      <x:c r="N5981" s="54">
        <x:f t="shared" si="1111"/>
        <x:v>1.3907268203489347</x:v>
      </x:c>
      <x:c r="O5981" s="55">
        <x:f t="shared" si="1112"/>
        <x:v>121188</x:v>
      </x:c>
      <x:c r="P5981" s="55">
        <x:f t="shared" si="1113"/>
        <x:v>21120</x:v>
      </x:c>
      <x:c r="Q5981" s="55">
        <x:f t="shared" si="1114"/>
        <x:v>59768.170508723364</x:v>
      </x:c>
      <x:c r="R5981" s="55">
        <x:f t="shared" si="1115"/>
        <x:v>20299.829491276636</x:v>
      </x:c>
      <x:c r="S5981" s="1" t="str">
        <x:f t="shared" si="1116"/>
        <x:v>YES</x:v>
      </x:c>
      <x:c r="T5981" s="1">
        <x:f t="shared" si="1117"/>
        <x:v>20299.829491276636</x:v>
      </x:c>
    </x:row>
    <x:row r="5982">
      <x:c r="A5982" s="1"/>
      <x:c r="B5982" s="1"/>
      <x:c r="C5982" s="1"/>
      <x:c r="D5982" s="1"/>
      <x:c r="E5982" s="1"/>
      <x:c r="F5982" s="1"/>
      <x:c r="G5982" s="1"/>
      <x:c r="H5982" s="1"/>
      <x:c r="I5982" s="53">
        <x:f t="shared" si="1106"/>
        <x:v>9</x:v>
      </x:c>
      <x:c r="J5982" s="53">
        <x:f t="shared" si="1107"/>
        <x:v>2</x:v>
      </x:c>
      <x:c r="K5982" s="53">
        <x:f t="shared" si="1108"/>
        <x:v>15</x:v>
      </x:c>
      <x:c r="L5982" s="53">
        <x:f t="shared" si="1109"/>
        <x:v>26</x:v>
      </x:c>
      <x:c r="M5982" s="54">
        <x:f t="shared" si="1110"/>
        <x:v>2786.2348281786121</x:v>
      </x:c>
      <x:c r="N5982" s="54">
        <x:f t="shared" si="1111"/>
        <x:v>1.4348852973462585</x:v>
      </x:c>
      <x:c r="O5982" s="55">
        <x:f t="shared" si="1112"/>
        <x:v>123888</x:v>
      </x:c>
      <x:c r="P5982" s="55">
        <x:f t="shared" si="1113"/>
        <x:v>22000</x:v>
      </x:c>
      <x:c r="Q5982" s="55">
        <x:f t="shared" si="1114"/>
        <x:v>60872.132433656458</x:v>
      </x:c>
      <x:c r="R5982" s="55">
        <x:f t="shared" si="1115"/>
        <x:v>21015.867566343542</x:v>
      </x:c>
      <x:c r="S5982" s="1" t="str">
        <x:f t="shared" si="1116"/>
        <x:v>YES</x:v>
      </x:c>
      <x:c r="T5982" s="1">
        <x:f t="shared" si="1117"/>
        <x:v>21015.867566343542</x:v>
      </x:c>
    </x:row>
    <x:row r="5983">
      <x:c r="A5983" s="1"/>
      <x:c r="B5983" s="1"/>
      <x:c r="C5983" s="1"/>
      <x:c r="D5983" s="1"/>
      <x:c r="E5983" s="1"/>
      <x:c r="F5983" s="1"/>
      <x:c r="G5983" s="1"/>
      <x:c r="H5983" s="1"/>
      <x:c r="I5983" s="53">
        <x:f t="shared" si="1106"/>
        <x:v>9</x:v>
      </x:c>
      <x:c r="J5983" s="53">
        <x:f t="shared" si="1107"/>
        <x:v>2</x:v>
      </x:c>
      <x:c r="K5983" s="53">
        <x:f t="shared" si="1108"/>
        <x:v>16</x:v>
      </x:c>
      <x:c r="L5983" s="53">
        <x:f t="shared" si="1109"/>
        <x:v>27</x:v>
      </x:c>
      <x:c r="M5983" s="54">
        <x:f t="shared" si="1110"/>
        <x:v>2851.2956040561012</x:v>
      </x:c>
      <x:c r="N5983" s="54">
        <x:f t="shared" si="1111"/>
        <x:v>1.4800663917056258</x:v>
      </x:c>
      <x:c r="O5983" s="55">
        <x:f t="shared" si="1112"/>
        <x:v>126588</x:v>
      </x:c>
      <x:c r="P5983" s="55">
        <x:f t="shared" si="1113"/>
        <x:v>22880</x:v>
      </x:c>
      <x:c r="Q5983" s="55">
        <x:f t="shared" si="1114"/>
        <x:v>62001.659792640647</x:v>
      </x:c>
      <x:c r="R5983" s="55">
        <x:f t="shared" si="1115"/>
        <x:v>21706.340207359353</x:v>
      </x:c>
      <x:c r="S5983" s="1" t="str">
        <x:f t="shared" si="1116"/>
        <x:v>YES</x:v>
      </x:c>
      <x:c r="T5983" s="1">
        <x:f t="shared" si="1117"/>
        <x:v>21706.340207359353</x:v>
      </x:c>
    </x:row>
    <x:row r="5984">
      <x:c r="A5984" s="1"/>
      <x:c r="B5984" s="1"/>
      <x:c r="C5984" s="1"/>
      <x:c r="D5984" s="1"/>
      <x:c r="E5984" s="1"/>
      <x:c r="F5984" s="1"/>
      <x:c r="G5984" s="1"/>
      <x:c r="H5984" s="1"/>
      <x:c r="I5984" s="53">
        <x:f t="shared" si="1106"/>
        <x:v>9</x:v>
      </x:c>
      <x:c r="J5984" s="53">
        <x:f t="shared" si="1107"/>
        <x:v>2</x:v>
      </x:c>
      <x:c r="K5984" s="53">
        <x:f t="shared" si="1108"/>
        <x:v>17</x:v>
      </x:c>
      <x:c r="L5984" s="53">
        <x:f t="shared" si="1109"/>
        <x:v>28</x:v>
      </x:c>
      <x:c r="M5984" s="54">
        <x:f t="shared" si="1110"/>
        <x:v>2917.8558275026417</x:v>
      </x:c>
      <x:c r="N5984" s="54">
        <x:f t="shared" si="1111"/>
        <x:v>1.5262887690990568</x:v>
      </x:c>
      <x:c r="O5984" s="55">
        <x:f t="shared" si="1112"/>
        <x:v>129288</x:v>
      </x:c>
      <x:c r="P5984" s="55">
        <x:f t="shared" si="1113"/>
        <x:v>23760</x:v>
      </x:c>
      <x:c r="Q5984" s="55">
        <x:f t="shared" si="1114"/>
        <x:v>63157.219227476417</x:v>
      </x:c>
      <x:c r="R5984" s="55">
        <x:f t="shared" si="1115"/>
        <x:v>22370.780772523583</x:v>
      </x:c>
      <x:c r="S5984" s="1" t="str">
        <x:f t="shared" si="1116"/>
        <x:v>YES</x:v>
      </x:c>
      <x:c r="T5984" s="1">
        <x:f t="shared" si="1117"/>
        <x:v>22370.780772523583</x:v>
      </x:c>
    </x:row>
    <x:row r="5985">
      <x:c r="A5985" s="1"/>
      <x:c r="B5985" s="1"/>
      <x:c r="C5985" s="1"/>
      <x:c r="D5985" s="1"/>
      <x:c r="E5985" s="1"/>
      <x:c r="F5985" s="1"/>
      <x:c r="G5985" s="1"/>
      <x:c r="H5985" s="1"/>
      <x:c r="I5985" s="53">
        <x:f t="shared" si="1106"/>
        <x:v>9</x:v>
      </x:c>
      <x:c r="J5985" s="53">
        <x:f t="shared" si="1107"/>
        <x:v>2</x:v>
      </x:c>
      <x:c r="K5985" s="53">
        <x:f t="shared" si="1108"/>
        <x:v>18</x:v>
      </x:c>
      <x:c r="L5985" s="53">
        <x:f t="shared" si="1109"/>
        <x:v>29</x:v>
      </x:c>
      <x:c r="M5985" s="54">
        <x:f t="shared" si="1110"/>
        <x:v>2985.942818961229</x:v>
      </x:c>
      <x:c r="N5985" s="54">
        <x:f t="shared" si="1111"/>
        <x:v>1.5735714020564091</x:v>
      </x:c>
      <x:c r="O5985" s="55">
        <x:f t="shared" si="1112"/>
        <x:v>131988</x:v>
      </x:c>
      <x:c r="P5985" s="55">
        <x:f t="shared" si="1113"/>
        <x:v>24640</x:v>
      </x:c>
      <x:c r="Q5985" s="55">
        <x:f t="shared" si="1114"/>
        <x:v>64339.285051410225</x:v>
      </x:c>
      <x:c r="R5985" s="55">
        <x:f t="shared" si="1115"/>
        <x:v>23008.714948589775</x:v>
      </x:c>
      <x:c r="S5985" s="1" t="str">
        <x:f t="shared" si="1116"/>
        <x:v>YES</x:v>
      </x:c>
      <x:c r="T5985" s="1">
        <x:f t="shared" si="1117"/>
        <x:v>23008.714948589775</x:v>
      </x:c>
    </x:row>
    <x:row r="5986">
      <x:c r="A5986" s="1"/>
      <x:c r="B5986" s="1"/>
      <x:c r="C5986" s="1"/>
      <x:c r="D5986" s="1"/>
      <x:c r="E5986" s="1"/>
      <x:c r="F5986" s="1"/>
      <x:c r="G5986" s="1"/>
      <x:c r="H5986" s="1"/>
      <x:c r="I5986" s="53">
        <x:f t="shared" si="1106"/>
        <x:v>9</x:v>
      </x:c>
      <x:c r="J5986" s="53">
        <x:f t="shared" si="1107"/>
        <x:v>2</x:v>
      </x:c>
      <x:c r="K5986" s="53">
        <x:f t="shared" si="1108"/>
        <x:v>19</x:v>
      </x:c>
      <x:c r="L5986" s="53">
        <x:f t="shared" si="1109"/>
        <x:v>30</x:v>
      </x:c>
      <x:c r="M5986" s="54">
        <x:f t="shared" si="1110"/>
        <x:v>3055.5843475972506</x:v>
      </x:c>
      <x:c r="N5986" s="54">
        <x:f t="shared" si="1111"/>
        <x:v>1.621933574720313</x:v>
      </x:c>
      <x:c r="O5986" s="55">
        <x:f t="shared" si="1112"/>
        <x:v>134688</x:v>
      </x:c>
      <x:c r="P5986" s="55">
        <x:f t="shared" si="1113"/>
        <x:v>25520</x:v>
      </x:c>
      <x:c r="Q5986" s="55">
        <x:f t="shared" si="1114"/>
        <x:v>65548.339368007815</x:v>
      </x:c>
      <x:c r="R5986" s="55">
        <x:f t="shared" si="1115"/>
        <x:v>23619.660631992185</x:v>
      </x:c>
      <x:c r="S5986" s="1" t="str">
        <x:f t="shared" si="1116"/>
        <x:v>YES</x:v>
      </x:c>
      <x:c r="T5986" s="1">
        <x:f t="shared" si="1117"/>
        <x:v>23619.660631992185</x:v>
      </x:c>
    </x:row>
    <x:row r="5987">
      <x:c r="A5987" s="1"/>
      <x:c r="B5987" s="1"/>
      <x:c r="C5987" s="1"/>
      <x:c r="D5987" s="1"/>
      <x:c r="E5987" s="1"/>
      <x:c r="F5987" s="1"/>
      <x:c r="G5987" s="1"/>
      <x:c r="H5987" s="1"/>
      <x:c r="I5987" s="53">
        <x:f t="shared" si="1106"/>
        <x:v>9</x:v>
      </x:c>
      <x:c r="J5987" s="53">
        <x:f t="shared" si="1107"/>
        <x:v>2</x:v>
      </x:c>
      <x:c r="K5987" s="53">
        <x:f t="shared" si="1108"/>
        <x:v>20</x:v>
      </x:c>
      <x:c r="L5987" s="53">
        <x:f t="shared" si="1109"/>
        <x:v>31</x:v>
      </x:c>
      <x:c r="M5987" s="54">
        <x:f t="shared" si="1110"/>
        <x:v>3126.8086382477277</x:v>
      </x:c>
      <x:c r="N5987" s="54">
        <x:f t="shared" si="1111"/>
        <x:v>1.671394887672033</x:v>
      </x:c>
      <x:c r="O5987" s="55">
        <x:f t="shared" si="1112"/>
        <x:v>137388</x:v>
      </x:c>
      <x:c r="P5987" s="55">
        <x:f t="shared" si="1113"/>
        <x:v>26400</x:v>
      </x:c>
      <x:c r="Q5987" s="55">
        <x:f t="shared" si="1114"/>
        <x:v>66784.872191800823</x:v>
      </x:c>
      <x:c r="R5987" s="55">
        <x:f t="shared" si="1115"/>
        <x:v>24203.127808199177</x:v>
      </x:c>
      <x:c r="S5987" s="1" t="str">
        <x:f t="shared" si="1116"/>
        <x:v>YES</x:v>
      </x:c>
      <x:c r="T5987" s="1">
        <x:f t="shared" si="1117"/>
        <x:v>24203.127808199177</x:v>
      </x:c>
    </x:row>
    <x:row r="5988">
      <x:c r="A5988" s="1"/>
      <x:c r="B5988" s="1"/>
      <x:c r="C5988" s="1"/>
      <x:c r="D5988" s="1"/>
      <x:c r="E5988" s="1"/>
      <x:c r="F5988" s="1"/>
      <x:c r="G5988" s="1"/>
      <x:c r="H5988" s="1"/>
      <x:c r="I5988" s="53">
        <x:f t="shared" si="1106"/>
        <x:v>9</x:v>
      </x:c>
      <x:c r="J5988" s="53">
        <x:f t="shared" si="1107"/>
        <x:v>2</x:v>
      </x:c>
      <x:c r="K5988" s="53">
        <x:f t="shared" si="1108"/>
        <x:v>21</x:v>
      </x:c>
      <x:c r="L5988" s="53">
        <x:f t="shared" si="1109"/>
        <x:v>32</x:v>
      </x:c>
      <x:c r="M5988" s="54">
        <x:f t="shared" si="1110"/>
        <x:v>3199.6443784741714</x:v>
      </x:c>
      <x:c r="N5988" s="54">
        <x:f t="shared" si="1111"/>
        <x:v>1.7219752628292857</x:v>
      </x:c>
      <x:c r="O5988" s="55">
        <x:f t="shared" si="1112"/>
        <x:v>140088</x:v>
      </x:c>
      <x:c r="P5988" s="55">
        <x:f t="shared" si="1113"/>
        <x:v>27280</x:v>
      </x:c>
      <x:c r="Q5988" s="55">
        <x:f t="shared" si="1114"/>
        <x:v>68049.381570732134</x:v>
      </x:c>
      <x:c r="R5988" s="55">
        <x:f t="shared" si="1115"/>
        <x:v>24758.618429267866</x:v>
      </x:c>
      <x:c r="S5988" s="1" t="str">
        <x:f t="shared" si="1116"/>
        <x:v>YES</x:v>
      </x:c>
      <x:c r="T5988" s="1">
        <x:f t="shared" si="1117"/>
        <x:v>24758.618429267866</x:v>
      </x:c>
    </x:row>
    <x:row r="5989">
      <x:c r="A5989" s="1"/>
      <x:c r="B5989" s="1"/>
      <x:c r="C5989" s="1"/>
      <x:c r="D5989" s="1"/>
      <x:c r="E5989" s="1"/>
      <x:c r="F5989" s="1"/>
      <x:c r="G5989" s="1"/>
      <x:c r="H5989" s="1"/>
      <x:c r="I5989" s="53">
        <x:f t="shared" si="1106"/>
        <x:v>9</x:v>
      </x:c>
      <x:c r="J5989" s="53">
        <x:f t="shared" si="1107"/>
        <x:v>2</x:v>
      </x:c>
      <x:c r="K5989" s="53">
        <x:f t="shared" si="1108"/>
        <x:v>22</x:v>
      </x:c>
      <x:c r="L5989" s="53">
        <x:f t="shared" si="1109"/>
        <x:v>33</x:v>
      </x:c>
      <x:c r="M5989" s="54">
        <x:f t="shared" si="1110"/>
        <x:v>3274.1207257205679</x:v>
      </x:c>
      <x:c r="N5989" s="54">
        <x:f t="shared" si="1111"/>
        <x:v>1.773694948417061</x:v>
      </x:c>
      <x:c r="O5989" s="55">
        <x:f t="shared" si="1112"/>
        <x:v>142788</x:v>
      </x:c>
      <x:c r="P5989" s="55">
        <x:f t="shared" si="1113"/>
        <x:v>28160</x:v>
      </x:c>
      <x:c r="Q5989" s="55">
        <x:f t="shared" si="1114"/>
        <x:v>69342.373710426531</x:v>
      </x:c>
      <x:c r="R5989" s="55">
        <x:f t="shared" si="1115"/>
        <x:v>25285.626289573469</x:v>
      </x:c>
      <x:c r="S5989" s="1" t="str">
        <x:f t="shared" si="1116"/>
        <x:v>YES</x:v>
      </x:c>
      <x:c r="T5989" s="1">
        <x:f t="shared" si="1117"/>
        <x:v>25285.626289573469</x:v>
      </x:c>
    </x:row>
    <x:row r="5990">
      <x:c r="A5990" s="1"/>
      <x:c r="B5990" s="1"/>
      <x:c r="C5990" s="1"/>
      <x:c r="D5990" s="1"/>
      <x:c r="E5990" s="1"/>
      <x:c r="F5990" s="1"/>
      <x:c r="G5990" s="1"/>
      <x:c r="H5990" s="1"/>
      <x:c r="I5990" s="53">
        <x:f t="shared" si="1106"/>
        <x:v>9</x:v>
      </x:c>
      <x:c r="J5990" s="53">
        <x:f t="shared" si="1107"/>
        <x:v>2</x:v>
      </x:c>
      <x:c r="K5990" s="53">
        <x:f t="shared" si="1108"/>
        <x:v>23</x:v>
      </x:c>
      <x:c r="L5990" s="53">
        <x:f t="shared" si="1109"/>
        <x:v>34</x:v>
      </x:c>
      <x:c r="M5990" s="54">
        <x:f t="shared" si="1110"/>
        <x:v>3350.2673145780041</x:v>
      </x:c>
      <x:c r="N5990" s="54">
        <x:f t="shared" si="1111"/>
        <x:v>1.8265745240125029</x:v>
      </x:c>
      <x:c r="O5990" s="55">
        <x:f t="shared" si="1112"/>
        <x:v>145488</x:v>
      </x:c>
      <x:c r="P5990" s="55">
        <x:f t="shared" si="1113"/>
        <x:v>29040</x:v>
      </x:c>
      <x:c r="Q5990" s="55">
        <x:f t="shared" si="1114"/>
        <x:v>70664.363100312563</x:v>
      </x:c>
      <x:c r="R5990" s="55">
        <x:f t="shared" si="1115"/>
        <x:v>25783.636899687437</x:v>
      </x:c>
      <x:c r="S5990" s="1" t="str">
        <x:f t="shared" si="1116"/>
        <x:v>YES</x:v>
      </x:c>
      <x:c r="T5990" s="1">
        <x:f t="shared" si="1117"/>
        <x:v>25783.636899687437</x:v>
      </x:c>
    </x:row>
    <x:row r="5991">
      <x:c r="A5991" s="1"/>
      <x:c r="B5991" s="1"/>
      <x:c r="C5991" s="1"/>
      <x:c r="D5991" s="1"/>
      <x:c r="E5991" s="1"/>
      <x:c r="F5991" s="1"/>
      <x:c r="G5991" s="1"/>
      <x:c r="H5991" s="1"/>
      <x:c r="I5991" s="53">
        <x:f t="shared" si="1106"/>
        <x:v>9</x:v>
      </x:c>
      <x:c r="J5991" s="53">
        <x:f t="shared" si="1107"/>
        <x:v>2</x:v>
      </x:c>
      <x:c r="K5991" s="53">
        <x:f t="shared" si="1108"/>
        <x:v>24</x:v>
      </x:c>
      <x:c r="L5991" s="53">
        <x:f t="shared" si="1109"/>
        <x:v>35</x:v>
      </x:c>
      <x:c r="M5991" s="54">
        <x:f t="shared" si="1110"/>
        <x:v>3428.1142641574997</x:v>
      </x:c>
      <x:c r="N5991" s="54">
        <x:f t="shared" si="1111"/>
        <x:v>1.8806349056649303</x:v>
      </x:c>
      <x:c r="O5991" s="55">
        <x:f t="shared" si="1112"/>
        <x:v>148188</x:v>
      </x:c>
      <x:c r="P5991" s="55">
        <x:f t="shared" si="1113"/>
        <x:v>29920</x:v>
      </x:c>
      <x:c r="Q5991" s="55">
        <x:f t="shared" si="1114"/>
        <x:v>72015.872641623253</x:v>
      </x:c>
      <x:c r="R5991" s="55">
        <x:f t="shared" si="1115"/>
        <x:v>26252.127358376747</x:v>
      </x:c>
      <x:c r="S5991" s="1" t="str">
        <x:f t="shared" si="1116"/>
        <x:v>YES</x:v>
      </x:c>
      <x:c r="T5991" s="1">
        <x:f t="shared" si="1117"/>
        <x:v>26252.127358376747</x:v>
      </x:c>
    </x:row>
    <x:row r="5992">
      <x:c r="A5992" s="1"/>
      <x:c r="B5992" s="1"/>
      <x:c r="C5992" s="1"/>
      <x:c r="D5992" s="1"/>
      <x:c r="E5992" s="1"/>
      <x:c r="F5992" s="1"/>
      <x:c r="G5992" s="1"/>
      <x:c r="H5992" s="1"/>
      <x:c r="I5992" s="53">
        <x:f t="shared" si="1106"/>
        <x:v>9</x:v>
      </x:c>
      <x:c r="J5992" s="53">
        <x:f t="shared" si="1107"/>
        <x:v>2</x:v>
      </x:c>
      <x:c r="K5992" s="53">
        <x:f t="shared" si="1108"/>
        <x:v>25</x:v>
      </x:c>
      <x:c r="L5992" s="53">
        <x:f t="shared" si="1109"/>
        <x:v>36</x:v>
      </x:c>
      <x:c r="M5992" s="54">
        <x:f t="shared" si="1110"/>
        <x:v>3507.6921855725977</x:v>
      </x:c>
      <x:c r="N5992" s="54">
        <x:f t="shared" si="1111"/>
        <x:v>1.9358973510920818</x:v>
      </x:c>
      <x:c r="O5992" s="55">
        <x:f t="shared" si="1112"/>
        <x:v>150888</x:v>
      </x:c>
      <x:c r="P5992" s="55">
        <x:f t="shared" si="1113"/>
        <x:v>30800</x:v>
      </x:c>
      <x:c r="Q5992" s="55">
        <x:f t="shared" si="1114"/>
        <x:v>73397.433777302038</x:v>
      </x:c>
      <x:c r="R5992" s="55">
        <x:f t="shared" si="1115"/>
        <x:v>26690.566222697962</x:v>
      </x:c>
      <x:c r="S5992" s="1" t="str">
        <x:f t="shared" si="1116"/>
        <x:v>YES</x:v>
      </x:c>
      <x:c r="T5992" s="1">
        <x:f t="shared" si="1117"/>
        <x:v>26690.566222697962</x:v>
      </x:c>
    </x:row>
    <x:row r="5993">
      <x:c r="A5993" s="1"/>
      <x:c r="B5993" s="1"/>
      <x:c r="C5993" s="1"/>
      <x:c r="D5993" s="1"/>
      <x:c r="E5993" s="1"/>
      <x:c r="F5993" s="1"/>
      <x:c r="G5993" s="1"/>
      <x:c r="H5993" s="1"/>
      <x:c r="I5993" s="53">
        <x:f t="shared" si="1106"/>
        <x:v>9</x:v>
      </x:c>
      <x:c r="J5993" s="53">
        <x:f t="shared" si="1107"/>
        <x:v>2</x:v>
      </x:c>
      <x:c r="K5993" s="53">
        <x:f t="shared" si="1108"/>
        <x:v>26</x:v>
      </x:c>
      <x:c r="L5993" s="53">
        <x:f t="shared" si="1109"/>
        <x:v>37</x:v>
      </x:c>
      <x:c r="M5993" s="54">
        <x:f t="shared" si="1110"/>
        <x:v>3589.0321895333154</x:v>
      </x:c>
      <x:c r="N5993" s="54">
        <x:f t="shared" si="1111"/>
        <x:v>1.9923834649536913</x:v>
      </x:c>
      <x:c r="O5993" s="55">
        <x:f t="shared" si="1112"/>
        <x:v>153588</x:v>
      </x:c>
      <x:c r="P5993" s="55">
        <x:f t="shared" si="1113"/>
        <x:v>31680</x:v>
      </x:c>
      <x:c r="Q5993" s="55">
        <x:f t="shared" si="1114"/>
        <x:v>74809.586623842275</x:v>
      </x:c>
      <x:c r="R5993" s="55">
        <x:f t="shared" si="1115"/>
        <x:v>27098.413376157725</x:v>
      </x:c>
      <x:c r="S5993" s="1" t="str">
        <x:f t="shared" si="1116"/>
        <x:v>YES</x:v>
      </x:c>
      <x:c r="T5993" s="1">
        <x:f t="shared" si="1117"/>
        <x:v>27098.413376157725</x:v>
      </x:c>
    </x:row>
    <x:row r="5994">
      <x:c r="A5994" s="1"/>
      <x:c r="B5994" s="1"/>
      <x:c r="C5994" s="1"/>
      <x:c r="D5994" s="1"/>
      <x:c r="E5994" s="1"/>
      <x:c r="F5994" s="1"/>
      <x:c r="G5994" s="1"/>
      <x:c r="H5994" s="1"/>
      <x:c r="I5994" s="53">
        <x:f t="shared" si="1106"/>
        <x:v>9</x:v>
      </x:c>
      <x:c r="J5994" s="53">
        <x:f t="shared" si="1107"/>
        <x:v>2</x:v>
      </x:c>
      <x:c r="K5994" s="53">
        <x:f t="shared" si="1108"/>
        <x:v>27</x:v>
      </x:c>
      <x:c r="L5994" s="53">
        <x:f t="shared" si="1109"/>
        <x:v>38</x:v>
      </x:c>
      <x:c r="M5994" s="54">
        <x:f t="shared" si="1110"/>
        <x:v>3672.165894053072</x:v>
      </x:c>
      <x:c r="N5994" s="54">
        <x:f t="shared" si="1111"/>
        <x:v>2.050115204203522</x:v>
      </x:c>
      <x:c r="O5994" s="55">
        <x:f t="shared" si="1112"/>
        <x:v>156288</x:v>
      </x:c>
      <x:c r="P5994" s="55">
        <x:f t="shared" si="1113"/>
        <x:v>32560</x:v>
      </x:c>
      <x:c r="Q5994" s="55">
        <x:f t="shared" si="1114"/>
        <x:v>76252.880105088057</x:v>
      </x:c>
      <x:c r="R5994" s="55">
        <x:f t="shared" si="1115"/>
        <x:v>27475.119894911943</x:v>
      </x:c>
      <x:c r="S5994" s="1" t="str">
        <x:f t="shared" si="1116"/>
        <x:v>YES</x:v>
      </x:c>
      <x:c r="T5994" s="1">
        <x:f t="shared" si="1117"/>
        <x:v>27475.119894911943</x:v>
      </x:c>
    </x:row>
    <x:row r="5995">
      <x:c r="A5995" s="1"/>
      <x:c r="B5995" s="1"/>
      <x:c r="C5995" s="1"/>
      <x:c r="D5995" s="1"/>
      <x:c r="E5995" s="1"/>
      <x:c r="F5995" s="1"/>
      <x:c r="G5995" s="1"/>
      <x:c r="H5995" s="1"/>
      <x:c r="I5995" s="53">
        <x:f t="shared" si="1106"/>
        <x:v>9</x:v>
      </x:c>
      <x:c r="J5995" s="53">
        <x:f t="shared" si="1107"/>
        <x:v>2</x:v>
      </x:c>
      <x:c r="K5995" s="53">
        <x:f t="shared" si="1108"/>
        <x:v>28</x:v>
      </x:c>
      <x:c r="L5995" s="53">
        <x:f t="shared" si="1109"/>
        <x:v>39</x:v>
      </x:c>
      <x:c r="M5995" s="54">
        <x:f t="shared" si="1110"/>
        <x:v>3757.1254322702257</x:v>
      </x:c>
      <x:c r="N5995" s="54">
        <x:f t="shared" si="1111"/>
        <x:v>2.1091148835209901</x:v>
      </x:c>
      <x:c r="O5995" s="55">
        <x:f t="shared" si="1112"/>
        <x:v>158988</x:v>
      </x:c>
      <x:c r="P5995" s="55">
        <x:f t="shared" si="1113"/>
        <x:v>33440</x:v>
      </x:c>
      <x:c r="Q5995" s="55">
        <x:f t="shared" si="1114"/>
        <x:v>77727.872088024742</x:v>
      </x:c>
      <x:c r="R5995" s="55">
        <x:f t="shared" si="1115"/>
        <x:v>27820.127911975258</x:v>
      </x:c>
      <x:c r="S5995" s="1" t="str">
        <x:f t="shared" si="1116"/>
        <x:v>YES</x:v>
      </x:c>
      <x:c r="T5995" s="1">
        <x:f t="shared" si="1117"/>
        <x:v>27820.127911975258</x:v>
      </x:c>
    </x:row>
    <x:row r="5996">
      <x:c r="A5996" s="1"/>
      <x:c r="B5996" s="1"/>
      <x:c r="C5996" s="1"/>
      <x:c r="D5996" s="1"/>
      <x:c r="E5996" s="1"/>
      <x:c r="F5996" s="1"/>
      <x:c r="G5996" s="1"/>
      <x:c r="H5996" s="1"/>
      <x:c r="I5996" s="53">
        <x:f t="shared" si="1106"/>
        <x:v>9</x:v>
      </x:c>
      <x:c r="J5996" s="53">
        <x:f t="shared" si="1107"/>
        <x:v>2</x:v>
      </x:c>
      <x:c r="K5996" s="53">
        <x:f t="shared" si="1108"/>
        <x:v>29</x:v>
      </x:c>
      <x:c r="L5996" s="53">
        <x:f t="shared" si="1109"/>
        <x:v>40</x:v>
      </x:c>
      <x:c r="M5996" s="54">
        <x:f t="shared" si="1110"/>
        <x:v>3843.943460385879</x:v>
      </x:c>
      <x:c r="N5996" s="54">
        <x:f t="shared" si="1111"/>
        <x:v>2.1694051808235271</x:v>
      </x:c>
      <x:c r="O5996" s="55">
        <x:f t="shared" si="1112"/>
        <x:v>161688</x:v>
      </x:c>
      <x:c r="P5996" s="55">
        <x:f t="shared" si="1113"/>
        <x:v>34320</x:v>
      </x:c>
      <x:c r="Q5996" s="55">
        <x:f t="shared" si="1114"/>
        <x:v>79235.129520588176</x:v>
      </x:c>
      <x:c r="R5996" s="55">
        <x:f t="shared" si="1115"/>
        <x:v>28132.870479411824</x:v>
      </x:c>
      <x:c r="S5996" s="1" t="str">
        <x:f t="shared" si="1116"/>
        <x:v>YES</x:v>
      </x:c>
      <x:c r="T5996" s="1">
        <x:f t="shared" si="1117"/>
        <x:v>28132.870479411824</x:v>
      </x:c>
    </x:row>
    <x:row r="5997">
      <x:c r="A5997" s="1"/>
      <x:c r="B5997" s="1"/>
      <x:c r="C5997" s="1"/>
      <x:c r="D5997" s="1"/>
      <x:c r="E5997" s="1"/>
      <x:c r="F5997" s="1"/>
      <x:c r="G5997" s="1"/>
      <x:c r="H5997" s="1"/>
      <x:c r="I5997" s="53">
        <x:f t="shared" si="1106"/>
        <x:v>9</x:v>
      </x:c>
      <x:c r="J5997" s="53">
        <x:f t="shared" si="1107"/>
        <x:v>2</x:v>
      </x:c>
      <x:c r="K5997" s="53">
        <x:f t="shared" si="1108"/>
        <x:v>30</x:v>
      </x:c>
      <x:c r="L5997" s="53">
        <x:f t="shared" si="1109"/>
        <x:v>41</x:v>
      </x:c>
      <x:c r="M5997" s="54">
        <x:f t="shared" si="1110"/>
        <x:v>3932.6531657196501</x:v>
      </x:c>
      <x:c r="N5997" s="54">
        <x:f t="shared" si="1111"/>
        <x:v>2.2310091428608683</x:v>
      </x:c>
      <x:c r="O5997" s="55">
        <x:f t="shared" si="1112"/>
        <x:v>164388</x:v>
      </x:c>
      <x:c r="P5997" s="55">
        <x:f t="shared" si="1113"/>
        <x:v>35200</x:v>
      </x:c>
      <x:c r="Q5997" s="55">
        <x:f t="shared" si="1114"/>
        <x:v>80775.2285715217</x:v>
      </x:c>
      <x:c r="R5997" s="55">
        <x:f t="shared" si="1115"/>
        <x:v>28412.7714284783</x:v>
      </x:c>
      <x:c r="S5997" s="1" t="str">
        <x:f t="shared" si="1116"/>
        <x:v>YES</x:v>
      </x:c>
      <x:c r="T5997" s="1">
        <x:f t="shared" si="1117"/>
        <x:v>28412.7714284783</x:v>
      </x:c>
    </x:row>
    <x:row r="5998">
      <x:c r="A5998" s="1"/>
      <x:c r="B5998" s="1"/>
      <x:c r="C5998" s="1"/>
      <x:c r="D5998" s="1"/>
      <x:c r="E5998" s="1"/>
      <x:c r="F5998" s="1"/>
      <x:c r="G5998" s="1"/>
      <x:c r="H5998" s="1"/>
      <x:c r="I5998" s="53" t="n">
        <x:f t="shared" ref="I5998:I6061" si="1118">INT((ROW()-ROW($I$46))/((CARROT_CAP+1)*(MESCLUN_CAP+1)))</x:f>
        <x:v>9</x:v>
      </x:c>
      <x:c r="J5998" s="53" t="n">
        <x:f t="shared" ref="J5998:J6061" si="1119">MOD(INT((ROW()-ROW($I$46))/(MESCLUN_CAP+1)),CARROT_CAP+1)</x:f>
        <x:v>3</x:v>
      </x:c>
      <x:c r="K5998" s="53" t="n">
        <x:f t="shared" ref="K5998:K6061" si="1120">MOD(ROW()-ROW($I$46),MESCLUN_CAP+1)</x:f>
        <x:v>0</x:v>
      </x:c>
      <x:c r="L5998" s="53" t="n">
        <x:f t="shared" ref="L5998:L6061" si="1121">SUM(I5998:K5998)</x:f>
        <x:v>12</x:v>
      </x:c>
      <x:c r="M5998" s="54" t="n">
        <x:f t="shared" ref="M5998:M6061" si="1122">I5998*TOMATO_HOURS*WEEKS*(1+TOMATO_DIM)^I5998+J5998*CARROT_HOURS*WEEKS*(1+CARROT_DIM)^J5998+K5998*MESCLUN_HOURS*WEEKS*(1+MESCLUN_DIM)^K5998</x:f>
        <x:v>2006.8577859600016</x:v>
      </x:c>
      <x:c r="N5998" s="54" t="n">
        <x:f t="shared" ref="N5998:N6061" si="1123">MAX(M5998-FARMER_HOURS,0)/TEMP_HOURS_PER_WORKER</x:f>
        <x:v>0.8936512402500011</x:v>
      </x:c>
      <x:c r="O5998" s="55" t="n">
        <x:f t="shared" ref="O5998:O6061" si="1124">I5998*TOMATO_PRICE+J5998*CARROT_PRICE+K5998*MESCLUN_PRICE</x:f>
        <x:v>85482</x:v>
      </x:c>
      <x:c r="P5998" s="55" t="n">
        <x:f t="shared" ref="P5998:P6061" si="1125">I5998*TOMATO_FERTILIZER+J5998*CARROT_FERTILIZER+K5998*MESCLUN_FERTILIZER</x:f>
        <x:v>9240</x:v>
      </x:c>
      <x:c r="Q5998" s="55" t="n">
        <x:f t="shared" ref="Q5998:Q6061" si="1126">MIN(M5998,FARMER_HOURS)*FARMER_RATE+MAX(M5998-FARMER_HOURS,0)*TEMP_RATE</x:f>
        <x:v>47341.28100625003</x:v>
      </x:c>
      <x:c r="R5998" s="55" t="n">
        <x:f t="shared" ref="R5998:R6061" si="1127">O5998-P5998-Q5998-FIXED_COST</x:f>
        <x:v>8900.718993749972</x:v>
      </x:c>
      <x:c r="S5998" s="1" t="str">
        <x:f t="shared" ref="S5998:S6061" si="1128">IF(AND(L5998&lt;=TOTAL_BED_CAP,N5998&lt;=TEMP_WORKER_CAP),"YES","NO")</x:f>
        <x:v>YES</x:v>
      </x:c>
      <x:c r="T5998" s="1" t="n">
        <x:f t="shared" ref="T5998:T6061" si="1129">IF(S5998="YES",R5998,-1E+99)</x:f>
        <x:v>8900.718993749972</x:v>
      </x:c>
    </x:row>
    <x:row r="5999">
      <x:c r="A5999" s="1"/>
      <x:c r="B5999" s="1"/>
      <x:c r="C5999" s="1"/>
      <x:c r="D5999" s="1"/>
      <x:c r="E5999" s="1"/>
      <x:c r="F5999" s="1"/>
      <x:c r="G5999" s="1"/>
      <x:c r="H5999" s="1"/>
      <x:c r="I5999" s="53">
        <x:f t="shared" si="1118"/>
        <x:v>9</x:v>
      </x:c>
      <x:c r="J5999" s="53">
        <x:f t="shared" si="1119"/>
        <x:v>3</x:v>
      </x:c>
      <x:c r="K5999" s="53">
        <x:f t="shared" si="1120"/>
        <x:v>1</x:v>
      </x:c>
      <x:c r="L5999" s="53">
        <x:f t="shared" si="1121"/>
        <x:v>13</x:v>
      </x:c>
      <x:c r="M5999" s="54">
        <x:f t="shared" si="1122"/>
        <x:v>2052.4202859600009</x:v>
      </x:c>
      <x:c r="N5999" s="54">
        <x:f t="shared" si="1123"/>
        <x:v>0.92529186525000062</x:v>
      </x:c>
      <x:c r="O5999" s="55">
        <x:f t="shared" si="1124"/>
        <x:v>88182</x:v>
      </x:c>
      <x:c r="P5999" s="55">
        <x:f t="shared" si="1125"/>
        <x:v>10120</x:v>
      </x:c>
      <x:c r="Q5999" s="55">
        <x:f t="shared" si="1126"/>
        <x:v>48132.296631250014</x:v>
      </x:c>
      <x:c r="R5999" s="55">
        <x:f t="shared" si="1127"/>
        <x:v>9929.7033687499861</x:v>
      </x:c>
      <x:c r="S5999" s="1" t="str">
        <x:f t="shared" si="1128"/>
        <x:v>YES</x:v>
      </x:c>
      <x:c r="T5999" s="1">
        <x:f t="shared" si="1129"/>
        <x:v>9929.7033687499861</x:v>
      </x:c>
    </x:row>
    <x:row r="6000">
      <x:c r="A6000" s="1"/>
      <x:c r="B6000" s="1"/>
      <x:c r="C6000" s="1"/>
      <x:c r="D6000" s="1"/>
      <x:c r="E6000" s="1"/>
      <x:c r="F6000" s="1"/>
      <x:c r="G6000" s="1"/>
      <x:c r="H6000" s="1"/>
      <x:c r="I6000" s="53">
        <x:f t="shared" si="1118"/>
        <x:v>9</x:v>
      </x:c>
      <x:c r="J6000" s="53">
        <x:f t="shared" si="1119"/>
        <x:v>3</x:v>
      </x:c>
      <x:c r="K6000" s="53">
        <x:f t="shared" si="1120"/>
        <x:v>2</x:v>
      </x:c>
      <x:c r="L6000" s="53">
        <x:f t="shared" si="1121"/>
        <x:v>14</x:v>
      </x:c>
      <x:c r="M6000" s="54">
        <x:f t="shared" si="1122"/>
        <x:v>2099.1218484600013</x:v>
      </x:c>
      <x:c r="N6000" s="54">
        <x:f t="shared" si="1123"/>
        <x:v>0.95772350587500088</x:v>
      </x:c>
      <x:c r="O6000" s="55">
        <x:f t="shared" si="1124"/>
        <x:v>90882</x:v>
      </x:c>
      <x:c r="P6000" s="55">
        <x:f t="shared" si="1125"/>
        <x:v>11000</x:v>
      </x:c>
      <x:c r="Q6000" s="55">
        <x:f t="shared" si="1126"/>
        <x:v>48943.087646875021</x:v>
      </x:c>
      <x:c r="R6000" s="55">
        <x:f t="shared" si="1127"/>
        <x:v>10938.912353124979</x:v>
      </x:c>
      <x:c r="S6000" s="1" t="str">
        <x:f t="shared" si="1128"/>
        <x:v>YES</x:v>
      </x:c>
      <x:c r="T6000" s="1">
        <x:f t="shared" si="1129"/>
        <x:v>10938.912353124979</x:v>
      </x:c>
    </x:row>
    <x:row r="6001">
      <x:c r="A6001" s="1"/>
      <x:c r="B6001" s="1"/>
      <x:c r="C6001" s="1"/>
      <x:c r="D6001" s="1"/>
      <x:c r="E6001" s="1"/>
      <x:c r="F6001" s="1"/>
      <x:c r="G6001" s="1"/>
      <x:c r="H6001" s="1"/>
      <x:c r="I6001" s="53">
        <x:f t="shared" si="1118"/>
        <x:v>9</x:v>
      </x:c>
      <x:c r="J6001" s="53">
        <x:f t="shared" si="1119"/>
        <x:v>3</x:v>
      </x:c>
      <x:c r="K6001" s="53">
        <x:f t="shared" si="1120"/>
        <x:v>3</x:v>
      </x:c>
      <x:c r="L6001" s="53">
        <x:f t="shared" si="1121"/>
        <x:v>15</x:v>
      </x:c>
      <x:c r="M6001" s="54">
        <x:f t="shared" si="1122"/>
        <x:v>2146.9838308818762</x:v>
      </x:c>
      <x:c r="N6001" s="54">
        <x:f t="shared" si="1123"/>
        <x:v>0.99096099366796964</x:v>
      </x:c>
      <x:c r="O6001" s="55">
        <x:f t="shared" si="1124"/>
        <x:v>93582</x:v>
      </x:c>
      <x:c r="P6001" s="55">
        <x:f t="shared" si="1125"/>
        <x:v>11880</x:v>
      </x:c>
      <x:c r="Q6001" s="55">
        <x:f t="shared" si="1126"/>
        <x:v>49774.02484169924</x:v>
      </x:c>
      <x:c r="R6001" s="55">
        <x:f t="shared" si="1127"/>
        <x:v>11927.97515830076</x:v>
      </x:c>
      <x:c r="S6001" s="1" t="str">
        <x:f t="shared" si="1128"/>
        <x:v>YES</x:v>
      </x:c>
      <x:c r="T6001" s="1">
        <x:f t="shared" si="1129"/>
        <x:v>11927.97515830076</x:v>
      </x:c>
    </x:row>
    <x:row r="6002">
      <x:c r="A6002" s="1"/>
      <x:c r="B6002" s="1"/>
      <x:c r="C6002" s="1"/>
      <x:c r="D6002" s="1"/>
      <x:c r="E6002" s="1"/>
      <x:c r="F6002" s="1"/>
      <x:c r="G6002" s="1"/>
      <x:c r="H6002" s="1"/>
      <x:c r="I6002" s="53">
        <x:f t="shared" si="1118"/>
        <x:v>9</x:v>
      </x:c>
      <x:c r="J6002" s="53">
        <x:f t="shared" si="1119"/>
        <x:v>3</x:v>
      </x:c>
      <x:c r="K6002" s="53">
        <x:f t="shared" si="1120"/>
        <x:v>4</x:v>
      </x:c>
      <x:c r="L6002" s="53">
        <x:f t="shared" si="1121"/>
        <x:v>16</x:v>
      </x:c>
      <x:c r="M6002" s="54">
        <x:f t="shared" si="1122"/>
        <x:v>2196.0279466045322</x:v>
      </x:c>
      <x:c r="N6002" s="54">
        <x:f t="shared" si="1123"/>
        <x:v>1.0250194073642585</x:v>
      </x:c>
      <x:c r="O6002" s="55">
        <x:f t="shared" si="1124"/>
        <x:v>96282</x:v>
      </x:c>
      <x:c r="P6002" s="55">
        <x:f t="shared" si="1125"/>
        <x:v>12760</x:v>
      </x:c>
      <x:c r="Q6002" s="55">
        <x:f t="shared" si="1126"/>
        <x:v>50625.485184106466</x:v>
      </x:c>
      <x:c r="R6002" s="55">
        <x:f t="shared" si="1127"/>
        <x:v>12896.514815893534</x:v>
      </x:c>
      <x:c r="S6002" s="1" t="str">
        <x:f t="shared" si="1128"/>
        <x:v>YES</x:v>
      </x:c>
      <x:c r="T6002" s="1">
        <x:f t="shared" si="1129"/>
        <x:v>12896.514815893534</x:v>
      </x:c>
    </x:row>
    <x:row r="6003">
      <x:c r="A6003" s="1"/>
      <x:c r="B6003" s="1"/>
      <x:c r="C6003" s="1"/>
      <x:c r="D6003" s="1"/>
      <x:c r="E6003" s="1"/>
      <x:c r="F6003" s="1"/>
      <x:c r="G6003" s="1"/>
      <x:c r="H6003" s="1"/>
      <x:c r="I6003" s="53">
        <x:f t="shared" si="1118"/>
        <x:v>9</x:v>
      </x:c>
      <x:c r="J6003" s="53">
        <x:f t="shared" si="1119"/>
        <x:v>3</x:v>
      </x:c>
      <x:c r="K6003" s="53">
        <x:f t="shared" si="1120"/>
        <x:v>5</x:v>
      </x:c>
      <x:c r="L6003" s="53">
        <x:f t="shared" si="1121"/>
        <x:v>17</x:v>
      </x:c>
      <x:c r="M6003" s="54">
        <x:f t="shared" si="1122"/>
        <x:v>2246.276270525736</x:v>
      </x:c>
      <x:c r="N6003" s="54">
        <x:f t="shared" si="1123"/>
        <x:v>1.0599140767539834</x:v>
      </x:c>
      <x:c r="O6003" s="55">
        <x:f t="shared" si="1124"/>
        <x:v>98982</x:v>
      </x:c>
      <x:c r="P6003" s="55">
        <x:f t="shared" si="1125"/>
        <x:v>13640</x:v>
      </x:c>
      <x:c r="Q6003" s="55">
        <x:f t="shared" si="1126"/>
        <x:v>51497.851918849585</x:v>
      </x:c>
      <x:c r="R6003" s="55">
        <x:f t="shared" si="1127"/>
        <x:v>13844.148081150415</x:v>
      </x:c>
      <x:c r="S6003" s="1" t="str">
        <x:f t="shared" si="1128"/>
        <x:v>YES</x:v>
      </x:c>
      <x:c r="T6003" s="1">
        <x:f t="shared" si="1129"/>
        <x:v>13844.148081150415</x:v>
      </x:c>
    </x:row>
    <x:row r="6004">
      <x:c r="A6004" s="1"/>
      <x:c r="B6004" s="1"/>
      <x:c r="C6004" s="1"/>
      <x:c r="D6004" s="1"/>
      <x:c r="E6004" s="1"/>
      <x:c r="F6004" s="1"/>
      <x:c r="G6004" s="1"/>
      <x:c r="H6004" s="1"/>
      <x:c r="I6004" s="53">
        <x:f t="shared" si="1118"/>
        <x:v>9</x:v>
      </x:c>
      <x:c r="J6004" s="53">
        <x:f t="shared" si="1119"/>
        <x:v>3</x:v>
      </x:c>
      <x:c r="K6004" s="53">
        <x:f t="shared" si="1120"/>
        <x:v>6</x:v>
      </x:c>
      <x:c r="L6004" s="53">
        <x:f t="shared" si="1121"/>
        <x:v>18</x:v>
      </x:c>
      <x:c r="M6004" s="54">
        <x:f t="shared" si="1122"/>
        <x:v>2297.7512447073691</x:v>
      </x:c>
      <x:c r="N6004" s="54">
        <x:f t="shared" si="1123"/>
        <x:v>1.0956605866023397</x:v>
      </x:c>
      <x:c r="O6004" s="55">
        <x:f t="shared" si="1124"/>
        <x:v>101682</x:v>
      </x:c>
      <x:c r="P6004" s="55">
        <x:f t="shared" si="1125"/>
        <x:v>14520</x:v>
      </x:c>
      <x:c r="Q6004" s="55">
        <x:f t="shared" si="1126"/>
        <x:v>52391.514665058494</x:v>
      </x:c>
      <x:c r="R6004" s="55">
        <x:f t="shared" si="1127"/>
        <x:v>14770.485334941506</x:v>
      </x:c>
      <x:c r="S6004" s="1" t="str">
        <x:f t="shared" si="1128"/>
        <x:v>YES</x:v>
      </x:c>
      <x:c r="T6004" s="1">
        <x:f t="shared" si="1129"/>
        <x:v>14770.485334941506</x:v>
      </x:c>
    </x:row>
    <x:row r="6005">
      <x:c r="A6005" s="1"/>
      <x:c r="B6005" s="1"/>
      <x:c r="C6005" s="1"/>
      <x:c r="D6005" s="1"/>
      <x:c r="E6005" s="1"/>
      <x:c r="F6005" s="1"/>
      <x:c r="G6005" s="1"/>
      <x:c r="H6005" s="1"/>
      <x:c r="I6005" s="53">
        <x:f t="shared" si="1118"/>
        <x:v>9</x:v>
      </x:c>
      <x:c r="J6005" s="53">
        <x:f t="shared" si="1119"/>
        <x:v>3</x:v>
      </x:c>
      <x:c r="K6005" s="53">
        <x:f t="shared" si="1120"/>
        <x:v>7</x:v>
      </x:c>
      <x:c r="L6005" s="53">
        <x:f t="shared" si="1121"/>
        <x:v>19</x:v>
      </x:c>
      <x:c r="M6005" s="54">
        <x:f t="shared" si="1122"/>
        <x:v>2350.4756841053295</x:v>
      </x:c>
      <x:c r="N6005" s="54">
        <x:f t="shared" si="1123"/>
        <x:v>1.132274780628701</x:v>
      </x:c>
      <x:c r="O6005" s="55">
        <x:f t="shared" si="1124"/>
        <x:v>104382</x:v>
      </x:c>
      <x:c r="P6005" s="55">
        <x:f t="shared" si="1125"/>
        <x:v>15400</x:v>
      </x:c>
      <x:c r="Q6005" s="55">
        <x:f t="shared" si="1126"/>
        <x:v>53306.869515717524</x:v>
      </x:c>
      <x:c r="R6005" s="55">
        <x:f t="shared" si="1127"/>
        <x:v>15675.130484282476</x:v>
      </x:c>
      <x:c r="S6005" s="1" t="str">
        <x:f t="shared" si="1128"/>
        <x:v>YES</x:v>
      </x:c>
      <x:c r="T6005" s="1">
        <x:f t="shared" si="1129"/>
        <x:v>15675.130484282476</x:v>
      </x:c>
    </x:row>
    <x:row r="6006">
      <x:c r="A6006" s="1"/>
      <x:c r="B6006" s="1"/>
      <x:c r="C6006" s="1"/>
      <x:c r="D6006" s="1"/>
      <x:c r="E6006" s="1"/>
      <x:c r="F6006" s="1"/>
      <x:c r="G6006" s="1"/>
      <x:c r="H6006" s="1"/>
      <x:c r="I6006" s="53">
        <x:f t="shared" si="1118"/>
        <x:v>9</x:v>
      </x:c>
      <x:c r="J6006" s="53">
        <x:f t="shared" si="1119"/>
        <x:v>3</x:v>
      </x:c>
      <x:c r="K6006" s="53">
        <x:f t="shared" si="1120"/>
        <x:v>8</x:v>
      </x:c>
      <x:c r="L6006" s="53">
        <x:f t="shared" si="1121"/>
        <x:v>20</x:v>
      </x:c>
      <x:c r="M6006" s="54">
        <x:f t="shared" si="1122"/>
        <x:v>2404.4727823853095</x:v>
      </x:c>
      <x:c r="N6006" s="54">
        <x:f t="shared" si="1123"/>
        <x:v>1.1697727655453538</x:v>
      </x:c>
      <x:c r="O6006" s="55">
        <x:f t="shared" si="1124"/>
        <x:v>107082</x:v>
      </x:c>
      <x:c r="P6006" s="55">
        <x:f t="shared" si="1125"/>
        <x:v>16280</x:v>
      </x:c>
      <x:c r="Q6006" s="55">
        <x:f t="shared" si="1126"/>
        <x:v>54244.319138633844</x:v>
      </x:c>
      <x:c r="R6006" s="55">
        <x:f t="shared" si="1127"/>
        <x:v>16557.680861366156</x:v>
      </x:c>
      <x:c r="S6006" s="1" t="str">
        <x:f t="shared" si="1128"/>
        <x:v>YES</x:v>
      </x:c>
      <x:c r="T6006" s="1">
        <x:f t="shared" si="1129"/>
        <x:v>16557.680861366156</x:v>
      </x:c>
    </x:row>
    <x:row r="6007">
      <x:c r="A6007" s="1"/>
      <x:c r="B6007" s="1"/>
      <x:c r="C6007" s="1"/>
      <x:c r="D6007" s="1"/>
      <x:c r="E6007" s="1"/>
      <x:c r="F6007" s="1"/>
      <x:c r="G6007" s="1"/>
      <x:c r="H6007" s="1"/>
      <x:c r="I6007" s="53">
        <x:f t="shared" si="1118"/>
        <x:v>9</x:v>
      </x:c>
      <x:c r="J6007" s="53">
        <x:f t="shared" si="1119"/>
        <x:v>3</x:v>
      </x:c>
      <x:c r="K6007" s="53">
        <x:f t="shared" si="1120"/>
        <x:v>9</x:v>
      </x:c>
      <x:c r="L6007" s="53">
        <x:f t="shared" si="1121"/>
        <x:v>21</x:v>
      </x:c>
      <x:c r="M6007" s="54">
        <x:f t="shared" si="1122"/>
        <x:v>2459.766117825704</x:v>
      </x:c>
      <x:c r="N6007" s="54">
        <x:f t="shared" si="1123"/>
        <x:v>1.2081709151567388</x:v>
      </x:c>
      <x:c r="O6007" s="55">
        <x:f t="shared" si="1124"/>
        <x:v>109782</x:v>
      </x:c>
      <x:c r="P6007" s="55">
        <x:f t="shared" si="1125"/>
        <x:v>17160</x:v>
      </x:c>
      <x:c r="Q6007" s="55">
        <x:f t="shared" si="1126"/>
        <x:v>55204.272878918477</x:v>
      </x:c>
      <x:c r="R6007" s="55">
        <x:f t="shared" si="1127"/>
        <x:v>17417.727121081523</x:v>
      </x:c>
      <x:c r="S6007" s="1" t="str">
        <x:f t="shared" si="1128"/>
        <x:v>YES</x:v>
      </x:c>
      <x:c r="T6007" s="1">
        <x:f t="shared" si="1129"/>
        <x:v>17417.727121081523</x:v>
      </x:c>
    </x:row>
    <x:row r="6008">
      <x:c r="A6008" s="1"/>
      <x:c r="B6008" s="1"/>
      <x:c r="C6008" s="1"/>
      <x:c r="D6008" s="1"/>
      <x:c r="E6008" s="1"/>
      <x:c r="F6008" s="1"/>
      <x:c r="G6008" s="1"/>
      <x:c r="H6008" s="1"/>
      <x:c r="I6008" s="53">
        <x:f t="shared" si="1118"/>
        <x:v>9</x:v>
      </x:c>
      <x:c r="J6008" s="53">
        <x:f t="shared" si="1119"/>
        <x:v>3</x:v>
      </x:c>
      <x:c r="K6008" s="53">
        <x:f t="shared" si="1120"/>
        <x:v>10</x:v>
      </x:c>
      <x:c r="L6008" s="53">
        <x:f t="shared" si="1121"/>
        <x:v>22</x:v>
      </x:c>
      <x:c r="M6008" s="54">
        <x:f t="shared" si="1122"/>
        <x:v>2516.3796593089169</x:v>
      </x:c>
      <x:c r="N6008" s="54">
        <x:f t="shared" si="1123"/>
        <x:v>1.2474858745200812</x:v>
      </x:c>
      <x:c r="O6008" s="55">
        <x:f t="shared" si="1124"/>
        <x:v>112482</x:v>
      </x:c>
      <x:c r="P6008" s="55">
        <x:f t="shared" si="1125"/>
        <x:v>18040</x:v>
      </x:c>
      <x:c r="Q6008" s="55">
        <x:f t="shared" si="1126"/>
        <x:v>56187.146863002024</x:v>
      </x:c>
      <x:c r="R6008" s="55">
        <x:f t="shared" si="1127"/>
        <x:v>18254.853136997976</x:v>
      </x:c>
      <x:c r="S6008" s="1" t="str">
        <x:f t="shared" si="1128"/>
        <x:v>YES</x:v>
      </x:c>
      <x:c r="T6008" s="1">
        <x:f t="shared" si="1129"/>
        <x:v>18254.853136997976</x:v>
      </x:c>
    </x:row>
    <x:row r="6009">
      <x:c r="A6009" s="1"/>
      <x:c r="B6009" s="1"/>
      <x:c r="C6009" s="1"/>
      <x:c r="D6009" s="1"/>
      <x:c r="E6009" s="1"/>
      <x:c r="F6009" s="1"/>
      <x:c r="G6009" s="1"/>
      <x:c r="H6009" s="1"/>
      <x:c r="I6009" s="53">
        <x:f t="shared" si="1118"/>
        <x:v>9</x:v>
      </x:c>
      <x:c r="J6009" s="53">
        <x:f t="shared" si="1119"/>
        <x:v>3</x:v>
      </x:c>
      <x:c r="K6009" s="53">
        <x:f t="shared" si="1120"/>
        <x:v>11</x:v>
      </x:c>
      <x:c r="L6009" s="53">
        <x:f t="shared" si="1121"/>
        <x:v>23</x:v>
      </x:c>
      <x:c r="M6009" s="54">
        <x:f t="shared" si="1122"/>
        <x:v>2574.3377724023558</x:v>
      </x:c>
      <x:c r="N6009" s="54">
        <x:f t="shared" si="1123"/>
        <x:v>1.2877345641683027</x:v>
      </x:c>
      <x:c r="O6009" s="55">
        <x:f t="shared" si="1124"/>
        <x:v>115182</x:v>
      </x:c>
      <x:c r="P6009" s="55">
        <x:f t="shared" si="1125"/>
        <x:v>18920</x:v>
      </x:c>
      <x:c r="Q6009" s="55">
        <x:f t="shared" si="1126"/>
        <x:v>57193.364104207561</x:v>
      </x:c>
      <x:c r="R6009" s="55">
        <x:f t="shared" si="1127"/>
        <x:v>19068.635895792439</x:v>
      </x:c>
      <x:c r="S6009" s="1" t="str">
        <x:f t="shared" si="1128"/>
        <x:v>YES</x:v>
      </x:c>
      <x:c r="T6009" s="1">
        <x:f t="shared" si="1129"/>
        <x:v>19068.635895792439</x:v>
      </x:c>
    </x:row>
    <x:row r="6010">
      <x:c r="A6010" s="1"/>
      <x:c r="B6010" s="1"/>
      <x:c r="C6010" s="1"/>
      <x:c r="D6010" s="1"/>
      <x:c r="E6010" s="1"/>
      <x:c r="F6010" s="1"/>
      <x:c r="G6010" s="1"/>
      <x:c r="H6010" s="1"/>
      <x:c r="I6010" s="53">
        <x:f t="shared" si="1118"/>
        <x:v>9</x:v>
      </x:c>
      <x:c r="J6010" s="53">
        <x:f t="shared" si="1119"/>
        <x:v>3</x:v>
      </x:c>
      <x:c r="K6010" s="53">
        <x:f t="shared" si="1120"/>
        <x:v>12</x:v>
      </x:c>
      <x:c r="L6010" s="53">
        <x:f t="shared" si="1121"/>
        <x:v>24</x:v>
      </x:c>
      <x:c r="M6010" s="54">
        <x:f t="shared" si="1122"/>
        <x:v>2633.6652255304202</x:v>
      </x:c>
      <x:c r="N6010" s="54">
        <x:f t="shared" si="1123"/>
        <x:v>1.3289341843961251</x:v>
      </x:c>
      <x:c r="O6010" s="55">
        <x:f t="shared" si="1124"/>
        <x:v>117882</x:v>
      </x:c>
      <x:c r="P6010" s="55">
        <x:f t="shared" si="1125"/>
        <x:v>19800</x:v>
      </x:c>
      <x:c r="Q6010" s="55">
        <x:f t="shared" si="1126"/>
        <x:v>58223.35460990313</x:v>
      </x:c>
      <x:c r="R6010" s="55">
        <x:f t="shared" si="1127"/>
        <x:v>19858.64539009687</x:v>
      </x:c>
      <x:c r="S6010" s="1" t="str">
        <x:f t="shared" si="1128"/>
        <x:v>YES</x:v>
      </x:c>
      <x:c r="T6010" s="1">
        <x:f t="shared" si="1129"/>
        <x:v>19858.64539009687</x:v>
      </x:c>
    </x:row>
    <x:row r="6011">
      <x:c r="A6011" s="1"/>
      <x:c r="B6011" s="1"/>
      <x:c r="C6011" s="1"/>
      <x:c r="D6011" s="1"/>
      <x:c r="E6011" s="1"/>
      <x:c r="F6011" s="1"/>
      <x:c r="G6011" s="1"/>
      <x:c r="H6011" s="1"/>
      <x:c r="I6011" s="53">
        <x:f t="shared" si="1118"/>
        <x:v>9</x:v>
      </x:c>
      <x:c r="J6011" s="53">
        <x:f t="shared" si="1119"/>
        <x:v>3</x:v>
      </x:c>
      <x:c r="K6011" s="53">
        <x:f t="shared" si="1120"/>
        <x:v>13</x:v>
      </x:c>
      <x:c r="L6011" s="53">
        <x:f t="shared" si="1121"/>
        <x:v>25</x:v>
      </x:c>
      <x:c r="M6011" s="54">
        <x:f t="shared" si="1122"/>
        <x:v>2694.3871962388048</x:v>
      </x:c>
      <x:c r="N6011" s="54">
        <x:f t="shared" si="1123"/>
        <x:v>1.3711022196102811</x:v>
      </x:c>
      <x:c r="O6011" s="55">
        <x:f t="shared" si="1124"/>
        <x:v>120582</x:v>
      </x:c>
      <x:c r="P6011" s="55">
        <x:f t="shared" si="1125"/>
        <x:v>20680</x:v>
      </x:c>
      <x:c r="Q6011" s="55">
        <x:f t="shared" si="1126"/>
        <x:v>59277.555490257029</x:v>
      </x:c>
      <x:c r="R6011" s="55">
        <x:f t="shared" si="1127"/>
        <x:v>20624.444509742971</x:v>
      </x:c>
      <x:c r="S6011" s="1" t="str">
        <x:f t="shared" si="1128"/>
        <x:v>YES</x:v>
      </x:c>
      <x:c r="T6011" s="1">
        <x:f t="shared" si="1129"/>
        <x:v>20624.444509742971</x:v>
      </x:c>
    </x:row>
    <x:row r="6012">
      <x:c r="A6012" s="1"/>
      <x:c r="B6012" s="1"/>
      <x:c r="C6012" s="1"/>
      <x:c r="D6012" s="1"/>
      <x:c r="E6012" s="1"/>
      <x:c r="F6012" s="1"/>
      <x:c r="G6012" s="1"/>
      <x:c r="H6012" s="1"/>
      <x:c r="I6012" s="53">
        <x:f t="shared" si="1118"/>
        <x:v>9</x:v>
      </x:c>
      <x:c r="J6012" s="53">
        <x:f t="shared" si="1119"/>
        <x:v>3</x:v>
      </x:c>
      <x:c r="K6012" s="53">
        <x:f t="shared" si="1120"/>
        <x:v>14</x:v>
      </x:c>
      <x:c r="L6012" s="53">
        <x:f t="shared" si="1121"/>
        <x:v>26</x:v>
      </x:c>
      <x:c r="M6012" s="54">
        <x:f t="shared" si="1122"/>
        <x:v>2756.5292775524658</x:v>
      </x:c>
      <x:c r="N6012" s="54">
        <x:f t="shared" si="1123"/>
        <x:v>1.4142564427447679</x:v>
      </x:c>
      <x:c r="O6012" s="55">
        <x:f t="shared" si="1124"/>
        <x:v>123282</x:v>
      </x:c>
      <x:c r="P6012" s="55">
        <x:f t="shared" si="1125"/>
        <x:v>21560</x:v>
      </x:c>
      <x:c r="Q6012" s="55">
        <x:f t="shared" si="1126"/>
        <x:v>60356.4110686192</x:v>
      </x:c>
      <x:c r="R6012" s="55">
        <x:f t="shared" si="1127"/>
        <x:v>21365.5889313808</x:v>
      </x:c>
      <x:c r="S6012" s="1" t="str">
        <x:f t="shared" si="1128"/>
        <x:v>YES</x:v>
      </x:c>
      <x:c r="T6012" s="1">
        <x:f t="shared" si="1129"/>
        <x:v>21365.5889313808</x:v>
      </x:c>
    </x:row>
    <x:row r="6013">
      <x:c r="A6013" s="1"/>
      <x:c r="B6013" s="1"/>
      <x:c r="C6013" s="1"/>
      <x:c r="D6013" s="1"/>
      <x:c r="E6013" s="1"/>
      <x:c r="F6013" s="1"/>
      <x:c r="G6013" s="1"/>
      <x:c r="H6013" s="1"/>
      <x:c r="I6013" s="53">
        <x:f t="shared" si="1118"/>
        <x:v>9</x:v>
      </x:c>
      <x:c r="J6013" s="53">
        <x:f t="shared" si="1119"/>
        <x:v>3</x:v>
      </x:c>
      <x:c r="K6013" s="53">
        <x:f t="shared" si="1120"/>
        <x:v>15</x:v>
      </x:c>
      <x:c r="L6013" s="53">
        <x:f t="shared" si="1121"/>
        <x:v>27</x:v>
      </x:c>
      <x:c r="M6013" s="54">
        <x:f t="shared" si="1122"/>
        <x:v>2820.1174844286124</x:v>
      </x:c>
      <x:c r="N6013" s="54">
        <x:f t="shared" si="1123"/>
        <x:v>1.4584149197420919</x:v>
      </x:c>
      <x:c r="O6013" s="55">
        <x:f t="shared" si="1124"/>
        <x:v>125982</x:v>
      </x:c>
      <x:c r="P6013" s="55">
        <x:f t="shared" si="1125"/>
        <x:v>22440</x:v>
      </x:c>
      <x:c r="Q6013" s="55">
        <x:f t="shared" si="1126"/>
        <x:v>61460.372993552301</x:v>
      </x:c>
      <x:c r="R6013" s="55">
        <x:f t="shared" si="1127"/>
        <x:v>22081.627006447699</x:v>
      </x:c>
      <x:c r="S6013" s="1" t="str">
        <x:f t="shared" si="1128"/>
        <x:v>YES</x:v>
      </x:c>
      <x:c r="T6013" s="1">
        <x:f t="shared" si="1129"/>
        <x:v>22081.627006447699</x:v>
      </x:c>
    </x:row>
    <x:row r="6014">
      <x:c r="A6014" s="1"/>
      <x:c r="B6014" s="1"/>
      <x:c r="C6014" s="1"/>
      <x:c r="D6014" s="1"/>
      <x:c r="E6014" s="1"/>
      <x:c r="F6014" s="1"/>
      <x:c r="G6014" s="1"/>
      <x:c r="H6014" s="1"/>
      <x:c r="I6014" s="53">
        <x:f t="shared" si="1118"/>
        <x:v>9</x:v>
      </x:c>
      <x:c r="J6014" s="53">
        <x:f t="shared" si="1119"/>
        <x:v>3</x:v>
      </x:c>
      <x:c r="K6014" s="53">
        <x:f t="shared" si="1120"/>
        <x:v>16</x:v>
      </x:c>
      <x:c r="L6014" s="53">
        <x:f t="shared" si="1121"/>
        <x:v>28</x:v>
      </x:c>
      <x:c r="M6014" s="54">
        <x:f t="shared" si="1122"/>
        <x:v>2885.178260306101</x:v>
      </x:c>
      <x:c r="N6014" s="54">
        <x:f t="shared" si="1123"/>
        <x:v>1.503596014101459</x:v>
      </x:c>
      <x:c r="O6014" s="55">
        <x:f t="shared" si="1124"/>
        <x:v>128682</x:v>
      </x:c>
      <x:c r="P6014" s="55">
        <x:f t="shared" si="1125"/>
        <x:v>23320</x:v>
      </x:c>
      <x:c r="Q6014" s="55">
        <x:f t="shared" si="1126"/>
        <x:v>62589.900352536475</x:v>
      </x:c>
      <x:c r="R6014" s="55">
        <x:f t="shared" si="1127"/>
        <x:v>22772.099647463525</x:v>
      </x:c>
      <x:c r="S6014" s="1" t="str">
        <x:f t="shared" si="1128"/>
        <x:v>YES</x:v>
      </x:c>
      <x:c r="T6014" s="1">
        <x:f t="shared" si="1129"/>
        <x:v>22772.099647463525</x:v>
      </x:c>
    </x:row>
    <x:row r="6015">
      <x:c r="A6015" s="1"/>
      <x:c r="B6015" s="1"/>
      <x:c r="C6015" s="1"/>
      <x:c r="D6015" s="1"/>
      <x:c r="E6015" s="1"/>
      <x:c r="F6015" s="1"/>
      <x:c r="G6015" s="1"/>
      <x:c r="H6015" s="1"/>
      <x:c r="I6015" s="53">
        <x:f t="shared" si="1118"/>
        <x:v>9</x:v>
      </x:c>
      <x:c r="J6015" s="53">
        <x:f t="shared" si="1119"/>
        <x:v>3</x:v>
      </x:c>
      <x:c r="K6015" s="53">
        <x:f t="shared" si="1120"/>
        <x:v>17</x:v>
      </x:c>
      <x:c r="L6015" s="53">
        <x:f t="shared" si="1121"/>
        <x:v>29</x:v>
      </x:c>
      <x:c r="M6015" s="54">
        <x:f t="shared" si="1122"/>
        <x:v>2951.7384837526415</x:v>
      </x:c>
      <x:c r="N6015" s="54">
        <x:f t="shared" si="1123"/>
        <x:v>1.54981839149489</x:v>
      </x:c>
      <x:c r="O6015" s="55">
        <x:f t="shared" si="1124"/>
        <x:v>131382</x:v>
      </x:c>
      <x:c r="P6015" s="55">
        <x:f t="shared" si="1125"/>
        <x:v>24200</x:v>
      </x:c>
      <x:c r="Q6015" s="55">
        <x:f t="shared" si="1126"/>
        <x:v>63745.459787372245</x:v>
      </x:c>
      <x:c r="R6015" s="55">
        <x:f t="shared" si="1127"/>
        <x:v>23436.540212627755</x:v>
      </x:c>
      <x:c r="S6015" s="1" t="str">
        <x:f t="shared" si="1128"/>
        <x:v>YES</x:v>
      </x:c>
      <x:c r="T6015" s="1">
        <x:f t="shared" si="1129"/>
        <x:v>23436.540212627755</x:v>
      </x:c>
    </x:row>
    <x:row r="6016">
      <x:c r="A6016" s="1"/>
      <x:c r="B6016" s="1"/>
      <x:c r="C6016" s="1"/>
      <x:c r="D6016" s="1"/>
      <x:c r="E6016" s="1"/>
      <x:c r="F6016" s="1"/>
      <x:c r="G6016" s="1"/>
      <x:c r="H6016" s="1"/>
      <x:c r="I6016" s="53">
        <x:f t="shared" si="1118"/>
        <x:v>9</x:v>
      </x:c>
      <x:c r="J6016" s="53">
        <x:f t="shared" si="1119"/>
        <x:v>3</x:v>
      </x:c>
      <x:c r="K6016" s="53">
        <x:f t="shared" si="1120"/>
        <x:v>18</x:v>
      </x:c>
      <x:c r="L6016" s="53">
        <x:f t="shared" si="1121"/>
        <x:v>30</x:v>
      </x:c>
      <x:c r="M6016" s="54">
        <x:f t="shared" si="1122"/>
        <x:v>3019.8254752112289</x:v>
      </x:c>
      <x:c r="N6016" s="54">
        <x:f t="shared" si="1123"/>
        <x:v>1.5971010244522423</x:v>
      </x:c>
      <x:c r="O6016" s="55">
        <x:f t="shared" si="1124"/>
        <x:v>134082</x:v>
      </x:c>
      <x:c r="P6016" s="55">
        <x:f t="shared" si="1125"/>
        <x:v>25080</x:v>
      </x:c>
      <x:c r="Q6016" s="55">
        <x:f t="shared" si="1126"/>
        <x:v>64927.525611306053</x:v>
      </x:c>
      <x:c r="R6016" s="55">
        <x:f t="shared" si="1127"/>
        <x:v>24074.474388693947</x:v>
      </x:c>
      <x:c r="S6016" s="1" t="str">
        <x:f t="shared" si="1128"/>
        <x:v>YES</x:v>
      </x:c>
      <x:c r="T6016" s="1">
        <x:f t="shared" si="1129"/>
        <x:v>24074.474388693947</x:v>
      </x:c>
    </x:row>
    <x:row r="6017">
      <x:c r="A6017" s="1"/>
      <x:c r="B6017" s="1"/>
      <x:c r="C6017" s="1"/>
      <x:c r="D6017" s="1"/>
      <x:c r="E6017" s="1"/>
      <x:c r="F6017" s="1"/>
      <x:c r="G6017" s="1"/>
      <x:c r="H6017" s="1"/>
      <x:c r="I6017" s="53">
        <x:f t="shared" si="1118"/>
        <x:v>9</x:v>
      </x:c>
      <x:c r="J6017" s="53">
        <x:f t="shared" si="1119"/>
        <x:v>3</x:v>
      </x:c>
      <x:c r="K6017" s="53">
        <x:f t="shared" si="1120"/>
        <x:v>19</x:v>
      </x:c>
      <x:c r="L6017" s="53">
        <x:f t="shared" si="1121"/>
        <x:v>31</x:v>
      </x:c>
      <x:c r="M6017" s="54">
        <x:f t="shared" si="1122"/>
        <x:v>3089.4670038472505</x:v>
      </x:c>
      <x:c r="N6017" s="54">
        <x:f t="shared" si="1123"/>
        <x:v>1.6454631971161462</x:v>
      </x:c>
      <x:c r="O6017" s="55">
        <x:f t="shared" si="1124"/>
        <x:v>136782</x:v>
      </x:c>
      <x:c r="P6017" s="55">
        <x:f t="shared" si="1125"/>
        <x:v>25960</x:v>
      </x:c>
      <x:c r="Q6017" s="55">
        <x:f t="shared" si="1126"/>
        <x:v>66136.579927903658</x:v>
      </x:c>
      <x:c r="R6017" s="55">
        <x:f t="shared" si="1127"/>
        <x:v>24685.420072096342</x:v>
      </x:c>
      <x:c r="S6017" s="1" t="str">
        <x:f t="shared" si="1128"/>
        <x:v>YES</x:v>
      </x:c>
      <x:c r="T6017" s="1">
        <x:f t="shared" si="1129"/>
        <x:v>24685.420072096342</x:v>
      </x:c>
    </x:row>
    <x:row r="6018">
      <x:c r="A6018" s="1"/>
      <x:c r="B6018" s="1"/>
      <x:c r="C6018" s="1"/>
      <x:c r="D6018" s="1"/>
      <x:c r="E6018" s="1"/>
      <x:c r="F6018" s="1"/>
      <x:c r="G6018" s="1"/>
      <x:c r="H6018" s="1"/>
      <x:c r="I6018" s="53">
        <x:f t="shared" si="1118"/>
        <x:v>9</x:v>
      </x:c>
      <x:c r="J6018" s="53">
        <x:f t="shared" si="1119"/>
        <x:v>3</x:v>
      </x:c>
      <x:c r="K6018" s="53">
        <x:f t="shared" si="1120"/>
        <x:v>20</x:v>
      </x:c>
      <x:c r="L6018" s="53">
        <x:f t="shared" si="1121"/>
        <x:v>32</x:v>
      </x:c>
      <x:c r="M6018" s="54">
        <x:f t="shared" si="1122"/>
        <x:v>3160.6912944977275</x:v>
      </x:c>
      <x:c r="N6018" s="54">
        <x:f t="shared" si="1123"/>
        <x:v>1.6949245100678663</x:v>
      </x:c>
      <x:c r="O6018" s="55">
        <x:f t="shared" si="1124"/>
        <x:v>139482</x:v>
      </x:c>
      <x:c r="P6018" s="55">
        <x:f t="shared" si="1125"/>
        <x:v>26840</x:v>
      </x:c>
      <x:c r="Q6018" s="55">
        <x:f t="shared" si="1126"/>
        <x:v>67373.112751696666</x:v>
      </x:c>
      <x:c r="R6018" s="55">
        <x:f t="shared" si="1127"/>
        <x:v>25268.887248303334</x:v>
      </x:c>
      <x:c r="S6018" s="1" t="str">
        <x:f t="shared" si="1128"/>
        <x:v>YES</x:v>
      </x:c>
      <x:c r="T6018" s="1">
        <x:f t="shared" si="1129"/>
        <x:v>25268.887248303334</x:v>
      </x:c>
    </x:row>
    <x:row r="6019">
      <x:c r="A6019" s="1"/>
      <x:c r="B6019" s="1"/>
      <x:c r="C6019" s="1"/>
      <x:c r="D6019" s="1"/>
      <x:c r="E6019" s="1"/>
      <x:c r="F6019" s="1"/>
      <x:c r="G6019" s="1"/>
      <x:c r="H6019" s="1"/>
      <x:c r="I6019" s="53">
        <x:f t="shared" si="1118"/>
        <x:v>9</x:v>
      </x:c>
      <x:c r="J6019" s="53">
        <x:f t="shared" si="1119"/>
        <x:v>3</x:v>
      </x:c>
      <x:c r="K6019" s="53">
        <x:f t="shared" si="1120"/>
        <x:v>21</x:v>
      </x:c>
      <x:c r="L6019" s="53">
        <x:f t="shared" si="1121"/>
        <x:v>33</x:v>
      </x:c>
      <x:c r="M6019" s="54">
        <x:f t="shared" si="1122"/>
        <x:v>3233.5270347241712</x:v>
      </x:c>
      <x:c r="N6019" s="54">
        <x:f t="shared" si="1123"/>
        <x:v>1.7455048852251189</x:v>
      </x:c>
      <x:c r="O6019" s="55">
        <x:f t="shared" si="1124"/>
        <x:v>142182</x:v>
      </x:c>
      <x:c r="P6019" s="55">
        <x:f t="shared" si="1125"/>
        <x:v>27720</x:v>
      </x:c>
      <x:c r="Q6019" s="55">
        <x:f t="shared" si="1126"/>
        <x:v>68637.622130627977</x:v>
      </x:c>
      <x:c r="R6019" s="55">
        <x:f t="shared" si="1127"/>
        <x:v>25824.377869372023</x:v>
      </x:c>
      <x:c r="S6019" s="1" t="str">
        <x:f t="shared" si="1128"/>
        <x:v>YES</x:v>
      </x:c>
      <x:c r="T6019" s="1">
        <x:f t="shared" si="1129"/>
        <x:v>25824.377869372023</x:v>
      </x:c>
    </x:row>
    <x:row r="6020">
      <x:c r="A6020" s="1"/>
      <x:c r="B6020" s="1"/>
      <x:c r="C6020" s="1"/>
      <x:c r="D6020" s="1"/>
      <x:c r="E6020" s="1"/>
      <x:c r="F6020" s="1"/>
      <x:c r="G6020" s="1"/>
      <x:c r="H6020" s="1"/>
      <x:c r="I6020" s="53">
        <x:f t="shared" si="1118"/>
        <x:v>9</x:v>
      </x:c>
      <x:c r="J6020" s="53">
        <x:f t="shared" si="1119"/>
        <x:v>3</x:v>
      </x:c>
      <x:c r="K6020" s="53">
        <x:f t="shared" si="1120"/>
        <x:v>22</x:v>
      </x:c>
      <x:c r="L6020" s="53">
        <x:f t="shared" si="1121"/>
        <x:v>34</x:v>
      </x:c>
      <x:c r="M6020" s="54">
        <x:f t="shared" si="1122"/>
        <x:v>3308.0033819705677</x:v>
      </x:c>
      <x:c r="N6020" s="54">
        <x:f t="shared" si="1123"/>
        <x:v>1.7972245708128942</x:v>
      </x:c>
      <x:c r="O6020" s="55">
        <x:f t="shared" si="1124"/>
        <x:v>144882</x:v>
      </x:c>
      <x:c r="P6020" s="55">
        <x:f t="shared" si="1125"/>
        <x:v>28600</x:v>
      </x:c>
      <x:c r="Q6020" s="55">
        <x:f t="shared" si="1126"/>
        <x:v>69930.614270322345</x:v>
      </x:c>
      <x:c r="R6020" s="55">
        <x:f t="shared" si="1127"/>
        <x:v>26351.385729677655</x:v>
      </x:c>
      <x:c r="S6020" s="1" t="str">
        <x:f t="shared" si="1128"/>
        <x:v>YES</x:v>
      </x:c>
      <x:c r="T6020" s="1">
        <x:f t="shared" si="1129"/>
        <x:v>26351.385729677655</x:v>
      </x:c>
    </x:row>
    <x:row r="6021">
      <x:c r="A6021" s="1"/>
      <x:c r="B6021" s="1"/>
      <x:c r="C6021" s="1"/>
      <x:c r="D6021" s="1"/>
      <x:c r="E6021" s="1"/>
      <x:c r="F6021" s="1"/>
      <x:c r="G6021" s="1"/>
      <x:c r="H6021" s="1"/>
      <x:c r="I6021" s="53">
        <x:f t="shared" si="1118"/>
        <x:v>9</x:v>
      </x:c>
      <x:c r="J6021" s="53">
        <x:f t="shared" si="1119"/>
        <x:v>3</x:v>
      </x:c>
      <x:c r="K6021" s="53">
        <x:f t="shared" si="1120"/>
        <x:v>23</x:v>
      </x:c>
      <x:c r="L6021" s="53">
        <x:f t="shared" si="1121"/>
        <x:v>35</x:v>
      </x:c>
      <x:c r="M6021" s="54">
        <x:f t="shared" si="1122"/>
        <x:v>3384.1499708280044</x:v>
      </x:c>
      <x:c r="N6021" s="54">
        <x:f t="shared" si="1123"/>
        <x:v>1.8501041464083363</x:v>
      </x:c>
      <x:c r="O6021" s="55">
        <x:f t="shared" si="1124"/>
        <x:v>147582</x:v>
      </x:c>
      <x:c r="P6021" s="55">
        <x:f t="shared" si="1125"/>
        <x:v>29480</x:v>
      </x:c>
      <x:c r="Q6021" s="55">
        <x:f t="shared" si="1126"/>
        <x:v>71252.603660208406</x:v>
      </x:c>
      <x:c r="R6021" s="55">
        <x:f t="shared" si="1127"/>
        <x:v>26849.396339791594</x:v>
      </x:c>
      <x:c r="S6021" s="1" t="str">
        <x:f t="shared" si="1128"/>
        <x:v>YES</x:v>
      </x:c>
      <x:c r="T6021" s="1">
        <x:f t="shared" si="1129"/>
        <x:v>26849.396339791594</x:v>
      </x:c>
    </x:row>
    <x:row r="6022">
      <x:c r="A6022" s="1"/>
      <x:c r="B6022" s="1"/>
      <x:c r="C6022" s="1"/>
      <x:c r="D6022" s="1"/>
      <x:c r="E6022" s="1"/>
      <x:c r="F6022" s="1"/>
      <x:c r="G6022" s="1"/>
      <x:c r="H6022" s="1"/>
      <x:c r="I6022" s="53">
        <x:f t="shared" si="1118"/>
        <x:v>9</x:v>
      </x:c>
      <x:c r="J6022" s="53">
        <x:f t="shared" si="1119"/>
        <x:v>3</x:v>
      </x:c>
      <x:c r="K6022" s="53">
        <x:f t="shared" si="1120"/>
        <x:v>24</x:v>
      </x:c>
      <x:c r="L6022" s="53">
        <x:f t="shared" si="1121"/>
        <x:v>36</x:v>
      </x:c>
      <x:c r="M6022" s="54">
        <x:f t="shared" si="1122"/>
        <x:v>3461.9969204075001</x:v>
      </x:c>
      <x:c r="N6022" s="54">
        <x:f t="shared" si="1123"/>
        <x:v>1.904164528060764</x:v>
      </x:c>
      <x:c r="O6022" s="55">
        <x:f t="shared" si="1124"/>
        <x:v>150282</x:v>
      </x:c>
      <x:c r="P6022" s="55">
        <x:f t="shared" si="1125"/>
        <x:v>30360</x:v>
      </x:c>
      <x:c r="Q6022" s="55">
        <x:f t="shared" si="1126"/>
        <x:v>72604.113201519096</x:v>
      </x:c>
      <x:c r="R6022" s="55">
        <x:f t="shared" si="1127"/>
        <x:v>27317.886798480904</x:v>
      </x:c>
      <x:c r="S6022" s="1" t="str">
        <x:f t="shared" si="1128"/>
        <x:v>YES</x:v>
      </x:c>
      <x:c r="T6022" s="1">
        <x:f t="shared" si="1129"/>
        <x:v>27317.886798480904</x:v>
      </x:c>
    </x:row>
    <x:row r="6023">
      <x:c r="A6023" s="1"/>
      <x:c r="B6023" s="1"/>
      <x:c r="C6023" s="1"/>
      <x:c r="D6023" s="1"/>
      <x:c r="E6023" s="1"/>
      <x:c r="F6023" s="1"/>
      <x:c r="G6023" s="1"/>
      <x:c r="H6023" s="1"/>
      <x:c r="I6023" s="53">
        <x:f t="shared" si="1118"/>
        <x:v>9</x:v>
      </x:c>
      <x:c r="J6023" s="53">
        <x:f t="shared" si="1119"/>
        <x:v>3</x:v>
      </x:c>
      <x:c r="K6023" s="53">
        <x:f t="shared" si="1120"/>
        <x:v>25</x:v>
      </x:c>
      <x:c r="L6023" s="53">
        <x:f t="shared" si="1121"/>
        <x:v>37</x:v>
      </x:c>
      <x:c r="M6023" s="54">
        <x:f t="shared" si="1122"/>
        <x:v>3541.5748418225976</x:v>
      </x:c>
      <x:c r="N6023" s="54">
        <x:f t="shared" si="1123"/>
        <x:v>1.9594269734879151</x:v>
      </x:c>
      <x:c r="O6023" s="55">
        <x:f t="shared" si="1124"/>
        <x:v>152982</x:v>
      </x:c>
      <x:c r="P6023" s="55">
        <x:f t="shared" si="1125"/>
        <x:v>31240</x:v>
      </x:c>
      <x:c r="Q6023" s="55">
        <x:f t="shared" si="1126"/>
        <x:v>73985.674337197881</x:v>
      </x:c>
      <x:c r="R6023" s="55">
        <x:f t="shared" si="1127"/>
        <x:v>27756.325662802119</x:v>
      </x:c>
      <x:c r="S6023" s="1" t="str">
        <x:f t="shared" si="1128"/>
        <x:v>YES</x:v>
      </x:c>
      <x:c r="T6023" s="1">
        <x:f t="shared" si="1129"/>
        <x:v>27756.325662802119</x:v>
      </x:c>
    </x:row>
    <x:row r="6024">
      <x:c r="A6024" s="1"/>
      <x:c r="B6024" s="1"/>
      <x:c r="C6024" s="1"/>
      <x:c r="D6024" s="1"/>
      <x:c r="E6024" s="1"/>
      <x:c r="F6024" s="1"/>
      <x:c r="G6024" s="1"/>
      <x:c r="H6024" s="1"/>
      <x:c r="I6024" s="53">
        <x:f t="shared" si="1118"/>
        <x:v>9</x:v>
      </x:c>
      <x:c r="J6024" s="53">
        <x:f t="shared" si="1119"/>
        <x:v>3</x:v>
      </x:c>
      <x:c r="K6024" s="53">
        <x:f t="shared" si="1120"/>
        <x:v>26</x:v>
      </x:c>
      <x:c r="L6024" s="53">
        <x:f t="shared" si="1121"/>
        <x:v>38</x:v>
      </x:c>
      <x:c r="M6024" s="54">
        <x:f t="shared" si="1122"/>
        <x:v>3622.9148457833153</x:v>
      </x:c>
      <x:c r="N6024" s="54">
        <x:f t="shared" si="1123"/>
        <x:v>2.0159130873495243</x:v>
      </x:c>
      <x:c r="O6024" s="55">
        <x:f t="shared" si="1124"/>
        <x:v>155682</x:v>
      </x:c>
      <x:c r="P6024" s="55">
        <x:f t="shared" si="1125"/>
        <x:v>32120</x:v>
      </x:c>
      <x:c r="Q6024" s="55">
        <x:f t="shared" si="1126"/>
        <x:v>75397.827183738118</x:v>
      </x:c>
      <x:c r="R6024" s="55">
        <x:f t="shared" si="1127"/>
        <x:v>28164.172816261882</x:v>
      </x:c>
      <x:c r="S6024" s="1" t="str">
        <x:f t="shared" si="1128"/>
        <x:v>YES</x:v>
      </x:c>
      <x:c r="T6024" s="1">
        <x:f t="shared" si="1129"/>
        <x:v>28164.172816261882</x:v>
      </x:c>
    </x:row>
    <x:row r="6025">
      <x:c r="A6025" s="1"/>
      <x:c r="B6025" s="1"/>
      <x:c r="C6025" s="1"/>
      <x:c r="D6025" s="1"/>
      <x:c r="E6025" s="1"/>
      <x:c r="F6025" s="1"/>
      <x:c r="G6025" s="1"/>
      <x:c r="H6025" s="1"/>
      <x:c r="I6025" s="53">
        <x:f t="shared" si="1118"/>
        <x:v>9</x:v>
      </x:c>
      <x:c r="J6025" s="53">
        <x:f t="shared" si="1119"/>
        <x:v>3</x:v>
      </x:c>
      <x:c r="K6025" s="53">
        <x:f t="shared" si="1120"/>
        <x:v>27</x:v>
      </x:c>
      <x:c r="L6025" s="53">
        <x:f t="shared" si="1121"/>
        <x:v>39</x:v>
      </x:c>
      <x:c r="M6025" s="54">
        <x:f t="shared" si="1122"/>
        <x:v>3706.0485503030723</x:v>
      </x:c>
      <x:c r="N6025" s="54">
        <x:f t="shared" si="1123"/>
        <x:v>2.0736448265993559</x:v>
      </x:c>
      <x:c r="O6025" s="55">
        <x:f t="shared" si="1124"/>
        <x:v>158382</x:v>
      </x:c>
      <x:c r="P6025" s="55">
        <x:f t="shared" si="1125"/>
        <x:v>33000</x:v>
      </x:c>
      <x:c r="Q6025" s="55">
        <x:f t="shared" si="1126"/>
        <x:v>76841.1206649839</x:v>
      </x:c>
      <x:c r="R6025" s="55">
        <x:f t="shared" si="1127"/>
        <x:v>28540.8793350161</x:v>
      </x:c>
      <x:c r="S6025" s="1" t="str">
        <x:f t="shared" si="1128"/>
        <x:v>YES</x:v>
      </x:c>
      <x:c r="T6025" s="1">
        <x:f t="shared" si="1129"/>
        <x:v>28540.8793350161</x:v>
      </x:c>
    </x:row>
    <x:row r="6026">
      <x:c r="A6026" s="1"/>
      <x:c r="B6026" s="1"/>
      <x:c r="C6026" s="1"/>
      <x:c r="D6026" s="1"/>
      <x:c r="E6026" s="1"/>
      <x:c r="F6026" s="1"/>
      <x:c r="G6026" s="1"/>
      <x:c r="H6026" s="1"/>
      <x:c r="I6026" s="53">
        <x:f t="shared" si="1118"/>
        <x:v>9</x:v>
      </x:c>
      <x:c r="J6026" s="53">
        <x:f t="shared" si="1119"/>
        <x:v>3</x:v>
      </x:c>
      <x:c r="K6026" s="53">
        <x:f t="shared" si="1120"/>
        <x:v>28</x:v>
      </x:c>
      <x:c r="L6026" s="53">
        <x:f t="shared" si="1121"/>
        <x:v>40</x:v>
      </x:c>
      <x:c r="M6026" s="54">
        <x:f t="shared" si="1122"/>
        <x:v>3791.008088520226</x:v>
      </x:c>
      <x:c r="N6026" s="54">
        <x:f t="shared" si="1123"/>
        <x:v>2.1326445059168235</x:v>
      </x:c>
      <x:c r="O6026" s="55">
        <x:f t="shared" si="1124"/>
        <x:v>161082</x:v>
      </x:c>
      <x:c r="P6026" s="55">
        <x:f t="shared" si="1125"/>
        <x:v>33880</x:v>
      </x:c>
      <x:c r="Q6026" s="55">
        <x:f t="shared" si="1126"/>
        <x:v>78316.112647920585</x:v>
      </x:c>
      <x:c r="R6026" s="55">
        <x:f t="shared" si="1127"/>
        <x:v>28885.887352079415</x:v>
      </x:c>
      <x:c r="S6026" s="1" t="str">
        <x:f t="shared" si="1128"/>
        <x:v>YES</x:v>
      </x:c>
      <x:c r="T6026" s="1">
        <x:f t="shared" si="1129"/>
        <x:v>28885.887352079415</x:v>
      </x:c>
    </x:row>
    <x:row r="6027">
      <x:c r="A6027" s="1"/>
      <x:c r="B6027" s="1"/>
      <x:c r="C6027" s="1"/>
      <x:c r="D6027" s="1"/>
      <x:c r="E6027" s="1"/>
      <x:c r="F6027" s="1"/>
      <x:c r="G6027" s="1"/>
      <x:c r="H6027" s="1"/>
      <x:c r="I6027" s="53">
        <x:f t="shared" si="1118"/>
        <x:v>9</x:v>
      </x:c>
      <x:c r="J6027" s="53">
        <x:f t="shared" si="1119"/>
        <x:v>3</x:v>
      </x:c>
      <x:c r="K6027" s="53">
        <x:f t="shared" si="1120"/>
        <x:v>29</x:v>
      </x:c>
      <x:c r="L6027" s="53">
        <x:f t="shared" si="1121"/>
        <x:v>41</x:v>
      </x:c>
      <x:c r="M6027" s="54">
        <x:f t="shared" si="1122"/>
        <x:v>3877.8261166358793</x:v>
      </x:c>
      <x:c r="N6027" s="54">
        <x:f t="shared" si="1123"/>
        <x:v>2.1929348032193605</x:v>
      </x:c>
      <x:c r="O6027" s="55">
        <x:f t="shared" si="1124"/>
        <x:v>163782</x:v>
      </x:c>
      <x:c r="P6027" s="55">
        <x:f t="shared" si="1125"/>
        <x:v>34760</x:v>
      </x:c>
      <x:c r="Q6027" s="55">
        <x:f t="shared" si="1126"/>
        <x:v>79823.370080484019</x:v>
      </x:c>
      <x:c r="R6027" s="55">
        <x:f t="shared" si="1127"/>
        <x:v>29198.629919515981</x:v>
      </x:c>
      <x:c r="S6027" s="1" t="str">
        <x:f t="shared" si="1128"/>
        <x:v>YES</x:v>
      </x:c>
      <x:c r="T6027" s="1">
        <x:f t="shared" si="1129"/>
        <x:v>29198.629919515981</x:v>
      </x:c>
    </x:row>
    <x:row r="6028">
      <x:c r="A6028" s="1"/>
      <x:c r="B6028" s="1"/>
      <x:c r="C6028" s="1"/>
      <x:c r="D6028" s="1"/>
      <x:c r="E6028" s="1"/>
      <x:c r="F6028" s="1"/>
      <x:c r="G6028" s="1"/>
      <x:c r="H6028" s="1"/>
      <x:c r="I6028" s="53">
        <x:f t="shared" si="1118"/>
        <x:v>9</x:v>
      </x:c>
      <x:c r="J6028" s="53">
        <x:f t="shared" si="1119"/>
        <x:v>3</x:v>
      </x:c>
      <x:c r="K6028" s="53">
        <x:f t="shared" si="1120"/>
        <x:v>30</x:v>
      </x:c>
      <x:c r="L6028" s="53">
        <x:f t="shared" si="1121"/>
        <x:v>42</x:v>
      </x:c>
      <x:c r="M6028" s="54">
        <x:f t="shared" si="1122"/>
        <x:v>3966.53582196965</x:v>
      </x:c>
      <x:c r="N6028" s="54">
        <x:f t="shared" si="1123"/>
        <x:v>2.2545387652567013</x:v>
      </x:c>
      <x:c r="O6028" s="55">
        <x:f t="shared" si="1124"/>
        <x:v>166482</x:v>
      </x:c>
      <x:c r="P6028" s="55">
        <x:f t="shared" si="1125"/>
        <x:v>35640</x:v>
      </x:c>
      <x:c r="Q6028" s="55">
        <x:f t="shared" si="1126"/>
        <x:v>81363.469131417543</x:v>
      </x:c>
      <x:c r="R6028" s="55">
        <x:f t="shared" si="1127"/>
        <x:v>29478.530868582457</x:v>
      </x:c>
      <x:c r="S6028" s="1" t="str">
        <x:f t="shared" si="1128"/>
        <x:v>YES</x:v>
      </x:c>
      <x:c r="T6028" s="1">
        <x:f t="shared" si="1129"/>
        <x:v>29478.530868582457</x:v>
      </x:c>
    </x:row>
    <x:row r="6029">
      <x:c r="A6029" s="1"/>
      <x:c r="B6029" s="1"/>
      <x:c r="C6029" s="1"/>
      <x:c r="D6029" s="1"/>
      <x:c r="E6029" s="1"/>
      <x:c r="F6029" s="1"/>
      <x:c r="G6029" s="1"/>
      <x:c r="H6029" s="1"/>
      <x:c r="I6029" s="53">
        <x:f t="shared" si="1118"/>
        <x:v>9</x:v>
      </x:c>
      <x:c r="J6029" s="53">
        <x:f t="shared" si="1119"/>
        <x:v>4</x:v>
      </x:c>
      <x:c r="K6029" s="53">
        <x:f t="shared" si="1120"/>
        <x:v>0</x:v>
      </x:c>
      <x:c r="L6029" s="53">
        <x:f t="shared" si="1121"/>
        <x:v>13</x:v>
      </x:c>
      <x:c r="M6029" s="54">
        <x:f t="shared" si="1122"/>
        <x:v>2042.3951765850011</x:v>
      </x:c>
      <x:c r="N6029" s="54">
        <x:f t="shared" si="1123"/>
        <x:v>0.91832998373958408</x:v>
      </x:c>
      <x:c r="O6029" s="55">
        <x:f t="shared" si="1124"/>
        <x:v>87576</x:v>
      </x:c>
      <x:c r="P6029" s="55">
        <x:f t="shared" si="1125"/>
        <x:v>9680</x:v>
      </x:c>
      <x:c r="Q6029" s="55">
        <x:f t="shared" si="1126"/>
        <x:v>47958.2495934896</x:v>
      </x:c>
      <x:c r="R6029" s="55">
        <x:f t="shared" si="1127"/>
        <x:v>9937.7504065104004</x:v>
      </x:c>
      <x:c r="S6029" s="1" t="str">
        <x:f t="shared" si="1128"/>
        <x:v>YES</x:v>
      </x:c>
      <x:c r="T6029" s="1">
        <x:f t="shared" si="1129"/>
        <x:v>9937.7504065104004</x:v>
      </x:c>
    </x:row>
    <x:row r="6030">
      <x:c r="A6030" s="1"/>
      <x:c r="B6030" s="1"/>
      <x:c r="C6030" s="1"/>
      <x:c r="D6030" s="1"/>
      <x:c r="E6030" s="1"/>
      <x:c r="F6030" s="1"/>
      <x:c r="G6030" s="1"/>
      <x:c r="H6030" s="1"/>
      <x:c r="I6030" s="53">
        <x:f t="shared" si="1118"/>
        <x:v>9</x:v>
      </x:c>
      <x:c r="J6030" s="53">
        <x:f t="shared" si="1119"/>
        <x:v>4</x:v>
      </x:c>
      <x:c r="K6030" s="53">
        <x:f t="shared" si="1120"/>
        <x:v>1</x:v>
      </x:c>
      <x:c r="L6030" s="53">
        <x:f t="shared" si="1121"/>
        <x:v>14</x:v>
      </x:c>
      <x:c r="M6030" s="54">
        <x:f t="shared" si="1122"/>
        <x:v>2087.9576765850011</x:v>
      </x:c>
      <x:c r="N6030" s="54">
        <x:f t="shared" si="1123"/>
        <x:v>0.94997060873958405</x:v>
      </x:c>
      <x:c r="O6030" s="55">
        <x:f t="shared" si="1124"/>
        <x:v>90276</x:v>
      </x:c>
      <x:c r="P6030" s="55">
        <x:f t="shared" si="1125"/>
        <x:v>10560</x:v>
      </x:c>
      <x:c r="Q6030" s="55">
        <x:f t="shared" si="1126"/>
        <x:v>48749.2652184896</x:v>
      </x:c>
      <x:c r="R6030" s="55">
        <x:f t="shared" si="1127"/>
        <x:v>10966.7347815104</x:v>
      </x:c>
      <x:c r="S6030" s="1" t="str">
        <x:f t="shared" si="1128"/>
        <x:v>YES</x:v>
      </x:c>
      <x:c r="T6030" s="1">
        <x:f t="shared" si="1129"/>
        <x:v>10966.7347815104</x:v>
      </x:c>
    </x:row>
    <x:row r="6031">
      <x:c r="A6031" s="1"/>
      <x:c r="B6031" s="1"/>
      <x:c r="C6031" s="1"/>
      <x:c r="D6031" s="1"/>
      <x:c r="E6031" s="1"/>
      <x:c r="F6031" s="1"/>
      <x:c r="G6031" s="1"/>
      <x:c r="H6031" s="1"/>
      <x:c r="I6031" s="53">
        <x:f t="shared" si="1118"/>
        <x:v>9</x:v>
      </x:c>
      <x:c r="J6031" s="53">
        <x:f t="shared" si="1119"/>
        <x:v>4</x:v>
      </x:c>
      <x:c r="K6031" s="53">
        <x:f t="shared" si="1120"/>
        <x:v>2</x:v>
      </x:c>
      <x:c r="L6031" s="53">
        <x:f t="shared" si="1121"/>
        <x:v>15</x:v>
      </x:c>
      <x:c r="M6031" s="54">
        <x:f t="shared" si="1122"/>
        <x:v>2134.659239085001</x:v>
      </x:c>
      <x:c r="N6031" s="54">
        <x:f t="shared" si="1123"/>
        <x:v>0.98240224936458398</x:v>
      </x:c>
      <x:c r="O6031" s="55">
        <x:f t="shared" si="1124"/>
        <x:v>92976</x:v>
      </x:c>
      <x:c r="P6031" s="55">
        <x:f t="shared" si="1125"/>
        <x:v>11440</x:v>
      </x:c>
      <x:c r="Q6031" s="55">
        <x:f t="shared" si="1126"/>
        <x:v>49560.0562341146</x:v>
      </x:c>
      <x:c r="R6031" s="55">
        <x:f t="shared" si="1127"/>
        <x:v>11975.9437658854</x:v>
      </x:c>
      <x:c r="S6031" s="1" t="str">
        <x:f t="shared" si="1128"/>
        <x:v>YES</x:v>
      </x:c>
      <x:c r="T6031" s="1">
        <x:f t="shared" si="1129"/>
        <x:v>11975.9437658854</x:v>
      </x:c>
    </x:row>
    <x:row r="6032">
      <x:c r="A6032" s="1"/>
      <x:c r="B6032" s="1"/>
      <x:c r="C6032" s="1"/>
      <x:c r="D6032" s="1"/>
      <x:c r="E6032" s="1"/>
      <x:c r="F6032" s="1"/>
      <x:c r="G6032" s="1"/>
      <x:c r="H6032" s="1"/>
      <x:c r="I6032" s="53">
        <x:f t="shared" si="1118"/>
        <x:v>9</x:v>
      </x:c>
      <x:c r="J6032" s="53">
        <x:f t="shared" si="1119"/>
        <x:v>4</x:v>
      </x:c>
      <x:c r="K6032" s="53">
        <x:f t="shared" si="1120"/>
        <x:v>3</x:v>
      </x:c>
      <x:c r="L6032" s="53">
        <x:f t="shared" si="1121"/>
        <x:v>16</x:v>
      </x:c>
      <x:c r="M6032" s="54">
        <x:f t="shared" si="1122"/>
        <x:v>2182.5212215068759</x:v>
      </x:c>
      <x:c r="N6032" s="54">
        <x:f t="shared" si="1123"/>
        <x:v>1.0156397371575527</x:v>
      </x:c>
      <x:c r="O6032" s="55">
        <x:f t="shared" si="1124"/>
        <x:v>95676</x:v>
      </x:c>
      <x:c r="P6032" s="55">
        <x:f t="shared" si="1125"/>
        <x:v>12320</x:v>
      </x:c>
      <x:c r="Q6032" s="55">
        <x:f t="shared" si="1126"/>
        <x:v>50390.993428938818</x:v>
      </x:c>
      <x:c r="R6032" s="55">
        <x:f t="shared" si="1127"/>
        <x:v>12965.006571061182</x:v>
      </x:c>
      <x:c r="S6032" s="1" t="str">
        <x:f t="shared" si="1128"/>
        <x:v>YES</x:v>
      </x:c>
      <x:c r="T6032" s="1">
        <x:f t="shared" si="1129"/>
        <x:v>12965.006571061182</x:v>
      </x:c>
    </x:row>
    <x:row r="6033">
      <x:c r="A6033" s="1"/>
      <x:c r="B6033" s="1"/>
      <x:c r="C6033" s="1"/>
      <x:c r="D6033" s="1"/>
      <x:c r="E6033" s="1"/>
      <x:c r="F6033" s="1"/>
      <x:c r="G6033" s="1"/>
      <x:c r="H6033" s="1"/>
      <x:c r="I6033" s="53">
        <x:f t="shared" si="1118"/>
        <x:v>9</x:v>
      </x:c>
      <x:c r="J6033" s="53">
        <x:f t="shared" si="1119"/>
        <x:v>4</x:v>
      </x:c>
      <x:c r="K6033" s="53">
        <x:f t="shared" si="1120"/>
        <x:v>4</x:v>
      </x:c>
      <x:c r="L6033" s="53">
        <x:f t="shared" si="1121"/>
        <x:v>17</x:v>
      </x:c>
      <x:c r="M6033" s="54">
        <x:f t="shared" si="1122"/>
        <x:v>2231.5653372295324</x:v>
      </x:c>
      <x:c r="N6033" s="54">
        <x:f t="shared" si="1123"/>
        <x:v>1.0496981508538419</x:v>
      </x:c>
      <x:c r="O6033" s="55">
        <x:f t="shared" si="1124"/>
        <x:v>98376</x:v>
      </x:c>
      <x:c r="P6033" s="55">
        <x:f t="shared" si="1125"/>
        <x:v>13200</x:v>
      </x:c>
      <x:c r="Q6033" s="55">
        <x:f t="shared" si="1126"/>
        <x:v>51242.453771346045</x:v>
      </x:c>
      <x:c r="R6033" s="55">
        <x:f t="shared" si="1127"/>
        <x:v>13933.546228653955</x:v>
      </x:c>
      <x:c r="S6033" s="1" t="str">
        <x:f t="shared" si="1128"/>
        <x:v>YES</x:v>
      </x:c>
      <x:c r="T6033" s="1">
        <x:f t="shared" si="1129"/>
        <x:v>13933.546228653955</x:v>
      </x:c>
    </x:row>
    <x:row r="6034">
      <x:c r="A6034" s="1"/>
      <x:c r="B6034" s="1"/>
      <x:c r="C6034" s="1"/>
      <x:c r="D6034" s="1"/>
      <x:c r="E6034" s="1"/>
      <x:c r="F6034" s="1"/>
      <x:c r="G6034" s="1"/>
      <x:c r="H6034" s="1"/>
      <x:c r="I6034" s="53">
        <x:f t="shared" si="1118"/>
        <x:v>9</x:v>
      </x:c>
      <x:c r="J6034" s="53">
        <x:f t="shared" si="1119"/>
        <x:v>4</x:v>
      </x:c>
      <x:c r="K6034" s="53">
        <x:f t="shared" si="1120"/>
        <x:v>5</x:v>
      </x:c>
      <x:c r="L6034" s="53">
        <x:f t="shared" si="1121"/>
        <x:v>18</x:v>
      </x:c>
      <x:c r="M6034" s="54">
        <x:f t="shared" si="1122"/>
        <x:v>2281.8136611507357</x:v>
      </x:c>
      <x:c r="N6034" s="54">
        <x:f t="shared" si="1123"/>
        <x:v>1.0845928202435664</x:v>
      </x:c>
      <x:c r="O6034" s="55">
        <x:f t="shared" si="1124"/>
        <x:v>101076</x:v>
      </x:c>
      <x:c r="P6034" s="55">
        <x:f t="shared" si="1125"/>
        <x:v>14080</x:v>
      </x:c>
      <x:c r="Q6034" s="55">
        <x:f t="shared" si="1126"/>
        <x:v>52114.820506089163</x:v>
      </x:c>
      <x:c r="R6034" s="55">
        <x:f t="shared" si="1127"/>
        <x:v>14881.179493910837</x:v>
      </x:c>
      <x:c r="S6034" s="1" t="str">
        <x:f t="shared" si="1128"/>
        <x:v>YES</x:v>
      </x:c>
      <x:c r="T6034" s="1">
        <x:f t="shared" si="1129"/>
        <x:v>14881.179493910837</x:v>
      </x:c>
    </x:row>
    <x:row r="6035">
      <x:c r="A6035" s="1"/>
      <x:c r="B6035" s="1"/>
      <x:c r="C6035" s="1"/>
      <x:c r="D6035" s="1"/>
      <x:c r="E6035" s="1"/>
      <x:c r="F6035" s="1"/>
      <x:c r="G6035" s="1"/>
      <x:c r="H6035" s="1"/>
      <x:c r="I6035" s="53">
        <x:f t="shared" si="1118"/>
        <x:v>9</x:v>
      </x:c>
      <x:c r="J6035" s="53">
        <x:f t="shared" si="1119"/>
        <x:v>4</x:v>
      </x:c>
      <x:c r="K6035" s="53">
        <x:f t="shared" si="1120"/>
        <x:v>6</x:v>
      </x:c>
      <x:c r="L6035" s="53">
        <x:f t="shared" si="1121"/>
        <x:v>19</x:v>
      </x:c>
      <x:c r="M6035" s="54">
        <x:f t="shared" si="1122"/>
        <x:v>2333.2886353323688</x:v>
      </x:c>
      <x:c r="N6035" s="54">
        <x:f t="shared" si="1123"/>
        <x:v>1.1203393300919229</x:v>
      </x:c>
      <x:c r="O6035" s="55">
        <x:f t="shared" si="1124"/>
        <x:v>103776</x:v>
      </x:c>
      <x:c r="P6035" s="55">
        <x:f t="shared" si="1125"/>
        <x:v>14960</x:v>
      </x:c>
      <x:c r="Q6035" s="55">
        <x:f t="shared" si="1126"/>
        <x:v>53008.483252298072</x:v>
      </x:c>
      <x:c r="R6035" s="55">
        <x:f t="shared" si="1127"/>
        <x:v>15807.516747701928</x:v>
      </x:c>
      <x:c r="S6035" s="1" t="str">
        <x:f t="shared" si="1128"/>
        <x:v>YES</x:v>
      </x:c>
      <x:c r="T6035" s="1">
        <x:f t="shared" si="1129"/>
        <x:v>15807.516747701928</x:v>
      </x:c>
    </x:row>
    <x:row r="6036">
      <x:c r="A6036" s="1"/>
      <x:c r="B6036" s="1"/>
      <x:c r="C6036" s="1"/>
      <x:c r="D6036" s="1"/>
      <x:c r="E6036" s="1"/>
      <x:c r="F6036" s="1"/>
      <x:c r="G6036" s="1"/>
      <x:c r="H6036" s="1"/>
      <x:c r="I6036" s="53">
        <x:f t="shared" si="1118"/>
        <x:v>9</x:v>
      </x:c>
      <x:c r="J6036" s="53">
        <x:f t="shared" si="1119"/>
        <x:v>4</x:v>
      </x:c>
      <x:c r="K6036" s="53">
        <x:f t="shared" si="1120"/>
        <x:v>7</x:v>
      </x:c>
      <x:c r="L6036" s="53">
        <x:f t="shared" si="1121"/>
        <x:v>20</x:v>
      </x:c>
      <x:c r="M6036" s="54">
        <x:f t="shared" si="1122"/>
        <x:v>2386.0130747303292</x:v>
      </x:c>
      <x:c r="N6036" s="54">
        <x:f t="shared" si="1123"/>
        <x:v>1.1569535241182842</x:v>
      </x:c>
      <x:c r="O6036" s="55">
        <x:f t="shared" si="1124"/>
        <x:v>106476</x:v>
      </x:c>
      <x:c r="P6036" s="55">
        <x:f t="shared" si="1125"/>
        <x:v>15840</x:v>
      </x:c>
      <x:c r="Q6036" s="55">
        <x:f t="shared" si="1126"/>
        <x:v>53923.838102957103</x:v>
      </x:c>
      <x:c r="R6036" s="55">
        <x:f t="shared" si="1127"/>
        <x:v>16712.161897042897</x:v>
      </x:c>
      <x:c r="S6036" s="1" t="str">
        <x:f t="shared" si="1128"/>
        <x:v>YES</x:v>
      </x:c>
      <x:c r="T6036" s="1">
        <x:f t="shared" si="1129"/>
        <x:v>16712.161897042897</x:v>
      </x:c>
    </x:row>
    <x:row r="6037">
      <x:c r="A6037" s="1"/>
      <x:c r="B6037" s="1"/>
      <x:c r="C6037" s="1"/>
      <x:c r="D6037" s="1"/>
      <x:c r="E6037" s="1"/>
      <x:c r="F6037" s="1"/>
      <x:c r="G6037" s="1"/>
      <x:c r="H6037" s="1"/>
      <x:c r="I6037" s="53">
        <x:f t="shared" si="1118"/>
        <x:v>9</x:v>
      </x:c>
      <x:c r="J6037" s="53">
        <x:f t="shared" si="1119"/>
        <x:v>4</x:v>
      </x:c>
      <x:c r="K6037" s="53">
        <x:f t="shared" si="1120"/>
        <x:v>8</x:v>
      </x:c>
      <x:c r="L6037" s="53">
        <x:f t="shared" si="1121"/>
        <x:v>21</x:v>
      </x:c>
      <x:c r="M6037" s="54">
        <x:f t="shared" si="1122"/>
        <x:v>2440.0101730103097</x:v>
      </x:c>
      <x:c r="N6037" s="54">
        <x:f t="shared" si="1123"/>
        <x:v>1.1944515090349372</x:v>
      </x:c>
      <x:c r="O6037" s="55">
        <x:f t="shared" si="1124"/>
        <x:v>109176</x:v>
      </x:c>
      <x:c r="P6037" s="55">
        <x:f t="shared" si="1125"/>
        <x:v>16720</x:v>
      </x:c>
      <x:c r="Q6037" s="55">
        <x:f t="shared" si="1126"/>
        <x:v>54861.287725873437</x:v>
      </x:c>
      <x:c r="R6037" s="55">
        <x:f t="shared" si="1127"/>
        <x:v>17594.712274126563</x:v>
      </x:c>
      <x:c r="S6037" s="1" t="str">
        <x:f t="shared" si="1128"/>
        <x:v>YES</x:v>
      </x:c>
      <x:c r="T6037" s="1">
        <x:f t="shared" si="1129"/>
        <x:v>17594.712274126563</x:v>
      </x:c>
    </x:row>
    <x:row r="6038">
      <x:c r="A6038" s="1"/>
      <x:c r="B6038" s="1"/>
      <x:c r="C6038" s="1"/>
      <x:c r="D6038" s="1"/>
      <x:c r="E6038" s="1"/>
      <x:c r="F6038" s="1"/>
      <x:c r="G6038" s="1"/>
      <x:c r="H6038" s="1"/>
      <x:c r="I6038" s="53">
        <x:f t="shared" si="1118"/>
        <x:v>9</x:v>
      </x:c>
      <x:c r="J6038" s="53">
        <x:f t="shared" si="1119"/>
        <x:v>4</x:v>
      </x:c>
      <x:c r="K6038" s="53">
        <x:f t="shared" si="1120"/>
        <x:v>9</x:v>
      </x:c>
      <x:c r="L6038" s="53">
        <x:f t="shared" si="1121"/>
        <x:v>22</x:v>
      </x:c>
      <x:c r="M6038" s="54">
        <x:f t="shared" si="1122"/>
        <x:v>2495.3035084507037</x:v>
      </x:c>
      <x:c r="N6038" s="54">
        <x:f t="shared" si="1123"/>
        <x:v>1.232849658646322</x:v>
      </x:c>
      <x:c r="O6038" s="55">
        <x:f t="shared" si="1124"/>
        <x:v>111876</x:v>
      </x:c>
      <x:c r="P6038" s="55">
        <x:f t="shared" si="1125"/>
        <x:v>17600</x:v>
      </x:c>
      <x:c r="Q6038" s="55">
        <x:f t="shared" si="1126"/>
        <x:v>55821.241466158055</x:v>
      </x:c>
      <x:c r="R6038" s="55">
        <x:f t="shared" si="1127"/>
        <x:v>18454.758533841945</x:v>
      </x:c>
      <x:c r="S6038" s="1" t="str">
        <x:f t="shared" si="1128"/>
        <x:v>YES</x:v>
      </x:c>
      <x:c r="T6038" s="1">
        <x:f t="shared" si="1129"/>
        <x:v>18454.758533841945</x:v>
      </x:c>
    </x:row>
    <x:row r="6039">
      <x:c r="A6039" s="1"/>
      <x:c r="B6039" s="1"/>
      <x:c r="C6039" s="1"/>
      <x:c r="D6039" s="1"/>
      <x:c r="E6039" s="1"/>
      <x:c r="F6039" s="1"/>
      <x:c r="G6039" s="1"/>
      <x:c r="H6039" s="1"/>
      <x:c r="I6039" s="53">
        <x:f t="shared" si="1118"/>
        <x:v>9</x:v>
      </x:c>
      <x:c r="J6039" s="53">
        <x:f t="shared" si="1119"/>
        <x:v>4</x:v>
      </x:c>
      <x:c r="K6039" s="53">
        <x:f t="shared" si="1120"/>
        <x:v>10</x:v>
      </x:c>
      <x:c r="L6039" s="53">
        <x:f t="shared" si="1121"/>
        <x:v>23</x:v>
      </x:c>
      <x:c r="M6039" s="54">
        <x:f t="shared" si="1122"/>
        <x:v>2551.917049933917</x:v>
      </x:c>
      <x:c r="N6039" s="54">
        <x:f t="shared" si="1123"/>
        <x:v>1.2721646180096646</x:v>
      </x:c>
      <x:c r="O6039" s="55">
        <x:f t="shared" si="1124"/>
        <x:v>114576</x:v>
      </x:c>
      <x:c r="P6039" s="55">
        <x:f t="shared" si="1125"/>
        <x:v>18480</x:v>
      </x:c>
      <x:c r="Q6039" s="55">
        <x:f t="shared" si="1126"/>
        <x:v>56804.115450241618</x:v>
      </x:c>
      <x:c r="R6039" s="55">
        <x:f t="shared" si="1127"/>
        <x:v>19291.884549758382</x:v>
      </x:c>
      <x:c r="S6039" s="1" t="str">
        <x:f t="shared" si="1128"/>
        <x:v>YES</x:v>
      </x:c>
      <x:c r="T6039" s="1">
        <x:f t="shared" si="1129"/>
        <x:v>19291.884549758382</x:v>
      </x:c>
    </x:row>
    <x:row r="6040">
      <x:c r="A6040" s="1"/>
      <x:c r="B6040" s="1"/>
      <x:c r="C6040" s="1"/>
      <x:c r="D6040" s="1"/>
      <x:c r="E6040" s="1"/>
      <x:c r="F6040" s="1"/>
      <x:c r="G6040" s="1"/>
      <x:c r="H6040" s="1"/>
      <x:c r="I6040" s="53">
        <x:f t="shared" si="1118"/>
        <x:v>9</x:v>
      </x:c>
      <x:c r="J6040" s="53">
        <x:f t="shared" si="1119"/>
        <x:v>4</x:v>
      </x:c>
      <x:c r="K6040" s="53">
        <x:f t="shared" si="1120"/>
        <x:v>11</x:v>
      </x:c>
      <x:c r="L6040" s="53">
        <x:f t="shared" si="1121"/>
        <x:v>24</x:v>
      </x:c>
      <x:c r="M6040" s="54">
        <x:f t="shared" si="1122"/>
        <x:v>2609.8751630273559</x:v>
      </x:c>
      <x:c r="N6040" s="54">
        <x:f t="shared" si="1123"/>
        <x:v>1.3124133076578861</x:v>
      </x:c>
      <x:c r="O6040" s="55">
        <x:f t="shared" si="1124"/>
        <x:v>117276</x:v>
      </x:c>
      <x:c r="P6040" s="55">
        <x:f t="shared" si="1125"/>
        <x:v>19360</x:v>
      </x:c>
      <x:c r="Q6040" s="55">
        <x:f t="shared" si="1126"/>
        <x:v>57810.332691447155</x:v>
      </x:c>
      <x:c r="R6040" s="55">
        <x:f t="shared" si="1127"/>
        <x:v>20105.667308552845</x:v>
      </x:c>
      <x:c r="S6040" s="1" t="str">
        <x:f t="shared" si="1128"/>
        <x:v>YES</x:v>
      </x:c>
      <x:c r="T6040" s="1">
        <x:f t="shared" si="1129"/>
        <x:v>20105.667308552845</x:v>
      </x:c>
    </x:row>
    <x:row r="6041">
      <x:c r="A6041" s="1"/>
      <x:c r="B6041" s="1"/>
      <x:c r="C6041" s="1"/>
      <x:c r="D6041" s="1"/>
      <x:c r="E6041" s="1"/>
      <x:c r="F6041" s="1"/>
      <x:c r="G6041" s="1"/>
      <x:c r="H6041" s="1"/>
      <x:c r="I6041" s="53">
        <x:f t="shared" si="1118"/>
        <x:v>9</x:v>
      </x:c>
      <x:c r="J6041" s="53">
        <x:f t="shared" si="1119"/>
        <x:v>4</x:v>
      </x:c>
      <x:c r="K6041" s="53">
        <x:f t="shared" si="1120"/>
        <x:v>12</x:v>
      </x:c>
      <x:c r="L6041" s="53">
        <x:f t="shared" si="1121"/>
        <x:v>25</x:v>
      </x:c>
      <x:c r="M6041" s="54">
        <x:f t="shared" si="1122"/>
        <x:v>2669.2026161554204</x:v>
      </x:c>
      <x:c r="N6041" s="54">
        <x:f t="shared" si="1123"/>
        <x:v>1.3536129278857085</x:v>
      </x:c>
      <x:c r="O6041" s="55">
        <x:f t="shared" si="1124"/>
        <x:v>119976</x:v>
      </x:c>
      <x:c r="P6041" s="55">
        <x:f t="shared" si="1125"/>
        <x:v>20240</x:v>
      </x:c>
      <x:c r="Q6041" s="55">
        <x:f t="shared" si="1126"/>
        <x:v>58840.323197142716</x:v>
      </x:c>
      <x:c r="R6041" s="55">
        <x:f t="shared" si="1127"/>
        <x:v>20895.676802857284</x:v>
      </x:c>
      <x:c r="S6041" s="1" t="str">
        <x:f t="shared" si="1128"/>
        <x:v>YES</x:v>
      </x:c>
      <x:c r="T6041" s="1">
        <x:f t="shared" si="1129"/>
        <x:v>20895.676802857284</x:v>
      </x:c>
    </x:row>
    <x:row r="6042">
      <x:c r="A6042" s="1"/>
      <x:c r="B6042" s="1"/>
      <x:c r="C6042" s="1"/>
      <x:c r="D6042" s="1"/>
      <x:c r="E6042" s="1"/>
      <x:c r="F6042" s="1"/>
      <x:c r="G6042" s="1"/>
      <x:c r="H6042" s="1"/>
      <x:c r="I6042" s="53">
        <x:f t="shared" si="1118"/>
        <x:v>9</x:v>
      </x:c>
      <x:c r="J6042" s="53">
        <x:f t="shared" si="1119"/>
        <x:v>4</x:v>
      </x:c>
      <x:c r="K6042" s="53">
        <x:f t="shared" si="1120"/>
        <x:v>13</x:v>
      </x:c>
      <x:c r="L6042" s="53">
        <x:f t="shared" si="1121"/>
        <x:v>26</x:v>
      </x:c>
      <x:c r="M6042" s="54">
        <x:f t="shared" si="1122"/>
        <x:v>2729.9245868638045</x:v>
      </x:c>
      <x:c r="N6042" s="54">
        <x:f t="shared" si="1123"/>
        <x:v>1.3957809630998643</x:v>
      </x:c>
      <x:c r="O6042" s="55">
        <x:f t="shared" si="1124"/>
        <x:v>122676</x:v>
      </x:c>
      <x:c r="P6042" s="55">
        <x:f t="shared" si="1125"/>
        <x:v>21120</x:v>
      </x:c>
      <x:c r="Q6042" s="55">
        <x:f t="shared" si="1126"/>
        <x:v>59894.524077496608</x:v>
      </x:c>
      <x:c r="R6042" s="55">
        <x:f t="shared" si="1127"/>
        <x:v>21661.475922503392</x:v>
      </x:c>
      <x:c r="S6042" s="1" t="str">
        <x:f t="shared" si="1128"/>
        <x:v>YES</x:v>
      </x:c>
      <x:c r="T6042" s="1">
        <x:f t="shared" si="1129"/>
        <x:v>21661.475922503392</x:v>
      </x:c>
    </x:row>
    <x:row r="6043">
      <x:c r="A6043" s="1"/>
      <x:c r="B6043" s="1"/>
      <x:c r="C6043" s="1"/>
      <x:c r="D6043" s="1"/>
      <x:c r="E6043" s="1"/>
      <x:c r="F6043" s="1"/>
      <x:c r="G6043" s="1"/>
      <x:c r="H6043" s="1"/>
      <x:c r="I6043" s="53">
        <x:f t="shared" si="1118"/>
        <x:v>9</x:v>
      </x:c>
      <x:c r="J6043" s="53">
        <x:f t="shared" si="1119"/>
        <x:v>4</x:v>
      </x:c>
      <x:c r="K6043" s="53">
        <x:f t="shared" si="1120"/>
        <x:v>14</x:v>
      </x:c>
      <x:c r="L6043" s="53">
        <x:f t="shared" si="1121"/>
        <x:v>27</x:v>
      </x:c>
      <x:c r="M6043" s="54">
        <x:f t="shared" si="1122"/>
        <x:v>2792.0666681774655</x:v>
      </x:c>
      <x:c r="N6043" s="54">
        <x:f t="shared" si="1123"/>
        <x:v>1.4389351862343511</x:v>
      </x:c>
      <x:c r="O6043" s="55">
        <x:f t="shared" si="1124"/>
        <x:v>125376</x:v>
      </x:c>
      <x:c r="P6043" s="55">
        <x:f t="shared" si="1125"/>
        <x:v>22000</x:v>
      </x:c>
      <x:c r="Q6043" s="55">
        <x:f t="shared" si="1126"/>
        <x:v>60973.379655858778</x:v>
      </x:c>
      <x:c r="R6043" s="55">
        <x:f t="shared" si="1127"/>
        <x:v>22402.620344141222</x:v>
      </x:c>
      <x:c r="S6043" s="1" t="str">
        <x:f t="shared" si="1128"/>
        <x:v>YES</x:v>
      </x:c>
      <x:c r="T6043" s="1">
        <x:f t="shared" si="1129"/>
        <x:v>22402.620344141222</x:v>
      </x:c>
    </x:row>
    <x:row r="6044">
      <x:c r="A6044" s="1"/>
      <x:c r="B6044" s="1"/>
      <x:c r="C6044" s="1"/>
      <x:c r="D6044" s="1"/>
      <x:c r="E6044" s="1"/>
      <x:c r="F6044" s="1"/>
      <x:c r="G6044" s="1"/>
      <x:c r="H6044" s="1"/>
      <x:c r="I6044" s="53">
        <x:f t="shared" si="1118"/>
        <x:v>9</x:v>
      </x:c>
      <x:c r="J6044" s="53">
        <x:f t="shared" si="1119"/>
        <x:v>4</x:v>
      </x:c>
      <x:c r="K6044" s="53">
        <x:f t="shared" si="1120"/>
        <x:v>15</x:v>
      </x:c>
      <x:c r="L6044" s="53">
        <x:f t="shared" si="1121"/>
        <x:v>28</x:v>
      </x:c>
      <x:c r="M6044" s="54">
        <x:f t="shared" si="1122"/>
        <x:v>2855.6548750536122</x:v>
      </x:c>
      <x:c r="N6044" s="54">
        <x:f t="shared" si="1123"/>
        <x:v>1.4830936632316751</x:v>
      </x:c>
      <x:c r="O6044" s="55">
        <x:f t="shared" si="1124"/>
        <x:v>128076</x:v>
      </x:c>
      <x:c r="P6044" s="55">
        <x:f t="shared" si="1125"/>
        <x:v>22880</x:v>
      </x:c>
      <x:c r="Q6044" s="55">
        <x:f t="shared" si="1126"/>
        <x:v>62077.341580791879</x:v>
      </x:c>
      <x:c r="R6044" s="55">
        <x:f t="shared" si="1127"/>
        <x:v>23118.658419208121</x:v>
      </x:c>
      <x:c r="S6044" s="1" t="str">
        <x:f t="shared" si="1128"/>
        <x:v>YES</x:v>
      </x:c>
      <x:c r="T6044" s="1">
        <x:f t="shared" si="1129"/>
        <x:v>23118.658419208121</x:v>
      </x:c>
    </x:row>
    <x:row r="6045">
      <x:c r="A6045" s="1"/>
      <x:c r="B6045" s="1"/>
      <x:c r="C6045" s="1"/>
      <x:c r="D6045" s="1"/>
      <x:c r="E6045" s="1"/>
      <x:c r="F6045" s="1"/>
      <x:c r="G6045" s="1"/>
      <x:c r="H6045" s="1"/>
      <x:c r="I6045" s="53">
        <x:f t="shared" si="1118"/>
        <x:v>9</x:v>
      </x:c>
      <x:c r="J6045" s="53">
        <x:f t="shared" si="1119"/>
        <x:v>4</x:v>
      </x:c>
      <x:c r="K6045" s="53">
        <x:f t="shared" si="1120"/>
        <x:v>16</x:v>
      </x:c>
      <x:c r="L6045" s="53">
        <x:f t="shared" si="1121"/>
        <x:v>29</x:v>
      </x:c>
      <x:c r="M6045" s="54">
        <x:f t="shared" si="1122"/>
        <x:v>2920.7156509311012</x:v>
      </x:c>
      <x:c r="N6045" s="54">
        <x:f t="shared" si="1123"/>
        <x:v>1.5282747575910425</x:v>
      </x:c>
      <x:c r="O6045" s="55">
        <x:f t="shared" si="1124"/>
        <x:v>130776</x:v>
      </x:c>
      <x:c r="P6045" s="55">
        <x:f t="shared" si="1125"/>
        <x:v>23760</x:v>
      </x:c>
      <x:c r="Q6045" s="55">
        <x:f t="shared" si="1126"/>
        <x:v>63206.868939776061</x:v>
      </x:c>
      <x:c r="R6045" s="55">
        <x:f t="shared" si="1127"/>
        <x:v>23809.131060223939</x:v>
      </x:c>
      <x:c r="S6045" s="1" t="str">
        <x:f t="shared" si="1128"/>
        <x:v>YES</x:v>
      </x:c>
      <x:c r="T6045" s="1">
        <x:f t="shared" si="1129"/>
        <x:v>23809.131060223939</x:v>
      </x:c>
    </x:row>
    <x:row r="6046">
      <x:c r="A6046" s="1"/>
      <x:c r="B6046" s="1"/>
      <x:c r="C6046" s="1"/>
      <x:c r="D6046" s="1"/>
      <x:c r="E6046" s="1"/>
      <x:c r="F6046" s="1"/>
      <x:c r="G6046" s="1"/>
      <x:c r="H6046" s="1"/>
      <x:c r="I6046" s="53">
        <x:f t="shared" si="1118"/>
        <x:v>9</x:v>
      </x:c>
      <x:c r="J6046" s="53">
        <x:f t="shared" si="1119"/>
        <x:v>4</x:v>
      </x:c>
      <x:c r="K6046" s="53">
        <x:f t="shared" si="1120"/>
        <x:v>17</x:v>
      </x:c>
      <x:c r="L6046" s="53">
        <x:f t="shared" si="1121"/>
        <x:v>30</x:v>
      </x:c>
      <x:c r="M6046" s="54">
        <x:f t="shared" si="1122"/>
        <x:v>2987.2758743776417</x:v>
      </x:c>
      <x:c r="N6046" s="54">
        <x:f t="shared" si="1123"/>
        <x:v>1.5744971349844734</x:v>
      </x:c>
      <x:c r="O6046" s="55">
        <x:f t="shared" si="1124"/>
        <x:v>133476</x:v>
      </x:c>
      <x:c r="P6046" s="55">
        <x:f t="shared" si="1125"/>
        <x:v>24640</x:v>
      </x:c>
      <x:c r="Q6046" s="55">
        <x:f t="shared" si="1126"/>
        <x:v>64362.428374611831</x:v>
      </x:c>
      <x:c r="R6046" s="55">
        <x:f t="shared" si="1127"/>
        <x:v>24473.571625388169</x:v>
      </x:c>
      <x:c r="S6046" s="1" t="str">
        <x:f t="shared" si="1128"/>
        <x:v>YES</x:v>
      </x:c>
      <x:c r="T6046" s="1">
        <x:f t="shared" si="1129"/>
        <x:v>24473.571625388169</x:v>
      </x:c>
    </x:row>
    <x:row r="6047">
      <x:c r="A6047" s="1"/>
      <x:c r="B6047" s="1"/>
      <x:c r="C6047" s="1"/>
      <x:c r="D6047" s="1"/>
      <x:c r="E6047" s="1"/>
      <x:c r="F6047" s="1"/>
      <x:c r="G6047" s="1"/>
      <x:c r="H6047" s="1"/>
      <x:c r="I6047" s="53">
        <x:f t="shared" si="1118"/>
        <x:v>9</x:v>
      </x:c>
      <x:c r="J6047" s="53">
        <x:f t="shared" si="1119"/>
        <x:v>4</x:v>
      </x:c>
      <x:c r="K6047" s="53">
        <x:f t="shared" si="1120"/>
        <x:v>18</x:v>
      </x:c>
      <x:c r="L6047" s="53">
        <x:f t="shared" si="1121"/>
        <x:v>31</x:v>
      </x:c>
      <x:c r="M6047" s="54">
        <x:f t="shared" si="1122"/>
        <x:v>3055.362865836229</x:v>
      </x:c>
      <x:c r="N6047" s="54">
        <x:f t="shared" si="1123"/>
        <x:v>1.6217797679418258</x:v>
      </x:c>
      <x:c r="O6047" s="55">
        <x:f t="shared" si="1124"/>
        <x:v>136176</x:v>
      </x:c>
      <x:c r="P6047" s="55">
        <x:f t="shared" si="1125"/>
        <x:v>25520</x:v>
      </x:c>
      <x:c r="Q6047" s="55">
        <x:f t="shared" si="1126"/>
        <x:v>65544.494198545639</x:v>
      </x:c>
      <x:c r="R6047" s="55">
        <x:f t="shared" si="1127"/>
        <x:v>25111.505801454361</x:v>
      </x:c>
      <x:c r="S6047" s="1" t="str">
        <x:f t="shared" si="1128"/>
        <x:v>YES</x:v>
      </x:c>
      <x:c r="T6047" s="1">
        <x:f t="shared" si="1129"/>
        <x:v>25111.505801454361</x:v>
      </x:c>
    </x:row>
    <x:row r="6048">
      <x:c r="A6048" s="1"/>
      <x:c r="B6048" s="1"/>
      <x:c r="C6048" s="1"/>
      <x:c r="D6048" s="1"/>
      <x:c r="E6048" s="1"/>
      <x:c r="F6048" s="1"/>
      <x:c r="G6048" s="1"/>
      <x:c r="H6048" s="1"/>
      <x:c r="I6048" s="53">
        <x:f t="shared" si="1118"/>
        <x:v>9</x:v>
      </x:c>
      <x:c r="J6048" s="53">
        <x:f t="shared" si="1119"/>
        <x:v>4</x:v>
      </x:c>
      <x:c r="K6048" s="53">
        <x:f t="shared" si="1120"/>
        <x:v>19</x:v>
      </x:c>
      <x:c r="L6048" s="53">
        <x:f t="shared" si="1121"/>
        <x:v>32</x:v>
      </x:c>
      <x:c r="M6048" s="54">
        <x:f t="shared" si="1122"/>
        <x:v>3125.0043944722506</x:v>
      </x:c>
      <x:c r="N6048" s="54">
        <x:f t="shared" si="1123"/>
        <x:v>1.6701419406057296</x:v>
      </x:c>
      <x:c r="O6048" s="55">
        <x:f t="shared" si="1124"/>
        <x:v>138876</x:v>
      </x:c>
      <x:c r="P6048" s="55">
        <x:f t="shared" si="1125"/>
        <x:v>26400</x:v>
      </x:c>
      <x:c r="Q6048" s="55">
        <x:f t="shared" si="1126"/>
        <x:v>66753.548515143237</x:v>
      </x:c>
      <x:c r="R6048" s="55">
        <x:f t="shared" si="1127"/>
        <x:v>25722.451484856763</x:v>
      </x:c>
      <x:c r="S6048" s="1" t="str">
        <x:f t="shared" si="1128"/>
        <x:v>YES</x:v>
      </x:c>
      <x:c r="T6048" s="1">
        <x:f t="shared" si="1129"/>
        <x:v>25722.451484856763</x:v>
      </x:c>
    </x:row>
    <x:row r="6049">
      <x:c r="A6049" s="1"/>
      <x:c r="B6049" s="1"/>
      <x:c r="C6049" s="1"/>
      <x:c r="D6049" s="1"/>
      <x:c r="E6049" s="1"/>
      <x:c r="F6049" s="1"/>
      <x:c r="G6049" s="1"/>
      <x:c r="H6049" s="1"/>
      <x:c r="I6049" s="53">
        <x:f t="shared" si="1118"/>
        <x:v>9</x:v>
      </x:c>
      <x:c r="J6049" s="53">
        <x:f t="shared" si="1119"/>
        <x:v>4</x:v>
      </x:c>
      <x:c r="K6049" s="53">
        <x:f t="shared" si="1120"/>
        <x:v>20</x:v>
      </x:c>
      <x:c r="L6049" s="53">
        <x:f t="shared" si="1121"/>
        <x:v>33</x:v>
      </x:c>
      <x:c r="M6049" s="54">
        <x:f t="shared" si="1122"/>
        <x:v>3196.2286851227277</x:v>
      </x:c>
      <x:c r="N6049" s="54">
        <x:f t="shared" si="1123"/>
        <x:v>1.7196032535574497</x:v>
      </x:c>
      <x:c r="O6049" s="55">
        <x:f t="shared" si="1124"/>
        <x:v>141576</x:v>
      </x:c>
      <x:c r="P6049" s="55">
        <x:f t="shared" si="1125"/>
        <x:v>27280</x:v>
      </x:c>
      <x:c r="Q6049" s="55">
        <x:f t="shared" si="1126"/>
        <x:v>67990.081338936245</x:v>
      </x:c>
      <x:c r="R6049" s="55">
        <x:f t="shared" si="1127"/>
        <x:v>26305.918661063755</x:v>
      </x:c>
      <x:c r="S6049" s="1" t="str">
        <x:f t="shared" si="1128"/>
        <x:v>YES</x:v>
      </x:c>
      <x:c r="T6049" s="1">
        <x:f t="shared" si="1129"/>
        <x:v>26305.918661063755</x:v>
      </x:c>
    </x:row>
    <x:row r="6050">
      <x:c r="A6050" s="1"/>
      <x:c r="B6050" s="1"/>
      <x:c r="C6050" s="1"/>
      <x:c r="D6050" s="1"/>
      <x:c r="E6050" s="1"/>
      <x:c r="F6050" s="1"/>
      <x:c r="G6050" s="1"/>
      <x:c r="H6050" s="1"/>
      <x:c r="I6050" s="53">
        <x:f t="shared" si="1118"/>
        <x:v>9</x:v>
      </x:c>
      <x:c r="J6050" s="53">
        <x:f t="shared" si="1119"/>
        <x:v>4</x:v>
      </x:c>
      <x:c r="K6050" s="53">
        <x:f t="shared" si="1120"/>
        <x:v>21</x:v>
      </x:c>
      <x:c r="L6050" s="53">
        <x:f t="shared" si="1121"/>
        <x:v>34</x:v>
      </x:c>
      <x:c r="M6050" s="54">
        <x:f t="shared" si="1122"/>
        <x:v>3269.0644253491714</x:v>
      </x:c>
      <x:c r="N6050" s="54">
        <x:f t="shared" si="1123"/>
        <x:v>1.7701836287147024</x:v>
      </x:c>
      <x:c r="O6050" s="55">
        <x:f t="shared" si="1124"/>
        <x:v>144276</x:v>
      </x:c>
      <x:c r="P6050" s="55">
        <x:f t="shared" si="1125"/>
        <x:v>28160</x:v>
      </x:c>
      <x:c r="Q6050" s="55">
        <x:f t="shared" si="1126"/>
        <x:v>69254.590717867555</x:v>
      </x:c>
      <x:c r="R6050" s="55">
        <x:f t="shared" si="1127"/>
        <x:v>26861.409282132445</x:v>
      </x:c>
      <x:c r="S6050" s="1" t="str">
        <x:f t="shared" si="1128"/>
        <x:v>YES</x:v>
      </x:c>
      <x:c r="T6050" s="1">
        <x:f t="shared" si="1129"/>
        <x:v>26861.409282132445</x:v>
      </x:c>
    </x:row>
    <x:row r="6051">
      <x:c r="A6051" s="1"/>
      <x:c r="B6051" s="1"/>
      <x:c r="C6051" s="1"/>
      <x:c r="D6051" s="1"/>
      <x:c r="E6051" s="1"/>
      <x:c r="F6051" s="1"/>
      <x:c r="G6051" s="1"/>
      <x:c r="H6051" s="1"/>
      <x:c r="I6051" s="53">
        <x:f t="shared" si="1118"/>
        <x:v>9</x:v>
      </x:c>
      <x:c r="J6051" s="53">
        <x:f t="shared" si="1119"/>
        <x:v>4</x:v>
      </x:c>
      <x:c r="K6051" s="53">
        <x:f t="shared" si="1120"/>
        <x:v>22</x:v>
      </x:c>
      <x:c r="L6051" s="53">
        <x:f t="shared" si="1121"/>
        <x:v>35</x:v>
      </x:c>
      <x:c r="M6051" s="54">
        <x:f t="shared" si="1122"/>
        <x:v>3343.5407725955674</x:v>
      </x:c>
      <x:c r="N6051" s="54">
        <x:f t="shared" si="1123"/>
        <x:v>1.8219033143024774</x:v>
      </x:c>
      <x:c r="O6051" s="55">
        <x:f t="shared" si="1124"/>
        <x:v>146976</x:v>
      </x:c>
      <x:c r="P6051" s="55">
        <x:f t="shared" si="1125"/>
        <x:v>29040</x:v>
      </x:c>
      <x:c r="Q6051" s="55">
        <x:f t="shared" si="1126"/>
        <x:v>70547.582857561938</x:v>
      </x:c>
      <x:c r="R6051" s="55">
        <x:f t="shared" si="1127"/>
        <x:v>27388.417142438062</x:v>
      </x:c>
      <x:c r="S6051" s="1" t="str">
        <x:f t="shared" si="1128"/>
        <x:v>YES</x:v>
      </x:c>
      <x:c r="T6051" s="1">
        <x:f t="shared" si="1129"/>
        <x:v>27388.417142438062</x:v>
      </x:c>
    </x:row>
    <x:row r="6052">
      <x:c r="A6052" s="1"/>
      <x:c r="B6052" s="1"/>
      <x:c r="C6052" s="1"/>
      <x:c r="D6052" s="1"/>
      <x:c r="E6052" s="1"/>
      <x:c r="F6052" s="1"/>
      <x:c r="G6052" s="1"/>
      <x:c r="H6052" s="1"/>
      <x:c r="I6052" s="53">
        <x:f t="shared" si="1118"/>
        <x:v>9</x:v>
      </x:c>
      <x:c r="J6052" s="53">
        <x:f t="shared" si="1119"/>
        <x:v>4</x:v>
      </x:c>
      <x:c r="K6052" s="53">
        <x:f t="shared" si="1120"/>
        <x:v>23</x:v>
      </x:c>
      <x:c r="L6052" s="53">
        <x:f t="shared" si="1121"/>
        <x:v>36</x:v>
      </x:c>
      <x:c r="M6052" s="54">
        <x:f t="shared" si="1122"/>
        <x:v>3419.6873614530041</x:v>
      </x:c>
      <x:c r="N6052" s="54">
        <x:f t="shared" si="1123"/>
        <x:v>1.8747828898979195</x:v>
      </x:c>
      <x:c r="O6052" s="55">
        <x:f t="shared" si="1124"/>
        <x:v>149676</x:v>
      </x:c>
      <x:c r="P6052" s="55">
        <x:f t="shared" si="1125"/>
        <x:v>29920</x:v>
      </x:c>
      <x:c r="Q6052" s="55">
        <x:f t="shared" si="1126"/>
        <x:v>71869.572247447984</x:v>
      </x:c>
      <x:c r="R6052" s="55">
        <x:f t="shared" si="1127"/>
        <x:v>27886.427752552016</x:v>
      </x:c>
      <x:c r="S6052" s="1" t="str">
        <x:f t="shared" si="1128"/>
        <x:v>YES</x:v>
      </x:c>
      <x:c r="T6052" s="1">
        <x:f t="shared" si="1129"/>
        <x:v>27886.427752552016</x:v>
      </x:c>
    </x:row>
    <x:row r="6053">
      <x:c r="A6053" s="1"/>
      <x:c r="B6053" s="1"/>
      <x:c r="C6053" s="1"/>
      <x:c r="D6053" s="1"/>
      <x:c r="E6053" s="1"/>
      <x:c r="F6053" s="1"/>
      <x:c r="G6053" s="1"/>
      <x:c r="H6053" s="1"/>
      <x:c r="I6053" s="53">
        <x:f t="shared" si="1118"/>
        <x:v>9</x:v>
      </x:c>
      <x:c r="J6053" s="53">
        <x:f t="shared" si="1119"/>
        <x:v>4</x:v>
      </x:c>
      <x:c r="K6053" s="53">
        <x:f t="shared" si="1120"/>
        <x:v>24</x:v>
      </x:c>
      <x:c r="L6053" s="53">
        <x:f t="shared" si="1121"/>
        <x:v>37</x:v>
      </x:c>
      <x:c r="M6053" s="54">
        <x:f t="shared" si="1122"/>
        <x:v>3497.5343110325002</x:v>
      </x:c>
      <x:c r="N6053" s="54">
        <x:f t="shared" si="1123"/>
        <x:v>1.9288432715503474</x:v>
      </x:c>
      <x:c r="O6053" s="55">
        <x:f t="shared" si="1124"/>
        <x:v>152376</x:v>
      </x:c>
      <x:c r="P6053" s="55">
        <x:f t="shared" si="1125"/>
        <x:v>30800</x:v>
      </x:c>
      <x:c r="Q6053" s="55">
        <x:f t="shared" si="1126"/>
        <x:v>73221.081788758689</x:v>
      </x:c>
      <x:c r="R6053" s="55">
        <x:f t="shared" si="1127"/>
        <x:v>28354.918211241311</x:v>
      </x:c>
      <x:c r="S6053" s="1" t="str">
        <x:f t="shared" si="1128"/>
        <x:v>YES</x:v>
      </x:c>
      <x:c r="T6053" s="1">
        <x:f t="shared" si="1129"/>
        <x:v>28354.918211241311</x:v>
      </x:c>
    </x:row>
    <x:row r="6054">
      <x:c r="A6054" s="1"/>
      <x:c r="B6054" s="1"/>
      <x:c r="C6054" s="1"/>
      <x:c r="D6054" s="1"/>
      <x:c r="E6054" s="1"/>
      <x:c r="F6054" s="1"/>
      <x:c r="G6054" s="1"/>
      <x:c r="H6054" s="1"/>
      <x:c r="I6054" s="53">
        <x:f t="shared" si="1118"/>
        <x:v>9</x:v>
      </x:c>
      <x:c r="J6054" s="53">
        <x:f t="shared" si="1119"/>
        <x:v>4</x:v>
      </x:c>
      <x:c r="K6054" s="53">
        <x:f t="shared" si="1120"/>
        <x:v>25</x:v>
      </x:c>
      <x:c r="L6054" s="53">
        <x:f t="shared" si="1121"/>
        <x:v>38</x:v>
      </x:c>
      <x:c r="M6054" s="54">
        <x:f t="shared" si="1122"/>
        <x:v>3577.1122324475973</x:v>
      </x:c>
      <x:c r="N6054" s="54">
        <x:f t="shared" si="1123"/>
        <x:v>1.984105716977498</x:v>
      </x:c>
      <x:c r="O6054" s="55">
        <x:f t="shared" si="1124"/>
        <x:v>155076</x:v>
      </x:c>
      <x:c r="P6054" s="55">
        <x:f t="shared" si="1125"/>
        <x:v>31680</x:v>
      </x:c>
      <x:c r="Q6054" s="55">
        <x:f t="shared" si="1126"/>
        <x:v>74602.642924437445</x:v>
      </x:c>
      <x:c r="R6054" s="55">
        <x:f t="shared" si="1127"/>
        <x:v>28793.357075562555</x:v>
      </x:c>
      <x:c r="S6054" s="1" t="str">
        <x:f t="shared" si="1128"/>
        <x:v>YES</x:v>
      </x:c>
      <x:c r="T6054" s="1">
        <x:f t="shared" si="1129"/>
        <x:v>28793.357075562555</x:v>
      </x:c>
    </x:row>
    <x:row r="6055">
      <x:c r="A6055" s="1"/>
      <x:c r="B6055" s="1"/>
      <x:c r="C6055" s="1"/>
      <x:c r="D6055" s="1"/>
      <x:c r="E6055" s="1"/>
      <x:c r="F6055" s="1"/>
      <x:c r="G6055" s="1"/>
      <x:c r="H6055" s="1"/>
      <x:c r="I6055" s="53">
        <x:f t="shared" si="1118"/>
        <x:v>9</x:v>
      </x:c>
      <x:c r="J6055" s="53">
        <x:f t="shared" si="1119"/>
        <x:v>4</x:v>
      </x:c>
      <x:c r="K6055" s="53">
        <x:f t="shared" si="1120"/>
        <x:v>26</x:v>
      </x:c>
      <x:c r="L6055" s="53">
        <x:f t="shared" si="1121"/>
        <x:v>39</x:v>
      </x:c>
      <x:c r="M6055" s="54">
        <x:f t="shared" si="1122"/>
        <x:v>3658.4522364083155</x:v>
      </x:c>
      <x:c r="N6055" s="54">
        <x:f t="shared" si="1123"/>
        <x:v>2.0405918308391078</x:v>
      </x:c>
      <x:c r="O6055" s="55">
        <x:f t="shared" si="1124"/>
        <x:v>157776</x:v>
      </x:c>
      <x:c r="P6055" s="55">
        <x:f t="shared" si="1125"/>
        <x:v>32560</x:v>
      </x:c>
      <x:c r="Q6055" s="55">
        <x:f t="shared" si="1126"/>
        <x:v>76014.795770977697</x:v>
      </x:c>
      <x:c r="R6055" s="55">
        <x:f t="shared" si="1127"/>
        <x:v>29201.204229022303</x:v>
      </x:c>
      <x:c r="S6055" s="1" t="str">
        <x:f t="shared" si="1128"/>
        <x:v>YES</x:v>
      </x:c>
      <x:c r="T6055" s="1">
        <x:f t="shared" si="1129"/>
        <x:v>29201.204229022303</x:v>
      </x:c>
    </x:row>
    <x:row r="6056">
      <x:c r="A6056" s="1"/>
      <x:c r="B6056" s="1"/>
      <x:c r="C6056" s="1"/>
      <x:c r="D6056" s="1"/>
      <x:c r="E6056" s="1"/>
      <x:c r="F6056" s="1"/>
      <x:c r="G6056" s="1"/>
      <x:c r="H6056" s="1"/>
      <x:c r="I6056" s="53">
        <x:f t="shared" si="1118"/>
        <x:v>9</x:v>
      </x:c>
      <x:c r="J6056" s="53">
        <x:f t="shared" si="1119"/>
        <x:v>4</x:v>
      </x:c>
      <x:c r="K6056" s="53">
        <x:f t="shared" si="1120"/>
        <x:v>27</x:v>
      </x:c>
      <x:c r="L6056" s="53">
        <x:f t="shared" si="1121"/>
        <x:v>40</x:v>
      </x:c>
      <x:c r="M6056" s="54">
        <x:f t="shared" si="1122"/>
        <x:v>3741.585940928072</x:v>
      </x:c>
      <x:c r="N6056" s="54">
        <x:f t="shared" si="1123"/>
        <x:v>2.0983235700889389</x:v>
      </x:c>
      <x:c r="O6056" s="55">
        <x:f t="shared" si="1124"/>
        <x:v>160476</x:v>
      </x:c>
      <x:c r="P6056" s="55">
        <x:f t="shared" si="1125"/>
        <x:v>33440</x:v>
      </x:c>
      <x:c r="Q6056" s="55">
        <x:f t="shared" si="1126"/>
        <x:v>77458.089252223464</x:v>
      </x:c>
      <x:c r="R6056" s="55">
        <x:f t="shared" si="1127"/>
        <x:v>29577.910747776536</x:v>
      </x:c>
      <x:c r="S6056" s="1" t="str">
        <x:f t="shared" si="1128"/>
        <x:v>YES</x:v>
      </x:c>
      <x:c r="T6056" s="1">
        <x:f t="shared" si="1129"/>
        <x:v>29577.910747776536</x:v>
      </x:c>
    </x:row>
    <x:row r="6057">
      <x:c r="A6057" s="1"/>
      <x:c r="B6057" s="1"/>
      <x:c r="C6057" s="1"/>
      <x:c r="D6057" s="1"/>
      <x:c r="E6057" s="1"/>
      <x:c r="F6057" s="1"/>
      <x:c r="G6057" s="1"/>
      <x:c r="H6057" s="1"/>
      <x:c r="I6057" s="53">
        <x:f t="shared" si="1118"/>
        <x:v>9</x:v>
      </x:c>
      <x:c r="J6057" s="53">
        <x:f t="shared" si="1119"/>
        <x:v>4</x:v>
      </x:c>
      <x:c r="K6057" s="53">
        <x:f t="shared" si="1120"/>
        <x:v>28</x:v>
      </x:c>
      <x:c r="L6057" s="53">
        <x:f t="shared" si="1121"/>
        <x:v>41</x:v>
      </x:c>
      <x:c r="M6057" s="54">
        <x:f t="shared" si="1122"/>
        <x:v>3826.5454791452257</x:v>
      </x:c>
      <x:c r="N6057" s="54">
        <x:f t="shared" si="1123"/>
        <x:v>2.157323249406407</x:v>
      </x:c>
      <x:c r="O6057" s="55">
        <x:f t="shared" si="1124"/>
        <x:v>163176</x:v>
      </x:c>
      <x:c r="P6057" s="55">
        <x:f t="shared" si="1125"/>
        <x:v>34320</x:v>
      </x:c>
      <x:c r="Q6057" s="55">
        <x:f t="shared" si="1126"/>
        <x:v>78933.081235160178</x:v>
      </x:c>
      <x:c r="R6057" s="55">
        <x:f t="shared" si="1127"/>
        <x:v>29922.918764839822</x:v>
      </x:c>
      <x:c r="S6057" s="1" t="str">
        <x:f t="shared" si="1128"/>
        <x:v>YES</x:v>
      </x:c>
      <x:c r="T6057" s="1">
        <x:f t="shared" si="1129"/>
        <x:v>29922.918764839822</x:v>
      </x:c>
    </x:row>
    <x:row r="6058">
      <x:c r="A6058" s="1"/>
      <x:c r="B6058" s="1"/>
      <x:c r="C6058" s="1"/>
      <x:c r="D6058" s="1"/>
      <x:c r="E6058" s="1"/>
      <x:c r="F6058" s="1"/>
      <x:c r="G6058" s="1"/>
      <x:c r="H6058" s="1"/>
      <x:c r="I6058" s="53">
        <x:f t="shared" si="1118"/>
        <x:v>9</x:v>
      </x:c>
      <x:c r="J6058" s="53">
        <x:f t="shared" si="1119"/>
        <x:v>4</x:v>
      </x:c>
      <x:c r="K6058" s="53">
        <x:f t="shared" si="1120"/>
        <x:v>29</x:v>
      </x:c>
      <x:c r="L6058" s="53">
        <x:f t="shared" si="1121"/>
        <x:v>42</x:v>
      </x:c>
      <x:c r="M6058" s="54">
        <x:f t="shared" si="1122"/>
        <x:v>3913.3635072608795</x:v>
      </x:c>
      <x:c r="N6058" s="54">
        <x:f t="shared" si="1123"/>
        <x:v>2.217613546708944</x:v>
      </x:c>
      <x:c r="O6058" s="55">
        <x:f t="shared" si="1124"/>
        <x:v>165876</x:v>
      </x:c>
      <x:c r="P6058" s="55">
        <x:f t="shared" si="1125"/>
        <x:v>35200</x:v>
      </x:c>
      <x:c r="Q6058" s="55">
        <x:f t="shared" si="1126"/>
        <x:v>80440.338667723598</x:v>
      </x:c>
      <x:c r="R6058" s="55">
        <x:f t="shared" si="1127"/>
        <x:v>30235.661332276402</x:v>
      </x:c>
      <x:c r="S6058" s="1" t="str">
        <x:f t="shared" si="1128"/>
        <x:v>YES</x:v>
      </x:c>
      <x:c r="T6058" s="1">
        <x:f t="shared" si="1129"/>
        <x:v>30235.661332276402</x:v>
      </x:c>
    </x:row>
    <x:row r="6059">
      <x:c r="A6059" s="1"/>
      <x:c r="B6059" s="1"/>
      <x:c r="C6059" s="1"/>
      <x:c r="D6059" s="1"/>
      <x:c r="E6059" s="1"/>
      <x:c r="F6059" s="1"/>
      <x:c r="G6059" s="1"/>
      <x:c r="H6059" s="1"/>
      <x:c r="I6059" s="53">
        <x:f t="shared" si="1118"/>
        <x:v>9</x:v>
      </x:c>
      <x:c r="J6059" s="53">
        <x:f t="shared" si="1119"/>
        <x:v>4</x:v>
      </x:c>
      <x:c r="K6059" s="53">
        <x:f t="shared" si="1120"/>
        <x:v>30</x:v>
      </x:c>
      <x:c r="L6059" s="53">
        <x:f t="shared" si="1121"/>
        <x:v>43</x:v>
      </x:c>
      <x:c r="M6059" s="54">
        <x:f t="shared" si="1122"/>
        <x:v>4002.0732125946497</x:v>
      </x:c>
      <x:c r="N6059" s="54">
        <x:f t="shared" si="1123"/>
        <x:v>2.2792175087462847</x:v>
      </x:c>
      <x:c r="O6059" s="55">
        <x:f t="shared" si="1124"/>
        <x:v>168576</x:v>
      </x:c>
      <x:c r="P6059" s="55">
        <x:f t="shared" si="1125"/>
        <x:v>36080</x:v>
      </x:c>
      <x:c r="Q6059" s="55">
        <x:f t="shared" si="1126"/>
        <x:v>81980.437718657107</x:v>
      </x:c>
      <x:c r="R6059" s="55">
        <x:f t="shared" si="1127"/>
        <x:v>30515.562281342893</x:v>
      </x:c>
      <x:c r="S6059" s="1" t="str">
        <x:f t="shared" si="1128"/>
        <x:v>YES</x:v>
      </x:c>
      <x:c r="T6059" s="1">
        <x:f t="shared" si="1129"/>
        <x:v>30515.562281342893</x:v>
      </x:c>
    </x:row>
    <x:row r="6060">
      <x:c r="A6060" s="1"/>
      <x:c r="B6060" s="1"/>
      <x:c r="C6060" s="1"/>
      <x:c r="D6060" s="1"/>
      <x:c r="E6060" s="1"/>
      <x:c r="F6060" s="1"/>
      <x:c r="G6060" s="1"/>
      <x:c r="H6060" s="1"/>
      <x:c r="I6060" s="53">
        <x:f t="shared" si="1118"/>
        <x:v>9</x:v>
      </x:c>
      <x:c r="J6060" s="53">
        <x:f t="shared" si="1119"/>
        <x:v>5</x:v>
      </x:c>
      <x:c r="K6060" s="53">
        <x:f t="shared" si="1120"/>
        <x:v>0</x:v>
      </x:c>
      <x:c r="L6060" s="53">
        <x:f t="shared" si="1121"/>
        <x:v>14</x:v>
      </x:c>
      <x:c r="M6060" s="54">
        <x:f t="shared" si="1122"/>
        <x:v>2079.648861643595</x:v>
      </x:c>
      <x:c r="N6060" s="54">
        <x:f t="shared" si="1123"/>
        <x:v>0.94420059836360759</x:v>
      </x:c>
      <x:c r="O6060" s="55">
        <x:f t="shared" si="1124"/>
        <x:v>89670</x:v>
      </x:c>
      <x:c r="P6060" s="55">
        <x:f t="shared" si="1125"/>
        <x:v>10120</x:v>
      </x:c>
      <x:c r="Q6060" s="55">
        <x:f t="shared" si="1126"/>
        <x:v>48605.014959090186</x:v>
      </x:c>
      <x:c r="R6060" s="55">
        <x:f t="shared" si="1127"/>
        <x:v>10944.985040909814</x:v>
      </x:c>
      <x:c r="S6060" s="1" t="str">
        <x:f t="shared" si="1128"/>
        <x:v>YES</x:v>
      </x:c>
      <x:c r="T6060" s="1">
        <x:f t="shared" si="1129"/>
        <x:v>10944.985040909814</x:v>
      </x:c>
    </x:row>
    <x:row r="6061">
      <x:c r="A6061" s="1"/>
      <x:c r="B6061" s="1"/>
      <x:c r="C6061" s="1"/>
      <x:c r="D6061" s="1"/>
      <x:c r="E6061" s="1"/>
      <x:c r="F6061" s="1"/>
      <x:c r="G6061" s="1"/>
      <x:c r="H6061" s="1"/>
      <x:c r="I6061" s="53">
        <x:f t="shared" si="1118"/>
        <x:v>9</x:v>
      </x:c>
      <x:c r="J6061" s="53">
        <x:f t="shared" si="1119"/>
        <x:v>5</x:v>
      </x:c>
      <x:c r="K6061" s="53">
        <x:f t="shared" si="1120"/>
        <x:v>1</x:v>
      </x:c>
      <x:c r="L6061" s="53">
        <x:f t="shared" si="1121"/>
        <x:v>15</x:v>
      </x:c>
      <x:c r="M6061" s="54">
        <x:f t="shared" si="1122"/>
        <x:v>2125.211361643595</x:v>
      </x:c>
      <x:c r="N6061" s="54">
        <x:f t="shared" si="1123"/>
        <x:v>0.97584122336360757</x:v>
      </x:c>
      <x:c r="O6061" s="55">
        <x:f t="shared" si="1124"/>
        <x:v>92370</x:v>
      </x:c>
      <x:c r="P6061" s="55">
        <x:f t="shared" si="1125"/>
        <x:v>11000</x:v>
      </x:c>
      <x:c r="Q6061" s="55">
        <x:f t="shared" si="1126"/>
        <x:v>49396.030584090186</x:v>
      </x:c>
      <x:c r="R6061" s="55">
        <x:f t="shared" si="1127"/>
        <x:v>11973.969415909814</x:v>
      </x:c>
      <x:c r="S6061" s="1" t="str">
        <x:f t="shared" si="1128"/>
        <x:v>YES</x:v>
      </x:c>
      <x:c r="T6061" s="1">
        <x:f t="shared" si="1129"/>
        <x:v>11973.969415909814</x:v>
      </x:c>
    </x:row>
    <x:row r="6062">
      <x:c r="A6062" s="1"/>
      <x:c r="B6062" s="1"/>
      <x:c r="C6062" s="1"/>
      <x:c r="D6062" s="1"/>
      <x:c r="E6062" s="1"/>
      <x:c r="F6062" s="1"/>
      <x:c r="G6062" s="1"/>
      <x:c r="H6062" s="1"/>
      <x:c r="I6062" s="53" t="n">
        <x:f t="shared" ref="I6062:I6125" si="1130">INT((ROW()-ROW($I$46))/((CARROT_CAP+1)*(MESCLUN_CAP+1)))</x:f>
        <x:v>9</x:v>
      </x:c>
      <x:c r="J6062" s="53" t="n">
        <x:f t="shared" ref="J6062:J6125" si="1131">MOD(INT((ROW()-ROW($I$46))/(MESCLUN_CAP+1)),CARROT_CAP+1)</x:f>
        <x:v>5</x:v>
      </x:c>
      <x:c r="K6062" s="53" t="n">
        <x:f t="shared" ref="K6062:K6125" si="1132">MOD(ROW()-ROW($I$46),MESCLUN_CAP+1)</x:f>
        <x:v>2</x:v>
      </x:c>
      <x:c r="L6062" s="53" t="n">
        <x:f t="shared" ref="L6062:L6125" si="1133">SUM(I6062:K6062)</x:f>
        <x:v>16</x:v>
      </x:c>
      <x:c r="M6062" s="54" t="n">
        <x:f t="shared" ref="M6062:M6125" si="1134">I6062*TOMATO_HOURS*WEEKS*(1+TOMATO_DIM)^I6062+J6062*CARROT_HOURS*WEEKS*(1+CARROT_DIM)^J6062+K6062*MESCLUN_HOURS*WEEKS*(1+MESCLUN_DIM)^K6062</x:f>
        <x:v>2171.9129241435953</x:v>
      </x:c>
      <x:c r="N6062" s="54" t="n">
        <x:f t="shared" ref="N6062:N6125" si="1135">MAX(M6062-FARMER_HOURS,0)/TEMP_HOURS_PER_WORKER</x:f>
        <x:v>1.0082728639886078</x:v>
      </x:c>
      <x:c r="O6062" s="55" t="n">
        <x:f t="shared" ref="O6062:O6125" si="1136">I6062*TOMATO_PRICE+J6062*CARROT_PRICE+K6062*MESCLUN_PRICE</x:f>
        <x:v>95070</x:v>
      </x:c>
      <x:c r="P6062" s="55" t="n">
        <x:f t="shared" ref="P6062:P6125" si="1137">I6062*TOMATO_FERTILIZER+J6062*CARROT_FERTILIZER+K6062*MESCLUN_FERTILIZER</x:f>
        <x:v>11880</x:v>
      </x:c>
      <x:c r="Q6062" s="55" t="n">
        <x:f t="shared" ref="Q6062:Q6125" si="1138">MIN(M6062,FARMER_HOURS)*FARMER_RATE+MAX(M6062-FARMER_HOURS,0)*TEMP_RATE</x:f>
        <x:v>50206.8215997152</x:v>
      </x:c>
      <x:c r="R6062" s="55" t="n">
        <x:f t="shared" ref="R6062:R6125" si="1139">O6062-P6062-Q6062-FIXED_COST</x:f>
        <x:v>12983.1784002848</x:v>
      </x:c>
      <x:c r="S6062" s="1" t="str">
        <x:f t="shared" ref="S6062:S6125" si="1140">IF(AND(L6062&lt;=TOTAL_BED_CAP,N6062&lt;=TEMP_WORKER_CAP),"YES","NO")</x:f>
        <x:v>YES</x:v>
      </x:c>
      <x:c r="T6062" s="1" t="n">
        <x:f t="shared" ref="T6062:T6125" si="1141">IF(S6062="YES",R6062,-1E+99)</x:f>
        <x:v>12983.1784002848</x:v>
      </x:c>
    </x:row>
    <x:row r="6063">
      <x:c r="A6063" s="1"/>
      <x:c r="B6063" s="1"/>
      <x:c r="C6063" s="1"/>
      <x:c r="D6063" s="1"/>
      <x:c r="E6063" s="1"/>
      <x:c r="F6063" s="1"/>
      <x:c r="G6063" s="1"/>
      <x:c r="H6063" s="1"/>
      <x:c r="I6063" s="53">
        <x:f t="shared" si="1130"/>
        <x:v>9</x:v>
      </x:c>
      <x:c r="J6063" s="53">
        <x:f t="shared" si="1131"/>
        <x:v>5</x:v>
      </x:c>
      <x:c r="K6063" s="53">
        <x:f t="shared" si="1132"/>
        <x:v>3</x:v>
      </x:c>
      <x:c r="L6063" s="53">
        <x:f t="shared" si="1133"/>
        <x:v>17</x:v>
      </x:c>
      <x:c r="M6063" s="54">
        <x:f t="shared" si="1134"/>
        <x:v>2219.7749065654698</x:v>
      </x:c>
      <x:c r="N6063" s="54">
        <x:f t="shared" si="1135"/>
        <x:v>1.0415103517815762</x:v>
      </x:c>
      <x:c r="O6063" s="55">
        <x:f t="shared" si="1136"/>
        <x:v>97770</x:v>
      </x:c>
      <x:c r="P6063" s="55">
        <x:f t="shared" si="1137"/>
        <x:v>12760</x:v>
      </x:c>
      <x:c r="Q6063" s="55">
        <x:f t="shared" si="1138"/>
        <x:v>51037.758794539404</x:v>
      </x:c>
      <x:c r="R6063" s="55">
        <x:f t="shared" si="1139"/>
        <x:v>13972.241205460596</x:v>
      </x:c>
      <x:c r="S6063" s="1" t="str">
        <x:f t="shared" si="1140"/>
        <x:v>YES</x:v>
      </x:c>
      <x:c r="T6063" s="1">
        <x:f t="shared" si="1141"/>
        <x:v>13972.241205460596</x:v>
      </x:c>
    </x:row>
    <x:row r="6064">
      <x:c r="A6064" s="1"/>
      <x:c r="B6064" s="1"/>
      <x:c r="C6064" s="1"/>
      <x:c r="D6064" s="1"/>
      <x:c r="E6064" s="1"/>
      <x:c r="F6064" s="1"/>
      <x:c r="G6064" s="1"/>
      <x:c r="H6064" s="1"/>
      <x:c r="I6064" s="53">
        <x:f t="shared" si="1130"/>
        <x:v>9</x:v>
      </x:c>
      <x:c r="J6064" s="53">
        <x:f t="shared" si="1131"/>
        <x:v>5</x:v>
      </x:c>
      <x:c r="K6064" s="53">
        <x:f t="shared" si="1132"/>
        <x:v>4</x:v>
      </x:c>
      <x:c r="L6064" s="53">
        <x:f t="shared" si="1133"/>
        <x:v>18</x:v>
      </x:c>
      <x:c r="M6064" s="54">
        <x:f t="shared" si="1134"/>
        <x:v>2268.8190222881262</x:v>
      </x:c>
      <x:c r="N6064" s="54">
        <x:f t="shared" si="1135"/>
        <x:v>1.0755687654778654</x:v>
      </x:c>
      <x:c r="O6064" s="55">
        <x:f t="shared" si="1136"/>
        <x:v>100470</x:v>
      </x:c>
      <x:c r="P6064" s="55">
        <x:f t="shared" si="1137"/>
        <x:v>13640</x:v>
      </x:c>
      <x:c r="Q6064" s="55">
        <x:f t="shared" si="1138"/>
        <x:v>51889.219136946631</x:v>
      </x:c>
      <x:c r="R6064" s="55">
        <x:f t="shared" si="1139"/>
        <x:v>14940.780863053369</x:v>
      </x:c>
      <x:c r="S6064" s="1" t="str">
        <x:f t="shared" si="1140"/>
        <x:v>YES</x:v>
      </x:c>
      <x:c r="T6064" s="1">
        <x:f t="shared" si="1141"/>
        <x:v>14940.780863053369</x:v>
      </x:c>
    </x:row>
    <x:row r="6065">
      <x:c r="A6065" s="1"/>
      <x:c r="B6065" s="1"/>
      <x:c r="C6065" s="1"/>
      <x:c r="D6065" s="1"/>
      <x:c r="E6065" s="1"/>
      <x:c r="F6065" s="1"/>
      <x:c r="G6065" s="1"/>
      <x:c r="H6065" s="1"/>
      <x:c r="I6065" s="53">
        <x:f t="shared" si="1130"/>
        <x:v>9</x:v>
      </x:c>
      <x:c r="J6065" s="53">
        <x:f t="shared" si="1131"/>
        <x:v>5</x:v>
      </x:c>
      <x:c r="K6065" s="53">
        <x:f t="shared" si="1132"/>
        <x:v>5</x:v>
      </x:c>
      <x:c r="L6065" s="53">
        <x:f t="shared" si="1133"/>
        <x:v>19</x:v>
      </x:c>
      <x:c r="M6065" s="54">
        <x:f t="shared" si="1134"/>
        <x:v>2319.0673462093296</x:v>
      </x:c>
      <x:c r="N6065" s="54">
        <x:f t="shared" si="1135"/>
        <x:v>1.1104634348675899</x:v>
      </x:c>
      <x:c r="O6065" s="55">
        <x:f t="shared" si="1136"/>
        <x:v>103170</x:v>
      </x:c>
      <x:c r="P6065" s="55">
        <x:f t="shared" si="1137"/>
        <x:v>14520</x:v>
      </x:c>
      <x:c r="Q6065" s="55">
        <x:f t="shared" si="1138"/>
        <x:v>52761.585871689749</x:v>
      </x:c>
      <x:c r="R6065" s="55">
        <x:f t="shared" si="1139"/>
        <x:v>15888.414128310251</x:v>
      </x:c>
      <x:c r="S6065" s="1" t="str">
        <x:f t="shared" si="1140"/>
        <x:v>YES</x:v>
      </x:c>
      <x:c r="T6065" s="1">
        <x:f t="shared" si="1141"/>
        <x:v>15888.414128310251</x:v>
      </x:c>
    </x:row>
    <x:row r="6066">
      <x:c r="A6066" s="1"/>
      <x:c r="B6066" s="1"/>
      <x:c r="C6066" s="1"/>
      <x:c r="D6066" s="1"/>
      <x:c r="E6066" s="1"/>
      <x:c r="F6066" s="1"/>
      <x:c r="G6066" s="1"/>
      <x:c r="H6066" s="1"/>
      <x:c r="I6066" s="53">
        <x:f t="shared" si="1130"/>
        <x:v>9</x:v>
      </x:c>
      <x:c r="J6066" s="53">
        <x:f t="shared" si="1131"/>
        <x:v>5</x:v>
      </x:c>
      <x:c r="K6066" s="53">
        <x:f t="shared" si="1132"/>
        <x:v>6</x:v>
      </x:c>
      <x:c r="L6066" s="53">
        <x:f t="shared" si="1133"/>
        <x:v>20</x:v>
      </x:c>
      <x:c r="M6066" s="54">
        <x:f t="shared" si="1134"/>
        <x:v>2370.5423203909627</x:v>
      </x:c>
      <x:c r="N6066" s="54">
        <x:f t="shared" si="1135"/>
        <x:v>1.1462099447159464</x:v>
      </x:c>
      <x:c r="O6066" s="55">
        <x:f t="shared" si="1136"/>
        <x:v>105870</x:v>
      </x:c>
      <x:c r="P6066" s="55">
        <x:f t="shared" si="1137"/>
        <x:v>15400</x:v>
      </x:c>
      <x:c r="Q6066" s="55">
        <x:f t="shared" si="1138"/>
        <x:v>53655.248617898658</x:v>
      </x:c>
      <x:c r="R6066" s="55">
        <x:f t="shared" si="1139"/>
        <x:v>16814.751382101342</x:v>
      </x:c>
      <x:c r="S6066" s="1" t="str">
        <x:f t="shared" si="1140"/>
        <x:v>YES</x:v>
      </x:c>
      <x:c r="T6066" s="1">
        <x:f t="shared" si="1141"/>
        <x:v>16814.751382101342</x:v>
      </x:c>
    </x:row>
    <x:row r="6067">
      <x:c r="A6067" s="1"/>
      <x:c r="B6067" s="1"/>
      <x:c r="C6067" s="1"/>
      <x:c r="D6067" s="1"/>
      <x:c r="E6067" s="1"/>
      <x:c r="F6067" s="1"/>
      <x:c r="G6067" s="1"/>
      <x:c r="H6067" s="1"/>
      <x:c r="I6067" s="53">
        <x:f t="shared" si="1130"/>
        <x:v>9</x:v>
      </x:c>
      <x:c r="J6067" s="53">
        <x:f t="shared" si="1131"/>
        <x:v>5</x:v>
      </x:c>
      <x:c r="K6067" s="53">
        <x:f t="shared" si="1132"/>
        <x:v>7</x:v>
      </x:c>
      <x:c r="L6067" s="53">
        <x:f t="shared" si="1133"/>
        <x:v>21</x:v>
      </x:c>
      <x:c r="M6067" s="54">
        <x:f t="shared" si="1134"/>
        <x:v>2423.2667597889231</x:v>
      </x:c>
      <x:c r="N6067" s="54">
        <x:f t="shared" si="1135"/>
        <x:v>1.1828241387423077</x:v>
      </x:c>
      <x:c r="O6067" s="55">
        <x:f t="shared" si="1136"/>
        <x:v>108570</x:v>
      </x:c>
      <x:c r="P6067" s="55">
        <x:f t="shared" si="1137"/>
        <x:v>16280</x:v>
      </x:c>
      <x:c r="Q6067" s="55">
        <x:f t="shared" si="1138"/>
        <x:v>54570.603468557689</x:v>
      </x:c>
      <x:c r="R6067" s="55">
        <x:f t="shared" si="1139"/>
        <x:v>17719.396531442311</x:v>
      </x:c>
      <x:c r="S6067" s="1" t="str">
        <x:f t="shared" si="1140"/>
        <x:v>YES</x:v>
      </x:c>
      <x:c r="T6067" s="1">
        <x:f t="shared" si="1141"/>
        <x:v>17719.396531442311</x:v>
      </x:c>
    </x:row>
    <x:row r="6068">
      <x:c r="A6068" s="1"/>
      <x:c r="B6068" s="1"/>
      <x:c r="C6068" s="1"/>
      <x:c r="D6068" s="1"/>
      <x:c r="E6068" s="1"/>
      <x:c r="F6068" s="1"/>
      <x:c r="G6068" s="1"/>
      <x:c r="H6068" s="1"/>
      <x:c r="I6068" s="53">
        <x:f t="shared" si="1130"/>
        <x:v>9</x:v>
      </x:c>
      <x:c r="J6068" s="53">
        <x:f t="shared" si="1131"/>
        <x:v>5</x:v>
      </x:c>
      <x:c r="K6068" s="53">
        <x:f t="shared" si="1132"/>
        <x:v>8</x:v>
      </x:c>
      <x:c r="L6068" s="53">
        <x:f t="shared" si="1133"/>
        <x:v>22</x:v>
      </x:c>
      <x:c r="M6068" s="54">
        <x:f t="shared" si="1134"/>
        <x:v>2477.2638580689036</x:v>
      </x:c>
      <x:c r="N6068" s="54">
        <x:f t="shared" si="1135"/>
        <x:v>1.2203221236589608</x:v>
      </x:c>
      <x:c r="O6068" s="55">
        <x:f t="shared" si="1136"/>
        <x:v>111270</x:v>
      </x:c>
      <x:c r="P6068" s="55">
        <x:f t="shared" si="1137"/>
        <x:v>17160</x:v>
      </x:c>
      <x:c r="Q6068" s="55">
        <x:f t="shared" si="1138"/>
        <x:v>55508.053091474023</x:v>
      </x:c>
      <x:c r="R6068" s="55">
        <x:f t="shared" si="1139"/>
        <x:v>18601.946908525977</x:v>
      </x:c>
      <x:c r="S6068" s="1" t="str">
        <x:f t="shared" si="1140"/>
        <x:v>YES</x:v>
      </x:c>
      <x:c r="T6068" s="1">
        <x:f t="shared" si="1141"/>
        <x:v>18601.946908525977</x:v>
      </x:c>
    </x:row>
    <x:row r="6069">
      <x:c r="A6069" s="1"/>
      <x:c r="B6069" s="1"/>
      <x:c r="C6069" s="1"/>
      <x:c r="D6069" s="1"/>
      <x:c r="E6069" s="1"/>
      <x:c r="F6069" s="1"/>
      <x:c r="G6069" s="1"/>
      <x:c r="H6069" s="1"/>
      <x:c r="I6069" s="53">
        <x:f t="shared" si="1130"/>
        <x:v>9</x:v>
      </x:c>
      <x:c r="J6069" s="53">
        <x:f t="shared" si="1131"/>
        <x:v>5</x:v>
      </x:c>
      <x:c r="K6069" s="53">
        <x:f t="shared" si="1132"/>
        <x:v>9</x:v>
      </x:c>
      <x:c r="L6069" s="53">
        <x:f t="shared" si="1133"/>
        <x:v>23</x:v>
      </x:c>
      <x:c r="M6069" s="54">
        <x:f t="shared" si="1134"/>
        <x:v>2532.5571935092976</x:v>
      </x:c>
      <x:c r="N6069" s="54">
        <x:f t="shared" si="1135"/>
        <x:v>1.2587202732703455</x:v>
      </x:c>
      <x:c r="O6069" s="55">
        <x:f t="shared" si="1136"/>
        <x:v>113970</x:v>
      </x:c>
      <x:c r="P6069" s="55">
        <x:f t="shared" si="1137"/>
        <x:v>18040</x:v>
      </x:c>
      <x:c r="Q6069" s="55">
        <x:f t="shared" si="1138"/>
        <x:v>56468.006831758641</x:v>
      </x:c>
      <x:c r="R6069" s="55">
        <x:f t="shared" si="1139"/>
        <x:v>19461.993168241359</x:v>
      </x:c>
      <x:c r="S6069" s="1" t="str">
        <x:f t="shared" si="1140"/>
        <x:v>YES</x:v>
      </x:c>
      <x:c r="T6069" s="1">
        <x:f t="shared" si="1141"/>
        <x:v>19461.993168241359</x:v>
      </x:c>
    </x:row>
    <x:row r="6070">
      <x:c r="A6070" s="1"/>
      <x:c r="B6070" s="1"/>
      <x:c r="C6070" s="1"/>
      <x:c r="D6070" s="1"/>
      <x:c r="E6070" s="1"/>
      <x:c r="F6070" s="1"/>
      <x:c r="G6070" s="1"/>
      <x:c r="H6070" s="1"/>
      <x:c r="I6070" s="53">
        <x:f t="shared" si="1130"/>
        <x:v>9</x:v>
      </x:c>
      <x:c r="J6070" s="53">
        <x:f t="shared" si="1131"/>
        <x:v>5</x:v>
      </x:c>
      <x:c r="K6070" s="53">
        <x:f t="shared" si="1132"/>
        <x:v>10</x:v>
      </x:c>
      <x:c r="L6070" s="53">
        <x:f t="shared" si="1133"/>
        <x:v>24</x:v>
      </x:c>
      <x:c r="M6070" s="54">
        <x:f t="shared" si="1134"/>
        <x:v>2589.1707349925109</x:v>
      </x:c>
      <x:c r="N6070" s="54">
        <x:f t="shared" si="1135"/>
        <x:v>1.2980352326336881</x:v>
      </x:c>
      <x:c r="O6070" s="55">
        <x:f t="shared" si="1136"/>
        <x:v>116670</x:v>
      </x:c>
      <x:c r="P6070" s="55">
        <x:f t="shared" si="1137"/>
        <x:v>18920</x:v>
      </x:c>
      <x:c r="Q6070" s="55">
        <x:f t="shared" si="1138"/>
        <x:v>57450.880815842203</x:v>
      </x:c>
      <x:c r="R6070" s="55">
        <x:f t="shared" si="1139"/>
        <x:v>20299.119184157797</x:v>
      </x:c>
      <x:c r="S6070" s="1" t="str">
        <x:f t="shared" si="1140"/>
        <x:v>YES</x:v>
      </x:c>
      <x:c r="T6070" s="1">
        <x:f t="shared" si="1141"/>
        <x:v>20299.119184157797</x:v>
      </x:c>
    </x:row>
    <x:row r="6071">
      <x:c r="A6071" s="1"/>
      <x:c r="B6071" s="1"/>
      <x:c r="C6071" s="1"/>
      <x:c r="D6071" s="1"/>
      <x:c r="E6071" s="1"/>
      <x:c r="F6071" s="1"/>
      <x:c r="G6071" s="1"/>
      <x:c r="H6071" s="1"/>
      <x:c r="I6071" s="53">
        <x:f t="shared" si="1130"/>
        <x:v>9</x:v>
      </x:c>
      <x:c r="J6071" s="53">
        <x:f t="shared" si="1131"/>
        <x:v>5</x:v>
      </x:c>
      <x:c r="K6071" s="53">
        <x:f t="shared" si="1132"/>
        <x:v>11</x:v>
      </x:c>
      <x:c r="L6071" s="53">
        <x:f t="shared" si="1133"/>
        <x:v>25</x:v>
      </x:c>
      <x:c r="M6071" s="54">
        <x:f t="shared" si="1134"/>
        <x:v>2647.1288480859498</x:v>
      </x:c>
      <x:c r="N6071" s="54">
        <x:f t="shared" si="1135"/>
        <x:v>1.3382839222819096</x:v>
      </x:c>
      <x:c r="O6071" s="55">
        <x:f t="shared" si="1136"/>
        <x:v>119370</x:v>
      </x:c>
      <x:c r="P6071" s="55">
        <x:f t="shared" si="1137"/>
        <x:v>19800</x:v>
      </x:c>
      <x:c r="Q6071" s="55">
        <x:f t="shared" si="1138"/>
        <x:v>58457.09805704774</x:v>
      </x:c>
      <x:c r="R6071" s="55">
        <x:f t="shared" si="1139"/>
        <x:v>21112.90194295226</x:v>
      </x:c>
      <x:c r="S6071" s="1" t="str">
        <x:f t="shared" si="1140"/>
        <x:v>YES</x:v>
      </x:c>
      <x:c r="T6071" s="1">
        <x:f t="shared" si="1141"/>
        <x:v>21112.90194295226</x:v>
      </x:c>
    </x:row>
    <x:row r="6072">
      <x:c r="A6072" s="1"/>
      <x:c r="B6072" s="1"/>
      <x:c r="C6072" s="1"/>
      <x:c r="D6072" s="1"/>
      <x:c r="E6072" s="1"/>
      <x:c r="F6072" s="1"/>
      <x:c r="G6072" s="1"/>
      <x:c r="H6072" s="1"/>
      <x:c r="I6072" s="53">
        <x:f t="shared" si="1130"/>
        <x:v>9</x:v>
      </x:c>
      <x:c r="J6072" s="53">
        <x:f t="shared" si="1131"/>
        <x:v>5</x:v>
      </x:c>
      <x:c r="K6072" s="53">
        <x:f t="shared" si="1132"/>
        <x:v>12</x:v>
      </x:c>
      <x:c r="L6072" s="53">
        <x:f t="shared" si="1133"/>
        <x:v>26</x:v>
      </x:c>
      <x:c r="M6072" s="54">
        <x:f t="shared" si="1134"/>
        <x:v>2706.4563012140143</x:v>
      </x:c>
      <x:c r="N6072" s="54">
        <x:f t="shared" si="1135"/>
        <x:v>1.379483542509732</x:v>
      </x:c>
      <x:c r="O6072" s="55">
        <x:f t="shared" si="1136"/>
        <x:v>122070</x:v>
      </x:c>
      <x:c r="P6072" s="55">
        <x:f t="shared" si="1137"/>
        <x:v>20680</x:v>
      </x:c>
      <x:c r="Q6072" s="55">
        <x:f t="shared" si="1138"/>
        <x:v>59487.088562743302</x:v>
      </x:c>
      <x:c r="R6072" s="55">
        <x:f t="shared" si="1139"/>
        <x:v>21902.911437256698</x:v>
      </x:c>
      <x:c r="S6072" s="1" t="str">
        <x:f t="shared" si="1140"/>
        <x:v>YES</x:v>
      </x:c>
      <x:c r="T6072" s="1">
        <x:f t="shared" si="1141"/>
        <x:v>21902.911437256698</x:v>
      </x:c>
    </x:row>
    <x:row r="6073">
      <x:c r="A6073" s="1"/>
      <x:c r="B6073" s="1"/>
      <x:c r="C6073" s="1"/>
      <x:c r="D6073" s="1"/>
      <x:c r="E6073" s="1"/>
      <x:c r="F6073" s="1"/>
      <x:c r="G6073" s="1"/>
      <x:c r="H6073" s="1"/>
      <x:c r="I6073" s="53">
        <x:f t="shared" si="1130"/>
        <x:v>9</x:v>
      </x:c>
      <x:c r="J6073" s="53">
        <x:f t="shared" si="1131"/>
        <x:v>5</x:v>
      </x:c>
      <x:c r="K6073" s="53">
        <x:f t="shared" si="1132"/>
        <x:v>13</x:v>
      </x:c>
      <x:c r="L6073" s="53">
        <x:f t="shared" si="1133"/>
        <x:v>27</x:v>
      </x:c>
      <x:c r="M6073" s="54">
        <x:f t="shared" si="1134"/>
        <x:v>2767.1782719223984</x:v>
      </x:c>
      <x:c r="N6073" s="54">
        <x:f t="shared" si="1135"/>
        <x:v>1.4216515777238878</x:v>
      </x:c>
      <x:c r="O6073" s="55">
        <x:f t="shared" si="1136"/>
        <x:v>124770</x:v>
      </x:c>
      <x:c r="P6073" s="55">
        <x:f t="shared" si="1137"/>
        <x:v>21560</x:v>
      </x:c>
      <x:c r="Q6073" s="55">
        <x:f t="shared" si="1138"/>
        <x:v>60541.289443097194</x:v>
      </x:c>
      <x:c r="R6073" s="55">
        <x:f t="shared" si="1139"/>
        <x:v>22668.710556902806</x:v>
      </x:c>
      <x:c r="S6073" s="1" t="str">
        <x:f t="shared" si="1140"/>
        <x:v>YES</x:v>
      </x:c>
      <x:c r="T6073" s="1">
        <x:f t="shared" si="1141"/>
        <x:v>22668.710556902806</x:v>
      </x:c>
    </x:row>
    <x:row r="6074">
      <x:c r="A6074" s="1"/>
      <x:c r="B6074" s="1"/>
      <x:c r="C6074" s="1"/>
      <x:c r="D6074" s="1"/>
      <x:c r="E6074" s="1"/>
      <x:c r="F6074" s="1"/>
      <x:c r="G6074" s="1"/>
      <x:c r="H6074" s="1"/>
      <x:c r="I6074" s="53">
        <x:f t="shared" si="1130"/>
        <x:v>9</x:v>
      </x:c>
      <x:c r="J6074" s="53">
        <x:f t="shared" si="1131"/>
        <x:v>5</x:v>
      </x:c>
      <x:c r="K6074" s="53">
        <x:f t="shared" si="1132"/>
        <x:v>14</x:v>
      </x:c>
      <x:c r="L6074" s="53">
        <x:f t="shared" si="1133"/>
        <x:v>28</x:v>
      </x:c>
      <x:c r="M6074" s="54">
        <x:f t="shared" si="1134"/>
        <x:v>2829.3203532360594</x:v>
      </x:c>
      <x:c r="N6074" s="54">
        <x:f t="shared" si="1135"/>
        <x:v>1.4648058008583746</x:v>
      </x:c>
      <x:c r="O6074" s="55">
        <x:f t="shared" si="1136"/>
        <x:v>127470</x:v>
      </x:c>
      <x:c r="P6074" s="55">
        <x:f t="shared" si="1137"/>
        <x:v>22440</x:v>
      </x:c>
      <x:c r="Q6074" s="55">
        <x:f t="shared" si="1138"/>
        <x:v>61620.145021459364</x:v>
      </x:c>
      <x:c r="R6074" s="55">
        <x:f t="shared" si="1139"/>
        <x:v>23409.854978540636</x:v>
      </x:c>
      <x:c r="S6074" s="1" t="str">
        <x:f t="shared" si="1140"/>
        <x:v>YES</x:v>
      </x:c>
      <x:c r="T6074" s="1">
        <x:f t="shared" si="1141"/>
        <x:v>23409.854978540636</x:v>
      </x:c>
    </x:row>
    <x:row r="6075">
      <x:c r="A6075" s="1"/>
      <x:c r="B6075" s="1"/>
      <x:c r="C6075" s="1"/>
      <x:c r="D6075" s="1"/>
      <x:c r="E6075" s="1"/>
      <x:c r="F6075" s="1"/>
      <x:c r="G6075" s="1"/>
      <x:c r="H6075" s="1"/>
      <x:c r="I6075" s="53">
        <x:f t="shared" si="1130"/>
        <x:v>9</x:v>
      </x:c>
      <x:c r="J6075" s="53">
        <x:f t="shared" si="1131"/>
        <x:v>5</x:v>
      </x:c>
      <x:c r="K6075" s="53">
        <x:f t="shared" si="1132"/>
        <x:v>15</x:v>
      </x:c>
      <x:c r="L6075" s="53">
        <x:f t="shared" si="1133"/>
        <x:v>29</x:v>
      </x:c>
      <x:c r="M6075" s="54">
        <x:f t="shared" si="1134"/>
        <x:v>2892.908560112206</x:v>
      </x:c>
      <x:c r="N6075" s="54">
        <x:f t="shared" si="1135"/>
        <x:v>1.5089642778556986</x:v>
      </x:c>
      <x:c r="O6075" s="55">
        <x:f t="shared" si="1136"/>
        <x:v>130170</x:v>
      </x:c>
      <x:c r="P6075" s="55">
        <x:f t="shared" si="1137"/>
        <x:v>23320</x:v>
      </x:c>
      <x:c r="Q6075" s="55">
        <x:f t="shared" si="1138"/>
        <x:v>62724.106946392465</x:v>
      </x:c>
      <x:c r="R6075" s="55">
        <x:f t="shared" si="1139"/>
        <x:v>24125.893053607535</x:v>
      </x:c>
      <x:c r="S6075" s="1" t="str">
        <x:f t="shared" si="1140"/>
        <x:v>YES</x:v>
      </x:c>
      <x:c r="T6075" s="1">
        <x:f t="shared" si="1141"/>
        <x:v>24125.893053607535</x:v>
      </x:c>
    </x:row>
    <x:row r="6076">
      <x:c r="A6076" s="1"/>
      <x:c r="B6076" s="1"/>
      <x:c r="C6076" s="1"/>
      <x:c r="D6076" s="1"/>
      <x:c r="E6076" s="1"/>
      <x:c r="F6076" s="1"/>
      <x:c r="G6076" s="1"/>
      <x:c r="H6076" s="1"/>
      <x:c r="I6076" s="53">
        <x:f t="shared" si="1130"/>
        <x:v>9</x:v>
      </x:c>
      <x:c r="J6076" s="53">
        <x:f t="shared" si="1131"/>
        <x:v>5</x:v>
      </x:c>
      <x:c r="K6076" s="53">
        <x:f t="shared" si="1132"/>
        <x:v>16</x:v>
      </x:c>
      <x:c r="L6076" s="53">
        <x:f t="shared" si="1133"/>
        <x:v>30</x:v>
      </x:c>
      <x:c r="M6076" s="54">
        <x:f t="shared" si="1134"/>
        <x:v>2957.9693359896951</x:v>
      </x:c>
      <x:c r="N6076" s="54">
        <x:f t="shared" si="1135"/>
        <x:v>1.554145372215066</x:v>
      </x:c>
      <x:c r="O6076" s="55">
        <x:f t="shared" si="1136"/>
        <x:v>132870</x:v>
      </x:c>
      <x:c r="P6076" s="55">
        <x:f t="shared" si="1137"/>
        <x:v>24200</x:v>
      </x:c>
      <x:c r="Q6076" s="55">
        <x:f t="shared" si="1138"/>
        <x:v>63853.634305376647</x:v>
      </x:c>
      <x:c r="R6076" s="55">
        <x:f t="shared" si="1139"/>
        <x:v>24816.365694623353</x:v>
      </x:c>
      <x:c r="S6076" s="1" t="str">
        <x:f t="shared" si="1140"/>
        <x:v>YES</x:v>
      </x:c>
      <x:c r="T6076" s="1">
        <x:f t="shared" si="1141"/>
        <x:v>24816.365694623353</x:v>
      </x:c>
    </x:row>
    <x:row r="6077">
      <x:c r="A6077" s="1"/>
      <x:c r="B6077" s="1"/>
      <x:c r="C6077" s="1"/>
      <x:c r="D6077" s="1"/>
      <x:c r="E6077" s="1"/>
      <x:c r="F6077" s="1"/>
      <x:c r="G6077" s="1"/>
      <x:c r="H6077" s="1"/>
      <x:c r="I6077" s="53">
        <x:f t="shared" si="1130"/>
        <x:v>9</x:v>
      </x:c>
      <x:c r="J6077" s="53">
        <x:f t="shared" si="1131"/>
        <x:v>5</x:v>
      </x:c>
      <x:c r="K6077" s="53">
        <x:f t="shared" si="1132"/>
        <x:v>17</x:v>
      </x:c>
      <x:c r="L6077" s="53">
        <x:f t="shared" si="1133"/>
        <x:v>31</x:v>
      </x:c>
      <x:c r="M6077" s="54">
        <x:f t="shared" si="1134"/>
        <x:v>3024.5295594362356</x:v>
      </x:c>
      <x:c r="N6077" s="54">
        <x:f t="shared" si="1135"/>
        <x:v>1.6003677496084969</x:v>
      </x:c>
      <x:c r="O6077" s="55">
        <x:f t="shared" si="1136"/>
        <x:v>135570</x:v>
      </x:c>
      <x:c r="P6077" s="55">
        <x:f t="shared" si="1137"/>
        <x:v>25080</x:v>
      </x:c>
      <x:c r="Q6077" s="55">
        <x:f t="shared" si="1138"/>
        <x:v>65009.193740212424</x:v>
      </x:c>
      <x:c r="R6077" s="55">
        <x:f t="shared" si="1139"/>
        <x:v>25480.806259787576</x:v>
      </x:c>
      <x:c r="S6077" s="1" t="str">
        <x:f t="shared" si="1140"/>
        <x:v>YES</x:v>
      </x:c>
      <x:c r="T6077" s="1">
        <x:f t="shared" si="1141"/>
        <x:v>25480.806259787576</x:v>
      </x:c>
    </x:row>
    <x:row r="6078">
      <x:c r="A6078" s="1"/>
      <x:c r="B6078" s="1"/>
      <x:c r="C6078" s="1"/>
      <x:c r="D6078" s="1"/>
      <x:c r="E6078" s="1"/>
      <x:c r="F6078" s="1"/>
      <x:c r="G6078" s="1"/>
      <x:c r="H6078" s="1"/>
      <x:c r="I6078" s="53">
        <x:f t="shared" si="1130"/>
        <x:v>9</x:v>
      </x:c>
      <x:c r="J6078" s="53">
        <x:f t="shared" si="1131"/>
        <x:v>5</x:v>
      </x:c>
      <x:c r="K6078" s="53">
        <x:f t="shared" si="1132"/>
        <x:v>18</x:v>
      </x:c>
      <x:c r="L6078" s="53">
        <x:f t="shared" si="1133"/>
        <x:v>32</x:v>
      </x:c>
      <x:c r="M6078" s="54">
        <x:f t="shared" si="1134"/>
        <x:v>3092.6165508948229</x:v>
      </x:c>
      <x:c r="N6078" s="54">
        <x:f t="shared" si="1135"/>
        <x:v>1.6476503825658493</x:v>
      </x:c>
      <x:c r="O6078" s="55">
        <x:f t="shared" si="1136"/>
        <x:v>138270</x:v>
      </x:c>
      <x:c r="P6078" s="55">
        <x:f t="shared" si="1137"/>
        <x:v>25960</x:v>
      </x:c>
      <x:c r="Q6078" s="55">
        <x:f t="shared" si="1138"/>
        <x:v>66191.259564146225</x:v>
      </x:c>
      <x:c r="R6078" s="55">
        <x:f t="shared" si="1139"/>
        <x:v>26118.740435853775</x:v>
      </x:c>
      <x:c r="S6078" s="1" t="str">
        <x:f t="shared" si="1140"/>
        <x:v>YES</x:v>
      </x:c>
      <x:c r="T6078" s="1">
        <x:f t="shared" si="1141"/>
        <x:v>26118.740435853775</x:v>
      </x:c>
    </x:row>
    <x:row r="6079">
      <x:c r="A6079" s="1"/>
      <x:c r="B6079" s="1"/>
      <x:c r="C6079" s="1"/>
      <x:c r="D6079" s="1"/>
      <x:c r="E6079" s="1"/>
      <x:c r="F6079" s="1"/>
      <x:c r="G6079" s="1"/>
      <x:c r="H6079" s="1"/>
      <x:c r="I6079" s="53">
        <x:f t="shared" si="1130"/>
        <x:v>9</x:v>
      </x:c>
      <x:c r="J6079" s="53">
        <x:f t="shared" si="1131"/>
        <x:v>5</x:v>
      </x:c>
      <x:c r="K6079" s="53">
        <x:f t="shared" si="1132"/>
        <x:v>19</x:v>
      </x:c>
      <x:c r="L6079" s="53">
        <x:f t="shared" si="1133"/>
        <x:v>33</x:v>
      </x:c>
      <x:c r="M6079" s="54">
        <x:f t="shared" si="1134"/>
        <x:v>3162.2580795308445</x:v>
      </x:c>
      <x:c r="N6079" s="54">
        <x:f t="shared" si="1135"/>
        <x:v>1.6960125552297531</x:v>
      </x:c>
      <x:c r="O6079" s="55">
        <x:f t="shared" si="1136"/>
        <x:v>140970</x:v>
      </x:c>
      <x:c r="P6079" s="55">
        <x:f t="shared" si="1137"/>
        <x:v>26840</x:v>
      </x:c>
      <x:c r="Q6079" s="55">
        <x:f t="shared" si="1138"/>
        <x:v>67400.313880743837</x:v>
      </x:c>
      <x:c r="R6079" s="55">
        <x:f t="shared" si="1139"/>
        <x:v>26729.686119256163</x:v>
      </x:c>
      <x:c r="S6079" s="1" t="str">
        <x:f t="shared" si="1140"/>
        <x:v>YES</x:v>
      </x:c>
      <x:c r="T6079" s="1">
        <x:f t="shared" si="1141"/>
        <x:v>26729.686119256163</x:v>
      </x:c>
    </x:row>
    <x:row r="6080">
      <x:c r="A6080" s="1"/>
      <x:c r="B6080" s="1"/>
      <x:c r="C6080" s="1"/>
      <x:c r="D6080" s="1"/>
      <x:c r="E6080" s="1"/>
      <x:c r="F6080" s="1"/>
      <x:c r="G6080" s="1"/>
      <x:c r="H6080" s="1"/>
      <x:c r="I6080" s="53">
        <x:f t="shared" si="1130"/>
        <x:v>9</x:v>
      </x:c>
      <x:c r="J6080" s="53">
        <x:f t="shared" si="1131"/>
        <x:v>5</x:v>
      </x:c>
      <x:c r="K6080" s="53">
        <x:f t="shared" si="1132"/>
        <x:v>20</x:v>
      </x:c>
      <x:c r="L6080" s="53">
        <x:f t="shared" si="1133"/>
        <x:v>34</x:v>
      </x:c>
      <x:c r="M6080" s="54">
        <x:f t="shared" si="1134"/>
        <x:v>3233.4823701813216</x:v>
      </x:c>
      <x:c r="N6080" s="54">
        <x:f t="shared" si="1135"/>
        <x:v>1.7454738681814734</x:v>
      </x:c>
      <x:c r="O6080" s="55">
        <x:f t="shared" si="1136"/>
        <x:v>143670</x:v>
      </x:c>
      <x:c r="P6080" s="55">
        <x:f t="shared" si="1137"/>
        <x:v>27720</x:v>
      </x:c>
      <x:c r="Q6080" s="55">
        <x:f t="shared" si="1138"/>
        <x:v>68636.846704536831</x:v>
      </x:c>
      <x:c r="R6080" s="55">
        <x:f t="shared" si="1139"/>
        <x:v>27313.153295463169</x:v>
      </x:c>
      <x:c r="S6080" s="1" t="str">
        <x:f t="shared" si="1140"/>
        <x:v>YES</x:v>
      </x:c>
      <x:c r="T6080" s="1">
        <x:f t="shared" si="1141"/>
        <x:v>27313.153295463169</x:v>
      </x:c>
    </x:row>
    <x:row r="6081">
      <x:c r="A6081" s="1"/>
      <x:c r="B6081" s="1"/>
      <x:c r="C6081" s="1"/>
      <x:c r="D6081" s="1"/>
      <x:c r="E6081" s="1"/>
      <x:c r="F6081" s="1"/>
      <x:c r="G6081" s="1"/>
      <x:c r="H6081" s="1"/>
      <x:c r="I6081" s="53">
        <x:f t="shared" si="1130"/>
        <x:v>9</x:v>
      </x:c>
      <x:c r="J6081" s="53">
        <x:f t="shared" si="1131"/>
        <x:v>5</x:v>
      </x:c>
      <x:c r="K6081" s="53">
        <x:f t="shared" si="1132"/>
        <x:v>21</x:v>
      </x:c>
      <x:c r="L6081" s="53">
        <x:f t="shared" si="1133"/>
        <x:v>35</x:v>
      </x:c>
      <x:c r="M6081" s="54">
        <x:f t="shared" si="1134"/>
        <x:v>3306.3181104077653</x:v>
      </x:c>
      <x:c r="N6081" s="54">
        <x:f t="shared" si="1135"/>
        <x:v>1.7960542433387259</x:v>
      </x:c>
      <x:c r="O6081" s="55">
        <x:f t="shared" si="1136"/>
        <x:v>146370</x:v>
      </x:c>
      <x:c r="P6081" s="55">
        <x:f t="shared" si="1137"/>
        <x:v>28600</x:v>
      </x:c>
      <x:c r="Q6081" s="55">
        <x:f t="shared" si="1138"/>
        <x:v>69901.356083468156</x:v>
      </x:c>
      <x:c r="R6081" s="55">
        <x:f t="shared" si="1139"/>
        <x:v>27868.643916531844</x:v>
      </x:c>
      <x:c r="S6081" s="1" t="str">
        <x:f t="shared" si="1140"/>
        <x:v>YES</x:v>
      </x:c>
      <x:c r="T6081" s="1">
        <x:f t="shared" si="1141"/>
        <x:v>27868.643916531844</x:v>
      </x:c>
    </x:row>
    <x:row r="6082">
      <x:c r="A6082" s="1"/>
      <x:c r="B6082" s="1"/>
      <x:c r="C6082" s="1"/>
      <x:c r="D6082" s="1"/>
      <x:c r="E6082" s="1"/>
      <x:c r="F6082" s="1"/>
      <x:c r="G6082" s="1"/>
      <x:c r="H6082" s="1"/>
      <x:c r="I6082" s="53">
        <x:f t="shared" si="1130"/>
        <x:v>9</x:v>
      </x:c>
      <x:c r="J6082" s="53">
        <x:f t="shared" si="1131"/>
        <x:v>5</x:v>
      </x:c>
      <x:c r="K6082" s="53">
        <x:f t="shared" si="1132"/>
        <x:v>22</x:v>
      </x:c>
      <x:c r="L6082" s="53">
        <x:f t="shared" si="1133"/>
        <x:v>36</x:v>
      </x:c>
      <x:c r="M6082" s="54">
        <x:f t="shared" si="1134"/>
        <x:v>3380.7944576541613</x:v>
      </x:c>
      <x:c r="N6082" s="54">
        <x:f t="shared" si="1135"/>
        <x:v>1.8477739289265009</x:v>
      </x:c>
      <x:c r="O6082" s="55">
        <x:f t="shared" si="1136"/>
        <x:v>149070</x:v>
      </x:c>
      <x:c r="P6082" s="55">
        <x:f t="shared" si="1137"/>
        <x:v>29480</x:v>
      </x:c>
      <x:c r="Q6082" s="55">
        <x:f t="shared" si="1138"/>
        <x:v>71194.348223162524</x:v>
      </x:c>
      <x:c r="R6082" s="55">
        <x:f t="shared" si="1139"/>
        <x:v>28395.651776837476</x:v>
      </x:c>
      <x:c r="S6082" s="1" t="str">
        <x:f t="shared" si="1140"/>
        <x:v>YES</x:v>
      </x:c>
      <x:c r="T6082" s="1">
        <x:f t="shared" si="1141"/>
        <x:v>28395.651776837476</x:v>
      </x:c>
    </x:row>
    <x:row r="6083">
      <x:c r="A6083" s="1"/>
      <x:c r="B6083" s="1"/>
      <x:c r="C6083" s="1"/>
      <x:c r="D6083" s="1"/>
      <x:c r="E6083" s="1"/>
      <x:c r="F6083" s="1"/>
      <x:c r="G6083" s="1"/>
      <x:c r="H6083" s="1"/>
      <x:c r="I6083" s="53">
        <x:f t="shared" si="1130"/>
        <x:v>9</x:v>
      </x:c>
      <x:c r="J6083" s="53">
        <x:f t="shared" si="1131"/>
        <x:v>5</x:v>
      </x:c>
      <x:c r="K6083" s="53">
        <x:f t="shared" si="1132"/>
        <x:v>23</x:v>
      </x:c>
      <x:c r="L6083" s="53">
        <x:f t="shared" si="1133"/>
        <x:v>37</x:v>
      </x:c>
      <x:c r="M6083" s="54">
        <x:f t="shared" si="1134"/>
        <x:v>3456.941046511598</x:v>
      </x:c>
      <x:c r="N6083" s="54">
        <x:f t="shared" si="1135"/>
        <x:v>1.900653504521943</x:v>
      </x:c>
      <x:c r="O6083" s="55">
        <x:f t="shared" si="1136"/>
        <x:v>151770</x:v>
      </x:c>
      <x:c r="P6083" s="55">
        <x:f t="shared" si="1137"/>
        <x:v>30360</x:v>
      </x:c>
      <x:c r="Q6083" s="55">
        <x:f t="shared" si="1138"/>
        <x:v>72516.337613048585</x:v>
      </x:c>
      <x:c r="R6083" s="55">
        <x:f t="shared" si="1139"/>
        <x:v>28893.662386951415</x:v>
      </x:c>
      <x:c r="S6083" s="1" t="str">
        <x:f t="shared" si="1140"/>
        <x:v>YES</x:v>
      </x:c>
      <x:c r="T6083" s="1">
        <x:f t="shared" si="1141"/>
        <x:v>28893.662386951415</x:v>
      </x:c>
    </x:row>
    <x:row r="6084">
      <x:c r="A6084" s="1"/>
      <x:c r="B6084" s="1"/>
      <x:c r="C6084" s="1"/>
      <x:c r="D6084" s="1"/>
      <x:c r="E6084" s="1"/>
      <x:c r="F6084" s="1"/>
      <x:c r="G6084" s="1"/>
      <x:c r="H6084" s="1"/>
      <x:c r="I6084" s="53">
        <x:f t="shared" si="1130"/>
        <x:v>9</x:v>
      </x:c>
      <x:c r="J6084" s="53">
        <x:f t="shared" si="1131"/>
        <x:v>5</x:v>
      </x:c>
      <x:c r="K6084" s="53">
        <x:f t="shared" si="1132"/>
        <x:v>24</x:v>
      </x:c>
      <x:c r="L6084" s="53">
        <x:f t="shared" si="1133"/>
        <x:v>38</x:v>
      </x:c>
      <x:c r="M6084" s="54">
        <x:f t="shared" si="1134"/>
        <x:v>3534.7879960910941</x:v>
      </x:c>
      <x:c r="N6084" s="54">
        <x:f t="shared" si="1135"/>
        <x:v>1.9547138861743709</x:v>
      </x:c>
      <x:c r="O6084" s="55">
        <x:f t="shared" si="1136"/>
        <x:v>154470</x:v>
      </x:c>
      <x:c r="P6084" s="55">
        <x:f t="shared" si="1137"/>
        <x:v>31240</x:v>
      </x:c>
      <x:c r="Q6084" s="55">
        <x:f t="shared" si="1138"/>
        <x:v>73867.847154359275</x:v>
      </x:c>
      <x:c r="R6084" s="55">
        <x:f t="shared" si="1139"/>
        <x:v>29362.152845640725</x:v>
      </x:c>
      <x:c r="S6084" s="1" t="str">
        <x:f t="shared" si="1140"/>
        <x:v>YES</x:v>
      </x:c>
      <x:c r="T6084" s="1">
        <x:f t="shared" si="1141"/>
        <x:v>29362.152845640725</x:v>
      </x:c>
    </x:row>
    <x:row r="6085">
      <x:c r="A6085" s="1"/>
      <x:c r="B6085" s="1"/>
      <x:c r="C6085" s="1"/>
      <x:c r="D6085" s="1"/>
      <x:c r="E6085" s="1"/>
      <x:c r="F6085" s="1"/>
      <x:c r="G6085" s="1"/>
      <x:c r="H6085" s="1"/>
      <x:c r="I6085" s="53">
        <x:f t="shared" si="1130"/>
        <x:v>9</x:v>
      </x:c>
      <x:c r="J6085" s="53">
        <x:f t="shared" si="1131"/>
        <x:v>5</x:v>
      </x:c>
      <x:c r="K6085" s="53">
        <x:f t="shared" si="1132"/>
        <x:v>25</x:v>
      </x:c>
      <x:c r="L6085" s="53">
        <x:f t="shared" si="1133"/>
        <x:v>39</x:v>
      </x:c>
      <x:c r="M6085" s="54">
        <x:f t="shared" si="1134"/>
        <x:v>3614.3659175061912</x:v>
      </x:c>
      <x:c r="N6085" s="54">
        <x:f t="shared" si="1135"/>
        <x:v>2.0099763316015218</x:v>
      </x:c>
      <x:c r="O6085" s="55">
        <x:f t="shared" si="1136"/>
        <x:v>157170</x:v>
      </x:c>
      <x:c r="P6085" s="55">
        <x:f t="shared" si="1137"/>
        <x:v>32120</x:v>
      </x:c>
      <x:c r="Q6085" s="55">
        <x:f t="shared" si="1138"/>
        <x:v>75249.408290038031</x:v>
      </x:c>
      <x:c r="R6085" s="55">
        <x:f t="shared" si="1139"/>
        <x:v>29800.591709961969</x:v>
      </x:c>
      <x:c r="S6085" s="1" t="str">
        <x:f t="shared" si="1140"/>
        <x:v>YES</x:v>
      </x:c>
      <x:c r="T6085" s="1">
        <x:f t="shared" si="1141"/>
        <x:v>29800.591709961969</x:v>
      </x:c>
    </x:row>
    <x:row r="6086">
      <x:c r="A6086" s="1"/>
      <x:c r="B6086" s="1"/>
      <x:c r="C6086" s="1"/>
      <x:c r="D6086" s="1"/>
      <x:c r="E6086" s="1"/>
      <x:c r="F6086" s="1"/>
      <x:c r="G6086" s="1"/>
      <x:c r="H6086" s="1"/>
      <x:c r="I6086" s="53">
        <x:f t="shared" si="1130"/>
        <x:v>9</x:v>
      </x:c>
      <x:c r="J6086" s="53">
        <x:f t="shared" si="1131"/>
        <x:v>5</x:v>
      </x:c>
      <x:c r="K6086" s="53">
        <x:f t="shared" si="1132"/>
        <x:v>26</x:v>
      </x:c>
      <x:c r="L6086" s="53">
        <x:f t="shared" si="1133"/>
        <x:v>40</x:v>
      </x:c>
      <x:c r="M6086" s="54">
        <x:f t="shared" si="1134"/>
        <x:v>3695.7059214669093</x:v>
      </x:c>
      <x:c r="N6086" s="54">
        <x:f t="shared" si="1135"/>
        <x:v>2.0664624454631313</x:v>
      </x:c>
      <x:c r="O6086" s="55">
        <x:f t="shared" si="1136"/>
        <x:v>159870</x:v>
      </x:c>
      <x:c r="P6086" s="55">
        <x:f t="shared" si="1137"/>
        <x:v>33000</x:v>
      </x:c>
      <x:c r="Q6086" s="55">
        <x:f t="shared" si="1138"/>
        <x:v>76661.561136578282</x:v>
      </x:c>
      <x:c r="R6086" s="55">
        <x:f t="shared" si="1139"/>
        <x:v>30208.438863421718</x:v>
      </x:c>
      <x:c r="S6086" s="1" t="str">
        <x:f t="shared" si="1140"/>
        <x:v>YES</x:v>
      </x:c>
      <x:c r="T6086" s="1">
        <x:f t="shared" si="1141"/>
        <x:v>30208.438863421718</x:v>
      </x:c>
    </x:row>
    <x:row r="6087">
      <x:c r="A6087" s="1"/>
      <x:c r="B6087" s="1"/>
      <x:c r="C6087" s="1"/>
      <x:c r="D6087" s="1"/>
      <x:c r="E6087" s="1"/>
      <x:c r="F6087" s="1"/>
      <x:c r="G6087" s="1"/>
      <x:c r="H6087" s="1"/>
      <x:c r="I6087" s="53">
        <x:f t="shared" si="1130"/>
        <x:v>9</x:v>
      </x:c>
      <x:c r="J6087" s="53">
        <x:f t="shared" si="1131"/>
        <x:v>5</x:v>
      </x:c>
      <x:c r="K6087" s="53">
        <x:f t="shared" si="1132"/>
        <x:v>27</x:v>
      </x:c>
      <x:c r="L6087" s="53">
        <x:f t="shared" si="1133"/>
        <x:v>41</x:v>
      </x:c>
      <x:c r="M6087" s="54">
        <x:f t="shared" si="1134"/>
        <x:v>3778.8396259866659</x:v>
      </x:c>
      <x:c r="N6087" s="54">
        <x:f t="shared" si="1135"/>
        <x:v>2.1241941847129624</x:v>
      </x:c>
      <x:c r="O6087" s="55">
        <x:f t="shared" si="1136"/>
        <x:v>162570</x:v>
      </x:c>
      <x:c r="P6087" s="55">
        <x:f t="shared" si="1137"/>
        <x:v>33880</x:v>
      </x:c>
      <x:c r="Q6087" s="55">
        <x:f t="shared" si="1138"/>
        <x:v>78104.85461782405</x:v>
      </x:c>
      <x:c r="R6087" s="55">
        <x:f t="shared" si="1139"/>
        <x:v>30585.14538217595</x:v>
      </x:c>
      <x:c r="S6087" s="1" t="str">
        <x:f t="shared" si="1140"/>
        <x:v>YES</x:v>
      </x:c>
      <x:c r="T6087" s="1">
        <x:f t="shared" si="1141"/>
        <x:v>30585.14538217595</x:v>
      </x:c>
    </x:row>
    <x:row r="6088">
      <x:c r="A6088" s="1"/>
      <x:c r="B6088" s="1"/>
      <x:c r="C6088" s="1"/>
      <x:c r="D6088" s="1"/>
      <x:c r="E6088" s="1"/>
      <x:c r="F6088" s="1"/>
      <x:c r="G6088" s="1"/>
      <x:c r="H6088" s="1"/>
      <x:c r="I6088" s="53">
        <x:f t="shared" si="1130"/>
        <x:v>9</x:v>
      </x:c>
      <x:c r="J6088" s="53">
        <x:f t="shared" si="1131"/>
        <x:v>5</x:v>
      </x:c>
      <x:c r="K6088" s="53">
        <x:f t="shared" si="1132"/>
        <x:v>28</x:v>
      </x:c>
      <x:c r="L6088" s="53">
        <x:f t="shared" si="1133"/>
        <x:v>42</x:v>
      </x:c>
      <x:c r="M6088" s="54">
        <x:f t="shared" si="1134"/>
        <x:v>3863.7991642038196</x:v>
      </x:c>
      <x:c r="N6088" s="54">
        <x:f t="shared" si="1135"/>
        <x:v>2.1831938640304305</x:v>
      </x:c>
      <x:c r="O6088" s="55">
        <x:f t="shared" si="1136"/>
        <x:v>165270</x:v>
      </x:c>
      <x:c r="P6088" s="55">
        <x:f t="shared" si="1137"/>
        <x:v>34760</x:v>
      </x:c>
      <x:c r="Q6088" s="55">
        <x:f t="shared" si="1138"/>
        <x:v>79579.846600760764</x:v>
      </x:c>
      <x:c r="R6088" s="55">
        <x:f t="shared" si="1139"/>
        <x:v>30930.153399239236</x:v>
      </x:c>
      <x:c r="S6088" s="1" t="str">
        <x:f t="shared" si="1140"/>
        <x:v>YES</x:v>
      </x:c>
      <x:c r="T6088" s="1">
        <x:f t="shared" si="1141"/>
        <x:v>30930.153399239236</x:v>
      </x:c>
    </x:row>
    <x:row r="6089">
      <x:c r="A6089" s="1"/>
      <x:c r="B6089" s="1"/>
      <x:c r="C6089" s="1"/>
      <x:c r="D6089" s="1"/>
      <x:c r="E6089" s="1"/>
      <x:c r="F6089" s="1"/>
      <x:c r="G6089" s="1"/>
      <x:c r="H6089" s="1"/>
      <x:c r="I6089" s="53">
        <x:f t="shared" si="1130"/>
        <x:v>9</x:v>
      </x:c>
      <x:c r="J6089" s="53">
        <x:f t="shared" si="1131"/>
        <x:v>5</x:v>
      </x:c>
      <x:c r="K6089" s="53">
        <x:f t="shared" si="1132"/>
        <x:v>29</x:v>
      </x:c>
      <x:c r="L6089" s="53">
        <x:f t="shared" si="1133"/>
        <x:v>43</x:v>
      </x:c>
      <x:c r="M6089" s="54">
        <x:f t="shared" si="1134"/>
        <x:v>3950.6171923194734</x:v>
      </x:c>
      <x:c r="N6089" s="54">
        <x:f t="shared" si="1135"/>
        <x:v>2.2434841613329675</x:v>
      </x:c>
      <x:c r="O6089" s="55">
        <x:f t="shared" si="1136"/>
        <x:v>167970</x:v>
      </x:c>
      <x:c r="P6089" s="55">
        <x:f t="shared" si="1137"/>
        <x:v>35640</x:v>
      </x:c>
      <x:c r="Q6089" s="55">
        <x:f t="shared" si="1138"/>
        <x:v>81087.104033324198</x:v>
      </x:c>
      <x:c r="R6089" s="55">
        <x:f t="shared" si="1139"/>
        <x:v>31242.895966675802</x:v>
      </x:c>
      <x:c r="S6089" s="1" t="str">
        <x:f t="shared" si="1140"/>
        <x:v>YES</x:v>
      </x:c>
      <x:c r="T6089" s="1">
        <x:f t="shared" si="1141"/>
        <x:v>31242.895966675802</x:v>
      </x:c>
    </x:row>
    <x:row r="6090">
      <x:c r="A6090" s="1"/>
      <x:c r="B6090" s="1"/>
      <x:c r="C6090" s="1"/>
      <x:c r="D6090" s="1"/>
      <x:c r="E6090" s="1"/>
      <x:c r="F6090" s="1"/>
      <x:c r="G6090" s="1"/>
      <x:c r="H6090" s="1"/>
      <x:c r="I6090" s="53">
        <x:f t="shared" si="1130"/>
        <x:v>9</x:v>
      </x:c>
      <x:c r="J6090" s="53">
        <x:f t="shared" si="1131"/>
        <x:v>5</x:v>
      </x:c>
      <x:c r="K6090" s="53">
        <x:f t="shared" si="1132"/>
        <x:v>30</x:v>
      </x:c>
      <x:c r="L6090" s="53">
        <x:f t="shared" si="1133"/>
        <x:v>44</x:v>
      </x:c>
      <x:c r="M6090" s="54">
        <x:f t="shared" si="1134"/>
        <x:v>4039.3268976532436</x:v>
      </x:c>
      <x:c r="N6090" s="54">
        <x:f t="shared" si="1135"/>
        <x:v>2.3050881233703082</x:v>
      </x:c>
      <x:c r="O6090" s="55">
        <x:f t="shared" si="1136"/>
        <x:v>170670</x:v>
      </x:c>
      <x:c r="P6090" s="55">
        <x:f t="shared" si="1137"/>
        <x:v>36520</x:v>
      </x:c>
      <x:c r="Q6090" s="55">
        <x:f t="shared" si="1138"/>
        <x:v>82627.203084257693</x:v>
      </x:c>
      <x:c r="R6090" s="55">
        <x:f t="shared" si="1139"/>
        <x:v>31522.796915742307</x:v>
      </x:c>
      <x:c r="S6090" s="1" t="str">
        <x:f t="shared" si="1140"/>
        <x:v>YES</x:v>
      </x:c>
      <x:c r="T6090" s="1">
        <x:f t="shared" si="1141"/>
        <x:v>31522.796915742307</x:v>
      </x:c>
    </x:row>
    <x:row r="6091">
      <x:c r="A6091" s="1"/>
      <x:c r="B6091" s="1"/>
      <x:c r="C6091" s="1"/>
      <x:c r="D6091" s="1"/>
      <x:c r="E6091" s="1"/>
      <x:c r="F6091" s="1"/>
      <x:c r="G6091" s="1"/>
      <x:c r="H6091" s="1"/>
      <x:c r="I6091" s="53">
        <x:f t="shared" si="1130"/>
        <x:v>9</x:v>
      </x:c>
      <x:c r="J6091" s="53">
        <x:f t="shared" si="1131"/>
        <x:v>6</x:v>
      </x:c>
      <x:c r="K6091" s="53">
        <x:f t="shared" si="1132"/>
        <x:v>0</x:v>
      </x:c>
      <x:c r="L6091" s="53">
        <x:f t="shared" si="1133"/>
        <x:v>15</x:v>
      </x:c>
      <x:c r="M6091" s="54">
        <x:f t="shared" si="1134"/>
        <x:v>2118.6824449883215</x:v>
      </x:c>
      <x:c r="N6091" s="54">
        <x:f t="shared" si="1135"/>
        <x:v>0.97130725346411217</x:v>
      </x:c>
      <x:c r="O6091" s="55">
        <x:f t="shared" si="1136"/>
        <x:v>91764</x:v>
      </x:c>
      <x:c r="P6091" s="55">
        <x:f t="shared" si="1137"/>
        <x:v>10560</x:v>
      </x:c>
      <x:c r="Q6091" s="55">
        <x:f t="shared" si="1138"/>
        <x:v>49282.681336602807</x:v>
      </x:c>
      <x:c r="R6091" s="55">
        <x:f t="shared" si="1139"/>
        <x:v>11921.318663397193</x:v>
      </x:c>
      <x:c r="S6091" s="1" t="str">
        <x:f t="shared" si="1140"/>
        <x:v>YES</x:v>
      </x:c>
      <x:c r="T6091" s="1">
        <x:f t="shared" si="1141"/>
        <x:v>11921.318663397193</x:v>
      </x:c>
    </x:row>
    <x:row r="6092">
      <x:c r="A6092" s="1"/>
      <x:c r="B6092" s="1"/>
      <x:c r="C6092" s="1"/>
      <x:c r="D6092" s="1"/>
      <x:c r="E6092" s="1"/>
      <x:c r="F6092" s="1"/>
      <x:c r="G6092" s="1"/>
      <x:c r="H6092" s="1"/>
      <x:c r="I6092" s="53">
        <x:f t="shared" si="1130"/>
        <x:v>9</x:v>
      </x:c>
      <x:c r="J6092" s="53">
        <x:f t="shared" si="1131"/>
        <x:v>6</x:v>
      </x:c>
      <x:c r="K6092" s="53">
        <x:f t="shared" si="1132"/>
        <x:v>1</x:v>
      </x:c>
      <x:c r="L6092" s="53">
        <x:f t="shared" si="1133"/>
        <x:v>16</x:v>
      </x:c>
      <x:c r="M6092" s="54">
        <x:f t="shared" si="1134"/>
        <x:v>2164.2449449883215</x:v>
      </x:c>
      <x:c r="N6092" s="54">
        <x:f t="shared" si="1135"/>
        <x:v>1.0029478784641122</x:v>
      </x:c>
      <x:c r="O6092" s="55">
        <x:f t="shared" si="1136"/>
        <x:v>94464</x:v>
      </x:c>
      <x:c r="P6092" s="55">
        <x:f t="shared" si="1137"/>
        <x:v>11440</x:v>
      </x:c>
      <x:c r="Q6092" s="55">
        <x:f t="shared" si="1138"/>
        <x:v>50073.696961602807</x:v>
      </x:c>
      <x:c r="R6092" s="55">
        <x:f t="shared" si="1139"/>
        <x:v>12950.303038397193</x:v>
      </x:c>
      <x:c r="S6092" s="1" t="str">
        <x:f t="shared" si="1140"/>
        <x:v>YES</x:v>
      </x:c>
      <x:c r="T6092" s="1">
        <x:f t="shared" si="1141"/>
        <x:v>12950.303038397193</x:v>
      </x:c>
    </x:row>
    <x:row r="6093">
      <x:c r="A6093" s="1"/>
      <x:c r="B6093" s="1"/>
      <x:c r="C6093" s="1"/>
      <x:c r="D6093" s="1"/>
      <x:c r="E6093" s="1"/>
      <x:c r="F6093" s="1"/>
      <x:c r="G6093" s="1"/>
      <x:c r="H6093" s="1"/>
      <x:c r="I6093" s="53">
        <x:f t="shared" si="1130"/>
        <x:v>9</x:v>
      </x:c>
      <x:c r="J6093" s="53">
        <x:f t="shared" si="1131"/>
        <x:v>6</x:v>
      </x:c>
      <x:c r="K6093" s="53">
        <x:f t="shared" si="1132"/>
        <x:v>2</x:v>
      </x:c>
      <x:c r="L6093" s="53">
        <x:f t="shared" si="1133"/>
        <x:v>17</x:v>
      </x:c>
      <x:c r="M6093" s="54">
        <x:f t="shared" si="1134"/>
        <x:v>2210.9465074883215</x:v>
      </x:c>
      <x:c r="N6093" s="54">
        <x:f t="shared" si="1135"/>
        <x:v>1.0353795190891122</x:v>
      </x:c>
      <x:c r="O6093" s="55">
        <x:f t="shared" si="1136"/>
        <x:v>97164</x:v>
      </x:c>
      <x:c r="P6093" s="55">
        <x:f t="shared" si="1137"/>
        <x:v>12320</x:v>
      </x:c>
      <x:c r="Q6093" s="55">
        <x:f t="shared" si="1138"/>
        <x:v>50884.487977227807</x:v>
      </x:c>
      <x:c r="R6093" s="55">
        <x:f t="shared" si="1139"/>
        <x:v>13959.512022772193</x:v>
      </x:c>
      <x:c r="S6093" s="1" t="str">
        <x:f t="shared" si="1140"/>
        <x:v>YES</x:v>
      </x:c>
      <x:c r="T6093" s="1">
        <x:f t="shared" si="1141"/>
        <x:v>13959.512022772193</x:v>
      </x:c>
    </x:row>
    <x:row r="6094">
      <x:c r="A6094" s="1"/>
      <x:c r="B6094" s="1"/>
      <x:c r="C6094" s="1"/>
      <x:c r="D6094" s="1"/>
      <x:c r="E6094" s="1"/>
      <x:c r="F6094" s="1"/>
      <x:c r="G6094" s="1"/>
      <x:c r="H6094" s="1"/>
      <x:c r="I6094" s="53">
        <x:f t="shared" si="1130"/>
        <x:v>9</x:v>
      </x:c>
      <x:c r="J6094" s="53">
        <x:f t="shared" si="1131"/>
        <x:v>6</x:v>
      </x:c>
      <x:c r="K6094" s="53">
        <x:f t="shared" si="1132"/>
        <x:v>3</x:v>
      </x:c>
      <x:c r="L6094" s="53">
        <x:f t="shared" si="1133"/>
        <x:v>18</x:v>
      </x:c>
      <x:c r="M6094" s="54">
        <x:f t="shared" si="1134"/>
        <x:v>2258.8084899101964</x:v>
      </x:c>
      <x:c r="N6094" s="54">
        <x:f t="shared" si="1135"/>
        <x:v>1.0686170068820808</x:v>
      </x:c>
      <x:c r="O6094" s="55">
        <x:f t="shared" si="1136"/>
        <x:v>99864</x:v>
      </x:c>
      <x:c r="P6094" s="55">
        <x:f t="shared" si="1137"/>
        <x:v>13200</x:v>
      </x:c>
      <x:c r="Q6094" s="55">
        <x:f t="shared" si="1138"/>
        <x:v>51715.425172052019</x:v>
      </x:c>
      <x:c r="R6094" s="55">
        <x:f t="shared" si="1139"/>
        <x:v>14948.574827947981</x:v>
      </x:c>
      <x:c r="S6094" s="1" t="str">
        <x:f t="shared" si="1140"/>
        <x:v>YES</x:v>
      </x:c>
      <x:c r="T6094" s="1">
        <x:f t="shared" si="1141"/>
        <x:v>14948.574827947981</x:v>
      </x:c>
    </x:row>
    <x:row r="6095">
      <x:c r="A6095" s="1"/>
      <x:c r="B6095" s="1"/>
      <x:c r="C6095" s="1"/>
      <x:c r="D6095" s="1"/>
      <x:c r="E6095" s="1"/>
      <x:c r="F6095" s="1"/>
      <x:c r="G6095" s="1"/>
      <x:c r="H6095" s="1"/>
      <x:c r="I6095" s="53">
        <x:f t="shared" si="1130"/>
        <x:v>9</x:v>
      </x:c>
      <x:c r="J6095" s="53">
        <x:f t="shared" si="1131"/>
        <x:v>6</x:v>
      </x:c>
      <x:c r="K6095" s="53">
        <x:f t="shared" si="1132"/>
        <x:v>4</x:v>
      </x:c>
      <x:c r="L6095" s="53">
        <x:f t="shared" si="1133"/>
        <x:v>19</x:v>
      </x:c>
      <x:c r="M6095" s="54">
        <x:f t="shared" si="1134"/>
        <x:v>2307.8526056328528</x:v>
      </x:c>
      <x:c r="N6095" s="54">
        <x:f t="shared" si="1135"/>
        <x:v>1.10267542057837</x:v>
      </x:c>
      <x:c r="O6095" s="55">
        <x:f t="shared" si="1136"/>
        <x:v>102564</x:v>
      </x:c>
      <x:c r="P6095" s="55">
        <x:f t="shared" si="1137"/>
        <x:v>14080</x:v>
      </x:c>
      <x:c r="Q6095" s="55">
        <x:f t="shared" si="1138"/>
        <x:v>52566.885514459253</x:v>
      </x:c>
      <x:c r="R6095" s="55">
        <x:f t="shared" si="1139"/>
        <x:v>15917.114485540747</x:v>
      </x:c>
      <x:c r="S6095" s="1" t="str">
        <x:f t="shared" si="1140"/>
        <x:v>YES</x:v>
      </x:c>
      <x:c r="T6095" s="1">
        <x:f t="shared" si="1141"/>
        <x:v>15917.114485540747</x:v>
      </x:c>
    </x:row>
    <x:row r="6096">
      <x:c r="A6096" s="1"/>
      <x:c r="B6096" s="1"/>
      <x:c r="C6096" s="1"/>
      <x:c r="D6096" s="1"/>
      <x:c r="E6096" s="1"/>
      <x:c r="F6096" s="1"/>
      <x:c r="G6096" s="1"/>
      <x:c r="H6096" s="1"/>
      <x:c r="I6096" s="53">
        <x:f t="shared" si="1130"/>
        <x:v>9</x:v>
      </x:c>
      <x:c r="J6096" s="53">
        <x:f t="shared" si="1131"/>
        <x:v>6</x:v>
      </x:c>
      <x:c r="K6096" s="53">
        <x:f t="shared" si="1132"/>
        <x:v>5</x:v>
      </x:c>
      <x:c r="L6096" s="53">
        <x:f t="shared" si="1133"/>
        <x:v>20</x:v>
      </x:c>
      <x:c r="M6096" s="54">
        <x:f t="shared" si="1134"/>
        <x:v>2358.1009295540562</x:v>
      </x:c>
      <x:c r="N6096" s="54">
        <x:f t="shared" si="1135"/>
        <x:v>1.1375700899680945</x:v>
      </x:c>
      <x:c r="O6096" s="55">
        <x:f t="shared" si="1136"/>
        <x:v>105264</x:v>
      </x:c>
      <x:c r="P6096" s="55">
        <x:f t="shared" si="1137"/>
        <x:v>14960</x:v>
      </x:c>
      <x:c r="Q6096" s="55">
        <x:f t="shared" si="1138"/>
        <x:v>53439.252249202364</x:v>
      </x:c>
      <x:c r="R6096" s="55">
        <x:f t="shared" si="1139"/>
        <x:v>16864.747750797636</x:v>
      </x:c>
      <x:c r="S6096" s="1" t="str">
        <x:f t="shared" si="1140"/>
        <x:v>YES</x:v>
      </x:c>
      <x:c r="T6096" s="1">
        <x:f t="shared" si="1141"/>
        <x:v>16864.747750797636</x:v>
      </x:c>
    </x:row>
    <x:row r="6097">
      <x:c r="A6097" s="1"/>
      <x:c r="B6097" s="1"/>
      <x:c r="C6097" s="1"/>
      <x:c r="D6097" s="1"/>
      <x:c r="E6097" s="1"/>
      <x:c r="F6097" s="1"/>
      <x:c r="G6097" s="1"/>
      <x:c r="H6097" s="1"/>
      <x:c r="I6097" s="53">
        <x:f t="shared" si="1130"/>
        <x:v>9</x:v>
      </x:c>
      <x:c r="J6097" s="53">
        <x:f t="shared" si="1131"/>
        <x:v>6</x:v>
      </x:c>
      <x:c r="K6097" s="53">
        <x:f t="shared" si="1132"/>
        <x:v>6</x:v>
      </x:c>
      <x:c r="L6097" s="53">
        <x:f t="shared" si="1133"/>
        <x:v>21</x:v>
      </x:c>
      <x:c r="M6097" s="54">
        <x:f t="shared" si="1134"/>
        <x:v>2409.5759037356893</x:v>
      </x:c>
      <x:c r="N6097" s="54">
        <x:f t="shared" si="1135"/>
        <x:v>1.173316599816451</x:v>
      </x:c>
      <x:c r="O6097" s="55">
        <x:f t="shared" si="1136"/>
        <x:v>107964</x:v>
      </x:c>
      <x:c r="P6097" s="55">
        <x:f t="shared" si="1137"/>
        <x:v>15840</x:v>
      </x:c>
      <x:c r="Q6097" s="55">
        <x:f t="shared" si="1138"/>
        <x:v>54332.914995411273</x:v>
      </x:c>
      <x:c r="R6097" s="55">
        <x:f t="shared" si="1139"/>
        <x:v>17791.085004588727</x:v>
      </x:c>
      <x:c r="S6097" s="1" t="str">
        <x:f t="shared" si="1140"/>
        <x:v>YES</x:v>
      </x:c>
      <x:c r="T6097" s="1">
        <x:f t="shared" si="1141"/>
        <x:v>17791.085004588727</x:v>
      </x:c>
    </x:row>
    <x:row r="6098">
      <x:c r="A6098" s="1"/>
      <x:c r="B6098" s="1"/>
      <x:c r="C6098" s="1"/>
      <x:c r="D6098" s="1"/>
      <x:c r="E6098" s="1"/>
      <x:c r="F6098" s="1"/>
      <x:c r="G6098" s="1"/>
      <x:c r="H6098" s="1"/>
      <x:c r="I6098" s="53">
        <x:f t="shared" si="1130"/>
        <x:v>9</x:v>
      </x:c>
      <x:c r="J6098" s="53">
        <x:f t="shared" si="1131"/>
        <x:v>6</x:v>
      </x:c>
      <x:c r="K6098" s="53">
        <x:f t="shared" si="1132"/>
        <x:v>7</x:v>
      </x:c>
      <x:c r="L6098" s="53">
        <x:f t="shared" si="1133"/>
        <x:v>22</x:v>
      </x:c>
      <x:c r="M6098" s="54">
        <x:f t="shared" si="1134"/>
        <x:v>2462.3003431336497</x:v>
      </x:c>
      <x:c r="N6098" s="54">
        <x:f t="shared" si="1135"/>
        <x:v>1.2099307938428123</x:v>
      </x:c>
      <x:c r="O6098" s="55">
        <x:f t="shared" si="1136"/>
        <x:v>110664</x:v>
      </x:c>
      <x:c r="P6098" s="55">
        <x:f t="shared" si="1137"/>
        <x:v>16720</x:v>
      </x:c>
      <x:c r="Q6098" s="55">
        <x:f t="shared" si="1138"/>
        <x:v>55248.26984607031</x:v>
      </x:c>
      <x:c r="R6098" s="55">
        <x:f t="shared" si="1139"/>
        <x:v>18695.73015392969</x:v>
      </x:c>
      <x:c r="S6098" s="1" t="str">
        <x:f t="shared" si="1140"/>
        <x:v>YES</x:v>
      </x:c>
      <x:c r="T6098" s="1">
        <x:f t="shared" si="1141"/>
        <x:v>18695.73015392969</x:v>
      </x:c>
    </x:row>
    <x:row r="6099">
      <x:c r="A6099" s="1"/>
      <x:c r="B6099" s="1"/>
      <x:c r="C6099" s="1"/>
      <x:c r="D6099" s="1"/>
      <x:c r="E6099" s="1"/>
      <x:c r="F6099" s="1"/>
      <x:c r="G6099" s="1"/>
      <x:c r="H6099" s="1"/>
      <x:c r="I6099" s="53">
        <x:f t="shared" si="1130"/>
        <x:v>9</x:v>
      </x:c>
      <x:c r="J6099" s="53">
        <x:f t="shared" si="1131"/>
        <x:v>6</x:v>
      </x:c>
      <x:c r="K6099" s="53">
        <x:f t="shared" si="1132"/>
        <x:v>8</x:v>
      </x:c>
      <x:c r="L6099" s="53">
        <x:f t="shared" si="1133"/>
        <x:v>23</x:v>
      </x:c>
      <x:c r="M6099" s="54">
        <x:f t="shared" si="1134"/>
        <x:v>2516.2974414136297</x:v>
      </x:c>
      <x:c r="N6099" s="54">
        <x:f t="shared" si="1135"/>
        <x:v>1.2474287787594651</x:v>
      </x:c>
      <x:c r="O6099" s="55">
        <x:f t="shared" si="1136"/>
        <x:v>113364</x:v>
      </x:c>
      <x:c r="P6099" s="55">
        <x:f t="shared" si="1137"/>
        <x:v>17600</x:v>
      </x:c>
      <x:c r="Q6099" s="55">
        <x:f t="shared" si="1138"/>
        <x:v>56185.71946898663</x:v>
      </x:c>
      <x:c r="R6099" s="55">
        <x:f t="shared" si="1139"/>
        <x:v>19578.28053101337</x:v>
      </x:c>
      <x:c r="S6099" s="1" t="str">
        <x:f t="shared" si="1140"/>
        <x:v>YES</x:v>
      </x:c>
      <x:c r="T6099" s="1">
        <x:f t="shared" si="1141"/>
        <x:v>19578.28053101337</x:v>
      </x:c>
    </x:row>
    <x:row r="6100">
      <x:c r="A6100" s="1"/>
      <x:c r="B6100" s="1"/>
      <x:c r="C6100" s="1"/>
      <x:c r="D6100" s="1"/>
      <x:c r="E6100" s="1"/>
      <x:c r="F6100" s="1"/>
      <x:c r="G6100" s="1"/>
      <x:c r="H6100" s="1"/>
      <x:c r="I6100" s="53">
        <x:f t="shared" si="1130"/>
        <x:v>9</x:v>
      </x:c>
      <x:c r="J6100" s="53">
        <x:f t="shared" si="1131"/>
        <x:v>6</x:v>
      </x:c>
      <x:c r="K6100" s="53">
        <x:f t="shared" si="1132"/>
        <x:v>9</x:v>
      </x:c>
      <x:c r="L6100" s="53">
        <x:f t="shared" si="1133"/>
        <x:v>24</x:v>
      </x:c>
      <x:c r="M6100" s="54">
        <x:f t="shared" si="1134"/>
        <x:v>2571.5907768540246</x:v>
      </x:c>
      <x:c r="N6100" s="54">
        <x:f t="shared" si="1135"/>
        <x:v>1.2858269283708503</x:v>
      </x:c>
      <x:c r="O6100" s="55">
        <x:f t="shared" si="1136"/>
        <x:v>116064</x:v>
      </x:c>
      <x:c r="P6100" s="55">
        <x:f t="shared" si="1137"/>
        <x:v>18480</x:v>
      </x:c>
      <x:c r="Q6100" s="55">
        <x:f t="shared" si="1138"/>
        <x:v>57145.673209271263</x:v>
      </x:c>
      <x:c r="R6100" s="55">
        <x:f t="shared" si="1139"/>
        <x:v>20438.326790728737</x:v>
      </x:c>
      <x:c r="S6100" s="1" t="str">
        <x:f t="shared" si="1140"/>
        <x:v>YES</x:v>
      </x:c>
      <x:c r="T6100" s="1">
        <x:f t="shared" si="1141"/>
        <x:v>20438.326790728737</x:v>
      </x:c>
    </x:row>
    <x:row r="6101">
      <x:c r="A6101" s="1"/>
      <x:c r="B6101" s="1"/>
      <x:c r="C6101" s="1"/>
      <x:c r="D6101" s="1"/>
      <x:c r="E6101" s="1"/>
      <x:c r="F6101" s="1"/>
      <x:c r="G6101" s="1"/>
      <x:c r="H6101" s="1"/>
      <x:c r="I6101" s="53">
        <x:f t="shared" si="1130"/>
        <x:v>9</x:v>
      </x:c>
      <x:c r="J6101" s="53">
        <x:f t="shared" si="1131"/>
        <x:v>6</x:v>
      </x:c>
      <x:c r="K6101" s="53">
        <x:f t="shared" si="1132"/>
        <x:v>10</x:v>
      </x:c>
      <x:c r="L6101" s="53">
        <x:f t="shared" si="1133"/>
        <x:v>25</x:v>
      </x:c>
      <x:c r="M6101" s="54">
        <x:f t="shared" si="1134"/>
        <x:v>2628.2043183372371</x:v>
      </x:c>
      <x:c r="N6101" s="54">
        <x:f t="shared" si="1135"/>
        <x:v>1.3251418877341925</x:v>
      </x:c>
      <x:c r="O6101" s="55">
        <x:f t="shared" si="1136"/>
        <x:v>118764</x:v>
      </x:c>
      <x:c r="P6101" s="55">
        <x:f t="shared" si="1137"/>
        <x:v>19360</x:v>
      </x:c>
      <x:c r="Q6101" s="55">
        <x:f t="shared" si="1138"/>
        <x:v>58128.547193354811</x:v>
      </x:c>
      <x:c r="R6101" s="55">
        <x:f t="shared" si="1139"/>
        <x:v>21275.452806645189</x:v>
      </x:c>
      <x:c r="S6101" s="1" t="str">
        <x:f t="shared" si="1140"/>
        <x:v>YES</x:v>
      </x:c>
      <x:c r="T6101" s="1">
        <x:f t="shared" si="1141"/>
        <x:v>21275.452806645189</x:v>
      </x:c>
    </x:row>
    <x:row r="6102">
      <x:c r="A6102" s="1"/>
      <x:c r="B6102" s="1"/>
      <x:c r="C6102" s="1"/>
      <x:c r="D6102" s="1"/>
      <x:c r="E6102" s="1"/>
      <x:c r="F6102" s="1"/>
      <x:c r="G6102" s="1"/>
      <x:c r="H6102" s="1"/>
      <x:c r="I6102" s="53">
        <x:f t="shared" si="1130"/>
        <x:v>9</x:v>
      </x:c>
      <x:c r="J6102" s="53">
        <x:f t="shared" si="1131"/>
        <x:v>6</x:v>
      </x:c>
      <x:c r="K6102" s="53">
        <x:f t="shared" si="1132"/>
        <x:v>11</x:v>
      </x:c>
      <x:c r="L6102" s="53">
        <x:f t="shared" si="1133"/>
        <x:v>26</x:v>
      </x:c>
      <x:c r="M6102" s="54">
        <x:f t="shared" si="1134"/>
        <x:v>2686.1624314306764</x:v>
      </x:c>
      <x:c r="N6102" s="54">
        <x:f t="shared" si="1135"/>
        <x:v>1.3653905773824142</x:v>
      </x:c>
      <x:c r="O6102" s="55">
        <x:f t="shared" si="1136"/>
        <x:v>121464</x:v>
      </x:c>
      <x:c r="P6102" s="55">
        <x:f t="shared" si="1137"/>
        <x:v>20240</x:v>
      </x:c>
      <x:c r="Q6102" s="55">
        <x:f t="shared" si="1138"/>
        <x:v>59134.764434560355</x:v>
      </x:c>
      <x:c r="R6102" s="55">
        <x:f t="shared" si="1139"/>
        <x:v>22089.235565439645</x:v>
      </x:c>
      <x:c r="S6102" s="1" t="str">
        <x:f t="shared" si="1140"/>
        <x:v>YES</x:v>
      </x:c>
      <x:c r="T6102" s="1">
        <x:f t="shared" si="1141"/>
        <x:v>22089.235565439645</x:v>
      </x:c>
    </x:row>
    <x:row r="6103">
      <x:c r="A6103" s="1"/>
      <x:c r="B6103" s="1"/>
      <x:c r="C6103" s="1"/>
      <x:c r="D6103" s="1"/>
      <x:c r="E6103" s="1"/>
      <x:c r="F6103" s="1"/>
      <x:c r="G6103" s="1"/>
      <x:c r="H6103" s="1"/>
      <x:c r="I6103" s="53">
        <x:f t="shared" si="1130"/>
        <x:v>9</x:v>
      </x:c>
      <x:c r="J6103" s="53">
        <x:f t="shared" si="1131"/>
        <x:v>6</x:v>
      </x:c>
      <x:c r="K6103" s="53">
        <x:f t="shared" si="1132"/>
        <x:v>12</x:v>
      </x:c>
      <x:c r="L6103" s="53">
        <x:f t="shared" si="1133"/>
        <x:v>27</x:v>
      </x:c>
      <x:c r="M6103" s="54">
        <x:f t="shared" si="1134"/>
        <x:v>2745.4898845587409</x:v>
      </x:c>
      <x:c r="N6103" s="54">
        <x:f t="shared" si="1135"/>
        <x:v>1.4065901976102366</x:v>
      </x:c>
      <x:c r="O6103" s="55">
        <x:f t="shared" si="1136"/>
        <x:v>124164</x:v>
      </x:c>
      <x:c r="P6103" s="55">
        <x:f t="shared" si="1137"/>
        <x:v>21120</x:v>
      </x:c>
      <x:c r="Q6103" s="55">
        <x:f t="shared" si="1138"/>
        <x:v>60164.754940255916</x:v>
      </x:c>
      <x:c r="R6103" s="55">
        <x:f t="shared" si="1139"/>
        <x:v>22879.245059744084</x:v>
      </x:c>
      <x:c r="S6103" s="1" t="str">
        <x:f t="shared" si="1140"/>
        <x:v>YES</x:v>
      </x:c>
      <x:c r="T6103" s="1">
        <x:f t="shared" si="1141"/>
        <x:v>22879.245059744084</x:v>
      </x:c>
    </x:row>
    <x:row r="6104">
      <x:c r="A6104" s="1"/>
      <x:c r="B6104" s="1"/>
      <x:c r="C6104" s="1"/>
      <x:c r="D6104" s="1"/>
      <x:c r="E6104" s="1"/>
      <x:c r="F6104" s="1"/>
      <x:c r="G6104" s="1"/>
      <x:c r="H6104" s="1"/>
      <x:c r="I6104" s="53">
        <x:f t="shared" si="1130"/>
        <x:v>9</x:v>
      </x:c>
      <x:c r="J6104" s="53">
        <x:f t="shared" si="1131"/>
        <x:v>6</x:v>
      </x:c>
      <x:c r="K6104" s="53">
        <x:f t="shared" si="1132"/>
        <x:v>13</x:v>
      </x:c>
      <x:c r="L6104" s="53">
        <x:f t="shared" si="1133"/>
        <x:v>28</x:v>
      </x:c>
      <x:c r="M6104" s="54">
        <x:f t="shared" si="1134"/>
        <x:v>2806.211855267125</x:v>
      </x:c>
      <x:c r="N6104" s="54">
        <x:f t="shared" si="1135"/>
        <x:v>1.4487582328243924</x:v>
      </x:c>
      <x:c r="O6104" s="55">
        <x:f t="shared" si="1136"/>
        <x:v>126864</x:v>
      </x:c>
      <x:c r="P6104" s="55">
        <x:f t="shared" si="1137"/>
        <x:v>22000</x:v>
      </x:c>
      <x:c r="Q6104" s="55">
        <x:f t="shared" si="1138"/>
        <x:v>61218.955820609808</x:v>
      </x:c>
      <x:c r="R6104" s="55">
        <x:f t="shared" si="1139"/>
        <x:v>23645.044179390192</x:v>
      </x:c>
      <x:c r="S6104" s="1" t="str">
        <x:f t="shared" si="1140"/>
        <x:v>YES</x:v>
      </x:c>
      <x:c r="T6104" s="1">
        <x:f t="shared" si="1141"/>
        <x:v>23645.044179390192</x:v>
      </x:c>
    </x:row>
    <x:row r="6105">
      <x:c r="A6105" s="1"/>
      <x:c r="B6105" s="1"/>
      <x:c r="C6105" s="1"/>
      <x:c r="D6105" s="1"/>
      <x:c r="E6105" s="1"/>
      <x:c r="F6105" s="1"/>
      <x:c r="G6105" s="1"/>
      <x:c r="H6105" s="1"/>
      <x:c r="I6105" s="53">
        <x:f t="shared" si="1130"/>
        <x:v>9</x:v>
      </x:c>
      <x:c r="J6105" s="53">
        <x:f t="shared" si="1131"/>
        <x:v>6</x:v>
      </x:c>
      <x:c r="K6105" s="53">
        <x:f t="shared" si="1132"/>
        <x:v>14</x:v>
      </x:c>
      <x:c r="L6105" s="53">
        <x:f t="shared" si="1133"/>
        <x:v>29</x:v>
      </x:c>
      <x:c r="M6105" s="54">
        <x:f t="shared" si="1134"/>
        <x:v>2868.3539365807865</x:v>
      </x:c>
      <x:c r="N6105" s="54">
        <x:f t="shared" si="1135"/>
        <x:v>1.4919124559588794</x:v>
      </x:c>
      <x:c r="O6105" s="55">
        <x:f t="shared" si="1136"/>
        <x:v>129564</x:v>
      </x:c>
      <x:c r="P6105" s="55">
        <x:f t="shared" si="1137"/>
        <x:v>22880</x:v>
      </x:c>
      <x:c r="Q6105" s="55">
        <x:f t="shared" si="1138"/>
        <x:v>62297.811398971986</x:v>
      </x:c>
      <x:c r="R6105" s="55">
        <x:f t="shared" si="1139"/>
        <x:v>24386.188601028014</x:v>
      </x:c>
      <x:c r="S6105" s="1" t="str">
        <x:f t="shared" si="1140"/>
        <x:v>YES</x:v>
      </x:c>
      <x:c r="T6105" s="1">
        <x:f t="shared" si="1141"/>
        <x:v>24386.188601028014</x:v>
      </x:c>
    </x:row>
    <x:row r="6106">
      <x:c r="A6106" s="1"/>
      <x:c r="B6106" s="1"/>
      <x:c r="C6106" s="1"/>
      <x:c r="D6106" s="1"/>
      <x:c r="E6106" s="1"/>
      <x:c r="F6106" s="1"/>
      <x:c r="G6106" s="1"/>
      <x:c r="H6106" s="1"/>
      <x:c r="I6106" s="53">
        <x:f t="shared" si="1130"/>
        <x:v>9</x:v>
      </x:c>
      <x:c r="J6106" s="53">
        <x:f t="shared" si="1131"/>
        <x:v>6</x:v>
      </x:c>
      <x:c r="K6106" s="53">
        <x:f t="shared" si="1132"/>
        <x:v>15</x:v>
      </x:c>
      <x:c r="L6106" s="53">
        <x:f t="shared" si="1133"/>
        <x:v>30</x:v>
      </x:c>
      <x:c r="M6106" s="54">
        <x:f t="shared" si="1134"/>
        <x:v>2931.9421434569326</x:v>
      </x:c>
      <x:c r="N6106" s="54">
        <x:f t="shared" si="1135"/>
        <x:v>1.5360709329562032</x:v>
      </x:c>
      <x:c r="O6106" s="55">
        <x:f t="shared" si="1136"/>
        <x:v>132264</x:v>
      </x:c>
      <x:c r="P6106" s="55">
        <x:f t="shared" si="1137"/>
        <x:v>23760</x:v>
      </x:c>
      <x:c r="Q6106" s="55">
        <x:f t="shared" si="1138"/>
        <x:v>63401.773323905079</x:v>
      </x:c>
      <x:c r="R6106" s="55">
        <x:f t="shared" si="1139"/>
        <x:v>25102.226676094921</x:v>
      </x:c>
      <x:c r="S6106" s="1" t="str">
        <x:f t="shared" si="1140"/>
        <x:v>YES</x:v>
      </x:c>
      <x:c r="T6106" s="1">
        <x:f t="shared" si="1141"/>
        <x:v>25102.226676094921</x:v>
      </x:c>
    </x:row>
    <x:row r="6107">
      <x:c r="A6107" s="1"/>
      <x:c r="B6107" s="1"/>
      <x:c r="C6107" s="1"/>
      <x:c r="D6107" s="1"/>
      <x:c r="E6107" s="1"/>
      <x:c r="F6107" s="1"/>
      <x:c r="G6107" s="1"/>
      <x:c r="H6107" s="1"/>
      <x:c r="I6107" s="53">
        <x:f t="shared" si="1130"/>
        <x:v>9</x:v>
      </x:c>
      <x:c r="J6107" s="53">
        <x:f t="shared" si="1131"/>
        <x:v>6</x:v>
      </x:c>
      <x:c r="K6107" s="53">
        <x:f t="shared" si="1132"/>
        <x:v>16</x:v>
      </x:c>
      <x:c r="L6107" s="53">
        <x:f t="shared" si="1133"/>
        <x:v>31</x:v>
      </x:c>
      <x:c r="M6107" s="54">
        <x:f t="shared" si="1134"/>
        <x:v>2997.0029193344217</x:v>
      </x:c>
      <x:c r="N6107" s="54">
        <x:f t="shared" si="1135"/>
        <x:v>1.5812520273155706</x:v>
      </x:c>
      <x:c r="O6107" s="55">
        <x:f t="shared" si="1136"/>
        <x:v>134964</x:v>
      </x:c>
      <x:c r="P6107" s="55">
        <x:f t="shared" si="1137"/>
        <x:v>24640</x:v>
      </x:c>
      <x:c r="Q6107" s="55">
        <x:f t="shared" si="1138"/>
        <x:v>64531.300682889261</x:v>
      </x:c>
      <x:c r="R6107" s="55">
        <x:f t="shared" si="1139"/>
        <x:v>25792.699317110739</x:v>
      </x:c>
      <x:c r="S6107" s="1" t="str">
        <x:f t="shared" si="1140"/>
        <x:v>YES</x:v>
      </x:c>
      <x:c r="T6107" s="1">
        <x:f t="shared" si="1141"/>
        <x:v>25792.699317110739</x:v>
      </x:c>
    </x:row>
    <x:row r="6108">
      <x:c r="A6108" s="1"/>
      <x:c r="B6108" s="1"/>
      <x:c r="C6108" s="1"/>
      <x:c r="D6108" s="1"/>
      <x:c r="E6108" s="1"/>
      <x:c r="F6108" s="1"/>
      <x:c r="G6108" s="1"/>
      <x:c r="H6108" s="1"/>
      <x:c r="I6108" s="53">
        <x:f t="shared" si="1130"/>
        <x:v>9</x:v>
      </x:c>
      <x:c r="J6108" s="53">
        <x:f t="shared" si="1131"/>
        <x:v>6</x:v>
      </x:c>
      <x:c r="K6108" s="53">
        <x:f t="shared" si="1132"/>
        <x:v>17</x:v>
      </x:c>
      <x:c r="L6108" s="53">
        <x:f t="shared" si="1133"/>
        <x:v>32</x:v>
      </x:c>
      <x:c r="M6108" s="54">
        <x:f t="shared" si="1134"/>
        <x:v>3063.5631427809622</x:v>
      </x:c>
      <x:c r="N6108" s="54">
        <x:f t="shared" si="1135"/>
        <x:v>1.6274744047090015</x:v>
      </x:c>
      <x:c r="O6108" s="55">
        <x:f t="shared" si="1136"/>
        <x:v>137664</x:v>
      </x:c>
      <x:c r="P6108" s="55">
        <x:f t="shared" si="1137"/>
        <x:v>25520</x:v>
      </x:c>
      <x:c r="Q6108" s="55">
        <x:f t="shared" si="1138"/>
        <x:v>65686.860117725038</x:v>
      </x:c>
      <x:c r="R6108" s="55">
        <x:f t="shared" si="1139"/>
        <x:v>26457.139882274962</x:v>
      </x:c>
      <x:c r="S6108" s="1" t="str">
        <x:f t="shared" si="1140"/>
        <x:v>YES</x:v>
      </x:c>
      <x:c r="T6108" s="1">
        <x:f t="shared" si="1141"/>
        <x:v>26457.139882274962</x:v>
      </x:c>
    </x:row>
    <x:row r="6109">
      <x:c r="A6109" s="1"/>
      <x:c r="B6109" s="1"/>
      <x:c r="C6109" s="1"/>
      <x:c r="D6109" s="1"/>
      <x:c r="E6109" s="1"/>
      <x:c r="F6109" s="1"/>
      <x:c r="G6109" s="1"/>
      <x:c r="H6109" s="1"/>
      <x:c r="I6109" s="53">
        <x:f t="shared" si="1130"/>
        <x:v>9</x:v>
      </x:c>
      <x:c r="J6109" s="53">
        <x:f t="shared" si="1131"/>
        <x:v>6</x:v>
      </x:c>
      <x:c r="K6109" s="53">
        <x:f t="shared" si="1132"/>
        <x:v>18</x:v>
      </x:c>
      <x:c r="L6109" s="53">
        <x:f t="shared" si="1133"/>
        <x:v>33</x:v>
      </x:c>
      <x:c r="M6109" s="54">
        <x:f t="shared" si="1134"/>
        <x:v>3131.6501342395495</x:v>
      </x:c>
      <x:c r="N6109" s="54">
        <x:f t="shared" si="1135"/>
        <x:v>1.6747570376663539</x:v>
      </x:c>
      <x:c r="O6109" s="55">
        <x:f t="shared" si="1136"/>
        <x:v>140364</x:v>
      </x:c>
      <x:c r="P6109" s="55">
        <x:f t="shared" si="1137"/>
        <x:v>26400</x:v>
      </x:c>
      <x:c r="Q6109" s="55">
        <x:f t="shared" si="1138"/>
        <x:v>66868.925941658847</x:v>
      </x:c>
      <x:c r="R6109" s="55">
        <x:f t="shared" si="1139"/>
        <x:v>27095.074058341153</x:v>
      </x:c>
      <x:c r="S6109" s="1" t="str">
        <x:f t="shared" si="1140"/>
        <x:v>YES</x:v>
      </x:c>
      <x:c r="T6109" s="1">
        <x:f t="shared" si="1141"/>
        <x:v>27095.074058341153</x:v>
      </x:c>
    </x:row>
    <x:row r="6110">
      <x:c r="A6110" s="1"/>
      <x:c r="B6110" s="1"/>
      <x:c r="C6110" s="1"/>
      <x:c r="D6110" s="1"/>
      <x:c r="E6110" s="1"/>
      <x:c r="F6110" s="1"/>
      <x:c r="G6110" s="1"/>
      <x:c r="H6110" s="1"/>
      <x:c r="I6110" s="53">
        <x:f t="shared" si="1130"/>
        <x:v>9</x:v>
      </x:c>
      <x:c r="J6110" s="53">
        <x:f t="shared" si="1131"/>
        <x:v>6</x:v>
      </x:c>
      <x:c r="K6110" s="53">
        <x:f t="shared" si="1132"/>
        <x:v>19</x:v>
      </x:c>
      <x:c r="L6110" s="53">
        <x:f t="shared" si="1133"/>
        <x:v>34</x:v>
      </x:c>
      <x:c r="M6110" s="54">
        <x:f t="shared" si="1134"/>
        <x:v>3201.2916628755711</x:v>
      </x:c>
      <x:c r="N6110" s="54">
        <x:f t="shared" si="1135"/>
        <x:v>1.7231192103302577</x:v>
      </x:c>
      <x:c r="O6110" s="55">
        <x:f t="shared" si="1136"/>
        <x:v>143064</x:v>
      </x:c>
      <x:c r="P6110" s="55">
        <x:f t="shared" si="1137"/>
        <x:v>27280</x:v>
      </x:c>
      <x:c r="Q6110" s="55">
        <x:f t="shared" si="1138"/>
        <x:v>68077.980258256444</x:v>
      </x:c>
      <x:c r="R6110" s="55">
        <x:f t="shared" si="1139"/>
        <x:v>27706.019741743556</x:v>
      </x:c>
      <x:c r="S6110" s="1" t="str">
        <x:f t="shared" si="1140"/>
        <x:v>YES</x:v>
      </x:c>
      <x:c r="T6110" s="1">
        <x:f t="shared" si="1141"/>
        <x:v>27706.019741743556</x:v>
      </x:c>
    </x:row>
    <x:row r="6111">
      <x:c r="A6111" s="1"/>
      <x:c r="B6111" s="1"/>
      <x:c r="C6111" s="1"/>
      <x:c r="D6111" s="1"/>
      <x:c r="E6111" s="1"/>
      <x:c r="F6111" s="1"/>
      <x:c r="G6111" s="1"/>
      <x:c r="H6111" s="1"/>
      <x:c r="I6111" s="53">
        <x:f t="shared" si="1130"/>
        <x:v>9</x:v>
      </x:c>
      <x:c r="J6111" s="53">
        <x:f t="shared" si="1131"/>
        <x:v>6</x:v>
      </x:c>
      <x:c r="K6111" s="53">
        <x:f t="shared" si="1132"/>
        <x:v>20</x:v>
      </x:c>
      <x:c r="L6111" s="53">
        <x:f t="shared" si="1133"/>
        <x:v>35</x:v>
      </x:c>
      <x:c r="M6111" s="54">
        <x:f t="shared" si="1134"/>
        <x:v>3272.5159535260482</x:v>
      </x:c>
      <x:c r="N6111" s="54">
        <x:f t="shared" si="1135"/>
        <x:v>1.7725805232819778</x:v>
      </x:c>
      <x:c r="O6111" s="55">
        <x:f t="shared" si="1136"/>
        <x:v>145764</x:v>
      </x:c>
      <x:c r="P6111" s="55">
        <x:f t="shared" si="1137"/>
        <x:v>28160</x:v>
      </x:c>
      <x:c r="Q6111" s="55">
        <x:f t="shared" si="1138"/>
        <x:v>69314.513082049438</x:v>
      </x:c>
      <x:c r="R6111" s="55">
        <x:f t="shared" si="1139"/>
        <x:v>28289.486917950562</x:v>
      </x:c>
      <x:c r="S6111" s="1" t="str">
        <x:f t="shared" si="1140"/>
        <x:v>YES</x:v>
      </x:c>
      <x:c r="T6111" s="1">
        <x:f t="shared" si="1141"/>
        <x:v>28289.486917950562</x:v>
      </x:c>
    </x:row>
    <x:row r="6112">
      <x:c r="A6112" s="1"/>
      <x:c r="B6112" s="1"/>
      <x:c r="C6112" s="1"/>
      <x:c r="D6112" s="1"/>
      <x:c r="E6112" s="1"/>
      <x:c r="F6112" s="1"/>
      <x:c r="G6112" s="1"/>
      <x:c r="H6112" s="1"/>
      <x:c r="I6112" s="53">
        <x:f t="shared" si="1130"/>
        <x:v>9</x:v>
      </x:c>
      <x:c r="J6112" s="53">
        <x:f t="shared" si="1131"/>
        <x:v>6</x:v>
      </x:c>
      <x:c r="K6112" s="53">
        <x:f t="shared" si="1132"/>
        <x:v>21</x:v>
      </x:c>
      <x:c r="L6112" s="53">
        <x:f t="shared" si="1133"/>
        <x:v>36</x:v>
      </x:c>
      <x:c r="M6112" s="54">
        <x:f t="shared" si="1134"/>
        <x:v>3345.3516937524919</x:v>
      </x:c>
      <x:c r="N6112" s="54">
        <x:f t="shared" si="1135"/>
        <x:v>1.8231608984392305</x:v>
      </x:c>
      <x:c r="O6112" s="55">
        <x:f t="shared" si="1136"/>
        <x:v>148464</x:v>
      </x:c>
      <x:c r="P6112" s="55">
        <x:f t="shared" si="1137"/>
        <x:v>29040</x:v>
      </x:c>
      <x:c r="Q6112" s="55">
        <x:f t="shared" si="1138"/>
        <x:v>70579.022460980763</x:v>
      </x:c>
      <x:c r="R6112" s="55">
        <x:f t="shared" si="1139"/>
        <x:v>28844.977539019237</x:v>
      </x:c>
      <x:c r="S6112" s="1" t="str">
        <x:f t="shared" si="1140"/>
        <x:v>YES</x:v>
      </x:c>
      <x:c r="T6112" s="1">
        <x:f t="shared" si="1141"/>
        <x:v>28844.977539019237</x:v>
      </x:c>
    </x:row>
    <x:row r="6113">
      <x:c r="A6113" s="1"/>
      <x:c r="B6113" s="1"/>
      <x:c r="C6113" s="1"/>
      <x:c r="D6113" s="1"/>
      <x:c r="E6113" s="1"/>
      <x:c r="F6113" s="1"/>
      <x:c r="G6113" s="1"/>
      <x:c r="H6113" s="1"/>
      <x:c r="I6113" s="53">
        <x:f t="shared" si="1130"/>
        <x:v>9</x:v>
      </x:c>
      <x:c r="J6113" s="53">
        <x:f t="shared" si="1131"/>
        <x:v>6</x:v>
      </x:c>
      <x:c r="K6113" s="53">
        <x:f t="shared" si="1132"/>
        <x:v>22</x:v>
      </x:c>
      <x:c r="L6113" s="53">
        <x:f t="shared" si="1133"/>
        <x:v>37</x:v>
      </x:c>
      <x:c r="M6113" s="54">
        <x:f t="shared" si="1134"/>
        <x:v>3419.8280409988884</x:v>
      </x:c>
      <x:c r="N6113" s="54">
        <x:f t="shared" si="1135"/>
        <x:v>1.8748805840270057</x:v>
      </x:c>
      <x:c r="O6113" s="55">
        <x:f t="shared" si="1136"/>
        <x:v>151164</x:v>
      </x:c>
      <x:c r="P6113" s="55">
        <x:f t="shared" si="1137"/>
        <x:v>29920</x:v>
      </x:c>
      <x:c r="Q6113" s="55">
        <x:f t="shared" si="1138"/>
        <x:v>71872.014600675146</x:v>
      </x:c>
      <x:c r="R6113" s="55">
        <x:f t="shared" si="1139"/>
        <x:v>29371.985399324854</x:v>
      </x:c>
      <x:c r="S6113" s="1" t="str">
        <x:f t="shared" si="1140"/>
        <x:v>YES</x:v>
      </x:c>
      <x:c r="T6113" s="1">
        <x:f t="shared" si="1141"/>
        <x:v>29371.985399324854</x:v>
      </x:c>
    </x:row>
    <x:row r="6114">
      <x:c r="A6114" s="1"/>
      <x:c r="B6114" s="1"/>
      <x:c r="C6114" s="1"/>
      <x:c r="D6114" s="1"/>
      <x:c r="E6114" s="1"/>
      <x:c r="F6114" s="1"/>
      <x:c r="G6114" s="1"/>
      <x:c r="H6114" s="1"/>
      <x:c r="I6114" s="53">
        <x:f t="shared" si="1130"/>
        <x:v>9</x:v>
      </x:c>
      <x:c r="J6114" s="53">
        <x:f t="shared" si="1131"/>
        <x:v>6</x:v>
      </x:c>
      <x:c r="K6114" s="53">
        <x:f t="shared" si="1132"/>
        <x:v>23</x:v>
      </x:c>
      <x:c r="L6114" s="53">
        <x:f t="shared" si="1133"/>
        <x:v>38</x:v>
      </x:c>
      <x:c r="M6114" s="54">
        <x:f t="shared" si="1134"/>
        <x:v>3495.9746298563246</x:v>
      </x:c>
      <x:c r="N6114" s="54">
        <x:f t="shared" si="1135"/>
        <x:v>1.9277601596224476</x:v>
      </x:c>
      <x:c r="O6114" s="55">
        <x:f t="shared" si="1136"/>
        <x:v>153864</x:v>
      </x:c>
      <x:c r="P6114" s="55">
        <x:f t="shared" si="1137"/>
        <x:v>30800</x:v>
      </x:c>
      <x:c r="Q6114" s="55">
        <x:f t="shared" si="1138"/>
        <x:v>73194.003990561192</x:v>
      </x:c>
      <x:c r="R6114" s="55">
        <x:f t="shared" si="1139"/>
        <x:v>29869.996009438808</x:v>
      </x:c>
      <x:c r="S6114" s="1" t="str">
        <x:f t="shared" si="1140"/>
        <x:v>YES</x:v>
      </x:c>
      <x:c r="T6114" s="1">
        <x:f t="shared" si="1141"/>
        <x:v>29869.996009438808</x:v>
      </x:c>
    </x:row>
    <x:row r="6115">
      <x:c r="A6115" s="1"/>
      <x:c r="B6115" s="1"/>
      <x:c r="C6115" s="1"/>
      <x:c r="D6115" s="1"/>
      <x:c r="E6115" s="1"/>
      <x:c r="F6115" s="1"/>
      <x:c r="G6115" s="1"/>
      <x:c r="H6115" s="1"/>
      <x:c r="I6115" s="53">
        <x:f t="shared" si="1130"/>
        <x:v>9</x:v>
      </x:c>
      <x:c r="J6115" s="53">
        <x:f t="shared" si="1131"/>
        <x:v>6</x:v>
      </x:c>
      <x:c r="K6115" s="53">
        <x:f t="shared" si="1132"/>
        <x:v>24</x:v>
      </x:c>
      <x:c r="L6115" s="53">
        <x:f t="shared" si="1133"/>
        <x:v>39</x:v>
      </x:c>
      <x:c r="M6115" s="54">
        <x:f t="shared" si="1134"/>
        <x:v>3573.8215794358202</x:v>
      </x:c>
      <x:c r="N6115" s="54">
        <x:f t="shared" si="1135"/>
        <x:v>1.9818205412748751</x:v>
      </x:c>
      <x:c r="O6115" s="55">
        <x:f t="shared" si="1136"/>
        <x:v>156564</x:v>
      </x:c>
      <x:c r="P6115" s="55">
        <x:f t="shared" si="1137"/>
        <x:v>31680</x:v>
      </x:c>
      <x:c r="Q6115" s="55">
        <x:f t="shared" si="1138"/>
        <x:v>74545.513531871868</x:v>
      </x:c>
      <x:c r="R6115" s="55">
        <x:f t="shared" si="1139"/>
        <x:v>30338.486468128132</x:v>
      </x:c>
      <x:c r="S6115" s="1" t="str">
        <x:f t="shared" si="1140"/>
        <x:v>YES</x:v>
      </x:c>
      <x:c r="T6115" s="1">
        <x:f t="shared" si="1141"/>
        <x:v>30338.486468128132</x:v>
      </x:c>
    </x:row>
    <x:row r="6116">
      <x:c r="A6116" s="1"/>
      <x:c r="B6116" s="1"/>
      <x:c r="C6116" s="1"/>
      <x:c r="D6116" s="1"/>
      <x:c r="E6116" s="1"/>
      <x:c r="F6116" s="1"/>
      <x:c r="G6116" s="1"/>
      <x:c r="H6116" s="1"/>
      <x:c r="I6116" s="53">
        <x:f t="shared" si="1130"/>
        <x:v>9</x:v>
      </x:c>
      <x:c r="J6116" s="53">
        <x:f t="shared" si="1131"/>
        <x:v>6</x:v>
      </x:c>
      <x:c r="K6116" s="53">
        <x:f t="shared" si="1132"/>
        <x:v>25</x:v>
      </x:c>
      <x:c r="L6116" s="53">
        <x:f t="shared" si="1133"/>
        <x:v>40</x:v>
      </x:c>
      <x:c r="M6116" s="54">
        <x:f t="shared" si="1134"/>
        <x:v>3653.3995008509182</x:v>
      </x:c>
      <x:c r="N6116" s="54">
        <x:f t="shared" si="1135"/>
        <x:v>2.0370829867020266</x:v>
      </x:c>
      <x:c r="O6116" s="55">
        <x:f t="shared" si="1136"/>
        <x:v>159264</x:v>
      </x:c>
      <x:c r="P6116" s="55">
        <x:f t="shared" si="1137"/>
        <x:v>32560</x:v>
      </x:c>
      <x:c r="Q6116" s="55">
        <x:f t="shared" si="1138"/>
        <x:v>75927.074667550653</x:v>
      </x:c>
      <x:c r="R6116" s="55">
        <x:f t="shared" si="1139"/>
        <x:v>30776.925332449347</x:v>
      </x:c>
      <x:c r="S6116" s="1" t="str">
        <x:f t="shared" si="1140"/>
        <x:v>YES</x:v>
      </x:c>
      <x:c r="T6116" s="1">
        <x:f t="shared" si="1141"/>
        <x:v>30776.925332449347</x:v>
      </x:c>
    </x:row>
    <x:row r="6117">
      <x:c r="A6117" s="1"/>
      <x:c r="B6117" s="1"/>
      <x:c r="C6117" s="1"/>
      <x:c r="D6117" s="1"/>
      <x:c r="E6117" s="1"/>
      <x:c r="F6117" s="1"/>
      <x:c r="G6117" s="1"/>
      <x:c r="H6117" s="1"/>
      <x:c r="I6117" s="53">
        <x:f t="shared" si="1130"/>
        <x:v>9</x:v>
      </x:c>
      <x:c r="J6117" s="53">
        <x:f t="shared" si="1131"/>
        <x:v>6</x:v>
      </x:c>
      <x:c r="K6117" s="53">
        <x:f t="shared" si="1132"/>
        <x:v>26</x:v>
      </x:c>
      <x:c r="L6117" s="53">
        <x:f t="shared" si="1133"/>
        <x:v>41</x:v>
      </x:c>
      <x:c r="M6117" s="54">
        <x:f t="shared" si="1134"/>
        <x:v>3734.7395048116359</x:v>
      </x:c>
      <x:c r="N6117" s="54">
        <x:f t="shared" si="1135"/>
        <x:v>2.0935691005636361</x:v>
      </x:c>
      <x:c r="O6117" s="55">
        <x:f t="shared" si="1136"/>
        <x:v>161964</x:v>
      </x:c>
      <x:c r="P6117" s="55">
        <x:f t="shared" si="1137"/>
        <x:v>33440</x:v>
      </x:c>
      <x:c r="Q6117" s="55">
        <x:f t="shared" si="1138"/>
        <x:v>77339.22751409089</x:v>
      </x:c>
      <x:c r="R6117" s="55">
        <x:f t="shared" si="1139"/>
        <x:v>31184.77248590911</x:v>
      </x:c>
      <x:c r="S6117" s="1" t="str">
        <x:f t="shared" si="1140"/>
        <x:v>YES</x:v>
      </x:c>
      <x:c r="T6117" s="1">
        <x:f t="shared" si="1141"/>
        <x:v>31184.77248590911</x:v>
      </x:c>
    </x:row>
    <x:row r="6118">
      <x:c r="A6118" s="1"/>
      <x:c r="B6118" s="1"/>
      <x:c r="C6118" s="1"/>
      <x:c r="D6118" s="1"/>
      <x:c r="E6118" s="1"/>
      <x:c r="F6118" s="1"/>
      <x:c r="G6118" s="1"/>
      <x:c r="H6118" s="1"/>
      <x:c r="I6118" s="53">
        <x:f t="shared" si="1130"/>
        <x:v>9</x:v>
      </x:c>
      <x:c r="J6118" s="53">
        <x:f t="shared" si="1131"/>
        <x:v>6</x:v>
      </x:c>
      <x:c r="K6118" s="53">
        <x:f t="shared" si="1132"/>
        <x:v>27</x:v>
      </x:c>
      <x:c r="L6118" s="53">
        <x:f t="shared" si="1133"/>
        <x:v>42</x:v>
      </x:c>
      <x:c r="M6118" s="54">
        <x:f t="shared" si="1134"/>
        <x:v>3817.8732093313924</x:v>
      </x:c>
      <x:c r="N6118" s="54">
        <x:f t="shared" si="1135"/>
        <x:v>2.1513008398134668</x:v>
      </x:c>
      <x:c r="O6118" s="55">
        <x:f t="shared" si="1136"/>
        <x:v>164664</x:v>
      </x:c>
      <x:c r="P6118" s="55">
        <x:f t="shared" si="1137"/>
        <x:v>34320</x:v>
      </x:c>
      <x:c r="Q6118" s="55">
        <x:f t="shared" si="1138"/>
        <x:v>78782.520995336672</x:v>
      </x:c>
      <x:c r="R6118" s="55">
        <x:f t="shared" si="1139"/>
        <x:v>31561.479004663328</x:v>
      </x:c>
      <x:c r="S6118" s="1" t="str">
        <x:f t="shared" si="1140"/>
        <x:v>YES</x:v>
      </x:c>
      <x:c r="T6118" s="1">
        <x:f t="shared" si="1141"/>
        <x:v>31561.479004663328</x:v>
      </x:c>
    </x:row>
    <x:row r="6119">
      <x:c r="A6119" s="1"/>
      <x:c r="B6119" s="1"/>
      <x:c r="C6119" s="1"/>
      <x:c r="D6119" s="1"/>
      <x:c r="E6119" s="1"/>
      <x:c r="F6119" s="1"/>
      <x:c r="G6119" s="1"/>
      <x:c r="H6119" s="1"/>
      <x:c r="I6119" s="53">
        <x:f t="shared" si="1130"/>
        <x:v>9</x:v>
      </x:c>
      <x:c r="J6119" s="53">
        <x:f t="shared" si="1131"/>
        <x:v>6</x:v>
      </x:c>
      <x:c r="K6119" s="53">
        <x:f t="shared" si="1132"/>
        <x:v>28</x:v>
      </x:c>
      <x:c r="L6119" s="53">
        <x:f t="shared" si="1133"/>
        <x:v>43</x:v>
      </x:c>
      <x:c r="M6119" s="54">
        <x:f t="shared" si="1134"/>
        <x:v>3902.8327475485462</x:v>
      </x:c>
      <x:c r="N6119" s="54">
        <x:f t="shared" si="1135"/>
        <x:v>2.2103005191309348</x:v>
      </x:c>
      <x:c r="O6119" s="55">
        <x:f t="shared" si="1136"/>
        <x:v>167364</x:v>
      </x:c>
      <x:c r="P6119" s="55">
        <x:f t="shared" si="1137"/>
        <x:v>35200</x:v>
      </x:c>
      <x:c r="Q6119" s="55">
        <x:f t="shared" si="1138"/>
        <x:v>80257.512978273371</x:v>
      </x:c>
      <x:c r="R6119" s="55">
        <x:f t="shared" si="1139"/>
        <x:v>31906.487021726629</x:v>
      </x:c>
      <x:c r="S6119" s="1" t="str">
        <x:f t="shared" si="1140"/>
        <x:v>YES</x:v>
      </x:c>
      <x:c r="T6119" s="1">
        <x:f t="shared" si="1141"/>
        <x:v>31906.487021726629</x:v>
      </x:c>
    </x:row>
    <x:row r="6120">
      <x:c r="A6120" s="1"/>
      <x:c r="B6120" s="1"/>
      <x:c r="C6120" s="1"/>
      <x:c r="D6120" s="1"/>
      <x:c r="E6120" s="1"/>
      <x:c r="F6120" s="1"/>
      <x:c r="G6120" s="1"/>
      <x:c r="H6120" s="1"/>
      <x:c r="I6120" s="53">
        <x:f t="shared" si="1130"/>
        <x:v>9</x:v>
      </x:c>
      <x:c r="J6120" s="53">
        <x:f t="shared" si="1131"/>
        <x:v>6</x:v>
      </x:c>
      <x:c r="K6120" s="53">
        <x:f t="shared" si="1132"/>
        <x:v>29</x:v>
      </x:c>
      <x:c r="L6120" s="53">
        <x:f t="shared" si="1133"/>
        <x:v>44</x:v>
      </x:c>
      <x:c r="M6120" s="54">
        <x:f t="shared" si="1134"/>
        <x:v>3989.6507756641995</x:v>
      </x:c>
      <x:c r="N6120" s="54">
        <x:f t="shared" si="1135"/>
        <x:v>2.2705908164334718</x:v>
      </x:c>
      <x:c r="O6120" s="55">
        <x:f t="shared" si="1136"/>
        <x:v>170064</x:v>
      </x:c>
      <x:c r="P6120" s="55">
        <x:f t="shared" si="1137"/>
        <x:v>36080</x:v>
      </x:c>
      <x:c r="Q6120" s="55">
        <x:f t="shared" si="1138"/>
        <x:v>81764.770410836791</x:v>
      </x:c>
      <x:c r="R6120" s="55">
        <x:f t="shared" si="1139"/>
        <x:v>32219.229589163209</x:v>
      </x:c>
      <x:c r="S6120" s="1" t="str">
        <x:f t="shared" si="1140"/>
        <x:v>YES</x:v>
      </x:c>
      <x:c r="T6120" s="1">
        <x:f t="shared" si="1141"/>
        <x:v>32219.229589163209</x:v>
      </x:c>
    </x:row>
    <x:row r="6121">
      <x:c r="A6121" s="1"/>
      <x:c r="B6121" s="1"/>
      <x:c r="C6121" s="1"/>
      <x:c r="D6121" s="1"/>
      <x:c r="E6121" s="1"/>
      <x:c r="F6121" s="1"/>
      <x:c r="G6121" s="1"/>
      <x:c r="H6121" s="1"/>
      <x:c r="I6121" s="53">
        <x:f t="shared" si="1130"/>
        <x:v>9</x:v>
      </x:c>
      <x:c r="J6121" s="53">
        <x:f t="shared" si="1131"/>
        <x:v>6</x:v>
      </x:c>
      <x:c r="K6121" s="53">
        <x:f t="shared" si="1132"/>
        <x:v>30</x:v>
      </x:c>
      <x:c r="L6121" s="53">
        <x:f t="shared" si="1133"/>
        <x:v>45</x:v>
      </x:c>
      <x:c r="M6121" s="54">
        <x:f t="shared" si="1134"/>
        <x:v>4078.3604809979706</x:v>
      </x:c>
      <x:c r="N6121" s="54">
        <x:f t="shared" si="1135"/>
        <x:v>2.332194778470813</x:v>
      </x:c>
      <x:c r="O6121" s="55">
        <x:f t="shared" si="1136"/>
        <x:v>172764</x:v>
      </x:c>
      <x:c r="P6121" s="55">
        <x:f t="shared" si="1137"/>
        <x:v>36960</x:v>
      </x:c>
      <x:c r="Q6121" s="55">
        <x:f t="shared" si="1138"/>
        <x:v>83304.869461770315</x:v>
      </x:c>
      <x:c r="R6121" s="55">
        <x:f t="shared" si="1139"/>
        <x:v>32499.130538229685</x:v>
      </x:c>
      <x:c r="S6121" s="1" t="str">
        <x:f t="shared" si="1140"/>
        <x:v>YES</x:v>
      </x:c>
      <x:c r="T6121" s="1">
        <x:f t="shared" si="1141"/>
        <x:v>32499.130538229685</x:v>
      </x:c>
    </x:row>
    <x:row r="6122">
      <x:c r="A6122" s="1"/>
      <x:c r="B6122" s="1"/>
      <x:c r="C6122" s="1"/>
      <x:c r="D6122" s="1"/>
      <x:c r="E6122" s="1"/>
      <x:c r="F6122" s="1"/>
      <x:c r="G6122" s="1"/>
      <x:c r="H6122" s="1"/>
      <x:c r="I6122" s="53">
        <x:f t="shared" si="1130"/>
        <x:v>9</x:v>
      </x:c>
      <x:c r="J6122" s="53">
        <x:f t="shared" si="1131"/>
        <x:v>7</x:v>
      </x:c>
      <x:c r="K6122" s="53">
        <x:f t="shared" si="1132"/>
        <x:v>0</x:v>
      </x:c>
      <x:c r="L6122" s="53">
        <x:f t="shared" si="1133"/>
        <x:v>16</x:v>
      </x:c>
      <x:c r="M6122" s="54">
        <x:f t="shared" si="1134"/>
        <x:v>2159.5616379803259</x:v>
      </x:c>
      <x:c r="N6122" s="54">
        <x:f t="shared" si="1135"/>
        <x:v>0.9996955819307819</x:v>
      </x:c>
      <x:c r="O6122" s="55">
        <x:f t="shared" si="1136"/>
        <x:v>93858</x:v>
      </x:c>
      <x:c r="P6122" s="55">
        <x:f t="shared" si="1137"/>
        <x:v>11000</x:v>
      </x:c>
      <x:c r="Q6122" s="55">
        <x:f t="shared" si="1138"/>
        <x:v>49992.389548269552</x:v>
      </x:c>
      <x:c r="R6122" s="55">
        <x:f t="shared" si="1139"/>
        <x:v>12865.610451730448</x:v>
      </x:c>
      <x:c r="S6122" s="1" t="str">
        <x:f t="shared" si="1140"/>
        <x:v>YES</x:v>
      </x:c>
      <x:c r="T6122" s="1">
        <x:f t="shared" si="1141"/>
        <x:v>12865.610451730448</x:v>
      </x:c>
    </x:row>
    <x:row r="6123">
      <x:c r="A6123" s="1"/>
      <x:c r="B6123" s="1"/>
      <x:c r="C6123" s="1"/>
      <x:c r="D6123" s="1"/>
      <x:c r="E6123" s="1"/>
      <x:c r="F6123" s="1"/>
      <x:c r="G6123" s="1"/>
      <x:c r="H6123" s="1"/>
      <x:c r="I6123" s="53">
        <x:f t="shared" si="1130"/>
        <x:v>9</x:v>
      </x:c>
      <x:c r="J6123" s="53">
        <x:f t="shared" si="1131"/>
        <x:v>7</x:v>
      </x:c>
      <x:c r="K6123" s="53">
        <x:f t="shared" si="1132"/>
        <x:v>1</x:v>
      </x:c>
      <x:c r="L6123" s="53">
        <x:f t="shared" si="1133"/>
        <x:v>17</x:v>
      </x:c>
      <x:c r="M6123" s="54">
        <x:f t="shared" si="1134"/>
        <x:v>2205.1241379803259</x:v>
      </x:c>
      <x:c r="N6123" s="54">
        <x:f t="shared" si="1135"/>
        <x:v>1.0313362069307819</x:v>
      </x:c>
      <x:c r="O6123" s="55">
        <x:f t="shared" si="1136"/>
        <x:v>96558</x:v>
      </x:c>
      <x:c r="P6123" s="55">
        <x:f t="shared" si="1137"/>
        <x:v>11880</x:v>
      </x:c>
      <x:c r="Q6123" s="55">
        <x:f t="shared" si="1138"/>
        <x:v>50783.405173269552</x:v>
      </x:c>
      <x:c r="R6123" s="55">
        <x:f t="shared" si="1139"/>
        <x:v>13894.594826730448</x:v>
      </x:c>
      <x:c r="S6123" s="1" t="str">
        <x:f t="shared" si="1140"/>
        <x:v>YES</x:v>
      </x:c>
      <x:c r="T6123" s="1">
        <x:f t="shared" si="1141"/>
        <x:v>13894.594826730448</x:v>
      </x:c>
    </x:row>
    <x:row r="6124">
      <x:c r="A6124" s="1"/>
      <x:c r="B6124" s="1"/>
      <x:c r="C6124" s="1"/>
      <x:c r="D6124" s="1"/>
      <x:c r="E6124" s="1"/>
      <x:c r="F6124" s="1"/>
      <x:c r="G6124" s="1"/>
      <x:c r="H6124" s="1"/>
      <x:c r="I6124" s="53">
        <x:f t="shared" si="1130"/>
        <x:v>9</x:v>
      </x:c>
      <x:c r="J6124" s="53">
        <x:f t="shared" si="1131"/>
        <x:v>7</x:v>
      </x:c>
      <x:c r="K6124" s="53">
        <x:f t="shared" si="1132"/>
        <x:v>2</x:v>
      </x:c>
      <x:c r="L6124" s="53">
        <x:f t="shared" si="1133"/>
        <x:v>18</x:v>
      </x:c>
      <x:c r="M6124" s="54">
        <x:f t="shared" si="1134"/>
        <x:v>2251.8257004803258</x:v>
      </x:c>
      <x:c r="N6124" s="54">
        <x:f t="shared" si="1135"/>
        <x:v>1.0637678475557819</x:v>
      </x:c>
      <x:c r="O6124" s="55">
        <x:f t="shared" si="1136"/>
        <x:v>99258</x:v>
      </x:c>
      <x:c r="P6124" s="55">
        <x:f t="shared" si="1137"/>
        <x:v>12760</x:v>
      </x:c>
      <x:c r="Q6124" s="55">
        <x:f t="shared" si="1138"/>
        <x:v>51594.196188894544</x:v>
      </x:c>
      <x:c r="R6124" s="55">
        <x:f t="shared" si="1139"/>
        <x:v>14903.803811105456</x:v>
      </x:c>
      <x:c r="S6124" s="1" t="str">
        <x:f t="shared" si="1140"/>
        <x:v>YES</x:v>
      </x:c>
      <x:c r="T6124" s="1">
        <x:f t="shared" si="1141"/>
        <x:v>14903.803811105456</x:v>
      </x:c>
    </x:row>
    <x:row r="6125">
      <x:c r="A6125" s="1"/>
      <x:c r="B6125" s="1"/>
      <x:c r="C6125" s="1"/>
      <x:c r="D6125" s="1"/>
      <x:c r="E6125" s="1"/>
      <x:c r="F6125" s="1"/>
      <x:c r="G6125" s="1"/>
      <x:c r="H6125" s="1"/>
      <x:c r="I6125" s="53">
        <x:f t="shared" si="1130"/>
        <x:v>9</x:v>
      </x:c>
      <x:c r="J6125" s="53">
        <x:f t="shared" si="1131"/>
        <x:v>7</x:v>
      </x:c>
      <x:c r="K6125" s="53">
        <x:f t="shared" si="1132"/>
        <x:v>3</x:v>
      </x:c>
      <x:c r="L6125" s="53">
        <x:f t="shared" si="1133"/>
        <x:v>19</x:v>
      </x:c>
      <x:c r="M6125" s="54">
        <x:f t="shared" si="1134"/>
        <x:v>2299.6876829022008</x:v>
      </x:c>
      <x:c r="N6125" s="54">
        <x:f t="shared" si="1135"/>
        <x:v>1.0970053353487506</x:v>
      </x:c>
      <x:c r="O6125" s="55">
        <x:f t="shared" si="1136"/>
        <x:v>101958</x:v>
      </x:c>
      <x:c r="P6125" s="55">
        <x:f t="shared" si="1137"/>
        <x:v>13640</x:v>
      </x:c>
      <x:c r="Q6125" s="55">
        <x:f t="shared" si="1138"/>
        <x:v>52425.133383718763</x:v>
      </x:c>
      <x:c r="R6125" s="55">
        <x:f t="shared" si="1139"/>
        <x:v>15892.866616281237</x:v>
      </x:c>
      <x:c r="S6125" s="1" t="str">
        <x:f t="shared" si="1140"/>
        <x:v>YES</x:v>
      </x:c>
      <x:c r="T6125" s="1">
        <x:f t="shared" si="1141"/>
        <x:v>15892.866616281237</x:v>
      </x:c>
    </x:row>
    <x:row r="6126">
      <x:c r="A6126" s="1"/>
      <x:c r="B6126" s="1"/>
      <x:c r="C6126" s="1"/>
      <x:c r="D6126" s="1"/>
      <x:c r="E6126" s="1"/>
      <x:c r="F6126" s="1"/>
      <x:c r="G6126" s="1"/>
      <x:c r="H6126" s="1"/>
      <x:c r="I6126" s="53" t="n">
        <x:f t="shared" ref="I6126:I6189" si="1142">INT((ROW()-ROW($I$46))/((CARROT_CAP+1)*(MESCLUN_CAP+1)))</x:f>
        <x:v>9</x:v>
      </x:c>
      <x:c r="J6126" s="53" t="n">
        <x:f t="shared" ref="J6126:J6189" si="1143">MOD(INT((ROW()-ROW($I$46))/(MESCLUN_CAP+1)),CARROT_CAP+1)</x:f>
        <x:v>7</x:v>
      </x:c>
      <x:c r="K6126" s="53" t="n">
        <x:f t="shared" ref="K6126:K6189" si="1144">MOD(ROW()-ROW($I$46),MESCLUN_CAP+1)</x:f>
        <x:v>4</x:v>
      </x:c>
      <x:c r="L6126" s="53" t="n">
        <x:f t="shared" ref="L6126:L6189" si="1145">SUM(I6126:K6126)</x:f>
        <x:v>20</x:v>
      </x:c>
      <x:c r="M6126" s="54" t="n">
        <x:f t="shared" ref="M6126:M6189" si="1146">I6126*TOMATO_HOURS*WEEKS*(1+TOMATO_DIM)^I6126+J6126*CARROT_HOURS*WEEKS*(1+CARROT_DIM)^J6126+K6126*MESCLUN_HOURS*WEEKS*(1+MESCLUN_DIM)^K6126</x:f>
        <x:v>2348.7317986248577</x:v>
      </x:c>
      <x:c r="N6126" s="54" t="n">
        <x:f t="shared" ref="N6126:N6189" si="1147">MAX(M6126-FARMER_HOURS,0)/TEMP_HOURS_PER_WORKER</x:f>
        <x:v>1.1310637490450401</x:v>
      </x:c>
      <x:c r="O6126" s="55" t="n">
        <x:f t="shared" ref="O6126:O6189" si="1148">I6126*TOMATO_PRICE+J6126*CARROT_PRICE+K6126*MESCLUN_PRICE</x:f>
        <x:v>104658</x:v>
      </x:c>
      <x:c r="P6126" s="55" t="n">
        <x:f t="shared" ref="P6126:P6189" si="1149">I6126*TOMATO_FERTILIZER+J6126*CARROT_FERTILIZER+K6126*MESCLUN_FERTILIZER</x:f>
        <x:v>14520</x:v>
      </x:c>
      <x:c r="Q6126" s="55" t="n">
        <x:f t="shared" ref="Q6126:Q6189" si="1150">MIN(M6126,FARMER_HOURS)*FARMER_RATE+MAX(M6126-FARMER_HOURS,0)*TEMP_RATE</x:f>
        <x:v>53276.593726126</x:v>
      </x:c>
      <x:c r="R6126" s="55" t="n">
        <x:f t="shared" ref="R6126:R6189" si="1151">O6126-P6126-Q6126-FIXED_COST</x:f>
        <x:v>16861.406273874003</x:v>
      </x:c>
      <x:c r="S6126" s="1" t="str">
        <x:f t="shared" ref="S6126:S6189" si="1152">IF(AND(L6126&lt;=TOTAL_BED_CAP,N6126&lt;=TEMP_WORKER_CAP),"YES","NO")</x:f>
        <x:v>YES</x:v>
      </x:c>
      <x:c r="T6126" s="1" t="n">
        <x:f t="shared" ref="T6126:T6189" si="1153">IF(S6126="YES",R6126,-1E+99)</x:f>
        <x:v>16861.406273874003</x:v>
      </x:c>
    </x:row>
    <x:row r="6127">
      <x:c r="A6127" s="1"/>
      <x:c r="B6127" s="1"/>
      <x:c r="C6127" s="1"/>
      <x:c r="D6127" s="1"/>
      <x:c r="E6127" s="1"/>
      <x:c r="F6127" s="1"/>
      <x:c r="G6127" s="1"/>
      <x:c r="H6127" s="1"/>
      <x:c r="I6127" s="53">
        <x:f t="shared" si="1142"/>
        <x:v>9</x:v>
      </x:c>
      <x:c r="J6127" s="53">
        <x:f t="shared" si="1143"/>
        <x:v>7</x:v>
      </x:c>
      <x:c r="K6127" s="53">
        <x:f t="shared" si="1144"/>
        <x:v>5</x:v>
      </x:c>
      <x:c r="L6127" s="53">
        <x:f t="shared" si="1145"/>
        <x:v>21</x:v>
      </x:c>
      <x:c r="M6127" s="54">
        <x:f t="shared" si="1146"/>
        <x:v>2398.9801225460606</x:v>
      </x:c>
      <x:c r="N6127" s="54">
        <x:f t="shared" si="1147"/>
        <x:v>1.1659584184347642</x:v>
      </x:c>
      <x:c r="O6127" s="55">
        <x:f t="shared" si="1148"/>
        <x:v>107358</x:v>
      </x:c>
      <x:c r="P6127" s="55">
        <x:f t="shared" si="1149"/>
        <x:v>15400</x:v>
      </x:c>
      <x:c r="Q6127" s="55">
        <x:f t="shared" si="1150"/>
        <x:v>54148.960460869108</x:v>
      </x:c>
      <x:c r="R6127" s="55">
        <x:f t="shared" si="1151"/>
        <x:v>17809.039539130892</x:v>
      </x:c>
      <x:c r="S6127" s="1" t="str">
        <x:f t="shared" si="1152"/>
        <x:v>YES</x:v>
      </x:c>
      <x:c r="T6127" s="1">
        <x:f t="shared" si="1153"/>
        <x:v>17809.039539130892</x:v>
      </x:c>
    </x:row>
    <x:row r="6128">
      <x:c r="A6128" s="1"/>
      <x:c r="B6128" s="1"/>
      <x:c r="C6128" s="1"/>
      <x:c r="D6128" s="1"/>
      <x:c r="E6128" s="1"/>
      <x:c r="F6128" s="1"/>
      <x:c r="G6128" s="1"/>
      <x:c r="H6128" s="1"/>
      <x:c r="I6128" s="53">
        <x:f t="shared" si="1142"/>
        <x:v>9</x:v>
      </x:c>
      <x:c r="J6128" s="53">
        <x:f t="shared" si="1143"/>
        <x:v>7</x:v>
      </x:c>
      <x:c r="K6128" s="53">
        <x:f t="shared" si="1144"/>
        <x:v>6</x:v>
      </x:c>
      <x:c r="L6128" s="53">
        <x:f t="shared" si="1145"/>
        <x:v>22</x:v>
      </x:c>
      <x:c r="M6128" s="54">
        <x:f t="shared" si="1146"/>
        <x:v>2450.4550967276937</x:v>
      </x:c>
      <x:c r="N6128" s="54">
        <x:f t="shared" si="1147"/>
        <x:v>1.2017049282831207</x:v>
      </x:c>
      <x:c r="O6128" s="55">
        <x:f t="shared" si="1148"/>
        <x:v>110058</x:v>
      </x:c>
      <x:c r="P6128" s="55">
        <x:f t="shared" si="1149"/>
        <x:v>16280</x:v>
      </x:c>
      <x:c r="Q6128" s="55">
        <x:f t="shared" si="1150"/>
        <x:v>55042.62320707801</x:v>
      </x:c>
      <x:c r="R6128" s="55">
        <x:f t="shared" si="1151"/>
        <x:v>18735.37679292199</x:v>
      </x:c>
      <x:c r="S6128" s="1" t="str">
        <x:f t="shared" si="1152"/>
        <x:v>YES</x:v>
      </x:c>
      <x:c r="T6128" s="1">
        <x:f t="shared" si="1153"/>
        <x:v>18735.37679292199</x:v>
      </x:c>
    </x:row>
    <x:row r="6129">
      <x:c r="A6129" s="1"/>
      <x:c r="B6129" s="1"/>
      <x:c r="C6129" s="1"/>
      <x:c r="D6129" s="1"/>
      <x:c r="E6129" s="1"/>
      <x:c r="F6129" s="1"/>
      <x:c r="G6129" s="1"/>
      <x:c r="H6129" s="1"/>
      <x:c r="I6129" s="53">
        <x:f t="shared" si="1142"/>
        <x:v>9</x:v>
      </x:c>
      <x:c r="J6129" s="53">
        <x:f t="shared" si="1143"/>
        <x:v>7</x:v>
      </x:c>
      <x:c r="K6129" s="53">
        <x:f t="shared" si="1144"/>
        <x:v>7</x:v>
      </x:c>
      <x:c r="L6129" s="53">
        <x:f t="shared" si="1145"/>
        <x:v>23</x:v>
      </x:c>
      <x:c r="M6129" s="54">
        <x:f t="shared" si="1146"/>
        <x:v>2503.1795361256541</x:v>
      </x:c>
      <x:c r="N6129" s="54">
        <x:f t="shared" si="1147"/>
        <x:v>1.238319122309482</x:v>
      </x:c>
      <x:c r="O6129" s="55">
        <x:f t="shared" si="1148"/>
        <x:v>112758</x:v>
      </x:c>
      <x:c r="P6129" s="55">
        <x:f t="shared" si="1149"/>
        <x:v>17160</x:v>
      </x:c>
      <x:c r="Q6129" s="55">
        <x:f t="shared" si="1150"/>
        <x:v>55957.978057737047</x:v>
      </x:c>
      <x:c r="R6129" s="55">
        <x:f t="shared" si="1151"/>
        <x:v>19640.021942262953</x:v>
      </x:c>
      <x:c r="S6129" s="1" t="str">
        <x:f t="shared" si="1152"/>
        <x:v>YES</x:v>
      </x:c>
      <x:c r="T6129" s="1">
        <x:f t="shared" si="1153"/>
        <x:v>19640.021942262953</x:v>
      </x:c>
    </x:row>
    <x:row r="6130">
      <x:c r="A6130" s="1"/>
      <x:c r="B6130" s="1"/>
      <x:c r="C6130" s="1"/>
      <x:c r="D6130" s="1"/>
      <x:c r="E6130" s="1"/>
      <x:c r="F6130" s="1"/>
      <x:c r="G6130" s="1"/>
      <x:c r="H6130" s="1"/>
      <x:c r="I6130" s="53">
        <x:f t="shared" si="1142"/>
        <x:v>9</x:v>
      </x:c>
      <x:c r="J6130" s="53">
        <x:f t="shared" si="1143"/>
        <x:v>7</x:v>
      </x:c>
      <x:c r="K6130" s="53">
        <x:f t="shared" si="1144"/>
        <x:v>8</x:v>
      </x:c>
      <x:c r="L6130" s="53">
        <x:f t="shared" si="1145"/>
        <x:v>24</x:v>
      </x:c>
      <x:c r="M6130" s="54">
        <x:f t="shared" si="1146"/>
        <x:v>2557.1766344056341</x:v>
      </x:c>
      <x:c r="N6130" s="54">
        <x:f t="shared" si="1147"/>
        <x:v>1.2758171072261348</x:v>
      </x:c>
      <x:c r="O6130" s="55">
        <x:f t="shared" si="1148"/>
        <x:v>115458</x:v>
      </x:c>
      <x:c r="P6130" s="55">
        <x:f t="shared" si="1149"/>
        <x:v>18040</x:v>
      </x:c>
      <x:c r="Q6130" s="55">
        <x:f t="shared" si="1150"/>
        <x:v>56895.427680653374</x:v>
      </x:c>
      <x:c r="R6130" s="55">
        <x:f t="shared" si="1151"/>
        <x:v>20522.572319346626</x:v>
      </x:c>
      <x:c r="S6130" s="1" t="str">
        <x:f t="shared" si="1152"/>
        <x:v>YES</x:v>
      </x:c>
      <x:c r="T6130" s="1">
        <x:f t="shared" si="1153"/>
        <x:v>20522.572319346626</x:v>
      </x:c>
    </x:row>
    <x:row r="6131">
      <x:c r="A6131" s="1"/>
      <x:c r="B6131" s="1"/>
      <x:c r="C6131" s="1"/>
      <x:c r="D6131" s="1"/>
      <x:c r="E6131" s="1"/>
      <x:c r="F6131" s="1"/>
      <x:c r="G6131" s="1"/>
      <x:c r="H6131" s="1"/>
      <x:c r="I6131" s="53">
        <x:f t="shared" si="1142"/>
        <x:v>9</x:v>
      </x:c>
      <x:c r="J6131" s="53">
        <x:f t="shared" si="1143"/>
        <x:v>7</x:v>
      </x:c>
      <x:c r="K6131" s="53">
        <x:f t="shared" si="1144"/>
        <x:v>9</x:v>
      </x:c>
      <x:c r="L6131" s="53">
        <x:f t="shared" si="1145"/>
        <x:v>25</x:v>
      </x:c>
      <x:c r="M6131" s="54">
        <x:f t="shared" si="1146"/>
        <x:v>2612.469969846029</x:v>
      </x:c>
      <x:c r="N6131" s="54">
        <x:f t="shared" si="1147"/>
        <x:v>1.3142152568375201</x:v>
      </x:c>
      <x:c r="O6131" s="55">
        <x:f t="shared" si="1148"/>
        <x:v>118158</x:v>
      </x:c>
      <x:c r="P6131" s="55">
        <x:f t="shared" si="1149"/>
        <x:v>18920</x:v>
      </x:c>
      <x:c r="Q6131" s="55">
        <x:f t="shared" si="1150"/>
        <x:v>57855.381420938</x:v>
      </x:c>
      <x:c r="R6131" s="55">
        <x:f t="shared" si="1151"/>
        <x:v>21382.618579062</x:v>
      </x:c>
      <x:c r="S6131" s="1" t="str">
        <x:f t="shared" si="1152"/>
        <x:v>YES</x:v>
      </x:c>
      <x:c r="T6131" s="1">
        <x:f t="shared" si="1153"/>
        <x:v>21382.618579062</x:v>
      </x:c>
    </x:row>
    <x:row r="6132">
      <x:c r="A6132" s="1"/>
      <x:c r="B6132" s="1"/>
      <x:c r="C6132" s="1"/>
      <x:c r="D6132" s="1"/>
      <x:c r="E6132" s="1"/>
      <x:c r="F6132" s="1"/>
      <x:c r="G6132" s="1"/>
      <x:c r="H6132" s="1"/>
      <x:c r="I6132" s="53">
        <x:f t="shared" si="1142"/>
        <x:v>9</x:v>
      </x:c>
      <x:c r="J6132" s="53">
        <x:f t="shared" si="1143"/>
        <x:v>7</x:v>
      </x:c>
      <x:c r="K6132" s="53">
        <x:f t="shared" si="1144"/>
        <x:v>10</x:v>
      </x:c>
      <x:c r="L6132" s="53">
        <x:f t="shared" si="1145"/>
        <x:v>26</x:v>
      </x:c>
      <x:c r="M6132" s="54">
        <x:f t="shared" si="1146"/>
        <x:v>2669.0835113292414</x:v>
      </x:c>
      <x:c r="N6132" s="54">
        <x:f t="shared" si="1147"/>
        <x:v>1.3535302162008622</x:v>
      </x:c>
      <x:c r="O6132" s="55">
        <x:f t="shared" si="1148"/>
        <x:v>120858</x:v>
      </x:c>
      <x:c r="P6132" s="55">
        <x:f t="shared" si="1149"/>
        <x:v>19800</x:v>
      </x:c>
      <x:c r="Q6132" s="55">
        <x:f t="shared" si="1150"/>
        <x:v>58838.255405021555</x:v>
      </x:c>
      <x:c r="R6132" s="55">
        <x:f t="shared" si="1151"/>
        <x:v>22219.744594978445</x:v>
      </x:c>
      <x:c r="S6132" s="1" t="str">
        <x:f t="shared" si="1152"/>
        <x:v>YES</x:v>
      </x:c>
      <x:c r="T6132" s="1">
        <x:f t="shared" si="1153"/>
        <x:v>22219.744594978445</x:v>
      </x:c>
    </x:row>
    <x:row r="6133">
      <x:c r="A6133" s="1"/>
      <x:c r="B6133" s="1"/>
      <x:c r="C6133" s="1"/>
      <x:c r="D6133" s="1"/>
      <x:c r="E6133" s="1"/>
      <x:c r="F6133" s="1"/>
      <x:c r="G6133" s="1"/>
      <x:c r="H6133" s="1"/>
      <x:c r="I6133" s="53">
        <x:f t="shared" si="1142"/>
        <x:v>9</x:v>
      </x:c>
      <x:c r="J6133" s="53">
        <x:f t="shared" si="1143"/>
        <x:v>7</x:v>
      </x:c>
      <x:c r="K6133" s="53">
        <x:f t="shared" si="1144"/>
        <x:v>11</x:v>
      </x:c>
      <x:c r="L6133" s="53">
        <x:f t="shared" si="1145"/>
        <x:v>27</x:v>
      </x:c>
      <x:c r="M6133" s="54">
        <x:f t="shared" si="1146"/>
        <x:v>2727.0416244226808</x:v>
      </x:c>
      <x:c r="N6133" s="54">
        <x:f t="shared" si="1147"/>
        <x:v>1.3937789058490839</x:v>
      </x:c>
      <x:c r="O6133" s="55">
        <x:f t="shared" si="1148"/>
        <x:v>123558</x:v>
      </x:c>
      <x:c r="P6133" s="55">
        <x:f t="shared" si="1149"/>
        <x:v>20680</x:v>
      </x:c>
      <x:c r="Q6133" s="55">
        <x:f t="shared" si="1150"/>
        <x:v>59844.472646227099</x:v>
      </x:c>
      <x:c r="R6133" s="55">
        <x:f t="shared" si="1151"/>
        <x:v>23033.527353772901</x:v>
      </x:c>
      <x:c r="S6133" s="1" t="str">
        <x:f t="shared" si="1152"/>
        <x:v>YES</x:v>
      </x:c>
      <x:c r="T6133" s="1">
        <x:f t="shared" si="1153"/>
        <x:v>23033.527353772901</x:v>
      </x:c>
    </x:row>
    <x:row r="6134">
      <x:c r="A6134" s="1"/>
      <x:c r="B6134" s="1"/>
      <x:c r="C6134" s="1"/>
      <x:c r="D6134" s="1"/>
      <x:c r="E6134" s="1"/>
      <x:c r="F6134" s="1"/>
      <x:c r="G6134" s="1"/>
      <x:c r="H6134" s="1"/>
      <x:c r="I6134" s="53">
        <x:f t="shared" si="1142"/>
        <x:v>9</x:v>
      </x:c>
      <x:c r="J6134" s="53">
        <x:f t="shared" si="1143"/>
        <x:v>7</x:v>
      </x:c>
      <x:c r="K6134" s="53">
        <x:f t="shared" si="1144"/>
        <x:v>12</x:v>
      </x:c>
      <x:c r="L6134" s="53">
        <x:f t="shared" si="1145"/>
        <x:v>28</x:v>
      </x:c>
      <x:c r="M6134" s="54">
        <x:f t="shared" si="1146"/>
        <x:v>2786.3690775507453</x:v>
      </x:c>
      <x:c r="N6134" s="54">
        <x:f t="shared" si="1147"/>
        <x:v>1.4349785260769063</x:v>
      </x:c>
      <x:c r="O6134" s="55">
        <x:f t="shared" si="1148"/>
        <x:v>126258</x:v>
      </x:c>
      <x:c r="P6134" s="55">
        <x:f t="shared" si="1149"/>
        <x:v>21560</x:v>
      </x:c>
      <x:c r="Q6134" s="55">
        <x:f t="shared" si="1150"/>
        <x:v>60874.46315192266</x:v>
      </x:c>
      <x:c r="R6134" s="55">
        <x:f t="shared" si="1151"/>
        <x:v>23823.53684807734</x:v>
      </x:c>
      <x:c r="S6134" s="1" t="str">
        <x:f t="shared" si="1152"/>
        <x:v>YES</x:v>
      </x:c>
      <x:c r="T6134" s="1">
        <x:f t="shared" si="1153"/>
        <x:v>23823.53684807734</x:v>
      </x:c>
    </x:row>
    <x:row r="6135">
      <x:c r="A6135" s="1"/>
      <x:c r="B6135" s="1"/>
      <x:c r="C6135" s="1"/>
      <x:c r="D6135" s="1"/>
      <x:c r="E6135" s="1"/>
      <x:c r="F6135" s="1"/>
      <x:c r="G6135" s="1"/>
      <x:c r="H6135" s="1"/>
      <x:c r="I6135" s="53">
        <x:f t="shared" si="1142"/>
        <x:v>9</x:v>
      </x:c>
      <x:c r="J6135" s="53">
        <x:f t="shared" si="1143"/>
        <x:v>7</x:v>
      </x:c>
      <x:c r="K6135" s="53">
        <x:f t="shared" si="1144"/>
        <x:v>13</x:v>
      </x:c>
      <x:c r="L6135" s="53">
        <x:f t="shared" si="1145"/>
        <x:v>29</x:v>
      </x:c>
      <x:c r="M6135" s="54">
        <x:f t="shared" si="1146"/>
        <x:v>2847.0910482591294</x:v>
      </x:c>
      <x:c r="N6135" s="54">
        <x:f t="shared" si="1147"/>
        <x:v>1.4771465612910621</x:v>
      </x:c>
      <x:c r="O6135" s="55">
        <x:f t="shared" si="1148"/>
        <x:v>128958</x:v>
      </x:c>
      <x:c r="P6135" s="55">
        <x:f t="shared" si="1149"/>
        <x:v>22440</x:v>
      </x:c>
      <x:c r="Q6135" s="55">
        <x:f t="shared" si="1150"/>
        <x:v>61928.664032276552</x:v>
      </x:c>
      <x:c r="R6135" s="55">
        <x:f t="shared" si="1151"/>
        <x:v>24589.335967723448</x:v>
      </x:c>
      <x:c r="S6135" s="1" t="str">
        <x:f t="shared" si="1152"/>
        <x:v>YES</x:v>
      </x:c>
      <x:c r="T6135" s="1">
        <x:f t="shared" si="1153"/>
        <x:v>24589.335967723448</x:v>
      </x:c>
    </x:row>
    <x:row r="6136">
      <x:c r="A6136" s="1"/>
      <x:c r="B6136" s="1"/>
      <x:c r="C6136" s="1"/>
      <x:c r="D6136" s="1"/>
      <x:c r="E6136" s="1"/>
      <x:c r="F6136" s="1"/>
      <x:c r="G6136" s="1"/>
      <x:c r="H6136" s="1"/>
      <x:c r="I6136" s="53">
        <x:f t="shared" si="1142"/>
        <x:v>9</x:v>
      </x:c>
      <x:c r="J6136" s="53">
        <x:f t="shared" si="1143"/>
        <x:v>7</x:v>
      </x:c>
      <x:c r="K6136" s="53">
        <x:f t="shared" si="1144"/>
        <x:v>14</x:v>
      </x:c>
      <x:c r="L6136" s="53">
        <x:f t="shared" si="1145"/>
        <x:v>30</x:v>
      </x:c>
      <x:c r="M6136" s="54">
        <x:f t="shared" si="1146"/>
        <x:v>2909.2331295727909</x:v>
      </x:c>
      <x:c r="N6136" s="54">
        <x:f t="shared" si="1147"/>
        <x:v>1.5203007844255492</x:v>
      </x:c>
      <x:c r="O6136" s="55">
        <x:f t="shared" si="1148"/>
        <x:v>131658</x:v>
      </x:c>
      <x:c r="P6136" s="55">
        <x:f t="shared" si="1149"/>
        <x:v>23320</x:v>
      </x:c>
      <x:c r="Q6136" s="55">
        <x:f t="shared" si="1150"/>
        <x:v>63007.51961063873</x:v>
      </x:c>
      <x:c r="R6136" s="55">
        <x:f t="shared" si="1151"/>
        <x:v>25330.48038936127</x:v>
      </x:c>
      <x:c r="S6136" s="1" t="str">
        <x:f t="shared" si="1152"/>
        <x:v>YES</x:v>
      </x:c>
      <x:c r="T6136" s="1">
        <x:f t="shared" si="1153"/>
        <x:v>25330.48038936127</x:v>
      </x:c>
    </x:row>
    <x:row r="6137">
      <x:c r="A6137" s="1"/>
      <x:c r="B6137" s="1"/>
      <x:c r="C6137" s="1"/>
      <x:c r="D6137" s="1"/>
      <x:c r="E6137" s="1"/>
      <x:c r="F6137" s="1"/>
      <x:c r="G6137" s="1"/>
      <x:c r="H6137" s="1"/>
      <x:c r="I6137" s="53">
        <x:f t="shared" si="1142"/>
        <x:v>9</x:v>
      </x:c>
      <x:c r="J6137" s="53">
        <x:f t="shared" si="1143"/>
        <x:v>7</x:v>
      </x:c>
      <x:c r="K6137" s="53">
        <x:f t="shared" si="1144"/>
        <x:v>15</x:v>
      </x:c>
      <x:c r="L6137" s="53">
        <x:f t="shared" si="1145"/>
        <x:v>31</x:v>
      </x:c>
      <x:c r="M6137" s="54">
        <x:f t="shared" si="1146"/>
        <x:v>2972.821336448937</x:v>
      </x:c>
      <x:c r="N6137" s="54">
        <x:f t="shared" si="1147"/>
        <x:v>1.5644592614228729</x:v>
      </x:c>
      <x:c r="O6137" s="55">
        <x:f t="shared" si="1148"/>
        <x:v>134358</x:v>
      </x:c>
      <x:c r="P6137" s="55">
        <x:f t="shared" si="1149"/>
        <x:v>24200</x:v>
      </x:c>
      <x:c r="Q6137" s="55">
        <x:f t="shared" si="1150"/>
        <x:v>64111.481535571824</x:v>
      </x:c>
      <x:c r="R6137" s="55">
        <x:f t="shared" si="1151"/>
        <x:v>26046.518464428176</x:v>
      </x:c>
      <x:c r="S6137" s="1" t="str">
        <x:f t="shared" si="1152"/>
        <x:v>YES</x:v>
      </x:c>
      <x:c r="T6137" s="1">
        <x:f t="shared" si="1153"/>
        <x:v>26046.518464428176</x:v>
      </x:c>
    </x:row>
    <x:row r="6138">
      <x:c r="A6138" s="1"/>
      <x:c r="B6138" s="1"/>
      <x:c r="C6138" s="1"/>
      <x:c r="D6138" s="1"/>
      <x:c r="E6138" s="1"/>
      <x:c r="F6138" s="1"/>
      <x:c r="G6138" s="1"/>
      <x:c r="H6138" s="1"/>
      <x:c r="I6138" s="53">
        <x:f t="shared" si="1142"/>
        <x:v>9</x:v>
      </x:c>
      <x:c r="J6138" s="53">
        <x:f t="shared" si="1143"/>
        <x:v>7</x:v>
      </x:c>
      <x:c r="K6138" s="53">
        <x:f t="shared" si="1144"/>
        <x:v>16</x:v>
      </x:c>
      <x:c r="L6138" s="53">
        <x:f t="shared" si="1145"/>
        <x:v>32</x:v>
      </x:c>
      <x:c r="M6138" s="54">
        <x:f t="shared" si="1146"/>
        <x:v>3037.8821123264261</x:v>
      </x:c>
      <x:c r="N6138" s="54">
        <x:f t="shared" si="1147"/>
        <x:v>1.6096403557822403</x:v>
      </x:c>
      <x:c r="O6138" s="55">
        <x:f t="shared" si="1148"/>
        <x:v>137058</x:v>
      </x:c>
      <x:c r="P6138" s="55">
        <x:f t="shared" si="1149"/>
        <x:v>25080</x:v>
      </x:c>
      <x:c r="Q6138" s="55">
        <x:f t="shared" si="1150"/>
        <x:v>65241.008894556006</x:v>
      </x:c>
      <x:c r="R6138" s="55">
        <x:f t="shared" si="1151"/>
        <x:v>26736.991105443994</x:v>
      </x:c>
      <x:c r="S6138" s="1" t="str">
        <x:f t="shared" si="1152"/>
        <x:v>YES</x:v>
      </x:c>
      <x:c r="T6138" s="1">
        <x:f t="shared" si="1153"/>
        <x:v>26736.991105443994</x:v>
      </x:c>
    </x:row>
    <x:row r="6139">
      <x:c r="A6139" s="1"/>
      <x:c r="B6139" s="1"/>
      <x:c r="C6139" s="1"/>
      <x:c r="D6139" s="1"/>
      <x:c r="E6139" s="1"/>
      <x:c r="F6139" s="1"/>
      <x:c r="G6139" s="1"/>
      <x:c r="H6139" s="1"/>
      <x:c r="I6139" s="53">
        <x:f t="shared" si="1142"/>
        <x:v>9</x:v>
      </x:c>
      <x:c r="J6139" s="53">
        <x:f t="shared" si="1143"/>
        <x:v>7</x:v>
      </x:c>
      <x:c r="K6139" s="53">
        <x:f t="shared" si="1144"/>
        <x:v>17</x:v>
      </x:c>
      <x:c r="L6139" s="53">
        <x:f t="shared" si="1145"/>
        <x:v>33</x:v>
      </x:c>
      <x:c r="M6139" s="54">
        <x:f t="shared" si="1146"/>
        <x:v>3104.4423357729665</x:v>
      </x:c>
      <x:c r="N6139" s="54">
        <x:f t="shared" si="1147"/>
        <x:v>1.6558627331756712</x:v>
      </x:c>
      <x:c r="O6139" s="55">
        <x:f t="shared" si="1148"/>
        <x:v>139758</x:v>
      </x:c>
      <x:c r="P6139" s="55">
        <x:f t="shared" si="1149"/>
        <x:v>25960</x:v>
      </x:c>
      <x:c r="Q6139" s="55">
        <x:f t="shared" si="1150"/>
        <x:v>66396.568329391783</x:v>
      </x:c>
      <x:c r="R6139" s="55">
        <x:f t="shared" si="1151"/>
        <x:v>27401.431670608217</x:v>
      </x:c>
      <x:c r="S6139" s="1" t="str">
        <x:f t="shared" si="1152"/>
        <x:v>YES</x:v>
      </x:c>
      <x:c r="T6139" s="1">
        <x:f t="shared" si="1153"/>
        <x:v>27401.431670608217</x:v>
      </x:c>
    </x:row>
    <x:row r="6140">
      <x:c r="A6140" s="1"/>
      <x:c r="B6140" s="1"/>
      <x:c r="C6140" s="1"/>
      <x:c r="D6140" s="1"/>
      <x:c r="E6140" s="1"/>
      <x:c r="F6140" s="1"/>
      <x:c r="G6140" s="1"/>
      <x:c r="H6140" s="1"/>
      <x:c r="I6140" s="53">
        <x:f t="shared" si="1142"/>
        <x:v>9</x:v>
      </x:c>
      <x:c r="J6140" s="53">
        <x:f t="shared" si="1143"/>
        <x:v>7</x:v>
      </x:c>
      <x:c r="K6140" s="53">
        <x:f t="shared" si="1144"/>
        <x:v>18</x:v>
      </x:c>
      <x:c r="L6140" s="53">
        <x:f t="shared" si="1145"/>
        <x:v>34</x:v>
      </x:c>
      <x:c r="M6140" s="54">
        <x:f t="shared" si="1146"/>
        <x:v>3172.5293272315539</x:v>
      </x:c>
      <x:c r="N6140" s="54">
        <x:f t="shared" si="1147"/>
        <x:v>1.7031453661330236</x:v>
      </x:c>
      <x:c r="O6140" s="55">
        <x:f t="shared" si="1148"/>
        <x:v>142458</x:v>
      </x:c>
      <x:c r="P6140" s="55">
        <x:f t="shared" si="1149"/>
        <x:v>26840</x:v>
      </x:c>
      <x:c r="Q6140" s="55">
        <x:f t="shared" si="1150"/>
        <x:v>67578.634153325591</x:v>
      </x:c>
      <x:c r="R6140" s="55">
        <x:f t="shared" si="1151"/>
        <x:v>28039.365846674409</x:v>
      </x:c>
      <x:c r="S6140" s="1" t="str">
        <x:f t="shared" si="1152"/>
        <x:v>YES</x:v>
      </x:c>
      <x:c r="T6140" s="1">
        <x:f t="shared" si="1153"/>
        <x:v>28039.365846674409</x:v>
      </x:c>
    </x:row>
    <x:row r="6141">
      <x:c r="A6141" s="1"/>
      <x:c r="B6141" s="1"/>
      <x:c r="C6141" s="1"/>
      <x:c r="D6141" s="1"/>
      <x:c r="E6141" s="1"/>
      <x:c r="F6141" s="1"/>
      <x:c r="G6141" s="1"/>
      <x:c r="H6141" s="1"/>
      <x:c r="I6141" s="53">
        <x:f t="shared" si="1142"/>
        <x:v>9</x:v>
      </x:c>
      <x:c r="J6141" s="53">
        <x:f t="shared" si="1143"/>
        <x:v>7</x:v>
      </x:c>
      <x:c r="K6141" s="53">
        <x:f t="shared" si="1144"/>
        <x:v>19</x:v>
      </x:c>
      <x:c r="L6141" s="53">
        <x:f t="shared" si="1145"/>
        <x:v>35</x:v>
      </x:c>
      <x:c r="M6141" s="54">
        <x:f t="shared" si="1146"/>
        <x:v>3242.1708558675755</x:v>
      </x:c>
      <x:c r="N6141" s="54">
        <x:f t="shared" si="1147"/>
        <x:v>1.7515075387969274</x:v>
      </x:c>
      <x:c r="O6141" s="55">
        <x:f t="shared" si="1148"/>
        <x:v>145158</x:v>
      </x:c>
      <x:c r="P6141" s="55">
        <x:f t="shared" si="1149"/>
        <x:v>27720</x:v>
      </x:c>
      <x:c r="Q6141" s="55">
        <x:f t="shared" si="1150"/>
        <x:v>68787.688469923189</x:v>
      </x:c>
      <x:c r="R6141" s="55">
        <x:f t="shared" si="1151"/>
        <x:v>28650.311530076811</x:v>
      </x:c>
      <x:c r="S6141" s="1" t="str">
        <x:f t="shared" si="1152"/>
        <x:v>YES</x:v>
      </x:c>
      <x:c r="T6141" s="1">
        <x:f t="shared" si="1153"/>
        <x:v>28650.311530076811</x:v>
      </x:c>
    </x:row>
    <x:row r="6142">
      <x:c r="A6142" s="1"/>
      <x:c r="B6142" s="1"/>
      <x:c r="C6142" s="1"/>
      <x:c r="D6142" s="1"/>
      <x:c r="E6142" s="1"/>
      <x:c r="F6142" s="1"/>
      <x:c r="G6142" s="1"/>
      <x:c r="H6142" s="1"/>
      <x:c r="I6142" s="53">
        <x:f t="shared" si="1142"/>
        <x:v>9</x:v>
      </x:c>
      <x:c r="J6142" s="53">
        <x:f t="shared" si="1143"/>
        <x:v>7</x:v>
      </x:c>
      <x:c r="K6142" s="53">
        <x:f t="shared" si="1144"/>
        <x:v>20</x:v>
      </x:c>
      <x:c r="L6142" s="53">
        <x:f t="shared" si="1145"/>
        <x:v>36</x:v>
      </x:c>
      <x:c r="M6142" s="54">
        <x:f t="shared" si="1146"/>
        <x:v>3313.3951465180526</x:v>
      </x:c>
      <x:c r="N6142" s="54">
        <x:f t="shared" si="1147"/>
        <x:v>1.8009688517486475</x:v>
      </x:c>
      <x:c r="O6142" s="55">
        <x:f t="shared" si="1148"/>
        <x:v>147858</x:v>
      </x:c>
      <x:c r="P6142" s="55">
        <x:f t="shared" si="1149"/>
        <x:v>28600</x:v>
      </x:c>
      <x:c r="Q6142" s="55">
        <x:f t="shared" si="1150"/>
        <x:v>70024.221293716197</x:v>
      </x:c>
      <x:c r="R6142" s="55">
        <x:f t="shared" si="1151"/>
        <x:v>29233.778706283803</x:v>
      </x:c>
      <x:c r="S6142" s="1" t="str">
        <x:f t="shared" si="1152"/>
        <x:v>YES</x:v>
      </x:c>
      <x:c r="T6142" s="1">
        <x:f t="shared" si="1153"/>
        <x:v>29233.778706283803</x:v>
      </x:c>
    </x:row>
    <x:row r="6143">
      <x:c r="A6143" s="1"/>
      <x:c r="B6143" s="1"/>
      <x:c r="C6143" s="1"/>
      <x:c r="D6143" s="1"/>
      <x:c r="E6143" s="1"/>
      <x:c r="F6143" s="1"/>
      <x:c r="G6143" s="1"/>
      <x:c r="H6143" s="1"/>
      <x:c r="I6143" s="53">
        <x:f t="shared" si="1142"/>
        <x:v>9</x:v>
      </x:c>
      <x:c r="J6143" s="53">
        <x:f t="shared" si="1143"/>
        <x:v>7</x:v>
      </x:c>
      <x:c r="K6143" s="53">
        <x:f t="shared" si="1144"/>
        <x:v>21</x:v>
      </x:c>
      <x:c r="L6143" s="53">
        <x:f t="shared" si="1145"/>
        <x:v>37</x:v>
      </x:c>
      <x:c r="M6143" s="54">
        <x:f t="shared" si="1146"/>
        <x:v>3386.2308867444963</x:v>
      </x:c>
      <x:c r="N6143" s="54">
        <x:f t="shared" si="1147"/>
        <x:v>1.8515492269059002</x:v>
      </x:c>
      <x:c r="O6143" s="55">
        <x:f t="shared" si="1148"/>
        <x:v>150558</x:v>
      </x:c>
      <x:c r="P6143" s="55">
        <x:f t="shared" si="1149"/>
        <x:v>29480</x:v>
      </x:c>
      <x:c r="Q6143" s="55">
        <x:f t="shared" si="1150"/>
        <x:v>71288.730672647507</x:v>
      </x:c>
      <x:c r="R6143" s="55">
        <x:f t="shared" si="1151"/>
        <x:v>29789.269327352493</x:v>
      </x:c>
      <x:c r="S6143" s="1" t="str">
        <x:f t="shared" si="1152"/>
        <x:v>YES</x:v>
      </x:c>
      <x:c r="T6143" s="1">
        <x:f t="shared" si="1153"/>
        <x:v>29789.269327352493</x:v>
      </x:c>
    </x:row>
    <x:row r="6144">
      <x:c r="A6144" s="1"/>
      <x:c r="B6144" s="1"/>
      <x:c r="C6144" s="1"/>
      <x:c r="D6144" s="1"/>
      <x:c r="E6144" s="1"/>
      <x:c r="F6144" s="1"/>
      <x:c r="G6144" s="1"/>
      <x:c r="H6144" s="1"/>
      <x:c r="I6144" s="53">
        <x:f t="shared" si="1142"/>
        <x:v>9</x:v>
      </x:c>
      <x:c r="J6144" s="53">
        <x:f t="shared" si="1143"/>
        <x:v>7</x:v>
      </x:c>
      <x:c r="K6144" s="53">
        <x:f t="shared" si="1144"/>
        <x:v>22</x:v>
      </x:c>
      <x:c r="L6144" s="53">
        <x:f t="shared" si="1145"/>
        <x:v>38</x:v>
      </x:c>
      <x:c r="M6144" s="54">
        <x:f t="shared" si="1146"/>
        <x:v>3460.7072339908927</x:v>
      </x:c>
      <x:c r="N6144" s="54">
        <x:f t="shared" si="1147"/>
        <x:v>1.9032689124936755</x:v>
      </x:c>
      <x:c r="O6144" s="55">
        <x:f t="shared" si="1148"/>
        <x:v>153258</x:v>
      </x:c>
      <x:c r="P6144" s="55">
        <x:f t="shared" si="1149"/>
        <x:v>30360</x:v>
      </x:c>
      <x:c r="Q6144" s="55">
        <x:f t="shared" si="1150"/>
        <x:v>72581.72281234189</x:v>
      </x:c>
      <x:c r="R6144" s="55">
        <x:f t="shared" si="1151"/>
        <x:v>30316.27718765811</x:v>
      </x:c>
      <x:c r="S6144" s="1" t="str">
        <x:f t="shared" si="1152"/>
        <x:v>YES</x:v>
      </x:c>
      <x:c r="T6144" s="1">
        <x:f t="shared" si="1153"/>
        <x:v>30316.27718765811</x:v>
      </x:c>
    </x:row>
    <x:row r="6145">
      <x:c r="A6145" s="1"/>
      <x:c r="B6145" s="1"/>
      <x:c r="C6145" s="1"/>
      <x:c r="D6145" s="1"/>
      <x:c r="E6145" s="1"/>
      <x:c r="F6145" s="1"/>
      <x:c r="G6145" s="1"/>
      <x:c r="H6145" s="1"/>
      <x:c r="I6145" s="53">
        <x:f t="shared" si="1142"/>
        <x:v>9</x:v>
      </x:c>
      <x:c r="J6145" s="53">
        <x:f t="shared" si="1143"/>
        <x:v>7</x:v>
      </x:c>
      <x:c r="K6145" s="53">
        <x:f t="shared" si="1144"/>
        <x:v>23</x:v>
      </x:c>
      <x:c r="L6145" s="53">
        <x:f t="shared" si="1145"/>
        <x:v>39</x:v>
      </x:c>
      <x:c r="M6145" s="54">
        <x:f t="shared" si="1146"/>
        <x:v>3536.8538228483289</x:v>
      </x:c>
      <x:c r="N6145" s="54">
        <x:f t="shared" si="1147"/>
        <x:v>1.9561484880891173</x:v>
      </x:c>
      <x:c r="O6145" s="55">
        <x:f t="shared" si="1148"/>
        <x:v>155958</x:v>
      </x:c>
      <x:c r="P6145" s="55">
        <x:f t="shared" si="1149"/>
        <x:v>31240</x:v>
      </x:c>
      <x:c r="Q6145" s="55">
        <x:f t="shared" si="1150"/>
        <x:v>73903.712202227936</x:v>
      </x:c>
      <x:c r="R6145" s="55">
        <x:f t="shared" si="1151"/>
        <x:v>30814.287797772064</x:v>
      </x:c>
      <x:c r="S6145" s="1" t="str">
        <x:f t="shared" si="1152"/>
        <x:v>YES</x:v>
      </x:c>
      <x:c r="T6145" s="1">
        <x:f t="shared" si="1153"/>
        <x:v>30814.287797772064</x:v>
      </x:c>
    </x:row>
    <x:row r="6146">
      <x:c r="A6146" s="1"/>
      <x:c r="B6146" s="1"/>
      <x:c r="C6146" s="1"/>
      <x:c r="D6146" s="1"/>
      <x:c r="E6146" s="1"/>
      <x:c r="F6146" s="1"/>
      <x:c r="G6146" s="1"/>
      <x:c r="H6146" s="1"/>
      <x:c r="I6146" s="53">
        <x:f t="shared" si="1142"/>
        <x:v>9</x:v>
      </x:c>
      <x:c r="J6146" s="53">
        <x:f t="shared" si="1143"/>
        <x:v>7</x:v>
      </x:c>
      <x:c r="K6146" s="53">
        <x:f t="shared" si="1144"/>
        <x:v>24</x:v>
      </x:c>
      <x:c r="L6146" s="53">
        <x:f t="shared" si="1145"/>
        <x:v>40</x:v>
      </x:c>
      <x:c r="M6146" s="54">
        <x:f t="shared" si="1146"/>
        <x:v>3614.7007724278246</x:v>
      </x:c>
      <x:c r="N6146" s="54">
        <x:f t="shared" si="1147"/>
        <x:v>2.010208869741545</x:v>
      </x:c>
      <x:c r="O6146" s="55">
        <x:f t="shared" si="1148"/>
        <x:v>158658</x:v>
      </x:c>
      <x:c r="P6146" s="55">
        <x:f t="shared" si="1149"/>
        <x:v>32120</x:v>
      </x:c>
      <x:c r="Q6146" s="55">
        <x:f t="shared" si="1150"/>
        <x:v>75255.221743538626</x:v>
      </x:c>
      <x:c r="R6146" s="55">
        <x:f t="shared" si="1151"/>
        <x:v>31282.778256461374</x:v>
      </x:c>
      <x:c r="S6146" s="1" t="str">
        <x:f t="shared" si="1152"/>
        <x:v>YES</x:v>
      </x:c>
      <x:c r="T6146" s="1">
        <x:f t="shared" si="1153"/>
        <x:v>31282.778256461374</x:v>
      </x:c>
    </x:row>
    <x:row r="6147">
      <x:c r="A6147" s="1"/>
      <x:c r="B6147" s="1"/>
      <x:c r="C6147" s="1"/>
      <x:c r="D6147" s="1"/>
      <x:c r="E6147" s="1"/>
      <x:c r="F6147" s="1"/>
      <x:c r="G6147" s="1"/>
      <x:c r="H6147" s="1"/>
      <x:c r="I6147" s="53">
        <x:f t="shared" si="1142"/>
        <x:v>9</x:v>
      </x:c>
      <x:c r="J6147" s="53">
        <x:f t="shared" si="1143"/>
        <x:v>7</x:v>
      </x:c>
      <x:c r="K6147" s="53">
        <x:f t="shared" si="1144"/>
        <x:v>25</x:v>
      </x:c>
      <x:c r="L6147" s="53">
        <x:f t="shared" si="1145"/>
        <x:v>41</x:v>
      </x:c>
      <x:c r="M6147" s="54">
        <x:f t="shared" si="1146"/>
        <x:v>3694.2786938429226</x:v>
      </x:c>
      <x:c r="N6147" s="54">
        <x:f t="shared" si="1147"/>
        <x:v>2.0654713151686961</x:v>
      </x:c>
      <x:c r="O6147" s="55">
        <x:f t="shared" si="1148"/>
        <x:v>161358</x:v>
      </x:c>
      <x:c r="P6147" s="55">
        <x:f t="shared" si="1149"/>
        <x:v>33000</x:v>
      </x:c>
      <x:c r="Q6147" s="55">
        <x:f t="shared" si="1150"/>
        <x:v>76636.782879217411</x:v>
      </x:c>
      <x:c r="R6147" s="55">
        <x:f t="shared" si="1151"/>
        <x:v>31721.217120782589</x:v>
      </x:c>
      <x:c r="S6147" s="1" t="str">
        <x:f t="shared" si="1152"/>
        <x:v>YES</x:v>
      </x:c>
      <x:c r="T6147" s="1">
        <x:f t="shared" si="1153"/>
        <x:v>31721.217120782589</x:v>
      </x:c>
    </x:row>
    <x:row r="6148">
      <x:c r="A6148" s="1"/>
      <x:c r="B6148" s="1"/>
      <x:c r="C6148" s="1"/>
      <x:c r="D6148" s="1"/>
      <x:c r="E6148" s="1"/>
      <x:c r="F6148" s="1"/>
      <x:c r="G6148" s="1"/>
      <x:c r="H6148" s="1"/>
      <x:c r="I6148" s="53">
        <x:f t="shared" si="1142"/>
        <x:v>9</x:v>
      </x:c>
      <x:c r="J6148" s="53">
        <x:f t="shared" si="1143"/>
        <x:v>7</x:v>
      </x:c>
      <x:c r="K6148" s="53">
        <x:f t="shared" si="1144"/>
        <x:v>26</x:v>
      </x:c>
      <x:c r="L6148" s="53">
        <x:f t="shared" si="1145"/>
        <x:v>42</x:v>
      </x:c>
      <x:c r="M6148" s="54">
        <x:f t="shared" si="1146"/>
        <x:v>3775.6186978036403</x:v>
      </x:c>
      <x:c r="N6148" s="54">
        <x:f t="shared" si="1147"/>
        <x:v>2.1219574290303056</x:v>
      </x:c>
      <x:c r="O6148" s="55">
        <x:f t="shared" si="1148"/>
        <x:v>164058</x:v>
      </x:c>
      <x:c r="P6148" s="55">
        <x:f t="shared" si="1149"/>
        <x:v>33880</x:v>
      </x:c>
      <x:c r="Q6148" s="55">
        <x:f t="shared" si="1150"/>
        <x:v>78048.935725757648</x:v>
      </x:c>
      <x:c r="R6148" s="55">
        <x:f t="shared" si="1151"/>
        <x:v>32129.064274242352</x:v>
      </x:c>
      <x:c r="S6148" s="1" t="str">
        <x:f t="shared" si="1152"/>
        <x:v>YES</x:v>
      </x:c>
      <x:c r="T6148" s="1">
        <x:f t="shared" si="1153"/>
        <x:v>32129.064274242352</x:v>
      </x:c>
    </x:row>
    <x:row r="6149">
      <x:c r="A6149" s="1"/>
      <x:c r="B6149" s="1"/>
      <x:c r="C6149" s="1"/>
      <x:c r="D6149" s="1"/>
      <x:c r="E6149" s="1"/>
      <x:c r="F6149" s="1"/>
      <x:c r="G6149" s="1"/>
      <x:c r="H6149" s="1"/>
      <x:c r="I6149" s="53">
        <x:f t="shared" si="1142"/>
        <x:v>9</x:v>
      </x:c>
      <x:c r="J6149" s="53">
        <x:f t="shared" si="1143"/>
        <x:v>7</x:v>
      </x:c>
      <x:c r="K6149" s="53">
        <x:f t="shared" si="1144"/>
        <x:v>27</x:v>
      </x:c>
      <x:c r="L6149" s="53">
        <x:f t="shared" si="1145"/>
        <x:v>43</x:v>
      </x:c>
      <x:c r="M6149" s="54">
        <x:f t="shared" si="1146"/>
        <x:v>3858.7524023233968</x:v>
      </x:c>
      <x:c r="N6149" s="54">
        <x:f t="shared" si="1147"/>
        <x:v>2.1796891682801367</x:v>
      </x:c>
      <x:c r="O6149" s="55">
        <x:f t="shared" si="1148"/>
        <x:v>166758</x:v>
      </x:c>
      <x:c r="P6149" s="55">
        <x:f t="shared" si="1149"/>
        <x:v>34760</x:v>
      </x:c>
      <x:c r="Q6149" s="55">
        <x:f t="shared" si="1150"/>
        <x:v>79492.229207003416</x:v>
      </x:c>
      <x:c r="R6149" s="55">
        <x:f t="shared" si="1151"/>
        <x:v>32505.770792996584</x:v>
      </x:c>
      <x:c r="S6149" s="1" t="str">
        <x:f t="shared" si="1152"/>
        <x:v>YES</x:v>
      </x:c>
      <x:c r="T6149" s="1">
        <x:f t="shared" si="1153"/>
        <x:v>32505.770792996584</x:v>
      </x:c>
    </x:row>
    <x:row r="6150">
      <x:c r="A6150" s="1"/>
      <x:c r="B6150" s="1"/>
      <x:c r="C6150" s="1"/>
      <x:c r="D6150" s="1"/>
      <x:c r="E6150" s="1"/>
      <x:c r="F6150" s="1"/>
      <x:c r="G6150" s="1"/>
      <x:c r="H6150" s="1"/>
      <x:c r="I6150" s="53">
        <x:f t="shared" si="1142"/>
        <x:v>9</x:v>
      </x:c>
      <x:c r="J6150" s="53">
        <x:f t="shared" si="1143"/>
        <x:v>7</x:v>
      </x:c>
      <x:c r="K6150" s="53">
        <x:f t="shared" si="1144"/>
        <x:v>28</x:v>
      </x:c>
      <x:c r="L6150" s="53">
        <x:f t="shared" si="1145"/>
        <x:v>44</x:v>
      </x:c>
      <x:c r="M6150" s="54">
        <x:f t="shared" si="1146"/>
        <x:v>3943.7119405405506</x:v>
      </x:c>
      <x:c r="N6150" s="54">
        <x:f t="shared" si="1147"/>
        <x:v>2.2386888475976048</x:v>
      </x:c>
      <x:c r="O6150" s="55">
        <x:f t="shared" si="1148"/>
        <x:v>169458</x:v>
      </x:c>
      <x:c r="P6150" s="55">
        <x:f t="shared" si="1149"/>
        <x:v>35640</x:v>
      </x:c>
      <x:c r="Q6150" s="55">
        <x:f t="shared" si="1150"/>
        <x:v>80967.221189940115</x:v>
      </x:c>
      <x:c r="R6150" s="55">
        <x:f t="shared" si="1151"/>
        <x:v>32850.778810059885</x:v>
      </x:c>
      <x:c r="S6150" s="1" t="str">
        <x:f t="shared" si="1152"/>
        <x:v>YES</x:v>
      </x:c>
      <x:c r="T6150" s="1">
        <x:f t="shared" si="1153"/>
        <x:v>32850.778810059885</x:v>
      </x:c>
    </x:row>
    <x:row r="6151">
      <x:c r="A6151" s="1"/>
      <x:c r="B6151" s="1"/>
      <x:c r="C6151" s="1"/>
      <x:c r="D6151" s="1"/>
      <x:c r="E6151" s="1"/>
      <x:c r="F6151" s="1"/>
      <x:c r="G6151" s="1"/>
      <x:c r="H6151" s="1"/>
      <x:c r="I6151" s="53">
        <x:f t="shared" si="1142"/>
        <x:v>9</x:v>
      </x:c>
      <x:c r="J6151" s="53">
        <x:f t="shared" si="1143"/>
        <x:v>7</x:v>
      </x:c>
      <x:c r="K6151" s="53">
        <x:f t="shared" si="1144"/>
        <x:v>29</x:v>
      </x:c>
      <x:c r="L6151" s="53">
        <x:f t="shared" si="1145"/>
        <x:v>45</x:v>
      </x:c>
      <x:c r="M6151" s="54">
        <x:f t="shared" si="1146"/>
        <x:v>4030.5299686562039</x:v>
      </x:c>
      <x:c r="N6151" s="54">
        <x:f t="shared" si="1147"/>
        <x:v>2.2989791449001418</x:v>
      </x:c>
      <x:c r="O6151" s="55">
        <x:f t="shared" si="1148"/>
        <x:v>172158</x:v>
      </x:c>
      <x:c r="P6151" s="55">
        <x:f t="shared" si="1149"/>
        <x:v>36520</x:v>
      </x:c>
      <x:c r="Q6151" s="55">
        <x:f t="shared" si="1150"/>
        <x:v>82474.478622503535</x:v>
      </x:c>
      <x:c r="R6151" s="55">
        <x:f t="shared" si="1151"/>
        <x:v>33163.521377496465</x:v>
      </x:c>
      <x:c r="S6151" s="1" t="str">
        <x:f t="shared" si="1152"/>
        <x:v>YES</x:v>
      </x:c>
      <x:c r="T6151" s="1">
        <x:f t="shared" si="1153"/>
        <x:v>33163.521377496465</x:v>
      </x:c>
    </x:row>
    <x:row r="6152">
      <x:c r="A6152" s="1"/>
      <x:c r="B6152" s="1"/>
      <x:c r="C6152" s="1"/>
      <x:c r="D6152" s="1"/>
      <x:c r="E6152" s="1"/>
      <x:c r="F6152" s="1"/>
      <x:c r="G6152" s="1"/>
      <x:c r="H6152" s="1"/>
      <x:c r="I6152" s="53">
        <x:f t="shared" si="1142"/>
        <x:v>9</x:v>
      </x:c>
      <x:c r="J6152" s="53">
        <x:f t="shared" si="1143"/>
        <x:v>7</x:v>
      </x:c>
      <x:c r="K6152" s="53">
        <x:f t="shared" si="1144"/>
        <x:v>30</x:v>
      </x:c>
      <x:c r="L6152" s="53">
        <x:f t="shared" si="1145"/>
        <x:v>46</x:v>
      </x:c>
      <x:c r="M6152" s="54">
        <x:f t="shared" si="1146"/>
        <x:v>4119.239673989975</x:v>
      </x:c>
      <x:c r="N6152" s="54">
        <x:f t="shared" si="1147"/>
        <x:v>2.3605831069374825</x:v>
      </x:c>
      <x:c r="O6152" s="55">
        <x:f t="shared" si="1148"/>
        <x:v>174858</x:v>
      </x:c>
      <x:c r="P6152" s="55">
        <x:f t="shared" si="1149"/>
        <x:v>37400</x:v>
      </x:c>
      <x:c r="Q6152" s="55">
        <x:f t="shared" si="1150"/>
        <x:v>84014.577673437074</x:v>
      </x:c>
      <x:c r="R6152" s="55">
        <x:f t="shared" si="1151"/>
        <x:v>33443.422326562926</x:v>
      </x:c>
      <x:c r="S6152" s="1" t="str">
        <x:f t="shared" si="1152"/>
        <x:v>YES</x:v>
      </x:c>
      <x:c r="T6152" s="1">
        <x:f t="shared" si="1153"/>
        <x:v>33443.422326562926</x:v>
      </x:c>
    </x:row>
    <x:row r="6153">
      <x:c r="A6153" s="1"/>
      <x:c r="B6153" s="1"/>
      <x:c r="C6153" s="1"/>
      <x:c r="D6153" s="1"/>
      <x:c r="E6153" s="1"/>
      <x:c r="F6153" s="1"/>
      <x:c r="G6153" s="1"/>
      <x:c r="H6153" s="1"/>
      <x:c r="I6153" s="53">
        <x:f t="shared" si="1142"/>
        <x:v>9</x:v>
      </x:c>
      <x:c r="J6153" s="53">
        <x:f t="shared" si="1143"/>
        <x:v>8</x:v>
      </x:c>
      <x:c r="K6153" s="53">
        <x:f t="shared" si="1144"/>
        <x:v>0</x:v>
      </x:c>
      <x:c r="L6153" s="53">
        <x:f t="shared" si="1145"/>
        <x:v>17</x:v>
      </x:c>
      <x:c r="M6153" s="54">
        <x:f t="shared" si="1146"/>
        <x:v>2202.3543251123815</x:v>
      </x:c>
      <x:c r="N6153" s="54">
        <x:f t="shared" si="1147"/>
        <x:v>1.0294127257724872</x:v>
      </x:c>
      <x:c r="O6153" s="55">
        <x:f t="shared" si="1148"/>
        <x:v>95952</x:v>
      </x:c>
      <x:c r="P6153" s="55">
        <x:f t="shared" si="1149"/>
        <x:v>11440</x:v>
      </x:c>
      <x:c r="Q6153" s="55">
        <x:f t="shared" si="1150"/>
        <x:v>50735.318144312179</x:v>
      </x:c>
      <x:c r="R6153" s="55">
        <x:f t="shared" si="1151"/>
        <x:v>13776.681855687821</x:v>
      </x:c>
      <x:c r="S6153" s="1" t="str">
        <x:f t="shared" si="1152"/>
        <x:v>YES</x:v>
      </x:c>
      <x:c r="T6153" s="1">
        <x:f t="shared" si="1153"/>
        <x:v>13776.681855687821</x:v>
      </x:c>
    </x:row>
    <x:row r="6154">
      <x:c r="A6154" s="1"/>
      <x:c r="B6154" s="1"/>
      <x:c r="C6154" s="1"/>
      <x:c r="D6154" s="1"/>
      <x:c r="E6154" s="1"/>
      <x:c r="F6154" s="1"/>
      <x:c r="G6154" s="1"/>
      <x:c r="H6154" s="1"/>
      <x:c r="I6154" s="53">
        <x:f t="shared" si="1142"/>
        <x:v>9</x:v>
      </x:c>
      <x:c r="J6154" s="53">
        <x:f t="shared" si="1143"/>
        <x:v>8</x:v>
      </x:c>
      <x:c r="K6154" s="53">
        <x:f t="shared" si="1144"/>
        <x:v>1</x:v>
      </x:c>
      <x:c r="L6154" s="53">
        <x:f t="shared" si="1145"/>
        <x:v>18</x:v>
      </x:c>
      <x:c r="M6154" s="54">
        <x:f t="shared" si="1146"/>
        <x:v>2247.9168251123815</x:v>
      </x:c>
      <x:c r="N6154" s="54">
        <x:f t="shared" si="1147"/>
        <x:v>1.0610533507724871</x:v>
      </x:c>
      <x:c r="O6154" s="55">
        <x:f t="shared" si="1148"/>
        <x:v>98652</x:v>
      </x:c>
      <x:c r="P6154" s="55">
        <x:f t="shared" si="1149"/>
        <x:v>12320</x:v>
      </x:c>
      <x:c r="Q6154" s="55">
        <x:f t="shared" si="1150"/>
        <x:v>51526.333769312179</x:v>
      </x:c>
      <x:c r="R6154" s="55">
        <x:f t="shared" si="1151"/>
        <x:v>14805.666230687821</x:v>
      </x:c>
      <x:c r="S6154" s="1" t="str">
        <x:f t="shared" si="1152"/>
        <x:v>YES</x:v>
      </x:c>
      <x:c r="T6154" s="1">
        <x:f t="shared" si="1153"/>
        <x:v>14805.666230687821</x:v>
      </x:c>
    </x:row>
    <x:row r="6155">
      <x:c r="A6155" s="1"/>
      <x:c r="B6155" s="1"/>
      <x:c r="C6155" s="1"/>
      <x:c r="D6155" s="1"/>
      <x:c r="E6155" s="1"/>
      <x:c r="F6155" s="1"/>
      <x:c r="G6155" s="1"/>
      <x:c r="H6155" s="1"/>
      <x:c r="I6155" s="53">
        <x:f t="shared" si="1142"/>
        <x:v>9</x:v>
      </x:c>
      <x:c r="J6155" s="53">
        <x:f t="shared" si="1143"/>
        <x:v>8</x:v>
      </x:c>
      <x:c r="K6155" s="53">
        <x:f t="shared" si="1144"/>
        <x:v>2</x:v>
      </x:c>
      <x:c r="L6155" s="53">
        <x:f t="shared" si="1145"/>
        <x:v>19</x:v>
      </x:c>
      <x:c r="M6155" s="54">
        <x:f t="shared" si="1146"/>
        <x:v>2294.6183876123814</x:v>
      </x:c>
      <x:c r="N6155" s="54">
        <x:f t="shared" si="1147"/>
        <x:v>1.0934849913974871</x:v>
      </x:c>
      <x:c r="O6155" s="55">
        <x:f t="shared" si="1148"/>
        <x:v>101352</x:v>
      </x:c>
      <x:c r="P6155" s="55">
        <x:f t="shared" si="1149"/>
        <x:v>13200</x:v>
      </x:c>
      <x:c r="Q6155" s="55">
        <x:f t="shared" si="1150"/>
        <x:v>52337.124784937172</x:v>
      </x:c>
      <x:c r="R6155" s="55">
        <x:f t="shared" si="1151"/>
        <x:v>15814.875215062828</x:v>
      </x:c>
      <x:c r="S6155" s="1" t="str">
        <x:f t="shared" si="1152"/>
        <x:v>YES</x:v>
      </x:c>
      <x:c r="T6155" s="1">
        <x:f t="shared" si="1153"/>
        <x:v>15814.875215062828</x:v>
      </x:c>
    </x:row>
    <x:row r="6156">
      <x:c r="A6156" s="1"/>
      <x:c r="B6156" s="1"/>
      <x:c r="C6156" s="1"/>
      <x:c r="D6156" s="1"/>
      <x:c r="E6156" s="1"/>
      <x:c r="F6156" s="1"/>
      <x:c r="G6156" s="1"/>
      <x:c r="H6156" s="1"/>
      <x:c r="I6156" s="53">
        <x:f t="shared" si="1142"/>
        <x:v>9</x:v>
      </x:c>
      <x:c r="J6156" s="53">
        <x:f t="shared" si="1143"/>
        <x:v>8</x:v>
      </x:c>
      <x:c r="K6156" s="53">
        <x:f t="shared" si="1144"/>
        <x:v>3</x:v>
      </x:c>
      <x:c r="L6156" s="53">
        <x:f t="shared" si="1145"/>
        <x:v>20</x:v>
      </x:c>
      <x:c r="M6156" s="54">
        <x:f t="shared" si="1146"/>
        <x:v>2342.4803700342563</x:v>
      </x:c>
      <x:c r="N6156" s="54">
        <x:f t="shared" si="1147"/>
        <x:v>1.1267224791904558</x:v>
      </x:c>
      <x:c r="O6156" s="55">
        <x:f t="shared" si="1148"/>
        <x:v>104052</x:v>
      </x:c>
      <x:c r="P6156" s="55">
        <x:f t="shared" si="1149"/>
        <x:v>14080</x:v>
      </x:c>
      <x:c r="Q6156" s="55">
        <x:f t="shared" si="1150"/>
        <x:v>53168.061979761391</x:v>
      </x:c>
      <x:c r="R6156" s="55">
        <x:f t="shared" si="1151"/>
        <x:v>16803.938020238609</x:v>
      </x:c>
      <x:c r="S6156" s="1" t="str">
        <x:f t="shared" si="1152"/>
        <x:v>YES</x:v>
      </x:c>
      <x:c r="T6156" s="1">
        <x:f t="shared" si="1153"/>
        <x:v>16803.938020238609</x:v>
      </x:c>
    </x:row>
    <x:row r="6157">
      <x:c r="A6157" s="1"/>
      <x:c r="B6157" s="1"/>
      <x:c r="C6157" s="1"/>
      <x:c r="D6157" s="1"/>
      <x:c r="E6157" s="1"/>
      <x:c r="F6157" s="1"/>
      <x:c r="G6157" s="1"/>
      <x:c r="H6157" s="1"/>
      <x:c r="I6157" s="53">
        <x:f t="shared" si="1142"/>
        <x:v>9</x:v>
      </x:c>
      <x:c r="J6157" s="53">
        <x:f t="shared" si="1143"/>
        <x:v>8</x:v>
      </x:c>
      <x:c r="K6157" s="53">
        <x:f t="shared" si="1144"/>
        <x:v>4</x:v>
      </x:c>
      <x:c r="L6157" s="53">
        <x:f t="shared" si="1145"/>
        <x:v>21</x:v>
      </x:c>
      <x:c r="M6157" s="54">
        <x:f t="shared" si="1146"/>
        <x:v>2391.5244857569128</x:v>
      </x:c>
      <x:c r="N6157" s="54">
        <x:f t="shared" si="1147"/>
        <x:v>1.1607808928867449</x:v>
      </x:c>
      <x:c r="O6157" s="55">
        <x:f t="shared" si="1148"/>
        <x:v>106752</x:v>
      </x:c>
      <x:c r="P6157" s="55">
        <x:f t="shared" si="1149"/>
        <x:v>14960</x:v>
      </x:c>
      <x:c r="Q6157" s="55">
        <x:f t="shared" si="1150"/>
        <x:v>54019.522322168625</x:v>
      </x:c>
      <x:c r="R6157" s="55">
        <x:f t="shared" si="1151"/>
        <x:v>17772.477677831375</x:v>
      </x:c>
      <x:c r="S6157" s="1" t="str">
        <x:f t="shared" si="1152"/>
        <x:v>YES</x:v>
      </x:c>
      <x:c r="T6157" s="1">
        <x:f t="shared" si="1153"/>
        <x:v>17772.477677831375</x:v>
      </x:c>
    </x:row>
    <x:row r="6158">
      <x:c r="A6158" s="1"/>
      <x:c r="B6158" s="1"/>
      <x:c r="C6158" s="1"/>
      <x:c r="D6158" s="1"/>
      <x:c r="E6158" s="1"/>
      <x:c r="F6158" s="1"/>
      <x:c r="G6158" s="1"/>
      <x:c r="H6158" s="1"/>
      <x:c r="I6158" s="53">
        <x:f t="shared" si="1142"/>
        <x:v>9</x:v>
      </x:c>
      <x:c r="J6158" s="53">
        <x:f t="shared" si="1143"/>
        <x:v>8</x:v>
      </x:c>
      <x:c r="K6158" s="53">
        <x:f t="shared" si="1144"/>
        <x:v>5</x:v>
      </x:c>
      <x:c r="L6158" s="53">
        <x:f t="shared" si="1145"/>
        <x:v>22</x:v>
      </x:c>
      <x:c r="M6158" s="54">
        <x:f t="shared" si="1146"/>
        <x:v>2441.7728096781161</x:v>
      </x:c>
      <x:c r="N6158" s="54">
        <x:f t="shared" si="1147"/>
        <x:v>1.1956755622764694</x:v>
      </x:c>
      <x:c r="O6158" s="55">
        <x:f t="shared" si="1148"/>
        <x:v>109452</x:v>
      </x:c>
      <x:c r="P6158" s="55">
        <x:f t="shared" si="1149"/>
        <x:v>15840</x:v>
      </x:c>
      <x:c r="Q6158" s="55">
        <x:f t="shared" si="1150"/>
        <x:v>54891.889056911736</x:v>
      </x:c>
      <x:c r="R6158" s="55">
        <x:f t="shared" si="1151"/>
        <x:v>18720.110943088264</x:v>
      </x:c>
      <x:c r="S6158" s="1" t="str">
        <x:f t="shared" si="1152"/>
        <x:v>YES</x:v>
      </x:c>
      <x:c r="T6158" s="1">
        <x:f t="shared" si="1153"/>
        <x:v>18720.110943088264</x:v>
      </x:c>
    </x:row>
    <x:row r="6159">
      <x:c r="A6159" s="1"/>
      <x:c r="B6159" s="1"/>
      <x:c r="C6159" s="1"/>
      <x:c r="D6159" s="1"/>
      <x:c r="E6159" s="1"/>
      <x:c r="F6159" s="1"/>
      <x:c r="G6159" s="1"/>
      <x:c r="H6159" s="1"/>
      <x:c r="I6159" s="53">
        <x:f t="shared" si="1142"/>
        <x:v>9</x:v>
      </x:c>
      <x:c r="J6159" s="53">
        <x:f t="shared" si="1143"/>
        <x:v>8</x:v>
      </x:c>
      <x:c r="K6159" s="53">
        <x:f t="shared" si="1144"/>
        <x:v>6</x:v>
      </x:c>
      <x:c r="L6159" s="53">
        <x:f t="shared" si="1145"/>
        <x:v>23</x:v>
      </x:c>
      <x:c r="M6159" s="54">
        <x:f t="shared" si="1146"/>
        <x:v>2493.2477838597492</x:v>
      </x:c>
      <x:c r="N6159" s="54">
        <x:f t="shared" si="1147"/>
        <x:v>1.2314220721248259</x:v>
      </x:c>
      <x:c r="O6159" s="55">
        <x:f t="shared" si="1148"/>
        <x:v>112152</x:v>
      </x:c>
      <x:c r="P6159" s="55">
        <x:f t="shared" si="1149"/>
        <x:v>16720</x:v>
      </x:c>
      <x:c r="Q6159" s="55">
        <x:f t="shared" si="1150"/>
        <x:v>55785.551803120645</x:v>
      </x:c>
      <x:c r="R6159" s="55">
        <x:f t="shared" si="1151"/>
        <x:v>19646.448196879355</x:v>
      </x:c>
      <x:c r="S6159" s="1" t="str">
        <x:f t="shared" si="1152"/>
        <x:v>YES</x:v>
      </x:c>
      <x:c r="T6159" s="1">
        <x:f t="shared" si="1153"/>
        <x:v>19646.448196879355</x:v>
      </x:c>
    </x:row>
    <x:row r="6160">
      <x:c r="A6160" s="1"/>
      <x:c r="B6160" s="1"/>
      <x:c r="C6160" s="1"/>
      <x:c r="D6160" s="1"/>
      <x:c r="E6160" s="1"/>
      <x:c r="F6160" s="1"/>
      <x:c r="G6160" s="1"/>
      <x:c r="H6160" s="1"/>
      <x:c r="I6160" s="53">
        <x:f t="shared" si="1142"/>
        <x:v>9</x:v>
      </x:c>
      <x:c r="J6160" s="53">
        <x:f t="shared" si="1143"/>
        <x:v>8</x:v>
      </x:c>
      <x:c r="K6160" s="53">
        <x:f t="shared" si="1144"/>
        <x:v>7</x:v>
      </x:c>
      <x:c r="L6160" s="53">
        <x:f t="shared" si="1145"/>
        <x:v>24</x:v>
      </x:c>
      <x:c r="M6160" s="54">
        <x:f t="shared" si="1146"/>
        <x:v>2545.9722232577096</x:v>
      </x:c>
      <x:c r="N6160" s="54">
        <x:f t="shared" si="1147"/>
        <x:v>1.2680362661511873</x:v>
      </x:c>
      <x:c r="O6160" s="55">
        <x:f t="shared" si="1148"/>
        <x:v>114852</x:v>
      </x:c>
      <x:c r="P6160" s="55">
        <x:f t="shared" si="1149"/>
        <x:v>17600</x:v>
      </x:c>
      <x:c r="Q6160" s="55">
        <x:f t="shared" si="1150"/>
        <x:v>56700.906653779675</x:v>
      </x:c>
      <x:c r="R6160" s="55">
        <x:f t="shared" si="1151"/>
        <x:v>20551.093346220325</x:v>
      </x:c>
      <x:c r="S6160" s="1" t="str">
        <x:f t="shared" si="1152"/>
        <x:v>YES</x:v>
      </x:c>
      <x:c r="T6160" s="1">
        <x:f t="shared" si="1153"/>
        <x:v>20551.093346220325</x:v>
      </x:c>
    </x:row>
    <x:row r="6161">
      <x:c r="A6161" s="1"/>
      <x:c r="B6161" s="1"/>
      <x:c r="C6161" s="1"/>
      <x:c r="D6161" s="1"/>
      <x:c r="E6161" s="1"/>
      <x:c r="F6161" s="1"/>
      <x:c r="G6161" s="1"/>
      <x:c r="H6161" s="1"/>
      <x:c r="I6161" s="53">
        <x:f t="shared" si="1142"/>
        <x:v>9</x:v>
      </x:c>
      <x:c r="J6161" s="53">
        <x:f t="shared" si="1143"/>
        <x:v>8</x:v>
      </x:c>
      <x:c r="K6161" s="53">
        <x:f t="shared" si="1144"/>
        <x:v>8</x:v>
      </x:c>
      <x:c r="L6161" s="53">
        <x:f t="shared" si="1145"/>
        <x:v>25</x:v>
      </x:c>
      <x:c r="M6161" s="54">
        <x:f t="shared" si="1146"/>
        <x:v>2599.9693215376901</x:v>
      </x:c>
      <x:c r="N6161" s="54">
        <x:f t="shared" si="1147"/>
        <x:v>1.3055342510678403</x:v>
      </x:c>
      <x:c r="O6161" s="55">
        <x:f t="shared" si="1148"/>
        <x:v>117552</x:v>
      </x:c>
      <x:c r="P6161" s="55">
        <x:f t="shared" si="1149"/>
        <x:v>18480</x:v>
      </x:c>
      <x:c r="Q6161" s="55">
        <x:f t="shared" si="1150"/>
        <x:v>57638.356276696009</x:v>
      </x:c>
      <x:c r="R6161" s="55">
        <x:f t="shared" si="1151"/>
        <x:v>21433.643723303991</x:v>
      </x:c>
      <x:c r="S6161" s="1" t="str">
        <x:f t="shared" si="1152"/>
        <x:v>YES</x:v>
      </x:c>
      <x:c r="T6161" s="1">
        <x:f t="shared" si="1153"/>
        <x:v>21433.643723303991</x:v>
      </x:c>
    </x:row>
    <x:row r="6162">
      <x:c r="A6162" s="1"/>
      <x:c r="B6162" s="1"/>
      <x:c r="C6162" s="1"/>
      <x:c r="D6162" s="1"/>
      <x:c r="E6162" s="1"/>
      <x:c r="F6162" s="1"/>
      <x:c r="G6162" s="1"/>
      <x:c r="H6162" s="1"/>
      <x:c r="I6162" s="53">
        <x:f t="shared" si="1142"/>
        <x:v>9</x:v>
      </x:c>
      <x:c r="J6162" s="53">
        <x:f t="shared" si="1143"/>
        <x:v>8</x:v>
      </x:c>
      <x:c r="K6162" s="53">
        <x:f t="shared" si="1144"/>
        <x:v>9</x:v>
      </x:c>
      <x:c r="L6162" s="53">
        <x:f t="shared" si="1145"/>
        <x:v>26</x:v>
      </x:c>
      <x:c r="M6162" s="54">
        <x:f t="shared" si="1146"/>
        <x:v>2655.2626569780841</x:v>
      </x:c>
      <x:c r="N6162" s="54">
        <x:f t="shared" si="1147"/>
        <x:v>1.343932400679225</x:v>
      </x:c>
      <x:c r="O6162" s="55">
        <x:f t="shared" si="1148"/>
        <x:v>120252</x:v>
      </x:c>
      <x:c r="P6162" s="55">
        <x:f t="shared" si="1149"/>
        <x:v>19360</x:v>
      </x:c>
      <x:c r="Q6162" s="55">
        <x:f t="shared" si="1150"/>
        <x:v>58598.310016980628</x:v>
      </x:c>
      <x:c r="R6162" s="55">
        <x:f t="shared" si="1151"/>
        <x:v>22293.689983019372</x:v>
      </x:c>
      <x:c r="S6162" s="1" t="str">
        <x:f t="shared" si="1152"/>
        <x:v>YES</x:v>
      </x:c>
      <x:c r="T6162" s="1">
        <x:f t="shared" si="1153"/>
        <x:v>22293.689983019372</x:v>
      </x:c>
    </x:row>
    <x:row r="6163">
      <x:c r="A6163" s="1"/>
      <x:c r="B6163" s="1"/>
      <x:c r="C6163" s="1"/>
      <x:c r="D6163" s="1"/>
      <x:c r="E6163" s="1"/>
      <x:c r="F6163" s="1"/>
      <x:c r="G6163" s="1"/>
      <x:c r="H6163" s="1"/>
      <x:c r="I6163" s="53">
        <x:f t="shared" si="1142"/>
        <x:v>9</x:v>
      </x:c>
      <x:c r="J6163" s="53">
        <x:f t="shared" si="1143"/>
        <x:v>8</x:v>
      </x:c>
      <x:c r="K6163" s="53">
        <x:f t="shared" si="1144"/>
        <x:v>10</x:v>
      </x:c>
      <x:c r="L6163" s="53">
        <x:f t="shared" si="1145"/>
        <x:v>27</x:v>
      </x:c>
      <x:c r="M6163" s="54">
        <x:f t="shared" si="1146"/>
        <x:v>2711.8761984612975</x:v>
      </x:c>
      <x:c r="N6163" s="54">
        <x:f t="shared" si="1147"/>
        <x:v>1.3832473600425677</x:v>
      </x:c>
      <x:c r="O6163" s="55">
        <x:f t="shared" si="1148"/>
        <x:v>122952</x:v>
      </x:c>
      <x:c r="P6163" s="55">
        <x:f t="shared" si="1149"/>
        <x:v>20240</x:v>
      </x:c>
      <x:c r="Q6163" s="55">
        <x:f t="shared" si="1150"/>
        <x:v>59581.18400106419</x:v>
      </x:c>
      <x:c r="R6163" s="55">
        <x:f t="shared" si="1151"/>
        <x:v>23130.81599893581</x:v>
      </x:c>
      <x:c r="S6163" s="1" t="str">
        <x:f t="shared" si="1152"/>
        <x:v>YES</x:v>
      </x:c>
      <x:c r="T6163" s="1">
        <x:f t="shared" si="1153"/>
        <x:v>23130.81599893581</x:v>
      </x:c>
    </x:row>
    <x:row r="6164">
      <x:c r="A6164" s="1"/>
      <x:c r="B6164" s="1"/>
      <x:c r="C6164" s="1"/>
      <x:c r="D6164" s="1"/>
      <x:c r="E6164" s="1"/>
      <x:c r="F6164" s="1"/>
      <x:c r="G6164" s="1"/>
      <x:c r="H6164" s="1"/>
      <x:c r="I6164" s="53">
        <x:f t="shared" si="1142"/>
        <x:v>9</x:v>
      </x:c>
      <x:c r="J6164" s="53">
        <x:f t="shared" si="1143"/>
        <x:v>8</x:v>
      </x:c>
      <x:c r="K6164" s="53">
        <x:f t="shared" si="1144"/>
        <x:v>11</x:v>
      </x:c>
      <x:c r="L6164" s="53">
        <x:f t="shared" si="1145"/>
        <x:v>28</x:v>
      </x:c>
      <x:c r="M6164" s="54">
        <x:f t="shared" si="1146"/>
        <x:v>2769.8343115547364</x:v>
      </x:c>
      <x:c r="N6164" s="54">
        <x:f t="shared" si="1147"/>
        <x:v>1.4234960496907891</x:v>
      </x:c>
      <x:c r="O6164" s="55">
        <x:f t="shared" si="1148"/>
        <x:v>125652</x:v>
      </x:c>
      <x:c r="P6164" s="55">
        <x:f t="shared" si="1149"/>
        <x:v>21120</x:v>
      </x:c>
      <x:c r="Q6164" s="55">
        <x:f t="shared" si="1150"/>
        <x:v>60587.401242269727</x:v>
      </x:c>
      <x:c r="R6164" s="55">
        <x:f t="shared" si="1151"/>
        <x:v>23944.598757730273</x:v>
      </x:c>
      <x:c r="S6164" s="1" t="str">
        <x:f t="shared" si="1152"/>
        <x:v>YES</x:v>
      </x:c>
      <x:c r="T6164" s="1">
        <x:f t="shared" si="1153"/>
        <x:v>23944.598757730273</x:v>
      </x:c>
    </x:row>
    <x:row r="6165">
      <x:c r="A6165" s="1"/>
      <x:c r="B6165" s="1"/>
      <x:c r="C6165" s="1"/>
      <x:c r="D6165" s="1"/>
      <x:c r="E6165" s="1"/>
      <x:c r="F6165" s="1"/>
      <x:c r="G6165" s="1"/>
      <x:c r="H6165" s="1"/>
      <x:c r="I6165" s="53">
        <x:f t="shared" si="1142"/>
        <x:v>9</x:v>
      </x:c>
      <x:c r="J6165" s="53">
        <x:f t="shared" si="1143"/>
        <x:v>8</x:v>
      </x:c>
      <x:c r="K6165" s="53">
        <x:f t="shared" si="1144"/>
        <x:v>12</x:v>
      </x:c>
      <x:c r="L6165" s="53">
        <x:f t="shared" si="1145"/>
        <x:v>29</x:v>
      </x:c>
      <x:c r="M6165" s="54">
        <x:f t="shared" si="1146"/>
        <x:v>2829.1617646828008</x:v>
      </x:c>
      <x:c r="N6165" s="54">
        <x:f t="shared" si="1147"/>
        <x:v>1.4646956699186118</x:v>
      </x:c>
      <x:c r="O6165" s="55">
        <x:f t="shared" si="1148"/>
        <x:v>128352</x:v>
      </x:c>
      <x:c r="P6165" s="55">
        <x:f t="shared" si="1149"/>
        <x:v>22000</x:v>
      </x:c>
      <x:c r="Q6165" s="55">
        <x:f t="shared" si="1150"/>
        <x:v>61617.391747965288</x:v>
      </x:c>
      <x:c r="R6165" s="55">
        <x:f t="shared" si="1151"/>
        <x:v>24734.608252034712</x:v>
      </x:c>
      <x:c r="S6165" s="1" t="str">
        <x:f t="shared" si="1152"/>
        <x:v>YES</x:v>
      </x:c>
      <x:c r="T6165" s="1">
        <x:f t="shared" si="1153"/>
        <x:v>24734.608252034712</x:v>
      </x:c>
    </x:row>
    <x:row r="6166">
      <x:c r="A6166" s="1"/>
      <x:c r="B6166" s="1"/>
      <x:c r="C6166" s="1"/>
      <x:c r="D6166" s="1"/>
      <x:c r="E6166" s="1"/>
      <x:c r="F6166" s="1"/>
      <x:c r="G6166" s="1"/>
      <x:c r="H6166" s="1"/>
      <x:c r="I6166" s="53">
        <x:f t="shared" si="1142"/>
        <x:v>9</x:v>
      </x:c>
      <x:c r="J6166" s="53">
        <x:f t="shared" si="1143"/>
        <x:v>8</x:v>
      </x:c>
      <x:c r="K6166" s="53">
        <x:f t="shared" si="1144"/>
        <x:v>13</x:v>
      </x:c>
      <x:c r="L6166" s="53">
        <x:f t="shared" si="1145"/>
        <x:v>30</x:v>
      </x:c>
      <x:c r="M6166" s="54">
        <x:f t="shared" si="1146"/>
        <x:v>2889.8837353911849</x:v>
      </x:c>
      <x:c r="N6166" s="54">
        <x:f t="shared" si="1147"/>
        <x:v>1.5068637051327674</x:v>
      </x:c>
      <x:c r="O6166" s="55">
        <x:f t="shared" si="1148"/>
        <x:v>131052</x:v>
      </x:c>
      <x:c r="P6166" s="55">
        <x:f t="shared" si="1149"/>
        <x:v>22880</x:v>
      </x:c>
      <x:c r="Q6166" s="55">
        <x:f t="shared" si="1150"/>
        <x:v>62671.59262831918</x:v>
      </x:c>
      <x:c r="R6166" s="55">
        <x:f t="shared" si="1151"/>
        <x:v>25500.40737168082</x:v>
      </x:c>
      <x:c r="S6166" s="1" t="str">
        <x:f t="shared" si="1152"/>
        <x:v>YES</x:v>
      </x:c>
      <x:c r="T6166" s="1">
        <x:f t="shared" si="1153"/>
        <x:v>25500.40737168082</x:v>
      </x:c>
    </x:row>
    <x:row r="6167">
      <x:c r="A6167" s="1"/>
      <x:c r="B6167" s="1"/>
      <x:c r="C6167" s="1"/>
      <x:c r="D6167" s="1"/>
      <x:c r="E6167" s="1"/>
      <x:c r="F6167" s="1"/>
      <x:c r="G6167" s="1"/>
      <x:c r="H6167" s="1"/>
      <x:c r="I6167" s="53">
        <x:f t="shared" si="1142"/>
        <x:v>9</x:v>
      </x:c>
      <x:c r="J6167" s="53">
        <x:f t="shared" si="1143"/>
        <x:v>8</x:v>
      </x:c>
      <x:c r="K6167" s="53">
        <x:f t="shared" si="1144"/>
        <x:v>14</x:v>
      </x:c>
      <x:c r="L6167" s="53">
        <x:f t="shared" si="1145"/>
        <x:v>31</x:v>
      </x:c>
      <x:c r="M6167" s="54">
        <x:f t="shared" si="1146"/>
        <x:v>2952.025816704846</x:v>
      </x:c>
      <x:c r="N6167" s="54">
        <x:f t="shared" si="1147"/>
        <x:v>1.5500179282672542</x:v>
      </x:c>
      <x:c r="O6167" s="55">
        <x:f t="shared" si="1148"/>
        <x:v>133752</x:v>
      </x:c>
      <x:c r="P6167" s="55">
        <x:f t="shared" si="1149"/>
        <x:v>23760</x:v>
      </x:c>
      <x:c r="Q6167" s="55">
        <x:f t="shared" si="1150"/>
        <x:v>63750.448206681351</x:v>
      </x:c>
      <x:c r="R6167" s="55">
        <x:f t="shared" si="1151"/>
        <x:v>26241.551793318649</x:v>
      </x:c>
      <x:c r="S6167" s="1" t="str">
        <x:f t="shared" si="1152"/>
        <x:v>YES</x:v>
      </x:c>
      <x:c r="T6167" s="1">
        <x:f t="shared" si="1153"/>
        <x:v>26241.551793318649</x:v>
      </x:c>
    </x:row>
    <x:row r="6168">
      <x:c r="A6168" s="1"/>
      <x:c r="B6168" s="1"/>
      <x:c r="C6168" s="1"/>
      <x:c r="D6168" s="1"/>
      <x:c r="E6168" s="1"/>
      <x:c r="F6168" s="1"/>
      <x:c r="G6168" s="1"/>
      <x:c r="H6168" s="1"/>
      <x:c r="I6168" s="53">
        <x:f t="shared" si="1142"/>
        <x:v>9</x:v>
      </x:c>
      <x:c r="J6168" s="53">
        <x:f t="shared" si="1143"/>
        <x:v>8</x:v>
      </x:c>
      <x:c r="K6168" s="53">
        <x:f t="shared" si="1144"/>
        <x:v>15</x:v>
      </x:c>
      <x:c r="L6168" s="53">
        <x:f t="shared" si="1145"/>
        <x:v>32</x:v>
      </x:c>
      <x:c r="M6168" s="54">
        <x:f t="shared" si="1146"/>
        <x:v>3015.6140235809926</x:v>
      </x:c>
      <x:c r="N6168" s="54">
        <x:f t="shared" si="1147"/>
        <x:v>1.5941764052645782</x:v>
      </x:c>
      <x:c r="O6168" s="55">
        <x:f t="shared" si="1148"/>
        <x:v>136452</x:v>
      </x:c>
      <x:c r="P6168" s="55">
        <x:f t="shared" si="1149"/>
        <x:v>24640</x:v>
      </x:c>
      <x:c r="Q6168" s="55">
        <x:f t="shared" si="1150"/>
        <x:v>64854.410131614452</x:v>
      </x:c>
      <x:c r="R6168" s="55">
        <x:f t="shared" si="1151"/>
        <x:v>26957.589868385548</x:v>
      </x:c>
      <x:c r="S6168" s="1" t="str">
        <x:f t="shared" si="1152"/>
        <x:v>YES</x:v>
      </x:c>
      <x:c r="T6168" s="1">
        <x:f t="shared" si="1153"/>
        <x:v>26957.589868385548</x:v>
      </x:c>
    </x:row>
    <x:row r="6169">
      <x:c r="A6169" s="1"/>
      <x:c r="B6169" s="1"/>
      <x:c r="C6169" s="1"/>
      <x:c r="D6169" s="1"/>
      <x:c r="E6169" s="1"/>
      <x:c r="F6169" s="1"/>
      <x:c r="G6169" s="1"/>
      <x:c r="H6169" s="1"/>
      <x:c r="I6169" s="53">
        <x:f t="shared" si="1142"/>
        <x:v>9</x:v>
      </x:c>
      <x:c r="J6169" s="53">
        <x:f t="shared" si="1143"/>
        <x:v>8</x:v>
      </x:c>
      <x:c r="K6169" s="53">
        <x:f t="shared" si="1144"/>
        <x:v>16</x:v>
      </x:c>
      <x:c r="L6169" s="53">
        <x:f t="shared" si="1145"/>
        <x:v>33</x:v>
      </x:c>
      <x:c r="M6169" s="54">
        <x:f t="shared" si="1146"/>
        <x:v>3080.6747994584816</x:v>
      </x:c>
      <x:c r="N6169" s="54">
        <x:f t="shared" si="1147"/>
        <x:v>1.6393574996239455</x:v>
      </x:c>
      <x:c r="O6169" s="55">
        <x:f t="shared" si="1148"/>
        <x:v>139152</x:v>
      </x:c>
      <x:c r="P6169" s="55">
        <x:f t="shared" si="1149"/>
        <x:v>25520</x:v>
      </x:c>
      <x:c r="Q6169" s="55">
        <x:f t="shared" si="1150"/>
        <x:v>65983.937490598648</x:v>
      </x:c>
      <x:c r="R6169" s="55">
        <x:f t="shared" si="1151"/>
        <x:v>27648.062509401352</x:v>
      </x:c>
      <x:c r="S6169" s="1" t="str">
        <x:f t="shared" si="1152"/>
        <x:v>YES</x:v>
      </x:c>
      <x:c r="T6169" s="1">
        <x:f t="shared" si="1153"/>
        <x:v>27648.062509401352</x:v>
      </x:c>
    </x:row>
    <x:row r="6170">
      <x:c r="A6170" s="1"/>
      <x:c r="B6170" s="1"/>
      <x:c r="C6170" s="1"/>
      <x:c r="D6170" s="1"/>
      <x:c r="E6170" s="1"/>
      <x:c r="F6170" s="1"/>
      <x:c r="G6170" s="1"/>
      <x:c r="H6170" s="1"/>
      <x:c r="I6170" s="53">
        <x:f t="shared" si="1142"/>
        <x:v>9</x:v>
      </x:c>
      <x:c r="J6170" s="53">
        <x:f t="shared" si="1143"/>
        <x:v>8</x:v>
      </x:c>
      <x:c r="K6170" s="53">
        <x:f t="shared" si="1144"/>
        <x:v>17</x:v>
      </x:c>
      <x:c r="L6170" s="53">
        <x:f t="shared" si="1145"/>
        <x:v>34</x:v>
      </x:c>
      <x:c r="M6170" s="54">
        <x:f t="shared" si="1146"/>
        <x:v>3147.2350229050221</x:v>
      </x:c>
      <x:c r="N6170" s="54">
        <x:f t="shared" si="1147"/>
        <x:v>1.6855798770173764</x:v>
      </x:c>
      <x:c r="O6170" s="55">
        <x:f t="shared" si="1148"/>
        <x:v>141852</x:v>
      </x:c>
      <x:c r="P6170" s="55">
        <x:f t="shared" si="1149"/>
        <x:v>26400</x:v>
      </x:c>
      <x:c r="Q6170" s="55">
        <x:f t="shared" si="1150"/>
        <x:v>67139.496925434418</x:v>
      </x:c>
      <x:c r="R6170" s="55">
        <x:f t="shared" si="1151"/>
        <x:v>28312.503074565582</x:v>
      </x:c>
      <x:c r="S6170" s="1" t="str">
        <x:f t="shared" si="1152"/>
        <x:v>YES</x:v>
      </x:c>
      <x:c r="T6170" s="1">
        <x:f t="shared" si="1153"/>
        <x:v>28312.503074565582</x:v>
      </x:c>
    </x:row>
    <x:row r="6171">
      <x:c r="A6171" s="1"/>
      <x:c r="B6171" s="1"/>
      <x:c r="C6171" s="1"/>
      <x:c r="D6171" s="1"/>
      <x:c r="E6171" s="1"/>
      <x:c r="F6171" s="1"/>
      <x:c r="G6171" s="1"/>
      <x:c r="H6171" s="1"/>
      <x:c r="I6171" s="53">
        <x:f t="shared" si="1142"/>
        <x:v>9</x:v>
      </x:c>
      <x:c r="J6171" s="53">
        <x:f t="shared" si="1143"/>
        <x:v>8</x:v>
      </x:c>
      <x:c r="K6171" s="53">
        <x:f t="shared" si="1144"/>
        <x:v>18</x:v>
      </x:c>
      <x:c r="L6171" s="53">
        <x:f t="shared" si="1145"/>
        <x:v>35</x:v>
      </x:c>
      <x:c r="M6171" s="54">
        <x:f t="shared" si="1146"/>
        <x:v>3215.3220143636095</x:v>
      </x:c>
      <x:c r="N6171" s="54">
        <x:f t="shared" si="1147"/>
        <x:v>1.7328625099747288</x:v>
      </x:c>
      <x:c r="O6171" s="55">
        <x:f t="shared" si="1148"/>
        <x:v>144552</x:v>
      </x:c>
      <x:c r="P6171" s="55">
        <x:f t="shared" si="1149"/>
        <x:v>27280</x:v>
      </x:c>
      <x:c r="Q6171" s="55">
        <x:f t="shared" si="1150"/>
        <x:v>68321.562749368226</x:v>
      </x:c>
      <x:c r="R6171" s="55">
        <x:f t="shared" si="1151"/>
        <x:v>28950.437250631774</x:v>
      </x:c>
      <x:c r="S6171" s="1" t="str">
        <x:f t="shared" si="1152"/>
        <x:v>YES</x:v>
      </x:c>
      <x:c r="T6171" s="1">
        <x:f t="shared" si="1153"/>
        <x:v>28950.437250631774</x:v>
      </x:c>
    </x:row>
    <x:row r="6172">
      <x:c r="A6172" s="1"/>
      <x:c r="B6172" s="1"/>
      <x:c r="C6172" s="1"/>
      <x:c r="D6172" s="1"/>
      <x:c r="E6172" s="1"/>
      <x:c r="F6172" s="1"/>
      <x:c r="G6172" s="1"/>
      <x:c r="H6172" s="1"/>
      <x:c r="I6172" s="53">
        <x:f t="shared" si="1142"/>
        <x:v>9</x:v>
      </x:c>
      <x:c r="J6172" s="53">
        <x:f t="shared" si="1143"/>
        <x:v>8</x:v>
      </x:c>
      <x:c r="K6172" s="53">
        <x:f t="shared" si="1144"/>
        <x:v>19</x:v>
      </x:c>
      <x:c r="L6172" s="53">
        <x:f t="shared" si="1145"/>
        <x:v>36</x:v>
      </x:c>
      <x:c r="M6172" s="54">
        <x:f t="shared" si="1146"/>
        <x:v>3284.963542999631</x:v>
      </x:c>
      <x:c r="N6172" s="54">
        <x:f t="shared" si="1147"/>
        <x:v>1.7812246826386327</x:v>
      </x:c>
      <x:c r="O6172" s="55">
        <x:f t="shared" si="1148"/>
        <x:v>147252</x:v>
      </x:c>
      <x:c r="P6172" s="55">
        <x:f t="shared" si="1149"/>
        <x:v>28160</x:v>
      </x:c>
      <x:c r="Q6172" s="55">
        <x:f t="shared" si="1150"/>
        <x:v>69530.617065965809</x:v>
      </x:c>
      <x:c r="R6172" s="55">
        <x:f t="shared" si="1151"/>
        <x:v>29561.382934034191</x:v>
      </x:c>
      <x:c r="S6172" s="1" t="str">
        <x:f t="shared" si="1152"/>
        <x:v>YES</x:v>
      </x:c>
      <x:c r="T6172" s="1">
        <x:f t="shared" si="1153"/>
        <x:v>29561.382934034191</x:v>
      </x:c>
    </x:row>
    <x:row r="6173">
      <x:c r="A6173" s="1"/>
      <x:c r="B6173" s="1"/>
      <x:c r="C6173" s="1"/>
      <x:c r="D6173" s="1"/>
      <x:c r="E6173" s="1"/>
      <x:c r="F6173" s="1"/>
      <x:c r="G6173" s="1"/>
      <x:c r="H6173" s="1"/>
      <x:c r="I6173" s="53">
        <x:f t="shared" si="1142"/>
        <x:v>9</x:v>
      </x:c>
      <x:c r="J6173" s="53">
        <x:f t="shared" si="1143"/>
        <x:v>8</x:v>
      </x:c>
      <x:c r="K6173" s="53">
        <x:f t="shared" si="1144"/>
        <x:v>20</x:v>
      </x:c>
      <x:c r="L6173" s="53">
        <x:f t="shared" si="1145"/>
        <x:v>37</x:v>
      </x:c>
      <x:c r="M6173" s="54">
        <x:f t="shared" si="1146"/>
        <x:v>3356.1878336501081</x:v>
      </x:c>
      <x:c r="N6173" s="54">
        <x:f t="shared" si="1147"/>
        <x:v>1.8306859955903529</x:v>
      </x:c>
      <x:c r="O6173" s="55">
        <x:f t="shared" si="1148"/>
        <x:v>149952</x:v>
      </x:c>
      <x:c r="P6173" s="55">
        <x:f t="shared" si="1149"/>
        <x:v>29040</x:v>
      </x:c>
      <x:c r="Q6173" s="55">
        <x:f t="shared" si="1150"/>
        <x:v>70767.149889758817</x:v>
      </x:c>
      <x:c r="R6173" s="55">
        <x:f t="shared" si="1151"/>
        <x:v>30144.850110241183</x:v>
      </x:c>
      <x:c r="S6173" s="1" t="str">
        <x:f t="shared" si="1152"/>
        <x:v>YES</x:v>
      </x:c>
      <x:c r="T6173" s="1">
        <x:f t="shared" si="1153"/>
        <x:v>30144.850110241183</x:v>
      </x:c>
    </x:row>
    <x:row r="6174">
      <x:c r="A6174" s="1"/>
      <x:c r="B6174" s="1"/>
      <x:c r="C6174" s="1"/>
      <x:c r="D6174" s="1"/>
      <x:c r="E6174" s="1"/>
      <x:c r="F6174" s="1"/>
      <x:c r="G6174" s="1"/>
      <x:c r="H6174" s="1"/>
      <x:c r="I6174" s="53">
        <x:f t="shared" si="1142"/>
        <x:v>9</x:v>
      </x:c>
      <x:c r="J6174" s="53">
        <x:f t="shared" si="1143"/>
        <x:v>8</x:v>
      </x:c>
      <x:c r="K6174" s="53">
        <x:f t="shared" si="1144"/>
        <x:v>21</x:v>
      </x:c>
      <x:c r="L6174" s="53">
        <x:f t="shared" si="1145"/>
        <x:v>38</x:v>
      </x:c>
      <x:c r="M6174" s="54">
        <x:f t="shared" si="1146"/>
        <x:v>3429.0235738765518</x:v>
      </x:c>
      <x:c r="N6174" s="54">
        <x:f t="shared" si="1147"/>
        <x:v>1.8812663707476054</x:v>
      </x:c>
      <x:c r="O6174" s="55">
        <x:f t="shared" si="1148"/>
        <x:v>152652</x:v>
      </x:c>
      <x:c r="P6174" s="55">
        <x:f t="shared" si="1149"/>
        <x:v>29920</x:v>
      </x:c>
      <x:c r="Q6174" s="55">
        <x:f t="shared" si="1150"/>
        <x:v>72031.659268690128</x:v>
      </x:c>
      <x:c r="R6174" s="55">
        <x:f t="shared" si="1151"/>
        <x:v>30700.340731309872</x:v>
      </x:c>
      <x:c r="S6174" s="1" t="str">
        <x:f t="shared" si="1152"/>
        <x:v>YES</x:v>
      </x:c>
      <x:c r="T6174" s="1">
        <x:f t="shared" si="1153"/>
        <x:v>30700.340731309872</x:v>
      </x:c>
    </x:row>
    <x:row r="6175">
      <x:c r="A6175" s="1"/>
      <x:c r="B6175" s="1"/>
      <x:c r="C6175" s="1"/>
      <x:c r="D6175" s="1"/>
      <x:c r="E6175" s="1"/>
      <x:c r="F6175" s="1"/>
      <x:c r="G6175" s="1"/>
      <x:c r="H6175" s="1"/>
      <x:c r="I6175" s="53">
        <x:f t="shared" si="1142"/>
        <x:v>9</x:v>
      </x:c>
      <x:c r="J6175" s="53">
        <x:f t="shared" si="1143"/>
        <x:v>8</x:v>
      </x:c>
      <x:c r="K6175" s="53">
        <x:f t="shared" si="1144"/>
        <x:v>22</x:v>
      </x:c>
      <x:c r="L6175" s="53">
        <x:f t="shared" si="1145"/>
        <x:v>39</x:v>
      </x:c>
      <x:c r="M6175" s="54">
        <x:f t="shared" si="1146"/>
        <x:v>3503.4999211229479</x:v>
      </x:c>
      <x:c r="N6175" s="54">
        <x:f t="shared" si="1147"/>
        <x:v>1.9329860563353805</x:v>
      </x:c>
      <x:c r="O6175" s="55">
        <x:f t="shared" si="1148"/>
        <x:v>155352</x:v>
      </x:c>
      <x:c r="P6175" s="55">
        <x:f t="shared" si="1149"/>
        <x:v>30800</x:v>
      </x:c>
      <x:c r="Q6175" s="55">
        <x:f t="shared" si="1150"/>
        <x:v>73324.65140838451</x:v>
      </x:c>
      <x:c r="R6175" s="55">
        <x:f t="shared" si="1151"/>
        <x:v>31227.34859161549</x:v>
      </x:c>
      <x:c r="S6175" s="1" t="str">
        <x:f t="shared" si="1152"/>
        <x:v>YES</x:v>
      </x:c>
      <x:c r="T6175" s="1">
        <x:f t="shared" si="1153"/>
        <x:v>31227.34859161549</x:v>
      </x:c>
    </x:row>
    <x:row r="6176">
      <x:c r="A6176" s="1"/>
      <x:c r="B6176" s="1"/>
      <x:c r="C6176" s="1"/>
      <x:c r="D6176" s="1"/>
      <x:c r="E6176" s="1"/>
      <x:c r="F6176" s="1"/>
      <x:c r="G6176" s="1"/>
      <x:c r="H6176" s="1"/>
      <x:c r="I6176" s="53">
        <x:f t="shared" si="1142"/>
        <x:v>9</x:v>
      </x:c>
      <x:c r="J6176" s="53">
        <x:f t="shared" si="1143"/>
        <x:v>8</x:v>
      </x:c>
      <x:c r="K6176" s="53">
        <x:f t="shared" si="1144"/>
        <x:v>23</x:v>
      </x:c>
      <x:c r="L6176" s="53">
        <x:f t="shared" si="1145"/>
        <x:v>40</x:v>
      </x:c>
      <x:c r="M6176" s="54">
        <x:f t="shared" si="1146"/>
        <x:v>3579.6465099803845</x:v>
      </x:c>
      <x:c r="N6176" s="54">
        <x:f t="shared" si="1147"/>
        <x:v>1.9858656319308226</x:v>
      </x:c>
      <x:c r="O6176" s="55">
        <x:f t="shared" si="1148"/>
        <x:v>158052</x:v>
      </x:c>
      <x:c r="P6176" s="55">
        <x:f t="shared" si="1149"/>
        <x:v>31680</x:v>
      </x:c>
      <x:c r="Q6176" s="55">
        <x:f t="shared" si="1150"/>
        <x:v>74646.640798270557</x:v>
      </x:c>
      <x:c r="R6176" s="55">
        <x:f t="shared" si="1151"/>
        <x:v>31725.359201729443</x:v>
      </x:c>
      <x:c r="S6176" s="1" t="str">
        <x:f t="shared" si="1152"/>
        <x:v>YES</x:v>
      </x:c>
      <x:c r="T6176" s="1">
        <x:f t="shared" si="1153"/>
        <x:v>31725.359201729443</x:v>
      </x:c>
    </x:row>
    <x:row r="6177">
      <x:c r="A6177" s="1"/>
      <x:c r="B6177" s="1"/>
      <x:c r="C6177" s="1"/>
      <x:c r="D6177" s="1"/>
      <x:c r="E6177" s="1"/>
      <x:c r="F6177" s="1"/>
      <x:c r="G6177" s="1"/>
      <x:c r="H6177" s="1"/>
      <x:c r="I6177" s="53">
        <x:f t="shared" si="1142"/>
        <x:v>9</x:v>
      </x:c>
      <x:c r="J6177" s="53">
        <x:f t="shared" si="1143"/>
        <x:v>8</x:v>
      </x:c>
      <x:c r="K6177" s="53">
        <x:f t="shared" si="1144"/>
        <x:v>24</x:v>
      </x:c>
      <x:c r="L6177" s="53">
        <x:f t="shared" si="1145"/>
        <x:v>41</x:v>
      </x:c>
      <x:c r="M6177" s="54">
        <x:f t="shared" si="1146"/>
        <x:v>3657.4934595598806</x:v>
      </x:c>
      <x:c r="N6177" s="54">
        <x:f t="shared" si="1147"/>
        <x:v>2.0399260135832504</x:v>
      </x:c>
      <x:c r="O6177" s="55">
        <x:f t="shared" si="1148"/>
        <x:v>160752</x:v>
      </x:c>
      <x:c r="P6177" s="55">
        <x:f t="shared" si="1149"/>
        <x:v>32560</x:v>
      </x:c>
      <x:c r="Q6177" s="55">
        <x:f t="shared" si="1150"/>
        <x:v>75998.150339581262</x:v>
      </x:c>
      <x:c r="R6177" s="55">
        <x:f t="shared" si="1151"/>
        <x:v>32193.849660418738</x:v>
      </x:c>
      <x:c r="S6177" s="1" t="str">
        <x:f t="shared" si="1152"/>
        <x:v>YES</x:v>
      </x:c>
      <x:c r="T6177" s="1">
        <x:f t="shared" si="1153"/>
        <x:v>32193.849660418738</x:v>
      </x:c>
    </x:row>
    <x:row r="6178">
      <x:c r="A6178" s="1"/>
      <x:c r="B6178" s="1"/>
      <x:c r="C6178" s="1"/>
      <x:c r="D6178" s="1"/>
      <x:c r="E6178" s="1"/>
      <x:c r="F6178" s="1"/>
      <x:c r="G6178" s="1"/>
      <x:c r="H6178" s="1"/>
      <x:c r="I6178" s="53">
        <x:f t="shared" si="1142"/>
        <x:v>9</x:v>
      </x:c>
      <x:c r="J6178" s="53">
        <x:f t="shared" si="1143"/>
        <x:v>8</x:v>
      </x:c>
      <x:c r="K6178" s="53">
        <x:f t="shared" si="1144"/>
        <x:v>25</x:v>
      </x:c>
      <x:c r="L6178" s="53">
        <x:f t="shared" si="1145"/>
        <x:v>42</x:v>
      </x:c>
      <x:c r="M6178" s="54">
        <x:f t="shared" si="1146"/>
        <x:v>3737.0713809749777</x:v>
      </x:c>
      <x:c r="N6178" s="54">
        <x:f t="shared" si="1147"/>
        <x:v>2.0951884590104011</x:v>
      </x:c>
      <x:c r="O6178" s="55">
        <x:f t="shared" si="1148"/>
        <x:v>163452</x:v>
      </x:c>
      <x:c r="P6178" s="55">
        <x:f t="shared" si="1149"/>
        <x:v>33440</x:v>
      </x:c>
      <x:c r="Q6178" s="55">
        <x:f t="shared" si="1150"/>
        <x:v>77379.711475260032</x:v>
      </x:c>
      <x:c r="R6178" s="55">
        <x:f t="shared" si="1151"/>
        <x:v>32632.288524739968</x:v>
      </x:c>
      <x:c r="S6178" s="1" t="str">
        <x:f t="shared" si="1152"/>
        <x:v>YES</x:v>
      </x:c>
      <x:c r="T6178" s="1">
        <x:f t="shared" si="1153"/>
        <x:v>32632.288524739968</x:v>
      </x:c>
    </x:row>
    <x:row r="6179">
      <x:c r="A6179" s="1"/>
      <x:c r="B6179" s="1"/>
      <x:c r="C6179" s="1"/>
      <x:c r="D6179" s="1"/>
      <x:c r="E6179" s="1"/>
      <x:c r="F6179" s="1"/>
      <x:c r="G6179" s="1"/>
      <x:c r="H6179" s="1"/>
      <x:c r="I6179" s="53">
        <x:f t="shared" si="1142"/>
        <x:v>9</x:v>
      </x:c>
      <x:c r="J6179" s="53">
        <x:f t="shared" si="1143"/>
        <x:v>8</x:v>
      </x:c>
      <x:c r="K6179" s="53">
        <x:f t="shared" si="1144"/>
        <x:v>26</x:v>
      </x:c>
      <x:c r="L6179" s="53">
        <x:f t="shared" si="1145"/>
        <x:v>43</x:v>
      </x:c>
      <x:c r="M6179" s="54">
        <x:f t="shared" si="1146"/>
        <x:v>3818.4113849356959</x:v>
      </x:c>
      <x:c r="N6179" s="54">
        <x:f t="shared" si="1147"/>
        <x:v>2.151674572872011</x:v>
      </x:c>
      <x:c r="O6179" s="55">
        <x:f t="shared" si="1148"/>
        <x:v>166152</x:v>
      </x:c>
      <x:c r="P6179" s="55">
        <x:f t="shared" si="1149"/>
        <x:v>34320</x:v>
      </x:c>
      <x:c r="Q6179" s="55">
        <x:f t="shared" si="1150"/>
        <x:v>78791.864321800269</x:v>
      </x:c>
      <x:c r="R6179" s="55">
        <x:f t="shared" si="1151"/>
        <x:v>33040.135678199731</x:v>
      </x:c>
      <x:c r="S6179" s="1" t="str">
        <x:f t="shared" si="1152"/>
        <x:v>YES</x:v>
      </x:c>
      <x:c r="T6179" s="1">
        <x:f t="shared" si="1153"/>
        <x:v>33040.135678199731</x:v>
      </x:c>
    </x:row>
    <x:row r="6180">
      <x:c r="A6180" s="1"/>
      <x:c r="B6180" s="1"/>
      <x:c r="C6180" s="1"/>
      <x:c r="D6180" s="1"/>
      <x:c r="E6180" s="1"/>
      <x:c r="F6180" s="1"/>
      <x:c r="G6180" s="1"/>
      <x:c r="H6180" s="1"/>
      <x:c r="I6180" s="53">
        <x:f t="shared" si="1142"/>
        <x:v>9</x:v>
      </x:c>
      <x:c r="J6180" s="53">
        <x:f t="shared" si="1143"/>
        <x:v>8</x:v>
      </x:c>
      <x:c r="K6180" s="53">
        <x:f t="shared" si="1144"/>
        <x:v>27</x:v>
      </x:c>
      <x:c r="L6180" s="53">
        <x:f t="shared" si="1145"/>
        <x:v>44</x:v>
      </x:c>
      <x:c r="M6180" s="54">
        <x:f t="shared" si="1146"/>
        <x:v>3901.5450894554524</x:v>
      </x:c>
      <x:c r="N6180" s="54">
        <x:f t="shared" si="1147"/>
        <x:v>2.2094063121218421</x:v>
      </x:c>
      <x:c r="O6180" s="55">
        <x:f t="shared" si="1148"/>
        <x:v>168852</x:v>
      </x:c>
      <x:c r="P6180" s="55">
        <x:f t="shared" si="1149"/>
        <x:v>35200</x:v>
      </x:c>
      <x:c r="Q6180" s="55">
        <x:f t="shared" si="1150"/>
        <x:v>80235.157803046051</x:v>
      </x:c>
      <x:c r="R6180" s="55">
        <x:f t="shared" si="1151"/>
        <x:v>33416.842196953949</x:v>
      </x:c>
      <x:c r="S6180" s="1" t="str">
        <x:f t="shared" si="1152"/>
        <x:v>YES</x:v>
      </x:c>
      <x:c r="T6180" s="1">
        <x:f t="shared" si="1153"/>
        <x:v>33416.842196953949</x:v>
      </x:c>
    </x:row>
    <x:row r="6181">
      <x:c r="A6181" s="1"/>
      <x:c r="B6181" s="1"/>
      <x:c r="C6181" s="1"/>
      <x:c r="D6181" s="1"/>
      <x:c r="E6181" s="1"/>
      <x:c r="F6181" s="1"/>
      <x:c r="G6181" s="1"/>
      <x:c r="H6181" s="1"/>
      <x:c r="I6181" s="53">
        <x:f t="shared" si="1142"/>
        <x:v>9</x:v>
      </x:c>
      <x:c r="J6181" s="53">
        <x:f t="shared" si="1143"/>
        <x:v>8</x:v>
      </x:c>
      <x:c r="K6181" s="53">
        <x:f t="shared" si="1144"/>
        <x:v>28</x:v>
      </x:c>
      <x:c r="L6181" s="53">
        <x:f t="shared" si="1145"/>
        <x:v>45</x:v>
      </x:c>
      <x:c r="M6181" s="54">
        <x:f t="shared" si="1146"/>
        <x:v>3986.5046276726061</x:v>
      </x:c>
      <x:c r="N6181" s="54">
        <x:f t="shared" si="1147"/>
        <x:v>2.2684059914393098</x:v>
      </x:c>
      <x:c r="O6181" s="55">
        <x:f t="shared" si="1148"/>
        <x:v>171552</x:v>
      </x:c>
      <x:c r="P6181" s="55">
        <x:f t="shared" si="1149"/>
        <x:v>36080</x:v>
      </x:c>
      <x:c r="Q6181" s="55">
        <x:f t="shared" si="1150"/>
        <x:v>81710.149785982736</x:v>
      </x:c>
      <x:c r="R6181" s="55">
        <x:f t="shared" si="1151"/>
        <x:v>33761.850214017264</x:v>
      </x:c>
      <x:c r="S6181" s="1" t="str">
        <x:f t="shared" si="1152"/>
        <x:v>YES</x:v>
      </x:c>
      <x:c r="T6181" s="1">
        <x:f t="shared" si="1153"/>
        <x:v>33761.850214017264</x:v>
      </x:c>
    </x:row>
    <x:row r="6182">
      <x:c r="A6182" s="1"/>
      <x:c r="B6182" s="1"/>
      <x:c r="C6182" s="1"/>
      <x:c r="D6182" s="1"/>
      <x:c r="E6182" s="1"/>
      <x:c r="F6182" s="1"/>
      <x:c r="G6182" s="1"/>
      <x:c r="H6182" s="1"/>
      <x:c r="I6182" s="53">
        <x:f t="shared" si="1142"/>
        <x:v>9</x:v>
      </x:c>
      <x:c r="J6182" s="53">
        <x:f t="shared" si="1143"/>
        <x:v>8</x:v>
      </x:c>
      <x:c r="K6182" s="53">
        <x:f t="shared" si="1144"/>
        <x:v>29</x:v>
      </x:c>
      <x:c r="L6182" s="53">
        <x:f t="shared" si="1145"/>
        <x:v>46</x:v>
      </x:c>
      <x:c r="M6182" s="54">
        <x:f t="shared" si="1146"/>
        <x:v>4073.3226557882599</x:v>
      </x:c>
      <x:c r="N6182" s="54">
        <x:f t="shared" si="1147"/>
        <x:v>2.3286962887418472</x:v>
      </x:c>
      <x:c r="O6182" s="55">
        <x:f t="shared" si="1148"/>
        <x:v>174252</x:v>
      </x:c>
      <x:c r="P6182" s="55">
        <x:f t="shared" si="1149"/>
        <x:v>36960</x:v>
      </x:c>
      <x:c r="Q6182" s="55">
        <x:f t="shared" si="1150"/>
        <x:v>83217.40721854617</x:v>
      </x:c>
      <x:c r="R6182" s="55">
        <x:f t="shared" si="1151"/>
        <x:v>34074.59278145383</x:v>
      </x:c>
      <x:c r="S6182" s="1" t="str">
        <x:f t="shared" si="1152"/>
        <x:v>YES</x:v>
      </x:c>
      <x:c r="T6182" s="1">
        <x:f t="shared" si="1153"/>
        <x:v>34074.59278145383</x:v>
      </x:c>
    </x:row>
    <x:row r="6183">
      <x:c r="A6183" s="1"/>
      <x:c r="B6183" s="1"/>
      <x:c r="C6183" s="1"/>
      <x:c r="D6183" s="1"/>
      <x:c r="E6183" s="1"/>
      <x:c r="F6183" s="1"/>
      <x:c r="G6183" s="1"/>
      <x:c r="H6183" s="1"/>
      <x:c r="I6183" s="53">
        <x:f t="shared" si="1142"/>
        <x:v>9</x:v>
      </x:c>
      <x:c r="J6183" s="53">
        <x:f t="shared" si="1143"/>
        <x:v>8</x:v>
      </x:c>
      <x:c r="K6183" s="53">
        <x:f t="shared" si="1144"/>
        <x:v>30</x:v>
      </x:c>
      <x:c r="L6183" s="53">
        <x:f t="shared" si="1145"/>
        <x:v>47</x:v>
      </x:c>
      <x:c r="M6183" s="54">
        <x:f t="shared" si="1146"/>
        <x:v>4162.0323611220301</x:v>
      </x:c>
      <x:c r="N6183" s="54">
        <x:f t="shared" si="1147"/>
        <x:v>2.3903002507791875</x:v>
      </x:c>
      <x:c r="O6183" s="55">
        <x:f t="shared" si="1148"/>
        <x:v>176952</x:v>
      </x:c>
      <x:c r="P6183" s="55">
        <x:f t="shared" si="1149"/>
        <x:v>37840</x:v>
      </x:c>
      <x:c r="Q6183" s="55">
        <x:f t="shared" si="1150"/>
        <x:v>84757.506269479694</x:v>
      </x:c>
      <x:c r="R6183" s="55">
        <x:f t="shared" si="1151"/>
        <x:v>34354.493730520306</x:v>
      </x:c>
      <x:c r="S6183" s="1" t="str">
        <x:f t="shared" si="1152"/>
        <x:v>YES</x:v>
      </x:c>
      <x:c r="T6183" s="1">
        <x:f t="shared" si="1153"/>
        <x:v>34354.493730520306</x:v>
      </x:c>
    </x:row>
    <x:row r="6184">
      <x:c r="A6184" s="1"/>
      <x:c r="B6184" s="1"/>
      <x:c r="C6184" s="1"/>
      <x:c r="D6184" s="1"/>
      <x:c r="E6184" s="1"/>
      <x:c r="F6184" s="1"/>
      <x:c r="G6184" s="1"/>
      <x:c r="H6184" s="1"/>
      <x:c r="I6184" s="53">
        <x:f t="shared" si="1142"/>
        <x:v>9</x:v>
      </x:c>
      <x:c r="J6184" s="53">
        <x:f t="shared" si="1143"/>
        <x:v>9</x:v>
      </x:c>
      <x:c r="K6184" s="53">
        <x:f t="shared" si="1144"/>
        <x:v>0</x:v>
      </x:c>
      <x:c r="L6184" s="53">
        <x:f t="shared" si="1145"/>
        <x:v>18</x:v>
      </x:c>
      <x:c r="M6184" s="54">
        <x:f t="shared" si="1146"/>
        <x:v>2247.1306315958709</x:v>
      </x:c>
      <x:c r="N6184" s="54">
        <x:f t="shared" si="1147"/>
        <x:v>1.0605073830526881</x:v>
      </x:c>
      <x:c r="O6184" s="55">
        <x:f t="shared" si="1148"/>
        <x:v>98046</x:v>
      </x:c>
      <x:c r="P6184" s="55">
        <x:f t="shared" si="1149"/>
        <x:v>11880</x:v>
      </x:c>
      <x:c r="Q6184" s="55">
        <x:f t="shared" si="1150"/>
        <x:v>51512.684576317202</x:v>
      </x:c>
      <x:c r="R6184" s="55">
        <x:f t="shared" si="1151"/>
        <x:v>14653.315423682798</x:v>
      </x:c>
      <x:c r="S6184" s="1" t="str">
        <x:f t="shared" si="1152"/>
        <x:v>YES</x:v>
      </x:c>
      <x:c r="T6184" s="1">
        <x:f t="shared" si="1153"/>
        <x:v>14653.315423682798</x:v>
      </x:c>
    </x:row>
    <x:row r="6185">
      <x:c r="A6185" s="1"/>
      <x:c r="B6185" s="1"/>
      <x:c r="C6185" s="1"/>
      <x:c r="D6185" s="1"/>
      <x:c r="E6185" s="1"/>
      <x:c r="F6185" s="1"/>
      <x:c r="G6185" s="1"/>
      <x:c r="H6185" s="1"/>
      <x:c r="I6185" s="53">
        <x:f t="shared" si="1142"/>
        <x:v>9</x:v>
      </x:c>
      <x:c r="J6185" s="53">
        <x:f t="shared" si="1143"/>
        <x:v>9</x:v>
      </x:c>
      <x:c r="K6185" s="53">
        <x:f t="shared" si="1144"/>
        <x:v>1</x:v>
      </x:c>
      <x:c r="L6185" s="53">
        <x:f t="shared" si="1145"/>
        <x:v>19</x:v>
      </x:c>
      <x:c r="M6185" s="54">
        <x:f t="shared" si="1146"/>
        <x:v>2292.6931315958709</x:v>
      </x:c>
      <x:c r="N6185" s="54">
        <x:f t="shared" si="1147"/>
        <x:v>1.0921480080526882</x:v>
      </x:c>
      <x:c r="O6185" s="55">
        <x:f t="shared" si="1148"/>
        <x:v>100746</x:v>
      </x:c>
      <x:c r="P6185" s="55">
        <x:f t="shared" si="1149"/>
        <x:v>12760</x:v>
      </x:c>
      <x:c r="Q6185" s="55">
        <x:f t="shared" si="1150"/>
        <x:v>52303.700201317202</x:v>
      </x:c>
      <x:c r="R6185" s="55">
        <x:f t="shared" si="1151"/>
        <x:v>15682.299798682798</x:v>
      </x:c>
      <x:c r="S6185" s="1" t="str">
        <x:f t="shared" si="1152"/>
        <x:v>YES</x:v>
      </x:c>
      <x:c r="T6185" s="1">
        <x:f t="shared" si="1153"/>
        <x:v>15682.299798682798</x:v>
      </x:c>
    </x:row>
    <x:row r="6186">
      <x:c r="A6186" s="1"/>
      <x:c r="B6186" s="1"/>
      <x:c r="C6186" s="1"/>
      <x:c r="D6186" s="1"/>
      <x:c r="E6186" s="1"/>
      <x:c r="F6186" s="1"/>
      <x:c r="G6186" s="1"/>
      <x:c r="H6186" s="1"/>
      <x:c r="I6186" s="53">
        <x:f t="shared" si="1142"/>
        <x:v>9</x:v>
      </x:c>
      <x:c r="J6186" s="53">
        <x:f t="shared" si="1143"/>
        <x:v>9</x:v>
      </x:c>
      <x:c r="K6186" s="53">
        <x:f t="shared" si="1144"/>
        <x:v>2</x:v>
      </x:c>
      <x:c r="L6186" s="53">
        <x:f t="shared" si="1145"/>
        <x:v>20</x:v>
      </x:c>
      <x:c r="M6186" s="54">
        <x:f t="shared" si="1146"/>
        <x:v>2339.3946940958708</x:v>
      </x:c>
      <x:c r="N6186" s="54">
        <x:f t="shared" si="1147"/>
        <x:v>1.124579648677688</x:v>
      </x:c>
      <x:c r="O6186" s="55">
        <x:f t="shared" si="1148"/>
        <x:v>103446</x:v>
      </x:c>
      <x:c r="P6186" s="55">
        <x:f t="shared" si="1149"/>
        <x:v>13640</x:v>
      </x:c>
      <x:c r="Q6186" s="55">
        <x:f t="shared" si="1150"/>
        <x:v>53114.491216942202</x:v>
      </x:c>
      <x:c r="R6186" s="55">
        <x:f t="shared" si="1151"/>
        <x:v>16691.508783057798</x:v>
      </x:c>
      <x:c r="S6186" s="1" t="str">
        <x:f t="shared" si="1152"/>
        <x:v>YES</x:v>
      </x:c>
      <x:c r="T6186" s="1">
        <x:f t="shared" si="1153"/>
        <x:v>16691.508783057798</x:v>
      </x:c>
    </x:row>
    <x:row r="6187">
      <x:c r="A6187" s="1"/>
      <x:c r="B6187" s="1"/>
      <x:c r="C6187" s="1"/>
      <x:c r="D6187" s="1"/>
      <x:c r="E6187" s="1"/>
      <x:c r="F6187" s="1"/>
      <x:c r="G6187" s="1"/>
      <x:c r="H6187" s="1"/>
      <x:c r="I6187" s="53">
        <x:f t="shared" si="1142"/>
        <x:v>9</x:v>
      </x:c>
      <x:c r="J6187" s="53">
        <x:f t="shared" si="1143"/>
        <x:v>9</x:v>
      </x:c>
      <x:c r="K6187" s="53">
        <x:f t="shared" si="1144"/>
        <x:v>3</x:v>
      </x:c>
      <x:c r="L6187" s="53">
        <x:f t="shared" si="1145"/>
        <x:v>21</x:v>
      </x:c>
      <x:c r="M6187" s="54">
        <x:f t="shared" si="1146"/>
        <x:v>2387.2566765177457</x:v>
      </x:c>
      <x:c r="N6187" s="54">
        <x:f t="shared" si="1147"/>
        <x:v>1.1578171364706569</x:v>
      </x:c>
      <x:c r="O6187" s="55">
        <x:f t="shared" si="1148"/>
        <x:v>106146</x:v>
      </x:c>
      <x:c r="P6187" s="55">
        <x:f t="shared" si="1149"/>
        <x:v>14520</x:v>
      </x:c>
      <x:c r="Q6187" s="55">
        <x:f t="shared" si="1150"/>
        <x:v>53945.428411766421</x:v>
      </x:c>
      <x:c r="R6187" s="55">
        <x:f t="shared" si="1151"/>
        <x:v>17680.571588233579</x:v>
      </x:c>
      <x:c r="S6187" s="1" t="str">
        <x:f t="shared" si="1152"/>
        <x:v>YES</x:v>
      </x:c>
      <x:c r="T6187" s="1">
        <x:f t="shared" si="1153"/>
        <x:v>17680.571588233579</x:v>
      </x:c>
    </x:row>
    <x:row r="6188">
      <x:c r="A6188" s="1"/>
      <x:c r="B6188" s="1"/>
      <x:c r="C6188" s="1"/>
      <x:c r="D6188" s="1"/>
      <x:c r="E6188" s="1"/>
      <x:c r="F6188" s="1"/>
      <x:c r="G6188" s="1"/>
      <x:c r="H6188" s="1"/>
      <x:c r="I6188" s="53">
        <x:f t="shared" si="1142"/>
        <x:v>9</x:v>
      </x:c>
      <x:c r="J6188" s="53">
        <x:f t="shared" si="1143"/>
        <x:v>9</x:v>
      </x:c>
      <x:c r="K6188" s="53">
        <x:f t="shared" si="1144"/>
        <x:v>4</x:v>
      </x:c>
      <x:c r="L6188" s="53">
        <x:f t="shared" si="1145"/>
        <x:v>22</x:v>
      </x:c>
      <x:c r="M6188" s="54">
        <x:f t="shared" si="1146"/>
        <x:v>2436.3007922404022</x:v>
      </x:c>
      <x:c r="N6188" s="54">
        <x:f t="shared" si="1147"/>
        <x:v>1.191875550166946</x:v>
      </x:c>
      <x:c r="O6188" s="55">
        <x:f t="shared" si="1148"/>
        <x:v>108846</x:v>
      </x:c>
      <x:c r="P6188" s="55">
        <x:f t="shared" si="1149"/>
        <x:v>15400</x:v>
      </x:c>
      <x:c r="Q6188" s="55">
        <x:f t="shared" si="1150"/>
        <x:v>54796.888754173648</x:v>
      </x:c>
      <x:c r="R6188" s="55">
        <x:f t="shared" si="1151"/>
        <x:v>18649.111245826352</x:v>
      </x:c>
      <x:c r="S6188" s="1" t="str">
        <x:f t="shared" si="1152"/>
        <x:v>YES</x:v>
      </x:c>
      <x:c r="T6188" s="1">
        <x:f t="shared" si="1153"/>
        <x:v>18649.111245826352</x:v>
      </x:c>
    </x:row>
    <x:row r="6189">
      <x:c r="A6189" s="1"/>
      <x:c r="B6189" s="1"/>
      <x:c r="C6189" s="1"/>
      <x:c r="D6189" s="1"/>
      <x:c r="E6189" s="1"/>
      <x:c r="F6189" s="1"/>
      <x:c r="G6189" s="1"/>
      <x:c r="H6189" s="1"/>
      <x:c r="I6189" s="53">
        <x:f t="shared" si="1142"/>
        <x:v>9</x:v>
      </x:c>
      <x:c r="J6189" s="53">
        <x:f t="shared" si="1143"/>
        <x:v>9</x:v>
      </x:c>
      <x:c r="K6189" s="53">
        <x:f t="shared" si="1144"/>
        <x:v>5</x:v>
      </x:c>
      <x:c r="L6189" s="53">
        <x:f t="shared" si="1145"/>
        <x:v>23</x:v>
      </x:c>
      <x:c r="M6189" s="54">
        <x:f t="shared" si="1146"/>
        <x:v>2486.5491161616055</x:v>
      </x:c>
      <x:c r="N6189" s="54">
        <x:f t="shared" si="1147"/>
        <x:v>1.2267702195566705</x:v>
      </x:c>
      <x:c r="O6189" s="55">
        <x:f t="shared" si="1148"/>
        <x:v>111546</x:v>
      </x:c>
      <x:c r="P6189" s="55">
        <x:f t="shared" si="1149"/>
        <x:v>16280</x:v>
      </x:c>
      <x:c r="Q6189" s="55">
        <x:f t="shared" si="1150"/>
        <x:v>55669.255488916766</x:v>
      </x:c>
      <x:c r="R6189" s="55">
        <x:f t="shared" si="1151"/>
        <x:v>19596.744511083234</x:v>
      </x:c>
      <x:c r="S6189" s="1" t="str">
        <x:f t="shared" si="1152"/>
        <x:v>YES</x:v>
      </x:c>
      <x:c r="T6189" s="1">
        <x:f t="shared" si="1153"/>
        <x:v>19596.744511083234</x:v>
      </x:c>
    </x:row>
    <x:row r="6190">
      <x:c r="A6190" s="1"/>
      <x:c r="B6190" s="1"/>
      <x:c r="C6190" s="1"/>
      <x:c r="D6190" s="1"/>
      <x:c r="E6190" s="1"/>
      <x:c r="F6190" s="1"/>
      <x:c r="G6190" s="1"/>
      <x:c r="H6190" s="1"/>
      <x:c r="I6190" s="53" t="n">
        <x:f t="shared" ref="I6190:I6253" si="1154">INT((ROW()-ROW($I$46))/((CARROT_CAP+1)*(MESCLUN_CAP+1)))</x:f>
        <x:v>9</x:v>
      </x:c>
      <x:c r="J6190" s="53" t="n">
        <x:f t="shared" ref="J6190:J6253" si="1155">MOD(INT((ROW()-ROW($I$46))/(MESCLUN_CAP+1)),CARROT_CAP+1)</x:f>
        <x:v>9</x:v>
      </x:c>
      <x:c r="K6190" s="53" t="n">
        <x:f t="shared" ref="K6190:K6253" si="1156">MOD(ROW()-ROW($I$46),MESCLUN_CAP+1)</x:f>
        <x:v>6</x:v>
      </x:c>
      <x:c r="L6190" s="53" t="n">
        <x:f t="shared" ref="L6190:L6253" si="1157">SUM(I6190:K6190)</x:f>
        <x:v>24</x:v>
      </x:c>
      <x:c r="M6190" s="54" t="n">
        <x:f t="shared" ref="M6190:M6253" si="1158">I6190*TOMATO_HOURS*WEEKS*(1+TOMATO_DIM)^I6190+J6190*CARROT_HOURS*WEEKS*(1+CARROT_DIM)^J6190+K6190*MESCLUN_HOURS*WEEKS*(1+MESCLUN_DIM)^K6190</x:f>
        <x:v>2538.024090343239</x:v>
      </x:c>
      <x:c r="N6190" s="54" t="n">
        <x:f t="shared" ref="N6190:N6253" si="1159">MAX(M6190-FARMER_HOURS,0)/TEMP_HOURS_PER_WORKER</x:f>
        <x:v>1.2625167294050272</x:v>
      </x:c>
      <x:c r="O6190" s="55" t="n">
        <x:f t="shared" ref="O6190:O6253" si="1160">I6190*TOMATO_PRICE+J6190*CARROT_PRICE+K6190*MESCLUN_PRICE</x:f>
        <x:v>114246</x:v>
      </x:c>
      <x:c r="P6190" s="55" t="n">
        <x:f t="shared" ref="P6190:P6253" si="1161">I6190*TOMATO_FERTILIZER+J6190*CARROT_FERTILIZER+K6190*MESCLUN_FERTILIZER</x:f>
        <x:v>17160</x:v>
      </x:c>
      <x:c r="Q6190" s="55" t="n">
        <x:f t="shared" ref="Q6190:Q6253" si="1162">MIN(M6190,FARMER_HOURS)*FARMER_RATE+MAX(M6190-FARMER_HOURS,0)*TEMP_RATE</x:f>
        <x:v>56562.918235125675</x:v>
      </x:c>
      <x:c r="R6190" s="55" t="n">
        <x:f t="shared" ref="R6190:R6253" si="1163">O6190-P6190-Q6190-FIXED_COST</x:f>
        <x:v>20523.081764874325</x:v>
      </x:c>
      <x:c r="S6190" s="1" t="str">
        <x:f t="shared" ref="S6190:S6253" si="1164">IF(AND(L6190&lt;=TOTAL_BED_CAP,N6190&lt;=TEMP_WORKER_CAP),"YES","NO")</x:f>
        <x:v>YES</x:v>
      </x:c>
      <x:c r="T6190" s="1" t="n">
        <x:f t="shared" ref="T6190:T6253" si="1165">IF(S6190="YES",R6190,-1E+99)</x:f>
        <x:v>20523.081764874325</x:v>
      </x:c>
    </x:row>
    <x:row r="6191">
      <x:c r="A6191" s="1"/>
      <x:c r="B6191" s="1"/>
      <x:c r="C6191" s="1"/>
      <x:c r="D6191" s="1"/>
      <x:c r="E6191" s="1"/>
      <x:c r="F6191" s="1"/>
      <x:c r="G6191" s="1"/>
      <x:c r="H6191" s="1"/>
      <x:c r="I6191" s="53">
        <x:f t="shared" si="1154"/>
        <x:v>9</x:v>
      </x:c>
      <x:c r="J6191" s="53">
        <x:f t="shared" si="1155"/>
        <x:v>9</x:v>
      </x:c>
      <x:c r="K6191" s="53">
        <x:f t="shared" si="1156"/>
        <x:v>7</x:v>
      </x:c>
      <x:c r="L6191" s="53">
        <x:f t="shared" si="1157"/>
        <x:v>25</x:v>
      </x:c>
      <x:c r="M6191" s="54">
        <x:f t="shared" si="1158"/>
        <x:v>2590.748529741199</x:v>
      </x:c>
      <x:c r="N6191" s="54">
        <x:f t="shared" si="1159"/>
        <x:v>1.2991309234313881</x:v>
      </x:c>
      <x:c r="O6191" s="55">
        <x:f t="shared" si="1160"/>
        <x:v>116946</x:v>
      </x:c>
      <x:c r="P6191" s="55">
        <x:f t="shared" si="1161"/>
        <x:v>18040</x:v>
      </x:c>
      <x:c r="Q6191" s="55">
        <x:f t="shared" si="1162"/>
        <x:v>57478.273085784705</x:v>
      </x:c>
      <x:c r="R6191" s="55">
        <x:f t="shared" si="1163"/>
        <x:v>21427.726914215295</x:v>
      </x:c>
      <x:c r="S6191" s="1" t="str">
        <x:f t="shared" si="1164"/>
        <x:v>YES</x:v>
      </x:c>
      <x:c r="T6191" s="1">
        <x:f t="shared" si="1165"/>
        <x:v>21427.726914215295</x:v>
      </x:c>
    </x:row>
    <x:row r="6192">
      <x:c r="A6192" s="1"/>
      <x:c r="B6192" s="1"/>
      <x:c r="C6192" s="1"/>
      <x:c r="D6192" s="1"/>
      <x:c r="E6192" s="1"/>
      <x:c r="F6192" s="1"/>
      <x:c r="G6192" s="1"/>
      <x:c r="H6192" s="1"/>
      <x:c r="I6192" s="53">
        <x:f t="shared" si="1154"/>
        <x:v>9</x:v>
      </x:c>
      <x:c r="J6192" s="53">
        <x:f t="shared" si="1155"/>
        <x:v>9</x:v>
      </x:c>
      <x:c r="K6192" s="53">
        <x:f t="shared" si="1156"/>
        <x:v>8</x:v>
      </x:c>
      <x:c r="L6192" s="53">
        <x:f t="shared" si="1157"/>
        <x:v>26</x:v>
      </x:c>
      <x:c r="M6192" s="54">
        <x:f t="shared" si="1158"/>
        <x:v>2644.7456280211791</x:v>
      </x:c>
      <x:c r="N6192" s="54">
        <x:f t="shared" si="1159"/>
        <x:v>1.3366289083480409</x:v>
      </x:c>
      <x:c r="O6192" s="55">
        <x:f t="shared" si="1160"/>
        <x:v>119646</x:v>
      </x:c>
      <x:c r="P6192" s="55">
        <x:f t="shared" si="1161"/>
        <x:v>18920</x:v>
      </x:c>
      <x:c r="Q6192" s="55">
        <x:f t="shared" si="1162"/>
        <x:v>58415.722708701025</x:v>
      </x:c>
      <x:c r="R6192" s="55">
        <x:f t="shared" si="1163"/>
        <x:v>22310.277291298975</x:v>
      </x:c>
      <x:c r="S6192" s="1" t="str">
        <x:f t="shared" si="1164"/>
        <x:v>YES</x:v>
      </x:c>
      <x:c r="T6192" s="1">
        <x:f t="shared" si="1165"/>
        <x:v>22310.277291298975</x:v>
      </x:c>
    </x:row>
    <x:row r="6193">
      <x:c r="A6193" s="1"/>
      <x:c r="B6193" s="1"/>
      <x:c r="C6193" s="1"/>
      <x:c r="D6193" s="1"/>
      <x:c r="E6193" s="1"/>
      <x:c r="F6193" s="1"/>
      <x:c r="G6193" s="1"/>
      <x:c r="H6193" s="1"/>
      <x:c r="I6193" s="53">
        <x:f t="shared" si="1154"/>
        <x:v>9</x:v>
      </x:c>
      <x:c r="J6193" s="53">
        <x:f t="shared" si="1155"/>
        <x:v>9</x:v>
      </x:c>
      <x:c r="K6193" s="53">
        <x:f t="shared" si="1156"/>
        <x:v>9</x:v>
      </x:c>
      <x:c r="L6193" s="53">
        <x:f t="shared" si="1157"/>
        <x:v>27</x:v>
      </x:c>
      <x:c r="M6193" s="54">
        <x:f t="shared" si="1158"/>
        <x:v>2700.038963461574</x:v>
      </x:c>
      <x:c r="N6193" s="54">
        <x:f t="shared" si="1159"/>
        <x:v>1.3750270579594264</x:v>
      </x:c>
      <x:c r="O6193" s="55">
        <x:f t="shared" si="1160"/>
        <x:v>122346</x:v>
      </x:c>
      <x:c r="P6193" s="55">
        <x:f t="shared" si="1161"/>
        <x:v>19800</x:v>
      </x:c>
      <x:c r="Q6193" s="55">
        <x:f t="shared" si="1162"/>
        <x:v>59375.676448985658</x:v>
      </x:c>
      <x:c r="R6193" s="55">
        <x:f t="shared" si="1163"/>
        <x:v>23170.323551014342</x:v>
      </x:c>
      <x:c r="S6193" s="1" t="str">
        <x:f t="shared" si="1164"/>
        <x:v>YES</x:v>
      </x:c>
      <x:c r="T6193" s="1">
        <x:f t="shared" si="1165"/>
        <x:v>23170.323551014342</x:v>
      </x:c>
    </x:row>
    <x:row r="6194">
      <x:c r="A6194" s="1"/>
      <x:c r="B6194" s="1"/>
      <x:c r="C6194" s="1"/>
      <x:c r="D6194" s="1"/>
      <x:c r="E6194" s="1"/>
      <x:c r="F6194" s="1"/>
      <x:c r="G6194" s="1"/>
      <x:c r="H6194" s="1"/>
      <x:c r="I6194" s="53">
        <x:f t="shared" si="1154"/>
        <x:v>9</x:v>
      </x:c>
      <x:c r="J6194" s="53">
        <x:f t="shared" si="1155"/>
        <x:v>9</x:v>
      </x:c>
      <x:c r="K6194" s="53">
        <x:f t="shared" si="1156"/>
        <x:v>10</x:v>
      </x:c>
      <x:c r="L6194" s="53">
        <x:f t="shared" si="1157"/>
        <x:v>28</x:v>
      </x:c>
      <x:c r="M6194" s="54">
        <x:f t="shared" si="1158"/>
        <x:v>2756.6525049447864</x:v>
      </x:c>
      <x:c r="N6194" s="54">
        <x:f t="shared" si="1159"/>
        <x:v>1.4143420173227683</x:v>
      </x:c>
      <x:c r="O6194" s="55">
        <x:f t="shared" si="1160"/>
        <x:v>125046</x:v>
      </x:c>
      <x:c r="P6194" s="55">
        <x:f t="shared" si="1161"/>
        <x:v>20680</x:v>
      </x:c>
      <x:c r="Q6194" s="55">
        <x:f t="shared" si="1162"/>
        <x:v>60358.550433069206</x:v>
      </x:c>
      <x:c r="R6194" s="55">
        <x:f t="shared" si="1163"/>
        <x:v>24007.449566930794</x:v>
      </x:c>
      <x:c r="S6194" s="1" t="str">
        <x:f t="shared" si="1164"/>
        <x:v>YES</x:v>
      </x:c>
      <x:c r="T6194" s="1">
        <x:f t="shared" si="1165"/>
        <x:v>24007.449566930794</x:v>
      </x:c>
    </x:row>
    <x:row r="6195">
      <x:c r="A6195" s="1"/>
      <x:c r="B6195" s="1"/>
      <x:c r="C6195" s="1"/>
      <x:c r="D6195" s="1"/>
      <x:c r="E6195" s="1"/>
      <x:c r="F6195" s="1"/>
      <x:c r="G6195" s="1"/>
      <x:c r="H6195" s="1"/>
      <x:c r="I6195" s="53">
        <x:f t="shared" si="1154"/>
        <x:v>9</x:v>
      </x:c>
      <x:c r="J6195" s="53">
        <x:f t="shared" si="1155"/>
        <x:v>9</x:v>
      </x:c>
      <x:c r="K6195" s="53">
        <x:f t="shared" si="1156"/>
        <x:v>11</x:v>
      </x:c>
      <x:c r="L6195" s="53">
        <x:f t="shared" si="1157"/>
        <x:v>29</x:v>
      </x:c>
      <x:c r="M6195" s="54">
        <x:f t="shared" si="1158"/>
        <x:v>2814.6106180382258</x:v>
      </x:c>
      <x:c r="N6195" s="54">
        <x:f t="shared" si="1159"/>
        <x:v>1.45459070697099</x:v>
      </x:c>
      <x:c r="O6195" s="55">
        <x:f t="shared" si="1160"/>
        <x:v>127746</x:v>
      </x:c>
      <x:c r="P6195" s="55">
        <x:f t="shared" si="1161"/>
        <x:v>21560</x:v>
      </x:c>
      <x:c r="Q6195" s="55">
        <x:f t="shared" si="1162"/>
        <x:v>61364.76767427475</x:v>
      </x:c>
      <x:c r="R6195" s="55">
        <x:f t="shared" si="1163"/>
        <x:v>24821.23232572525</x:v>
      </x:c>
      <x:c r="S6195" s="1" t="str">
        <x:f t="shared" si="1164"/>
        <x:v>YES</x:v>
      </x:c>
      <x:c r="T6195" s="1">
        <x:f t="shared" si="1165"/>
        <x:v>24821.23232572525</x:v>
      </x:c>
    </x:row>
    <x:row r="6196">
      <x:c r="A6196" s="1"/>
      <x:c r="B6196" s="1"/>
      <x:c r="C6196" s="1"/>
      <x:c r="D6196" s="1"/>
      <x:c r="E6196" s="1"/>
      <x:c r="F6196" s="1"/>
      <x:c r="G6196" s="1"/>
      <x:c r="H6196" s="1"/>
      <x:c r="I6196" s="53">
        <x:f t="shared" si="1154"/>
        <x:v>9</x:v>
      </x:c>
      <x:c r="J6196" s="53">
        <x:f t="shared" si="1155"/>
        <x:v>9</x:v>
      </x:c>
      <x:c r="K6196" s="53">
        <x:f t="shared" si="1156"/>
        <x:v>12</x:v>
      </x:c>
      <x:c r="L6196" s="53">
        <x:f t="shared" si="1157"/>
        <x:v>30</x:v>
      </x:c>
      <x:c r="M6196" s="54">
        <x:f t="shared" si="1158"/>
        <x:v>2873.9380711662902</x:v>
      </x:c>
      <x:c r="N6196" s="54">
        <x:f t="shared" si="1159"/>
        <x:v>1.4957903271988127</x:v>
      </x:c>
      <x:c r="O6196" s="55">
        <x:f t="shared" si="1160"/>
        <x:v>130446</x:v>
      </x:c>
      <x:c r="P6196" s="55">
        <x:f t="shared" si="1161"/>
        <x:v>22440</x:v>
      </x:c>
      <x:c r="Q6196" s="55">
        <x:f t="shared" si="1162"/>
        <x:v>62394.758179970318</x:v>
      </x:c>
      <x:c r="R6196" s="55">
        <x:f t="shared" si="1163"/>
        <x:v>25611.241820029682</x:v>
      </x:c>
      <x:c r="S6196" s="1" t="str">
        <x:f t="shared" si="1164"/>
        <x:v>YES</x:v>
      </x:c>
      <x:c r="T6196" s="1">
        <x:f t="shared" si="1165"/>
        <x:v>25611.241820029682</x:v>
      </x:c>
    </x:row>
    <x:row r="6197">
      <x:c r="A6197" s="1"/>
      <x:c r="B6197" s="1"/>
      <x:c r="C6197" s="1"/>
      <x:c r="D6197" s="1"/>
      <x:c r="E6197" s="1"/>
      <x:c r="F6197" s="1"/>
      <x:c r="G6197" s="1"/>
      <x:c r="H6197" s="1"/>
      <x:c r="I6197" s="53">
        <x:f t="shared" si="1154"/>
        <x:v>9</x:v>
      </x:c>
      <x:c r="J6197" s="53">
        <x:f t="shared" si="1155"/>
        <x:v>9</x:v>
      </x:c>
      <x:c r="K6197" s="53">
        <x:f t="shared" si="1156"/>
        <x:v>13</x:v>
      </x:c>
      <x:c r="L6197" s="53">
        <x:f t="shared" si="1157"/>
        <x:v>31</x:v>
      </x:c>
      <x:c r="M6197" s="54">
        <x:f t="shared" si="1158"/>
        <x:v>2934.6600418746743</x:v>
      </x:c>
      <x:c r="N6197" s="54">
        <x:f t="shared" si="1159"/>
        <x:v>1.5379583624129682</x:v>
      </x:c>
      <x:c r="O6197" s="55">
        <x:f t="shared" si="1160"/>
        <x:v>133146</x:v>
      </x:c>
      <x:c r="P6197" s="55">
        <x:f t="shared" si="1161"/>
        <x:v>23320</x:v>
      </x:c>
      <x:c r="Q6197" s="55">
        <x:f t="shared" si="1162"/>
        <x:v>63448.959060324203</x:v>
      </x:c>
      <x:c r="R6197" s="55">
        <x:f t="shared" si="1163"/>
        <x:v>26377.040939675797</x:v>
      </x:c>
      <x:c r="S6197" s="1" t="str">
        <x:f t="shared" si="1164"/>
        <x:v>YES</x:v>
      </x:c>
      <x:c r="T6197" s="1">
        <x:f t="shared" si="1165"/>
        <x:v>26377.040939675797</x:v>
      </x:c>
    </x:row>
    <x:row r="6198">
      <x:c r="A6198" s="1"/>
      <x:c r="B6198" s="1"/>
      <x:c r="C6198" s="1"/>
      <x:c r="D6198" s="1"/>
      <x:c r="E6198" s="1"/>
      <x:c r="F6198" s="1"/>
      <x:c r="G6198" s="1"/>
      <x:c r="H6198" s="1"/>
      <x:c r="I6198" s="53">
        <x:f t="shared" si="1154"/>
        <x:v>9</x:v>
      </x:c>
      <x:c r="J6198" s="53">
        <x:f t="shared" si="1155"/>
        <x:v>9</x:v>
      </x:c>
      <x:c r="K6198" s="53">
        <x:f t="shared" si="1156"/>
        <x:v>14</x:v>
      </x:c>
      <x:c r="L6198" s="53">
        <x:f t="shared" si="1157"/>
        <x:v>32</x:v>
      </x:c>
      <x:c r="M6198" s="54">
        <x:f t="shared" si="1158"/>
        <x:v>2996.8021231883358</x:v>
      </x:c>
      <x:c r="N6198" s="54">
        <x:f t="shared" si="1159"/>
        <x:v>1.5811125855474555</x:v>
      </x:c>
      <x:c r="O6198" s="55">
        <x:f t="shared" si="1160"/>
        <x:v>135846</x:v>
      </x:c>
      <x:c r="P6198" s="55">
        <x:f t="shared" si="1161"/>
        <x:v>24200</x:v>
      </x:c>
      <x:c r="Q6198" s="55">
        <x:f t="shared" si="1162"/>
        <x:v>64527.814638686388</x:v>
      </x:c>
      <x:c r="R6198" s="55">
        <x:f t="shared" si="1163"/>
        <x:v>27118.185361313612</x:v>
      </x:c>
      <x:c r="S6198" s="1" t="str">
        <x:f t="shared" si="1164"/>
        <x:v>YES</x:v>
      </x:c>
      <x:c r="T6198" s="1">
        <x:f t="shared" si="1165"/>
        <x:v>27118.185361313612</x:v>
      </x:c>
    </x:row>
    <x:row r="6199">
      <x:c r="A6199" s="1"/>
      <x:c r="B6199" s="1"/>
      <x:c r="C6199" s="1"/>
      <x:c r="D6199" s="1"/>
      <x:c r="E6199" s="1"/>
      <x:c r="F6199" s="1"/>
      <x:c r="G6199" s="1"/>
      <x:c r="H6199" s="1"/>
      <x:c r="I6199" s="53">
        <x:f t="shared" si="1154"/>
        <x:v>9</x:v>
      </x:c>
      <x:c r="J6199" s="53">
        <x:f t="shared" si="1155"/>
        <x:v>9</x:v>
      </x:c>
      <x:c r="K6199" s="53">
        <x:f t="shared" si="1156"/>
        <x:v>15</x:v>
      </x:c>
      <x:c r="L6199" s="53">
        <x:f t="shared" si="1157"/>
        <x:v>33</x:v>
      </x:c>
      <x:c r="M6199" s="54">
        <x:f t="shared" si="1158"/>
        <x:v>3060.390330064482</x:v>
      </x:c>
      <x:c r="N6199" s="54">
        <x:f t="shared" si="1159"/>
        <x:v>1.6252710625447793</x:v>
      </x:c>
      <x:c r="O6199" s="55">
        <x:f t="shared" si="1160"/>
        <x:v>138546</x:v>
      </x:c>
      <x:c r="P6199" s="55">
        <x:f t="shared" si="1161"/>
        <x:v>25080</x:v>
      </x:c>
      <x:c r="Q6199" s="55">
        <x:f t="shared" si="1162"/>
        <x:v>65631.776563619467</x:v>
      </x:c>
      <x:c r="R6199" s="55">
        <x:f t="shared" si="1163"/>
        <x:v>27834.223436380533</x:v>
      </x:c>
      <x:c r="S6199" s="1" t="str">
        <x:f t="shared" si="1164"/>
        <x:v>YES</x:v>
      </x:c>
      <x:c r="T6199" s="1">
        <x:f t="shared" si="1165"/>
        <x:v>27834.223436380533</x:v>
      </x:c>
    </x:row>
    <x:row r="6200">
      <x:c r="A6200" s="1"/>
      <x:c r="B6200" s="1"/>
      <x:c r="C6200" s="1"/>
      <x:c r="D6200" s="1"/>
      <x:c r="E6200" s="1"/>
      <x:c r="F6200" s="1"/>
      <x:c r="G6200" s="1"/>
      <x:c r="H6200" s="1"/>
      <x:c r="I6200" s="53">
        <x:f t="shared" si="1154"/>
        <x:v>9</x:v>
      </x:c>
      <x:c r="J6200" s="53">
        <x:f t="shared" si="1155"/>
        <x:v>9</x:v>
      </x:c>
      <x:c r="K6200" s="53">
        <x:f t="shared" si="1156"/>
        <x:v>16</x:v>
      </x:c>
      <x:c r="L6200" s="53">
        <x:f t="shared" si="1157"/>
        <x:v>34</x:v>
      </x:c>
      <x:c r="M6200" s="54">
        <x:f t="shared" si="1158"/>
        <x:v>3125.451105941971</x:v>
      </x:c>
      <x:c r="N6200" s="54">
        <x:f t="shared" si="1159"/>
        <x:v>1.6704521569041466</x:v>
      </x:c>
      <x:c r="O6200" s="55">
        <x:f t="shared" si="1160"/>
        <x:v>141246</x:v>
      </x:c>
      <x:c r="P6200" s="55">
        <x:f t="shared" si="1161"/>
        <x:v>25960</x:v>
      </x:c>
      <x:c r="Q6200" s="55">
        <x:f t="shared" si="1162"/>
        <x:v>66761.303922603664</x:v>
      </x:c>
      <x:c r="R6200" s="55">
        <x:f t="shared" si="1163"/>
        <x:v>28524.696077396336</x:v>
      </x:c>
      <x:c r="S6200" s="1" t="str">
        <x:f t="shared" si="1164"/>
        <x:v>YES</x:v>
      </x:c>
      <x:c r="T6200" s="1">
        <x:f t="shared" si="1165"/>
        <x:v>28524.696077396336</x:v>
      </x:c>
    </x:row>
    <x:row r="6201">
      <x:c r="A6201" s="1"/>
      <x:c r="B6201" s="1"/>
      <x:c r="C6201" s="1"/>
      <x:c r="D6201" s="1"/>
      <x:c r="E6201" s="1"/>
      <x:c r="F6201" s="1"/>
      <x:c r="G6201" s="1"/>
      <x:c r="H6201" s="1"/>
      <x:c r="I6201" s="53">
        <x:f t="shared" si="1154"/>
        <x:v>9</x:v>
      </x:c>
      <x:c r="J6201" s="53">
        <x:f t="shared" si="1155"/>
        <x:v>9</x:v>
      </x:c>
      <x:c r="K6201" s="53">
        <x:f t="shared" si="1156"/>
        <x:v>17</x:v>
      </x:c>
      <x:c r="L6201" s="53">
        <x:f t="shared" si="1157"/>
        <x:v>35</x:v>
      </x:c>
      <x:c r="M6201" s="54">
        <x:f t="shared" si="1158"/>
        <x:v>3192.0113293885115</x:v>
      </x:c>
      <x:c r="N6201" s="54">
        <x:f t="shared" si="1159"/>
        <x:v>1.7166745342975775</x:v>
      </x:c>
      <x:c r="O6201" s="55">
        <x:f t="shared" si="1160"/>
        <x:v>143946</x:v>
      </x:c>
      <x:c r="P6201" s="55">
        <x:f t="shared" si="1161"/>
        <x:v>26840</x:v>
      </x:c>
      <x:c r="Q6201" s="55">
        <x:f t="shared" si="1162"/>
        <x:v>67916.863357439433</x:v>
      </x:c>
      <x:c r="R6201" s="55">
        <x:f t="shared" si="1163"/>
        <x:v>29189.136642560567</x:v>
      </x:c>
      <x:c r="S6201" s="1" t="str">
        <x:f t="shared" si="1164"/>
        <x:v>YES</x:v>
      </x:c>
      <x:c r="T6201" s="1">
        <x:f t="shared" si="1165"/>
        <x:v>29189.136642560567</x:v>
      </x:c>
    </x:row>
    <x:row r="6202">
      <x:c r="A6202" s="1"/>
      <x:c r="B6202" s="1"/>
      <x:c r="C6202" s="1"/>
      <x:c r="D6202" s="1"/>
      <x:c r="E6202" s="1"/>
      <x:c r="F6202" s="1"/>
      <x:c r="G6202" s="1"/>
      <x:c r="H6202" s="1"/>
      <x:c r="I6202" s="53">
        <x:f t="shared" si="1154"/>
        <x:v>9</x:v>
      </x:c>
      <x:c r="J6202" s="53">
        <x:f t="shared" si="1155"/>
        <x:v>9</x:v>
      </x:c>
      <x:c r="K6202" s="53">
        <x:f t="shared" si="1156"/>
        <x:v>18</x:v>
      </x:c>
      <x:c r="L6202" s="53">
        <x:f t="shared" si="1157"/>
        <x:v>36</x:v>
      </x:c>
      <x:c r="M6202" s="54">
        <x:f t="shared" si="1158"/>
        <x:v>3260.0983208470989</x:v>
      </x:c>
      <x:c r="N6202" s="54">
        <x:f t="shared" si="1159"/>
        <x:v>1.7639571672549297</x:v>
      </x:c>
      <x:c r="O6202" s="55">
        <x:f t="shared" si="1160"/>
        <x:v>146646</x:v>
      </x:c>
      <x:c r="P6202" s="55">
        <x:f t="shared" si="1161"/>
        <x:v>27720</x:v>
      </x:c>
      <x:c r="Q6202" s="55">
        <x:f t="shared" si="1162"/>
        <x:v>69098.929181373242</x:v>
      </x:c>
      <x:c r="R6202" s="55">
        <x:f t="shared" si="1163"/>
        <x:v>29827.070818626758</x:v>
      </x:c>
      <x:c r="S6202" s="1" t="str">
        <x:f t="shared" si="1164"/>
        <x:v>YES</x:v>
      </x:c>
      <x:c r="T6202" s="1">
        <x:f t="shared" si="1165"/>
        <x:v>29827.070818626758</x:v>
      </x:c>
    </x:row>
    <x:row r="6203">
      <x:c r="A6203" s="1"/>
      <x:c r="B6203" s="1"/>
      <x:c r="C6203" s="1"/>
      <x:c r="D6203" s="1"/>
      <x:c r="E6203" s="1"/>
      <x:c r="F6203" s="1"/>
      <x:c r="G6203" s="1"/>
      <x:c r="H6203" s="1"/>
      <x:c r="I6203" s="53">
        <x:f t="shared" si="1154"/>
        <x:v>9</x:v>
      </x:c>
      <x:c r="J6203" s="53">
        <x:f t="shared" si="1155"/>
        <x:v>9</x:v>
      </x:c>
      <x:c r="K6203" s="53">
        <x:f t="shared" si="1156"/>
        <x:v>19</x:v>
      </x:c>
      <x:c r="L6203" s="53">
        <x:f t="shared" si="1157"/>
        <x:v>37</x:v>
      </x:c>
      <x:c r="M6203" s="54">
        <x:f t="shared" si="1158"/>
        <x:v>3329.7398494831205</x:v>
      </x:c>
      <x:c r="N6203" s="54">
        <x:f t="shared" si="1159"/>
        <x:v>1.8123193399188335</x:v>
      </x:c>
      <x:c r="O6203" s="55">
        <x:f t="shared" si="1160"/>
        <x:v>149346</x:v>
      </x:c>
      <x:c r="P6203" s="55">
        <x:f t="shared" si="1161"/>
        <x:v>28600</x:v>
      </x:c>
      <x:c r="Q6203" s="55">
        <x:f t="shared" si="1162"/>
        <x:v>70307.983497970839</x:v>
      </x:c>
      <x:c r="R6203" s="55">
        <x:f t="shared" si="1163"/>
        <x:v>30438.016502029161</x:v>
      </x:c>
      <x:c r="S6203" s="1" t="str">
        <x:f t="shared" si="1164"/>
        <x:v>YES</x:v>
      </x:c>
      <x:c r="T6203" s="1">
        <x:f t="shared" si="1165"/>
        <x:v>30438.016502029161</x:v>
      </x:c>
    </x:row>
    <x:row r="6204">
      <x:c r="A6204" s="1"/>
      <x:c r="B6204" s="1"/>
      <x:c r="C6204" s="1"/>
      <x:c r="D6204" s="1"/>
      <x:c r="E6204" s="1"/>
      <x:c r="F6204" s="1"/>
      <x:c r="G6204" s="1"/>
      <x:c r="H6204" s="1"/>
      <x:c r="I6204" s="53">
        <x:f t="shared" si="1154"/>
        <x:v>9</x:v>
      </x:c>
      <x:c r="J6204" s="53">
        <x:f t="shared" si="1155"/>
        <x:v>9</x:v>
      </x:c>
      <x:c r="K6204" s="53">
        <x:f t="shared" si="1156"/>
        <x:v>20</x:v>
      </x:c>
      <x:c r="L6204" s="53">
        <x:f t="shared" si="1157"/>
        <x:v>38</x:v>
      </x:c>
      <x:c r="M6204" s="54">
        <x:f t="shared" si="1158"/>
        <x:v>3400.9641401335975</x:v>
      </x:c>
      <x:c r="N6204" s="54">
        <x:f t="shared" si="1159"/>
        <x:v>1.8617806528705538</x:v>
      </x:c>
      <x:c r="O6204" s="55">
        <x:f t="shared" si="1160"/>
        <x:v>152046</x:v>
      </x:c>
      <x:c r="P6204" s="55">
        <x:f t="shared" si="1161"/>
        <x:v>29480</x:v>
      </x:c>
      <x:c r="Q6204" s="55">
        <x:f t="shared" si="1162"/>
        <x:v>71544.516321763847</x:v>
      </x:c>
      <x:c r="R6204" s="55">
        <x:f t="shared" si="1163"/>
        <x:v>31021.483678236153</x:v>
      </x:c>
      <x:c r="S6204" s="1" t="str">
        <x:f t="shared" si="1164"/>
        <x:v>YES</x:v>
      </x:c>
      <x:c r="T6204" s="1">
        <x:f t="shared" si="1165"/>
        <x:v>31021.483678236153</x:v>
      </x:c>
    </x:row>
    <x:row r="6205">
      <x:c r="A6205" s="1"/>
      <x:c r="B6205" s="1"/>
      <x:c r="C6205" s="1"/>
      <x:c r="D6205" s="1"/>
      <x:c r="E6205" s="1"/>
      <x:c r="F6205" s="1"/>
      <x:c r="G6205" s="1"/>
      <x:c r="H6205" s="1"/>
      <x:c r="I6205" s="53">
        <x:f t="shared" si="1154"/>
        <x:v>9</x:v>
      </x:c>
      <x:c r="J6205" s="53">
        <x:f t="shared" si="1155"/>
        <x:v>9</x:v>
      </x:c>
      <x:c r="K6205" s="53">
        <x:f t="shared" si="1156"/>
        <x:v>21</x:v>
      </x:c>
      <x:c r="L6205" s="53">
        <x:f t="shared" si="1157"/>
        <x:v>39</x:v>
      </x:c>
      <x:c r="M6205" s="54">
        <x:f t="shared" si="1158"/>
        <x:v>3473.7998803600412</x:v>
      </x:c>
      <x:c r="N6205" s="54">
        <x:f t="shared" si="1159"/>
        <x:v>1.9123610280278065</x:v>
      </x:c>
      <x:c r="O6205" s="55">
        <x:f t="shared" si="1160"/>
        <x:v>154746</x:v>
      </x:c>
      <x:c r="P6205" s="55">
        <x:f t="shared" si="1161"/>
        <x:v>30360</x:v>
      </x:c>
      <x:c r="Q6205" s="55">
        <x:f t="shared" si="1162"/>
        <x:v>72809.025700695158</x:v>
      </x:c>
      <x:c r="R6205" s="55">
        <x:f t="shared" si="1163"/>
        <x:v>31576.974299304842</x:v>
      </x:c>
      <x:c r="S6205" s="1" t="str">
        <x:f t="shared" si="1164"/>
        <x:v>YES</x:v>
      </x:c>
      <x:c r="T6205" s="1">
        <x:f t="shared" si="1165"/>
        <x:v>31576.974299304842</x:v>
      </x:c>
    </x:row>
    <x:row r="6206">
      <x:c r="A6206" s="1"/>
      <x:c r="B6206" s="1"/>
      <x:c r="C6206" s="1"/>
      <x:c r="D6206" s="1"/>
      <x:c r="E6206" s="1"/>
      <x:c r="F6206" s="1"/>
      <x:c r="G6206" s="1"/>
      <x:c r="H6206" s="1"/>
      <x:c r="I6206" s="53">
        <x:f t="shared" si="1154"/>
        <x:v>9</x:v>
      </x:c>
      <x:c r="J6206" s="53">
        <x:f t="shared" si="1155"/>
        <x:v>9</x:v>
      </x:c>
      <x:c r="K6206" s="53">
        <x:f t="shared" si="1156"/>
        <x:v>22</x:v>
      </x:c>
      <x:c r="L6206" s="53">
        <x:f t="shared" si="1157"/>
        <x:v>40</x:v>
      </x:c>
      <x:c r="M6206" s="54">
        <x:f t="shared" si="1158"/>
        <x:v>3548.2762276064377</x:v>
      </x:c>
      <x:c r="N6206" s="54">
        <x:f t="shared" si="1159"/>
        <x:v>1.9640807136155818</x:v>
      </x:c>
      <x:c r="O6206" s="55">
        <x:f t="shared" si="1160"/>
        <x:v>157446</x:v>
      </x:c>
      <x:c r="P6206" s="55">
        <x:f t="shared" si="1161"/>
        <x:v>31240</x:v>
      </x:c>
      <x:c r="Q6206" s="55">
        <x:f t="shared" si="1162"/>
        <x:v>74102.017840389541</x:v>
      </x:c>
      <x:c r="R6206" s="55">
        <x:f t="shared" si="1163"/>
        <x:v>32103.982159610459</x:v>
      </x:c>
      <x:c r="S6206" s="1" t="str">
        <x:f t="shared" si="1164"/>
        <x:v>YES</x:v>
      </x:c>
      <x:c r="T6206" s="1">
        <x:f t="shared" si="1165"/>
        <x:v>32103.982159610459</x:v>
      </x:c>
    </x:row>
    <x:row r="6207">
      <x:c r="A6207" s="1"/>
      <x:c r="B6207" s="1"/>
      <x:c r="C6207" s="1"/>
      <x:c r="D6207" s="1"/>
      <x:c r="E6207" s="1"/>
      <x:c r="F6207" s="1"/>
      <x:c r="G6207" s="1"/>
      <x:c r="H6207" s="1"/>
      <x:c r="I6207" s="53">
        <x:f t="shared" si="1154"/>
        <x:v>9</x:v>
      </x:c>
      <x:c r="J6207" s="53">
        <x:f t="shared" si="1155"/>
        <x:v>9</x:v>
      </x:c>
      <x:c r="K6207" s="53">
        <x:f t="shared" si="1156"/>
        <x:v>23</x:v>
      </x:c>
      <x:c r="L6207" s="53">
        <x:f t="shared" si="1157"/>
        <x:v>41</x:v>
      </x:c>
      <x:c r="M6207" s="54">
        <x:f t="shared" si="1158"/>
        <x:v>3624.4228164638739</x:v>
      </x:c>
      <x:c r="N6207" s="54">
        <x:f t="shared" si="1159"/>
        <x:v>2.0169602892110237</x:v>
      </x:c>
      <x:c r="O6207" s="55">
        <x:f t="shared" si="1160"/>
        <x:v>160146</x:v>
      </x:c>
      <x:c r="P6207" s="55">
        <x:f t="shared" si="1161"/>
        <x:v>32120</x:v>
      </x:c>
      <x:c r="Q6207" s="55">
        <x:f t="shared" si="1162"/>
        <x:v>75424.007230275587</x:v>
      </x:c>
      <x:c r="R6207" s="55">
        <x:f t="shared" si="1163"/>
        <x:v>32601.992769724413</x:v>
      </x:c>
      <x:c r="S6207" s="1" t="str">
        <x:f t="shared" si="1164"/>
        <x:v>YES</x:v>
      </x:c>
      <x:c r="T6207" s="1">
        <x:f t="shared" si="1165"/>
        <x:v>32601.992769724413</x:v>
      </x:c>
    </x:row>
    <x:row r="6208">
      <x:c r="A6208" s="1"/>
      <x:c r="B6208" s="1"/>
      <x:c r="C6208" s="1"/>
      <x:c r="D6208" s="1"/>
      <x:c r="E6208" s="1"/>
      <x:c r="F6208" s="1"/>
      <x:c r="G6208" s="1"/>
      <x:c r="H6208" s="1"/>
      <x:c r="I6208" s="53">
        <x:f t="shared" si="1154"/>
        <x:v>9</x:v>
      </x:c>
      <x:c r="J6208" s="53">
        <x:f t="shared" si="1155"/>
        <x:v>9</x:v>
      </x:c>
      <x:c r="K6208" s="53">
        <x:f t="shared" si="1156"/>
        <x:v>24</x:v>
      </x:c>
      <x:c r="L6208" s="53">
        <x:f t="shared" si="1157"/>
        <x:v>42</x:v>
      </x:c>
      <x:c r="M6208" s="54">
        <x:f t="shared" si="1158"/>
        <x:v>3702.2697660433696</x:v>
      </x:c>
      <x:c r="N6208" s="54">
        <x:f t="shared" si="1159"/>
        <x:v>2.0710206708634513</x:v>
      </x:c>
      <x:c r="O6208" s="55">
        <x:f t="shared" si="1160"/>
        <x:v>162846</x:v>
      </x:c>
      <x:c r="P6208" s="55">
        <x:f t="shared" si="1161"/>
        <x:v>33000</x:v>
      </x:c>
      <x:c r="Q6208" s="55">
        <x:f t="shared" si="1162"/>
        <x:v>76775.516771586277</x:v>
      </x:c>
      <x:c r="R6208" s="55">
        <x:f t="shared" si="1163"/>
        <x:v>33070.483228413723</x:v>
      </x:c>
      <x:c r="S6208" s="1" t="str">
        <x:f t="shared" si="1164"/>
        <x:v>YES</x:v>
      </x:c>
      <x:c r="T6208" s="1">
        <x:f t="shared" si="1165"/>
        <x:v>33070.483228413723</x:v>
      </x:c>
    </x:row>
    <x:row r="6209">
      <x:c r="A6209" s="1"/>
      <x:c r="B6209" s="1"/>
      <x:c r="C6209" s="1"/>
      <x:c r="D6209" s="1"/>
      <x:c r="E6209" s="1"/>
      <x:c r="F6209" s="1"/>
      <x:c r="G6209" s="1"/>
      <x:c r="H6209" s="1"/>
      <x:c r="I6209" s="53">
        <x:f t="shared" si="1154"/>
        <x:v>9</x:v>
      </x:c>
      <x:c r="J6209" s="53">
        <x:f t="shared" si="1155"/>
        <x:v>9</x:v>
      </x:c>
      <x:c r="K6209" s="53">
        <x:f t="shared" si="1156"/>
        <x:v>25</x:v>
      </x:c>
      <x:c r="L6209" s="53">
        <x:f t="shared" si="1157"/>
        <x:v>43</x:v>
      </x:c>
      <x:c r="M6209" s="54">
        <x:f t="shared" si="1158"/>
        <x:v>3781.8476874584676</x:v>
      </x:c>
      <x:c r="N6209" s="54">
        <x:f t="shared" si="1159"/>
        <x:v>2.1262831162906024</x:v>
      </x:c>
      <x:c r="O6209" s="55">
        <x:f t="shared" si="1160"/>
        <x:v>165546</x:v>
      </x:c>
      <x:c r="P6209" s="55">
        <x:f t="shared" si="1161"/>
        <x:v>33880</x:v>
      </x:c>
      <x:c r="Q6209" s="55">
        <x:f t="shared" si="1162"/>
        <x:v>78157.077907265062</x:v>
      </x:c>
      <x:c r="R6209" s="55">
        <x:f t="shared" si="1163"/>
        <x:v>33508.922092734938</x:v>
      </x:c>
      <x:c r="S6209" s="1" t="str">
        <x:f t="shared" si="1164"/>
        <x:v>YES</x:v>
      </x:c>
      <x:c r="T6209" s="1">
        <x:f t="shared" si="1165"/>
        <x:v>33508.922092734938</x:v>
      </x:c>
    </x:row>
    <x:row r="6210">
      <x:c r="A6210" s="1"/>
      <x:c r="B6210" s="1"/>
      <x:c r="C6210" s="1"/>
      <x:c r="D6210" s="1"/>
      <x:c r="E6210" s="1"/>
      <x:c r="F6210" s="1"/>
      <x:c r="G6210" s="1"/>
      <x:c r="H6210" s="1"/>
      <x:c r="I6210" s="53">
        <x:f t="shared" si="1154"/>
        <x:v>9</x:v>
      </x:c>
      <x:c r="J6210" s="53">
        <x:f t="shared" si="1155"/>
        <x:v>9</x:v>
      </x:c>
      <x:c r="K6210" s="53">
        <x:f t="shared" si="1156"/>
        <x:v>26</x:v>
      </x:c>
      <x:c r="L6210" s="53">
        <x:f t="shared" si="1157"/>
        <x:v>44</x:v>
      </x:c>
      <x:c r="M6210" s="54">
        <x:f t="shared" si="1158"/>
        <x:v>3863.1876914191853</x:v>
      </x:c>
      <x:c r="N6210" s="54">
        <x:f t="shared" si="1159"/>
        <x:v>2.1827692301522119</x:v>
      </x:c>
      <x:c r="O6210" s="55">
        <x:f t="shared" si="1160"/>
        <x:v>168246</x:v>
      </x:c>
      <x:c r="P6210" s="55">
        <x:f t="shared" si="1161"/>
        <x:v>34760</x:v>
      </x:c>
      <x:c r="Q6210" s="55">
        <x:f t="shared" si="1162"/>
        <x:v>79569.230753805299</x:v>
      </x:c>
      <x:c r="R6210" s="55">
        <x:f t="shared" si="1163"/>
        <x:v>33916.769246194701</x:v>
      </x:c>
      <x:c r="S6210" s="1" t="str">
        <x:f t="shared" si="1164"/>
        <x:v>YES</x:v>
      </x:c>
      <x:c r="T6210" s="1">
        <x:f t="shared" si="1165"/>
        <x:v>33916.769246194701</x:v>
      </x:c>
    </x:row>
    <x:row r="6211">
      <x:c r="A6211" s="1"/>
      <x:c r="B6211" s="1"/>
      <x:c r="C6211" s="1"/>
      <x:c r="D6211" s="1"/>
      <x:c r="E6211" s="1"/>
      <x:c r="F6211" s="1"/>
      <x:c r="G6211" s="1"/>
      <x:c r="H6211" s="1"/>
      <x:c r="I6211" s="53">
        <x:f t="shared" si="1154"/>
        <x:v>9</x:v>
      </x:c>
      <x:c r="J6211" s="53">
        <x:f t="shared" si="1155"/>
        <x:v>9</x:v>
      </x:c>
      <x:c r="K6211" s="53">
        <x:f t="shared" si="1156"/>
        <x:v>27</x:v>
      </x:c>
      <x:c r="L6211" s="53">
        <x:f t="shared" si="1157"/>
        <x:v>45</x:v>
      </x:c>
      <x:c r="M6211" s="54">
        <x:f t="shared" si="1158"/>
        <x:v>3946.3213959389418</x:v>
      </x:c>
      <x:c r="N6211" s="54">
        <x:f t="shared" si="1159"/>
        <x:v>2.240500969402043</x:v>
      </x:c>
      <x:c r="O6211" s="55">
        <x:f t="shared" si="1160"/>
        <x:v>170946</x:v>
      </x:c>
      <x:c r="P6211" s="55">
        <x:f t="shared" si="1161"/>
        <x:v>35640</x:v>
      </x:c>
      <x:c r="Q6211" s="55">
        <x:f t="shared" si="1162"/>
        <x:v>81012.524235051067</x:v>
      </x:c>
      <x:c r="R6211" s="55">
        <x:f t="shared" si="1163"/>
        <x:v>34293.475764948933</x:v>
      </x:c>
      <x:c r="S6211" s="1" t="str">
        <x:f t="shared" si="1164"/>
        <x:v>YES</x:v>
      </x:c>
      <x:c r="T6211" s="1">
        <x:f t="shared" si="1165"/>
        <x:v>34293.475764948933</x:v>
      </x:c>
    </x:row>
    <x:row r="6212">
      <x:c r="A6212" s="1"/>
      <x:c r="B6212" s="1"/>
      <x:c r="C6212" s="1"/>
      <x:c r="D6212" s="1"/>
      <x:c r="E6212" s="1"/>
      <x:c r="F6212" s="1"/>
      <x:c r="G6212" s="1"/>
      <x:c r="H6212" s="1"/>
      <x:c r="I6212" s="53">
        <x:f t="shared" si="1154"/>
        <x:v>9</x:v>
      </x:c>
      <x:c r="J6212" s="53">
        <x:f t="shared" si="1155"/>
        <x:v>9</x:v>
      </x:c>
      <x:c r="K6212" s="53">
        <x:f t="shared" si="1156"/>
        <x:v>28</x:v>
      </x:c>
      <x:c r="L6212" s="53">
        <x:f t="shared" si="1157"/>
        <x:v>46</x:v>
      </x:c>
      <x:c r="M6212" s="54">
        <x:f t="shared" si="1158"/>
        <x:v>4031.2809341560956</x:v>
      </x:c>
      <x:c r="N6212" s="54">
        <x:f t="shared" si="1159"/>
        <x:v>2.2995006487195107</x:v>
      </x:c>
      <x:c r="O6212" s="55">
        <x:f t="shared" si="1160"/>
        <x:v>173646</x:v>
      </x:c>
      <x:c r="P6212" s="55">
        <x:f t="shared" si="1161"/>
        <x:v>36520</x:v>
      </x:c>
      <x:c r="Q6212" s="55">
        <x:f t="shared" si="1162"/>
        <x:v>82487.516217987766</x:v>
      </x:c>
      <x:c r="R6212" s="55">
        <x:f t="shared" si="1163"/>
        <x:v>34638.483782012234</x:v>
      </x:c>
      <x:c r="S6212" s="1" t="str">
        <x:f t="shared" si="1164"/>
        <x:v>YES</x:v>
      </x:c>
      <x:c r="T6212" s="1">
        <x:f t="shared" si="1165"/>
        <x:v>34638.483782012234</x:v>
      </x:c>
    </x:row>
    <x:row r="6213">
      <x:c r="A6213" s="1"/>
      <x:c r="B6213" s="1"/>
      <x:c r="C6213" s="1"/>
      <x:c r="D6213" s="1"/>
      <x:c r="E6213" s="1"/>
      <x:c r="F6213" s="1"/>
      <x:c r="G6213" s="1"/>
      <x:c r="H6213" s="1"/>
      <x:c r="I6213" s="53">
        <x:f t="shared" si="1154"/>
        <x:v>9</x:v>
      </x:c>
      <x:c r="J6213" s="53">
        <x:f t="shared" si="1155"/>
        <x:v>9</x:v>
      </x:c>
      <x:c r="K6213" s="53">
        <x:f t="shared" si="1156"/>
        <x:v>29</x:v>
      </x:c>
      <x:c r="L6213" s="53">
        <x:f t="shared" si="1157"/>
        <x:v>47</x:v>
      </x:c>
      <x:c r="M6213" s="54">
        <x:f t="shared" si="1158"/>
        <x:v>4118.0989622717489</x:v>
      </x:c>
      <x:c r="N6213" s="54">
        <x:f t="shared" si="1159"/>
        <x:v>2.3597909460220476</x:v>
      </x:c>
      <x:c r="O6213" s="55">
        <x:f t="shared" si="1160"/>
        <x:v>176346</x:v>
      </x:c>
      <x:c r="P6213" s="55">
        <x:f t="shared" si="1161"/>
        <x:v>37400</x:v>
      </x:c>
      <x:c r="Q6213" s="55">
        <x:f t="shared" si="1162"/>
        <x:v>83994.773650551186</x:v>
      </x:c>
      <x:c r="R6213" s="55">
        <x:f t="shared" si="1163"/>
        <x:v>34951.226349448814</x:v>
      </x:c>
      <x:c r="S6213" s="1" t="str">
        <x:f t="shared" si="1164"/>
        <x:v>YES</x:v>
      </x:c>
      <x:c r="T6213" s="1">
        <x:f t="shared" si="1165"/>
        <x:v>34951.226349448814</x:v>
      </x:c>
    </x:row>
    <x:row r="6214">
      <x:c r="A6214" s="1"/>
      <x:c r="B6214" s="1"/>
      <x:c r="C6214" s="1"/>
      <x:c r="D6214" s="1"/>
      <x:c r="E6214" s="1"/>
      <x:c r="F6214" s="1"/>
      <x:c r="G6214" s="1"/>
      <x:c r="H6214" s="1"/>
      <x:c r="I6214" s="53">
        <x:f t="shared" si="1154"/>
        <x:v>9</x:v>
      </x:c>
      <x:c r="J6214" s="53">
        <x:f t="shared" si="1155"/>
        <x:v>9</x:v>
      </x:c>
      <x:c r="K6214" s="53">
        <x:f t="shared" si="1156"/>
        <x:v>30</x:v>
      </x:c>
      <x:c r="L6214" s="53">
        <x:f t="shared" si="1157"/>
        <x:v>48</x:v>
      </x:c>
      <x:c r="M6214" s="54">
        <x:f t="shared" si="1158"/>
        <x:v>4206.80866760552</x:v>
      </x:c>
      <x:c r="N6214" s="54">
        <x:f t="shared" si="1159"/>
        <x:v>2.4213949080593888</x:v>
      </x:c>
      <x:c r="O6214" s="55">
        <x:f t="shared" si="1160"/>
        <x:v>179046</x:v>
      </x:c>
      <x:c r="P6214" s="55">
        <x:f t="shared" si="1161"/>
        <x:v>38280</x:v>
      </x:c>
      <x:c r="Q6214" s="55">
        <x:f t="shared" si="1162"/>
        <x:v>85534.87270148471</x:v>
      </x:c>
      <x:c r="R6214" s="55">
        <x:f t="shared" si="1163"/>
        <x:v>35231.12729851529</x:v>
      </x:c>
      <x:c r="S6214" s="1" t="str">
        <x:f t="shared" si="1164"/>
        <x:v>YES</x:v>
      </x:c>
      <x:c r="T6214" s="1">
        <x:f t="shared" si="1165"/>
        <x:v>35231.12729851529</x:v>
      </x:c>
    </x:row>
    <x:row r="6215">
      <x:c r="A6215" s="1"/>
      <x:c r="B6215" s="1"/>
      <x:c r="C6215" s="1"/>
      <x:c r="D6215" s="1"/>
      <x:c r="E6215" s="1"/>
      <x:c r="F6215" s="1"/>
      <x:c r="G6215" s="1"/>
      <x:c r="H6215" s="1"/>
      <x:c r="I6215" s="53">
        <x:f t="shared" si="1154"/>
        <x:v>9</x:v>
      </x:c>
      <x:c r="J6215" s="53">
        <x:f t="shared" si="1155"/>
        <x:v>10</x:v>
      </x:c>
      <x:c r="K6215" s="53">
        <x:f t="shared" si="1156"/>
        <x:v>0</x:v>
      </x:c>
      <x:c r="L6215" s="53">
        <x:f t="shared" si="1157"/>
        <x:v>19</x:v>
      </x:c>
      <x:c r="M6215" s="54">
        <x:f t="shared" si="1158"/>
        <x:v>2293.9629929689081</x:v>
      </x:c>
      <x:c r="N6215" s="54">
        <x:f t="shared" si="1159"/>
        <x:v>1.0930298562284084</x:v>
      </x:c>
      <x:c r="O6215" s="55">
        <x:f t="shared" si="1160"/>
        <x:v>100140</x:v>
      </x:c>
      <x:c r="P6215" s="55">
        <x:f t="shared" si="1161"/>
        <x:v>12320</x:v>
      </x:c>
      <x:c r="Q6215" s="55">
        <x:f t="shared" si="1162"/>
        <x:v>52325.746405710204</x:v>
      </x:c>
      <x:c r="R6215" s="55">
        <x:f t="shared" si="1163"/>
        <x:v>15494.253594289796</x:v>
      </x:c>
      <x:c r="S6215" s="1" t="str">
        <x:f t="shared" si="1164"/>
        <x:v>YES</x:v>
      </x:c>
      <x:c r="T6215" s="1">
        <x:f t="shared" si="1165"/>
        <x:v>15494.253594289796</x:v>
      </x:c>
    </x:row>
    <x:row r="6216">
      <x:c r="A6216" s="1"/>
      <x:c r="B6216" s="1"/>
      <x:c r="C6216" s="1"/>
      <x:c r="D6216" s="1"/>
      <x:c r="E6216" s="1"/>
      <x:c r="F6216" s="1"/>
      <x:c r="G6216" s="1"/>
      <x:c r="H6216" s="1"/>
      <x:c r="I6216" s="53">
        <x:f t="shared" si="1154"/>
        <x:v>9</x:v>
      </x:c>
      <x:c r="J6216" s="53">
        <x:f t="shared" si="1155"/>
        <x:v>10</x:v>
      </x:c>
      <x:c r="K6216" s="53">
        <x:f t="shared" si="1156"/>
        <x:v>1</x:v>
      </x:c>
      <x:c r="L6216" s="53">
        <x:f t="shared" si="1157"/>
        <x:v>20</x:v>
      </x:c>
      <x:c r="M6216" s="54">
        <x:f t="shared" si="1158"/>
        <x:v>2339.5254929689081</x:v>
      </x:c>
      <x:c r="N6216" s="54">
        <x:f t="shared" si="1159"/>
        <x:v>1.1246704812284085</x:v>
      </x:c>
      <x:c r="O6216" s="55">
        <x:f t="shared" si="1160"/>
        <x:v>102840</x:v>
      </x:c>
      <x:c r="P6216" s="55">
        <x:f t="shared" si="1161"/>
        <x:v>13200</x:v>
      </x:c>
      <x:c r="Q6216" s="55">
        <x:f t="shared" si="1162"/>
        <x:v>53116.762030710204</x:v>
      </x:c>
      <x:c r="R6216" s="55">
        <x:f t="shared" si="1163"/>
        <x:v>16523.237969289796</x:v>
      </x:c>
      <x:c r="S6216" s="1" t="str">
        <x:f t="shared" si="1164"/>
        <x:v>YES</x:v>
      </x:c>
      <x:c r="T6216" s="1">
        <x:f t="shared" si="1165"/>
        <x:v>16523.237969289796</x:v>
      </x:c>
    </x:row>
    <x:row r="6217">
      <x:c r="A6217" s="1"/>
      <x:c r="B6217" s="1"/>
      <x:c r="C6217" s="1"/>
      <x:c r="D6217" s="1"/>
      <x:c r="E6217" s="1"/>
      <x:c r="F6217" s="1"/>
      <x:c r="G6217" s="1"/>
      <x:c r="H6217" s="1"/>
      <x:c r="I6217" s="53">
        <x:f t="shared" si="1154"/>
        <x:v>9</x:v>
      </x:c>
      <x:c r="J6217" s="53">
        <x:f t="shared" si="1155"/>
        <x:v>10</x:v>
      </x:c>
      <x:c r="K6217" s="53">
        <x:f t="shared" si="1156"/>
        <x:v>2</x:v>
      </x:c>
      <x:c r="L6217" s="53">
        <x:f t="shared" si="1157"/>
        <x:v>21</x:v>
      </x:c>
      <x:c r="M6217" s="54">
        <x:f t="shared" si="1158"/>
        <x:v>2386.227055468908</x:v>
      </x:c>
      <x:c r="N6217" s="54">
        <x:f t="shared" si="1159"/>
        <x:v>1.1571021218534083</x:v>
      </x:c>
      <x:c r="O6217" s="55">
        <x:f t="shared" si="1160"/>
        <x:v>105540</x:v>
      </x:c>
      <x:c r="P6217" s="55">
        <x:f t="shared" si="1161"/>
        <x:v>14080</x:v>
      </x:c>
      <x:c r="Q6217" s="55">
        <x:f t="shared" si="1162"/>
        <x:v>53927.553046335204</x:v>
      </x:c>
      <x:c r="R6217" s="55">
        <x:f t="shared" si="1163"/>
        <x:v>17532.446953664796</x:v>
      </x:c>
      <x:c r="S6217" s="1" t="str">
        <x:f t="shared" si="1164"/>
        <x:v>YES</x:v>
      </x:c>
      <x:c r="T6217" s="1">
        <x:f t="shared" si="1165"/>
        <x:v>17532.446953664796</x:v>
      </x:c>
    </x:row>
    <x:row r="6218">
      <x:c r="A6218" s="1"/>
      <x:c r="B6218" s="1"/>
      <x:c r="C6218" s="1"/>
      <x:c r="D6218" s="1"/>
      <x:c r="E6218" s="1"/>
      <x:c r="F6218" s="1"/>
      <x:c r="G6218" s="1"/>
      <x:c r="H6218" s="1"/>
      <x:c r="I6218" s="53">
        <x:f t="shared" si="1154"/>
        <x:v>9</x:v>
      </x:c>
      <x:c r="J6218" s="53">
        <x:f t="shared" si="1155"/>
        <x:v>10</x:v>
      </x:c>
      <x:c r="K6218" s="53">
        <x:f t="shared" si="1156"/>
        <x:v>3</x:v>
      </x:c>
      <x:c r="L6218" s="53">
        <x:f t="shared" si="1157"/>
        <x:v>22</x:v>
      </x:c>
      <x:c r="M6218" s="54">
        <x:f t="shared" si="1158"/>
        <x:v>2434.0890378907829</x:v>
      </x:c>
      <x:c r="N6218" s="54">
        <x:f t="shared" si="1159"/>
        <x:v>1.190339609646377</x:v>
      </x:c>
      <x:c r="O6218" s="55">
        <x:f t="shared" si="1160"/>
        <x:v>108240</x:v>
      </x:c>
      <x:c r="P6218" s="55">
        <x:f t="shared" si="1161"/>
        <x:v>14960</x:v>
      </x:c>
      <x:c r="Q6218" s="55">
        <x:f t="shared" si="1162"/>
        <x:v>54758.490241159423</x:v>
      </x:c>
      <x:c r="R6218" s="55">
        <x:f t="shared" si="1163"/>
        <x:v>18521.509758840577</x:v>
      </x:c>
      <x:c r="S6218" s="1" t="str">
        <x:f t="shared" si="1164"/>
        <x:v>YES</x:v>
      </x:c>
      <x:c r="T6218" s="1">
        <x:f t="shared" si="1165"/>
        <x:v>18521.509758840577</x:v>
      </x:c>
    </x:row>
    <x:row r="6219">
      <x:c r="A6219" s="1"/>
      <x:c r="B6219" s="1"/>
      <x:c r="C6219" s="1"/>
      <x:c r="D6219" s="1"/>
      <x:c r="E6219" s="1"/>
      <x:c r="F6219" s="1"/>
      <x:c r="G6219" s="1"/>
      <x:c r="H6219" s="1"/>
      <x:c r="I6219" s="53">
        <x:f t="shared" si="1154"/>
        <x:v>9</x:v>
      </x:c>
      <x:c r="J6219" s="53">
        <x:f t="shared" si="1155"/>
        <x:v>10</x:v>
      </x:c>
      <x:c r="K6219" s="53">
        <x:f t="shared" si="1156"/>
        <x:v>4</x:v>
      </x:c>
      <x:c r="L6219" s="53">
        <x:f t="shared" si="1157"/>
        <x:v>23</x:v>
      </x:c>
      <x:c r="M6219" s="54">
        <x:f t="shared" si="1158"/>
        <x:v>2483.1331536134394</x:v>
      </x:c>
      <x:c r="N6219" s="54">
        <x:f t="shared" si="1159"/>
        <x:v>1.2243980233426663</x:v>
      </x:c>
      <x:c r="O6219" s="55">
        <x:f t="shared" si="1160"/>
        <x:v>110940</x:v>
      </x:c>
      <x:c r="P6219" s="55">
        <x:f t="shared" si="1161"/>
        <x:v>15840</x:v>
      </x:c>
      <x:c r="Q6219" s="55">
        <x:f t="shared" si="1162"/>
        <x:v>55609.950583566657</x:v>
      </x:c>
      <x:c r="R6219" s="55">
        <x:f t="shared" si="1163"/>
        <x:v>19490.049416433343</x:v>
      </x:c>
      <x:c r="S6219" s="1" t="str">
        <x:f t="shared" si="1164"/>
        <x:v>YES</x:v>
      </x:c>
      <x:c r="T6219" s="1">
        <x:f t="shared" si="1165"/>
        <x:v>19490.049416433343</x:v>
      </x:c>
    </x:row>
    <x:row r="6220">
      <x:c r="A6220" s="1"/>
      <x:c r="B6220" s="1"/>
      <x:c r="C6220" s="1"/>
      <x:c r="D6220" s="1"/>
      <x:c r="E6220" s="1"/>
      <x:c r="F6220" s="1"/>
      <x:c r="G6220" s="1"/>
      <x:c r="H6220" s="1"/>
      <x:c r="I6220" s="53">
        <x:f t="shared" si="1154"/>
        <x:v>9</x:v>
      </x:c>
      <x:c r="J6220" s="53">
        <x:f t="shared" si="1155"/>
        <x:v>10</x:v>
      </x:c>
      <x:c r="K6220" s="53">
        <x:f t="shared" si="1156"/>
        <x:v>5</x:v>
      </x:c>
      <x:c r="L6220" s="53">
        <x:f t="shared" si="1157"/>
        <x:v>24</x:v>
      </x:c>
      <x:c r="M6220" s="54">
        <x:f t="shared" si="1158"/>
        <x:v>2533.3814775346427</x:v>
      </x:c>
      <x:c r="N6220" s="54">
        <x:f t="shared" si="1159"/>
        <x:v>1.2592926927323909</x:v>
      </x:c>
      <x:c r="O6220" s="55">
        <x:f t="shared" si="1160"/>
        <x:v>113640</x:v>
      </x:c>
      <x:c r="P6220" s="55">
        <x:f t="shared" si="1161"/>
        <x:v>16720</x:v>
      </x:c>
      <x:c r="Q6220" s="55">
        <x:f t="shared" si="1162"/>
        <x:v>56482.317318309768</x:v>
      </x:c>
      <x:c r="R6220" s="55">
        <x:f t="shared" si="1163"/>
        <x:v>20437.682681690232</x:v>
      </x:c>
      <x:c r="S6220" s="1" t="str">
        <x:f t="shared" si="1164"/>
        <x:v>YES</x:v>
      </x:c>
      <x:c r="T6220" s="1">
        <x:f t="shared" si="1165"/>
        <x:v>20437.682681690232</x:v>
      </x:c>
    </x:row>
    <x:row r="6221">
      <x:c r="A6221" s="1"/>
      <x:c r="B6221" s="1"/>
      <x:c r="C6221" s="1"/>
      <x:c r="D6221" s="1"/>
      <x:c r="E6221" s="1"/>
      <x:c r="F6221" s="1"/>
      <x:c r="G6221" s="1"/>
      <x:c r="H6221" s="1"/>
      <x:c r="I6221" s="53">
        <x:f t="shared" si="1154"/>
        <x:v>9</x:v>
      </x:c>
      <x:c r="J6221" s="53">
        <x:f t="shared" si="1155"/>
        <x:v>10</x:v>
      </x:c>
      <x:c r="K6221" s="53">
        <x:f t="shared" si="1156"/>
        <x:v>6</x:v>
      </x:c>
      <x:c r="L6221" s="53">
        <x:f t="shared" si="1157"/>
        <x:v>25</x:v>
      </x:c>
      <x:c r="M6221" s="54">
        <x:f t="shared" si="1158"/>
        <x:v>2584.8564517162758</x:v>
      </x:c>
      <x:c r="N6221" s="54">
        <x:f t="shared" si="1159"/>
        <x:v>1.2950392025807471</x:v>
      </x:c>
      <x:c r="O6221" s="55">
        <x:f t="shared" si="1160"/>
        <x:v>116340</x:v>
      </x:c>
      <x:c r="P6221" s="55">
        <x:f t="shared" si="1161"/>
        <x:v>17600</x:v>
      </x:c>
      <x:c r="Q6221" s="55">
        <x:f t="shared" si="1162"/>
        <x:v>57375.980064518677</x:v>
      </x:c>
      <x:c r="R6221" s="55">
        <x:f t="shared" si="1163"/>
        <x:v>21364.019935481323</x:v>
      </x:c>
      <x:c r="S6221" s="1" t="str">
        <x:f t="shared" si="1164"/>
        <x:v>YES</x:v>
      </x:c>
      <x:c r="T6221" s="1">
        <x:f t="shared" si="1165"/>
        <x:v>21364.019935481323</x:v>
      </x:c>
    </x:row>
    <x:row r="6222">
      <x:c r="A6222" s="1"/>
      <x:c r="B6222" s="1"/>
      <x:c r="C6222" s="1"/>
      <x:c r="D6222" s="1"/>
      <x:c r="E6222" s="1"/>
      <x:c r="F6222" s="1"/>
      <x:c r="G6222" s="1"/>
      <x:c r="H6222" s="1"/>
      <x:c r="I6222" s="53">
        <x:f t="shared" si="1154"/>
        <x:v>9</x:v>
      </x:c>
      <x:c r="J6222" s="53">
        <x:f t="shared" si="1155"/>
        <x:v>10</x:v>
      </x:c>
      <x:c r="K6222" s="53">
        <x:f t="shared" si="1156"/>
        <x:v>7</x:v>
      </x:c>
      <x:c r="L6222" s="53">
        <x:f t="shared" si="1157"/>
        <x:v>26</x:v>
      </x:c>
      <x:c r="M6222" s="54">
        <x:f t="shared" si="1158"/>
        <x:v>2637.5808911142362</x:v>
      </x:c>
      <x:c r="N6222" s="54">
        <x:f t="shared" si="1159"/>
        <x:v>1.3316533966071085</x:v>
      </x:c>
      <x:c r="O6222" s="55">
        <x:f t="shared" si="1160"/>
        <x:v>119040</x:v>
      </x:c>
      <x:c r="P6222" s="55">
        <x:f t="shared" si="1161"/>
        <x:v>18480</x:v>
      </x:c>
      <x:c r="Q6222" s="55">
        <x:f t="shared" si="1162"/>
        <x:v>58291.334915177715</x:v>
      </x:c>
      <x:c r="R6222" s="55">
        <x:f t="shared" si="1163"/>
        <x:v>22268.665084822285</x:v>
      </x:c>
      <x:c r="S6222" s="1" t="str">
        <x:f t="shared" si="1164"/>
        <x:v>YES</x:v>
      </x:c>
      <x:c r="T6222" s="1">
        <x:f t="shared" si="1165"/>
        <x:v>22268.665084822285</x:v>
      </x:c>
    </x:row>
    <x:row r="6223">
      <x:c r="A6223" s="1"/>
      <x:c r="B6223" s="1"/>
      <x:c r="C6223" s="1"/>
      <x:c r="D6223" s="1"/>
      <x:c r="E6223" s="1"/>
      <x:c r="F6223" s="1"/>
      <x:c r="G6223" s="1"/>
      <x:c r="H6223" s="1"/>
      <x:c r="I6223" s="53">
        <x:f t="shared" si="1154"/>
        <x:v>9</x:v>
      </x:c>
      <x:c r="J6223" s="53">
        <x:f t="shared" si="1155"/>
        <x:v>10</x:v>
      </x:c>
      <x:c r="K6223" s="53">
        <x:f t="shared" si="1156"/>
        <x:v>8</x:v>
      </x:c>
      <x:c r="L6223" s="53">
        <x:f t="shared" si="1157"/>
        <x:v>27</x:v>
      </x:c>
      <x:c r="M6223" s="54">
        <x:f t="shared" si="1158"/>
        <x:v>2691.5779893942163</x:v>
      </x:c>
      <x:c r="N6223" s="54">
        <x:f t="shared" si="1159"/>
        <x:v>1.3691513815237613</x:v>
      </x:c>
      <x:c r="O6223" s="55">
        <x:f t="shared" si="1160"/>
        <x:v>121740</x:v>
      </x:c>
      <x:c r="P6223" s="55">
        <x:f t="shared" si="1161"/>
        <x:v>19360</x:v>
      </x:c>
      <x:c r="Q6223" s="55">
        <x:f t="shared" si="1162"/>
        <x:v>59228.784538094034</x:v>
      </x:c>
      <x:c r="R6223" s="55">
        <x:f t="shared" si="1163"/>
        <x:v>23151.215461905966</x:v>
      </x:c>
      <x:c r="S6223" s="1" t="str">
        <x:f t="shared" si="1164"/>
        <x:v>YES</x:v>
      </x:c>
      <x:c r="T6223" s="1">
        <x:f t="shared" si="1165"/>
        <x:v>23151.215461905966</x:v>
      </x:c>
    </x:row>
    <x:row r="6224">
      <x:c r="A6224" s="1"/>
      <x:c r="B6224" s="1"/>
      <x:c r="C6224" s="1"/>
      <x:c r="D6224" s="1"/>
      <x:c r="E6224" s="1"/>
      <x:c r="F6224" s="1"/>
      <x:c r="G6224" s="1"/>
      <x:c r="H6224" s="1"/>
      <x:c r="I6224" s="53">
        <x:f t="shared" si="1154"/>
        <x:v>9</x:v>
      </x:c>
      <x:c r="J6224" s="53">
        <x:f t="shared" si="1155"/>
        <x:v>10</x:v>
      </x:c>
      <x:c r="K6224" s="53">
        <x:f t="shared" si="1156"/>
        <x:v>9</x:v>
      </x:c>
      <x:c r="L6224" s="53">
        <x:f t="shared" si="1157"/>
        <x:v>28</x:v>
      </x:c>
      <x:c r="M6224" s="54">
        <x:f t="shared" si="1158"/>
        <x:v>2746.8713248346112</x:v>
      </x:c>
      <x:c r="N6224" s="54">
        <x:f t="shared" si="1159"/>
        <x:v>1.4075495311351467</x:v>
      </x:c>
      <x:c r="O6224" s="55">
        <x:f t="shared" si="1160"/>
        <x:v>124440</x:v>
      </x:c>
      <x:c r="P6224" s="55">
        <x:f t="shared" si="1161"/>
        <x:v>20240</x:v>
      </x:c>
      <x:c r="Q6224" s="55">
        <x:f t="shared" si="1162"/>
        <x:v>60188.738278378667</x:v>
      </x:c>
      <x:c r="R6224" s="55">
        <x:f t="shared" si="1163"/>
        <x:v>24011.261721621333</x:v>
      </x:c>
      <x:c r="S6224" s="1" t="str">
        <x:f t="shared" si="1164"/>
        <x:v>YES</x:v>
      </x:c>
      <x:c r="T6224" s="1">
        <x:f t="shared" si="1165"/>
        <x:v>24011.261721621333</x:v>
      </x:c>
    </x:row>
    <x:row r="6225">
      <x:c r="A6225" s="1"/>
      <x:c r="B6225" s="1"/>
      <x:c r="C6225" s="1"/>
      <x:c r="D6225" s="1"/>
      <x:c r="E6225" s="1"/>
      <x:c r="F6225" s="1"/>
      <x:c r="G6225" s="1"/>
      <x:c r="H6225" s="1"/>
      <x:c r="I6225" s="53">
        <x:f t="shared" si="1154"/>
        <x:v>9</x:v>
      </x:c>
      <x:c r="J6225" s="53">
        <x:f t="shared" si="1155"/>
        <x:v>10</x:v>
      </x:c>
      <x:c r="K6225" s="53">
        <x:f t="shared" si="1156"/>
        <x:v>10</x:v>
      </x:c>
      <x:c r="L6225" s="53">
        <x:f t="shared" si="1157"/>
        <x:v>29</x:v>
      </x:c>
      <x:c r="M6225" s="54">
        <x:f t="shared" si="1158"/>
        <x:v>2803.4848663178236</x:v>
      </x:c>
      <x:c r="N6225" s="54">
        <x:f t="shared" si="1159"/>
        <x:v>1.4468644904984886</x:v>
      </x:c>
      <x:c r="O6225" s="55">
        <x:f t="shared" si="1160"/>
        <x:v>127140</x:v>
      </x:c>
      <x:c r="P6225" s="55">
        <x:f t="shared" si="1161"/>
        <x:v>21120</x:v>
      </x:c>
      <x:c r="Q6225" s="55">
        <x:f t="shared" si="1162"/>
        <x:v>61171.612262462215</x:v>
      </x:c>
      <x:c r="R6225" s="55">
        <x:f t="shared" si="1163"/>
        <x:v>24848.387737537785</x:v>
      </x:c>
      <x:c r="S6225" s="1" t="str">
        <x:f t="shared" si="1164"/>
        <x:v>YES</x:v>
      </x:c>
      <x:c r="T6225" s="1">
        <x:f t="shared" si="1165"/>
        <x:v>24848.387737537785</x:v>
      </x:c>
    </x:row>
    <x:row r="6226">
      <x:c r="A6226" s="1"/>
      <x:c r="B6226" s="1"/>
      <x:c r="C6226" s="1"/>
      <x:c r="D6226" s="1"/>
      <x:c r="E6226" s="1"/>
      <x:c r="F6226" s="1"/>
      <x:c r="G6226" s="1"/>
      <x:c r="H6226" s="1"/>
      <x:c r="I6226" s="53">
        <x:f t="shared" si="1154"/>
        <x:v>9</x:v>
      </x:c>
      <x:c r="J6226" s="53">
        <x:f t="shared" si="1155"/>
        <x:v>10</x:v>
      </x:c>
      <x:c r="K6226" s="53">
        <x:f t="shared" si="1156"/>
        <x:v>11</x:v>
      </x:c>
      <x:c r="L6226" s="53">
        <x:f t="shared" si="1157"/>
        <x:v>30</x:v>
      </x:c>
      <x:c r="M6226" s="54">
        <x:f t="shared" si="1158"/>
        <x:v>2861.442979411263</x:v>
      </x:c>
      <x:c r="N6226" s="54">
        <x:f t="shared" si="1159"/>
        <x:v>1.4871131801467103</x:v>
      </x:c>
      <x:c r="O6226" s="55">
        <x:f t="shared" si="1160"/>
        <x:v>129840</x:v>
      </x:c>
      <x:c r="P6226" s="55">
        <x:f t="shared" si="1161"/>
        <x:v>22000</x:v>
      </x:c>
      <x:c r="Q6226" s="55">
        <x:f t="shared" si="1162"/>
        <x:v>62177.829503667759</x:v>
      </x:c>
      <x:c r="R6226" s="55">
        <x:f t="shared" si="1163"/>
        <x:v>25662.170496332241</x:v>
      </x:c>
      <x:c r="S6226" s="1" t="str">
        <x:f t="shared" si="1164"/>
        <x:v>YES</x:v>
      </x:c>
      <x:c r="T6226" s="1">
        <x:f t="shared" si="1165"/>
        <x:v>25662.170496332241</x:v>
      </x:c>
    </x:row>
    <x:row r="6227">
      <x:c r="A6227" s="1"/>
      <x:c r="B6227" s="1"/>
      <x:c r="C6227" s="1"/>
      <x:c r="D6227" s="1"/>
      <x:c r="E6227" s="1"/>
      <x:c r="F6227" s="1"/>
      <x:c r="G6227" s="1"/>
      <x:c r="H6227" s="1"/>
      <x:c r="I6227" s="53">
        <x:f t="shared" si="1154"/>
        <x:v>9</x:v>
      </x:c>
      <x:c r="J6227" s="53">
        <x:f t="shared" si="1155"/>
        <x:v>10</x:v>
      </x:c>
      <x:c r="K6227" s="53">
        <x:f t="shared" si="1156"/>
        <x:v>12</x:v>
      </x:c>
      <x:c r="L6227" s="53">
        <x:f t="shared" si="1157"/>
        <x:v>31</x:v>
      </x:c>
      <x:c r="M6227" s="54">
        <x:f t="shared" si="1158"/>
        <x:v>2920.7704325393274</x:v>
      </x:c>
      <x:c r="N6227" s="54">
        <x:f t="shared" si="1159"/>
        <x:v>1.528312800374533</x:v>
      </x:c>
      <x:c r="O6227" s="55">
        <x:f t="shared" si="1160"/>
        <x:v>132540</x:v>
      </x:c>
      <x:c r="P6227" s="55">
        <x:f t="shared" si="1161"/>
        <x:v>22880</x:v>
      </x:c>
      <x:c r="Q6227" s="55">
        <x:f t="shared" si="1162"/>
        <x:v>63207.82000936332</x:v>
      </x:c>
      <x:c r="R6227" s="55">
        <x:f t="shared" si="1163"/>
        <x:v>26452.17999063668</x:v>
      </x:c>
      <x:c r="S6227" s="1" t="str">
        <x:f t="shared" si="1164"/>
        <x:v>YES</x:v>
      </x:c>
      <x:c r="T6227" s="1">
        <x:f t="shared" si="1165"/>
        <x:v>26452.17999063668</x:v>
      </x:c>
    </x:row>
    <x:row r="6228">
      <x:c r="A6228" s="1"/>
      <x:c r="B6228" s="1"/>
      <x:c r="C6228" s="1"/>
      <x:c r="D6228" s="1"/>
      <x:c r="E6228" s="1"/>
      <x:c r="F6228" s="1"/>
      <x:c r="G6228" s="1"/>
      <x:c r="H6228" s="1"/>
      <x:c r="I6228" s="53">
        <x:f t="shared" si="1154"/>
        <x:v>9</x:v>
      </x:c>
      <x:c r="J6228" s="53">
        <x:f t="shared" si="1155"/>
        <x:v>10</x:v>
      </x:c>
      <x:c r="K6228" s="53">
        <x:f t="shared" si="1156"/>
        <x:v>13</x:v>
      </x:c>
      <x:c r="L6228" s="53">
        <x:f t="shared" si="1157"/>
        <x:v>32</x:v>
      </x:c>
      <x:c r="M6228" s="54">
        <x:f t="shared" si="1158"/>
        <x:v>2981.4924032477115</x:v>
      </x:c>
      <x:c r="N6228" s="54">
        <x:f t="shared" si="1159"/>
        <x:v>1.5704808355886886</x:v>
      </x:c>
      <x:c r="O6228" s="55">
        <x:f t="shared" si="1160"/>
        <x:v>135240</x:v>
      </x:c>
      <x:c r="P6228" s="55">
        <x:f t="shared" si="1161"/>
        <x:v>23760</x:v>
      </x:c>
      <x:c r="Q6228" s="55">
        <x:f t="shared" si="1162"/>
        <x:v>64262.020889717212</x:v>
      </x:c>
      <x:c r="R6228" s="55">
        <x:f t="shared" si="1163"/>
        <x:v>27217.979110282788</x:v>
      </x:c>
      <x:c r="S6228" s="1" t="str">
        <x:f t="shared" si="1164"/>
        <x:v>YES</x:v>
      </x:c>
      <x:c r="T6228" s="1">
        <x:f t="shared" si="1165"/>
        <x:v>27217.979110282788</x:v>
      </x:c>
    </x:row>
    <x:row r="6229">
      <x:c r="A6229" s="1"/>
      <x:c r="B6229" s="1"/>
      <x:c r="C6229" s="1"/>
      <x:c r="D6229" s="1"/>
      <x:c r="E6229" s="1"/>
      <x:c r="F6229" s="1"/>
      <x:c r="G6229" s="1"/>
      <x:c r="H6229" s="1"/>
      <x:c r="I6229" s="53">
        <x:f t="shared" si="1154"/>
        <x:v>9</x:v>
      </x:c>
      <x:c r="J6229" s="53">
        <x:f t="shared" si="1155"/>
        <x:v>10</x:v>
      </x:c>
      <x:c r="K6229" s="53">
        <x:f t="shared" si="1156"/>
        <x:v>14</x:v>
      </x:c>
      <x:c r="L6229" s="53">
        <x:f t="shared" si="1157"/>
        <x:v>33</x:v>
      </x:c>
      <x:c r="M6229" s="54">
        <x:f t="shared" si="1158"/>
        <x:v>3043.634484561373</x:v>
      </x:c>
      <x:c r="N6229" s="54">
        <x:f t="shared" si="1159"/>
        <x:v>1.6136350587231758</x:v>
      </x:c>
      <x:c r="O6229" s="55">
        <x:f t="shared" si="1160"/>
        <x:v>137940</x:v>
      </x:c>
      <x:c r="P6229" s="55">
        <x:f t="shared" si="1161"/>
        <x:v>24640</x:v>
      </x:c>
      <x:c r="Q6229" s="55">
        <x:f t="shared" si="1162"/>
        <x:v>65340.87646807939</x:v>
      </x:c>
      <x:c r="R6229" s="55">
        <x:f t="shared" si="1163"/>
        <x:v>27959.12353192061</x:v>
      </x:c>
      <x:c r="S6229" s="1" t="str">
        <x:f t="shared" si="1164"/>
        <x:v>YES</x:v>
      </x:c>
      <x:c r="T6229" s="1">
        <x:f t="shared" si="1165"/>
        <x:v>27959.12353192061</x:v>
      </x:c>
    </x:row>
    <x:row r="6230">
      <x:c r="A6230" s="1"/>
      <x:c r="B6230" s="1"/>
      <x:c r="C6230" s="1"/>
      <x:c r="D6230" s="1"/>
      <x:c r="E6230" s="1"/>
      <x:c r="F6230" s="1"/>
      <x:c r="G6230" s="1"/>
      <x:c r="H6230" s="1"/>
      <x:c r="I6230" s="53">
        <x:f t="shared" si="1154"/>
        <x:v>9</x:v>
      </x:c>
      <x:c r="J6230" s="53">
        <x:f t="shared" si="1155"/>
        <x:v>10</x:v>
      </x:c>
      <x:c r="K6230" s="53">
        <x:f t="shared" si="1156"/>
        <x:v>15</x:v>
      </x:c>
      <x:c r="L6230" s="53">
        <x:f t="shared" si="1157"/>
        <x:v>34</x:v>
      </x:c>
      <x:c r="M6230" s="54">
        <x:f t="shared" si="1158"/>
        <x:v>3107.2226914375192</x:v>
      </x:c>
      <x:c r="N6230" s="54">
        <x:f t="shared" si="1159"/>
        <x:v>1.6577935357204994</x:v>
      </x:c>
      <x:c r="O6230" s="55">
        <x:f t="shared" si="1160"/>
        <x:v>140640</x:v>
      </x:c>
      <x:c r="P6230" s="55">
        <x:f t="shared" si="1161"/>
        <x:v>25520</x:v>
      </x:c>
      <x:c r="Q6230" s="55">
        <x:f t="shared" si="1162"/>
        <x:v>66444.838393012484</x:v>
      </x:c>
      <x:c r="R6230" s="55">
        <x:f t="shared" si="1163"/>
        <x:v>28675.161606987516</x:v>
      </x:c>
      <x:c r="S6230" s="1" t="str">
        <x:f t="shared" si="1164"/>
        <x:v>YES</x:v>
      </x:c>
      <x:c r="T6230" s="1">
        <x:f t="shared" si="1165"/>
        <x:v>28675.161606987516</x:v>
      </x:c>
    </x:row>
    <x:row r="6231">
      <x:c r="A6231" s="1"/>
      <x:c r="B6231" s="1"/>
      <x:c r="C6231" s="1"/>
      <x:c r="D6231" s="1"/>
      <x:c r="E6231" s="1"/>
      <x:c r="F6231" s="1"/>
      <x:c r="G6231" s="1"/>
      <x:c r="H6231" s="1"/>
      <x:c r="I6231" s="53">
        <x:f t="shared" si="1154"/>
        <x:v>9</x:v>
      </x:c>
      <x:c r="J6231" s="53">
        <x:f t="shared" si="1155"/>
        <x:v>10</x:v>
      </x:c>
      <x:c r="K6231" s="53">
        <x:f t="shared" si="1156"/>
        <x:v>16</x:v>
      </x:c>
      <x:c r="L6231" s="53">
        <x:f t="shared" si="1157"/>
        <x:v>35</x:v>
      </x:c>
      <x:c r="M6231" s="54">
        <x:f t="shared" si="1158"/>
        <x:v>3172.2834673150082</x:v>
      </x:c>
      <x:c r="N6231" s="54">
        <x:f t="shared" si="1159"/>
        <x:v>1.7029746300798669</x:v>
      </x:c>
      <x:c r="O6231" s="55">
        <x:f t="shared" si="1160"/>
        <x:v>143340</x:v>
      </x:c>
      <x:c r="P6231" s="55">
        <x:f t="shared" si="1161"/>
        <x:v>26400</x:v>
      </x:c>
      <x:c r="Q6231" s="55">
        <x:f t="shared" si="1162"/>
        <x:v>67574.365751996665</x:v>
      </x:c>
      <x:c r="R6231" s="55">
        <x:f t="shared" si="1163"/>
        <x:v>29365.634248003335</x:v>
      </x:c>
      <x:c r="S6231" s="1" t="str">
        <x:f t="shared" si="1164"/>
        <x:v>YES</x:v>
      </x:c>
      <x:c r="T6231" s="1">
        <x:f t="shared" si="1165"/>
        <x:v>29365.634248003335</x:v>
      </x:c>
    </x:row>
    <x:row r="6232">
      <x:c r="A6232" s="1"/>
      <x:c r="B6232" s="1"/>
      <x:c r="C6232" s="1"/>
      <x:c r="D6232" s="1"/>
      <x:c r="E6232" s="1"/>
      <x:c r="F6232" s="1"/>
      <x:c r="G6232" s="1"/>
      <x:c r="H6232" s="1"/>
      <x:c r="I6232" s="53">
        <x:f t="shared" si="1154"/>
        <x:v>9</x:v>
      </x:c>
      <x:c r="J6232" s="53">
        <x:f t="shared" si="1155"/>
        <x:v>10</x:v>
      </x:c>
      <x:c r="K6232" s="53">
        <x:f t="shared" si="1156"/>
        <x:v>17</x:v>
      </x:c>
      <x:c r="L6232" s="53">
        <x:f t="shared" si="1157"/>
        <x:v>36</x:v>
      </x:c>
      <x:c r="M6232" s="54">
        <x:f t="shared" si="1158"/>
        <x:v>3238.8436907615487</x:v>
      </x:c>
      <x:c r="N6232" s="54">
        <x:f t="shared" si="1159"/>
        <x:v>1.7491970074732976</x:v>
      </x:c>
      <x:c r="O6232" s="55">
        <x:f t="shared" si="1160"/>
        <x:v>146040</x:v>
      </x:c>
      <x:c r="P6232" s="55">
        <x:f t="shared" si="1161"/>
        <x:v>27280</x:v>
      </x:c>
      <x:c r="Q6232" s="55">
        <x:f t="shared" si="1162"/>
        <x:v>68729.925186832435</x:v>
      </x:c>
      <x:c r="R6232" s="55">
        <x:f t="shared" si="1163"/>
        <x:v>30030.074813167565</x:v>
      </x:c>
      <x:c r="S6232" s="1" t="str">
        <x:f t="shared" si="1164"/>
        <x:v>YES</x:v>
      </x:c>
      <x:c r="T6232" s="1">
        <x:f t="shared" si="1165"/>
        <x:v>30030.074813167565</x:v>
      </x:c>
    </x:row>
    <x:row r="6233">
      <x:c r="A6233" s="1"/>
      <x:c r="B6233" s="1"/>
      <x:c r="C6233" s="1"/>
      <x:c r="D6233" s="1"/>
      <x:c r="E6233" s="1"/>
      <x:c r="F6233" s="1"/>
      <x:c r="G6233" s="1"/>
      <x:c r="H6233" s="1"/>
      <x:c r="I6233" s="53">
        <x:f t="shared" si="1154"/>
        <x:v>9</x:v>
      </x:c>
      <x:c r="J6233" s="53">
        <x:f t="shared" si="1155"/>
        <x:v>10</x:v>
      </x:c>
      <x:c r="K6233" s="53">
        <x:f t="shared" si="1156"/>
        <x:v>18</x:v>
      </x:c>
      <x:c r="L6233" s="53">
        <x:f t="shared" si="1157"/>
        <x:v>37</x:v>
      </x:c>
      <x:c r="M6233" s="54">
        <x:f t="shared" si="1158"/>
        <x:v>3306.9306822201361</x:v>
      </x:c>
      <x:c r="N6233" s="54">
        <x:f t="shared" si="1159"/>
        <x:v>1.79647964043065</x:v>
      </x:c>
      <x:c r="O6233" s="55">
        <x:f t="shared" si="1160"/>
        <x:v>148740</x:v>
      </x:c>
      <x:c r="P6233" s="55">
        <x:f t="shared" si="1161"/>
        <x:v>28160</x:v>
      </x:c>
      <x:c r="Q6233" s="55">
        <x:f t="shared" si="1162"/>
        <x:v>69911.991010766244</x:v>
      </x:c>
      <x:c r="R6233" s="55">
        <x:f t="shared" si="1163"/>
        <x:v>30668.008989233756</x:v>
      </x:c>
      <x:c r="S6233" s="1" t="str">
        <x:f t="shared" si="1164"/>
        <x:v>YES</x:v>
      </x:c>
      <x:c r="T6233" s="1">
        <x:f t="shared" si="1165"/>
        <x:v>30668.008989233756</x:v>
      </x:c>
    </x:row>
    <x:row r="6234">
      <x:c r="A6234" s="1"/>
      <x:c r="B6234" s="1"/>
      <x:c r="C6234" s="1"/>
      <x:c r="D6234" s="1"/>
      <x:c r="E6234" s="1"/>
      <x:c r="F6234" s="1"/>
      <x:c r="G6234" s="1"/>
      <x:c r="H6234" s="1"/>
      <x:c r="I6234" s="53">
        <x:f t="shared" si="1154"/>
        <x:v>9</x:v>
      </x:c>
      <x:c r="J6234" s="53">
        <x:f t="shared" si="1155"/>
        <x:v>10</x:v>
      </x:c>
      <x:c r="K6234" s="53">
        <x:f t="shared" si="1156"/>
        <x:v>19</x:v>
      </x:c>
      <x:c r="L6234" s="53">
        <x:f t="shared" si="1157"/>
        <x:v>38</x:v>
      </x:c>
      <x:c r="M6234" s="54">
        <x:f t="shared" si="1158"/>
        <x:v>3376.5722108561577</x:v>
      </x:c>
      <x:c r="N6234" s="54">
        <x:f t="shared" si="1159"/>
        <x:v>1.8448418130945539</x:v>
      </x:c>
      <x:c r="O6234" s="55">
        <x:f t="shared" si="1160"/>
        <x:v>151440</x:v>
      </x:c>
      <x:c r="P6234" s="55">
        <x:f t="shared" si="1161"/>
        <x:v>29040</x:v>
      </x:c>
      <x:c r="Q6234" s="55">
        <x:f t="shared" si="1162"/>
        <x:v>71121.045327363856</x:v>
      </x:c>
      <x:c r="R6234" s="55">
        <x:f t="shared" si="1163"/>
        <x:v>31278.954672636144</x:v>
      </x:c>
      <x:c r="S6234" s="1" t="str">
        <x:f t="shared" si="1164"/>
        <x:v>YES</x:v>
      </x:c>
      <x:c r="T6234" s="1">
        <x:f t="shared" si="1165"/>
        <x:v>31278.954672636144</x:v>
      </x:c>
    </x:row>
    <x:row r="6235">
      <x:c r="A6235" s="1"/>
      <x:c r="B6235" s="1"/>
      <x:c r="C6235" s="1"/>
      <x:c r="D6235" s="1"/>
      <x:c r="E6235" s="1"/>
      <x:c r="F6235" s="1"/>
      <x:c r="G6235" s="1"/>
      <x:c r="H6235" s="1"/>
      <x:c r="I6235" s="53">
        <x:f t="shared" si="1154"/>
        <x:v>9</x:v>
      </x:c>
      <x:c r="J6235" s="53">
        <x:f t="shared" si="1155"/>
        <x:v>10</x:v>
      </x:c>
      <x:c r="K6235" s="53">
        <x:f t="shared" si="1156"/>
        <x:v>20</x:v>
      </x:c>
      <x:c r="L6235" s="53">
        <x:f t="shared" si="1157"/>
        <x:v>39</x:v>
      </x:c>
      <x:c r="M6235" s="54">
        <x:f t="shared" si="1158"/>
        <x:v>3447.7965015066347</x:v>
      </x:c>
      <x:c r="N6235" s="54">
        <x:f t="shared" si="1159"/>
        <x:v>1.8943031260462742</x:v>
      </x:c>
      <x:c r="O6235" s="55">
        <x:f t="shared" si="1160"/>
        <x:v>154140</x:v>
      </x:c>
      <x:c r="P6235" s="55">
        <x:f t="shared" si="1161"/>
        <x:v>29920</x:v>
      </x:c>
      <x:c r="Q6235" s="55">
        <x:f t="shared" si="1162"/>
        <x:v>72357.578151156849</x:v>
      </x:c>
      <x:c r="R6235" s="55">
        <x:f t="shared" si="1163"/>
        <x:v>31862.421848843151</x:v>
      </x:c>
      <x:c r="S6235" s="1" t="str">
        <x:f t="shared" si="1164"/>
        <x:v>YES</x:v>
      </x:c>
      <x:c r="T6235" s="1">
        <x:f t="shared" si="1165"/>
        <x:v>31862.421848843151</x:v>
      </x:c>
    </x:row>
    <x:row r="6236">
      <x:c r="A6236" s="1"/>
      <x:c r="B6236" s="1"/>
      <x:c r="C6236" s="1"/>
      <x:c r="D6236" s="1"/>
      <x:c r="E6236" s="1"/>
      <x:c r="F6236" s="1"/>
      <x:c r="G6236" s="1"/>
      <x:c r="H6236" s="1"/>
      <x:c r="I6236" s="53">
        <x:f t="shared" si="1154"/>
        <x:v>9</x:v>
      </x:c>
      <x:c r="J6236" s="53">
        <x:f t="shared" si="1155"/>
        <x:v>10</x:v>
      </x:c>
      <x:c r="K6236" s="53">
        <x:f t="shared" si="1156"/>
        <x:v>21</x:v>
      </x:c>
      <x:c r="L6236" s="53">
        <x:f t="shared" si="1157"/>
        <x:v>40</x:v>
      </x:c>
      <x:c r="M6236" s="54">
        <x:f t="shared" si="1158"/>
        <x:v>3520.6322417330784</x:v>
      </x:c>
      <x:c r="N6236" s="54">
        <x:f t="shared" si="1159"/>
        <x:v>1.9448835012035266</x:v>
      </x:c>
      <x:c r="O6236" s="55">
        <x:f t="shared" si="1160"/>
        <x:v>156840</x:v>
      </x:c>
      <x:c r="P6236" s="55">
        <x:f t="shared" si="1161"/>
        <x:v>30800</x:v>
      </x:c>
      <x:c r="Q6236" s="55">
        <x:f t="shared" si="1162"/>
        <x:v>73622.087530088174</x:v>
      </x:c>
      <x:c r="R6236" s="55">
        <x:f t="shared" si="1163"/>
        <x:v>32417.912469911826</x:v>
      </x:c>
      <x:c r="S6236" s="1" t="str">
        <x:f t="shared" si="1164"/>
        <x:v>YES</x:v>
      </x:c>
      <x:c r="T6236" s="1">
        <x:f t="shared" si="1165"/>
        <x:v>32417.912469911826</x:v>
      </x:c>
    </x:row>
    <x:row r="6237">
      <x:c r="A6237" s="1"/>
      <x:c r="B6237" s="1"/>
      <x:c r="C6237" s="1"/>
      <x:c r="D6237" s="1"/>
      <x:c r="E6237" s="1"/>
      <x:c r="F6237" s="1"/>
      <x:c r="G6237" s="1"/>
      <x:c r="H6237" s="1"/>
      <x:c r="I6237" s="53">
        <x:f t="shared" si="1154"/>
        <x:v>9</x:v>
      </x:c>
      <x:c r="J6237" s="53">
        <x:f t="shared" si="1155"/>
        <x:v>10</x:v>
      </x:c>
      <x:c r="K6237" s="53">
        <x:f t="shared" si="1156"/>
        <x:v>22</x:v>
      </x:c>
      <x:c r="L6237" s="53">
        <x:f t="shared" si="1157"/>
        <x:v>41</x:v>
      </x:c>
      <x:c r="M6237" s="54">
        <x:f t="shared" si="1158"/>
        <x:v>3595.1085889794749</x:v>
      </x:c>
      <x:c r="N6237" s="54">
        <x:f t="shared" si="1159"/>
        <x:v>1.9966031867913021</x:v>
      </x:c>
      <x:c r="O6237" s="55">
        <x:f t="shared" si="1160"/>
        <x:v>159540</x:v>
      </x:c>
      <x:c r="P6237" s="55">
        <x:f t="shared" si="1161"/>
        <x:v>31680</x:v>
      </x:c>
      <x:c r="Q6237" s="55">
        <x:f t="shared" si="1162"/>
        <x:v>74915.079669782543</x:v>
      </x:c>
      <x:c r="R6237" s="55">
        <x:f t="shared" si="1163"/>
        <x:v>32944.920330217457</x:v>
      </x:c>
      <x:c r="S6237" s="1" t="str">
        <x:f t="shared" si="1164"/>
        <x:v>YES</x:v>
      </x:c>
      <x:c r="T6237" s="1">
        <x:f t="shared" si="1165"/>
        <x:v>32944.920330217457</x:v>
      </x:c>
    </x:row>
    <x:row r="6238">
      <x:c r="A6238" s="1"/>
      <x:c r="B6238" s="1"/>
      <x:c r="C6238" s="1"/>
      <x:c r="D6238" s="1"/>
      <x:c r="E6238" s="1"/>
      <x:c r="F6238" s="1"/>
      <x:c r="G6238" s="1"/>
      <x:c r="H6238" s="1"/>
      <x:c r="I6238" s="53">
        <x:f t="shared" si="1154"/>
        <x:v>9</x:v>
      </x:c>
      <x:c r="J6238" s="53">
        <x:f t="shared" si="1155"/>
        <x:v>10</x:v>
      </x:c>
      <x:c r="K6238" s="53">
        <x:f t="shared" si="1156"/>
        <x:v>23</x:v>
      </x:c>
      <x:c r="L6238" s="53">
        <x:f t="shared" si="1157"/>
        <x:v>42</x:v>
      </x:c>
      <x:c r="M6238" s="54">
        <x:f t="shared" si="1158"/>
        <x:v>3671.2551778369111</x:v>
      </x:c>
      <x:c r="N6238" s="54">
        <x:f t="shared" si="1159"/>
        <x:v>2.0494827623867438</x:v>
      </x:c>
      <x:c r="O6238" s="55">
        <x:f t="shared" si="1160"/>
        <x:v>162240</x:v>
      </x:c>
      <x:c r="P6238" s="55">
        <x:f t="shared" si="1161"/>
        <x:v>32560</x:v>
      </x:c>
      <x:c r="Q6238" s="55">
        <x:f t="shared" si="1162"/>
        <x:v>76237.069059668604</x:v>
      </x:c>
      <x:c r="R6238" s="55">
        <x:f t="shared" si="1163"/>
        <x:v>33442.930940331396</x:v>
      </x:c>
      <x:c r="S6238" s="1" t="str">
        <x:f t="shared" si="1164"/>
        <x:v>YES</x:v>
      </x:c>
      <x:c r="T6238" s="1">
        <x:f t="shared" si="1165"/>
        <x:v>33442.930940331396</x:v>
      </x:c>
    </x:row>
    <x:row r="6239">
      <x:c r="A6239" s="1"/>
      <x:c r="B6239" s="1"/>
      <x:c r="C6239" s="1"/>
      <x:c r="D6239" s="1"/>
      <x:c r="E6239" s="1"/>
      <x:c r="F6239" s="1"/>
      <x:c r="G6239" s="1"/>
      <x:c r="H6239" s="1"/>
      <x:c r="I6239" s="53">
        <x:f t="shared" si="1154"/>
        <x:v>9</x:v>
      </x:c>
      <x:c r="J6239" s="53">
        <x:f t="shared" si="1155"/>
        <x:v>10</x:v>
      </x:c>
      <x:c r="K6239" s="53">
        <x:f t="shared" si="1156"/>
        <x:v>24</x:v>
      </x:c>
      <x:c r="L6239" s="53">
        <x:f t="shared" si="1157"/>
        <x:v>43</x:v>
      </x:c>
      <x:c r="M6239" s="54">
        <x:f t="shared" si="1158"/>
        <x:v>3749.1021274164068</x:v>
      </x:c>
      <x:c r="N6239" s="54">
        <x:f t="shared" si="1159"/>
        <x:v>2.1035431440391714</x:v>
      </x:c>
      <x:c r="O6239" s="55">
        <x:f t="shared" si="1160"/>
        <x:v>164940</x:v>
      </x:c>
      <x:c r="P6239" s="55">
        <x:f t="shared" si="1161"/>
        <x:v>33440</x:v>
      </x:c>
      <x:c r="Q6239" s="55">
        <x:f t="shared" si="1162"/>
        <x:v>77588.578600979294</x:v>
      </x:c>
      <x:c r="R6239" s="55">
        <x:f t="shared" si="1163"/>
        <x:v>33911.421399020706</x:v>
      </x:c>
      <x:c r="S6239" s="1" t="str">
        <x:f t="shared" si="1164"/>
        <x:v>YES</x:v>
      </x:c>
      <x:c r="T6239" s="1">
        <x:f t="shared" si="1165"/>
        <x:v>33911.421399020706</x:v>
      </x:c>
    </x:row>
    <x:row r="6240">
      <x:c r="A6240" s="1"/>
      <x:c r="B6240" s="1"/>
      <x:c r="C6240" s="1"/>
      <x:c r="D6240" s="1"/>
      <x:c r="E6240" s="1"/>
      <x:c r="F6240" s="1"/>
      <x:c r="G6240" s="1"/>
      <x:c r="H6240" s="1"/>
      <x:c r="I6240" s="53">
        <x:f t="shared" si="1154"/>
        <x:v>9</x:v>
      </x:c>
      <x:c r="J6240" s="53">
        <x:f t="shared" si="1155"/>
        <x:v>10</x:v>
      </x:c>
      <x:c r="K6240" s="53">
        <x:f t="shared" si="1156"/>
        <x:v>25</x:v>
      </x:c>
      <x:c r="L6240" s="53">
        <x:f t="shared" si="1157"/>
        <x:v>44</x:v>
      </x:c>
      <x:c r="M6240" s="54">
        <x:f t="shared" si="1158"/>
        <x:v>3828.6800488315048</x:v>
      </x:c>
      <x:c r="N6240" s="54">
        <x:f t="shared" si="1159"/>
        <x:v>2.1588055894663229</x:v>
      </x:c>
      <x:c r="O6240" s="55">
        <x:f t="shared" si="1160"/>
        <x:v>167640</x:v>
      </x:c>
      <x:c r="P6240" s="55">
        <x:f t="shared" si="1161"/>
        <x:v>34320</x:v>
      </x:c>
      <x:c r="Q6240" s="55">
        <x:f t="shared" si="1162"/>
        <x:v>78970.139736658079</x:v>
      </x:c>
      <x:c r="R6240" s="55">
        <x:f t="shared" si="1163"/>
        <x:v>34349.860263341921</x:v>
      </x:c>
      <x:c r="S6240" s="1" t="str">
        <x:f t="shared" si="1164"/>
        <x:v>YES</x:v>
      </x:c>
      <x:c r="T6240" s="1">
        <x:f t="shared" si="1165"/>
        <x:v>34349.860263341921</x:v>
      </x:c>
    </x:row>
    <x:row r="6241">
      <x:c r="A6241" s="1"/>
      <x:c r="B6241" s="1"/>
      <x:c r="C6241" s="1"/>
      <x:c r="D6241" s="1"/>
      <x:c r="E6241" s="1"/>
      <x:c r="F6241" s="1"/>
      <x:c r="G6241" s="1"/>
      <x:c r="H6241" s="1"/>
      <x:c r="I6241" s="53">
        <x:f t="shared" si="1154"/>
        <x:v>9</x:v>
      </x:c>
      <x:c r="J6241" s="53">
        <x:f t="shared" si="1155"/>
        <x:v>10</x:v>
      </x:c>
      <x:c r="K6241" s="53">
        <x:f t="shared" si="1156"/>
        <x:v>26</x:v>
      </x:c>
      <x:c r="L6241" s="53">
        <x:f t="shared" si="1157"/>
        <x:v>45</x:v>
      </x:c>
      <x:c r="M6241" s="54">
        <x:f t="shared" si="1158"/>
        <x:v>3910.0200527922225</x:v>
      </x:c>
      <x:c r="N6241" s="54">
        <x:f t="shared" si="1159"/>
        <x:v>2.2152917033279325</x:v>
      </x:c>
      <x:c r="O6241" s="55">
        <x:f t="shared" si="1160"/>
        <x:v>170340</x:v>
      </x:c>
      <x:c r="P6241" s="55">
        <x:f t="shared" si="1161"/>
        <x:v>35200</x:v>
      </x:c>
      <x:c r="Q6241" s="55">
        <x:f t="shared" si="1162"/>
        <x:v>80382.292583198316</x:v>
      </x:c>
      <x:c r="R6241" s="55">
        <x:f t="shared" si="1163"/>
        <x:v>34757.707416801684</x:v>
      </x:c>
      <x:c r="S6241" s="1" t="str">
        <x:f t="shared" si="1164"/>
        <x:v>YES</x:v>
      </x:c>
      <x:c r="T6241" s="1">
        <x:f t="shared" si="1165"/>
        <x:v>34757.707416801684</x:v>
      </x:c>
    </x:row>
    <x:row r="6242">
      <x:c r="A6242" s="1"/>
      <x:c r="B6242" s="1"/>
      <x:c r="C6242" s="1"/>
      <x:c r="D6242" s="1"/>
      <x:c r="E6242" s="1"/>
      <x:c r="F6242" s="1"/>
      <x:c r="G6242" s="1"/>
      <x:c r="H6242" s="1"/>
      <x:c r="I6242" s="53">
        <x:f t="shared" si="1154"/>
        <x:v>9</x:v>
      </x:c>
      <x:c r="J6242" s="53">
        <x:f t="shared" si="1155"/>
        <x:v>10</x:v>
      </x:c>
      <x:c r="K6242" s="53">
        <x:f t="shared" si="1156"/>
        <x:v>27</x:v>
      </x:c>
      <x:c r="L6242" s="53">
        <x:f t="shared" si="1157"/>
        <x:v>46</x:v>
      </x:c>
      <x:c r="M6242" s="54">
        <x:f t="shared" si="1158"/>
        <x:v>3993.153757311979</x:v>
      </x:c>
      <x:c r="N6242" s="54">
        <x:f t="shared" si="1159"/>
        <x:v>2.2730234425777631</x:v>
      </x:c>
      <x:c r="O6242" s="55">
        <x:f t="shared" si="1160"/>
        <x:v>173040</x:v>
      </x:c>
      <x:c r="P6242" s="55">
        <x:f t="shared" si="1161"/>
        <x:v>36080</x:v>
      </x:c>
      <x:c r="Q6242" s="55">
        <x:f t="shared" si="1162"/>
        <x:v>81825.586064444069</x:v>
      </x:c>
      <x:c r="R6242" s="55">
        <x:f t="shared" si="1163"/>
        <x:v>35134.413935555931</x:v>
      </x:c>
      <x:c r="S6242" s="1" t="str">
        <x:f t="shared" si="1164"/>
        <x:v>YES</x:v>
      </x:c>
      <x:c r="T6242" s="1">
        <x:f t="shared" si="1165"/>
        <x:v>35134.413935555931</x:v>
      </x:c>
    </x:row>
    <x:row r="6243">
      <x:c r="A6243" s="1"/>
      <x:c r="B6243" s="1"/>
      <x:c r="C6243" s="1"/>
      <x:c r="D6243" s="1"/>
      <x:c r="E6243" s="1"/>
      <x:c r="F6243" s="1"/>
      <x:c r="G6243" s="1"/>
      <x:c r="H6243" s="1"/>
      <x:c r="I6243" s="53">
        <x:f t="shared" si="1154"/>
        <x:v>9</x:v>
      </x:c>
      <x:c r="J6243" s="53">
        <x:f t="shared" si="1155"/>
        <x:v>10</x:v>
      </x:c>
      <x:c r="K6243" s="53">
        <x:f t="shared" si="1156"/>
        <x:v>28</x:v>
      </x:c>
      <x:c r="L6243" s="53">
        <x:f t="shared" si="1157"/>
        <x:v>47</x:v>
      </x:c>
      <x:c r="M6243" s="54">
        <x:f t="shared" si="1158"/>
        <x:v>4078.1132955291328</x:v>
      </x:c>
      <x:c r="N6243" s="54">
        <x:f t="shared" si="1159"/>
        <x:v>2.3320231218952312</x:v>
      </x:c>
      <x:c r="O6243" s="55">
        <x:f t="shared" si="1160"/>
        <x:v>175740</x:v>
      </x:c>
      <x:c r="P6243" s="55">
        <x:f t="shared" si="1161"/>
        <x:v>36960</x:v>
      </x:c>
      <x:c r="Q6243" s="55">
        <x:f t="shared" si="1162"/>
        <x:v>83300.578047380783</x:v>
      </x:c>
      <x:c r="R6243" s="55">
        <x:f t="shared" si="1163"/>
        <x:v>35479.421952619217</x:v>
      </x:c>
      <x:c r="S6243" s="1" t="str">
        <x:f t="shared" si="1164"/>
        <x:v>YES</x:v>
      </x:c>
      <x:c r="T6243" s="1">
        <x:f t="shared" si="1165"/>
        <x:v>35479.421952619217</x:v>
      </x:c>
    </x:row>
    <x:row r="6244">
      <x:c r="A6244" s="1"/>
      <x:c r="B6244" s="1"/>
      <x:c r="C6244" s="1"/>
      <x:c r="D6244" s="1"/>
      <x:c r="E6244" s="1"/>
      <x:c r="F6244" s="1"/>
      <x:c r="G6244" s="1"/>
      <x:c r="H6244" s="1"/>
      <x:c r="I6244" s="53">
        <x:f t="shared" si="1154"/>
        <x:v>9</x:v>
      </x:c>
      <x:c r="J6244" s="53">
        <x:f t="shared" si="1155"/>
        <x:v>10</x:v>
      </x:c>
      <x:c r="K6244" s="53">
        <x:f t="shared" si="1156"/>
        <x:v>29</x:v>
      </x:c>
      <x:c r="L6244" s="53">
        <x:f t="shared" si="1157"/>
        <x:v>48</x:v>
      </x:c>
      <x:c r="M6244" s="54">
        <x:f t="shared" si="1158"/>
        <x:v>4164.9313236447861</x:v>
      </x:c>
      <x:c r="N6244" s="54">
        <x:f t="shared" si="1159"/>
        <x:v>2.3923134191977682</x:v>
      </x:c>
      <x:c r="O6244" s="55">
        <x:f t="shared" si="1160"/>
        <x:v>178440</x:v>
      </x:c>
      <x:c r="P6244" s="55">
        <x:f t="shared" si="1161"/>
        <x:v>37840</x:v>
      </x:c>
      <x:c r="Q6244" s="55">
        <x:f t="shared" si="1162"/>
        <x:v>84807.835479944202</x:v>
      </x:c>
      <x:c r="R6244" s="55">
        <x:f t="shared" si="1163"/>
        <x:v>35792.164520055798</x:v>
      </x:c>
      <x:c r="S6244" s="1" t="str">
        <x:f t="shared" si="1164"/>
        <x:v>YES</x:v>
      </x:c>
      <x:c r="T6244" s="1">
        <x:f t="shared" si="1165"/>
        <x:v>35792.164520055798</x:v>
      </x:c>
    </x:row>
    <x:row r="6245">
      <x:c r="A6245" s="1"/>
      <x:c r="B6245" s="1"/>
      <x:c r="C6245" s="1"/>
      <x:c r="D6245" s="1"/>
      <x:c r="E6245" s="1"/>
      <x:c r="F6245" s="1"/>
      <x:c r="G6245" s="1"/>
      <x:c r="H6245" s="1"/>
      <x:c r="I6245" s="53">
        <x:f t="shared" si="1154"/>
        <x:v>9</x:v>
      </x:c>
      <x:c r="J6245" s="53">
        <x:f t="shared" si="1155"/>
        <x:v>10</x:v>
      </x:c>
      <x:c r="K6245" s="53">
        <x:f t="shared" si="1156"/>
        <x:v>30</x:v>
      </x:c>
      <x:c r="L6245" s="53">
        <x:f t="shared" si="1157"/>
        <x:v>49</x:v>
      </x:c>
      <x:c r="M6245" s="54">
        <x:f t="shared" si="1158"/>
        <x:v>4253.6410289785572</x:v>
      </x:c>
      <x:c r="N6245" s="54">
        <x:f t="shared" si="1159"/>
        <x:v>2.4539173812351089</x:v>
      </x:c>
      <x:c r="O6245" s="55">
        <x:f t="shared" si="1160"/>
        <x:v>181140</x:v>
      </x:c>
      <x:c r="P6245" s="55">
        <x:f t="shared" si="1161"/>
        <x:v>38720</x:v>
      </x:c>
      <x:c r="Q6245" s="55">
        <x:f t="shared" si="1162"/>
        <x:v>86347.934530877727</x:v>
      </x:c>
      <x:c r="R6245" s="55">
        <x:f t="shared" si="1163"/>
        <x:v>36072.065469122273</x:v>
      </x:c>
      <x:c r="S6245" s="1" t="str">
        <x:f t="shared" si="1164"/>
        <x:v>YES</x:v>
      </x:c>
      <x:c r="T6245" s="1">
        <x:f t="shared" si="1165"/>
        <x:v>36072.065469122273</x:v>
      </x:c>
    </x:row>
    <x:row r="6246">
      <x:c r="A6246" s="1"/>
      <x:c r="B6246" s="1"/>
      <x:c r="C6246" s="1"/>
      <x:c r="D6246" s="1"/>
      <x:c r="E6246" s="1"/>
      <x:c r="F6246" s="1"/>
      <x:c r="G6246" s="1"/>
      <x:c r="H6246" s="1"/>
      <x:c r="I6246" s="53">
        <x:f t="shared" si="1154"/>
        <x:v>9</x:v>
      </x:c>
      <x:c r="J6246" s="53">
        <x:f t="shared" si="1155"/>
        <x:v>11</x:v>
      </x:c>
      <x:c r="K6246" s="53">
        <x:f t="shared" si="1156"/>
        <x:v>0</x:v>
      </x:c>
      <x:c r="L6246" s="53">
        <x:f t="shared" si="1157"/>
        <x:v>20</x:v>
      </x:c>
      <x:c r="M6246" s="54">
        <x:f t="shared" si="1158"/>
        <x:v>2342.9262267844188</x:v>
      </x:c>
      <x:c r="N6246" s="54">
        <x:f t="shared" si="1159"/>
        <x:v>1.1270321019336242</x:v>
      </x:c>
      <x:c r="O6246" s="55">
        <x:f t="shared" si="1160"/>
        <x:v>102234</x:v>
      </x:c>
      <x:c r="P6246" s="55">
        <x:f t="shared" si="1161"/>
        <x:v>12760</x:v>
      </x:c>
      <x:c r="Q6246" s="55">
        <x:f t="shared" si="1162"/>
        <x:v>53175.802548340602</x:v>
      </x:c>
      <x:c r="R6246" s="55">
        <x:f t="shared" si="1163"/>
        <x:v>16298.197451659398</x:v>
      </x:c>
      <x:c r="S6246" s="1" t="str">
        <x:f t="shared" si="1164"/>
        <x:v>YES</x:v>
      </x:c>
      <x:c r="T6246" s="1">
        <x:f t="shared" si="1165"/>
        <x:v>16298.197451659398</x:v>
      </x:c>
    </x:row>
    <x:row r="6247">
      <x:c r="A6247" s="1"/>
      <x:c r="B6247" s="1"/>
      <x:c r="C6247" s="1"/>
      <x:c r="D6247" s="1"/>
      <x:c r="E6247" s="1"/>
      <x:c r="F6247" s="1"/>
      <x:c r="G6247" s="1"/>
      <x:c r="H6247" s="1"/>
      <x:c r="I6247" s="53">
        <x:f t="shared" si="1154"/>
        <x:v>9</x:v>
      </x:c>
      <x:c r="J6247" s="53">
        <x:f t="shared" si="1155"/>
        <x:v>11</x:v>
      </x:c>
      <x:c r="K6247" s="53">
        <x:f t="shared" si="1156"/>
        <x:v>1</x:v>
      </x:c>
      <x:c r="L6247" s="53">
        <x:f t="shared" si="1157"/>
        <x:v>21</x:v>
      </x:c>
      <x:c r="M6247" s="54">
        <x:f t="shared" si="1158"/>
        <x:v>2388.4887267844188</x:v>
      </x:c>
      <x:c r="N6247" s="54">
        <x:f t="shared" si="1159"/>
        <x:v>1.1586727269336241</x:v>
      </x:c>
      <x:c r="O6247" s="55">
        <x:f t="shared" si="1160"/>
        <x:v>104934</x:v>
      </x:c>
      <x:c r="P6247" s="55">
        <x:f t="shared" si="1161"/>
        <x:v>13640</x:v>
      </x:c>
      <x:c r="Q6247" s="55">
        <x:f t="shared" si="1162"/>
        <x:v>53966.818173340602</x:v>
      </x:c>
      <x:c r="R6247" s="55">
        <x:f t="shared" si="1163"/>
        <x:v>17327.181826659398</x:v>
      </x:c>
      <x:c r="S6247" s="1" t="str">
        <x:f t="shared" si="1164"/>
        <x:v>YES</x:v>
      </x:c>
      <x:c r="T6247" s="1">
        <x:f t="shared" si="1165"/>
        <x:v>17327.181826659398</x:v>
      </x:c>
    </x:row>
    <x:row r="6248">
      <x:c r="A6248" s="1"/>
      <x:c r="B6248" s="1"/>
      <x:c r="C6248" s="1"/>
      <x:c r="D6248" s="1"/>
      <x:c r="E6248" s="1"/>
      <x:c r="F6248" s="1"/>
      <x:c r="G6248" s="1"/>
      <x:c r="H6248" s="1"/>
      <x:c r="I6248" s="53">
        <x:f t="shared" si="1154"/>
        <x:v>9</x:v>
      </x:c>
      <x:c r="J6248" s="53">
        <x:f t="shared" si="1155"/>
        <x:v>11</x:v>
      </x:c>
      <x:c r="K6248" s="53">
        <x:f t="shared" si="1156"/>
        <x:v>2</x:v>
      </x:c>
      <x:c r="L6248" s="53">
        <x:f t="shared" si="1157"/>
        <x:v>22</x:v>
      </x:c>
      <x:c r="M6248" s="54">
        <x:f t="shared" si="1158"/>
        <x:v>2435.1902892844187</x:v>
      </x:c>
      <x:c r="N6248" s="54">
        <x:f t="shared" si="1159"/>
        <x:v>1.1911043675586241</x:v>
      </x:c>
      <x:c r="O6248" s="55">
        <x:f t="shared" si="1160"/>
        <x:v>107634</x:v>
      </x:c>
      <x:c r="P6248" s="55">
        <x:f t="shared" si="1161"/>
        <x:v>14520</x:v>
      </x:c>
      <x:c r="Q6248" s="55">
        <x:f t="shared" si="1162"/>
        <x:v>54777.609188965602</x:v>
      </x:c>
      <x:c r="R6248" s="55">
        <x:f t="shared" si="1163"/>
        <x:v>18336.390811034398</x:v>
      </x:c>
      <x:c r="S6248" s="1" t="str">
        <x:f t="shared" si="1164"/>
        <x:v>YES</x:v>
      </x:c>
      <x:c r="T6248" s="1">
        <x:f t="shared" si="1165"/>
        <x:v>18336.390811034398</x:v>
      </x:c>
    </x:row>
    <x:row r="6249">
      <x:c r="A6249" s="1"/>
      <x:c r="B6249" s="1"/>
      <x:c r="C6249" s="1"/>
      <x:c r="D6249" s="1"/>
      <x:c r="E6249" s="1"/>
      <x:c r="F6249" s="1"/>
      <x:c r="G6249" s="1"/>
      <x:c r="H6249" s="1"/>
      <x:c r="I6249" s="53">
        <x:f t="shared" si="1154"/>
        <x:v>9</x:v>
      </x:c>
      <x:c r="J6249" s="53">
        <x:f t="shared" si="1155"/>
        <x:v>11</x:v>
      </x:c>
      <x:c r="K6249" s="53">
        <x:f t="shared" si="1156"/>
        <x:v>3</x:v>
      </x:c>
      <x:c r="L6249" s="53">
        <x:f t="shared" si="1157"/>
        <x:v>23</x:v>
      </x:c>
      <x:c r="M6249" s="54">
        <x:f t="shared" si="1158"/>
        <x:v>2483.0522717062936</x:v>
      </x:c>
      <x:c r="N6249" s="54">
        <x:f t="shared" si="1159"/>
        <x:v>1.2243418553515928</x:v>
      </x:c>
      <x:c r="O6249" s="55">
        <x:f t="shared" si="1160"/>
        <x:v>110334</x:v>
      </x:c>
      <x:c r="P6249" s="55">
        <x:f t="shared" si="1161"/>
        <x:v>15400</x:v>
      </x:c>
      <x:c r="Q6249" s="55">
        <x:f t="shared" si="1162"/>
        <x:v>55608.546383789813</x:v>
      </x:c>
      <x:c r="R6249" s="55">
        <x:f t="shared" si="1163"/>
        <x:v>19325.453616210187</x:v>
      </x:c>
      <x:c r="S6249" s="1" t="str">
        <x:f t="shared" si="1164"/>
        <x:v>YES</x:v>
      </x:c>
      <x:c r="T6249" s="1">
        <x:f t="shared" si="1165"/>
        <x:v>19325.453616210187</x:v>
      </x:c>
    </x:row>
    <x:row r="6250">
      <x:c r="A6250" s="1"/>
      <x:c r="B6250" s="1"/>
      <x:c r="C6250" s="1"/>
      <x:c r="D6250" s="1"/>
      <x:c r="E6250" s="1"/>
      <x:c r="F6250" s="1"/>
      <x:c r="G6250" s="1"/>
      <x:c r="H6250" s="1"/>
      <x:c r="I6250" s="53">
        <x:f t="shared" si="1154"/>
        <x:v>9</x:v>
      </x:c>
      <x:c r="J6250" s="53">
        <x:f t="shared" si="1155"/>
        <x:v>11</x:v>
      </x:c>
      <x:c r="K6250" s="53">
        <x:f t="shared" si="1156"/>
        <x:v>4</x:v>
      </x:c>
      <x:c r="L6250" s="53">
        <x:f t="shared" si="1157"/>
        <x:v>24</x:v>
      </x:c>
      <x:c r="M6250" s="54">
        <x:f t="shared" si="1158"/>
        <x:v>2532.09638742895</x:v>
      </x:c>
      <x:c r="N6250" s="54">
        <x:f t="shared" si="1159"/>
        <x:v>1.2584002690478819</x:v>
      </x:c>
      <x:c r="O6250" s="55">
        <x:f t="shared" si="1160"/>
        <x:v>113034</x:v>
      </x:c>
      <x:c r="P6250" s="55">
        <x:f t="shared" si="1161"/>
        <x:v>16280</x:v>
      </x:c>
      <x:c r="Q6250" s="55">
        <x:f t="shared" si="1162"/>
        <x:v>56460.006726197047</x:v>
      </x:c>
      <x:c r="R6250" s="55">
        <x:f t="shared" si="1163"/>
        <x:v>20293.993273802953</x:v>
      </x:c>
      <x:c r="S6250" s="1" t="str">
        <x:f t="shared" si="1164"/>
        <x:v>YES</x:v>
      </x:c>
      <x:c r="T6250" s="1">
        <x:f t="shared" si="1165"/>
        <x:v>20293.993273802953</x:v>
      </x:c>
    </x:row>
    <x:row r="6251">
      <x:c r="A6251" s="1"/>
      <x:c r="B6251" s="1"/>
      <x:c r="C6251" s="1"/>
      <x:c r="D6251" s="1"/>
      <x:c r="E6251" s="1"/>
      <x:c r="F6251" s="1"/>
      <x:c r="G6251" s="1"/>
      <x:c r="H6251" s="1"/>
      <x:c r="I6251" s="53">
        <x:f t="shared" si="1154"/>
        <x:v>9</x:v>
      </x:c>
      <x:c r="J6251" s="53">
        <x:f t="shared" si="1155"/>
        <x:v>11</x:v>
      </x:c>
      <x:c r="K6251" s="53">
        <x:f t="shared" si="1156"/>
        <x:v>5</x:v>
      </x:c>
      <x:c r="L6251" s="53">
        <x:f t="shared" si="1157"/>
        <x:v>25</x:v>
      </x:c>
      <x:c r="M6251" s="54">
        <x:f t="shared" si="1158"/>
        <x:v>2582.3447113501534</x:v>
      </x:c>
      <x:c r="N6251" s="54">
        <x:f t="shared" si="1159"/>
        <x:v>1.2932949384376065</x:v>
      </x:c>
      <x:c r="O6251" s="55">
        <x:f t="shared" si="1160"/>
        <x:v>115734</x:v>
      </x:c>
      <x:c r="P6251" s="55">
        <x:f t="shared" si="1161"/>
        <x:v>17160</x:v>
      </x:c>
      <x:c r="Q6251" s="55">
        <x:f t="shared" si="1162"/>
        <x:v>57332.373460940158</x:v>
      </x:c>
      <x:c r="R6251" s="55">
        <x:f t="shared" si="1163"/>
        <x:v>21241.626539059842</x:v>
      </x:c>
      <x:c r="S6251" s="1" t="str">
        <x:f t="shared" si="1164"/>
        <x:v>YES</x:v>
      </x:c>
      <x:c r="T6251" s="1">
        <x:f t="shared" si="1165"/>
        <x:v>21241.626539059842</x:v>
      </x:c>
    </x:row>
    <x:row r="6252">
      <x:c r="A6252" s="1"/>
      <x:c r="B6252" s="1"/>
      <x:c r="C6252" s="1"/>
      <x:c r="D6252" s="1"/>
      <x:c r="E6252" s="1"/>
      <x:c r="F6252" s="1"/>
      <x:c r="G6252" s="1"/>
      <x:c r="H6252" s="1"/>
      <x:c r="I6252" s="53">
        <x:f t="shared" si="1154"/>
        <x:v>9</x:v>
      </x:c>
      <x:c r="J6252" s="53">
        <x:f t="shared" si="1155"/>
        <x:v>11</x:v>
      </x:c>
      <x:c r="K6252" s="53">
        <x:f t="shared" si="1156"/>
        <x:v>6</x:v>
      </x:c>
      <x:c r="L6252" s="53">
        <x:f t="shared" si="1157"/>
        <x:v>26</x:v>
      </x:c>
      <x:c r="M6252" s="54">
        <x:f t="shared" si="1158"/>
        <x:v>2633.8196855317865</x:v>
      </x:c>
      <x:c r="N6252" s="54">
        <x:f t="shared" si="1159"/>
        <x:v>1.3290414482859629</x:v>
      </x:c>
      <x:c r="O6252" s="55">
        <x:f t="shared" si="1160"/>
        <x:v>118434</x:v>
      </x:c>
      <x:c r="P6252" s="55">
        <x:f t="shared" si="1161"/>
        <x:v>18040</x:v>
      </x:c>
      <x:c r="Q6252" s="55">
        <x:f t="shared" si="1162"/>
        <x:v>58226.036207149067</x:v>
      </x:c>
      <x:c r="R6252" s="55">
        <x:f t="shared" si="1163"/>
        <x:v>22167.963792850933</x:v>
      </x:c>
      <x:c r="S6252" s="1" t="str">
        <x:f t="shared" si="1164"/>
        <x:v>YES</x:v>
      </x:c>
      <x:c r="T6252" s="1">
        <x:f t="shared" si="1165"/>
        <x:v>22167.963792850933</x:v>
      </x:c>
    </x:row>
    <x:row r="6253">
      <x:c r="A6253" s="1"/>
      <x:c r="B6253" s="1"/>
      <x:c r="C6253" s="1"/>
      <x:c r="D6253" s="1"/>
      <x:c r="E6253" s="1"/>
      <x:c r="F6253" s="1"/>
      <x:c r="G6253" s="1"/>
      <x:c r="H6253" s="1"/>
      <x:c r="I6253" s="53">
        <x:f t="shared" si="1154"/>
        <x:v>9</x:v>
      </x:c>
      <x:c r="J6253" s="53">
        <x:f t="shared" si="1155"/>
        <x:v>11</x:v>
      </x:c>
      <x:c r="K6253" s="53">
        <x:f t="shared" si="1156"/>
        <x:v>7</x:v>
      </x:c>
      <x:c r="L6253" s="53">
        <x:f t="shared" si="1157"/>
        <x:v>27</x:v>
      </x:c>
      <x:c r="M6253" s="54">
        <x:f t="shared" si="1158"/>
        <x:v>2686.5441249297469</x:v>
      </x:c>
      <x:c r="N6253" s="54">
        <x:f t="shared" si="1159"/>
        <x:v>1.3656556423123243</x:v>
      </x:c>
      <x:c r="O6253" s="55">
        <x:f t="shared" si="1160"/>
        <x:v>121134</x:v>
      </x:c>
      <x:c r="P6253" s="55">
        <x:f t="shared" si="1161"/>
        <x:v>18920</x:v>
      </x:c>
      <x:c r="Q6253" s="55">
        <x:f t="shared" si="1162"/>
        <x:v>59141.391057808105</x:v>
      </x:c>
      <x:c r="R6253" s="55">
        <x:f t="shared" si="1163"/>
        <x:v>23072.608942191895</x:v>
      </x:c>
      <x:c r="S6253" s="1" t="str">
        <x:f t="shared" si="1164"/>
        <x:v>YES</x:v>
      </x:c>
      <x:c r="T6253" s="1">
        <x:f t="shared" si="1165"/>
        <x:v>23072.608942191895</x:v>
      </x:c>
    </x:row>
    <x:row r="6254">
      <x:c r="A6254" s="1"/>
      <x:c r="B6254" s="1"/>
      <x:c r="C6254" s="1"/>
      <x:c r="D6254" s="1"/>
      <x:c r="E6254" s="1"/>
      <x:c r="F6254" s="1"/>
      <x:c r="G6254" s="1"/>
      <x:c r="H6254" s="1"/>
      <x:c r="I6254" s="53" t="n">
        <x:f t="shared" ref="I6254:I6317" si="1166">INT((ROW()-ROW($I$46))/((CARROT_CAP+1)*(MESCLUN_CAP+1)))</x:f>
        <x:v>9</x:v>
      </x:c>
      <x:c r="J6254" s="53" t="n">
        <x:f t="shared" ref="J6254:J6317" si="1167">MOD(INT((ROW()-ROW($I$46))/(MESCLUN_CAP+1)),CARROT_CAP+1)</x:f>
        <x:v>11</x:v>
      </x:c>
      <x:c r="K6254" s="53" t="n">
        <x:f t="shared" ref="K6254:K6317" si="1168">MOD(ROW()-ROW($I$46),MESCLUN_CAP+1)</x:f>
        <x:v>8</x:v>
      </x:c>
      <x:c r="L6254" s="53" t="n">
        <x:f t="shared" ref="L6254:L6317" si="1169">SUM(I6254:K6254)</x:f>
        <x:v>28</x:v>
      </x:c>
      <x:c r="M6254" s="54" t="n">
        <x:f t="shared" ref="M6254:M6317" si="1170">I6254*TOMATO_HOURS*WEEKS*(1+TOMATO_DIM)^I6254+J6254*CARROT_HOURS*WEEKS*(1+CARROT_DIM)^J6254+K6254*MESCLUN_HOURS*WEEKS*(1+MESCLUN_DIM)^K6254</x:f>
        <x:v>2740.5412232097274</x:v>
      </x:c>
      <x:c r="N6254" s="54" t="n">
        <x:f t="shared" ref="N6254:N6317" si="1171">MAX(M6254-FARMER_HOURS,0)/TEMP_HOURS_PER_WORKER</x:f>
        <x:v>1.4031536272289773</x:v>
      </x:c>
      <x:c r="O6254" s="55" t="n">
        <x:f t="shared" ref="O6254:O6317" si="1172">I6254*TOMATO_PRICE+J6254*CARROT_PRICE+K6254*MESCLUN_PRICE</x:f>
        <x:v>123834</x:v>
      </x:c>
      <x:c r="P6254" s="55" t="n">
        <x:f t="shared" ref="P6254:P6317" si="1173">I6254*TOMATO_FERTILIZER+J6254*CARROT_FERTILIZER+K6254*MESCLUN_FERTILIZER</x:f>
        <x:v>19800</x:v>
      </x:c>
      <x:c r="Q6254" s="55" t="n">
        <x:f t="shared" ref="Q6254:Q6317" si="1174">MIN(M6254,FARMER_HOURS)*FARMER_RATE+MAX(M6254-FARMER_HOURS,0)*TEMP_RATE</x:f>
        <x:v>60078.84068072443</x:v>
      </x:c>
      <x:c r="R6254" s="55" t="n">
        <x:f t="shared" ref="R6254:R6317" si="1175">O6254-P6254-Q6254-FIXED_COST</x:f>
        <x:v>23955.159319275568</x:v>
      </x:c>
      <x:c r="S6254" s="1" t="str">
        <x:f t="shared" ref="S6254:S6317" si="1176">IF(AND(L6254&lt;=TOTAL_BED_CAP,N6254&lt;=TEMP_WORKER_CAP),"YES","NO")</x:f>
        <x:v>YES</x:v>
      </x:c>
      <x:c r="T6254" s="1" t="n">
        <x:f t="shared" ref="T6254:T6317" si="1177">IF(S6254="YES",R6254,-1E+99)</x:f>
        <x:v>23955.159319275568</x:v>
      </x:c>
    </x:row>
    <x:row r="6255">
      <x:c r="A6255" s="1"/>
      <x:c r="B6255" s="1"/>
      <x:c r="C6255" s="1"/>
      <x:c r="D6255" s="1"/>
      <x:c r="E6255" s="1"/>
      <x:c r="F6255" s="1"/>
      <x:c r="G6255" s="1"/>
      <x:c r="H6255" s="1"/>
      <x:c r="I6255" s="53">
        <x:f t="shared" si="1166"/>
        <x:v>9</x:v>
      </x:c>
      <x:c r="J6255" s="53">
        <x:f t="shared" si="1167"/>
        <x:v>11</x:v>
      </x:c>
      <x:c r="K6255" s="53">
        <x:f t="shared" si="1168"/>
        <x:v>9</x:v>
      </x:c>
      <x:c r="L6255" s="53">
        <x:f t="shared" si="1169"/>
        <x:v>29</x:v>
      </x:c>
      <x:c r="M6255" s="54">
        <x:f t="shared" si="1170"/>
        <x:v>2795.8345586501218</x:v>
      </x:c>
      <x:c r="N6255" s="54">
        <x:f t="shared" si="1171"/>
        <x:v>1.4415517768403623</x:v>
      </x:c>
      <x:c r="O6255" s="55">
        <x:f t="shared" si="1172"/>
        <x:v>126534</x:v>
      </x:c>
      <x:c r="P6255" s="55">
        <x:f t="shared" si="1173"/>
        <x:v>20680</x:v>
      </x:c>
      <x:c r="Q6255" s="55">
        <x:f t="shared" si="1174"/>
        <x:v>61038.794421009057</x:v>
      </x:c>
      <x:c r="R6255" s="55">
        <x:f t="shared" si="1175"/>
        <x:v>24815.205578990943</x:v>
      </x:c>
      <x:c r="S6255" s="1" t="str">
        <x:f t="shared" si="1176"/>
        <x:v>YES</x:v>
      </x:c>
      <x:c r="T6255" s="1">
        <x:f t="shared" si="1177"/>
        <x:v>24815.205578990943</x:v>
      </x:c>
    </x:row>
    <x:row r="6256">
      <x:c r="A6256" s="1"/>
      <x:c r="B6256" s="1"/>
      <x:c r="C6256" s="1"/>
      <x:c r="D6256" s="1"/>
      <x:c r="E6256" s="1"/>
      <x:c r="F6256" s="1"/>
      <x:c r="G6256" s="1"/>
      <x:c r="H6256" s="1"/>
      <x:c r="I6256" s="53">
        <x:f t="shared" si="1166"/>
        <x:v>9</x:v>
      </x:c>
      <x:c r="J6256" s="53">
        <x:f t="shared" si="1167"/>
        <x:v>11</x:v>
      </x:c>
      <x:c r="K6256" s="53">
        <x:f t="shared" si="1168"/>
        <x:v>10</x:v>
      </x:c>
      <x:c r="L6256" s="53">
        <x:f t="shared" si="1169"/>
        <x:v>30</x:v>
      </x:c>
      <x:c r="M6256" s="54">
        <x:f t="shared" si="1170"/>
        <x:v>2852.4481001333343</x:v>
      </x:c>
      <x:c r="N6256" s="54">
        <x:f t="shared" si="1171"/>
        <x:v>1.4808667362037045</x:v>
      </x:c>
      <x:c r="O6256" s="55">
        <x:f t="shared" si="1172"/>
        <x:v>129234</x:v>
      </x:c>
      <x:c r="P6256" s="55">
        <x:f t="shared" si="1173"/>
        <x:v>21560</x:v>
      </x:c>
      <x:c r="Q6256" s="55">
        <x:f t="shared" si="1174"/>
        <x:v>62021.668405092605</x:v>
      </x:c>
      <x:c r="R6256" s="55">
        <x:f t="shared" si="1175"/>
        <x:v>25652.331594907395</x:v>
      </x:c>
      <x:c r="S6256" s="1" t="str">
        <x:f t="shared" si="1176"/>
        <x:v>YES</x:v>
      </x:c>
      <x:c r="T6256" s="1">
        <x:f t="shared" si="1177"/>
        <x:v>25652.331594907395</x:v>
      </x:c>
    </x:row>
    <x:row r="6257">
      <x:c r="A6257" s="1"/>
      <x:c r="B6257" s="1"/>
      <x:c r="C6257" s="1"/>
      <x:c r="D6257" s="1"/>
      <x:c r="E6257" s="1"/>
      <x:c r="F6257" s="1"/>
      <x:c r="G6257" s="1"/>
      <x:c r="H6257" s="1"/>
      <x:c r="I6257" s="53">
        <x:f t="shared" si="1166"/>
        <x:v>9</x:v>
      </x:c>
      <x:c r="J6257" s="53">
        <x:f t="shared" si="1167"/>
        <x:v>11</x:v>
      </x:c>
      <x:c r="K6257" s="53">
        <x:f t="shared" si="1168"/>
        <x:v>11</x:v>
      </x:c>
      <x:c r="L6257" s="53">
        <x:f t="shared" si="1169"/>
        <x:v>31</x:v>
      </x:c>
      <x:c r="M6257" s="54">
        <x:f t="shared" si="1170"/>
        <x:v>2910.4062132267736</x:v>
      </x:c>
      <x:c r="N6257" s="54">
        <x:f t="shared" si="1171"/>
        <x:v>1.5211154258519262</x:v>
      </x:c>
      <x:c r="O6257" s="55">
        <x:f t="shared" si="1172"/>
        <x:v>131934</x:v>
      </x:c>
      <x:c r="P6257" s="55">
        <x:f t="shared" si="1173"/>
        <x:v>22440</x:v>
      </x:c>
      <x:c r="Q6257" s="55">
        <x:f t="shared" si="1174"/>
        <x:v>63027.885646298149</x:v>
      </x:c>
      <x:c r="R6257" s="55">
        <x:f t="shared" si="1175"/>
        <x:v>26466.114353701851</x:v>
      </x:c>
      <x:c r="S6257" s="1" t="str">
        <x:f t="shared" si="1176"/>
        <x:v>YES</x:v>
      </x:c>
      <x:c r="T6257" s="1">
        <x:f t="shared" si="1177"/>
        <x:v>26466.114353701851</x:v>
      </x:c>
    </x:row>
    <x:row r="6258">
      <x:c r="A6258" s="1"/>
      <x:c r="B6258" s="1"/>
      <x:c r="C6258" s="1"/>
      <x:c r="D6258" s="1"/>
      <x:c r="E6258" s="1"/>
      <x:c r="F6258" s="1"/>
      <x:c r="G6258" s="1"/>
      <x:c r="H6258" s="1"/>
      <x:c r="I6258" s="53">
        <x:f t="shared" si="1166"/>
        <x:v>9</x:v>
      </x:c>
      <x:c r="J6258" s="53">
        <x:f t="shared" si="1167"/>
        <x:v>11</x:v>
      </x:c>
      <x:c r="K6258" s="53">
        <x:f t="shared" si="1168"/>
        <x:v>12</x:v>
      </x:c>
      <x:c r="L6258" s="53">
        <x:f t="shared" si="1169"/>
        <x:v>32</x:v>
      </x:c>
      <x:c r="M6258" s="54">
        <x:f t="shared" si="1170"/>
        <x:v>2969.7336663548381</x:v>
      </x:c>
      <x:c r="N6258" s="54">
        <x:f t="shared" si="1171"/>
        <x:v>1.5623150460797486</x:v>
      </x:c>
      <x:c r="O6258" s="55">
        <x:f t="shared" si="1172"/>
        <x:v>134634</x:v>
      </x:c>
      <x:c r="P6258" s="55">
        <x:f t="shared" si="1173"/>
        <x:v>23320</x:v>
      </x:c>
      <x:c r="Q6258" s="55">
        <x:f t="shared" si="1174"/>
        <x:v>64057.876151993718</x:v>
      </x:c>
      <x:c r="R6258" s="55">
        <x:f t="shared" si="1175"/>
        <x:v>27256.123848006282</x:v>
      </x:c>
      <x:c r="S6258" s="1" t="str">
        <x:f t="shared" si="1176"/>
        <x:v>YES</x:v>
      </x:c>
      <x:c r="T6258" s="1">
        <x:f t="shared" si="1177"/>
        <x:v>27256.123848006282</x:v>
      </x:c>
    </x:row>
    <x:row r="6259">
      <x:c r="A6259" s="1"/>
      <x:c r="B6259" s="1"/>
      <x:c r="C6259" s="1"/>
      <x:c r="D6259" s="1"/>
      <x:c r="E6259" s="1"/>
      <x:c r="F6259" s="1"/>
      <x:c r="G6259" s="1"/>
      <x:c r="H6259" s="1"/>
      <x:c r="I6259" s="53">
        <x:f t="shared" si="1166"/>
        <x:v>9</x:v>
      </x:c>
      <x:c r="J6259" s="53">
        <x:f t="shared" si="1167"/>
        <x:v>11</x:v>
      </x:c>
      <x:c r="K6259" s="53">
        <x:f t="shared" si="1168"/>
        <x:v>13</x:v>
      </x:c>
      <x:c r="L6259" s="53">
        <x:f t="shared" si="1169"/>
        <x:v>33</x:v>
      </x:c>
      <x:c r="M6259" s="54">
        <x:f t="shared" si="1170"/>
        <x:v>3030.4556370632222</x:v>
      </x:c>
      <x:c r="N6259" s="54">
        <x:f t="shared" si="1171"/>
        <x:v>1.6044830812939044</x:v>
      </x:c>
      <x:c r="O6259" s="55">
        <x:f t="shared" si="1172"/>
        <x:v>137334</x:v>
      </x:c>
      <x:c r="P6259" s="55">
        <x:f t="shared" si="1173"/>
        <x:v>24200</x:v>
      </x:c>
      <x:c r="Q6259" s="55">
        <x:f t="shared" si="1174"/>
        <x:v>65112.07703234761</x:v>
      </x:c>
      <x:c r="R6259" s="55">
        <x:f t="shared" si="1175"/>
        <x:v>28021.92296765239</x:v>
      </x:c>
      <x:c r="S6259" s="1" t="str">
        <x:f t="shared" si="1176"/>
        <x:v>YES</x:v>
      </x:c>
      <x:c r="T6259" s="1">
        <x:f t="shared" si="1177"/>
        <x:v>28021.92296765239</x:v>
      </x:c>
    </x:row>
    <x:row r="6260">
      <x:c r="A6260" s="1"/>
      <x:c r="B6260" s="1"/>
      <x:c r="C6260" s="1"/>
      <x:c r="D6260" s="1"/>
      <x:c r="E6260" s="1"/>
      <x:c r="F6260" s="1"/>
      <x:c r="G6260" s="1"/>
      <x:c r="H6260" s="1"/>
      <x:c r="I6260" s="53">
        <x:f t="shared" si="1166"/>
        <x:v>9</x:v>
      </x:c>
      <x:c r="J6260" s="53">
        <x:f t="shared" si="1167"/>
        <x:v>11</x:v>
      </x:c>
      <x:c r="K6260" s="53">
        <x:f t="shared" si="1168"/>
        <x:v>14</x:v>
      </x:c>
      <x:c r="L6260" s="53">
        <x:f t="shared" si="1169"/>
        <x:v>34</x:v>
      </x:c>
      <x:c r="M6260" s="54">
        <x:f t="shared" si="1170"/>
        <x:v>3092.5977183768837</x:v>
      </x:c>
      <x:c r="N6260" s="54">
        <x:f t="shared" si="1171"/>
        <x:v>1.6476373044283914</x:v>
      </x:c>
      <x:c r="O6260" s="55">
        <x:f t="shared" si="1172"/>
        <x:v>140034</x:v>
      </x:c>
      <x:c r="P6260" s="55">
        <x:f t="shared" si="1173"/>
        <x:v>25080</x:v>
      </x:c>
      <x:c r="Q6260" s="55">
        <x:f t="shared" si="1174"/>
        <x:v>66190.932610709788</x:v>
      </x:c>
      <x:c r="R6260" s="55">
        <x:f t="shared" si="1175"/>
        <x:v>28763.067389290212</x:v>
      </x:c>
      <x:c r="S6260" s="1" t="str">
        <x:f t="shared" si="1176"/>
        <x:v>YES</x:v>
      </x:c>
      <x:c r="T6260" s="1">
        <x:f t="shared" si="1177"/>
        <x:v>28763.067389290212</x:v>
      </x:c>
    </x:row>
    <x:row r="6261">
      <x:c r="A6261" s="1"/>
      <x:c r="B6261" s="1"/>
      <x:c r="C6261" s="1"/>
      <x:c r="D6261" s="1"/>
      <x:c r="E6261" s="1"/>
      <x:c r="F6261" s="1"/>
      <x:c r="G6261" s="1"/>
      <x:c r="H6261" s="1"/>
      <x:c r="I6261" s="53">
        <x:f t="shared" si="1166"/>
        <x:v>9</x:v>
      </x:c>
      <x:c r="J6261" s="53">
        <x:f t="shared" si="1167"/>
        <x:v>11</x:v>
      </x:c>
      <x:c r="K6261" s="53">
        <x:f t="shared" si="1168"/>
        <x:v>15</x:v>
      </x:c>
      <x:c r="L6261" s="53">
        <x:f t="shared" si="1169"/>
        <x:v>35</x:v>
      </x:c>
      <x:c r="M6261" s="54">
        <x:f t="shared" si="1170"/>
        <x:v>3156.1859252530298</x:v>
      </x:c>
      <x:c r="N6261" s="54">
        <x:f t="shared" si="1171"/>
        <x:v>1.6917957814257152</x:v>
      </x:c>
      <x:c r="O6261" s="55">
        <x:f t="shared" si="1172"/>
        <x:v>142734</x:v>
      </x:c>
      <x:c r="P6261" s="55">
        <x:f t="shared" si="1173"/>
        <x:v>25960</x:v>
      </x:c>
      <x:c r="Q6261" s="55">
        <x:f t="shared" si="1174"/>
        <x:v>67294.894535642874</x:v>
      </x:c>
      <x:c r="R6261" s="55">
        <x:f t="shared" si="1175"/>
        <x:v>29479.105464357126</x:v>
      </x:c>
      <x:c r="S6261" s="1" t="str">
        <x:f t="shared" si="1176"/>
        <x:v>YES</x:v>
      </x:c>
      <x:c r="T6261" s="1">
        <x:f t="shared" si="1177"/>
        <x:v>29479.105464357126</x:v>
      </x:c>
    </x:row>
    <x:row r="6262">
      <x:c r="A6262" s="1"/>
      <x:c r="B6262" s="1"/>
      <x:c r="C6262" s="1"/>
      <x:c r="D6262" s="1"/>
      <x:c r="E6262" s="1"/>
      <x:c r="F6262" s="1"/>
      <x:c r="G6262" s="1"/>
      <x:c r="H6262" s="1"/>
      <x:c r="I6262" s="53">
        <x:f t="shared" si="1166"/>
        <x:v>9</x:v>
      </x:c>
      <x:c r="J6262" s="53">
        <x:f t="shared" si="1167"/>
        <x:v>11</x:v>
      </x:c>
      <x:c r="K6262" s="53">
        <x:f t="shared" si="1168"/>
        <x:v>16</x:v>
      </x:c>
      <x:c r="L6262" s="53">
        <x:f t="shared" si="1169"/>
        <x:v>36</x:v>
      </x:c>
      <x:c r="M6262" s="54">
        <x:f t="shared" si="1170"/>
        <x:v>3221.2467011305189</x:v>
      </x:c>
      <x:c r="N6262" s="54">
        <x:f t="shared" si="1171"/>
        <x:v>1.7369768757850825</x:v>
      </x:c>
      <x:c r="O6262" s="55">
        <x:f t="shared" si="1172"/>
        <x:v>145434</x:v>
      </x:c>
      <x:c r="P6262" s="55">
        <x:f t="shared" si="1173"/>
        <x:v>26840</x:v>
      </x:c>
      <x:c r="Q6262" s="55">
        <x:f t="shared" si="1174"/>
        <x:v>68424.42189462707</x:v>
      </x:c>
      <x:c r="R6262" s="55">
        <x:f t="shared" si="1175"/>
        <x:v>30169.57810537293</x:v>
      </x:c>
      <x:c r="S6262" s="1" t="str">
        <x:f t="shared" si="1176"/>
        <x:v>YES</x:v>
      </x:c>
      <x:c r="T6262" s="1">
        <x:f t="shared" si="1177"/>
        <x:v>30169.57810537293</x:v>
      </x:c>
    </x:row>
    <x:row r="6263">
      <x:c r="A6263" s="1"/>
      <x:c r="B6263" s="1"/>
      <x:c r="C6263" s="1"/>
      <x:c r="D6263" s="1"/>
      <x:c r="E6263" s="1"/>
      <x:c r="F6263" s="1"/>
      <x:c r="G6263" s="1"/>
      <x:c r="H6263" s="1"/>
      <x:c r="I6263" s="53">
        <x:f t="shared" si="1166"/>
        <x:v>9</x:v>
      </x:c>
      <x:c r="J6263" s="53">
        <x:f t="shared" si="1167"/>
        <x:v>11</x:v>
      </x:c>
      <x:c r="K6263" s="53">
        <x:f t="shared" si="1168"/>
        <x:v>17</x:v>
      </x:c>
      <x:c r="L6263" s="53">
        <x:f t="shared" si="1169"/>
        <x:v>37</x:v>
      </x:c>
      <x:c r="M6263" s="54">
        <x:f t="shared" si="1170"/>
        <x:v>3287.8069245770594</x:v>
      </x:c>
      <x:c r="N6263" s="54">
        <x:f t="shared" si="1171"/>
        <x:v>1.7831992531785135</x:v>
      </x:c>
      <x:c r="O6263" s="55">
        <x:f t="shared" si="1172"/>
        <x:v>148134</x:v>
      </x:c>
      <x:c r="P6263" s="55">
        <x:f t="shared" si="1173"/>
        <x:v>27720</x:v>
      </x:c>
      <x:c r="Q6263" s="55">
        <x:f t="shared" si="1174"/>
        <x:v>69579.98132946284</x:v>
      </x:c>
      <x:c r="R6263" s="55">
        <x:f t="shared" si="1175"/>
        <x:v>30834.01867053716</x:v>
      </x:c>
      <x:c r="S6263" s="1" t="str">
        <x:f t="shared" si="1176"/>
        <x:v>YES</x:v>
      </x:c>
      <x:c r="T6263" s="1">
        <x:f t="shared" si="1177"/>
        <x:v>30834.01867053716</x:v>
      </x:c>
    </x:row>
    <x:row r="6264">
      <x:c r="A6264" s="1"/>
      <x:c r="B6264" s="1"/>
      <x:c r="C6264" s="1"/>
      <x:c r="D6264" s="1"/>
      <x:c r="E6264" s="1"/>
      <x:c r="F6264" s="1"/>
      <x:c r="G6264" s="1"/>
      <x:c r="H6264" s="1"/>
      <x:c r="I6264" s="53">
        <x:f t="shared" si="1166"/>
        <x:v>9</x:v>
      </x:c>
      <x:c r="J6264" s="53">
        <x:f t="shared" si="1167"/>
        <x:v>11</x:v>
      </x:c>
      <x:c r="K6264" s="53">
        <x:f t="shared" si="1168"/>
        <x:v>18</x:v>
      </x:c>
      <x:c r="L6264" s="53">
        <x:f t="shared" si="1169"/>
        <x:v>38</x:v>
      </x:c>
      <x:c r="M6264" s="54">
        <x:f t="shared" si="1170"/>
        <x:v>3355.8939160356467</x:v>
      </x:c>
      <x:c r="N6264" s="54">
        <x:f t="shared" si="1171"/>
        <x:v>1.8304818861358658</x:v>
      </x:c>
      <x:c r="O6264" s="55">
        <x:f t="shared" si="1172"/>
        <x:v>150834</x:v>
      </x:c>
      <x:c r="P6264" s="55">
        <x:f t="shared" si="1173"/>
        <x:v>28600</x:v>
      </x:c>
      <x:c r="Q6264" s="55">
        <x:f t="shared" si="1174"/>
        <x:v>70762.047153396648</x:v>
      </x:c>
      <x:c r="R6264" s="55">
        <x:f t="shared" si="1175"/>
        <x:v>31471.952846603352</x:v>
      </x:c>
      <x:c r="S6264" s="1" t="str">
        <x:f t="shared" si="1176"/>
        <x:v>YES</x:v>
      </x:c>
      <x:c r="T6264" s="1">
        <x:f t="shared" si="1177"/>
        <x:v>31471.952846603352</x:v>
      </x:c>
    </x:row>
    <x:row r="6265">
      <x:c r="A6265" s="1"/>
      <x:c r="B6265" s="1"/>
      <x:c r="C6265" s="1"/>
      <x:c r="D6265" s="1"/>
      <x:c r="E6265" s="1"/>
      <x:c r="F6265" s="1"/>
      <x:c r="G6265" s="1"/>
      <x:c r="H6265" s="1"/>
      <x:c r="I6265" s="53">
        <x:f t="shared" si="1166"/>
        <x:v>9</x:v>
      </x:c>
      <x:c r="J6265" s="53">
        <x:f t="shared" si="1167"/>
        <x:v>11</x:v>
      </x:c>
      <x:c r="K6265" s="53">
        <x:f t="shared" si="1168"/>
        <x:v>19</x:v>
      </x:c>
      <x:c r="L6265" s="53">
        <x:f t="shared" si="1169"/>
        <x:v>39</x:v>
      </x:c>
      <x:c r="M6265" s="54">
        <x:f t="shared" si="1170"/>
        <x:v>3425.5354446716683</x:v>
      </x:c>
      <x:c r="N6265" s="54">
        <x:f t="shared" si="1171"/>
        <x:v>1.8788440587997697</x:v>
      </x:c>
      <x:c r="O6265" s="55">
        <x:f t="shared" si="1172"/>
        <x:v>153534</x:v>
      </x:c>
      <x:c r="P6265" s="55">
        <x:f t="shared" si="1173"/>
        <x:v>29480</x:v>
      </x:c>
      <x:c r="Q6265" s="55">
        <x:f t="shared" si="1174"/>
        <x:v>71971.101469994232</x:v>
      </x:c>
      <x:c r="R6265" s="55">
        <x:f t="shared" si="1175"/>
        <x:v>32082.898530005768</x:v>
      </x:c>
      <x:c r="S6265" s="1" t="str">
        <x:f t="shared" si="1176"/>
        <x:v>YES</x:v>
      </x:c>
      <x:c r="T6265" s="1">
        <x:f t="shared" si="1177"/>
        <x:v>32082.898530005768</x:v>
      </x:c>
    </x:row>
    <x:row r="6266">
      <x:c r="A6266" s="1"/>
      <x:c r="B6266" s="1"/>
      <x:c r="C6266" s="1"/>
      <x:c r="D6266" s="1"/>
      <x:c r="E6266" s="1"/>
      <x:c r="F6266" s="1"/>
      <x:c r="G6266" s="1"/>
      <x:c r="H6266" s="1"/>
      <x:c r="I6266" s="53">
        <x:f t="shared" si="1166"/>
        <x:v>9</x:v>
      </x:c>
      <x:c r="J6266" s="53">
        <x:f t="shared" si="1167"/>
        <x:v>11</x:v>
      </x:c>
      <x:c r="K6266" s="53">
        <x:f t="shared" si="1168"/>
        <x:v>20</x:v>
      </x:c>
      <x:c r="L6266" s="53">
        <x:f t="shared" si="1169"/>
        <x:v>40</x:v>
      </x:c>
      <x:c r="M6266" s="54">
        <x:f t="shared" si="1170"/>
        <x:v>3496.7597353221454</x:v>
      </x:c>
      <x:c r="N6266" s="54">
        <x:f t="shared" si="1171"/>
        <x:v>1.9283053717514897</x:v>
      </x:c>
      <x:c r="O6266" s="55">
        <x:f t="shared" si="1172"/>
        <x:v>156234</x:v>
      </x:c>
      <x:c r="P6266" s="55">
        <x:f t="shared" si="1173"/>
        <x:v>30360</x:v>
      </x:c>
      <x:c r="Q6266" s="55">
        <x:f t="shared" si="1174"/>
        <x:v>73207.63429378724</x:v>
      </x:c>
      <x:c r="R6266" s="55">
        <x:f t="shared" si="1175"/>
        <x:v>32666.36570621276</x:v>
      </x:c>
      <x:c r="S6266" s="1" t="str">
        <x:f t="shared" si="1176"/>
        <x:v>YES</x:v>
      </x:c>
      <x:c r="T6266" s="1">
        <x:f t="shared" si="1177"/>
        <x:v>32666.36570621276</x:v>
      </x:c>
    </x:row>
    <x:row r="6267">
      <x:c r="A6267" s="1"/>
      <x:c r="B6267" s="1"/>
      <x:c r="C6267" s="1"/>
      <x:c r="D6267" s="1"/>
      <x:c r="E6267" s="1"/>
      <x:c r="F6267" s="1"/>
      <x:c r="G6267" s="1"/>
      <x:c r="H6267" s="1"/>
      <x:c r="I6267" s="53">
        <x:f t="shared" si="1166"/>
        <x:v>9</x:v>
      </x:c>
      <x:c r="J6267" s="53">
        <x:f t="shared" si="1167"/>
        <x:v>11</x:v>
      </x:c>
      <x:c r="K6267" s="53">
        <x:f t="shared" si="1168"/>
        <x:v>21</x:v>
      </x:c>
      <x:c r="L6267" s="53">
        <x:f t="shared" si="1169"/>
        <x:v>41</x:v>
      </x:c>
      <x:c r="M6267" s="54">
        <x:f t="shared" si="1170"/>
        <x:v>3569.5954755485891</x:v>
      </x:c>
      <x:c r="N6267" s="54">
        <x:f t="shared" si="1171"/>
        <x:v>1.9788857469087424</x:v>
      </x:c>
      <x:c r="O6267" s="55">
        <x:f t="shared" si="1172"/>
        <x:v>158934</x:v>
      </x:c>
      <x:c r="P6267" s="55">
        <x:f t="shared" si="1173"/>
        <x:v>31240</x:v>
      </x:c>
      <x:c r="Q6267" s="55">
        <x:f t="shared" si="1174"/>
        <x:v>74472.14367271855</x:v>
      </x:c>
      <x:c r="R6267" s="55">
        <x:f t="shared" si="1175"/>
        <x:v>33221.85632728145</x:v>
      </x:c>
      <x:c r="S6267" s="1" t="str">
        <x:f t="shared" si="1176"/>
        <x:v>YES</x:v>
      </x:c>
      <x:c r="T6267" s="1">
        <x:f t="shared" si="1177"/>
        <x:v>33221.85632728145</x:v>
      </x:c>
    </x:row>
    <x:row r="6268">
      <x:c r="A6268" s="1"/>
      <x:c r="B6268" s="1"/>
      <x:c r="C6268" s="1"/>
      <x:c r="D6268" s="1"/>
      <x:c r="E6268" s="1"/>
      <x:c r="F6268" s="1"/>
      <x:c r="G6268" s="1"/>
      <x:c r="H6268" s="1"/>
      <x:c r="I6268" s="53">
        <x:f t="shared" si="1166"/>
        <x:v>9</x:v>
      </x:c>
      <x:c r="J6268" s="53">
        <x:f t="shared" si="1167"/>
        <x:v>11</x:v>
      </x:c>
      <x:c r="K6268" s="53">
        <x:f t="shared" si="1168"/>
        <x:v>22</x:v>
      </x:c>
      <x:c r="L6268" s="53">
        <x:f t="shared" si="1169"/>
        <x:v>42</x:v>
      </x:c>
      <x:c r="M6268" s="54">
        <x:f t="shared" si="1170"/>
        <x:v>3644.0718227949856</x:v>
      </x:c>
      <x:c r="N6268" s="54">
        <x:f t="shared" si="1171"/>
        <x:v>2.0306054324965177</x:v>
      </x:c>
      <x:c r="O6268" s="55">
        <x:f t="shared" si="1172"/>
        <x:v>161634</x:v>
      </x:c>
      <x:c r="P6268" s="55">
        <x:f t="shared" si="1173"/>
        <x:v>32120</x:v>
      </x:c>
      <x:c r="Q6268" s="55">
        <x:f t="shared" si="1174"/>
        <x:v>75765.135812412947</x:v>
      </x:c>
      <x:c r="R6268" s="55">
        <x:f t="shared" si="1175"/>
        <x:v>33748.864187587053</x:v>
      </x:c>
      <x:c r="S6268" s="1" t="str">
        <x:f t="shared" si="1176"/>
        <x:v>YES</x:v>
      </x:c>
      <x:c r="T6268" s="1">
        <x:f t="shared" si="1177"/>
        <x:v>33748.864187587053</x:v>
      </x:c>
    </x:row>
    <x:row r="6269">
      <x:c r="A6269" s="1"/>
      <x:c r="B6269" s="1"/>
      <x:c r="C6269" s="1"/>
      <x:c r="D6269" s="1"/>
      <x:c r="E6269" s="1"/>
      <x:c r="F6269" s="1"/>
      <x:c r="G6269" s="1"/>
      <x:c r="H6269" s="1"/>
      <x:c r="I6269" s="53">
        <x:f t="shared" si="1166"/>
        <x:v>9</x:v>
      </x:c>
      <x:c r="J6269" s="53">
        <x:f t="shared" si="1167"/>
        <x:v>11</x:v>
      </x:c>
      <x:c r="K6269" s="53">
        <x:f t="shared" si="1168"/>
        <x:v>23</x:v>
      </x:c>
      <x:c r="L6269" s="53">
        <x:f t="shared" si="1169"/>
        <x:v>43</x:v>
      </x:c>
      <x:c r="M6269" s="54">
        <x:f t="shared" si="1170"/>
        <x:v>3720.2184116524218</x:v>
      </x:c>
      <x:c r="N6269" s="54">
        <x:f t="shared" si="1171"/>
        <x:v>2.0834850080919596</x:v>
      </x:c>
      <x:c r="O6269" s="55">
        <x:f t="shared" si="1172"/>
        <x:v>164334</x:v>
      </x:c>
      <x:c r="P6269" s="55">
        <x:f t="shared" si="1173"/>
        <x:v>33000</x:v>
      </x:c>
      <x:c r="Q6269" s="55">
        <x:f t="shared" si="1174"/>
        <x:v>77087.125202298979</x:v>
      </x:c>
      <x:c r="R6269" s="55">
        <x:f t="shared" si="1175"/>
        <x:v>34246.874797701021</x:v>
      </x:c>
      <x:c r="S6269" s="1" t="str">
        <x:f t="shared" si="1176"/>
        <x:v>YES</x:v>
      </x:c>
      <x:c r="T6269" s="1">
        <x:f t="shared" si="1177"/>
        <x:v>34246.874797701021</x:v>
      </x:c>
    </x:row>
    <x:row r="6270">
      <x:c r="A6270" s="1"/>
      <x:c r="B6270" s="1"/>
      <x:c r="C6270" s="1"/>
      <x:c r="D6270" s="1"/>
      <x:c r="E6270" s="1"/>
      <x:c r="F6270" s="1"/>
      <x:c r="G6270" s="1"/>
      <x:c r="H6270" s="1"/>
      <x:c r="I6270" s="53">
        <x:f t="shared" si="1166"/>
        <x:v>9</x:v>
      </x:c>
      <x:c r="J6270" s="53">
        <x:f t="shared" si="1167"/>
        <x:v>11</x:v>
      </x:c>
      <x:c r="K6270" s="53">
        <x:f t="shared" si="1168"/>
        <x:v>24</x:v>
      </x:c>
      <x:c r="L6270" s="53">
        <x:f t="shared" si="1169"/>
        <x:v>44</x:v>
      </x:c>
      <x:c r="M6270" s="54">
        <x:f t="shared" si="1170"/>
        <x:v>3798.0653612319174</x:v>
      </x:c>
      <x:c r="N6270" s="54">
        <x:f t="shared" si="1171"/>
        <x:v>2.1375453897443872</x:v>
      </x:c>
      <x:c r="O6270" s="55">
        <x:f t="shared" si="1172"/>
        <x:v>167034</x:v>
      </x:c>
      <x:c r="P6270" s="55">
        <x:f t="shared" si="1173"/>
        <x:v>33880</x:v>
      </x:c>
      <x:c r="Q6270" s="55">
        <x:f t="shared" si="1174"/>
        <x:v>78438.634743609669</x:v>
      </x:c>
      <x:c r="R6270" s="55">
        <x:f t="shared" si="1175"/>
        <x:v>34715.365256390331</x:v>
      </x:c>
      <x:c r="S6270" s="1" t="str">
        <x:f t="shared" si="1176"/>
        <x:v>YES</x:v>
      </x:c>
      <x:c r="T6270" s="1">
        <x:f t="shared" si="1177"/>
        <x:v>34715.365256390331</x:v>
      </x:c>
    </x:row>
    <x:row r="6271">
      <x:c r="A6271" s="1"/>
      <x:c r="B6271" s="1"/>
      <x:c r="C6271" s="1"/>
      <x:c r="D6271" s="1"/>
      <x:c r="E6271" s="1"/>
      <x:c r="F6271" s="1"/>
      <x:c r="G6271" s="1"/>
      <x:c r="H6271" s="1"/>
      <x:c r="I6271" s="53">
        <x:f t="shared" si="1166"/>
        <x:v>9</x:v>
      </x:c>
      <x:c r="J6271" s="53">
        <x:f t="shared" si="1167"/>
        <x:v>11</x:v>
      </x:c>
      <x:c r="K6271" s="53">
        <x:f t="shared" si="1168"/>
        <x:v>25</x:v>
      </x:c>
      <x:c r="L6271" s="53">
        <x:f t="shared" si="1169"/>
        <x:v>45</x:v>
      </x:c>
      <x:c r="M6271" s="54">
        <x:f t="shared" si="1170"/>
        <x:v>3877.6432826470154</x:v>
      </x:c>
      <x:c r="N6271" s="54">
        <x:f t="shared" si="1171"/>
        <x:v>2.1928078351715383</x:v>
      </x:c>
      <x:c r="O6271" s="55">
        <x:f t="shared" si="1172"/>
        <x:v>169734</x:v>
      </x:c>
      <x:c r="P6271" s="55">
        <x:f t="shared" si="1173"/>
        <x:v>34760</x:v>
      </x:c>
      <x:c r="Q6271" s="55">
        <x:f t="shared" si="1174"/>
        <x:v>79820.195879288454</x:v>
      </x:c>
      <x:c r="R6271" s="55">
        <x:f t="shared" si="1175"/>
        <x:v>35153.804120711546</x:v>
      </x:c>
      <x:c r="S6271" s="1" t="str">
        <x:f t="shared" si="1176"/>
        <x:v>YES</x:v>
      </x:c>
      <x:c r="T6271" s="1">
        <x:f t="shared" si="1177"/>
        <x:v>35153.804120711546</x:v>
      </x:c>
    </x:row>
    <x:row r="6272">
      <x:c r="A6272" s="1"/>
      <x:c r="B6272" s="1"/>
      <x:c r="C6272" s="1"/>
      <x:c r="D6272" s="1"/>
      <x:c r="E6272" s="1"/>
      <x:c r="F6272" s="1"/>
      <x:c r="G6272" s="1"/>
      <x:c r="H6272" s="1"/>
      <x:c r="I6272" s="53">
        <x:f t="shared" si="1166"/>
        <x:v>9</x:v>
      </x:c>
      <x:c r="J6272" s="53">
        <x:f t="shared" si="1167"/>
        <x:v>11</x:v>
      </x:c>
      <x:c r="K6272" s="53">
        <x:f t="shared" si="1168"/>
        <x:v>26</x:v>
      </x:c>
      <x:c r="L6272" s="53">
        <x:f t="shared" si="1169"/>
        <x:v>46</x:v>
      </x:c>
      <x:c r="M6272" s="54">
        <x:f t="shared" si="1170"/>
        <x:v>3958.9832866077331</x:v>
      </x:c>
      <x:c r="N6272" s="54">
        <x:f t="shared" si="1171"/>
        <x:v>2.2492939490331478</x:v>
      </x:c>
      <x:c r="O6272" s="55">
        <x:f t="shared" si="1172"/>
        <x:v>172434</x:v>
      </x:c>
      <x:c r="P6272" s="55">
        <x:f t="shared" si="1173"/>
        <x:v>35640</x:v>
      </x:c>
      <x:c r="Q6272" s="55">
        <x:f t="shared" si="1174"/>
        <x:v>81232.348725828691</x:v>
      </x:c>
      <x:c r="R6272" s="55">
        <x:f t="shared" si="1175"/>
        <x:v>35561.651274171309</x:v>
      </x:c>
      <x:c r="S6272" s="1" t="str">
        <x:f t="shared" si="1176"/>
        <x:v>YES</x:v>
      </x:c>
      <x:c r="T6272" s="1">
        <x:f t="shared" si="1177"/>
        <x:v>35561.651274171309</x:v>
      </x:c>
    </x:row>
    <x:row r="6273">
      <x:c r="A6273" s="1"/>
      <x:c r="B6273" s="1"/>
      <x:c r="C6273" s="1"/>
      <x:c r="D6273" s="1"/>
      <x:c r="E6273" s="1"/>
      <x:c r="F6273" s="1"/>
      <x:c r="G6273" s="1"/>
      <x:c r="H6273" s="1"/>
      <x:c r="I6273" s="53">
        <x:f t="shared" si="1166"/>
        <x:v>9</x:v>
      </x:c>
      <x:c r="J6273" s="53">
        <x:f t="shared" si="1167"/>
        <x:v>11</x:v>
      </x:c>
      <x:c r="K6273" s="53">
        <x:f t="shared" si="1168"/>
        <x:v>27</x:v>
      </x:c>
      <x:c r="L6273" s="53">
        <x:f t="shared" si="1169"/>
        <x:v>47</x:v>
      </x:c>
      <x:c r="M6273" s="54">
        <x:f t="shared" si="1170"/>
        <x:v>4042.1169911274897</x:v>
      </x:c>
      <x:c r="N6273" s="54">
        <x:f t="shared" si="1171"/>
        <x:v>2.3070256882829789</x:v>
      </x:c>
      <x:c r="O6273" s="55">
        <x:f t="shared" si="1172"/>
        <x:v>175134</x:v>
      </x:c>
      <x:c r="P6273" s="55">
        <x:f t="shared" si="1173"/>
        <x:v>36520</x:v>
      </x:c>
      <x:c r="Q6273" s="55">
        <x:f t="shared" si="1174"/>
        <x:v>82675.642207074474</x:v>
      </x:c>
      <x:c r="R6273" s="55">
        <x:f t="shared" si="1175"/>
        <x:v>35938.357792925526</x:v>
      </x:c>
      <x:c r="S6273" s="1" t="str">
        <x:f t="shared" si="1176"/>
        <x:v>YES</x:v>
      </x:c>
      <x:c r="T6273" s="1">
        <x:f t="shared" si="1177"/>
        <x:v>35938.357792925526</x:v>
      </x:c>
    </x:row>
    <x:row r="6274">
      <x:c r="A6274" s="1"/>
      <x:c r="B6274" s="1"/>
      <x:c r="C6274" s="1"/>
      <x:c r="D6274" s="1"/>
      <x:c r="E6274" s="1"/>
      <x:c r="F6274" s="1"/>
      <x:c r="G6274" s="1"/>
      <x:c r="H6274" s="1"/>
      <x:c r="I6274" s="53">
        <x:f t="shared" si="1166"/>
        <x:v>9</x:v>
      </x:c>
      <x:c r="J6274" s="53">
        <x:f t="shared" si="1167"/>
        <x:v>11</x:v>
      </x:c>
      <x:c r="K6274" s="53">
        <x:f t="shared" si="1168"/>
        <x:v>28</x:v>
      </x:c>
      <x:c r="L6274" s="53">
        <x:f t="shared" si="1169"/>
        <x:v>48</x:v>
      </x:c>
      <x:c r="M6274" s="54">
        <x:f t="shared" si="1170"/>
        <x:v>4127.0765293446439</x:v>
      </x:c>
      <x:c r="N6274" s="54">
        <x:f t="shared" si="1171"/>
        <x:v>2.366025367600447</x:v>
      </x:c>
      <x:c r="O6274" s="55">
        <x:f t="shared" si="1172"/>
        <x:v>177834</x:v>
      </x:c>
      <x:c r="P6274" s="55">
        <x:f t="shared" si="1173"/>
        <x:v>37400</x:v>
      </x:c>
      <x:c r="Q6274" s="55">
        <x:f t="shared" si="1174"/>
        <x:v>84150.634190011187</x:v>
      </x:c>
      <x:c r="R6274" s="55">
        <x:f t="shared" si="1175"/>
        <x:v>36283.365809988813</x:v>
      </x:c>
      <x:c r="S6274" s="1" t="str">
        <x:f t="shared" si="1176"/>
        <x:v>YES</x:v>
      </x:c>
      <x:c r="T6274" s="1">
        <x:f t="shared" si="1177"/>
        <x:v>36283.365809988813</x:v>
      </x:c>
    </x:row>
    <x:row r="6275">
      <x:c r="A6275" s="1"/>
      <x:c r="B6275" s="1"/>
      <x:c r="C6275" s="1"/>
      <x:c r="D6275" s="1"/>
      <x:c r="E6275" s="1"/>
      <x:c r="F6275" s="1"/>
      <x:c r="G6275" s="1"/>
      <x:c r="H6275" s="1"/>
      <x:c r="I6275" s="53">
        <x:f t="shared" si="1166"/>
        <x:v>9</x:v>
      </x:c>
      <x:c r="J6275" s="53">
        <x:f t="shared" si="1167"/>
        <x:v>11</x:v>
      </x:c>
      <x:c r="K6275" s="53">
        <x:f t="shared" si="1168"/>
        <x:v>29</x:v>
      </x:c>
      <x:c r="L6275" s="53">
        <x:f t="shared" si="1169"/>
        <x:v>49</x:v>
      </x:c>
      <x:c r="M6275" s="54">
        <x:f t="shared" si="1170"/>
        <x:v>4213.8945574602967</x:v>
      </x:c>
      <x:c r="N6275" s="54">
        <x:f t="shared" si="1171"/>
        <x:v>2.426315664902984</x:v>
      </x:c>
      <x:c r="O6275" s="55">
        <x:f t="shared" si="1172"/>
        <x:v>180534</x:v>
      </x:c>
      <x:c r="P6275" s="55">
        <x:f t="shared" si="1173"/>
        <x:v>38280</x:v>
      </x:c>
      <x:c r="Q6275" s="55">
        <x:f t="shared" si="1174"/>
        <x:v>85657.891622574592</x:v>
      </x:c>
      <x:c r="R6275" s="55">
        <x:f t="shared" si="1175"/>
        <x:v>36596.108377425408</x:v>
      </x:c>
      <x:c r="S6275" s="1" t="str">
        <x:f t="shared" si="1176"/>
        <x:v>YES</x:v>
      </x:c>
      <x:c r="T6275" s="1">
        <x:f t="shared" si="1177"/>
        <x:v>36596.108377425408</x:v>
      </x:c>
    </x:row>
    <x:row r="6276">
      <x:c r="A6276" s="1"/>
      <x:c r="B6276" s="1"/>
      <x:c r="C6276" s="1"/>
      <x:c r="D6276" s="1"/>
      <x:c r="E6276" s="1"/>
      <x:c r="F6276" s="1"/>
      <x:c r="G6276" s="1"/>
      <x:c r="H6276" s="1"/>
      <x:c r="I6276" s="53">
        <x:f t="shared" si="1166"/>
        <x:v>9</x:v>
      </x:c>
      <x:c r="J6276" s="53">
        <x:f t="shared" si="1167"/>
        <x:v>11</x:v>
      </x:c>
      <x:c r="K6276" s="53">
        <x:f t="shared" si="1168"/>
        <x:v>30</x:v>
      </x:c>
      <x:c r="L6276" s="53">
        <x:f t="shared" si="1169"/>
        <x:v>50</x:v>
      </x:c>
      <x:c r="M6276" s="54">
        <x:f t="shared" si="1170"/>
        <x:v>4302.6042627940678</x:v>
      </x:c>
      <x:c r="N6276" s="54">
        <x:f t="shared" si="1171"/>
        <x:v>2.4879196269403248</x:v>
      </x:c>
      <x:c r="O6276" s="55">
        <x:f t="shared" si="1172"/>
        <x:v>183234</x:v>
      </x:c>
      <x:c r="P6276" s="55">
        <x:f t="shared" si="1173"/>
        <x:v>39160</x:v>
      </x:c>
      <x:c r="Q6276" s="55">
        <x:f t="shared" si="1174"/>
        <x:v>87197.990673508117</x:v>
      </x:c>
      <x:c r="R6276" s="55">
        <x:f t="shared" si="1175"/>
        <x:v>36876.009326491883</x:v>
      </x:c>
      <x:c r="S6276" s="1" t="str">
        <x:f t="shared" si="1176"/>
        <x:v>YES</x:v>
      </x:c>
      <x:c r="T6276" s="1">
        <x:f t="shared" si="1177"/>
        <x:v>36876.009326491883</x:v>
      </x:c>
    </x:row>
    <x:row r="6277">
      <x:c r="A6277" s="1"/>
      <x:c r="B6277" s="1"/>
      <x:c r="C6277" s="1"/>
      <x:c r="D6277" s="1"/>
      <x:c r="E6277" s="1"/>
      <x:c r="F6277" s="1"/>
      <x:c r="G6277" s="1"/>
      <x:c r="H6277" s="1"/>
      <x:c r="I6277" s="53">
        <x:f t="shared" si="1166"/>
        <x:v>9</x:v>
      </x:c>
      <x:c r="J6277" s="53">
        <x:f t="shared" si="1167"/>
        <x:v>12</x:v>
      </x:c>
      <x:c r="K6277" s="53">
        <x:f t="shared" si="1168"/>
        <x:v>0</x:v>
      </x:c>
      <x:c r="L6277" s="53">
        <x:f t="shared" si="1169"/>
        <x:v>21</x:v>
      </x:c>
      <x:c r="M6277" s="54">
        <x:f t="shared" si="1170"/>
        <x:v>2394.0976064386682</x:v>
      </x:c>
      <x:c r="N6277" s="54">
        <x:f t="shared" si="1171"/>
        <x:v>1.1625677822490752</x:v>
      </x:c>
      <x:c r="O6277" s="55">
        <x:f t="shared" si="1172"/>
        <x:v>104328</x:v>
      </x:c>
      <x:c r="P6277" s="55">
        <x:f t="shared" si="1173"/>
        <x:v>13200</x:v>
      </x:c>
      <x:c r="Q6277" s="55">
        <x:f t="shared" si="1174"/>
        <x:v>54064.194556226881</x:v>
      </x:c>
      <x:c r="R6277" s="55">
        <x:f t="shared" si="1175"/>
        <x:v>17063.805443773119</x:v>
      </x:c>
      <x:c r="S6277" s="1" t="str">
        <x:f t="shared" si="1176"/>
        <x:v>YES</x:v>
      </x:c>
      <x:c r="T6277" s="1">
        <x:f t="shared" si="1177"/>
        <x:v>17063.805443773119</x:v>
      </x:c>
    </x:row>
    <x:row r="6278">
      <x:c r="A6278" s="1"/>
      <x:c r="B6278" s="1"/>
      <x:c r="C6278" s="1"/>
      <x:c r="D6278" s="1"/>
      <x:c r="E6278" s="1"/>
      <x:c r="F6278" s="1"/>
      <x:c r="G6278" s="1"/>
      <x:c r="H6278" s="1"/>
      <x:c r="I6278" s="53">
        <x:f t="shared" si="1166"/>
        <x:v>9</x:v>
      </x:c>
      <x:c r="J6278" s="53">
        <x:f t="shared" si="1167"/>
        <x:v>12</x:v>
      </x:c>
      <x:c r="K6278" s="53">
        <x:f t="shared" si="1168"/>
        <x:v>1</x:v>
      </x:c>
      <x:c r="L6278" s="53">
        <x:f t="shared" si="1169"/>
        <x:v>22</x:v>
      </x:c>
      <x:c r="M6278" s="54">
        <x:f t="shared" si="1170"/>
        <x:v>2439.6601064386682</x:v>
      </x:c>
      <x:c r="N6278" s="54">
        <x:f t="shared" si="1171"/>
        <x:v>1.1942084072490751</x:v>
      </x:c>
      <x:c r="O6278" s="55">
        <x:f t="shared" si="1172"/>
        <x:v>107028</x:v>
      </x:c>
      <x:c r="P6278" s="55">
        <x:f t="shared" si="1173"/>
        <x:v>14080</x:v>
      </x:c>
      <x:c r="Q6278" s="55">
        <x:f t="shared" si="1174"/>
        <x:v>54855.210181226881</x:v>
      </x:c>
      <x:c r="R6278" s="55">
        <x:f t="shared" si="1175"/>
        <x:v>18092.789818773119</x:v>
      </x:c>
      <x:c r="S6278" s="1" t="str">
        <x:f t="shared" si="1176"/>
        <x:v>YES</x:v>
      </x:c>
      <x:c r="T6278" s="1">
        <x:f t="shared" si="1177"/>
        <x:v>18092.789818773119</x:v>
      </x:c>
    </x:row>
    <x:row r="6279">
      <x:c r="A6279" s="1"/>
      <x:c r="B6279" s="1"/>
      <x:c r="C6279" s="1"/>
      <x:c r="D6279" s="1"/>
      <x:c r="E6279" s="1"/>
      <x:c r="F6279" s="1"/>
      <x:c r="G6279" s="1"/>
      <x:c r="H6279" s="1"/>
      <x:c r="I6279" s="53">
        <x:f t="shared" si="1166"/>
        <x:v>9</x:v>
      </x:c>
      <x:c r="J6279" s="53">
        <x:f t="shared" si="1167"/>
        <x:v>12</x:v>
      </x:c>
      <x:c r="K6279" s="53">
        <x:f t="shared" si="1168"/>
        <x:v>2</x:v>
      </x:c>
      <x:c r="L6279" s="53">
        <x:f t="shared" si="1169"/>
        <x:v>23</x:v>
      </x:c>
      <x:c r="M6279" s="54">
        <x:f t="shared" si="1170"/>
        <x:v>2486.3616689386681</x:v>
      </x:c>
      <x:c r="N6279" s="54">
        <x:f t="shared" si="1171"/>
        <x:v>1.2266400478740751</x:v>
      </x:c>
      <x:c r="O6279" s="55">
        <x:f t="shared" si="1172"/>
        <x:v>109728</x:v>
      </x:c>
      <x:c r="P6279" s="55">
        <x:f t="shared" si="1173"/>
        <x:v>14960</x:v>
      </x:c>
      <x:c r="Q6279" s="55">
        <x:f t="shared" si="1174"/>
        <x:v>55666.001196851881</x:v>
      </x:c>
      <x:c r="R6279" s="55">
        <x:f t="shared" si="1175"/>
        <x:v>19101.998803148119</x:v>
      </x:c>
      <x:c r="S6279" s="1" t="str">
        <x:f t="shared" si="1176"/>
        <x:v>YES</x:v>
      </x:c>
      <x:c r="T6279" s="1">
        <x:f t="shared" si="1177"/>
        <x:v>19101.998803148119</x:v>
      </x:c>
    </x:row>
    <x:row r="6280">
      <x:c r="A6280" s="1"/>
      <x:c r="B6280" s="1"/>
      <x:c r="C6280" s="1"/>
      <x:c r="D6280" s="1"/>
      <x:c r="E6280" s="1"/>
      <x:c r="F6280" s="1"/>
      <x:c r="G6280" s="1"/>
      <x:c r="H6280" s="1"/>
      <x:c r="I6280" s="53">
        <x:f t="shared" si="1166"/>
        <x:v>9</x:v>
      </x:c>
      <x:c r="J6280" s="53">
        <x:f t="shared" si="1167"/>
        <x:v>12</x:v>
      </x:c>
      <x:c r="K6280" s="53">
        <x:f t="shared" si="1168"/>
        <x:v>3</x:v>
      </x:c>
      <x:c r="L6280" s="53">
        <x:f t="shared" si="1169"/>
        <x:v>24</x:v>
      </x:c>
      <x:c r="M6280" s="54">
        <x:f t="shared" si="1170"/>
        <x:v>2534.223651360543</x:v>
      </x:c>
      <x:c r="N6280" s="54">
        <x:f t="shared" si="1171"/>
        <x:v>1.2598775356670437</x:v>
      </x:c>
      <x:c r="O6280" s="55">
        <x:f t="shared" si="1172"/>
        <x:v>112428</x:v>
      </x:c>
      <x:c r="P6280" s="55">
        <x:f t="shared" si="1173"/>
        <x:v>15840</x:v>
      </x:c>
      <x:c r="Q6280" s="55">
        <x:f t="shared" si="1174"/>
        <x:v>56496.938391676093</x:v>
      </x:c>
      <x:c r="R6280" s="55">
        <x:f t="shared" si="1175"/>
        <x:v>20091.061608323907</x:v>
      </x:c>
      <x:c r="S6280" s="1" t="str">
        <x:f t="shared" si="1176"/>
        <x:v>YES</x:v>
      </x:c>
      <x:c r="T6280" s="1">
        <x:f t="shared" si="1177"/>
        <x:v>20091.061608323907</x:v>
      </x:c>
    </x:row>
    <x:row r="6281">
      <x:c r="A6281" s="1"/>
      <x:c r="B6281" s="1"/>
      <x:c r="C6281" s="1"/>
      <x:c r="D6281" s="1"/>
      <x:c r="E6281" s="1"/>
      <x:c r="F6281" s="1"/>
      <x:c r="G6281" s="1"/>
      <x:c r="H6281" s="1"/>
      <x:c r="I6281" s="53">
        <x:f t="shared" si="1166"/>
        <x:v>9</x:v>
      </x:c>
      <x:c r="J6281" s="53">
        <x:f t="shared" si="1167"/>
        <x:v>12</x:v>
      </x:c>
      <x:c r="K6281" s="53">
        <x:f t="shared" si="1168"/>
        <x:v>4</x:v>
      </x:c>
      <x:c r="L6281" s="53">
        <x:f t="shared" si="1169"/>
        <x:v>25</x:v>
      </x:c>
      <x:c r="M6281" s="54">
        <x:f t="shared" si="1170"/>
        <x:v>2583.2677670831995</x:v>
      </x:c>
      <x:c r="N6281" s="54">
        <x:f t="shared" si="1171"/>
        <x:v>1.2939359493633329</x:v>
      </x:c>
      <x:c r="O6281" s="55">
        <x:f t="shared" si="1172"/>
        <x:v>115128</x:v>
      </x:c>
      <x:c r="P6281" s="55">
        <x:f t="shared" si="1173"/>
        <x:v>16720</x:v>
      </x:c>
      <x:c r="Q6281" s="55">
        <x:f t="shared" si="1174"/>
        <x:v>57348.398734083326</x:v>
      </x:c>
      <x:c r="R6281" s="55">
        <x:f t="shared" si="1175"/>
        <x:v>21059.601265916674</x:v>
      </x:c>
      <x:c r="S6281" s="1" t="str">
        <x:f t="shared" si="1176"/>
        <x:v>YES</x:v>
      </x:c>
      <x:c r="T6281" s="1">
        <x:f t="shared" si="1177"/>
        <x:v>21059.601265916674</x:v>
      </x:c>
    </x:row>
    <x:row r="6282">
      <x:c r="A6282" s="1"/>
      <x:c r="B6282" s="1"/>
      <x:c r="C6282" s="1"/>
      <x:c r="D6282" s="1"/>
      <x:c r="E6282" s="1"/>
      <x:c r="F6282" s="1"/>
      <x:c r="G6282" s="1"/>
      <x:c r="H6282" s="1"/>
      <x:c r="I6282" s="53">
        <x:f t="shared" si="1166"/>
        <x:v>9</x:v>
      </x:c>
      <x:c r="J6282" s="53">
        <x:f t="shared" si="1167"/>
        <x:v>12</x:v>
      </x:c>
      <x:c r="K6282" s="53">
        <x:f t="shared" si="1168"/>
        <x:v>5</x:v>
      </x:c>
      <x:c r="L6282" s="53">
        <x:f t="shared" si="1169"/>
        <x:v>26</x:v>
      </x:c>
      <x:c r="M6282" s="54">
        <x:f t="shared" si="1170"/>
        <x:v>2633.5160910044028</x:v>
      </x:c>
      <x:c r="N6282" s="54">
        <x:f t="shared" si="1171"/>
        <x:v>1.3288306187530574</x:v>
      </x:c>
      <x:c r="O6282" s="55">
        <x:f t="shared" si="1172"/>
        <x:v>117828</x:v>
      </x:c>
      <x:c r="P6282" s="55">
        <x:f t="shared" si="1173"/>
        <x:v>17600</x:v>
      </x:c>
      <x:c r="Q6282" s="55">
        <x:f t="shared" si="1174"/>
        <x:v>58220.765468826437</x:v>
      </x:c>
      <x:c r="R6282" s="55">
        <x:f t="shared" si="1175"/>
        <x:v>22007.234531173563</x:v>
      </x:c>
      <x:c r="S6282" s="1" t="str">
        <x:f t="shared" si="1176"/>
        <x:v>YES</x:v>
      </x:c>
      <x:c r="T6282" s="1">
        <x:f t="shared" si="1177"/>
        <x:v>22007.234531173563</x:v>
      </x:c>
    </x:row>
    <x:row r="6283">
      <x:c r="A6283" s="1"/>
      <x:c r="B6283" s="1"/>
      <x:c r="C6283" s="1"/>
      <x:c r="D6283" s="1"/>
      <x:c r="E6283" s="1"/>
      <x:c r="F6283" s="1"/>
      <x:c r="G6283" s="1"/>
      <x:c r="H6283" s="1"/>
      <x:c r="I6283" s="53">
        <x:f t="shared" si="1166"/>
        <x:v>9</x:v>
      </x:c>
      <x:c r="J6283" s="53">
        <x:f t="shared" si="1167"/>
        <x:v>12</x:v>
      </x:c>
      <x:c r="K6283" s="53">
        <x:f t="shared" si="1168"/>
        <x:v>6</x:v>
      </x:c>
      <x:c r="L6283" s="53">
        <x:f t="shared" si="1169"/>
        <x:v>27</x:v>
      </x:c>
      <x:c r="M6283" s="54">
        <x:f t="shared" si="1170"/>
        <x:v>2684.9910651860359</x:v>
      </x:c>
      <x:c r="N6283" s="54">
        <x:f t="shared" si="1171"/>
        <x:v>1.3645771286014139</x:v>
      </x:c>
      <x:c r="O6283" s="55">
        <x:f t="shared" si="1172"/>
        <x:v>120528</x:v>
      </x:c>
      <x:c r="P6283" s="55">
        <x:f t="shared" si="1173"/>
        <x:v>18480</x:v>
      </x:c>
      <x:c r="Q6283" s="55">
        <x:f t="shared" si="1174"/>
        <x:v>59114.428215035347</x:v>
      </x:c>
      <x:c r="R6283" s="55">
        <x:f t="shared" si="1175"/>
        <x:v>22933.571784964653</x:v>
      </x:c>
      <x:c r="S6283" s="1" t="str">
        <x:f t="shared" si="1176"/>
        <x:v>YES</x:v>
      </x:c>
      <x:c r="T6283" s="1">
        <x:f t="shared" si="1177"/>
        <x:v>22933.571784964653</x:v>
      </x:c>
    </x:row>
    <x:row r="6284">
      <x:c r="A6284" s="1"/>
      <x:c r="B6284" s="1"/>
      <x:c r="C6284" s="1"/>
      <x:c r="D6284" s="1"/>
      <x:c r="E6284" s="1"/>
      <x:c r="F6284" s="1"/>
      <x:c r="G6284" s="1"/>
      <x:c r="H6284" s="1"/>
      <x:c r="I6284" s="53">
        <x:f t="shared" si="1166"/>
        <x:v>9</x:v>
      </x:c>
      <x:c r="J6284" s="53">
        <x:f t="shared" si="1167"/>
        <x:v>12</x:v>
      </x:c>
      <x:c r="K6284" s="53">
        <x:f t="shared" si="1168"/>
        <x:v>7</x:v>
      </x:c>
      <x:c r="L6284" s="53">
        <x:f t="shared" si="1169"/>
        <x:v>28</x:v>
      </x:c>
      <x:c r="M6284" s="54">
        <x:f t="shared" si="1170"/>
        <x:v>2737.7155045839963</x:v>
      </x:c>
      <x:c r="N6284" s="54">
        <x:f t="shared" si="1171"/>
        <x:v>1.4011913226277752</x:v>
      </x:c>
      <x:c r="O6284" s="55">
        <x:f t="shared" si="1172"/>
        <x:v>123228</x:v>
      </x:c>
      <x:c r="P6284" s="55">
        <x:f t="shared" si="1173"/>
        <x:v>19360</x:v>
      </x:c>
      <x:c r="Q6284" s="55">
        <x:f t="shared" si="1174"/>
        <x:v>60029.783065694377</x:v>
      </x:c>
      <x:c r="R6284" s="55">
        <x:f t="shared" si="1175"/>
        <x:v>23838.216934305623</x:v>
      </x:c>
      <x:c r="S6284" s="1" t="str">
        <x:f t="shared" si="1176"/>
        <x:v>YES</x:v>
      </x:c>
      <x:c r="T6284" s="1">
        <x:f t="shared" si="1177"/>
        <x:v>23838.216934305623</x:v>
      </x:c>
    </x:row>
    <x:row r="6285">
      <x:c r="A6285" s="1"/>
      <x:c r="B6285" s="1"/>
      <x:c r="C6285" s="1"/>
      <x:c r="D6285" s="1"/>
      <x:c r="E6285" s="1"/>
      <x:c r="F6285" s="1"/>
      <x:c r="G6285" s="1"/>
      <x:c r="H6285" s="1"/>
      <x:c r="I6285" s="53">
        <x:f t="shared" si="1166"/>
        <x:v>9</x:v>
      </x:c>
      <x:c r="J6285" s="53">
        <x:f t="shared" si="1167"/>
        <x:v>12</x:v>
      </x:c>
      <x:c r="K6285" s="53">
        <x:f t="shared" si="1168"/>
        <x:v>8</x:v>
      </x:c>
      <x:c r="L6285" s="53">
        <x:f t="shared" si="1169"/>
        <x:v>29</x:v>
      </x:c>
      <x:c r="M6285" s="54">
        <x:f t="shared" si="1170"/>
        <x:v>2791.7126028639768</x:v>
      </x:c>
      <x:c r="N6285" s="54">
        <x:f t="shared" si="1171"/>
        <x:v>1.4386893075444283</x:v>
      </x:c>
      <x:c r="O6285" s="55">
        <x:f t="shared" si="1172"/>
        <x:v>125928</x:v>
      </x:c>
      <x:c r="P6285" s="55">
        <x:f t="shared" si="1173"/>
        <x:v>20240</x:v>
      </x:c>
      <x:c r="Q6285" s="55">
        <x:f t="shared" si="1174"/>
        <x:v>60967.232688610711</x:v>
      </x:c>
      <x:c r="R6285" s="55">
        <x:f t="shared" si="1175"/>
        <x:v>24720.767311389289</x:v>
      </x:c>
      <x:c r="S6285" s="1" t="str">
        <x:f t="shared" si="1176"/>
        <x:v>YES</x:v>
      </x:c>
      <x:c r="T6285" s="1">
        <x:f t="shared" si="1177"/>
        <x:v>24720.767311389289</x:v>
      </x:c>
    </x:row>
    <x:row r="6286">
      <x:c r="A6286" s="1"/>
      <x:c r="B6286" s="1"/>
      <x:c r="C6286" s="1"/>
      <x:c r="D6286" s="1"/>
      <x:c r="E6286" s="1"/>
      <x:c r="F6286" s="1"/>
      <x:c r="G6286" s="1"/>
      <x:c r="H6286" s="1"/>
      <x:c r="I6286" s="53">
        <x:f t="shared" si="1166"/>
        <x:v>9</x:v>
      </x:c>
      <x:c r="J6286" s="53">
        <x:f t="shared" si="1167"/>
        <x:v>12</x:v>
      </x:c>
      <x:c r="K6286" s="53">
        <x:f t="shared" si="1168"/>
        <x:v>9</x:v>
      </x:c>
      <x:c r="L6286" s="53">
        <x:f t="shared" si="1169"/>
        <x:v>30</x:v>
      </x:c>
      <x:c r="M6286" s="54">
        <x:f t="shared" si="1170"/>
        <x:v>2847.0059383043708</x:v>
      </x:c>
      <x:c r="N6286" s="54">
        <x:f t="shared" si="1171"/>
        <x:v>1.477087457155813</x:v>
      </x:c>
      <x:c r="O6286" s="55">
        <x:f t="shared" si="1172"/>
        <x:v>128628</x:v>
      </x:c>
      <x:c r="P6286" s="55">
        <x:f t="shared" si="1173"/>
        <x:v>21120</x:v>
      </x:c>
      <x:c r="Q6286" s="55">
        <x:f t="shared" si="1174"/>
        <x:v>61927.186428895329</x:v>
      </x:c>
      <x:c r="R6286" s="55">
        <x:f t="shared" si="1175"/>
        <x:v>25580.813571104671</x:v>
      </x:c>
      <x:c r="S6286" s="1" t="str">
        <x:f t="shared" si="1176"/>
        <x:v>YES</x:v>
      </x:c>
      <x:c r="T6286" s="1">
        <x:f t="shared" si="1177"/>
        <x:v>25580.813571104671</x:v>
      </x:c>
    </x:row>
    <x:row r="6287">
      <x:c r="A6287" s="1"/>
      <x:c r="B6287" s="1"/>
      <x:c r="C6287" s="1"/>
      <x:c r="D6287" s="1"/>
      <x:c r="E6287" s="1"/>
      <x:c r="F6287" s="1"/>
      <x:c r="G6287" s="1"/>
      <x:c r="H6287" s="1"/>
      <x:c r="I6287" s="53">
        <x:f t="shared" si="1166"/>
        <x:v>9</x:v>
      </x:c>
      <x:c r="J6287" s="53">
        <x:f t="shared" si="1167"/>
        <x:v>12</x:v>
      </x:c>
      <x:c r="K6287" s="53">
        <x:f t="shared" si="1168"/>
        <x:v>10</x:v>
      </x:c>
      <x:c r="L6287" s="53">
        <x:f t="shared" si="1169"/>
        <x:v>31</x:v>
      </x:c>
      <x:c r="M6287" s="54">
        <x:f t="shared" si="1170"/>
        <x:v>2903.6194797875842</x:v>
      </x:c>
      <x:c r="N6287" s="54">
        <x:f t="shared" si="1171"/>
        <x:v>1.5164024165191556</x:v>
      </x:c>
      <x:c r="O6287" s="55">
        <x:f t="shared" si="1172"/>
        <x:v>131328</x:v>
      </x:c>
      <x:c r="P6287" s="55">
        <x:f t="shared" si="1173"/>
        <x:v>22000</x:v>
      </x:c>
      <x:c r="Q6287" s="55">
        <x:f t="shared" si="1174"/>
        <x:v>62910.060412978892</x:v>
      </x:c>
      <x:c r="R6287" s="55">
        <x:f t="shared" si="1175"/>
        <x:v>26417.939587021108</x:v>
      </x:c>
      <x:c r="S6287" s="1" t="str">
        <x:f t="shared" si="1176"/>
        <x:v>YES</x:v>
      </x:c>
      <x:c r="T6287" s="1">
        <x:f t="shared" si="1177"/>
        <x:v>26417.939587021108</x:v>
      </x:c>
    </x:row>
    <x:row r="6288">
      <x:c r="A6288" s="1"/>
      <x:c r="B6288" s="1"/>
      <x:c r="C6288" s="1"/>
      <x:c r="D6288" s="1"/>
      <x:c r="E6288" s="1"/>
      <x:c r="F6288" s="1"/>
      <x:c r="G6288" s="1"/>
      <x:c r="H6288" s="1"/>
      <x:c r="I6288" s="53">
        <x:f t="shared" si="1166"/>
        <x:v>9</x:v>
      </x:c>
      <x:c r="J6288" s="53">
        <x:f t="shared" si="1167"/>
        <x:v>12</x:v>
      </x:c>
      <x:c r="K6288" s="53">
        <x:f t="shared" si="1168"/>
        <x:v>11</x:v>
      </x:c>
      <x:c r="L6288" s="53">
        <x:f t="shared" si="1169"/>
        <x:v>32</x:v>
      </x:c>
      <x:c r="M6288" s="54">
        <x:f t="shared" si="1170"/>
        <x:v>2961.5775928810231</x:v>
      </x:c>
      <x:c r="N6288" s="54">
        <x:f t="shared" si="1171"/>
        <x:v>1.5566511061673771</x:v>
      </x:c>
      <x:c r="O6288" s="55">
        <x:f t="shared" si="1172"/>
        <x:v>134028</x:v>
      </x:c>
      <x:c r="P6288" s="55">
        <x:f t="shared" si="1173"/>
        <x:v>22880</x:v>
      </x:c>
      <x:c r="Q6288" s="55">
        <x:f t="shared" si="1174"/>
        <x:v>63916.277654184429</x:v>
      </x:c>
      <x:c r="R6288" s="55">
        <x:f t="shared" si="1175"/>
        <x:v>27231.722345815571</x:v>
      </x:c>
      <x:c r="S6288" s="1" t="str">
        <x:f t="shared" si="1176"/>
        <x:v>YES</x:v>
      </x:c>
      <x:c r="T6288" s="1">
        <x:f t="shared" si="1177"/>
        <x:v>27231.722345815571</x:v>
      </x:c>
    </x:row>
    <x:row r="6289">
      <x:c r="A6289" s="1"/>
      <x:c r="B6289" s="1"/>
      <x:c r="C6289" s="1"/>
      <x:c r="D6289" s="1"/>
      <x:c r="E6289" s="1"/>
      <x:c r="F6289" s="1"/>
      <x:c r="G6289" s="1"/>
      <x:c r="H6289" s="1"/>
      <x:c r="I6289" s="53">
        <x:f t="shared" si="1166"/>
        <x:v>9</x:v>
      </x:c>
      <x:c r="J6289" s="53">
        <x:f t="shared" si="1167"/>
        <x:v>12</x:v>
      </x:c>
      <x:c r="K6289" s="53">
        <x:f t="shared" si="1168"/>
        <x:v>12</x:v>
      </x:c>
      <x:c r="L6289" s="53">
        <x:f t="shared" si="1169"/>
        <x:v>33</x:v>
      </x:c>
      <x:c r="M6289" s="54">
        <x:f t="shared" si="1170"/>
        <x:v>3020.9050460090875</x:v>
      </x:c>
      <x:c r="N6289" s="54">
        <x:f t="shared" si="1171"/>
        <x:v>1.5978507263951998</x:v>
      </x:c>
      <x:c r="O6289" s="55">
        <x:f t="shared" si="1172"/>
        <x:v>136728</x:v>
      </x:c>
      <x:c r="P6289" s="55">
        <x:f t="shared" si="1173"/>
        <x:v>23760</x:v>
      </x:c>
      <x:c r="Q6289" s="55">
        <x:f t="shared" si="1174"/>
        <x:v>64946.26815987999</x:v>
      </x:c>
      <x:c r="R6289" s="55">
        <x:f t="shared" si="1175"/>
        <x:v>28021.73184012001</x:v>
      </x:c>
      <x:c r="S6289" s="1" t="str">
        <x:f t="shared" si="1176"/>
        <x:v>YES</x:v>
      </x:c>
      <x:c r="T6289" s="1">
        <x:f t="shared" si="1177"/>
        <x:v>28021.73184012001</x:v>
      </x:c>
    </x:row>
    <x:row r="6290">
      <x:c r="A6290" s="1"/>
      <x:c r="B6290" s="1"/>
      <x:c r="C6290" s="1"/>
      <x:c r="D6290" s="1"/>
      <x:c r="E6290" s="1"/>
      <x:c r="F6290" s="1"/>
      <x:c r="G6290" s="1"/>
      <x:c r="H6290" s="1"/>
      <x:c r="I6290" s="53">
        <x:f t="shared" si="1166"/>
        <x:v>9</x:v>
      </x:c>
      <x:c r="J6290" s="53">
        <x:f t="shared" si="1167"/>
        <x:v>12</x:v>
      </x:c>
      <x:c r="K6290" s="53">
        <x:f t="shared" si="1168"/>
        <x:v>13</x:v>
      </x:c>
      <x:c r="L6290" s="53">
        <x:f t="shared" si="1169"/>
        <x:v>34</x:v>
      </x:c>
      <x:c r="M6290" s="54">
        <x:f t="shared" si="1170"/>
        <x:v>3081.6270167174716</x:v>
      </x:c>
      <x:c r="N6290" s="54">
        <x:f t="shared" si="1171"/>
        <x:v>1.6400187616093553</x:v>
      </x:c>
      <x:c r="O6290" s="55">
        <x:f t="shared" si="1172"/>
        <x:v>139428</x:v>
      </x:c>
      <x:c r="P6290" s="55">
        <x:f t="shared" si="1173"/>
        <x:v>24640</x:v>
      </x:c>
      <x:c r="Q6290" s="55">
        <x:f t="shared" si="1174"/>
        <x:v>66000.469040233875</x:v>
      </x:c>
      <x:c r="R6290" s="55">
        <x:f t="shared" si="1175"/>
        <x:v>28787.530959766125</x:v>
      </x:c>
      <x:c r="S6290" s="1" t="str">
        <x:f t="shared" si="1176"/>
        <x:v>YES</x:v>
      </x:c>
      <x:c r="T6290" s="1">
        <x:f t="shared" si="1177"/>
        <x:v>28787.530959766125</x:v>
      </x:c>
    </x:row>
    <x:row r="6291">
      <x:c r="A6291" s="1"/>
      <x:c r="B6291" s="1"/>
      <x:c r="C6291" s="1"/>
      <x:c r="D6291" s="1"/>
      <x:c r="E6291" s="1"/>
      <x:c r="F6291" s="1"/>
      <x:c r="G6291" s="1"/>
      <x:c r="H6291" s="1"/>
      <x:c r="I6291" s="53">
        <x:f t="shared" si="1166"/>
        <x:v>9</x:v>
      </x:c>
      <x:c r="J6291" s="53">
        <x:f t="shared" si="1167"/>
        <x:v>12</x:v>
      </x:c>
      <x:c r="K6291" s="53">
        <x:f t="shared" si="1168"/>
        <x:v>14</x:v>
      </x:c>
      <x:c r="L6291" s="53">
        <x:f t="shared" si="1169"/>
        <x:v>35</x:v>
      </x:c>
      <x:c r="M6291" s="54">
        <x:f t="shared" si="1170"/>
        <x:v>3143.7690980311327</x:v>
      </x:c>
      <x:c r="N6291" s="54">
        <x:f t="shared" si="1171"/>
        <x:v>1.6831729847438421</x:v>
      </x:c>
      <x:c r="O6291" s="55">
        <x:f t="shared" si="1172"/>
        <x:v>142128</x:v>
      </x:c>
      <x:c r="P6291" s="55">
        <x:f t="shared" si="1173"/>
        <x:v>25520</x:v>
      </x:c>
      <x:c r="Q6291" s="55">
        <x:f t="shared" si="1174"/>
        <x:v>67079.32461859606</x:v>
      </x:c>
      <x:c r="R6291" s="55">
        <x:f t="shared" si="1175"/>
        <x:v>29528.67538140394</x:v>
      </x:c>
      <x:c r="S6291" s="1" t="str">
        <x:f t="shared" si="1176"/>
        <x:v>YES</x:v>
      </x:c>
      <x:c r="T6291" s="1">
        <x:f t="shared" si="1177"/>
        <x:v>29528.67538140394</x:v>
      </x:c>
    </x:row>
    <x:row r="6292">
      <x:c r="A6292" s="1"/>
      <x:c r="B6292" s="1"/>
      <x:c r="C6292" s="1"/>
      <x:c r="D6292" s="1"/>
      <x:c r="E6292" s="1"/>
      <x:c r="F6292" s="1"/>
      <x:c r="G6292" s="1"/>
      <x:c r="H6292" s="1"/>
      <x:c r="I6292" s="53">
        <x:f t="shared" si="1166"/>
        <x:v>9</x:v>
      </x:c>
      <x:c r="J6292" s="53">
        <x:f t="shared" si="1167"/>
        <x:v>12</x:v>
      </x:c>
      <x:c r="K6292" s="53">
        <x:f t="shared" si="1168"/>
        <x:v>15</x:v>
      </x:c>
      <x:c r="L6292" s="53">
        <x:f t="shared" si="1169"/>
        <x:v>36</x:v>
      </x:c>
      <x:c r="M6292" s="54">
        <x:f t="shared" si="1170"/>
        <x:v>3207.3573049072793</x:v>
      </x:c>
      <x:c r="N6292" s="54">
        <x:f t="shared" si="1171"/>
        <x:v>1.7273314617411661</x:v>
      </x:c>
      <x:c r="O6292" s="55">
        <x:f t="shared" si="1172"/>
        <x:v>144828</x:v>
      </x:c>
      <x:c r="P6292" s="55">
        <x:f t="shared" si="1173"/>
        <x:v>26400</x:v>
      </x:c>
      <x:c r="Q6292" s="55">
        <x:f t="shared" si="1174"/>
        <x:v>68183.286543529161</x:v>
      </x:c>
      <x:c r="R6292" s="55">
        <x:f t="shared" si="1175"/>
        <x:v>30244.713456470839</x:v>
      </x:c>
      <x:c r="S6292" s="1" t="str">
        <x:f t="shared" si="1176"/>
        <x:v>YES</x:v>
      </x:c>
      <x:c r="T6292" s="1">
        <x:f t="shared" si="1177"/>
        <x:v>30244.713456470839</x:v>
      </x:c>
    </x:row>
    <x:row r="6293">
      <x:c r="A6293" s="1"/>
      <x:c r="B6293" s="1"/>
      <x:c r="C6293" s="1"/>
      <x:c r="D6293" s="1"/>
      <x:c r="E6293" s="1"/>
      <x:c r="F6293" s="1"/>
      <x:c r="G6293" s="1"/>
      <x:c r="H6293" s="1"/>
      <x:c r="I6293" s="53">
        <x:f t="shared" si="1166"/>
        <x:v>9</x:v>
      </x:c>
      <x:c r="J6293" s="53">
        <x:f t="shared" si="1167"/>
        <x:v>12</x:v>
      </x:c>
      <x:c r="K6293" s="53">
        <x:f t="shared" si="1168"/>
        <x:v>16</x:v>
      </x:c>
      <x:c r="L6293" s="53">
        <x:f t="shared" si="1169"/>
        <x:v>37</x:v>
      </x:c>
      <x:c r="M6293" s="54">
        <x:f t="shared" si="1170"/>
        <x:v>3272.4180807847683</x:v>
      </x:c>
      <x:c r="N6293" s="54">
        <x:f t="shared" si="1171"/>
        <x:v>1.7725125561005335</x:v>
      </x:c>
      <x:c r="O6293" s="55">
        <x:f t="shared" si="1172"/>
        <x:v>147528</x:v>
      </x:c>
      <x:c r="P6293" s="55">
        <x:f t="shared" si="1173"/>
        <x:v>27280</x:v>
      </x:c>
      <x:c r="Q6293" s="55">
        <x:f t="shared" si="1174"/>
        <x:v>69312.813902513328</x:v>
      </x:c>
      <x:c r="R6293" s="55">
        <x:f t="shared" si="1175"/>
        <x:v>30935.186097486672</x:v>
      </x:c>
      <x:c r="S6293" s="1" t="str">
        <x:f t="shared" si="1176"/>
        <x:v>YES</x:v>
      </x:c>
      <x:c r="T6293" s="1">
        <x:f t="shared" si="1177"/>
        <x:v>30935.186097486672</x:v>
      </x:c>
    </x:row>
    <x:row r="6294">
      <x:c r="A6294" s="1"/>
      <x:c r="B6294" s="1"/>
      <x:c r="C6294" s="1"/>
      <x:c r="D6294" s="1"/>
      <x:c r="E6294" s="1"/>
      <x:c r="F6294" s="1"/>
      <x:c r="G6294" s="1"/>
      <x:c r="H6294" s="1"/>
      <x:c r="I6294" s="53">
        <x:f t="shared" si="1166"/>
        <x:v>9</x:v>
      </x:c>
      <x:c r="J6294" s="53">
        <x:f t="shared" si="1167"/>
        <x:v>12</x:v>
      </x:c>
      <x:c r="K6294" s="53">
        <x:f t="shared" si="1168"/>
        <x:v>17</x:v>
      </x:c>
      <x:c r="L6294" s="53">
        <x:f t="shared" si="1169"/>
        <x:v>38</x:v>
      </x:c>
      <x:c r="M6294" s="54">
        <x:f t="shared" si="1170"/>
        <x:v>3338.9783042313088</x:v>
      </x:c>
      <x:c r="N6294" s="54">
        <x:f t="shared" si="1171"/>
        <x:v>1.8187349334939644</x:v>
      </x:c>
      <x:c r="O6294" s="55">
        <x:f t="shared" si="1172"/>
        <x:v>150228</x:v>
      </x:c>
      <x:c r="P6294" s="55">
        <x:f t="shared" si="1173"/>
        <x:v>28160</x:v>
      </x:c>
      <x:c r="Q6294" s="55">
        <x:f t="shared" si="1174"/>
        <x:v>70468.373337349112</x:v>
      </x:c>
      <x:c r="R6294" s="55">
        <x:f t="shared" si="1175"/>
        <x:v>31599.626662650888</x:v>
      </x:c>
      <x:c r="S6294" s="1" t="str">
        <x:f t="shared" si="1176"/>
        <x:v>YES</x:v>
      </x:c>
      <x:c r="T6294" s="1">
        <x:f t="shared" si="1177"/>
        <x:v>31599.626662650888</x:v>
      </x:c>
    </x:row>
    <x:row r="6295">
      <x:c r="A6295" s="1"/>
      <x:c r="B6295" s="1"/>
      <x:c r="C6295" s="1"/>
      <x:c r="D6295" s="1"/>
      <x:c r="E6295" s="1"/>
      <x:c r="F6295" s="1"/>
      <x:c r="G6295" s="1"/>
      <x:c r="H6295" s="1"/>
      <x:c r="I6295" s="53">
        <x:f t="shared" si="1166"/>
        <x:v>9</x:v>
      </x:c>
      <x:c r="J6295" s="53">
        <x:f t="shared" si="1167"/>
        <x:v>12</x:v>
      </x:c>
      <x:c r="K6295" s="53">
        <x:f t="shared" si="1168"/>
        <x:v>18</x:v>
      </x:c>
      <x:c r="L6295" s="53">
        <x:f t="shared" si="1169"/>
        <x:v>39</x:v>
      </x:c>
      <x:c r="M6295" s="54">
        <x:f t="shared" si="1170"/>
        <x:v>3407.0652956898962</x:v>
      </x:c>
      <x:c r="N6295" s="54">
        <x:f t="shared" si="1171"/>
        <x:v>1.8660175664513168</x:v>
      </x:c>
      <x:c r="O6295" s="55">
        <x:f t="shared" si="1172"/>
        <x:v>152928</x:v>
      </x:c>
      <x:c r="P6295" s="55">
        <x:f t="shared" si="1173"/>
        <x:v>29040</x:v>
      </x:c>
      <x:c r="Q6295" s="55">
        <x:f t="shared" si="1174"/>
        <x:v>71650.43916128292</x:v>
      </x:c>
      <x:c r="R6295" s="55">
        <x:f t="shared" si="1175"/>
        <x:v>32237.56083871708</x:v>
      </x:c>
      <x:c r="S6295" s="1" t="str">
        <x:f t="shared" si="1176"/>
        <x:v>YES</x:v>
      </x:c>
      <x:c r="T6295" s="1">
        <x:f t="shared" si="1177"/>
        <x:v>32237.56083871708</x:v>
      </x:c>
    </x:row>
    <x:row r="6296">
      <x:c r="A6296" s="1"/>
      <x:c r="B6296" s="1"/>
      <x:c r="C6296" s="1"/>
      <x:c r="D6296" s="1"/>
      <x:c r="E6296" s="1"/>
      <x:c r="F6296" s="1"/>
      <x:c r="G6296" s="1"/>
      <x:c r="H6296" s="1"/>
      <x:c r="I6296" s="53">
        <x:f t="shared" si="1166"/>
        <x:v>9</x:v>
      </x:c>
      <x:c r="J6296" s="53">
        <x:f t="shared" si="1167"/>
        <x:v>12</x:v>
      </x:c>
      <x:c r="K6296" s="53">
        <x:f t="shared" si="1168"/>
        <x:v>19</x:v>
      </x:c>
      <x:c r="L6296" s="53">
        <x:f t="shared" si="1169"/>
        <x:v>40</x:v>
      </x:c>
      <x:c r="M6296" s="54">
        <x:f t="shared" si="1170"/>
        <x:v>3476.7068243259178</x:v>
      </x:c>
      <x:c r="N6296" s="54">
        <x:f t="shared" si="1171"/>
        <x:v>1.9143797391152206</x:v>
      </x:c>
      <x:c r="O6296" s="55">
        <x:f t="shared" si="1172"/>
        <x:v>155628</x:v>
      </x:c>
      <x:c r="P6296" s="55">
        <x:f t="shared" si="1173"/>
        <x:v>29920</x:v>
      </x:c>
      <x:c r="Q6296" s="55">
        <x:f t="shared" si="1174"/>
        <x:v>72859.493477880518</x:v>
      </x:c>
      <x:c r="R6296" s="55">
        <x:f t="shared" si="1175"/>
        <x:v>32848.506522119482</x:v>
      </x:c>
      <x:c r="S6296" s="1" t="str">
        <x:f t="shared" si="1176"/>
        <x:v>YES</x:v>
      </x:c>
      <x:c r="T6296" s="1">
        <x:f t="shared" si="1177"/>
        <x:v>32848.506522119482</x:v>
      </x:c>
    </x:row>
    <x:row r="6297">
      <x:c r="A6297" s="1"/>
      <x:c r="B6297" s="1"/>
      <x:c r="C6297" s="1"/>
      <x:c r="D6297" s="1"/>
      <x:c r="E6297" s="1"/>
      <x:c r="F6297" s="1"/>
      <x:c r="G6297" s="1"/>
      <x:c r="H6297" s="1"/>
      <x:c r="I6297" s="53">
        <x:f t="shared" si="1166"/>
        <x:v>9</x:v>
      </x:c>
      <x:c r="J6297" s="53">
        <x:f t="shared" si="1167"/>
        <x:v>12</x:v>
      </x:c>
      <x:c r="K6297" s="53">
        <x:f t="shared" si="1168"/>
        <x:v>20</x:v>
      </x:c>
      <x:c r="L6297" s="53">
        <x:f t="shared" si="1169"/>
        <x:v>41</x:v>
      </x:c>
      <x:c r="M6297" s="54">
        <x:f t="shared" si="1170"/>
        <x:v>3547.9311149763948</x:v>
      </x:c>
      <x:c r="N6297" s="54">
        <x:f t="shared" si="1171"/>
        <x:v>1.9638410520669409</x:v>
      </x:c>
      <x:c r="O6297" s="55">
        <x:f t="shared" si="1172"/>
        <x:v>158328</x:v>
      </x:c>
      <x:c r="P6297" s="55">
        <x:f t="shared" si="1173"/>
        <x:v>30800</x:v>
      </x:c>
      <x:c r="Q6297" s="55">
        <x:f t="shared" si="1174"/>
        <x:v>74096.026301673526</x:v>
      </x:c>
      <x:c r="R6297" s="55">
        <x:f t="shared" si="1175"/>
        <x:v>33431.973698326474</x:v>
      </x:c>
      <x:c r="S6297" s="1" t="str">
        <x:f t="shared" si="1176"/>
        <x:v>YES</x:v>
      </x:c>
      <x:c r="T6297" s="1">
        <x:f t="shared" si="1177"/>
        <x:v>33431.973698326474</x:v>
      </x:c>
    </x:row>
    <x:row r="6298">
      <x:c r="A6298" s="1"/>
      <x:c r="B6298" s="1"/>
      <x:c r="C6298" s="1"/>
      <x:c r="D6298" s="1"/>
      <x:c r="E6298" s="1"/>
      <x:c r="F6298" s="1"/>
      <x:c r="G6298" s="1"/>
      <x:c r="H6298" s="1"/>
      <x:c r="I6298" s="53">
        <x:f t="shared" si="1166"/>
        <x:v>9</x:v>
      </x:c>
      <x:c r="J6298" s="53">
        <x:f t="shared" si="1167"/>
        <x:v>12</x:v>
      </x:c>
      <x:c r="K6298" s="53">
        <x:f t="shared" si="1168"/>
        <x:v>21</x:v>
      </x:c>
      <x:c r="L6298" s="53">
        <x:f t="shared" si="1169"/>
        <x:v>42</x:v>
      </x:c>
      <x:c r="M6298" s="54">
        <x:f t="shared" si="1170"/>
        <x:v>3620.7668552028385</x:v>
      </x:c>
      <x:c r="N6298" s="54">
        <x:f t="shared" si="1171"/>
        <x:v>2.0144214272241934</x:v>
      </x:c>
      <x:c r="O6298" s="55">
        <x:f t="shared" si="1172"/>
        <x:v>161028</x:v>
      </x:c>
      <x:c r="P6298" s="55">
        <x:f t="shared" si="1173"/>
        <x:v>31680</x:v>
      </x:c>
      <x:c r="Q6298" s="55">
        <x:f t="shared" si="1174"/>
        <x:v>75360.535680604837</x:v>
      </x:c>
      <x:c r="R6298" s="55">
        <x:f t="shared" si="1175"/>
        <x:v>33987.464319395163</x:v>
      </x:c>
      <x:c r="S6298" s="1" t="str">
        <x:f t="shared" si="1176"/>
        <x:v>YES</x:v>
      </x:c>
      <x:c r="T6298" s="1">
        <x:f t="shared" si="1177"/>
        <x:v>33987.464319395163</x:v>
      </x:c>
    </x:row>
    <x:row r="6299">
      <x:c r="A6299" s="1"/>
      <x:c r="B6299" s="1"/>
      <x:c r="C6299" s="1"/>
      <x:c r="D6299" s="1"/>
      <x:c r="E6299" s="1"/>
      <x:c r="F6299" s="1"/>
      <x:c r="G6299" s="1"/>
      <x:c r="H6299" s="1"/>
      <x:c r="I6299" s="53">
        <x:f t="shared" si="1166"/>
        <x:v>9</x:v>
      </x:c>
      <x:c r="J6299" s="53">
        <x:f t="shared" si="1167"/>
        <x:v>12</x:v>
      </x:c>
      <x:c r="K6299" s="53">
        <x:f t="shared" si="1168"/>
        <x:v>22</x:v>
      </x:c>
      <x:c r="L6299" s="53">
        <x:f t="shared" si="1169"/>
        <x:v>43</x:v>
      </x:c>
      <x:c r="M6299" s="54">
        <x:f t="shared" si="1170"/>
        <x:v>3695.2432024492346</x:v>
      </x:c>
      <x:c r="N6299" s="54">
        <x:f t="shared" si="1171"/>
        <x:v>2.0661411128119687</x:v>
      </x:c>
      <x:c r="O6299" s="55">
        <x:f t="shared" si="1172"/>
        <x:v>163728</x:v>
      </x:c>
      <x:c r="P6299" s="55">
        <x:f t="shared" si="1173"/>
        <x:v>32560</x:v>
      </x:c>
      <x:c r="Q6299" s="55">
        <x:f t="shared" si="1174"/>
        <x:v>76653.527820299205</x:v>
      </x:c>
      <x:c r="R6299" s="55">
        <x:f t="shared" si="1175"/>
        <x:v>34514.472179700795</x:v>
      </x:c>
      <x:c r="S6299" s="1" t="str">
        <x:f t="shared" si="1176"/>
        <x:v>YES</x:v>
      </x:c>
      <x:c r="T6299" s="1">
        <x:f t="shared" si="1177"/>
        <x:v>34514.472179700795</x:v>
      </x:c>
    </x:row>
    <x:row r="6300">
      <x:c r="A6300" s="1"/>
      <x:c r="B6300" s="1"/>
      <x:c r="C6300" s="1"/>
      <x:c r="D6300" s="1"/>
      <x:c r="E6300" s="1"/>
      <x:c r="F6300" s="1"/>
      <x:c r="G6300" s="1"/>
      <x:c r="H6300" s="1"/>
      <x:c r="I6300" s="53">
        <x:f t="shared" si="1166"/>
        <x:v>9</x:v>
      </x:c>
      <x:c r="J6300" s="53">
        <x:f t="shared" si="1167"/>
        <x:v>12</x:v>
      </x:c>
      <x:c r="K6300" s="53">
        <x:f t="shared" si="1168"/>
        <x:v>23</x:v>
      </x:c>
      <x:c r="L6300" s="53">
        <x:f t="shared" si="1169"/>
        <x:v>44</x:v>
      </x:c>
      <x:c r="M6300" s="54">
        <x:f t="shared" si="1170"/>
        <x:v>3771.3897913066712</x:v>
      </x:c>
      <x:c r="N6300" s="54">
        <x:f t="shared" si="1171"/>
        <x:v>2.1190206884074105</x:v>
      </x:c>
      <x:c r="O6300" s="55">
        <x:f t="shared" si="1172"/>
        <x:v>166428</x:v>
      </x:c>
      <x:c r="P6300" s="55">
        <x:f t="shared" si="1173"/>
        <x:v>33440</x:v>
      </x:c>
      <x:c r="Q6300" s="55">
        <x:f t="shared" si="1174"/>
        <x:v>77975.517210185266</x:v>
      </x:c>
      <x:c r="R6300" s="55">
        <x:f t="shared" si="1175"/>
        <x:v>35012.482789814734</x:v>
      </x:c>
      <x:c r="S6300" s="1" t="str">
        <x:f t="shared" si="1176"/>
        <x:v>YES</x:v>
      </x:c>
      <x:c r="T6300" s="1">
        <x:f t="shared" si="1177"/>
        <x:v>35012.482789814734</x:v>
      </x:c>
    </x:row>
    <x:row r="6301">
      <x:c r="A6301" s="1"/>
      <x:c r="B6301" s="1"/>
      <x:c r="C6301" s="1"/>
      <x:c r="D6301" s="1"/>
      <x:c r="E6301" s="1"/>
      <x:c r="F6301" s="1"/>
      <x:c r="G6301" s="1"/>
      <x:c r="H6301" s="1"/>
      <x:c r="I6301" s="53">
        <x:f t="shared" si="1166"/>
        <x:v>9</x:v>
      </x:c>
      <x:c r="J6301" s="53">
        <x:f t="shared" si="1167"/>
        <x:v>12</x:v>
      </x:c>
      <x:c r="K6301" s="53">
        <x:f t="shared" si="1168"/>
        <x:v>24</x:v>
      </x:c>
      <x:c r="L6301" s="53">
        <x:f t="shared" si="1169"/>
        <x:v>45</x:v>
      </x:c>
      <x:c r="M6301" s="54">
        <x:f t="shared" si="1170"/>
        <x:v>3849.2367408861674</x:v>
      </x:c>
      <x:c r="N6301" s="54">
        <x:f t="shared" si="1171"/>
        <x:v>2.1730810700598386</x:v>
      </x:c>
      <x:c r="O6301" s="55">
        <x:f t="shared" si="1172"/>
        <x:v>169128</x:v>
      </x:c>
      <x:c r="P6301" s="55">
        <x:f t="shared" si="1173"/>
        <x:v>34320</x:v>
      </x:c>
      <x:c r="Q6301" s="55">
        <x:f t="shared" si="1174"/>
        <x:v>79327.026751495956</x:v>
      </x:c>
      <x:c r="R6301" s="55">
        <x:f t="shared" si="1175"/>
        <x:v>35480.973248504044</x:v>
      </x:c>
      <x:c r="S6301" s="1" t="str">
        <x:f t="shared" si="1176"/>
        <x:v>YES</x:v>
      </x:c>
      <x:c r="T6301" s="1">
        <x:f t="shared" si="1177"/>
        <x:v>35480.973248504044</x:v>
      </x:c>
    </x:row>
    <x:row r="6302">
      <x:c r="A6302" s="1"/>
      <x:c r="B6302" s="1"/>
      <x:c r="C6302" s="1"/>
      <x:c r="D6302" s="1"/>
      <x:c r="E6302" s="1"/>
      <x:c r="F6302" s="1"/>
      <x:c r="G6302" s="1"/>
      <x:c r="H6302" s="1"/>
      <x:c r="I6302" s="53">
        <x:f t="shared" si="1166"/>
        <x:v>9</x:v>
      </x:c>
      <x:c r="J6302" s="53">
        <x:f t="shared" si="1167"/>
        <x:v>12</x:v>
      </x:c>
      <x:c r="K6302" s="53">
        <x:f t="shared" si="1168"/>
        <x:v>25</x:v>
      </x:c>
      <x:c r="L6302" s="53">
        <x:f t="shared" si="1169"/>
        <x:v>46</x:v>
      </x:c>
      <x:c r="M6302" s="54">
        <x:f t="shared" si="1170"/>
        <x:v>3928.8146623012644</x:v>
      </x:c>
      <x:c r="N6302" s="54">
        <x:f t="shared" si="1171"/>
        <x:v>2.2283435154869893</x:v>
      </x:c>
      <x:c r="O6302" s="55">
        <x:f t="shared" si="1172"/>
        <x:v>171828</x:v>
      </x:c>
      <x:c r="P6302" s="55">
        <x:f t="shared" si="1173"/>
        <x:v>35200</x:v>
      </x:c>
      <x:c r="Q6302" s="55">
        <x:f t="shared" si="1174"/>
        <x:v>80708.587887174726</x:v>
      </x:c>
      <x:c r="R6302" s="55">
        <x:f t="shared" si="1175"/>
        <x:v>35919.412112825274</x:v>
      </x:c>
      <x:c r="S6302" s="1" t="str">
        <x:f t="shared" si="1176"/>
        <x:v>YES</x:v>
      </x:c>
      <x:c r="T6302" s="1">
        <x:f t="shared" si="1177"/>
        <x:v>35919.412112825274</x:v>
      </x:c>
    </x:row>
    <x:row r="6303">
      <x:c r="A6303" s="1"/>
      <x:c r="B6303" s="1"/>
      <x:c r="C6303" s="1"/>
      <x:c r="D6303" s="1"/>
      <x:c r="E6303" s="1"/>
      <x:c r="F6303" s="1"/>
      <x:c r="G6303" s="1"/>
      <x:c r="H6303" s="1"/>
      <x:c r="I6303" s="53">
        <x:f t="shared" si="1166"/>
        <x:v>9</x:v>
      </x:c>
      <x:c r="J6303" s="53">
        <x:f t="shared" si="1167"/>
        <x:v>12</x:v>
      </x:c>
      <x:c r="K6303" s="53">
        <x:f t="shared" si="1168"/>
        <x:v>26</x:v>
      </x:c>
      <x:c r="L6303" s="53">
        <x:f t="shared" si="1169"/>
        <x:v>47</x:v>
      </x:c>
      <x:c r="M6303" s="54">
        <x:f t="shared" si="1170"/>
        <x:v>4010.1546662619826</x:v>
      </x:c>
      <x:c r="N6303" s="54">
        <x:f t="shared" si="1171"/>
        <x:v>2.2848296293485992</x:v>
      </x:c>
      <x:c r="O6303" s="55">
        <x:f t="shared" si="1172"/>
        <x:v>174528</x:v>
      </x:c>
      <x:c r="P6303" s="55">
        <x:f t="shared" si="1173"/>
        <x:v>36080</x:v>
      </x:c>
      <x:c r="Q6303" s="55">
        <x:f t="shared" si="1174"/>
        <x:v>82120.740733714978</x:v>
      </x:c>
      <x:c r="R6303" s="55">
        <x:f t="shared" si="1175"/>
        <x:v>36327.259266285022</x:v>
      </x:c>
      <x:c r="S6303" s="1" t="str">
        <x:f t="shared" si="1176"/>
        <x:v>YES</x:v>
      </x:c>
      <x:c r="T6303" s="1">
        <x:f t="shared" si="1177"/>
        <x:v>36327.259266285022</x:v>
      </x:c>
    </x:row>
    <x:row r="6304">
      <x:c r="A6304" s="1"/>
      <x:c r="B6304" s="1"/>
      <x:c r="C6304" s="1"/>
      <x:c r="D6304" s="1"/>
      <x:c r="E6304" s="1"/>
      <x:c r="F6304" s="1"/>
      <x:c r="G6304" s="1"/>
      <x:c r="H6304" s="1"/>
      <x:c r="I6304" s="53">
        <x:f t="shared" si="1166"/>
        <x:v>9</x:v>
      </x:c>
      <x:c r="J6304" s="53">
        <x:f t="shared" si="1167"/>
        <x:v>12</x:v>
      </x:c>
      <x:c r="K6304" s="53">
        <x:f t="shared" si="1168"/>
        <x:v>27</x:v>
      </x:c>
      <x:c r="L6304" s="53">
        <x:f t="shared" si="1169"/>
        <x:v>48</x:v>
      </x:c>
      <x:c r="M6304" s="54">
        <x:f t="shared" si="1170"/>
        <x:v>4093.2883707817391</x:v>
      </x:c>
      <x:c r="N6304" s="54">
        <x:f t="shared" si="1171"/>
        <x:v>2.3425613685984299</x:v>
      </x:c>
      <x:c r="O6304" s="55">
        <x:f t="shared" si="1172"/>
        <x:v>177228</x:v>
      </x:c>
      <x:c r="P6304" s="55">
        <x:f t="shared" si="1173"/>
        <x:v>36960</x:v>
      </x:c>
      <x:c r="Q6304" s="55">
        <x:f t="shared" si="1174"/>
        <x:v>83564.034214960746</x:v>
      </x:c>
      <x:c r="R6304" s="55">
        <x:f t="shared" si="1175"/>
        <x:v>36703.965785039254</x:v>
      </x:c>
      <x:c r="S6304" s="1" t="str">
        <x:f t="shared" si="1176"/>
        <x:v>YES</x:v>
      </x:c>
      <x:c r="T6304" s="1">
        <x:f t="shared" si="1177"/>
        <x:v>36703.965785039254</x:v>
      </x:c>
    </x:row>
    <x:row r="6305">
      <x:c r="A6305" s="1"/>
      <x:c r="B6305" s="1"/>
      <x:c r="C6305" s="1"/>
      <x:c r="D6305" s="1"/>
      <x:c r="E6305" s="1"/>
      <x:c r="F6305" s="1"/>
      <x:c r="G6305" s="1"/>
      <x:c r="H6305" s="1"/>
      <x:c r="I6305" s="53">
        <x:f t="shared" si="1166"/>
        <x:v>9</x:v>
      </x:c>
      <x:c r="J6305" s="53">
        <x:f t="shared" si="1167"/>
        <x:v>12</x:v>
      </x:c>
      <x:c r="K6305" s="53">
        <x:f t="shared" si="1168"/>
        <x:v>28</x:v>
      </x:c>
      <x:c r="L6305" s="53">
        <x:f t="shared" si="1169"/>
        <x:v>49</x:v>
      </x:c>
      <x:c r="M6305" s="54">
        <x:f t="shared" si="1170"/>
        <x:v>4178.2479089988929</x:v>
      </x:c>
      <x:c r="N6305" s="54">
        <x:f t="shared" si="1171"/>
        <x:v>2.401561047915898</x:v>
      </x:c>
      <x:c r="O6305" s="55">
        <x:f t="shared" si="1172"/>
        <x:v>179928</x:v>
      </x:c>
      <x:c r="P6305" s="55">
        <x:f t="shared" si="1173"/>
        <x:v>37840</x:v>
      </x:c>
      <x:c r="Q6305" s="55">
        <x:f t="shared" si="1174"/>
        <x:v>85039.026197897445</x:v>
      </x:c>
      <x:c r="R6305" s="55">
        <x:f t="shared" si="1175"/>
        <x:v>37048.973802102555</x:v>
      </x:c>
      <x:c r="S6305" s="1" t="str">
        <x:f t="shared" si="1176"/>
        <x:v>YES</x:v>
      </x:c>
      <x:c r="T6305" s="1">
        <x:f t="shared" si="1177"/>
        <x:v>37048.973802102555</x:v>
      </x:c>
    </x:row>
    <x:row r="6306">
      <x:c r="A6306" s="1"/>
      <x:c r="B6306" s="1"/>
      <x:c r="C6306" s="1"/>
      <x:c r="D6306" s="1"/>
      <x:c r="E6306" s="1"/>
      <x:c r="F6306" s="1"/>
      <x:c r="G6306" s="1"/>
      <x:c r="H6306" s="1"/>
      <x:c r="I6306" s="53">
        <x:f t="shared" si="1166"/>
        <x:v>9</x:v>
      </x:c>
      <x:c r="J6306" s="53">
        <x:f t="shared" si="1167"/>
        <x:v>12</x:v>
      </x:c>
      <x:c r="K6306" s="53">
        <x:f t="shared" si="1168"/>
        <x:v>29</x:v>
      </x:c>
      <x:c r="L6306" s="53">
        <x:f t="shared" si="1169"/>
        <x:v>50</x:v>
      </x:c>
      <x:c r="M6306" s="54">
        <x:f t="shared" si="1170"/>
        <x:v>4265.0659371145466</x:v>
      </x:c>
      <x:c r="N6306" s="54">
        <x:f t="shared" si="1171"/>
        <x:v>2.461851345218435</x:v>
      </x:c>
      <x:c r="O6306" s="55">
        <x:f t="shared" si="1172"/>
        <x:v>182628</x:v>
      </x:c>
      <x:c r="P6306" s="55">
        <x:f t="shared" si="1173"/>
        <x:v>38720</x:v>
      </x:c>
      <x:c r="Q6306" s="55">
        <x:f t="shared" si="1174"/>
        <x:v>86546.283630460879</x:v>
      </x:c>
      <x:c r="R6306" s="55">
        <x:f t="shared" si="1175"/>
        <x:v>37361.716369539121</x:v>
      </x:c>
      <x:c r="S6306" s="1" t="str">
        <x:f t="shared" si="1176"/>
        <x:v>YES</x:v>
      </x:c>
      <x:c r="T6306" s="1">
        <x:f t="shared" si="1177"/>
        <x:v>37361.716369539121</x:v>
      </x:c>
    </x:row>
    <x:row r="6307">
      <x:c r="A6307" s="1"/>
      <x:c r="B6307" s="1"/>
      <x:c r="C6307" s="1"/>
      <x:c r="D6307" s="1"/>
      <x:c r="E6307" s="1"/>
      <x:c r="F6307" s="1"/>
      <x:c r="G6307" s="1"/>
      <x:c r="H6307" s="1"/>
      <x:c r="I6307" s="53">
        <x:f t="shared" si="1166"/>
        <x:v>9</x:v>
      </x:c>
      <x:c r="J6307" s="53">
        <x:f t="shared" si="1167"/>
        <x:v>12</x:v>
      </x:c>
      <x:c r="K6307" s="53">
        <x:f t="shared" si="1168"/>
        <x:v>30</x:v>
      </x:c>
      <x:c r="L6307" s="53">
        <x:f t="shared" si="1169"/>
        <x:v>51</x:v>
      </x:c>
      <x:c r="M6307" s="54">
        <x:f t="shared" si="1170"/>
        <x:v>4353.7756424483168</x:v>
      </x:c>
      <x:c r="N6307" s="54">
        <x:f t="shared" si="1171"/>
        <x:v>2.5234553072557757</x:v>
      </x:c>
      <x:c r="O6307" s="55">
        <x:f t="shared" si="1172"/>
        <x:v>185328</x:v>
      </x:c>
      <x:c r="P6307" s="55">
        <x:f t="shared" si="1173"/>
        <x:v>39600</x:v>
      </x:c>
      <x:c r="Q6307" s="55">
        <x:f t="shared" si="1174"/>
        <x:v>88086.382681394389</x:v>
      </x:c>
      <x:c r="R6307" s="55">
        <x:f t="shared" si="1175"/>
        <x:v>37641.617318605611</x:v>
      </x:c>
      <x:c r="S6307" s="1" t="str">
        <x:f t="shared" si="1176"/>
        <x:v>YES</x:v>
      </x:c>
      <x:c r="T6307" s="1">
        <x:f t="shared" si="1177"/>
        <x:v>37641.617318605611</x:v>
      </x:c>
    </x:row>
    <x:row r="6308">
      <x:c r="A6308" s="1"/>
      <x:c r="B6308" s="1"/>
      <x:c r="C6308" s="1"/>
      <x:c r="D6308" s="1"/>
      <x:c r="E6308" s="1"/>
      <x:c r="F6308" s="1"/>
      <x:c r="G6308" s="1"/>
      <x:c r="H6308" s="1"/>
      <x:c r="I6308" s="53">
        <x:f t="shared" si="1166"/>
        <x:v>9</x:v>
      </x:c>
      <x:c r="J6308" s="53">
        <x:f t="shared" si="1167"/>
        <x:v>13</x:v>
      </x:c>
      <x:c r="K6308" s="53">
        <x:f t="shared" si="1168"/>
        <x:v>0</x:v>
      </x:c>
      <x:c r="L6308" s="53">
        <x:f t="shared" si="1169"/>
        <x:v>22</x:v>
      </x:c>
      <x:c r="M6308" s="54">
        <x:f t="shared" si="1170"/>
        <x:v>2447.5569372024584</x:v>
      </x:c>
      <x:c r="N6308" s="54">
        <x:f t="shared" si="1171"/>
        <x:v>1.1996923175017071</x:v>
      </x:c>
      <x:c r="O6308" s="55">
        <x:f t="shared" si="1172"/>
        <x:v>106422</x:v>
      </x:c>
      <x:c r="P6308" s="55">
        <x:f t="shared" si="1173"/>
        <x:v>13640</x:v>
      </x:c>
      <x:c r="Q6308" s="55">
        <x:f t="shared" si="1174"/>
        <x:v>54992.307937542675</x:v>
      </x:c>
      <x:c r="R6308" s="55">
        <x:f t="shared" si="1175"/>
        <x:v>17789.692062457325</x:v>
      </x:c>
      <x:c r="S6308" s="1" t="str">
        <x:f t="shared" si="1176"/>
        <x:v>YES</x:v>
      </x:c>
      <x:c r="T6308" s="1">
        <x:f t="shared" si="1177"/>
        <x:v>17789.692062457325</x:v>
      </x:c>
    </x:row>
    <x:row r="6309">
      <x:c r="A6309" s="1"/>
      <x:c r="B6309" s="1"/>
      <x:c r="C6309" s="1"/>
      <x:c r="D6309" s="1"/>
      <x:c r="E6309" s="1"/>
      <x:c r="F6309" s="1"/>
      <x:c r="G6309" s="1"/>
      <x:c r="H6309" s="1"/>
      <x:c r="I6309" s="53">
        <x:f t="shared" si="1166"/>
        <x:v>9</x:v>
      </x:c>
      <x:c r="J6309" s="53">
        <x:f t="shared" si="1167"/>
        <x:v>13</x:v>
      </x:c>
      <x:c r="K6309" s="53">
        <x:f t="shared" si="1168"/>
        <x:v>1</x:v>
      </x:c>
      <x:c r="L6309" s="53">
        <x:f t="shared" si="1169"/>
        <x:v>23</x:v>
      </x:c>
      <x:c r="M6309" s="54">
        <x:f t="shared" si="1170"/>
        <x:v>2493.1194372024584</x:v>
      </x:c>
      <x:c r="N6309" s="54">
        <x:f t="shared" si="1171"/>
        <x:v>1.2313329425017072</x:v>
      </x:c>
      <x:c r="O6309" s="55">
        <x:f t="shared" si="1172"/>
        <x:v>109122</x:v>
      </x:c>
      <x:c r="P6309" s="55">
        <x:f t="shared" si="1173"/>
        <x:v>14520</x:v>
      </x:c>
      <x:c r="Q6309" s="55">
        <x:f t="shared" si="1174"/>
        <x:v>55783.323562542675</x:v>
      </x:c>
      <x:c r="R6309" s="55">
        <x:f t="shared" si="1175"/>
        <x:v>18818.676437457325</x:v>
      </x:c>
      <x:c r="S6309" s="1" t="str">
        <x:f t="shared" si="1176"/>
        <x:v>YES</x:v>
      </x:c>
      <x:c r="T6309" s="1">
        <x:f t="shared" si="1177"/>
        <x:v>18818.676437457325</x:v>
      </x:c>
    </x:row>
    <x:row r="6310">
      <x:c r="A6310" s="1"/>
      <x:c r="B6310" s="1"/>
      <x:c r="C6310" s="1"/>
      <x:c r="D6310" s="1"/>
      <x:c r="E6310" s="1"/>
      <x:c r="F6310" s="1"/>
      <x:c r="G6310" s="1"/>
      <x:c r="H6310" s="1"/>
      <x:c r="I6310" s="53">
        <x:f t="shared" si="1166"/>
        <x:v>9</x:v>
      </x:c>
      <x:c r="J6310" s="53">
        <x:f t="shared" si="1167"/>
        <x:v>13</x:v>
      </x:c>
      <x:c r="K6310" s="53">
        <x:f t="shared" si="1168"/>
        <x:v>2</x:v>
      </x:c>
      <x:c r="L6310" s="53">
        <x:f t="shared" si="1169"/>
        <x:v>24</x:v>
      </x:c>
      <x:c r="M6310" s="54">
        <x:f t="shared" si="1170"/>
        <x:v>2539.8209997024583</x:v>
      </x:c>
      <x:c r="N6310" s="54">
        <x:f t="shared" si="1171"/>
        <x:v>1.263764583126707</x:v>
      </x:c>
      <x:c r="O6310" s="55">
        <x:f t="shared" si="1172"/>
        <x:v>111822</x:v>
      </x:c>
      <x:c r="P6310" s="55">
        <x:f t="shared" si="1173"/>
        <x:v>15400</x:v>
      </x:c>
      <x:c r="Q6310" s="55">
        <x:f t="shared" si="1174"/>
        <x:v>56594.114578167675</x:v>
      </x:c>
      <x:c r="R6310" s="55">
        <x:f t="shared" si="1175"/>
        <x:v>19827.885421832325</x:v>
      </x:c>
      <x:c r="S6310" s="1" t="str">
        <x:f t="shared" si="1176"/>
        <x:v>YES</x:v>
      </x:c>
      <x:c r="T6310" s="1">
        <x:f t="shared" si="1177"/>
        <x:v>19827.885421832325</x:v>
      </x:c>
    </x:row>
    <x:row r="6311">
      <x:c r="A6311" s="1"/>
      <x:c r="B6311" s="1"/>
      <x:c r="C6311" s="1"/>
      <x:c r="D6311" s="1"/>
      <x:c r="E6311" s="1"/>
      <x:c r="F6311" s="1"/>
      <x:c r="G6311" s="1"/>
      <x:c r="H6311" s="1"/>
      <x:c r="I6311" s="53">
        <x:f t="shared" si="1166"/>
        <x:v>9</x:v>
      </x:c>
      <x:c r="J6311" s="53">
        <x:f t="shared" si="1167"/>
        <x:v>13</x:v>
      </x:c>
      <x:c r="K6311" s="53">
        <x:f t="shared" si="1168"/>
        <x:v>3</x:v>
      </x:c>
      <x:c r="L6311" s="53">
        <x:f t="shared" si="1169"/>
        <x:v>25</x:v>
      </x:c>
      <x:c r="M6311" s="54">
        <x:f t="shared" si="1170"/>
        <x:v>2587.6829821243332</x:v>
      </x:c>
      <x:c r="N6311" s="54">
        <x:f t="shared" si="1171"/>
        <x:v>1.2970020709196759</x:v>
      </x:c>
      <x:c r="O6311" s="55">
        <x:f t="shared" si="1172"/>
        <x:v>114522</x:v>
      </x:c>
      <x:c r="P6311" s="55">
        <x:f t="shared" si="1173"/>
        <x:v>16280</x:v>
      </x:c>
      <x:c r="Q6311" s="55">
        <x:f t="shared" si="1174"/>
        <x:v>57425.051772991894</x:v>
      </x:c>
      <x:c r="R6311" s="55">
        <x:f t="shared" si="1175"/>
        <x:v>20816.948227008106</x:v>
      </x:c>
      <x:c r="S6311" s="1" t="str">
        <x:f t="shared" si="1176"/>
        <x:v>YES</x:v>
      </x:c>
      <x:c r="T6311" s="1">
        <x:f t="shared" si="1177"/>
        <x:v>20816.948227008106</x:v>
      </x:c>
    </x:row>
    <x:row r="6312">
      <x:c r="A6312" s="1"/>
      <x:c r="B6312" s="1"/>
      <x:c r="C6312" s="1"/>
      <x:c r="D6312" s="1"/>
      <x:c r="E6312" s="1"/>
      <x:c r="F6312" s="1"/>
      <x:c r="G6312" s="1"/>
      <x:c r="H6312" s="1"/>
      <x:c r="I6312" s="53">
        <x:f t="shared" si="1166"/>
        <x:v>9</x:v>
      </x:c>
      <x:c r="J6312" s="53">
        <x:f t="shared" si="1167"/>
        <x:v>13</x:v>
      </x:c>
      <x:c r="K6312" s="53">
        <x:f t="shared" si="1168"/>
        <x:v>4</x:v>
      </x:c>
      <x:c r="L6312" s="53">
        <x:f t="shared" si="1169"/>
        <x:v>26</x:v>
      </x:c>
      <x:c r="M6312" s="54">
        <x:f t="shared" si="1170"/>
        <x:v>2636.7270978469896</x:v>
      </x:c>
      <x:c r="N6312" s="54">
        <x:f t="shared" si="1171"/>
        <x:v>1.331060484615965</x:v>
      </x:c>
      <x:c r="O6312" s="55">
        <x:f t="shared" si="1172"/>
        <x:v>117222</x:v>
      </x:c>
      <x:c r="P6312" s="55">
        <x:f t="shared" si="1173"/>
        <x:v>17160</x:v>
      </x:c>
      <x:c r="Q6312" s="55">
        <x:f t="shared" si="1174"/>
        <x:v>58276.512115399128</x:v>
      </x:c>
      <x:c r="R6312" s="55">
        <x:f t="shared" si="1175"/>
        <x:v>21785.487884600872</x:v>
      </x:c>
      <x:c r="S6312" s="1" t="str">
        <x:f t="shared" si="1176"/>
        <x:v>YES</x:v>
      </x:c>
      <x:c r="T6312" s="1">
        <x:f t="shared" si="1177"/>
        <x:v>21785.487884600872</x:v>
      </x:c>
    </x:row>
    <x:row r="6313">
      <x:c r="A6313" s="1"/>
      <x:c r="B6313" s="1"/>
      <x:c r="C6313" s="1"/>
      <x:c r="D6313" s="1"/>
      <x:c r="E6313" s="1"/>
      <x:c r="F6313" s="1"/>
      <x:c r="G6313" s="1"/>
      <x:c r="H6313" s="1"/>
      <x:c r="I6313" s="53">
        <x:f t="shared" si="1166"/>
        <x:v>9</x:v>
      </x:c>
      <x:c r="J6313" s="53">
        <x:f t="shared" si="1167"/>
        <x:v>13</x:v>
      </x:c>
      <x:c r="K6313" s="53">
        <x:f t="shared" si="1168"/>
        <x:v>5</x:v>
      </x:c>
      <x:c r="L6313" s="53">
        <x:f t="shared" si="1169"/>
        <x:v>27</x:v>
      </x:c>
      <x:c r="M6313" s="54">
        <x:f t="shared" si="1170"/>
        <x:v>2686.975421768193</x:v>
      </x:c>
      <x:c r="N6313" s="54">
        <x:f t="shared" si="1171"/>
        <x:v>1.3659551540056896</x:v>
      </x:c>
      <x:c r="O6313" s="55">
        <x:f t="shared" si="1172"/>
        <x:v>119922</x:v>
      </x:c>
      <x:c r="P6313" s="55">
        <x:f t="shared" si="1173"/>
        <x:v>18040</x:v>
      </x:c>
      <x:c r="Q6313" s="55">
        <x:f t="shared" si="1174"/>
        <x:v>59148.878850142239</x:v>
      </x:c>
      <x:c r="R6313" s="55">
        <x:f t="shared" si="1175"/>
        <x:v>22733.121149857761</x:v>
      </x:c>
      <x:c r="S6313" s="1" t="str">
        <x:f t="shared" si="1176"/>
        <x:v>YES</x:v>
      </x:c>
      <x:c r="T6313" s="1">
        <x:f t="shared" si="1177"/>
        <x:v>22733.121149857761</x:v>
      </x:c>
    </x:row>
    <x:row r="6314">
      <x:c r="A6314" s="1"/>
      <x:c r="B6314" s="1"/>
      <x:c r="C6314" s="1"/>
      <x:c r="D6314" s="1"/>
      <x:c r="E6314" s="1"/>
      <x:c r="F6314" s="1"/>
      <x:c r="G6314" s="1"/>
      <x:c r="H6314" s="1"/>
      <x:c r="I6314" s="53">
        <x:f t="shared" si="1166"/>
        <x:v>9</x:v>
      </x:c>
      <x:c r="J6314" s="53">
        <x:f t="shared" si="1167"/>
        <x:v>13</x:v>
      </x:c>
      <x:c r="K6314" s="53">
        <x:f t="shared" si="1168"/>
        <x:v>6</x:v>
      </x:c>
      <x:c r="L6314" s="53">
        <x:f t="shared" si="1169"/>
        <x:v>28</x:v>
      </x:c>
      <x:c r="M6314" s="54">
        <x:f t="shared" si="1170"/>
        <x:v>2738.4503959498261</x:v>
      </x:c>
      <x:c r="N6314" s="54">
        <x:f t="shared" si="1171"/>
        <x:v>1.4017016638540458</x:v>
      </x:c>
      <x:c r="O6314" s="55">
        <x:f t="shared" si="1172"/>
        <x:v>122622</x:v>
      </x:c>
      <x:c r="P6314" s="55">
        <x:f t="shared" si="1173"/>
        <x:v>18920</x:v>
      </x:c>
      <x:c r="Q6314" s="55">
        <x:f t="shared" si="1174"/>
        <x:v>60042.541596351148</x:v>
      </x:c>
      <x:c r="R6314" s="55">
        <x:f t="shared" si="1175"/>
        <x:v>23659.458403648852</x:v>
      </x:c>
      <x:c r="S6314" s="1" t="str">
        <x:f t="shared" si="1176"/>
        <x:v>YES</x:v>
      </x:c>
      <x:c r="T6314" s="1">
        <x:f t="shared" si="1177"/>
        <x:v>23659.458403648852</x:v>
      </x:c>
    </x:row>
    <x:row r="6315">
      <x:c r="A6315" s="1"/>
      <x:c r="B6315" s="1"/>
      <x:c r="C6315" s="1"/>
      <x:c r="D6315" s="1"/>
      <x:c r="E6315" s="1"/>
      <x:c r="F6315" s="1"/>
      <x:c r="G6315" s="1"/>
      <x:c r="H6315" s="1"/>
      <x:c r="I6315" s="53">
        <x:f t="shared" si="1166"/>
        <x:v>9</x:v>
      </x:c>
      <x:c r="J6315" s="53">
        <x:f t="shared" si="1167"/>
        <x:v>13</x:v>
      </x:c>
      <x:c r="K6315" s="53">
        <x:f t="shared" si="1168"/>
        <x:v>7</x:v>
      </x:c>
      <x:c r="L6315" s="53">
        <x:f t="shared" si="1169"/>
        <x:v>29</x:v>
      </x:c>
      <x:c r="M6315" s="54">
        <x:f t="shared" si="1170"/>
        <x:v>2791.1748353477865</x:v>
      </x:c>
      <x:c r="N6315" s="54">
        <x:f t="shared" si="1171"/>
        <x:v>1.4383158578804074</x:v>
      </x:c>
      <x:c r="O6315" s="55">
        <x:f t="shared" si="1172"/>
        <x:v>125322</x:v>
      </x:c>
      <x:c r="P6315" s="55">
        <x:f t="shared" si="1173"/>
        <x:v>19800</x:v>
      </x:c>
      <x:c r="Q6315" s="55">
        <x:f t="shared" si="1174"/>
        <x:v>60957.896447010178</x:v>
      </x:c>
      <x:c r="R6315" s="55">
        <x:f t="shared" si="1175"/>
        <x:v>24564.103552989822</x:v>
      </x:c>
      <x:c r="S6315" s="1" t="str">
        <x:f t="shared" si="1176"/>
        <x:v>YES</x:v>
      </x:c>
      <x:c r="T6315" s="1">
        <x:f t="shared" si="1177"/>
        <x:v>24564.103552989822</x:v>
      </x:c>
    </x:row>
    <x:row r="6316">
      <x:c r="A6316" s="1"/>
      <x:c r="B6316" s="1"/>
      <x:c r="C6316" s="1"/>
      <x:c r="D6316" s="1"/>
      <x:c r="E6316" s="1"/>
      <x:c r="F6316" s="1"/>
      <x:c r="G6316" s="1"/>
      <x:c r="H6316" s="1"/>
      <x:c r="I6316" s="53">
        <x:f t="shared" si="1166"/>
        <x:v>9</x:v>
      </x:c>
      <x:c r="J6316" s="53">
        <x:f t="shared" si="1167"/>
        <x:v>13</x:v>
      </x:c>
      <x:c r="K6316" s="53">
        <x:f t="shared" si="1168"/>
        <x:v>8</x:v>
      </x:c>
      <x:c r="L6316" s="53">
        <x:f t="shared" si="1169"/>
        <x:v>30</x:v>
      </x:c>
      <x:c r="M6316" s="54">
        <x:f t="shared" si="1170"/>
        <x:v>2845.1719336277665</x:v>
      </x:c>
      <x:c r="N6316" s="54">
        <x:f t="shared" si="1171"/>
        <x:v>1.4758138427970602</x:v>
      </x:c>
      <x:c r="O6316" s="55">
        <x:f t="shared" si="1172"/>
        <x:v>128022</x:v>
      </x:c>
      <x:c r="P6316" s="55">
        <x:f t="shared" si="1173"/>
        <x:v>20680</x:v>
      </x:c>
      <x:c r="Q6316" s="55">
        <x:f t="shared" si="1174"/>
        <x:v>61895.346069926498</x:v>
      </x:c>
      <x:c r="R6316" s="55">
        <x:f t="shared" si="1175"/>
        <x:v>25446.653930073502</x:v>
      </x:c>
      <x:c r="S6316" s="1" t="str">
        <x:f t="shared" si="1176"/>
        <x:v>YES</x:v>
      </x:c>
      <x:c r="T6316" s="1">
        <x:f t="shared" si="1177"/>
        <x:v>25446.653930073502</x:v>
      </x:c>
    </x:row>
    <x:row r="6317">
      <x:c r="A6317" s="1"/>
      <x:c r="B6317" s="1"/>
      <x:c r="C6317" s="1"/>
      <x:c r="D6317" s="1"/>
      <x:c r="E6317" s="1"/>
      <x:c r="F6317" s="1"/>
      <x:c r="G6317" s="1"/>
      <x:c r="H6317" s="1"/>
      <x:c r="I6317" s="53">
        <x:f t="shared" si="1166"/>
        <x:v>9</x:v>
      </x:c>
      <x:c r="J6317" s="53">
        <x:f t="shared" si="1167"/>
        <x:v>13</x:v>
      </x:c>
      <x:c r="K6317" s="53">
        <x:f t="shared" si="1168"/>
        <x:v>9</x:v>
      </x:c>
      <x:c r="L6317" s="53">
        <x:f t="shared" si="1169"/>
        <x:v>31</x:v>
      </x:c>
      <x:c r="M6317" s="54">
        <x:f t="shared" si="1170"/>
        <x:v>2900.4652690681614</x:v>
      </x:c>
      <x:c r="N6317" s="54">
        <x:f t="shared" si="1171"/>
        <x:v>1.5142119924084454</x:v>
      </x:c>
      <x:c r="O6317" s="55">
        <x:f t="shared" si="1172"/>
        <x:v>130722</x:v>
      </x:c>
      <x:c r="P6317" s="55">
        <x:f t="shared" si="1173"/>
        <x:v>21560</x:v>
      </x:c>
      <x:c r="Q6317" s="55">
        <x:f t="shared" si="1174"/>
        <x:v>62855.299810211138</x:v>
      </x:c>
      <x:c r="R6317" s="55">
        <x:f t="shared" si="1175"/>
        <x:v>26306.700189788862</x:v>
      </x:c>
      <x:c r="S6317" s="1" t="str">
        <x:f t="shared" si="1176"/>
        <x:v>YES</x:v>
      </x:c>
      <x:c r="T6317" s="1">
        <x:f t="shared" si="1177"/>
        <x:v>26306.700189788862</x:v>
      </x:c>
    </x:row>
    <x:row r="6318">
      <x:c r="A6318" s="1"/>
      <x:c r="B6318" s="1"/>
      <x:c r="C6318" s="1"/>
      <x:c r="D6318" s="1"/>
      <x:c r="E6318" s="1"/>
      <x:c r="F6318" s="1"/>
      <x:c r="G6318" s="1"/>
      <x:c r="H6318" s="1"/>
      <x:c r="I6318" s="53" t="n">
        <x:f t="shared" ref="I6318:I6381" si="1178">INT((ROW()-ROW($I$46))/((CARROT_CAP+1)*(MESCLUN_CAP+1)))</x:f>
        <x:v>9</x:v>
      </x:c>
      <x:c r="J6318" s="53" t="n">
        <x:f t="shared" ref="J6318:J6381" si="1179">MOD(INT((ROW()-ROW($I$46))/(MESCLUN_CAP+1)),CARROT_CAP+1)</x:f>
        <x:v>13</x:v>
      </x:c>
      <x:c r="K6318" s="53" t="n">
        <x:f t="shared" ref="K6318:K6381" si="1180">MOD(ROW()-ROW($I$46),MESCLUN_CAP+1)</x:f>
        <x:v>10</x:v>
      </x:c>
      <x:c r="L6318" s="53" t="n">
        <x:f t="shared" ref="L6318:L6381" si="1181">SUM(I6318:K6318)</x:f>
        <x:v>32</x:v>
      </x:c>
      <x:c r="M6318" s="54" t="n">
        <x:f t="shared" ref="M6318:M6381" si="1182">I6318*TOMATO_HOURS*WEEKS*(1+TOMATO_DIM)^I6318+J6318*CARROT_HOURS*WEEKS*(1+CARROT_DIM)^J6318+K6318*MESCLUN_HOURS*WEEKS*(1+MESCLUN_DIM)^K6318</x:f>
        <x:v>2957.0788105513743</x:v>
      </x:c>
      <x:c r="N6318" s="54" t="n">
        <x:f t="shared" ref="N6318:N6381" si="1183">MAX(M6318-FARMER_HOURS,0)/TEMP_HOURS_PER_WORKER</x:f>
        <x:v>1.5535269517717878</x:v>
      </x:c>
      <x:c r="O6318" s="55" t="n">
        <x:f t="shared" ref="O6318:O6381" si="1184">I6318*TOMATO_PRICE+J6318*CARROT_PRICE+K6318*MESCLUN_PRICE</x:f>
        <x:v>133422</x:v>
      </x:c>
      <x:c r="P6318" s="55" t="n">
        <x:f t="shared" ref="P6318:P6381" si="1185">I6318*TOMATO_FERTILIZER+J6318*CARROT_FERTILIZER+K6318*MESCLUN_FERTILIZER</x:f>
        <x:v>22440</x:v>
      </x:c>
      <x:c r="Q6318" s="55" t="n">
        <x:f t="shared" ref="Q6318:Q6381" si="1186">MIN(M6318,FARMER_HOURS)*FARMER_RATE+MAX(M6318-FARMER_HOURS,0)*TEMP_RATE</x:f>
        <x:v>63838.17379429469</x:v>
      </x:c>
      <x:c r="R6318" s="55" t="n">
        <x:f t="shared" ref="R6318:R6381" si="1187">O6318-P6318-Q6318-FIXED_COST</x:f>
        <x:v>27143.826205705307</x:v>
      </x:c>
      <x:c r="S6318" s="1" t="str">
        <x:f t="shared" ref="S6318:S6381" si="1188">IF(AND(L6318&lt;=TOTAL_BED_CAP,N6318&lt;=TEMP_WORKER_CAP),"YES","NO")</x:f>
        <x:v>YES</x:v>
      </x:c>
      <x:c r="T6318" s="1" t="n">
        <x:f t="shared" ref="T6318:T6381" si="1189">IF(S6318="YES",R6318,-1E+99)</x:f>
        <x:v>27143.826205705307</x:v>
      </x:c>
    </x:row>
    <x:row r="6319">
      <x:c r="A6319" s="1"/>
      <x:c r="B6319" s="1"/>
      <x:c r="C6319" s="1"/>
      <x:c r="D6319" s="1"/>
      <x:c r="E6319" s="1"/>
      <x:c r="F6319" s="1"/>
      <x:c r="G6319" s="1"/>
      <x:c r="H6319" s="1"/>
      <x:c r="I6319" s="53">
        <x:f t="shared" si="1178"/>
        <x:v>9</x:v>
      </x:c>
      <x:c r="J6319" s="53">
        <x:f t="shared" si="1179"/>
        <x:v>13</x:v>
      </x:c>
      <x:c r="K6319" s="53">
        <x:f t="shared" si="1180"/>
        <x:v>11</x:v>
      </x:c>
      <x:c r="L6319" s="53">
        <x:f t="shared" si="1181"/>
        <x:v>33</x:v>
      </x:c>
      <x:c r="M6319" s="54">
        <x:f t="shared" si="1182"/>
        <x:v>3015.0369236448132</x:v>
      </x:c>
      <x:c r="N6319" s="54">
        <x:f t="shared" si="1183"/>
        <x:v>1.5937756414200093</x:v>
      </x:c>
      <x:c r="O6319" s="55">
        <x:f t="shared" si="1184"/>
        <x:v>136122</x:v>
      </x:c>
      <x:c r="P6319" s="55">
        <x:f t="shared" si="1185"/>
        <x:v>23320</x:v>
      </x:c>
      <x:c r="Q6319" s="55">
        <x:f t="shared" si="1186"/>
        <x:v>64844.39103550023</x:v>
      </x:c>
      <x:c r="R6319" s="55">
        <x:f t="shared" si="1187"/>
        <x:v>27957.60896449977</x:v>
      </x:c>
      <x:c r="S6319" s="1" t="str">
        <x:f t="shared" si="1188"/>
        <x:v>YES</x:v>
      </x:c>
      <x:c r="T6319" s="1">
        <x:f t="shared" si="1189"/>
        <x:v>27957.60896449977</x:v>
      </x:c>
    </x:row>
    <x:row r="6320">
      <x:c r="A6320" s="1"/>
      <x:c r="B6320" s="1"/>
      <x:c r="C6320" s="1"/>
      <x:c r="D6320" s="1"/>
      <x:c r="E6320" s="1"/>
      <x:c r="F6320" s="1"/>
      <x:c r="G6320" s="1"/>
      <x:c r="H6320" s="1"/>
      <x:c r="I6320" s="53">
        <x:f t="shared" si="1178"/>
        <x:v>9</x:v>
      </x:c>
      <x:c r="J6320" s="53">
        <x:f t="shared" si="1179"/>
        <x:v>13</x:v>
      </x:c>
      <x:c r="K6320" s="53">
        <x:f t="shared" si="1180"/>
        <x:v>12</x:v>
      </x:c>
      <x:c r="L6320" s="53">
        <x:f t="shared" si="1181"/>
        <x:v>34</x:v>
      </x:c>
      <x:c r="M6320" s="54">
        <x:f t="shared" si="1182"/>
        <x:v>3074.3643767728777</x:v>
      </x:c>
      <x:c r="N6320" s="54">
        <x:f t="shared" si="1183"/>
        <x:v>1.6349752616478317</x:v>
      </x:c>
      <x:c r="O6320" s="55">
        <x:f t="shared" si="1184"/>
        <x:v>138822</x:v>
      </x:c>
      <x:c r="P6320" s="55">
        <x:f t="shared" si="1185"/>
        <x:v>24200</x:v>
      </x:c>
      <x:c r="Q6320" s="55">
        <x:f t="shared" si="1186"/>
        <x:v>65874.381541195791</x:v>
      </x:c>
      <x:c r="R6320" s="55">
        <x:f t="shared" si="1187"/>
        <x:v>28747.618458804209</x:v>
      </x:c>
      <x:c r="S6320" s="1" t="str">
        <x:f t="shared" si="1188"/>
        <x:v>YES</x:v>
      </x:c>
      <x:c r="T6320" s="1">
        <x:f t="shared" si="1189"/>
        <x:v>28747.618458804209</x:v>
      </x:c>
    </x:row>
    <x:row r="6321">
      <x:c r="A6321" s="1"/>
      <x:c r="B6321" s="1"/>
      <x:c r="C6321" s="1"/>
      <x:c r="D6321" s="1"/>
      <x:c r="E6321" s="1"/>
      <x:c r="F6321" s="1"/>
      <x:c r="G6321" s="1"/>
      <x:c r="H6321" s="1"/>
      <x:c r="I6321" s="53">
        <x:f t="shared" si="1178"/>
        <x:v>9</x:v>
      </x:c>
      <x:c r="J6321" s="53">
        <x:f t="shared" si="1179"/>
        <x:v>13</x:v>
      </x:c>
      <x:c r="K6321" s="53">
        <x:f t="shared" si="1180"/>
        <x:v>13</x:v>
      </x:c>
      <x:c r="L6321" s="53">
        <x:f t="shared" si="1181"/>
        <x:v>35</x:v>
      </x:c>
      <x:c r="M6321" s="54">
        <x:f t="shared" si="1182"/>
        <x:v>3135.0863474812618</x:v>
      </x:c>
      <x:c r="N6321" s="54">
        <x:f t="shared" si="1183"/>
        <x:v>1.6771432968619873</x:v>
      </x:c>
      <x:c r="O6321" s="55">
        <x:f t="shared" si="1184"/>
        <x:v>141522</x:v>
      </x:c>
      <x:c r="P6321" s="55">
        <x:f t="shared" si="1185"/>
        <x:v>25080</x:v>
      </x:c>
      <x:c r="Q6321" s="55">
        <x:f t="shared" si="1186"/>
        <x:v>66928.582421549683</x:v>
      </x:c>
      <x:c r="R6321" s="55">
        <x:f t="shared" si="1187"/>
        <x:v>29513.417578450317</x:v>
      </x:c>
      <x:c r="S6321" s="1" t="str">
        <x:f t="shared" si="1188"/>
        <x:v>YES</x:v>
      </x:c>
      <x:c r="T6321" s="1">
        <x:f t="shared" si="1189"/>
        <x:v>29513.417578450317</x:v>
      </x:c>
    </x:row>
    <x:row r="6322">
      <x:c r="A6322" s="1"/>
      <x:c r="B6322" s="1"/>
      <x:c r="C6322" s="1"/>
      <x:c r="D6322" s="1"/>
      <x:c r="E6322" s="1"/>
      <x:c r="F6322" s="1"/>
      <x:c r="G6322" s="1"/>
      <x:c r="H6322" s="1"/>
      <x:c r="I6322" s="53">
        <x:f t="shared" si="1178"/>
        <x:v>9</x:v>
      </x:c>
      <x:c r="J6322" s="53">
        <x:f t="shared" si="1179"/>
        <x:v>13</x:v>
      </x:c>
      <x:c r="K6322" s="53">
        <x:f t="shared" si="1180"/>
        <x:v>14</x:v>
      </x:c>
      <x:c r="L6322" s="53">
        <x:f t="shared" si="1181"/>
        <x:v>36</x:v>
      </x:c>
      <x:c r="M6322" s="54">
        <x:f t="shared" si="1182"/>
        <x:v>3197.2284287949233</x:v>
      </x:c>
      <x:c r="N6322" s="54">
        <x:f t="shared" si="1183"/>
        <x:v>1.7202975199964745</x:v>
      </x:c>
      <x:c r="O6322" s="55">
        <x:f t="shared" si="1184"/>
        <x:v>144222</x:v>
      </x:c>
      <x:c r="P6322" s="55">
        <x:f t="shared" si="1185"/>
        <x:v>25960</x:v>
      </x:c>
      <x:c r="Q6322" s="55">
        <x:f t="shared" si="1186"/>
        <x:v>68007.437999911868</x:v>
      </x:c>
      <x:c r="R6322" s="55">
        <x:f t="shared" si="1187"/>
        <x:v>30254.562000088132</x:v>
      </x:c>
      <x:c r="S6322" s="1" t="str">
        <x:f t="shared" si="1188"/>
        <x:v>YES</x:v>
      </x:c>
      <x:c r="T6322" s="1">
        <x:f t="shared" si="1189"/>
        <x:v>30254.562000088132</x:v>
      </x:c>
    </x:row>
    <x:row r="6323">
      <x:c r="A6323" s="1"/>
      <x:c r="B6323" s="1"/>
      <x:c r="C6323" s="1"/>
      <x:c r="D6323" s="1"/>
      <x:c r="E6323" s="1"/>
      <x:c r="F6323" s="1"/>
      <x:c r="G6323" s="1"/>
      <x:c r="H6323" s="1"/>
      <x:c r="I6323" s="53">
        <x:f t="shared" si="1178"/>
        <x:v>9</x:v>
      </x:c>
      <x:c r="J6323" s="53">
        <x:f t="shared" si="1179"/>
        <x:v>13</x:v>
      </x:c>
      <x:c r="K6323" s="53">
        <x:f t="shared" si="1180"/>
        <x:v>15</x:v>
      </x:c>
      <x:c r="L6323" s="53">
        <x:f t="shared" si="1181"/>
        <x:v>37</x:v>
      </x:c>
      <x:c r="M6323" s="54">
        <x:f t="shared" si="1182"/>
        <x:v>3260.8166356710694</x:v>
      </x:c>
      <x:c r="N6323" s="54">
        <x:f t="shared" si="1183"/>
        <x:v>1.7644559969937983</x:v>
      </x:c>
      <x:c r="O6323" s="55">
        <x:f t="shared" si="1184"/>
        <x:v>146922</x:v>
      </x:c>
      <x:c r="P6323" s="55">
        <x:f t="shared" si="1185"/>
        <x:v>26840</x:v>
      </x:c>
      <x:c r="Q6323" s="55">
        <x:f t="shared" si="1186"/>
        <x:v>69111.399924844955</x:v>
      </x:c>
      <x:c r="R6323" s="55">
        <x:f t="shared" si="1187"/>
        <x:v>30970.600075155045</x:v>
      </x:c>
      <x:c r="S6323" s="1" t="str">
        <x:f t="shared" si="1188"/>
        <x:v>YES</x:v>
      </x:c>
      <x:c r="T6323" s="1">
        <x:f t="shared" si="1189"/>
        <x:v>30970.600075155045</x:v>
      </x:c>
    </x:row>
    <x:row r="6324">
      <x:c r="A6324" s="1"/>
      <x:c r="B6324" s="1"/>
      <x:c r="C6324" s="1"/>
      <x:c r="D6324" s="1"/>
      <x:c r="E6324" s="1"/>
      <x:c r="F6324" s="1"/>
      <x:c r="G6324" s="1"/>
      <x:c r="H6324" s="1"/>
      <x:c r="I6324" s="53">
        <x:f t="shared" si="1178"/>
        <x:v>9</x:v>
      </x:c>
      <x:c r="J6324" s="53">
        <x:f t="shared" si="1179"/>
        <x:v>13</x:v>
      </x:c>
      <x:c r="K6324" s="53">
        <x:f t="shared" si="1180"/>
        <x:v>16</x:v>
      </x:c>
      <x:c r="L6324" s="53">
        <x:f t="shared" si="1181"/>
        <x:v>38</x:v>
      </x:c>
      <x:c r="M6324" s="54">
        <x:f t="shared" si="1182"/>
        <x:v>3325.8774115485585</x:v>
      </x:c>
      <x:c r="N6324" s="54">
        <x:f t="shared" si="1183"/>
        <x:v>1.8096370913531656</x:v>
      </x:c>
      <x:c r="O6324" s="55">
        <x:f t="shared" si="1184"/>
        <x:v>149622</x:v>
      </x:c>
      <x:c r="P6324" s="55">
        <x:f t="shared" si="1185"/>
        <x:v>27720</x:v>
      </x:c>
      <x:c r="Q6324" s="55">
        <x:f t="shared" si="1186"/>
        <x:v>70240.927283829136</x:v>
      </x:c>
      <x:c r="R6324" s="55">
        <x:f t="shared" si="1187"/>
        <x:v>31661.072716170864</x:v>
      </x:c>
      <x:c r="S6324" s="1" t="str">
        <x:f t="shared" si="1188"/>
        <x:v>YES</x:v>
      </x:c>
      <x:c r="T6324" s="1">
        <x:f t="shared" si="1189"/>
        <x:v>31661.072716170864</x:v>
      </x:c>
    </x:row>
    <x:row r="6325">
      <x:c r="A6325" s="1"/>
      <x:c r="B6325" s="1"/>
      <x:c r="C6325" s="1"/>
      <x:c r="D6325" s="1"/>
      <x:c r="E6325" s="1"/>
      <x:c r="F6325" s="1"/>
      <x:c r="G6325" s="1"/>
      <x:c r="H6325" s="1"/>
      <x:c r="I6325" s="53">
        <x:f t="shared" si="1178"/>
        <x:v>9</x:v>
      </x:c>
      <x:c r="J6325" s="53">
        <x:f t="shared" si="1179"/>
        <x:v>13</x:v>
      </x:c>
      <x:c r="K6325" s="53">
        <x:f t="shared" si="1180"/>
        <x:v>17</x:v>
      </x:c>
      <x:c r="L6325" s="53">
        <x:f t="shared" si="1181"/>
        <x:v>39</x:v>
      </x:c>
      <x:c r="M6325" s="54">
        <x:f t="shared" si="1182"/>
        <x:v>3392.437634995099</x:v>
      </x:c>
      <x:c r="N6325" s="54">
        <x:f t="shared" si="1183"/>
        <x:v>1.8558594687465966</x:v>
      </x:c>
      <x:c r="O6325" s="55">
        <x:f t="shared" si="1184"/>
        <x:v>152322</x:v>
      </x:c>
      <x:c r="P6325" s="55">
        <x:f t="shared" si="1185"/>
        <x:v>28600</x:v>
      </x:c>
      <x:c r="Q6325" s="55">
        <x:f t="shared" si="1186"/>
        <x:v>71396.486718664906</x:v>
      </x:c>
      <x:c r="R6325" s="55">
        <x:f t="shared" si="1187"/>
        <x:v>32325.513281335094</x:v>
      </x:c>
      <x:c r="S6325" s="1" t="str">
        <x:f t="shared" si="1188"/>
        <x:v>YES</x:v>
      </x:c>
      <x:c r="T6325" s="1">
        <x:f t="shared" si="1189"/>
        <x:v>32325.513281335094</x:v>
      </x:c>
    </x:row>
    <x:row r="6326">
      <x:c r="A6326" s="1"/>
      <x:c r="B6326" s="1"/>
      <x:c r="C6326" s="1"/>
      <x:c r="D6326" s="1"/>
      <x:c r="E6326" s="1"/>
      <x:c r="F6326" s="1"/>
      <x:c r="G6326" s="1"/>
      <x:c r="H6326" s="1"/>
      <x:c r="I6326" s="53">
        <x:f t="shared" si="1178"/>
        <x:v>9</x:v>
      </x:c>
      <x:c r="J6326" s="53">
        <x:f t="shared" si="1179"/>
        <x:v>13</x:v>
      </x:c>
      <x:c r="K6326" s="53">
        <x:f t="shared" si="1180"/>
        <x:v>18</x:v>
      </x:c>
      <x:c r="L6326" s="53">
        <x:f t="shared" si="1181"/>
        <x:v>40</x:v>
      </x:c>
      <x:c r="M6326" s="54">
        <x:f t="shared" si="1182"/>
        <x:v>3460.5246264536863</x:v>
      </x:c>
      <x:c r="N6326" s="54">
        <x:f t="shared" si="1183"/>
        <x:v>1.9031421017039489</x:v>
      </x:c>
      <x:c r="O6326" s="55">
        <x:f t="shared" si="1184"/>
        <x:v>155022</x:v>
      </x:c>
      <x:c r="P6326" s="55">
        <x:f t="shared" si="1185"/>
        <x:v>29480</x:v>
      </x:c>
      <x:c r="Q6326" s="55">
        <x:f t="shared" si="1186"/>
        <x:v>72578.552542598714</x:v>
      </x:c>
      <x:c r="R6326" s="55">
        <x:f t="shared" si="1187"/>
        <x:v>32963.447457401286</x:v>
      </x:c>
      <x:c r="S6326" s="1" t="str">
        <x:f t="shared" si="1188"/>
        <x:v>YES</x:v>
      </x:c>
      <x:c r="T6326" s="1">
        <x:f t="shared" si="1189"/>
        <x:v>32963.447457401286</x:v>
      </x:c>
    </x:row>
    <x:row r="6327">
      <x:c r="A6327" s="1"/>
      <x:c r="B6327" s="1"/>
      <x:c r="C6327" s="1"/>
      <x:c r="D6327" s="1"/>
      <x:c r="E6327" s="1"/>
      <x:c r="F6327" s="1"/>
      <x:c r="G6327" s="1"/>
      <x:c r="H6327" s="1"/>
      <x:c r="I6327" s="53">
        <x:f t="shared" si="1178"/>
        <x:v>9</x:v>
      </x:c>
      <x:c r="J6327" s="53">
        <x:f t="shared" si="1179"/>
        <x:v>13</x:v>
      </x:c>
      <x:c r="K6327" s="53">
        <x:f t="shared" si="1180"/>
        <x:v>19</x:v>
      </x:c>
      <x:c r="L6327" s="53">
        <x:f t="shared" si="1181"/>
        <x:v>41</x:v>
      </x:c>
      <x:c r="M6327" s="54">
        <x:f t="shared" si="1182"/>
        <x:v>3530.1661550897079</x:v>
      </x:c>
      <x:c r="N6327" s="54">
        <x:f t="shared" si="1183"/>
        <x:v>1.9515042743678528</x:v>
      </x:c>
      <x:c r="O6327" s="55">
        <x:f t="shared" si="1184"/>
        <x:v>157722</x:v>
      </x:c>
      <x:c r="P6327" s="55">
        <x:f t="shared" si="1185"/>
        <x:v>30360</x:v>
      </x:c>
      <x:c r="Q6327" s="55">
        <x:f t="shared" si="1186"/>
        <x:v>73787.606859196327</x:v>
      </x:c>
      <x:c r="R6327" s="55">
        <x:f t="shared" si="1187"/>
        <x:v>33574.393140803673</x:v>
      </x:c>
      <x:c r="S6327" s="1" t="str">
        <x:f t="shared" si="1188"/>
        <x:v>YES</x:v>
      </x:c>
      <x:c r="T6327" s="1">
        <x:f t="shared" si="1189"/>
        <x:v>33574.393140803673</x:v>
      </x:c>
    </x:row>
    <x:row r="6328">
      <x:c r="A6328" s="1"/>
      <x:c r="B6328" s="1"/>
      <x:c r="C6328" s="1"/>
      <x:c r="D6328" s="1"/>
      <x:c r="E6328" s="1"/>
      <x:c r="F6328" s="1"/>
      <x:c r="G6328" s="1"/>
      <x:c r="H6328" s="1"/>
      <x:c r="I6328" s="53">
        <x:f t="shared" si="1178"/>
        <x:v>9</x:v>
      </x:c>
      <x:c r="J6328" s="53">
        <x:f t="shared" si="1179"/>
        <x:v>13</x:v>
      </x:c>
      <x:c r="K6328" s="53">
        <x:f t="shared" si="1180"/>
        <x:v>20</x:v>
      </x:c>
      <x:c r="L6328" s="53">
        <x:f t="shared" si="1181"/>
        <x:v>42</x:v>
      </x:c>
      <x:c r="M6328" s="54">
        <x:f t="shared" si="1182"/>
        <x:v>3601.390445740185</x:v>
      </x:c>
      <x:c r="N6328" s="54">
        <x:f t="shared" si="1183"/>
        <x:v>2.0009655873195729</x:v>
      </x:c>
      <x:c r="O6328" s="55">
        <x:f t="shared" si="1184"/>
        <x:v>160422</x:v>
      </x:c>
      <x:c r="P6328" s="55">
        <x:f t="shared" si="1185"/>
        <x:v>31240</x:v>
      </x:c>
      <x:c r="Q6328" s="55">
        <x:f t="shared" si="1186"/>
        <x:v>75024.13968298932</x:v>
      </x:c>
      <x:c r="R6328" s="55">
        <x:f t="shared" si="1187"/>
        <x:v>34157.86031701068</x:v>
      </x:c>
      <x:c r="S6328" s="1" t="str">
        <x:f t="shared" si="1188"/>
        <x:v>YES</x:v>
      </x:c>
      <x:c r="T6328" s="1">
        <x:f t="shared" si="1189"/>
        <x:v>34157.86031701068</x:v>
      </x:c>
    </x:row>
    <x:row r="6329">
      <x:c r="A6329" s="1"/>
      <x:c r="B6329" s="1"/>
      <x:c r="C6329" s="1"/>
      <x:c r="D6329" s="1"/>
      <x:c r="E6329" s="1"/>
      <x:c r="F6329" s="1"/>
      <x:c r="G6329" s="1"/>
      <x:c r="H6329" s="1"/>
      <x:c r="I6329" s="53">
        <x:f t="shared" si="1178"/>
        <x:v>9</x:v>
      </x:c>
      <x:c r="J6329" s="53">
        <x:f t="shared" si="1179"/>
        <x:v>13</x:v>
      </x:c>
      <x:c r="K6329" s="53">
        <x:f t="shared" si="1180"/>
        <x:v>21</x:v>
      </x:c>
      <x:c r="L6329" s="53">
        <x:f t="shared" si="1181"/>
        <x:v>43</x:v>
      </x:c>
      <x:c r="M6329" s="54">
        <x:f t="shared" si="1182"/>
        <x:v>3674.2261859666287</x:v>
      </x:c>
      <x:c r="N6329" s="54">
        <x:f t="shared" si="1183"/>
        <x:v>2.0515459624768253</x:v>
      </x:c>
      <x:c r="O6329" s="55">
        <x:f t="shared" si="1184"/>
        <x:v>163122</x:v>
      </x:c>
      <x:c r="P6329" s="55">
        <x:f t="shared" si="1185"/>
        <x:v>32120</x:v>
      </x:c>
      <x:c r="Q6329" s="55">
        <x:f t="shared" si="1186"/>
        <x:v>76288.649061920645</x:v>
      </x:c>
      <x:c r="R6329" s="55">
        <x:f t="shared" si="1187"/>
        <x:v>34713.350938079355</x:v>
      </x:c>
      <x:c r="S6329" s="1" t="str">
        <x:f t="shared" si="1188"/>
        <x:v>YES</x:v>
      </x:c>
      <x:c r="T6329" s="1">
        <x:f t="shared" si="1189"/>
        <x:v>34713.350938079355</x:v>
      </x:c>
    </x:row>
    <x:row r="6330">
      <x:c r="A6330" s="1"/>
      <x:c r="B6330" s="1"/>
      <x:c r="C6330" s="1"/>
      <x:c r="D6330" s="1"/>
      <x:c r="E6330" s="1"/>
      <x:c r="F6330" s="1"/>
      <x:c r="G6330" s="1"/>
      <x:c r="H6330" s="1"/>
      <x:c r="I6330" s="53">
        <x:f t="shared" si="1178"/>
        <x:v>9</x:v>
      </x:c>
      <x:c r="J6330" s="53">
        <x:f t="shared" si="1179"/>
        <x:v>13</x:v>
      </x:c>
      <x:c r="K6330" s="53">
        <x:f t="shared" si="1180"/>
        <x:v>22</x:v>
      </x:c>
      <x:c r="L6330" s="53">
        <x:f t="shared" si="1181"/>
        <x:v>44</x:v>
      </x:c>
      <x:c r="M6330" s="54">
        <x:f t="shared" si="1182"/>
        <x:v>3748.7025332130252</x:v>
      </x:c>
      <x:c r="N6330" s="54">
        <x:f t="shared" si="1183"/>
        <x:v>2.1032656480646006</x:v>
      </x:c>
      <x:c r="O6330" s="55">
        <x:f t="shared" si="1184"/>
        <x:v>165822</x:v>
      </x:c>
      <x:c r="P6330" s="55">
        <x:f t="shared" si="1185"/>
        <x:v>33000</x:v>
      </x:c>
      <x:c r="Q6330" s="55">
        <x:f t="shared" si="1186"/>
        <x:v>77581.641201615013</x:v>
      </x:c>
      <x:c r="R6330" s="55">
        <x:f t="shared" si="1187"/>
        <x:v>35240.358798384987</x:v>
      </x:c>
      <x:c r="S6330" s="1" t="str">
        <x:f t="shared" si="1188"/>
        <x:v>YES</x:v>
      </x:c>
      <x:c r="T6330" s="1">
        <x:f t="shared" si="1189"/>
        <x:v>35240.358798384987</x:v>
      </x:c>
    </x:row>
    <x:row r="6331">
      <x:c r="A6331" s="1"/>
      <x:c r="B6331" s="1"/>
      <x:c r="C6331" s="1"/>
      <x:c r="D6331" s="1"/>
      <x:c r="E6331" s="1"/>
      <x:c r="F6331" s="1"/>
      <x:c r="G6331" s="1"/>
      <x:c r="H6331" s="1"/>
      <x:c r="I6331" s="53">
        <x:f t="shared" si="1178"/>
        <x:v>9</x:v>
      </x:c>
      <x:c r="J6331" s="53">
        <x:f t="shared" si="1179"/>
        <x:v>13</x:v>
      </x:c>
      <x:c r="K6331" s="53">
        <x:f t="shared" si="1180"/>
        <x:v>23</x:v>
      </x:c>
      <x:c r="L6331" s="53">
        <x:f t="shared" si="1181"/>
        <x:v>45</x:v>
      </x:c>
      <x:c r="M6331" s="54">
        <x:f t="shared" si="1182"/>
        <x:v>3824.8491220704614</x:v>
      </x:c>
      <x:c r="N6331" s="54">
        <x:f t="shared" si="1183"/>
        <x:v>2.1561452236600425</x:v>
      </x:c>
      <x:c r="O6331" s="55">
        <x:f t="shared" si="1184"/>
        <x:v>168522</x:v>
      </x:c>
      <x:c r="P6331" s="55">
        <x:f t="shared" si="1185"/>
        <x:v>33880</x:v>
      </x:c>
      <x:c r="Q6331" s="55">
        <x:f t="shared" si="1186"/>
        <x:v>78903.630591501074</x:v>
      </x:c>
      <x:c r="R6331" s="55">
        <x:f t="shared" si="1187"/>
        <x:v>35738.369408498926</x:v>
      </x:c>
      <x:c r="S6331" s="1" t="str">
        <x:f t="shared" si="1188"/>
        <x:v>YES</x:v>
      </x:c>
      <x:c r="T6331" s="1">
        <x:f t="shared" si="1189"/>
        <x:v>35738.369408498926</x:v>
      </x:c>
    </x:row>
    <x:row r="6332">
      <x:c r="A6332" s="1"/>
      <x:c r="B6332" s="1"/>
      <x:c r="C6332" s="1"/>
      <x:c r="D6332" s="1"/>
      <x:c r="E6332" s="1"/>
      <x:c r="F6332" s="1"/>
      <x:c r="G6332" s="1"/>
      <x:c r="H6332" s="1"/>
      <x:c r="I6332" s="53">
        <x:f t="shared" si="1178"/>
        <x:v>9</x:v>
      </x:c>
      <x:c r="J6332" s="53">
        <x:f t="shared" si="1179"/>
        <x:v>13</x:v>
      </x:c>
      <x:c r="K6332" s="53">
        <x:f t="shared" si="1180"/>
        <x:v>24</x:v>
      </x:c>
      <x:c r="L6332" s="53">
        <x:f t="shared" si="1181"/>
        <x:v>46</x:v>
      </x:c>
      <x:c r="M6332" s="54">
        <x:f t="shared" si="1182"/>
        <x:v>3902.696071649957</x:v>
      </x:c>
      <x:c r="N6332" s="54">
        <x:f t="shared" si="1183"/>
        <x:v>2.2102056053124701</x:v>
      </x:c>
      <x:c r="O6332" s="55">
        <x:f t="shared" si="1184"/>
        <x:v>171222</x:v>
      </x:c>
      <x:c r="P6332" s="55">
        <x:f t="shared" si="1185"/>
        <x:v>34760</x:v>
      </x:c>
      <x:c r="Q6332" s="55">
        <x:f t="shared" si="1186"/>
        <x:v>80255.14013281175</x:v>
      </x:c>
      <x:c r="R6332" s="55">
        <x:f t="shared" si="1187"/>
        <x:v>36206.85986718825</x:v>
      </x:c>
      <x:c r="S6332" s="1" t="str">
        <x:f t="shared" si="1188"/>
        <x:v>YES</x:v>
      </x:c>
      <x:c r="T6332" s="1">
        <x:f t="shared" si="1189"/>
        <x:v>36206.85986718825</x:v>
      </x:c>
    </x:row>
    <x:row r="6333">
      <x:c r="A6333" s="1"/>
      <x:c r="B6333" s="1"/>
      <x:c r="C6333" s="1"/>
      <x:c r="D6333" s="1"/>
      <x:c r="E6333" s="1"/>
      <x:c r="F6333" s="1"/>
      <x:c r="G6333" s="1"/>
      <x:c r="H6333" s="1"/>
      <x:c r="I6333" s="53">
        <x:f t="shared" si="1178"/>
        <x:v>9</x:v>
      </x:c>
      <x:c r="J6333" s="53">
        <x:f t="shared" si="1179"/>
        <x:v>13</x:v>
      </x:c>
      <x:c r="K6333" s="53">
        <x:f t="shared" si="1180"/>
        <x:v>25</x:v>
      </x:c>
      <x:c r="L6333" s="53">
        <x:f t="shared" si="1181"/>
        <x:v>47</x:v>
      </x:c>
      <x:c r="M6333" s="54">
        <x:f t="shared" si="1182"/>
        <x:v>3982.273993065055</x:v>
      </x:c>
      <x:c r="N6333" s="54">
        <x:f t="shared" si="1183"/>
        <x:v>2.2654680507396217</x:v>
      </x:c>
      <x:c r="O6333" s="55">
        <x:f t="shared" si="1184"/>
        <x:v>173922</x:v>
      </x:c>
      <x:c r="P6333" s="55">
        <x:f t="shared" si="1185"/>
        <x:v>35640</x:v>
      </x:c>
      <x:c r="Q6333" s="55">
        <x:f t="shared" si="1186"/>
        <x:v>81636.701268490535</x:v>
      </x:c>
      <x:c r="R6333" s="55">
        <x:f t="shared" si="1187"/>
        <x:v>36645.298731509465</x:v>
      </x:c>
      <x:c r="S6333" s="1" t="str">
        <x:f t="shared" si="1188"/>
        <x:v>YES</x:v>
      </x:c>
      <x:c r="T6333" s="1">
        <x:f t="shared" si="1189"/>
        <x:v>36645.298731509465</x:v>
      </x:c>
    </x:row>
    <x:row r="6334">
      <x:c r="A6334" s="1"/>
      <x:c r="B6334" s="1"/>
      <x:c r="C6334" s="1"/>
      <x:c r="D6334" s="1"/>
      <x:c r="E6334" s="1"/>
      <x:c r="F6334" s="1"/>
      <x:c r="G6334" s="1"/>
      <x:c r="H6334" s="1"/>
      <x:c r="I6334" s="53">
        <x:f t="shared" si="1178"/>
        <x:v>9</x:v>
      </x:c>
      <x:c r="J6334" s="53">
        <x:f t="shared" si="1179"/>
        <x:v>13</x:v>
      </x:c>
      <x:c r="K6334" s="53">
        <x:f t="shared" si="1180"/>
        <x:v>26</x:v>
      </x:c>
      <x:c r="L6334" s="53">
        <x:f t="shared" si="1181"/>
        <x:v>48</x:v>
      </x:c>
      <x:c r="M6334" s="54">
        <x:f t="shared" si="1182"/>
        <x:v>4063.6139970257727</x:v>
      </x:c>
      <x:c r="N6334" s="54">
        <x:f t="shared" si="1183"/>
        <x:v>2.3219541646012312</x:v>
      </x:c>
      <x:c r="O6334" s="55">
        <x:f t="shared" si="1184"/>
        <x:v>176622</x:v>
      </x:c>
      <x:c r="P6334" s="55">
        <x:f t="shared" si="1185"/>
        <x:v>36520</x:v>
      </x:c>
      <x:c r="Q6334" s="55">
        <x:f t="shared" si="1186"/>
        <x:v>83048.854115030772</x:v>
      </x:c>
      <x:c r="R6334" s="55">
        <x:f t="shared" si="1187"/>
        <x:v>37053.145884969228</x:v>
      </x:c>
      <x:c r="S6334" s="1" t="str">
        <x:f t="shared" si="1188"/>
        <x:v>YES</x:v>
      </x:c>
      <x:c r="T6334" s="1">
        <x:f t="shared" si="1189"/>
        <x:v>37053.145884969228</x:v>
      </x:c>
    </x:row>
    <x:row r="6335">
      <x:c r="A6335" s="1"/>
      <x:c r="B6335" s="1"/>
      <x:c r="C6335" s="1"/>
      <x:c r="D6335" s="1"/>
      <x:c r="E6335" s="1"/>
      <x:c r="F6335" s="1"/>
      <x:c r="G6335" s="1"/>
      <x:c r="H6335" s="1"/>
      <x:c r="I6335" s="53">
        <x:f t="shared" si="1178"/>
        <x:v>9</x:v>
      </x:c>
      <x:c r="J6335" s="53">
        <x:f t="shared" si="1179"/>
        <x:v>13</x:v>
      </x:c>
      <x:c r="K6335" s="53">
        <x:f t="shared" si="1180"/>
        <x:v>27</x:v>
      </x:c>
      <x:c r="L6335" s="53">
        <x:f t="shared" si="1181"/>
        <x:v>49</x:v>
      </x:c>
      <x:c r="M6335" s="54">
        <x:f t="shared" si="1182"/>
        <x:v>4146.7477015455297</x:v>
      </x:c>
      <x:c r="N6335" s="54">
        <x:f t="shared" si="1183"/>
        <x:v>2.3796859038510623</x:v>
      </x:c>
      <x:c r="O6335" s="55">
        <x:f t="shared" si="1184"/>
        <x:v>179322</x:v>
      </x:c>
      <x:c r="P6335" s="55">
        <x:f t="shared" si="1185"/>
        <x:v>37400</x:v>
      </x:c>
      <x:c r="Q6335" s="55">
        <x:f t="shared" si="1186"/>
        <x:v>84492.147596276554</x:v>
      </x:c>
      <x:c r="R6335" s="55">
        <x:f t="shared" si="1187"/>
        <x:v>37429.852403723446</x:v>
      </x:c>
      <x:c r="S6335" s="1" t="str">
        <x:f t="shared" si="1188"/>
        <x:v>YES</x:v>
      </x:c>
      <x:c r="T6335" s="1">
        <x:f t="shared" si="1189"/>
        <x:v>37429.852403723446</x:v>
      </x:c>
    </x:row>
    <x:row r="6336">
      <x:c r="A6336" s="1"/>
      <x:c r="B6336" s="1"/>
      <x:c r="C6336" s="1"/>
      <x:c r="D6336" s="1"/>
      <x:c r="E6336" s="1"/>
      <x:c r="F6336" s="1"/>
      <x:c r="G6336" s="1"/>
      <x:c r="H6336" s="1"/>
      <x:c r="I6336" s="53">
        <x:f t="shared" si="1178"/>
        <x:v>9</x:v>
      </x:c>
      <x:c r="J6336" s="53">
        <x:f t="shared" si="1179"/>
        <x:v>13</x:v>
      </x:c>
      <x:c r="K6336" s="53">
        <x:f t="shared" si="1180"/>
        <x:v>28</x:v>
      </x:c>
      <x:c r="L6336" s="53">
        <x:f t="shared" si="1181"/>
        <x:v>50</x:v>
      </x:c>
      <x:c r="M6336" s="54">
        <x:f t="shared" si="1182"/>
        <x:v>4231.7072397626835</x:v>
      </x:c>
      <x:c r="N6336" s="54">
        <x:f t="shared" si="1183"/>
        <x:v>2.4386855831685303</x:v>
      </x:c>
      <x:c r="O6336" s="55">
        <x:f t="shared" si="1184"/>
        <x:v>182022</x:v>
      </x:c>
      <x:c r="P6336" s="55">
        <x:f t="shared" si="1185"/>
        <x:v>38280</x:v>
      </x:c>
      <x:c r="Q6336" s="55">
        <x:f t="shared" si="1186"/>
        <x:v>85967.139579213253</x:v>
      </x:c>
      <x:c r="R6336" s="55">
        <x:f t="shared" si="1187"/>
        <x:v>37774.860420786747</x:v>
      </x:c>
      <x:c r="S6336" s="1" t="str">
        <x:f t="shared" si="1188"/>
        <x:v>YES</x:v>
      </x:c>
      <x:c r="T6336" s="1">
        <x:f t="shared" si="1189"/>
        <x:v>37774.860420786747</x:v>
      </x:c>
    </x:row>
    <x:row r="6337">
      <x:c r="A6337" s="1"/>
      <x:c r="B6337" s="1"/>
      <x:c r="C6337" s="1"/>
      <x:c r="D6337" s="1"/>
      <x:c r="E6337" s="1"/>
      <x:c r="F6337" s="1"/>
      <x:c r="G6337" s="1"/>
      <x:c r="H6337" s="1"/>
      <x:c r="I6337" s="53">
        <x:f t="shared" si="1178"/>
        <x:v>9</x:v>
      </x:c>
      <x:c r="J6337" s="53">
        <x:f t="shared" si="1179"/>
        <x:v>13</x:v>
      </x:c>
      <x:c r="K6337" s="53">
        <x:f t="shared" si="1180"/>
        <x:v>29</x:v>
      </x:c>
      <x:c r="L6337" s="53">
        <x:f t="shared" si="1181"/>
        <x:v>51</x:v>
      </x:c>
      <x:c r="M6337" s="54">
        <x:f t="shared" si="1182"/>
        <x:v>4318.5252678783363</x:v>
      </x:c>
      <x:c r="N6337" s="54">
        <x:f t="shared" si="1183"/>
        <x:v>2.4989758804710669</x:v>
      </x:c>
      <x:c r="O6337" s="55">
        <x:f t="shared" si="1184"/>
        <x:v>184722</x:v>
      </x:c>
      <x:c r="P6337" s="55">
        <x:f t="shared" si="1185"/>
        <x:v>39160</x:v>
      </x:c>
      <x:c r="Q6337" s="55">
        <x:f t="shared" si="1186"/>
        <x:v>87474.397011776673</x:v>
      </x:c>
      <x:c r="R6337" s="55">
        <x:f t="shared" si="1187"/>
        <x:v>38087.602988223327</x:v>
      </x:c>
      <x:c r="S6337" s="1" t="str">
        <x:f t="shared" si="1188"/>
        <x:v>YES</x:v>
      </x:c>
      <x:c r="T6337" s="1">
        <x:f t="shared" si="1189"/>
        <x:v>38087.602988223327</x:v>
      </x:c>
    </x:row>
    <x:row r="6338">
      <x:c r="A6338" s="1"/>
      <x:c r="B6338" s="1"/>
      <x:c r="C6338" s="1"/>
      <x:c r="D6338" s="1"/>
      <x:c r="E6338" s="1"/>
      <x:c r="F6338" s="1"/>
      <x:c r="G6338" s="1"/>
      <x:c r="H6338" s="1"/>
      <x:c r="I6338" s="53">
        <x:f t="shared" si="1178"/>
        <x:v>9</x:v>
      </x:c>
      <x:c r="J6338" s="53">
        <x:f t="shared" si="1179"/>
        <x:v>13</x:v>
      </x:c>
      <x:c r="K6338" s="53">
        <x:f t="shared" si="1180"/>
        <x:v>30</x:v>
      </x:c>
      <x:c r="L6338" s="53">
        <x:f t="shared" si="1181"/>
        <x:v>52</x:v>
      </x:c>
      <x:c r="M6338" s="54">
        <x:f t="shared" si="1182"/>
        <x:v>4407.2349732121074</x:v>
      </x:c>
      <x:c r="N6338" s="54">
        <x:f t="shared" si="1183"/>
        <x:v>2.5605798425084081</x:v>
      </x:c>
      <x:c r="O6338" s="55">
        <x:f t="shared" si="1184"/>
        <x:v>187422</x:v>
      </x:c>
      <x:c r="P6338" s="55">
        <x:f t="shared" si="1185"/>
        <x:v>40040</x:v>
      </x:c>
      <x:c r="Q6338" s="55">
        <x:f t="shared" si="1186"/>
        <x:v>89014.496062710197</x:v>
      </x:c>
      <x:c r="R6338" s="55">
        <x:f t="shared" si="1187"/>
        <x:v>38367.503937289803</x:v>
      </x:c>
      <x:c r="S6338" s="1" t="str">
        <x:f t="shared" si="1188"/>
        <x:v>YES</x:v>
      </x:c>
      <x:c r="T6338" s="1">
        <x:f t="shared" si="1189"/>
        <x:v>38367.503937289803</x:v>
      </x:c>
    </x:row>
    <x:row r="6339">
      <x:c r="A6339" s="1"/>
      <x:c r="B6339" s="1"/>
      <x:c r="C6339" s="1"/>
      <x:c r="D6339" s="1"/>
      <x:c r="E6339" s="1"/>
      <x:c r="F6339" s="1"/>
      <x:c r="G6339" s="1"/>
      <x:c r="H6339" s="1"/>
      <x:c r="I6339" s="53">
        <x:f t="shared" si="1178"/>
        <x:v>9</x:v>
      </x:c>
      <x:c r="J6339" s="53">
        <x:f t="shared" si="1179"/>
        <x:v>14</x:v>
      </x:c>
      <x:c r="K6339" s="53">
        <x:f t="shared" si="1180"/>
        <x:v>0</x:v>
      </x:c>
      <x:c r="L6339" s="53">
        <x:f t="shared" si="1181"/>
        <x:v>23</x:v>
      </x:c>
      <x:c r="M6339" s="54">
        <x:f t="shared" si="1182"/>
        <x:v>2503.3866345189831</x:v>
      </x:c>
      <x:c r="N6339" s="54">
        <x:f t="shared" si="1183"/>
        <x:v>1.2384629406381826</x:v>
      </x:c>
      <x:c r="O6339" s="55">
        <x:f t="shared" si="1184"/>
        <x:v>108516</x:v>
      </x:c>
      <x:c r="P6339" s="55">
        <x:f t="shared" si="1185"/>
        <x:v>14080</x:v>
      </x:c>
      <x:c r="Q6339" s="55">
        <x:f t="shared" si="1186"/>
        <x:v>55961.573515954566</x:v>
      </x:c>
      <x:c r="R6339" s="55">
        <x:f t="shared" si="1187"/>
        <x:v>18474.426484045434</x:v>
      </x:c>
      <x:c r="S6339" s="1" t="str">
        <x:f t="shared" si="1188"/>
        <x:v>YES</x:v>
      </x:c>
      <x:c r="T6339" s="1">
        <x:f t="shared" si="1189"/>
        <x:v>18474.426484045434</x:v>
      </x:c>
    </x:row>
    <x:row r="6340">
      <x:c r="A6340" s="1"/>
      <x:c r="B6340" s="1"/>
      <x:c r="C6340" s="1"/>
      <x:c r="D6340" s="1"/>
      <x:c r="E6340" s="1"/>
      <x:c r="F6340" s="1"/>
      <x:c r="G6340" s="1"/>
      <x:c r="H6340" s="1"/>
      <x:c r="I6340" s="53">
        <x:f t="shared" si="1178"/>
        <x:v>9</x:v>
      </x:c>
      <x:c r="J6340" s="53">
        <x:f t="shared" si="1179"/>
        <x:v>14</x:v>
      </x:c>
      <x:c r="K6340" s="53">
        <x:f t="shared" si="1180"/>
        <x:v>1</x:v>
      </x:c>
      <x:c r="L6340" s="53">
        <x:f t="shared" si="1181"/>
        <x:v>24</x:v>
      </x:c>
      <x:c r="M6340" s="54">
        <x:f t="shared" si="1182"/>
        <x:v>2548.9491345189831</x:v>
      </x:c>
      <x:c r="N6340" s="54">
        <x:f t="shared" si="1183"/>
        <x:v>1.2701035656381827</x:v>
      </x:c>
      <x:c r="O6340" s="55">
        <x:f t="shared" si="1184"/>
        <x:v>111216</x:v>
      </x:c>
      <x:c r="P6340" s="55">
        <x:f t="shared" si="1185"/>
        <x:v>14960</x:v>
      </x:c>
      <x:c r="Q6340" s="55">
        <x:f t="shared" si="1186"/>
        <x:v>56752.589140954566</x:v>
      </x:c>
      <x:c r="R6340" s="55">
        <x:f t="shared" si="1187"/>
        <x:v>19503.410859045434</x:v>
      </x:c>
      <x:c r="S6340" s="1" t="str">
        <x:f t="shared" si="1188"/>
        <x:v>YES</x:v>
      </x:c>
      <x:c r="T6340" s="1">
        <x:f t="shared" si="1189"/>
        <x:v>19503.410859045434</x:v>
      </x:c>
    </x:row>
    <x:row r="6341">
      <x:c r="A6341" s="1"/>
      <x:c r="B6341" s="1"/>
      <x:c r="C6341" s="1"/>
      <x:c r="D6341" s="1"/>
      <x:c r="E6341" s="1"/>
      <x:c r="F6341" s="1"/>
      <x:c r="G6341" s="1"/>
      <x:c r="H6341" s="1"/>
      <x:c r="I6341" s="53">
        <x:f t="shared" si="1178"/>
        <x:v>9</x:v>
      </x:c>
      <x:c r="J6341" s="53">
        <x:f t="shared" si="1179"/>
        <x:v>14</x:v>
      </x:c>
      <x:c r="K6341" s="53">
        <x:f t="shared" si="1180"/>
        <x:v>2</x:v>
      </x:c>
      <x:c r="L6341" s="53">
        <x:f t="shared" si="1181"/>
        <x:v>25</x:v>
      </x:c>
      <x:c r="M6341" s="54">
        <x:f t="shared" si="1182"/>
        <x:v>2595.650697018983</x:v>
      </x:c>
      <x:c r="N6341" s="54">
        <x:f t="shared" si="1183"/>
        <x:v>1.3025352062631828</x:v>
      </x:c>
      <x:c r="O6341" s="55">
        <x:f t="shared" si="1184"/>
        <x:v>113916</x:v>
      </x:c>
      <x:c r="P6341" s="55">
        <x:f t="shared" si="1185"/>
        <x:v>15840</x:v>
      </x:c>
      <x:c r="Q6341" s="55">
        <x:f t="shared" si="1186"/>
        <x:v>57563.380156579566</x:v>
      </x:c>
      <x:c r="R6341" s="55">
        <x:f t="shared" si="1187"/>
        <x:v>20512.619843420434</x:v>
      </x:c>
      <x:c r="S6341" s="1" t="str">
        <x:f t="shared" si="1188"/>
        <x:v>YES</x:v>
      </x:c>
      <x:c r="T6341" s="1">
        <x:f t="shared" si="1189"/>
        <x:v>20512.619843420434</x:v>
      </x:c>
    </x:row>
    <x:row r="6342">
      <x:c r="A6342" s="1"/>
      <x:c r="B6342" s="1"/>
      <x:c r="C6342" s="1"/>
      <x:c r="D6342" s="1"/>
      <x:c r="E6342" s="1"/>
      <x:c r="F6342" s="1"/>
      <x:c r="G6342" s="1"/>
      <x:c r="H6342" s="1"/>
      <x:c r="I6342" s="53">
        <x:f t="shared" si="1178"/>
        <x:v>9</x:v>
      </x:c>
      <x:c r="J6342" s="53">
        <x:f t="shared" si="1179"/>
        <x:v>14</x:v>
      </x:c>
      <x:c r="K6342" s="53">
        <x:f t="shared" si="1180"/>
        <x:v>3</x:v>
      </x:c>
      <x:c r="L6342" s="53">
        <x:f t="shared" si="1181"/>
        <x:v>26</x:v>
      </x:c>
      <x:c r="M6342" s="54">
        <x:f t="shared" si="1182"/>
        <x:v>2643.5126794408579</x:v>
      </x:c>
      <x:c r="N6342" s="54">
        <x:f t="shared" si="1183"/>
        <x:v>1.3357726940561514</x:v>
      </x:c>
      <x:c r="O6342" s="55">
        <x:f t="shared" si="1184"/>
        <x:v>116616</x:v>
      </x:c>
      <x:c r="P6342" s="55">
        <x:f t="shared" si="1185"/>
        <x:v>16720</x:v>
      </x:c>
      <x:c r="Q6342" s="55">
        <x:f t="shared" si="1186"/>
        <x:v>58394.317351403784</x:v>
      </x:c>
      <x:c r="R6342" s="55">
        <x:f t="shared" si="1187"/>
        <x:v>21501.682648596216</x:v>
      </x:c>
      <x:c r="S6342" s="1" t="str">
        <x:f t="shared" si="1188"/>
        <x:v>YES</x:v>
      </x:c>
      <x:c r="T6342" s="1">
        <x:f t="shared" si="1189"/>
        <x:v>21501.682648596216</x:v>
      </x:c>
    </x:row>
    <x:row r="6343">
      <x:c r="A6343" s="1"/>
      <x:c r="B6343" s="1"/>
      <x:c r="C6343" s="1"/>
      <x:c r="D6343" s="1"/>
      <x:c r="E6343" s="1"/>
      <x:c r="F6343" s="1"/>
      <x:c r="G6343" s="1"/>
      <x:c r="H6343" s="1"/>
      <x:c r="I6343" s="53">
        <x:f t="shared" si="1178"/>
        <x:v>9</x:v>
      </x:c>
      <x:c r="J6343" s="53">
        <x:f t="shared" si="1179"/>
        <x:v>14</x:v>
      </x:c>
      <x:c r="K6343" s="53">
        <x:f t="shared" si="1180"/>
        <x:v>4</x:v>
      </x:c>
      <x:c r="L6343" s="53">
        <x:f t="shared" si="1181"/>
        <x:v>27</x:v>
      </x:c>
      <x:c r="M6343" s="54">
        <x:f t="shared" si="1182"/>
        <x:v>2692.5567951635144</x:v>
      </x:c>
      <x:c r="N6343" s="54">
        <x:f t="shared" si="1183"/>
        <x:v>1.3698311077524405</x:v>
      </x:c>
      <x:c r="O6343" s="55">
        <x:f t="shared" si="1184"/>
        <x:v>119316</x:v>
      </x:c>
      <x:c r="P6343" s="55">
        <x:f t="shared" si="1185"/>
        <x:v>17600</x:v>
      </x:c>
      <x:c r="Q6343" s="55">
        <x:f t="shared" si="1186"/>
        <x:v>59245.777693811011</x:v>
      </x:c>
      <x:c r="R6343" s="55">
        <x:f t="shared" si="1187"/>
        <x:v>22470.222306188989</x:v>
      </x:c>
      <x:c r="S6343" s="1" t="str">
        <x:f t="shared" si="1188"/>
        <x:v>YES</x:v>
      </x:c>
      <x:c r="T6343" s="1">
        <x:f t="shared" si="1189"/>
        <x:v>22470.222306188989</x:v>
      </x:c>
    </x:row>
    <x:row r="6344">
      <x:c r="A6344" s="1"/>
      <x:c r="B6344" s="1"/>
      <x:c r="C6344" s="1"/>
      <x:c r="D6344" s="1"/>
      <x:c r="E6344" s="1"/>
      <x:c r="F6344" s="1"/>
      <x:c r="G6344" s="1"/>
      <x:c r="H6344" s="1"/>
      <x:c r="I6344" s="53">
        <x:f t="shared" si="1178"/>
        <x:v>9</x:v>
      </x:c>
      <x:c r="J6344" s="53">
        <x:f t="shared" si="1179"/>
        <x:v>14</x:v>
      </x:c>
      <x:c r="K6344" s="53">
        <x:f t="shared" si="1180"/>
        <x:v>5</x:v>
      </x:c>
      <x:c r="L6344" s="53">
        <x:f t="shared" si="1181"/>
        <x:v>28</x:v>
      </x:c>
      <x:c r="M6344" s="54">
        <x:f t="shared" si="1182"/>
        <x:v>2742.8051190847177</x:v>
      </x:c>
      <x:c r="N6344" s="54">
        <x:f t="shared" si="1183"/>
        <x:v>1.4047257771421651</x:v>
      </x:c>
      <x:c r="O6344" s="55">
        <x:f t="shared" si="1184"/>
        <x:v>122016</x:v>
      </x:c>
      <x:c r="P6344" s="55">
        <x:f t="shared" si="1185"/>
        <x:v>18480</x:v>
      </x:c>
      <x:c r="Q6344" s="55">
        <x:f t="shared" si="1186"/>
        <x:v>60118.144428554129</x:v>
      </x:c>
      <x:c r="R6344" s="55">
        <x:f t="shared" si="1187"/>
        <x:v>23417.855571445871</x:v>
      </x:c>
      <x:c r="S6344" s="1" t="str">
        <x:f t="shared" si="1188"/>
        <x:v>YES</x:v>
      </x:c>
      <x:c r="T6344" s="1">
        <x:f t="shared" si="1189"/>
        <x:v>23417.855571445871</x:v>
      </x:c>
    </x:row>
    <x:row r="6345">
      <x:c r="A6345" s="1"/>
      <x:c r="B6345" s="1"/>
      <x:c r="C6345" s="1"/>
      <x:c r="D6345" s="1"/>
      <x:c r="E6345" s="1"/>
      <x:c r="F6345" s="1"/>
      <x:c r="G6345" s="1"/>
      <x:c r="H6345" s="1"/>
      <x:c r="I6345" s="53">
        <x:f t="shared" si="1178"/>
        <x:v>9</x:v>
      </x:c>
      <x:c r="J6345" s="53">
        <x:f t="shared" si="1179"/>
        <x:v>14</x:v>
      </x:c>
      <x:c r="K6345" s="53">
        <x:f t="shared" si="1180"/>
        <x:v>6</x:v>
      </x:c>
      <x:c r="L6345" s="53">
        <x:f t="shared" si="1181"/>
        <x:v>29</x:v>
      </x:c>
      <x:c r="M6345" s="54">
        <x:f t="shared" si="1182"/>
        <x:v>2794.2800932663508</x:v>
      </x:c>
      <x:c r="N6345" s="54">
        <x:f t="shared" si="1183"/>
        <x:v>1.4404722869905213</x:v>
      </x:c>
      <x:c r="O6345" s="55">
        <x:f t="shared" si="1184"/>
        <x:v>124716</x:v>
      </x:c>
      <x:c r="P6345" s="55">
        <x:f t="shared" si="1185"/>
        <x:v>19360</x:v>
      </x:c>
      <x:c r="Q6345" s="55">
        <x:f t="shared" si="1186"/>
        <x:v>61011.807174763031</x:v>
      </x:c>
      <x:c r="R6345" s="55">
        <x:f t="shared" si="1187"/>
        <x:v>24344.192825236969</x:v>
      </x:c>
      <x:c r="S6345" s="1" t="str">
        <x:f t="shared" si="1188"/>
        <x:v>YES</x:v>
      </x:c>
      <x:c r="T6345" s="1">
        <x:f t="shared" si="1189"/>
        <x:v>24344.192825236969</x:v>
      </x:c>
    </x:row>
    <x:row r="6346">
      <x:c r="A6346" s="1"/>
      <x:c r="B6346" s="1"/>
      <x:c r="C6346" s="1"/>
      <x:c r="D6346" s="1"/>
      <x:c r="E6346" s="1"/>
      <x:c r="F6346" s="1"/>
      <x:c r="G6346" s="1"/>
      <x:c r="H6346" s="1"/>
      <x:c r="I6346" s="53">
        <x:f t="shared" si="1178"/>
        <x:v>9</x:v>
      </x:c>
      <x:c r="J6346" s="53">
        <x:f t="shared" si="1179"/>
        <x:v>14</x:v>
      </x:c>
      <x:c r="K6346" s="53">
        <x:f t="shared" si="1180"/>
        <x:v>7</x:v>
      </x:c>
      <x:c r="L6346" s="53">
        <x:f t="shared" si="1181"/>
        <x:v>30</x:v>
      </x:c>
      <x:c r="M6346" s="54">
        <x:f t="shared" si="1182"/>
        <x:v>2847.0045326643112</x:v>
      </x:c>
      <x:c r="N6346" s="54">
        <x:f t="shared" si="1183"/>
        <x:v>1.4770864810168829</x:v>
      </x:c>
      <x:c r="O6346" s="55">
        <x:f t="shared" si="1184"/>
        <x:v>127416</x:v>
      </x:c>
      <x:c r="P6346" s="55">
        <x:f t="shared" si="1185"/>
        <x:v>20240</x:v>
      </x:c>
      <x:c r="Q6346" s="55">
        <x:f t="shared" si="1186"/>
        <x:v>61927.162025422069</x:v>
      </x:c>
      <x:c r="R6346" s="55">
        <x:f t="shared" si="1187"/>
        <x:v>25248.837974577931</x:v>
      </x:c>
      <x:c r="S6346" s="1" t="str">
        <x:f t="shared" si="1188"/>
        <x:v>YES</x:v>
      </x:c>
      <x:c r="T6346" s="1">
        <x:f t="shared" si="1189"/>
        <x:v>25248.837974577931</x:v>
      </x:c>
    </x:row>
    <x:row r="6347">
      <x:c r="A6347" s="1"/>
      <x:c r="B6347" s="1"/>
      <x:c r="C6347" s="1"/>
      <x:c r="D6347" s="1"/>
      <x:c r="E6347" s="1"/>
      <x:c r="F6347" s="1"/>
      <x:c r="G6347" s="1"/>
      <x:c r="H6347" s="1"/>
      <x:c r="I6347" s="53">
        <x:f t="shared" si="1178"/>
        <x:v>9</x:v>
      </x:c>
      <x:c r="J6347" s="53">
        <x:f t="shared" si="1179"/>
        <x:v>14</x:v>
      </x:c>
      <x:c r="K6347" s="53">
        <x:f t="shared" si="1180"/>
        <x:v>8</x:v>
      </x:c>
      <x:c r="L6347" s="53">
        <x:f t="shared" si="1181"/>
        <x:v>31</x:v>
      </x:c>
      <x:c r="M6347" s="54">
        <x:f t="shared" si="1182"/>
        <x:v>2901.0016309442917</x:v>
      </x:c>
      <x:c r="N6347" s="54">
        <x:f t="shared" si="1183"/>
        <x:v>1.5145844659335359</x:v>
      </x:c>
      <x:c r="O6347" s="55">
        <x:f t="shared" si="1184"/>
        <x:v>130116</x:v>
      </x:c>
      <x:c r="P6347" s="55">
        <x:f t="shared" si="1185"/>
        <x:v>21120</x:v>
      </x:c>
      <x:c r="Q6347" s="55">
        <x:f t="shared" si="1186"/>
        <x:v>62864.611648338396</x:v>
      </x:c>
      <x:c r="R6347" s="55">
        <x:f t="shared" si="1187"/>
        <x:v>26131.388351661604</x:v>
      </x:c>
      <x:c r="S6347" s="1" t="str">
        <x:f t="shared" si="1188"/>
        <x:v>YES</x:v>
      </x:c>
      <x:c r="T6347" s="1">
        <x:f t="shared" si="1189"/>
        <x:v>26131.388351661604</x:v>
      </x:c>
    </x:row>
    <x:row r="6348">
      <x:c r="A6348" s="1"/>
      <x:c r="B6348" s="1"/>
      <x:c r="C6348" s="1"/>
      <x:c r="D6348" s="1"/>
      <x:c r="E6348" s="1"/>
      <x:c r="F6348" s="1"/>
      <x:c r="G6348" s="1"/>
      <x:c r="H6348" s="1"/>
      <x:c r="I6348" s="53">
        <x:f t="shared" si="1178"/>
        <x:v>9</x:v>
      </x:c>
      <x:c r="J6348" s="53">
        <x:f t="shared" si="1179"/>
        <x:v>14</x:v>
      </x:c>
      <x:c r="K6348" s="53">
        <x:f t="shared" si="1180"/>
        <x:v>9</x:v>
      </x:c>
      <x:c r="L6348" s="53">
        <x:f t="shared" si="1181"/>
        <x:v>32</x:v>
      </x:c>
      <x:c r="M6348" s="54">
        <x:f t="shared" si="1182"/>
        <x:v>2956.2949663846857</x:v>
      </x:c>
      <x:c r="N6348" s="54">
        <x:f t="shared" si="1183"/>
        <x:v>1.5529826155449207</x:v>
      </x:c>
      <x:c r="O6348" s="55">
        <x:f t="shared" si="1184"/>
        <x:v>132816</x:v>
      </x:c>
      <x:c r="P6348" s="55">
        <x:f t="shared" si="1185"/>
        <x:v>22000</x:v>
      </x:c>
      <x:c r="Q6348" s="55">
        <x:f t="shared" si="1186"/>
        <x:v>63824.565388623014</x:v>
      </x:c>
      <x:c r="R6348" s="55">
        <x:f t="shared" si="1187"/>
        <x:v>26991.434611376986</x:v>
      </x:c>
      <x:c r="S6348" s="1" t="str">
        <x:f t="shared" si="1188"/>
        <x:v>YES</x:v>
      </x:c>
      <x:c r="T6348" s="1">
        <x:f t="shared" si="1189"/>
        <x:v>26991.434611376986</x:v>
      </x:c>
    </x:row>
    <x:row r="6349">
      <x:c r="A6349" s="1"/>
      <x:c r="B6349" s="1"/>
      <x:c r="C6349" s="1"/>
      <x:c r="D6349" s="1"/>
      <x:c r="E6349" s="1"/>
      <x:c r="F6349" s="1"/>
      <x:c r="G6349" s="1"/>
      <x:c r="H6349" s="1"/>
      <x:c r="I6349" s="53">
        <x:f t="shared" si="1178"/>
        <x:v>9</x:v>
      </x:c>
      <x:c r="J6349" s="53">
        <x:f t="shared" si="1179"/>
        <x:v>14</x:v>
      </x:c>
      <x:c r="K6349" s="53">
        <x:f t="shared" si="1180"/>
        <x:v>10</x:v>
      </x:c>
      <x:c r="L6349" s="53">
        <x:f t="shared" si="1181"/>
        <x:v>33</x:v>
      </x:c>
      <x:c r="M6349" s="54">
        <x:f t="shared" si="1182"/>
        <x:v>3012.9085078678991</x:v>
      </x:c>
      <x:c r="N6349" s="54">
        <x:f t="shared" si="1183"/>
        <x:v>1.5922975749082633</x:v>
      </x:c>
      <x:c r="O6349" s="55">
        <x:f t="shared" si="1184"/>
        <x:v>135516</x:v>
      </x:c>
      <x:c r="P6349" s="55">
        <x:f t="shared" si="1185"/>
        <x:v>22880</x:v>
      </x:c>
      <x:c r="Q6349" s="55">
        <x:f t="shared" si="1186"/>
        <x:v>64807.439372706584</x:v>
      </x:c>
      <x:c r="R6349" s="55">
        <x:f t="shared" si="1187"/>
        <x:v>27828.560627293416</x:v>
      </x:c>
      <x:c r="S6349" s="1" t="str">
        <x:f t="shared" si="1188"/>
        <x:v>YES</x:v>
      </x:c>
      <x:c r="T6349" s="1">
        <x:f t="shared" si="1189"/>
        <x:v>27828.560627293416</x:v>
      </x:c>
    </x:row>
    <x:row r="6350">
      <x:c r="A6350" s="1"/>
      <x:c r="B6350" s="1"/>
      <x:c r="C6350" s="1"/>
      <x:c r="D6350" s="1"/>
      <x:c r="E6350" s="1"/>
      <x:c r="F6350" s="1"/>
      <x:c r="G6350" s="1"/>
      <x:c r="H6350" s="1"/>
      <x:c r="I6350" s="53">
        <x:f t="shared" si="1178"/>
        <x:v>9</x:v>
      </x:c>
      <x:c r="J6350" s="53">
        <x:f t="shared" si="1179"/>
        <x:v>14</x:v>
      </x:c>
      <x:c r="K6350" s="53">
        <x:f t="shared" si="1180"/>
        <x:v>11</x:v>
      </x:c>
      <x:c r="L6350" s="53">
        <x:f t="shared" si="1181"/>
        <x:v>34</x:v>
      </x:c>
      <x:c r="M6350" s="54">
        <x:f t="shared" si="1182"/>
        <x:v>3070.866620961338</x:v>
      </x:c>
      <x:c r="N6350" s="54">
        <x:f t="shared" si="1183"/>
        <x:v>1.6325462645564848</x:v>
      </x:c>
      <x:c r="O6350" s="55">
        <x:f t="shared" si="1184"/>
        <x:v>138216</x:v>
      </x:c>
      <x:c r="P6350" s="55">
        <x:f t="shared" si="1185"/>
        <x:v>23760</x:v>
      </x:c>
      <x:c r="Q6350" s="55">
        <x:f t="shared" si="1186"/>
        <x:v>65813.656613912113</x:v>
      </x:c>
      <x:c r="R6350" s="55">
        <x:f t="shared" si="1187"/>
        <x:v>28642.343386087887</x:v>
      </x:c>
      <x:c r="S6350" s="1" t="str">
        <x:f t="shared" si="1188"/>
        <x:v>YES</x:v>
      </x:c>
      <x:c r="T6350" s="1">
        <x:f t="shared" si="1189"/>
        <x:v>28642.343386087887</x:v>
      </x:c>
    </x:row>
    <x:row r="6351">
      <x:c r="A6351" s="1"/>
      <x:c r="B6351" s="1"/>
      <x:c r="C6351" s="1"/>
      <x:c r="D6351" s="1"/>
      <x:c r="E6351" s="1"/>
      <x:c r="F6351" s="1"/>
      <x:c r="G6351" s="1"/>
      <x:c r="H6351" s="1"/>
      <x:c r="I6351" s="53">
        <x:f t="shared" si="1178"/>
        <x:v>9</x:v>
      </x:c>
      <x:c r="J6351" s="53">
        <x:f t="shared" si="1179"/>
        <x:v>14</x:v>
      </x:c>
      <x:c r="K6351" s="53">
        <x:f t="shared" si="1180"/>
        <x:v>12</x:v>
      </x:c>
      <x:c r="L6351" s="53">
        <x:f t="shared" si="1181"/>
        <x:v>35</x:v>
      </x:c>
      <x:c r="M6351" s="54">
        <x:f t="shared" si="1182"/>
        <x:v>3130.1940740894024</x:v>
      </x:c>
      <x:c r="N6351" s="54">
        <x:f t="shared" si="1183"/>
        <x:v>1.6737458847843072</x:v>
      </x:c>
      <x:c r="O6351" s="55">
        <x:f t="shared" si="1184"/>
        <x:v>140916</x:v>
      </x:c>
      <x:c r="P6351" s="55">
        <x:f t="shared" si="1185"/>
        <x:v>24640</x:v>
      </x:c>
      <x:c r="Q6351" s="55">
        <x:f t="shared" si="1186"/>
        <x:v>66843.647119607689</x:v>
      </x:c>
      <x:c r="R6351" s="55">
        <x:f t="shared" si="1187"/>
        <x:v>29432.352880392311</x:v>
      </x:c>
      <x:c r="S6351" s="1" t="str">
        <x:f t="shared" si="1188"/>
        <x:v>YES</x:v>
      </x:c>
      <x:c r="T6351" s="1">
        <x:f t="shared" si="1189"/>
        <x:v>29432.352880392311</x:v>
      </x:c>
    </x:row>
    <x:row r="6352">
      <x:c r="A6352" s="1"/>
      <x:c r="B6352" s="1"/>
      <x:c r="C6352" s="1"/>
      <x:c r="D6352" s="1"/>
      <x:c r="E6352" s="1"/>
      <x:c r="F6352" s="1"/>
      <x:c r="G6352" s="1"/>
      <x:c r="H6352" s="1"/>
      <x:c r="I6352" s="53">
        <x:f t="shared" si="1178"/>
        <x:v>9</x:v>
      </x:c>
      <x:c r="J6352" s="53">
        <x:f t="shared" si="1179"/>
        <x:v>14</x:v>
      </x:c>
      <x:c r="K6352" s="53">
        <x:f t="shared" si="1180"/>
        <x:v>13</x:v>
      </x:c>
      <x:c r="L6352" s="53">
        <x:f t="shared" si="1181"/>
        <x:v>36</x:v>
      </x:c>
      <x:c r="M6352" s="54">
        <x:f t="shared" si="1182"/>
        <x:v>3190.9160447977865</x:v>
      </x:c>
      <x:c r="N6352" s="54">
        <x:f t="shared" si="1183"/>
        <x:v>1.7159139199984628</x:v>
      </x:c>
      <x:c r="O6352" s="55">
        <x:f t="shared" si="1184"/>
        <x:v>143616</x:v>
      </x:c>
      <x:c r="P6352" s="55">
        <x:f t="shared" si="1185"/>
        <x:v>25520</x:v>
      </x:c>
      <x:c r="Q6352" s="55">
        <x:f t="shared" si="1186"/>
        <x:v>67897.847999961581</x:v>
      </x:c>
      <x:c r="R6352" s="55">
        <x:f t="shared" si="1187"/>
        <x:v>30198.152000038419</x:v>
      </x:c>
      <x:c r="S6352" s="1" t="str">
        <x:f t="shared" si="1188"/>
        <x:v>YES</x:v>
      </x:c>
      <x:c r="T6352" s="1">
        <x:f t="shared" si="1189"/>
        <x:v>30198.152000038419</x:v>
      </x:c>
    </x:row>
    <x:row r="6353">
      <x:c r="A6353" s="1"/>
      <x:c r="B6353" s="1"/>
      <x:c r="C6353" s="1"/>
      <x:c r="D6353" s="1"/>
      <x:c r="E6353" s="1"/>
      <x:c r="F6353" s="1"/>
      <x:c r="G6353" s="1"/>
      <x:c r="H6353" s="1"/>
      <x:c r="I6353" s="53">
        <x:f t="shared" si="1178"/>
        <x:v>9</x:v>
      </x:c>
      <x:c r="J6353" s="53">
        <x:f t="shared" si="1179"/>
        <x:v>14</x:v>
      </x:c>
      <x:c r="K6353" s="53">
        <x:f t="shared" si="1180"/>
        <x:v>14</x:v>
      </x:c>
      <x:c r="L6353" s="53">
        <x:f t="shared" si="1181"/>
        <x:v>37</x:v>
      </x:c>
      <x:c r="M6353" s="54">
        <x:f t="shared" si="1182"/>
        <x:v>3253.0581261114476</x:v>
      </x:c>
      <x:c r="N6353" s="54">
        <x:f t="shared" si="1183"/>
        <x:v>1.7590681431329498</x:v>
      </x:c>
      <x:c r="O6353" s="55">
        <x:f t="shared" si="1184"/>
        <x:v>146316</x:v>
      </x:c>
      <x:c r="P6353" s="55">
        <x:f t="shared" si="1185"/>
        <x:v>26400</x:v>
      </x:c>
      <x:c r="Q6353" s="55">
        <x:f t="shared" si="1186"/>
        <x:v>68976.703578323737</x:v>
      </x:c>
      <x:c r="R6353" s="55">
        <x:f t="shared" si="1187"/>
        <x:v>30939.296421676263</x:v>
      </x:c>
      <x:c r="S6353" s="1" t="str">
        <x:f t="shared" si="1188"/>
        <x:v>YES</x:v>
      </x:c>
      <x:c r="T6353" s="1">
        <x:f t="shared" si="1189"/>
        <x:v>30939.296421676263</x:v>
      </x:c>
    </x:row>
    <x:row r="6354">
      <x:c r="A6354" s="1"/>
      <x:c r="B6354" s="1"/>
      <x:c r="C6354" s="1"/>
      <x:c r="D6354" s="1"/>
      <x:c r="E6354" s="1"/>
      <x:c r="F6354" s="1"/>
      <x:c r="G6354" s="1"/>
      <x:c r="H6354" s="1"/>
      <x:c r="I6354" s="53">
        <x:f t="shared" si="1178"/>
        <x:v>9</x:v>
      </x:c>
      <x:c r="J6354" s="53">
        <x:f t="shared" si="1179"/>
        <x:v>14</x:v>
      </x:c>
      <x:c r="K6354" s="53">
        <x:f t="shared" si="1180"/>
        <x:v>15</x:v>
      </x:c>
      <x:c r="L6354" s="53">
        <x:f t="shared" si="1181"/>
        <x:v>38</x:v>
      </x:c>
      <x:c r="M6354" s="54">
        <x:f t="shared" si="1182"/>
        <x:v>3316.6463329875942</x:v>
      </x:c>
      <x:c r="N6354" s="54">
        <x:f t="shared" si="1183"/>
        <x:v>1.8032266201302738</x:v>
      </x:c>
      <x:c r="O6354" s="55">
        <x:f t="shared" si="1184"/>
        <x:v>149016</x:v>
      </x:c>
      <x:c r="P6354" s="55">
        <x:f t="shared" si="1185"/>
        <x:v>27280</x:v>
      </x:c>
      <x:c r="Q6354" s="55">
        <x:f t="shared" si="1186"/>
        <x:v>70080.665503256838</x:v>
      </x:c>
      <x:c r="R6354" s="55">
        <x:f t="shared" si="1187"/>
        <x:v>31655.334496743162</x:v>
      </x:c>
      <x:c r="S6354" s="1" t="str">
        <x:f t="shared" si="1188"/>
        <x:v>YES</x:v>
      </x:c>
      <x:c r="T6354" s="1">
        <x:f t="shared" si="1189"/>
        <x:v>31655.334496743162</x:v>
      </x:c>
    </x:row>
    <x:row r="6355">
      <x:c r="A6355" s="1"/>
      <x:c r="B6355" s="1"/>
      <x:c r="C6355" s="1"/>
      <x:c r="D6355" s="1"/>
      <x:c r="E6355" s="1"/>
      <x:c r="F6355" s="1"/>
      <x:c r="G6355" s="1"/>
      <x:c r="H6355" s="1"/>
      <x:c r="I6355" s="53">
        <x:f t="shared" si="1178"/>
        <x:v>9</x:v>
      </x:c>
      <x:c r="J6355" s="53">
        <x:f t="shared" si="1179"/>
        <x:v>14</x:v>
      </x:c>
      <x:c r="K6355" s="53">
        <x:f t="shared" si="1180"/>
        <x:v>16</x:v>
      </x:c>
      <x:c r="L6355" s="53">
        <x:f t="shared" si="1181"/>
        <x:v>39</x:v>
      </x:c>
      <x:c r="M6355" s="54">
        <x:f t="shared" si="1182"/>
        <x:v>3381.7071088650832</x:v>
      </x:c>
      <x:c r="N6355" s="54">
        <x:f t="shared" si="1183"/>
        <x:v>1.8484077144896411</x:v>
      </x:c>
      <x:c r="O6355" s="55">
        <x:f t="shared" si="1184"/>
        <x:v>151716</x:v>
      </x:c>
      <x:c r="P6355" s="55">
        <x:f t="shared" si="1185"/>
        <x:v>28160</x:v>
      </x:c>
      <x:c r="Q6355" s="55">
        <x:f t="shared" si="1186"/>
        <x:v>71210.192862241034</x:v>
      </x:c>
      <x:c r="R6355" s="55">
        <x:f t="shared" si="1187"/>
        <x:v>32345.807137758966</x:v>
      </x:c>
      <x:c r="S6355" s="1" t="str">
        <x:f t="shared" si="1188"/>
        <x:v>YES</x:v>
      </x:c>
      <x:c r="T6355" s="1">
        <x:f t="shared" si="1189"/>
        <x:v>32345.807137758966</x:v>
      </x:c>
    </x:row>
    <x:row r="6356">
      <x:c r="A6356" s="1"/>
      <x:c r="B6356" s="1"/>
      <x:c r="C6356" s="1"/>
      <x:c r="D6356" s="1"/>
      <x:c r="E6356" s="1"/>
      <x:c r="F6356" s="1"/>
      <x:c r="G6356" s="1"/>
      <x:c r="H6356" s="1"/>
      <x:c r="I6356" s="53">
        <x:f t="shared" si="1178"/>
        <x:v>9</x:v>
      </x:c>
      <x:c r="J6356" s="53">
        <x:f t="shared" si="1179"/>
        <x:v>14</x:v>
      </x:c>
      <x:c r="K6356" s="53">
        <x:f t="shared" si="1180"/>
        <x:v>17</x:v>
      </x:c>
      <x:c r="L6356" s="53">
        <x:f t="shared" si="1181"/>
        <x:v>40</x:v>
      </x:c>
      <x:c r="M6356" s="54">
        <x:f t="shared" si="1182"/>
        <x:v>3448.2673323116237</x:v>
      </x:c>
      <x:c r="N6356" s="54">
        <x:f t="shared" si="1183"/>
        <x:v>1.8946300918830721</x:v>
      </x:c>
      <x:c r="O6356" s="55">
        <x:f t="shared" si="1184"/>
        <x:v>154416</x:v>
      </x:c>
      <x:c r="P6356" s="55">
        <x:f t="shared" si="1185"/>
        <x:v>29040</x:v>
      </x:c>
      <x:c r="Q6356" s="55">
        <x:f t="shared" si="1186"/>
        <x:v>72365.752297076804</x:v>
      </x:c>
      <x:c r="R6356" s="55">
        <x:f t="shared" si="1187"/>
        <x:v>33010.247702923196</x:v>
      </x:c>
      <x:c r="S6356" s="1" t="str">
        <x:f t="shared" si="1188"/>
        <x:v>YES</x:v>
      </x:c>
      <x:c r="T6356" s="1">
        <x:f t="shared" si="1189"/>
        <x:v>33010.247702923196</x:v>
      </x:c>
    </x:row>
    <x:row r="6357">
      <x:c r="A6357" s="1"/>
      <x:c r="B6357" s="1"/>
      <x:c r="C6357" s="1"/>
      <x:c r="D6357" s="1"/>
      <x:c r="E6357" s="1"/>
      <x:c r="F6357" s="1"/>
      <x:c r="G6357" s="1"/>
      <x:c r="H6357" s="1"/>
      <x:c r="I6357" s="53">
        <x:f t="shared" si="1178"/>
        <x:v>9</x:v>
      </x:c>
      <x:c r="J6357" s="53">
        <x:f t="shared" si="1179"/>
        <x:v>14</x:v>
      </x:c>
      <x:c r="K6357" s="53">
        <x:f t="shared" si="1180"/>
        <x:v>18</x:v>
      </x:c>
      <x:c r="L6357" s="53">
        <x:f t="shared" si="1181"/>
        <x:v>41</x:v>
      </x:c>
      <x:c r="M6357" s="54">
        <x:f t="shared" si="1182"/>
        <x:v>3516.3543237702111</x:v>
      </x:c>
      <x:c r="N6357" s="54">
        <x:f t="shared" si="1183"/>
        <x:v>1.9419127248404244</x:v>
      </x:c>
      <x:c r="O6357" s="55">
        <x:f t="shared" si="1184"/>
        <x:v>157116</x:v>
      </x:c>
      <x:c r="P6357" s="55">
        <x:f t="shared" si="1185"/>
        <x:v>29920</x:v>
      </x:c>
      <x:c r="Q6357" s="55">
        <x:f t="shared" si="1186"/>
        <x:v>73547.818121010612</x:v>
      </x:c>
      <x:c r="R6357" s="55">
        <x:f t="shared" si="1187"/>
        <x:v>33648.181878989388</x:v>
      </x:c>
      <x:c r="S6357" s="1" t="str">
        <x:f t="shared" si="1188"/>
        <x:v>YES</x:v>
      </x:c>
      <x:c r="T6357" s="1">
        <x:f t="shared" si="1189"/>
        <x:v>33648.181878989388</x:v>
      </x:c>
    </x:row>
    <x:row r="6358">
      <x:c r="A6358" s="1"/>
      <x:c r="B6358" s="1"/>
      <x:c r="C6358" s="1"/>
      <x:c r="D6358" s="1"/>
      <x:c r="E6358" s="1"/>
      <x:c r="F6358" s="1"/>
      <x:c r="G6358" s="1"/>
      <x:c r="H6358" s="1"/>
      <x:c r="I6358" s="53">
        <x:f t="shared" si="1178"/>
        <x:v>9</x:v>
      </x:c>
      <x:c r="J6358" s="53">
        <x:f t="shared" si="1179"/>
        <x:v>14</x:v>
      </x:c>
      <x:c r="K6358" s="53">
        <x:f t="shared" si="1180"/>
        <x:v>19</x:v>
      </x:c>
      <x:c r="L6358" s="53">
        <x:f t="shared" si="1181"/>
        <x:v>42</x:v>
      </x:c>
      <x:c r="M6358" s="54">
        <x:f t="shared" si="1182"/>
        <x:v>3585.9958524062326</x:v>
      </x:c>
      <x:c r="N6358" s="54">
        <x:f t="shared" si="1183"/>
        <x:v>1.9902748975043283</x:v>
      </x:c>
      <x:c r="O6358" s="55">
        <x:f t="shared" si="1184"/>
        <x:v>159816</x:v>
      </x:c>
      <x:c r="P6358" s="55">
        <x:f t="shared" si="1185"/>
        <x:v>30800</x:v>
      </x:c>
      <x:c r="Q6358" s="55">
        <x:f t="shared" si="1186"/>
        <x:v>74756.872437608195</x:v>
      </x:c>
      <x:c r="R6358" s="55">
        <x:f t="shared" si="1187"/>
        <x:v>34259.127562391805</x:v>
      </x:c>
      <x:c r="S6358" s="1" t="str">
        <x:f t="shared" si="1188"/>
        <x:v>YES</x:v>
      </x:c>
      <x:c r="T6358" s="1">
        <x:f t="shared" si="1189"/>
        <x:v>34259.127562391805</x:v>
      </x:c>
    </x:row>
    <x:row r="6359">
      <x:c r="A6359" s="1"/>
      <x:c r="B6359" s="1"/>
      <x:c r="C6359" s="1"/>
      <x:c r="D6359" s="1"/>
      <x:c r="E6359" s="1"/>
      <x:c r="F6359" s="1"/>
      <x:c r="G6359" s="1"/>
      <x:c r="H6359" s="1"/>
      <x:c r="I6359" s="53">
        <x:f t="shared" si="1178"/>
        <x:v>9</x:v>
      </x:c>
      <x:c r="J6359" s="53">
        <x:f t="shared" si="1179"/>
        <x:v>14</x:v>
      </x:c>
      <x:c r="K6359" s="53">
        <x:f t="shared" si="1180"/>
        <x:v>20</x:v>
      </x:c>
      <x:c r="L6359" s="53">
        <x:f t="shared" si="1181"/>
        <x:v>43</x:v>
      </x:c>
      <x:c r="M6359" s="54">
        <x:f t="shared" si="1182"/>
        <x:v>3657.2201430567097</x:v>
      </x:c>
      <x:c r="N6359" s="54">
        <x:f t="shared" si="1183"/>
        <x:v>2.0397362104560486</x:v>
      </x:c>
      <x:c r="O6359" s="55">
        <x:f t="shared" si="1184"/>
        <x:v>162516</x:v>
      </x:c>
      <x:c r="P6359" s="55">
        <x:f t="shared" si="1185"/>
        <x:v>31680</x:v>
      </x:c>
      <x:c r="Q6359" s="55">
        <x:f t="shared" si="1186"/>
        <x:v>75993.405261401203</x:v>
      </x:c>
      <x:c r="R6359" s="55">
        <x:f t="shared" si="1187"/>
        <x:v>34842.594738598797</x:v>
      </x:c>
      <x:c r="S6359" s="1" t="str">
        <x:f t="shared" si="1188"/>
        <x:v>YES</x:v>
      </x:c>
      <x:c r="T6359" s="1">
        <x:f t="shared" si="1189"/>
        <x:v>34842.594738598797</x:v>
      </x:c>
    </x:row>
    <x:row r="6360">
      <x:c r="A6360" s="1"/>
      <x:c r="B6360" s="1"/>
      <x:c r="C6360" s="1"/>
      <x:c r="D6360" s="1"/>
      <x:c r="E6360" s="1"/>
      <x:c r="F6360" s="1"/>
      <x:c r="G6360" s="1"/>
      <x:c r="H6360" s="1"/>
      <x:c r="I6360" s="53">
        <x:f t="shared" si="1178"/>
        <x:v>9</x:v>
      </x:c>
      <x:c r="J6360" s="53">
        <x:f t="shared" si="1179"/>
        <x:v>14</x:v>
      </x:c>
      <x:c r="K6360" s="53">
        <x:f t="shared" si="1180"/>
        <x:v>21</x:v>
      </x:c>
      <x:c r="L6360" s="53">
        <x:f t="shared" si="1181"/>
        <x:v>44</x:v>
      </x:c>
      <x:c r="M6360" s="54">
        <x:f t="shared" si="1182"/>
        <x:v>3730.0558832831534</x:v>
      </x:c>
      <x:c r="N6360" s="54">
        <x:f t="shared" si="1183"/>
        <x:v>2.090316585613301</x:v>
      </x:c>
      <x:c r="O6360" s="55">
        <x:f t="shared" si="1184"/>
        <x:v>165216</x:v>
      </x:c>
      <x:c r="P6360" s="55">
        <x:f t="shared" si="1185"/>
        <x:v>32560</x:v>
      </x:c>
      <x:c r="Q6360" s="55">
        <x:f t="shared" si="1186"/>
        <x:v>77257.914640332514</x:v>
      </x:c>
      <x:c r="R6360" s="55">
        <x:f t="shared" si="1187"/>
        <x:v>35398.085359667486</x:v>
      </x:c>
      <x:c r="S6360" s="1" t="str">
        <x:f t="shared" si="1188"/>
        <x:v>YES</x:v>
      </x:c>
      <x:c r="T6360" s="1">
        <x:f t="shared" si="1189"/>
        <x:v>35398.085359667486</x:v>
      </x:c>
    </x:row>
    <x:row r="6361">
      <x:c r="A6361" s="1"/>
      <x:c r="B6361" s="1"/>
      <x:c r="C6361" s="1"/>
      <x:c r="D6361" s="1"/>
      <x:c r="E6361" s="1"/>
      <x:c r="F6361" s="1"/>
      <x:c r="G6361" s="1"/>
      <x:c r="H6361" s="1"/>
      <x:c r="I6361" s="53">
        <x:f t="shared" si="1178"/>
        <x:v>9</x:v>
      </x:c>
      <x:c r="J6361" s="53">
        <x:f t="shared" si="1179"/>
        <x:v>14</x:v>
      </x:c>
      <x:c r="K6361" s="53">
        <x:f t="shared" si="1180"/>
        <x:v>22</x:v>
      </x:c>
      <x:c r="L6361" s="53">
        <x:f t="shared" si="1181"/>
        <x:v>45</x:v>
      </x:c>
      <x:c r="M6361" s="54">
        <x:f t="shared" si="1182"/>
        <x:v>3804.5322305295495</x:v>
      </x:c>
      <x:c r="N6361" s="54">
        <x:f t="shared" si="1183"/>
        <x:v>2.1420362712010759</x:v>
      </x:c>
      <x:c r="O6361" s="55">
        <x:f t="shared" si="1184"/>
        <x:v>167916</x:v>
      </x:c>
      <x:c r="P6361" s="55">
        <x:f t="shared" si="1185"/>
        <x:v>33440</x:v>
      </x:c>
      <x:c r="Q6361" s="55">
        <x:f t="shared" si="1186"/>
        <x:v>78550.906780026897</x:v>
      </x:c>
      <x:c r="R6361" s="55">
        <x:f t="shared" si="1187"/>
        <x:v>35925.093219973103</x:v>
      </x:c>
      <x:c r="S6361" s="1" t="str">
        <x:f t="shared" si="1188"/>
        <x:v>YES</x:v>
      </x:c>
      <x:c r="T6361" s="1">
        <x:f t="shared" si="1189"/>
        <x:v>35925.093219973103</x:v>
      </x:c>
    </x:row>
    <x:row r="6362">
      <x:c r="A6362" s="1"/>
      <x:c r="B6362" s="1"/>
      <x:c r="C6362" s="1"/>
      <x:c r="D6362" s="1"/>
      <x:c r="E6362" s="1"/>
      <x:c r="F6362" s="1"/>
      <x:c r="G6362" s="1"/>
      <x:c r="H6362" s="1"/>
      <x:c r="I6362" s="53">
        <x:f t="shared" si="1178"/>
        <x:v>9</x:v>
      </x:c>
      <x:c r="J6362" s="53">
        <x:f t="shared" si="1179"/>
        <x:v>14</x:v>
      </x:c>
      <x:c r="K6362" s="53">
        <x:f t="shared" si="1180"/>
        <x:v>23</x:v>
      </x:c>
      <x:c r="L6362" s="53">
        <x:f t="shared" si="1181"/>
        <x:v>46</x:v>
      </x:c>
      <x:c r="M6362" s="54">
        <x:f t="shared" si="1182"/>
        <x:v>3880.6788193869861</x:v>
      </x:c>
      <x:c r="N6362" s="54">
        <x:f t="shared" si="1183"/>
        <x:v>2.1949158467965182</x:v>
      </x:c>
      <x:c r="O6362" s="55">
        <x:f t="shared" si="1184"/>
        <x:v>170616</x:v>
      </x:c>
      <x:c r="P6362" s="55">
        <x:f t="shared" si="1185"/>
        <x:v>34320</x:v>
      </x:c>
      <x:c r="Q6362" s="55">
        <x:f t="shared" si="1186"/>
        <x:v>79872.896169912943</x:v>
      </x:c>
      <x:c r="R6362" s="55">
        <x:f t="shared" si="1187"/>
        <x:v>36423.103830087057</x:v>
      </x:c>
      <x:c r="S6362" s="1" t="str">
        <x:f t="shared" si="1188"/>
        <x:v>YES</x:v>
      </x:c>
      <x:c r="T6362" s="1">
        <x:f t="shared" si="1189"/>
        <x:v>36423.103830087057</x:v>
      </x:c>
    </x:row>
    <x:row r="6363">
      <x:c r="A6363" s="1"/>
      <x:c r="B6363" s="1"/>
      <x:c r="C6363" s="1"/>
      <x:c r="D6363" s="1"/>
      <x:c r="E6363" s="1"/>
      <x:c r="F6363" s="1"/>
      <x:c r="G6363" s="1"/>
      <x:c r="H6363" s="1"/>
      <x:c r="I6363" s="53">
        <x:f t="shared" si="1178"/>
        <x:v>9</x:v>
      </x:c>
      <x:c r="J6363" s="53">
        <x:f t="shared" si="1179"/>
        <x:v>14</x:v>
      </x:c>
      <x:c r="K6363" s="53">
        <x:f t="shared" si="1180"/>
        <x:v>24</x:v>
      </x:c>
      <x:c r="L6363" s="53">
        <x:f t="shared" si="1181"/>
        <x:v>47</x:v>
      </x:c>
      <x:c r="M6363" s="54">
        <x:f t="shared" si="1182"/>
        <x:v>3958.5257689664822</x:v>
      </x:c>
      <x:c r="N6363" s="54">
        <x:f t="shared" si="1183"/>
        <x:v>2.2489762284489458</x:v>
      </x:c>
      <x:c r="O6363" s="55">
        <x:f t="shared" si="1184"/>
        <x:v>173316</x:v>
      </x:c>
      <x:c r="P6363" s="55">
        <x:f t="shared" si="1185"/>
        <x:v>35200</x:v>
      </x:c>
      <x:c r="Q6363" s="55">
        <x:f t="shared" si="1186"/>
        <x:v>81224.405711223648</x:v>
      </x:c>
      <x:c r="R6363" s="55">
        <x:f t="shared" si="1187"/>
        <x:v>36891.594288776352</x:v>
      </x:c>
      <x:c r="S6363" s="1" t="str">
        <x:f t="shared" si="1188"/>
        <x:v>YES</x:v>
      </x:c>
      <x:c r="T6363" s="1">
        <x:f t="shared" si="1189"/>
        <x:v>36891.594288776352</x:v>
      </x:c>
    </x:row>
    <x:row r="6364">
      <x:c r="A6364" s="1"/>
      <x:c r="B6364" s="1"/>
      <x:c r="C6364" s="1"/>
      <x:c r="D6364" s="1"/>
      <x:c r="E6364" s="1"/>
      <x:c r="F6364" s="1"/>
      <x:c r="G6364" s="1"/>
      <x:c r="H6364" s="1"/>
      <x:c r="I6364" s="53">
        <x:f t="shared" si="1178"/>
        <x:v>9</x:v>
      </x:c>
      <x:c r="J6364" s="53">
        <x:f t="shared" si="1179"/>
        <x:v>14</x:v>
      </x:c>
      <x:c r="K6364" s="53">
        <x:f t="shared" si="1180"/>
        <x:v>25</x:v>
      </x:c>
      <x:c r="L6364" s="53">
        <x:f t="shared" si="1181"/>
        <x:v>48</x:v>
      </x:c>
      <x:c r="M6364" s="54">
        <x:f t="shared" si="1182"/>
        <x:v>4038.1036903815793</x:v>
      </x:c>
      <x:c r="N6364" s="54">
        <x:f t="shared" si="1183"/>
        <x:v>2.3042386738760969</x:v>
      </x:c>
      <x:c r="O6364" s="55">
        <x:f t="shared" si="1184"/>
        <x:v>176016</x:v>
      </x:c>
      <x:c r="P6364" s="55">
        <x:f t="shared" si="1185"/>
        <x:v>36080</x:v>
      </x:c>
      <x:c r="Q6364" s="55">
        <x:f t="shared" si="1186"/>
        <x:v>82605.966846902418</x:v>
      </x:c>
      <x:c r="R6364" s="55">
        <x:f t="shared" si="1187"/>
        <x:v>37330.033153097582</x:v>
      </x:c>
      <x:c r="S6364" s="1" t="str">
        <x:f t="shared" si="1188"/>
        <x:v>YES</x:v>
      </x:c>
      <x:c r="T6364" s="1">
        <x:f t="shared" si="1189"/>
        <x:v>37330.033153097582</x:v>
      </x:c>
    </x:row>
    <x:row r="6365">
      <x:c r="A6365" s="1"/>
      <x:c r="B6365" s="1"/>
      <x:c r="C6365" s="1"/>
      <x:c r="D6365" s="1"/>
      <x:c r="E6365" s="1"/>
      <x:c r="F6365" s="1"/>
      <x:c r="G6365" s="1"/>
      <x:c r="H6365" s="1"/>
      <x:c r="I6365" s="53">
        <x:f t="shared" si="1178"/>
        <x:v>9</x:v>
      </x:c>
      <x:c r="J6365" s="53">
        <x:f t="shared" si="1179"/>
        <x:v>14</x:v>
      </x:c>
      <x:c r="K6365" s="53">
        <x:f t="shared" si="1180"/>
        <x:v>26</x:v>
      </x:c>
      <x:c r="L6365" s="53">
        <x:f t="shared" si="1181"/>
        <x:v>49</x:v>
      </x:c>
      <x:c r="M6365" s="54">
        <x:f t="shared" si="1182"/>
        <x:v>4119.443694342297</x:v>
      </x:c>
      <x:c r="N6365" s="54">
        <x:f t="shared" si="1183"/>
        <x:v>2.3607247877377064</x:v>
      </x:c>
      <x:c r="O6365" s="55">
        <x:f t="shared" si="1184"/>
        <x:v>178716</x:v>
      </x:c>
      <x:c r="P6365" s="55">
        <x:f t="shared" si="1185"/>
        <x:v>36960</x:v>
      </x:c>
      <x:c r="Q6365" s="55">
        <x:f t="shared" si="1186"/>
        <x:v>84018.119693442655</x:v>
      </x:c>
      <x:c r="R6365" s="55">
        <x:f t="shared" si="1187"/>
        <x:v>37737.880306557345</x:v>
      </x:c>
      <x:c r="S6365" s="1" t="str">
        <x:f t="shared" si="1188"/>
        <x:v>YES</x:v>
      </x:c>
      <x:c r="T6365" s="1">
        <x:f t="shared" si="1189"/>
        <x:v>37737.880306557345</x:v>
      </x:c>
    </x:row>
    <x:row r="6366">
      <x:c r="A6366" s="1"/>
      <x:c r="B6366" s="1"/>
      <x:c r="C6366" s="1"/>
      <x:c r="D6366" s="1"/>
      <x:c r="E6366" s="1"/>
      <x:c r="F6366" s="1"/>
      <x:c r="G6366" s="1"/>
      <x:c r="H6366" s="1"/>
      <x:c r="I6366" s="53">
        <x:f t="shared" si="1178"/>
        <x:v>9</x:v>
      </x:c>
      <x:c r="J6366" s="53">
        <x:f t="shared" si="1179"/>
        <x:v>14</x:v>
      </x:c>
      <x:c r="K6366" s="53">
        <x:f t="shared" si="1180"/>
        <x:v>27</x:v>
      </x:c>
      <x:c r="L6366" s="53">
        <x:f t="shared" si="1181"/>
        <x:v>50</x:v>
      </x:c>
      <x:c r="M6366" s="54">
        <x:f t="shared" si="1182"/>
        <x:v>4202.577398862054</x:v>
      </x:c>
      <x:c r="N6366" s="54">
        <x:f t="shared" si="1183"/>
        <x:v>2.4184565269875375</x:v>
      </x:c>
      <x:c r="O6366" s="55">
        <x:f t="shared" si="1184"/>
        <x:v>181416</x:v>
      </x:c>
      <x:c r="P6366" s="55">
        <x:f t="shared" si="1185"/>
        <x:v>37840</x:v>
      </x:c>
      <x:c r="Q6366" s="55">
        <x:f t="shared" si="1186"/>
        <x:v>85461.413174688438</x:v>
      </x:c>
      <x:c r="R6366" s="55">
        <x:f t="shared" si="1187"/>
        <x:v>38114.586825311562</x:v>
      </x:c>
      <x:c r="S6366" s="1" t="str">
        <x:f t="shared" si="1188"/>
        <x:v>YES</x:v>
      </x:c>
      <x:c r="T6366" s="1">
        <x:f t="shared" si="1189"/>
        <x:v>38114.586825311562</x:v>
      </x:c>
    </x:row>
    <x:row r="6367">
      <x:c r="A6367" s="1"/>
      <x:c r="B6367" s="1"/>
      <x:c r="C6367" s="1"/>
      <x:c r="D6367" s="1"/>
      <x:c r="E6367" s="1"/>
      <x:c r="F6367" s="1"/>
      <x:c r="G6367" s="1"/>
      <x:c r="H6367" s="1"/>
      <x:c r="I6367" s="53">
        <x:f t="shared" si="1178"/>
        <x:v>9</x:v>
      </x:c>
      <x:c r="J6367" s="53">
        <x:f t="shared" si="1179"/>
        <x:v>14</x:v>
      </x:c>
      <x:c r="K6367" s="53">
        <x:f t="shared" si="1180"/>
        <x:v>28</x:v>
      </x:c>
      <x:c r="L6367" s="53">
        <x:f t="shared" si="1181"/>
        <x:v>51</x:v>
      </x:c>
      <x:c r="M6367" s="54">
        <x:f t="shared" si="1182"/>
        <x:v>4287.5369370792077</x:v>
      </x:c>
      <x:c r="N6367" s="54">
        <x:f t="shared" si="1183"/>
        <x:v>2.4774562063050052</x:v>
      </x:c>
      <x:c r="O6367" s="55">
        <x:f t="shared" si="1184"/>
        <x:v>184116</x:v>
      </x:c>
      <x:c r="P6367" s="55">
        <x:f t="shared" si="1185"/>
        <x:v>38720</x:v>
      </x:c>
      <x:c r="Q6367" s="55">
        <x:f t="shared" si="1186"/>
        <x:v>86936.405157625122</x:v>
      </x:c>
      <x:c r="R6367" s="55">
        <x:f t="shared" si="1187"/>
        <x:v>38459.594842374878</x:v>
      </x:c>
      <x:c r="S6367" s="1" t="str">
        <x:f t="shared" si="1188"/>
        <x:v>YES</x:v>
      </x:c>
      <x:c r="T6367" s="1">
        <x:f t="shared" si="1189"/>
        <x:v>38459.594842374878</x:v>
      </x:c>
    </x:row>
    <x:row r="6368">
      <x:c r="A6368" s="1"/>
      <x:c r="B6368" s="1"/>
      <x:c r="C6368" s="1"/>
      <x:c r="D6368" s="1"/>
      <x:c r="E6368" s="1"/>
      <x:c r="F6368" s="1"/>
      <x:c r="G6368" s="1"/>
      <x:c r="H6368" s="1"/>
      <x:c r="I6368" s="53">
        <x:f t="shared" si="1178"/>
        <x:v>9</x:v>
      </x:c>
      <x:c r="J6368" s="53">
        <x:f t="shared" si="1179"/>
        <x:v>14</x:v>
      </x:c>
      <x:c r="K6368" s="53">
        <x:f t="shared" si="1180"/>
        <x:v>29</x:v>
      </x:c>
      <x:c r="L6368" s="53">
        <x:f t="shared" si="1181"/>
        <x:v>52</x:v>
      </x:c>
      <x:c r="M6368" s="54">
        <x:f t="shared" si="1182"/>
        <x:v>4374.3549651948615</x:v>
      </x:c>
      <x:c r="N6368" s="54">
        <x:f t="shared" si="1183"/>
        <x:v>2.5377465036075426</x:v>
      </x:c>
      <x:c r="O6368" s="55">
        <x:f t="shared" si="1184"/>
        <x:v>186816</x:v>
      </x:c>
      <x:c r="P6368" s="55">
        <x:f t="shared" si="1185"/>
        <x:v>39600</x:v>
      </x:c>
      <x:c r="Q6368" s="55">
        <x:f t="shared" si="1186"/>
        <x:v>88443.662590188556</x:v>
      </x:c>
      <x:c r="R6368" s="55">
        <x:f t="shared" si="1187"/>
        <x:v>38772.337409811444</x:v>
      </x:c>
      <x:c r="S6368" s="1" t="str">
        <x:f t="shared" si="1188"/>
        <x:v>YES</x:v>
      </x:c>
      <x:c r="T6368" s="1">
        <x:f t="shared" si="1189"/>
        <x:v>38772.337409811444</x:v>
      </x:c>
    </x:row>
    <x:row r="6369">
      <x:c r="A6369" s="1"/>
      <x:c r="B6369" s="1"/>
      <x:c r="C6369" s="1"/>
      <x:c r="D6369" s="1"/>
      <x:c r="E6369" s="1"/>
      <x:c r="F6369" s="1"/>
      <x:c r="G6369" s="1"/>
      <x:c r="H6369" s="1"/>
      <x:c r="I6369" s="53">
        <x:f t="shared" si="1178"/>
        <x:v>9</x:v>
      </x:c>
      <x:c r="J6369" s="53">
        <x:f t="shared" si="1179"/>
        <x:v>14</x:v>
      </x:c>
      <x:c r="K6369" s="53">
        <x:f t="shared" si="1180"/>
        <x:v>30</x:v>
      </x:c>
      <x:c r="L6369" s="53">
        <x:f t="shared" si="1181"/>
        <x:v>53</x:v>
      </x:c>
      <x:c r="M6369" s="54">
        <x:f t="shared" si="1182"/>
        <x:v>4463.0646705286317</x:v>
      </x:c>
      <x:c r="N6369" s="54">
        <x:f t="shared" si="1183"/>
        <x:v>2.5993504656448829</x:v>
      </x:c>
      <x:c r="O6369" s="55">
        <x:f t="shared" si="1184"/>
        <x:v>189516</x:v>
      </x:c>
      <x:c r="P6369" s="55">
        <x:f t="shared" si="1185"/>
        <x:v>40480</x:v>
      </x:c>
      <x:c r="Q6369" s="55">
        <x:f t="shared" si="1186"/>
        <x:v>89983.761641122081</x:v>
      </x:c>
      <x:c r="R6369" s="55">
        <x:f t="shared" si="1187"/>
        <x:v>39052.238358877919</x:v>
      </x:c>
      <x:c r="S6369" s="1" t="str">
        <x:f t="shared" si="1188"/>
        <x:v>YES</x:v>
      </x:c>
      <x:c r="T6369" s="1">
        <x:f t="shared" si="1189"/>
        <x:v>39052.238358877919</x:v>
      </x:c>
    </x:row>
    <x:row r="6370">
      <x:c r="A6370" s="1"/>
      <x:c r="B6370" s="1"/>
      <x:c r="C6370" s="1"/>
      <x:c r="D6370" s="1"/>
      <x:c r="E6370" s="1"/>
      <x:c r="F6370" s="1"/>
      <x:c r="G6370" s="1"/>
      <x:c r="H6370" s="1"/>
      <x:c r="I6370" s="53">
        <x:f t="shared" si="1178"/>
        <x:v>9</x:v>
      </x:c>
      <x:c r="J6370" s="53">
        <x:f t="shared" si="1179"/>
        <x:v>15</x:v>
      </x:c>
      <x:c r="K6370" s="53">
        <x:f t="shared" si="1180"/>
        <x:v>0</x:v>
      </x:c>
      <x:c r="L6370" s="53">
        <x:f t="shared" si="1181"/>
        <x:v>24</x:v>
      </x:c>
      <x:c r="M6370" s="54">
        <x:f t="shared" si="1182"/>
        <x:v>2561.6718046341507</x:v>
      </x:c>
      <x:c r="N6370" s="54">
        <x:f t="shared" si="1183"/>
        <x:v>1.2789387532181602</x:v>
      </x:c>
      <x:c r="O6370" s="55">
        <x:f t="shared" si="1184"/>
        <x:v>110610</x:v>
      </x:c>
      <x:c r="P6370" s="55">
        <x:f t="shared" si="1185"/>
        <x:v>14520</x:v>
      </x:c>
      <x:c r="Q6370" s="55">
        <x:f t="shared" si="1186"/>
        <x:v>56973.468830454003</x:v>
      </x:c>
      <x:c r="R6370" s="55">
        <x:f t="shared" si="1187"/>
        <x:v>19116.531169545997</x:v>
      </x:c>
      <x:c r="S6370" s="1" t="str">
        <x:f t="shared" si="1188"/>
        <x:v>YES</x:v>
      </x:c>
      <x:c r="T6370" s="1">
        <x:f t="shared" si="1189"/>
        <x:v>19116.531169545997</x:v>
      </x:c>
    </x:row>
    <x:row r="6371">
      <x:c r="A6371" s="1"/>
      <x:c r="B6371" s="1"/>
      <x:c r="C6371" s="1"/>
      <x:c r="D6371" s="1"/>
      <x:c r="E6371" s="1"/>
      <x:c r="F6371" s="1"/>
      <x:c r="G6371" s="1"/>
      <x:c r="H6371" s="1"/>
      <x:c r="I6371" s="53">
        <x:f t="shared" si="1178"/>
        <x:v>9</x:v>
      </x:c>
      <x:c r="J6371" s="53">
        <x:f t="shared" si="1179"/>
        <x:v>15</x:v>
      </x:c>
      <x:c r="K6371" s="53">
        <x:f t="shared" si="1180"/>
        <x:v>1</x:v>
      </x:c>
      <x:c r="L6371" s="53">
        <x:f t="shared" si="1181"/>
        <x:v>25</x:v>
      </x:c>
      <x:c r="M6371" s="54">
        <x:f t="shared" si="1182"/>
        <x:v>2607.2343046341507</x:v>
      </x:c>
      <x:c r="N6371" s="54">
        <x:f t="shared" si="1183"/>
        <x:v>1.3105793782181603</x:v>
      </x:c>
      <x:c r="O6371" s="55">
        <x:f t="shared" si="1184"/>
        <x:v>113310</x:v>
      </x:c>
      <x:c r="P6371" s="55">
        <x:f t="shared" si="1185"/>
        <x:v>15400</x:v>
      </x:c>
      <x:c r="Q6371" s="55">
        <x:f t="shared" si="1186"/>
        <x:v>57764.484455454003</x:v>
      </x:c>
      <x:c r="R6371" s="55">
        <x:f t="shared" si="1187"/>
        <x:v>20145.515544545997</x:v>
      </x:c>
      <x:c r="S6371" s="1" t="str">
        <x:f t="shared" si="1188"/>
        <x:v>YES</x:v>
      </x:c>
      <x:c r="T6371" s="1">
        <x:f t="shared" si="1189"/>
        <x:v>20145.515544545997</x:v>
      </x:c>
    </x:row>
    <x:row r="6372">
      <x:c r="A6372" s="1"/>
      <x:c r="B6372" s="1"/>
      <x:c r="C6372" s="1"/>
      <x:c r="D6372" s="1"/>
      <x:c r="E6372" s="1"/>
      <x:c r="F6372" s="1"/>
      <x:c r="G6372" s="1"/>
      <x:c r="H6372" s="1"/>
      <x:c r="I6372" s="53">
        <x:f t="shared" si="1178"/>
        <x:v>9</x:v>
      </x:c>
      <x:c r="J6372" s="53">
        <x:f t="shared" si="1179"/>
        <x:v>15</x:v>
      </x:c>
      <x:c r="K6372" s="53">
        <x:f t="shared" si="1180"/>
        <x:v>2</x:v>
      </x:c>
      <x:c r="L6372" s="53">
        <x:f t="shared" si="1181"/>
        <x:v>26</x:v>
      </x:c>
      <x:c r="M6372" s="54">
        <x:f t="shared" si="1182"/>
        <x:v>2653.9358671341506</x:v>
      </x:c>
      <x:c r="N6372" s="54">
        <x:f t="shared" si="1183"/>
        <x:v>1.3430110188431601</x:v>
      </x:c>
      <x:c r="O6372" s="55">
        <x:f t="shared" si="1184"/>
        <x:v>116010</x:v>
      </x:c>
      <x:c r="P6372" s="55">
        <x:f t="shared" si="1185"/>
        <x:v>16280</x:v>
      </x:c>
      <x:c r="Q6372" s="55">
        <x:f t="shared" si="1186"/>
        <x:v>58575.275471079003</x:v>
      </x:c>
      <x:c r="R6372" s="55">
        <x:f t="shared" si="1187"/>
        <x:v>21154.724528920997</x:v>
      </x:c>
      <x:c r="S6372" s="1" t="str">
        <x:f t="shared" si="1188"/>
        <x:v>YES</x:v>
      </x:c>
      <x:c r="T6372" s="1">
        <x:f t="shared" si="1189"/>
        <x:v>21154.724528920997</x:v>
      </x:c>
    </x:row>
    <x:row r="6373">
      <x:c r="A6373" s="1"/>
      <x:c r="B6373" s="1"/>
      <x:c r="C6373" s="1"/>
      <x:c r="D6373" s="1"/>
      <x:c r="E6373" s="1"/>
      <x:c r="F6373" s="1"/>
      <x:c r="G6373" s="1"/>
      <x:c r="H6373" s="1"/>
      <x:c r="I6373" s="53">
        <x:f t="shared" si="1178"/>
        <x:v>9</x:v>
      </x:c>
      <x:c r="J6373" s="53">
        <x:f t="shared" si="1179"/>
        <x:v>15</x:v>
      </x:c>
      <x:c r="K6373" s="53">
        <x:f t="shared" si="1180"/>
        <x:v>3</x:v>
      </x:c>
      <x:c r="L6373" s="53">
        <x:f t="shared" si="1181"/>
        <x:v>27</x:v>
      </x:c>
      <x:c r="M6373" s="54">
        <x:f t="shared" si="1182"/>
        <x:v>2701.7978495560255</x:v>
      </x:c>
      <x:c r="N6373" s="54">
        <x:f t="shared" si="1183"/>
        <x:v>1.3762485066361287</x:v>
      </x:c>
      <x:c r="O6373" s="55">
        <x:f t="shared" si="1184"/>
        <x:v>118710</x:v>
      </x:c>
      <x:c r="P6373" s="55">
        <x:f t="shared" si="1185"/>
        <x:v>17160</x:v>
      </x:c>
      <x:c r="Q6373" s="55">
        <x:f t="shared" si="1186"/>
        <x:v>59406.212665903222</x:v>
      </x:c>
      <x:c r="R6373" s="55">
        <x:f t="shared" si="1187"/>
        <x:v>22143.787334096778</x:v>
      </x:c>
      <x:c r="S6373" s="1" t="str">
        <x:f t="shared" si="1188"/>
        <x:v>YES</x:v>
      </x:c>
      <x:c r="T6373" s="1">
        <x:f t="shared" si="1189"/>
        <x:v>22143.787334096778</x:v>
      </x:c>
    </x:row>
    <x:row r="6374">
      <x:c r="A6374" s="1"/>
      <x:c r="B6374" s="1"/>
      <x:c r="C6374" s="1"/>
      <x:c r="D6374" s="1"/>
      <x:c r="E6374" s="1"/>
      <x:c r="F6374" s="1"/>
      <x:c r="G6374" s="1"/>
      <x:c r="H6374" s="1"/>
      <x:c r="I6374" s="53">
        <x:f t="shared" si="1178"/>
        <x:v>9</x:v>
      </x:c>
      <x:c r="J6374" s="53">
        <x:f t="shared" si="1179"/>
        <x:v>15</x:v>
      </x:c>
      <x:c r="K6374" s="53">
        <x:f t="shared" si="1180"/>
        <x:v>4</x:v>
      </x:c>
      <x:c r="L6374" s="53">
        <x:f t="shared" si="1181"/>
        <x:v>28</x:v>
      </x:c>
      <x:c r="M6374" s="54">
        <x:f t="shared" si="1182"/>
        <x:v>2750.841965278682</x:v>
      </x:c>
      <x:c r="N6374" s="54">
        <x:f t="shared" si="1183"/>
        <x:v>1.4103069203324181</x:v>
      </x:c>
      <x:c r="O6374" s="55">
        <x:f t="shared" si="1184"/>
        <x:v>121410</x:v>
      </x:c>
      <x:c r="P6374" s="55">
        <x:f t="shared" si="1185"/>
        <x:v>18040</x:v>
      </x:c>
      <x:c r="Q6374" s="55">
        <x:f t="shared" si="1186"/>
        <x:v>60257.673008310448</x:v>
      </x:c>
      <x:c r="R6374" s="55">
        <x:f t="shared" si="1187"/>
        <x:v>23112.326991689552</x:v>
      </x:c>
      <x:c r="S6374" s="1" t="str">
        <x:f t="shared" si="1188"/>
        <x:v>YES</x:v>
      </x:c>
      <x:c r="T6374" s="1">
        <x:f t="shared" si="1189"/>
        <x:v>23112.326991689552</x:v>
      </x:c>
    </x:row>
    <x:row r="6375">
      <x:c r="A6375" s="1"/>
      <x:c r="B6375" s="1"/>
      <x:c r="C6375" s="1"/>
      <x:c r="D6375" s="1"/>
      <x:c r="E6375" s="1"/>
      <x:c r="F6375" s="1"/>
      <x:c r="G6375" s="1"/>
      <x:c r="H6375" s="1"/>
      <x:c r="I6375" s="53">
        <x:f t="shared" si="1178"/>
        <x:v>9</x:v>
      </x:c>
      <x:c r="J6375" s="53">
        <x:f t="shared" si="1179"/>
        <x:v>15</x:v>
      </x:c>
      <x:c r="K6375" s="53">
        <x:f t="shared" si="1180"/>
        <x:v>5</x:v>
      </x:c>
      <x:c r="L6375" s="53">
        <x:f t="shared" si="1181"/>
        <x:v>29</x:v>
      </x:c>
      <x:c r="M6375" s="54">
        <x:f t="shared" si="1182"/>
        <x:v>2801.0902891998853</x:v>
      </x:c>
      <x:c r="N6375" s="54">
        <x:f t="shared" si="1183"/>
        <x:v>1.4452015897221426</x:v>
      </x:c>
      <x:c r="O6375" s="55">
        <x:f t="shared" si="1184"/>
        <x:v>124110</x:v>
      </x:c>
      <x:c r="P6375" s="55">
        <x:f t="shared" si="1185"/>
        <x:v>18920</x:v>
      </x:c>
      <x:c r="Q6375" s="55">
        <x:f t="shared" si="1186"/>
        <x:v>61130.039743053567</x:v>
      </x:c>
      <x:c r="R6375" s="55">
        <x:f t="shared" si="1187"/>
        <x:v>24059.960256946433</x:v>
      </x:c>
      <x:c r="S6375" s="1" t="str">
        <x:f t="shared" si="1188"/>
        <x:v>YES</x:v>
      </x:c>
      <x:c r="T6375" s="1">
        <x:f t="shared" si="1189"/>
        <x:v>24059.960256946433</x:v>
      </x:c>
    </x:row>
    <x:row r="6376">
      <x:c r="A6376" s="1"/>
      <x:c r="B6376" s="1"/>
      <x:c r="C6376" s="1"/>
      <x:c r="D6376" s="1"/>
      <x:c r="E6376" s="1"/>
      <x:c r="F6376" s="1"/>
      <x:c r="G6376" s="1"/>
      <x:c r="H6376" s="1"/>
      <x:c r="I6376" s="53">
        <x:f t="shared" si="1178"/>
        <x:v>9</x:v>
      </x:c>
      <x:c r="J6376" s="53">
        <x:f t="shared" si="1179"/>
        <x:v>15</x:v>
      </x:c>
      <x:c r="K6376" s="53">
        <x:f t="shared" si="1180"/>
        <x:v>6</x:v>
      </x:c>
      <x:c r="L6376" s="53">
        <x:f t="shared" si="1181"/>
        <x:v>30</x:v>
      </x:c>
      <x:c r="M6376" s="54">
        <x:f t="shared" si="1182"/>
        <x:v>2852.5652633815184</x:v>
      </x:c>
      <x:c r="N6376" s="54">
        <x:f t="shared" si="1183"/>
        <x:v>1.4809480995704989</x:v>
      </x:c>
      <x:c r="O6376" s="55">
        <x:f t="shared" si="1184"/>
        <x:v>126810</x:v>
      </x:c>
      <x:c r="P6376" s="55">
        <x:f t="shared" si="1185"/>
        <x:v>19800</x:v>
      </x:c>
      <x:c r="Q6376" s="55">
        <x:f t="shared" si="1186"/>
        <x:v>62023.702489262469</x:v>
      </x:c>
      <x:c r="R6376" s="55">
        <x:f t="shared" si="1187"/>
        <x:v>24986.297510737531</x:v>
      </x:c>
      <x:c r="S6376" s="1" t="str">
        <x:f t="shared" si="1188"/>
        <x:v>YES</x:v>
      </x:c>
      <x:c r="T6376" s="1">
        <x:f t="shared" si="1189"/>
        <x:v>24986.297510737531</x:v>
      </x:c>
    </x:row>
    <x:row r="6377">
      <x:c r="A6377" s="1"/>
      <x:c r="B6377" s="1"/>
      <x:c r="C6377" s="1"/>
      <x:c r="D6377" s="1"/>
      <x:c r="E6377" s="1"/>
      <x:c r="F6377" s="1"/>
      <x:c r="G6377" s="1"/>
      <x:c r="H6377" s="1"/>
      <x:c r="I6377" s="53">
        <x:f t="shared" si="1178"/>
        <x:v>9</x:v>
      </x:c>
      <x:c r="J6377" s="53">
        <x:f t="shared" si="1179"/>
        <x:v>15</x:v>
      </x:c>
      <x:c r="K6377" s="53">
        <x:f t="shared" si="1180"/>
        <x:v>7</x:v>
      </x:c>
      <x:c r="L6377" s="53">
        <x:f t="shared" si="1181"/>
        <x:v>31</x:v>
      </x:c>
      <x:c r="M6377" s="54">
        <x:f t="shared" si="1182"/>
        <x:v>2905.2897027794788</x:v>
      </x:c>
      <x:c r="N6377" s="54">
        <x:f t="shared" si="1183"/>
        <x:v>1.5175622935968602</x:v>
      </x:c>
      <x:c r="O6377" s="55">
        <x:f t="shared" si="1184"/>
        <x:v>129510</x:v>
      </x:c>
      <x:c r="P6377" s="55">
        <x:f t="shared" si="1185"/>
        <x:v>20680</x:v>
      </x:c>
      <x:c r="Q6377" s="55">
        <x:f t="shared" si="1186"/>
        <x:v>62939.057339921506</x:v>
      </x:c>
      <x:c r="R6377" s="55">
        <x:f t="shared" si="1187"/>
        <x:v>25890.942660078494</x:v>
      </x:c>
      <x:c r="S6377" s="1" t="str">
        <x:f t="shared" si="1188"/>
        <x:v>YES</x:v>
      </x:c>
      <x:c r="T6377" s="1">
        <x:f t="shared" si="1189"/>
        <x:v>25890.942660078494</x:v>
      </x:c>
    </x:row>
    <x:row r="6378">
      <x:c r="A6378" s="1"/>
      <x:c r="B6378" s="1"/>
      <x:c r="C6378" s="1"/>
      <x:c r="D6378" s="1"/>
      <x:c r="E6378" s="1"/>
      <x:c r="F6378" s="1"/>
      <x:c r="G6378" s="1"/>
      <x:c r="H6378" s="1"/>
      <x:c r="I6378" s="53">
        <x:f t="shared" si="1178"/>
        <x:v>9</x:v>
      </x:c>
      <x:c r="J6378" s="53">
        <x:f t="shared" si="1179"/>
        <x:v>15</x:v>
      </x:c>
      <x:c r="K6378" s="53">
        <x:f t="shared" si="1180"/>
        <x:v>8</x:v>
      </x:c>
      <x:c r="L6378" s="53">
        <x:f t="shared" si="1181"/>
        <x:v>32</x:v>
      </x:c>
      <x:c r="M6378" s="54">
        <x:f t="shared" si="1182"/>
        <x:v>2959.2868010594593</x:v>
      </x:c>
      <x:c r="N6378" s="54">
        <x:f t="shared" si="1183"/>
        <x:v>1.5550602785135135</x:v>
      </x:c>
      <x:c r="O6378" s="55">
        <x:f t="shared" si="1184"/>
        <x:v>132210</x:v>
      </x:c>
      <x:c r="P6378" s="55">
        <x:f t="shared" si="1185"/>
        <x:v>21560</x:v>
      </x:c>
      <x:c r="Q6378" s="55">
        <x:f t="shared" si="1186"/>
        <x:v>63876.506962837833</x:v>
      </x:c>
      <x:c r="R6378" s="55">
        <x:f t="shared" si="1187"/>
        <x:v>26773.493037162167</x:v>
      </x:c>
      <x:c r="S6378" s="1" t="str">
        <x:f t="shared" si="1188"/>
        <x:v>YES</x:v>
      </x:c>
      <x:c r="T6378" s="1">
        <x:f t="shared" si="1189"/>
        <x:v>26773.493037162167</x:v>
      </x:c>
    </x:row>
    <x:row r="6379">
      <x:c r="A6379" s="1"/>
      <x:c r="B6379" s="1"/>
      <x:c r="C6379" s="1"/>
      <x:c r="D6379" s="1"/>
      <x:c r="E6379" s="1"/>
      <x:c r="F6379" s="1"/>
      <x:c r="G6379" s="1"/>
      <x:c r="H6379" s="1"/>
      <x:c r="I6379" s="53">
        <x:f t="shared" si="1178"/>
        <x:v>9</x:v>
      </x:c>
      <x:c r="J6379" s="53">
        <x:f t="shared" si="1179"/>
        <x:v>15</x:v>
      </x:c>
      <x:c r="K6379" s="53">
        <x:f t="shared" si="1180"/>
        <x:v>9</x:v>
      </x:c>
      <x:c r="L6379" s="53">
        <x:f t="shared" si="1181"/>
        <x:v>33</x:v>
      </x:c>
      <x:c r="M6379" s="54">
        <x:f t="shared" si="1182"/>
        <x:v>3014.5801364998533</x:v>
      </x:c>
      <x:c r="N6379" s="54">
        <x:f t="shared" si="1183"/>
        <x:v>1.5934584281248982</x:v>
      </x:c>
      <x:c r="O6379" s="55">
        <x:f t="shared" si="1184"/>
        <x:v>134910</x:v>
      </x:c>
      <x:c r="P6379" s="55">
        <x:f t="shared" si="1185"/>
        <x:v>22440</x:v>
      </x:c>
      <x:c r="Q6379" s="55">
        <x:f t="shared" si="1186"/>
        <x:v>64836.460703122451</x:v>
      </x:c>
      <x:c r="R6379" s="55">
        <x:f t="shared" si="1187"/>
        <x:v>27633.539296877549</x:v>
      </x:c>
      <x:c r="S6379" s="1" t="str">
        <x:f t="shared" si="1188"/>
        <x:v>YES</x:v>
      </x:c>
      <x:c r="T6379" s="1">
        <x:f t="shared" si="1189"/>
        <x:v>27633.539296877549</x:v>
      </x:c>
    </x:row>
    <x:row r="6380">
      <x:c r="A6380" s="1"/>
      <x:c r="B6380" s="1"/>
      <x:c r="C6380" s="1"/>
      <x:c r="D6380" s="1"/>
      <x:c r="E6380" s="1"/>
      <x:c r="F6380" s="1"/>
      <x:c r="G6380" s="1"/>
      <x:c r="H6380" s="1"/>
      <x:c r="I6380" s="53">
        <x:f t="shared" si="1178"/>
        <x:v>9</x:v>
      </x:c>
      <x:c r="J6380" s="53">
        <x:f t="shared" si="1179"/>
        <x:v>15</x:v>
      </x:c>
      <x:c r="K6380" s="53">
        <x:f t="shared" si="1180"/>
        <x:v>10</x:v>
      </x:c>
      <x:c r="L6380" s="53">
        <x:f t="shared" si="1181"/>
        <x:v>34</x:v>
      </x:c>
      <x:c r="M6380" s="54">
        <x:f t="shared" si="1182"/>
        <x:v>3071.1936779830667</x:v>
      </x:c>
      <x:c r="N6380" s="54">
        <x:f t="shared" si="1183"/>
        <x:v>1.6327733874882406</x:v>
      </x:c>
      <x:c r="O6380" s="55">
        <x:f t="shared" si="1184"/>
        <x:v>137610</x:v>
      </x:c>
      <x:c r="P6380" s="55">
        <x:f t="shared" si="1185"/>
        <x:v>23320</x:v>
      </x:c>
      <x:c r="Q6380" s="55">
        <x:f t="shared" si="1186"/>
        <x:v>65819.334687206021</x:v>
      </x:c>
      <x:c r="R6380" s="55">
        <x:f t="shared" si="1187"/>
        <x:v>28470.665312793979</x:v>
      </x:c>
      <x:c r="S6380" s="1" t="str">
        <x:f t="shared" si="1188"/>
        <x:v>YES</x:v>
      </x:c>
      <x:c r="T6380" s="1">
        <x:f t="shared" si="1189"/>
        <x:v>28470.665312793979</x:v>
      </x:c>
    </x:row>
    <x:row r="6381">
      <x:c r="A6381" s="1"/>
      <x:c r="B6381" s="1"/>
      <x:c r="C6381" s="1"/>
      <x:c r="D6381" s="1"/>
      <x:c r="E6381" s="1"/>
      <x:c r="F6381" s="1"/>
      <x:c r="G6381" s="1"/>
      <x:c r="H6381" s="1"/>
      <x:c r="I6381" s="53">
        <x:f t="shared" si="1178"/>
        <x:v>9</x:v>
      </x:c>
      <x:c r="J6381" s="53">
        <x:f t="shared" si="1179"/>
        <x:v>15</x:v>
      </x:c>
      <x:c r="K6381" s="53">
        <x:f t="shared" si="1180"/>
        <x:v>11</x:v>
      </x:c>
      <x:c r="L6381" s="53">
        <x:f t="shared" si="1181"/>
        <x:v>35</x:v>
      </x:c>
      <x:c r="M6381" s="54">
        <x:f t="shared" si="1182"/>
        <x:v>3129.1517910765056</x:v>
      </x:c>
      <x:c r="N6381" s="54">
        <x:f t="shared" si="1183"/>
        <x:v>1.6730220771364621</x:v>
      </x:c>
      <x:c r="O6381" s="55">
        <x:f t="shared" si="1184"/>
        <x:v>140310</x:v>
      </x:c>
      <x:c r="P6381" s="55">
        <x:f t="shared" si="1185"/>
        <x:v>24200</x:v>
      </x:c>
      <x:c r="Q6381" s="55">
        <x:f t="shared" si="1186"/>
        <x:v>66825.551928411558</x:v>
      </x:c>
      <x:c r="R6381" s="55">
        <x:f t="shared" si="1187"/>
        <x:v>29284.448071588442</x:v>
      </x:c>
      <x:c r="S6381" s="1" t="str">
        <x:f t="shared" si="1188"/>
        <x:v>YES</x:v>
      </x:c>
      <x:c r="T6381" s="1">
        <x:f t="shared" si="1189"/>
        <x:v>29284.448071588442</x:v>
      </x:c>
    </x:row>
    <x:row r="6382">
      <x:c r="A6382" s="1"/>
      <x:c r="B6382" s="1"/>
      <x:c r="C6382" s="1"/>
      <x:c r="D6382" s="1"/>
      <x:c r="E6382" s="1"/>
      <x:c r="F6382" s="1"/>
      <x:c r="G6382" s="1"/>
      <x:c r="H6382" s="1"/>
      <x:c r="I6382" s="53" t="n">
        <x:f t="shared" ref="I6382:I6445" si="1190">INT((ROW()-ROW($I$46))/((CARROT_CAP+1)*(MESCLUN_CAP+1)))</x:f>
        <x:v>9</x:v>
      </x:c>
      <x:c r="J6382" s="53" t="n">
        <x:f t="shared" ref="J6382:J6445" si="1191">MOD(INT((ROW()-ROW($I$46))/(MESCLUN_CAP+1)),CARROT_CAP+1)</x:f>
        <x:v>15</x:v>
      </x:c>
      <x:c r="K6382" s="53" t="n">
        <x:f t="shared" ref="K6382:K6445" si="1192">MOD(ROW()-ROW($I$46),MESCLUN_CAP+1)</x:f>
        <x:v>12</x:v>
      </x:c>
      <x:c r="L6382" s="53" t="n">
        <x:f t="shared" ref="L6382:L6445" si="1193">SUM(I6382:K6382)</x:f>
        <x:v>36</x:v>
      </x:c>
      <x:c r="M6382" s="54" t="n">
        <x:f t="shared" ref="M6382:M6445" si="1194">I6382*TOMATO_HOURS*WEEKS*(1+TOMATO_DIM)^I6382+J6382*CARROT_HOURS*WEEKS*(1+CARROT_DIM)^J6382+K6382*MESCLUN_HOURS*WEEKS*(1+MESCLUN_DIM)^K6382</x:f>
        <x:v>3188.47924420457</x:v>
      </x:c>
      <x:c r="N6382" s="54" t="n">
        <x:f t="shared" ref="N6382:N6445" si="1195">MAX(M6382-FARMER_HOURS,0)/TEMP_HOURS_PER_WORKER</x:f>
        <x:v>1.7142216973642848</x:v>
      </x:c>
      <x:c r="O6382" s="55" t="n">
        <x:f t="shared" ref="O6382:O6445" si="1196">I6382*TOMATO_PRICE+J6382*CARROT_PRICE+K6382*MESCLUN_PRICE</x:f>
        <x:v>143010</x:v>
      </x:c>
      <x:c r="P6382" s="55" t="n">
        <x:f t="shared" ref="P6382:P6445" si="1197">I6382*TOMATO_FERTILIZER+J6382*CARROT_FERTILIZER+K6382*MESCLUN_FERTILIZER</x:f>
        <x:v>25080</x:v>
      </x:c>
      <x:c r="Q6382" s="55" t="n">
        <x:f t="shared" ref="Q6382:Q6445" si="1198">MIN(M6382,FARMER_HOURS)*FARMER_RATE+MAX(M6382-FARMER_HOURS,0)*TEMP_RATE</x:f>
        <x:v>67855.54243410712</x:v>
      </x:c>
      <x:c r="R6382" s="55" t="n">
        <x:f t="shared" ref="R6382:R6445" si="1199">O6382-P6382-Q6382-FIXED_COST</x:f>
        <x:v>30074.45756589288</x:v>
      </x:c>
      <x:c r="S6382" s="1" t="str">
        <x:f t="shared" ref="S6382:S6445" si="1200">IF(AND(L6382&lt;=TOTAL_BED_CAP,N6382&lt;=TEMP_WORKER_CAP),"YES","NO")</x:f>
        <x:v>YES</x:v>
      </x:c>
      <x:c r="T6382" s="1" t="n">
        <x:f t="shared" ref="T6382:T6445" si="1201">IF(S6382="YES",R6382,-1E+99)</x:f>
        <x:v>30074.45756589288</x:v>
      </x:c>
    </x:row>
    <x:row r="6383">
      <x:c r="A6383" s="1"/>
      <x:c r="B6383" s="1"/>
      <x:c r="C6383" s="1"/>
      <x:c r="D6383" s="1"/>
      <x:c r="E6383" s="1"/>
      <x:c r="F6383" s="1"/>
      <x:c r="G6383" s="1"/>
      <x:c r="H6383" s="1"/>
      <x:c r="I6383" s="53">
        <x:f t="shared" si="1190"/>
        <x:v>9</x:v>
      </x:c>
      <x:c r="J6383" s="53">
        <x:f t="shared" si="1191"/>
        <x:v>15</x:v>
      </x:c>
      <x:c r="K6383" s="53">
        <x:f t="shared" si="1192"/>
        <x:v>13</x:v>
      </x:c>
      <x:c r="L6383" s="53">
        <x:f t="shared" si="1193"/>
        <x:v>37</x:v>
      </x:c>
      <x:c r="M6383" s="54">
        <x:f t="shared" si="1194"/>
        <x:v>3249.2012149129541</x:v>
      </x:c>
      <x:c r="N6383" s="54">
        <x:f t="shared" si="1195"/>
        <x:v>1.7563897325784403</x:v>
      </x:c>
      <x:c r="O6383" s="55">
        <x:f t="shared" si="1196"/>
        <x:v>145710</x:v>
      </x:c>
      <x:c r="P6383" s="55">
        <x:f t="shared" si="1197"/>
        <x:v>25960</x:v>
      </x:c>
      <x:c r="Q6383" s="55">
        <x:f t="shared" si="1198"/>
        <x:v>68909.743314461011</x:v>
      </x:c>
      <x:c r="R6383" s="55">
        <x:f t="shared" si="1199"/>
        <x:v>30840.256685538989</x:v>
      </x:c>
      <x:c r="S6383" s="1" t="str">
        <x:f t="shared" si="1200"/>
        <x:v>YES</x:v>
      </x:c>
      <x:c r="T6383" s="1">
        <x:f t="shared" si="1201"/>
        <x:v>30840.256685538989</x:v>
      </x:c>
    </x:row>
    <x:row r="6384">
      <x:c r="A6384" s="1"/>
      <x:c r="B6384" s="1"/>
      <x:c r="C6384" s="1"/>
      <x:c r="D6384" s="1"/>
      <x:c r="E6384" s="1"/>
      <x:c r="F6384" s="1"/>
      <x:c r="G6384" s="1"/>
      <x:c r="H6384" s="1"/>
      <x:c r="I6384" s="53">
        <x:f t="shared" si="1190"/>
        <x:v>9</x:v>
      </x:c>
      <x:c r="J6384" s="53">
        <x:f t="shared" si="1191"/>
        <x:v>15</x:v>
      </x:c>
      <x:c r="K6384" s="53">
        <x:f t="shared" si="1192"/>
        <x:v>14</x:v>
      </x:c>
      <x:c r="L6384" s="53">
        <x:f t="shared" si="1193"/>
        <x:v>38</x:v>
      </x:c>
      <x:c r="M6384" s="54">
        <x:f t="shared" si="1194"/>
        <x:v>3311.3432962266152</x:v>
      </x:c>
      <x:c r="N6384" s="54">
        <x:f t="shared" si="1195"/>
        <x:v>1.7995439557129271</x:v>
      </x:c>
      <x:c r="O6384" s="55">
        <x:f t="shared" si="1196"/>
        <x:v>148410</x:v>
      </x:c>
      <x:c r="P6384" s="55">
        <x:f t="shared" si="1197"/>
        <x:v>26840</x:v>
      </x:c>
      <x:c r="Q6384" s="55">
        <x:f t="shared" si="1198"/>
        <x:v>69988.598892823182</x:v>
      </x:c>
      <x:c r="R6384" s="55">
        <x:f t="shared" si="1199"/>
        <x:v>31581.401107176818</x:v>
      </x:c>
      <x:c r="S6384" s="1" t="str">
        <x:f t="shared" si="1200"/>
        <x:v>YES</x:v>
      </x:c>
      <x:c r="T6384" s="1">
        <x:f t="shared" si="1201"/>
        <x:v>31581.401107176818</x:v>
      </x:c>
    </x:row>
    <x:row r="6385">
      <x:c r="A6385" s="1"/>
      <x:c r="B6385" s="1"/>
      <x:c r="C6385" s="1"/>
      <x:c r="D6385" s="1"/>
      <x:c r="E6385" s="1"/>
      <x:c r="F6385" s="1"/>
      <x:c r="G6385" s="1"/>
      <x:c r="H6385" s="1"/>
      <x:c r="I6385" s="53">
        <x:f t="shared" si="1190"/>
        <x:v>9</x:v>
      </x:c>
      <x:c r="J6385" s="53">
        <x:f t="shared" si="1191"/>
        <x:v>15</x:v>
      </x:c>
      <x:c r="K6385" s="53">
        <x:f t="shared" si="1192"/>
        <x:v>15</x:v>
      </x:c>
      <x:c r="L6385" s="53">
        <x:f t="shared" si="1193"/>
        <x:v>39</x:v>
      </x:c>
      <x:c r="M6385" s="54">
        <x:f t="shared" si="1194"/>
        <x:v>3374.9315031027618</x:v>
      </x:c>
      <x:c r="N6385" s="54">
        <x:f t="shared" si="1195"/>
        <x:v>1.8437024327102511</x:v>
      </x:c>
      <x:c r="O6385" s="55">
        <x:f t="shared" si="1196"/>
        <x:v>151110</x:v>
      </x:c>
      <x:c r="P6385" s="55">
        <x:f t="shared" si="1197"/>
        <x:v>27720</x:v>
      </x:c>
      <x:c r="Q6385" s="55">
        <x:f t="shared" si="1198"/>
        <x:v>71092.560817756283</x:v>
      </x:c>
      <x:c r="R6385" s="55">
        <x:f t="shared" si="1199"/>
        <x:v>32297.439182243717</x:v>
      </x:c>
      <x:c r="S6385" s="1" t="str">
        <x:f t="shared" si="1200"/>
        <x:v>YES</x:v>
      </x:c>
      <x:c r="T6385" s="1">
        <x:f t="shared" si="1201"/>
        <x:v>32297.439182243717</x:v>
      </x:c>
    </x:row>
    <x:row r="6386">
      <x:c r="A6386" s="1"/>
      <x:c r="B6386" s="1"/>
      <x:c r="C6386" s="1"/>
      <x:c r="D6386" s="1"/>
      <x:c r="E6386" s="1"/>
      <x:c r="F6386" s="1"/>
      <x:c r="G6386" s="1"/>
      <x:c r="H6386" s="1"/>
      <x:c r="I6386" s="53">
        <x:f t="shared" si="1190"/>
        <x:v>9</x:v>
      </x:c>
      <x:c r="J6386" s="53">
        <x:f t="shared" si="1191"/>
        <x:v>15</x:v>
      </x:c>
      <x:c r="K6386" s="53">
        <x:f t="shared" si="1192"/>
        <x:v>16</x:v>
      </x:c>
      <x:c r="L6386" s="53">
        <x:f t="shared" si="1193"/>
        <x:v>40</x:v>
      </x:c>
      <x:c r="M6386" s="54">
        <x:f t="shared" si="1194"/>
        <x:v>3439.9922789802508</x:v>
      </x:c>
      <x:c r="N6386" s="54">
        <x:f t="shared" si="1195"/>
        <x:v>1.8888835270696187</x:v>
      </x:c>
      <x:c r="O6386" s="55">
        <x:f t="shared" si="1196"/>
        <x:v>153810</x:v>
      </x:c>
      <x:c r="P6386" s="55">
        <x:f t="shared" si="1197"/>
        <x:v>28600</x:v>
      </x:c>
      <x:c r="Q6386" s="55">
        <x:f t="shared" si="1198"/>
        <x:v>72222.088176740464</x:v>
      </x:c>
      <x:c r="R6386" s="55">
        <x:f t="shared" si="1199"/>
        <x:v>32987.911823259536</x:v>
      </x:c>
      <x:c r="S6386" s="1" t="str">
        <x:f t="shared" si="1200"/>
        <x:v>YES</x:v>
      </x:c>
      <x:c r="T6386" s="1">
        <x:f t="shared" si="1201"/>
        <x:v>32987.911823259536</x:v>
      </x:c>
    </x:row>
    <x:row r="6387">
      <x:c r="A6387" s="1"/>
      <x:c r="B6387" s="1"/>
      <x:c r="C6387" s="1"/>
      <x:c r="D6387" s="1"/>
      <x:c r="E6387" s="1"/>
      <x:c r="F6387" s="1"/>
      <x:c r="G6387" s="1"/>
      <x:c r="H6387" s="1"/>
      <x:c r="I6387" s="53">
        <x:f t="shared" si="1190"/>
        <x:v>9</x:v>
      </x:c>
      <x:c r="J6387" s="53">
        <x:f t="shared" si="1191"/>
        <x:v>15</x:v>
      </x:c>
      <x:c r="K6387" s="53">
        <x:f t="shared" si="1192"/>
        <x:v>17</x:v>
      </x:c>
      <x:c r="L6387" s="53">
        <x:f t="shared" si="1193"/>
        <x:v>41</x:v>
      </x:c>
      <x:c r="M6387" s="54">
        <x:f t="shared" si="1194"/>
        <x:v>3506.5525024267913</x:v>
      </x:c>
      <x:c r="N6387" s="54">
        <x:f t="shared" si="1195"/>
        <x:v>1.9351059044630494</x:v>
      </x:c>
      <x:c r="O6387" s="55">
        <x:f t="shared" si="1196"/>
        <x:v>156510</x:v>
      </x:c>
      <x:c r="P6387" s="55">
        <x:f t="shared" si="1197"/>
        <x:v>29480</x:v>
      </x:c>
      <x:c r="Q6387" s="55">
        <x:f t="shared" si="1198"/>
        <x:v>73377.647611576234</x:v>
      </x:c>
      <x:c r="R6387" s="55">
        <x:f t="shared" si="1199"/>
        <x:v>33652.352388423766</x:v>
      </x:c>
      <x:c r="S6387" s="1" t="str">
        <x:f t="shared" si="1200"/>
        <x:v>YES</x:v>
      </x:c>
      <x:c r="T6387" s="1">
        <x:f t="shared" si="1201"/>
        <x:v>33652.352388423766</x:v>
      </x:c>
    </x:row>
    <x:row r="6388">
      <x:c r="A6388" s="1"/>
      <x:c r="B6388" s="1"/>
      <x:c r="C6388" s="1"/>
      <x:c r="D6388" s="1"/>
      <x:c r="E6388" s="1"/>
      <x:c r="F6388" s="1"/>
      <x:c r="G6388" s="1"/>
      <x:c r="H6388" s="1"/>
      <x:c r="I6388" s="53">
        <x:f t="shared" si="1190"/>
        <x:v>9</x:v>
      </x:c>
      <x:c r="J6388" s="53">
        <x:f t="shared" si="1191"/>
        <x:v>15</x:v>
      </x:c>
      <x:c r="K6388" s="53">
        <x:f t="shared" si="1192"/>
        <x:v>18</x:v>
      </x:c>
      <x:c r="L6388" s="53">
        <x:f t="shared" si="1193"/>
        <x:v>42</x:v>
      </x:c>
      <x:c r="M6388" s="54">
        <x:f t="shared" si="1194"/>
        <x:v>3574.6394938853787</x:v>
      </x:c>
      <x:c r="N6388" s="54">
        <x:f t="shared" si="1195"/>
        <x:v>1.9823885374204018</x:v>
      </x:c>
      <x:c r="O6388" s="55">
        <x:f t="shared" si="1196"/>
        <x:v>159210</x:v>
      </x:c>
      <x:c r="P6388" s="55">
        <x:f t="shared" si="1197"/>
        <x:v>30360</x:v>
      </x:c>
      <x:c r="Q6388" s="55">
        <x:f t="shared" si="1198"/>
        <x:v>74559.713435510042</x:v>
      </x:c>
      <x:c r="R6388" s="55">
        <x:f t="shared" si="1199"/>
        <x:v>34290.286564489958</x:v>
      </x:c>
      <x:c r="S6388" s="1" t="str">
        <x:f t="shared" si="1200"/>
        <x:v>YES</x:v>
      </x:c>
      <x:c r="T6388" s="1">
        <x:f t="shared" si="1201"/>
        <x:v>34290.286564489958</x:v>
      </x:c>
    </x:row>
    <x:row r="6389">
      <x:c r="A6389" s="1"/>
      <x:c r="B6389" s="1"/>
      <x:c r="C6389" s="1"/>
      <x:c r="D6389" s="1"/>
      <x:c r="E6389" s="1"/>
      <x:c r="F6389" s="1"/>
      <x:c r="G6389" s="1"/>
      <x:c r="H6389" s="1"/>
      <x:c r="I6389" s="53">
        <x:f t="shared" si="1190"/>
        <x:v>9</x:v>
      </x:c>
      <x:c r="J6389" s="53">
        <x:f t="shared" si="1191"/>
        <x:v>15</x:v>
      </x:c>
      <x:c r="K6389" s="53">
        <x:f t="shared" si="1192"/>
        <x:v>19</x:v>
      </x:c>
      <x:c r="L6389" s="53">
        <x:f t="shared" si="1193"/>
        <x:v>43</x:v>
      </x:c>
      <x:c r="M6389" s="54">
        <x:f t="shared" si="1194"/>
        <x:v>3644.2810225214002</x:v>
      </x:c>
      <x:c r="N6389" s="54">
        <x:f t="shared" si="1195"/>
        <x:v>2.0307507100843059</x:v>
      </x:c>
      <x:c r="O6389" s="55">
        <x:f t="shared" si="1196"/>
        <x:v>161910</x:v>
      </x:c>
      <x:c r="P6389" s="55">
        <x:f t="shared" si="1197"/>
        <x:v>31240</x:v>
      </x:c>
      <x:c r="Q6389" s="55">
        <x:f t="shared" si="1198"/>
        <x:v>75768.76775210764</x:v>
      </x:c>
      <x:c r="R6389" s="55">
        <x:f t="shared" si="1199"/>
        <x:v>34901.23224789236</x:v>
      </x:c>
      <x:c r="S6389" s="1" t="str">
        <x:f t="shared" si="1200"/>
        <x:v>YES</x:v>
      </x:c>
      <x:c r="T6389" s="1">
        <x:f t="shared" si="1201"/>
        <x:v>34901.23224789236</x:v>
      </x:c>
    </x:row>
    <x:row r="6390">
      <x:c r="A6390" s="1"/>
      <x:c r="B6390" s="1"/>
      <x:c r="C6390" s="1"/>
      <x:c r="D6390" s="1"/>
      <x:c r="E6390" s="1"/>
      <x:c r="F6390" s="1"/>
      <x:c r="G6390" s="1"/>
      <x:c r="H6390" s="1"/>
      <x:c r="I6390" s="53">
        <x:f t="shared" si="1190"/>
        <x:v>9</x:v>
      </x:c>
      <x:c r="J6390" s="53">
        <x:f t="shared" si="1191"/>
        <x:v>15</x:v>
      </x:c>
      <x:c r="K6390" s="53">
        <x:f t="shared" si="1192"/>
        <x:v>20</x:v>
      </x:c>
      <x:c r="L6390" s="53">
        <x:f t="shared" si="1193"/>
        <x:v>44</x:v>
      </x:c>
      <x:c r="M6390" s="54">
        <x:f t="shared" si="1194"/>
        <x:v>3715.5053131718773</x:v>
      </x:c>
      <x:c r="N6390" s="54">
        <x:f t="shared" si="1195"/>
        <x:v>2.0802120230360259</x:v>
      </x:c>
      <x:c r="O6390" s="55">
        <x:f t="shared" si="1196"/>
        <x:v>164610</x:v>
      </x:c>
      <x:c r="P6390" s="55">
        <x:f t="shared" si="1197"/>
        <x:v>32120</x:v>
      </x:c>
      <x:c r="Q6390" s="55">
        <x:f t="shared" si="1198"/>
        <x:v>77005.300575900648</x:v>
      </x:c>
      <x:c r="R6390" s="55">
        <x:f t="shared" si="1199"/>
        <x:v>35484.699424099352</x:v>
      </x:c>
      <x:c r="S6390" s="1" t="str">
        <x:f t="shared" si="1200"/>
        <x:v>YES</x:v>
      </x:c>
      <x:c r="T6390" s="1">
        <x:f t="shared" si="1201"/>
        <x:v>35484.699424099352</x:v>
      </x:c>
    </x:row>
    <x:row r="6391">
      <x:c r="A6391" s="1"/>
      <x:c r="B6391" s="1"/>
      <x:c r="C6391" s="1"/>
      <x:c r="D6391" s="1"/>
      <x:c r="E6391" s="1"/>
      <x:c r="F6391" s="1"/>
      <x:c r="G6391" s="1"/>
      <x:c r="H6391" s="1"/>
      <x:c r="I6391" s="53">
        <x:f t="shared" si="1190"/>
        <x:v>9</x:v>
      </x:c>
      <x:c r="J6391" s="53">
        <x:f t="shared" si="1191"/>
        <x:v>15</x:v>
      </x:c>
      <x:c r="K6391" s="53">
        <x:f t="shared" si="1192"/>
        <x:v>21</x:v>
      </x:c>
      <x:c r="L6391" s="53">
        <x:f t="shared" si="1193"/>
        <x:v>45</x:v>
      </x:c>
      <x:c r="M6391" s="54">
        <x:f t="shared" si="1194"/>
        <x:v>3788.341053398321</x:v>
      </x:c>
      <x:c r="N6391" s="54">
        <x:f t="shared" si="1195"/>
        <x:v>2.1307923981932784</x:v>
      </x:c>
      <x:c r="O6391" s="55">
        <x:f t="shared" si="1196"/>
        <x:v>167310</x:v>
      </x:c>
      <x:c r="P6391" s="55">
        <x:f t="shared" si="1197"/>
        <x:v>33000</x:v>
      </x:c>
      <x:c r="Q6391" s="55">
        <x:f t="shared" si="1198"/>
        <x:v>78269.809954831959</x:v>
      </x:c>
      <x:c r="R6391" s="55">
        <x:f t="shared" si="1199"/>
        <x:v>36040.190045168041</x:v>
      </x:c>
      <x:c r="S6391" s="1" t="str">
        <x:f t="shared" si="1200"/>
        <x:v>YES</x:v>
      </x:c>
      <x:c r="T6391" s="1">
        <x:f t="shared" si="1201"/>
        <x:v>36040.190045168041</x:v>
      </x:c>
    </x:row>
    <x:row r="6392">
      <x:c r="A6392" s="1"/>
      <x:c r="B6392" s="1"/>
      <x:c r="C6392" s="1"/>
      <x:c r="D6392" s="1"/>
      <x:c r="E6392" s="1"/>
      <x:c r="F6392" s="1"/>
      <x:c r="G6392" s="1"/>
      <x:c r="H6392" s="1"/>
      <x:c r="I6392" s="53">
        <x:f t="shared" si="1190"/>
        <x:v>9</x:v>
      </x:c>
      <x:c r="J6392" s="53">
        <x:f t="shared" si="1191"/>
        <x:v>15</x:v>
      </x:c>
      <x:c r="K6392" s="53">
        <x:f t="shared" si="1192"/>
        <x:v>22</x:v>
      </x:c>
      <x:c r="L6392" s="53">
        <x:f t="shared" si="1193"/>
        <x:v>46</x:v>
      </x:c>
      <x:c r="M6392" s="54">
        <x:f t="shared" si="1194"/>
        <x:v>3862.8174006447171</x:v>
      </x:c>
      <x:c r="N6392" s="54">
        <x:f t="shared" si="1195"/>
        <x:v>2.1825120837810537</x:v>
      </x:c>
      <x:c r="O6392" s="55">
        <x:f t="shared" si="1196"/>
        <x:v>170010</x:v>
      </x:c>
      <x:c r="P6392" s="55">
        <x:f t="shared" si="1197"/>
        <x:v>33880</x:v>
      </x:c>
      <x:c r="Q6392" s="55">
        <x:f t="shared" si="1198"/>
        <x:v>79562.802094526327</x:v>
      </x:c>
      <x:c r="R6392" s="55">
        <x:f t="shared" si="1199"/>
        <x:v>36567.197905473673</x:v>
      </x:c>
      <x:c r="S6392" s="1" t="str">
        <x:f t="shared" si="1200"/>
        <x:v>YES</x:v>
      </x:c>
      <x:c r="T6392" s="1">
        <x:f t="shared" si="1201"/>
        <x:v>36567.197905473673</x:v>
      </x:c>
    </x:row>
    <x:row r="6393">
      <x:c r="A6393" s="1"/>
      <x:c r="B6393" s="1"/>
      <x:c r="C6393" s="1"/>
      <x:c r="D6393" s="1"/>
      <x:c r="E6393" s="1"/>
      <x:c r="F6393" s="1"/>
      <x:c r="G6393" s="1"/>
      <x:c r="H6393" s="1"/>
      <x:c r="I6393" s="53">
        <x:f t="shared" si="1190"/>
        <x:v>9</x:v>
      </x:c>
      <x:c r="J6393" s="53">
        <x:f t="shared" si="1191"/>
        <x:v>15</x:v>
      </x:c>
      <x:c r="K6393" s="53">
        <x:f t="shared" si="1192"/>
        <x:v>23</x:v>
      </x:c>
      <x:c r="L6393" s="53">
        <x:f t="shared" si="1193"/>
        <x:v>47</x:v>
      </x:c>
      <x:c r="M6393" s="54">
        <x:f t="shared" si="1194"/>
        <x:v>3938.9639895021537</x:v>
      </x:c>
      <x:c r="N6393" s="54">
        <x:f t="shared" si="1195"/>
        <x:v>2.2353916593764955</x:v>
      </x:c>
      <x:c r="O6393" s="55">
        <x:f t="shared" si="1196"/>
        <x:v>172710</x:v>
      </x:c>
      <x:c r="P6393" s="55">
        <x:f t="shared" si="1197"/>
        <x:v>34760</x:v>
      </x:c>
      <x:c r="Q6393" s="55">
        <x:f t="shared" si="1198"/>
        <x:v>80884.791484412388</x:v>
      </x:c>
      <x:c r="R6393" s="55">
        <x:f t="shared" si="1199"/>
        <x:v>37065.208515587612</x:v>
      </x:c>
      <x:c r="S6393" s="1" t="str">
        <x:f t="shared" si="1200"/>
        <x:v>YES</x:v>
      </x:c>
      <x:c r="T6393" s="1">
        <x:f t="shared" si="1201"/>
        <x:v>37065.208515587612</x:v>
      </x:c>
    </x:row>
    <x:row r="6394">
      <x:c r="A6394" s="1"/>
      <x:c r="B6394" s="1"/>
      <x:c r="C6394" s="1"/>
      <x:c r="D6394" s="1"/>
      <x:c r="E6394" s="1"/>
      <x:c r="F6394" s="1"/>
      <x:c r="G6394" s="1"/>
      <x:c r="H6394" s="1"/>
      <x:c r="I6394" s="53">
        <x:f t="shared" si="1190"/>
        <x:v>9</x:v>
      </x:c>
      <x:c r="J6394" s="53">
        <x:f t="shared" si="1191"/>
        <x:v>15</x:v>
      </x:c>
      <x:c r="K6394" s="53">
        <x:f t="shared" si="1192"/>
        <x:v>24</x:v>
      </x:c>
      <x:c r="L6394" s="53">
        <x:f t="shared" si="1193"/>
        <x:v>48</x:v>
      </x:c>
      <x:c r="M6394" s="54">
        <x:f t="shared" si="1194"/>
        <x:v>4016.8109390816498</x:v>
      </x:c>
      <x:c r="N6394" s="54">
        <x:f t="shared" si="1195"/>
        <x:v>2.2894520410289236</x:v>
      </x:c>
      <x:c r="O6394" s="55">
        <x:f t="shared" si="1196"/>
        <x:v>175410</x:v>
      </x:c>
      <x:c r="P6394" s="55">
        <x:f t="shared" si="1197"/>
        <x:v>35640</x:v>
      </x:c>
      <x:c r="Q6394" s="55">
        <x:f t="shared" si="1198"/>
        <x:v>82236.301025723078</x:v>
      </x:c>
      <x:c r="R6394" s="55">
        <x:f t="shared" si="1199"/>
        <x:v>37533.698974276922</x:v>
      </x:c>
      <x:c r="S6394" s="1" t="str">
        <x:f t="shared" si="1200"/>
        <x:v>YES</x:v>
      </x:c>
      <x:c r="T6394" s="1">
        <x:f t="shared" si="1201"/>
        <x:v>37533.698974276922</x:v>
      </x:c>
    </x:row>
    <x:row r="6395">
      <x:c r="A6395" s="1"/>
      <x:c r="B6395" s="1"/>
      <x:c r="C6395" s="1"/>
      <x:c r="D6395" s="1"/>
      <x:c r="E6395" s="1"/>
      <x:c r="F6395" s="1"/>
      <x:c r="G6395" s="1"/>
      <x:c r="H6395" s="1"/>
      <x:c r="I6395" s="53">
        <x:f t="shared" si="1190"/>
        <x:v>9</x:v>
      </x:c>
      <x:c r="J6395" s="53">
        <x:f t="shared" si="1191"/>
        <x:v>15</x:v>
      </x:c>
      <x:c r="K6395" s="53">
        <x:f t="shared" si="1192"/>
        <x:v>25</x:v>
      </x:c>
      <x:c r="L6395" s="53">
        <x:f t="shared" si="1193"/>
        <x:v>49</x:v>
      </x:c>
      <x:c r="M6395" s="54">
        <x:f t="shared" si="1194"/>
        <x:v>4096.3888604967469</x:v>
      </x:c>
      <x:c r="N6395" s="54">
        <x:f t="shared" si="1195"/>
        <x:v>2.3447144864560743</x:v>
      </x:c>
      <x:c r="O6395" s="55">
        <x:f t="shared" si="1196"/>
        <x:v>178110</x:v>
      </x:c>
      <x:c r="P6395" s="55">
        <x:f t="shared" si="1197"/>
        <x:v>36520</x:v>
      </x:c>
      <x:c r="Q6395" s="55">
        <x:f t="shared" si="1198"/>
        <x:v>83617.862161401863</x:v>
      </x:c>
      <x:c r="R6395" s="55">
        <x:f t="shared" si="1199"/>
        <x:v>37972.137838598137</x:v>
      </x:c>
      <x:c r="S6395" s="1" t="str">
        <x:f t="shared" si="1200"/>
        <x:v>YES</x:v>
      </x:c>
      <x:c r="T6395" s="1">
        <x:f t="shared" si="1201"/>
        <x:v>37972.137838598137</x:v>
      </x:c>
    </x:row>
    <x:row r="6396">
      <x:c r="A6396" s="1"/>
      <x:c r="B6396" s="1"/>
      <x:c r="C6396" s="1"/>
      <x:c r="D6396" s="1"/>
      <x:c r="E6396" s="1"/>
      <x:c r="F6396" s="1"/>
      <x:c r="G6396" s="1"/>
      <x:c r="H6396" s="1"/>
      <x:c r="I6396" s="53">
        <x:f t="shared" si="1190"/>
        <x:v>9</x:v>
      </x:c>
      <x:c r="J6396" s="53">
        <x:f t="shared" si="1191"/>
        <x:v>15</x:v>
      </x:c>
      <x:c r="K6396" s="53">
        <x:f t="shared" si="1192"/>
        <x:v>26</x:v>
      </x:c>
      <x:c r="L6396" s="53">
        <x:f t="shared" si="1193"/>
        <x:v>50</x:v>
      </x:c>
      <x:c r="M6396" s="54">
        <x:f t="shared" si="1194"/>
        <x:v>4177.7288644574655</x:v>
      </x:c>
      <x:c r="N6396" s="54">
        <x:f t="shared" si="1195"/>
        <x:v>2.4012006003176842</x:v>
      </x:c>
      <x:c r="O6396" s="55">
        <x:f t="shared" si="1196"/>
        <x:v>180810</x:v>
      </x:c>
      <x:c r="P6396" s="55">
        <x:f t="shared" si="1197"/>
        <x:v>37400</x:v>
      </x:c>
      <x:c r="Q6396" s="55">
        <x:f t="shared" si="1198"/>
        <x:v>85030.0150079421</x:v>
      </x:c>
      <x:c r="R6396" s="55">
        <x:f t="shared" si="1199"/>
        <x:v>38379.9849920579</x:v>
      </x:c>
      <x:c r="S6396" s="1" t="str">
        <x:f t="shared" si="1200"/>
        <x:v>YES</x:v>
      </x:c>
      <x:c r="T6396" s="1">
        <x:f t="shared" si="1201"/>
        <x:v>38379.9849920579</x:v>
      </x:c>
    </x:row>
    <x:row r="6397">
      <x:c r="A6397" s="1"/>
      <x:c r="B6397" s="1"/>
      <x:c r="C6397" s="1"/>
      <x:c r="D6397" s="1"/>
      <x:c r="E6397" s="1"/>
      <x:c r="F6397" s="1"/>
      <x:c r="G6397" s="1"/>
      <x:c r="H6397" s="1"/>
      <x:c r="I6397" s="53">
        <x:f t="shared" si="1190"/>
        <x:v>9</x:v>
      </x:c>
      <x:c r="J6397" s="53">
        <x:f t="shared" si="1191"/>
        <x:v>15</x:v>
      </x:c>
      <x:c r="K6397" s="53">
        <x:f t="shared" si="1192"/>
        <x:v>27</x:v>
      </x:c>
      <x:c r="L6397" s="53">
        <x:f t="shared" si="1193"/>
        <x:v>51</x:v>
      </x:c>
      <x:c r="M6397" s="54">
        <x:f t="shared" si="1194"/>
        <x:v>4260.8625689772216</x:v>
      </x:c>
      <x:c r="N6397" s="54">
        <x:f t="shared" si="1195"/>
        <x:v>2.4589323395675149</x:v>
      </x:c>
      <x:c r="O6397" s="55">
        <x:f t="shared" si="1196"/>
        <x:v>183510</x:v>
      </x:c>
      <x:c r="P6397" s="55">
        <x:f t="shared" si="1197"/>
        <x:v>38280</x:v>
      </x:c>
      <x:c r="Q6397" s="55">
        <x:f t="shared" si="1198"/>
        <x:v>86473.308489187883</x:v>
      </x:c>
      <x:c r="R6397" s="55">
        <x:f t="shared" si="1199"/>
        <x:v>38756.691510812117</x:v>
      </x:c>
      <x:c r="S6397" s="1" t="str">
        <x:f t="shared" si="1200"/>
        <x:v>YES</x:v>
      </x:c>
      <x:c r="T6397" s="1">
        <x:f t="shared" si="1201"/>
        <x:v>38756.691510812117</x:v>
      </x:c>
    </x:row>
    <x:row r="6398">
      <x:c r="A6398" s="1"/>
      <x:c r="B6398" s="1"/>
      <x:c r="C6398" s="1"/>
      <x:c r="D6398" s="1"/>
      <x:c r="E6398" s="1"/>
      <x:c r="F6398" s="1"/>
      <x:c r="G6398" s="1"/>
      <x:c r="H6398" s="1"/>
      <x:c r="I6398" s="53">
        <x:f t="shared" si="1190"/>
        <x:v>9</x:v>
      </x:c>
      <x:c r="J6398" s="53">
        <x:f t="shared" si="1191"/>
        <x:v>15</x:v>
      </x:c>
      <x:c r="K6398" s="53">
        <x:f t="shared" si="1192"/>
        <x:v>28</x:v>
      </x:c>
      <x:c r="L6398" s="53">
        <x:f t="shared" si="1193"/>
        <x:v>52</x:v>
      </x:c>
      <x:c r="M6398" s="54">
        <x:f t="shared" si="1194"/>
        <x:v>4345.8221071943753</x:v>
      </x:c>
      <x:c r="N6398" s="54">
        <x:f t="shared" si="1195"/>
        <x:v>2.517932018884983</x:v>
      </x:c>
      <x:c r="O6398" s="55">
        <x:f t="shared" si="1196"/>
        <x:v>186210</x:v>
      </x:c>
      <x:c r="P6398" s="55">
        <x:f t="shared" si="1197"/>
        <x:v>39160</x:v>
      </x:c>
      <x:c r="Q6398" s="55">
        <x:f t="shared" si="1198"/>
        <x:v>87948.300472124567</x:v>
      </x:c>
      <x:c r="R6398" s="55">
        <x:f t="shared" si="1199"/>
        <x:v>39101.699527875433</x:v>
      </x:c>
      <x:c r="S6398" s="1" t="str">
        <x:f t="shared" si="1200"/>
        <x:v>YES</x:v>
      </x:c>
      <x:c r="T6398" s="1">
        <x:f t="shared" si="1201"/>
        <x:v>39101.699527875433</x:v>
      </x:c>
    </x:row>
    <x:row r="6399">
      <x:c r="A6399" s="1"/>
      <x:c r="B6399" s="1"/>
      <x:c r="C6399" s="1"/>
      <x:c r="D6399" s="1"/>
      <x:c r="E6399" s="1"/>
      <x:c r="F6399" s="1"/>
      <x:c r="G6399" s="1"/>
      <x:c r="H6399" s="1"/>
      <x:c r="I6399" s="53">
        <x:f t="shared" si="1190"/>
        <x:v>9</x:v>
      </x:c>
      <x:c r="J6399" s="53">
        <x:f t="shared" si="1191"/>
        <x:v>15</x:v>
      </x:c>
      <x:c r="K6399" s="53">
        <x:f t="shared" si="1192"/>
        <x:v>29</x:v>
      </x:c>
      <x:c r="L6399" s="53">
        <x:f t="shared" si="1193"/>
        <x:v>53</x:v>
      </x:c>
      <x:c r="M6399" s="54">
        <x:f t="shared" si="1194"/>
        <x:v>4432.6401353100291</x:v>
      </x:c>
      <x:c r="N6399" s="54">
        <x:f t="shared" si="1195"/>
        <x:v>2.5782223161875204</x:v>
      </x:c>
      <x:c r="O6399" s="55">
        <x:f t="shared" si="1196"/>
        <x:v>188910</x:v>
      </x:c>
      <x:c r="P6399" s="55">
        <x:f t="shared" si="1197"/>
        <x:v>40040</x:v>
      </x:c>
      <x:c r="Q6399" s="55">
        <x:f t="shared" si="1198"/>
        <x:v>89455.557904688001</x:v>
      </x:c>
      <x:c r="R6399" s="55">
        <x:f t="shared" si="1199"/>
        <x:v>39414.442095311999</x:v>
      </x:c>
      <x:c r="S6399" s="1" t="str">
        <x:f t="shared" si="1200"/>
        <x:v>YES</x:v>
      </x:c>
      <x:c r="T6399" s="1">
        <x:f t="shared" si="1201"/>
        <x:v>39414.442095311999</x:v>
      </x:c>
    </x:row>
    <x:row r="6400">
      <x:c r="A6400" s="1"/>
      <x:c r="B6400" s="1"/>
      <x:c r="C6400" s="1"/>
      <x:c r="D6400" s="1"/>
      <x:c r="E6400" s="1"/>
      <x:c r="F6400" s="1"/>
      <x:c r="G6400" s="1"/>
      <x:c r="H6400" s="1"/>
      <x:c r="I6400" s="53">
        <x:f t="shared" si="1190"/>
        <x:v>9</x:v>
      </x:c>
      <x:c r="J6400" s="53">
        <x:f t="shared" si="1191"/>
        <x:v>15</x:v>
      </x:c>
      <x:c r="K6400" s="53">
        <x:f t="shared" si="1192"/>
        <x:v>30</x:v>
      </x:c>
      <x:c r="L6400" s="53">
        <x:f t="shared" si="1193"/>
        <x:v>54</x:v>
      </x:c>
      <x:c r="M6400" s="54">
        <x:f t="shared" si="1194"/>
        <x:v>4521.3498406437993</x:v>
      </x:c>
      <x:c r="N6400" s="54">
        <x:f t="shared" si="1195"/>
        <x:v>2.6398262782248607</x:v>
      </x:c>
      <x:c r="O6400" s="55">
        <x:f t="shared" si="1196"/>
        <x:v>191610</x:v>
      </x:c>
      <x:c r="P6400" s="55">
        <x:f t="shared" si="1197"/>
        <x:v>40920</x:v>
      </x:c>
      <x:c r="Q6400" s="55">
        <x:f t="shared" si="1198"/>
        <x:v>90995.656955621511</x:v>
      </x:c>
      <x:c r="R6400" s="55">
        <x:f t="shared" si="1199"/>
        <x:v>39694.343044378489</x:v>
      </x:c>
      <x:c r="S6400" s="1" t="str">
        <x:f t="shared" si="1200"/>
        <x:v>YES</x:v>
      </x:c>
      <x:c r="T6400" s="1">
        <x:f t="shared" si="1201"/>
        <x:v>39694.343044378489</x:v>
      </x:c>
    </x:row>
    <x:row r="6401">
      <x:c r="A6401" s="1"/>
      <x:c r="B6401" s="1"/>
      <x:c r="C6401" s="1"/>
      <x:c r="D6401" s="1"/>
      <x:c r="E6401" s="1"/>
      <x:c r="F6401" s="1"/>
      <x:c r="G6401" s="1"/>
      <x:c r="H6401" s="1"/>
      <x:c r="I6401" s="53">
        <x:f t="shared" si="1190"/>
        <x:v>9</x:v>
      </x:c>
      <x:c r="J6401" s="53">
        <x:f t="shared" si="1191"/>
        <x:v>16</x:v>
      </x:c>
      <x:c r="K6401" s="53">
        <x:f t="shared" si="1192"/>
        <x:v>0</x:v>
      </x:c>
      <x:c r="L6401" s="53">
        <x:f t="shared" si="1193"/>
        <x:v>25</x:v>
      </x:c>
      <x:c r="M6401" s="54">
        <x:f t="shared" si="1194"/>
        <x:v>2622.5003276270713</x:v>
      </x:c>
      <x:c r="N6401" s="54">
        <x:f t="shared" si="1195"/>
        <x:v>1.3211807830743552</x:v>
      </x:c>
      <x:c r="O6401" s="55">
        <x:f t="shared" si="1196"/>
        <x:v>112704</x:v>
      </x:c>
      <x:c r="P6401" s="55">
        <x:f t="shared" si="1197"/>
        <x:v>14960</x:v>
      </x:c>
      <x:c r="Q6401" s="55">
        <x:f t="shared" si="1198"/>
        <x:v>58029.519576858875</x:v>
      </x:c>
      <x:c r="R6401" s="55">
        <x:f t="shared" si="1199"/>
        <x:v>19714.480423141125</x:v>
      </x:c>
      <x:c r="S6401" s="1" t="str">
        <x:f t="shared" si="1200"/>
        <x:v>YES</x:v>
      </x:c>
      <x:c r="T6401" s="1">
        <x:f t="shared" si="1201"/>
        <x:v>19714.480423141125</x:v>
      </x:c>
    </x:row>
    <x:row r="6402">
      <x:c r="A6402" s="1"/>
      <x:c r="B6402" s="1"/>
      <x:c r="C6402" s="1"/>
      <x:c r="D6402" s="1"/>
      <x:c r="E6402" s="1"/>
      <x:c r="F6402" s="1"/>
      <x:c r="G6402" s="1"/>
      <x:c r="H6402" s="1"/>
      <x:c r="I6402" s="53">
        <x:f t="shared" si="1190"/>
        <x:v>9</x:v>
      </x:c>
      <x:c r="J6402" s="53">
        <x:f t="shared" si="1191"/>
        <x:v>16</x:v>
      </x:c>
      <x:c r="K6402" s="53">
        <x:f t="shared" si="1192"/>
        <x:v>1</x:v>
      </x:c>
      <x:c r="L6402" s="53">
        <x:f t="shared" si="1193"/>
        <x:v>26</x:v>
      </x:c>
      <x:c r="M6402" s="54">
        <x:f t="shared" si="1194"/>
        <x:v>2668.0628276270713</x:v>
      </x:c>
      <x:c r="N6402" s="54">
        <x:f t="shared" si="1195"/>
        <x:v>1.352821408074355</x:v>
      </x:c>
      <x:c r="O6402" s="55">
        <x:f t="shared" si="1196"/>
        <x:v>115404</x:v>
      </x:c>
      <x:c r="P6402" s="55">
        <x:f t="shared" si="1197"/>
        <x:v>15840</x:v>
      </x:c>
      <x:c r="Q6402" s="55">
        <x:f t="shared" si="1198"/>
        <x:v>58820.535201858875</x:v>
      </x:c>
      <x:c r="R6402" s="55">
        <x:f t="shared" si="1199"/>
        <x:v>20743.464798141125</x:v>
      </x:c>
      <x:c r="S6402" s="1" t="str">
        <x:f t="shared" si="1200"/>
        <x:v>YES</x:v>
      </x:c>
      <x:c r="T6402" s="1">
        <x:f t="shared" si="1201"/>
        <x:v>20743.464798141125</x:v>
      </x:c>
    </x:row>
    <x:row r="6403">
      <x:c r="A6403" s="1"/>
      <x:c r="B6403" s="1"/>
      <x:c r="C6403" s="1"/>
      <x:c r="D6403" s="1"/>
      <x:c r="E6403" s="1"/>
      <x:c r="F6403" s="1"/>
      <x:c r="G6403" s="1"/>
      <x:c r="H6403" s="1"/>
      <x:c r="I6403" s="53">
        <x:f t="shared" si="1190"/>
        <x:v>9</x:v>
      </x:c>
      <x:c r="J6403" s="53">
        <x:f t="shared" si="1191"/>
        <x:v>16</x:v>
      </x:c>
      <x:c r="K6403" s="53">
        <x:f t="shared" si="1192"/>
        <x:v>2</x:v>
      </x:c>
      <x:c r="L6403" s="53">
        <x:f t="shared" si="1193"/>
        <x:v>27</x:v>
      </x:c>
      <x:c r="M6403" s="54">
        <x:f t="shared" si="1194"/>
        <x:v>2714.7643901270712</x:v>
      </x:c>
      <x:c r="N6403" s="54">
        <x:f t="shared" si="1195"/>
        <x:v>1.3852530486993551</x:v>
      </x:c>
      <x:c r="O6403" s="55">
        <x:f t="shared" si="1196"/>
        <x:v>118104</x:v>
      </x:c>
      <x:c r="P6403" s="55">
        <x:f t="shared" si="1197"/>
        <x:v>16720</x:v>
      </x:c>
      <x:c r="Q6403" s="55">
        <x:f t="shared" si="1198"/>
        <x:v>59631.326217483875</x:v>
      </x:c>
      <x:c r="R6403" s="55">
        <x:f t="shared" si="1199"/>
        <x:v>21752.673782516125</x:v>
      </x:c>
      <x:c r="S6403" s="1" t="str">
        <x:f t="shared" si="1200"/>
        <x:v>YES</x:v>
      </x:c>
      <x:c r="T6403" s="1">
        <x:f t="shared" si="1201"/>
        <x:v>21752.673782516125</x:v>
      </x:c>
    </x:row>
    <x:row r="6404">
      <x:c r="A6404" s="1"/>
      <x:c r="B6404" s="1"/>
      <x:c r="C6404" s="1"/>
      <x:c r="D6404" s="1"/>
      <x:c r="E6404" s="1"/>
      <x:c r="F6404" s="1"/>
      <x:c r="G6404" s="1"/>
      <x:c r="H6404" s="1"/>
      <x:c r="I6404" s="53">
        <x:f t="shared" si="1190"/>
        <x:v>9</x:v>
      </x:c>
      <x:c r="J6404" s="53">
        <x:f t="shared" si="1191"/>
        <x:v>16</x:v>
      </x:c>
      <x:c r="K6404" s="53">
        <x:f t="shared" si="1192"/>
        <x:v>3</x:v>
      </x:c>
      <x:c r="L6404" s="53">
        <x:f t="shared" si="1193"/>
        <x:v>28</x:v>
      </x:c>
      <x:c r="M6404" s="54">
        <x:f t="shared" si="1194"/>
        <x:v>2762.6263725489462</x:v>
      </x:c>
      <x:c r="N6404" s="54">
        <x:f t="shared" si="1195"/>
        <x:v>1.4184905364923237</x:v>
      </x:c>
      <x:c r="O6404" s="55">
        <x:f t="shared" si="1196"/>
        <x:v>120804</x:v>
      </x:c>
      <x:c r="P6404" s="55">
        <x:f t="shared" si="1197"/>
        <x:v>17600</x:v>
      </x:c>
      <x:c r="Q6404" s="55">
        <x:f t="shared" si="1198"/>
        <x:v>60462.263412308093</x:v>
      </x:c>
      <x:c r="R6404" s="55">
        <x:f t="shared" si="1199"/>
        <x:v>22741.736587691907</x:v>
      </x:c>
      <x:c r="S6404" s="1" t="str">
        <x:f t="shared" si="1200"/>
        <x:v>YES</x:v>
      </x:c>
      <x:c r="T6404" s="1">
        <x:f t="shared" si="1201"/>
        <x:v>22741.736587691907</x:v>
      </x:c>
    </x:row>
    <x:row r="6405">
      <x:c r="A6405" s="1"/>
      <x:c r="B6405" s="1"/>
      <x:c r="C6405" s="1"/>
      <x:c r="D6405" s="1"/>
      <x:c r="E6405" s="1"/>
      <x:c r="F6405" s="1"/>
      <x:c r="G6405" s="1"/>
      <x:c r="H6405" s="1"/>
      <x:c r="I6405" s="53">
        <x:f t="shared" si="1190"/>
        <x:v>9</x:v>
      </x:c>
      <x:c r="J6405" s="53">
        <x:f t="shared" si="1191"/>
        <x:v>16</x:v>
      </x:c>
      <x:c r="K6405" s="53">
        <x:f t="shared" si="1192"/>
        <x:v>4</x:v>
      </x:c>
      <x:c r="L6405" s="53">
        <x:f t="shared" si="1193"/>
        <x:v>29</x:v>
      </x:c>
      <x:c r="M6405" s="54">
        <x:f t="shared" si="1194"/>
        <x:v>2811.6704882716026</x:v>
      </x:c>
      <x:c r="N6405" s="54">
        <x:f t="shared" si="1195"/>
        <x:v>1.4525489501886129</x:v>
      </x:c>
      <x:c r="O6405" s="55">
        <x:f t="shared" si="1196"/>
        <x:v>123504</x:v>
      </x:c>
      <x:c r="P6405" s="55">
        <x:f t="shared" si="1197"/>
        <x:v>18480</x:v>
      </x:c>
      <x:c r="Q6405" s="55">
        <x:f t="shared" si="1198"/>
        <x:v>61313.72375471532</x:v>
      </x:c>
      <x:c r="R6405" s="55">
        <x:f t="shared" si="1199"/>
        <x:v>23710.27624528468</x:v>
      </x:c>
      <x:c r="S6405" s="1" t="str">
        <x:f t="shared" si="1200"/>
        <x:v>YES</x:v>
      </x:c>
      <x:c r="T6405" s="1">
        <x:f t="shared" si="1201"/>
        <x:v>23710.27624528468</x:v>
      </x:c>
    </x:row>
    <x:row r="6406">
      <x:c r="A6406" s="1"/>
      <x:c r="B6406" s="1"/>
      <x:c r="C6406" s="1"/>
      <x:c r="D6406" s="1"/>
      <x:c r="E6406" s="1"/>
      <x:c r="F6406" s="1"/>
      <x:c r="G6406" s="1"/>
      <x:c r="H6406" s="1"/>
      <x:c r="I6406" s="53">
        <x:f t="shared" si="1190"/>
        <x:v>9</x:v>
      </x:c>
      <x:c r="J6406" s="53">
        <x:f t="shared" si="1191"/>
        <x:v>16</x:v>
      </x:c>
      <x:c r="K6406" s="53">
        <x:f t="shared" si="1192"/>
        <x:v>5</x:v>
      </x:c>
      <x:c r="L6406" s="53">
        <x:f t="shared" si="1193"/>
        <x:v>30</x:v>
      </x:c>
      <x:c r="M6406" s="54">
        <x:f t="shared" si="1194"/>
        <x:v>2861.9188121928059</x:v>
      </x:c>
      <x:c r="N6406" s="54">
        <x:f t="shared" si="1195"/>
        <x:v>1.4874436195783374</x:v>
      </x:c>
      <x:c r="O6406" s="55">
        <x:f t="shared" si="1196"/>
        <x:v>126204</x:v>
      </x:c>
      <x:c r="P6406" s="55">
        <x:f t="shared" si="1197"/>
        <x:v>19360</x:v>
      </x:c>
      <x:c r="Q6406" s="55">
        <x:f t="shared" si="1198"/>
        <x:v>62186.090489458438</x:v>
      </x:c>
      <x:c r="R6406" s="55">
        <x:f t="shared" si="1199"/>
        <x:v>24657.909510541562</x:v>
      </x:c>
      <x:c r="S6406" s="1" t="str">
        <x:f t="shared" si="1200"/>
        <x:v>YES</x:v>
      </x:c>
      <x:c r="T6406" s="1">
        <x:f t="shared" si="1201"/>
        <x:v>24657.909510541562</x:v>
      </x:c>
    </x:row>
    <x:row r="6407">
      <x:c r="A6407" s="1"/>
      <x:c r="B6407" s="1"/>
      <x:c r="C6407" s="1"/>
      <x:c r="D6407" s="1"/>
      <x:c r="E6407" s="1"/>
      <x:c r="F6407" s="1"/>
      <x:c r="G6407" s="1"/>
      <x:c r="H6407" s="1"/>
      <x:c r="I6407" s="53">
        <x:f t="shared" si="1190"/>
        <x:v>9</x:v>
      </x:c>
      <x:c r="J6407" s="53">
        <x:f t="shared" si="1191"/>
        <x:v>16</x:v>
      </x:c>
      <x:c r="K6407" s="53">
        <x:f t="shared" si="1192"/>
        <x:v>6</x:v>
      </x:c>
      <x:c r="L6407" s="53">
        <x:f t="shared" si="1193"/>
        <x:v>31</x:v>
      </x:c>
      <x:c r="M6407" s="54">
        <x:f t="shared" si="1194"/>
        <x:v>2913.3937863744391</x:v>
      </x:c>
      <x:c r="N6407" s="54">
        <x:f t="shared" si="1195"/>
        <x:v>1.5231901294266939</x:v>
      </x:c>
      <x:c r="O6407" s="55">
        <x:f t="shared" si="1196"/>
        <x:v>128904</x:v>
      </x:c>
      <x:c r="P6407" s="55">
        <x:f t="shared" si="1197"/>
        <x:v>20240</x:v>
      </x:c>
      <x:c r="Q6407" s="55">
        <x:f t="shared" si="1198"/>
        <x:v>63079.753235667347</x:v>
      </x:c>
      <x:c r="R6407" s="55">
        <x:f t="shared" si="1199"/>
        <x:v>25584.246764332653</x:v>
      </x:c>
      <x:c r="S6407" s="1" t="str">
        <x:f t="shared" si="1200"/>
        <x:v>YES</x:v>
      </x:c>
      <x:c r="T6407" s="1">
        <x:f t="shared" si="1201"/>
        <x:v>25584.246764332653</x:v>
      </x:c>
    </x:row>
    <x:row r="6408">
      <x:c r="A6408" s="1"/>
      <x:c r="B6408" s="1"/>
      <x:c r="C6408" s="1"/>
      <x:c r="D6408" s="1"/>
      <x:c r="E6408" s="1"/>
      <x:c r="F6408" s="1"/>
      <x:c r="G6408" s="1"/>
      <x:c r="H6408" s="1"/>
      <x:c r="I6408" s="53">
        <x:f t="shared" si="1190"/>
        <x:v>9</x:v>
      </x:c>
      <x:c r="J6408" s="53">
        <x:f t="shared" si="1191"/>
        <x:v>16</x:v>
      </x:c>
      <x:c r="K6408" s="53">
        <x:f t="shared" si="1192"/>
        <x:v>7</x:v>
      </x:c>
      <x:c r="L6408" s="53">
        <x:f t="shared" si="1193"/>
        <x:v>32</x:v>
      </x:c>
      <x:c r="M6408" s="54">
        <x:f t="shared" si="1194"/>
        <x:v>2966.1182257723995</x:v>
      </x:c>
      <x:c r="N6408" s="54">
        <x:f t="shared" si="1195"/>
        <x:v>1.5598043234530552</x:v>
      </x:c>
      <x:c r="O6408" s="55">
        <x:f t="shared" si="1196"/>
        <x:v>131604</x:v>
      </x:c>
      <x:c r="P6408" s="55">
        <x:f t="shared" si="1197"/>
        <x:v>21120</x:v>
      </x:c>
      <x:c r="Q6408" s="55">
        <x:f t="shared" si="1198"/>
        <x:v>63995.108086326378</x:v>
      </x:c>
      <x:c r="R6408" s="55">
        <x:f t="shared" si="1199"/>
        <x:v>26488.891913673622</x:v>
      </x:c>
      <x:c r="S6408" s="1" t="str">
        <x:f t="shared" si="1200"/>
        <x:v>YES</x:v>
      </x:c>
      <x:c r="T6408" s="1">
        <x:f t="shared" si="1201"/>
        <x:v>26488.891913673622</x:v>
      </x:c>
    </x:row>
    <x:row r="6409">
      <x:c r="A6409" s="1"/>
      <x:c r="B6409" s="1"/>
      <x:c r="C6409" s="1"/>
      <x:c r="D6409" s="1"/>
      <x:c r="E6409" s="1"/>
      <x:c r="F6409" s="1"/>
      <x:c r="G6409" s="1"/>
      <x:c r="H6409" s="1"/>
      <x:c r="I6409" s="53">
        <x:f t="shared" si="1190"/>
        <x:v>9</x:v>
      </x:c>
      <x:c r="J6409" s="53">
        <x:f t="shared" si="1191"/>
        <x:v>16</x:v>
      </x:c>
      <x:c r="K6409" s="53">
        <x:f t="shared" si="1192"/>
        <x:v>8</x:v>
      </x:c>
      <x:c r="L6409" s="53">
        <x:f t="shared" si="1193"/>
        <x:v>33</x:v>
      </x:c>
      <x:c r="M6409" s="54">
        <x:f t="shared" si="1194"/>
        <x:v>3020.1153240523799</x:v>
      </x:c>
      <x:c r="N6409" s="54">
        <x:f t="shared" si="1195"/>
        <x:v>1.5973023083697082</x:v>
      </x:c>
      <x:c r="O6409" s="55">
        <x:f t="shared" si="1196"/>
        <x:v>134304</x:v>
      </x:c>
      <x:c r="P6409" s="55">
        <x:f t="shared" si="1197"/>
        <x:v>22000</x:v>
      </x:c>
      <x:c r="Q6409" s="55">
        <x:f t="shared" si="1198"/>
        <x:v>64932.557709242705</x:v>
      </x:c>
      <x:c r="R6409" s="55">
        <x:f t="shared" si="1199"/>
        <x:v>27371.442290757295</x:v>
      </x:c>
      <x:c r="S6409" s="1" t="str">
        <x:f t="shared" si="1200"/>
        <x:v>YES</x:v>
      </x:c>
      <x:c r="T6409" s="1">
        <x:f t="shared" si="1201"/>
        <x:v>27371.442290757295</x:v>
      </x:c>
    </x:row>
    <x:row r="6410">
      <x:c r="A6410" s="1"/>
      <x:c r="B6410" s="1"/>
      <x:c r="C6410" s="1"/>
      <x:c r="D6410" s="1"/>
      <x:c r="E6410" s="1"/>
      <x:c r="F6410" s="1"/>
      <x:c r="G6410" s="1"/>
      <x:c r="H6410" s="1"/>
      <x:c r="I6410" s="53">
        <x:f t="shared" si="1190"/>
        <x:v>9</x:v>
      </x:c>
      <x:c r="J6410" s="53">
        <x:f t="shared" si="1191"/>
        <x:v>16</x:v>
      </x:c>
      <x:c r="K6410" s="53">
        <x:f t="shared" si="1192"/>
        <x:v>9</x:v>
      </x:c>
      <x:c r="L6410" s="53">
        <x:f t="shared" si="1193"/>
        <x:v>34</x:v>
      </x:c>
      <x:c r="M6410" s="54">
        <x:f t="shared" si="1194"/>
        <x:v>3075.4086594927739</x:v>
      </x:c>
      <x:c r="N6410" s="54">
        <x:f t="shared" si="1195"/>
        <x:v>1.635700457981093</x:v>
      </x:c>
      <x:c r="O6410" s="55">
        <x:f t="shared" si="1196"/>
        <x:v>137004</x:v>
      </x:c>
      <x:c r="P6410" s="55">
        <x:f t="shared" si="1197"/>
        <x:v>22880</x:v>
      </x:c>
      <x:c r="Q6410" s="55">
        <x:f t="shared" si="1198"/>
        <x:v>65892.511449527316</x:v>
      </x:c>
      <x:c r="R6410" s="55">
        <x:f t="shared" si="1199"/>
        <x:v>28231.488550472684</x:v>
      </x:c>
      <x:c r="S6410" s="1" t="str">
        <x:f t="shared" si="1200"/>
        <x:v>YES</x:v>
      </x:c>
      <x:c r="T6410" s="1">
        <x:f t="shared" si="1201"/>
        <x:v>28231.488550472684</x:v>
      </x:c>
    </x:row>
    <x:row r="6411">
      <x:c r="A6411" s="1"/>
      <x:c r="B6411" s="1"/>
      <x:c r="C6411" s="1"/>
      <x:c r="D6411" s="1"/>
      <x:c r="E6411" s="1"/>
      <x:c r="F6411" s="1"/>
      <x:c r="G6411" s="1"/>
      <x:c r="H6411" s="1"/>
      <x:c r="I6411" s="53">
        <x:f t="shared" si="1190"/>
        <x:v>9</x:v>
      </x:c>
      <x:c r="J6411" s="53">
        <x:f t="shared" si="1191"/>
        <x:v>16</x:v>
      </x:c>
      <x:c r="K6411" s="53">
        <x:f t="shared" si="1192"/>
        <x:v>10</x:v>
      </x:c>
      <x:c r="L6411" s="53">
        <x:f t="shared" si="1193"/>
        <x:v>35</x:v>
      </x:c>
      <x:c r="M6411" s="54">
        <x:f t="shared" si="1194"/>
        <x:v>3132.0222009759873</x:v>
      </x:c>
      <x:c r="N6411" s="54">
        <x:f t="shared" si="1195"/>
        <x:v>1.6750154173444356</x:v>
      </x:c>
      <x:c r="O6411" s="55">
        <x:f t="shared" si="1196"/>
        <x:v>139704</x:v>
      </x:c>
      <x:c r="P6411" s="55">
        <x:f t="shared" si="1197"/>
        <x:v>23760</x:v>
      </x:c>
      <x:c r="Q6411" s="55">
        <x:f t="shared" si="1198"/>
        <x:v>66875.385433610893</x:v>
      </x:c>
      <x:c r="R6411" s="55">
        <x:f t="shared" si="1199"/>
        <x:v>29068.614566389107</x:v>
      </x:c>
      <x:c r="S6411" s="1" t="str">
        <x:f t="shared" si="1200"/>
        <x:v>YES</x:v>
      </x:c>
      <x:c r="T6411" s="1">
        <x:f t="shared" si="1201"/>
        <x:v>29068.614566389107</x:v>
      </x:c>
    </x:row>
    <x:row r="6412">
      <x:c r="A6412" s="1"/>
      <x:c r="B6412" s="1"/>
      <x:c r="C6412" s="1"/>
      <x:c r="D6412" s="1"/>
      <x:c r="E6412" s="1"/>
      <x:c r="F6412" s="1"/>
      <x:c r="G6412" s="1"/>
      <x:c r="H6412" s="1"/>
      <x:c r="I6412" s="53">
        <x:f t="shared" si="1190"/>
        <x:v>9</x:v>
      </x:c>
      <x:c r="J6412" s="53">
        <x:f t="shared" si="1191"/>
        <x:v>16</x:v>
      </x:c>
      <x:c r="K6412" s="53">
        <x:f t="shared" si="1192"/>
        <x:v>11</x:v>
      </x:c>
      <x:c r="L6412" s="53">
        <x:f t="shared" si="1193"/>
        <x:v>36</x:v>
      </x:c>
      <x:c r="M6412" s="54">
        <x:f t="shared" si="1194"/>
        <x:v>3189.9803140694262</x:v>
      </x:c>
      <x:c r="N6412" s="54">
        <x:f t="shared" si="1195"/>
        <x:v>1.7152641069926571</x:v>
      </x:c>
      <x:c r="O6412" s="55">
        <x:f t="shared" si="1196"/>
        <x:v>142404</x:v>
      </x:c>
      <x:c r="P6412" s="55">
        <x:f t="shared" si="1197"/>
        <x:v>24640</x:v>
      </x:c>
      <x:c r="Q6412" s="55">
        <x:f t="shared" si="1198"/>
        <x:v>67881.602674816415</x:v>
      </x:c>
      <x:c r="R6412" s="55">
        <x:f t="shared" si="1199"/>
        <x:v>29882.397325183585</x:v>
      </x:c>
      <x:c r="S6412" s="1" t="str">
        <x:f t="shared" si="1200"/>
        <x:v>YES</x:v>
      </x:c>
      <x:c r="T6412" s="1">
        <x:f t="shared" si="1201"/>
        <x:v>29882.397325183585</x:v>
      </x:c>
    </x:row>
    <x:row r="6413">
      <x:c r="A6413" s="1"/>
      <x:c r="B6413" s="1"/>
      <x:c r="C6413" s="1"/>
      <x:c r="D6413" s="1"/>
      <x:c r="E6413" s="1"/>
      <x:c r="F6413" s="1"/>
      <x:c r="G6413" s="1"/>
      <x:c r="H6413" s="1"/>
      <x:c r="I6413" s="53">
        <x:f t="shared" si="1190"/>
        <x:v>9</x:v>
      </x:c>
      <x:c r="J6413" s="53">
        <x:f t="shared" si="1191"/>
        <x:v>16</x:v>
      </x:c>
      <x:c r="K6413" s="53">
        <x:f t="shared" si="1192"/>
        <x:v>12</x:v>
      </x:c>
      <x:c r="L6413" s="53">
        <x:f t="shared" si="1193"/>
        <x:v>37</x:v>
      </x:c>
      <x:c r="M6413" s="54">
        <x:f t="shared" si="1194"/>
        <x:v>3249.3077671974906</x:v>
      </x:c>
      <x:c r="N6413" s="54">
        <x:f t="shared" si="1195"/>
        <x:v>1.7564637272204797</x:v>
      </x:c>
      <x:c r="O6413" s="55">
        <x:f t="shared" si="1196"/>
        <x:v>145104</x:v>
      </x:c>
      <x:c r="P6413" s="55">
        <x:f t="shared" si="1197"/>
        <x:v>25520</x:v>
      </x:c>
      <x:c r="Q6413" s="55">
        <x:f t="shared" si="1198"/>
        <x:v>68911.593180511991</x:v>
      </x:c>
      <x:c r="R6413" s="55">
        <x:f t="shared" si="1199"/>
        <x:v>30672.406819488009</x:v>
      </x:c>
      <x:c r="S6413" s="1" t="str">
        <x:f t="shared" si="1200"/>
        <x:v>YES</x:v>
      </x:c>
      <x:c r="T6413" s="1">
        <x:f t="shared" si="1201"/>
        <x:v>30672.406819488009</x:v>
      </x:c>
    </x:row>
    <x:row r="6414">
      <x:c r="A6414" s="1"/>
      <x:c r="B6414" s="1"/>
      <x:c r="C6414" s="1"/>
      <x:c r="D6414" s="1"/>
      <x:c r="E6414" s="1"/>
      <x:c r="F6414" s="1"/>
      <x:c r="G6414" s="1"/>
      <x:c r="H6414" s="1"/>
      <x:c r="I6414" s="53">
        <x:f t="shared" si="1190"/>
        <x:v>9</x:v>
      </x:c>
      <x:c r="J6414" s="53">
        <x:f t="shared" si="1191"/>
        <x:v>16</x:v>
      </x:c>
      <x:c r="K6414" s="53">
        <x:f t="shared" si="1192"/>
        <x:v>13</x:v>
      </x:c>
      <x:c r="L6414" s="53">
        <x:f t="shared" si="1193"/>
        <x:v>38</x:v>
      </x:c>
      <x:c r="M6414" s="54">
        <x:f t="shared" si="1194"/>
        <x:v>3310.0297379058748</x:v>
      </x:c>
      <x:c r="N6414" s="54">
        <x:f t="shared" si="1195"/>
        <x:v>1.7986317624346353</x:v>
      </x:c>
      <x:c r="O6414" s="55">
        <x:f t="shared" si="1196"/>
        <x:v>147804</x:v>
      </x:c>
      <x:c r="P6414" s="55">
        <x:f t="shared" si="1197"/>
        <x:v>26400</x:v>
      </x:c>
      <x:c r="Q6414" s="55">
        <x:f t="shared" si="1198"/>
        <x:v>69965.794060865883</x:v>
      </x:c>
      <x:c r="R6414" s="55">
        <x:f t="shared" si="1199"/>
        <x:v>31438.205939134117</x:v>
      </x:c>
      <x:c r="S6414" s="1" t="str">
        <x:f t="shared" si="1200"/>
        <x:v>YES</x:v>
      </x:c>
      <x:c r="T6414" s="1">
        <x:f t="shared" si="1201"/>
        <x:v>31438.205939134117</x:v>
      </x:c>
    </x:row>
    <x:row r="6415">
      <x:c r="A6415" s="1"/>
      <x:c r="B6415" s="1"/>
      <x:c r="C6415" s="1"/>
      <x:c r="D6415" s="1"/>
      <x:c r="E6415" s="1"/>
      <x:c r="F6415" s="1"/>
      <x:c r="G6415" s="1"/>
      <x:c r="H6415" s="1"/>
      <x:c r="I6415" s="53">
        <x:f t="shared" si="1190"/>
        <x:v>9</x:v>
      </x:c>
      <x:c r="J6415" s="53">
        <x:f t="shared" si="1191"/>
        <x:v>16</x:v>
      </x:c>
      <x:c r="K6415" s="53">
        <x:f t="shared" si="1192"/>
        <x:v>14</x:v>
      </x:c>
      <x:c r="L6415" s="53">
        <x:f t="shared" si="1193"/>
        <x:v>39</x:v>
      </x:c>
      <x:c r="M6415" s="54">
        <x:f t="shared" si="1194"/>
        <x:v>3372.1718192195358</x:v>
      </x:c>
      <x:c r="N6415" s="54">
        <x:f t="shared" si="1195"/>
        <x:v>1.8417859855691221</x:v>
      </x:c>
      <x:c r="O6415" s="55">
        <x:f t="shared" si="1196"/>
        <x:v>150504</x:v>
      </x:c>
      <x:c r="P6415" s="55">
        <x:f t="shared" si="1197"/>
        <x:v>27280</x:v>
      </x:c>
      <x:c r="Q6415" s="55">
        <x:f t="shared" si="1198"/>
        <x:v>71044.649639228053</x:v>
      </x:c>
      <x:c r="R6415" s="55">
        <x:f t="shared" si="1199"/>
        <x:v>32179.350360771947</x:v>
      </x:c>
      <x:c r="S6415" s="1" t="str">
        <x:f t="shared" si="1200"/>
        <x:v>YES</x:v>
      </x:c>
      <x:c r="T6415" s="1">
        <x:f t="shared" si="1201"/>
        <x:v>32179.350360771947</x:v>
      </x:c>
    </x:row>
    <x:row r="6416">
      <x:c r="A6416" s="1"/>
      <x:c r="B6416" s="1"/>
      <x:c r="C6416" s="1"/>
      <x:c r="D6416" s="1"/>
      <x:c r="E6416" s="1"/>
      <x:c r="F6416" s="1"/>
      <x:c r="G6416" s="1"/>
      <x:c r="H6416" s="1"/>
      <x:c r="I6416" s="53">
        <x:f t="shared" si="1190"/>
        <x:v>9</x:v>
      </x:c>
      <x:c r="J6416" s="53">
        <x:f t="shared" si="1191"/>
        <x:v>16</x:v>
      </x:c>
      <x:c r="K6416" s="53">
        <x:f t="shared" si="1192"/>
        <x:v>15</x:v>
      </x:c>
      <x:c r="L6416" s="53">
        <x:f t="shared" si="1193"/>
        <x:v>40</x:v>
      </x:c>
      <x:c r="M6416" s="54">
        <x:f t="shared" si="1194"/>
        <x:v>3435.7600260956824</x:v>
      </x:c>
      <x:c r="N6416" s="54">
        <x:f t="shared" si="1195"/>
        <x:v>1.8859444625664461</x:v>
      </x:c>
      <x:c r="O6416" s="55">
        <x:f t="shared" si="1196"/>
        <x:v>153204</x:v>
      </x:c>
      <x:c r="P6416" s="55">
        <x:f t="shared" si="1197"/>
        <x:v>28160</x:v>
      </x:c>
      <x:c r="Q6416" s="55">
        <x:f t="shared" si="1198"/>
        <x:v>72148.611564161154</x:v>
      </x:c>
      <x:c r="R6416" s="55">
        <x:f t="shared" si="1199"/>
        <x:v>32895.388435838846</x:v>
      </x:c>
      <x:c r="S6416" s="1" t="str">
        <x:f t="shared" si="1200"/>
        <x:v>YES</x:v>
      </x:c>
      <x:c r="T6416" s="1">
        <x:f t="shared" si="1201"/>
        <x:v>32895.388435838846</x:v>
      </x:c>
    </x:row>
    <x:row r="6417">
      <x:c r="A6417" s="1"/>
      <x:c r="B6417" s="1"/>
      <x:c r="C6417" s="1"/>
      <x:c r="D6417" s="1"/>
      <x:c r="E6417" s="1"/>
      <x:c r="F6417" s="1"/>
      <x:c r="G6417" s="1"/>
      <x:c r="H6417" s="1"/>
      <x:c r="I6417" s="53">
        <x:f t="shared" si="1190"/>
        <x:v>9</x:v>
      </x:c>
      <x:c r="J6417" s="53">
        <x:f t="shared" si="1191"/>
        <x:v>16</x:v>
      </x:c>
      <x:c r="K6417" s="53">
        <x:f t="shared" si="1192"/>
        <x:v>16</x:v>
      </x:c>
      <x:c r="L6417" s="53">
        <x:f t="shared" si="1193"/>
        <x:v>41</x:v>
      </x:c>
      <x:c r="M6417" s="54">
        <x:f t="shared" si="1194"/>
        <x:v>3500.8208019731715</x:v>
      </x:c>
      <x:c r="N6417" s="54">
        <x:f t="shared" si="1195"/>
        <x:v>1.9311255569258134</x:v>
      </x:c>
      <x:c r="O6417" s="55">
        <x:f t="shared" si="1196"/>
        <x:v>155904</x:v>
      </x:c>
      <x:c r="P6417" s="55">
        <x:f t="shared" si="1197"/>
        <x:v>29040</x:v>
      </x:c>
      <x:c r="Q6417" s="55">
        <x:f t="shared" si="1198"/>
        <x:v>73278.138923145336</x:v>
      </x:c>
      <x:c r="R6417" s="55">
        <x:f t="shared" si="1199"/>
        <x:v>33585.861076854664</x:v>
      </x:c>
      <x:c r="S6417" s="1" t="str">
        <x:f t="shared" si="1200"/>
        <x:v>YES</x:v>
      </x:c>
      <x:c r="T6417" s="1">
        <x:f t="shared" si="1201"/>
        <x:v>33585.861076854664</x:v>
      </x:c>
    </x:row>
    <x:row r="6418">
      <x:c r="A6418" s="1"/>
      <x:c r="B6418" s="1"/>
      <x:c r="C6418" s="1"/>
      <x:c r="D6418" s="1"/>
      <x:c r="E6418" s="1"/>
      <x:c r="F6418" s="1"/>
      <x:c r="G6418" s="1"/>
      <x:c r="H6418" s="1"/>
      <x:c r="I6418" s="53">
        <x:f t="shared" si="1190"/>
        <x:v>9</x:v>
      </x:c>
      <x:c r="J6418" s="53">
        <x:f t="shared" si="1191"/>
        <x:v>16</x:v>
      </x:c>
      <x:c r="K6418" s="53">
        <x:f t="shared" si="1192"/>
        <x:v>17</x:v>
      </x:c>
      <x:c r="L6418" s="53">
        <x:f t="shared" si="1193"/>
        <x:v>42</x:v>
      </x:c>
      <x:c r="M6418" s="54">
        <x:f t="shared" si="1194"/>
        <x:v>3567.3810254197119</x:v>
      </x:c>
      <x:c r="N6418" s="54">
        <x:f t="shared" si="1195"/>
        <x:v>1.9773479343192444</x:v>
      </x:c>
      <x:c r="O6418" s="55">
        <x:f t="shared" si="1196"/>
        <x:v>158604</x:v>
      </x:c>
      <x:c r="P6418" s="55">
        <x:f t="shared" si="1197"/>
        <x:v>29920</x:v>
      </x:c>
      <x:c r="Q6418" s="55">
        <x:f t="shared" si="1198"/>
        <x:v>74433.698357981106</x:v>
      </x:c>
      <x:c r="R6418" s="55">
        <x:f t="shared" si="1199"/>
        <x:v>34250.301642018894</x:v>
      </x:c>
      <x:c r="S6418" s="1" t="str">
        <x:f t="shared" si="1200"/>
        <x:v>YES</x:v>
      </x:c>
      <x:c r="T6418" s="1">
        <x:f t="shared" si="1201"/>
        <x:v>34250.301642018894</x:v>
      </x:c>
    </x:row>
    <x:row r="6419">
      <x:c r="A6419" s="1"/>
      <x:c r="B6419" s="1"/>
      <x:c r="C6419" s="1"/>
      <x:c r="D6419" s="1"/>
      <x:c r="E6419" s="1"/>
      <x:c r="F6419" s="1"/>
      <x:c r="G6419" s="1"/>
      <x:c r="H6419" s="1"/>
      <x:c r="I6419" s="53">
        <x:f t="shared" si="1190"/>
        <x:v>9</x:v>
      </x:c>
      <x:c r="J6419" s="53">
        <x:f t="shared" si="1191"/>
        <x:v>16</x:v>
      </x:c>
      <x:c r="K6419" s="53">
        <x:f t="shared" si="1192"/>
        <x:v>18</x:v>
      </x:c>
      <x:c r="L6419" s="53">
        <x:f t="shared" si="1193"/>
        <x:v>43</x:v>
      </x:c>
      <x:c r="M6419" s="54">
        <x:f t="shared" si="1194"/>
        <x:v>3635.4680168782993</x:v>
      </x:c>
      <x:c r="N6419" s="54">
        <x:f t="shared" si="1195"/>
        <x:v>2.0246305672765965</x:v>
      </x:c>
      <x:c r="O6419" s="55">
        <x:f t="shared" si="1196"/>
        <x:v>161304</x:v>
      </x:c>
      <x:c r="P6419" s="55">
        <x:f t="shared" si="1197"/>
        <x:v>30800</x:v>
      </x:c>
      <x:c r="Q6419" s="55">
        <x:f t="shared" si="1198"/>
        <x:v>75615.764181914914</x:v>
      </x:c>
      <x:c r="R6419" s="55">
        <x:f t="shared" si="1199"/>
        <x:v>34888.235818085086</x:v>
      </x:c>
      <x:c r="S6419" s="1" t="str">
        <x:f t="shared" si="1200"/>
        <x:v>YES</x:v>
      </x:c>
      <x:c r="T6419" s="1">
        <x:f t="shared" si="1201"/>
        <x:v>34888.235818085086</x:v>
      </x:c>
    </x:row>
    <x:row r="6420">
      <x:c r="A6420" s="1"/>
      <x:c r="B6420" s="1"/>
      <x:c r="C6420" s="1"/>
      <x:c r="D6420" s="1"/>
      <x:c r="E6420" s="1"/>
      <x:c r="F6420" s="1"/>
      <x:c r="G6420" s="1"/>
      <x:c r="H6420" s="1"/>
      <x:c r="I6420" s="53">
        <x:f t="shared" si="1190"/>
        <x:v>9</x:v>
      </x:c>
      <x:c r="J6420" s="53">
        <x:f t="shared" si="1191"/>
        <x:v>16</x:v>
      </x:c>
      <x:c r="K6420" s="53">
        <x:f t="shared" si="1192"/>
        <x:v>19</x:v>
      </x:c>
      <x:c r="L6420" s="53">
        <x:f t="shared" si="1193"/>
        <x:v>44</x:v>
      </x:c>
      <x:c r="M6420" s="54">
        <x:f t="shared" si="1194"/>
        <x:v>3705.1095455143209</x:v>
      </x:c>
      <x:c r="N6420" s="54">
        <x:f t="shared" si="1195"/>
        <x:v>2.0729927399405006</x:v>
      </x:c>
      <x:c r="O6420" s="55">
        <x:f t="shared" si="1196"/>
        <x:v>164004</x:v>
      </x:c>
      <x:c r="P6420" s="55">
        <x:f t="shared" si="1197"/>
        <x:v>31680</x:v>
      </x:c>
      <x:c r="Q6420" s="55">
        <x:f t="shared" si="1198"/>
        <x:v>76824.818498512512</x:v>
      </x:c>
      <x:c r="R6420" s="55">
        <x:f t="shared" si="1199"/>
        <x:v>35499.181501487488</x:v>
      </x:c>
      <x:c r="S6420" s="1" t="str">
        <x:f t="shared" si="1200"/>
        <x:v>YES</x:v>
      </x:c>
      <x:c r="T6420" s="1">
        <x:f t="shared" si="1201"/>
        <x:v>35499.181501487488</x:v>
      </x:c>
    </x:row>
    <x:row r="6421">
      <x:c r="A6421" s="1"/>
      <x:c r="B6421" s="1"/>
      <x:c r="C6421" s="1"/>
      <x:c r="D6421" s="1"/>
      <x:c r="E6421" s="1"/>
      <x:c r="F6421" s="1"/>
      <x:c r="G6421" s="1"/>
      <x:c r="H6421" s="1"/>
      <x:c r="I6421" s="53">
        <x:f t="shared" si="1190"/>
        <x:v>9</x:v>
      </x:c>
      <x:c r="J6421" s="53">
        <x:f t="shared" si="1191"/>
        <x:v>16</x:v>
      </x:c>
      <x:c r="K6421" s="53">
        <x:f t="shared" si="1192"/>
        <x:v>20</x:v>
      </x:c>
      <x:c r="L6421" s="53">
        <x:f t="shared" si="1193"/>
        <x:v>45</x:v>
      </x:c>
      <x:c r="M6421" s="54">
        <x:f t="shared" si="1194"/>
        <x:v>3776.333836164798</x:v>
      </x:c>
      <x:c r="N6421" s="54">
        <x:f t="shared" si="1195"/>
        <x:v>2.1224540528922207</x:v>
      </x:c>
      <x:c r="O6421" s="55">
        <x:f t="shared" si="1196"/>
        <x:v>166704</x:v>
      </x:c>
      <x:c r="P6421" s="55">
        <x:f t="shared" si="1197"/>
        <x:v>32560</x:v>
      </x:c>
      <x:c r="Q6421" s="55">
        <x:f t="shared" si="1198"/>
        <x:v>78061.35132230552</x:v>
      </x:c>
      <x:c r="R6421" s="55">
        <x:f t="shared" si="1199"/>
        <x:v>36082.64867769448</x:v>
      </x:c>
      <x:c r="S6421" s="1" t="str">
        <x:f t="shared" si="1200"/>
        <x:v>YES</x:v>
      </x:c>
      <x:c r="T6421" s="1">
        <x:f t="shared" si="1201"/>
        <x:v>36082.64867769448</x:v>
      </x:c>
    </x:row>
    <x:row r="6422">
      <x:c r="A6422" s="1"/>
      <x:c r="B6422" s="1"/>
      <x:c r="C6422" s="1"/>
      <x:c r="D6422" s="1"/>
      <x:c r="E6422" s="1"/>
      <x:c r="F6422" s="1"/>
      <x:c r="G6422" s="1"/>
      <x:c r="H6422" s="1"/>
      <x:c r="I6422" s="53">
        <x:f t="shared" si="1190"/>
        <x:v>9</x:v>
      </x:c>
      <x:c r="J6422" s="53">
        <x:f t="shared" si="1191"/>
        <x:v>16</x:v>
      </x:c>
      <x:c r="K6422" s="53">
        <x:f t="shared" si="1192"/>
        <x:v>21</x:v>
      </x:c>
      <x:c r="L6422" s="53">
        <x:f t="shared" si="1193"/>
        <x:v>46</x:v>
      </x:c>
      <x:c r="M6422" s="54">
        <x:f t="shared" si="1194"/>
        <x:v>3849.1695763912417</x:v>
      </x:c>
      <x:c r="N6422" s="54">
        <x:f t="shared" si="1195"/>
        <x:v>2.1730344280494736</x:v>
      </x:c>
      <x:c r="O6422" s="55">
        <x:f t="shared" si="1196"/>
        <x:v>169404</x:v>
      </x:c>
      <x:c r="P6422" s="55">
        <x:f t="shared" si="1197"/>
        <x:v>33440</x:v>
      </x:c>
      <x:c r="Q6422" s="55">
        <x:f t="shared" si="1198"/>
        <x:v>79325.86070123683</x:v>
      </x:c>
      <x:c r="R6422" s="55">
        <x:f t="shared" si="1199"/>
        <x:v>36638.13929876317</x:v>
      </x:c>
      <x:c r="S6422" s="1" t="str">
        <x:f t="shared" si="1200"/>
        <x:v>YES</x:v>
      </x:c>
      <x:c r="T6422" s="1">
        <x:f t="shared" si="1201"/>
        <x:v>36638.13929876317</x:v>
      </x:c>
    </x:row>
    <x:row r="6423">
      <x:c r="A6423" s="1"/>
      <x:c r="B6423" s="1"/>
      <x:c r="C6423" s="1"/>
      <x:c r="D6423" s="1"/>
      <x:c r="E6423" s="1"/>
      <x:c r="F6423" s="1"/>
      <x:c r="G6423" s="1"/>
      <x:c r="H6423" s="1"/>
      <x:c r="I6423" s="53">
        <x:f t="shared" si="1190"/>
        <x:v>9</x:v>
      </x:c>
      <x:c r="J6423" s="53">
        <x:f t="shared" si="1191"/>
        <x:v>16</x:v>
      </x:c>
      <x:c r="K6423" s="53">
        <x:f t="shared" si="1192"/>
        <x:v>22</x:v>
      </x:c>
      <x:c r="L6423" s="53">
        <x:f t="shared" si="1193"/>
        <x:v>47</x:v>
      </x:c>
      <x:c r="M6423" s="54">
        <x:f t="shared" si="1194"/>
        <x:v>3923.6459236376377</x:v>
      </x:c>
      <x:c r="N6423" s="54">
        <x:f t="shared" si="1195"/>
        <x:v>2.2247541136372484</x:v>
      </x:c>
      <x:c r="O6423" s="55">
        <x:f t="shared" si="1196"/>
        <x:v>172104</x:v>
      </x:c>
      <x:c r="P6423" s="55">
        <x:f t="shared" si="1197"/>
        <x:v>34320</x:v>
      </x:c>
      <x:c r="Q6423" s="55">
        <x:f t="shared" si="1198"/>
        <x:v>80618.852840931213</x:v>
      </x:c>
      <x:c r="R6423" s="55">
        <x:f t="shared" si="1199"/>
        <x:v>37165.147159068787</x:v>
      </x:c>
      <x:c r="S6423" s="1" t="str">
        <x:f t="shared" si="1200"/>
        <x:v>YES</x:v>
      </x:c>
      <x:c r="T6423" s="1">
        <x:f t="shared" si="1201"/>
        <x:v>37165.147159068787</x:v>
      </x:c>
    </x:row>
    <x:row r="6424">
      <x:c r="A6424" s="1"/>
      <x:c r="B6424" s="1"/>
      <x:c r="C6424" s="1"/>
      <x:c r="D6424" s="1"/>
      <x:c r="E6424" s="1"/>
      <x:c r="F6424" s="1"/>
      <x:c r="G6424" s="1"/>
      <x:c r="H6424" s="1"/>
      <x:c r="I6424" s="53">
        <x:f t="shared" si="1190"/>
        <x:v>9</x:v>
      </x:c>
      <x:c r="J6424" s="53">
        <x:f t="shared" si="1191"/>
        <x:v>16</x:v>
      </x:c>
      <x:c r="K6424" s="53">
        <x:f t="shared" si="1192"/>
        <x:v>23</x:v>
      </x:c>
      <x:c r="L6424" s="53">
        <x:f t="shared" si="1193"/>
        <x:v>48</x:v>
      </x:c>
      <x:c r="M6424" s="54">
        <x:f t="shared" si="1194"/>
        <x:v>3999.7925124950743</x:v>
      </x:c>
      <x:c r="N6424" s="54">
        <x:f t="shared" si="1195"/>
        <x:v>2.2776336892326907</x:v>
      </x:c>
      <x:c r="O6424" s="55">
        <x:f t="shared" si="1196"/>
        <x:v>174804</x:v>
      </x:c>
      <x:c r="P6424" s="55">
        <x:f t="shared" si="1197"/>
        <x:v>35200</x:v>
      </x:c>
      <x:c r="Q6424" s="55">
        <x:f t="shared" si="1198"/>
        <x:v>81940.842230817259</x:v>
      </x:c>
      <x:c r="R6424" s="55">
        <x:f t="shared" si="1199"/>
        <x:v>37663.157769182741</x:v>
      </x:c>
      <x:c r="S6424" s="1" t="str">
        <x:f t="shared" si="1200"/>
        <x:v>YES</x:v>
      </x:c>
      <x:c r="T6424" s="1">
        <x:f t="shared" si="1201"/>
        <x:v>37663.157769182741</x:v>
      </x:c>
    </x:row>
    <x:row r="6425">
      <x:c r="A6425" s="1"/>
      <x:c r="B6425" s="1"/>
      <x:c r="C6425" s="1"/>
      <x:c r="D6425" s="1"/>
      <x:c r="E6425" s="1"/>
      <x:c r="F6425" s="1"/>
      <x:c r="G6425" s="1"/>
      <x:c r="H6425" s="1"/>
      <x:c r="I6425" s="53">
        <x:f t="shared" si="1190"/>
        <x:v>9</x:v>
      </x:c>
      <x:c r="J6425" s="53">
        <x:f t="shared" si="1191"/>
        <x:v>16</x:v>
      </x:c>
      <x:c r="K6425" s="53">
        <x:f t="shared" si="1192"/>
        <x:v>24</x:v>
      </x:c>
      <x:c r="L6425" s="53">
        <x:f t="shared" si="1193"/>
        <x:v>49</x:v>
      </x:c>
      <x:c r="M6425" s="54">
        <x:f t="shared" si="1194"/>
        <x:v>4077.6394620745705</x:v>
      </x:c>
      <x:c r="N6425" s="54">
        <x:f t="shared" si="1195"/>
        <x:v>2.3316940708851184</x:v>
      </x:c>
      <x:c r="O6425" s="55">
        <x:f t="shared" si="1196"/>
        <x:v>177504</x:v>
      </x:c>
      <x:c r="P6425" s="55">
        <x:f t="shared" si="1197"/>
        <x:v>36080</x:v>
      </x:c>
      <x:c r="Q6425" s="55">
        <x:f t="shared" si="1198"/>
        <x:v>83292.351772127964</x:v>
      </x:c>
      <x:c r="R6425" s="55">
        <x:f t="shared" si="1199"/>
        <x:v>38131.648227872036</x:v>
      </x:c>
      <x:c r="S6425" s="1" t="str">
        <x:f t="shared" si="1200"/>
        <x:v>YES</x:v>
      </x:c>
      <x:c r="T6425" s="1">
        <x:f t="shared" si="1201"/>
        <x:v>38131.648227872036</x:v>
      </x:c>
    </x:row>
    <x:row r="6426">
      <x:c r="A6426" s="1"/>
      <x:c r="B6426" s="1"/>
      <x:c r="C6426" s="1"/>
      <x:c r="D6426" s="1"/>
      <x:c r="E6426" s="1"/>
      <x:c r="F6426" s="1"/>
      <x:c r="G6426" s="1"/>
      <x:c r="H6426" s="1"/>
      <x:c r="I6426" s="53">
        <x:f t="shared" si="1190"/>
        <x:v>9</x:v>
      </x:c>
      <x:c r="J6426" s="53">
        <x:f t="shared" si="1191"/>
        <x:v>16</x:v>
      </x:c>
      <x:c r="K6426" s="53">
        <x:f t="shared" si="1192"/>
        <x:v>25</x:v>
      </x:c>
      <x:c r="L6426" s="53">
        <x:f t="shared" si="1193"/>
        <x:v>50</x:v>
      </x:c>
      <x:c r="M6426" s="54">
        <x:f t="shared" si="1194"/>
        <x:v>4157.2173834896676</x:v>
      </x:c>
      <x:c r="N6426" s="54">
        <x:f t="shared" si="1195"/>
        <x:v>2.386956516312269</x:v>
      </x:c>
      <x:c r="O6426" s="55">
        <x:f t="shared" si="1196"/>
        <x:v>180204</x:v>
      </x:c>
      <x:c r="P6426" s="55">
        <x:f t="shared" si="1197"/>
        <x:v>36960</x:v>
      </x:c>
      <x:c r="Q6426" s="55">
        <x:f t="shared" si="1198"/>
        <x:v>84673.91290780672</x:v>
      </x:c>
      <x:c r="R6426" s="55">
        <x:f t="shared" si="1199"/>
        <x:v>38570.08709219328</x:v>
      </x:c>
      <x:c r="S6426" s="1" t="str">
        <x:f t="shared" si="1200"/>
        <x:v>YES</x:v>
      </x:c>
      <x:c r="T6426" s="1">
        <x:f t="shared" si="1201"/>
        <x:v>38570.08709219328</x:v>
      </x:c>
    </x:row>
    <x:row r="6427">
      <x:c r="A6427" s="1"/>
      <x:c r="B6427" s="1"/>
      <x:c r="C6427" s="1"/>
      <x:c r="D6427" s="1"/>
      <x:c r="E6427" s="1"/>
      <x:c r="F6427" s="1"/>
      <x:c r="G6427" s="1"/>
      <x:c r="H6427" s="1"/>
      <x:c r="I6427" s="53">
        <x:f t="shared" si="1190"/>
        <x:v>9</x:v>
      </x:c>
      <x:c r="J6427" s="53">
        <x:f t="shared" si="1191"/>
        <x:v>16</x:v>
      </x:c>
      <x:c r="K6427" s="53">
        <x:f t="shared" si="1192"/>
        <x:v>26</x:v>
      </x:c>
      <x:c r="L6427" s="53">
        <x:f t="shared" si="1193"/>
        <x:v>51</x:v>
      </x:c>
      <x:c r="M6427" s="54">
        <x:f t="shared" si="1194"/>
        <x:v>4238.5573874503862</x:v>
      </x:c>
      <x:c r="N6427" s="54">
        <x:f t="shared" si="1195"/>
        <x:v>2.4434426301738794</x:v>
      </x:c>
      <x:c r="O6427" s="55">
        <x:f t="shared" si="1196"/>
        <x:v>182904</x:v>
      </x:c>
      <x:c r="P6427" s="55">
        <x:f t="shared" si="1197"/>
        <x:v>37840</x:v>
      </x:c>
      <x:c r="Q6427" s="55">
        <x:f t="shared" si="1198"/>
        <x:v>86086.065754346986</x:v>
      </x:c>
      <x:c r="R6427" s="55">
        <x:f t="shared" si="1199"/>
        <x:v>38977.934245653014</x:v>
      </x:c>
      <x:c r="S6427" s="1" t="str">
        <x:f t="shared" si="1200"/>
        <x:v>YES</x:v>
      </x:c>
      <x:c r="T6427" s="1">
        <x:f t="shared" si="1201"/>
        <x:v>38977.934245653014</x:v>
      </x:c>
    </x:row>
    <x:row r="6428">
      <x:c r="A6428" s="1"/>
      <x:c r="B6428" s="1"/>
      <x:c r="C6428" s="1"/>
      <x:c r="D6428" s="1"/>
      <x:c r="E6428" s="1"/>
      <x:c r="F6428" s="1"/>
      <x:c r="G6428" s="1"/>
      <x:c r="H6428" s="1"/>
      <x:c r="I6428" s="53">
        <x:f t="shared" si="1190"/>
        <x:v>9</x:v>
      </x:c>
      <x:c r="J6428" s="53">
        <x:f t="shared" si="1191"/>
        <x:v>16</x:v>
      </x:c>
      <x:c r="K6428" s="53">
        <x:f t="shared" si="1192"/>
        <x:v>27</x:v>
      </x:c>
      <x:c r="L6428" s="53">
        <x:f t="shared" si="1193"/>
        <x:v>52</x:v>
      </x:c>
      <x:c r="M6428" s="54">
        <x:f t="shared" si="1194"/>
        <x:v>4321.6910919701422</x:v>
      </x:c>
      <x:c r="N6428" s="54">
        <x:f t="shared" si="1195"/>
        <x:v>2.5011743694237101</x:v>
      </x:c>
      <x:c r="O6428" s="55">
        <x:f t="shared" si="1196"/>
        <x:v>185604</x:v>
      </x:c>
      <x:c r="P6428" s="55">
        <x:f t="shared" si="1197"/>
        <x:v>38720</x:v>
      </x:c>
      <x:c r="Q6428" s="55">
        <x:f t="shared" si="1198"/>
        <x:v>87529.359235592739</x:v>
      </x:c>
      <x:c r="R6428" s="55">
        <x:f t="shared" si="1199"/>
        <x:v>39354.640764407261</x:v>
      </x:c>
      <x:c r="S6428" s="1" t="str">
        <x:f t="shared" si="1200"/>
        <x:v>YES</x:v>
      </x:c>
      <x:c r="T6428" s="1">
        <x:f t="shared" si="1201"/>
        <x:v>39354.640764407261</x:v>
      </x:c>
    </x:row>
    <x:row r="6429">
      <x:c r="A6429" s="1"/>
      <x:c r="B6429" s="1"/>
      <x:c r="C6429" s="1"/>
      <x:c r="D6429" s="1"/>
      <x:c r="E6429" s="1"/>
      <x:c r="F6429" s="1"/>
      <x:c r="G6429" s="1"/>
      <x:c r="H6429" s="1"/>
      <x:c r="I6429" s="53">
        <x:f t="shared" si="1190"/>
        <x:v>9</x:v>
      </x:c>
      <x:c r="J6429" s="53">
        <x:f t="shared" si="1191"/>
        <x:v>16</x:v>
      </x:c>
      <x:c r="K6429" s="53">
        <x:f t="shared" si="1192"/>
        <x:v>28</x:v>
      </x:c>
      <x:c r="L6429" s="53">
        <x:f t="shared" si="1193"/>
        <x:v>53</x:v>
      </x:c>
      <x:c r="M6429" s="54">
        <x:f t="shared" si="1194"/>
        <x:v>4406.650630187296</x:v>
      </x:c>
      <x:c r="N6429" s="54">
        <x:f t="shared" si="1195"/>
        <x:v>2.5601740487411777</x:v>
      </x:c>
      <x:c r="O6429" s="55">
        <x:f t="shared" si="1196"/>
        <x:v>188304</x:v>
      </x:c>
      <x:c r="P6429" s="55">
        <x:f t="shared" si="1197"/>
        <x:v>39600</x:v>
      </x:c>
      <x:c r="Q6429" s="55">
        <x:f t="shared" si="1198"/>
        <x:v>89004.351218529453</x:v>
      </x:c>
      <x:c r="R6429" s="55">
        <x:f t="shared" si="1199"/>
        <x:v>39699.648781470547</x:v>
      </x:c>
      <x:c r="S6429" s="1" t="str">
        <x:f t="shared" si="1200"/>
        <x:v>YES</x:v>
      </x:c>
      <x:c r="T6429" s="1">
        <x:f t="shared" si="1201"/>
        <x:v>39699.648781470547</x:v>
      </x:c>
    </x:row>
    <x:row r="6430">
      <x:c r="A6430" s="1"/>
      <x:c r="B6430" s="1"/>
      <x:c r="C6430" s="1"/>
      <x:c r="D6430" s="1"/>
      <x:c r="E6430" s="1"/>
      <x:c r="F6430" s="1"/>
      <x:c r="G6430" s="1"/>
      <x:c r="H6430" s="1"/>
      <x:c r="I6430" s="53">
        <x:f t="shared" si="1190"/>
        <x:v>9</x:v>
      </x:c>
      <x:c r="J6430" s="53">
        <x:f t="shared" si="1191"/>
        <x:v>16</x:v>
      </x:c>
      <x:c r="K6430" s="53">
        <x:f t="shared" si="1192"/>
        <x:v>29</x:v>
      </x:c>
      <x:c r="L6430" s="53">
        <x:f t="shared" si="1193"/>
        <x:v>54</x:v>
      </x:c>
      <x:c r="M6430" s="54">
        <x:f t="shared" si="1194"/>
        <x:v>4493.4686583029497</x:v>
      </x:c>
      <x:c r="N6430" s="54">
        <x:f t="shared" si="1195"/>
        <x:v>2.6204643460437151</x:v>
      </x:c>
      <x:c r="O6430" s="55">
        <x:f t="shared" si="1196"/>
        <x:v>191004</x:v>
      </x:c>
      <x:c r="P6430" s="55">
        <x:f t="shared" si="1197"/>
        <x:v>40480</x:v>
      </x:c>
      <x:c r="Q6430" s="55">
        <x:f t="shared" si="1198"/>
        <x:v>90511.608651092873</x:v>
      </x:c>
      <x:c r="R6430" s="55">
        <x:f t="shared" si="1199"/>
        <x:v>40012.391348907127</x:v>
      </x:c>
      <x:c r="S6430" s="1" t="str">
        <x:f t="shared" si="1200"/>
        <x:v>YES</x:v>
      </x:c>
      <x:c r="T6430" s="1">
        <x:f t="shared" si="1201"/>
        <x:v>40012.391348907127</x:v>
      </x:c>
    </x:row>
    <x:row r="6431">
      <x:c r="A6431" s="1"/>
      <x:c r="B6431" s="1"/>
      <x:c r="C6431" s="1"/>
      <x:c r="D6431" s="1"/>
      <x:c r="E6431" s="1"/>
      <x:c r="F6431" s="1"/>
      <x:c r="G6431" s="1"/>
      <x:c r="H6431" s="1"/>
      <x:c r="I6431" s="53">
        <x:f t="shared" si="1190"/>
        <x:v>9</x:v>
      </x:c>
      <x:c r="J6431" s="53">
        <x:f t="shared" si="1191"/>
        <x:v>16</x:v>
      </x:c>
      <x:c r="K6431" s="53">
        <x:f t="shared" si="1192"/>
        <x:v>30</x:v>
      </x:c>
      <x:c r="L6431" s="53">
        <x:f t="shared" si="1193"/>
        <x:v>55</x:v>
      </x:c>
      <x:c r="M6431" s="54">
        <x:f t="shared" si="1194"/>
        <x:v>4582.17836363672</x:v>
      </x:c>
      <x:c r="N6431" s="54">
        <x:f t="shared" si="1195"/>
        <x:v>2.6820683080810555</x:v>
      </x:c>
      <x:c r="O6431" s="55">
        <x:f t="shared" si="1196"/>
        <x:v>193704</x:v>
      </x:c>
      <x:c r="P6431" s="55">
        <x:f t="shared" si="1197"/>
        <x:v>41360</x:v>
      </x:c>
      <x:c r="Q6431" s="55">
        <x:f t="shared" si="1198"/>
        <x:v>92051.707702026382</x:v>
      </x:c>
      <x:c r="R6431" s="55">
        <x:f t="shared" si="1199"/>
        <x:v>40292.292297973618</x:v>
      </x:c>
      <x:c r="S6431" s="1" t="str">
        <x:f t="shared" si="1200"/>
        <x:v>YES</x:v>
      </x:c>
      <x:c r="T6431" s="1">
        <x:f t="shared" si="1201"/>
        <x:v>40292.292297973618</x:v>
      </x:c>
    </x:row>
    <x:row r="6432">
      <x:c r="A6432" s="1"/>
      <x:c r="B6432" s="1"/>
      <x:c r="C6432" s="1"/>
      <x:c r="D6432" s="1"/>
      <x:c r="E6432" s="1"/>
      <x:c r="F6432" s="1"/>
      <x:c r="G6432" s="1"/>
      <x:c r="H6432" s="1"/>
      <x:c r="I6432" s="53">
        <x:f t="shared" si="1190"/>
        <x:v>9</x:v>
      </x:c>
      <x:c r="J6432" s="53">
        <x:f t="shared" si="1191"/>
        <x:v>17</x:v>
      </x:c>
      <x:c r="K6432" s="53">
        <x:f t="shared" si="1192"/>
        <x:v>0</x:v>
      </x:c>
      <x:c r="L6432" s="53">
        <x:f t="shared" si="1193"/>
        <x:v>26</x:v>
      </x:c>
      <x:c r="M6432" s="54">
        <x:f t="shared" si="1194"/>
        <x:v>2685.9629429103106</x:v>
      </x:c>
      <x:c r="N6432" s="54">
        <x:f t="shared" si="1195"/>
        <x:v>1.3652520436877158</x:v>
      </x:c>
      <x:c r="O6432" s="55">
        <x:f t="shared" si="1196"/>
        <x:v>114798</x:v>
      </x:c>
      <x:c r="P6432" s="55">
        <x:f t="shared" si="1197"/>
        <x:v>15400</x:v>
      </x:c>
      <x:c r="Q6432" s="55">
        <x:f t="shared" si="1198"/>
        <x:v>59131.301092192894</x:v>
      </x:c>
      <x:c r="R6432" s="55">
        <x:f t="shared" si="1199"/>
        <x:v>20266.698907807106</x:v>
      </x:c>
      <x:c r="S6432" s="1" t="str">
        <x:f t="shared" si="1200"/>
        <x:v>YES</x:v>
      </x:c>
      <x:c r="T6432" s="1">
        <x:f t="shared" si="1201"/>
        <x:v>20266.698907807106</x:v>
      </x:c>
    </x:row>
    <x:row r="6433">
      <x:c r="A6433" s="1"/>
      <x:c r="B6433" s="1"/>
      <x:c r="C6433" s="1"/>
      <x:c r="D6433" s="1"/>
      <x:c r="E6433" s="1"/>
      <x:c r="F6433" s="1"/>
      <x:c r="G6433" s="1"/>
      <x:c r="H6433" s="1"/>
      <x:c r="I6433" s="53">
        <x:f t="shared" si="1190"/>
        <x:v>9</x:v>
      </x:c>
      <x:c r="J6433" s="53">
        <x:f t="shared" si="1191"/>
        <x:v>17</x:v>
      </x:c>
      <x:c r="K6433" s="53">
        <x:f t="shared" si="1192"/>
        <x:v>1</x:v>
      </x:c>
      <x:c r="L6433" s="53">
        <x:f t="shared" si="1193"/>
        <x:v>27</x:v>
      </x:c>
      <x:c r="M6433" s="54">
        <x:f t="shared" si="1194"/>
        <x:v>2731.5254429103106</x:v>
      </x:c>
      <x:c r="N6433" s="54">
        <x:f t="shared" si="1195"/>
        <x:v>1.3968926686877157</x:v>
      </x:c>
      <x:c r="O6433" s="55">
        <x:f t="shared" si="1196"/>
        <x:v>117498</x:v>
      </x:c>
      <x:c r="P6433" s="55">
        <x:f t="shared" si="1197"/>
        <x:v>16280</x:v>
      </x:c>
      <x:c r="Q6433" s="55">
        <x:f t="shared" si="1198"/>
        <x:v>59922.316717192894</x:v>
      </x:c>
      <x:c r="R6433" s="55">
        <x:f t="shared" si="1199"/>
        <x:v>21295.683282807106</x:v>
      </x:c>
      <x:c r="S6433" s="1" t="str">
        <x:f t="shared" si="1200"/>
        <x:v>YES</x:v>
      </x:c>
      <x:c r="T6433" s="1">
        <x:f t="shared" si="1201"/>
        <x:v>21295.683282807106</x:v>
      </x:c>
    </x:row>
    <x:row r="6434">
      <x:c r="A6434" s="1"/>
      <x:c r="B6434" s="1"/>
      <x:c r="C6434" s="1"/>
      <x:c r="D6434" s="1"/>
      <x:c r="E6434" s="1"/>
      <x:c r="F6434" s="1"/>
      <x:c r="G6434" s="1"/>
      <x:c r="H6434" s="1"/>
      <x:c r="I6434" s="53">
        <x:f t="shared" si="1190"/>
        <x:v>9</x:v>
      </x:c>
      <x:c r="J6434" s="53">
        <x:f t="shared" si="1191"/>
        <x:v>17</x:v>
      </x:c>
      <x:c r="K6434" s="53">
        <x:f t="shared" si="1192"/>
        <x:v>2</x:v>
      </x:c>
      <x:c r="L6434" s="53">
        <x:f t="shared" si="1193"/>
        <x:v>28</x:v>
      </x:c>
      <x:c r="M6434" s="54">
        <x:f t="shared" si="1194"/>
        <x:v>2778.2270054103105</x:v>
      </x:c>
      <x:c r="N6434" s="54">
        <x:f t="shared" si="1195"/>
        <x:v>1.4293243093127157</x:v>
      </x:c>
      <x:c r="O6434" s="55">
        <x:f t="shared" si="1196"/>
        <x:v>120198</x:v>
      </x:c>
      <x:c r="P6434" s="55">
        <x:f t="shared" si="1197"/>
        <x:v>17160</x:v>
      </x:c>
      <x:c r="Q6434" s="55">
        <x:f t="shared" si="1198"/>
        <x:v>60733.107732817887</x:v>
      </x:c>
      <x:c r="R6434" s="55">
        <x:f t="shared" si="1199"/>
        <x:v>22304.892267182113</x:v>
      </x:c>
      <x:c r="S6434" s="1" t="str">
        <x:f t="shared" si="1200"/>
        <x:v>YES</x:v>
      </x:c>
      <x:c r="T6434" s="1">
        <x:f t="shared" si="1201"/>
        <x:v>22304.892267182113</x:v>
      </x:c>
    </x:row>
    <x:row r="6435">
      <x:c r="A6435" s="1"/>
      <x:c r="B6435" s="1"/>
      <x:c r="C6435" s="1"/>
      <x:c r="D6435" s="1"/>
      <x:c r="E6435" s="1"/>
      <x:c r="F6435" s="1"/>
      <x:c r="G6435" s="1"/>
      <x:c r="H6435" s="1"/>
      <x:c r="I6435" s="53">
        <x:f t="shared" si="1190"/>
        <x:v>9</x:v>
      </x:c>
      <x:c r="J6435" s="53">
        <x:f t="shared" si="1191"/>
        <x:v>17</x:v>
      </x:c>
      <x:c r="K6435" s="53">
        <x:f t="shared" si="1192"/>
        <x:v>3</x:v>
      </x:c>
      <x:c r="L6435" s="53">
        <x:f t="shared" si="1193"/>
        <x:v>29</x:v>
      </x:c>
      <x:c r="M6435" s="54">
        <x:f t="shared" si="1194"/>
        <x:v>2826.0889878321855</x:v>
      </x:c>
      <x:c r="N6435" s="54">
        <x:f t="shared" si="1195"/>
        <x:v>1.4625617971056843</x:v>
      </x:c>
      <x:c r="O6435" s="55">
        <x:f t="shared" si="1196"/>
        <x:v>122898</x:v>
      </x:c>
      <x:c r="P6435" s="55">
        <x:f t="shared" si="1197"/>
        <x:v>18040</x:v>
      </x:c>
      <x:c r="Q6435" s="55">
        <x:f t="shared" si="1198"/>
        <x:v>61564.044927642106</x:v>
      </x:c>
      <x:c r="R6435" s="55">
        <x:f t="shared" si="1199"/>
        <x:v>23293.955072357894</x:v>
      </x:c>
      <x:c r="S6435" s="1" t="str">
        <x:f t="shared" si="1200"/>
        <x:v>YES</x:v>
      </x:c>
      <x:c r="T6435" s="1">
        <x:f t="shared" si="1201"/>
        <x:v>23293.955072357894</x:v>
      </x:c>
    </x:row>
    <x:row r="6436">
      <x:c r="A6436" s="1"/>
      <x:c r="B6436" s="1"/>
      <x:c r="C6436" s="1"/>
      <x:c r="D6436" s="1"/>
      <x:c r="E6436" s="1"/>
      <x:c r="F6436" s="1"/>
      <x:c r="G6436" s="1"/>
      <x:c r="H6436" s="1"/>
      <x:c r="I6436" s="53">
        <x:f t="shared" si="1190"/>
        <x:v>9</x:v>
      </x:c>
      <x:c r="J6436" s="53">
        <x:f t="shared" si="1191"/>
        <x:v>17</x:v>
      </x:c>
      <x:c r="K6436" s="53">
        <x:f t="shared" si="1192"/>
        <x:v>4</x:v>
      </x:c>
      <x:c r="L6436" s="53">
        <x:f t="shared" si="1193"/>
        <x:v>30</x:v>
      </x:c>
      <x:c r="M6436" s="54">
        <x:f t="shared" si="1194"/>
        <x:v>2875.1331035548419</x:v>
      </x:c>
      <x:c r="N6436" s="54">
        <x:f t="shared" si="1195"/>
        <x:v>1.4966202108019735</x:v>
      </x:c>
      <x:c r="O6436" s="55">
        <x:f t="shared" si="1196"/>
        <x:v>125598</x:v>
      </x:c>
      <x:c r="P6436" s="55">
        <x:f t="shared" si="1197"/>
        <x:v>18920</x:v>
      </x:c>
      <x:c r="Q6436" s="55">
        <x:f t="shared" si="1198"/>
        <x:v>62415.50527004934</x:v>
      </x:c>
      <x:c r="R6436" s="55">
        <x:f t="shared" si="1199"/>
        <x:v>24262.49472995066</x:v>
      </x:c>
      <x:c r="S6436" s="1" t="str">
        <x:f t="shared" si="1200"/>
        <x:v>YES</x:v>
      </x:c>
      <x:c r="T6436" s="1">
        <x:f t="shared" si="1201"/>
        <x:v>24262.49472995066</x:v>
      </x:c>
    </x:row>
    <x:row r="6437">
      <x:c r="A6437" s="1"/>
      <x:c r="B6437" s="1"/>
      <x:c r="C6437" s="1"/>
      <x:c r="D6437" s="1"/>
      <x:c r="E6437" s="1"/>
      <x:c r="F6437" s="1"/>
      <x:c r="G6437" s="1"/>
      <x:c r="H6437" s="1"/>
      <x:c r="I6437" s="53">
        <x:f t="shared" si="1190"/>
        <x:v>9</x:v>
      </x:c>
      <x:c r="J6437" s="53">
        <x:f t="shared" si="1191"/>
        <x:v>17</x:v>
      </x:c>
      <x:c r="K6437" s="53">
        <x:f t="shared" si="1192"/>
        <x:v>5</x:v>
      </x:c>
      <x:c r="L6437" s="53">
        <x:f t="shared" si="1193"/>
        <x:v>31</x:v>
      </x:c>
      <x:c r="M6437" s="54">
        <x:f t="shared" si="1194"/>
        <x:v>2925.3814274760452</x:v>
      </x:c>
      <x:c r="N6437" s="54">
        <x:f t="shared" si="1195"/>
        <x:v>1.531514880191698</x:v>
      </x:c>
      <x:c r="O6437" s="55">
        <x:f t="shared" si="1196"/>
        <x:v>128298</x:v>
      </x:c>
      <x:c r="P6437" s="55">
        <x:f t="shared" si="1197"/>
        <x:v>19800</x:v>
      </x:c>
      <x:c r="Q6437" s="55">
        <x:f t="shared" si="1198"/>
        <x:v>63287.872004792451</x:v>
      </x:c>
      <x:c r="R6437" s="55">
        <x:f t="shared" si="1199"/>
        <x:v>25210.127995207549</x:v>
      </x:c>
      <x:c r="S6437" s="1" t="str">
        <x:f t="shared" si="1200"/>
        <x:v>YES</x:v>
      </x:c>
      <x:c r="T6437" s="1">
        <x:f t="shared" si="1201"/>
        <x:v>25210.127995207549</x:v>
      </x:c>
    </x:row>
    <x:row r="6438">
      <x:c r="A6438" s="1"/>
      <x:c r="B6438" s="1"/>
      <x:c r="C6438" s="1"/>
      <x:c r="D6438" s="1"/>
      <x:c r="E6438" s="1"/>
      <x:c r="F6438" s="1"/>
      <x:c r="G6438" s="1"/>
      <x:c r="H6438" s="1"/>
      <x:c r="I6438" s="53">
        <x:f t="shared" si="1190"/>
        <x:v>9</x:v>
      </x:c>
      <x:c r="J6438" s="53">
        <x:f t="shared" si="1191"/>
        <x:v>17</x:v>
      </x:c>
      <x:c r="K6438" s="53">
        <x:f t="shared" si="1192"/>
        <x:v>6</x:v>
      </x:c>
      <x:c r="L6438" s="53">
        <x:f t="shared" si="1193"/>
        <x:v>32</x:v>
      </x:c>
      <x:c r="M6438" s="54">
        <x:f t="shared" si="1194"/>
        <x:v>2976.8564016576784</x:v>
      </x:c>
      <x:c r="N6438" s="54">
        <x:f t="shared" si="1195"/>
        <x:v>1.5672613900400545</x:v>
      </x:c>
      <x:c r="O6438" s="55">
        <x:f t="shared" si="1196"/>
        <x:v>130998</x:v>
      </x:c>
      <x:c r="P6438" s="55">
        <x:f t="shared" si="1197"/>
        <x:v>20680</x:v>
      </x:c>
      <x:c r="Q6438" s="55">
        <x:f t="shared" si="1198"/>
        <x:v>64181.53475100136</x:v>
      </x:c>
      <x:c r="R6438" s="55">
        <x:f t="shared" si="1199"/>
        <x:v>26136.46524899864</x:v>
      </x:c>
      <x:c r="S6438" s="1" t="str">
        <x:f t="shared" si="1200"/>
        <x:v>YES</x:v>
      </x:c>
      <x:c r="T6438" s="1">
        <x:f t="shared" si="1201"/>
        <x:v>26136.46524899864</x:v>
      </x:c>
    </x:row>
    <x:row r="6439">
      <x:c r="A6439" s="1"/>
      <x:c r="B6439" s="1"/>
      <x:c r="C6439" s="1"/>
      <x:c r="D6439" s="1"/>
      <x:c r="E6439" s="1"/>
      <x:c r="F6439" s="1"/>
      <x:c r="G6439" s="1"/>
      <x:c r="H6439" s="1"/>
      <x:c r="I6439" s="53">
        <x:f t="shared" si="1190"/>
        <x:v>9</x:v>
      </x:c>
      <x:c r="J6439" s="53">
        <x:f t="shared" si="1191"/>
        <x:v>17</x:v>
      </x:c>
      <x:c r="K6439" s="53">
        <x:f t="shared" si="1192"/>
        <x:v>7</x:v>
      </x:c>
      <x:c r="L6439" s="53">
        <x:f t="shared" si="1193"/>
        <x:v>33</x:v>
      </x:c>
      <x:c r="M6439" s="54">
        <x:f t="shared" si="1194"/>
        <x:v>3029.5808410556388</x:v>
      </x:c>
      <x:c r="N6439" s="54">
        <x:f t="shared" si="1195"/>
        <x:v>1.6038755840664158</x:v>
      </x:c>
      <x:c r="O6439" s="55">
        <x:f t="shared" si="1196"/>
        <x:v>133698</x:v>
      </x:c>
      <x:c r="P6439" s="55">
        <x:f t="shared" si="1197"/>
        <x:v>21560</x:v>
      </x:c>
      <x:c r="Q6439" s="55">
        <x:f t="shared" si="1198"/>
        <x:v>65096.889601660398</x:v>
      </x:c>
      <x:c r="R6439" s="55">
        <x:f t="shared" si="1199"/>
        <x:v>27041.110398339602</x:v>
      </x:c>
      <x:c r="S6439" s="1" t="str">
        <x:f t="shared" si="1200"/>
        <x:v>YES</x:v>
      </x:c>
      <x:c r="T6439" s="1">
        <x:f t="shared" si="1201"/>
        <x:v>27041.110398339602</x:v>
      </x:c>
    </x:row>
    <x:row r="6440">
      <x:c r="A6440" s="1"/>
      <x:c r="B6440" s="1"/>
      <x:c r="C6440" s="1"/>
      <x:c r="D6440" s="1"/>
      <x:c r="E6440" s="1"/>
      <x:c r="F6440" s="1"/>
      <x:c r="G6440" s="1"/>
      <x:c r="H6440" s="1"/>
      <x:c r="I6440" s="53">
        <x:f t="shared" si="1190"/>
        <x:v>9</x:v>
      </x:c>
      <x:c r="J6440" s="53">
        <x:f t="shared" si="1191"/>
        <x:v>17</x:v>
      </x:c>
      <x:c r="K6440" s="53">
        <x:f t="shared" si="1192"/>
        <x:v>8</x:v>
      </x:c>
      <x:c r="L6440" s="53">
        <x:f t="shared" si="1193"/>
        <x:v>34</x:v>
      </x:c>
      <x:c r="M6440" s="54">
        <x:f t="shared" si="1194"/>
        <x:v>3083.5779393356188</x:v>
      </x:c>
      <x:c r="N6440" s="54">
        <x:f t="shared" si="1195"/>
        <x:v>1.6413735689830686</x:v>
      </x:c>
      <x:c r="O6440" s="55">
        <x:f t="shared" si="1196"/>
        <x:v>136398</x:v>
      </x:c>
      <x:c r="P6440" s="55">
        <x:f t="shared" si="1197"/>
        <x:v>22440</x:v>
      </x:c>
      <x:c r="Q6440" s="55">
        <x:f t="shared" si="1198"/>
        <x:v>66034.339224576717</x:v>
      </x:c>
      <x:c r="R6440" s="55">
        <x:f t="shared" si="1199"/>
        <x:v>27923.660775423283</x:v>
      </x:c>
      <x:c r="S6440" s="1" t="str">
        <x:f t="shared" si="1200"/>
        <x:v>YES</x:v>
      </x:c>
      <x:c r="T6440" s="1">
        <x:f t="shared" si="1201"/>
        <x:v>27923.660775423283</x:v>
      </x:c>
    </x:row>
    <x:row r="6441">
      <x:c r="A6441" s="1"/>
      <x:c r="B6441" s="1"/>
      <x:c r="C6441" s="1"/>
      <x:c r="D6441" s="1"/>
      <x:c r="E6441" s="1"/>
      <x:c r="F6441" s="1"/>
      <x:c r="G6441" s="1"/>
      <x:c r="H6441" s="1"/>
      <x:c r="I6441" s="53">
        <x:f t="shared" si="1190"/>
        <x:v>9</x:v>
      </x:c>
      <x:c r="J6441" s="53">
        <x:f t="shared" si="1191"/>
        <x:v>17</x:v>
      </x:c>
      <x:c r="K6441" s="53">
        <x:f t="shared" si="1192"/>
        <x:v>9</x:v>
      </x:c>
      <x:c r="L6441" s="53">
        <x:f t="shared" si="1193"/>
        <x:v>35</x:v>
      </x:c>
      <x:c r="M6441" s="54">
        <x:f t="shared" si="1194"/>
        <x:v>3138.8712747760137</x:v>
      </x:c>
      <x:c r="N6441" s="54">
        <x:f t="shared" si="1195"/>
        <x:v>1.6797717185944541</x:v>
      </x:c>
      <x:c r="O6441" s="55">
        <x:f t="shared" si="1196"/>
        <x:v>139098</x:v>
      </x:c>
      <x:c r="P6441" s="55">
        <x:f t="shared" si="1197"/>
        <x:v>23320</x:v>
      </x:c>
      <x:c r="Q6441" s="55">
        <x:f t="shared" si="1198"/>
        <x:v>66994.29296486135</x:v>
      </x:c>
      <x:c r="R6441" s="55">
        <x:f t="shared" si="1199"/>
        <x:v>28783.70703513865</x:v>
      </x:c>
      <x:c r="S6441" s="1" t="str">
        <x:f t="shared" si="1200"/>
        <x:v>YES</x:v>
      </x:c>
      <x:c r="T6441" s="1">
        <x:f t="shared" si="1201"/>
        <x:v>28783.70703513865</x:v>
      </x:c>
    </x:row>
    <x:row r="6442">
      <x:c r="A6442" s="1"/>
      <x:c r="B6442" s="1"/>
      <x:c r="C6442" s="1"/>
      <x:c r="D6442" s="1"/>
      <x:c r="E6442" s="1"/>
      <x:c r="F6442" s="1"/>
      <x:c r="G6442" s="1"/>
      <x:c r="H6442" s="1"/>
      <x:c r="I6442" s="53">
        <x:f t="shared" si="1190"/>
        <x:v>9</x:v>
      </x:c>
      <x:c r="J6442" s="53">
        <x:f t="shared" si="1191"/>
        <x:v>17</x:v>
      </x:c>
      <x:c r="K6442" s="53">
        <x:f t="shared" si="1192"/>
        <x:v>10</x:v>
      </x:c>
      <x:c r="L6442" s="53">
        <x:f t="shared" si="1193"/>
        <x:v>36</x:v>
      </x:c>
      <x:c r="M6442" s="54">
        <x:f t="shared" si="1194"/>
        <x:v>3195.4848162592261</x:v>
      </x:c>
      <x:c r="N6442" s="54">
        <x:f t="shared" si="1195"/>
        <x:v>1.719086677957796</x:v>
      </x:c>
      <x:c r="O6442" s="55">
        <x:f t="shared" si="1196"/>
        <x:v>141798</x:v>
      </x:c>
      <x:c r="P6442" s="55">
        <x:f t="shared" si="1197"/>
        <x:v>24200</x:v>
      </x:c>
      <x:c r="Q6442" s="55">
        <x:f t="shared" si="1198"/>
        <x:v>67977.166948944898</x:v>
      </x:c>
      <x:c r="R6442" s="55">
        <x:f t="shared" si="1199"/>
        <x:v>29620.833051055102</x:v>
      </x:c>
      <x:c r="S6442" s="1" t="str">
        <x:f t="shared" si="1200"/>
        <x:v>YES</x:v>
      </x:c>
      <x:c r="T6442" s="1">
        <x:f t="shared" si="1201"/>
        <x:v>29620.833051055102</x:v>
      </x:c>
    </x:row>
    <x:row r="6443">
      <x:c r="A6443" s="1"/>
      <x:c r="B6443" s="1"/>
      <x:c r="C6443" s="1"/>
      <x:c r="D6443" s="1"/>
      <x:c r="E6443" s="1"/>
      <x:c r="F6443" s="1"/>
      <x:c r="G6443" s="1"/>
      <x:c r="H6443" s="1"/>
      <x:c r="I6443" s="53">
        <x:f t="shared" si="1190"/>
        <x:v>9</x:v>
      </x:c>
      <x:c r="J6443" s="53">
        <x:f t="shared" si="1191"/>
        <x:v>17</x:v>
      </x:c>
      <x:c r="K6443" s="53">
        <x:f t="shared" si="1192"/>
        <x:v>11</x:v>
      </x:c>
      <x:c r="L6443" s="53">
        <x:f t="shared" si="1193"/>
        <x:v>37</x:v>
      </x:c>
      <x:c r="M6443" s="54">
        <x:f t="shared" si="1194"/>
        <x:v>3253.4429293526655</x:v>
      </x:c>
      <x:c r="N6443" s="54">
        <x:f t="shared" si="1195"/>
        <x:v>1.7593353676060177</x:v>
      </x:c>
      <x:c r="O6443" s="55">
        <x:f t="shared" si="1196"/>
        <x:v>144498</x:v>
      </x:c>
      <x:c r="P6443" s="55">
        <x:f t="shared" si="1197"/>
        <x:v>25080</x:v>
      </x:c>
      <x:c r="Q6443" s="55">
        <x:f t="shared" si="1198"/>
        <x:v>68983.384190150449</x:v>
      </x:c>
      <x:c r="R6443" s="55">
        <x:f t="shared" si="1199"/>
        <x:v>30434.615809849551</x:v>
      </x:c>
      <x:c r="S6443" s="1" t="str">
        <x:f t="shared" si="1200"/>
        <x:v>YES</x:v>
      </x:c>
      <x:c r="T6443" s="1">
        <x:f t="shared" si="1201"/>
        <x:v>30434.615809849551</x:v>
      </x:c>
    </x:row>
    <x:row r="6444">
      <x:c r="A6444" s="1"/>
      <x:c r="B6444" s="1"/>
      <x:c r="C6444" s="1"/>
      <x:c r="D6444" s="1"/>
      <x:c r="E6444" s="1"/>
      <x:c r="F6444" s="1"/>
      <x:c r="G6444" s="1"/>
      <x:c r="H6444" s="1"/>
      <x:c r="I6444" s="53">
        <x:f t="shared" si="1190"/>
        <x:v>9</x:v>
      </x:c>
      <x:c r="J6444" s="53">
        <x:f t="shared" si="1191"/>
        <x:v>17</x:v>
      </x:c>
      <x:c r="K6444" s="53">
        <x:f t="shared" si="1192"/>
        <x:v>12</x:v>
      </x:c>
      <x:c r="L6444" s="53">
        <x:f t="shared" si="1193"/>
        <x:v>38</x:v>
      </x:c>
      <x:c r="M6444" s="54">
        <x:f t="shared" si="1194"/>
        <x:v>3312.7703824807299</x:v>
      </x:c>
      <x:c r="N6444" s="54">
        <x:f t="shared" si="1195"/>
        <x:v>1.8005349878338401</x:v>
      </x:c>
      <x:c r="O6444" s="55">
        <x:f t="shared" si="1196"/>
        <x:v>147198</x:v>
      </x:c>
      <x:c r="P6444" s="55">
        <x:f t="shared" si="1197"/>
        <x:v>25960</x:v>
      </x:c>
      <x:c r="Q6444" s="55">
        <x:f t="shared" si="1198"/>
        <x:v>70013.374695845996</x:v>
      </x:c>
      <x:c r="R6444" s="55">
        <x:f t="shared" si="1199"/>
        <x:v>31224.625304154004</x:v>
      </x:c>
      <x:c r="S6444" s="1" t="str">
        <x:f t="shared" si="1200"/>
        <x:v>YES</x:v>
      </x:c>
      <x:c r="T6444" s="1">
        <x:f t="shared" si="1201"/>
        <x:v>31224.625304154004</x:v>
      </x:c>
    </x:row>
    <x:row r="6445">
      <x:c r="A6445" s="1"/>
      <x:c r="B6445" s="1"/>
      <x:c r="C6445" s="1"/>
      <x:c r="D6445" s="1"/>
      <x:c r="E6445" s="1"/>
      <x:c r="F6445" s="1"/>
      <x:c r="G6445" s="1"/>
      <x:c r="H6445" s="1"/>
      <x:c r="I6445" s="53">
        <x:f t="shared" si="1190"/>
        <x:v>9</x:v>
      </x:c>
      <x:c r="J6445" s="53">
        <x:f t="shared" si="1191"/>
        <x:v>17</x:v>
      </x:c>
      <x:c r="K6445" s="53">
        <x:f t="shared" si="1192"/>
        <x:v>13</x:v>
      </x:c>
      <x:c r="L6445" s="53">
        <x:f t="shared" si="1193"/>
        <x:v>39</x:v>
      </x:c>
      <x:c r="M6445" s="54">
        <x:f t="shared" si="1194"/>
        <x:v>3373.4923531891141</x:v>
      </x:c>
      <x:c r="N6445" s="54">
        <x:f t="shared" si="1195"/>
        <x:v>1.8427030230479959</x:v>
      </x:c>
      <x:c r="O6445" s="55">
        <x:f t="shared" si="1196"/>
        <x:v>149898</x:v>
      </x:c>
      <x:c r="P6445" s="55">
        <x:f t="shared" si="1197"/>
        <x:v>26840</x:v>
      </x:c>
      <x:c r="Q6445" s="55">
        <x:f t="shared" si="1198"/>
        <x:v>71067.575576199888</x:v>
      </x:c>
      <x:c r="R6445" s="55">
        <x:f t="shared" si="1199"/>
        <x:v>31990.424423800112</x:v>
      </x:c>
      <x:c r="S6445" s="1" t="str">
        <x:f t="shared" si="1200"/>
        <x:v>YES</x:v>
      </x:c>
      <x:c r="T6445" s="1">
        <x:f t="shared" si="1201"/>
        <x:v>31990.424423800112</x:v>
      </x:c>
    </x:row>
    <x:row r="6446">
      <x:c r="A6446" s="1"/>
      <x:c r="B6446" s="1"/>
      <x:c r="C6446" s="1"/>
      <x:c r="D6446" s="1"/>
      <x:c r="E6446" s="1"/>
      <x:c r="F6446" s="1"/>
      <x:c r="G6446" s="1"/>
      <x:c r="H6446" s="1"/>
      <x:c r="I6446" s="53" t="n">
        <x:f t="shared" ref="I6446:I6509" si="1202">INT((ROW()-ROW($I$46))/((CARROT_CAP+1)*(MESCLUN_CAP+1)))</x:f>
        <x:v>9</x:v>
      </x:c>
      <x:c r="J6446" s="53" t="n">
        <x:f t="shared" ref="J6446:J6509" si="1203">MOD(INT((ROW()-ROW($I$46))/(MESCLUN_CAP+1)),CARROT_CAP+1)</x:f>
        <x:v>17</x:v>
      </x:c>
      <x:c r="K6446" s="53" t="n">
        <x:f t="shared" ref="K6446:K6509" si="1204">MOD(ROW()-ROW($I$46),MESCLUN_CAP+1)</x:f>
        <x:v>14</x:v>
      </x:c>
      <x:c r="L6446" s="53" t="n">
        <x:f t="shared" ref="L6446:L6509" si="1205">SUM(I6446:K6446)</x:f>
        <x:v>40</x:v>
      </x:c>
      <x:c r="M6446" s="54" t="n">
        <x:f t="shared" ref="M6446:M6509" si="1206">I6446*TOMATO_HOURS*WEEKS*(1+TOMATO_DIM)^I6446+J6446*CARROT_HOURS*WEEKS*(1+CARROT_DIM)^J6446+K6446*MESCLUN_HOURS*WEEKS*(1+MESCLUN_DIM)^K6446</x:f>
        <x:v>3435.634434502775</x:v>
      </x:c>
      <x:c r="N6446" s="54" t="n">
        <x:f t="shared" ref="N6446:N6509" si="1207">MAX(M6446-FARMER_HOURS,0)/TEMP_HOURS_PER_WORKER</x:f>
        <x:v>1.8858572461824827</x:v>
      </x:c>
      <x:c r="O6446" s="55" t="n">
        <x:f t="shared" ref="O6446:O6509" si="1208">I6446*TOMATO_PRICE+J6446*CARROT_PRICE+K6446*MESCLUN_PRICE</x:f>
        <x:v>152598</x:v>
      </x:c>
      <x:c r="P6446" s="55" t="n">
        <x:f t="shared" ref="P6446:P6509" si="1209">I6446*TOMATO_FERTILIZER+J6446*CARROT_FERTILIZER+K6446*MESCLUN_FERTILIZER</x:f>
        <x:v>27720</x:v>
      </x:c>
      <x:c r="Q6446" s="55" t="n">
        <x:f t="shared" ref="Q6446:Q6509" si="1210">MIN(M6446,FARMER_HOURS)*FARMER_RATE+MAX(M6446-FARMER_HOURS,0)*TEMP_RATE</x:f>
        <x:v>72146.43115456207</x:v>
      </x:c>
      <x:c r="R6446" s="55" t="n">
        <x:f t="shared" ref="R6446:R6509" si="1211">O6446-P6446-Q6446-FIXED_COST</x:f>
        <x:v>32731.568845437927</x:v>
      </x:c>
      <x:c r="S6446" s="1" t="str">
        <x:f t="shared" ref="S6446:S6509" si="1212">IF(AND(L6446&lt;=TOTAL_BED_CAP,N6446&lt;=TEMP_WORKER_CAP),"YES","NO")</x:f>
        <x:v>YES</x:v>
      </x:c>
      <x:c r="T6446" s="1" t="n">
        <x:f t="shared" ref="T6446:T6509" si="1213">IF(S6446="YES",R6446,-1E+99)</x:f>
        <x:v>32731.568845437927</x:v>
      </x:c>
    </x:row>
    <x:row r="6447">
      <x:c r="A6447" s="1"/>
      <x:c r="B6447" s="1"/>
      <x:c r="C6447" s="1"/>
      <x:c r="D6447" s="1"/>
      <x:c r="E6447" s="1"/>
      <x:c r="F6447" s="1"/>
      <x:c r="G6447" s="1"/>
      <x:c r="H6447" s="1"/>
      <x:c r="I6447" s="53">
        <x:f t="shared" si="1202"/>
        <x:v>9</x:v>
      </x:c>
      <x:c r="J6447" s="53">
        <x:f t="shared" si="1203"/>
        <x:v>17</x:v>
      </x:c>
      <x:c r="K6447" s="53">
        <x:f t="shared" si="1204"/>
        <x:v>15</x:v>
      </x:c>
      <x:c r="L6447" s="53">
        <x:f t="shared" si="1205"/>
        <x:v>41</x:v>
      </x:c>
      <x:c r="M6447" s="54">
        <x:f t="shared" si="1206"/>
        <x:v>3499.2226413789217</x:v>
      </x:c>
      <x:c r="N6447" s="54">
        <x:f t="shared" si="1207"/>
        <x:v>1.9300157231798067</x:v>
      </x:c>
      <x:c r="O6447" s="55">
        <x:f t="shared" si="1208"/>
        <x:v>155298</x:v>
      </x:c>
      <x:c r="P6447" s="55">
        <x:f t="shared" si="1209"/>
        <x:v>28600</x:v>
      </x:c>
      <x:c r="Q6447" s="55">
        <x:f t="shared" si="1210"/>
        <x:v>73250.393079495174</x:v>
      </x:c>
      <x:c r="R6447" s="55">
        <x:f t="shared" si="1211"/>
        <x:v>33447.606920504826</x:v>
      </x:c>
      <x:c r="S6447" s="1" t="str">
        <x:f t="shared" si="1212"/>
        <x:v>YES</x:v>
      </x:c>
      <x:c r="T6447" s="1">
        <x:f t="shared" si="1213"/>
        <x:v>33447.606920504826</x:v>
      </x:c>
    </x:row>
    <x:row r="6448">
      <x:c r="A6448" s="1"/>
      <x:c r="B6448" s="1"/>
      <x:c r="C6448" s="1"/>
      <x:c r="D6448" s="1"/>
      <x:c r="E6448" s="1"/>
      <x:c r="F6448" s="1"/>
      <x:c r="G6448" s="1"/>
      <x:c r="H6448" s="1"/>
      <x:c r="I6448" s="53">
        <x:f t="shared" si="1202"/>
        <x:v>9</x:v>
      </x:c>
      <x:c r="J6448" s="53">
        <x:f t="shared" si="1203"/>
        <x:v>17</x:v>
      </x:c>
      <x:c r="K6448" s="53">
        <x:f t="shared" si="1204"/>
        <x:v>16</x:v>
      </x:c>
      <x:c r="L6448" s="53">
        <x:f t="shared" si="1205"/>
        <x:v>42</x:v>
      </x:c>
      <x:c r="M6448" s="54">
        <x:f t="shared" si="1206"/>
        <x:v>3564.2834172564108</x:v>
      </x:c>
      <x:c r="N6448" s="54">
        <x:f t="shared" si="1207"/>
        <x:v>1.9751968175391741</x:v>
      </x:c>
      <x:c r="O6448" s="55">
        <x:f t="shared" si="1208"/>
        <x:v>157998</x:v>
      </x:c>
      <x:c r="P6448" s="55">
        <x:f t="shared" si="1209"/>
        <x:v>29480</x:v>
      </x:c>
      <x:c r="Q6448" s="55">
        <x:f t="shared" si="1210"/>
        <x:v>74379.920438479356</x:v>
      </x:c>
      <x:c r="R6448" s="55">
        <x:f t="shared" si="1211"/>
        <x:v>34138.079561520644</x:v>
      </x:c>
      <x:c r="S6448" s="1" t="str">
        <x:f t="shared" si="1212"/>
        <x:v>YES</x:v>
      </x:c>
      <x:c r="T6448" s="1">
        <x:f t="shared" si="1213"/>
        <x:v>34138.079561520644</x:v>
      </x:c>
    </x:row>
    <x:row r="6449">
      <x:c r="A6449" s="1"/>
      <x:c r="B6449" s="1"/>
      <x:c r="C6449" s="1"/>
      <x:c r="D6449" s="1"/>
      <x:c r="E6449" s="1"/>
      <x:c r="F6449" s="1"/>
      <x:c r="G6449" s="1"/>
      <x:c r="H6449" s="1"/>
      <x:c r="I6449" s="53">
        <x:f t="shared" si="1202"/>
        <x:v>9</x:v>
      </x:c>
      <x:c r="J6449" s="53">
        <x:f t="shared" si="1203"/>
        <x:v>17</x:v>
      </x:c>
      <x:c r="K6449" s="53">
        <x:f t="shared" si="1204"/>
        <x:v>17</x:v>
      </x:c>
      <x:c r="L6449" s="53">
        <x:f t="shared" si="1205"/>
        <x:v>43</x:v>
      </x:c>
      <x:c r="M6449" s="54">
        <x:f t="shared" si="1206"/>
        <x:v>3630.8436407029512</x:v>
      </x:c>
      <x:c r="N6449" s="54">
        <x:f t="shared" si="1207"/>
        <x:v>2.021419194932605</x:v>
      </x:c>
      <x:c r="O6449" s="55">
        <x:f t="shared" si="1208"/>
        <x:v>160698</x:v>
      </x:c>
      <x:c r="P6449" s="55">
        <x:f t="shared" si="1209"/>
        <x:v>30360</x:v>
      </x:c>
      <x:c r="Q6449" s="55">
        <x:f t="shared" si="1210"/>
        <x:v>75535.479873315126</x:v>
      </x:c>
      <x:c r="R6449" s="55">
        <x:f t="shared" si="1211"/>
        <x:v>34802.520126684874</x:v>
      </x:c>
      <x:c r="S6449" s="1" t="str">
        <x:f t="shared" si="1212"/>
        <x:v>YES</x:v>
      </x:c>
      <x:c r="T6449" s="1">
        <x:f t="shared" si="1213"/>
        <x:v>34802.520126684874</x:v>
      </x:c>
    </x:row>
    <x:row r="6450">
      <x:c r="A6450" s="1"/>
      <x:c r="B6450" s="1"/>
      <x:c r="C6450" s="1"/>
      <x:c r="D6450" s="1"/>
      <x:c r="E6450" s="1"/>
      <x:c r="F6450" s="1"/>
      <x:c r="G6450" s="1"/>
      <x:c r="H6450" s="1"/>
      <x:c r="I6450" s="53">
        <x:f t="shared" si="1202"/>
        <x:v>9</x:v>
      </x:c>
      <x:c r="J6450" s="53">
        <x:f t="shared" si="1203"/>
        <x:v>17</x:v>
      </x:c>
      <x:c r="K6450" s="53">
        <x:f t="shared" si="1204"/>
        <x:v>18</x:v>
      </x:c>
      <x:c r="L6450" s="53">
        <x:f t="shared" si="1205"/>
        <x:v>44</x:v>
      </x:c>
      <x:c r="M6450" s="54">
        <x:f t="shared" si="1206"/>
        <x:v>3698.9306321615386</x:v>
      </x:c>
      <x:c r="N6450" s="54">
        <x:f t="shared" si="1207"/>
        <x:v>2.0687018278899574</x:v>
      </x:c>
      <x:c r="O6450" s="55">
        <x:f t="shared" si="1208"/>
        <x:v>163398</x:v>
      </x:c>
      <x:c r="P6450" s="55">
        <x:f t="shared" si="1209"/>
        <x:v>31240</x:v>
      </x:c>
      <x:c r="Q6450" s="55">
        <x:f t="shared" si="1210"/>
        <x:v>76717.545697248934</x:v>
      </x:c>
      <x:c r="R6450" s="55">
        <x:f t="shared" si="1211"/>
        <x:v>35440.454302751066</x:v>
      </x:c>
      <x:c r="S6450" s="1" t="str">
        <x:f t="shared" si="1212"/>
        <x:v>YES</x:v>
      </x:c>
      <x:c r="T6450" s="1">
        <x:f t="shared" si="1213"/>
        <x:v>35440.454302751066</x:v>
      </x:c>
    </x:row>
    <x:row r="6451">
      <x:c r="A6451" s="1"/>
      <x:c r="B6451" s="1"/>
      <x:c r="C6451" s="1"/>
      <x:c r="D6451" s="1"/>
      <x:c r="E6451" s="1"/>
      <x:c r="F6451" s="1"/>
      <x:c r="G6451" s="1"/>
      <x:c r="H6451" s="1"/>
      <x:c r="I6451" s="53">
        <x:f t="shared" si="1202"/>
        <x:v>9</x:v>
      </x:c>
      <x:c r="J6451" s="53">
        <x:f t="shared" si="1203"/>
        <x:v>17</x:v>
      </x:c>
      <x:c r="K6451" s="53">
        <x:f t="shared" si="1204"/>
        <x:v>19</x:v>
      </x:c>
      <x:c r="L6451" s="53">
        <x:f t="shared" si="1205"/>
        <x:v>45</x:v>
      </x:c>
      <x:c r="M6451" s="54">
        <x:f t="shared" si="1206"/>
        <x:v>3768.5721607975602</x:v>
      </x:c>
      <x:c r="N6451" s="54">
        <x:f t="shared" si="1207"/>
        <x:v>2.117064000553861</x:v>
      </x:c>
      <x:c r="O6451" s="55">
        <x:f t="shared" si="1208"/>
        <x:v>166098</x:v>
      </x:c>
      <x:c r="P6451" s="55">
        <x:f t="shared" si="1209"/>
        <x:v>32120</x:v>
      </x:c>
      <x:c r="Q6451" s="55">
        <x:f t="shared" si="1210"/>
        <x:v>77926.600013846532</x:v>
      </x:c>
      <x:c r="R6451" s="55">
        <x:f t="shared" si="1211"/>
        <x:v>36051.399986153468</x:v>
      </x:c>
      <x:c r="S6451" s="1" t="str">
        <x:f t="shared" si="1212"/>
        <x:v>YES</x:v>
      </x:c>
      <x:c r="T6451" s="1">
        <x:f t="shared" si="1213"/>
        <x:v>36051.399986153468</x:v>
      </x:c>
    </x:row>
    <x:row r="6452">
      <x:c r="A6452" s="1"/>
      <x:c r="B6452" s="1"/>
      <x:c r="C6452" s="1"/>
      <x:c r="D6452" s="1"/>
      <x:c r="E6452" s="1"/>
      <x:c r="F6452" s="1"/>
      <x:c r="G6452" s="1"/>
      <x:c r="H6452" s="1"/>
      <x:c r="I6452" s="53">
        <x:f t="shared" si="1202"/>
        <x:v>9</x:v>
      </x:c>
      <x:c r="J6452" s="53">
        <x:f t="shared" si="1203"/>
        <x:v>17</x:v>
      </x:c>
      <x:c r="K6452" s="53">
        <x:f t="shared" si="1204"/>
        <x:v>20</x:v>
      </x:c>
      <x:c r="L6452" s="53">
        <x:f t="shared" si="1205"/>
        <x:v>46</x:v>
      </x:c>
      <x:c r="M6452" s="54">
        <x:f t="shared" si="1206"/>
        <x:v>3839.7964514480373</x:v>
      </x:c>
      <x:c r="N6452" s="54">
        <x:f t="shared" si="1207"/>
        <x:v>2.1665253135055815</x:v>
      </x:c>
      <x:c r="O6452" s="55">
        <x:f t="shared" si="1208"/>
        <x:v>168798</x:v>
      </x:c>
      <x:c r="P6452" s="55">
        <x:f t="shared" si="1209"/>
        <x:v>33000</x:v>
      </x:c>
      <x:c r="Q6452" s="55">
        <x:f t="shared" si="1210"/>
        <x:v>79163.13283763954</x:v>
      </x:c>
      <x:c r="R6452" s="55">
        <x:f t="shared" si="1211"/>
        <x:v>36634.86716236046</x:v>
      </x:c>
      <x:c r="S6452" s="1" t="str">
        <x:f t="shared" si="1212"/>
        <x:v>YES</x:v>
      </x:c>
      <x:c r="T6452" s="1">
        <x:f t="shared" si="1213"/>
        <x:v>36634.86716236046</x:v>
      </x:c>
    </x:row>
    <x:row r="6453">
      <x:c r="A6453" s="1"/>
      <x:c r="B6453" s="1"/>
      <x:c r="C6453" s="1"/>
      <x:c r="D6453" s="1"/>
      <x:c r="E6453" s="1"/>
      <x:c r="F6453" s="1"/>
      <x:c r="G6453" s="1"/>
      <x:c r="H6453" s="1"/>
      <x:c r="I6453" s="53">
        <x:f t="shared" si="1202"/>
        <x:v>9</x:v>
      </x:c>
      <x:c r="J6453" s="53">
        <x:f t="shared" si="1203"/>
        <x:v>17</x:v>
      </x:c>
      <x:c r="K6453" s="53">
        <x:f t="shared" si="1204"/>
        <x:v>21</x:v>
      </x:c>
      <x:c r="L6453" s="53">
        <x:f t="shared" si="1205"/>
        <x:v>47</x:v>
      </x:c>
      <x:c r="M6453" s="54">
        <x:f t="shared" si="1206"/>
        <x:v>3912.632191674481</x:v>
      </x:c>
      <x:c r="N6453" s="54">
        <x:f t="shared" si="1207"/>
        <x:v>2.217105688662834</x:v>
      </x:c>
      <x:c r="O6453" s="55">
        <x:f t="shared" si="1208"/>
        <x:v>171498</x:v>
      </x:c>
      <x:c r="P6453" s="55">
        <x:f t="shared" si="1209"/>
        <x:v>33880</x:v>
      </x:c>
      <x:c r="Q6453" s="55">
        <x:f t="shared" si="1210"/>
        <x:v>80427.64221657085</x:v>
      </x:c>
      <x:c r="R6453" s="55">
        <x:f t="shared" si="1211"/>
        <x:v>37190.35778342915</x:v>
      </x:c>
      <x:c r="S6453" s="1" t="str">
        <x:f t="shared" si="1212"/>
        <x:v>YES</x:v>
      </x:c>
      <x:c r="T6453" s="1">
        <x:f t="shared" si="1213"/>
        <x:v>37190.35778342915</x:v>
      </x:c>
    </x:row>
    <x:row r="6454">
      <x:c r="A6454" s="1"/>
      <x:c r="B6454" s="1"/>
      <x:c r="C6454" s="1"/>
      <x:c r="D6454" s="1"/>
      <x:c r="E6454" s="1"/>
      <x:c r="F6454" s="1"/>
      <x:c r="G6454" s="1"/>
      <x:c r="H6454" s="1"/>
      <x:c r="I6454" s="53">
        <x:f t="shared" si="1202"/>
        <x:v>9</x:v>
      </x:c>
      <x:c r="J6454" s="53">
        <x:f t="shared" si="1203"/>
        <x:v>17</x:v>
      </x:c>
      <x:c r="K6454" s="53">
        <x:f t="shared" si="1204"/>
        <x:v>22</x:v>
      </x:c>
      <x:c r="L6454" s="53">
        <x:f t="shared" si="1205"/>
        <x:v>48</x:v>
      </x:c>
      <x:c r="M6454" s="54">
        <x:f t="shared" si="1206"/>
        <x:v>3987.1085389208774</x:v>
      </x:c>
      <x:c r="N6454" s="54">
        <x:f t="shared" si="1207"/>
        <x:v>2.2688253742506093</x:v>
      </x:c>
      <x:c r="O6454" s="55">
        <x:f t="shared" si="1208"/>
        <x:v>174198</x:v>
      </x:c>
      <x:c r="P6454" s="55">
        <x:f t="shared" si="1209"/>
        <x:v>34760</x:v>
      </x:c>
      <x:c r="Q6454" s="55">
        <x:f t="shared" si="1210"/>
        <x:v>81720.634356265233</x:v>
      </x:c>
      <x:c r="R6454" s="55">
        <x:f t="shared" si="1211"/>
        <x:v>37717.365643734767</x:v>
      </x:c>
      <x:c r="S6454" s="1" t="str">
        <x:f t="shared" si="1212"/>
        <x:v>YES</x:v>
      </x:c>
      <x:c r="T6454" s="1">
        <x:f t="shared" si="1213"/>
        <x:v>37717.365643734767</x:v>
      </x:c>
    </x:row>
    <x:row r="6455">
      <x:c r="A6455" s="1"/>
      <x:c r="B6455" s="1"/>
      <x:c r="C6455" s="1"/>
      <x:c r="D6455" s="1"/>
      <x:c r="E6455" s="1"/>
      <x:c r="F6455" s="1"/>
      <x:c r="G6455" s="1"/>
      <x:c r="H6455" s="1"/>
      <x:c r="I6455" s="53">
        <x:f t="shared" si="1202"/>
        <x:v>9</x:v>
      </x:c>
      <x:c r="J6455" s="53">
        <x:f t="shared" si="1203"/>
        <x:v>17</x:v>
      </x:c>
      <x:c r="K6455" s="53">
        <x:f t="shared" si="1204"/>
        <x:v>23</x:v>
      </x:c>
      <x:c r="L6455" s="53">
        <x:f t="shared" si="1205"/>
        <x:v>49</x:v>
      </x:c>
      <x:c r="M6455" s="54">
        <x:f t="shared" si="1206"/>
        <x:v>4063.2551277783136</x:v>
      </x:c>
      <x:c r="N6455" s="54">
        <x:f t="shared" si="1207"/>
        <x:v>2.3217049498460511</x:v>
      </x:c>
      <x:c r="O6455" s="55">
        <x:f t="shared" si="1208"/>
        <x:v>176898</x:v>
      </x:c>
      <x:c r="P6455" s="55">
        <x:f t="shared" si="1209"/>
        <x:v>35640</x:v>
      </x:c>
      <x:c r="Q6455" s="55">
        <x:f t="shared" si="1210"/>
        <x:v>83042.623746151279</x:v>
      </x:c>
      <x:c r="R6455" s="55">
        <x:f t="shared" si="1211"/>
        <x:v>38215.376253848721</x:v>
      </x:c>
      <x:c r="S6455" s="1" t="str">
        <x:f t="shared" si="1212"/>
        <x:v>YES</x:v>
      </x:c>
      <x:c r="T6455" s="1">
        <x:f t="shared" si="1213"/>
        <x:v>38215.376253848721</x:v>
      </x:c>
    </x:row>
    <x:row r="6456">
      <x:c r="A6456" s="1"/>
      <x:c r="B6456" s="1"/>
      <x:c r="C6456" s="1"/>
      <x:c r="D6456" s="1"/>
      <x:c r="E6456" s="1"/>
      <x:c r="F6456" s="1"/>
      <x:c r="G6456" s="1"/>
      <x:c r="H6456" s="1"/>
      <x:c r="I6456" s="53">
        <x:f t="shared" si="1202"/>
        <x:v>9</x:v>
      </x:c>
      <x:c r="J6456" s="53">
        <x:f t="shared" si="1203"/>
        <x:v>17</x:v>
      </x:c>
      <x:c r="K6456" s="53">
        <x:f t="shared" si="1204"/>
        <x:v>24</x:v>
      </x:c>
      <x:c r="L6456" s="53">
        <x:f t="shared" si="1205"/>
        <x:v>50</x:v>
      </x:c>
      <x:c r="M6456" s="54">
        <x:f t="shared" si="1206"/>
        <x:v>4141.1020773578093</x:v>
      </x:c>
      <x:c r="N6456" s="54">
        <x:f t="shared" si="1207"/>
        <x:v>2.3757653314984788</x:v>
      </x:c>
      <x:c r="O6456" s="55">
        <x:f t="shared" si="1208"/>
        <x:v>179598</x:v>
      </x:c>
      <x:c r="P6456" s="55">
        <x:f t="shared" si="1209"/>
        <x:v>36520</x:v>
      </x:c>
      <x:c r="Q6456" s="55">
        <x:f t="shared" si="1210"/>
        <x:v>84394.133287461969</x:v>
      </x:c>
      <x:c r="R6456" s="55">
        <x:f t="shared" si="1211"/>
        <x:v>38683.866712538031</x:v>
      </x:c>
      <x:c r="S6456" s="1" t="str">
        <x:f t="shared" si="1212"/>
        <x:v>YES</x:v>
      </x:c>
      <x:c r="T6456" s="1">
        <x:f t="shared" si="1213"/>
        <x:v>38683.866712538031</x:v>
      </x:c>
    </x:row>
    <x:row r="6457">
      <x:c r="A6457" s="1"/>
      <x:c r="B6457" s="1"/>
      <x:c r="C6457" s="1"/>
      <x:c r="D6457" s="1"/>
      <x:c r="E6457" s="1"/>
      <x:c r="F6457" s="1"/>
      <x:c r="G6457" s="1"/>
      <x:c r="H6457" s="1"/>
      <x:c r="I6457" s="53">
        <x:f t="shared" si="1202"/>
        <x:v>9</x:v>
      </x:c>
      <x:c r="J6457" s="53">
        <x:f t="shared" si="1203"/>
        <x:v>17</x:v>
      </x:c>
      <x:c r="K6457" s="53">
        <x:f t="shared" si="1204"/>
        <x:v>25</x:v>
      </x:c>
      <x:c r="L6457" s="53">
        <x:f t="shared" si="1205"/>
        <x:v>51</x:v>
      </x:c>
      <x:c r="M6457" s="54">
        <x:f t="shared" si="1206"/>
        <x:v>4220.6799987729073</x:v>
      </x:c>
      <x:c r="N6457" s="54">
        <x:f t="shared" si="1207"/>
        <x:v>2.4310277769256299</x:v>
      </x:c>
      <x:c r="O6457" s="55">
        <x:f t="shared" si="1208"/>
        <x:v>182298</x:v>
      </x:c>
      <x:c r="P6457" s="55">
        <x:f t="shared" si="1209"/>
        <x:v>37400</x:v>
      </x:c>
      <x:c r="Q6457" s="55">
        <x:f t="shared" si="1210"/>
        <x:v>85775.694423140754</x:v>
      </x:c>
      <x:c r="R6457" s="55">
        <x:f t="shared" si="1211"/>
        <x:v>39122.305576859246</x:v>
      </x:c>
      <x:c r="S6457" s="1" t="str">
        <x:f t="shared" si="1212"/>
        <x:v>YES</x:v>
      </x:c>
      <x:c r="T6457" s="1">
        <x:f t="shared" si="1213"/>
        <x:v>39122.305576859246</x:v>
      </x:c>
    </x:row>
    <x:row r="6458">
      <x:c r="A6458" s="1"/>
      <x:c r="B6458" s="1"/>
      <x:c r="C6458" s="1"/>
      <x:c r="D6458" s="1"/>
      <x:c r="E6458" s="1"/>
      <x:c r="F6458" s="1"/>
      <x:c r="G6458" s="1"/>
      <x:c r="H6458" s="1"/>
      <x:c r="I6458" s="53">
        <x:f t="shared" si="1202"/>
        <x:v>9</x:v>
      </x:c>
      <x:c r="J6458" s="53">
        <x:f t="shared" si="1203"/>
        <x:v>17</x:v>
      </x:c>
      <x:c r="K6458" s="53">
        <x:f t="shared" si="1204"/>
        <x:v>26</x:v>
      </x:c>
      <x:c r="L6458" s="53">
        <x:f t="shared" si="1205"/>
        <x:v>52</x:v>
      </x:c>
      <x:c r="M6458" s="54">
        <x:f t="shared" si="1206"/>
        <x:v>4302.020002733625</x:v>
      </x:c>
      <x:c r="N6458" s="54">
        <x:f t="shared" si="1207"/>
        <x:v>2.4875138907872394</x:v>
      </x:c>
      <x:c r="O6458" s="55">
        <x:f t="shared" si="1208"/>
        <x:v>184998</x:v>
      </x:c>
      <x:c r="P6458" s="55">
        <x:f t="shared" si="1209"/>
        <x:v>38280</x:v>
      </x:c>
      <x:c r="Q6458" s="55">
        <x:f t="shared" si="1210"/>
        <x:v>87187.847269680991</x:v>
      </x:c>
      <x:c r="R6458" s="55">
        <x:f t="shared" si="1211"/>
        <x:v>39530.152730319009</x:v>
      </x:c>
      <x:c r="S6458" s="1" t="str">
        <x:f t="shared" si="1212"/>
        <x:v>YES</x:v>
      </x:c>
      <x:c r="T6458" s="1">
        <x:f t="shared" si="1213"/>
        <x:v>39530.152730319009</x:v>
      </x:c>
    </x:row>
    <x:row r="6459">
      <x:c r="A6459" s="1"/>
      <x:c r="B6459" s="1"/>
      <x:c r="C6459" s="1"/>
      <x:c r="D6459" s="1"/>
      <x:c r="E6459" s="1"/>
      <x:c r="F6459" s="1"/>
      <x:c r="G6459" s="1"/>
      <x:c r="H6459" s="1"/>
      <x:c r="I6459" s="53">
        <x:f t="shared" si="1202"/>
        <x:v>9</x:v>
      </x:c>
      <x:c r="J6459" s="53">
        <x:f t="shared" si="1203"/>
        <x:v>17</x:v>
      </x:c>
      <x:c r="K6459" s="53">
        <x:f t="shared" si="1204"/>
        <x:v>27</x:v>
      </x:c>
      <x:c r="L6459" s="53">
        <x:f t="shared" si="1205"/>
        <x:v>53</x:v>
      </x:c>
      <x:c r="M6459" s="54">
        <x:f t="shared" si="1206"/>
        <x:v>4385.1537072533811</x:v>
      </x:c>
      <x:c r="N6459" s="54">
        <x:f t="shared" si="1207"/>
        <x:v>2.5452456300370701</x:v>
      </x:c>
      <x:c r="O6459" s="55">
        <x:f t="shared" si="1208"/>
        <x:v>187698</x:v>
      </x:c>
      <x:c r="P6459" s="55">
        <x:f t="shared" si="1209"/>
        <x:v>39160</x:v>
      </x:c>
      <x:c r="Q6459" s="55">
        <x:f t="shared" si="1210"/>
        <x:v>88631.140750926745</x:v>
      </x:c>
      <x:c r="R6459" s="55">
        <x:f t="shared" si="1211"/>
        <x:v>39906.859249073255</x:v>
      </x:c>
      <x:c r="S6459" s="1" t="str">
        <x:f t="shared" si="1212"/>
        <x:v>YES</x:v>
      </x:c>
      <x:c r="T6459" s="1">
        <x:f t="shared" si="1213"/>
        <x:v>39906.859249073255</x:v>
      </x:c>
    </x:row>
    <x:row r="6460">
      <x:c r="A6460" s="1"/>
      <x:c r="B6460" s="1"/>
      <x:c r="C6460" s="1"/>
      <x:c r="D6460" s="1"/>
      <x:c r="E6460" s="1"/>
      <x:c r="F6460" s="1"/>
      <x:c r="G6460" s="1"/>
      <x:c r="H6460" s="1"/>
      <x:c r="I6460" s="53">
        <x:f t="shared" si="1202"/>
        <x:v>9</x:v>
      </x:c>
      <x:c r="J6460" s="53">
        <x:f t="shared" si="1203"/>
        <x:v>17</x:v>
      </x:c>
      <x:c r="K6460" s="53">
        <x:f t="shared" si="1204"/>
        <x:v>28</x:v>
      </x:c>
      <x:c r="L6460" s="53">
        <x:f t="shared" si="1205"/>
        <x:v>54</x:v>
      </x:c>
      <x:c r="M6460" s="54">
        <x:f t="shared" si="1206"/>
        <x:v>4470.1132454705348</x:v>
      </x:c>
      <x:c r="N6460" s="54">
        <x:f t="shared" si="1207"/>
        <x:v>2.6042453093545381</x:v>
      </x:c>
      <x:c r="O6460" s="55">
        <x:f t="shared" si="1208"/>
        <x:v>190398</x:v>
      </x:c>
      <x:c r="P6460" s="55">
        <x:f t="shared" si="1209"/>
        <x:v>40040</x:v>
      </x:c>
      <x:c r="Q6460" s="55">
        <x:f t="shared" si="1210"/>
        <x:v>90106.132733863458</x:v>
      </x:c>
      <x:c r="R6460" s="55">
        <x:f t="shared" si="1211"/>
        <x:v>40251.867266136542</x:v>
      </x:c>
      <x:c r="S6460" s="1" t="str">
        <x:f t="shared" si="1212"/>
        <x:v>YES</x:v>
      </x:c>
      <x:c r="T6460" s="1">
        <x:f t="shared" si="1213"/>
        <x:v>40251.867266136542</x:v>
      </x:c>
    </x:row>
    <x:row r="6461">
      <x:c r="A6461" s="1"/>
      <x:c r="B6461" s="1"/>
      <x:c r="C6461" s="1"/>
      <x:c r="D6461" s="1"/>
      <x:c r="E6461" s="1"/>
      <x:c r="F6461" s="1"/>
      <x:c r="G6461" s="1"/>
      <x:c r="H6461" s="1"/>
      <x:c r="I6461" s="53">
        <x:f t="shared" si="1202"/>
        <x:v>9</x:v>
      </x:c>
      <x:c r="J6461" s="53">
        <x:f t="shared" si="1203"/>
        <x:v>17</x:v>
      </x:c>
      <x:c r="K6461" s="53">
        <x:f t="shared" si="1204"/>
        <x:v>29</x:v>
      </x:c>
      <x:c r="L6461" s="53">
        <x:f t="shared" si="1205"/>
        <x:v>55</x:v>
      </x:c>
      <x:c r="M6461" s="54">
        <x:f t="shared" si="1206"/>
        <x:v>4556.9312735861886</x:v>
      </x:c>
      <x:c r="N6461" s="54">
        <x:f t="shared" si="1207"/>
        <x:v>2.6645356066570756</x:v>
      </x:c>
      <x:c r="O6461" s="55">
        <x:f t="shared" si="1208"/>
        <x:v>193098</x:v>
      </x:c>
      <x:c r="P6461" s="55">
        <x:f t="shared" si="1209"/>
        <x:v>40920</x:v>
      </x:c>
      <x:c r="Q6461" s="55">
        <x:f t="shared" si="1210"/>
        <x:v>91613.390166426878</x:v>
      </x:c>
      <x:c r="R6461" s="55">
        <x:f t="shared" si="1211"/>
        <x:v>40564.609833573122</x:v>
      </x:c>
      <x:c r="S6461" s="1" t="str">
        <x:f t="shared" si="1212"/>
        <x:v>YES</x:v>
      </x:c>
      <x:c r="T6461" s="1">
        <x:f t="shared" si="1213"/>
        <x:v>40564.609833573122</x:v>
      </x:c>
    </x:row>
    <x:row r="6462">
      <x:c r="A6462" s="1"/>
      <x:c r="B6462" s="1"/>
      <x:c r="C6462" s="1"/>
      <x:c r="D6462" s="1"/>
      <x:c r="E6462" s="1"/>
      <x:c r="F6462" s="1"/>
      <x:c r="G6462" s="1"/>
      <x:c r="H6462" s="1"/>
      <x:c r="I6462" s="53">
        <x:f t="shared" si="1202"/>
        <x:v>9</x:v>
      </x:c>
      <x:c r="J6462" s="53">
        <x:f t="shared" si="1203"/>
        <x:v>17</x:v>
      </x:c>
      <x:c r="K6462" s="53">
        <x:f t="shared" si="1204"/>
        <x:v>30</x:v>
      </x:c>
      <x:c r="L6462" s="53">
        <x:f t="shared" si="1205"/>
        <x:v>56</x:v>
      </x:c>
      <x:c r="M6462" s="54">
        <x:f t="shared" si="1206"/>
        <x:v>4645.6409789199597</x:v>
      </x:c>
      <x:c r="N6462" s="54">
        <x:f t="shared" si="1207"/>
        <x:v>2.7261395686944163</x:v>
      </x:c>
      <x:c r="O6462" s="55">
        <x:f t="shared" si="1208"/>
        <x:v>195798</x:v>
      </x:c>
      <x:c r="P6462" s="55">
        <x:f t="shared" si="1209"/>
        <x:v>41800</x:v>
      </x:c>
      <x:c r="Q6462" s="55">
        <x:f t="shared" si="1210"/>
        <x:v>93153.489217360417</x:v>
      </x:c>
      <x:c r="R6462" s="55">
        <x:f t="shared" si="1211"/>
        <x:v>40844.510782639583</x:v>
      </x:c>
      <x:c r="S6462" s="1" t="str">
        <x:f t="shared" si="1212"/>
        <x:v>YES</x:v>
      </x:c>
      <x:c r="T6462" s="1">
        <x:f t="shared" si="1213"/>
        <x:v>40844.510782639583</x:v>
      </x:c>
    </x:row>
    <x:row r="6463">
      <x:c r="A6463" s="1"/>
      <x:c r="B6463" s="1"/>
      <x:c r="C6463" s="1"/>
      <x:c r="D6463" s="1"/>
      <x:c r="E6463" s="1"/>
      <x:c r="F6463" s="1"/>
      <x:c r="G6463" s="1"/>
      <x:c r="H6463" s="1"/>
      <x:c r="I6463" s="53">
        <x:f t="shared" si="1202"/>
        <x:v>9</x:v>
      </x:c>
      <x:c r="J6463" s="53">
        <x:f t="shared" si="1203"/>
        <x:v>18</x:v>
      </x:c>
      <x:c r="K6463" s="53">
        <x:f t="shared" si="1204"/>
        <x:v>0</x:v>
      </x:c>
      <x:c r="L6463" s="53">
        <x:f t="shared" si="1205"/>
        <x:v>27</x:v>
      </x:c>
      <x:c r="M6463" s="54">
        <x:f t="shared" si="1206"/>
        <x:v>2752.1533372715135</x:v>
      </x:c>
      <x:c r="N6463" s="54">
        <x:f t="shared" si="1207"/>
        <x:v>1.41121759532744</x:v>
      </x:c>
      <x:c r="O6463" s="55">
        <x:f t="shared" si="1208"/>
        <x:v>116892</x:v>
      </x:c>
      <x:c r="P6463" s="55">
        <x:f t="shared" si="1209"/>
        <x:v>15840</x:v>
      </x:c>
      <x:c r="Q6463" s="55">
        <x:f t="shared" si="1210"/>
        <x:v>60280.439883185994</x:v>
      </x:c>
      <x:c r="R6463" s="55">
        <x:f t="shared" si="1211"/>
        <x:v>20771.560116814006</x:v>
      </x:c>
      <x:c r="S6463" s="1" t="str">
        <x:f t="shared" si="1212"/>
        <x:v>YES</x:v>
      </x:c>
      <x:c r="T6463" s="1">
        <x:f t="shared" si="1213"/>
        <x:v>20771.560116814006</x:v>
      </x:c>
    </x:row>
    <x:row r="6464">
      <x:c r="A6464" s="1"/>
      <x:c r="B6464" s="1"/>
      <x:c r="C6464" s="1"/>
      <x:c r="D6464" s="1"/>
      <x:c r="E6464" s="1"/>
      <x:c r="F6464" s="1"/>
      <x:c r="G6464" s="1"/>
      <x:c r="H6464" s="1"/>
      <x:c r="I6464" s="53">
        <x:f t="shared" si="1202"/>
        <x:v>9</x:v>
      </x:c>
      <x:c r="J6464" s="53">
        <x:f t="shared" si="1203"/>
        <x:v>18</x:v>
      </x:c>
      <x:c r="K6464" s="53">
        <x:f t="shared" si="1204"/>
        <x:v>1</x:v>
      </x:c>
      <x:c r="L6464" s="53">
        <x:f t="shared" si="1205"/>
        <x:v>28</x:v>
      </x:c>
      <x:c r="M6464" s="54">
        <x:f t="shared" si="1206"/>
        <x:v>2797.7158372715135</x:v>
      </x:c>
      <x:c r="N6464" s="54">
        <x:f t="shared" si="1207"/>
        <x:v>1.4428582203274398</x:v>
      </x:c>
      <x:c r="O6464" s="55">
        <x:f t="shared" si="1208"/>
        <x:v>119592</x:v>
      </x:c>
      <x:c r="P6464" s="55">
        <x:f t="shared" si="1209"/>
        <x:v>16720</x:v>
      </x:c>
      <x:c r="Q6464" s="55">
        <x:f t="shared" si="1210"/>
        <x:v>61071.455508185994</x:v>
      </x:c>
      <x:c r="R6464" s="55">
        <x:f t="shared" si="1211"/>
        <x:v>21800.544491814006</x:v>
      </x:c>
      <x:c r="S6464" s="1" t="str">
        <x:f t="shared" si="1212"/>
        <x:v>YES</x:v>
      </x:c>
      <x:c r="T6464" s="1">
        <x:f t="shared" si="1213"/>
        <x:v>21800.544491814006</x:v>
      </x:c>
    </x:row>
    <x:row r="6465">
      <x:c r="A6465" s="1"/>
      <x:c r="B6465" s="1"/>
      <x:c r="C6465" s="1"/>
      <x:c r="D6465" s="1"/>
      <x:c r="E6465" s="1"/>
      <x:c r="F6465" s="1"/>
      <x:c r="G6465" s="1"/>
      <x:c r="H6465" s="1"/>
      <x:c r="I6465" s="53">
        <x:f t="shared" si="1202"/>
        <x:v>9</x:v>
      </x:c>
      <x:c r="J6465" s="53">
        <x:f t="shared" si="1203"/>
        <x:v>18</x:v>
      </x:c>
      <x:c r="K6465" s="53">
        <x:f t="shared" si="1204"/>
        <x:v>2</x:v>
      </x:c>
      <x:c r="L6465" s="53">
        <x:f t="shared" si="1205"/>
        <x:v>29</x:v>
      </x:c>
      <x:c r="M6465" s="54">
        <x:f t="shared" si="1206"/>
        <x:v>2844.4173997715134</x:v>
      </x:c>
      <x:c r="N6465" s="54">
        <x:f t="shared" si="1207"/>
        <x:v>1.4752898609524399</x:v>
      </x:c>
      <x:c r="O6465" s="55">
        <x:f t="shared" si="1208"/>
        <x:v>122292</x:v>
      </x:c>
      <x:c r="P6465" s="55">
        <x:f t="shared" si="1209"/>
        <x:v>17600</x:v>
      </x:c>
      <x:c r="Q6465" s="55">
        <x:f t="shared" si="1210"/>
        <x:v>61882.246523810994</x:v>
      </x:c>
      <x:c r="R6465" s="55">
        <x:f t="shared" si="1211"/>
        <x:v>22809.753476189006</x:v>
      </x:c>
      <x:c r="S6465" s="1" t="str">
        <x:f t="shared" si="1212"/>
        <x:v>YES</x:v>
      </x:c>
      <x:c r="T6465" s="1">
        <x:f t="shared" si="1213"/>
        <x:v>22809.753476189006</x:v>
      </x:c>
    </x:row>
    <x:row r="6466">
      <x:c r="A6466" s="1"/>
      <x:c r="B6466" s="1"/>
      <x:c r="C6466" s="1"/>
      <x:c r="D6466" s="1"/>
      <x:c r="E6466" s="1"/>
      <x:c r="F6466" s="1"/>
      <x:c r="G6466" s="1"/>
      <x:c r="H6466" s="1"/>
      <x:c r="I6466" s="53">
        <x:f t="shared" si="1202"/>
        <x:v>9</x:v>
      </x:c>
      <x:c r="J6466" s="53">
        <x:f t="shared" si="1203"/>
        <x:v>18</x:v>
      </x:c>
      <x:c r="K6466" s="53">
        <x:f t="shared" si="1204"/>
        <x:v>3</x:v>
      </x:c>
      <x:c r="L6466" s="53">
        <x:f t="shared" si="1205"/>
        <x:v>30</x:v>
      </x:c>
      <x:c r="M6466" s="54">
        <x:f t="shared" si="1206"/>
        <x:v>2892.2793821933883</x:v>
      </x:c>
      <x:c r="N6466" s="54">
        <x:f t="shared" si="1207"/>
        <x:v>1.5085273487454085</x:v>
      </x:c>
      <x:c r="O6466" s="55">
        <x:f t="shared" si="1208"/>
        <x:v>124992</x:v>
      </x:c>
      <x:c r="P6466" s="55">
        <x:f t="shared" si="1209"/>
        <x:v>18480</x:v>
      </x:c>
      <x:c r="Q6466" s="55">
        <x:f t="shared" si="1210"/>
        <x:v>62713.183718635213</x:v>
      </x:c>
      <x:c r="R6466" s="55">
        <x:f t="shared" si="1211"/>
        <x:v>23798.816281364787</x:v>
      </x:c>
      <x:c r="S6466" s="1" t="str">
        <x:f t="shared" si="1212"/>
        <x:v>YES</x:v>
      </x:c>
      <x:c r="T6466" s="1">
        <x:f t="shared" si="1213"/>
        <x:v>23798.816281364787</x:v>
      </x:c>
    </x:row>
    <x:row r="6467">
      <x:c r="A6467" s="1"/>
      <x:c r="B6467" s="1"/>
      <x:c r="C6467" s="1"/>
      <x:c r="D6467" s="1"/>
      <x:c r="E6467" s="1"/>
      <x:c r="F6467" s="1"/>
      <x:c r="G6467" s="1"/>
      <x:c r="H6467" s="1"/>
      <x:c r="I6467" s="53">
        <x:f t="shared" si="1202"/>
        <x:v>9</x:v>
      </x:c>
      <x:c r="J6467" s="53">
        <x:f t="shared" si="1203"/>
        <x:v>18</x:v>
      </x:c>
      <x:c r="K6467" s="53">
        <x:f t="shared" si="1204"/>
        <x:v>4</x:v>
      </x:c>
      <x:c r="L6467" s="53">
        <x:f t="shared" si="1205"/>
        <x:v>31</x:v>
      </x:c>
      <x:c r="M6467" s="54">
        <x:f t="shared" si="1206"/>
        <x:v>2941.3234979160447</x:v>
      </x:c>
      <x:c r="N6467" s="54">
        <x:f t="shared" si="1207"/>
        <x:v>1.5425857624416976</x:v>
      </x:c>
      <x:c r="O6467" s="55">
        <x:f t="shared" si="1208"/>
        <x:v>127692</x:v>
      </x:c>
      <x:c r="P6467" s="55">
        <x:f t="shared" si="1209"/>
        <x:v>19360</x:v>
      </x:c>
      <x:c r="Q6467" s="55">
        <x:f t="shared" si="1210"/>
        <x:v>63564.64406104244</x:v>
      </x:c>
      <x:c r="R6467" s="55">
        <x:f t="shared" si="1211"/>
        <x:v>24767.35593895756</x:v>
      </x:c>
      <x:c r="S6467" s="1" t="str">
        <x:f t="shared" si="1212"/>
        <x:v>YES</x:v>
      </x:c>
      <x:c r="T6467" s="1">
        <x:f t="shared" si="1213"/>
        <x:v>24767.35593895756</x:v>
      </x:c>
    </x:row>
    <x:row r="6468">
      <x:c r="A6468" s="1"/>
      <x:c r="B6468" s="1"/>
      <x:c r="C6468" s="1"/>
      <x:c r="D6468" s="1"/>
      <x:c r="E6468" s="1"/>
      <x:c r="F6468" s="1"/>
      <x:c r="G6468" s="1"/>
      <x:c r="H6468" s="1"/>
      <x:c r="I6468" s="53">
        <x:f t="shared" si="1202"/>
        <x:v>9</x:v>
      </x:c>
      <x:c r="J6468" s="53">
        <x:f t="shared" si="1203"/>
        <x:v>18</x:v>
      </x:c>
      <x:c r="K6468" s="53">
        <x:f t="shared" si="1204"/>
        <x:v>5</x:v>
      </x:c>
      <x:c r="L6468" s="53">
        <x:f t="shared" si="1205"/>
        <x:v>32</x:v>
      </x:c>
      <x:c r="M6468" s="54">
        <x:f t="shared" si="1206"/>
        <x:v>2991.5718218372481</x:v>
      </x:c>
      <x:c r="N6468" s="54">
        <x:f t="shared" si="1207"/>
        <x:v>1.5774804318314222</x:v>
      </x:c>
      <x:c r="O6468" s="55">
        <x:f t="shared" si="1208"/>
        <x:v>130392</x:v>
      </x:c>
      <x:c r="P6468" s="55">
        <x:f t="shared" si="1209"/>
        <x:v>20240</x:v>
      </x:c>
      <x:c r="Q6468" s="55">
        <x:f t="shared" si="1210"/>
        <x:v>64437.010795785558</x:v>
      </x:c>
      <x:c r="R6468" s="55">
        <x:f t="shared" si="1211"/>
        <x:v>25714.989204214442</x:v>
      </x:c>
      <x:c r="S6468" s="1" t="str">
        <x:f t="shared" si="1212"/>
        <x:v>YES</x:v>
      </x:c>
      <x:c r="T6468" s="1">
        <x:f t="shared" si="1213"/>
        <x:v>25714.989204214442</x:v>
      </x:c>
    </x:row>
    <x:row r="6469">
      <x:c r="A6469" s="1"/>
      <x:c r="B6469" s="1"/>
      <x:c r="C6469" s="1"/>
      <x:c r="D6469" s="1"/>
      <x:c r="E6469" s="1"/>
      <x:c r="F6469" s="1"/>
      <x:c r="G6469" s="1"/>
      <x:c r="H6469" s="1"/>
      <x:c r="I6469" s="53">
        <x:f t="shared" si="1202"/>
        <x:v>9</x:v>
      </x:c>
      <x:c r="J6469" s="53">
        <x:f t="shared" si="1203"/>
        <x:v>18</x:v>
      </x:c>
      <x:c r="K6469" s="53">
        <x:f t="shared" si="1204"/>
        <x:v>6</x:v>
      </x:c>
      <x:c r="L6469" s="53">
        <x:f t="shared" si="1205"/>
        <x:v>33</x:v>
      </x:c>
      <x:c r="M6469" s="54">
        <x:f t="shared" si="1206"/>
        <x:v>3043.0467960188812</x:v>
      </x:c>
      <x:c r="N6469" s="54">
        <x:f t="shared" si="1207"/>
        <x:v>1.6132269416797786</x:v>
      </x:c>
      <x:c r="O6469" s="55">
        <x:f t="shared" si="1208"/>
        <x:v>133092</x:v>
      </x:c>
      <x:c r="P6469" s="55">
        <x:f t="shared" si="1209"/>
        <x:v>21120</x:v>
      </x:c>
      <x:c r="Q6469" s="55">
        <x:f t="shared" si="1210"/>
        <x:v>65330.673541994467</x:v>
      </x:c>
      <x:c r="R6469" s="55">
        <x:f t="shared" si="1211"/>
        <x:v>26641.326458005533</x:v>
      </x:c>
      <x:c r="S6469" s="1" t="str">
        <x:f t="shared" si="1212"/>
        <x:v>YES</x:v>
      </x:c>
      <x:c r="T6469" s="1">
        <x:f t="shared" si="1213"/>
        <x:v>26641.326458005533</x:v>
      </x:c>
    </x:row>
    <x:row r="6470">
      <x:c r="A6470" s="1"/>
      <x:c r="B6470" s="1"/>
      <x:c r="C6470" s="1"/>
      <x:c r="D6470" s="1"/>
      <x:c r="E6470" s="1"/>
      <x:c r="F6470" s="1"/>
      <x:c r="G6470" s="1"/>
      <x:c r="H6470" s="1"/>
      <x:c r="I6470" s="53">
        <x:f t="shared" si="1202"/>
        <x:v>9</x:v>
      </x:c>
      <x:c r="J6470" s="53">
        <x:f t="shared" si="1203"/>
        <x:v>18</x:v>
      </x:c>
      <x:c r="K6470" s="53">
        <x:f t="shared" si="1204"/>
        <x:v>7</x:v>
      </x:c>
      <x:c r="L6470" s="53">
        <x:f t="shared" si="1205"/>
        <x:v>34</x:v>
      </x:c>
      <x:c r="M6470" s="54">
        <x:f t="shared" si="1206"/>
        <x:v>3095.7712354168416</x:v>
      </x:c>
      <x:c r="N6470" s="54">
        <x:f t="shared" si="1207"/>
        <x:v>1.64984113570614</x:v>
      </x:c>
      <x:c r="O6470" s="55">
        <x:f t="shared" si="1208"/>
        <x:v>135792</x:v>
      </x:c>
      <x:c r="P6470" s="55">
        <x:f t="shared" si="1209"/>
        <x:v>22000</x:v>
      </x:c>
      <x:c r="Q6470" s="55">
        <x:f t="shared" si="1210"/>
        <x:v>66246.028392653505</x:v>
      </x:c>
      <x:c r="R6470" s="55">
        <x:f t="shared" si="1211"/>
        <x:v>27545.971607346495</x:v>
      </x:c>
      <x:c r="S6470" s="1" t="str">
        <x:f t="shared" si="1212"/>
        <x:v>YES</x:v>
      </x:c>
      <x:c r="T6470" s="1">
        <x:f t="shared" si="1213"/>
        <x:v>27545.971607346495</x:v>
      </x:c>
    </x:row>
    <x:row r="6471">
      <x:c r="A6471" s="1"/>
      <x:c r="B6471" s="1"/>
      <x:c r="C6471" s="1"/>
      <x:c r="D6471" s="1"/>
      <x:c r="E6471" s="1"/>
      <x:c r="F6471" s="1"/>
      <x:c r="G6471" s="1"/>
      <x:c r="H6471" s="1"/>
      <x:c r="I6471" s="53">
        <x:f t="shared" si="1202"/>
        <x:v>9</x:v>
      </x:c>
      <x:c r="J6471" s="53">
        <x:f t="shared" si="1203"/>
        <x:v>18</x:v>
      </x:c>
      <x:c r="K6471" s="53">
        <x:f t="shared" si="1204"/>
        <x:v>8</x:v>
      </x:c>
      <x:c r="L6471" s="53">
        <x:f t="shared" si="1205"/>
        <x:v>35</x:v>
      </x:c>
      <x:c r="M6471" s="54">
        <x:f t="shared" si="1206"/>
        <x:v>3149.7683336968221</x:v>
      </x:c>
      <x:c r="N6471" s="54">
        <x:f t="shared" si="1207"/>
        <x:v>1.687339120622793</x:v>
      </x:c>
      <x:c r="O6471" s="55">
        <x:f t="shared" si="1208"/>
        <x:v>138492</x:v>
      </x:c>
      <x:c r="P6471" s="55">
        <x:f t="shared" si="1209"/>
        <x:v>22880</x:v>
      </x:c>
      <x:c r="Q6471" s="55">
        <x:f t="shared" si="1210"/>
        <x:v>67183.478015569824</x:v>
      </x:c>
      <x:c r="R6471" s="55">
        <x:f t="shared" si="1211"/>
        <x:v>28428.521984430176</x:v>
      </x:c>
      <x:c r="S6471" s="1" t="str">
        <x:f t="shared" si="1212"/>
        <x:v>YES</x:v>
      </x:c>
      <x:c r="T6471" s="1">
        <x:f t="shared" si="1213"/>
        <x:v>28428.521984430176</x:v>
      </x:c>
    </x:row>
    <x:row r="6472">
      <x:c r="A6472" s="1"/>
      <x:c r="B6472" s="1"/>
      <x:c r="C6472" s="1"/>
      <x:c r="D6472" s="1"/>
      <x:c r="E6472" s="1"/>
      <x:c r="F6472" s="1"/>
      <x:c r="G6472" s="1"/>
      <x:c r="H6472" s="1"/>
      <x:c r="I6472" s="53">
        <x:f t="shared" si="1202"/>
        <x:v>9</x:v>
      </x:c>
      <x:c r="J6472" s="53">
        <x:f t="shared" si="1203"/>
        <x:v>18</x:v>
      </x:c>
      <x:c r="K6472" s="53">
        <x:f t="shared" si="1204"/>
        <x:v>9</x:v>
      </x:c>
      <x:c r="L6472" s="53">
        <x:f t="shared" si="1205"/>
        <x:v>36</x:v>
      </x:c>
      <x:c r="M6472" s="54">
        <x:f t="shared" si="1206"/>
        <x:v>3205.0616691372161</x:v>
      </x:c>
      <x:c r="N6472" s="54">
        <x:f t="shared" si="1207"/>
        <x:v>1.7257372702341778</x:v>
      </x:c>
      <x:c r="O6472" s="55">
        <x:f t="shared" si="1208"/>
        <x:v>141192</x:v>
      </x:c>
      <x:c r="P6472" s="55">
        <x:f t="shared" si="1209"/>
        <x:v>23760</x:v>
      </x:c>
      <x:c r="Q6472" s="55">
        <x:f t="shared" si="1210"/>
        <x:v>68143.431755854443</x:v>
      </x:c>
      <x:c r="R6472" s="55">
        <x:f t="shared" si="1211"/>
        <x:v>29288.568244145557</x:v>
      </x:c>
      <x:c r="S6472" s="1" t="str">
        <x:f t="shared" si="1212"/>
        <x:v>YES</x:v>
      </x:c>
      <x:c r="T6472" s="1">
        <x:f t="shared" si="1213"/>
        <x:v>29288.568244145557</x:v>
      </x:c>
    </x:row>
    <x:row r="6473">
      <x:c r="A6473" s="1"/>
      <x:c r="B6473" s="1"/>
      <x:c r="C6473" s="1"/>
      <x:c r="D6473" s="1"/>
      <x:c r="E6473" s="1"/>
      <x:c r="F6473" s="1"/>
      <x:c r="G6473" s="1"/>
      <x:c r="H6473" s="1"/>
      <x:c r="I6473" s="53">
        <x:f t="shared" si="1202"/>
        <x:v>9</x:v>
      </x:c>
      <x:c r="J6473" s="53">
        <x:f t="shared" si="1203"/>
        <x:v>18</x:v>
      </x:c>
      <x:c r="K6473" s="53">
        <x:f t="shared" si="1204"/>
        <x:v>10</x:v>
      </x:c>
      <x:c r="L6473" s="53">
        <x:f t="shared" si="1205"/>
        <x:v>37</x:v>
      </x:c>
      <x:c r="M6473" s="54">
        <x:f t="shared" si="1206"/>
        <x:v>3261.6752106204294</x:v>
      </x:c>
      <x:c r="N6473" s="54">
        <x:f t="shared" si="1207"/>
        <x:v>1.7650522295975204</x:v>
      </x:c>
      <x:c r="O6473" s="55">
        <x:f t="shared" si="1208"/>
        <x:v>143892</x:v>
      </x:c>
      <x:c r="P6473" s="55">
        <x:f t="shared" si="1209"/>
        <x:v>24640</x:v>
      </x:c>
      <x:c r="Q6473" s="55">
        <x:f t="shared" si="1210"/>
        <x:v>69126.30573993802</x:v>
      </x:c>
      <x:c r="R6473" s="55">
        <x:f t="shared" si="1211"/>
        <x:v>30125.69426006198</x:v>
      </x:c>
      <x:c r="S6473" s="1" t="str">
        <x:f t="shared" si="1212"/>
        <x:v>YES</x:v>
      </x:c>
      <x:c r="T6473" s="1">
        <x:f t="shared" si="1213"/>
        <x:v>30125.69426006198</x:v>
      </x:c>
    </x:row>
    <x:row r="6474">
      <x:c r="A6474" s="1"/>
      <x:c r="B6474" s="1"/>
      <x:c r="C6474" s="1"/>
      <x:c r="D6474" s="1"/>
      <x:c r="E6474" s="1"/>
      <x:c r="F6474" s="1"/>
      <x:c r="G6474" s="1"/>
      <x:c r="H6474" s="1"/>
      <x:c r="I6474" s="53">
        <x:f t="shared" si="1202"/>
        <x:v>9</x:v>
      </x:c>
      <x:c r="J6474" s="53">
        <x:f t="shared" si="1203"/>
        <x:v>18</x:v>
      </x:c>
      <x:c r="K6474" s="53">
        <x:f t="shared" si="1204"/>
        <x:v>11</x:v>
      </x:c>
      <x:c r="L6474" s="53">
        <x:f t="shared" si="1205"/>
        <x:v>38</x:v>
      </x:c>
      <x:c r="M6474" s="54">
        <x:f t="shared" si="1206"/>
        <x:v>3319.6333237138683</x:v>
      </x:c>
      <x:c r="N6474" s="54">
        <x:f t="shared" si="1207"/>
        <x:v>1.8053009192457419</x:v>
      </x:c>
      <x:c r="O6474" s="55">
        <x:f t="shared" si="1208"/>
        <x:v>146592</x:v>
      </x:c>
      <x:c r="P6474" s="55">
        <x:f t="shared" si="1209"/>
        <x:v>25520</x:v>
      </x:c>
      <x:c r="Q6474" s="55">
        <x:f t="shared" si="1210"/>
        <x:v>70132.522981143557</x:v>
      </x:c>
      <x:c r="R6474" s="55">
        <x:f t="shared" si="1211"/>
        <x:v>30939.477018856443</x:v>
      </x:c>
      <x:c r="S6474" s="1" t="str">
        <x:f t="shared" si="1212"/>
        <x:v>YES</x:v>
      </x:c>
      <x:c r="T6474" s="1">
        <x:f t="shared" si="1213"/>
        <x:v>30939.477018856443</x:v>
      </x:c>
    </x:row>
    <x:row r="6475">
      <x:c r="A6475" s="1"/>
      <x:c r="B6475" s="1"/>
      <x:c r="C6475" s="1"/>
      <x:c r="D6475" s="1"/>
      <x:c r="E6475" s="1"/>
      <x:c r="F6475" s="1"/>
      <x:c r="G6475" s="1"/>
      <x:c r="H6475" s="1"/>
      <x:c r="I6475" s="53">
        <x:f t="shared" si="1202"/>
        <x:v>9</x:v>
      </x:c>
      <x:c r="J6475" s="53">
        <x:f t="shared" si="1203"/>
        <x:v>18</x:v>
      </x:c>
      <x:c r="K6475" s="53">
        <x:f t="shared" si="1204"/>
        <x:v>12</x:v>
      </x:c>
      <x:c r="L6475" s="53">
        <x:f t="shared" si="1205"/>
        <x:v>39</x:v>
      </x:c>
      <x:c r="M6475" s="54">
        <x:f t="shared" si="1206"/>
        <x:v>3378.9607768419328</x:v>
      </x:c>
      <x:c r="N6475" s="54">
        <x:f t="shared" si="1207"/>
        <x:v>1.8465005394735645</x:v>
      </x:c>
      <x:c r="O6475" s="55">
        <x:f t="shared" si="1208"/>
        <x:v>149292</x:v>
      </x:c>
      <x:c r="P6475" s="55">
        <x:f t="shared" si="1209"/>
        <x:v>26400</x:v>
      </x:c>
      <x:c r="Q6475" s="55">
        <x:f t="shared" si="1210"/>
        <x:v>71162.513486839103</x:v>
      </x:c>
      <x:c r="R6475" s="55">
        <x:f t="shared" si="1211"/>
        <x:v>31729.486513160897</x:v>
      </x:c>
      <x:c r="S6475" s="1" t="str">
        <x:f t="shared" si="1212"/>
        <x:v>YES</x:v>
      </x:c>
      <x:c r="T6475" s="1">
        <x:f t="shared" si="1213"/>
        <x:v>31729.486513160897</x:v>
      </x:c>
    </x:row>
    <x:row r="6476">
      <x:c r="A6476" s="1"/>
      <x:c r="B6476" s="1"/>
      <x:c r="C6476" s="1"/>
      <x:c r="D6476" s="1"/>
      <x:c r="E6476" s="1"/>
      <x:c r="F6476" s="1"/>
      <x:c r="G6476" s="1"/>
      <x:c r="H6476" s="1"/>
      <x:c r="I6476" s="53">
        <x:f t="shared" si="1202"/>
        <x:v>9</x:v>
      </x:c>
      <x:c r="J6476" s="53">
        <x:f t="shared" si="1203"/>
        <x:v>18</x:v>
      </x:c>
      <x:c r="K6476" s="53">
        <x:f t="shared" si="1204"/>
        <x:v>13</x:v>
      </x:c>
      <x:c r="L6476" s="53">
        <x:f t="shared" si="1205"/>
        <x:v>40</x:v>
      </x:c>
      <x:c r="M6476" s="54">
        <x:f t="shared" si="1206"/>
        <x:v>3439.6827475503169</x:v>
      </x:c>
      <x:c r="N6476" s="54">
        <x:f t="shared" si="1207"/>
        <x:v>1.8886685746877201</x:v>
      </x:c>
      <x:c r="O6476" s="55">
        <x:f t="shared" si="1208"/>
        <x:v>151992</x:v>
      </x:c>
      <x:c r="P6476" s="55">
        <x:f t="shared" si="1209"/>
        <x:v>27280</x:v>
      </x:c>
      <x:c r="Q6476" s="55">
        <x:f t="shared" si="1210"/>
        <x:v>72216.714367192995</x:v>
      </x:c>
      <x:c r="R6476" s="55">
        <x:f t="shared" si="1211"/>
        <x:v>32495.285632807005</x:v>
      </x:c>
      <x:c r="S6476" s="1" t="str">
        <x:f t="shared" si="1212"/>
        <x:v>YES</x:v>
      </x:c>
      <x:c r="T6476" s="1">
        <x:f t="shared" si="1213"/>
        <x:v>32495.285632807005</x:v>
      </x:c>
    </x:row>
    <x:row r="6477">
      <x:c r="A6477" s="1"/>
      <x:c r="B6477" s="1"/>
      <x:c r="C6477" s="1"/>
      <x:c r="D6477" s="1"/>
      <x:c r="E6477" s="1"/>
      <x:c r="F6477" s="1"/>
      <x:c r="G6477" s="1"/>
      <x:c r="H6477" s="1"/>
      <x:c r="I6477" s="53">
        <x:f t="shared" si="1202"/>
        <x:v>9</x:v>
      </x:c>
      <x:c r="J6477" s="53">
        <x:f t="shared" si="1203"/>
        <x:v>18</x:v>
      </x:c>
      <x:c r="K6477" s="53">
        <x:f t="shared" si="1204"/>
        <x:v>14</x:v>
      </x:c>
      <x:c r="L6477" s="53">
        <x:f t="shared" si="1205"/>
        <x:v>41</x:v>
      </x:c>
      <x:c r="M6477" s="54">
        <x:f t="shared" si="1206"/>
        <x:v>3501.8248288639779</x:v>
      </x:c>
      <x:c r="N6477" s="54">
        <x:f t="shared" si="1207"/>
        <x:v>1.9318227978222069</x:v>
      </x:c>
      <x:c r="O6477" s="55">
        <x:f t="shared" si="1208"/>
        <x:v>154692</x:v>
      </x:c>
      <x:c r="P6477" s="55">
        <x:f t="shared" si="1209"/>
        <x:v>28160</x:v>
      </x:c>
      <x:c r="Q6477" s="55">
        <x:f t="shared" si="1210"/>
        <x:v>73295.56994555518</x:v>
      </x:c>
      <x:c r="R6477" s="55">
        <x:f t="shared" si="1211"/>
        <x:v>33236.43005444482</x:v>
      </x:c>
      <x:c r="S6477" s="1" t="str">
        <x:f t="shared" si="1212"/>
        <x:v>YES</x:v>
      </x:c>
      <x:c r="T6477" s="1">
        <x:f t="shared" si="1213"/>
        <x:v>33236.43005444482</x:v>
      </x:c>
    </x:row>
    <x:row r="6478">
      <x:c r="A6478" s="1"/>
      <x:c r="B6478" s="1"/>
      <x:c r="C6478" s="1"/>
      <x:c r="D6478" s="1"/>
      <x:c r="E6478" s="1"/>
      <x:c r="F6478" s="1"/>
      <x:c r="G6478" s="1"/>
      <x:c r="H6478" s="1"/>
      <x:c r="I6478" s="53">
        <x:f t="shared" si="1202"/>
        <x:v>9</x:v>
      </x:c>
      <x:c r="J6478" s="53">
        <x:f t="shared" si="1203"/>
        <x:v>18</x:v>
      </x:c>
      <x:c r="K6478" s="53">
        <x:f t="shared" si="1204"/>
        <x:v>15</x:v>
      </x:c>
      <x:c r="L6478" s="53">
        <x:f t="shared" si="1205"/>
        <x:v>42</x:v>
      </x:c>
      <x:c r="M6478" s="54">
        <x:f t="shared" si="1206"/>
        <x:v>3565.4130357401245</x:v>
      </x:c>
      <x:c r="N6478" s="54">
        <x:f t="shared" si="1207"/>
        <x:v>1.9759812748195309</x:v>
      </x:c>
      <x:c r="O6478" s="55">
        <x:f t="shared" si="1208"/>
        <x:v>157392</x:v>
      </x:c>
      <x:c r="P6478" s="55">
        <x:f t="shared" si="1209"/>
        <x:v>29040</x:v>
      </x:c>
      <x:c r="Q6478" s="55">
        <x:f t="shared" si="1210"/>
        <x:v>74399.531870488281</x:v>
      </x:c>
      <x:c r="R6478" s="55">
        <x:f t="shared" si="1211"/>
        <x:v>33952.468129511719</x:v>
      </x:c>
      <x:c r="S6478" s="1" t="str">
        <x:f t="shared" si="1212"/>
        <x:v>YES</x:v>
      </x:c>
      <x:c r="T6478" s="1">
        <x:f t="shared" si="1213"/>
        <x:v>33952.468129511719</x:v>
      </x:c>
    </x:row>
    <x:row r="6479">
      <x:c r="A6479" s="1"/>
      <x:c r="B6479" s="1"/>
      <x:c r="C6479" s="1"/>
      <x:c r="D6479" s="1"/>
      <x:c r="E6479" s="1"/>
      <x:c r="F6479" s="1"/>
      <x:c r="G6479" s="1"/>
      <x:c r="H6479" s="1"/>
      <x:c r="I6479" s="53">
        <x:f t="shared" si="1202"/>
        <x:v>9</x:v>
      </x:c>
      <x:c r="J6479" s="53">
        <x:f t="shared" si="1203"/>
        <x:v>18</x:v>
      </x:c>
      <x:c r="K6479" s="53">
        <x:f t="shared" si="1204"/>
        <x:v>16</x:v>
      </x:c>
      <x:c r="L6479" s="53">
        <x:f t="shared" si="1205"/>
        <x:v>43</x:v>
      </x:c>
      <x:c r="M6479" s="54">
        <x:f t="shared" si="1206"/>
        <x:v>3630.4738116176136</x:v>
      </x:c>
      <x:c r="N6479" s="54">
        <x:f t="shared" si="1207"/>
        <x:v>2.0211623691788985</x:v>
      </x:c>
      <x:c r="O6479" s="55">
        <x:f t="shared" si="1208"/>
        <x:v>160092</x:v>
      </x:c>
      <x:c r="P6479" s="55">
        <x:f t="shared" si="1209"/>
        <x:v>29920</x:v>
      </x:c>
      <x:c r="Q6479" s="55">
        <x:f t="shared" si="1210"/>
        <x:v>75529.059229472448</x:v>
      </x:c>
      <x:c r="R6479" s="55">
        <x:f t="shared" si="1211"/>
        <x:v>34642.940770527552</x:v>
      </x:c>
      <x:c r="S6479" s="1" t="str">
        <x:f t="shared" si="1212"/>
        <x:v>YES</x:v>
      </x:c>
      <x:c r="T6479" s="1">
        <x:f t="shared" si="1213"/>
        <x:v>34642.940770527552</x:v>
      </x:c>
    </x:row>
    <x:row r="6480">
      <x:c r="A6480" s="1"/>
      <x:c r="B6480" s="1"/>
      <x:c r="C6480" s="1"/>
      <x:c r="D6480" s="1"/>
      <x:c r="E6480" s="1"/>
      <x:c r="F6480" s="1"/>
      <x:c r="G6480" s="1"/>
      <x:c r="H6480" s="1"/>
      <x:c r="I6480" s="53">
        <x:f t="shared" si="1202"/>
        <x:v>9</x:v>
      </x:c>
      <x:c r="J6480" s="53">
        <x:f t="shared" si="1203"/>
        <x:v>18</x:v>
      </x:c>
      <x:c r="K6480" s="53">
        <x:f t="shared" si="1204"/>
        <x:v>17</x:v>
      </x:c>
      <x:c r="L6480" s="53">
        <x:f t="shared" si="1205"/>
        <x:v>44</x:v>
      </x:c>
      <x:c r="M6480" s="54">
        <x:f t="shared" si="1206"/>
        <x:v>3697.0340350641541</x:v>
      </x:c>
      <x:c r="N6480" s="54">
        <x:f t="shared" si="1207"/>
        <x:v>2.0673847465723294</x:v>
      </x:c>
      <x:c r="O6480" s="55">
        <x:f t="shared" si="1208"/>
        <x:v>162792</x:v>
      </x:c>
      <x:c r="P6480" s="55">
        <x:f t="shared" si="1209"/>
        <x:v>30800</x:v>
      </x:c>
      <x:c r="Q6480" s="55">
        <x:f t="shared" si="1210"/>
        <x:v>76684.618664308218</x:v>
      </x:c>
      <x:c r="R6480" s="55">
        <x:f t="shared" si="1211"/>
        <x:v>35307.381335691782</x:v>
      </x:c>
      <x:c r="S6480" s="1" t="str">
        <x:f t="shared" si="1212"/>
        <x:v>YES</x:v>
      </x:c>
      <x:c r="T6480" s="1">
        <x:f t="shared" si="1213"/>
        <x:v>35307.381335691782</x:v>
      </x:c>
    </x:row>
    <x:row r="6481">
      <x:c r="A6481" s="1"/>
      <x:c r="B6481" s="1"/>
      <x:c r="C6481" s="1"/>
      <x:c r="D6481" s="1"/>
      <x:c r="E6481" s="1"/>
      <x:c r="F6481" s="1"/>
      <x:c r="G6481" s="1"/>
      <x:c r="H6481" s="1"/>
      <x:c r="I6481" s="53">
        <x:f t="shared" si="1202"/>
        <x:v>9</x:v>
      </x:c>
      <x:c r="J6481" s="53">
        <x:f t="shared" si="1203"/>
        <x:v>18</x:v>
      </x:c>
      <x:c r="K6481" s="53">
        <x:f t="shared" si="1204"/>
        <x:v>18</x:v>
      </x:c>
      <x:c r="L6481" s="53">
        <x:f t="shared" si="1205"/>
        <x:v>45</x:v>
      </x:c>
      <x:c r="M6481" s="54">
        <x:f t="shared" si="1206"/>
        <x:v>3765.1210265227414</x:v>
      </x:c>
      <x:c r="N6481" s="54">
        <x:f t="shared" si="1207"/>
        <x:v>2.1146673795296818</x:v>
      </x:c>
      <x:c r="O6481" s="55">
        <x:f t="shared" si="1208"/>
        <x:v>165492</x:v>
      </x:c>
      <x:c r="P6481" s="55">
        <x:f t="shared" si="1209"/>
        <x:v>31680</x:v>
      </x:c>
      <x:c r="Q6481" s="55">
        <x:f t="shared" si="1210"/>
        <x:v>77866.684488242041</x:v>
      </x:c>
      <x:c r="R6481" s="55">
        <x:f t="shared" si="1211"/>
        <x:v>35945.315511757959</x:v>
      </x:c>
      <x:c r="S6481" s="1" t="str">
        <x:f t="shared" si="1212"/>
        <x:v>YES</x:v>
      </x:c>
      <x:c r="T6481" s="1">
        <x:f t="shared" si="1213"/>
        <x:v>35945.315511757959</x:v>
      </x:c>
    </x:row>
    <x:row r="6482">
      <x:c r="A6482" s="1"/>
      <x:c r="B6482" s="1"/>
      <x:c r="C6482" s="1"/>
      <x:c r="D6482" s="1"/>
      <x:c r="E6482" s="1"/>
      <x:c r="F6482" s="1"/>
      <x:c r="G6482" s="1"/>
      <x:c r="H6482" s="1"/>
      <x:c r="I6482" s="53">
        <x:f t="shared" si="1202"/>
        <x:v>9</x:v>
      </x:c>
      <x:c r="J6482" s="53">
        <x:f t="shared" si="1203"/>
        <x:v>18</x:v>
      </x:c>
      <x:c r="K6482" s="53">
        <x:f t="shared" si="1204"/>
        <x:v>19</x:v>
      </x:c>
      <x:c r="L6482" s="53">
        <x:f t="shared" si="1205"/>
        <x:v>46</x:v>
      </x:c>
      <x:c r="M6482" s="54">
        <x:f t="shared" si="1206"/>
        <x:v>3834.762555158763</x:v>
      </x:c>
      <x:c r="N6482" s="54">
        <x:f t="shared" si="1207"/>
        <x:v>2.1630295521935854</x:v>
      </x:c>
      <x:c r="O6482" s="55">
        <x:f t="shared" si="1208"/>
        <x:v>168192</x:v>
      </x:c>
      <x:c r="P6482" s="55">
        <x:f t="shared" si="1209"/>
        <x:v>32560</x:v>
      </x:c>
      <x:c r="Q6482" s="55">
        <x:f t="shared" si="1210"/>
        <x:v>79075.738804839639</x:v>
      </x:c>
      <x:c r="R6482" s="55">
        <x:f t="shared" si="1211"/>
        <x:v>36556.261195160361</x:v>
      </x:c>
      <x:c r="S6482" s="1" t="str">
        <x:f t="shared" si="1212"/>
        <x:v>YES</x:v>
      </x:c>
      <x:c r="T6482" s="1">
        <x:f t="shared" si="1213"/>
        <x:v>36556.261195160361</x:v>
      </x:c>
    </x:row>
    <x:row r="6483">
      <x:c r="A6483" s="1"/>
      <x:c r="B6483" s="1"/>
      <x:c r="C6483" s="1"/>
      <x:c r="D6483" s="1"/>
      <x:c r="E6483" s="1"/>
      <x:c r="F6483" s="1"/>
      <x:c r="G6483" s="1"/>
      <x:c r="H6483" s="1"/>
      <x:c r="I6483" s="53">
        <x:f t="shared" si="1202"/>
        <x:v>9</x:v>
      </x:c>
      <x:c r="J6483" s="53">
        <x:f t="shared" si="1203"/>
        <x:v>18</x:v>
      </x:c>
      <x:c r="K6483" s="53">
        <x:f t="shared" si="1204"/>
        <x:v>20</x:v>
      </x:c>
      <x:c r="L6483" s="53">
        <x:f t="shared" si="1205"/>
        <x:v>47</x:v>
      </x:c>
      <x:c r="M6483" s="54">
        <x:f t="shared" si="1206"/>
        <x:v>3905.9868458092401</x:v>
      </x:c>
      <x:c r="N6483" s="54">
        <x:f t="shared" si="1207"/>
        <x:v>2.2124908651453055</x:v>
      </x:c>
      <x:c r="O6483" s="55">
        <x:f t="shared" si="1208"/>
        <x:v>170892</x:v>
      </x:c>
      <x:c r="P6483" s="55">
        <x:f t="shared" si="1209"/>
        <x:v>33440</x:v>
      </x:c>
      <x:c r="Q6483" s="55">
        <x:f t="shared" si="1210"/>
        <x:v>80312.271628632647</x:v>
      </x:c>
      <x:c r="R6483" s="55">
        <x:f t="shared" si="1211"/>
        <x:v>37139.728371367353</x:v>
      </x:c>
      <x:c r="S6483" s="1" t="str">
        <x:f t="shared" si="1212"/>
        <x:v>YES</x:v>
      </x:c>
      <x:c r="T6483" s="1">
        <x:f t="shared" si="1213"/>
        <x:v>37139.728371367353</x:v>
      </x:c>
    </x:row>
    <x:row r="6484">
      <x:c r="A6484" s="1"/>
      <x:c r="B6484" s="1"/>
      <x:c r="C6484" s="1"/>
      <x:c r="D6484" s="1"/>
      <x:c r="E6484" s="1"/>
      <x:c r="F6484" s="1"/>
      <x:c r="G6484" s="1"/>
      <x:c r="H6484" s="1"/>
      <x:c r="I6484" s="53">
        <x:f t="shared" si="1202"/>
        <x:v>9</x:v>
      </x:c>
      <x:c r="J6484" s="53">
        <x:f t="shared" si="1203"/>
        <x:v>18</x:v>
      </x:c>
      <x:c r="K6484" s="53">
        <x:f t="shared" si="1204"/>
        <x:v>21</x:v>
      </x:c>
      <x:c r="L6484" s="53">
        <x:f t="shared" si="1205"/>
        <x:v>48</x:v>
      </x:c>
      <x:c r="M6484" s="54">
        <x:f t="shared" si="1206"/>
        <x:v>3978.8225860356838</x:v>
      </x:c>
      <x:c r="N6484" s="54">
        <x:f t="shared" si="1207"/>
        <x:v>2.2630712403025584</x:v>
      </x:c>
      <x:c r="O6484" s="55">
        <x:f t="shared" si="1208"/>
        <x:v>173592</x:v>
      </x:c>
      <x:c r="P6484" s="55">
        <x:f t="shared" si="1209"/>
        <x:v>34320</x:v>
      </x:c>
      <x:c r="Q6484" s="55">
        <x:f t="shared" si="1210"/>
        <x:v>81576.781007563957</x:v>
      </x:c>
      <x:c r="R6484" s="55">
        <x:f t="shared" si="1211"/>
        <x:v>37695.218992436043</x:v>
      </x:c>
      <x:c r="S6484" s="1" t="str">
        <x:f t="shared" si="1212"/>
        <x:v>YES</x:v>
      </x:c>
      <x:c r="T6484" s="1">
        <x:f t="shared" si="1213"/>
        <x:v>37695.218992436043</x:v>
      </x:c>
    </x:row>
    <x:row r="6485">
      <x:c r="A6485" s="1"/>
      <x:c r="B6485" s="1"/>
      <x:c r="C6485" s="1"/>
      <x:c r="D6485" s="1"/>
      <x:c r="E6485" s="1"/>
      <x:c r="F6485" s="1"/>
      <x:c r="G6485" s="1"/>
      <x:c r="H6485" s="1"/>
      <x:c r="I6485" s="53">
        <x:f t="shared" si="1202"/>
        <x:v>9</x:v>
      </x:c>
      <x:c r="J6485" s="53">
        <x:f t="shared" si="1203"/>
        <x:v>18</x:v>
      </x:c>
      <x:c r="K6485" s="53">
        <x:f t="shared" si="1204"/>
        <x:v>22</x:v>
      </x:c>
      <x:c r="L6485" s="53">
        <x:f t="shared" si="1205"/>
        <x:v>49</x:v>
      </x:c>
      <x:c r="M6485" s="54">
        <x:f t="shared" si="1206"/>
        <x:v>4053.2989332820798</x:v>
      </x:c>
      <x:c r="N6485" s="54">
        <x:f t="shared" si="1207"/>
        <x:v>2.3147909258903332</x:v>
      </x:c>
      <x:c r="O6485" s="55">
        <x:f t="shared" si="1208"/>
        <x:v>176292</x:v>
      </x:c>
      <x:c r="P6485" s="55">
        <x:f t="shared" si="1209"/>
        <x:v>35200</x:v>
      </x:c>
      <x:c r="Q6485" s="55">
        <x:f t="shared" si="1210"/>
        <x:v>82869.773147258325</x:v>
      </x:c>
      <x:c r="R6485" s="55">
        <x:f t="shared" si="1211"/>
        <x:v>38222.226852741675</x:v>
      </x:c>
      <x:c r="S6485" s="1" t="str">
        <x:f t="shared" si="1212"/>
        <x:v>YES</x:v>
      </x:c>
      <x:c r="T6485" s="1">
        <x:f t="shared" si="1213"/>
        <x:v>38222.226852741675</x:v>
      </x:c>
    </x:row>
    <x:row r="6486">
      <x:c r="A6486" s="1"/>
      <x:c r="B6486" s="1"/>
      <x:c r="C6486" s="1"/>
      <x:c r="D6486" s="1"/>
      <x:c r="E6486" s="1"/>
      <x:c r="F6486" s="1"/>
      <x:c r="G6486" s="1"/>
      <x:c r="H6486" s="1"/>
      <x:c r="I6486" s="53">
        <x:f t="shared" si="1202"/>
        <x:v>9</x:v>
      </x:c>
      <x:c r="J6486" s="53">
        <x:f t="shared" si="1203"/>
        <x:v>18</x:v>
      </x:c>
      <x:c r="K6486" s="53">
        <x:f t="shared" si="1204"/>
        <x:v>23</x:v>
      </x:c>
      <x:c r="L6486" s="53">
        <x:f t="shared" si="1205"/>
        <x:v>50</x:v>
      </x:c>
      <x:c r="M6486" s="54">
        <x:f t="shared" si="1206"/>
        <x:v>4129.4455221395165</x:v>
      </x:c>
      <x:c r="N6486" s="54">
        <x:f t="shared" si="1207"/>
        <x:v>2.3676705014857755</x:v>
      </x:c>
      <x:c r="O6486" s="55">
        <x:f t="shared" si="1208"/>
        <x:v>178992</x:v>
      </x:c>
      <x:c r="P6486" s="55">
        <x:f t="shared" si="1209"/>
        <x:v>36080</x:v>
      </x:c>
      <x:c r="Q6486" s="55">
        <x:f t="shared" si="1210"/>
        <x:v>84191.762537144386</x:v>
      </x:c>
      <x:c r="R6486" s="55">
        <x:f t="shared" si="1211"/>
        <x:v>38720.237462855614</x:v>
      </x:c>
      <x:c r="S6486" s="1" t="str">
        <x:f t="shared" si="1212"/>
        <x:v>YES</x:v>
      </x:c>
      <x:c r="T6486" s="1">
        <x:f t="shared" si="1213"/>
        <x:v>38720.237462855614</x:v>
      </x:c>
    </x:row>
    <x:row r="6487">
      <x:c r="A6487" s="1"/>
      <x:c r="B6487" s="1"/>
      <x:c r="C6487" s="1"/>
      <x:c r="D6487" s="1"/>
      <x:c r="E6487" s="1"/>
      <x:c r="F6487" s="1"/>
      <x:c r="G6487" s="1"/>
      <x:c r="H6487" s="1"/>
      <x:c r="I6487" s="53">
        <x:f t="shared" si="1202"/>
        <x:v>9</x:v>
      </x:c>
      <x:c r="J6487" s="53">
        <x:f t="shared" si="1203"/>
        <x:v>18</x:v>
      </x:c>
      <x:c r="K6487" s="53">
        <x:f t="shared" si="1204"/>
        <x:v>24</x:v>
      </x:c>
      <x:c r="L6487" s="53">
        <x:f t="shared" si="1205"/>
        <x:v>51</x:v>
      </x:c>
      <x:c r="M6487" s="54">
        <x:f t="shared" si="1206"/>
        <x:v>4207.2924717190126</x:v>
      </x:c>
      <x:c r="N6487" s="54">
        <x:f t="shared" si="1207"/>
        <x:v>2.4217308831382032</x:v>
      </x:c>
      <x:c r="O6487" s="55">
        <x:f t="shared" si="1208"/>
        <x:v>181692</x:v>
      </x:c>
      <x:c r="P6487" s="55">
        <x:f t="shared" si="1209"/>
        <x:v>36960</x:v>
      </x:c>
      <x:c r="Q6487" s="55">
        <x:f t="shared" si="1210"/>
        <x:v>85543.272078455077</x:v>
      </x:c>
      <x:c r="R6487" s="55">
        <x:f t="shared" si="1211"/>
        <x:v>39188.727921544923</x:v>
      </x:c>
      <x:c r="S6487" s="1" t="str">
        <x:f t="shared" si="1212"/>
        <x:v>YES</x:v>
      </x:c>
      <x:c r="T6487" s="1">
        <x:f t="shared" si="1213"/>
        <x:v>39188.727921544923</x:v>
      </x:c>
    </x:row>
    <x:row r="6488">
      <x:c r="A6488" s="1"/>
      <x:c r="B6488" s="1"/>
      <x:c r="C6488" s="1"/>
      <x:c r="D6488" s="1"/>
      <x:c r="E6488" s="1"/>
      <x:c r="F6488" s="1"/>
      <x:c r="G6488" s="1"/>
      <x:c r="H6488" s="1"/>
      <x:c r="I6488" s="53">
        <x:f t="shared" si="1202"/>
        <x:v>9</x:v>
      </x:c>
      <x:c r="J6488" s="53">
        <x:f t="shared" si="1203"/>
        <x:v>18</x:v>
      </x:c>
      <x:c r="K6488" s="53">
        <x:f t="shared" si="1204"/>
        <x:v>25</x:v>
      </x:c>
      <x:c r="L6488" s="53">
        <x:f t="shared" si="1205"/>
        <x:v>52</x:v>
      </x:c>
      <x:c r="M6488" s="54">
        <x:f t="shared" si="1206"/>
        <x:v>4286.8703931341097</x:v>
      </x:c>
      <x:c r="N6488" s="54">
        <x:f t="shared" si="1207"/>
        <x:v>2.4769933285653538</x:v>
      </x:c>
      <x:c r="O6488" s="55">
        <x:f t="shared" si="1208"/>
        <x:v>184392</x:v>
      </x:c>
      <x:c r="P6488" s="55">
        <x:f t="shared" si="1209"/>
        <x:v>37840</x:v>
      </x:c>
      <x:c r="Q6488" s="55">
        <x:f t="shared" si="1210"/>
        <x:v>86924.833214133847</x:v>
      </x:c>
      <x:c r="R6488" s="55">
        <x:f t="shared" si="1211"/>
        <x:v>39627.166785866153</x:v>
      </x:c>
      <x:c r="S6488" s="1" t="str">
        <x:f t="shared" si="1212"/>
        <x:v>YES</x:v>
      </x:c>
      <x:c r="T6488" s="1">
        <x:f t="shared" si="1213"/>
        <x:v>39627.166785866153</x:v>
      </x:c>
    </x:row>
    <x:row r="6489">
      <x:c r="A6489" s="1"/>
      <x:c r="B6489" s="1"/>
      <x:c r="C6489" s="1"/>
      <x:c r="D6489" s="1"/>
      <x:c r="E6489" s="1"/>
      <x:c r="F6489" s="1"/>
      <x:c r="G6489" s="1"/>
      <x:c r="H6489" s="1"/>
      <x:c r="I6489" s="53">
        <x:f t="shared" si="1202"/>
        <x:v>9</x:v>
      </x:c>
      <x:c r="J6489" s="53">
        <x:f t="shared" si="1203"/>
        <x:v>18</x:v>
      </x:c>
      <x:c r="K6489" s="53">
        <x:f t="shared" si="1204"/>
        <x:v>26</x:v>
      </x:c>
      <x:c r="L6489" s="53">
        <x:f t="shared" si="1205"/>
        <x:v>53</x:v>
      </x:c>
      <x:c r="M6489" s="54">
        <x:f t="shared" si="1206"/>
        <x:v>4368.2103970948283</x:v>
      </x:c>
      <x:c r="N6489" s="54">
        <x:f t="shared" si="1207"/>
        <x:v>2.5334794424269642</x:v>
      </x:c>
      <x:c r="O6489" s="55">
        <x:f t="shared" si="1208"/>
        <x:v>187092</x:v>
      </x:c>
      <x:c r="P6489" s="55">
        <x:f t="shared" si="1209"/>
        <x:v>38720</x:v>
      </x:c>
      <x:c r="Q6489" s="55">
        <x:f t="shared" si="1210"/>
        <x:v>88336.986060674099</x:v>
      </x:c>
      <x:c r="R6489" s="55">
        <x:f t="shared" si="1211"/>
        <x:v>40035.013939325901</x:v>
      </x:c>
      <x:c r="S6489" s="1" t="str">
        <x:f t="shared" si="1212"/>
        <x:v>YES</x:v>
      </x:c>
      <x:c r="T6489" s="1">
        <x:f t="shared" si="1213"/>
        <x:v>40035.013939325901</x:v>
      </x:c>
    </x:row>
    <x:row r="6490">
      <x:c r="A6490" s="1"/>
      <x:c r="B6490" s="1"/>
      <x:c r="C6490" s="1"/>
      <x:c r="D6490" s="1"/>
      <x:c r="E6490" s="1"/>
      <x:c r="F6490" s="1"/>
      <x:c r="G6490" s="1"/>
      <x:c r="H6490" s="1"/>
      <x:c r="I6490" s="53">
        <x:f t="shared" si="1202"/>
        <x:v>9</x:v>
      </x:c>
      <x:c r="J6490" s="53">
        <x:f t="shared" si="1203"/>
        <x:v>18</x:v>
      </x:c>
      <x:c r="K6490" s="53">
        <x:f t="shared" si="1204"/>
        <x:v>27</x:v>
      </x:c>
      <x:c r="L6490" s="53">
        <x:f t="shared" si="1205"/>
        <x:v>54</x:v>
      </x:c>
      <x:c r="M6490" s="54">
        <x:f t="shared" si="1206"/>
        <x:v>4451.3441016145844</x:v>
      </x:c>
      <x:c r="N6490" s="54">
        <x:f t="shared" si="1207"/>
        <x:v>2.5912111816767949</x:v>
      </x:c>
      <x:c r="O6490" s="55">
        <x:f t="shared" si="1208"/>
        <x:v>189792</x:v>
      </x:c>
      <x:c r="P6490" s="55">
        <x:f t="shared" si="1209"/>
        <x:v>39600</x:v>
      </x:c>
      <x:c r="Q6490" s="55">
        <x:f t="shared" si="1210"/>
        <x:v>89780.279541919866</x:v>
      </x:c>
      <x:c r="R6490" s="55">
        <x:f t="shared" si="1211"/>
        <x:v>40411.720458080134</x:v>
      </x:c>
      <x:c r="S6490" s="1" t="str">
        <x:f t="shared" si="1212"/>
        <x:v>YES</x:v>
      </x:c>
      <x:c r="T6490" s="1">
        <x:f t="shared" si="1213"/>
        <x:v>40411.720458080134</x:v>
      </x:c>
    </x:row>
    <x:row r="6491">
      <x:c r="A6491" s="1"/>
      <x:c r="B6491" s="1"/>
      <x:c r="C6491" s="1"/>
      <x:c r="D6491" s="1"/>
      <x:c r="E6491" s="1"/>
      <x:c r="F6491" s="1"/>
      <x:c r="G6491" s="1"/>
      <x:c r="H6491" s="1"/>
      <x:c r="I6491" s="53">
        <x:f t="shared" si="1202"/>
        <x:v>9</x:v>
      </x:c>
      <x:c r="J6491" s="53">
        <x:f t="shared" si="1203"/>
        <x:v>18</x:v>
      </x:c>
      <x:c r="K6491" s="53">
        <x:f t="shared" si="1204"/>
        <x:v>28</x:v>
      </x:c>
      <x:c r="L6491" s="53">
        <x:f t="shared" si="1205"/>
        <x:v>55</x:v>
      </x:c>
      <x:c r="M6491" s="54">
        <x:f t="shared" si="1206"/>
        <x:v>4536.3036398317381</x:v>
      </x:c>
      <x:c r="N6491" s="54">
        <x:f t="shared" si="1207"/>
        <x:v>2.6502108609942625</x:v>
      </x:c>
      <x:c r="O6491" s="55">
        <x:f t="shared" si="1208"/>
        <x:v>192492</x:v>
      </x:c>
      <x:c r="P6491" s="55">
        <x:f t="shared" si="1209"/>
        <x:v>40480</x:v>
      </x:c>
      <x:c r="Q6491" s="55">
        <x:f t="shared" si="1210"/>
        <x:v>91255.271524856566</x:v>
      </x:c>
      <x:c r="R6491" s="55">
        <x:f t="shared" si="1211"/>
        <x:v>40756.728475143434</x:v>
      </x:c>
      <x:c r="S6491" s="1" t="str">
        <x:f t="shared" si="1212"/>
        <x:v>YES</x:v>
      </x:c>
      <x:c r="T6491" s="1">
        <x:f t="shared" si="1213"/>
        <x:v>40756.728475143434</x:v>
      </x:c>
    </x:row>
    <x:row r="6492">
      <x:c r="A6492" s="1"/>
      <x:c r="B6492" s="1"/>
      <x:c r="C6492" s="1"/>
      <x:c r="D6492" s="1"/>
      <x:c r="E6492" s="1"/>
      <x:c r="F6492" s="1"/>
      <x:c r="G6492" s="1"/>
      <x:c r="H6492" s="1"/>
      <x:c r="I6492" s="53">
        <x:f t="shared" si="1202"/>
        <x:v>9</x:v>
      </x:c>
      <x:c r="J6492" s="53">
        <x:f t="shared" si="1203"/>
        <x:v>18</x:v>
      </x:c>
      <x:c r="K6492" s="53">
        <x:f t="shared" si="1204"/>
        <x:v>29</x:v>
      </x:c>
      <x:c r="L6492" s="53">
        <x:f t="shared" si="1205"/>
        <x:v>56</x:v>
      </x:c>
      <x:c r="M6492" s="54">
        <x:f t="shared" si="1206"/>
        <x:v>4623.1216679473919</x:v>
      </x:c>
      <x:c r="N6492" s="54">
        <x:f t="shared" si="1207"/>
        <x:v>2.7105011582967999</x:v>
      </x:c>
      <x:c r="O6492" s="55">
        <x:f t="shared" si="1208"/>
        <x:v>195192</x:v>
      </x:c>
      <x:c r="P6492" s="55">
        <x:f t="shared" si="1209"/>
        <x:v>41360</x:v>
      </x:c>
      <x:c r="Q6492" s="55">
        <x:f t="shared" si="1210"/>
        <x:v>92762.52895742</x:v>
      </x:c>
      <x:c r="R6492" s="55">
        <x:f t="shared" si="1211"/>
        <x:v>41069.47104258</x:v>
      </x:c>
      <x:c r="S6492" s="1" t="str">
        <x:f t="shared" si="1212"/>
        <x:v>YES</x:v>
      </x:c>
      <x:c r="T6492" s="1">
        <x:f t="shared" si="1213"/>
        <x:v>41069.47104258</x:v>
      </x:c>
    </x:row>
    <x:row r="6493">
      <x:c r="A6493" s="1"/>
      <x:c r="B6493" s="1"/>
      <x:c r="C6493" s="1"/>
      <x:c r="D6493" s="1"/>
      <x:c r="E6493" s="1"/>
      <x:c r="F6493" s="1"/>
      <x:c r="G6493" s="1"/>
      <x:c r="H6493" s="1"/>
      <x:c r="I6493" s="53">
        <x:f t="shared" si="1202"/>
        <x:v>9</x:v>
      </x:c>
      <x:c r="J6493" s="53">
        <x:f t="shared" si="1203"/>
        <x:v>18</x:v>
      </x:c>
      <x:c r="K6493" s="53">
        <x:f t="shared" si="1204"/>
        <x:v>30</x:v>
      </x:c>
      <x:c r="L6493" s="53">
        <x:f t="shared" si="1205"/>
        <x:v>57</x:v>
      </x:c>
      <x:c r="M6493" s="54">
        <x:f t="shared" si="1206"/>
        <x:v>4711.8313732811621</x:v>
      </x:c>
      <x:c r="N6493" s="54">
        <x:f t="shared" si="1207"/>
        <x:v>2.7721051203341402</x:v>
      </x:c>
      <x:c r="O6493" s="55">
        <x:f t="shared" si="1208"/>
        <x:v>197892</x:v>
      </x:c>
      <x:c r="P6493" s="55">
        <x:f t="shared" si="1209"/>
        <x:v>42240</x:v>
      </x:c>
      <x:c r="Q6493" s="55">
        <x:f t="shared" si="1210"/>
        <x:v>94302.628008353509</x:v>
      </x:c>
      <x:c r="R6493" s="55">
        <x:f t="shared" si="1211"/>
        <x:v>41349.371991646491</x:v>
      </x:c>
      <x:c r="S6493" s="1" t="str">
        <x:f t="shared" si="1212"/>
        <x:v>YES</x:v>
      </x:c>
      <x:c r="T6493" s="1">
        <x:f t="shared" si="1213"/>
        <x:v>41349.371991646491</x:v>
      </x:c>
    </x:row>
    <x:row r="6494">
      <x:c r="A6494" s="1"/>
      <x:c r="B6494" s="1"/>
      <x:c r="C6494" s="1"/>
      <x:c r="D6494" s="1"/>
      <x:c r="E6494" s="1"/>
      <x:c r="F6494" s="1"/>
      <x:c r="G6494" s="1"/>
      <x:c r="H6494" s="1"/>
      <x:c r="I6494" s="53">
        <x:f t="shared" si="1202"/>
        <x:v>9</x:v>
      </x:c>
      <x:c r="J6494" s="53">
        <x:f t="shared" si="1203"/>
        <x:v>19</x:v>
      </x:c>
      <x:c r="K6494" s="53">
        <x:f t="shared" si="1204"/>
        <x:v>0</x:v>
      </x:c>
      <x:c r="L6494" s="53">
        <x:f t="shared" si="1205"/>
        <x:v>28</x:v>
      </x:c>
      <x:c r="M6494" s="54">
        <x:f t="shared" si="1206"/>
        <x:v>2821.1682355300263</x:v>
      </x:c>
      <x:c r="N6494" s="54">
        <x:f t="shared" si="1207"/>
        <x:v>1.4591446080069628</x:v>
      </x:c>
      <x:c r="O6494" s="55">
        <x:f t="shared" si="1208"/>
        <x:v>118986</x:v>
      </x:c>
      <x:c r="P6494" s="55">
        <x:f t="shared" si="1209"/>
        <x:v>16280</x:v>
      </x:c>
      <x:c r="Q6494" s="55">
        <x:f t="shared" si="1210"/>
        <x:v>61478.61520017407</x:v>
      </x:c>
      <x:c r="R6494" s="55">
        <x:f t="shared" si="1211"/>
        <x:v>21227.38479982593</x:v>
      </x:c>
      <x:c r="S6494" s="1" t="str">
        <x:f t="shared" si="1212"/>
        <x:v>YES</x:v>
      </x:c>
      <x:c r="T6494" s="1">
        <x:f t="shared" si="1213"/>
        <x:v>21227.38479982593</x:v>
      </x:c>
    </x:row>
    <x:row r="6495">
      <x:c r="A6495" s="1"/>
      <x:c r="B6495" s="1"/>
      <x:c r="C6495" s="1"/>
      <x:c r="D6495" s="1"/>
      <x:c r="E6495" s="1"/>
      <x:c r="F6495" s="1"/>
      <x:c r="G6495" s="1"/>
      <x:c r="H6495" s="1"/>
      <x:c r="I6495" s="53">
        <x:f t="shared" si="1202"/>
        <x:v>9</x:v>
      </x:c>
      <x:c r="J6495" s="53">
        <x:f t="shared" si="1203"/>
        <x:v>19</x:v>
      </x:c>
      <x:c r="K6495" s="53">
        <x:f t="shared" si="1204"/>
        <x:v>1</x:v>
      </x:c>
      <x:c r="L6495" s="53">
        <x:f t="shared" si="1205"/>
        <x:v>29</x:v>
      </x:c>
      <x:c r="M6495" s="54">
        <x:f t="shared" si="1206"/>
        <x:v>2866.7307355300263</x:v>
      </x:c>
      <x:c r="N6495" s="54">
        <x:f t="shared" si="1207"/>
        <x:v>1.4907852330069626</x:v>
      </x:c>
      <x:c r="O6495" s="55">
        <x:f t="shared" si="1208"/>
        <x:v>121686</x:v>
      </x:c>
      <x:c r="P6495" s="55">
        <x:f t="shared" si="1209"/>
        <x:v>17160</x:v>
      </x:c>
      <x:c r="Q6495" s="55">
        <x:f t="shared" si="1210"/>
        <x:v>62269.63082517407</x:v>
      </x:c>
      <x:c r="R6495" s="55">
        <x:f t="shared" si="1211"/>
        <x:v>22256.36917482593</x:v>
      </x:c>
      <x:c r="S6495" s="1" t="str">
        <x:f t="shared" si="1212"/>
        <x:v>YES</x:v>
      </x:c>
      <x:c r="T6495" s="1">
        <x:f t="shared" si="1213"/>
        <x:v>22256.36917482593</x:v>
      </x:c>
    </x:row>
    <x:row r="6496">
      <x:c r="A6496" s="1"/>
      <x:c r="B6496" s="1"/>
      <x:c r="C6496" s="1"/>
      <x:c r="D6496" s="1"/>
      <x:c r="E6496" s="1"/>
      <x:c r="F6496" s="1"/>
      <x:c r="G6496" s="1"/>
      <x:c r="H6496" s="1"/>
      <x:c r="I6496" s="53">
        <x:f t="shared" si="1202"/>
        <x:v>9</x:v>
      </x:c>
      <x:c r="J6496" s="53">
        <x:f t="shared" si="1203"/>
        <x:v>19</x:v>
      </x:c>
      <x:c r="K6496" s="53">
        <x:f t="shared" si="1204"/>
        <x:v>2</x:v>
      </x:c>
      <x:c r="L6496" s="53">
        <x:f t="shared" si="1205"/>
        <x:v>30</x:v>
      </x:c>
      <x:c r="M6496" s="54">
        <x:f t="shared" si="1206"/>
        <x:v>2913.4322980300262</x:v>
      </x:c>
      <x:c r="N6496" s="54">
        <x:f t="shared" si="1207"/>
        <x:v>1.5232168736319627</x:v>
      </x:c>
      <x:c r="O6496" s="55">
        <x:f t="shared" si="1208"/>
        <x:v>124386</x:v>
      </x:c>
      <x:c r="P6496" s="55">
        <x:f t="shared" si="1209"/>
        <x:v>18040</x:v>
      </x:c>
      <x:c r="Q6496" s="55">
        <x:f t="shared" si="1210"/>
        <x:v>63080.421840799063</x:v>
      </x:c>
      <x:c r="R6496" s="55">
        <x:f t="shared" si="1211"/>
        <x:v>23265.578159200937</x:v>
      </x:c>
      <x:c r="S6496" s="1" t="str">
        <x:f t="shared" si="1212"/>
        <x:v>YES</x:v>
      </x:c>
      <x:c r="T6496" s="1">
        <x:f t="shared" si="1213"/>
        <x:v>23265.578159200937</x:v>
      </x:c>
    </x:row>
    <x:row r="6497">
      <x:c r="A6497" s="1"/>
      <x:c r="B6497" s="1"/>
      <x:c r="C6497" s="1"/>
      <x:c r="D6497" s="1"/>
      <x:c r="E6497" s="1"/>
      <x:c r="F6497" s="1"/>
      <x:c r="G6497" s="1"/>
      <x:c r="H6497" s="1"/>
      <x:c r="I6497" s="53">
        <x:f t="shared" si="1202"/>
        <x:v>9</x:v>
      </x:c>
      <x:c r="J6497" s="53">
        <x:f t="shared" si="1203"/>
        <x:v>19</x:v>
      </x:c>
      <x:c r="K6497" s="53">
        <x:f t="shared" si="1204"/>
        <x:v>3</x:v>
      </x:c>
      <x:c r="L6497" s="53">
        <x:f t="shared" si="1205"/>
        <x:v>31</x:v>
      </x:c>
      <x:c r="M6497" s="54">
        <x:f t="shared" si="1206"/>
        <x:v>2961.2942804519012</x:v>
      </x:c>
      <x:c r="N6497" s="54">
        <x:f t="shared" si="1207"/>
        <x:v>1.5564543614249313</x:v>
      </x:c>
      <x:c r="O6497" s="55">
        <x:f t="shared" si="1208"/>
        <x:v>127086</x:v>
      </x:c>
      <x:c r="P6497" s="55">
        <x:f t="shared" si="1209"/>
        <x:v>18920</x:v>
      </x:c>
      <x:c r="Q6497" s="55">
        <x:f t="shared" si="1210"/>
        <x:v>63911.359035623282</x:v>
      </x:c>
      <x:c r="R6497" s="55">
        <x:f t="shared" si="1211"/>
        <x:v>24254.640964376718</x:v>
      </x:c>
      <x:c r="S6497" s="1" t="str">
        <x:f t="shared" si="1212"/>
        <x:v>YES</x:v>
      </x:c>
      <x:c r="T6497" s="1">
        <x:f t="shared" si="1213"/>
        <x:v>24254.640964376718</x:v>
      </x:c>
    </x:row>
    <x:row r="6498">
      <x:c r="A6498" s="1"/>
      <x:c r="B6498" s="1"/>
      <x:c r="C6498" s="1"/>
      <x:c r="D6498" s="1"/>
      <x:c r="E6498" s="1"/>
      <x:c r="F6498" s="1"/>
      <x:c r="G6498" s="1"/>
      <x:c r="H6498" s="1"/>
      <x:c r="I6498" s="53">
        <x:f t="shared" si="1202"/>
        <x:v>9</x:v>
      </x:c>
      <x:c r="J6498" s="53">
        <x:f t="shared" si="1203"/>
        <x:v>19</x:v>
      </x:c>
      <x:c r="K6498" s="53">
        <x:f t="shared" si="1204"/>
        <x:v>4</x:v>
      </x:c>
      <x:c r="L6498" s="53">
        <x:f t="shared" si="1205"/>
        <x:v>32</x:v>
      </x:c>
      <x:c r="M6498" s="54">
        <x:f t="shared" si="1206"/>
        <x:v>3010.3383961745576</x:v>
      </x:c>
      <x:c r="N6498" s="54">
        <x:f t="shared" si="1207"/>
        <x:v>1.5905127751212205</x:v>
      </x:c>
      <x:c r="O6498" s="55">
        <x:f t="shared" si="1208"/>
        <x:v>129786</x:v>
      </x:c>
      <x:c r="P6498" s="55">
        <x:f t="shared" si="1209"/>
        <x:v>19800</x:v>
      </x:c>
      <x:c r="Q6498" s="55">
        <x:f t="shared" si="1210"/>
        <x:v>64762.819378030516</x:v>
      </x:c>
      <x:c r="R6498" s="55">
        <x:f t="shared" si="1211"/>
        <x:v>25223.180621969484</x:v>
      </x:c>
      <x:c r="S6498" s="1" t="str">
        <x:f t="shared" si="1212"/>
        <x:v>YES</x:v>
      </x:c>
      <x:c r="T6498" s="1">
        <x:f t="shared" si="1213"/>
        <x:v>25223.180621969484</x:v>
      </x:c>
    </x:row>
    <x:row r="6499">
      <x:c r="A6499" s="1"/>
      <x:c r="B6499" s="1"/>
      <x:c r="C6499" s="1"/>
      <x:c r="D6499" s="1"/>
      <x:c r="E6499" s="1"/>
      <x:c r="F6499" s="1"/>
      <x:c r="G6499" s="1"/>
      <x:c r="H6499" s="1"/>
      <x:c r="I6499" s="53">
        <x:f t="shared" si="1202"/>
        <x:v>9</x:v>
      </x:c>
      <x:c r="J6499" s="53">
        <x:f t="shared" si="1203"/>
        <x:v>19</x:v>
      </x:c>
      <x:c r="K6499" s="53">
        <x:f t="shared" si="1204"/>
        <x:v>5</x:v>
      </x:c>
      <x:c r="L6499" s="53">
        <x:f t="shared" si="1205"/>
        <x:v>33</x:v>
      </x:c>
      <x:c r="M6499" s="54">
        <x:f t="shared" si="1206"/>
        <x:v>3060.5867200957609</x:v>
      </x:c>
      <x:c r="N6499" s="54">
        <x:f t="shared" si="1207"/>
        <x:v>1.625407444510945</x:v>
      </x:c>
      <x:c r="O6499" s="55">
        <x:f t="shared" si="1208"/>
        <x:v>132486</x:v>
      </x:c>
      <x:c r="P6499" s="55">
        <x:f t="shared" si="1209"/>
        <x:v>20680</x:v>
      </x:c>
      <x:c r="Q6499" s="55">
        <x:f t="shared" si="1210"/>
        <x:v>65635.186112773634</x:v>
      </x:c>
      <x:c r="R6499" s="55">
        <x:f t="shared" si="1211"/>
        <x:v>26170.813887226366</x:v>
      </x:c>
      <x:c r="S6499" s="1" t="str">
        <x:f t="shared" si="1212"/>
        <x:v>YES</x:v>
      </x:c>
      <x:c r="T6499" s="1">
        <x:f t="shared" si="1213"/>
        <x:v>26170.813887226366</x:v>
      </x:c>
    </x:row>
    <x:row r="6500">
      <x:c r="A6500" s="1"/>
      <x:c r="B6500" s="1"/>
      <x:c r="C6500" s="1"/>
      <x:c r="D6500" s="1"/>
      <x:c r="E6500" s="1"/>
      <x:c r="F6500" s="1"/>
      <x:c r="G6500" s="1"/>
      <x:c r="H6500" s="1"/>
      <x:c r="I6500" s="53">
        <x:f t="shared" si="1202"/>
        <x:v>9</x:v>
      </x:c>
      <x:c r="J6500" s="53">
        <x:f t="shared" si="1203"/>
        <x:v>19</x:v>
      </x:c>
      <x:c r="K6500" s="53">
        <x:f t="shared" si="1204"/>
        <x:v>6</x:v>
      </x:c>
      <x:c r="L6500" s="53">
        <x:f t="shared" si="1205"/>
        <x:v>34</x:v>
      </x:c>
      <x:c r="M6500" s="54">
        <x:f t="shared" si="1206"/>
        <x:v>3112.0616942773941</x:v>
      </x:c>
      <x:c r="N6500" s="54">
        <x:f t="shared" si="1207"/>
        <x:v>1.6611539543593015</x:v>
      </x:c>
      <x:c r="O6500" s="55">
        <x:f t="shared" si="1208"/>
        <x:v>135186</x:v>
      </x:c>
      <x:c r="P6500" s="55">
        <x:f t="shared" si="1209"/>
        <x:v>21560</x:v>
      </x:c>
      <x:c r="Q6500" s="55">
        <x:f t="shared" si="1210"/>
        <x:v>66528.848858982528</x:v>
      </x:c>
      <x:c r="R6500" s="55">
        <x:f t="shared" si="1211"/>
        <x:v>27097.151141017472</x:v>
      </x:c>
      <x:c r="S6500" s="1" t="str">
        <x:f t="shared" si="1212"/>
        <x:v>YES</x:v>
      </x:c>
      <x:c r="T6500" s="1">
        <x:f t="shared" si="1213"/>
        <x:v>27097.151141017472</x:v>
      </x:c>
    </x:row>
    <x:row r="6501">
      <x:c r="A6501" s="1"/>
      <x:c r="B6501" s="1"/>
      <x:c r="C6501" s="1"/>
      <x:c r="D6501" s="1"/>
      <x:c r="E6501" s="1"/>
      <x:c r="F6501" s="1"/>
      <x:c r="G6501" s="1"/>
      <x:c r="H6501" s="1"/>
      <x:c r="I6501" s="53">
        <x:f t="shared" si="1202"/>
        <x:v>9</x:v>
      </x:c>
      <x:c r="J6501" s="53">
        <x:f t="shared" si="1203"/>
        <x:v>19</x:v>
      </x:c>
      <x:c r="K6501" s="53">
        <x:f t="shared" si="1204"/>
        <x:v>7</x:v>
      </x:c>
      <x:c r="L6501" s="53">
        <x:f t="shared" si="1205"/>
        <x:v>35</x:v>
      </x:c>
      <x:c r="M6501" s="54">
        <x:f t="shared" si="1206"/>
        <x:v>3164.7861336753544</x:v>
      </x:c>
      <x:c r="N6501" s="54">
        <x:f t="shared" si="1207"/>
        <x:v>1.6977681483856628</x:v>
      </x:c>
      <x:c r="O6501" s="55">
        <x:f t="shared" si="1208"/>
        <x:v>137886</x:v>
      </x:c>
      <x:c r="P6501" s="55">
        <x:f t="shared" si="1209"/>
        <x:v>22440</x:v>
      </x:c>
      <x:c r="Q6501" s="55">
        <x:f t="shared" si="1210"/>
        <x:v>67444.203709641559</x:v>
      </x:c>
      <x:c r="R6501" s="55">
        <x:f t="shared" si="1211"/>
        <x:v>28001.796290358441</x:v>
      </x:c>
      <x:c r="S6501" s="1" t="str">
        <x:f t="shared" si="1212"/>
        <x:v>YES</x:v>
      </x:c>
      <x:c r="T6501" s="1">
        <x:f t="shared" si="1213"/>
        <x:v>28001.796290358441</x:v>
      </x:c>
    </x:row>
    <x:row r="6502">
      <x:c r="A6502" s="1"/>
      <x:c r="B6502" s="1"/>
      <x:c r="C6502" s="1"/>
      <x:c r="D6502" s="1"/>
      <x:c r="E6502" s="1"/>
      <x:c r="F6502" s="1"/>
      <x:c r="G6502" s="1"/>
      <x:c r="H6502" s="1"/>
      <x:c r="I6502" s="53">
        <x:f t="shared" si="1202"/>
        <x:v>9</x:v>
      </x:c>
      <x:c r="J6502" s="53">
        <x:f t="shared" si="1203"/>
        <x:v>19</x:v>
      </x:c>
      <x:c r="K6502" s="53">
        <x:f t="shared" si="1204"/>
        <x:v>8</x:v>
      </x:c>
      <x:c r="L6502" s="53">
        <x:f t="shared" si="1205"/>
        <x:v>36</x:v>
      </x:c>
      <x:c r="M6502" s="54">
        <x:f t="shared" si="1206"/>
        <x:v>3218.7832319553345</x:v>
      </x:c>
      <x:c r="N6502" s="54">
        <x:f t="shared" si="1207"/>
        <x:v>1.7352661333023156</x:v>
      </x:c>
      <x:c r="O6502" s="55">
        <x:f t="shared" si="1208"/>
        <x:v>140586</x:v>
      </x:c>
      <x:c r="P6502" s="55">
        <x:f t="shared" si="1209"/>
        <x:v>23320</x:v>
      </x:c>
      <x:c r="Q6502" s="55">
        <x:f t="shared" si="1210"/>
        <x:v>68381.653332557893</x:v>
      </x:c>
      <x:c r="R6502" s="55">
        <x:f t="shared" si="1211"/>
        <x:v>28884.346667442107</x:v>
      </x:c>
      <x:c r="S6502" s="1" t="str">
        <x:f t="shared" si="1212"/>
        <x:v>YES</x:v>
      </x:c>
      <x:c r="T6502" s="1">
        <x:f t="shared" si="1213"/>
        <x:v>28884.346667442107</x:v>
      </x:c>
    </x:row>
    <x:row r="6503">
      <x:c r="A6503" s="1"/>
      <x:c r="B6503" s="1"/>
      <x:c r="C6503" s="1"/>
      <x:c r="D6503" s="1"/>
      <x:c r="E6503" s="1"/>
      <x:c r="F6503" s="1"/>
      <x:c r="G6503" s="1"/>
      <x:c r="H6503" s="1"/>
      <x:c r="I6503" s="53">
        <x:f t="shared" si="1202"/>
        <x:v>9</x:v>
      </x:c>
      <x:c r="J6503" s="53">
        <x:f t="shared" si="1203"/>
        <x:v>19</x:v>
      </x:c>
      <x:c r="K6503" s="53">
        <x:f t="shared" si="1204"/>
        <x:v>9</x:v>
      </x:c>
      <x:c r="L6503" s="53">
        <x:f t="shared" si="1205"/>
        <x:v>37</x:v>
      </x:c>
      <x:c r="M6503" s="54">
        <x:f t="shared" si="1206"/>
        <x:v>3274.0765673957294</x:v>
      </x:c>
      <x:c r="N6503" s="54">
        <x:f t="shared" si="1207"/>
        <x:v>1.773664282913701</x:v>
      </x:c>
      <x:c r="O6503" s="55">
        <x:f t="shared" si="1208"/>
        <x:v>143286</x:v>
      </x:c>
      <x:c r="P6503" s="55">
        <x:f t="shared" si="1209"/>
        <x:v>24200</x:v>
      </x:c>
      <x:c r="Q6503" s="55">
        <x:f t="shared" si="1210"/>
        <x:v>69341.607072842526</x:v>
      </x:c>
      <x:c r="R6503" s="55">
        <x:f t="shared" si="1211"/>
        <x:v>29744.392927157474</x:v>
      </x:c>
      <x:c r="S6503" s="1" t="str">
        <x:f t="shared" si="1212"/>
        <x:v>YES</x:v>
      </x:c>
      <x:c r="T6503" s="1">
        <x:f t="shared" si="1213"/>
        <x:v>29744.392927157474</x:v>
      </x:c>
    </x:row>
    <x:row r="6504">
      <x:c r="A6504" s="1"/>
      <x:c r="B6504" s="1"/>
      <x:c r="C6504" s="1"/>
      <x:c r="D6504" s="1"/>
      <x:c r="E6504" s="1"/>
      <x:c r="F6504" s="1"/>
      <x:c r="G6504" s="1"/>
      <x:c r="H6504" s="1"/>
      <x:c r="I6504" s="53">
        <x:f t="shared" si="1202"/>
        <x:v>9</x:v>
      </x:c>
      <x:c r="J6504" s="53">
        <x:f t="shared" si="1203"/>
        <x:v>19</x:v>
      </x:c>
      <x:c r="K6504" s="53">
        <x:f t="shared" si="1204"/>
        <x:v>10</x:v>
      </x:c>
      <x:c r="L6504" s="53">
        <x:f t="shared" si="1205"/>
        <x:v>38</x:v>
      </x:c>
      <x:c r="M6504" s="54">
        <x:f t="shared" si="1206"/>
        <x:v>3330.6901088789418</x:v>
      </x:c>
      <x:c r="N6504" s="54">
        <x:f t="shared" si="1207"/>
        <x:v>1.812979242277043</x:v>
      </x:c>
      <x:c r="O6504" s="55">
        <x:f t="shared" si="1208"/>
        <x:v>145986</x:v>
      </x:c>
      <x:c r="P6504" s="55">
        <x:f t="shared" si="1209"/>
        <x:v>25080</x:v>
      </x:c>
      <x:c r="Q6504" s="55">
        <x:f t="shared" si="1210"/>
        <x:v>70324.481056926074</x:v>
      </x:c>
      <x:c r="R6504" s="55">
        <x:f t="shared" si="1211"/>
        <x:v>30581.518943073926</x:v>
      </x:c>
      <x:c r="S6504" s="1" t="str">
        <x:f t="shared" si="1212"/>
        <x:v>YES</x:v>
      </x:c>
      <x:c r="T6504" s="1">
        <x:f t="shared" si="1213"/>
        <x:v>30581.518943073926</x:v>
      </x:c>
    </x:row>
    <x:row r="6505">
      <x:c r="A6505" s="1"/>
      <x:c r="B6505" s="1"/>
      <x:c r="C6505" s="1"/>
      <x:c r="D6505" s="1"/>
      <x:c r="E6505" s="1"/>
      <x:c r="F6505" s="1"/>
      <x:c r="G6505" s="1"/>
      <x:c r="H6505" s="1"/>
      <x:c r="I6505" s="53">
        <x:f t="shared" si="1202"/>
        <x:v>9</x:v>
      </x:c>
      <x:c r="J6505" s="53">
        <x:f t="shared" si="1203"/>
        <x:v>19</x:v>
      </x:c>
      <x:c r="K6505" s="53">
        <x:f t="shared" si="1204"/>
        <x:v>11</x:v>
      </x:c>
      <x:c r="L6505" s="53">
        <x:f t="shared" si="1205"/>
        <x:v>39</x:v>
      </x:c>
      <x:c r="M6505" s="54">
        <x:f t="shared" si="1206"/>
        <x:v>3388.6482219723812</x:v>
      </x:c>
      <x:c r="N6505" s="54">
        <x:f t="shared" si="1207"/>
        <x:v>1.8532279319252647</x:v>
      </x:c>
      <x:c r="O6505" s="55">
        <x:f t="shared" si="1208"/>
        <x:v>148686</x:v>
      </x:c>
      <x:c r="P6505" s="55">
        <x:f t="shared" si="1209"/>
        <x:v>25960</x:v>
      </x:c>
      <x:c r="Q6505" s="55">
        <x:f t="shared" si="1210"/>
        <x:v>71330.69829813161</x:v>
      </x:c>
      <x:c r="R6505" s="55">
        <x:f t="shared" si="1211"/>
        <x:v>31395.30170186839</x:v>
      </x:c>
      <x:c r="S6505" s="1" t="str">
        <x:f t="shared" si="1212"/>
        <x:v>YES</x:v>
      </x:c>
      <x:c r="T6505" s="1">
        <x:f t="shared" si="1213"/>
        <x:v>31395.30170186839</x:v>
      </x:c>
    </x:row>
    <x:row r="6506">
      <x:c r="A6506" s="1"/>
      <x:c r="B6506" s="1"/>
      <x:c r="C6506" s="1"/>
      <x:c r="D6506" s="1"/>
      <x:c r="E6506" s="1"/>
      <x:c r="F6506" s="1"/>
      <x:c r="G6506" s="1"/>
      <x:c r="H6506" s="1"/>
      <x:c r="I6506" s="53">
        <x:f t="shared" si="1202"/>
        <x:v>9</x:v>
      </x:c>
      <x:c r="J6506" s="53">
        <x:f t="shared" si="1203"/>
        <x:v>19</x:v>
      </x:c>
      <x:c r="K6506" s="53">
        <x:f t="shared" si="1204"/>
        <x:v>12</x:v>
      </x:c>
      <x:c r="L6506" s="53">
        <x:f t="shared" si="1205"/>
        <x:v>40</x:v>
      </x:c>
      <x:c r="M6506" s="54">
        <x:f t="shared" si="1206"/>
        <x:v>3447.9756751004456</x:v>
      </x:c>
      <x:c r="N6506" s="54">
        <x:f t="shared" si="1207"/>
        <x:v>1.8944275521530873</x:v>
      </x:c>
      <x:c r="O6506" s="55">
        <x:f t="shared" si="1208"/>
        <x:v>151386</x:v>
      </x:c>
      <x:c r="P6506" s="55">
        <x:f t="shared" si="1209"/>
        <x:v>26840</x:v>
      </x:c>
      <x:c r="Q6506" s="55">
        <x:f t="shared" si="1210"/>
        <x:v>72360.688803827186</x:v>
      </x:c>
      <x:c r="R6506" s="55">
        <x:f t="shared" si="1211"/>
        <x:v>32185.311196172814</x:v>
      </x:c>
      <x:c r="S6506" s="1" t="str">
        <x:f t="shared" si="1212"/>
        <x:v>YES</x:v>
      </x:c>
      <x:c r="T6506" s="1">
        <x:f t="shared" si="1213"/>
        <x:v>32185.311196172814</x:v>
      </x:c>
    </x:row>
    <x:row r="6507">
      <x:c r="A6507" s="1"/>
      <x:c r="B6507" s="1"/>
      <x:c r="C6507" s="1"/>
      <x:c r="D6507" s="1"/>
      <x:c r="E6507" s="1"/>
      <x:c r="F6507" s="1"/>
      <x:c r="G6507" s="1"/>
      <x:c r="H6507" s="1"/>
      <x:c r="I6507" s="53">
        <x:f t="shared" si="1202"/>
        <x:v>9</x:v>
      </x:c>
      <x:c r="J6507" s="53">
        <x:f t="shared" si="1203"/>
        <x:v>19</x:v>
      </x:c>
      <x:c r="K6507" s="53">
        <x:f t="shared" si="1204"/>
        <x:v>13</x:v>
      </x:c>
      <x:c r="L6507" s="53">
        <x:f t="shared" si="1205"/>
        <x:v>41</x:v>
      </x:c>
      <x:c r="M6507" s="54">
        <x:f t="shared" si="1206"/>
        <x:v>3508.6976458088297</x:v>
      </x:c>
      <x:c r="N6507" s="54">
        <x:f t="shared" si="1207"/>
        <x:v>1.9365955873672429</x:v>
      </x:c>
      <x:c r="O6507" s="55">
        <x:f t="shared" si="1208"/>
        <x:v>154086</x:v>
      </x:c>
      <x:c r="P6507" s="55">
        <x:f t="shared" si="1209"/>
        <x:v>27720</x:v>
      </x:c>
      <x:c r="Q6507" s="55">
        <x:f t="shared" si="1210"/>
        <x:v>73414.889684181078</x:v>
      </x:c>
      <x:c r="R6507" s="55">
        <x:f t="shared" si="1211"/>
        <x:v>32951.110315818922</x:v>
      </x:c>
      <x:c r="S6507" s="1" t="str">
        <x:f t="shared" si="1212"/>
        <x:v>YES</x:v>
      </x:c>
      <x:c r="T6507" s="1">
        <x:f t="shared" si="1213"/>
        <x:v>32951.110315818922</x:v>
      </x:c>
    </x:row>
    <x:row r="6508">
      <x:c r="A6508" s="1"/>
      <x:c r="B6508" s="1"/>
      <x:c r="C6508" s="1"/>
      <x:c r="D6508" s="1"/>
      <x:c r="E6508" s="1"/>
      <x:c r="F6508" s="1"/>
      <x:c r="G6508" s="1"/>
      <x:c r="H6508" s="1"/>
      <x:c r="I6508" s="53">
        <x:f t="shared" si="1202"/>
        <x:v>9</x:v>
      </x:c>
      <x:c r="J6508" s="53">
        <x:f t="shared" si="1203"/>
        <x:v>19</x:v>
      </x:c>
      <x:c r="K6508" s="53">
        <x:f t="shared" si="1204"/>
        <x:v>14</x:v>
      </x:c>
      <x:c r="L6508" s="53">
        <x:f t="shared" si="1205"/>
        <x:v>42</x:v>
      </x:c>
      <x:c r="M6508" s="54">
        <x:f t="shared" si="1206"/>
        <x:v>3570.8397271224912</x:v>
      </x:c>
      <x:c r="N6508" s="54">
        <x:f t="shared" si="1207"/>
        <x:v>1.9797498105017299</x:v>
      </x:c>
      <x:c r="O6508" s="55">
        <x:f t="shared" si="1208"/>
        <x:v>156786</x:v>
      </x:c>
      <x:c r="P6508" s="55">
        <x:f t="shared" si="1209"/>
        <x:v>28600</x:v>
      </x:c>
      <x:c r="Q6508" s="55">
        <x:f t="shared" si="1210"/>
        <x:v>74493.745262543249</x:v>
      </x:c>
      <x:c r="R6508" s="55">
        <x:f t="shared" si="1211"/>
        <x:v>33692.254737456751</x:v>
      </x:c>
      <x:c r="S6508" s="1" t="str">
        <x:f t="shared" si="1212"/>
        <x:v>YES</x:v>
      </x:c>
      <x:c r="T6508" s="1">
        <x:f t="shared" si="1213"/>
        <x:v>33692.254737456751</x:v>
      </x:c>
    </x:row>
    <x:row r="6509">
      <x:c r="A6509" s="1"/>
      <x:c r="B6509" s="1"/>
      <x:c r="C6509" s="1"/>
      <x:c r="D6509" s="1"/>
      <x:c r="E6509" s="1"/>
      <x:c r="F6509" s="1"/>
      <x:c r="G6509" s="1"/>
      <x:c r="H6509" s="1"/>
      <x:c r="I6509" s="53">
        <x:f t="shared" si="1202"/>
        <x:v>9</x:v>
      </x:c>
      <x:c r="J6509" s="53">
        <x:f t="shared" si="1203"/>
        <x:v>19</x:v>
      </x:c>
      <x:c r="K6509" s="53">
        <x:f t="shared" si="1204"/>
        <x:v>15</x:v>
      </x:c>
      <x:c r="L6509" s="53">
        <x:f t="shared" si="1205"/>
        <x:v>43</x:v>
      </x:c>
      <x:c r="M6509" s="54">
        <x:f t="shared" si="1206"/>
        <x:v>3634.4279339986374</x:v>
      </x:c>
      <x:c r="N6509" s="54">
        <x:f t="shared" si="1207"/>
        <x:v>2.0239082874990539</x:v>
      </x:c>
      <x:c r="O6509" s="55">
        <x:f t="shared" si="1208"/>
        <x:v>159486</x:v>
      </x:c>
      <x:c r="P6509" s="55">
        <x:f t="shared" si="1209"/>
        <x:v>29480</x:v>
      </x:c>
      <x:c r="Q6509" s="55">
        <x:f t="shared" si="1210"/>
        <x:v>75597.707187476335</x:v>
      </x:c>
      <x:c r="R6509" s="55">
        <x:f t="shared" si="1211"/>
        <x:v>34408.292812523665</x:v>
      </x:c>
      <x:c r="S6509" s="1" t="str">
        <x:f t="shared" si="1212"/>
        <x:v>YES</x:v>
      </x:c>
      <x:c r="T6509" s="1">
        <x:f t="shared" si="1213"/>
        <x:v>34408.292812523665</x:v>
      </x:c>
    </x:row>
    <x:row r="6510">
      <x:c r="A6510" s="1"/>
      <x:c r="B6510" s="1"/>
      <x:c r="C6510" s="1"/>
      <x:c r="D6510" s="1"/>
      <x:c r="E6510" s="1"/>
      <x:c r="F6510" s="1"/>
      <x:c r="G6510" s="1"/>
      <x:c r="H6510" s="1"/>
      <x:c r="I6510" s="53" t="n">
        <x:f t="shared" ref="I6510:I6573" si="1214">INT((ROW()-ROW($I$46))/((CARROT_CAP+1)*(MESCLUN_CAP+1)))</x:f>
        <x:v>9</x:v>
      </x:c>
      <x:c r="J6510" s="53" t="n">
        <x:f t="shared" ref="J6510:J6573" si="1215">MOD(INT((ROW()-ROW($I$46))/(MESCLUN_CAP+1)),CARROT_CAP+1)</x:f>
        <x:v>19</x:v>
      </x:c>
      <x:c r="K6510" s="53" t="n">
        <x:f t="shared" ref="K6510:K6573" si="1216">MOD(ROW()-ROW($I$46),MESCLUN_CAP+1)</x:f>
        <x:v>16</x:v>
      </x:c>
      <x:c r="L6510" s="53" t="n">
        <x:f t="shared" ref="L6510:L6573" si="1217">SUM(I6510:K6510)</x:f>
        <x:v>44</x:v>
      </x:c>
      <x:c r="M6510" s="54" t="n">
        <x:f t="shared" ref="M6510:M6573" si="1218">I6510*TOMATO_HOURS*WEEKS*(1+TOMATO_DIM)^I6510+J6510*CARROT_HOURS*WEEKS*(1+CARROT_DIM)^J6510+K6510*MESCLUN_HOURS*WEEKS*(1+MESCLUN_DIM)^K6510</x:f>
        <x:v>3699.4887098761255</x:v>
      </x:c>
      <x:c r="N6510" s="54" t="n">
        <x:f t="shared" ref="N6510:N6573" si="1219">MAX(M6510-FARMER_HOURS,0)/TEMP_HOURS_PER_WORKER</x:f>
        <x:v>2.0690893818584204</x:v>
      </x:c>
      <x:c r="O6510" s="55" t="n">
        <x:f t="shared" ref="O6510:O6573" si="1220">I6510*TOMATO_PRICE+J6510*CARROT_PRICE+K6510*MESCLUN_PRICE</x:f>
        <x:v>162186</x:v>
      </x:c>
      <x:c r="P6510" s="55" t="n">
        <x:f t="shared" ref="P6510:P6573" si="1221">I6510*TOMATO_FERTILIZER+J6510*CARROT_FERTILIZER+K6510*MESCLUN_FERTILIZER</x:f>
        <x:v>30360</x:v>
      </x:c>
      <x:c r="Q6510" s="55" t="n">
        <x:f t="shared" ref="Q6510:Q6573" si="1222">MIN(M6510,FARMER_HOURS)*FARMER_RATE+MAX(M6510-FARMER_HOURS,0)*TEMP_RATE</x:f>
        <x:v>76727.2345464605</x:v>
      </x:c>
      <x:c r="R6510" s="55" t="n">
        <x:f t="shared" ref="R6510:R6573" si="1223">O6510-P6510-Q6510-FIXED_COST</x:f>
        <x:v>35098.7654535395</x:v>
      </x:c>
      <x:c r="S6510" s="1" t="str">
        <x:f t="shared" ref="S6510:S6573" si="1224">IF(AND(L6510&lt;=TOTAL_BED_CAP,N6510&lt;=TEMP_WORKER_CAP),"YES","NO")</x:f>
        <x:v>YES</x:v>
      </x:c>
      <x:c r="T6510" s="1" t="n">
        <x:f t="shared" ref="T6510:T6573" si="1225">IF(S6510="YES",R6510,-1E+99)</x:f>
        <x:v>35098.7654535395</x:v>
      </x:c>
    </x:row>
    <x:row r="6511">
      <x:c r="A6511" s="1"/>
      <x:c r="B6511" s="1"/>
      <x:c r="C6511" s="1"/>
      <x:c r="D6511" s="1"/>
      <x:c r="E6511" s="1"/>
      <x:c r="F6511" s="1"/>
      <x:c r="G6511" s="1"/>
      <x:c r="H6511" s="1"/>
      <x:c r="I6511" s="53">
        <x:f t="shared" si="1214"/>
        <x:v>9</x:v>
      </x:c>
      <x:c r="J6511" s="53">
        <x:f t="shared" si="1215"/>
        <x:v>19</x:v>
      </x:c>
      <x:c r="K6511" s="53">
        <x:f t="shared" si="1216"/>
        <x:v>17</x:v>
      </x:c>
      <x:c r="L6511" s="53">
        <x:f t="shared" si="1217"/>
        <x:v>45</x:v>
      </x:c>
      <x:c r="M6511" s="54">
        <x:f t="shared" si="1218"/>
        <x:v>3766.0489333226669</x:v>
      </x:c>
      <x:c r="N6511" s="54">
        <x:f t="shared" si="1219"/>
        <x:v>2.1153117592518522</x:v>
      </x:c>
      <x:c r="O6511" s="55">
        <x:f t="shared" si="1220"/>
        <x:v>164886</x:v>
      </x:c>
      <x:c r="P6511" s="55">
        <x:f t="shared" si="1221"/>
        <x:v>31240</x:v>
      </x:c>
      <x:c r="Q6511" s="55">
        <x:f t="shared" si="1222"/>
        <x:v>77882.793981296301</x:v>
      </x:c>
      <x:c r="R6511" s="55">
        <x:f t="shared" si="1223"/>
        <x:v>35763.206018703699</x:v>
      </x:c>
      <x:c r="S6511" s="1" t="str">
        <x:f t="shared" si="1224"/>
        <x:v>YES</x:v>
      </x:c>
      <x:c r="T6511" s="1">
        <x:f t="shared" si="1225"/>
        <x:v>35763.206018703699</x:v>
      </x:c>
    </x:row>
    <x:row r="6512">
      <x:c r="A6512" s="1"/>
      <x:c r="B6512" s="1"/>
      <x:c r="C6512" s="1"/>
      <x:c r="D6512" s="1"/>
      <x:c r="E6512" s="1"/>
      <x:c r="F6512" s="1"/>
      <x:c r="G6512" s="1"/>
      <x:c r="H6512" s="1"/>
      <x:c r="I6512" s="53">
        <x:f t="shared" si="1214"/>
        <x:v>9</x:v>
      </x:c>
      <x:c r="J6512" s="53">
        <x:f t="shared" si="1215"/>
        <x:v>19</x:v>
      </x:c>
      <x:c r="K6512" s="53">
        <x:f t="shared" si="1216"/>
        <x:v>18</x:v>
      </x:c>
      <x:c r="L6512" s="53">
        <x:f t="shared" si="1217"/>
        <x:v>46</x:v>
      </x:c>
      <x:c r="M6512" s="54">
        <x:f t="shared" si="1218"/>
        <x:v>3834.1359247812543</x:v>
      </x:c>
      <x:c r="N6512" s="54">
        <x:f t="shared" si="1219"/>
        <x:v>2.1625943922092046</x:v>
      </x:c>
      <x:c r="O6512" s="55">
        <x:f t="shared" si="1220"/>
        <x:v>167586</x:v>
      </x:c>
      <x:c r="P6512" s="55">
        <x:f t="shared" si="1221"/>
        <x:v>32120</x:v>
      </x:c>
      <x:c r="Q6512" s="55">
        <x:f t="shared" si="1222"/>
        <x:v>79064.859805230109</x:v>
      </x:c>
      <x:c r="R6512" s="55">
        <x:f t="shared" si="1223"/>
        <x:v>36401.140194769891</x:v>
      </x:c>
      <x:c r="S6512" s="1" t="str">
        <x:f t="shared" si="1224"/>
        <x:v>YES</x:v>
      </x:c>
      <x:c r="T6512" s="1">
        <x:f t="shared" si="1225"/>
        <x:v>36401.140194769891</x:v>
      </x:c>
    </x:row>
    <x:row r="6513">
      <x:c r="A6513" s="1"/>
      <x:c r="B6513" s="1"/>
      <x:c r="C6513" s="1"/>
      <x:c r="D6513" s="1"/>
      <x:c r="E6513" s="1"/>
      <x:c r="F6513" s="1"/>
      <x:c r="G6513" s="1"/>
      <x:c r="H6513" s="1"/>
      <x:c r="I6513" s="53">
        <x:f t="shared" si="1214"/>
        <x:v>9</x:v>
      </x:c>
      <x:c r="J6513" s="53">
        <x:f t="shared" si="1215"/>
        <x:v>19</x:v>
      </x:c>
      <x:c r="K6513" s="53">
        <x:f t="shared" si="1216"/>
        <x:v>19</x:v>
      </x:c>
      <x:c r="L6513" s="53">
        <x:f t="shared" si="1217"/>
        <x:v>47</x:v>
      </x:c>
      <x:c r="M6513" s="54">
        <x:f t="shared" si="1218"/>
        <x:v>3903.7774534172759</x:v>
      </x:c>
      <x:c r="N6513" s="54">
        <x:f t="shared" si="1219"/>
        <x:v>2.2109565648731082</x:v>
      </x:c>
      <x:c r="O6513" s="55">
        <x:f t="shared" si="1220"/>
        <x:v>170286</x:v>
      </x:c>
      <x:c r="P6513" s="55">
        <x:f t="shared" si="1221"/>
        <x:v>33000</x:v>
      </x:c>
      <x:c r="Q6513" s="55">
        <x:f t="shared" si="1222"/>
        <x:v>80273.914121827707</x:v>
      </x:c>
      <x:c r="R6513" s="55">
        <x:f t="shared" si="1223"/>
        <x:v>37012.085878172293</x:v>
      </x:c>
      <x:c r="S6513" s="1" t="str">
        <x:f t="shared" si="1224"/>
        <x:v>YES</x:v>
      </x:c>
      <x:c r="T6513" s="1">
        <x:f t="shared" si="1225"/>
        <x:v>37012.085878172293</x:v>
      </x:c>
    </x:row>
    <x:row r="6514">
      <x:c r="A6514" s="1"/>
      <x:c r="B6514" s="1"/>
      <x:c r="C6514" s="1"/>
      <x:c r="D6514" s="1"/>
      <x:c r="E6514" s="1"/>
      <x:c r="F6514" s="1"/>
      <x:c r="G6514" s="1"/>
      <x:c r="H6514" s="1"/>
      <x:c r="I6514" s="53">
        <x:f t="shared" si="1214"/>
        <x:v>9</x:v>
      </x:c>
      <x:c r="J6514" s="53">
        <x:f t="shared" si="1215"/>
        <x:v>19</x:v>
      </x:c>
      <x:c r="K6514" s="53">
        <x:f t="shared" si="1216"/>
        <x:v>20</x:v>
      </x:c>
      <x:c r="L6514" s="53">
        <x:f t="shared" si="1217"/>
        <x:v>48</x:v>
      </x:c>
      <x:c r="M6514" s="54">
        <x:f t="shared" si="1218"/>
        <x:v>3975.001744067753</x:v>
      </x:c>
      <x:c r="N6514" s="54">
        <x:f t="shared" si="1219"/>
        <x:v>2.2604178778248283</x:v>
      </x:c>
      <x:c r="O6514" s="55">
        <x:f t="shared" si="1220"/>
        <x:v>172986</x:v>
      </x:c>
      <x:c r="P6514" s="55">
        <x:f t="shared" si="1221"/>
        <x:v>33880</x:v>
      </x:c>
      <x:c r="Q6514" s="55">
        <x:f t="shared" si="1222"/>
        <x:v>81510.446945620701</x:v>
      </x:c>
      <x:c r="R6514" s="55">
        <x:f t="shared" si="1223"/>
        <x:v>37595.553054379299</x:v>
      </x:c>
      <x:c r="S6514" s="1" t="str">
        <x:f t="shared" si="1224"/>
        <x:v>YES</x:v>
      </x:c>
      <x:c r="T6514" s="1">
        <x:f t="shared" si="1225"/>
        <x:v>37595.553054379299</x:v>
      </x:c>
    </x:row>
    <x:row r="6515">
      <x:c r="A6515" s="1"/>
      <x:c r="B6515" s="1"/>
      <x:c r="C6515" s="1"/>
      <x:c r="D6515" s="1"/>
      <x:c r="E6515" s="1"/>
      <x:c r="F6515" s="1"/>
      <x:c r="G6515" s="1"/>
      <x:c r="H6515" s="1"/>
      <x:c r="I6515" s="53">
        <x:f t="shared" si="1214"/>
        <x:v>9</x:v>
      </x:c>
      <x:c r="J6515" s="53">
        <x:f t="shared" si="1215"/>
        <x:v>19</x:v>
      </x:c>
      <x:c r="K6515" s="53">
        <x:f t="shared" si="1216"/>
        <x:v>21</x:v>
      </x:c>
      <x:c r="L6515" s="53">
        <x:f t="shared" si="1217"/>
        <x:v>49</x:v>
      </x:c>
      <x:c r="M6515" s="54">
        <x:f t="shared" si="1218"/>
        <x:v>4047.8374842941967</x:v>
      </x:c>
      <x:c r="N6515" s="54">
        <x:f t="shared" si="1219"/>
        <x:v>2.3109982529820812</x:v>
      </x:c>
      <x:c r="O6515" s="55">
        <x:f t="shared" si="1220"/>
        <x:v>175686</x:v>
      </x:c>
      <x:c r="P6515" s="55">
        <x:f t="shared" si="1221"/>
        <x:v>34760</x:v>
      </x:c>
      <x:c r="Q6515" s="55">
        <x:f t="shared" si="1222"/>
        <x:v>82774.956324552026</x:v>
      </x:c>
      <x:c r="R6515" s="55">
        <x:f t="shared" si="1223"/>
        <x:v>38151.043675447974</x:v>
      </x:c>
      <x:c r="S6515" s="1" t="str">
        <x:f t="shared" si="1224"/>
        <x:v>YES</x:v>
      </x:c>
      <x:c r="T6515" s="1">
        <x:f t="shared" si="1225"/>
        <x:v>38151.043675447974</x:v>
      </x:c>
    </x:row>
    <x:row r="6516">
      <x:c r="A6516" s="1"/>
      <x:c r="B6516" s="1"/>
      <x:c r="C6516" s="1"/>
      <x:c r="D6516" s="1"/>
      <x:c r="E6516" s="1"/>
      <x:c r="F6516" s="1"/>
      <x:c r="G6516" s="1"/>
      <x:c r="H6516" s="1"/>
      <x:c r="I6516" s="53">
        <x:f t="shared" si="1214"/>
        <x:v>9</x:v>
      </x:c>
      <x:c r="J6516" s="53">
        <x:f t="shared" si="1215"/>
        <x:v>19</x:v>
      </x:c>
      <x:c r="K6516" s="53">
        <x:f t="shared" si="1216"/>
        <x:v>22</x:v>
      </x:c>
      <x:c r="L6516" s="53">
        <x:f t="shared" si="1217"/>
        <x:v>50</x:v>
      </x:c>
      <x:c r="M6516" s="54">
        <x:f t="shared" si="1218"/>
        <x:v>4122.3138315405931</x:v>
      </x:c>
      <x:c r="N6516" s="54">
        <x:f t="shared" si="1219"/>
        <x:v>2.3627179385698565</x:v>
      </x:c>
      <x:c r="O6516" s="55">
        <x:f t="shared" si="1220"/>
        <x:v>178386</x:v>
      </x:c>
      <x:c r="P6516" s="55">
        <x:f t="shared" si="1221"/>
        <x:v>35640</x:v>
      </x:c>
      <x:c r="Q6516" s="55">
        <x:f t="shared" si="1222"/>
        <x:v>84067.948464246409</x:v>
      </x:c>
      <x:c r="R6516" s="55">
        <x:f t="shared" si="1223"/>
        <x:v>38678.051535753591</x:v>
      </x:c>
      <x:c r="S6516" s="1" t="str">
        <x:f t="shared" si="1224"/>
        <x:v>YES</x:v>
      </x:c>
      <x:c r="T6516" s="1">
        <x:f t="shared" si="1225"/>
        <x:v>38678.051535753591</x:v>
      </x:c>
    </x:row>
    <x:row r="6517">
      <x:c r="A6517" s="1"/>
      <x:c r="B6517" s="1"/>
      <x:c r="C6517" s="1"/>
      <x:c r="D6517" s="1"/>
      <x:c r="E6517" s="1"/>
      <x:c r="F6517" s="1"/>
      <x:c r="G6517" s="1"/>
      <x:c r="H6517" s="1"/>
      <x:c r="I6517" s="53">
        <x:f t="shared" si="1214"/>
        <x:v>9</x:v>
      </x:c>
      <x:c r="J6517" s="53">
        <x:f t="shared" si="1215"/>
        <x:v>19</x:v>
      </x:c>
      <x:c r="K6517" s="53">
        <x:f t="shared" si="1216"/>
        <x:v>23</x:v>
      </x:c>
      <x:c r="L6517" s="53">
        <x:f t="shared" si="1217"/>
        <x:v>51</x:v>
      </x:c>
      <x:c r="M6517" s="54">
        <x:f t="shared" si="1218"/>
        <x:v>4198.4604203980289</x:v>
      </x:c>
      <x:c r="N6517" s="54">
        <x:f t="shared" si="1219"/>
        <x:v>2.4155975141652979</x:v>
      </x:c>
      <x:c r="O6517" s="55">
        <x:f t="shared" si="1220"/>
        <x:v>181086</x:v>
      </x:c>
      <x:c r="P6517" s="55">
        <x:f t="shared" si="1221"/>
        <x:v>36520</x:v>
      </x:c>
      <x:c r="Q6517" s="55">
        <x:f t="shared" si="1222"/>
        <x:v>85389.93785413244</x:v>
      </x:c>
      <x:c r="R6517" s="55">
        <x:f t="shared" si="1223"/>
        <x:v>39176.06214586756</x:v>
      </x:c>
      <x:c r="S6517" s="1" t="str">
        <x:f t="shared" si="1224"/>
        <x:v>YES</x:v>
      </x:c>
      <x:c r="T6517" s="1">
        <x:f t="shared" si="1225"/>
        <x:v>39176.06214586756</x:v>
      </x:c>
    </x:row>
    <x:row r="6518">
      <x:c r="A6518" s="1"/>
      <x:c r="B6518" s="1"/>
      <x:c r="C6518" s="1"/>
      <x:c r="D6518" s="1"/>
      <x:c r="E6518" s="1"/>
      <x:c r="F6518" s="1"/>
      <x:c r="G6518" s="1"/>
      <x:c r="H6518" s="1"/>
      <x:c r="I6518" s="53">
        <x:f t="shared" si="1214"/>
        <x:v>9</x:v>
      </x:c>
      <x:c r="J6518" s="53">
        <x:f t="shared" si="1215"/>
        <x:v>19</x:v>
      </x:c>
      <x:c r="K6518" s="53">
        <x:f t="shared" si="1216"/>
        <x:v>24</x:v>
      </x:c>
      <x:c r="L6518" s="53">
        <x:f t="shared" si="1217"/>
        <x:v>52</x:v>
      </x:c>
      <x:c r="M6518" s="54">
        <x:f t="shared" si="1218"/>
        <x:v>4276.307369977525</x:v>
      </x:c>
      <x:c r="N6518" s="54">
        <x:f t="shared" si="1219"/>
        <x:v>2.4696578958177255</x:v>
      </x:c>
      <x:c r="O6518" s="55">
        <x:f t="shared" si="1220"/>
        <x:v>183786</x:v>
      </x:c>
      <x:c r="P6518" s="55">
        <x:f t="shared" si="1221"/>
        <x:v>37400</x:v>
      </x:c>
      <x:c r="Q6518" s="55">
        <x:f t="shared" si="1222"/>
        <x:v>86741.447395443131</x:v>
      </x:c>
      <x:c r="R6518" s="55">
        <x:f t="shared" si="1223"/>
        <x:v>39644.552604556869</x:v>
      </x:c>
      <x:c r="S6518" s="1" t="str">
        <x:f t="shared" si="1224"/>
        <x:v>YES</x:v>
      </x:c>
      <x:c r="T6518" s="1">
        <x:f t="shared" si="1225"/>
        <x:v>39644.552604556869</x:v>
      </x:c>
    </x:row>
    <x:row r="6519">
      <x:c r="A6519" s="1"/>
      <x:c r="B6519" s="1"/>
      <x:c r="C6519" s="1"/>
      <x:c r="D6519" s="1"/>
      <x:c r="E6519" s="1"/>
      <x:c r="F6519" s="1"/>
      <x:c r="G6519" s="1"/>
      <x:c r="H6519" s="1"/>
      <x:c r="I6519" s="53">
        <x:f t="shared" si="1214"/>
        <x:v>9</x:v>
      </x:c>
      <x:c r="J6519" s="53">
        <x:f t="shared" si="1215"/>
        <x:v>19</x:v>
      </x:c>
      <x:c r="K6519" s="53">
        <x:f t="shared" si="1216"/>
        <x:v>25</x:v>
      </x:c>
      <x:c r="L6519" s="53">
        <x:f t="shared" si="1217"/>
        <x:v>53</x:v>
      </x:c>
      <x:c r="M6519" s="54">
        <x:f t="shared" si="1218"/>
        <x:v>4355.885291392623</x:v>
      </x:c>
      <x:c r="N6519" s="54">
        <x:f t="shared" si="1219"/>
        <x:v>2.5249203412448771</x:v>
      </x:c>
      <x:c r="O6519" s="55">
        <x:f t="shared" si="1220"/>
        <x:v>186486</x:v>
      </x:c>
      <x:c r="P6519" s="55">
        <x:f t="shared" si="1221"/>
        <x:v>38280</x:v>
      </x:c>
      <x:c r="Q6519" s="55">
        <x:f t="shared" si="1222"/>
        <x:v>88123.008531121915</x:v>
      </x:c>
      <x:c r="R6519" s="55">
        <x:f t="shared" si="1223"/>
        <x:v>40082.991468878085</x:v>
      </x:c>
      <x:c r="S6519" s="1" t="str">
        <x:f t="shared" si="1224"/>
        <x:v>YES</x:v>
      </x:c>
      <x:c r="T6519" s="1">
        <x:f t="shared" si="1225"/>
        <x:v>40082.991468878085</x:v>
      </x:c>
    </x:row>
    <x:row r="6520">
      <x:c r="A6520" s="1"/>
      <x:c r="B6520" s="1"/>
      <x:c r="C6520" s="1"/>
      <x:c r="D6520" s="1"/>
      <x:c r="E6520" s="1"/>
      <x:c r="F6520" s="1"/>
      <x:c r="G6520" s="1"/>
      <x:c r="H6520" s="1"/>
      <x:c r="I6520" s="53">
        <x:f t="shared" si="1214"/>
        <x:v>9</x:v>
      </x:c>
      <x:c r="J6520" s="53">
        <x:f t="shared" si="1215"/>
        <x:v>19</x:v>
      </x:c>
      <x:c r="K6520" s="53">
        <x:f t="shared" si="1216"/>
        <x:v>26</x:v>
      </x:c>
      <x:c r="L6520" s="53">
        <x:f t="shared" si="1217"/>
        <x:v>54</x:v>
      </x:c>
      <x:c r="M6520" s="54">
        <x:f t="shared" si="1218"/>
        <x:v>4437.2252953533407</x:v>
      </x:c>
      <x:c r="N6520" s="54">
        <x:f t="shared" si="1219"/>
        <x:v>2.5814064551064866</x:v>
      </x:c>
      <x:c r="O6520" s="55">
        <x:f t="shared" si="1220"/>
        <x:v>189186</x:v>
      </x:c>
      <x:c r="P6520" s="55">
        <x:f t="shared" si="1221"/>
        <x:v>39160</x:v>
      </x:c>
      <x:c r="Q6520" s="55">
        <x:f t="shared" si="1222"/>
        <x:v>89535.161377662153</x:v>
      </x:c>
      <x:c r="R6520" s="55">
        <x:f t="shared" si="1223"/>
        <x:v>40490.838622337847</x:v>
      </x:c>
      <x:c r="S6520" s="1" t="str">
        <x:f t="shared" si="1224"/>
        <x:v>YES</x:v>
      </x:c>
      <x:c r="T6520" s="1">
        <x:f t="shared" si="1225"/>
        <x:v>40490.838622337847</x:v>
      </x:c>
    </x:row>
    <x:row r="6521">
      <x:c r="A6521" s="1"/>
      <x:c r="B6521" s="1"/>
      <x:c r="C6521" s="1"/>
      <x:c r="D6521" s="1"/>
      <x:c r="E6521" s="1"/>
      <x:c r="F6521" s="1"/>
      <x:c r="G6521" s="1"/>
      <x:c r="H6521" s="1"/>
      <x:c r="I6521" s="53">
        <x:f t="shared" si="1214"/>
        <x:v>9</x:v>
      </x:c>
      <x:c r="J6521" s="53">
        <x:f t="shared" si="1215"/>
        <x:v>19</x:v>
      </x:c>
      <x:c r="K6521" s="53">
        <x:f t="shared" si="1216"/>
        <x:v>27</x:v>
      </x:c>
      <x:c r="L6521" s="53">
        <x:f t="shared" si="1217"/>
        <x:v>55</x:v>
      </x:c>
      <x:c r="M6521" s="54">
        <x:f t="shared" si="1218"/>
        <x:v>4520.3589998730968</x:v>
      </x:c>
      <x:c r="N6521" s="54">
        <x:f t="shared" si="1219"/>
        <x:v>2.6391381943563172</x:v>
      </x:c>
      <x:c r="O6521" s="55">
        <x:f t="shared" si="1220"/>
        <x:v>191886</x:v>
      </x:c>
      <x:c r="P6521" s="55">
        <x:f t="shared" si="1221"/>
        <x:v>40040</x:v>
      </x:c>
      <x:c r="Q6521" s="55">
        <x:f t="shared" si="1222"/>
        <x:v>90978.454858907935</x:v>
      </x:c>
      <x:c r="R6521" s="55">
        <x:f t="shared" si="1223"/>
        <x:v>40867.545141092065</x:v>
      </x:c>
      <x:c r="S6521" s="1" t="str">
        <x:f t="shared" si="1224"/>
        <x:v>YES</x:v>
      </x:c>
      <x:c r="T6521" s="1">
        <x:f t="shared" si="1225"/>
        <x:v>40867.545141092065</x:v>
      </x:c>
    </x:row>
    <x:row r="6522">
      <x:c r="A6522" s="1"/>
      <x:c r="B6522" s="1"/>
      <x:c r="C6522" s="1"/>
      <x:c r="D6522" s="1"/>
      <x:c r="E6522" s="1"/>
      <x:c r="F6522" s="1"/>
      <x:c r="G6522" s="1"/>
      <x:c r="H6522" s="1"/>
      <x:c r="I6522" s="53">
        <x:f t="shared" si="1214"/>
        <x:v>9</x:v>
      </x:c>
      <x:c r="J6522" s="53">
        <x:f t="shared" si="1215"/>
        <x:v>19</x:v>
      </x:c>
      <x:c r="K6522" s="53">
        <x:f t="shared" si="1216"/>
        <x:v>28</x:v>
      </x:c>
      <x:c r="L6522" s="53">
        <x:f t="shared" si="1217"/>
        <x:v>56</x:v>
      </x:c>
      <x:c r="M6522" s="54">
        <x:f t="shared" si="1218"/>
        <x:v>4605.3185380902505</x:v>
      </x:c>
      <x:c r="N6522" s="54">
        <x:f t="shared" si="1219"/>
        <x:v>2.6981378736737849</x:v>
      </x:c>
      <x:c r="O6522" s="55">
        <x:f t="shared" si="1220"/>
        <x:v>194586</x:v>
      </x:c>
      <x:c r="P6522" s="55">
        <x:f t="shared" si="1221"/>
        <x:v>40920</x:v>
      </x:c>
      <x:c r="Q6522" s="55">
        <x:f t="shared" si="1222"/>
        <x:v>92453.446841844619</x:v>
      </x:c>
      <x:c r="R6522" s="55">
        <x:f t="shared" si="1223"/>
        <x:v>41212.553158155381</x:v>
      </x:c>
      <x:c r="S6522" s="1" t="str">
        <x:f t="shared" si="1224"/>
        <x:v>YES</x:v>
      </x:c>
      <x:c r="T6522" s="1">
        <x:f t="shared" si="1225"/>
        <x:v>41212.553158155381</x:v>
      </x:c>
    </x:row>
    <x:row r="6523">
      <x:c r="A6523" s="1"/>
      <x:c r="B6523" s="1"/>
      <x:c r="C6523" s="1"/>
      <x:c r="D6523" s="1"/>
      <x:c r="E6523" s="1"/>
      <x:c r="F6523" s="1"/>
      <x:c r="G6523" s="1"/>
      <x:c r="H6523" s="1"/>
      <x:c r="I6523" s="53">
        <x:f t="shared" si="1214"/>
        <x:v>9</x:v>
      </x:c>
      <x:c r="J6523" s="53">
        <x:f t="shared" si="1215"/>
        <x:v>19</x:v>
      </x:c>
      <x:c r="K6523" s="53">
        <x:f t="shared" si="1216"/>
        <x:v>29</x:v>
      </x:c>
      <x:c r="L6523" s="53">
        <x:f t="shared" si="1217"/>
        <x:v>57</x:v>
      </x:c>
      <x:c r="M6523" s="54">
        <x:f t="shared" si="1218"/>
        <x:v>4692.1365662059043</x:v>
      </x:c>
      <x:c r="N6523" s="54">
        <x:f t="shared" si="1219"/>
        <x:v>2.7584281709763223</x:v>
      </x:c>
      <x:c r="O6523" s="55">
        <x:f t="shared" si="1220"/>
        <x:v>197286</x:v>
      </x:c>
      <x:c r="P6523" s="55">
        <x:f t="shared" si="1221"/>
        <x:v>41800</x:v>
      </x:c>
      <x:c r="Q6523" s="55">
        <x:f t="shared" si="1222"/>
        <x:v>93960.704274408054</x:v>
      </x:c>
      <x:c r="R6523" s="55">
        <x:f t="shared" si="1223"/>
        <x:v>41525.295725591946</x:v>
      </x:c>
      <x:c r="S6523" s="1" t="str">
        <x:f t="shared" si="1224"/>
        <x:v>YES</x:v>
      </x:c>
      <x:c r="T6523" s="1">
        <x:f t="shared" si="1225"/>
        <x:v>41525.295725591946</x:v>
      </x:c>
    </x:row>
    <x:row r="6524">
      <x:c r="A6524" s="1"/>
      <x:c r="B6524" s="1"/>
      <x:c r="C6524" s="1"/>
      <x:c r="D6524" s="1"/>
      <x:c r="E6524" s="1"/>
      <x:c r="F6524" s="1"/>
      <x:c r="G6524" s="1"/>
      <x:c r="H6524" s="1"/>
      <x:c r="I6524" s="53">
        <x:f t="shared" si="1214"/>
        <x:v>9</x:v>
      </x:c>
      <x:c r="J6524" s="53">
        <x:f t="shared" si="1215"/>
        <x:v>19</x:v>
      </x:c>
      <x:c r="K6524" s="53">
        <x:f t="shared" si="1216"/>
        <x:v>30</x:v>
      </x:c>
      <x:c r="L6524" s="53">
        <x:f t="shared" si="1217"/>
        <x:v>58</x:v>
      </x:c>
      <x:c r="M6524" s="54">
        <x:f t="shared" si="1218"/>
        <x:v>4780.8462715396754</x:v>
      </x:c>
      <x:c r="N6524" s="54">
        <x:f t="shared" si="1219"/>
        <x:v>2.8200321330136635</x:v>
      </x:c>
      <x:c r="O6524" s="55">
        <x:f t="shared" si="1220"/>
        <x:v>199986</x:v>
      </x:c>
      <x:c r="P6524" s="55">
        <x:f t="shared" si="1221"/>
        <x:v>42680</x:v>
      </x:c>
      <x:c r="Q6524" s="55">
        <x:f t="shared" si="1222"/>
        <x:v>95500.803325341592</x:v>
      </x:c>
      <x:c r="R6524" s="55">
        <x:f t="shared" si="1223"/>
        <x:v>41805.196674658408</x:v>
      </x:c>
      <x:c r="S6524" s="1" t="str">
        <x:f t="shared" si="1224"/>
        <x:v>YES</x:v>
      </x:c>
      <x:c r="T6524" s="1">
        <x:f t="shared" si="1225"/>
        <x:v>41805.196674658408</x:v>
      </x:c>
    </x:row>
    <x:row r="6525">
      <x:c r="A6525" s="1"/>
      <x:c r="B6525" s="1"/>
      <x:c r="C6525" s="1"/>
      <x:c r="D6525" s="1"/>
      <x:c r="E6525" s="1"/>
      <x:c r="F6525" s="1"/>
      <x:c r="G6525" s="1"/>
      <x:c r="H6525" s="1"/>
      <x:c r="I6525" s="53">
        <x:f t="shared" si="1214"/>
        <x:v>9</x:v>
      </x:c>
      <x:c r="J6525" s="53">
        <x:f t="shared" si="1215"/>
        <x:v>20</x:v>
      </x:c>
      <x:c r="K6525" s="53">
        <x:f t="shared" si="1216"/>
        <x:v>0</x:v>
      </x:c>
      <x:c r="L6525" s="53">
        <x:f t="shared" si="1217"/>
        <x:v>29</x:v>
      </x:c>
      <x:c r="M6525" s="54">
        <x:f t="shared" si="1218"/>
        <x:v>2893.1074938842385</x:v>
      </x:c>
      <x:c r="N6525" s="54">
        <x:f t="shared" si="1219"/>
        <x:v>1.5091024263084989</x:v>
      </x:c>
      <x:c r="O6525" s="55">
        <x:f t="shared" si="1220"/>
        <x:v>121080</x:v>
      </x:c>
      <x:c r="P6525" s="55">
        <x:f t="shared" si="1221"/>
        <x:v>16720</x:v>
      </x:c>
      <x:c r="Q6525" s="55">
        <x:f t="shared" si="1222"/>
        <x:v>62727.560657712471</x:v>
      </x:c>
      <x:c r="R6525" s="55">
        <x:f t="shared" si="1223"/>
        <x:v>21632.439342287529</x:v>
      </x:c>
      <x:c r="S6525" s="1" t="str">
        <x:f t="shared" si="1224"/>
        <x:v>YES</x:v>
      </x:c>
      <x:c r="T6525" s="1">
        <x:f t="shared" si="1225"/>
        <x:v>21632.439342287529</x:v>
      </x:c>
    </x:row>
    <x:row r="6526">
      <x:c r="A6526" s="1"/>
      <x:c r="B6526" s="1"/>
      <x:c r="C6526" s="1"/>
      <x:c r="D6526" s="1"/>
      <x:c r="E6526" s="1"/>
      <x:c r="F6526" s="1"/>
      <x:c r="G6526" s="1"/>
      <x:c r="H6526" s="1"/>
      <x:c r="I6526" s="53">
        <x:f t="shared" si="1214"/>
        <x:v>9</x:v>
      </x:c>
      <x:c r="J6526" s="53">
        <x:f t="shared" si="1215"/>
        <x:v>20</x:v>
      </x:c>
      <x:c r="K6526" s="53">
        <x:f t="shared" si="1216"/>
        <x:v>1</x:v>
      </x:c>
      <x:c r="L6526" s="53">
        <x:f t="shared" si="1217"/>
        <x:v>30</x:v>
      </x:c>
      <x:c r="M6526" s="54">
        <x:f t="shared" si="1218"/>
        <x:v>2938.6699938842385</x:v>
      </x:c>
      <x:c r="N6526" s="54">
        <x:f t="shared" si="1219"/>
        <x:v>1.540743051308499</x:v>
      </x:c>
      <x:c r="O6526" s="55">
        <x:f t="shared" si="1220"/>
        <x:v>123780</x:v>
      </x:c>
      <x:c r="P6526" s="55">
        <x:f t="shared" si="1221"/>
        <x:v>17600</x:v>
      </x:c>
      <x:c r="Q6526" s="55">
        <x:f t="shared" si="1222"/>
        <x:v>63518.576282712471</x:v>
      </x:c>
      <x:c r="R6526" s="55">
        <x:f t="shared" si="1223"/>
        <x:v>22661.423717287529</x:v>
      </x:c>
      <x:c r="S6526" s="1" t="str">
        <x:f t="shared" si="1224"/>
        <x:v>YES</x:v>
      </x:c>
      <x:c r="T6526" s="1">
        <x:f t="shared" si="1225"/>
        <x:v>22661.423717287529</x:v>
      </x:c>
    </x:row>
    <x:row r="6527">
      <x:c r="A6527" s="1"/>
      <x:c r="B6527" s="1"/>
      <x:c r="C6527" s="1"/>
      <x:c r="D6527" s="1"/>
      <x:c r="E6527" s="1"/>
      <x:c r="F6527" s="1"/>
      <x:c r="G6527" s="1"/>
      <x:c r="H6527" s="1"/>
      <x:c r="I6527" s="53">
        <x:f t="shared" si="1214"/>
        <x:v>9</x:v>
      </x:c>
      <x:c r="J6527" s="53">
        <x:f t="shared" si="1215"/>
        <x:v>20</x:v>
      </x:c>
      <x:c r="K6527" s="53">
        <x:f t="shared" si="1216"/>
        <x:v>2</x:v>
      </x:c>
      <x:c r="L6527" s="53">
        <x:f t="shared" si="1217"/>
        <x:v>31</x:v>
      </x:c>
      <x:c r="M6527" s="54">
        <x:f t="shared" si="1218"/>
        <x:v>2985.3715563842384</x:v>
      </x:c>
      <x:c r="N6527" s="54">
        <x:f t="shared" si="1219"/>
        <x:v>1.5731746919334988</x:v>
      </x:c>
      <x:c r="O6527" s="55">
        <x:f t="shared" si="1220"/>
        <x:v>126480</x:v>
      </x:c>
      <x:c r="P6527" s="55">
        <x:f t="shared" si="1221"/>
        <x:v>18480</x:v>
      </x:c>
      <x:c r="Q6527" s="55">
        <x:f t="shared" si="1222"/>
        <x:v>64329.367298337471</x:v>
      </x:c>
      <x:c r="R6527" s="55">
        <x:f t="shared" si="1223"/>
        <x:v>23670.632701662529</x:v>
      </x:c>
      <x:c r="S6527" s="1" t="str">
        <x:f t="shared" si="1224"/>
        <x:v>YES</x:v>
      </x:c>
      <x:c r="T6527" s="1">
        <x:f t="shared" si="1225"/>
        <x:v>23670.632701662529</x:v>
      </x:c>
    </x:row>
    <x:row r="6528">
      <x:c r="A6528" s="1"/>
      <x:c r="B6528" s="1"/>
      <x:c r="C6528" s="1"/>
      <x:c r="D6528" s="1"/>
      <x:c r="E6528" s="1"/>
      <x:c r="F6528" s="1"/>
      <x:c r="G6528" s="1"/>
      <x:c r="H6528" s="1"/>
      <x:c r="I6528" s="53">
        <x:f t="shared" si="1214"/>
        <x:v>9</x:v>
      </x:c>
      <x:c r="J6528" s="53">
        <x:f t="shared" si="1215"/>
        <x:v>20</x:v>
      </x:c>
      <x:c r="K6528" s="53">
        <x:f t="shared" si="1216"/>
        <x:v>3</x:v>
      </x:c>
      <x:c r="L6528" s="53">
        <x:f t="shared" si="1217"/>
        <x:v>32</x:v>
      </x:c>
      <x:c r="M6528" s="54">
        <x:f t="shared" si="1218"/>
        <x:v>3033.2335388061133</x:v>
      </x:c>
      <x:c r="N6528" s="54">
        <x:f t="shared" si="1219"/>
        <x:v>1.6064121797264677</x:v>
      </x:c>
      <x:c r="O6528" s="55">
        <x:f t="shared" si="1220"/>
        <x:v>129180</x:v>
      </x:c>
      <x:c r="P6528" s="55">
        <x:f t="shared" si="1221"/>
        <x:v>19360</x:v>
      </x:c>
      <x:c r="Q6528" s="55">
        <x:f t="shared" si="1222"/>
        <x:v>65160.30449316169</x:v>
      </x:c>
      <x:c r="R6528" s="55">
        <x:f t="shared" si="1223"/>
        <x:v>24659.69550683831</x:v>
      </x:c>
      <x:c r="S6528" s="1" t="str">
        <x:f t="shared" si="1224"/>
        <x:v>YES</x:v>
      </x:c>
      <x:c r="T6528" s="1">
        <x:f t="shared" si="1225"/>
        <x:v>24659.69550683831</x:v>
      </x:c>
    </x:row>
    <x:row r="6529">
      <x:c r="A6529" s="1"/>
      <x:c r="B6529" s="1"/>
      <x:c r="C6529" s="1"/>
      <x:c r="D6529" s="1"/>
      <x:c r="E6529" s="1"/>
      <x:c r="F6529" s="1"/>
      <x:c r="G6529" s="1"/>
      <x:c r="H6529" s="1"/>
      <x:c r="I6529" s="53">
        <x:f t="shared" si="1214"/>
        <x:v>9</x:v>
      </x:c>
      <x:c r="J6529" s="53">
        <x:f t="shared" si="1215"/>
        <x:v>20</x:v>
      </x:c>
      <x:c r="K6529" s="53">
        <x:f t="shared" si="1216"/>
        <x:v>4</x:v>
      </x:c>
      <x:c r="L6529" s="53">
        <x:f t="shared" si="1217"/>
        <x:v>33</x:v>
      </x:c>
      <x:c r="M6529" s="54">
        <x:f t="shared" si="1218"/>
        <x:v>3082.2776545287697</x:v>
      </x:c>
      <x:c r="N6529" s="54">
        <x:f t="shared" si="1219"/>
        <x:v>1.6404705934227568</x:v>
      </x:c>
      <x:c r="O6529" s="55">
        <x:f t="shared" si="1220"/>
        <x:v>131880</x:v>
      </x:c>
      <x:c r="P6529" s="55">
        <x:f t="shared" si="1221"/>
        <x:v>20240</x:v>
      </x:c>
      <x:c r="Q6529" s="55">
        <x:f t="shared" si="1222"/>
        <x:v>66011.764835568916</x:v>
      </x:c>
      <x:c r="R6529" s="55">
        <x:f t="shared" si="1223"/>
        <x:v>25628.235164431084</x:v>
      </x:c>
      <x:c r="S6529" s="1" t="str">
        <x:f t="shared" si="1224"/>
        <x:v>YES</x:v>
      </x:c>
      <x:c r="T6529" s="1">
        <x:f t="shared" si="1225"/>
        <x:v>25628.235164431084</x:v>
      </x:c>
    </x:row>
    <x:row r="6530">
      <x:c r="A6530" s="1"/>
      <x:c r="B6530" s="1"/>
      <x:c r="C6530" s="1"/>
      <x:c r="D6530" s="1"/>
      <x:c r="E6530" s="1"/>
      <x:c r="F6530" s="1"/>
      <x:c r="G6530" s="1"/>
      <x:c r="H6530" s="1"/>
      <x:c r="I6530" s="53">
        <x:f t="shared" si="1214"/>
        <x:v>9</x:v>
      </x:c>
      <x:c r="J6530" s="53">
        <x:f t="shared" si="1215"/>
        <x:v>20</x:v>
      </x:c>
      <x:c r="K6530" s="53">
        <x:f t="shared" si="1216"/>
        <x:v>5</x:v>
      </x:c>
      <x:c r="L6530" s="53">
        <x:f t="shared" si="1217"/>
        <x:v>34</x:v>
      </x:c>
      <x:c r="M6530" s="54">
        <x:f t="shared" si="1218"/>
        <x:v>3132.5259784499731</x:v>
      </x:c>
      <x:c r="N6530" s="54">
        <x:f t="shared" si="1219"/>
        <x:v>1.6753652628124813</x:v>
      </x:c>
      <x:c r="O6530" s="55">
        <x:f t="shared" si="1220"/>
        <x:v>134580</x:v>
      </x:c>
      <x:c r="P6530" s="55">
        <x:f t="shared" si="1221"/>
        <x:v>21120</x:v>
      </x:c>
      <x:c r="Q6530" s="55">
        <x:f t="shared" si="1222"/>
        <x:v>66884.131570312034</x:v>
      </x:c>
      <x:c r="R6530" s="55">
        <x:f t="shared" si="1223"/>
        <x:v>26575.868429687966</x:v>
      </x:c>
      <x:c r="S6530" s="1" t="str">
        <x:f t="shared" si="1224"/>
        <x:v>YES</x:v>
      </x:c>
      <x:c r="T6530" s="1">
        <x:f t="shared" si="1225"/>
        <x:v>26575.868429687966</x:v>
      </x:c>
    </x:row>
    <x:row r="6531">
      <x:c r="A6531" s="1"/>
      <x:c r="B6531" s="1"/>
      <x:c r="C6531" s="1"/>
      <x:c r="D6531" s="1"/>
      <x:c r="E6531" s="1"/>
      <x:c r="F6531" s="1"/>
      <x:c r="G6531" s="1"/>
      <x:c r="H6531" s="1"/>
      <x:c r="I6531" s="53">
        <x:f t="shared" si="1214"/>
        <x:v>9</x:v>
      </x:c>
      <x:c r="J6531" s="53">
        <x:f t="shared" si="1215"/>
        <x:v>20</x:v>
      </x:c>
      <x:c r="K6531" s="53">
        <x:f t="shared" si="1216"/>
        <x:v>6</x:v>
      </x:c>
      <x:c r="L6531" s="53">
        <x:f t="shared" si="1217"/>
        <x:v>35</x:v>
      </x:c>
      <x:c r="M6531" s="54">
        <x:f t="shared" si="1218"/>
        <x:v>3184.0009526316062</x:v>
      </x:c>
      <x:c r="N6531" s="54">
        <x:f t="shared" si="1219"/>
        <x:v>1.7111117726608376</x:v>
      </x:c>
      <x:c r="O6531" s="55">
        <x:f t="shared" si="1220"/>
        <x:v>137280</x:v>
      </x:c>
      <x:c r="P6531" s="55">
        <x:f t="shared" si="1221"/>
        <x:v>22000</x:v>
      </x:c>
      <x:c r="Q6531" s="55">
        <x:f t="shared" si="1222"/>
        <x:v>67777.794316520944</x:v>
      </x:c>
      <x:c r="R6531" s="55">
        <x:f t="shared" si="1223"/>
        <x:v>27502.205683479056</x:v>
      </x:c>
      <x:c r="S6531" s="1" t="str">
        <x:f t="shared" si="1224"/>
        <x:v>YES</x:v>
      </x:c>
      <x:c r="T6531" s="1">
        <x:f t="shared" si="1225"/>
        <x:v>27502.205683479056</x:v>
      </x:c>
    </x:row>
    <x:row r="6532">
      <x:c r="A6532" s="1"/>
      <x:c r="B6532" s="1"/>
      <x:c r="C6532" s="1"/>
      <x:c r="D6532" s="1"/>
      <x:c r="E6532" s="1"/>
      <x:c r="F6532" s="1"/>
      <x:c r="G6532" s="1"/>
      <x:c r="H6532" s="1"/>
      <x:c r="I6532" s="53">
        <x:f t="shared" si="1214"/>
        <x:v>9</x:v>
      </x:c>
      <x:c r="J6532" s="53">
        <x:f t="shared" si="1215"/>
        <x:v>20</x:v>
      </x:c>
      <x:c r="K6532" s="53">
        <x:f t="shared" si="1216"/>
        <x:v>7</x:v>
      </x:c>
      <x:c r="L6532" s="53">
        <x:f t="shared" si="1217"/>
        <x:v>36</x:v>
      </x:c>
      <x:c r="M6532" s="54">
        <x:f t="shared" si="1218"/>
        <x:v>3236.7253920295666</x:v>
      </x:c>
      <x:c r="N6532" s="54">
        <x:f t="shared" si="1219"/>
        <x:v>1.7477259666871989</x:v>
      </x:c>
      <x:c r="O6532" s="55">
        <x:f t="shared" si="1220"/>
        <x:v>139980</x:v>
      </x:c>
      <x:c r="P6532" s="55">
        <x:f t="shared" si="1221"/>
        <x:v>22880</x:v>
      </x:c>
      <x:c r="Q6532" s="55">
        <x:f t="shared" si="1222"/>
        <x:v>68693.149167179974</x:v>
      </x:c>
      <x:c r="R6532" s="55">
        <x:f t="shared" si="1223"/>
        <x:v>28406.850832820026</x:v>
      </x:c>
      <x:c r="S6532" s="1" t="str">
        <x:f t="shared" si="1224"/>
        <x:v>YES</x:v>
      </x:c>
      <x:c r="T6532" s="1">
        <x:f t="shared" si="1225"/>
        <x:v>28406.850832820026</x:v>
      </x:c>
    </x:row>
    <x:row r="6533">
      <x:c r="A6533" s="1"/>
      <x:c r="B6533" s="1"/>
      <x:c r="C6533" s="1"/>
      <x:c r="D6533" s="1"/>
      <x:c r="E6533" s="1"/>
      <x:c r="F6533" s="1"/>
      <x:c r="G6533" s="1"/>
      <x:c r="H6533" s="1"/>
      <x:c r="I6533" s="53">
        <x:f t="shared" si="1214"/>
        <x:v>9</x:v>
      </x:c>
      <x:c r="J6533" s="53">
        <x:f t="shared" si="1215"/>
        <x:v>20</x:v>
      </x:c>
      <x:c r="K6533" s="53">
        <x:f t="shared" si="1216"/>
        <x:v>8</x:v>
      </x:c>
      <x:c r="L6533" s="53">
        <x:f t="shared" si="1217"/>
        <x:v>37</x:v>
      </x:c>
      <x:c r="M6533" s="54">
        <x:f t="shared" si="1218"/>
        <x:v>3290.7224903095466</x:v>
      </x:c>
      <x:c r="N6533" s="54">
        <x:f t="shared" si="1219"/>
        <x:v>1.7852239516038517</x:v>
      </x:c>
      <x:c r="O6533" s="55">
        <x:f t="shared" si="1220"/>
        <x:v>142680</x:v>
      </x:c>
      <x:c r="P6533" s="55">
        <x:f t="shared" si="1221"/>
        <x:v>23760</x:v>
      </x:c>
      <x:c r="Q6533" s="55">
        <x:f t="shared" si="1222"/>
        <x:v>69630.598790096294</x:v>
      </x:c>
      <x:c r="R6533" s="55">
        <x:f t="shared" si="1223"/>
        <x:v>29289.401209903706</x:v>
      </x:c>
      <x:c r="S6533" s="1" t="str">
        <x:f t="shared" si="1224"/>
        <x:v>YES</x:v>
      </x:c>
      <x:c r="T6533" s="1">
        <x:f t="shared" si="1225"/>
        <x:v>29289.401209903706</x:v>
      </x:c>
    </x:row>
    <x:row r="6534">
      <x:c r="A6534" s="1"/>
      <x:c r="B6534" s="1"/>
      <x:c r="C6534" s="1"/>
      <x:c r="D6534" s="1"/>
      <x:c r="E6534" s="1"/>
      <x:c r="F6534" s="1"/>
      <x:c r="G6534" s="1"/>
      <x:c r="H6534" s="1"/>
      <x:c r="I6534" s="53">
        <x:f t="shared" si="1214"/>
        <x:v>9</x:v>
      </x:c>
      <x:c r="J6534" s="53">
        <x:f t="shared" si="1215"/>
        <x:v>20</x:v>
      </x:c>
      <x:c r="K6534" s="53">
        <x:f t="shared" si="1216"/>
        <x:v>9</x:v>
      </x:c>
      <x:c r="L6534" s="53">
        <x:f t="shared" si="1217"/>
        <x:v>38</x:v>
      </x:c>
      <x:c r="M6534" s="54">
        <x:f t="shared" si="1218"/>
        <x:v>3346.0158257499415</x:v>
      </x:c>
      <x:c r="N6534" s="54">
        <x:f t="shared" si="1219"/>
        <x:v>1.8236221012152372</x:v>
      </x:c>
      <x:c r="O6534" s="55">
        <x:f t="shared" si="1220"/>
        <x:v>145380</x:v>
      </x:c>
      <x:c r="P6534" s="55">
        <x:f t="shared" si="1221"/>
        <x:v>24640</x:v>
      </x:c>
      <x:c r="Q6534" s="55">
        <x:f t="shared" si="1222"/>
        <x:v>70590.552530380926</x:v>
      </x:c>
      <x:c r="R6534" s="55">
        <x:f t="shared" si="1223"/>
        <x:v>30149.447469619074</x:v>
      </x:c>
      <x:c r="S6534" s="1" t="str">
        <x:f t="shared" si="1224"/>
        <x:v>YES</x:v>
      </x:c>
      <x:c r="T6534" s="1">
        <x:f t="shared" si="1225"/>
        <x:v>30149.447469619074</x:v>
      </x:c>
    </x:row>
    <x:row r="6535">
      <x:c r="A6535" s="1"/>
      <x:c r="B6535" s="1"/>
      <x:c r="C6535" s="1"/>
      <x:c r="D6535" s="1"/>
      <x:c r="E6535" s="1"/>
      <x:c r="F6535" s="1"/>
      <x:c r="G6535" s="1"/>
      <x:c r="H6535" s="1"/>
      <x:c r="I6535" s="53">
        <x:f t="shared" si="1214"/>
        <x:v>9</x:v>
      </x:c>
      <x:c r="J6535" s="53">
        <x:f t="shared" si="1215"/>
        <x:v>20</x:v>
      </x:c>
      <x:c r="K6535" s="53">
        <x:f t="shared" si="1216"/>
        <x:v>10</x:v>
      </x:c>
      <x:c r="L6535" s="53">
        <x:f t="shared" si="1217"/>
        <x:v>39</x:v>
      </x:c>
      <x:c r="M6535" s="54">
        <x:f t="shared" si="1218"/>
        <x:v>3402.629367233154</x:v>
      </x:c>
      <x:c r="N6535" s="54">
        <x:f t="shared" si="1219"/>
        <x:v>1.8629370605785791</x:v>
      </x:c>
      <x:c r="O6535" s="55">
        <x:f t="shared" si="1220"/>
        <x:v>148080</x:v>
      </x:c>
      <x:c r="P6535" s="55">
        <x:f t="shared" si="1221"/>
        <x:v>25520</x:v>
      </x:c>
      <x:c r="Q6535" s="55">
        <x:f t="shared" si="1222"/>
        <x:v>71573.426514464474</x:v>
      </x:c>
      <x:c r="R6535" s="55">
        <x:f t="shared" si="1223"/>
        <x:v>30986.573485535526</x:v>
      </x:c>
      <x:c r="S6535" s="1" t="str">
        <x:f t="shared" si="1224"/>
        <x:v>YES</x:v>
      </x:c>
      <x:c r="T6535" s="1">
        <x:f t="shared" si="1225"/>
        <x:v>30986.573485535526</x:v>
      </x:c>
    </x:row>
    <x:row r="6536">
      <x:c r="A6536" s="1"/>
      <x:c r="B6536" s="1"/>
      <x:c r="C6536" s="1"/>
      <x:c r="D6536" s="1"/>
      <x:c r="E6536" s="1"/>
      <x:c r="F6536" s="1"/>
      <x:c r="G6536" s="1"/>
      <x:c r="H6536" s="1"/>
      <x:c r="I6536" s="53">
        <x:f t="shared" si="1214"/>
        <x:v>9</x:v>
      </x:c>
      <x:c r="J6536" s="53">
        <x:f t="shared" si="1215"/>
        <x:v>20</x:v>
      </x:c>
      <x:c r="K6536" s="53">
        <x:f t="shared" si="1216"/>
        <x:v>11</x:v>
      </x:c>
      <x:c r="L6536" s="53">
        <x:f t="shared" si="1217"/>
        <x:v>40</x:v>
      </x:c>
      <x:c r="M6536" s="54">
        <x:f t="shared" si="1218"/>
        <x:v>3460.5874803265933</x:v>
      </x:c>
      <x:c r="N6536" s="54">
        <x:f t="shared" si="1219"/>
        <x:v>1.9031857502268008</x:v>
      </x:c>
      <x:c r="O6536" s="55">
        <x:f t="shared" si="1220"/>
        <x:v>150780</x:v>
      </x:c>
      <x:c r="P6536" s="55">
        <x:f t="shared" si="1221"/>
        <x:v>26400</x:v>
      </x:c>
      <x:c r="Q6536" s="55">
        <x:f t="shared" si="1222"/>
        <x:v>72579.643755670026</x:v>
      </x:c>
      <x:c r="R6536" s="55">
        <x:f t="shared" si="1223"/>
        <x:v>31800.356244329974</x:v>
      </x:c>
      <x:c r="S6536" s="1" t="str">
        <x:f t="shared" si="1224"/>
        <x:v>YES</x:v>
      </x:c>
      <x:c r="T6536" s="1">
        <x:f t="shared" si="1225"/>
        <x:v>31800.356244329974</x:v>
      </x:c>
    </x:row>
    <x:row r="6537">
      <x:c r="A6537" s="1"/>
      <x:c r="B6537" s="1"/>
      <x:c r="C6537" s="1"/>
      <x:c r="D6537" s="1"/>
      <x:c r="E6537" s="1"/>
      <x:c r="F6537" s="1"/>
      <x:c r="G6537" s="1"/>
      <x:c r="H6537" s="1"/>
      <x:c r="I6537" s="53">
        <x:f t="shared" si="1214"/>
        <x:v>9</x:v>
      </x:c>
      <x:c r="J6537" s="53">
        <x:f t="shared" si="1215"/>
        <x:v>20</x:v>
      </x:c>
      <x:c r="K6537" s="53">
        <x:f t="shared" si="1216"/>
        <x:v>12</x:v>
      </x:c>
      <x:c r="L6537" s="53">
        <x:f t="shared" si="1217"/>
        <x:v>41</x:v>
      </x:c>
      <x:c r="M6537" s="54">
        <x:f t="shared" si="1218"/>
        <x:v>3519.9149334546578</x:v>
      </x:c>
      <x:c r="N6537" s="54">
        <x:f t="shared" si="1219"/>
        <x:v>1.9443853704546235</x:v>
      </x:c>
      <x:c r="O6537" s="55">
        <x:f t="shared" si="1220"/>
        <x:v>153480</x:v>
      </x:c>
      <x:c r="P6537" s="55">
        <x:f t="shared" si="1221"/>
        <x:v>27280</x:v>
      </x:c>
      <x:c r="Q6537" s="55">
        <x:f t="shared" si="1222"/>
        <x:v>73609.634261365587</x:v>
      </x:c>
      <x:c r="R6537" s="55">
        <x:f t="shared" si="1223"/>
        <x:v>32590.365738634413</x:v>
      </x:c>
      <x:c r="S6537" s="1" t="str">
        <x:f t="shared" si="1224"/>
        <x:v>YES</x:v>
      </x:c>
      <x:c r="T6537" s="1">
        <x:f t="shared" si="1225"/>
        <x:v>32590.365738634413</x:v>
      </x:c>
    </x:row>
    <x:row r="6538">
      <x:c r="A6538" s="1"/>
      <x:c r="B6538" s="1"/>
      <x:c r="C6538" s="1"/>
      <x:c r="D6538" s="1"/>
      <x:c r="E6538" s="1"/>
      <x:c r="F6538" s="1"/>
      <x:c r="G6538" s="1"/>
      <x:c r="H6538" s="1"/>
      <x:c r="I6538" s="53">
        <x:f t="shared" si="1214"/>
        <x:v>9</x:v>
      </x:c>
      <x:c r="J6538" s="53">
        <x:f t="shared" si="1215"/>
        <x:v>20</x:v>
      </x:c>
      <x:c r="K6538" s="53">
        <x:f t="shared" si="1216"/>
        <x:v>13</x:v>
      </x:c>
      <x:c r="L6538" s="53">
        <x:f t="shared" si="1217"/>
        <x:v>42</x:v>
      </x:c>
      <x:c r="M6538" s="54">
        <x:f t="shared" si="1218"/>
        <x:v>3580.6369041630419</x:v>
      </x:c>
      <x:c r="N6538" s="54">
        <x:f t="shared" si="1219"/>
        <x:v>1.986553405668779</x:v>
      </x:c>
      <x:c r="O6538" s="55">
        <x:f t="shared" si="1220"/>
        <x:v>156180</x:v>
      </x:c>
      <x:c r="P6538" s="55">
        <x:f t="shared" si="1221"/>
        <x:v>28160</x:v>
      </x:c>
      <x:c r="Q6538" s="55">
        <x:f t="shared" si="1222"/>
        <x:v>74663.835141719479</x:v>
      </x:c>
      <x:c r="R6538" s="55">
        <x:f t="shared" si="1223"/>
        <x:v>33356.164858280521</x:v>
      </x:c>
      <x:c r="S6538" s="1" t="str">
        <x:f t="shared" si="1224"/>
        <x:v>YES</x:v>
      </x:c>
      <x:c r="T6538" s="1">
        <x:f t="shared" si="1225"/>
        <x:v>33356.164858280521</x:v>
      </x:c>
    </x:row>
    <x:row r="6539">
      <x:c r="A6539" s="1"/>
      <x:c r="B6539" s="1"/>
      <x:c r="C6539" s="1"/>
      <x:c r="D6539" s="1"/>
      <x:c r="E6539" s="1"/>
      <x:c r="F6539" s="1"/>
      <x:c r="G6539" s="1"/>
      <x:c r="H6539" s="1"/>
      <x:c r="I6539" s="53">
        <x:f t="shared" si="1214"/>
        <x:v>9</x:v>
      </x:c>
      <x:c r="J6539" s="53">
        <x:f t="shared" si="1215"/>
        <x:v>20</x:v>
      </x:c>
      <x:c r="K6539" s="53">
        <x:f t="shared" si="1216"/>
        <x:v>14</x:v>
      </x:c>
      <x:c r="L6539" s="53">
        <x:f t="shared" si="1217"/>
        <x:v>43</x:v>
      </x:c>
      <x:c r="M6539" s="54">
        <x:f t="shared" si="1218"/>
        <x:v>3642.7789854767034</x:v>
      </x:c>
      <x:c r="N6539" s="54">
        <x:f t="shared" si="1219"/>
        <x:v>2.0297076288032661</x:v>
      </x:c>
      <x:c r="O6539" s="55">
        <x:f t="shared" si="1220"/>
        <x:v>158880</x:v>
      </x:c>
      <x:c r="P6539" s="55">
        <x:f t="shared" si="1221"/>
        <x:v>29040</x:v>
      </x:c>
      <x:c r="Q6539" s="55">
        <x:f t="shared" si="1222"/>
        <x:v>75742.690720081649</x:v>
      </x:c>
      <x:c r="R6539" s="55">
        <x:f t="shared" si="1223"/>
        <x:v>34097.309279918351</x:v>
      </x:c>
      <x:c r="S6539" s="1" t="str">
        <x:f t="shared" si="1224"/>
        <x:v>YES</x:v>
      </x:c>
      <x:c r="T6539" s="1">
        <x:f t="shared" si="1225"/>
        <x:v>34097.309279918351</x:v>
      </x:c>
    </x:row>
    <x:row r="6540">
      <x:c r="A6540" s="1"/>
      <x:c r="B6540" s="1"/>
      <x:c r="C6540" s="1"/>
      <x:c r="D6540" s="1"/>
      <x:c r="E6540" s="1"/>
      <x:c r="F6540" s="1"/>
      <x:c r="G6540" s="1"/>
      <x:c r="H6540" s="1"/>
      <x:c r="I6540" s="53">
        <x:f t="shared" si="1214"/>
        <x:v>9</x:v>
      </x:c>
      <x:c r="J6540" s="53">
        <x:f t="shared" si="1215"/>
        <x:v>20</x:v>
      </x:c>
      <x:c r="K6540" s="53">
        <x:f t="shared" si="1216"/>
        <x:v>15</x:v>
      </x:c>
      <x:c r="L6540" s="53">
        <x:f t="shared" si="1217"/>
        <x:v>44</x:v>
      </x:c>
      <x:c r="M6540" s="54">
        <x:f t="shared" si="1218"/>
        <x:v>3706.3671923528495</x:v>
      </x:c>
      <x:c r="N6540" s="54">
        <x:f t="shared" si="1219"/>
        <x:v>2.0738661058005898</x:v>
      </x:c>
      <x:c r="O6540" s="55">
        <x:f t="shared" si="1220"/>
        <x:v>161580</x:v>
      </x:c>
      <x:c r="P6540" s="55">
        <x:f t="shared" si="1221"/>
        <x:v>29920</x:v>
      </x:c>
      <x:c r="Q6540" s="55">
        <x:f t="shared" si="1222"/>
        <x:v>76846.65264501475</x:v>
      </x:c>
      <x:c r="R6540" s="55">
        <x:f t="shared" si="1223"/>
        <x:v>34813.34735498525</x:v>
      </x:c>
      <x:c r="S6540" s="1" t="str">
        <x:f t="shared" si="1224"/>
        <x:v>YES</x:v>
      </x:c>
      <x:c r="T6540" s="1">
        <x:f t="shared" si="1225"/>
        <x:v>34813.34735498525</x:v>
      </x:c>
    </x:row>
    <x:row r="6541">
      <x:c r="A6541" s="1"/>
      <x:c r="B6541" s="1"/>
      <x:c r="C6541" s="1"/>
      <x:c r="D6541" s="1"/>
      <x:c r="E6541" s="1"/>
      <x:c r="F6541" s="1"/>
      <x:c r="G6541" s="1"/>
      <x:c r="H6541" s="1"/>
      <x:c r="I6541" s="53">
        <x:f t="shared" si="1214"/>
        <x:v>9</x:v>
      </x:c>
      <x:c r="J6541" s="53">
        <x:f t="shared" si="1215"/>
        <x:v>20</x:v>
      </x:c>
      <x:c r="K6541" s="53">
        <x:f t="shared" si="1216"/>
        <x:v>16</x:v>
      </x:c>
      <x:c r="L6541" s="53">
        <x:f t="shared" si="1217"/>
        <x:v>45</x:v>
      </x:c>
      <x:c r="M6541" s="54">
        <x:f t="shared" si="1218"/>
        <x:v>3771.4279682303386</x:v>
      </x:c>
      <x:c r="N6541" s="54">
        <x:f t="shared" si="1219"/>
        <x:v>2.1190472001599572</x:v>
      </x:c>
      <x:c r="O6541" s="55">
        <x:f t="shared" si="1220"/>
        <x:v>164280</x:v>
      </x:c>
      <x:c r="P6541" s="55">
        <x:f t="shared" si="1221"/>
        <x:v>30800</x:v>
      </x:c>
      <x:c r="Q6541" s="55">
        <x:f t="shared" si="1222"/>
        <x:v>77976.180003998932</x:v>
      </x:c>
      <x:c r="R6541" s="55">
        <x:f t="shared" si="1223"/>
        <x:v>35503.819996001068</x:v>
      </x:c>
      <x:c r="S6541" s="1" t="str">
        <x:f t="shared" si="1224"/>
        <x:v>YES</x:v>
      </x:c>
      <x:c r="T6541" s="1">
        <x:f t="shared" si="1225"/>
        <x:v>35503.819996001068</x:v>
      </x:c>
    </x:row>
    <x:row r="6542">
      <x:c r="A6542" s="1"/>
      <x:c r="B6542" s="1"/>
      <x:c r="C6542" s="1"/>
      <x:c r="D6542" s="1"/>
      <x:c r="E6542" s="1"/>
      <x:c r="F6542" s="1"/>
      <x:c r="G6542" s="1"/>
      <x:c r="H6542" s="1"/>
      <x:c r="I6542" s="53">
        <x:f t="shared" si="1214"/>
        <x:v>9</x:v>
      </x:c>
      <x:c r="J6542" s="53">
        <x:f t="shared" si="1215"/>
        <x:v>20</x:v>
      </x:c>
      <x:c r="K6542" s="53">
        <x:f t="shared" si="1216"/>
        <x:v>17</x:v>
      </x:c>
      <x:c r="L6542" s="53">
        <x:f t="shared" si="1217"/>
        <x:v>46</x:v>
      </x:c>
      <x:c r="M6542" s="54">
        <x:f t="shared" si="1218"/>
        <x:v>3837.9881916768791</x:v>
      </x:c>
      <x:c r="N6542" s="54">
        <x:f t="shared" si="1219"/>
        <x:v>2.1652695775533881</x:v>
      </x:c>
      <x:c r="O6542" s="55">
        <x:f t="shared" si="1220"/>
        <x:v>166980</x:v>
      </x:c>
      <x:c r="P6542" s="55">
        <x:f t="shared" si="1221"/>
        <x:v>31680</x:v>
      </x:c>
      <x:c r="Q6542" s="55">
        <x:f t="shared" si="1222"/>
        <x:v>79131.739438834702</x:v>
      </x:c>
      <x:c r="R6542" s="55">
        <x:f t="shared" si="1223"/>
        <x:v>36168.260561165298</x:v>
      </x:c>
      <x:c r="S6542" s="1" t="str">
        <x:f t="shared" si="1224"/>
        <x:v>YES</x:v>
      </x:c>
      <x:c r="T6542" s="1">
        <x:f t="shared" si="1225"/>
        <x:v>36168.260561165298</x:v>
      </x:c>
    </x:row>
    <x:row r="6543">
      <x:c r="A6543" s="1"/>
      <x:c r="B6543" s="1"/>
      <x:c r="C6543" s="1"/>
      <x:c r="D6543" s="1"/>
      <x:c r="E6543" s="1"/>
      <x:c r="F6543" s="1"/>
      <x:c r="G6543" s="1"/>
      <x:c r="H6543" s="1"/>
      <x:c r="I6543" s="53">
        <x:f t="shared" si="1214"/>
        <x:v>9</x:v>
      </x:c>
      <x:c r="J6543" s="53">
        <x:f t="shared" si="1215"/>
        <x:v>20</x:v>
      </x:c>
      <x:c r="K6543" s="53">
        <x:f t="shared" si="1216"/>
        <x:v>18</x:v>
      </x:c>
      <x:c r="L6543" s="53">
        <x:f t="shared" si="1217"/>
        <x:v>47</x:v>
      </x:c>
      <x:c r="M6543" s="54">
        <x:f t="shared" si="1218"/>
        <x:v>3906.0751831354664</x:v>
      </x:c>
      <x:c r="N6543" s="54">
        <x:f t="shared" si="1219"/>
        <x:v>2.2125522105107405</x:v>
      </x:c>
      <x:c r="O6543" s="55">
        <x:f t="shared" si="1220"/>
        <x:v>169680</x:v>
      </x:c>
      <x:c r="P6543" s="55">
        <x:f t="shared" si="1221"/>
        <x:v>32560</x:v>
      </x:c>
      <x:c r="Q6543" s="55">
        <x:f t="shared" si="1222"/>
        <x:v>80313.80526276851</x:v>
      </x:c>
      <x:c r="R6543" s="55">
        <x:f t="shared" si="1223"/>
        <x:v>36806.19473723149</x:v>
      </x:c>
      <x:c r="S6543" s="1" t="str">
        <x:f t="shared" si="1224"/>
        <x:v>YES</x:v>
      </x:c>
      <x:c r="T6543" s="1">
        <x:f t="shared" si="1225"/>
        <x:v>36806.19473723149</x:v>
      </x:c>
    </x:row>
    <x:row r="6544">
      <x:c r="A6544" s="1"/>
      <x:c r="B6544" s="1"/>
      <x:c r="C6544" s="1"/>
      <x:c r="D6544" s="1"/>
      <x:c r="E6544" s="1"/>
      <x:c r="F6544" s="1"/>
      <x:c r="G6544" s="1"/>
      <x:c r="H6544" s="1"/>
      <x:c r="I6544" s="53">
        <x:f t="shared" si="1214"/>
        <x:v>9</x:v>
      </x:c>
      <x:c r="J6544" s="53">
        <x:f t="shared" si="1215"/>
        <x:v>20</x:v>
      </x:c>
      <x:c r="K6544" s="53">
        <x:f t="shared" si="1216"/>
        <x:v>19</x:v>
      </x:c>
      <x:c r="L6544" s="53">
        <x:f t="shared" si="1217"/>
        <x:v>48</x:v>
      </x:c>
      <x:c r="M6544" s="54">
        <x:f t="shared" si="1218"/>
        <x:v>3975.716711771488</x:v>
      </x:c>
      <x:c r="N6544" s="54">
        <x:f t="shared" si="1219"/>
        <x:v>2.2609143831746445</x:v>
      </x:c>
      <x:c r="O6544" s="55">
        <x:f t="shared" si="1220"/>
        <x:v>172380</x:v>
      </x:c>
      <x:c r="P6544" s="55">
        <x:f t="shared" si="1221"/>
        <x:v>33440</x:v>
      </x:c>
      <x:c r="Q6544" s="55">
        <x:f t="shared" si="1222"/>
        <x:v>81522.859579366108</x:v>
      </x:c>
      <x:c r="R6544" s="55">
        <x:f t="shared" si="1223"/>
        <x:v>37417.140420633892</x:v>
      </x:c>
      <x:c r="S6544" s="1" t="str">
        <x:f t="shared" si="1224"/>
        <x:v>YES</x:v>
      </x:c>
      <x:c r="T6544" s="1">
        <x:f t="shared" si="1225"/>
        <x:v>37417.140420633892</x:v>
      </x:c>
    </x:row>
    <x:row r="6545">
      <x:c r="A6545" s="1"/>
      <x:c r="B6545" s="1"/>
      <x:c r="C6545" s="1"/>
      <x:c r="D6545" s="1"/>
      <x:c r="E6545" s="1"/>
      <x:c r="F6545" s="1"/>
      <x:c r="G6545" s="1"/>
      <x:c r="H6545" s="1"/>
      <x:c r="I6545" s="53">
        <x:f t="shared" si="1214"/>
        <x:v>9</x:v>
      </x:c>
      <x:c r="J6545" s="53">
        <x:f t="shared" si="1215"/>
        <x:v>20</x:v>
      </x:c>
      <x:c r="K6545" s="53">
        <x:f t="shared" si="1216"/>
        <x:v>20</x:v>
      </x:c>
      <x:c r="L6545" s="53">
        <x:f t="shared" si="1217"/>
        <x:v>49</x:v>
      </x:c>
      <x:c r="M6545" s="54">
        <x:f t="shared" si="1218"/>
        <x:v>4046.9410024219651</x:v>
      </x:c>
      <x:c r="N6545" s="54">
        <x:f t="shared" si="1219"/>
        <x:v>2.3103756961263646</x:v>
      </x:c>
      <x:c r="O6545" s="55">
        <x:f t="shared" si="1220"/>
        <x:v>175080</x:v>
      </x:c>
      <x:c r="P6545" s="55">
        <x:f t="shared" si="1221"/>
        <x:v>34320</x:v>
      </x:c>
      <x:c r="Q6545" s="55">
        <x:f t="shared" si="1222"/>
        <x:v>82759.392403159116</x:v>
      </x:c>
      <x:c r="R6545" s="55">
        <x:f t="shared" si="1223"/>
        <x:v>38000.607596840884</x:v>
      </x:c>
      <x:c r="S6545" s="1" t="str">
        <x:f t="shared" si="1224"/>
        <x:v>YES</x:v>
      </x:c>
      <x:c r="T6545" s="1">
        <x:f t="shared" si="1225"/>
        <x:v>38000.607596840884</x:v>
      </x:c>
    </x:row>
    <x:row r="6546">
      <x:c r="A6546" s="1"/>
      <x:c r="B6546" s="1"/>
      <x:c r="C6546" s="1"/>
      <x:c r="D6546" s="1"/>
      <x:c r="E6546" s="1"/>
      <x:c r="F6546" s="1"/>
      <x:c r="G6546" s="1"/>
      <x:c r="H6546" s="1"/>
      <x:c r="I6546" s="53">
        <x:f t="shared" si="1214"/>
        <x:v>9</x:v>
      </x:c>
      <x:c r="J6546" s="53">
        <x:f t="shared" si="1215"/>
        <x:v>20</x:v>
      </x:c>
      <x:c r="K6546" s="53">
        <x:f t="shared" si="1216"/>
        <x:v>21</x:v>
      </x:c>
      <x:c r="L6546" s="53">
        <x:f t="shared" si="1217"/>
        <x:v>50</x:v>
      </x:c>
      <x:c r="M6546" s="54">
        <x:f t="shared" si="1218"/>
        <x:v>4119.7767426484088</x:v>
      </x:c>
      <x:c r="N6546" s="54">
        <x:f t="shared" si="1219"/>
        <x:v>2.3609560712836171</x:v>
      </x:c>
      <x:c r="O6546" s="55">
        <x:f t="shared" si="1220"/>
        <x:v>177780</x:v>
      </x:c>
      <x:c r="P6546" s="55">
        <x:f t="shared" si="1221"/>
        <x:v>35200</x:v>
      </x:c>
      <x:c r="Q6546" s="55">
        <x:f t="shared" si="1222"/>
        <x:v>84023.901782090426</x:v>
      </x:c>
      <x:c r="R6546" s="55">
        <x:f t="shared" si="1223"/>
        <x:v>38556.098217909574</x:v>
      </x:c>
      <x:c r="S6546" s="1" t="str">
        <x:f t="shared" si="1224"/>
        <x:v>YES</x:v>
      </x:c>
      <x:c r="T6546" s="1">
        <x:f t="shared" si="1225"/>
        <x:v>38556.098217909574</x:v>
      </x:c>
    </x:row>
    <x:row r="6547">
      <x:c r="A6547" s="1"/>
      <x:c r="B6547" s="1"/>
      <x:c r="C6547" s="1"/>
      <x:c r="D6547" s="1"/>
      <x:c r="E6547" s="1"/>
      <x:c r="F6547" s="1"/>
      <x:c r="G6547" s="1"/>
      <x:c r="H6547" s="1"/>
      <x:c r="I6547" s="53">
        <x:f t="shared" si="1214"/>
        <x:v>9</x:v>
      </x:c>
      <x:c r="J6547" s="53">
        <x:f t="shared" si="1215"/>
        <x:v>20</x:v>
      </x:c>
      <x:c r="K6547" s="53">
        <x:f t="shared" si="1216"/>
        <x:v>22</x:v>
      </x:c>
      <x:c r="L6547" s="53">
        <x:f t="shared" si="1217"/>
        <x:v>51</x:v>
      </x:c>
      <x:c r="M6547" s="54">
        <x:f t="shared" si="1218"/>
        <x:v>4194.2530898948053</x:v>
      </x:c>
      <x:c r="N6547" s="54">
        <x:f t="shared" si="1219"/>
        <x:v>2.4126757568713924</x:v>
      </x:c>
      <x:c r="O6547" s="55">
        <x:f t="shared" si="1220"/>
        <x:v>180480</x:v>
      </x:c>
      <x:c r="P6547" s="55">
        <x:f t="shared" si="1221"/>
        <x:v>36080</x:v>
      </x:c>
      <x:c r="Q6547" s="55">
        <x:f t="shared" si="1222"/>
        <x:v>85316.893921784809</x:v>
      </x:c>
      <x:c r="R6547" s="55">
        <x:f t="shared" si="1223"/>
        <x:v>39083.106078215191</x:v>
      </x:c>
      <x:c r="S6547" s="1" t="str">
        <x:f t="shared" si="1224"/>
        <x:v>YES</x:v>
      </x:c>
      <x:c r="T6547" s="1">
        <x:f t="shared" si="1225"/>
        <x:v>39083.106078215191</x:v>
      </x:c>
    </x:row>
    <x:row r="6548">
      <x:c r="A6548" s="1"/>
      <x:c r="B6548" s="1"/>
      <x:c r="C6548" s="1"/>
      <x:c r="D6548" s="1"/>
      <x:c r="E6548" s="1"/>
      <x:c r="F6548" s="1"/>
      <x:c r="G6548" s="1"/>
      <x:c r="H6548" s="1"/>
      <x:c r="I6548" s="53">
        <x:f t="shared" si="1214"/>
        <x:v>9</x:v>
      </x:c>
      <x:c r="J6548" s="53">
        <x:f t="shared" si="1215"/>
        <x:v>20</x:v>
      </x:c>
      <x:c r="K6548" s="53">
        <x:f t="shared" si="1216"/>
        <x:v>23</x:v>
      </x:c>
      <x:c r="L6548" s="53">
        <x:f t="shared" si="1217"/>
        <x:v>52</x:v>
      </x:c>
      <x:c r="M6548" s="54">
        <x:f t="shared" si="1218"/>
        <x:v>4270.399678752241</x:v>
      </x:c>
      <x:c r="N6548" s="54">
        <x:f t="shared" si="1219"/>
        <x:v>2.4655553324668342</x:v>
      </x:c>
      <x:c r="O6548" s="55">
        <x:f t="shared" si="1220"/>
        <x:v>183180</x:v>
      </x:c>
      <x:c r="P6548" s="55">
        <x:f t="shared" si="1221"/>
        <x:v>36960</x:v>
      </x:c>
      <x:c r="Q6548" s="55">
        <x:f t="shared" si="1222"/>
        <x:v>86638.883311670856</x:v>
      </x:c>
      <x:c r="R6548" s="55">
        <x:f t="shared" si="1223"/>
        <x:v>39581.116688329144</x:v>
      </x:c>
      <x:c r="S6548" s="1" t="str">
        <x:f t="shared" si="1224"/>
        <x:v>YES</x:v>
      </x:c>
      <x:c r="T6548" s="1">
        <x:f t="shared" si="1225"/>
        <x:v>39581.116688329144</x:v>
      </x:c>
    </x:row>
    <x:row r="6549">
      <x:c r="A6549" s="1"/>
      <x:c r="B6549" s="1"/>
      <x:c r="C6549" s="1"/>
      <x:c r="D6549" s="1"/>
      <x:c r="E6549" s="1"/>
      <x:c r="F6549" s="1"/>
      <x:c r="G6549" s="1"/>
      <x:c r="H6549" s="1"/>
      <x:c r="I6549" s="53">
        <x:f t="shared" si="1214"/>
        <x:v>9</x:v>
      </x:c>
      <x:c r="J6549" s="53">
        <x:f t="shared" si="1215"/>
        <x:v>20</x:v>
      </x:c>
      <x:c r="K6549" s="53">
        <x:f t="shared" si="1216"/>
        <x:v>24</x:v>
      </x:c>
      <x:c r="L6549" s="53">
        <x:f t="shared" si="1217"/>
        <x:v>53</x:v>
      </x:c>
      <x:c r="M6549" s="54">
        <x:f t="shared" si="1218"/>
        <x:v>4348.2466283317372</x:v>
      </x:c>
      <x:c r="N6549" s="54">
        <x:f t="shared" si="1219"/>
        <x:v>2.5196157141192619</x:v>
      </x:c>
      <x:c r="O6549" s="55">
        <x:f t="shared" si="1220"/>
        <x:v>185880</x:v>
      </x:c>
      <x:c r="P6549" s="55">
        <x:f t="shared" si="1221"/>
        <x:v>37840</x:v>
      </x:c>
      <x:c r="Q6549" s="55">
        <x:f t="shared" si="1222"/>
        <x:v>87990.392852981546</x:v>
      </x:c>
      <x:c r="R6549" s="55">
        <x:f t="shared" si="1223"/>
        <x:v>40049.607147018454</x:v>
      </x:c>
      <x:c r="S6549" s="1" t="str">
        <x:f t="shared" si="1224"/>
        <x:v>YES</x:v>
      </x:c>
      <x:c r="T6549" s="1">
        <x:f t="shared" si="1225"/>
        <x:v>40049.607147018454</x:v>
      </x:c>
    </x:row>
    <x:row r="6550">
      <x:c r="A6550" s="1"/>
      <x:c r="B6550" s="1"/>
      <x:c r="C6550" s="1"/>
      <x:c r="D6550" s="1"/>
      <x:c r="E6550" s="1"/>
      <x:c r="F6550" s="1"/>
      <x:c r="G6550" s="1"/>
      <x:c r="H6550" s="1"/>
      <x:c r="I6550" s="53">
        <x:f t="shared" si="1214"/>
        <x:v>9</x:v>
      </x:c>
      <x:c r="J6550" s="53">
        <x:f t="shared" si="1215"/>
        <x:v>20</x:v>
      </x:c>
      <x:c r="K6550" s="53">
        <x:f t="shared" si="1216"/>
        <x:v>25</x:v>
      </x:c>
      <x:c r="L6550" s="53">
        <x:f t="shared" si="1217"/>
        <x:v>54</x:v>
      </x:c>
      <x:c r="M6550" s="54">
        <x:f t="shared" si="1218"/>
        <x:v>4427.8245497468351</x:v>
      </x:c>
      <x:c r="N6550" s="54">
        <x:f t="shared" si="1219"/>
        <x:v>2.5748781595464134</x:v>
      </x:c>
      <x:c r="O6550" s="55">
        <x:f t="shared" si="1220"/>
        <x:v>188580</x:v>
      </x:c>
      <x:c r="P6550" s="55">
        <x:f t="shared" si="1221"/>
        <x:v>38720</x:v>
      </x:c>
      <x:c r="Q6550" s="55">
        <x:f t="shared" si="1222"/>
        <x:v>89371.953988660331</x:v>
      </x:c>
      <x:c r="R6550" s="55">
        <x:f t="shared" si="1223"/>
        <x:v>40488.046011339669</x:v>
      </x:c>
      <x:c r="S6550" s="1" t="str">
        <x:f t="shared" si="1224"/>
        <x:v>YES</x:v>
      </x:c>
      <x:c r="T6550" s="1">
        <x:f t="shared" si="1225"/>
        <x:v>40488.046011339669</x:v>
      </x:c>
    </x:row>
    <x:row r="6551">
      <x:c r="A6551" s="1"/>
      <x:c r="B6551" s="1"/>
      <x:c r="C6551" s="1"/>
      <x:c r="D6551" s="1"/>
      <x:c r="E6551" s="1"/>
      <x:c r="F6551" s="1"/>
      <x:c r="G6551" s="1"/>
      <x:c r="H6551" s="1"/>
      <x:c r="I6551" s="53">
        <x:f t="shared" si="1214"/>
        <x:v>9</x:v>
      </x:c>
      <x:c r="J6551" s="53">
        <x:f t="shared" si="1215"/>
        <x:v>20</x:v>
      </x:c>
      <x:c r="K6551" s="53">
        <x:f t="shared" si="1216"/>
        <x:v>26</x:v>
      </x:c>
      <x:c r="L6551" s="53">
        <x:f t="shared" si="1217"/>
        <x:v>55</x:v>
      </x:c>
      <x:c r="M6551" s="54">
        <x:f t="shared" si="1218"/>
        <x:v>4509.1645537075528</x:v>
      </x:c>
      <x:c r="N6551" s="54">
        <x:f t="shared" si="1219"/>
        <x:v>2.6313642734080229</x:v>
      </x:c>
      <x:c r="O6551" s="55">
        <x:f t="shared" si="1220"/>
        <x:v>191280</x:v>
      </x:c>
      <x:c r="P6551" s="55">
        <x:f t="shared" si="1221"/>
        <x:v>39600</x:v>
      </x:c>
      <x:c r="Q6551" s="55">
        <x:f t="shared" si="1222"/>
        <x:v>90784.106835200568</x:v>
      </x:c>
      <x:c r="R6551" s="55">
        <x:f t="shared" si="1223"/>
        <x:v>40895.893164799432</x:v>
      </x:c>
      <x:c r="S6551" s="1" t="str">
        <x:f t="shared" si="1224"/>
        <x:v>YES</x:v>
      </x:c>
      <x:c r="T6551" s="1">
        <x:f t="shared" si="1225"/>
        <x:v>40895.893164799432</x:v>
      </x:c>
    </x:row>
    <x:row r="6552">
      <x:c r="A6552" s="1"/>
      <x:c r="B6552" s="1"/>
      <x:c r="C6552" s="1"/>
      <x:c r="D6552" s="1"/>
      <x:c r="E6552" s="1"/>
      <x:c r="F6552" s="1"/>
      <x:c r="G6552" s="1"/>
      <x:c r="H6552" s="1"/>
      <x:c r="I6552" s="53">
        <x:f t="shared" si="1214"/>
        <x:v>9</x:v>
      </x:c>
      <x:c r="J6552" s="53">
        <x:f t="shared" si="1215"/>
        <x:v>20</x:v>
      </x:c>
      <x:c r="K6552" s="53">
        <x:f t="shared" si="1216"/>
        <x:v>27</x:v>
      </x:c>
      <x:c r="L6552" s="53">
        <x:f t="shared" si="1217"/>
        <x:v>56</x:v>
      </x:c>
      <x:c r="M6552" s="54">
        <x:f t="shared" si="1218"/>
        <x:v>4592.2982582273089</x:v>
      </x:c>
      <x:c r="N6552" s="54">
        <x:f t="shared" si="1219"/>
        <x:v>2.6890960126578536</x:v>
      </x:c>
      <x:c r="O6552" s="55">
        <x:f t="shared" si="1220"/>
        <x:v>193980</x:v>
      </x:c>
      <x:c r="P6552" s="55">
        <x:f t="shared" si="1221"/>
        <x:v>40480</x:v>
      </x:c>
      <x:c r="Q6552" s="55">
        <x:f t="shared" si="1222"/>
        <x:v>92227.400316446336</x:v>
      </x:c>
      <x:c r="R6552" s="55">
        <x:f t="shared" si="1223"/>
        <x:v>41272.599683553664</x:v>
      </x:c>
      <x:c r="S6552" s="1" t="str">
        <x:f t="shared" si="1224"/>
        <x:v>YES</x:v>
      </x:c>
      <x:c r="T6552" s="1">
        <x:f t="shared" si="1225"/>
        <x:v>41272.599683553664</x:v>
      </x:c>
    </x:row>
    <x:row r="6553">
      <x:c r="A6553" s="1"/>
      <x:c r="B6553" s="1"/>
      <x:c r="C6553" s="1"/>
      <x:c r="D6553" s="1"/>
      <x:c r="E6553" s="1"/>
      <x:c r="F6553" s="1"/>
      <x:c r="G6553" s="1"/>
      <x:c r="H6553" s="1"/>
      <x:c r="I6553" s="53">
        <x:f t="shared" si="1214"/>
        <x:v>9</x:v>
      </x:c>
      <x:c r="J6553" s="53">
        <x:f t="shared" si="1215"/>
        <x:v>20</x:v>
      </x:c>
      <x:c r="K6553" s="53">
        <x:f t="shared" si="1216"/>
        <x:v>28</x:v>
      </x:c>
      <x:c r="L6553" s="53">
        <x:f t="shared" si="1217"/>
        <x:v>57</x:v>
      </x:c>
      <x:c r="M6553" s="54">
        <x:f t="shared" si="1218"/>
        <x:v>4677.2577964444627</x:v>
      </x:c>
      <x:c r="N6553" s="54">
        <x:f t="shared" si="1219"/>
        <x:v>2.7480956919753212</x:v>
      </x:c>
      <x:c r="O6553" s="55">
        <x:f t="shared" si="1220"/>
        <x:v>196680</x:v>
      </x:c>
      <x:c r="P6553" s="55">
        <x:f t="shared" si="1221"/>
        <x:v>41360</x:v>
      </x:c>
      <x:c r="Q6553" s="55">
        <x:f t="shared" si="1222"/>
        <x:v>93702.392299383035</x:v>
      </x:c>
      <x:c r="R6553" s="55">
        <x:f t="shared" si="1223"/>
        <x:v>41617.607700616965</x:v>
      </x:c>
      <x:c r="S6553" s="1" t="str">
        <x:f t="shared" si="1224"/>
        <x:v>YES</x:v>
      </x:c>
      <x:c r="T6553" s="1">
        <x:f t="shared" si="1225"/>
        <x:v>41617.607700616965</x:v>
      </x:c>
    </x:row>
    <x:row r="6554">
      <x:c r="A6554" s="1"/>
      <x:c r="B6554" s="1"/>
      <x:c r="C6554" s="1"/>
      <x:c r="D6554" s="1"/>
      <x:c r="E6554" s="1"/>
      <x:c r="F6554" s="1"/>
      <x:c r="G6554" s="1"/>
      <x:c r="H6554" s="1"/>
      <x:c r="I6554" s="53">
        <x:f t="shared" si="1214"/>
        <x:v>9</x:v>
      </x:c>
      <x:c r="J6554" s="53">
        <x:f t="shared" si="1215"/>
        <x:v>20</x:v>
      </x:c>
      <x:c r="K6554" s="53">
        <x:f t="shared" si="1216"/>
        <x:v>29</x:v>
      </x:c>
      <x:c r="L6554" s="53">
        <x:f t="shared" si="1217"/>
        <x:v>58</x:v>
      </x:c>
      <x:c r="M6554" s="54">
        <x:f t="shared" si="1218"/>
        <x:v>4764.0758245601164</x:v>
      </x:c>
      <x:c r="N6554" s="54">
        <x:f t="shared" si="1219"/>
        <x:v>2.8083859892778587</x:v>
      </x:c>
      <x:c r="O6554" s="55">
        <x:f t="shared" si="1220"/>
        <x:v>199380</x:v>
      </x:c>
      <x:c r="P6554" s="55">
        <x:f t="shared" si="1221"/>
        <x:v>42240</x:v>
      </x:c>
      <x:c r="Q6554" s="55">
        <x:f t="shared" si="1222"/>
        <x:v>95209.649731946469</x:v>
      </x:c>
      <x:c r="R6554" s="55">
        <x:f t="shared" si="1223"/>
        <x:v>41930.350268053531</x:v>
      </x:c>
      <x:c r="S6554" s="1" t="str">
        <x:f t="shared" si="1224"/>
        <x:v>YES</x:v>
      </x:c>
      <x:c r="T6554" s="1">
        <x:f t="shared" si="1225"/>
        <x:v>41930.350268053531</x:v>
      </x:c>
    </x:row>
    <x:row r="6555">
      <x:c r="A6555" s="1"/>
      <x:c r="B6555" s="1"/>
      <x:c r="C6555" s="1"/>
      <x:c r="D6555" s="1"/>
      <x:c r="E6555" s="1"/>
      <x:c r="F6555" s="1"/>
      <x:c r="G6555" s="1"/>
      <x:c r="H6555" s="1"/>
      <x:c r="I6555" s="53">
        <x:f t="shared" si="1214"/>
        <x:v>9</x:v>
      </x:c>
      <x:c r="J6555" s="53">
        <x:f t="shared" si="1215"/>
        <x:v>20</x:v>
      </x:c>
      <x:c r="K6555" s="53">
        <x:f t="shared" si="1216"/>
        <x:v>30</x:v>
      </x:c>
      <x:c r="L6555" s="53">
        <x:f t="shared" si="1217"/>
        <x:v>59</x:v>
      </x:c>
      <x:c r="M6555" s="54">
        <x:f t="shared" si="1218"/>
        <x:v>4852.7855298938875</x:v>
      </x:c>
      <x:c r="N6555" s="54">
        <x:f t="shared" si="1219"/>
        <x:v>2.8699899513151998</x:v>
      </x:c>
      <x:c r="O6555" s="55">
        <x:f t="shared" si="1220"/>
        <x:v>202080</x:v>
      </x:c>
      <x:c r="P6555" s="55">
        <x:f t="shared" si="1221"/>
        <x:v>43120</x:v>
      </x:c>
      <x:c r="Q6555" s="55">
        <x:f t="shared" si="1222"/>
        <x:v>96749.748782879993</x:v>
      </x:c>
      <x:c r="R6555" s="55">
        <x:f t="shared" si="1223"/>
        <x:v>42210.251217120007</x:v>
      </x:c>
      <x:c r="S6555" s="1" t="str">
        <x:f t="shared" si="1224"/>
        <x:v>YES</x:v>
      </x:c>
      <x:c r="T6555" s="1">
        <x:f t="shared" si="1225"/>
        <x:v>42210.251217120007</x:v>
      </x:c>
    </x:row>
    <x:row r="6556">
      <x:c r="A6556" s="1"/>
      <x:c r="B6556" s="1"/>
      <x:c r="C6556" s="1"/>
      <x:c r="D6556" s="1"/>
      <x:c r="E6556" s="1"/>
      <x:c r="F6556" s="1"/>
      <x:c r="G6556" s="1"/>
      <x:c r="H6556" s="1"/>
      <x:c r="I6556" s="53">
        <x:f t="shared" si="1214"/>
        <x:v>10</x:v>
      </x:c>
      <x:c r="J6556" s="53">
        <x:f t="shared" si="1215"/>
        <x:v>0</x:v>
      </x:c>
      <x:c r="K6556" s="53">
        <x:f t="shared" si="1216"/>
        <x:v>0</x:v>
      </x:c>
      <x:c r="L6556" s="53">
        <x:f t="shared" si="1217"/>
        <x:v>10</x:v>
      </x:c>
      <x:c r="M6556" s="54">
        <x:f t="shared" si="1218"/>
        <x:v>2334.3682140900019</x:v>
      </x:c>
      <x:c r="N6556" s="54">
        <x:f t="shared" si="1219"/>
        <x:v>1.1210890375625013</x:v>
      </x:c>
      <x:c r="O6556" s="55">
        <x:f t="shared" si="1220"/>
        <x:v>88000</x:v>
      </x:c>
      <x:c r="P6556" s="55">
        <x:f t="shared" si="1221"/>
        <x:v>8800</x:v>
      </x:c>
      <x:c r="Q6556" s="55">
        <x:f t="shared" si="1222"/>
        <x:v>53027.225939062533</x:v>
      </x:c>
      <x:c r="R6556" s="55">
        <x:f t="shared" si="1223"/>
        <x:v>6172.7740609374669</x:v>
      </x:c>
      <x:c r="S6556" s="1" t="str">
        <x:f t="shared" si="1224"/>
        <x:v>YES</x:v>
      </x:c>
      <x:c r="T6556" s="1">
        <x:f t="shared" si="1225"/>
        <x:v>6172.7740609374669</x:v>
      </x:c>
    </x:row>
    <x:row r="6557">
      <x:c r="A6557" s="1"/>
      <x:c r="B6557" s="1"/>
      <x:c r="C6557" s="1"/>
      <x:c r="D6557" s="1"/>
      <x:c r="E6557" s="1"/>
      <x:c r="F6557" s="1"/>
      <x:c r="G6557" s="1"/>
      <x:c r="H6557" s="1"/>
      <x:c r="I6557" s="53">
        <x:f t="shared" si="1214"/>
        <x:v>10</x:v>
      </x:c>
      <x:c r="J6557" s="53">
        <x:f t="shared" si="1215"/>
        <x:v>0</x:v>
      </x:c>
      <x:c r="K6557" s="53">
        <x:f t="shared" si="1216"/>
        <x:v>1</x:v>
      </x:c>
      <x:c r="L6557" s="53">
        <x:f t="shared" si="1217"/>
        <x:v>11</x:v>
      </x:c>
      <x:c r="M6557" s="54">
        <x:f t="shared" si="1218"/>
        <x:v>2379.9307140900019</x:v>
      </x:c>
      <x:c r="N6557" s="54">
        <x:f t="shared" si="1219"/>
        <x:v>1.1527296625625012</x:v>
      </x:c>
      <x:c r="O6557" s="55">
        <x:f t="shared" si="1220"/>
        <x:v>90700</x:v>
      </x:c>
      <x:c r="P6557" s="55">
        <x:f t="shared" si="1221"/>
        <x:v>9680</x:v>
      </x:c>
      <x:c r="Q6557" s="55">
        <x:f t="shared" si="1222"/>
        <x:v>53818.241564062533</x:v>
      </x:c>
      <x:c r="R6557" s="55">
        <x:f t="shared" si="1223"/>
        <x:v>7201.7584359374669</x:v>
      </x:c>
      <x:c r="S6557" s="1" t="str">
        <x:f t="shared" si="1224"/>
        <x:v>YES</x:v>
      </x:c>
      <x:c r="T6557" s="1">
        <x:f t="shared" si="1225"/>
        <x:v>7201.7584359374669</x:v>
      </x:c>
    </x:row>
    <x:row r="6558">
      <x:c r="A6558" s="1"/>
      <x:c r="B6558" s="1"/>
      <x:c r="C6558" s="1"/>
      <x:c r="D6558" s="1"/>
      <x:c r="E6558" s="1"/>
      <x:c r="F6558" s="1"/>
      <x:c r="G6558" s="1"/>
      <x:c r="H6558" s="1"/>
      <x:c r="I6558" s="53">
        <x:f t="shared" si="1214"/>
        <x:v>10</x:v>
      </x:c>
      <x:c r="J6558" s="53">
        <x:f t="shared" si="1215"/>
        <x:v>0</x:v>
      </x:c>
      <x:c r="K6558" s="53">
        <x:f t="shared" si="1216"/>
        <x:v>2</x:v>
      </x:c>
      <x:c r="L6558" s="53">
        <x:f t="shared" si="1217"/>
        <x:v>12</x:v>
      </x:c>
      <x:c r="M6558" s="54">
        <x:f t="shared" si="1218"/>
        <x:v>2426.6322765900018</x:v>
      </x:c>
      <x:c r="N6558" s="54">
        <x:f t="shared" si="1219"/>
        <x:v>1.1851613031875012</x:v>
      </x:c>
      <x:c r="O6558" s="55">
        <x:f t="shared" si="1220"/>
        <x:v>93400</x:v>
      </x:c>
      <x:c r="P6558" s="55">
        <x:f t="shared" si="1221"/>
        <x:v>10560</x:v>
      </x:c>
      <x:c r="Q6558" s="55">
        <x:f t="shared" si="1222"/>
        <x:v>54629.032579687526</x:v>
      </x:c>
      <x:c r="R6558" s="55">
        <x:f t="shared" si="1223"/>
        <x:v>8210.9674203124741</x:v>
      </x:c>
      <x:c r="S6558" s="1" t="str">
        <x:f t="shared" si="1224"/>
        <x:v>YES</x:v>
      </x:c>
      <x:c r="T6558" s="1">
        <x:f t="shared" si="1225"/>
        <x:v>8210.9674203124741</x:v>
      </x:c>
    </x:row>
    <x:row r="6559">
      <x:c r="A6559" s="1"/>
      <x:c r="B6559" s="1"/>
      <x:c r="C6559" s="1"/>
      <x:c r="D6559" s="1"/>
      <x:c r="E6559" s="1"/>
      <x:c r="F6559" s="1"/>
      <x:c r="G6559" s="1"/>
      <x:c r="H6559" s="1"/>
      <x:c r="I6559" s="53">
        <x:f t="shared" si="1214"/>
        <x:v>10</x:v>
      </x:c>
      <x:c r="J6559" s="53">
        <x:f t="shared" si="1215"/>
        <x:v>0</x:v>
      </x:c>
      <x:c r="K6559" s="53">
        <x:f t="shared" si="1216"/>
        <x:v>3</x:v>
      </x:c>
      <x:c r="L6559" s="53">
        <x:f t="shared" si="1217"/>
        <x:v>13</x:v>
      </x:c>
      <x:c r="M6559" s="54">
        <x:f t="shared" si="1218"/>
        <x:v>2474.4942590118767</x:v>
      </x:c>
      <x:c r="N6559" s="54">
        <x:f t="shared" si="1219"/>
        <x:v>1.2183987909804699</x:v>
      </x:c>
      <x:c r="O6559" s="55">
        <x:f t="shared" si="1220"/>
        <x:v>96100</x:v>
      </x:c>
      <x:c r="P6559" s="55">
        <x:f t="shared" si="1221"/>
        <x:v>11440</x:v>
      </x:c>
      <x:c r="Q6559" s="55">
        <x:f t="shared" si="1222"/>
        <x:v>55459.969774511745</x:v>
      </x:c>
      <x:c r="R6559" s="55">
        <x:f t="shared" si="1223"/>
        <x:v>9200.0302254882554</x:v>
      </x:c>
      <x:c r="S6559" s="1" t="str">
        <x:f t="shared" si="1224"/>
        <x:v>YES</x:v>
      </x:c>
      <x:c r="T6559" s="1">
        <x:f t="shared" si="1225"/>
        <x:v>9200.0302254882554</x:v>
      </x:c>
    </x:row>
    <x:row r="6560">
      <x:c r="A6560" s="1"/>
      <x:c r="B6560" s="1"/>
      <x:c r="C6560" s="1"/>
      <x:c r="D6560" s="1"/>
      <x:c r="E6560" s="1"/>
      <x:c r="F6560" s="1"/>
      <x:c r="G6560" s="1"/>
      <x:c r="H6560" s="1"/>
      <x:c r="I6560" s="53">
        <x:f t="shared" si="1214"/>
        <x:v>10</x:v>
      </x:c>
      <x:c r="J6560" s="53">
        <x:f t="shared" si="1215"/>
        <x:v>0</x:v>
      </x:c>
      <x:c r="K6560" s="53">
        <x:f t="shared" si="1216"/>
        <x:v>4</x:v>
      </x:c>
      <x:c r="L6560" s="53">
        <x:f t="shared" si="1217"/>
        <x:v>14</x:v>
      </x:c>
      <x:c r="M6560" s="54">
        <x:f t="shared" si="1218"/>
        <x:v>2523.5383747345331</x:v>
      </x:c>
      <x:c r="N6560" s="54">
        <x:f t="shared" si="1219"/>
        <x:v>1.252457204676759</x:v>
      </x:c>
      <x:c r="O6560" s="55">
        <x:f t="shared" si="1220"/>
        <x:v>98800</x:v>
      </x:c>
      <x:c r="P6560" s="55">
        <x:f t="shared" si="1221"/>
        <x:v>12320</x:v>
      </x:c>
      <x:c r="Q6560" s="55">
        <x:f t="shared" si="1222"/>
        <x:v>56311.430116918978</x:v>
      </x:c>
      <x:c r="R6560" s="55">
        <x:f t="shared" si="1223"/>
        <x:v>10168.569883081022</x:v>
      </x:c>
      <x:c r="S6560" s="1" t="str">
        <x:f t="shared" si="1224"/>
        <x:v>YES</x:v>
      </x:c>
      <x:c r="T6560" s="1">
        <x:f t="shared" si="1225"/>
        <x:v>10168.569883081022</x:v>
      </x:c>
    </x:row>
    <x:row r="6561">
      <x:c r="A6561" s="1"/>
      <x:c r="B6561" s="1"/>
      <x:c r="C6561" s="1"/>
      <x:c r="D6561" s="1"/>
      <x:c r="E6561" s="1"/>
      <x:c r="F6561" s="1"/>
      <x:c r="G6561" s="1"/>
      <x:c r="H6561" s="1"/>
      <x:c r="I6561" s="53">
        <x:f t="shared" si="1214"/>
        <x:v>10</x:v>
      </x:c>
      <x:c r="J6561" s="53">
        <x:f t="shared" si="1215"/>
        <x:v>0</x:v>
      </x:c>
      <x:c r="K6561" s="53">
        <x:f t="shared" si="1216"/>
        <x:v>5</x:v>
      </x:c>
      <x:c r="L6561" s="53">
        <x:f t="shared" si="1217"/>
        <x:v>15</x:v>
      </x:c>
      <x:c r="M6561" s="54">
        <x:f t="shared" si="1218"/>
        <x:v>2573.7866986557365</x:v>
      </x:c>
      <x:c r="N6561" s="54">
        <x:f t="shared" si="1219"/>
        <x:v>1.2873518740664838</x:v>
      </x:c>
      <x:c r="O6561" s="55">
        <x:f t="shared" si="1220"/>
        <x:v>101500</x:v>
      </x:c>
      <x:c r="P6561" s="55">
        <x:f t="shared" si="1221"/>
        <x:v>13200</x:v>
      </x:c>
      <x:c r="Q6561" s="55">
        <x:f t="shared" si="1222"/>
        <x:v>57183.796851662089</x:v>
      </x:c>
      <x:c r="R6561" s="55">
        <x:f t="shared" si="1223"/>
        <x:v>11116.203148337911</x:v>
      </x:c>
      <x:c r="S6561" s="1" t="str">
        <x:f t="shared" si="1224"/>
        <x:v>YES</x:v>
      </x:c>
      <x:c r="T6561" s="1">
        <x:f t="shared" si="1225"/>
        <x:v>11116.203148337911</x:v>
      </x:c>
    </x:row>
    <x:row r="6562">
      <x:c r="A6562" s="1"/>
      <x:c r="B6562" s="1"/>
      <x:c r="C6562" s="1"/>
      <x:c r="D6562" s="1"/>
      <x:c r="E6562" s="1"/>
      <x:c r="F6562" s="1"/>
      <x:c r="G6562" s="1"/>
      <x:c r="H6562" s="1"/>
      <x:c r="I6562" s="53">
        <x:f t="shared" si="1214"/>
        <x:v>10</x:v>
      </x:c>
      <x:c r="J6562" s="53">
        <x:f t="shared" si="1215"/>
        <x:v>0</x:v>
      </x:c>
      <x:c r="K6562" s="53">
        <x:f t="shared" si="1216"/>
        <x:v>6</x:v>
      </x:c>
      <x:c r="L6562" s="53">
        <x:f t="shared" si="1217"/>
        <x:v>16</x:v>
      </x:c>
      <x:c r="M6562" s="54">
        <x:f t="shared" si="1218"/>
        <x:v>2625.2616728373696</x:v>
      </x:c>
      <x:c r="N6562" s="54">
        <x:f t="shared" si="1219"/>
        <x:v>1.32309838391484</x:v>
      </x:c>
      <x:c r="O6562" s="55">
        <x:f t="shared" si="1220"/>
        <x:v>104200</x:v>
      </x:c>
      <x:c r="P6562" s="55">
        <x:f t="shared" si="1221"/>
        <x:v>14080</x:v>
      </x:c>
      <x:c r="Q6562" s="55">
        <x:f t="shared" si="1222"/>
        <x:v>58077.459597870999</x:v>
      </x:c>
      <x:c r="R6562" s="55">
        <x:f t="shared" si="1223"/>
        <x:v>12042.540402129001</x:v>
      </x:c>
      <x:c r="S6562" s="1" t="str">
        <x:f t="shared" si="1224"/>
        <x:v>YES</x:v>
      </x:c>
      <x:c r="T6562" s="1">
        <x:f t="shared" si="1225"/>
        <x:v>12042.540402129001</x:v>
      </x:c>
    </x:row>
    <x:row r="6563">
      <x:c r="A6563" s="1"/>
      <x:c r="B6563" s="1"/>
      <x:c r="C6563" s="1"/>
      <x:c r="D6563" s="1"/>
      <x:c r="E6563" s="1"/>
      <x:c r="F6563" s="1"/>
      <x:c r="G6563" s="1"/>
      <x:c r="H6563" s="1"/>
      <x:c r="I6563" s="53">
        <x:f t="shared" si="1214"/>
        <x:v>10</x:v>
      </x:c>
      <x:c r="J6563" s="53">
        <x:f t="shared" si="1215"/>
        <x:v>0</x:v>
      </x:c>
      <x:c r="K6563" s="53">
        <x:f t="shared" si="1216"/>
        <x:v>7</x:v>
      </x:c>
      <x:c r="L6563" s="53">
        <x:f t="shared" si="1217"/>
        <x:v>17</x:v>
      </x:c>
      <x:c r="M6563" s="54">
        <x:f t="shared" si="1218"/>
        <x:v>2677.98611223533</x:v>
      </x:c>
      <x:c r="N6563" s="54">
        <x:f t="shared" si="1219"/>
        <x:v>1.3597125779412014</x:v>
      </x:c>
      <x:c r="O6563" s="55">
        <x:f t="shared" si="1220"/>
        <x:v>106900</x:v>
      </x:c>
      <x:c r="P6563" s="55">
        <x:f t="shared" si="1221"/>
        <x:v>14960</x:v>
      </x:c>
      <x:c r="Q6563" s="55">
        <x:f t="shared" si="1222"/>
        <x:v>58992.814448530036</x:v>
      </x:c>
      <x:c r="R6563" s="55">
        <x:f t="shared" si="1223"/>
        <x:v>12947.185551469964</x:v>
      </x:c>
      <x:c r="S6563" s="1" t="str">
        <x:f t="shared" si="1224"/>
        <x:v>YES</x:v>
      </x:c>
      <x:c r="T6563" s="1">
        <x:f t="shared" si="1225"/>
        <x:v>12947.185551469964</x:v>
      </x:c>
    </x:row>
    <x:row r="6564">
      <x:c r="A6564" s="1"/>
      <x:c r="B6564" s="1"/>
      <x:c r="C6564" s="1"/>
      <x:c r="D6564" s="1"/>
      <x:c r="E6564" s="1"/>
      <x:c r="F6564" s="1"/>
      <x:c r="G6564" s="1"/>
      <x:c r="H6564" s="1"/>
      <x:c r="I6564" s="53">
        <x:f t="shared" si="1214"/>
        <x:v>10</x:v>
      </x:c>
      <x:c r="J6564" s="53">
        <x:f t="shared" si="1215"/>
        <x:v>0</x:v>
      </x:c>
      <x:c r="K6564" s="53">
        <x:f t="shared" si="1216"/>
        <x:v>8</x:v>
      </x:c>
      <x:c r="L6564" s="53">
        <x:f t="shared" si="1217"/>
        <x:v>18</x:v>
      </x:c>
      <x:c r="M6564" s="54">
        <x:f t="shared" si="1218"/>
        <x:v>2731.98321051531</x:v>
      </x:c>
      <x:c r="N6564" s="54">
        <x:f t="shared" si="1219"/>
        <x:v>1.3972105628578542</x:v>
      </x:c>
      <x:c r="O6564" s="55">
        <x:f t="shared" si="1220"/>
        <x:v>109600</x:v>
      </x:c>
      <x:c r="P6564" s="55">
        <x:f t="shared" si="1221"/>
        <x:v>15840</x:v>
      </x:c>
      <x:c r="Q6564" s="55">
        <x:f t="shared" si="1222"/>
        <x:v>59930.264071446356</x:v>
      </x:c>
      <x:c r="R6564" s="55">
        <x:f t="shared" si="1223"/>
        <x:v>13829.735928553644</x:v>
      </x:c>
      <x:c r="S6564" s="1" t="str">
        <x:f t="shared" si="1224"/>
        <x:v>YES</x:v>
      </x:c>
      <x:c r="T6564" s="1">
        <x:f t="shared" si="1225"/>
        <x:v>13829.735928553644</x:v>
      </x:c>
    </x:row>
    <x:row r="6565">
      <x:c r="A6565" s="1"/>
      <x:c r="B6565" s="1"/>
      <x:c r="C6565" s="1"/>
      <x:c r="D6565" s="1"/>
      <x:c r="E6565" s="1"/>
      <x:c r="F6565" s="1"/>
      <x:c r="G6565" s="1"/>
      <x:c r="H6565" s="1"/>
      <x:c r="I6565" s="53">
        <x:f t="shared" si="1214"/>
        <x:v>10</x:v>
      </x:c>
      <x:c r="J6565" s="53">
        <x:f t="shared" si="1215"/>
        <x:v>0</x:v>
      </x:c>
      <x:c r="K6565" s="53">
        <x:f t="shared" si="1216"/>
        <x:v>9</x:v>
      </x:c>
      <x:c r="L6565" s="53">
        <x:f t="shared" si="1217"/>
        <x:v>19</x:v>
      </x:c>
      <x:c r="M6565" s="54">
        <x:f t="shared" si="1218"/>
        <x:v>2787.2765459557049</x:v>
      </x:c>
      <x:c r="N6565" s="54">
        <x:f t="shared" si="1219"/>
        <x:v>1.4356087124692396</x:v>
      </x:c>
      <x:c r="O6565" s="55">
        <x:f t="shared" si="1220"/>
        <x:v>112300</x:v>
      </x:c>
      <x:c r="P6565" s="55">
        <x:f t="shared" si="1221"/>
        <x:v>16720</x:v>
      </x:c>
      <x:c r="Q6565" s="55">
        <x:f t="shared" si="1222"/>
        <x:v>60890.217811730989</x:v>
      </x:c>
      <x:c r="R6565" s="55">
        <x:f t="shared" si="1223"/>
        <x:v>14689.782188269011</x:v>
      </x:c>
      <x:c r="S6565" s="1" t="str">
        <x:f t="shared" si="1224"/>
        <x:v>YES</x:v>
      </x:c>
      <x:c r="T6565" s="1">
        <x:f t="shared" si="1225"/>
        <x:v>14689.782188269011</x:v>
      </x:c>
    </x:row>
    <x:row r="6566">
      <x:c r="A6566" s="1"/>
      <x:c r="B6566" s="1"/>
      <x:c r="C6566" s="1"/>
      <x:c r="D6566" s="1"/>
      <x:c r="E6566" s="1"/>
      <x:c r="F6566" s="1"/>
      <x:c r="G6566" s="1"/>
      <x:c r="H6566" s="1"/>
      <x:c r="I6566" s="53">
        <x:f t="shared" si="1214"/>
        <x:v>10</x:v>
      </x:c>
      <x:c r="J6566" s="53">
        <x:f t="shared" si="1215"/>
        <x:v>0</x:v>
      </x:c>
      <x:c r="K6566" s="53">
        <x:f t="shared" si="1216"/>
        <x:v>10</x:v>
      </x:c>
      <x:c r="L6566" s="53">
        <x:f t="shared" si="1217"/>
        <x:v>20</x:v>
      </x:c>
      <x:c r="M6566" s="54">
        <x:f t="shared" si="1218"/>
        <x:v>2843.8900874389174</x:v>
      </x:c>
      <x:c r="N6566" s="54">
        <x:f t="shared" si="1219"/>
        <x:v>1.4749236718325816</x:v>
      </x:c>
      <x:c r="O6566" s="55">
        <x:f t="shared" si="1220"/>
        <x:v>115000</x:v>
      </x:c>
      <x:c r="P6566" s="55">
        <x:f t="shared" si="1221"/>
        <x:v>17600</x:v>
      </x:c>
      <x:c r="Q6566" s="55">
        <x:f t="shared" si="1222"/>
        <x:v>61873.091795814536</x:v>
      </x:c>
      <x:c r="R6566" s="55">
        <x:f t="shared" si="1223"/>
        <x:v>15526.908204185464</x:v>
      </x:c>
      <x:c r="S6566" s="1" t="str">
        <x:f t="shared" si="1224"/>
        <x:v>YES</x:v>
      </x:c>
      <x:c r="T6566" s="1">
        <x:f t="shared" si="1225"/>
        <x:v>15526.908204185464</x:v>
      </x:c>
    </x:row>
    <x:row r="6567">
      <x:c r="A6567" s="1"/>
      <x:c r="B6567" s="1"/>
      <x:c r="C6567" s="1"/>
      <x:c r="D6567" s="1"/>
      <x:c r="E6567" s="1"/>
      <x:c r="F6567" s="1"/>
      <x:c r="G6567" s="1"/>
      <x:c r="H6567" s="1"/>
      <x:c r="I6567" s="53">
        <x:f t="shared" si="1214"/>
        <x:v>10</x:v>
      </x:c>
      <x:c r="J6567" s="53">
        <x:f t="shared" si="1215"/>
        <x:v>0</x:v>
      </x:c>
      <x:c r="K6567" s="53">
        <x:f t="shared" si="1216"/>
        <x:v>11</x:v>
      </x:c>
      <x:c r="L6567" s="53">
        <x:f t="shared" si="1217"/>
        <x:v>21</x:v>
      </x:c>
      <x:c r="M6567" s="54">
        <x:f t="shared" si="1218"/>
        <x:v>2901.8482005323567</x:v>
      </x:c>
      <x:c r="N6567" s="54">
        <x:f t="shared" si="1219"/>
        <x:v>1.5151723614808033</x:v>
      </x:c>
      <x:c r="O6567" s="55">
        <x:f t="shared" si="1220"/>
        <x:v>117700</x:v>
      </x:c>
      <x:c r="P6567" s="55">
        <x:f t="shared" si="1221"/>
        <x:v>18480</x:v>
      </x:c>
      <x:c r="Q6567" s="55">
        <x:f t="shared" si="1222"/>
        <x:v>62879.309037020081</x:v>
      </x:c>
      <x:c r="R6567" s="55">
        <x:f t="shared" si="1223"/>
        <x:v>16340.690962979919</x:v>
      </x:c>
      <x:c r="S6567" s="1" t="str">
        <x:f t="shared" si="1224"/>
        <x:v>YES</x:v>
      </x:c>
      <x:c r="T6567" s="1">
        <x:f t="shared" si="1225"/>
        <x:v>16340.690962979919</x:v>
      </x:c>
    </x:row>
    <x:row r="6568">
      <x:c r="A6568" s="1"/>
      <x:c r="B6568" s="1"/>
      <x:c r="C6568" s="1"/>
      <x:c r="D6568" s="1"/>
      <x:c r="E6568" s="1"/>
      <x:c r="F6568" s="1"/>
      <x:c r="G6568" s="1"/>
      <x:c r="H6568" s="1"/>
      <x:c r="I6568" s="53">
        <x:f t="shared" si="1214"/>
        <x:v>10</x:v>
      </x:c>
      <x:c r="J6568" s="53">
        <x:f t="shared" si="1215"/>
        <x:v>0</x:v>
      </x:c>
      <x:c r="K6568" s="53">
        <x:f t="shared" si="1216"/>
        <x:v>12</x:v>
      </x:c>
      <x:c r="L6568" s="53">
        <x:f t="shared" si="1217"/>
        <x:v>22</x:v>
      </x:c>
      <x:c r="M6568" s="54">
        <x:f t="shared" si="1218"/>
        <x:v>2961.1756536604212</x:v>
      </x:c>
      <x:c r="N6568" s="54">
        <x:f t="shared" si="1219"/>
        <x:v>1.5563719817086259</x:v>
      </x:c>
      <x:c r="O6568" s="55">
        <x:f t="shared" si="1220"/>
        <x:v>120400</x:v>
      </x:c>
      <x:c r="P6568" s="55">
        <x:f t="shared" si="1221"/>
        <x:v>19360</x:v>
      </x:c>
      <x:c r="Q6568" s="55">
        <x:f t="shared" si="1222"/>
        <x:v>63909.299542715642</x:v>
      </x:c>
      <x:c r="R6568" s="55">
        <x:f t="shared" si="1223"/>
        <x:v>17130.700457284358</x:v>
      </x:c>
      <x:c r="S6568" s="1" t="str">
        <x:f t="shared" si="1224"/>
        <x:v>YES</x:v>
      </x:c>
      <x:c r="T6568" s="1">
        <x:f t="shared" si="1225"/>
        <x:v>17130.700457284358</x:v>
      </x:c>
    </x:row>
    <x:row r="6569">
      <x:c r="A6569" s="1"/>
      <x:c r="B6569" s="1"/>
      <x:c r="C6569" s="1"/>
      <x:c r="D6569" s="1"/>
      <x:c r="E6569" s="1"/>
      <x:c r="F6569" s="1"/>
      <x:c r="G6569" s="1"/>
      <x:c r="H6569" s="1"/>
      <x:c r="I6569" s="53">
        <x:f t="shared" si="1214"/>
        <x:v>10</x:v>
      </x:c>
      <x:c r="J6569" s="53">
        <x:f t="shared" si="1215"/>
        <x:v>0</x:v>
      </x:c>
      <x:c r="K6569" s="53">
        <x:f t="shared" si="1216"/>
        <x:v>13</x:v>
      </x:c>
      <x:c r="L6569" s="53">
        <x:f t="shared" si="1217"/>
        <x:v>23</x:v>
      </x:c>
      <x:c r="M6569" s="54">
        <x:f t="shared" si="1218"/>
        <x:v>3021.8976243688053</x:v>
      </x:c>
      <x:c r="N6569" s="54">
        <x:f t="shared" si="1219"/>
        <x:v>1.5985400169227815</x:v>
      </x:c>
      <x:c r="O6569" s="55">
        <x:f t="shared" si="1220"/>
        <x:v>123100</x:v>
      </x:c>
      <x:c r="P6569" s="55">
        <x:f t="shared" si="1221"/>
        <x:v>20240</x:v>
      </x:c>
      <x:c r="Q6569" s="55">
        <x:f t="shared" si="1222"/>
        <x:v>64963.500423069534</x:v>
      </x:c>
      <x:c r="R6569" s="55">
        <x:f t="shared" si="1223"/>
        <x:v>17896.499576930466</x:v>
      </x:c>
      <x:c r="S6569" s="1" t="str">
        <x:f t="shared" si="1224"/>
        <x:v>YES</x:v>
      </x:c>
      <x:c r="T6569" s="1">
        <x:f t="shared" si="1225"/>
        <x:v>17896.499576930466</x:v>
      </x:c>
    </x:row>
    <x:row r="6570">
      <x:c r="A6570" s="1"/>
      <x:c r="B6570" s="1"/>
      <x:c r="C6570" s="1"/>
      <x:c r="D6570" s="1"/>
      <x:c r="E6570" s="1"/>
      <x:c r="F6570" s="1"/>
      <x:c r="G6570" s="1"/>
      <x:c r="H6570" s="1"/>
      <x:c r="I6570" s="53">
        <x:f t="shared" si="1214"/>
        <x:v>10</x:v>
      </x:c>
      <x:c r="J6570" s="53">
        <x:f t="shared" si="1215"/>
        <x:v>0</x:v>
      </x:c>
      <x:c r="K6570" s="53">
        <x:f t="shared" si="1216"/>
        <x:v>14</x:v>
      </x:c>
      <x:c r="L6570" s="53">
        <x:f t="shared" si="1217"/>
        <x:v>24</x:v>
      </x:c>
      <x:c r="M6570" s="54">
        <x:f t="shared" si="1218"/>
        <x:v>3084.0397056824668</x:v>
      </x:c>
      <x:c r="N6570" s="54">
        <x:f t="shared" si="1219"/>
        <x:v>1.6416942400572685</x:v>
      </x:c>
      <x:c r="O6570" s="55">
        <x:f t="shared" si="1220"/>
        <x:v>125800</x:v>
      </x:c>
      <x:c r="P6570" s="55">
        <x:f t="shared" si="1221"/>
        <x:v>21120</x:v>
      </x:c>
      <x:c r="Q6570" s="55">
        <x:f t="shared" si="1222"/>
        <x:v>66042.356001431704</x:v>
      </x:c>
      <x:c r="R6570" s="55">
        <x:f t="shared" si="1223"/>
        <x:v>18637.643998568296</x:v>
      </x:c>
      <x:c r="S6570" s="1" t="str">
        <x:f t="shared" si="1224"/>
        <x:v>YES</x:v>
      </x:c>
      <x:c r="T6570" s="1">
        <x:f t="shared" si="1225"/>
        <x:v>18637.643998568296</x:v>
      </x:c>
    </x:row>
    <x:row r="6571">
      <x:c r="A6571" s="1"/>
      <x:c r="B6571" s="1"/>
      <x:c r="C6571" s="1"/>
      <x:c r="D6571" s="1"/>
      <x:c r="E6571" s="1"/>
      <x:c r="F6571" s="1"/>
      <x:c r="G6571" s="1"/>
      <x:c r="H6571" s="1"/>
      <x:c r="I6571" s="53">
        <x:f t="shared" si="1214"/>
        <x:v>10</x:v>
      </x:c>
      <x:c r="J6571" s="53">
        <x:f t="shared" si="1215"/>
        <x:v>0</x:v>
      </x:c>
      <x:c r="K6571" s="53">
        <x:f t="shared" si="1216"/>
        <x:v>15</x:v>
      </x:c>
      <x:c r="L6571" s="53">
        <x:f t="shared" si="1217"/>
        <x:v>25</x:v>
      </x:c>
      <x:c r="M6571" s="54">
        <x:f t="shared" si="1218"/>
        <x:v>3147.6279125586129</x:v>
      </x:c>
      <x:c r="N6571" s="54">
        <x:f t="shared" si="1219"/>
        <x:v>1.6858527170545923</x:v>
      </x:c>
      <x:c r="O6571" s="55">
        <x:f t="shared" si="1220"/>
        <x:v>128500</x:v>
      </x:c>
      <x:c r="P6571" s="55">
        <x:f t="shared" si="1221"/>
        <x:v>22000</x:v>
      </x:c>
      <x:c r="Q6571" s="55">
        <x:f t="shared" si="1222"/>
        <x:v>67146.317926364805</x:v>
      </x:c>
      <x:c r="R6571" s="55">
        <x:f t="shared" si="1223"/>
        <x:v>19353.682073635195</x:v>
      </x:c>
      <x:c r="S6571" s="1" t="str">
        <x:f t="shared" si="1224"/>
        <x:v>YES</x:v>
      </x:c>
      <x:c r="T6571" s="1">
        <x:f t="shared" si="1225"/>
        <x:v>19353.682073635195</x:v>
      </x:c>
    </x:row>
    <x:row r="6572">
      <x:c r="A6572" s="1"/>
      <x:c r="B6572" s="1"/>
      <x:c r="C6572" s="1"/>
      <x:c r="D6572" s="1"/>
      <x:c r="E6572" s="1"/>
      <x:c r="F6572" s="1"/>
      <x:c r="G6572" s="1"/>
      <x:c r="H6572" s="1"/>
      <x:c r="I6572" s="53">
        <x:f t="shared" si="1214"/>
        <x:v>10</x:v>
      </x:c>
      <x:c r="J6572" s="53">
        <x:f t="shared" si="1215"/>
        <x:v>0</x:v>
      </x:c>
      <x:c r="K6572" s="53">
        <x:f t="shared" si="1216"/>
        <x:v>16</x:v>
      </x:c>
      <x:c r="L6572" s="53">
        <x:f t="shared" si="1217"/>
        <x:v>26</x:v>
      </x:c>
      <x:c r="M6572" s="54">
        <x:f t="shared" si="1218"/>
        <x:v>3212.688688436102</x:v>
      </x:c>
      <x:c r="N6572" s="54">
        <x:f t="shared" si="1219"/>
        <x:v>1.7310338114139596</x:v>
      </x:c>
      <x:c r="O6572" s="55">
        <x:f t="shared" si="1220"/>
        <x:v>131200</x:v>
      </x:c>
      <x:c r="P6572" s="55">
        <x:f t="shared" si="1221"/>
        <x:v>22880</x:v>
      </x:c>
      <x:c r="Q6572" s="55">
        <x:f t="shared" si="1222"/>
        <x:v>68275.845285349002</x:v>
      </x:c>
      <x:c r="R6572" s="55">
        <x:f t="shared" si="1223"/>
        <x:v>20044.154714650998</x:v>
      </x:c>
      <x:c r="S6572" s="1" t="str">
        <x:f t="shared" si="1224"/>
        <x:v>YES</x:v>
      </x:c>
      <x:c r="T6572" s="1">
        <x:f t="shared" si="1225"/>
        <x:v>20044.154714650998</x:v>
      </x:c>
    </x:row>
    <x:row r="6573">
      <x:c r="A6573" s="1"/>
      <x:c r="B6573" s="1"/>
      <x:c r="C6573" s="1"/>
      <x:c r="D6573" s="1"/>
      <x:c r="E6573" s="1"/>
      <x:c r="F6573" s="1"/>
      <x:c r="G6573" s="1"/>
      <x:c r="H6573" s="1"/>
      <x:c r="I6573" s="53">
        <x:f t="shared" si="1214"/>
        <x:v>10</x:v>
      </x:c>
      <x:c r="J6573" s="53">
        <x:f t="shared" si="1215"/>
        <x:v>0</x:v>
      </x:c>
      <x:c r="K6573" s="53">
        <x:f t="shared" si="1216"/>
        <x:v>17</x:v>
      </x:c>
      <x:c r="L6573" s="53">
        <x:f t="shared" si="1217"/>
        <x:v>27</x:v>
      </x:c>
      <x:c r="M6573" s="54">
        <x:f t="shared" si="1218"/>
        <x:v>3279.2489118826425</x:v>
      </x:c>
      <x:c r="N6573" s="54">
        <x:f t="shared" si="1219"/>
        <x:v>1.7772561888073906</x:v>
      </x:c>
      <x:c r="O6573" s="55">
        <x:f t="shared" si="1220"/>
        <x:v>133900</x:v>
      </x:c>
      <x:c r="P6573" s="55">
        <x:f t="shared" si="1221"/>
        <x:v>23760</x:v>
      </x:c>
      <x:c r="Q6573" s="55">
        <x:f t="shared" si="1222"/>
        <x:v>69431.404720184772</x:v>
      </x:c>
      <x:c r="R6573" s="55">
        <x:f t="shared" si="1223"/>
        <x:v>20708.595279815228</x:v>
      </x:c>
      <x:c r="S6573" s="1" t="str">
        <x:f t="shared" si="1224"/>
        <x:v>YES</x:v>
      </x:c>
      <x:c r="T6573" s="1">
        <x:f t="shared" si="1225"/>
        <x:v>20708.595279815228</x:v>
      </x:c>
    </x:row>
    <x:row r="6574">
      <x:c r="A6574" s="1"/>
      <x:c r="B6574" s="1"/>
      <x:c r="C6574" s="1"/>
      <x:c r="D6574" s="1"/>
      <x:c r="E6574" s="1"/>
      <x:c r="F6574" s="1"/>
      <x:c r="G6574" s="1"/>
      <x:c r="H6574" s="1"/>
      <x:c r="I6574" s="53" t="n">
        <x:f t="shared" ref="I6574:I6637" si="1226">INT((ROW()-ROW($I$46))/((CARROT_CAP+1)*(MESCLUN_CAP+1)))</x:f>
        <x:v>10</x:v>
      </x:c>
      <x:c r="J6574" s="53" t="n">
        <x:f t="shared" ref="J6574:J6637" si="1227">MOD(INT((ROW()-ROW($I$46))/(MESCLUN_CAP+1)),CARROT_CAP+1)</x:f>
        <x:v>0</x:v>
      </x:c>
      <x:c r="K6574" s="53" t="n">
        <x:f t="shared" ref="K6574:K6637" si="1228">MOD(ROW()-ROW($I$46),MESCLUN_CAP+1)</x:f>
        <x:v>18</x:v>
      </x:c>
      <x:c r="L6574" s="53" t="n">
        <x:f t="shared" ref="L6574:L6637" si="1229">SUM(I6574:K6574)</x:f>
        <x:v>28</x:v>
      </x:c>
      <x:c r="M6574" s="54" t="n">
        <x:f t="shared" ref="M6574:M6637" si="1230">I6574*TOMATO_HOURS*WEEKS*(1+TOMATO_DIM)^I6574+J6574*CARROT_HOURS*WEEKS*(1+CARROT_DIM)^J6574+K6574*MESCLUN_HOURS*WEEKS*(1+MESCLUN_DIM)^K6574</x:f>
        <x:v>3347.335903341229</x:v>
      </x:c>
      <x:c r="N6574" s="54" t="n">
        <x:f t="shared" ref="N6574:N6637" si="1231">MAX(M6574-FARMER_HOURS,0)/TEMP_HOURS_PER_WORKER</x:f>
        <x:v>1.8245388217647422</x:v>
      </x:c>
      <x:c r="O6574" s="55" t="n">
        <x:f t="shared" ref="O6574:O6637" si="1232">I6574*TOMATO_PRICE+J6574*CARROT_PRICE+K6574*MESCLUN_PRICE</x:f>
        <x:v>136600</x:v>
      </x:c>
      <x:c r="P6574" s="55" t="n">
        <x:f t="shared" ref="P6574:P6637" si="1233">I6574*TOMATO_FERTILIZER+J6574*CARROT_FERTILIZER+K6574*MESCLUN_FERTILIZER</x:f>
        <x:v>24640</x:v>
      </x:c>
      <x:c r="Q6574" s="55" t="n">
        <x:f t="shared" ref="Q6574:Q6637" si="1234">MIN(M6574,FARMER_HOURS)*FARMER_RATE+MAX(M6574-FARMER_HOURS,0)*TEMP_RATE</x:f>
        <x:v>70613.47054411855</x:v>
      </x:c>
      <x:c r="R6574" s="55" t="n">
        <x:f t="shared" ref="R6574:R6637" si="1235">O6574-P6574-Q6574-FIXED_COST</x:f>
        <x:v>21346.52945588145</x:v>
      </x:c>
      <x:c r="S6574" s="1" t="str">
        <x:f t="shared" ref="S6574:S6637" si="1236">IF(AND(L6574&lt;=TOTAL_BED_CAP,N6574&lt;=TEMP_WORKER_CAP),"YES","NO")</x:f>
        <x:v>YES</x:v>
      </x:c>
      <x:c r="T6574" s="1" t="n">
        <x:f t="shared" ref="T6574:T6637" si="1237">IF(S6574="YES",R6574,-1E+99)</x:f>
        <x:v>21346.52945588145</x:v>
      </x:c>
    </x:row>
    <x:row r="6575">
      <x:c r="A6575" s="1"/>
      <x:c r="B6575" s="1"/>
      <x:c r="C6575" s="1"/>
      <x:c r="D6575" s="1"/>
      <x:c r="E6575" s="1"/>
      <x:c r="F6575" s="1"/>
      <x:c r="G6575" s="1"/>
      <x:c r="H6575" s="1"/>
      <x:c r="I6575" s="53">
        <x:f t="shared" si="1226"/>
        <x:v>10</x:v>
      </x:c>
      <x:c r="J6575" s="53">
        <x:f t="shared" si="1227"/>
        <x:v>0</x:v>
      </x:c>
      <x:c r="K6575" s="53">
        <x:f t="shared" si="1228"/>
        <x:v>19</x:v>
      </x:c>
      <x:c r="L6575" s="53">
        <x:f t="shared" si="1229"/>
        <x:v>29</x:v>
      </x:c>
      <x:c r="M6575" s="54">
        <x:f t="shared" si="1230"/>
        <x:v>3416.9774319772514</x:v>
      </x:c>
      <x:c r="N6575" s="54">
        <x:f t="shared" si="1231"/>
        <x:v>1.8729009944286468</x:v>
      </x:c>
      <x:c r="O6575" s="55">
        <x:f t="shared" si="1232"/>
        <x:v>139300</x:v>
      </x:c>
      <x:c r="P6575" s="55">
        <x:f t="shared" si="1233"/>
        <x:v>25520</x:v>
      </x:c>
      <x:c r="Q6575" s="55">
        <x:f t="shared" si="1234"/>
        <x:v>71822.524860716163</x:v>
      </x:c>
      <x:c r="R6575" s="55">
        <x:f t="shared" si="1235"/>
        <x:v>21957.475139283837</x:v>
      </x:c>
      <x:c r="S6575" s="1" t="str">
        <x:f t="shared" si="1236"/>
        <x:v>YES</x:v>
      </x:c>
      <x:c r="T6575" s="1">
        <x:f t="shared" si="1237"/>
        <x:v>21957.475139283837</x:v>
      </x:c>
    </x:row>
    <x:row r="6576">
      <x:c r="A6576" s="1"/>
      <x:c r="B6576" s="1"/>
      <x:c r="C6576" s="1"/>
      <x:c r="D6576" s="1"/>
      <x:c r="E6576" s="1"/>
      <x:c r="F6576" s="1"/>
      <x:c r="G6576" s="1"/>
      <x:c r="H6576" s="1"/>
      <x:c r="I6576" s="53">
        <x:f t="shared" si="1226"/>
        <x:v>10</x:v>
      </x:c>
      <x:c r="J6576" s="53">
        <x:f t="shared" si="1227"/>
        <x:v>0</x:v>
      </x:c>
      <x:c r="K6576" s="53">
        <x:f t="shared" si="1228"/>
        <x:v>20</x:v>
      </x:c>
      <x:c r="L6576" s="53">
        <x:f t="shared" si="1229"/>
        <x:v>30</x:v>
      </x:c>
      <x:c r="M6576" s="54">
        <x:f t="shared" si="1230"/>
        <x:v>3488.2017226277285</x:v>
      </x:c>
      <x:c r="N6576" s="54">
        <x:f t="shared" si="1231"/>
        <x:v>1.9223623073803671</x:v>
      </x:c>
      <x:c r="O6576" s="55">
        <x:f t="shared" si="1232"/>
        <x:v>142000</x:v>
      </x:c>
      <x:c r="P6576" s="55">
        <x:f t="shared" si="1233"/>
        <x:v>26400</x:v>
      </x:c>
      <x:c r="Q6576" s="55">
        <x:f t="shared" si="1234"/>
        <x:v>73059.057684509171</x:v>
      </x:c>
      <x:c r="R6576" s="55">
        <x:f t="shared" si="1235"/>
        <x:v>22540.942315490829</x:v>
      </x:c>
      <x:c r="S6576" s="1" t="str">
        <x:f t="shared" si="1236"/>
        <x:v>YES</x:v>
      </x:c>
      <x:c r="T6576" s="1">
        <x:f t="shared" si="1237"/>
        <x:v>22540.942315490829</x:v>
      </x:c>
    </x:row>
    <x:row r="6577">
      <x:c r="A6577" s="1"/>
      <x:c r="B6577" s="1"/>
      <x:c r="C6577" s="1"/>
      <x:c r="D6577" s="1"/>
      <x:c r="E6577" s="1"/>
      <x:c r="F6577" s="1"/>
      <x:c r="G6577" s="1"/>
      <x:c r="H6577" s="1"/>
      <x:c r="I6577" s="53">
        <x:f t="shared" si="1226"/>
        <x:v>10</x:v>
      </x:c>
      <x:c r="J6577" s="53">
        <x:f t="shared" si="1227"/>
        <x:v>0</x:v>
      </x:c>
      <x:c r="K6577" s="53">
        <x:f t="shared" si="1228"/>
        <x:v>21</x:v>
      </x:c>
      <x:c r="L6577" s="53">
        <x:f t="shared" si="1229"/>
        <x:v>31</x:v>
      </x:c>
      <x:c r="M6577" s="54">
        <x:f t="shared" si="1230"/>
        <x:v>3561.0374628541722</x:v>
      </x:c>
      <x:c r="N6577" s="54">
        <x:f t="shared" si="1231"/>
        <x:v>1.9729426825376195</x:v>
      </x:c>
      <x:c r="O6577" s="55">
        <x:f t="shared" si="1232"/>
        <x:v>144700</x:v>
      </x:c>
      <x:c r="P6577" s="55">
        <x:f t="shared" si="1233"/>
        <x:v>27280</x:v>
      </x:c>
      <x:c r="Q6577" s="55">
        <x:f t="shared" si="1234"/>
        <x:v>74323.567063440481</x:v>
      </x:c>
      <x:c r="R6577" s="55">
        <x:f t="shared" si="1235"/>
        <x:v>23096.432936559519</x:v>
      </x:c>
      <x:c r="S6577" s="1" t="str">
        <x:f t="shared" si="1236"/>
        <x:v>YES</x:v>
      </x:c>
      <x:c r="T6577" s="1">
        <x:f t="shared" si="1237"/>
        <x:v>23096.432936559519</x:v>
      </x:c>
    </x:row>
    <x:row r="6578">
      <x:c r="A6578" s="1"/>
      <x:c r="B6578" s="1"/>
      <x:c r="C6578" s="1"/>
      <x:c r="D6578" s="1"/>
      <x:c r="E6578" s="1"/>
      <x:c r="F6578" s="1"/>
      <x:c r="G6578" s="1"/>
      <x:c r="H6578" s="1"/>
      <x:c r="I6578" s="53">
        <x:f t="shared" si="1226"/>
        <x:v>10</x:v>
      </x:c>
      <x:c r="J6578" s="53">
        <x:f t="shared" si="1227"/>
        <x:v>0</x:v>
      </x:c>
      <x:c r="K6578" s="53">
        <x:f t="shared" si="1228"/>
        <x:v>22</x:v>
      </x:c>
      <x:c r="L6578" s="53">
        <x:f t="shared" si="1229"/>
        <x:v>32</x:v>
      </x:c>
      <x:c r="M6578" s="54">
        <x:f t="shared" si="1230"/>
        <x:v>3635.5138101005687</x:v>
      </x:c>
      <x:c r="N6578" s="54">
        <x:f t="shared" si="1231"/>
        <x:v>2.0246623681253948</x:v>
      </x:c>
      <x:c r="O6578" s="55">
        <x:f t="shared" si="1232"/>
        <x:v>147400</x:v>
      </x:c>
      <x:c r="P6578" s="55">
        <x:f t="shared" si="1233"/>
        <x:v>28160</x:v>
      </x:c>
      <x:c r="Q6578" s="55">
        <x:f t="shared" si="1234"/>
        <x:v>75616.559203134879</x:v>
      </x:c>
      <x:c r="R6578" s="55">
        <x:f t="shared" si="1235"/>
        <x:v>23623.440796865121</x:v>
      </x:c>
      <x:c r="S6578" s="1" t="str">
        <x:f t="shared" si="1236"/>
        <x:v>YES</x:v>
      </x:c>
      <x:c r="T6578" s="1">
        <x:f t="shared" si="1237"/>
        <x:v>23623.440796865121</x:v>
      </x:c>
    </x:row>
    <x:row r="6579">
      <x:c r="A6579" s="1"/>
      <x:c r="B6579" s="1"/>
      <x:c r="C6579" s="1"/>
      <x:c r="D6579" s="1"/>
      <x:c r="E6579" s="1"/>
      <x:c r="F6579" s="1"/>
      <x:c r="G6579" s="1"/>
      <x:c r="H6579" s="1"/>
      <x:c r="I6579" s="53">
        <x:f t="shared" si="1226"/>
        <x:v>10</x:v>
      </x:c>
      <x:c r="J6579" s="53">
        <x:f t="shared" si="1227"/>
        <x:v>0</x:v>
      </x:c>
      <x:c r="K6579" s="53">
        <x:f t="shared" si="1228"/>
        <x:v>23</x:v>
      </x:c>
      <x:c r="L6579" s="53">
        <x:f t="shared" si="1229"/>
        <x:v>33</x:v>
      </x:c>
      <x:c r="M6579" s="54">
        <x:f t="shared" si="1230"/>
        <x:v>3711.6603989580049</x:v>
      </x:c>
      <x:c r="N6579" s="54">
        <x:f t="shared" si="1231"/>
        <x:v>2.0775419437208367</x:v>
      </x:c>
      <x:c r="O6579" s="55">
        <x:f t="shared" si="1232"/>
        <x:v>150100</x:v>
      </x:c>
      <x:c r="P6579" s="55">
        <x:f t="shared" si="1233"/>
        <x:v>29040</x:v>
      </x:c>
      <x:c r="Q6579" s="55">
        <x:f t="shared" si="1234"/>
        <x:v>76938.548593020911</x:v>
      </x:c>
      <x:c r="R6579" s="55">
        <x:f t="shared" si="1235"/>
        <x:v>24121.451406979089</x:v>
      </x:c>
      <x:c r="S6579" s="1" t="str">
        <x:f t="shared" si="1236"/>
        <x:v>YES</x:v>
      </x:c>
      <x:c r="T6579" s="1">
        <x:f t="shared" si="1237"/>
        <x:v>24121.451406979089</x:v>
      </x:c>
    </x:row>
    <x:row r="6580">
      <x:c r="A6580" s="1"/>
      <x:c r="B6580" s="1"/>
      <x:c r="C6580" s="1"/>
      <x:c r="D6580" s="1"/>
      <x:c r="E6580" s="1"/>
      <x:c r="F6580" s="1"/>
      <x:c r="G6580" s="1"/>
      <x:c r="H6580" s="1"/>
      <x:c r="I6580" s="53">
        <x:f t="shared" si="1226"/>
        <x:v>10</x:v>
      </x:c>
      <x:c r="J6580" s="53">
        <x:f t="shared" si="1227"/>
        <x:v>0</x:v>
      </x:c>
      <x:c r="K6580" s="53">
        <x:f t="shared" si="1228"/>
        <x:v>24</x:v>
      </x:c>
      <x:c r="L6580" s="53">
        <x:f t="shared" si="1229"/>
        <x:v>34</x:v>
      </x:c>
      <x:c r="M6580" s="54">
        <x:f t="shared" si="1230"/>
        <x:v>3789.5073485375005</x:v>
      </x:c>
      <x:c r="N6580" s="54">
        <x:f t="shared" si="1231"/>
        <x:v>2.1316023253732643</x:v>
      </x:c>
      <x:c r="O6580" s="55">
        <x:f t="shared" si="1232"/>
        <x:v>152800</x:v>
      </x:c>
      <x:c r="P6580" s="55">
        <x:f t="shared" si="1233"/>
        <x:v>29920</x:v>
      </x:c>
      <x:c r="Q6580" s="55">
        <x:f t="shared" si="1234"/>
        <x:v>78290.058134331601</x:v>
      </x:c>
      <x:c r="R6580" s="55">
        <x:f t="shared" si="1235"/>
        <x:v>24589.941865668399</x:v>
      </x:c>
      <x:c r="S6580" s="1" t="str">
        <x:f t="shared" si="1236"/>
        <x:v>YES</x:v>
      </x:c>
      <x:c r="T6580" s="1">
        <x:f t="shared" si="1237"/>
        <x:v>24589.941865668399</x:v>
      </x:c>
    </x:row>
    <x:row r="6581">
      <x:c r="A6581" s="1"/>
      <x:c r="B6581" s="1"/>
      <x:c r="C6581" s="1"/>
      <x:c r="D6581" s="1"/>
      <x:c r="E6581" s="1"/>
      <x:c r="F6581" s="1"/>
      <x:c r="G6581" s="1"/>
      <x:c r="H6581" s="1"/>
      <x:c r="I6581" s="53">
        <x:f t="shared" si="1226"/>
        <x:v>10</x:v>
      </x:c>
      <x:c r="J6581" s="53">
        <x:f t="shared" si="1227"/>
        <x:v>0</x:v>
      </x:c>
      <x:c r="K6581" s="53">
        <x:f t="shared" si="1228"/>
        <x:v>25</x:v>
      </x:c>
      <x:c r="L6581" s="53">
        <x:f t="shared" si="1229"/>
        <x:v>35</x:v>
      </x:c>
      <x:c r="M6581" s="54">
        <x:f t="shared" si="1230"/>
        <x:v>3869.0852699525985</x:v>
      </x:c>
      <x:c r="N6581" s="54">
        <x:f t="shared" si="1231"/>
        <x:v>2.1868647708004159</x:v>
      </x:c>
      <x:c r="O6581" s="55">
        <x:f t="shared" si="1232"/>
        <x:v>155500</x:v>
      </x:c>
      <x:c r="P6581" s="55">
        <x:f t="shared" si="1233"/>
        <x:v>30800</x:v>
      </x:c>
      <x:c r="Q6581" s="55">
        <x:f t="shared" si="1234"/>
        <x:v>79671.619270010386</x:v>
      </x:c>
      <x:c r="R6581" s="55">
        <x:f t="shared" si="1235"/>
        <x:v>25028.380729989614</x:v>
      </x:c>
      <x:c r="S6581" s="1" t="str">
        <x:f t="shared" si="1236"/>
        <x:v>YES</x:v>
      </x:c>
      <x:c r="T6581" s="1">
        <x:f t="shared" si="1237"/>
        <x:v>25028.380729989614</x:v>
      </x:c>
    </x:row>
    <x:row r="6582">
      <x:c r="A6582" s="1"/>
      <x:c r="B6582" s="1"/>
      <x:c r="C6582" s="1"/>
      <x:c r="D6582" s="1"/>
      <x:c r="E6582" s="1"/>
      <x:c r="F6582" s="1"/>
      <x:c r="G6582" s="1"/>
      <x:c r="H6582" s="1"/>
      <x:c r="I6582" s="53">
        <x:f t="shared" si="1226"/>
        <x:v>10</x:v>
      </x:c>
      <x:c r="J6582" s="53">
        <x:f t="shared" si="1227"/>
        <x:v>0</x:v>
      </x:c>
      <x:c r="K6582" s="53">
        <x:f t="shared" si="1228"/>
        <x:v>26</x:v>
      </x:c>
      <x:c r="L6582" s="53">
        <x:f t="shared" si="1229"/>
        <x:v>36</x:v>
      </x:c>
      <x:c r="M6582" s="54">
        <x:f t="shared" si="1230"/>
        <x:v>3950.4252739133162</x:v>
      </x:c>
      <x:c r="N6582" s="54">
        <x:f t="shared" si="1231"/>
        <x:v>2.2433508846620254</x:v>
      </x:c>
      <x:c r="O6582" s="55">
        <x:f t="shared" si="1232"/>
        <x:v>158200</x:v>
      </x:c>
      <x:c r="P6582" s="55">
        <x:f t="shared" si="1233"/>
        <x:v>31680</x:v>
      </x:c>
      <x:c r="Q6582" s="55">
        <x:f t="shared" si="1234"/>
        <x:v>81083.772116550623</x:v>
      </x:c>
      <x:c r="R6582" s="55">
        <x:f t="shared" si="1235"/>
        <x:v>25436.227883449377</x:v>
      </x:c>
      <x:c r="S6582" s="1" t="str">
        <x:f t="shared" si="1236"/>
        <x:v>YES</x:v>
      </x:c>
      <x:c r="T6582" s="1">
        <x:f t="shared" si="1237"/>
        <x:v>25436.227883449377</x:v>
      </x:c>
    </x:row>
    <x:row r="6583">
      <x:c r="A6583" s="1"/>
      <x:c r="B6583" s="1"/>
      <x:c r="C6583" s="1"/>
      <x:c r="D6583" s="1"/>
      <x:c r="E6583" s="1"/>
      <x:c r="F6583" s="1"/>
      <x:c r="G6583" s="1"/>
      <x:c r="H6583" s="1"/>
      <x:c r="I6583" s="53">
        <x:f t="shared" si="1226"/>
        <x:v>10</x:v>
      </x:c>
      <x:c r="J6583" s="53">
        <x:f t="shared" si="1227"/>
        <x:v>0</x:v>
      </x:c>
      <x:c r="K6583" s="53">
        <x:f t="shared" si="1228"/>
        <x:v>27</x:v>
      </x:c>
      <x:c r="L6583" s="53">
        <x:f t="shared" si="1229"/>
        <x:v>37</x:v>
      </x:c>
      <x:c r="M6583" s="54">
        <x:f t="shared" si="1230"/>
        <x:v>4033.5589784330728</x:v>
      </x:c>
      <x:c r="N6583" s="54">
        <x:f t="shared" si="1231"/>
        <x:v>2.301082623911856</x:v>
      </x:c>
      <x:c r="O6583" s="55">
        <x:f t="shared" si="1232"/>
        <x:v>160900</x:v>
      </x:c>
      <x:c r="P6583" s="55">
        <x:f t="shared" si="1233"/>
        <x:v>32560</x:v>
      </x:c>
      <x:c r="Q6583" s="55">
        <x:f t="shared" si="1234"/>
        <x:v>82527.065597796405</x:v>
      </x:c>
      <x:c r="R6583" s="55">
        <x:f t="shared" si="1235"/>
        <x:v>25812.934402203595</x:v>
      </x:c>
      <x:c r="S6583" s="1" t="str">
        <x:f t="shared" si="1236"/>
        <x:v>YES</x:v>
      </x:c>
      <x:c r="T6583" s="1">
        <x:f t="shared" si="1237"/>
        <x:v>25812.934402203595</x:v>
      </x:c>
    </x:row>
    <x:row r="6584">
      <x:c r="A6584" s="1"/>
      <x:c r="B6584" s="1"/>
      <x:c r="C6584" s="1"/>
      <x:c r="D6584" s="1"/>
      <x:c r="E6584" s="1"/>
      <x:c r="F6584" s="1"/>
      <x:c r="G6584" s="1"/>
      <x:c r="H6584" s="1"/>
      <x:c r="I6584" s="53">
        <x:f t="shared" si="1226"/>
        <x:v>10</x:v>
      </x:c>
      <x:c r="J6584" s="53">
        <x:f t="shared" si="1227"/>
        <x:v>0</x:v>
      </x:c>
      <x:c r="K6584" s="53">
        <x:f t="shared" si="1228"/>
        <x:v>28</x:v>
      </x:c>
      <x:c r="L6584" s="53">
        <x:f t="shared" si="1229"/>
        <x:v>38</x:v>
      </x:c>
      <x:c r="M6584" s="54">
        <x:f t="shared" si="1230"/>
        <x:v>4118.518516650227</x:v>
      </x:c>
      <x:c r="N6584" s="54">
        <x:f t="shared" si="1231"/>
        <x:v>2.3600823032293241</x:v>
      </x:c>
      <x:c r="O6584" s="55">
        <x:f t="shared" si="1232"/>
        <x:v>163600</x:v>
      </x:c>
      <x:c r="P6584" s="55">
        <x:f t="shared" si="1233"/>
        <x:v>33440</x:v>
      </x:c>
      <x:c r="Q6584" s="55">
        <x:f t="shared" si="1234"/>
        <x:v>84002.057580733104</x:v>
      </x:c>
      <x:c r="R6584" s="55">
        <x:f t="shared" si="1235"/>
        <x:v>26157.942419266896</x:v>
      </x:c>
      <x:c r="S6584" s="1" t="str">
        <x:f t="shared" si="1236"/>
        <x:v>YES</x:v>
      </x:c>
      <x:c r="T6584" s="1">
        <x:f t="shared" si="1237"/>
        <x:v>26157.942419266896</x:v>
      </x:c>
    </x:row>
    <x:row r="6585">
      <x:c r="A6585" s="1"/>
      <x:c r="B6585" s="1"/>
      <x:c r="C6585" s="1"/>
      <x:c r="D6585" s="1"/>
      <x:c r="E6585" s="1"/>
      <x:c r="F6585" s="1"/>
      <x:c r="G6585" s="1"/>
      <x:c r="H6585" s="1"/>
      <x:c r="I6585" s="53">
        <x:f t="shared" si="1226"/>
        <x:v>10</x:v>
      </x:c>
      <x:c r="J6585" s="53">
        <x:f t="shared" si="1227"/>
        <x:v>0</x:v>
      </x:c>
      <x:c r="K6585" s="53">
        <x:f t="shared" si="1228"/>
        <x:v>29</x:v>
      </x:c>
      <x:c r="L6585" s="53">
        <x:f t="shared" si="1229"/>
        <x:v>39</x:v>
      </x:c>
      <x:c r="M6585" s="54">
        <x:f t="shared" si="1230"/>
        <x:v>4205.3365447658798</x:v>
      </x:c>
      <x:c r="N6585" s="54">
        <x:f t="shared" si="1231"/>
        <x:v>2.4203726005318611</x:v>
      </x:c>
      <x:c r="O6585" s="55">
        <x:f t="shared" si="1232"/>
        <x:v>166300</x:v>
      </x:c>
      <x:c r="P6585" s="55">
        <x:f t="shared" si="1233"/>
        <x:v>34320</x:v>
      </x:c>
      <x:c r="Q6585" s="55">
        <x:f t="shared" si="1234"/>
        <x:v>85509.315013296524</x:v>
      </x:c>
      <x:c r="R6585" s="55">
        <x:f t="shared" si="1235"/>
        <x:v>26470.684986703476</x:v>
      </x:c>
      <x:c r="S6585" s="1" t="str">
        <x:f t="shared" si="1236"/>
        <x:v>YES</x:v>
      </x:c>
      <x:c r="T6585" s="1">
        <x:f t="shared" si="1237"/>
        <x:v>26470.684986703476</x:v>
      </x:c>
    </x:row>
    <x:row r="6586">
      <x:c r="A6586" s="1"/>
      <x:c r="B6586" s="1"/>
      <x:c r="C6586" s="1"/>
      <x:c r="D6586" s="1"/>
      <x:c r="E6586" s="1"/>
      <x:c r="F6586" s="1"/>
      <x:c r="G6586" s="1"/>
      <x:c r="H6586" s="1"/>
      <x:c r="I6586" s="53">
        <x:f t="shared" si="1226"/>
        <x:v>10</x:v>
      </x:c>
      <x:c r="J6586" s="53">
        <x:f t="shared" si="1227"/>
        <x:v>0</x:v>
      </x:c>
      <x:c r="K6586" s="53">
        <x:f t="shared" si="1228"/>
        <x:v>30</x:v>
      </x:c>
      <x:c r="L6586" s="53">
        <x:f t="shared" si="1229"/>
        <x:v>40</x:v>
      </x:c>
      <x:c r="M6586" s="54">
        <x:f t="shared" si="1230"/>
        <x:v>4294.0462500996509</x:v>
      </x:c>
      <x:c r="N6586" s="54">
        <x:f t="shared" si="1231"/>
        <x:v>2.4819765625692018</x:v>
      </x:c>
      <x:c r="O6586" s="55">
        <x:f t="shared" si="1232"/>
        <x:v>169000</x:v>
      </x:c>
      <x:c r="P6586" s="55">
        <x:f t="shared" si="1233"/>
        <x:v>35200</x:v>
      </x:c>
      <x:c r="Q6586" s="55">
        <x:f t="shared" si="1234"/>
        <x:v>87049.414064230048</x:v>
      </x:c>
      <x:c r="R6586" s="55">
        <x:f t="shared" si="1235"/>
        <x:v>26750.585935769952</x:v>
      </x:c>
      <x:c r="S6586" s="1" t="str">
        <x:f t="shared" si="1236"/>
        <x:v>YES</x:v>
      </x:c>
      <x:c r="T6586" s="1">
        <x:f t="shared" si="1237"/>
        <x:v>26750.585935769952</x:v>
      </x:c>
    </x:row>
    <x:row r="6587">
      <x:c r="A6587" s="1"/>
      <x:c r="B6587" s="1"/>
      <x:c r="C6587" s="1"/>
      <x:c r="D6587" s="1"/>
      <x:c r="E6587" s="1"/>
      <x:c r="F6587" s="1"/>
      <x:c r="G6587" s="1"/>
      <x:c r="H6587" s="1"/>
      <x:c r="I6587" s="53">
        <x:f t="shared" si="1226"/>
        <x:v>10</x:v>
      </x:c>
      <x:c r="J6587" s="53">
        <x:f t="shared" si="1227"/>
        <x:v>1</x:v>
      </x:c>
      <x:c r="K6587" s="53">
        <x:f t="shared" si="1228"/>
        <x:v>0</x:v>
      </x:c>
      <x:c r="L6587" s="53">
        <x:f t="shared" si="1229"/>
        <x:v>11</x:v>
      </x:c>
      <x:c r="M6587" s="54">
        <x:f t="shared" si="1230"/>
        <x:v>2365.1182140900019</x:v>
      </x:c>
      <x:c r="N6587" s="54">
        <x:f t="shared" si="1231"/>
        <x:v>1.1424432042291679</x:v>
      </x:c>
      <x:c r="O6587" s="55">
        <x:f t="shared" si="1232"/>
        <x:v>90094</x:v>
      </x:c>
      <x:c r="P6587" s="55">
        <x:f t="shared" si="1233"/>
        <x:v>9240</x:v>
      </x:c>
      <x:c r="Q6587" s="55">
        <x:f t="shared" si="1234"/>
        <x:v>53561.080105729197</x:v>
      </x:c>
      <x:c r="R6587" s="55">
        <x:f t="shared" si="1235"/>
        <x:v>7292.9198942708026</x:v>
      </x:c>
      <x:c r="S6587" s="1" t="str">
        <x:f t="shared" si="1236"/>
        <x:v>YES</x:v>
      </x:c>
      <x:c r="T6587" s="1">
        <x:f t="shared" si="1237"/>
        <x:v>7292.9198942708026</x:v>
      </x:c>
    </x:row>
    <x:row r="6588">
      <x:c r="A6588" s="1"/>
      <x:c r="B6588" s="1"/>
      <x:c r="C6588" s="1"/>
      <x:c r="D6588" s="1"/>
      <x:c r="E6588" s="1"/>
      <x:c r="F6588" s="1"/>
      <x:c r="G6588" s="1"/>
      <x:c r="H6588" s="1"/>
      <x:c r="I6588" s="53">
        <x:f t="shared" si="1226"/>
        <x:v>10</x:v>
      </x:c>
      <x:c r="J6588" s="53">
        <x:f t="shared" si="1227"/>
        <x:v>1</x:v>
      </x:c>
      <x:c r="K6588" s="53">
        <x:f t="shared" si="1228"/>
        <x:v>1</x:v>
      </x:c>
      <x:c r="L6588" s="53">
        <x:f t="shared" si="1229"/>
        <x:v>12</x:v>
      </x:c>
      <x:c r="M6588" s="54">
        <x:f t="shared" si="1230"/>
        <x:v>2410.6807140900019</x:v>
      </x:c>
      <x:c r="N6588" s="54">
        <x:f t="shared" si="1231"/>
        <x:v>1.174083829229168</x:v>
      </x:c>
      <x:c r="O6588" s="55">
        <x:f t="shared" si="1232"/>
        <x:v>92794</x:v>
      </x:c>
      <x:c r="P6588" s="55">
        <x:f t="shared" si="1233"/>
        <x:v>10120</x:v>
      </x:c>
      <x:c r="Q6588" s="55">
        <x:f t="shared" si="1234"/>
        <x:v>54352.095730729197</x:v>
      </x:c>
      <x:c r="R6588" s="55">
        <x:f t="shared" si="1235"/>
        <x:v>8321.9042692708026</x:v>
      </x:c>
      <x:c r="S6588" s="1" t="str">
        <x:f t="shared" si="1236"/>
        <x:v>YES</x:v>
      </x:c>
      <x:c r="T6588" s="1">
        <x:f t="shared" si="1237"/>
        <x:v>8321.9042692708026</x:v>
      </x:c>
    </x:row>
    <x:row r="6589">
      <x:c r="A6589" s="1"/>
      <x:c r="B6589" s="1"/>
      <x:c r="C6589" s="1"/>
      <x:c r="D6589" s="1"/>
      <x:c r="E6589" s="1"/>
      <x:c r="F6589" s="1"/>
      <x:c r="G6589" s="1"/>
      <x:c r="H6589" s="1"/>
      <x:c r="I6589" s="53">
        <x:f t="shared" si="1226"/>
        <x:v>10</x:v>
      </x:c>
      <x:c r="J6589" s="53">
        <x:f t="shared" si="1227"/>
        <x:v>1</x:v>
      </x:c>
      <x:c r="K6589" s="53">
        <x:f t="shared" si="1228"/>
        <x:v>2</x:v>
      </x:c>
      <x:c r="L6589" s="53">
        <x:f t="shared" si="1229"/>
        <x:v>13</x:v>
      </x:c>
      <x:c r="M6589" s="54">
        <x:f t="shared" si="1230"/>
        <x:v>2457.3822765900018</x:v>
      </x:c>
      <x:c r="N6589" s="54">
        <x:f t="shared" si="1231"/>
        <x:v>1.2065154698541678</x:v>
      </x:c>
      <x:c r="O6589" s="55">
        <x:f t="shared" si="1232"/>
        <x:v>95494</x:v>
      </x:c>
      <x:c r="P6589" s="55">
        <x:f t="shared" si="1233"/>
        <x:v>11000</x:v>
      </x:c>
      <x:c r="Q6589" s="55">
        <x:f t="shared" si="1234"/>
        <x:v>55162.886746354197</x:v>
      </x:c>
      <x:c r="R6589" s="55">
        <x:f t="shared" si="1235"/>
        <x:v>9331.1132536458026</x:v>
      </x:c>
      <x:c r="S6589" s="1" t="str">
        <x:f t="shared" si="1236"/>
        <x:v>YES</x:v>
      </x:c>
      <x:c r="T6589" s="1">
        <x:f t="shared" si="1237"/>
        <x:v>9331.1132536458026</x:v>
      </x:c>
    </x:row>
    <x:row r="6590">
      <x:c r="A6590" s="1"/>
      <x:c r="B6590" s="1"/>
      <x:c r="C6590" s="1"/>
      <x:c r="D6590" s="1"/>
      <x:c r="E6590" s="1"/>
      <x:c r="F6590" s="1"/>
      <x:c r="G6590" s="1"/>
      <x:c r="H6590" s="1"/>
      <x:c r="I6590" s="53">
        <x:f t="shared" si="1226"/>
        <x:v>10</x:v>
      </x:c>
      <x:c r="J6590" s="53">
        <x:f t="shared" si="1227"/>
        <x:v>1</x:v>
      </x:c>
      <x:c r="K6590" s="53">
        <x:f t="shared" si="1228"/>
        <x:v>3</x:v>
      </x:c>
      <x:c r="L6590" s="53">
        <x:f t="shared" si="1229"/>
        <x:v>14</x:v>
      </x:c>
      <x:c r="M6590" s="54">
        <x:f t="shared" si="1230"/>
        <x:v>2505.2442590118767</x:v>
      </x:c>
      <x:c r="N6590" s="54">
        <x:f t="shared" si="1231"/>
        <x:v>1.2397529576471367</x:v>
      </x:c>
      <x:c r="O6590" s="55">
        <x:f t="shared" si="1232"/>
        <x:v>98194</x:v>
      </x:c>
      <x:c r="P6590" s="55">
        <x:f t="shared" si="1233"/>
        <x:v>11880</x:v>
      </x:c>
      <x:c r="Q6590" s="55">
        <x:f t="shared" si="1234"/>
        <x:v>55993.823941178416</x:v>
      </x:c>
      <x:c r="R6590" s="55">
        <x:f t="shared" si="1235"/>
        <x:v>10320.176058821584</x:v>
      </x:c>
      <x:c r="S6590" s="1" t="str">
        <x:f t="shared" si="1236"/>
        <x:v>YES</x:v>
      </x:c>
      <x:c r="T6590" s="1">
        <x:f t="shared" si="1237"/>
        <x:v>10320.176058821584</x:v>
      </x:c>
    </x:row>
    <x:row r="6591">
      <x:c r="A6591" s="1"/>
      <x:c r="B6591" s="1"/>
      <x:c r="C6591" s="1"/>
      <x:c r="D6591" s="1"/>
      <x:c r="E6591" s="1"/>
      <x:c r="F6591" s="1"/>
      <x:c r="G6591" s="1"/>
      <x:c r="H6591" s="1"/>
      <x:c r="I6591" s="53">
        <x:f t="shared" si="1226"/>
        <x:v>10</x:v>
      </x:c>
      <x:c r="J6591" s="53">
        <x:f t="shared" si="1227"/>
        <x:v>1</x:v>
      </x:c>
      <x:c r="K6591" s="53">
        <x:f t="shared" si="1228"/>
        <x:v>4</x:v>
      </x:c>
      <x:c r="L6591" s="53">
        <x:f t="shared" si="1229"/>
        <x:v>15</x:v>
      </x:c>
      <x:c r="M6591" s="54">
        <x:f t="shared" si="1230"/>
        <x:v>2554.2883747345331</x:v>
      </x:c>
      <x:c r="N6591" s="54">
        <x:f t="shared" si="1231"/>
        <x:v>1.2738113713434258</x:v>
      </x:c>
      <x:c r="O6591" s="55">
        <x:f t="shared" si="1232"/>
        <x:v>100894</x:v>
      </x:c>
      <x:c r="P6591" s="55">
        <x:f t="shared" si="1233"/>
        <x:v>12760</x:v>
      </x:c>
      <x:c r="Q6591" s="55">
        <x:f t="shared" si="1234"/>
        <x:v>56845.284283585643</x:v>
      </x:c>
      <x:c r="R6591" s="55">
        <x:f t="shared" si="1235"/>
        <x:v>11288.715716414357</x:v>
      </x:c>
      <x:c r="S6591" s="1" t="str">
        <x:f t="shared" si="1236"/>
        <x:v>YES</x:v>
      </x:c>
      <x:c r="T6591" s="1">
        <x:f t="shared" si="1237"/>
        <x:v>11288.715716414357</x:v>
      </x:c>
    </x:row>
    <x:row r="6592">
      <x:c r="A6592" s="1"/>
      <x:c r="B6592" s="1"/>
      <x:c r="C6592" s="1"/>
      <x:c r="D6592" s="1"/>
      <x:c r="E6592" s="1"/>
      <x:c r="F6592" s="1"/>
      <x:c r="G6592" s="1"/>
      <x:c r="H6592" s="1"/>
      <x:c r="I6592" s="53">
        <x:f t="shared" si="1226"/>
        <x:v>10</x:v>
      </x:c>
      <x:c r="J6592" s="53">
        <x:f t="shared" si="1227"/>
        <x:v>1</x:v>
      </x:c>
      <x:c r="K6592" s="53">
        <x:f t="shared" si="1228"/>
        <x:v>5</x:v>
      </x:c>
      <x:c r="L6592" s="53">
        <x:f t="shared" si="1229"/>
        <x:v>16</x:v>
      </x:c>
      <x:c r="M6592" s="54">
        <x:f t="shared" si="1230"/>
        <x:v>2604.5366986557365</x:v>
      </x:c>
      <x:c r="N6592" s="54">
        <x:f t="shared" si="1231"/>
        <x:v>1.3087060407331503</x:v>
      </x:c>
      <x:c r="O6592" s="55">
        <x:f t="shared" si="1232"/>
        <x:v>103594</x:v>
      </x:c>
      <x:c r="P6592" s="55">
        <x:f t="shared" si="1233"/>
        <x:v>13640</x:v>
      </x:c>
      <x:c r="Q6592" s="55">
        <x:f t="shared" si="1234"/>
        <x:v>57717.651018328761</x:v>
      </x:c>
      <x:c r="R6592" s="55">
        <x:f t="shared" si="1235"/>
        <x:v>12236.348981671239</x:v>
      </x:c>
      <x:c r="S6592" s="1" t="str">
        <x:f t="shared" si="1236"/>
        <x:v>YES</x:v>
      </x:c>
      <x:c r="T6592" s="1">
        <x:f t="shared" si="1237"/>
        <x:v>12236.348981671239</x:v>
      </x:c>
    </x:row>
    <x:row r="6593">
      <x:c r="A6593" s="1"/>
      <x:c r="B6593" s="1"/>
      <x:c r="C6593" s="1"/>
      <x:c r="D6593" s="1"/>
      <x:c r="E6593" s="1"/>
      <x:c r="F6593" s="1"/>
      <x:c r="G6593" s="1"/>
      <x:c r="H6593" s="1"/>
      <x:c r="I6593" s="53">
        <x:f t="shared" si="1226"/>
        <x:v>10</x:v>
      </x:c>
      <x:c r="J6593" s="53">
        <x:f t="shared" si="1227"/>
        <x:v>1</x:v>
      </x:c>
      <x:c r="K6593" s="53">
        <x:f t="shared" si="1228"/>
        <x:v>6</x:v>
      </x:c>
      <x:c r="L6593" s="53">
        <x:f t="shared" si="1229"/>
        <x:v>17</x:v>
      </x:c>
      <x:c r="M6593" s="54">
        <x:f t="shared" si="1230"/>
        <x:v>2656.0116728373696</x:v>
      </x:c>
      <x:c r="N6593" s="54">
        <x:f t="shared" si="1231"/>
        <x:v>1.3444525505815066</x:v>
      </x:c>
      <x:c r="O6593" s="55">
        <x:f t="shared" si="1232"/>
        <x:v>106294</x:v>
      </x:c>
      <x:c r="P6593" s="55">
        <x:f t="shared" si="1233"/>
        <x:v>14520</x:v>
      </x:c>
      <x:c r="Q6593" s="55">
        <x:f t="shared" si="1234"/>
        <x:v>58611.313764537663</x:v>
      </x:c>
      <x:c r="R6593" s="55">
        <x:f t="shared" si="1235"/>
        <x:v>13162.686235462337</x:v>
      </x:c>
      <x:c r="S6593" s="1" t="str">
        <x:f t="shared" si="1236"/>
        <x:v>YES</x:v>
      </x:c>
      <x:c r="T6593" s="1">
        <x:f t="shared" si="1237"/>
        <x:v>13162.686235462337</x:v>
      </x:c>
    </x:row>
    <x:row r="6594">
      <x:c r="A6594" s="1"/>
      <x:c r="B6594" s="1"/>
      <x:c r="C6594" s="1"/>
      <x:c r="D6594" s="1"/>
      <x:c r="E6594" s="1"/>
      <x:c r="F6594" s="1"/>
      <x:c r="G6594" s="1"/>
      <x:c r="H6594" s="1"/>
      <x:c r="I6594" s="53">
        <x:f t="shared" si="1226"/>
        <x:v>10</x:v>
      </x:c>
      <x:c r="J6594" s="53">
        <x:f t="shared" si="1227"/>
        <x:v>1</x:v>
      </x:c>
      <x:c r="K6594" s="53">
        <x:f t="shared" si="1228"/>
        <x:v>7</x:v>
      </x:c>
      <x:c r="L6594" s="53">
        <x:f t="shared" si="1229"/>
        <x:v>18</x:v>
      </x:c>
      <x:c r="M6594" s="54">
        <x:f t="shared" si="1230"/>
        <x:v>2708.73611223533</x:v>
      </x:c>
      <x:c r="N6594" s="54">
        <x:f t="shared" si="1231"/>
        <x:v>1.3810667446078679</x:v>
      </x:c>
      <x:c r="O6594" s="55">
        <x:f t="shared" si="1232"/>
        <x:v>108994</x:v>
      </x:c>
      <x:c r="P6594" s="55">
        <x:f t="shared" si="1233"/>
        <x:v>15400</x:v>
      </x:c>
      <x:c r="Q6594" s="55">
        <x:f t="shared" si="1234"/>
        <x:v>59526.668615196701</x:v>
      </x:c>
      <x:c r="R6594" s="55">
        <x:f t="shared" si="1235"/>
        <x:v>14067.331384803299</x:v>
      </x:c>
      <x:c r="S6594" s="1" t="str">
        <x:f t="shared" si="1236"/>
        <x:v>YES</x:v>
      </x:c>
      <x:c r="T6594" s="1">
        <x:f t="shared" si="1237"/>
        <x:v>14067.331384803299</x:v>
      </x:c>
    </x:row>
    <x:row r="6595">
      <x:c r="A6595" s="1"/>
      <x:c r="B6595" s="1"/>
      <x:c r="C6595" s="1"/>
      <x:c r="D6595" s="1"/>
      <x:c r="E6595" s="1"/>
      <x:c r="F6595" s="1"/>
      <x:c r="G6595" s="1"/>
      <x:c r="H6595" s="1"/>
      <x:c r="I6595" s="53">
        <x:f t="shared" si="1226"/>
        <x:v>10</x:v>
      </x:c>
      <x:c r="J6595" s="53">
        <x:f t="shared" si="1227"/>
        <x:v>1</x:v>
      </x:c>
      <x:c r="K6595" s="53">
        <x:f t="shared" si="1228"/>
        <x:v>8</x:v>
      </x:c>
      <x:c r="L6595" s="53">
        <x:f t="shared" si="1229"/>
        <x:v>19</x:v>
      </x:c>
      <x:c r="M6595" s="54">
        <x:f t="shared" si="1230"/>
        <x:v>2762.73321051531</x:v>
      </x:c>
      <x:c r="N6595" s="54">
        <x:f t="shared" si="1231"/>
        <x:v>1.418564729524521</x:v>
      </x:c>
      <x:c r="O6595" s="55">
        <x:f t="shared" si="1232"/>
        <x:v>111694</x:v>
      </x:c>
      <x:c r="P6595" s="55">
        <x:f t="shared" si="1233"/>
        <x:v>16280</x:v>
      </x:c>
      <x:c r="Q6595" s="55">
        <x:f t="shared" si="1234"/>
        <x:v>60464.11823811302</x:v>
      </x:c>
      <x:c r="R6595" s="55">
        <x:f t="shared" si="1235"/>
        <x:v>14949.88176188698</x:v>
      </x:c>
      <x:c r="S6595" s="1" t="str">
        <x:f t="shared" si="1236"/>
        <x:v>YES</x:v>
      </x:c>
      <x:c r="T6595" s="1">
        <x:f t="shared" si="1237"/>
        <x:v>14949.88176188698</x:v>
      </x:c>
    </x:row>
    <x:row r="6596">
      <x:c r="A6596" s="1"/>
      <x:c r="B6596" s="1"/>
      <x:c r="C6596" s="1"/>
      <x:c r="D6596" s="1"/>
      <x:c r="E6596" s="1"/>
      <x:c r="F6596" s="1"/>
      <x:c r="G6596" s="1"/>
      <x:c r="H6596" s="1"/>
      <x:c r="I6596" s="53">
        <x:f t="shared" si="1226"/>
        <x:v>10</x:v>
      </x:c>
      <x:c r="J6596" s="53">
        <x:f t="shared" si="1227"/>
        <x:v>1</x:v>
      </x:c>
      <x:c r="K6596" s="53">
        <x:f t="shared" si="1228"/>
        <x:v>9</x:v>
      </x:c>
      <x:c r="L6596" s="53">
        <x:f t="shared" si="1229"/>
        <x:v>20</x:v>
      </x:c>
      <x:c r="M6596" s="54">
        <x:f t="shared" si="1230"/>
        <x:v>2818.0265459557049</x:v>
      </x:c>
      <x:c r="N6596" s="54">
        <x:f t="shared" si="1231"/>
        <x:v>1.4569628791359062</x:v>
      </x:c>
      <x:c r="O6596" s="55">
        <x:f t="shared" si="1232"/>
        <x:v>114394</x:v>
      </x:c>
      <x:c r="P6596" s="55">
        <x:f t="shared" si="1233"/>
        <x:v>17160</x:v>
      </x:c>
      <x:c r="Q6596" s="55">
        <x:f t="shared" si="1234"/>
        <x:v>61424.071978397653</x:v>
      </x:c>
      <x:c r="R6596" s="55">
        <x:f t="shared" si="1235"/>
        <x:v>15809.928021602347</x:v>
      </x:c>
      <x:c r="S6596" s="1" t="str">
        <x:f t="shared" si="1236"/>
        <x:v>YES</x:v>
      </x:c>
      <x:c r="T6596" s="1">
        <x:f t="shared" si="1237"/>
        <x:v>15809.928021602347</x:v>
      </x:c>
    </x:row>
    <x:row r="6597">
      <x:c r="A6597" s="1"/>
      <x:c r="B6597" s="1"/>
      <x:c r="C6597" s="1"/>
      <x:c r="D6597" s="1"/>
      <x:c r="E6597" s="1"/>
      <x:c r="F6597" s="1"/>
      <x:c r="G6597" s="1"/>
      <x:c r="H6597" s="1"/>
      <x:c r="I6597" s="53">
        <x:f t="shared" si="1226"/>
        <x:v>10</x:v>
      </x:c>
      <x:c r="J6597" s="53">
        <x:f t="shared" si="1227"/>
        <x:v>1</x:v>
      </x:c>
      <x:c r="K6597" s="53">
        <x:f t="shared" si="1228"/>
        <x:v>10</x:v>
      </x:c>
      <x:c r="L6597" s="53">
        <x:f t="shared" si="1229"/>
        <x:v>21</x:v>
      </x:c>
      <x:c r="M6597" s="54">
        <x:f t="shared" si="1230"/>
        <x:v>2874.6400874389174</x:v>
      </x:c>
      <x:c r="N6597" s="54">
        <x:f t="shared" si="1231"/>
        <x:v>1.4962778384992481</x:v>
      </x:c>
      <x:c r="O6597" s="55">
        <x:f t="shared" si="1232"/>
        <x:v>117094</x:v>
      </x:c>
      <x:c r="P6597" s="55">
        <x:f t="shared" si="1233"/>
        <x:v>18040</x:v>
      </x:c>
      <x:c r="Q6597" s="55">
        <x:f t="shared" si="1234"/>
        <x:v>62406.945962481201</x:v>
      </x:c>
      <x:c r="R6597" s="55">
        <x:f t="shared" si="1235"/>
        <x:v>16647.054037518799</x:v>
      </x:c>
      <x:c r="S6597" s="1" t="str">
        <x:f t="shared" si="1236"/>
        <x:v>YES</x:v>
      </x:c>
      <x:c r="T6597" s="1">
        <x:f t="shared" si="1237"/>
        <x:v>16647.054037518799</x:v>
      </x:c>
    </x:row>
    <x:row r="6598">
      <x:c r="A6598" s="1"/>
      <x:c r="B6598" s="1"/>
      <x:c r="C6598" s="1"/>
      <x:c r="D6598" s="1"/>
      <x:c r="E6598" s="1"/>
      <x:c r="F6598" s="1"/>
      <x:c r="G6598" s="1"/>
      <x:c r="H6598" s="1"/>
      <x:c r="I6598" s="53">
        <x:f t="shared" si="1226"/>
        <x:v>10</x:v>
      </x:c>
      <x:c r="J6598" s="53">
        <x:f t="shared" si="1227"/>
        <x:v>1</x:v>
      </x:c>
      <x:c r="K6598" s="53">
        <x:f t="shared" si="1228"/>
        <x:v>11</x:v>
      </x:c>
      <x:c r="L6598" s="53">
        <x:f t="shared" si="1229"/>
        <x:v>22</x:v>
      </x:c>
      <x:c r="M6598" s="54">
        <x:f t="shared" si="1230"/>
        <x:v>2932.5982005323567</x:v>
      </x:c>
      <x:c r="N6598" s="54">
        <x:f t="shared" si="1231"/>
        <x:v>1.53652652814747</x:v>
      </x:c>
      <x:c r="O6598" s="55">
        <x:f t="shared" si="1232"/>
        <x:v>119794</x:v>
      </x:c>
      <x:c r="P6598" s="55">
        <x:f t="shared" si="1233"/>
        <x:v>18920</x:v>
      </x:c>
      <x:c r="Q6598" s="55">
        <x:f t="shared" si="1234"/>
        <x:v>63413.163203686745</x:v>
      </x:c>
      <x:c r="R6598" s="55">
        <x:f t="shared" si="1235"/>
        <x:v>17460.836796313255</x:v>
      </x:c>
      <x:c r="S6598" s="1" t="str">
        <x:f t="shared" si="1236"/>
        <x:v>YES</x:v>
      </x:c>
      <x:c r="T6598" s="1">
        <x:f t="shared" si="1237"/>
        <x:v>17460.836796313255</x:v>
      </x:c>
    </x:row>
    <x:row r="6599">
      <x:c r="A6599" s="1"/>
      <x:c r="B6599" s="1"/>
      <x:c r="C6599" s="1"/>
      <x:c r="D6599" s="1"/>
      <x:c r="E6599" s="1"/>
      <x:c r="F6599" s="1"/>
      <x:c r="G6599" s="1"/>
      <x:c r="H6599" s="1"/>
      <x:c r="I6599" s="53">
        <x:f t="shared" si="1226"/>
        <x:v>10</x:v>
      </x:c>
      <x:c r="J6599" s="53">
        <x:f t="shared" si="1227"/>
        <x:v>1</x:v>
      </x:c>
      <x:c r="K6599" s="53">
        <x:f t="shared" si="1228"/>
        <x:v>12</x:v>
      </x:c>
      <x:c r="L6599" s="53">
        <x:f t="shared" si="1229"/>
        <x:v>23</x:v>
      </x:c>
      <x:c r="M6599" s="54">
        <x:f t="shared" si="1230"/>
        <x:v>2991.9256536604212</x:v>
      </x:c>
      <x:c r="N6599" s="54">
        <x:f t="shared" si="1231"/>
        <x:v>1.5777261483752925</x:v>
      </x:c>
      <x:c r="O6599" s="55">
        <x:f t="shared" si="1232"/>
        <x:v>122494</x:v>
      </x:c>
      <x:c r="P6599" s="55">
        <x:f t="shared" si="1233"/>
        <x:v>19800</x:v>
      </x:c>
      <x:c r="Q6599" s="55">
        <x:f t="shared" si="1234"/>
        <x:v>64443.153709382314</x:v>
      </x:c>
      <x:c r="R6599" s="55">
        <x:f t="shared" si="1235"/>
        <x:v>18250.846290617686</x:v>
      </x:c>
      <x:c r="S6599" s="1" t="str">
        <x:f t="shared" si="1236"/>
        <x:v>YES</x:v>
      </x:c>
      <x:c r="T6599" s="1">
        <x:f t="shared" si="1237"/>
        <x:v>18250.846290617686</x:v>
      </x:c>
    </x:row>
    <x:row r="6600">
      <x:c r="A6600" s="1"/>
      <x:c r="B6600" s="1"/>
      <x:c r="C6600" s="1"/>
      <x:c r="D6600" s="1"/>
      <x:c r="E6600" s="1"/>
      <x:c r="F6600" s="1"/>
      <x:c r="G6600" s="1"/>
      <x:c r="H6600" s="1"/>
      <x:c r="I6600" s="53">
        <x:f t="shared" si="1226"/>
        <x:v>10</x:v>
      </x:c>
      <x:c r="J6600" s="53">
        <x:f t="shared" si="1227"/>
        <x:v>1</x:v>
      </x:c>
      <x:c r="K6600" s="53">
        <x:f t="shared" si="1228"/>
        <x:v>13</x:v>
      </x:c>
      <x:c r="L6600" s="53">
        <x:f t="shared" si="1229"/>
        <x:v>24</x:v>
      </x:c>
      <x:c r="M6600" s="54">
        <x:f t="shared" si="1230"/>
        <x:v>3052.6476243688053</x:v>
      </x:c>
      <x:c r="N6600" s="54">
        <x:f t="shared" si="1231"/>
        <x:v>1.619894183589448</x:v>
      </x:c>
      <x:c r="O6600" s="55">
        <x:f t="shared" si="1232"/>
        <x:v>125194</x:v>
      </x:c>
      <x:c r="P6600" s="55">
        <x:f t="shared" si="1233"/>
        <x:v>20680</x:v>
      </x:c>
      <x:c r="Q6600" s="55">
        <x:f t="shared" si="1234"/>
        <x:v>65497.354589736206</x:v>
      </x:c>
      <x:c r="R6600" s="55">
        <x:f t="shared" si="1235"/>
        <x:v>19016.645410263794</x:v>
      </x:c>
      <x:c r="S6600" s="1" t="str">
        <x:f t="shared" si="1236"/>
        <x:v>YES</x:v>
      </x:c>
      <x:c r="T6600" s="1">
        <x:f t="shared" si="1237"/>
        <x:v>19016.645410263794</x:v>
      </x:c>
    </x:row>
    <x:row r="6601">
      <x:c r="A6601" s="1"/>
      <x:c r="B6601" s="1"/>
      <x:c r="C6601" s="1"/>
      <x:c r="D6601" s="1"/>
      <x:c r="E6601" s="1"/>
      <x:c r="F6601" s="1"/>
      <x:c r="G6601" s="1"/>
      <x:c r="H6601" s="1"/>
      <x:c r="I6601" s="53">
        <x:f t="shared" si="1226"/>
        <x:v>10</x:v>
      </x:c>
      <x:c r="J6601" s="53">
        <x:f t="shared" si="1227"/>
        <x:v>1</x:v>
      </x:c>
      <x:c r="K6601" s="53">
        <x:f t="shared" si="1228"/>
        <x:v>14</x:v>
      </x:c>
      <x:c r="L6601" s="53">
        <x:f t="shared" si="1229"/>
        <x:v>25</x:v>
      </x:c>
      <x:c r="M6601" s="54">
        <x:f t="shared" si="1230"/>
        <x:v>3114.7897056824668</x:v>
      </x:c>
      <x:c r="N6601" s="54">
        <x:f t="shared" si="1231"/>
        <x:v>1.6630484067239353</x:v>
      </x:c>
      <x:c r="O6601" s="55">
        <x:f t="shared" si="1232"/>
        <x:v>127894</x:v>
      </x:c>
      <x:c r="P6601" s="55">
        <x:f t="shared" si="1233"/>
        <x:v>21560</x:v>
      </x:c>
      <x:c r="Q6601" s="55">
        <x:f t="shared" si="1234"/>
        <x:v>66576.210168098391</x:v>
      </x:c>
      <x:c r="R6601" s="55">
        <x:f t="shared" si="1235"/>
        <x:v>19757.789831901609</x:v>
      </x:c>
      <x:c r="S6601" s="1" t="str">
        <x:f t="shared" si="1236"/>
        <x:v>YES</x:v>
      </x:c>
      <x:c r="T6601" s="1">
        <x:f t="shared" si="1237"/>
        <x:v>19757.789831901609</x:v>
      </x:c>
    </x:row>
    <x:row r="6602">
      <x:c r="A6602" s="1"/>
      <x:c r="B6602" s="1"/>
      <x:c r="C6602" s="1"/>
      <x:c r="D6602" s="1"/>
      <x:c r="E6602" s="1"/>
      <x:c r="F6602" s="1"/>
      <x:c r="G6602" s="1"/>
      <x:c r="H6602" s="1"/>
      <x:c r="I6602" s="53">
        <x:f t="shared" si="1226"/>
        <x:v>10</x:v>
      </x:c>
      <x:c r="J6602" s="53">
        <x:f t="shared" si="1227"/>
        <x:v>1</x:v>
      </x:c>
      <x:c r="K6602" s="53">
        <x:f t="shared" si="1228"/>
        <x:v>15</x:v>
      </x:c>
      <x:c r="L6602" s="53">
        <x:f t="shared" si="1229"/>
        <x:v>26</x:v>
      </x:c>
      <x:c r="M6602" s="54">
        <x:f t="shared" si="1230"/>
        <x:v>3178.3779125586129</x:v>
      </x:c>
      <x:c r="N6602" s="54">
        <x:f t="shared" si="1231"/>
        <x:v>1.7072068837212591</x:v>
      </x:c>
      <x:c r="O6602" s="55">
        <x:f t="shared" si="1232"/>
        <x:v>130594</x:v>
      </x:c>
      <x:c r="P6602" s="55">
        <x:f t="shared" si="1233"/>
        <x:v>22440</x:v>
      </x:c>
      <x:c r="Q6602" s="55">
        <x:f t="shared" si="1234"/>
        <x:v>67680.172093031477</x:v>
      </x:c>
      <x:c r="R6602" s="55">
        <x:f t="shared" si="1235"/>
        <x:v>20473.827906968523</x:v>
      </x:c>
      <x:c r="S6602" s="1" t="str">
        <x:f t="shared" si="1236"/>
        <x:v>YES</x:v>
      </x:c>
      <x:c r="T6602" s="1">
        <x:f t="shared" si="1237"/>
        <x:v>20473.827906968523</x:v>
      </x:c>
    </x:row>
    <x:row r="6603">
      <x:c r="A6603" s="1"/>
      <x:c r="B6603" s="1"/>
      <x:c r="C6603" s="1"/>
      <x:c r="D6603" s="1"/>
      <x:c r="E6603" s="1"/>
      <x:c r="F6603" s="1"/>
      <x:c r="G6603" s="1"/>
      <x:c r="H6603" s="1"/>
      <x:c r="I6603" s="53">
        <x:f t="shared" si="1226"/>
        <x:v>10</x:v>
      </x:c>
      <x:c r="J6603" s="53">
        <x:f t="shared" si="1227"/>
        <x:v>1</x:v>
      </x:c>
      <x:c r="K6603" s="53">
        <x:f t="shared" si="1228"/>
        <x:v>16</x:v>
      </x:c>
      <x:c r="L6603" s="53">
        <x:f t="shared" si="1229"/>
        <x:v>27</x:v>
      </x:c>
      <x:c r="M6603" s="54">
        <x:f t="shared" si="1230"/>
        <x:v>3243.438688436102</x:v>
      </x:c>
      <x:c r="N6603" s="54">
        <x:f t="shared" si="1231"/>
        <x:v>1.7523879780806264</x:v>
      </x:c>
      <x:c r="O6603" s="55">
        <x:f t="shared" si="1232"/>
        <x:v>133294</x:v>
      </x:c>
      <x:c r="P6603" s="55">
        <x:f t="shared" si="1233"/>
        <x:v>23320</x:v>
      </x:c>
      <x:c r="Q6603" s="55">
        <x:f t="shared" si="1234"/>
        <x:v>68809.699452015659</x:v>
      </x:c>
      <x:c r="R6603" s="55">
        <x:f t="shared" si="1235"/>
        <x:v>21164.300547984341</x:v>
      </x:c>
      <x:c r="S6603" s="1" t="str">
        <x:f t="shared" si="1236"/>
        <x:v>YES</x:v>
      </x:c>
      <x:c r="T6603" s="1">
        <x:f t="shared" si="1237"/>
        <x:v>21164.300547984341</x:v>
      </x:c>
    </x:row>
    <x:row r="6604">
      <x:c r="A6604" s="1"/>
      <x:c r="B6604" s="1"/>
      <x:c r="C6604" s="1"/>
      <x:c r="D6604" s="1"/>
      <x:c r="E6604" s="1"/>
      <x:c r="F6604" s="1"/>
      <x:c r="G6604" s="1"/>
      <x:c r="H6604" s="1"/>
      <x:c r="I6604" s="53">
        <x:f t="shared" si="1226"/>
        <x:v>10</x:v>
      </x:c>
      <x:c r="J6604" s="53">
        <x:f t="shared" si="1227"/>
        <x:v>1</x:v>
      </x:c>
      <x:c r="K6604" s="53">
        <x:f t="shared" si="1228"/>
        <x:v>17</x:v>
      </x:c>
      <x:c r="L6604" s="53">
        <x:f t="shared" si="1229"/>
        <x:v>28</x:v>
      </x:c>
      <x:c r="M6604" s="54">
        <x:f t="shared" si="1230"/>
        <x:v>3309.9989118826425</x:v>
      </x:c>
      <x:c r="N6604" s="54">
        <x:f t="shared" si="1231"/>
        <x:v>1.7986103554740573</x:v>
      </x:c>
      <x:c r="O6604" s="55">
        <x:f t="shared" si="1232"/>
        <x:v>135994</x:v>
      </x:c>
      <x:c r="P6604" s="55">
        <x:f t="shared" si="1233"/>
        <x:v>24200</x:v>
      </x:c>
      <x:c r="Q6604" s="55">
        <x:f t="shared" si="1234"/>
        <x:v>69965.258886851429</x:v>
      </x:c>
      <x:c r="R6604" s="55">
        <x:f t="shared" si="1235"/>
        <x:v>21828.741113148571</x:v>
      </x:c>
      <x:c r="S6604" s="1" t="str">
        <x:f t="shared" si="1236"/>
        <x:v>YES</x:v>
      </x:c>
      <x:c r="T6604" s="1">
        <x:f t="shared" si="1237"/>
        <x:v>21828.741113148571</x:v>
      </x:c>
    </x:row>
    <x:row r="6605">
      <x:c r="A6605" s="1"/>
      <x:c r="B6605" s="1"/>
      <x:c r="C6605" s="1"/>
      <x:c r="D6605" s="1"/>
      <x:c r="E6605" s="1"/>
      <x:c r="F6605" s="1"/>
      <x:c r="G6605" s="1"/>
      <x:c r="H6605" s="1"/>
      <x:c r="I6605" s="53">
        <x:f t="shared" si="1226"/>
        <x:v>10</x:v>
      </x:c>
      <x:c r="J6605" s="53">
        <x:f t="shared" si="1227"/>
        <x:v>1</x:v>
      </x:c>
      <x:c r="K6605" s="53">
        <x:f t="shared" si="1228"/>
        <x:v>18</x:v>
      </x:c>
      <x:c r="L6605" s="53">
        <x:f t="shared" si="1229"/>
        <x:v>29</x:v>
      </x:c>
      <x:c r="M6605" s="54">
        <x:f t="shared" si="1230"/>
        <x:v>3378.0859033412298</x:v>
      </x:c>
      <x:c r="N6605" s="54">
        <x:f t="shared" si="1231"/>
        <x:v>1.8458929884314097</x:v>
      </x:c>
      <x:c r="O6605" s="55">
        <x:f t="shared" si="1232"/>
        <x:v>138694</x:v>
      </x:c>
      <x:c r="P6605" s="55">
        <x:f t="shared" si="1233"/>
        <x:v>25080</x:v>
      </x:c>
      <x:c r="Q6605" s="55">
        <x:f t="shared" si="1234"/>
        <x:v>71147.324710785237</x:v>
      </x:c>
      <x:c r="R6605" s="55">
        <x:f t="shared" si="1235"/>
        <x:v>22466.675289214763</x:v>
      </x:c>
      <x:c r="S6605" s="1" t="str">
        <x:f t="shared" si="1236"/>
        <x:v>YES</x:v>
      </x:c>
      <x:c r="T6605" s="1">
        <x:f t="shared" si="1237"/>
        <x:v>22466.675289214763</x:v>
      </x:c>
    </x:row>
    <x:row r="6606">
      <x:c r="A6606" s="1"/>
      <x:c r="B6606" s="1"/>
      <x:c r="C6606" s="1"/>
      <x:c r="D6606" s="1"/>
      <x:c r="E6606" s="1"/>
      <x:c r="F6606" s="1"/>
      <x:c r="G6606" s="1"/>
      <x:c r="H6606" s="1"/>
      <x:c r="I6606" s="53">
        <x:f t="shared" si="1226"/>
        <x:v>10</x:v>
      </x:c>
      <x:c r="J6606" s="53">
        <x:f t="shared" si="1227"/>
        <x:v>1</x:v>
      </x:c>
      <x:c r="K6606" s="53">
        <x:f t="shared" si="1228"/>
        <x:v>19</x:v>
      </x:c>
      <x:c r="L6606" s="53">
        <x:f t="shared" si="1229"/>
        <x:v>30</x:v>
      </x:c>
      <x:c r="M6606" s="54">
        <x:f t="shared" si="1230"/>
        <x:v>3447.7274319772514</x:v>
      </x:c>
      <x:c r="N6606" s="54">
        <x:f t="shared" si="1231"/>
        <x:v>1.8942551610953136</x:v>
      </x:c>
      <x:c r="O6606" s="55">
        <x:f t="shared" si="1232"/>
        <x:v>141394</x:v>
      </x:c>
      <x:c r="P6606" s="55">
        <x:f t="shared" si="1233"/>
        <x:v>25960</x:v>
      </x:c>
      <x:c r="Q6606" s="55">
        <x:f t="shared" si="1234"/>
        <x:v>72356.379027382834</x:v>
      </x:c>
      <x:c r="R6606" s="55">
        <x:f t="shared" si="1235"/>
        <x:v>23077.620972617166</x:v>
      </x:c>
      <x:c r="S6606" s="1" t="str">
        <x:f t="shared" si="1236"/>
        <x:v>YES</x:v>
      </x:c>
      <x:c r="T6606" s="1">
        <x:f t="shared" si="1237"/>
        <x:v>23077.620972617166</x:v>
      </x:c>
    </x:row>
    <x:row r="6607">
      <x:c r="A6607" s="1"/>
      <x:c r="B6607" s="1"/>
      <x:c r="C6607" s="1"/>
      <x:c r="D6607" s="1"/>
      <x:c r="E6607" s="1"/>
      <x:c r="F6607" s="1"/>
      <x:c r="G6607" s="1"/>
      <x:c r="H6607" s="1"/>
      <x:c r="I6607" s="53">
        <x:f t="shared" si="1226"/>
        <x:v>10</x:v>
      </x:c>
      <x:c r="J6607" s="53">
        <x:f t="shared" si="1227"/>
        <x:v>1</x:v>
      </x:c>
      <x:c r="K6607" s="53">
        <x:f t="shared" si="1228"/>
        <x:v>20</x:v>
      </x:c>
      <x:c r="L6607" s="53">
        <x:f t="shared" si="1229"/>
        <x:v>31</x:v>
      </x:c>
      <x:c r="M6607" s="54">
        <x:f t="shared" si="1230"/>
        <x:v>3518.9517226277285</x:v>
      </x:c>
      <x:c r="N6607" s="54">
        <x:f t="shared" si="1231"/>
        <x:v>1.9437164740470336</x:v>
      </x:c>
      <x:c r="O6607" s="55">
        <x:f t="shared" si="1232"/>
        <x:v>144094</x:v>
      </x:c>
      <x:c r="P6607" s="55">
        <x:f t="shared" si="1233"/>
        <x:v>26840</x:v>
      </x:c>
      <x:c r="Q6607" s="55">
        <x:f t="shared" si="1234"/>
        <x:v>73592.911851175842</x:v>
      </x:c>
      <x:c r="R6607" s="55">
        <x:f t="shared" si="1235"/>
        <x:v>23661.088148824158</x:v>
      </x:c>
      <x:c r="S6607" s="1" t="str">
        <x:f t="shared" si="1236"/>
        <x:v>YES</x:v>
      </x:c>
      <x:c r="T6607" s="1">
        <x:f t="shared" si="1237"/>
        <x:v>23661.088148824158</x:v>
      </x:c>
    </x:row>
    <x:row r="6608">
      <x:c r="A6608" s="1"/>
      <x:c r="B6608" s="1"/>
      <x:c r="C6608" s="1"/>
      <x:c r="D6608" s="1"/>
      <x:c r="E6608" s="1"/>
      <x:c r="F6608" s="1"/>
      <x:c r="G6608" s="1"/>
      <x:c r="H6608" s="1"/>
      <x:c r="I6608" s="53">
        <x:f t="shared" si="1226"/>
        <x:v>10</x:v>
      </x:c>
      <x:c r="J6608" s="53">
        <x:f t="shared" si="1227"/>
        <x:v>1</x:v>
      </x:c>
      <x:c r="K6608" s="53">
        <x:f t="shared" si="1228"/>
        <x:v>21</x:v>
      </x:c>
      <x:c r="L6608" s="53">
        <x:f t="shared" si="1229"/>
        <x:v>32</x:v>
      </x:c>
      <x:c r="M6608" s="54">
        <x:f t="shared" si="1230"/>
        <x:v>3591.7874628541722</x:v>
      </x:c>
      <x:c r="N6608" s="54">
        <x:f t="shared" si="1231"/>
        <x:v>1.9942968492042863</x:v>
      </x:c>
      <x:c r="O6608" s="55">
        <x:f t="shared" si="1232"/>
        <x:v>146794</x:v>
      </x:c>
      <x:c r="P6608" s="55">
        <x:f t="shared" si="1233"/>
        <x:v>27720</x:v>
      </x:c>
      <x:c r="Q6608" s="55">
        <x:f t="shared" si="1234"/>
        <x:v>74857.421230107153</x:v>
      </x:c>
      <x:c r="R6608" s="55">
        <x:f t="shared" si="1235"/>
        <x:v>24216.578769892847</x:v>
      </x:c>
      <x:c r="S6608" s="1" t="str">
        <x:f t="shared" si="1236"/>
        <x:v>YES</x:v>
      </x:c>
      <x:c r="T6608" s="1">
        <x:f t="shared" si="1237"/>
        <x:v>24216.578769892847</x:v>
      </x:c>
    </x:row>
    <x:row r="6609">
      <x:c r="A6609" s="1"/>
      <x:c r="B6609" s="1"/>
      <x:c r="C6609" s="1"/>
      <x:c r="D6609" s="1"/>
      <x:c r="E6609" s="1"/>
      <x:c r="F6609" s="1"/>
      <x:c r="G6609" s="1"/>
      <x:c r="H6609" s="1"/>
      <x:c r="I6609" s="53">
        <x:f t="shared" si="1226"/>
        <x:v>10</x:v>
      </x:c>
      <x:c r="J6609" s="53">
        <x:f t="shared" si="1227"/>
        <x:v>1</x:v>
      </x:c>
      <x:c r="K6609" s="53">
        <x:f t="shared" si="1228"/>
        <x:v>22</x:v>
      </x:c>
      <x:c r="L6609" s="53">
        <x:f t="shared" si="1229"/>
        <x:v>33</x:v>
      </x:c>
      <x:c r="M6609" s="54">
        <x:f t="shared" si="1230"/>
        <x:v>3666.2638101005687</x:v>
      </x:c>
      <x:c r="N6609" s="54">
        <x:f t="shared" si="1231"/>
        <x:v>2.0460165347920616</x:v>
      </x:c>
      <x:c r="O6609" s="55">
        <x:f t="shared" si="1232"/>
        <x:v>149494</x:v>
      </x:c>
      <x:c r="P6609" s="55">
        <x:f t="shared" si="1233"/>
        <x:v>28600</x:v>
      </x:c>
      <x:c r="Q6609" s="55">
        <x:f t="shared" si="1234"/>
        <x:v>76150.413369801536</x:v>
      </x:c>
      <x:c r="R6609" s="55">
        <x:f t="shared" si="1235"/>
        <x:v>24743.586630198464</x:v>
      </x:c>
      <x:c r="S6609" s="1" t="str">
        <x:f t="shared" si="1236"/>
        <x:v>YES</x:v>
      </x:c>
      <x:c r="T6609" s="1">
        <x:f t="shared" si="1237"/>
        <x:v>24743.586630198464</x:v>
      </x:c>
    </x:row>
    <x:row r="6610">
      <x:c r="A6610" s="1"/>
      <x:c r="B6610" s="1"/>
      <x:c r="C6610" s="1"/>
      <x:c r="D6610" s="1"/>
      <x:c r="E6610" s="1"/>
      <x:c r="F6610" s="1"/>
      <x:c r="G6610" s="1"/>
      <x:c r="H6610" s="1"/>
      <x:c r="I6610" s="53">
        <x:f t="shared" si="1226"/>
        <x:v>10</x:v>
      </x:c>
      <x:c r="J6610" s="53">
        <x:f t="shared" si="1227"/>
        <x:v>1</x:v>
      </x:c>
      <x:c r="K6610" s="53">
        <x:f t="shared" si="1228"/>
        <x:v>23</x:v>
      </x:c>
      <x:c r="L6610" s="53">
        <x:f t="shared" si="1229"/>
        <x:v>34</x:v>
      </x:c>
      <x:c r="M6610" s="54">
        <x:f t="shared" si="1230"/>
        <x:v>3742.4103989580049</x:v>
      </x:c>
      <x:c r="N6610" s="54">
        <x:f t="shared" si="1231"/>
        <x:v>2.0988961103875035</x:v>
      </x:c>
      <x:c r="O6610" s="55">
        <x:f t="shared" si="1232"/>
        <x:v>152194</x:v>
      </x:c>
      <x:c r="P6610" s="55">
        <x:f t="shared" si="1233"/>
        <x:v>29480</x:v>
      </x:c>
      <x:c r="Q6610" s="55">
        <x:f t="shared" si="1234"/>
        <x:v>77472.402759687582</x:v>
      </x:c>
      <x:c r="R6610" s="55">
        <x:f t="shared" si="1235"/>
        <x:v>25241.597240312418</x:v>
      </x:c>
      <x:c r="S6610" s="1" t="str">
        <x:f t="shared" si="1236"/>
        <x:v>YES</x:v>
      </x:c>
      <x:c r="T6610" s="1">
        <x:f t="shared" si="1237"/>
        <x:v>25241.597240312418</x:v>
      </x:c>
    </x:row>
    <x:row r="6611">
      <x:c r="A6611" s="1"/>
      <x:c r="B6611" s="1"/>
      <x:c r="C6611" s="1"/>
      <x:c r="D6611" s="1"/>
      <x:c r="E6611" s="1"/>
      <x:c r="F6611" s="1"/>
      <x:c r="G6611" s="1"/>
      <x:c r="H6611" s="1"/>
      <x:c r="I6611" s="53">
        <x:f t="shared" si="1226"/>
        <x:v>10</x:v>
      </x:c>
      <x:c r="J6611" s="53">
        <x:f t="shared" si="1227"/>
        <x:v>1</x:v>
      </x:c>
      <x:c r="K6611" s="53">
        <x:f t="shared" si="1228"/>
        <x:v>24</x:v>
      </x:c>
      <x:c r="L6611" s="53">
        <x:f t="shared" si="1229"/>
        <x:v>35</x:v>
      </x:c>
      <x:c r="M6611" s="54">
        <x:f t="shared" si="1230"/>
        <x:v>3820.2573485375005</x:v>
      </x:c>
      <x:c r="N6611" s="54">
        <x:f t="shared" si="1231"/>
        <x:v>2.1529564920399311</x:v>
      </x:c>
      <x:c r="O6611" s="55">
        <x:f t="shared" si="1232"/>
        <x:v>154894</x:v>
      </x:c>
      <x:c r="P6611" s="55">
        <x:f t="shared" si="1233"/>
        <x:v>30360</x:v>
      </x:c>
      <x:c r="Q6611" s="55">
        <x:f t="shared" si="1234"/>
        <x:v>78823.912300998272</x:v>
      </x:c>
      <x:c r="R6611" s="55">
        <x:f t="shared" si="1235"/>
        <x:v>25710.087699001728</x:v>
      </x:c>
      <x:c r="S6611" s="1" t="str">
        <x:f t="shared" si="1236"/>
        <x:v>YES</x:v>
      </x:c>
      <x:c r="T6611" s="1">
        <x:f t="shared" si="1237"/>
        <x:v>25710.087699001728</x:v>
      </x:c>
    </x:row>
    <x:row r="6612">
      <x:c r="A6612" s="1"/>
      <x:c r="B6612" s="1"/>
      <x:c r="C6612" s="1"/>
      <x:c r="D6612" s="1"/>
      <x:c r="E6612" s="1"/>
      <x:c r="F6612" s="1"/>
      <x:c r="G6612" s="1"/>
      <x:c r="H6612" s="1"/>
      <x:c r="I6612" s="53">
        <x:f t="shared" si="1226"/>
        <x:v>10</x:v>
      </x:c>
      <x:c r="J6612" s="53">
        <x:f t="shared" si="1227"/>
        <x:v>1</x:v>
      </x:c>
      <x:c r="K6612" s="53">
        <x:f t="shared" si="1228"/>
        <x:v>25</x:v>
      </x:c>
      <x:c r="L6612" s="53">
        <x:f t="shared" si="1229"/>
        <x:v>36</x:v>
      </x:c>
      <x:c r="M6612" s="54">
        <x:f t="shared" si="1230"/>
        <x:v>3899.8352699525985</x:v>
      </x:c>
      <x:c r="N6612" s="54">
        <x:f t="shared" si="1231"/>
        <x:v>2.2082189374670822</x:v>
      </x:c>
      <x:c r="O6612" s="55">
        <x:f t="shared" si="1232"/>
        <x:v>157594</x:v>
      </x:c>
      <x:c r="P6612" s="55">
        <x:f t="shared" si="1233"/>
        <x:v>31240</x:v>
      </x:c>
      <x:c r="Q6612" s="55">
        <x:f t="shared" si="1234"/>
        <x:v>80205.473436677057</x:v>
      </x:c>
      <x:c r="R6612" s="55">
        <x:f t="shared" si="1235"/>
        <x:v>26148.526563322943</x:v>
      </x:c>
      <x:c r="S6612" s="1" t="str">
        <x:f t="shared" si="1236"/>
        <x:v>YES</x:v>
      </x:c>
      <x:c r="T6612" s="1">
        <x:f t="shared" si="1237"/>
        <x:v>26148.526563322943</x:v>
      </x:c>
    </x:row>
    <x:row r="6613">
      <x:c r="A6613" s="1"/>
      <x:c r="B6613" s="1"/>
      <x:c r="C6613" s="1"/>
      <x:c r="D6613" s="1"/>
      <x:c r="E6613" s="1"/>
      <x:c r="F6613" s="1"/>
      <x:c r="G6613" s="1"/>
      <x:c r="H6613" s="1"/>
      <x:c r="I6613" s="53">
        <x:f t="shared" si="1226"/>
        <x:v>10</x:v>
      </x:c>
      <x:c r="J6613" s="53">
        <x:f t="shared" si="1227"/>
        <x:v>1</x:v>
      </x:c>
      <x:c r="K6613" s="53">
        <x:f t="shared" si="1228"/>
        <x:v>26</x:v>
      </x:c>
      <x:c r="L6613" s="53">
        <x:f t="shared" si="1229"/>
        <x:v>37</x:v>
      </x:c>
      <x:c r="M6613" s="54">
        <x:f t="shared" si="1230"/>
        <x:v>3981.1752739133162</x:v>
      </x:c>
      <x:c r="N6613" s="54">
        <x:f t="shared" si="1231"/>
        <x:v>2.2647050513286917</x:v>
      </x:c>
      <x:c r="O6613" s="55">
        <x:f t="shared" si="1232"/>
        <x:v>160294</x:v>
      </x:c>
      <x:c r="P6613" s="55">
        <x:f t="shared" si="1233"/>
        <x:v>32120</x:v>
      </x:c>
      <x:c r="Q6613" s="55">
        <x:f t="shared" si="1234"/>
        <x:v>81617.626283217294</x:v>
      </x:c>
      <x:c r="R6613" s="55">
        <x:f t="shared" si="1235"/>
        <x:v>26556.373716782706</x:v>
      </x:c>
      <x:c r="S6613" s="1" t="str">
        <x:f t="shared" si="1236"/>
        <x:v>YES</x:v>
      </x:c>
      <x:c r="T6613" s="1">
        <x:f t="shared" si="1237"/>
        <x:v>26556.373716782706</x:v>
      </x:c>
    </x:row>
    <x:row r="6614">
      <x:c r="A6614" s="1"/>
      <x:c r="B6614" s="1"/>
      <x:c r="C6614" s="1"/>
      <x:c r="D6614" s="1"/>
      <x:c r="E6614" s="1"/>
      <x:c r="F6614" s="1"/>
      <x:c r="G6614" s="1"/>
      <x:c r="H6614" s="1"/>
      <x:c r="I6614" s="53">
        <x:f t="shared" si="1226"/>
        <x:v>10</x:v>
      </x:c>
      <x:c r="J6614" s="53">
        <x:f t="shared" si="1227"/>
        <x:v>1</x:v>
      </x:c>
      <x:c r="K6614" s="53">
        <x:f t="shared" si="1228"/>
        <x:v>27</x:v>
      </x:c>
      <x:c r="L6614" s="53">
        <x:f t="shared" si="1229"/>
        <x:v>38</x:v>
      </x:c>
      <x:c r="M6614" s="54">
        <x:f t="shared" si="1230"/>
        <x:v>4064.3089784330728</x:v>
      </x:c>
      <x:c r="N6614" s="54">
        <x:f t="shared" si="1231"/>
        <x:v>2.3224367905785228</x:v>
      </x:c>
      <x:c r="O6614" s="55">
        <x:f t="shared" si="1232"/>
        <x:v>162994</x:v>
      </x:c>
      <x:c r="P6614" s="55">
        <x:f t="shared" si="1233"/>
        <x:v>33000</x:v>
      </x:c>
      <x:c r="Q6614" s="55">
        <x:f t="shared" si="1234"/>
        <x:v>83060.919764463062</x:v>
      </x:c>
      <x:c r="R6614" s="55">
        <x:f t="shared" si="1235"/>
        <x:v>26933.080235536938</x:v>
      </x:c>
      <x:c r="S6614" s="1" t="str">
        <x:f t="shared" si="1236"/>
        <x:v>YES</x:v>
      </x:c>
      <x:c r="T6614" s="1">
        <x:f t="shared" si="1237"/>
        <x:v>26933.080235536938</x:v>
      </x:c>
    </x:row>
    <x:row r="6615">
      <x:c r="A6615" s="1"/>
      <x:c r="B6615" s="1"/>
      <x:c r="C6615" s="1"/>
      <x:c r="D6615" s="1"/>
      <x:c r="E6615" s="1"/>
      <x:c r="F6615" s="1"/>
      <x:c r="G6615" s="1"/>
      <x:c r="H6615" s="1"/>
      <x:c r="I6615" s="53">
        <x:f t="shared" si="1226"/>
        <x:v>10</x:v>
      </x:c>
      <x:c r="J6615" s="53">
        <x:f t="shared" si="1227"/>
        <x:v>1</x:v>
      </x:c>
      <x:c r="K6615" s="53">
        <x:f t="shared" si="1228"/>
        <x:v>28</x:v>
      </x:c>
      <x:c r="L6615" s="53">
        <x:f t="shared" si="1229"/>
        <x:v>39</x:v>
      </x:c>
      <x:c r="M6615" s="54">
        <x:f t="shared" si="1230"/>
        <x:v>4149.268516650227</x:v>
      </x:c>
      <x:c r="N6615" s="54">
        <x:f t="shared" si="1231"/>
        <x:v>2.3814364698959909</x:v>
      </x:c>
      <x:c r="O6615" s="55">
        <x:f t="shared" si="1232"/>
        <x:v>165694</x:v>
      </x:c>
      <x:c r="P6615" s="55">
        <x:f t="shared" si="1233"/>
        <x:v>33880</x:v>
      </x:c>
      <x:c r="Q6615" s="55">
        <x:f t="shared" si="1234"/>
        <x:v>84535.911747399776</x:v>
      </x:c>
      <x:c r="R6615" s="55">
        <x:f t="shared" si="1235"/>
        <x:v>27278.088252600224</x:v>
      </x:c>
      <x:c r="S6615" s="1" t="str">
        <x:f t="shared" si="1236"/>
        <x:v>YES</x:v>
      </x:c>
      <x:c r="T6615" s="1">
        <x:f t="shared" si="1237"/>
        <x:v>27278.088252600224</x:v>
      </x:c>
    </x:row>
    <x:row r="6616">
      <x:c r="A6616" s="1"/>
      <x:c r="B6616" s="1"/>
      <x:c r="C6616" s="1"/>
      <x:c r="D6616" s="1"/>
      <x:c r="E6616" s="1"/>
      <x:c r="F6616" s="1"/>
      <x:c r="G6616" s="1"/>
      <x:c r="H6616" s="1"/>
      <x:c r="I6616" s="53">
        <x:f t="shared" si="1226"/>
        <x:v>10</x:v>
      </x:c>
      <x:c r="J6616" s="53">
        <x:f t="shared" si="1227"/>
        <x:v>1</x:v>
      </x:c>
      <x:c r="K6616" s="53">
        <x:f t="shared" si="1228"/>
        <x:v>29</x:v>
      </x:c>
      <x:c r="L6616" s="53">
        <x:f t="shared" si="1229"/>
        <x:v>40</x:v>
      </x:c>
      <x:c r="M6616" s="54">
        <x:f t="shared" si="1230"/>
        <x:v>4236.0865447658798</x:v>
      </x:c>
      <x:c r="N6616" s="54">
        <x:f t="shared" si="1231"/>
        <x:v>2.4417267671985274</x:v>
      </x:c>
      <x:c r="O6616" s="55">
        <x:f t="shared" si="1232"/>
        <x:v>168394</x:v>
      </x:c>
      <x:c r="P6616" s="55">
        <x:f t="shared" si="1233"/>
        <x:v>34760</x:v>
      </x:c>
      <x:c r="Q6616" s="55">
        <x:f t="shared" si="1234"/>
        <x:v>86043.169179963181</x:v>
      </x:c>
      <x:c r="R6616" s="55">
        <x:f t="shared" si="1235"/>
        <x:v>27590.830820036819</x:v>
      </x:c>
      <x:c r="S6616" s="1" t="str">
        <x:f t="shared" si="1236"/>
        <x:v>YES</x:v>
      </x:c>
      <x:c r="T6616" s="1">
        <x:f t="shared" si="1237"/>
        <x:v>27590.830820036819</x:v>
      </x:c>
    </x:row>
    <x:row r="6617">
      <x:c r="A6617" s="1"/>
      <x:c r="B6617" s="1"/>
      <x:c r="C6617" s="1"/>
      <x:c r="D6617" s="1"/>
      <x:c r="E6617" s="1"/>
      <x:c r="F6617" s="1"/>
      <x:c r="G6617" s="1"/>
      <x:c r="H6617" s="1"/>
      <x:c r="I6617" s="53">
        <x:f t="shared" si="1226"/>
        <x:v>10</x:v>
      </x:c>
      <x:c r="J6617" s="53">
        <x:f t="shared" si="1227"/>
        <x:v>1</x:v>
      </x:c>
      <x:c r="K6617" s="53">
        <x:f t="shared" si="1228"/>
        <x:v>30</x:v>
      </x:c>
      <x:c r="L6617" s="53">
        <x:f t="shared" si="1229"/>
        <x:v>41</x:v>
      </x:c>
      <x:c r="M6617" s="54">
        <x:f t="shared" si="1230"/>
        <x:v>4324.7962500996509</x:v>
      </x:c>
      <x:c r="N6617" s="54">
        <x:f t="shared" si="1231"/>
        <x:v>2.5033307292358686</x:v>
      </x:c>
      <x:c r="O6617" s="55">
        <x:f t="shared" si="1232"/>
        <x:v>171094</x:v>
      </x:c>
      <x:c r="P6617" s="55">
        <x:f t="shared" si="1233"/>
        <x:v>35640</x:v>
      </x:c>
      <x:c r="Q6617" s="55">
        <x:f t="shared" si="1234"/>
        <x:v>87583.26823089672</x:v>
      </x:c>
      <x:c r="R6617" s="55">
        <x:f t="shared" si="1235"/>
        <x:v>27870.73176910328</x:v>
      </x:c>
      <x:c r="S6617" s="1" t="str">
        <x:f t="shared" si="1236"/>
        <x:v>YES</x:v>
      </x:c>
      <x:c r="T6617" s="1">
        <x:f t="shared" si="1237"/>
        <x:v>27870.73176910328</x:v>
      </x:c>
    </x:row>
    <x:row r="6618">
      <x:c r="A6618" s="1"/>
      <x:c r="B6618" s="1"/>
      <x:c r="C6618" s="1"/>
      <x:c r="D6618" s="1"/>
      <x:c r="E6618" s="1"/>
      <x:c r="F6618" s="1"/>
      <x:c r="G6618" s="1"/>
      <x:c r="H6618" s="1"/>
      <x:c r="I6618" s="53">
        <x:f t="shared" si="1226"/>
        <x:v>10</x:v>
      </x:c>
      <x:c r="J6618" s="53">
        <x:f t="shared" si="1227"/>
        <x:v>2</x:v>
      </x:c>
      <x:c r="K6618" s="53">
        <x:f t="shared" si="1228"/>
        <x:v>0</x:v>
      </x:c>
      <x:c r="L6618" s="53">
        <x:f t="shared" si="1229"/>
        <x:v>12</x:v>
      </x:c>
      <x:c r="M6618" s="54">
        <x:f t="shared" si="1230"/>
        <x:v>2397.4057140900018</x:v>
      </x:c>
      <x:c r="N6618" s="54">
        <x:f t="shared" si="1231"/>
        <x:v>1.1648650792291679</x:v>
      </x:c>
      <x:c r="O6618" s="55">
        <x:f t="shared" si="1232"/>
        <x:v>92188</x:v>
      </x:c>
      <x:c r="P6618" s="55">
        <x:f t="shared" si="1233"/>
        <x:v>9680</x:v>
      </x:c>
      <x:c r="Q6618" s="55">
        <x:f t="shared" si="1234"/>
        <x:v>54121.626980729197</x:v>
      </x:c>
      <x:c r="R6618" s="55">
        <x:f t="shared" si="1235"/>
        <x:v>8386.3730192708026</x:v>
      </x:c>
      <x:c r="S6618" s="1" t="str">
        <x:f t="shared" si="1236"/>
        <x:v>YES</x:v>
      </x:c>
      <x:c r="T6618" s="1">
        <x:f t="shared" si="1237"/>
        <x:v>8386.3730192708026</x:v>
      </x:c>
    </x:row>
    <x:row r="6619">
      <x:c r="A6619" s="1"/>
      <x:c r="B6619" s="1"/>
      <x:c r="C6619" s="1"/>
      <x:c r="D6619" s="1"/>
      <x:c r="E6619" s="1"/>
      <x:c r="F6619" s="1"/>
      <x:c r="G6619" s="1"/>
      <x:c r="H6619" s="1"/>
      <x:c r="I6619" s="53">
        <x:f t="shared" si="1226"/>
        <x:v>10</x:v>
      </x:c>
      <x:c r="J6619" s="53">
        <x:f t="shared" si="1227"/>
        <x:v>2</x:v>
      </x:c>
      <x:c r="K6619" s="53">
        <x:f t="shared" si="1228"/>
        <x:v>1</x:v>
      </x:c>
      <x:c r="L6619" s="53">
        <x:f t="shared" si="1229"/>
        <x:v>13</x:v>
      </x:c>
      <x:c r="M6619" s="54">
        <x:f t="shared" si="1230"/>
        <x:v>2442.9682140900018</x:v>
      </x:c>
      <x:c r="N6619" s="54">
        <x:f t="shared" si="1231"/>
        <x:v>1.1965057042291678</x:v>
      </x:c>
      <x:c r="O6619" s="55">
        <x:f t="shared" si="1232"/>
        <x:v>94888</x:v>
      </x:c>
      <x:c r="P6619" s="55">
        <x:f t="shared" si="1233"/>
        <x:v>10560</x:v>
      </x:c>
      <x:c r="Q6619" s="55">
        <x:f t="shared" si="1234"/>
        <x:v>54912.642605729197</x:v>
      </x:c>
      <x:c r="R6619" s="55">
        <x:f t="shared" si="1235"/>
        <x:v>9415.3573942708026</x:v>
      </x:c>
      <x:c r="S6619" s="1" t="str">
        <x:f t="shared" si="1236"/>
        <x:v>YES</x:v>
      </x:c>
      <x:c r="T6619" s="1">
        <x:f t="shared" si="1237"/>
        <x:v>9415.3573942708026</x:v>
      </x:c>
    </x:row>
    <x:row r="6620">
      <x:c r="A6620" s="1"/>
      <x:c r="B6620" s="1"/>
      <x:c r="C6620" s="1"/>
      <x:c r="D6620" s="1"/>
      <x:c r="E6620" s="1"/>
      <x:c r="F6620" s="1"/>
      <x:c r="G6620" s="1"/>
      <x:c r="H6620" s="1"/>
      <x:c r="I6620" s="53">
        <x:f t="shared" si="1226"/>
        <x:v>10</x:v>
      </x:c>
      <x:c r="J6620" s="53">
        <x:f t="shared" si="1227"/>
        <x:v>2</x:v>
      </x:c>
      <x:c r="K6620" s="53">
        <x:f t="shared" si="1228"/>
        <x:v>2</x:v>
      </x:c>
      <x:c r="L6620" s="53">
        <x:f t="shared" si="1229"/>
        <x:v>14</x:v>
      </x:c>
      <x:c r="M6620" s="54">
        <x:f t="shared" si="1230"/>
        <x:v>2489.6697765900017</x:v>
      </x:c>
      <x:c r="N6620" s="54">
        <x:f t="shared" si="1231"/>
        <x:v>1.2289373448541678</x:v>
      </x:c>
      <x:c r="O6620" s="55">
        <x:f t="shared" si="1232"/>
        <x:v>97588</x:v>
      </x:c>
      <x:c r="P6620" s="55">
        <x:f t="shared" si="1233"/>
        <x:v>11440</x:v>
      </x:c>
      <x:c r="Q6620" s="55">
        <x:f t="shared" si="1234"/>
        <x:v>55723.433621354197</x:v>
      </x:c>
      <x:c r="R6620" s="55">
        <x:f t="shared" si="1235"/>
        <x:v>10424.566378645803</x:v>
      </x:c>
      <x:c r="S6620" s="1" t="str">
        <x:f t="shared" si="1236"/>
        <x:v>YES</x:v>
      </x:c>
      <x:c r="T6620" s="1">
        <x:f t="shared" si="1237"/>
        <x:v>10424.566378645803</x:v>
      </x:c>
    </x:row>
    <x:row r="6621">
      <x:c r="A6621" s="1"/>
      <x:c r="B6621" s="1"/>
      <x:c r="C6621" s="1"/>
      <x:c r="D6621" s="1"/>
      <x:c r="E6621" s="1"/>
      <x:c r="F6621" s="1"/>
      <x:c r="G6621" s="1"/>
      <x:c r="H6621" s="1"/>
      <x:c r="I6621" s="53">
        <x:f t="shared" si="1226"/>
        <x:v>10</x:v>
      </x:c>
      <x:c r="J6621" s="53">
        <x:f t="shared" si="1227"/>
        <x:v>2</x:v>
      </x:c>
      <x:c r="K6621" s="53">
        <x:f t="shared" si="1228"/>
        <x:v>3</x:v>
      </x:c>
      <x:c r="L6621" s="53">
        <x:f t="shared" si="1229"/>
        <x:v>15</x:v>
      </x:c>
      <x:c r="M6621" s="54">
        <x:f t="shared" si="1230"/>
        <x:v>2537.5317590118766</x:v>
      </x:c>
      <x:c r="N6621" s="54">
        <x:f t="shared" si="1231"/>
        <x:v>1.2621748326471365</x:v>
      </x:c>
      <x:c r="O6621" s="55">
        <x:f t="shared" si="1232"/>
        <x:v>100288</x:v>
      </x:c>
      <x:c r="P6621" s="55">
        <x:f t="shared" si="1233"/>
        <x:v>12320</x:v>
      </x:c>
      <x:c r="Q6621" s="55">
        <x:f t="shared" si="1234"/>
        <x:v>56554.370816178416</x:v>
      </x:c>
      <x:c r="R6621" s="55">
        <x:f t="shared" si="1235"/>
        <x:v>11413.629183821584</x:v>
      </x:c>
      <x:c r="S6621" s="1" t="str">
        <x:f t="shared" si="1236"/>
        <x:v>YES</x:v>
      </x:c>
      <x:c r="T6621" s="1">
        <x:f t="shared" si="1237"/>
        <x:v>11413.629183821584</x:v>
      </x:c>
    </x:row>
    <x:row r="6622">
      <x:c r="A6622" s="1"/>
      <x:c r="B6622" s="1"/>
      <x:c r="C6622" s="1"/>
      <x:c r="D6622" s="1"/>
      <x:c r="E6622" s="1"/>
      <x:c r="F6622" s="1"/>
      <x:c r="G6622" s="1"/>
      <x:c r="H6622" s="1"/>
      <x:c r="I6622" s="53">
        <x:f t="shared" si="1226"/>
        <x:v>10</x:v>
      </x:c>
      <x:c r="J6622" s="53">
        <x:f t="shared" si="1227"/>
        <x:v>2</x:v>
      </x:c>
      <x:c r="K6622" s="53">
        <x:f t="shared" si="1228"/>
        <x:v>4</x:v>
      </x:c>
      <x:c r="L6622" s="53">
        <x:f t="shared" si="1229"/>
        <x:v>16</x:v>
      </x:c>
      <x:c r="M6622" s="54">
        <x:f t="shared" si="1230"/>
        <x:v>2586.575874734533</x:v>
      </x:c>
      <x:c r="N6622" s="54">
        <x:f t="shared" si="1231"/>
        <x:v>1.2962332463434256</x:v>
      </x:c>
      <x:c r="O6622" s="55">
        <x:f t="shared" si="1232"/>
        <x:v>102988</x:v>
      </x:c>
      <x:c r="P6622" s="55">
        <x:f t="shared" si="1233"/>
        <x:v>13200</x:v>
      </x:c>
      <x:c r="Q6622" s="55">
        <x:f t="shared" si="1234"/>
        <x:v>57405.831158585643</x:v>
      </x:c>
      <x:c r="R6622" s="55">
        <x:f t="shared" si="1235"/>
        <x:v>12382.168841414357</x:v>
      </x:c>
      <x:c r="S6622" s="1" t="str">
        <x:f t="shared" si="1236"/>
        <x:v>YES</x:v>
      </x:c>
      <x:c r="T6622" s="1">
        <x:f t="shared" si="1237"/>
        <x:v>12382.168841414357</x:v>
      </x:c>
    </x:row>
    <x:row r="6623">
      <x:c r="A6623" s="1"/>
      <x:c r="B6623" s="1"/>
      <x:c r="C6623" s="1"/>
      <x:c r="D6623" s="1"/>
      <x:c r="E6623" s="1"/>
      <x:c r="F6623" s="1"/>
      <x:c r="G6623" s="1"/>
      <x:c r="H6623" s="1"/>
      <x:c r="I6623" s="53">
        <x:f t="shared" si="1226"/>
        <x:v>10</x:v>
      </x:c>
      <x:c r="J6623" s="53">
        <x:f t="shared" si="1227"/>
        <x:v>2</x:v>
      </x:c>
      <x:c r="K6623" s="53">
        <x:f t="shared" si="1228"/>
        <x:v>5</x:v>
      </x:c>
      <x:c r="L6623" s="53">
        <x:f t="shared" si="1229"/>
        <x:v>17</x:v>
      </x:c>
      <x:c r="M6623" s="54">
        <x:f t="shared" si="1230"/>
        <x:v>2636.8241986557364</x:v>
      </x:c>
      <x:c r="N6623" s="54">
        <x:f t="shared" si="1231"/>
        <x:v>1.3311279157331504</x:v>
      </x:c>
      <x:c r="O6623" s="55">
        <x:f t="shared" si="1232"/>
        <x:v>105688</x:v>
      </x:c>
      <x:c r="P6623" s="55">
        <x:f t="shared" si="1233"/>
        <x:v>14080</x:v>
      </x:c>
      <x:c r="Q6623" s="55">
        <x:f t="shared" si="1234"/>
        <x:v>58278.197893328754</x:v>
      </x:c>
      <x:c r="R6623" s="55">
        <x:f t="shared" si="1235"/>
        <x:v>13329.802106671246</x:v>
      </x:c>
      <x:c r="S6623" s="1" t="str">
        <x:f t="shared" si="1236"/>
        <x:v>YES</x:v>
      </x:c>
      <x:c r="T6623" s="1">
        <x:f t="shared" si="1237"/>
        <x:v>13329.802106671246</x:v>
      </x:c>
    </x:row>
    <x:row r="6624">
      <x:c r="A6624" s="1"/>
      <x:c r="B6624" s="1"/>
      <x:c r="C6624" s="1"/>
      <x:c r="D6624" s="1"/>
      <x:c r="E6624" s="1"/>
      <x:c r="F6624" s="1"/>
      <x:c r="G6624" s="1"/>
      <x:c r="H6624" s="1"/>
      <x:c r="I6624" s="53">
        <x:f t="shared" si="1226"/>
        <x:v>10</x:v>
      </x:c>
      <x:c r="J6624" s="53">
        <x:f t="shared" si="1227"/>
        <x:v>2</x:v>
      </x:c>
      <x:c r="K6624" s="53">
        <x:f t="shared" si="1228"/>
        <x:v>6</x:v>
      </x:c>
      <x:c r="L6624" s="53">
        <x:f t="shared" si="1229"/>
        <x:v>18</x:v>
      </x:c>
      <x:c r="M6624" s="54">
        <x:f t="shared" si="1230"/>
        <x:v>2688.2991728373695</x:v>
      </x:c>
      <x:c r="N6624" s="54">
        <x:f t="shared" si="1231"/>
        <x:v>1.3668744255815066</x:v>
      </x:c>
      <x:c r="O6624" s="55">
        <x:f t="shared" si="1232"/>
        <x:v>108388</x:v>
      </x:c>
      <x:c r="P6624" s="55">
        <x:f t="shared" si="1233"/>
        <x:v>14960</x:v>
      </x:c>
      <x:c r="Q6624" s="55">
        <x:f t="shared" si="1234"/>
        <x:v>59171.860639537663</x:v>
      </x:c>
      <x:c r="R6624" s="55">
        <x:f t="shared" si="1235"/>
        <x:v>14256.139360462337</x:v>
      </x:c>
      <x:c r="S6624" s="1" t="str">
        <x:f t="shared" si="1236"/>
        <x:v>YES</x:v>
      </x:c>
      <x:c r="T6624" s="1">
        <x:f t="shared" si="1237"/>
        <x:v>14256.139360462337</x:v>
      </x:c>
    </x:row>
    <x:row r="6625">
      <x:c r="A6625" s="1"/>
      <x:c r="B6625" s="1"/>
      <x:c r="C6625" s="1"/>
      <x:c r="D6625" s="1"/>
      <x:c r="E6625" s="1"/>
      <x:c r="F6625" s="1"/>
      <x:c r="G6625" s="1"/>
      <x:c r="H6625" s="1"/>
      <x:c r="I6625" s="53">
        <x:f t="shared" si="1226"/>
        <x:v>10</x:v>
      </x:c>
      <x:c r="J6625" s="53">
        <x:f t="shared" si="1227"/>
        <x:v>2</x:v>
      </x:c>
      <x:c r="K6625" s="53">
        <x:f t="shared" si="1228"/>
        <x:v>7</x:v>
      </x:c>
      <x:c r="L6625" s="53">
        <x:f t="shared" si="1229"/>
        <x:v>19</x:v>
      </x:c>
      <x:c r="M6625" s="54">
        <x:f t="shared" si="1230"/>
        <x:v>2741.0236122353299</x:v>
      </x:c>
      <x:c r="N6625" s="54">
        <x:f t="shared" si="1231"/>
        <x:v>1.403488619607868</x:v>
      </x:c>
      <x:c r="O6625" s="55">
        <x:f t="shared" si="1232"/>
        <x:v>111088</x:v>
      </x:c>
      <x:c r="P6625" s="55">
        <x:f t="shared" si="1233"/>
        <x:v>15840</x:v>
      </x:c>
      <x:c r="Q6625" s="55">
        <x:f t="shared" si="1234"/>
        <x:v>60087.215490196701</x:v>
      </x:c>
      <x:c r="R6625" s="55">
        <x:f t="shared" si="1235"/>
        <x:v>15160.784509803299</x:v>
      </x:c>
      <x:c r="S6625" s="1" t="str">
        <x:f t="shared" si="1236"/>
        <x:v>YES</x:v>
      </x:c>
      <x:c r="T6625" s="1">
        <x:f t="shared" si="1237"/>
        <x:v>15160.784509803299</x:v>
      </x:c>
    </x:row>
    <x:row r="6626">
      <x:c r="A6626" s="1"/>
      <x:c r="B6626" s="1"/>
      <x:c r="C6626" s="1"/>
      <x:c r="D6626" s="1"/>
      <x:c r="E6626" s="1"/>
      <x:c r="F6626" s="1"/>
      <x:c r="G6626" s="1"/>
      <x:c r="H6626" s="1"/>
      <x:c r="I6626" s="53">
        <x:f t="shared" si="1226"/>
        <x:v>10</x:v>
      </x:c>
      <x:c r="J6626" s="53">
        <x:f t="shared" si="1227"/>
        <x:v>2</x:v>
      </x:c>
      <x:c r="K6626" s="53">
        <x:f t="shared" si="1228"/>
        <x:v>8</x:v>
      </x:c>
      <x:c r="L6626" s="53">
        <x:f t="shared" si="1229"/>
        <x:v>20</x:v>
      </x:c>
      <x:c r="M6626" s="54">
        <x:f t="shared" si="1230"/>
        <x:v>2795.0207105153104</x:v>
      </x:c>
      <x:c r="N6626" s="54">
        <x:f t="shared" si="1231"/>
        <x:v>1.4409866045245212</x:v>
      </x:c>
      <x:c r="O6626" s="55">
        <x:f t="shared" si="1232"/>
        <x:v>113788</x:v>
      </x:c>
      <x:c r="P6626" s="55">
        <x:f t="shared" si="1233"/>
        <x:v>16720</x:v>
      </x:c>
      <x:c r="Q6626" s="55">
        <x:f t="shared" si="1234"/>
        <x:v>61024.665113113027</x:v>
      </x:c>
      <x:c r="R6626" s="55">
        <x:f t="shared" si="1235"/>
        <x:v>16043.334886886973</x:v>
      </x:c>
      <x:c r="S6626" s="1" t="str">
        <x:f t="shared" si="1236"/>
        <x:v>YES</x:v>
      </x:c>
      <x:c r="T6626" s="1">
        <x:f t="shared" si="1237"/>
        <x:v>16043.334886886973</x:v>
      </x:c>
    </x:row>
    <x:row r="6627">
      <x:c r="A6627" s="1"/>
      <x:c r="B6627" s="1"/>
      <x:c r="C6627" s="1"/>
      <x:c r="D6627" s="1"/>
      <x:c r="E6627" s="1"/>
      <x:c r="F6627" s="1"/>
      <x:c r="G6627" s="1"/>
      <x:c r="H6627" s="1"/>
      <x:c r="I6627" s="53">
        <x:f t="shared" si="1226"/>
        <x:v>10</x:v>
      </x:c>
      <x:c r="J6627" s="53">
        <x:f t="shared" si="1227"/>
        <x:v>2</x:v>
      </x:c>
      <x:c r="K6627" s="53">
        <x:f t="shared" si="1228"/>
        <x:v>9</x:v>
      </x:c>
      <x:c r="L6627" s="53">
        <x:f t="shared" si="1229"/>
        <x:v>21</x:v>
      </x:c>
      <x:c r="M6627" s="54">
        <x:f t="shared" si="1230"/>
        <x:v>2850.3140459557044</x:v>
      </x:c>
      <x:c r="N6627" s="54">
        <x:f t="shared" si="1231"/>
        <x:v>1.4793847541359058</x:v>
      </x:c>
      <x:c r="O6627" s="55">
        <x:f t="shared" si="1232"/>
        <x:v>116488</x:v>
      </x:c>
      <x:c r="P6627" s="55">
        <x:f t="shared" si="1233"/>
        <x:v>17600</x:v>
      </x:c>
      <x:c r="Q6627" s="55">
        <x:f t="shared" si="1234"/>
        <x:v>61984.618853397646</x:v>
      </x:c>
      <x:c r="R6627" s="55">
        <x:f t="shared" si="1235"/>
        <x:v>16903.381146602354</x:v>
      </x:c>
      <x:c r="S6627" s="1" t="str">
        <x:f t="shared" si="1236"/>
        <x:v>YES</x:v>
      </x:c>
      <x:c r="T6627" s="1">
        <x:f t="shared" si="1237"/>
        <x:v>16903.381146602354</x:v>
      </x:c>
    </x:row>
    <x:row r="6628">
      <x:c r="A6628" s="1"/>
      <x:c r="B6628" s="1"/>
      <x:c r="C6628" s="1"/>
      <x:c r="D6628" s="1"/>
      <x:c r="E6628" s="1"/>
      <x:c r="F6628" s="1"/>
      <x:c r="G6628" s="1"/>
      <x:c r="H6628" s="1"/>
      <x:c r="I6628" s="53">
        <x:f t="shared" si="1226"/>
        <x:v>10</x:v>
      </x:c>
      <x:c r="J6628" s="53">
        <x:f t="shared" si="1227"/>
        <x:v>2</x:v>
      </x:c>
      <x:c r="K6628" s="53">
        <x:f t="shared" si="1228"/>
        <x:v>10</x:v>
      </x:c>
      <x:c r="L6628" s="53">
        <x:f t="shared" si="1229"/>
        <x:v>22</x:v>
      </x:c>
      <x:c r="M6628" s="54">
        <x:f t="shared" si="1230"/>
        <x:v>2906.9275874389177</x:v>
      </x:c>
      <x:c r="N6628" s="54">
        <x:f t="shared" si="1231"/>
        <x:v>1.5186997134992484</x:v>
      </x:c>
      <x:c r="O6628" s="55">
        <x:f t="shared" si="1232"/>
        <x:v>119188</x:v>
      </x:c>
      <x:c r="P6628" s="55">
        <x:f t="shared" si="1233"/>
        <x:v>18480</x:v>
      </x:c>
      <x:c r="Q6628" s="55">
        <x:f t="shared" si="1234"/>
        <x:v>62967.492837481208</x:v>
      </x:c>
      <x:c r="R6628" s="55">
        <x:f t="shared" si="1235"/>
        <x:v>17740.507162518792</x:v>
      </x:c>
      <x:c r="S6628" s="1" t="str">
        <x:f t="shared" si="1236"/>
        <x:v>YES</x:v>
      </x:c>
      <x:c r="T6628" s="1">
        <x:f t="shared" si="1237"/>
        <x:v>17740.507162518792</x:v>
      </x:c>
    </x:row>
    <x:row r="6629">
      <x:c r="A6629" s="1"/>
      <x:c r="B6629" s="1"/>
      <x:c r="C6629" s="1"/>
      <x:c r="D6629" s="1"/>
      <x:c r="E6629" s="1"/>
      <x:c r="F6629" s="1"/>
      <x:c r="G6629" s="1"/>
      <x:c r="H6629" s="1"/>
      <x:c r="I6629" s="53">
        <x:f t="shared" si="1226"/>
        <x:v>10</x:v>
      </x:c>
      <x:c r="J6629" s="53">
        <x:f t="shared" si="1227"/>
        <x:v>2</x:v>
      </x:c>
      <x:c r="K6629" s="53">
        <x:f t="shared" si="1228"/>
        <x:v>11</x:v>
      </x:c>
      <x:c r="L6629" s="53">
        <x:f t="shared" si="1229"/>
        <x:v>23</x:v>
      </x:c>
      <x:c r="M6629" s="54">
        <x:f t="shared" si="1230"/>
        <x:v>2964.8857005323566</x:v>
      </x:c>
      <x:c r="N6629" s="54">
        <x:f t="shared" si="1231"/>
        <x:v>1.5589484031474699</x:v>
      </x:c>
      <x:c r="O6629" s="55">
        <x:f t="shared" si="1232"/>
        <x:v>121888</x:v>
      </x:c>
      <x:c r="P6629" s="55">
        <x:f t="shared" si="1233"/>
        <x:v>19360</x:v>
      </x:c>
      <x:c r="Q6629" s="55">
        <x:f t="shared" si="1234"/>
        <x:v>63973.710078686745</x:v>
      </x:c>
      <x:c r="R6629" s="55">
        <x:f t="shared" si="1235"/>
        <x:v>18554.289921313255</x:v>
      </x:c>
      <x:c r="S6629" s="1" t="str">
        <x:f t="shared" si="1236"/>
        <x:v>YES</x:v>
      </x:c>
      <x:c r="T6629" s="1">
        <x:f t="shared" si="1237"/>
        <x:v>18554.289921313255</x:v>
      </x:c>
    </x:row>
    <x:row r="6630">
      <x:c r="A6630" s="1"/>
      <x:c r="B6630" s="1"/>
      <x:c r="C6630" s="1"/>
      <x:c r="D6630" s="1"/>
      <x:c r="E6630" s="1"/>
      <x:c r="F6630" s="1"/>
      <x:c r="G6630" s="1"/>
      <x:c r="H6630" s="1"/>
      <x:c r="I6630" s="53">
        <x:f t="shared" si="1226"/>
        <x:v>10</x:v>
      </x:c>
      <x:c r="J6630" s="53">
        <x:f t="shared" si="1227"/>
        <x:v>2</x:v>
      </x:c>
      <x:c r="K6630" s="53">
        <x:f t="shared" si="1228"/>
        <x:v>12</x:v>
      </x:c>
      <x:c r="L6630" s="53">
        <x:f t="shared" si="1229"/>
        <x:v>24</x:v>
      </x:c>
      <x:c r="M6630" s="54">
        <x:f t="shared" si="1230"/>
        <x:v>3024.2131536604211</x:v>
      </x:c>
      <x:c r="N6630" s="54">
        <x:f t="shared" si="1231"/>
        <x:v>1.6001480233752925</x:v>
      </x:c>
      <x:c r="O6630" s="55">
        <x:f t="shared" si="1232"/>
        <x:v>124588</x:v>
      </x:c>
      <x:c r="P6630" s="55">
        <x:f t="shared" si="1233"/>
        <x:v>20240</x:v>
      </x:c>
      <x:c r="Q6630" s="55">
        <x:f t="shared" si="1234"/>
        <x:v>65003.700584382306</x:v>
      </x:c>
      <x:c r="R6630" s="55">
        <x:f t="shared" si="1235"/>
        <x:v>19344.299415617694</x:v>
      </x:c>
      <x:c r="S6630" s="1" t="str">
        <x:f t="shared" si="1236"/>
        <x:v>YES</x:v>
      </x:c>
      <x:c r="T6630" s="1">
        <x:f t="shared" si="1237"/>
        <x:v>19344.299415617694</x:v>
      </x:c>
    </x:row>
    <x:row r="6631">
      <x:c r="A6631" s="1"/>
      <x:c r="B6631" s="1"/>
      <x:c r="C6631" s="1"/>
      <x:c r="D6631" s="1"/>
      <x:c r="E6631" s="1"/>
      <x:c r="F6631" s="1"/>
      <x:c r="G6631" s="1"/>
      <x:c r="H6631" s="1"/>
      <x:c r="I6631" s="53">
        <x:f t="shared" si="1226"/>
        <x:v>10</x:v>
      </x:c>
      <x:c r="J6631" s="53">
        <x:f t="shared" si="1227"/>
        <x:v>2</x:v>
      </x:c>
      <x:c r="K6631" s="53">
        <x:f t="shared" si="1228"/>
        <x:v>13</x:v>
      </x:c>
      <x:c r="L6631" s="53">
        <x:f t="shared" si="1229"/>
        <x:v>25</x:v>
      </x:c>
      <x:c r="M6631" s="54">
        <x:f t="shared" si="1230"/>
        <x:v>3084.9351243688052</x:v>
      </x:c>
      <x:c r="N6631" s="54">
        <x:f t="shared" si="1231"/>
        <x:v>1.6423160585894481</x:v>
      </x:c>
      <x:c r="O6631" s="55">
        <x:f t="shared" si="1232"/>
        <x:v>127288</x:v>
      </x:c>
      <x:c r="P6631" s="55">
        <x:f t="shared" si="1233"/>
        <x:v>21120</x:v>
      </x:c>
      <x:c r="Q6631" s="55">
        <x:f t="shared" si="1234"/>
        <x:v>66057.901464736206</x:v>
      </x:c>
      <x:c r="R6631" s="55">
        <x:f t="shared" si="1235"/>
        <x:v>20110.098535263794</x:v>
      </x:c>
      <x:c r="S6631" s="1" t="str">
        <x:f t="shared" si="1236"/>
        <x:v>YES</x:v>
      </x:c>
      <x:c r="T6631" s="1">
        <x:f t="shared" si="1237"/>
        <x:v>20110.098535263794</x:v>
      </x:c>
    </x:row>
    <x:row r="6632">
      <x:c r="A6632" s="1"/>
      <x:c r="B6632" s="1"/>
      <x:c r="C6632" s="1"/>
      <x:c r="D6632" s="1"/>
      <x:c r="E6632" s="1"/>
      <x:c r="F6632" s="1"/>
      <x:c r="G6632" s="1"/>
      <x:c r="H6632" s="1"/>
      <x:c r="I6632" s="53">
        <x:f t="shared" si="1226"/>
        <x:v>10</x:v>
      </x:c>
      <x:c r="J6632" s="53">
        <x:f t="shared" si="1227"/>
        <x:v>2</x:v>
      </x:c>
      <x:c r="K6632" s="53">
        <x:f t="shared" si="1228"/>
        <x:v>14</x:v>
      </x:c>
      <x:c r="L6632" s="53">
        <x:f t="shared" si="1229"/>
        <x:v>26</x:v>
      </x:c>
      <x:c r="M6632" s="54">
        <x:f t="shared" si="1230"/>
        <x:v>3147.0772056824662</x:v>
      </x:c>
      <x:c r="N6632" s="54">
        <x:f t="shared" si="1231"/>
        <x:v>1.6854702817239349</x:v>
      </x:c>
      <x:c r="O6632" s="55">
        <x:f t="shared" si="1232"/>
        <x:v>129988</x:v>
      </x:c>
      <x:c r="P6632" s="55">
        <x:f t="shared" si="1233"/>
        <x:v>22000</x:v>
      </x:c>
      <x:c r="Q6632" s="55">
        <x:f t="shared" si="1234"/>
        <x:v>67136.757043098361</x:v>
      </x:c>
      <x:c r="R6632" s="55">
        <x:f t="shared" si="1235"/>
        <x:v>20851.242956901639</x:v>
      </x:c>
      <x:c r="S6632" s="1" t="str">
        <x:f t="shared" si="1236"/>
        <x:v>YES</x:v>
      </x:c>
      <x:c r="T6632" s="1">
        <x:f t="shared" si="1237"/>
        <x:v>20851.242956901639</x:v>
      </x:c>
    </x:row>
    <x:row r="6633">
      <x:c r="A6633" s="1"/>
      <x:c r="B6633" s="1"/>
      <x:c r="C6633" s="1"/>
      <x:c r="D6633" s="1"/>
      <x:c r="E6633" s="1"/>
      <x:c r="F6633" s="1"/>
      <x:c r="G6633" s="1"/>
      <x:c r="H6633" s="1"/>
      <x:c r="I6633" s="53">
        <x:f t="shared" si="1226"/>
        <x:v>10</x:v>
      </x:c>
      <x:c r="J6633" s="53">
        <x:f t="shared" si="1227"/>
        <x:v>2</x:v>
      </x:c>
      <x:c r="K6633" s="53">
        <x:f t="shared" si="1228"/>
        <x:v>15</x:v>
      </x:c>
      <x:c r="L6633" s="53">
        <x:f t="shared" si="1229"/>
        <x:v>27</x:v>
      </x:c>
      <x:c r="M6633" s="54">
        <x:f t="shared" si="1230"/>
        <x:v>3210.6654125586128</x:v>
      </x:c>
      <x:c r="N6633" s="54">
        <x:f t="shared" si="1231"/>
        <x:v>1.7296287587212589</x:v>
      </x:c>
      <x:c r="O6633" s="55">
        <x:f t="shared" si="1232"/>
        <x:v>132688</x:v>
      </x:c>
      <x:c r="P6633" s="55">
        <x:f t="shared" si="1233"/>
        <x:v>22880</x:v>
      </x:c>
      <x:c r="Q6633" s="55">
        <x:f t="shared" si="1234"/>
        <x:v>68240.718968031462</x:v>
      </x:c>
      <x:c r="R6633" s="55">
        <x:f t="shared" si="1235"/>
        <x:v>21567.281031968538</x:v>
      </x:c>
      <x:c r="S6633" s="1" t="str">
        <x:f t="shared" si="1236"/>
        <x:v>YES</x:v>
      </x:c>
      <x:c r="T6633" s="1">
        <x:f t="shared" si="1237"/>
        <x:v>21567.281031968538</x:v>
      </x:c>
    </x:row>
    <x:row r="6634">
      <x:c r="A6634" s="1"/>
      <x:c r="B6634" s="1"/>
      <x:c r="C6634" s="1"/>
      <x:c r="D6634" s="1"/>
      <x:c r="E6634" s="1"/>
      <x:c r="F6634" s="1"/>
      <x:c r="G6634" s="1"/>
      <x:c r="H6634" s="1"/>
      <x:c r="I6634" s="53">
        <x:f t="shared" si="1226"/>
        <x:v>10</x:v>
      </x:c>
      <x:c r="J6634" s="53">
        <x:f t="shared" si="1227"/>
        <x:v>2</x:v>
      </x:c>
      <x:c r="K6634" s="53">
        <x:f t="shared" si="1228"/>
        <x:v>16</x:v>
      </x:c>
      <x:c r="L6634" s="53">
        <x:f t="shared" si="1229"/>
        <x:v>28</x:v>
      </x:c>
      <x:c r="M6634" s="54">
        <x:f t="shared" si="1230"/>
        <x:v>3275.7261884361019</x:v>
      </x:c>
      <x:c r="N6634" s="54">
        <x:f t="shared" si="1231"/>
        <x:v>1.7748098530806262</x:v>
      </x:c>
      <x:c r="O6634" s="55">
        <x:f t="shared" si="1232"/>
        <x:v>135388</x:v>
      </x:c>
      <x:c r="P6634" s="55">
        <x:f t="shared" si="1233"/>
        <x:v>23760</x:v>
      </x:c>
      <x:c r="Q6634" s="55">
        <x:f t="shared" si="1234"/>
        <x:v>69370.246327015659</x:v>
      </x:c>
      <x:c r="R6634" s="55">
        <x:f t="shared" si="1235"/>
        <x:v>22257.753672984341</x:v>
      </x:c>
      <x:c r="S6634" s="1" t="str">
        <x:f t="shared" si="1236"/>
        <x:v>YES</x:v>
      </x:c>
      <x:c r="T6634" s="1">
        <x:f t="shared" si="1237"/>
        <x:v>22257.753672984341</x:v>
      </x:c>
    </x:row>
    <x:row r="6635">
      <x:c r="A6635" s="1"/>
      <x:c r="B6635" s="1"/>
      <x:c r="C6635" s="1"/>
      <x:c r="D6635" s="1"/>
      <x:c r="E6635" s="1"/>
      <x:c r="F6635" s="1"/>
      <x:c r="G6635" s="1"/>
      <x:c r="H6635" s="1"/>
      <x:c r="I6635" s="53">
        <x:f t="shared" si="1226"/>
        <x:v>10</x:v>
      </x:c>
      <x:c r="J6635" s="53">
        <x:f t="shared" si="1227"/>
        <x:v>2</x:v>
      </x:c>
      <x:c r="K6635" s="53">
        <x:f t="shared" si="1228"/>
        <x:v>17</x:v>
      </x:c>
      <x:c r="L6635" s="53">
        <x:f t="shared" si="1229"/>
        <x:v>29</x:v>
      </x:c>
      <x:c r="M6635" s="54">
        <x:f t="shared" si="1230"/>
        <x:v>3342.2864118826424</x:v>
      </x:c>
      <x:c r="N6635" s="54">
        <x:f t="shared" si="1231"/>
        <x:v>1.8210322304740572</x:v>
      </x:c>
      <x:c r="O6635" s="55">
        <x:f t="shared" si="1232"/>
        <x:v>138088</x:v>
      </x:c>
      <x:c r="P6635" s="55">
        <x:f t="shared" si="1233"/>
        <x:v>24640</x:v>
      </x:c>
      <x:c r="Q6635" s="55">
        <x:f t="shared" si="1234"/>
        <x:v>70525.805761851429</x:v>
      </x:c>
      <x:c r="R6635" s="55">
        <x:f t="shared" si="1235"/>
        <x:v>22922.194238148571</x:v>
      </x:c>
      <x:c r="S6635" s="1" t="str">
        <x:f t="shared" si="1236"/>
        <x:v>YES</x:v>
      </x:c>
      <x:c r="T6635" s="1">
        <x:f t="shared" si="1237"/>
        <x:v>22922.194238148571</x:v>
      </x:c>
    </x:row>
    <x:row r="6636">
      <x:c r="A6636" s="1"/>
      <x:c r="B6636" s="1"/>
      <x:c r="C6636" s="1"/>
      <x:c r="D6636" s="1"/>
      <x:c r="E6636" s="1"/>
      <x:c r="F6636" s="1"/>
      <x:c r="G6636" s="1"/>
      <x:c r="H6636" s="1"/>
      <x:c r="I6636" s="53">
        <x:f t="shared" si="1226"/>
        <x:v>10</x:v>
      </x:c>
      <x:c r="J6636" s="53">
        <x:f t="shared" si="1227"/>
        <x:v>2</x:v>
      </x:c>
      <x:c r="K6636" s="53">
        <x:f t="shared" si="1228"/>
        <x:v>18</x:v>
      </x:c>
      <x:c r="L6636" s="53">
        <x:f t="shared" si="1229"/>
        <x:v>30</x:v>
      </x:c>
      <x:c r="M6636" s="54">
        <x:f t="shared" si="1230"/>
        <x:v>3410.3734033412297</x:v>
      </x:c>
      <x:c r="N6636" s="54">
        <x:f t="shared" si="1231"/>
        <x:v>1.8683148634314095</x:v>
      </x:c>
      <x:c r="O6636" s="55">
        <x:f t="shared" si="1232"/>
        <x:v>140788</x:v>
      </x:c>
      <x:c r="P6636" s="55">
        <x:f t="shared" si="1233"/>
        <x:v>25520</x:v>
      </x:c>
      <x:c r="Q6636" s="55">
        <x:f t="shared" si="1234"/>
        <x:v>71707.871585785237</x:v>
      </x:c>
      <x:c r="R6636" s="55">
        <x:f t="shared" si="1235"/>
        <x:v>23560.128414214763</x:v>
      </x:c>
      <x:c r="S6636" s="1" t="str">
        <x:f t="shared" si="1236"/>
        <x:v>YES</x:v>
      </x:c>
      <x:c r="T6636" s="1">
        <x:f t="shared" si="1237"/>
        <x:v>23560.128414214763</x:v>
      </x:c>
    </x:row>
    <x:row r="6637">
      <x:c r="A6637" s="1"/>
      <x:c r="B6637" s="1"/>
      <x:c r="C6637" s="1"/>
      <x:c r="D6637" s="1"/>
      <x:c r="E6637" s="1"/>
      <x:c r="F6637" s="1"/>
      <x:c r="G6637" s="1"/>
      <x:c r="H6637" s="1"/>
      <x:c r="I6637" s="53">
        <x:f t="shared" si="1226"/>
        <x:v>10</x:v>
      </x:c>
      <x:c r="J6637" s="53">
        <x:f t="shared" si="1227"/>
        <x:v>2</x:v>
      </x:c>
      <x:c r="K6637" s="53">
        <x:f t="shared" si="1228"/>
        <x:v>19</x:v>
      </x:c>
      <x:c r="L6637" s="53">
        <x:f t="shared" si="1229"/>
        <x:v>31</x:v>
      </x:c>
      <x:c r="M6637" s="54">
        <x:f t="shared" si="1230"/>
        <x:v>3480.0149319772513</x:v>
      </x:c>
      <x:c r="N6637" s="54">
        <x:f t="shared" si="1231"/>
        <x:v>1.9166770360953134</x:v>
      </x:c>
      <x:c r="O6637" s="55">
        <x:f t="shared" si="1232"/>
        <x:v>143488</x:v>
      </x:c>
      <x:c r="P6637" s="55">
        <x:f t="shared" si="1233"/>
        <x:v>26400</x:v>
      </x:c>
      <x:c r="Q6637" s="55">
        <x:f t="shared" si="1234"/>
        <x:v>72916.925902382834</x:v>
      </x:c>
      <x:c r="R6637" s="55">
        <x:f t="shared" si="1235"/>
        <x:v>24171.074097617166</x:v>
      </x:c>
      <x:c r="S6637" s="1" t="str">
        <x:f t="shared" si="1236"/>
        <x:v>YES</x:v>
      </x:c>
      <x:c r="T6637" s="1">
        <x:f t="shared" si="1237"/>
        <x:v>24171.074097617166</x:v>
      </x:c>
    </x:row>
    <x:row r="6638">
      <x:c r="A6638" s="1"/>
      <x:c r="B6638" s="1"/>
      <x:c r="C6638" s="1"/>
      <x:c r="D6638" s="1"/>
      <x:c r="E6638" s="1"/>
      <x:c r="F6638" s="1"/>
      <x:c r="G6638" s="1"/>
      <x:c r="H6638" s="1"/>
      <x:c r="I6638" s="53" t="n">
        <x:f t="shared" ref="I6638:I6701" si="1238">INT((ROW()-ROW($I$46))/((CARROT_CAP+1)*(MESCLUN_CAP+1)))</x:f>
        <x:v>10</x:v>
      </x:c>
      <x:c r="J6638" s="53" t="n">
        <x:f t="shared" ref="J6638:J6701" si="1239">MOD(INT((ROW()-ROW($I$46))/(MESCLUN_CAP+1)),CARROT_CAP+1)</x:f>
        <x:v>2</x:v>
      </x:c>
      <x:c r="K6638" s="53" t="n">
        <x:f t="shared" ref="K6638:K6701" si="1240">MOD(ROW()-ROW($I$46),MESCLUN_CAP+1)</x:f>
        <x:v>20</x:v>
      </x:c>
      <x:c r="L6638" s="53" t="n">
        <x:f t="shared" ref="L6638:L6701" si="1241">SUM(I6638:K6638)</x:f>
        <x:v>32</x:v>
      </x:c>
      <x:c r="M6638" s="54" t="n">
        <x:f t="shared" ref="M6638:M6701" si="1242">I6638*TOMATO_HOURS*WEEKS*(1+TOMATO_DIM)^I6638+J6638*CARROT_HOURS*WEEKS*(1+CARROT_DIM)^J6638+K6638*MESCLUN_HOURS*WEEKS*(1+MESCLUN_DIM)^K6638</x:f>
        <x:v>3551.239222627728</x:v>
      </x:c>
      <x:c r="N6638" s="54" t="n">
        <x:f t="shared" ref="N6638:N6701" si="1243">MAX(M6638-FARMER_HOURS,0)/TEMP_HOURS_PER_WORKER</x:f>
        <x:v>1.9661383490470332</x:v>
      </x:c>
      <x:c r="O6638" s="55" t="n">
        <x:f t="shared" ref="O6638:O6701" si="1244">I6638*TOMATO_PRICE+J6638*CARROT_PRICE+K6638*MESCLUN_PRICE</x:f>
        <x:v>146188</x:v>
      </x:c>
      <x:c r="P6638" s="55" t="n">
        <x:f t="shared" ref="P6638:P6701" si="1245">I6638*TOMATO_FERTILIZER+J6638*CARROT_FERTILIZER+K6638*MESCLUN_FERTILIZER</x:f>
        <x:v>27280</x:v>
      </x:c>
      <x:c r="Q6638" s="55" t="n">
        <x:f t="shared" ref="Q6638:Q6701" si="1246">MIN(M6638,FARMER_HOURS)*FARMER_RATE+MAX(M6638-FARMER_HOURS,0)*TEMP_RATE</x:f>
        <x:v>74153.45872617583</x:v>
      </x:c>
      <x:c r="R6638" s="55" t="n">
        <x:f t="shared" ref="R6638:R6701" si="1247">O6638-P6638-Q6638-FIXED_COST</x:f>
        <x:v>24754.541273824172</x:v>
      </x:c>
      <x:c r="S6638" s="1" t="str">
        <x:f t="shared" ref="S6638:S6701" si="1248">IF(AND(L6638&lt;=TOTAL_BED_CAP,N6638&lt;=TEMP_WORKER_CAP),"YES","NO")</x:f>
        <x:v>YES</x:v>
      </x:c>
      <x:c r="T6638" s="1" t="n">
        <x:f t="shared" ref="T6638:T6701" si="1249">IF(S6638="YES",R6638,-1E+99)</x:f>
        <x:v>24754.541273824172</x:v>
      </x:c>
    </x:row>
    <x:row r="6639">
      <x:c r="A6639" s="1"/>
      <x:c r="B6639" s="1"/>
      <x:c r="C6639" s="1"/>
      <x:c r="D6639" s="1"/>
      <x:c r="E6639" s="1"/>
      <x:c r="F6639" s="1"/>
      <x:c r="G6639" s="1"/>
      <x:c r="H6639" s="1"/>
      <x:c r="I6639" s="53">
        <x:f t="shared" si="1238"/>
        <x:v>10</x:v>
      </x:c>
      <x:c r="J6639" s="53">
        <x:f t="shared" si="1239"/>
        <x:v>2</x:v>
      </x:c>
      <x:c r="K6639" s="53">
        <x:f t="shared" si="1240"/>
        <x:v>21</x:v>
      </x:c>
      <x:c r="L6639" s="53">
        <x:f t="shared" si="1241"/>
        <x:v>33</x:v>
      </x:c>
      <x:c r="M6639" s="54">
        <x:f t="shared" si="1242"/>
        <x:v>3624.0749628541721</x:v>
      </x:c>
      <x:c r="N6639" s="54">
        <x:f t="shared" si="1243"/>
        <x:v>2.0167187242042863</x:v>
      </x:c>
      <x:c r="O6639" s="55">
        <x:f t="shared" si="1244"/>
        <x:v>148888</x:v>
      </x:c>
      <x:c r="P6639" s="55">
        <x:f t="shared" si="1245"/>
        <x:v>28160</x:v>
      </x:c>
      <x:c r="Q6639" s="55">
        <x:f t="shared" si="1246"/>
        <x:v>75417.968105107153</x:v>
      </x:c>
      <x:c r="R6639" s="55">
        <x:f t="shared" si="1247"/>
        <x:v>25310.031894892847</x:v>
      </x:c>
      <x:c r="S6639" s="1" t="str">
        <x:f t="shared" si="1248"/>
        <x:v>YES</x:v>
      </x:c>
      <x:c r="T6639" s="1">
        <x:f t="shared" si="1249"/>
        <x:v>25310.031894892847</x:v>
      </x:c>
    </x:row>
    <x:row r="6640">
      <x:c r="A6640" s="1"/>
      <x:c r="B6640" s="1"/>
      <x:c r="C6640" s="1"/>
      <x:c r="D6640" s="1"/>
      <x:c r="E6640" s="1"/>
      <x:c r="F6640" s="1"/>
      <x:c r="G6640" s="1"/>
      <x:c r="H6640" s="1"/>
      <x:c r="I6640" s="53">
        <x:f t="shared" si="1238"/>
        <x:v>10</x:v>
      </x:c>
      <x:c r="J6640" s="53">
        <x:f t="shared" si="1239"/>
        <x:v>2</x:v>
      </x:c>
      <x:c r="K6640" s="53">
        <x:f t="shared" si="1240"/>
        <x:v>22</x:v>
      </x:c>
      <x:c r="L6640" s="53">
        <x:f t="shared" si="1241"/>
        <x:v>34</x:v>
      </x:c>
      <x:c r="M6640" s="54">
        <x:f t="shared" si="1242"/>
        <x:v>3698.5513101005681</x:v>
      </x:c>
      <x:c r="N6640" s="54">
        <x:f t="shared" si="1243"/>
        <x:v>2.0684384097920612</x:v>
      </x:c>
      <x:c r="O6640" s="55">
        <x:f t="shared" si="1244"/>
        <x:v>151588</x:v>
      </x:c>
      <x:c r="P6640" s="55">
        <x:f t="shared" si="1245"/>
        <x:v>29040</x:v>
      </x:c>
      <x:c r="Q6640" s="55">
        <x:f t="shared" si="1246"/>
        <x:v>76710.960244801536</x:v>
      </x:c>
      <x:c r="R6640" s="55">
        <x:f t="shared" si="1247"/>
        <x:v>25837.039755198464</x:v>
      </x:c>
      <x:c r="S6640" s="1" t="str">
        <x:f t="shared" si="1248"/>
        <x:v>YES</x:v>
      </x:c>
      <x:c r="T6640" s="1">
        <x:f t="shared" si="1249"/>
        <x:v>25837.039755198464</x:v>
      </x:c>
    </x:row>
    <x:row r="6641">
      <x:c r="A6641" s="1"/>
      <x:c r="B6641" s="1"/>
      <x:c r="C6641" s="1"/>
      <x:c r="D6641" s="1"/>
      <x:c r="E6641" s="1"/>
      <x:c r="F6641" s="1"/>
      <x:c r="G6641" s="1"/>
      <x:c r="H6641" s="1"/>
      <x:c r="I6641" s="53">
        <x:f t="shared" si="1238"/>
        <x:v>10</x:v>
      </x:c>
      <x:c r="J6641" s="53">
        <x:f t="shared" si="1239"/>
        <x:v>2</x:v>
      </x:c>
      <x:c r="K6641" s="53">
        <x:f t="shared" si="1240"/>
        <x:v>23</x:v>
      </x:c>
      <x:c r="L6641" s="53">
        <x:f t="shared" si="1241"/>
        <x:v>35</x:v>
      </x:c>
      <x:c r="M6641" s="54">
        <x:f t="shared" si="1242"/>
        <x:v>3774.6978989580048</x:v>
      </x:c>
      <x:c r="N6641" s="54">
        <x:f t="shared" si="1243"/>
        <x:v>2.1213179853875035</x:v>
      </x:c>
      <x:c r="O6641" s="55">
        <x:f t="shared" si="1244"/>
        <x:v>154288</x:v>
      </x:c>
      <x:c r="P6641" s="55">
        <x:f t="shared" si="1245"/>
        <x:v>29920</x:v>
      </x:c>
      <x:c r="Q6641" s="55">
        <x:f t="shared" si="1246"/>
        <x:v>78032.949634687582</x:v>
      </x:c>
      <x:c r="R6641" s="55">
        <x:f t="shared" si="1247"/>
        <x:v>26335.050365312418</x:v>
      </x:c>
      <x:c r="S6641" s="1" t="str">
        <x:f t="shared" si="1248"/>
        <x:v>YES</x:v>
      </x:c>
      <x:c r="T6641" s="1">
        <x:f t="shared" si="1249"/>
        <x:v>26335.050365312418</x:v>
      </x:c>
    </x:row>
    <x:row r="6642">
      <x:c r="A6642" s="1"/>
      <x:c r="B6642" s="1"/>
      <x:c r="C6642" s="1"/>
      <x:c r="D6642" s="1"/>
      <x:c r="E6642" s="1"/>
      <x:c r="F6642" s="1"/>
      <x:c r="G6642" s="1"/>
      <x:c r="H6642" s="1"/>
      <x:c r="I6642" s="53">
        <x:f t="shared" si="1238"/>
        <x:v>10</x:v>
      </x:c>
      <x:c r="J6642" s="53">
        <x:f t="shared" si="1239"/>
        <x:v>2</x:v>
      </x:c>
      <x:c r="K6642" s="53">
        <x:f t="shared" si="1240"/>
        <x:v>24</x:v>
      </x:c>
      <x:c r="L6642" s="53">
        <x:f t="shared" si="1241"/>
        <x:v>36</x:v>
      </x:c>
      <x:c r="M6642" s="54">
        <x:f t="shared" si="1242"/>
        <x:v>3852.5448485375009</x:v>
      </x:c>
      <x:c r="N6642" s="54">
        <x:f t="shared" si="1243"/>
        <x:v>2.1753783670399311</x:v>
      </x:c>
      <x:c r="O6642" s="55">
        <x:f t="shared" si="1244"/>
        <x:v>156988</x:v>
      </x:c>
      <x:c r="P6642" s="55">
        <x:f t="shared" si="1245"/>
        <x:v>30800</x:v>
      </x:c>
      <x:c r="Q6642" s="55">
        <x:f t="shared" si="1246"/>
        <x:v>79384.459175998287</x:v>
      </x:c>
      <x:c r="R6642" s="55">
        <x:f t="shared" si="1247"/>
        <x:v>26803.540824001713</x:v>
      </x:c>
      <x:c r="S6642" s="1" t="str">
        <x:f t="shared" si="1248"/>
        <x:v>YES</x:v>
      </x:c>
      <x:c r="T6642" s="1">
        <x:f t="shared" si="1249"/>
        <x:v>26803.540824001713</x:v>
      </x:c>
    </x:row>
    <x:row r="6643">
      <x:c r="A6643" s="1"/>
      <x:c r="B6643" s="1"/>
      <x:c r="C6643" s="1"/>
      <x:c r="D6643" s="1"/>
      <x:c r="E6643" s="1"/>
      <x:c r="F6643" s="1"/>
      <x:c r="G6643" s="1"/>
      <x:c r="H6643" s="1"/>
      <x:c r="I6643" s="53">
        <x:f t="shared" si="1238"/>
        <x:v>10</x:v>
      </x:c>
      <x:c r="J6643" s="53">
        <x:f t="shared" si="1239"/>
        <x:v>2</x:v>
      </x:c>
      <x:c r="K6643" s="53">
        <x:f t="shared" si="1240"/>
        <x:v>25</x:v>
      </x:c>
      <x:c r="L6643" s="53">
        <x:f t="shared" si="1241"/>
        <x:v>37</x:v>
      </x:c>
      <x:c r="M6643" s="54">
        <x:f t="shared" si="1242"/>
        <x:v>3932.122769952598</x:v>
      </x:c>
      <x:c r="N6643" s="54">
        <x:f t="shared" si="1243"/>
        <x:v>2.2306408124670818</x:v>
      </x:c>
      <x:c r="O6643" s="55">
        <x:f t="shared" si="1244"/>
        <x:v>159688</x:v>
      </x:c>
      <x:c r="P6643" s="55">
        <x:f t="shared" si="1245"/>
        <x:v>31680</x:v>
      </x:c>
      <x:c r="Q6643" s="55">
        <x:f t="shared" si="1246"/>
        <x:v>80766.020311677043</x:v>
      </x:c>
      <x:c r="R6643" s="55">
        <x:f t="shared" si="1247"/>
        <x:v>27241.979688322957</x:v>
      </x:c>
      <x:c r="S6643" s="1" t="str">
        <x:f t="shared" si="1248"/>
        <x:v>YES</x:v>
      </x:c>
      <x:c r="T6643" s="1">
        <x:f t="shared" si="1249"/>
        <x:v>27241.979688322957</x:v>
      </x:c>
    </x:row>
    <x:row r="6644">
      <x:c r="A6644" s="1"/>
      <x:c r="B6644" s="1"/>
      <x:c r="C6644" s="1"/>
      <x:c r="D6644" s="1"/>
      <x:c r="E6644" s="1"/>
      <x:c r="F6644" s="1"/>
      <x:c r="G6644" s="1"/>
      <x:c r="H6644" s="1"/>
      <x:c r="I6644" s="53">
        <x:f t="shared" si="1238"/>
        <x:v>10</x:v>
      </x:c>
      <x:c r="J6644" s="53">
        <x:f t="shared" si="1239"/>
        <x:v>2</x:v>
      </x:c>
      <x:c r="K6644" s="53">
        <x:f t="shared" si="1240"/>
        <x:v>26</x:v>
      </x:c>
      <x:c r="L6644" s="53">
        <x:f t="shared" si="1241"/>
        <x:v>38</x:v>
      </x:c>
      <x:c r="M6644" s="54">
        <x:f t="shared" si="1242"/>
        <x:v>4013.4627739133161</x:v>
      </x:c>
      <x:c r="N6644" s="54">
        <x:f t="shared" si="1243"/>
        <x:v>2.2871269263286917</x:v>
      </x:c>
      <x:c r="O6644" s="55">
        <x:f t="shared" si="1244"/>
        <x:v>162388</x:v>
      </x:c>
      <x:c r="P6644" s="55">
        <x:f t="shared" si="1245"/>
        <x:v>32560</x:v>
      </x:c>
      <x:c r="Q6644" s="55">
        <x:f t="shared" si="1246"/>
        <x:v>82178.173158217294</x:v>
      </x:c>
      <x:c r="R6644" s="55">
        <x:f t="shared" si="1247"/>
        <x:v>27649.826841782706</x:v>
      </x:c>
      <x:c r="S6644" s="1" t="str">
        <x:f t="shared" si="1248"/>
        <x:v>YES</x:v>
      </x:c>
      <x:c r="T6644" s="1">
        <x:f t="shared" si="1249"/>
        <x:v>27649.826841782706</x:v>
      </x:c>
    </x:row>
    <x:row r="6645">
      <x:c r="A6645" s="1"/>
      <x:c r="B6645" s="1"/>
      <x:c r="C6645" s="1"/>
      <x:c r="D6645" s="1"/>
      <x:c r="E6645" s="1"/>
      <x:c r="F6645" s="1"/>
      <x:c r="G6645" s="1"/>
      <x:c r="H6645" s="1"/>
      <x:c r="I6645" s="53">
        <x:f t="shared" si="1238"/>
        <x:v>10</x:v>
      </x:c>
      <x:c r="J6645" s="53">
        <x:f t="shared" si="1239"/>
        <x:v>2</x:v>
      </x:c>
      <x:c r="K6645" s="53">
        <x:f t="shared" si="1240"/>
        <x:v>27</x:v>
      </x:c>
      <x:c r="L6645" s="53">
        <x:f t="shared" si="1241"/>
        <x:v>39</x:v>
      </x:c>
      <x:c r="M6645" s="54">
        <x:f t="shared" si="1242"/>
        <x:v>4096.5964784330727</x:v>
      </x:c>
      <x:c r="N6645" s="54">
        <x:f t="shared" si="1243"/>
        <x:v>2.3448586655785228</x:v>
      </x:c>
      <x:c r="O6645" s="55">
        <x:f t="shared" si="1244"/>
        <x:v>165088</x:v>
      </x:c>
      <x:c r="P6645" s="55">
        <x:f t="shared" si="1245"/>
        <x:v>33440</x:v>
      </x:c>
      <x:c r="Q6645" s="55">
        <x:f t="shared" si="1246"/>
        <x:v>83621.466639463062</x:v>
      </x:c>
      <x:c r="R6645" s="55">
        <x:f t="shared" si="1247"/>
        <x:v>28026.533360536938</x:v>
      </x:c>
      <x:c r="S6645" s="1" t="str">
        <x:f t="shared" si="1248"/>
        <x:v>YES</x:v>
      </x:c>
      <x:c r="T6645" s="1">
        <x:f t="shared" si="1249"/>
        <x:v>28026.533360536938</x:v>
      </x:c>
    </x:row>
    <x:row r="6646">
      <x:c r="A6646" s="1"/>
      <x:c r="B6646" s="1"/>
      <x:c r="C6646" s="1"/>
      <x:c r="D6646" s="1"/>
      <x:c r="E6646" s="1"/>
      <x:c r="F6646" s="1"/>
      <x:c r="G6646" s="1"/>
      <x:c r="H6646" s="1"/>
      <x:c r="I6646" s="53">
        <x:f t="shared" si="1238"/>
        <x:v>10</x:v>
      </x:c>
      <x:c r="J6646" s="53">
        <x:f t="shared" si="1239"/>
        <x:v>2</x:v>
      </x:c>
      <x:c r="K6646" s="53">
        <x:f t="shared" si="1240"/>
        <x:v>28</x:v>
      </x:c>
      <x:c r="L6646" s="53">
        <x:f t="shared" si="1241"/>
        <x:v>40</x:v>
      </x:c>
      <x:c r="M6646" s="54">
        <x:f t="shared" si="1242"/>
        <x:v>4181.5560166502264</x:v>
      </x:c>
      <x:c r="N6646" s="54">
        <x:f t="shared" si="1243"/>
        <x:v>2.4038583448959905</x:v>
      </x:c>
      <x:c r="O6646" s="55">
        <x:f t="shared" si="1244"/>
        <x:v>167788</x:v>
      </x:c>
      <x:c r="P6646" s="55">
        <x:f t="shared" si="1245"/>
        <x:v>34320</x:v>
      </x:c>
      <x:c r="Q6646" s="55">
        <x:f t="shared" si="1246"/>
        <x:v>85096.458622399761</x:v>
      </x:c>
      <x:c r="R6646" s="55">
        <x:f t="shared" si="1247"/>
        <x:v>28371.541377600239</x:v>
      </x:c>
      <x:c r="S6646" s="1" t="str">
        <x:f t="shared" si="1248"/>
        <x:v>YES</x:v>
      </x:c>
      <x:c r="T6646" s="1">
        <x:f t="shared" si="1249"/>
        <x:v>28371.541377600239</x:v>
      </x:c>
    </x:row>
    <x:row r="6647">
      <x:c r="A6647" s="1"/>
      <x:c r="B6647" s="1"/>
      <x:c r="C6647" s="1"/>
      <x:c r="D6647" s="1"/>
      <x:c r="E6647" s="1"/>
      <x:c r="F6647" s="1"/>
      <x:c r="G6647" s="1"/>
      <x:c r="H6647" s="1"/>
      <x:c r="I6647" s="53">
        <x:f t="shared" si="1238"/>
        <x:v>10</x:v>
      </x:c>
      <x:c r="J6647" s="53">
        <x:f t="shared" si="1239"/>
        <x:v>2</x:v>
      </x:c>
      <x:c r="K6647" s="53">
        <x:f t="shared" si="1240"/>
        <x:v>29</x:v>
      </x:c>
      <x:c r="L6647" s="53">
        <x:f t="shared" si="1241"/>
        <x:v>41</x:v>
      </x:c>
      <x:c r="M6647" s="54">
        <x:f t="shared" si="1242"/>
        <x:v>4268.3740447658802</x:v>
      </x:c>
      <x:c r="N6647" s="54">
        <x:f t="shared" si="1243"/>
        <x:v>2.4641486421985279</x:v>
      </x:c>
      <x:c r="O6647" s="55">
        <x:f t="shared" si="1244"/>
        <x:v>170488</x:v>
      </x:c>
      <x:c r="P6647" s="55">
        <x:f t="shared" si="1245"/>
        <x:v>35200</x:v>
      </x:c>
      <x:c r="Q6647" s="55">
        <x:f t="shared" si="1246"/>
        <x:v>86603.716054963195</x:v>
      </x:c>
      <x:c r="R6647" s="55">
        <x:f t="shared" si="1247"/>
        <x:v>28684.283945036805</x:v>
      </x:c>
      <x:c r="S6647" s="1" t="str">
        <x:f t="shared" si="1248"/>
        <x:v>YES</x:v>
      </x:c>
      <x:c r="T6647" s="1">
        <x:f t="shared" si="1249"/>
        <x:v>28684.283945036805</x:v>
      </x:c>
    </x:row>
    <x:row r="6648">
      <x:c r="A6648" s="1"/>
      <x:c r="B6648" s="1"/>
      <x:c r="C6648" s="1"/>
      <x:c r="D6648" s="1"/>
      <x:c r="E6648" s="1"/>
      <x:c r="F6648" s="1"/>
      <x:c r="G6648" s="1"/>
      <x:c r="H6648" s="1"/>
      <x:c r="I6648" s="53">
        <x:f t="shared" si="1238"/>
        <x:v>10</x:v>
      </x:c>
      <x:c r="J6648" s="53">
        <x:f t="shared" si="1239"/>
        <x:v>2</x:v>
      </x:c>
      <x:c r="K6648" s="53">
        <x:f t="shared" si="1240"/>
        <x:v>30</x:v>
      </x:c>
      <x:c r="L6648" s="53">
        <x:f t="shared" si="1241"/>
        <x:v>42</x:v>
      </x:c>
      <x:c r="M6648" s="54">
        <x:f t="shared" si="1242"/>
        <x:v>4357.0837500996504</x:v>
      </x:c>
      <x:c r="N6648" s="54">
        <x:f t="shared" si="1243"/>
        <x:v>2.5257526042358682</x:v>
      </x:c>
      <x:c r="O6648" s="55">
        <x:f t="shared" si="1244"/>
        <x:v>173188</x:v>
      </x:c>
      <x:c r="P6648" s="55">
        <x:f t="shared" si="1245"/>
        <x:v>36080</x:v>
      </x:c>
      <x:c r="Q6648" s="55">
        <x:f t="shared" si="1246"/>
        <x:v>88143.815105896705</x:v>
      </x:c>
      <x:c r="R6648" s="55">
        <x:f t="shared" si="1247"/>
        <x:v>28964.184894103295</x:v>
      </x:c>
      <x:c r="S6648" s="1" t="str">
        <x:f t="shared" si="1248"/>
        <x:v>YES</x:v>
      </x:c>
      <x:c r="T6648" s="1">
        <x:f t="shared" si="1249"/>
        <x:v>28964.184894103295</x:v>
      </x:c>
    </x:row>
    <x:row r="6649">
      <x:c r="A6649" s="1"/>
      <x:c r="B6649" s="1"/>
      <x:c r="C6649" s="1"/>
      <x:c r="D6649" s="1"/>
      <x:c r="E6649" s="1"/>
      <x:c r="F6649" s="1"/>
      <x:c r="G6649" s="1"/>
      <x:c r="H6649" s="1"/>
      <x:c r="I6649" s="53">
        <x:f t="shared" si="1238"/>
        <x:v>10</x:v>
      </x:c>
      <x:c r="J6649" s="53">
        <x:f t="shared" si="1239"/>
        <x:v>3</x:v>
      </x:c>
      <x:c r="K6649" s="53">
        <x:f t="shared" si="1240"/>
        <x:v>0</x:v>
      </x:c>
      <x:c r="L6649" s="53">
        <x:f t="shared" si="1241"/>
        <x:v>13</x:v>
      </x:c>
      <x:c r="M6649" s="54">
        <x:f t="shared" si="1242"/>
        <x:v>2431.2883703400021</x:v>
      </x:c>
      <x:c r="N6649" s="54">
        <x:f t="shared" si="1243"/>
        <x:v>1.1883947016250014</x:v>
      </x:c>
      <x:c r="O6649" s="55">
        <x:f t="shared" si="1244"/>
        <x:v>94282</x:v>
      </x:c>
      <x:c r="P6649" s="55">
        <x:f t="shared" si="1245"/>
        <x:v>10120</x:v>
      </x:c>
      <x:c r="Q6649" s="55">
        <x:f t="shared" si="1246"/>
        <x:v>54709.86754062504</x:v>
      </x:c>
      <x:c r="R6649" s="55">
        <x:f t="shared" si="1247"/>
        <x:v>9452.1324593749596</x:v>
      </x:c>
      <x:c r="S6649" s="1" t="str">
        <x:f t="shared" si="1248"/>
        <x:v>YES</x:v>
      </x:c>
      <x:c r="T6649" s="1">
        <x:f t="shared" si="1249"/>
        <x:v>9452.1324593749596</x:v>
      </x:c>
    </x:row>
    <x:row r="6650">
      <x:c r="A6650" s="1"/>
      <x:c r="B6650" s="1"/>
      <x:c r="C6650" s="1"/>
      <x:c r="D6650" s="1"/>
      <x:c r="E6650" s="1"/>
      <x:c r="F6650" s="1"/>
      <x:c r="G6650" s="1"/>
      <x:c r="H6650" s="1"/>
      <x:c r="I6650" s="53">
        <x:f t="shared" si="1238"/>
        <x:v>10</x:v>
      </x:c>
      <x:c r="J6650" s="53">
        <x:f t="shared" si="1239"/>
        <x:v>3</x:v>
      </x:c>
      <x:c r="K6650" s="53">
        <x:f t="shared" si="1240"/>
        <x:v>1</x:v>
      </x:c>
      <x:c r="L6650" s="53">
        <x:f t="shared" si="1241"/>
        <x:v>14</x:v>
      </x:c>
      <x:c r="M6650" s="54">
        <x:f t="shared" si="1242"/>
        <x:v>2476.8508703400021</x:v>
      </x:c>
      <x:c r="N6650" s="54">
        <x:f t="shared" si="1243"/>
        <x:v>1.2200353266250015</x:v>
      </x:c>
      <x:c r="O6650" s="55">
        <x:f t="shared" si="1244"/>
        <x:v>96982</x:v>
      </x:c>
      <x:c r="P6650" s="55">
        <x:f t="shared" si="1245"/>
        <x:v>11000</x:v>
      </x:c>
      <x:c r="Q6650" s="55">
        <x:f t="shared" si="1246"/>
        <x:v>55500.88316562504</x:v>
      </x:c>
      <x:c r="R6650" s="55">
        <x:f t="shared" si="1247"/>
        <x:v>10481.11683437496</x:v>
      </x:c>
      <x:c r="S6650" s="1" t="str">
        <x:f t="shared" si="1248"/>
        <x:v>YES</x:v>
      </x:c>
      <x:c r="T6650" s="1">
        <x:f t="shared" si="1249"/>
        <x:v>10481.11683437496</x:v>
      </x:c>
    </x:row>
    <x:row r="6651">
      <x:c r="A6651" s="1"/>
      <x:c r="B6651" s="1"/>
      <x:c r="C6651" s="1"/>
      <x:c r="D6651" s="1"/>
      <x:c r="E6651" s="1"/>
      <x:c r="F6651" s="1"/>
      <x:c r="G6651" s="1"/>
      <x:c r="H6651" s="1"/>
      <x:c r="I6651" s="53">
        <x:f t="shared" si="1238"/>
        <x:v>10</x:v>
      </x:c>
      <x:c r="J6651" s="53">
        <x:f t="shared" si="1239"/>
        <x:v>3</x:v>
      </x:c>
      <x:c r="K6651" s="53">
        <x:f t="shared" si="1240"/>
        <x:v>2</x:v>
      </x:c>
      <x:c r="L6651" s="53">
        <x:f t="shared" si="1241"/>
        <x:v>15</x:v>
      </x:c>
      <x:c r="M6651" s="54">
        <x:f t="shared" si="1242"/>
        <x:v>2523.552432840002</x:v>
      </x:c>
      <x:c r="N6651" s="54">
        <x:f t="shared" si="1243"/>
        <x:v>1.2524669672500013</x:v>
      </x:c>
      <x:c r="O6651" s="55">
        <x:f t="shared" si="1244"/>
        <x:v>99682</x:v>
      </x:c>
      <x:c r="P6651" s="55">
        <x:f t="shared" si="1245"/>
        <x:v>11880</x:v>
      </x:c>
      <x:c r="Q6651" s="55">
        <x:f t="shared" si="1246"/>
        <x:v>56311.674181250033</x:v>
      </x:c>
      <x:c r="R6651" s="55">
        <x:f t="shared" si="1247"/>
        <x:v>11490.325818749967</x:v>
      </x:c>
      <x:c r="S6651" s="1" t="str">
        <x:f t="shared" si="1248"/>
        <x:v>YES</x:v>
      </x:c>
      <x:c r="T6651" s="1">
        <x:f t="shared" si="1249"/>
        <x:v>11490.325818749967</x:v>
      </x:c>
    </x:row>
    <x:row r="6652">
      <x:c r="A6652" s="1"/>
      <x:c r="B6652" s="1"/>
      <x:c r="C6652" s="1"/>
      <x:c r="D6652" s="1"/>
      <x:c r="E6652" s="1"/>
      <x:c r="F6652" s="1"/>
      <x:c r="G6652" s="1"/>
      <x:c r="H6652" s="1"/>
      <x:c r="I6652" s="53">
        <x:f t="shared" si="1238"/>
        <x:v>10</x:v>
      </x:c>
      <x:c r="J6652" s="53">
        <x:f t="shared" si="1239"/>
        <x:v>3</x:v>
      </x:c>
      <x:c r="K6652" s="53">
        <x:f t="shared" si="1240"/>
        <x:v>3</x:v>
      </x:c>
      <x:c r="L6652" s="53">
        <x:f t="shared" si="1241"/>
        <x:v>16</x:v>
      </x:c>
      <x:c r="M6652" s="54">
        <x:f t="shared" si="1242"/>
        <x:v>2571.4144152618769</x:v>
      </x:c>
      <x:c r="N6652" s="54">
        <x:f t="shared" si="1243"/>
        <x:v>1.2857044550429702</x:v>
      </x:c>
      <x:c r="O6652" s="55">
        <x:f t="shared" si="1244"/>
        <x:v>102382</x:v>
      </x:c>
      <x:c r="P6652" s="55">
        <x:f t="shared" si="1245"/>
        <x:v>12760</x:v>
      </x:c>
      <x:c r="Q6652" s="55">
        <x:f t="shared" si="1246"/>
        <x:v>57142.611376074252</x:v>
      </x:c>
      <x:c r="R6652" s="55">
        <x:f t="shared" si="1247"/>
        <x:v>12479.388623925748</x:v>
      </x:c>
      <x:c r="S6652" s="1" t="str">
        <x:f t="shared" si="1248"/>
        <x:v>YES</x:v>
      </x:c>
      <x:c r="T6652" s="1">
        <x:f t="shared" si="1249"/>
        <x:v>12479.388623925748</x:v>
      </x:c>
    </x:row>
    <x:row r="6653">
      <x:c r="A6653" s="1"/>
      <x:c r="B6653" s="1"/>
      <x:c r="C6653" s="1"/>
      <x:c r="D6653" s="1"/>
      <x:c r="E6653" s="1"/>
      <x:c r="F6653" s="1"/>
      <x:c r="G6653" s="1"/>
      <x:c r="H6653" s="1"/>
      <x:c r="I6653" s="53">
        <x:f t="shared" si="1238"/>
        <x:v>10</x:v>
      </x:c>
      <x:c r="J6653" s="53">
        <x:f t="shared" si="1239"/>
        <x:v>3</x:v>
      </x:c>
      <x:c r="K6653" s="53">
        <x:f t="shared" si="1240"/>
        <x:v>4</x:v>
      </x:c>
      <x:c r="L6653" s="53">
        <x:f t="shared" si="1241"/>
        <x:v>17</x:v>
      </x:c>
      <x:c r="M6653" s="54">
        <x:f t="shared" si="1242"/>
        <x:v>2620.4585309845334</x:v>
      </x:c>
      <x:c r="N6653" s="54">
        <x:f t="shared" si="1243"/>
        <x:v>1.3197628687392593</x:v>
      </x:c>
      <x:c r="O6653" s="55">
        <x:f t="shared" si="1244"/>
        <x:v>105082</x:v>
      </x:c>
      <x:c r="P6653" s="55">
        <x:f t="shared" si="1245"/>
        <x:v>13640</x:v>
      </x:c>
      <x:c r="Q6653" s="55">
        <x:f t="shared" si="1246"/>
        <x:v>57994.071718481478</x:v>
      </x:c>
      <x:c r="R6653" s="55">
        <x:f t="shared" si="1247"/>
        <x:v>13447.928281518522</x:v>
      </x:c>
      <x:c r="S6653" s="1" t="str">
        <x:f t="shared" si="1248"/>
        <x:v>YES</x:v>
      </x:c>
      <x:c r="T6653" s="1">
        <x:f t="shared" si="1249"/>
        <x:v>13447.928281518522</x:v>
      </x:c>
    </x:row>
    <x:row r="6654">
      <x:c r="A6654" s="1"/>
      <x:c r="B6654" s="1"/>
      <x:c r="C6654" s="1"/>
      <x:c r="D6654" s="1"/>
      <x:c r="E6654" s="1"/>
      <x:c r="F6654" s="1"/>
      <x:c r="G6654" s="1"/>
      <x:c r="H6654" s="1"/>
      <x:c r="I6654" s="53">
        <x:f t="shared" si="1238"/>
        <x:v>10</x:v>
      </x:c>
      <x:c r="J6654" s="53">
        <x:f t="shared" si="1239"/>
        <x:v>3</x:v>
      </x:c>
      <x:c r="K6654" s="53">
        <x:f t="shared" si="1240"/>
        <x:v>5</x:v>
      </x:c>
      <x:c r="L6654" s="53">
        <x:f t="shared" si="1241"/>
        <x:v>18</x:v>
      </x:c>
      <x:c r="M6654" s="54">
        <x:f t="shared" si="1242"/>
        <x:v>2670.7068549057367</x:v>
      </x:c>
      <x:c r="N6654" s="54">
        <x:f t="shared" si="1243"/>
        <x:v>1.3546575381289838</x:v>
      </x:c>
      <x:c r="O6654" s="55">
        <x:f t="shared" si="1244"/>
        <x:v>107782</x:v>
      </x:c>
      <x:c r="P6654" s="55">
        <x:f t="shared" si="1245"/>
        <x:v>14520</x:v>
      </x:c>
      <x:c r="Q6654" s="55">
        <x:f t="shared" si="1246"/>
        <x:v>58866.438453224597</x:v>
      </x:c>
      <x:c r="R6654" s="55">
        <x:f t="shared" si="1247"/>
        <x:v>14395.561546775403</x:v>
      </x:c>
      <x:c r="S6654" s="1" t="str">
        <x:f t="shared" si="1248"/>
        <x:v>YES</x:v>
      </x:c>
      <x:c r="T6654" s="1">
        <x:f t="shared" si="1249"/>
        <x:v>14395.561546775403</x:v>
      </x:c>
    </x:row>
    <x:row r="6655">
      <x:c r="A6655" s="1"/>
      <x:c r="B6655" s="1"/>
      <x:c r="C6655" s="1"/>
      <x:c r="D6655" s="1"/>
      <x:c r="E6655" s="1"/>
      <x:c r="F6655" s="1"/>
      <x:c r="G6655" s="1"/>
      <x:c r="H6655" s="1"/>
      <x:c r="I6655" s="53">
        <x:f t="shared" si="1238"/>
        <x:v>10</x:v>
      </x:c>
      <x:c r="J6655" s="53">
        <x:f t="shared" si="1239"/>
        <x:v>3</x:v>
      </x:c>
      <x:c r="K6655" s="53">
        <x:f t="shared" si="1240"/>
        <x:v>6</x:v>
      </x:c>
      <x:c r="L6655" s="53">
        <x:f t="shared" si="1241"/>
        <x:v>19</x:v>
      </x:c>
      <x:c r="M6655" s="54">
        <x:f t="shared" si="1242"/>
        <x:v>2722.1818290873698</x:v>
      </x:c>
      <x:c r="N6655" s="54">
        <x:f t="shared" si="1243"/>
        <x:v>1.3904040479773401</x:v>
      </x:c>
      <x:c r="O6655" s="55">
        <x:f t="shared" si="1244"/>
        <x:v>110482</x:v>
      </x:c>
      <x:c r="P6655" s="55">
        <x:f t="shared" si="1245"/>
        <x:v>15400</x:v>
      </x:c>
      <x:c r="Q6655" s="55">
        <x:f t="shared" si="1246"/>
        <x:v>59760.101199433506</x:v>
      </x:c>
      <x:c r="R6655" s="55">
        <x:f t="shared" si="1247"/>
        <x:v>15321.898800566494</x:v>
      </x:c>
      <x:c r="S6655" s="1" t="str">
        <x:f t="shared" si="1248"/>
        <x:v>YES</x:v>
      </x:c>
      <x:c r="T6655" s="1">
        <x:f t="shared" si="1249"/>
        <x:v>15321.898800566494</x:v>
      </x:c>
    </x:row>
    <x:row r="6656">
      <x:c r="A6656" s="1"/>
      <x:c r="B6656" s="1"/>
      <x:c r="C6656" s="1"/>
      <x:c r="D6656" s="1"/>
      <x:c r="E6656" s="1"/>
      <x:c r="F6656" s="1"/>
      <x:c r="G6656" s="1"/>
      <x:c r="H6656" s="1"/>
      <x:c r="I6656" s="53">
        <x:f t="shared" si="1238"/>
        <x:v>10</x:v>
      </x:c>
      <x:c r="J6656" s="53">
        <x:f t="shared" si="1239"/>
        <x:v>3</x:v>
      </x:c>
      <x:c r="K6656" s="53">
        <x:f t="shared" si="1240"/>
        <x:v>7</x:v>
      </x:c>
      <x:c r="L6656" s="53">
        <x:f t="shared" si="1241"/>
        <x:v>20</x:v>
      </x:c>
      <x:c r="M6656" s="54">
        <x:f t="shared" si="1242"/>
        <x:v>2774.9062684853302</x:v>
      </x:c>
      <x:c r="N6656" s="54">
        <x:f t="shared" si="1243"/>
        <x:v>1.4270182420037014</x:v>
      </x:c>
      <x:c r="O6656" s="55">
        <x:f t="shared" si="1244"/>
        <x:v>113182</x:v>
      </x:c>
      <x:c r="P6656" s="55">
        <x:f t="shared" si="1245"/>
        <x:v>16280</x:v>
      </x:c>
      <x:c r="Q6656" s="55">
        <x:f t="shared" si="1246"/>
        <x:v>60675.456050092536</x:v>
      </x:c>
      <x:c r="R6656" s="55">
        <x:f t="shared" si="1247"/>
        <x:v>16226.543949907464</x:v>
      </x:c>
      <x:c r="S6656" s="1" t="str">
        <x:f t="shared" si="1248"/>
        <x:v>YES</x:v>
      </x:c>
      <x:c r="T6656" s="1">
        <x:f t="shared" si="1249"/>
        <x:v>16226.543949907464</x:v>
      </x:c>
    </x:row>
    <x:row r="6657">
      <x:c r="A6657" s="1"/>
      <x:c r="B6657" s="1"/>
      <x:c r="C6657" s="1"/>
      <x:c r="D6657" s="1"/>
      <x:c r="E6657" s="1"/>
      <x:c r="F6657" s="1"/>
      <x:c r="G6657" s="1"/>
      <x:c r="H6657" s="1"/>
      <x:c r="I6657" s="53">
        <x:f t="shared" si="1238"/>
        <x:v>10</x:v>
      </x:c>
      <x:c r="J6657" s="53">
        <x:f t="shared" si="1239"/>
        <x:v>3</x:v>
      </x:c>
      <x:c r="K6657" s="53">
        <x:f t="shared" si="1240"/>
        <x:v>8</x:v>
      </x:c>
      <x:c r="L6657" s="53">
        <x:f t="shared" si="1241"/>
        <x:v>21</x:v>
      </x:c>
      <x:c r="M6657" s="54">
        <x:f t="shared" si="1242"/>
        <x:v>2828.9033667653102</x:v>
      </x:c>
      <x:c r="N6657" s="54">
        <x:f t="shared" si="1243"/>
        <x:v>1.4645162269203544</x:v>
      </x:c>
      <x:c r="O6657" s="55">
        <x:f t="shared" si="1244"/>
        <x:v>115882</x:v>
      </x:c>
      <x:c r="P6657" s="55">
        <x:f t="shared" si="1245"/>
        <x:v>17160</x:v>
      </x:c>
      <x:c r="Q6657" s="55">
        <x:f t="shared" si="1246"/>
        <x:v>61612.905673008856</x:v>
      </x:c>
      <x:c r="R6657" s="55">
        <x:f t="shared" si="1247"/>
        <x:v>17109.094326991144</x:v>
      </x:c>
      <x:c r="S6657" s="1" t="str">
        <x:f t="shared" si="1248"/>
        <x:v>YES</x:v>
      </x:c>
      <x:c r="T6657" s="1">
        <x:f t="shared" si="1249"/>
        <x:v>17109.094326991144</x:v>
      </x:c>
    </x:row>
    <x:row r="6658">
      <x:c r="A6658" s="1"/>
      <x:c r="B6658" s="1"/>
      <x:c r="C6658" s="1"/>
      <x:c r="D6658" s="1"/>
      <x:c r="E6658" s="1"/>
      <x:c r="F6658" s="1"/>
      <x:c r="G6658" s="1"/>
      <x:c r="H6658" s="1"/>
      <x:c r="I6658" s="53">
        <x:f t="shared" si="1238"/>
        <x:v>10</x:v>
      </x:c>
      <x:c r="J6658" s="53">
        <x:f t="shared" si="1239"/>
        <x:v>3</x:v>
      </x:c>
      <x:c r="K6658" s="53">
        <x:f t="shared" si="1240"/>
        <x:v>9</x:v>
      </x:c>
      <x:c r="L6658" s="53">
        <x:f t="shared" si="1241"/>
        <x:v>22</x:v>
      </x:c>
      <x:c r="M6658" s="54">
        <x:f t="shared" si="1242"/>
        <x:v>2884.1967022057052</x:v>
      </x:c>
      <x:c r="N6658" s="54">
        <x:f t="shared" si="1243"/>
        <x:v>1.5029143765317396</x:v>
      </x:c>
      <x:c r="O6658" s="55">
        <x:f t="shared" si="1244"/>
        <x:v>118582</x:v>
      </x:c>
      <x:c r="P6658" s="55">
        <x:f t="shared" si="1245"/>
        <x:v>18040</x:v>
      </x:c>
      <x:c r="Q6658" s="55">
        <x:f t="shared" si="1246"/>
        <x:v>62572.859413293489</x:v>
      </x:c>
      <x:c r="R6658" s="55">
        <x:f t="shared" si="1247"/>
        <x:v>17969.140586706511</x:v>
      </x:c>
      <x:c r="S6658" s="1" t="str">
        <x:f t="shared" si="1248"/>
        <x:v>YES</x:v>
      </x:c>
      <x:c r="T6658" s="1">
        <x:f t="shared" si="1249"/>
        <x:v>17969.140586706511</x:v>
      </x:c>
    </x:row>
    <x:row r="6659">
      <x:c r="A6659" s="1"/>
      <x:c r="B6659" s="1"/>
      <x:c r="C6659" s="1"/>
      <x:c r="D6659" s="1"/>
      <x:c r="E6659" s="1"/>
      <x:c r="F6659" s="1"/>
      <x:c r="G6659" s="1"/>
      <x:c r="H6659" s="1"/>
      <x:c r="I6659" s="53">
        <x:f t="shared" si="1238"/>
        <x:v>10</x:v>
      </x:c>
      <x:c r="J6659" s="53">
        <x:f t="shared" si="1239"/>
        <x:v>3</x:v>
      </x:c>
      <x:c r="K6659" s="53">
        <x:f t="shared" si="1240"/>
        <x:v>10</x:v>
      </x:c>
      <x:c r="L6659" s="53">
        <x:f t="shared" si="1241"/>
        <x:v>23</x:v>
      </x:c>
      <x:c r="M6659" s="54">
        <x:f t="shared" si="1242"/>
        <x:v>2940.8102436889176</x:v>
      </x:c>
      <x:c r="N6659" s="54">
        <x:f t="shared" si="1243"/>
        <x:v>1.5422293358950816</x:v>
      </x:c>
      <x:c r="O6659" s="55">
        <x:f t="shared" si="1244"/>
        <x:v>121282</x:v>
      </x:c>
      <x:c r="P6659" s="55">
        <x:f t="shared" si="1245"/>
        <x:v>18920</x:v>
      </x:c>
      <x:c r="Q6659" s="55">
        <x:f t="shared" si="1246"/>
        <x:v>63555.733397377044</x:v>
      </x:c>
      <x:c r="R6659" s="55">
        <x:f t="shared" si="1247"/>
        <x:v>18806.266602622956</x:v>
      </x:c>
      <x:c r="S6659" s="1" t="str">
        <x:f t="shared" si="1248"/>
        <x:v>YES</x:v>
      </x:c>
      <x:c r="T6659" s="1">
        <x:f t="shared" si="1249"/>
        <x:v>18806.266602622956</x:v>
      </x:c>
    </x:row>
    <x:row r="6660">
      <x:c r="A6660" s="1"/>
      <x:c r="B6660" s="1"/>
      <x:c r="C6660" s="1"/>
      <x:c r="D6660" s="1"/>
      <x:c r="E6660" s="1"/>
      <x:c r="F6660" s="1"/>
      <x:c r="G6660" s="1"/>
      <x:c r="H6660" s="1"/>
      <x:c r="I6660" s="53">
        <x:f t="shared" si="1238"/>
        <x:v>10</x:v>
      </x:c>
      <x:c r="J6660" s="53">
        <x:f t="shared" si="1239"/>
        <x:v>3</x:v>
      </x:c>
      <x:c r="K6660" s="53">
        <x:f t="shared" si="1240"/>
        <x:v>11</x:v>
      </x:c>
      <x:c r="L6660" s="53">
        <x:f t="shared" si="1241"/>
        <x:v>24</x:v>
      </x:c>
      <x:c r="M6660" s="54">
        <x:f t="shared" si="1242"/>
        <x:v>2998.7683567823569</x:v>
      </x:c>
      <x:c r="N6660" s="54">
        <x:f t="shared" si="1243"/>
        <x:v>1.5824780255433035</x:v>
      </x:c>
      <x:c r="O6660" s="55">
        <x:f t="shared" si="1244"/>
        <x:v>123982</x:v>
      </x:c>
      <x:c r="P6660" s="55">
        <x:f t="shared" si="1245"/>
        <x:v>19800</x:v>
      </x:c>
      <x:c r="Q6660" s="55">
        <x:f t="shared" si="1246"/>
        <x:v>64561.950638582588</x:v>
      </x:c>
      <x:c r="R6660" s="55">
        <x:f t="shared" si="1247"/>
        <x:v>19620.049361417412</x:v>
      </x:c>
      <x:c r="S6660" s="1" t="str">
        <x:f t="shared" si="1248"/>
        <x:v>YES</x:v>
      </x:c>
      <x:c r="T6660" s="1">
        <x:f t="shared" si="1249"/>
        <x:v>19620.049361417412</x:v>
      </x:c>
    </x:row>
    <x:row r="6661">
      <x:c r="A6661" s="1"/>
      <x:c r="B6661" s="1"/>
      <x:c r="C6661" s="1"/>
      <x:c r="D6661" s="1"/>
      <x:c r="E6661" s="1"/>
      <x:c r="F6661" s="1"/>
      <x:c r="G6661" s="1"/>
      <x:c r="H6661" s="1"/>
      <x:c r="I6661" s="53">
        <x:f t="shared" si="1238"/>
        <x:v>10</x:v>
      </x:c>
      <x:c r="J6661" s="53">
        <x:f t="shared" si="1239"/>
        <x:v>3</x:v>
      </x:c>
      <x:c r="K6661" s="53">
        <x:f t="shared" si="1240"/>
        <x:v>12</x:v>
      </x:c>
      <x:c r="L6661" s="53">
        <x:f t="shared" si="1241"/>
        <x:v>25</x:v>
      </x:c>
      <x:c r="M6661" s="54">
        <x:f t="shared" si="1242"/>
        <x:v>3058.0958099104214</x:v>
      </x:c>
      <x:c r="N6661" s="54">
        <x:f t="shared" si="1243"/>
        <x:v>1.6236776457711259</x:v>
      </x:c>
      <x:c r="O6661" s="55">
        <x:f t="shared" si="1244"/>
        <x:v>126682</x:v>
      </x:c>
      <x:c r="P6661" s="55">
        <x:f t="shared" si="1245"/>
        <x:v>20680</x:v>
      </x:c>
      <x:c r="Q6661" s="55">
        <x:f t="shared" si="1246"/>
        <x:v>65591.941144278157</x:v>
      </x:c>
      <x:c r="R6661" s="55">
        <x:f t="shared" si="1247"/>
        <x:v>20410.058855721843</x:v>
      </x:c>
      <x:c r="S6661" s="1" t="str">
        <x:f t="shared" si="1248"/>
        <x:v>YES</x:v>
      </x:c>
      <x:c r="T6661" s="1">
        <x:f t="shared" si="1249"/>
        <x:v>20410.058855721843</x:v>
      </x:c>
    </x:row>
    <x:row r="6662">
      <x:c r="A6662" s="1"/>
      <x:c r="B6662" s="1"/>
      <x:c r="C6662" s="1"/>
      <x:c r="D6662" s="1"/>
      <x:c r="E6662" s="1"/>
      <x:c r="F6662" s="1"/>
      <x:c r="G6662" s="1"/>
      <x:c r="H6662" s="1"/>
      <x:c r="I6662" s="53">
        <x:f t="shared" si="1238"/>
        <x:v>10</x:v>
      </x:c>
      <x:c r="J6662" s="53">
        <x:f t="shared" si="1239"/>
        <x:v>3</x:v>
      </x:c>
      <x:c r="K6662" s="53">
        <x:f t="shared" si="1240"/>
        <x:v>13</x:v>
      </x:c>
      <x:c r="L6662" s="53">
        <x:f t="shared" si="1241"/>
        <x:v>26</x:v>
      </x:c>
      <x:c r="M6662" s="54">
        <x:f t="shared" si="1242"/>
        <x:v>3118.8177806188055</x:v>
      </x:c>
      <x:c r="N6662" s="54">
        <x:f t="shared" si="1243"/>
        <x:v>1.6658456809852815</x:v>
      </x:c>
      <x:c r="O6662" s="55">
        <x:f t="shared" si="1244"/>
        <x:v>129382</x:v>
      </x:c>
      <x:c r="P6662" s="55">
        <x:f t="shared" si="1245"/>
        <x:v>21560</x:v>
      </x:c>
      <x:c r="Q6662" s="55">
        <x:f t="shared" si="1246"/>
        <x:v>66646.142024632049</x:v>
      </x:c>
      <x:c r="R6662" s="55">
        <x:f t="shared" si="1247"/>
        <x:v>21175.857975367951</x:v>
      </x:c>
      <x:c r="S6662" s="1" t="str">
        <x:f t="shared" si="1248"/>
        <x:v>YES</x:v>
      </x:c>
      <x:c r="T6662" s="1">
        <x:f t="shared" si="1249"/>
        <x:v>21175.857975367951</x:v>
      </x:c>
    </x:row>
    <x:row r="6663">
      <x:c r="A6663" s="1"/>
      <x:c r="B6663" s="1"/>
      <x:c r="C6663" s="1"/>
      <x:c r="D6663" s="1"/>
      <x:c r="E6663" s="1"/>
      <x:c r="F6663" s="1"/>
      <x:c r="G6663" s="1"/>
      <x:c r="H6663" s="1"/>
      <x:c r="I6663" s="53">
        <x:f t="shared" si="1238"/>
        <x:v>10</x:v>
      </x:c>
      <x:c r="J6663" s="53">
        <x:f t="shared" si="1239"/>
        <x:v>3</x:v>
      </x:c>
      <x:c r="K6663" s="53">
        <x:f t="shared" si="1240"/>
        <x:v>14</x:v>
      </x:c>
      <x:c r="L6663" s="53">
        <x:f t="shared" si="1241"/>
        <x:v>27</x:v>
      </x:c>
      <x:c r="M6663" s="54">
        <x:f t="shared" si="1242"/>
        <x:v>3180.959861932467</x:v>
      </x:c>
      <x:c r="N6663" s="54">
        <x:f t="shared" si="1243"/>
        <x:v>1.7089999041197688</x:v>
      </x:c>
      <x:c r="O6663" s="55">
        <x:f t="shared" si="1244"/>
        <x:v>132082</x:v>
      </x:c>
      <x:c r="P6663" s="55">
        <x:f t="shared" si="1245"/>
        <x:v>22440</x:v>
      </x:c>
      <x:c r="Q6663" s="55">
        <x:f t="shared" si="1246"/>
        <x:v>67724.997602994219</x:v>
      </x:c>
      <x:c r="R6663" s="55">
        <x:f t="shared" si="1247"/>
        <x:v>21917.002397005781</x:v>
      </x:c>
      <x:c r="S6663" s="1" t="str">
        <x:f t="shared" si="1248"/>
        <x:v>YES</x:v>
      </x:c>
      <x:c r="T6663" s="1">
        <x:f t="shared" si="1249"/>
        <x:v>21917.002397005781</x:v>
      </x:c>
    </x:row>
    <x:row r="6664">
      <x:c r="A6664" s="1"/>
      <x:c r="B6664" s="1"/>
      <x:c r="C6664" s="1"/>
      <x:c r="D6664" s="1"/>
      <x:c r="E6664" s="1"/>
      <x:c r="F6664" s="1"/>
      <x:c r="G6664" s="1"/>
      <x:c r="H6664" s="1"/>
      <x:c r="I6664" s="53">
        <x:f t="shared" si="1238"/>
        <x:v>10</x:v>
      </x:c>
      <x:c r="J6664" s="53">
        <x:f t="shared" si="1239"/>
        <x:v>3</x:v>
      </x:c>
      <x:c r="K6664" s="53">
        <x:f t="shared" si="1240"/>
        <x:v>15</x:v>
      </x:c>
      <x:c r="L6664" s="53">
        <x:f t="shared" si="1241"/>
        <x:v>28</x:v>
      </x:c>
      <x:c r="M6664" s="54">
        <x:f t="shared" si="1242"/>
        <x:v>3244.5480688086132</x:v>
      </x:c>
      <x:c r="N6664" s="54">
        <x:f t="shared" si="1243"/>
        <x:v>1.7531583811170925</x:v>
      </x:c>
      <x:c r="O6664" s="55">
        <x:f t="shared" si="1244"/>
        <x:v>134782</x:v>
      </x:c>
      <x:c r="P6664" s="55">
        <x:f t="shared" si="1245"/>
        <x:v>23320</x:v>
      </x:c>
      <x:c r="Q6664" s="55">
        <x:f t="shared" si="1246"/>
        <x:v>68828.959527927305</x:v>
      </x:c>
      <x:c r="R6664" s="55">
        <x:f t="shared" si="1247"/>
        <x:v>22633.040472072695</x:v>
      </x:c>
      <x:c r="S6664" s="1" t="str">
        <x:f t="shared" si="1248"/>
        <x:v>YES</x:v>
      </x:c>
      <x:c r="T6664" s="1">
        <x:f t="shared" si="1249"/>
        <x:v>22633.040472072695</x:v>
      </x:c>
    </x:row>
    <x:row r="6665">
      <x:c r="A6665" s="1"/>
      <x:c r="B6665" s="1"/>
      <x:c r="C6665" s="1"/>
      <x:c r="D6665" s="1"/>
      <x:c r="E6665" s="1"/>
      <x:c r="F6665" s="1"/>
      <x:c r="G6665" s="1"/>
      <x:c r="H6665" s="1"/>
      <x:c r="I6665" s="53">
        <x:f t="shared" si="1238"/>
        <x:v>10</x:v>
      </x:c>
      <x:c r="J6665" s="53">
        <x:f t="shared" si="1239"/>
        <x:v>3</x:v>
      </x:c>
      <x:c r="K6665" s="53">
        <x:f t="shared" si="1240"/>
        <x:v>16</x:v>
      </x:c>
      <x:c r="L6665" s="53">
        <x:f t="shared" si="1241"/>
        <x:v>29</x:v>
      </x:c>
      <x:c r="M6665" s="54">
        <x:f t="shared" si="1242"/>
        <x:v>3309.6088446861022</x:v>
      </x:c>
      <x:c r="N6665" s="54">
        <x:f t="shared" si="1243"/>
        <x:v>1.7983394754764599</x:v>
      </x:c>
      <x:c r="O6665" s="55">
        <x:f t="shared" si="1244"/>
        <x:v>137482</x:v>
      </x:c>
      <x:c r="P6665" s="55">
        <x:f t="shared" si="1245"/>
        <x:v>24200</x:v>
      </x:c>
      <x:c r="Q6665" s="55">
        <x:f t="shared" si="1246"/>
        <x:v>69958.486886911502</x:v>
      </x:c>
      <x:c r="R6665" s="55">
        <x:f t="shared" si="1247"/>
        <x:v>23323.513113088498</x:v>
      </x:c>
      <x:c r="S6665" s="1" t="str">
        <x:f t="shared" si="1248"/>
        <x:v>YES</x:v>
      </x:c>
      <x:c r="T6665" s="1">
        <x:f t="shared" si="1249"/>
        <x:v>23323.513113088498</x:v>
      </x:c>
    </x:row>
    <x:row r="6666">
      <x:c r="A6666" s="1"/>
      <x:c r="B6666" s="1"/>
      <x:c r="C6666" s="1"/>
      <x:c r="D6666" s="1"/>
      <x:c r="E6666" s="1"/>
      <x:c r="F6666" s="1"/>
      <x:c r="G6666" s="1"/>
      <x:c r="H6666" s="1"/>
      <x:c r="I6666" s="53">
        <x:f t="shared" si="1238"/>
        <x:v>10</x:v>
      </x:c>
      <x:c r="J6666" s="53">
        <x:f t="shared" si="1239"/>
        <x:v>3</x:v>
      </x:c>
      <x:c r="K6666" s="53">
        <x:f t="shared" si="1240"/>
        <x:v>17</x:v>
      </x:c>
      <x:c r="L6666" s="53">
        <x:f t="shared" si="1241"/>
        <x:v>30</x:v>
      </x:c>
      <x:c r="M6666" s="54">
        <x:f t="shared" si="1242"/>
        <x:v>3376.1690681326427</x:v>
      </x:c>
      <x:c r="N6666" s="54">
        <x:f t="shared" si="1243"/>
        <x:v>1.8445618528698908</x:v>
      </x:c>
      <x:c r="O6666" s="55">
        <x:f t="shared" si="1244"/>
        <x:v>140182</x:v>
      </x:c>
      <x:c r="P6666" s="55">
        <x:f t="shared" si="1245"/>
        <x:v>25080</x:v>
      </x:c>
      <x:c r="Q6666" s="55">
        <x:f t="shared" si="1246"/>
        <x:v>71114.046321747272</x:v>
      </x:c>
      <x:c r="R6666" s="55">
        <x:f t="shared" si="1247"/>
        <x:v>23987.953678252728</x:v>
      </x:c>
      <x:c r="S6666" s="1" t="str">
        <x:f t="shared" si="1248"/>
        <x:v>YES</x:v>
      </x:c>
      <x:c r="T6666" s="1">
        <x:f t="shared" si="1249"/>
        <x:v>23987.953678252728</x:v>
      </x:c>
    </x:row>
    <x:row r="6667">
      <x:c r="A6667" s="1"/>
      <x:c r="B6667" s="1"/>
      <x:c r="C6667" s="1"/>
      <x:c r="D6667" s="1"/>
      <x:c r="E6667" s="1"/>
      <x:c r="F6667" s="1"/>
      <x:c r="G6667" s="1"/>
      <x:c r="H6667" s="1"/>
      <x:c r="I6667" s="53">
        <x:f t="shared" si="1238"/>
        <x:v>10</x:v>
      </x:c>
      <x:c r="J6667" s="53">
        <x:f t="shared" si="1239"/>
        <x:v>3</x:v>
      </x:c>
      <x:c r="K6667" s="53">
        <x:f t="shared" si="1240"/>
        <x:v>18</x:v>
      </x:c>
      <x:c r="L6667" s="53">
        <x:f t="shared" si="1241"/>
        <x:v>31</x:v>
      </x:c>
      <x:c r="M6667" s="54">
        <x:f t="shared" si="1242"/>
        <x:v>3444.25605959123</x:v>
      </x:c>
      <x:c r="N6667" s="54">
        <x:f t="shared" si="1243"/>
        <x:v>1.8918444858272432</x:v>
      </x:c>
      <x:c r="O6667" s="55">
        <x:f t="shared" si="1244"/>
        <x:v>142882</x:v>
      </x:c>
      <x:c r="P6667" s="55">
        <x:f t="shared" si="1245"/>
        <x:v>25960</x:v>
      </x:c>
      <x:c r="Q6667" s="55">
        <x:f t="shared" si="1246"/>
        <x:v>72296.11214568108</x:v>
      </x:c>
      <x:c r="R6667" s="55">
        <x:f t="shared" si="1247"/>
        <x:v>24625.88785431892</x:v>
      </x:c>
      <x:c r="S6667" s="1" t="str">
        <x:f t="shared" si="1248"/>
        <x:v>YES</x:v>
      </x:c>
      <x:c r="T6667" s="1">
        <x:f t="shared" si="1249"/>
        <x:v>24625.88785431892</x:v>
      </x:c>
    </x:row>
    <x:row r="6668">
      <x:c r="A6668" s="1"/>
      <x:c r="B6668" s="1"/>
      <x:c r="C6668" s="1"/>
      <x:c r="D6668" s="1"/>
      <x:c r="E6668" s="1"/>
      <x:c r="F6668" s="1"/>
      <x:c r="G6668" s="1"/>
      <x:c r="H6668" s="1"/>
      <x:c r="I6668" s="53">
        <x:f t="shared" si="1238"/>
        <x:v>10</x:v>
      </x:c>
      <x:c r="J6668" s="53">
        <x:f t="shared" si="1239"/>
        <x:v>3</x:v>
      </x:c>
      <x:c r="K6668" s="53">
        <x:f t="shared" si="1240"/>
        <x:v>19</x:v>
      </x:c>
      <x:c r="L6668" s="53">
        <x:f t="shared" si="1241"/>
        <x:v>32</x:v>
      </x:c>
      <x:c r="M6668" s="54">
        <x:f t="shared" si="1242"/>
        <x:v>3513.8975882272516</x:v>
      </x:c>
      <x:c r="N6668" s="54">
        <x:f t="shared" si="1243"/>
        <x:v>1.940206658491147</x:v>
      </x:c>
      <x:c r="O6668" s="55">
        <x:f t="shared" si="1244"/>
        <x:v>145582</x:v>
      </x:c>
      <x:c r="P6668" s="55">
        <x:f t="shared" si="1245"/>
        <x:v>26840</x:v>
      </x:c>
      <x:c r="Q6668" s="55">
        <x:f t="shared" si="1246"/>
        <x:v>73505.166462278663</x:v>
      </x:c>
      <x:c r="R6668" s="55">
        <x:f t="shared" si="1247"/>
        <x:v>25236.833537721337</x:v>
      </x:c>
      <x:c r="S6668" s="1" t="str">
        <x:f t="shared" si="1248"/>
        <x:v>YES</x:v>
      </x:c>
      <x:c r="T6668" s="1">
        <x:f t="shared" si="1249"/>
        <x:v>25236.833537721337</x:v>
      </x:c>
    </x:row>
    <x:row r="6669">
      <x:c r="A6669" s="1"/>
      <x:c r="B6669" s="1"/>
      <x:c r="C6669" s="1"/>
      <x:c r="D6669" s="1"/>
      <x:c r="E6669" s="1"/>
      <x:c r="F6669" s="1"/>
      <x:c r="G6669" s="1"/>
      <x:c r="H6669" s="1"/>
      <x:c r="I6669" s="53">
        <x:f t="shared" si="1238"/>
        <x:v>10</x:v>
      </x:c>
      <x:c r="J6669" s="53">
        <x:f t="shared" si="1239"/>
        <x:v>3</x:v>
      </x:c>
      <x:c r="K6669" s="53">
        <x:f t="shared" si="1240"/>
        <x:v>20</x:v>
      </x:c>
      <x:c r="L6669" s="53">
        <x:f t="shared" si="1241"/>
        <x:v>33</x:v>
      </x:c>
      <x:c r="M6669" s="54">
        <x:f t="shared" si="1242"/>
        <x:v>3585.1218788777287</x:v>
      </x:c>
      <x:c r="N6669" s="54">
        <x:f t="shared" si="1243"/>
        <x:v>1.9896679714428671</x:v>
      </x:c>
      <x:c r="O6669" s="55">
        <x:f t="shared" si="1244"/>
        <x:v>148282</x:v>
      </x:c>
      <x:c r="P6669" s="55">
        <x:f t="shared" si="1245"/>
        <x:v>27720</x:v>
      </x:c>
      <x:c r="Q6669" s="55">
        <x:f t="shared" si="1246"/>
        <x:v>74741.699286071671</x:v>
      </x:c>
      <x:c r="R6669" s="55">
        <x:f t="shared" si="1247"/>
        <x:v>25820.300713928329</x:v>
      </x:c>
      <x:c r="S6669" s="1" t="str">
        <x:f t="shared" si="1248"/>
        <x:v>YES</x:v>
      </x:c>
      <x:c r="T6669" s="1">
        <x:f t="shared" si="1249"/>
        <x:v>25820.300713928329</x:v>
      </x:c>
    </x:row>
    <x:row r="6670">
      <x:c r="A6670" s="1"/>
      <x:c r="B6670" s="1"/>
      <x:c r="C6670" s="1"/>
      <x:c r="D6670" s="1"/>
      <x:c r="E6670" s="1"/>
      <x:c r="F6670" s="1"/>
      <x:c r="G6670" s="1"/>
      <x:c r="H6670" s="1"/>
      <x:c r="I6670" s="53">
        <x:f t="shared" si="1238"/>
        <x:v>10</x:v>
      </x:c>
      <x:c r="J6670" s="53">
        <x:f t="shared" si="1239"/>
        <x:v>3</x:v>
      </x:c>
      <x:c r="K6670" s="53">
        <x:f t="shared" si="1240"/>
        <x:v>21</x:v>
      </x:c>
      <x:c r="L6670" s="53">
        <x:f t="shared" si="1241"/>
        <x:v>34</x:v>
      </x:c>
      <x:c r="M6670" s="54">
        <x:f t="shared" si="1242"/>
        <x:v>3657.9576191041724</x:v>
      </x:c>
      <x:c r="N6670" s="54">
        <x:f t="shared" si="1243"/>
        <x:v>2.0402483466001198</x:v>
      </x:c>
      <x:c r="O6670" s="55">
        <x:f t="shared" si="1244"/>
        <x:v>150982</x:v>
      </x:c>
      <x:c r="P6670" s="55">
        <x:f t="shared" si="1245"/>
        <x:v>28600</x:v>
      </x:c>
      <x:c r="Q6670" s="55">
        <x:f t="shared" si="1246"/>
        <x:v>76006.208665002981</x:v>
      </x:c>
      <x:c r="R6670" s="55">
        <x:f t="shared" si="1247"/>
        <x:v>26375.791334997019</x:v>
      </x:c>
      <x:c r="S6670" s="1" t="str">
        <x:f t="shared" si="1248"/>
        <x:v>YES</x:v>
      </x:c>
      <x:c r="T6670" s="1">
        <x:f t="shared" si="1249"/>
        <x:v>26375.791334997019</x:v>
      </x:c>
    </x:row>
    <x:row r="6671">
      <x:c r="A6671" s="1"/>
      <x:c r="B6671" s="1"/>
      <x:c r="C6671" s="1"/>
      <x:c r="D6671" s="1"/>
      <x:c r="E6671" s="1"/>
      <x:c r="F6671" s="1"/>
      <x:c r="G6671" s="1"/>
      <x:c r="H6671" s="1"/>
      <x:c r="I6671" s="53">
        <x:f t="shared" si="1238"/>
        <x:v>10</x:v>
      </x:c>
      <x:c r="J6671" s="53">
        <x:f t="shared" si="1239"/>
        <x:v>3</x:v>
      </x:c>
      <x:c r="K6671" s="53">
        <x:f t="shared" si="1240"/>
        <x:v>22</x:v>
      </x:c>
      <x:c r="L6671" s="53">
        <x:f t="shared" si="1241"/>
        <x:v>35</x:v>
      </x:c>
      <x:c r="M6671" s="54">
        <x:f t="shared" si="1242"/>
        <x:v>3732.4339663505689</x:v>
      </x:c>
      <x:c r="N6671" s="54">
        <x:f t="shared" si="1243"/>
        <x:v>2.0919680321878951</x:v>
      </x:c>
      <x:c r="O6671" s="55">
        <x:f t="shared" si="1244"/>
        <x:v>153682</x:v>
      </x:c>
      <x:c r="P6671" s="55">
        <x:f t="shared" si="1245"/>
        <x:v>29480</x:v>
      </x:c>
      <x:c r="Q6671" s="55">
        <x:f t="shared" si="1246"/>
        <x:v>77299.200804697379</x:v>
      </x:c>
      <x:c r="R6671" s="55">
        <x:f t="shared" si="1247"/>
        <x:v>26902.799195302621</x:v>
      </x:c>
      <x:c r="S6671" s="1" t="str">
        <x:f t="shared" si="1248"/>
        <x:v>YES</x:v>
      </x:c>
      <x:c r="T6671" s="1">
        <x:f t="shared" si="1249"/>
        <x:v>26902.799195302621</x:v>
      </x:c>
    </x:row>
    <x:row r="6672">
      <x:c r="A6672" s="1"/>
      <x:c r="B6672" s="1"/>
      <x:c r="C6672" s="1"/>
      <x:c r="D6672" s="1"/>
      <x:c r="E6672" s="1"/>
      <x:c r="F6672" s="1"/>
      <x:c r="G6672" s="1"/>
      <x:c r="H6672" s="1"/>
      <x:c r="I6672" s="53">
        <x:f t="shared" si="1238"/>
        <x:v>10</x:v>
      </x:c>
      <x:c r="J6672" s="53">
        <x:f t="shared" si="1239"/>
        <x:v>3</x:v>
      </x:c>
      <x:c r="K6672" s="53">
        <x:f t="shared" si="1240"/>
        <x:v>23</x:v>
      </x:c>
      <x:c r="L6672" s="53">
        <x:f t="shared" si="1241"/>
        <x:v>36</x:v>
      </x:c>
      <x:c r="M6672" s="54">
        <x:f t="shared" si="1242"/>
        <x:v>3808.5805552080051</x:v>
      </x:c>
      <x:c r="N6672" s="54">
        <x:f t="shared" si="1243"/>
        <x:v>2.1448476077833369</x:v>
      </x:c>
      <x:c r="O6672" s="55">
        <x:f t="shared" si="1244"/>
        <x:v>156382</x:v>
      </x:c>
      <x:c r="P6672" s="55">
        <x:f t="shared" si="1245"/>
        <x:v>30360</x:v>
      </x:c>
      <x:c r="Q6672" s="55">
        <x:f t="shared" si="1246"/>
        <x:v>78621.190194583411</x:v>
      </x:c>
      <x:c r="R6672" s="55">
        <x:f t="shared" si="1247"/>
        <x:v>27400.809805416589</x:v>
      </x:c>
      <x:c r="S6672" s="1" t="str">
        <x:f t="shared" si="1248"/>
        <x:v>YES</x:v>
      </x:c>
      <x:c r="T6672" s="1">
        <x:f t="shared" si="1249"/>
        <x:v>27400.809805416589</x:v>
      </x:c>
    </x:row>
    <x:row r="6673">
      <x:c r="A6673" s="1"/>
      <x:c r="B6673" s="1"/>
      <x:c r="C6673" s="1"/>
      <x:c r="D6673" s="1"/>
      <x:c r="E6673" s="1"/>
      <x:c r="F6673" s="1"/>
      <x:c r="G6673" s="1"/>
      <x:c r="H6673" s="1"/>
      <x:c r="I6673" s="53">
        <x:f t="shared" si="1238"/>
        <x:v>10</x:v>
      </x:c>
      <x:c r="J6673" s="53">
        <x:f t="shared" si="1239"/>
        <x:v>3</x:v>
      </x:c>
      <x:c r="K6673" s="53">
        <x:f t="shared" si="1240"/>
        <x:v>24</x:v>
      </x:c>
      <x:c r="L6673" s="53">
        <x:f t="shared" si="1241"/>
        <x:v>37</x:v>
      </x:c>
      <x:c r="M6673" s="54">
        <x:f t="shared" si="1242"/>
        <x:v>3886.4275047875008</x:v>
      </x:c>
      <x:c r="N6673" s="54">
        <x:f t="shared" si="1243"/>
        <x:v>2.1989079894357646</x:v>
      </x:c>
      <x:c r="O6673" s="55">
        <x:f t="shared" si="1244"/>
        <x:v>159082</x:v>
      </x:c>
      <x:c r="P6673" s="55">
        <x:f t="shared" si="1245"/>
        <x:v>31240</x:v>
      </x:c>
      <x:c r="Q6673" s="55">
        <x:f t="shared" si="1246"/>
        <x:v>79972.699735894101</x:v>
      </x:c>
      <x:c r="R6673" s="55">
        <x:f t="shared" si="1247"/>
        <x:v>27869.300264105899</x:v>
      </x:c>
      <x:c r="S6673" s="1" t="str">
        <x:f t="shared" si="1248"/>
        <x:v>YES</x:v>
      </x:c>
      <x:c r="T6673" s="1">
        <x:f t="shared" si="1249"/>
        <x:v>27869.300264105899</x:v>
      </x:c>
    </x:row>
    <x:row r="6674">
      <x:c r="A6674" s="1"/>
      <x:c r="B6674" s="1"/>
      <x:c r="C6674" s="1"/>
      <x:c r="D6674" s="1"/>
      <x:c r="E6674" s="1"/>
      <x:c r="F6674" s="1"/>
      <x:c r="G6674" s="1"/>
      <x:c r="H6674" s="1"/>
      <x:c r="I6674" s="53">
        <x:f t="shared" si="1238"/>
        <x:v>10</x:v>
      </x:c>
      <x:c r="J6674" s="53">
        <x:f t="shared" si="1239"/>
        <x:v>3</x:v>
      </x:c>
      <x:c r="K6674" s="53">
        <x:f t="shared" si="1240"/>
        <x:v>25</x:v>
      </x:c>
      <x:c r="L6674" s="53">
        <x:f t="shared" si="1241"/>
        <x:v>38</x:v>
      </x:c>
      <x:c r="M6674" s="54">
        <x:f t="shared" si="1242"/>
        <x:v>3966.0054262025988</x:v>
      </x:c>
      <x:c r="N6674" s="54">
        <x:f t="shared" si="1243"/>
        <x:v>2.2541704348629157</x:v>
      </x:c>
      <x:c r="O6674" s="55">
        <x:f t="shared" si="1244"/>
        <x:v>161782</x:v>
      </x:c>
      <x:c r="P6674" s="55">
        <x:f t="shared" si="1245"/>
        <x:v>32120</x:v>
      </x:c>
      <x:c r="Q6674" s="55">
        <x:f t="shared" si="1246"/>
        <x:v>81354.260871572886</x:v>
      </x:c>
      <x:c r="R6674" s="55">
        <x:f t="shared" si="1247"/>
        <x:v>28307.739128427114</x:v>
      </x:c>
      <x:c r="S6674" s="1" t="str">
        <x:f t="shared" si="1248"/>
        <x:v>YES</x:v>
      </x:c>
      <x:c r="T6674" s="1">
        <x:f t="shared" si="1249"/>
        <x:v>28307.739128427114</x:v>
      </x:c>
    </x:row>
    <x:row r="6675">
      <x:c r="A6675" s="1"/>
      <x:c r="B6675" s="1"/>
      <x:c r="C6675" s="1"/>
      <x:c r="D6675" s="1"/>
      <x:c r="E6675" s="1"/>
      <x:c r="F6675" s="1"/>
      <x:c r="G6675" s="1"/>
      <x:c r="H6675" s="1"/>
      <x:c r="I6675" s="53">
        <x:f t="shared" si="1238"/>
        <x:v>10</x:v>
      </x:c>
      <x:c r="J6675" s="53">
        <x:f t="shared" si="1239"/>
        <x:v>3</x:v>
      </x:c>
      <x:c r="K6675" s="53">
        <x:f t="shared" si="1240"/>
        <x:v>26</x:v>
      </x:c>
      <x:c r="L6675" s="53">
        <x:f t="shared" si="1241"/>
        <x:v>39</x:v>
      </x:c>
      <x:c r="M6675" s="54">
        <x:f t="shared" si="1242"/>
        <x:v>4047.3454301633165</x:v>
      </x:c>
      <x:c r="N6675" s="54">
        <x:f t="shared" si="1243"/>
        <x:v>2.3106565487245252</x:v>
      </x:c>
      <x:c r="O6675" s="55">
        <x:f t="shared" si="1244"/>
        <x:v>164482</x:v>
      </x:c>
      <x:c r="P6675" s="55">
        <x:f t="shared" si="1245"/>
        <x:v>33000</x:v>
      </x:c>
      <x:c r="Q6675" s="55">
        <x:f t="shared" si="1246"/>
        <x:v>82766.413718113123</x:v>
      </x:c>
      <x:c r="R6675" s="55">
        <x:f t="shared" si="1247"/>
        <x:v>28715.586281886877</x:v>
      </x:c>
      <x:c r="S6675" s="1" t="str">
        <x:f t="shared" si="1248"/>
        <x:v>YES</x:v>
      </x:c>
      <x:c r="T6675" s="1">
        <x:f t="shared" si="1249"/>
        <x:v>28715.586281886877</x:v>
      </x:c>
    </x:row>
    <x:row r="6676">
      <x:c r="A6676" s="1"/>
      <x:c r="B6676" s="1"/>
      <x:c r="C6676" s="1"/>
      <x:c r="D6676" s="1"/>
      <x:c r="E6676" s="1"/>
      <x:c r="F6676" s="1"/>
      <x:c r="G6676" s="1"/>
      <x:c r="H6676" s="1"/>
      <x:c r="I6676" s="53">
        <x:f t="shared" si="1238"/>
        <x:v>10</x:v>
      </x:c>
      <x:c r="J6676" s="53">
        <x:f t="shared" si="1239"/>
        <x:v>3</x:v>
      </x:c>
      <x:c r="K6676" s="53">
        <x:f t="shared" si="1240"/>
        <x:v>27</x:v>
      </x:c>
      <x:c r="L6676" s="53">
        <x:f t="shared" si="1241"/>
        <x:v>40</x:v>
      </x:c>
      <x:c r="M6676" s="54">
        <x:f t="shared" si="1242"/>
        <x:v>4130.4791346830734</x:v>
      </x:c>
      <x:c r="N6676" s="54">
        <x:f t="shared" si="1243"/>
        <x:v>2.3683882879743567</x:v>
      </x:c>
      <x:c r="O6676" s="55">
        <x:f t="shared" si="1244"/>
        <x:v>167182</x:v>
      </x:c>
      <x:c r="P6676" s="55">
        <x:f t="shared" si="1245"/>
        <x:v>33880</x:v>
      </x:c>
      <x:c r="Q6676" s="55">
        <x:f t="shared" si="1246"/>
        <x:v>84209.707199358905</x:v>
      </x:c>
      <x:c r="R6676" s="55">
        <x:f t="shared" si="1247"/>
        <x:v>29092.292800641095</x:v>
      </x:c>
      <x:c r="S6676" s="1" t="str">
        <x:f t="shared" si="1248"/>
        <x:v>YES</x:v>
      </x:c>
      <x:c r="T6676" s="1">
        <x:f t="shared" si="1249"/>
        <x:v>29092.292800641095</x:v>
      </x:c>
    </x:row>
    <x:row r="6677">
      <x:c r="A6677" s="1"/>
      <x:c r="B6677" s="1"/>
      <x:c r="C6677" s="1"/>
      <x:c r="D6677" s="1"/>
      <x:c r="E6677" s="1"/>
      <x:c r="F6677" s="1"/>
      <x:c r="G6677" s="1"/>
      <x:c r="H6677" s="1"/>
      <x:c r="I6677" s="53">
        <x:f t="shared" si="1238"/>
        <x:v>10</x:v>
      </x:c>
      <x:c r="J6677" s="53">
        <x:f t="shared" si="1239"/>
        <x:v>3</x:v>
      </x:c>
      <x:c r="K6677" s="53">
        <x:f t="shared" si="1240"/>
        <x:v>28</x:v>
      </x:c>
      <x:c r="L6677" s="53">
        <x:f t="shared" si="1241"/>
        <x:v>41</x:v>
      </x:c>
      <x:c r="M6677" s="54">
        <x:f t="shared" si="1242"/>
        <x:v>4215.4386729002272</x:v>
      </x:c>
      <x:c r="N6677" s="54">
        <x:f t="shared" si="1243"/>
        <x:v>2.4273879672918244</x:v>
      </x:c>
      <x:c r="O6677" s="55">
        <x:f t="shared" si="1244"/>
        <x:v>169882</x:v>
      </x:c>
      <x:c r="P6677" s="55">
        <x:f t="shared" si="1245"/>
        <x:v>34760</x:v>
      </x:c>
      <x:c r="Q6677" s="55">
        <x:f t="shared" si="1246"/>
        <x:v>85684.699182295619</x:v>
      </x:c>
      <x:c r="R6677" s="55">
        <x:f t="shared" si="1247"/>
        <x:v>29437.300817704381</x:v>
      </x:c>
      <x:c r="S6677" s="1" t="str">
        <x:f t="shared" si="1248"/>
        <x:v>YES</x:v>
      </x:c>
      <x:c r="T6677" s="1">
        <x:f t="shared" si="1249"/>
        <x:v>29437.300817704381</x:v>
      </x:c>
    </x:row>
    <x:row r="6678">
      <x:c r="A6678" s="1"/>
      <x:c r="B6678" s="1"/>
      <x:c r="C6678" s="1"/>
      <x:c r="D6678" s="1"/>
      <x:c r="E6678" s="1"/>
      <x:c r="F6678" s="1"/>
      <x:c r="G6678" s="1"/>
      <x:c r="H6678" s="1"/>
      <x:c r="I6678" s="53">
        <x:f t="shared" si="1238"/>
        <x:v>10</x:v>
      </x:c>
      <x:c r="J6678" s="53">
        <x:f t="shared" si="1239"/>
        <x:v>3</x:v>
      </x:c>
      <x:c r="K6678" s="53">
        <x:f t="shared" si="1240"/>
        <x:v>29</x:v>
      </x:c>
      <x:c r="L6678" s="53">
        <x:f t="shared" si="1241"/>
        <x:v>42</x:v>
      </x:c>
      <x:c r="M6678" s="54">
        <x:f t="shared" si="1242"/>
        <x:v>4302.25670101588</x:v>
      </x:c>
      <x:c r="N6678" s="54">
        <x:f t="shared" si="1243"/>
        <x:v>2.4876782645943609</x:v>
      </x:c>
      <x:c r="O6678" s="55">
        <x:f t="shared" si="1244"/>
        <x:v>172582</x:v>
      </x:c>
      <x:c r="P6678" s="55">
        <x:f t="shared" si="1245"/>
        <x:v>35640</x:v>
      </x:c>
      <x:c r="Q6678" s="55">
        <x:f t="shared" si="1246"/>
        <x:v>87191.956614859024</x:v>
      </x:c>
      <x:c r="R6678" s="55">
        <x:f t="shared" si="1247"/>
        <x:v>29750.043385140976</x:v>
      </x:c>
      <x:c r="S6678" s="1" t="str">
        <x:f t="shared" si="1248"/>
        <x:v>YES</x:v>
      </x:c>
      <x:c r="T6678" s="1">
        <x:f t="shared" si="1249"/>
        <x:v>29750.043385140976</x:v>
      </x:c>
    </x:row>
    <x:row r="6679">
      <x:c r="A6679" s="1"/>
      <x:c r="B6679" s="1"/>
      <x:c r="C6679" s="1"/>
      <x:c r="D6679" s="1"/>
      <x:c r="E6679" s="1"/>
      <x:c r="F6679" s="1"/>
      <x:c r="G6679" s="1"/>
      <x:c r="H6679" s="1"/>
      <x:c r="I6679" s="53">
        <x:f t="shared" si="1238"/>
        <x:v>10</x:v>
      </x:c>
      <x:c r="J6679" s="53">
        <x:f t="shared" si="1239"/>
        <x:v>3</x:v>
      </x:c>
      <x:c r="K6679" s="53">
        <x:f t="shared" si="1240"/>
        <x:v>30</x:v>
      </x:c>
      <x:c r="L6679" s="53">
        <x:f t="shared" si="1241"/>
        <x:v>43</x:v>
      </x:c>
      <x:c r="M6679" s="54">
        <x:f t="shared" si="1242"/>
        <x:v>4390.9664063496512</x:v>
      </x:c>
      <x:c r="N6679" s="54">
        <x:f t="shared" si="1243"/>
        <x:v>2.5492822266317021</x:v>
      </x:c>
      <x:c r="O6679" s="55">
        <x:f t="shared" si="1244"/>
        <x:v>175282</x:v>
      </x:c>
      <x:c r="P6679" s="55">
        <x:f t="shared" si="1245"/>
        <x:v>36520</x:v>
      </x:c>
      <x:c r="Q6679" s="55">
        <x:f t="shared" si="1246"/>
        <x:v>88732.055665792548</x:v>
      </x:c>
      <x:c r="R6679" s="55">
        <x:f t="shared" si="1247"/>
        <x:v>30029.944334207452</x:v>
      </x:c>
      <x:c r="S6679" s="1" t="str">
        <x:f t="shared" si="1248"/>
        <x:v>YES</x:v>
      </x:c>
      <x:c r="T6679" s="1">
        <x:f t="shared" si="1249"/>
        <x:v>30029.944334207452</x:v>
      </x:c>
    </x:row>
    <x:row r="6680">
      <x:c r="A6680" s="1"/>
      <x:c r="B6680" s="1"/>
      <x:c r="C6680" s="1"/>
      <x:c r="D6680" s="1"/>
      <x:c r="E6680" s="1"/>
      <x:c r="F6680" s="1"/>
      <x:c r="G6680" s="1"/>
      <x:c r="H6680" s="1"/>
      <x:c r="I6680" s="53">
        <x:f t="shared" si="1238"/>
        <x:v>10</x:v>
      </x:c>
      <x:c r="J6680" s="53">
        <x:f t="shared" si="1239"/>
        <x:v>4</x:v>
      </x:c>
      <x:c r="K6680" s="53">
        <x:f t="shared" si="1240"/>
        <x:v>0</x:v>
      </x:c>
      <x:c r="L6680" s="53">
        <x:f t="shared" si="1241"/>
        <x:v>14</x:v>
      </x:c>
      <x:c r="M6680" s="54">
        <x:f t="shared" si="1242"/>
        <x:v>2466.8257609650018</x:v>
      </x:c>
      <x:c r="N6680" s="54">
        <x:f t="shared" si="1243"/>
        <x:v>1.2130734451145846</x:v>
      </x:c>
      <x:c r="O6680" s="55">
        <x:f t="shared" si="1244"/>
        <x:v>96376</x:v>
      </x:c>
      <x:c r="P6680" s="55">
        <x:f t="shared" si="1245"/>
        <x:v>10560</x:v>
      </x:c>
      <x:c r="Q6680" s="55">
        <x:f t="shared" si="1246"/>
        <x:v>55326.836127864619</x:v>
      </x:c>
      <x:c r="R6680" s="55">
        <x:f t="shared" si="1247"/>
        <x:v>10489.163872135381</x:v>
      </x:c>
      <x:c r="S6680" s="1" t="str">
        <x:f t="shared" si="1248"/>
        <x:v>YES</x:v>
      </x:c>
      <x:c r="T6680" s="1">
        <x:f t="shared" si="1249"/>
        <x:v>10489.163872135381</x:v>
      </x:c>
    </x:row>
    <x:row r="6681">
      <x:c r="A6681" s="1"/>
      <x:c r="B6681" s="1"/>
      <x:c r="C6681" s="1"/>
      <x:c r="D6681" s="1"/>
      <x:c r="E6681" s="1"/>
      <x:c r="F6681" s="1"/>
      <x:c r="G6681" s="1"/>
      <x:c r="H6681" s="1"/>
      <x:c r="I6681" s="53">
        <x:f t="shared" si="1238"/>
        <x:v>10</x:v>
      </x:c>
      <x:c r="J6681" s="53">
        <x:f t="shared" si="1239"/>
        <x:v>4</x:v>
      </x:c>
      <x:c r="K6681" s="53">
        <x:f t="shared" si="1240"/>
        <x:v>1</x:v>
      </x:c>
      <x:c r="L6681" s="53">
        <x:f t="shared" si="1241"/>
        <x:v>15</x:v>
      </x:c>
      <x:c r="M6681" s="54">
        <x:f t="shared" si="1242"/>
        <x:v>2512.3882609650018</x:v>
      </x:c>
      <x:c r="N6681" s="54">
        <x:f t="shared" si="1243"/>
        <x:v>1.2447140701145847</x:v>
      </x:c>
      <x:c r="O6681" s="55">
        <x:f t="shared" si="1244"/>
        <x:v>99076</x:v>
      </x:c>
      <x:c r="P6681" s="55">
        <x:f t="shared" si="1245"/>
        <x:v>11440</x:v>
      </x:c>
      <x:c r="Q6681" s="55">
        <x:f t="shared" si="1246"/>
        <x:v>56117.851752864619</x:v>
      </x:c>
      <x:c r="R6681" s="55">
        <x:f t="shared" si="1247"/>
        <x:v>11518.148247135381</x:v>
      </x:c>
      <x:c r="S6681" s="1" t="str">
        <x:f t="shared" si="1248"/>
        <x:v>YES</x:v>
      </x:c>
      <x:c r="T6681" s="1">
        <x:f t="shared" si="1249"/>
        <x:v>11518.148247135381</x:v>
      </x:c>
    </x:row>
    <x:row r="6682">
      <x:c r="A6682" s="1"/>
      <x:c r="B6682" s="1"/>
      <x:c r="C6682" s="1"/>
      <x:c r="D6682" s="1"/>
      <x:c r="E6682" s="1"/>
      <x:c r="F6682" s="1"/>
      <x:c r="G6682" s="1"/>
      <x:c r="H6682" s="1"/>
      <x:c r="I6682" s="53">
        <x:f t="shared" si="1238"/>
        <x:v>10</x:v>
      </x:c>
      <x:c r="J6682" s="53">
        <x:f t="shared" si="1239"/>
        <x:v>4</x:v>
      </x:c>
      <x:c r="K6682" s="53">
        <x:f t="shared" si="1240"/>
        <x:v>2</x:v>
      </x:c>
      <x:c r="L6682" s="53">
        <x:f t="shared" si="1241"/>
        <x:v>16</x:v>
      </x:c>
      <x:c r="M6682" s="54">
        <x:f t="shared" si="1242"/>
        <x:v>2559.0898234650017</x:v>
      </x:c>
      <x:c r="N6682" s="54">
        <x:f t="shared" si="1243"/>
        <x:v>1.2771457107395845</x:v>
      </x:c>
      <x:c r="O6682" s="55">
        <x:f t="shared" si="1244"/>
        <x:v>101776</x:v>
      </x:c>
      <x:c r="P6682" s="55">
        <x:f t="shared" si="1245"/>
        <x:v>12320</x:v>
      </x:c>
      <x:c r="Q6682" s="55">
        <x:f t="shared" si="1246"/>
        <x:v>56928.642768489612</x:v>
      </x:c>
      <x:c r="R6682" s="55">
        <x:f t="shared" si="1247"/>
        <x:v>12527.357231510388</x:v>
      </x:c>
      <x:c r="S6682" s="1" t="str">
        <x:f t="shared" si="1248"/>
        <x:v>YES</x:v>
      </x:c>
      <x:c r="T6682" s="1">
        <x:f t="shared" si="1249"/>
        <x:v>12527.357231510388</x:v>
      </x:c>
    </x:row>
    <x:row r="6683">
      <x:c r="A6683" s="1"/>
      <x:c r="B6683" s="1"/>
      <x:c r="C6683" s="1"/>
      <x:c r="D6683" s="1"/>
      <x:c r="E6683" s="1"/>
      <x:c r="F6683" s="1"/>
      <x:c r="G6683" s="1"/>
      <x:c r="H6683" s="1"/>
      <x:c r="I6683" s="53">
        <x:f t="shared" si="1238"/>
        <x:v>10</x:v>
      </x:c>
      <x:c r="J6683" s="53">
        <x:f t="shared" si="1239"/>
        <x:v>4</x:v>
      </x:c>
      <x:c r="K6683" s="53">
        <x:f t="shared" si="1240"/>
        <x:v>3</x:v>
      </x:c>
      <x:c r="L6683" s="53">
        <x:f t="shared" si="1241"/>
        <x:v>17</x:v>
      </x:c>
      <x:c r="M6683" s="54">
        <x:f t="shared" si="1242"/>
        <x:v>2606.9518058868766</x:v>
      </x:c>
      <x:c r="N6683" s="54">
        <x:f t="shared" si="1243"/>
        <x:v>1.3103831985325531</x:v>
      </x:c>
      <x:c r="O6683" s="55">
        <x:f t="shared" si="1244"/>
        <x:v>104476</x:v>
      </x:c>
      <x:c r="P6683" s="55">
        <x:f t="shared" si="1245"/>
        <x:v>13200</x:v>
      </x:c>
      <x:c r="Q6683" s="55">
        <x:f t="shared" si="1246"/>
        <x:v>57759.57996331383</x:v>
      </x:c>
      <x:c r="R6683" s="55">
        <x:f t="shared" si="1247"/>
        <x:v>13516.42003668617</x:v>
      </x:c>
      <x:c r="S6683" s="1" t="str">
        <x:f t="shared" si="1248"/>
        <x:v>YES</x:v>
      </x:c>
      <x:c r="T6683" s="1">
        <x:f t="shared" si="1249"/>
        <x:v>13516.42003668617</x:v>
      </x:c>
    </x:row>
    <x:row r="6684">
      <x:c r="A6684" s="1"/>
      <x:c r="B6684" s="1"/>
      <x:c r="C6684" s="1"/>
      <x:c r="D6684" s="1"/>
      <x:c r="E6684" s="1"/>
      <x:c r="F6684" s="1"/>
      <x:c r="G6684" s="1"/>
      <x:c r="H6684" s="1"/>
      <x:c r="I6684" s="53">
        <x:f t="shared" si="1238"/>
        <x:v>10</x:v>
      </x:c>
      <x:c r="J6684" s="53">
        <x:f t="shared" si="1239"/>
        <x:v>4</x:v>
      </x:c>
      <x:c r="K6684" s="53">
        <x:f t="shared" si="1240"/>
        <x:v>4</x:v>
      </x:c>
      <x:c r="L6684" s="53">
        <x:f t="shared" si="1241"/>
        <x:v>18</x:v>
      </x:c>
      <x:c r="M6684" s="54">
        <x:f t="shared" si="1242"/>
        <x:v>2655.9959216095331</x:v>
      </x:c>
      <x:c r="N6684" s="54">
        <x:f t="shared" si="1243"/>
        <x:v>1.3444416122288425</x:v>
      </x:c>
      <x:c r="O6684" s="55">
        <x:f t="shared" si="1244"/>
        <x:v>107176</x:v>
      </x:c>
      <x:c r="P6684" s="55">
        <x:f t="shared" si="1245"/>
        <x:v>14080</x:v>
      </x:c>
      <x:c r="Q6684" s="55">
        <x:f t="shared" si="1246"/>
        <x:v>58611.040305721057</x:v>
      </x:c>
      <x:c r="R6684" s="55">
        <x:f t="shared" si="1247"/>
        <x:v>14484.959694278943</x:v>
      </x:c>
      <x:c r="S6684" s="1" t="str">
        <x:f t="shared" si="1248"/>
        <x:v>YES</x:v>
      </x:c>
      <x:c r="T6684" s="1">
        <x:f t="shared" si="1249"/>
        <x:v>14484.959694278943</x:v>
      </x:c>
    </x:row>
    <x:row r="6685">
      <x:c r="A6685" s="1"/>
      <x:c r="B6685" s="1"/>
      <x:c r="C6685" s="1"/>
      <x:c r="D6685" s="1"/>
      <x:c r="E6685" s="1"/>
      <x:c r="F6685" s="1"/>
      <x:c r="G6685" s="1"/>
      <x:c r="H6685" s="1"/>
      <x:c r="I6685" s="53">
        <x:f t="shared" si="1238"/>
        <x:v>10</x:v>
      </x:c>
      <x:c r="J6685" s="53">
        <x:f t="shared" si="1239"/>
        <x:v>4</x:v>
      </x:c>
      <x:c r="K6685" s="53">
        <x:f t="shared" si="1240"/>
        <x:v>5</x:v>
      </x:c>
      <x:c r="L6685" s="53">
        <x:f t="shared" si="1241"/>
        <x:v>19</x:v>
      </x:c>
      <x:c r="M6685" s="54">
        <x:f t="shared" si="1242"/>
        <x:v>2706.2442455307364</x:v>
      </x:c>
      <x:c r="N6685" s="54">
        <x:f t="shared" si="1243"/>
        <x:v>1.379336281618567</x:v>
      </x:c>
      <x:c r="O6685" s="55">
        <x:f t="shared" si="1244"/>
        <x:v>109876</x:v>
      </x:c>
      <x:c r="P6685" s="55">
        <x:f t="shared" si="1245"/>
        <x:v>14960</x:v>
      </x:c>
      <x:c r="Q6685" s="55">
        <x:f t="shared" si="1246"/>
        <x:v>59483.407040464175</x:v>
      </x:c>
      <x:c r="R6685" s="55">
        <x:f t="shared" si="1247"/>
        <x:v>15432.592959535825</x:v>
      </x:c>
      <x:c r="S6685" s="1" t="str">
        <x:f t="shared" si="1248"/>
        <x:v>YES</x:v>
      </x:c>
      <x:c r="T6685" s="1">
        <x:f t="shared" si="1249"/>
        <x:v>15432.592959535825</x:v>
      </x:c>
    </x:row>
    <x:row r="6686">
      <x:c r="A6686" s="1"/>
      <x:c r="B6686" s="1"/>
      <x:c r="C6686" s="1"/>
      <x:c r="D6686" s="1"/>
      <x:c r="E6686" s="1"/>
      <x:c r="F6686" s="1"/>
      <x:c r="G6686" s="1"/>
      <x:c r="H6686" s="1"/>
      <x:c r="I6686" s="53">
        <x:f t="shared" si="1238"/>
        <x:v>10</x:v>
      </x:c>
      <x:c r="J6686" s="53">
        <x:f t="shared" si="1239"/>
        <x:v>4</x:v>
      </x:c>
      <x:c r="K6686" s="53">
        <x:f t="shared" si="1240"/>
        <x:v>6</x:v>
      </x:c>
      <x:c r="L6686" s="53">
        <x:f t="shared" si="1241"/>
        <x:v>20</x:v>
      </x:c>
      <x:c r="M6686" s="54">
        <x:f t="shared" si="1242"/>
        <x:v>2757.7192197123695</x:v>
      </x:c>
      <x:c r="N6686" s="54">
        <x:f t="shared" si="1243"/>
        <x:v>1.4150827914669233</x:v>
      </x:c>
      <x:c r="O6686" s="55">
        <x:f t="shared" si="1244"/>
        <x:v>112576</x:v>
      </x:c>
      <x:c r="P6686" s="55">
        <x:f t="shared" si="1245"/>
        <x:v>15840</x:v>
      </x:c>
      <x:c r="Q6686" s="55">
        <x:f t="shared" si="1246"/>
        <x:v>60377.069786673084</x:v>
      </x:c>
      <x:c r="R6686" s="55">
        <x:f t="shared" si="1247"/>
        <x:v>16358.930213326916</x:v>
      </x:c>
      <x:c r="S6686" s="1" t="str">
        <x:f t="shared" si="1248"/>
        <x:v>YES</x:v>
      </x:c>
      <x:c r="T6686" s="1">
        <x:f t="shared" si="1249"/>
        <x:v>16358.930213326916</x:v>
      </x:c>
    </x:row>
    <x:row r="6687">
      <x:c r="A6687" s="1"/>
      <x:c r="B6687" s="1"/>
      <x:c r="C6687" s="1"/>
      <x:c r="D6687" s="1"/>
      <x:c r="E6687" s="1"/>
      <x:c r="F6687" s="1"/>
      <x:c r="G6687" s="1"/>
      <x:c r="H6687" s="1"/>
      <x:c r="I6687" s="53">
        <x:f t="shared" si="1238"/>
        <x:v>10</x:v>
      </x:c>
      <x:c r="J6687" s="53">
        <x:f t="shared" si="1239"/>
        <x:v>4</x:v>
      </x:c>
      <x:c r="K6687" s="53">
        <x:f t="shared" si="1240"/>
        <x:v>7</x:v>
      </x:c>
      <x:c r="L6687" s="53">
        <x:f t="shared" si="1241"/>
        <x:v>21</x:v>
      </x:c>
      <x:c r="M6687" s="54">
        <x:f t="shared" si="1242"/>
        <x:v>2810.4436591103299</x:v>
      </x:c>
      <x:c r="N6687" s="54">
        <x:f t="shared" si="1243"/>
        <x:v>1.4516969854932846</x:v>
      </x:c>
      <x:c r="O6687" s="55">
        <x:f t="shared" si="1244"/>
        <x:v>115276</x:v>
      </x:c>
      <x:c r="P6687" s="55">
        <x:f t="shared" si="1245"/>
        <x:v>16720</x:v>
      </x:c>
      <x:c r="Q6687" s="55">
        <x:f t="shared" si="1246"/>
        <x:v>61292.424637332115</x:v>
      </x:c>
      <x:c r="R6687" s="55">
        <x:f t="shared" si="1247"/>
        <x:v>17263.575362667885</x:v>
      </x:c>
      <x:c r="S6687" s="1" t="str">
        <x:f t="shared" si="1248"/>
        <x:v>YES</x:v>
      </x:c>
      <x:c r="T6687" s="1">
        <x:f t="shared" si="1249"/>
        <x:v>17263.575362667885</x:v>
      </x:c>
    </x:row>
    <x:row r="6688">
      <x:c r="A6688" s="1"/>
      <x:c r="B6688" s="1"/>
      <x:c r="C6688" s="1"/>
      <x:c r="D6688" s="1"/>
      <x:c r="E6688" s="1"/>
      <x:c r="F6688" s="1"/>
      <x:c r="G6688" s="1"/>
      <x:c r="H6688" s="1"/>
      <x:c r="I6688" s="53">
        <x:f t="shared" si="1238"/>
        <x:v>10</x:v>
      </x:c>
      <x:c r="J6688" s="53">
        <x:f t="shared" si="1239"/>
        <x:v>4</x:v>
      </x:c>
      <x:c r="K6688" s="53">
        <x:f t="shared" si="1240"/>
        <x:v>8</x:v>
      </x:c>
      <x:c r="L6688" s="53">
        <x:f t="shared" si="1241"/>
        <x:v>22</x:v>
      </x:c>
      <x:c r="M6688" s="54">
        <x:f t="shared" si="1242"/>
        <x:v>2864.44075739031</x:v>
      </x:c>
      <x:c r="N6688" s="54">
        <x:f t="shared" si="1243"/>
        <x:v>1.4891949704099374</x:v>
      </x:c>
      <x:c r="O6688" s="55">
        <x:f t="shared" si="1244"/>
        <x:v>117976</x:v>
      </x:c>
      <x:c r="P6688" s="55">
        <x:f t="shared" si="1245"/>
        <x:v>17600</x:v>
      </x:c>
      <x:c r="Q6688" s="55">
        <x:f t="shared" si="1246"/>
        <x:v>62229.874260248434</x:v>
      </x:c>
      <x:c r="R6688" s="55">
        <x:f t="shared" si="1247"/>
        <x:v>18146.125739751566</x:v>
      </x:c>
      <x:c r="S6688" s="1" t="str">
        <x:f t="shared" si="1248"/>
        <x:v>YES</x:v>
      </x:c>
      <x:c r="T6688" s="1">
        <x:f t="shared" si="1249"/>
        <x:v>18146.125739751566</x:v>
      </x:c>
    </x:row>
    <x:row r="6689">
      <x:c r="A6689" s="1"/>
      <x:c r="B6689" s="1"/>
      <x:c r="C6689" s="1"/>
      <x:c r="D6689" s="1"/>
      <x:c r="E6689" s="1"/>
      <x:c r="F6689" s="1"/>
      <x:c r="G6689" s="1"/>
      <x:c r="H6689" s="1"/>
      <x:c r="I6689" s="53">
        <x:f t="shared" si="1238"/>
        <x:v>10</x:v>
      </x:c>
      <x:c r="J6689" s="53">
        <x:f t="shared" si="1239"/>
        <x:v>4</x:v>
      </x:c>
      <x:c r="K6689" s="53">
        <x:f t="shared" si="1240"/>
        <x:v>9</x:v>
      </x:c>
      <x:c r="L6689" s="53">
        <x:f t="shared" si="1241"/>
        <x:v>23</x:v>
      </x:c>
      <x:c r="M6689" s="54">
        <x:f t="shared" si="1242"/>
        <x:v>2919.7340928307049</x:v>
      </x:c>
      <x:c r="N6689" s="54">
        <x:f t="shared" si="1243"/>
        <x:v>1.5275931200213229</x:v>
      </x:c>
      <x:c r="O6689" s="55">
        <x:f t="shared" si="1244"/>
        <x:v>120676</x:v>
      </x:c>
      <x:c r="P6689" s="55">
        <x:f t="shared" si="1245"/>
        <x:v>18480</x:v>
      </x:c>
      <x:c r="Q6689" s="55">
        <x:f t="shared" si="1246"/>
        <x:v>63189.828000533067</x:v>
      </x:c>
      <x:c r="R6689" s="55">
        <x:f t="shared" si="1247"/>
        <x:v>19006.171999466933</x:v>
      </x:c>
      <x:c r="S6689" s="1" t="str">
        <x:f t="shared" si="1248"/>
        <x:v>YES</x:v>
      </x:c>
      <x:c r="T6689" s="1">
        <x:f t="shared" si="1249"/>
        <x:v>19006.171999466933</x:v>
      </x:c>
    </x:row>
    <x:row r="6690">
      <x:c r="A6690" s="1"/>
      <x:c r="B6690" s="1"/>
      <x:c r="C6690" s="1"/>
      <x:c r="D6690" s="1"/>
      <x:c r="E6690" s="1"/>
      <x:c r="F6690" s="1"/>
      <x:c r="G6690" s="1"/>
      <x:c r="H6690" s="1"/>
      <x:c r="I6690" s="53">
        <x:f t="shared" si="1238"/>
        <x:v>10</x:v>
      </x:c>
      <x:c r="J6690" s="53">
        <x:f t="shared" si="1239"/>
        <x:v>4</x:v>
      </x:c>
      <x:c r="K6690" s="53">
        <x:f t="shared" si="1240"/>
        <x:v>10</x:v>
      </x:c>
      <x:c r="L6690" s="53">
        <x:f t="shared" si="1241"/>
        <x:v>24</x:v>
      </x:c>
      <x:c r="M6690" s="54">
        <x:f t="shared" si="1242"/>
        <x:v>2976.3476343139173</x:v>
      </x:c>
      <x:c r="N6690" s="54">
        <x:f t="shared" si="1243"/>
        <x:v>1.5669080793846648</x:v>
      </x:c>
      <x:c r="O6690" s="55">
        <x:f t="shared" si="1244"/>
        <x:v>123376</x:v>
      </x:c>
      <x:c r="P6690" s="55">
        <x:f t="shared" si="1245"/>
        <x:v>19360</x:v>
      </x:c>
      <x:c r="Q6690" s="55">
        <x:f t="shared" si="1246"/>
        <x:v>64172.701984616622</x:v>
      </x:c>
      <x:c r="R6690" s="55">
        <x:f t="shared" si="1247"/>
        <x:v>19843.298015383378</x:v>
      </x:c>
      <x:c r="S6690" s="1" t="str">
        <x:f t="shared" si="1248"/>
        <x:v>YES</x:v>
      </x:c>
      <x:c r="T6690" s="1">
        <x:f t="shared" si="1249"/>
        <x:v>19843.298015383378</x:v>
      </x:c>
    </x:row>
    <x:row r="6691">
      <x:c r="A6691" s="1"/>
      <x:c r="B6691" s="1"/>
      <x:c r="C6691" s="1"/>
      <x:c r="D6691" s="1"/>
      <x:c r="E6691" s="1"/>
      <x:c r="F6691" s="1"/>
      <x:c r="G6691" s="1"/>
      <x:c r="H6691" s="1"/>
      <x:c r="I6691" s="53">
        <x:f t="shared" si="1238"/>
        <x:v>10</x:v>
      </x:c>
      <x:c r="J6691" s="53">
        <x:f t="shared" si="1239"/>
        <x:v>4</x:v>
      </x:c>
      <x:c r="K6691" s="53">
        <x:f t="shared" si="1240"/>
        <x:v>11</x:v>
      </x:c>
      <x:c r="L6691" s="53">
        <x:f t="shared" si="1241"/>
        <x:v>25</x:v>
      </x:c>
      <x:c r="M6691" s="54">
        <x:f t="shared" si="1242"/>
        <x:v>3034.3057474073566</x:v>
      </x:c>
      <x:c r="N6691" s="54">
        <x:f t="shared" si="1243"/>
        <x:v>1.6071567690328865</x:v>
      </x:c>
      <x:c r="O6691" s="55">
        <x:f t="shared" si="1244"/>
        <x:v>126076</x:v>
      </x:c>
      <x:c r="P6691" s="55">
        <x:f t="shared" si="1245"/>
        <x:v>20240</x:v>
      </x:c>
      <x:c r="Q6691" s="55">
        <x:f t="shared" si="1246"/>
        <x:v>65178.919225822166</x:v>
      </x:c>
      <x:c r="R6691" s="55">
        <x:f t="shared" si="1247"/>
        <x:v>20657.080774177834</x:v>
      </x:c>
      <x:c r="S6691" s="1" t="str">
        <x:f t="shared" si="1248"/>
        <x:v>YES</x:v>
      </x:c>
      <x:c r="T6691" s="1">
        <x:f t="shared" si="1249"/>
        <x:v>20657.080774177834</x:v>
      </x:c>
    </x:row>
    <x:row r="6692">
      <x:c r="A6692" s="1"/>
      <x:c r="B6692" s="1"/>
      <x:c r="C6692" s="1"/>
      <x:c r="D6692" s="1"/>
      <x:c r="E6692" s="1"/>
      <x:c r="F6692" s="1"/>
      <x:c r="G6692" s="1"/>
      <x:c r="H6692" s="1"/>
      <x:c r="I6692" s="53">
        <x:f t="shared" si="1238"/>
        <x:v>10</x:v>
      </x:c>
      <x:c r="J6692" s="53">
        <x:f t="shared" si="1239"/>
        <x:v>4</x:v>
      </x:c>
      <x:c r="K6692" s="53">
        <x:f t="shared" si="1240"/>
        <x:v>12</x:v>
      </x:c>
      <x:c r="L6692" s="53">
        <x:f t="shared" si="1241"/>
        <x:v>26</x:v>
      </x:c>
      <x:c r="M6692" s="54">
        <x:f t="shared" si="1242"/>
        <x:v>3093.6332005354211</x:v>
      </x:c>
      <x:c r="N6692" s="54">
        <x:f t="shared" si="1243"/>
        <x:v>1.6483563892607092</x:v>
      </x:c>
      <x:c r="O6692" s="55">
        <x:f t="shared" si="1244"/>
        <x:v>128776</x:v>
      </x:c>
      <x:c r="P6692" s="55">
        <x:f t="shared" si="1245"/>
        <x:v>21120</x:v>
      </x:c>
      <x:c r="Q6692" s="55">
        <x:f t="shared" si="1246"/>
        <x:v>66208.909731517721</x:v>
      </x:c>
      <x:c r="R6692" s="55">
        <x:f t="shared" si="1247"/>
        <x:v>21447.090268482279</x:v>
      </x:c>
      <x:c r="S6692" s="1" t="str">
        <x:f t="shared" si="1248"/>
        <x:v>YES</x:v>
      </x:c>
      <x:c r="T6692" s="1">
        <x:f t="shared" si="1249"/>
        <x:v>21447.090268482279</x:v>
      </x:c>
    </x:row>
    <x:row r="6693">
      <x:c r="A6693" s="1"/>
      <x:c r="B6693" s="1"/>
      <x:c r="C6693" s="1"/>
      <x:c r="D6693" s="1"/>
      <x:c r="E6693" s="1"/>
      <x:c r="F6693" s="1"/>
      <x:c r="G6693" s="1"/>
      <x:c r="H6693" s="1"/>
      <x:c r="I6693" s="53">
        <x:f t="shared" si="1238"/>
        <x:v>10</x:v>
      </x:c>
      <x:c r="J6693" s="53">
        <x:f t="shared" si="1239"/>
        <x:v>4</x:v>
      </x:c>
      <x:c r="K6693" s="53">
        <x:f t="shared" si="1240"/>
        <x:v>13</x:v>
      </x:c>
      <x:c r="L6693" s="53">
        <x:f t="shared" si="1241"/>
        <x:v>27</x:v>
      </x:c>
      <x:c r="M6693" s="54">
        <x:f t="shared" si="1242"/>
        <x:v>3154.3551712438052</x:v>
      </x:c>
      <x:c r="N6693" s="54">
        <x:f t="shared" si="1243"/>
        <x:v>1.6905244244748647</x:v>
      </x:c>
      <x:c r="O6693" s="55">
        <x:f t="shared" si="1244"/>
        <x:v>131476</x:v>
      </x:c>
      <x:c r="P6693" s="55">
        <x:f t="shared" si="1245"/>
        <x:v>22000</x:v>
      </x:c>
      <x:c r="Q6693" s="55">
        <x:f t="shared" si="1246"/>
        <x:v>67263.110611871612</x:v>
      </x:c>
      <x:c r="R6693" s="55">
        <x:f t="shared" si="1247"/>
        <x:v>22212.889388128388</x:v>
      </x:c>
      <x:c r="S6693" s="1" t="str">
        <x:f t="shared" si="1248"/>
        <x:v>YES</x:v>
      </x:c>
      <x:c r="T6693" s="1">
        <x:f t="shared" si="1249"/>
        <x:v>22212.889388128388</x:v>
      </x:c>
    </x:row>
    <x:row r="6694">
      <x:c r="A6694" s="1"/>
      <x:c r="B6694" s="1"/>
      <x:c r="C6694" s="1"/>
      <x:c r="D6694" s="1"/>
      <x:c r="E6694" s="1"/>
      <x:c r="F6694" s="1"/>
      <x:c r="G6694" s="1"/>
      <x:c r="H6694" s="1"/>
      <x:c r="I6694" s="53">
        <x:f t="shared" si="1238"/>
        <x:v>10</x:v>
      </x:c>
      <x:c r="J6694" s="53">
        <x:f t="shared" si="1239"/>
        <x:v>4</x:v>
      </x:c>
      <x:c r="K6694" s="53">
        <x:f t="shared" si="1240"/>
        <x:v>14</x:v>
      </x:c>
      <x:c r="L6694" s="53">
        <x:f t="shared" si="1241"/>
        <x:v>28</x:v>
      </x:c>
      <x:c r="M6694" s="54">
        <x:f t="shared" si="1242"/>
        <x:v>3216.4972525574667</x:v>
      </x:c>
      <x:c r="N6694" s="54">
        <x:f t="shared" si="1243"/>
        <x:v>1.733678647609352</x:v>
      </x:c>
      <x:c r="O6694" s="55">
        <x:f t="shared" si="1244"/>
        <x:v>134176</x:v>
      </x:c>
      <x:c r="P6694" s="55">
        <x:f t="shared" si="1245"/>
        <x:v>22880</x:v>
      </x:c>
      <x:c r="Q6694" s="55">
        <x:f t="shared" si="1246"/>
        <x:v>68341.966190233798</x:v>
      </x:c>
      <x:c r="R6694" s="55">
        <x:f t="shared" si="1247"/>
        <x:v>22954.033809766202</x:v>
      </x:c>
      <x:c r="S6694" s="1" t="str">
        <x:f t="shared" si="1248"/>
        <x:v>YES</x:v>
      </x:c>
      <x:c r="T6694" s="1">
        <x:f t="shared" si="1249"/>
        <x:v>22954.033809766202</x:v>
      </x:c>
    </x:row>
    <x:row r="6695">
      <x:c r="A6695" s="1"/>
      <x:c r="B6695" s="1"/>
      <x:c r="C6695" s="1"/>
      <x:c r="D6695" s="1"/>
      <x:c r="E6695" s="1"/>
      <x:c r="F6695" s="1"/>
      <x:c r="G6695" s="1"/>
      <x:c r="H6695" s="1"/>
      <x:c r="I6695" s="53">
        <x:f t="shared" si="1238"/>
        <x:v>10</x:v>
      </x:c>
      <x:c r="J6695" s="53">
        <x:f t="shared" si="1239"/>
        <x:v>4</x:v>
      </x:c>
      <x:c r="K6695" s="53">
        <x:f t="shared" si="1240"/>
        <x:v>15</x:v>
      </x:c>
      <x:c r="L6695" s="53">
        <x:f t="shared" si="1241"/>
        <x:v>29</x:v>
      </x:c>
      <x:c r="M6695" s="54">
        <x:f t="shared" si="1242"/>
        <x:v>3280.0854594336129</x:v>
      </x:c>
      <x:c r="N6695" s="54">
        <x:f t="shared" si="1243"/>
        <x:v>1.7778371246066755</x:v>
      </x:c>
      <x:c r="O6695" s="55">
        <x:f t="shared" si="1244"/>
        <x:v>136876</x:v>
      </x:c>
      <x:c r="P6695" s="55">
        <x:f t="shared" si="1245"/>
        <x:v>23760</x:v>
      </x:c>
      <x:c r="Q6695" s="55">
        <x:f t="shared" si="1246"/>
        <x:v>69445.928115166898</x:v>
      </x:c>
      <x:c r="R6695" s="55">
        <x:f t="shared" si="1247"/>
        <x:v>23670.071884833102</x:v>
      </x:c>
      <x:c r="S6695" s="1" t="str">
        <x:f t="shared" si="1248"/>
        <x:v>YES</x:v>
      </x:c>
      <x:c r="T6695" s="1">
        <x:f t="shared" si="1249"/>
        <x:v>23670.071884833102</x:v>
      </x:c>
    </x:row>
    <x:row r="6696">
      <x:c r="A6696" s="1"/>
      <x:c r="B6696" s="1"/>
      <x:c r="C6696" s="1"/>
      <x:c r="D6696" s="1"/>
      <x:c r="E6696" s="1"/>
      <x:c r="F6696" s="1"/>
      <x:c r="G6696" s="1"/>
      <x:c r="H6696" s="1"/>
      <x:c r="I6696" s="53">
        <x:f t="shared" si="1238"/>
        <x:v>10</x:v>
      </x:c>
      <x:c r="J6696" s="53">
        <x:f t="shared" si="1239"/>
        <x:v>4</x:v>
      </x:c>
      <x:c r="K6696" s="53">
        <x:f t="shared" si="1240"/>
        <x:v>16</x:v>
      </x:c>
      <x:c r="L6696" s="53">
        <x:f t="shared" si="1241"/>
        <x:v>30</x:v>
      </x:c>
      <x:c r="M6696" s="54">
        <x:f t="shared" si="1242"/>
        <x:v>3345.1462353111019</x:v>
      </x:c>
      <x:c r="N6696" s="54">
        <x:f t="shared" si="1243"/>
        <x:v>1.8230182189660431</x:v>
      </x:c>
      <x:c r="O6696" s="55">
        <x:f t="shared" si="1244"/>
        <x:v>139576</x:v>
      </x:c>
      <x:c r="P6696" s="55">
        <x:f t="shared" si="1245"/>
        <x:v>24640</x:v>
      </x:c>
      <x:c r="Q6696" s="55">
        <x:f t="shared" si="1246"/>
        <x:v>70575.455474151066</x:v>
      </x:c>
      <x:c r="R6696" s="55">
        <x:f t="shared" si="1247"/>
        <x:v>24360.544525848934</x:v>
      </x:c>
      <x:c r="S6696" s="1" t="str">
        <x:f t="shared" si="1248"/>
        <x:v>YES</x:v>
      </x:c>
      <x:c r="T6696" s="1">
        <x:f t="shared" si="1249"/>
        <x:v>24360.544525848934</x:v>
      </x:c>
    </x:row>
    <x:row r="6697">
      <x:c r="A6697" s="1"/>
      <x:c r="B6697" s="1"/>
      <x:c r="C6697" s="1"/>
      <x:c r="D6697" s="1"/>
      <x:c r="E6697" s="1"/>
      <x:c r="F6697" s="1"/>
      <x:c r="G6697" s="1"/>
      <x:c r="H6697" s="1"/>
      <x:c r="I6697" s="53">
        <x:f t="shared" si="1238"/>
        <x:v>10</x:v>
      </x:c>
      <x:c r="J6697" s="53">
        <x:f t="shared" si="1239"/>
        <x:v>4</x:v>
      </x:c>
      <x:c r="K6697" s="53">
        <x:f t="shared" si="1240"/>
        <x:v>17</x:v>
      </x:c>
      <x:c r="L6697" s="53">
        <x:f t="shared" si="1241"/>
        <x:v>31</x:v>
      </x:c>
      <x:c r="M6697" s="54">
        <x:f t="shared" si="1242"/>
        <x:v>3411.7064587576424</x:v>
      </x:c>
      <x:c r="N6697" s="54">
        <x:f t="shared" si="1243"/>
        <x:v>1.8692405963594738</x:v>
      </x:c>
      <x:c r="O6697" s="55">
        <x:f t="shared" si="1244"/>
        <x:v>142276</x:v>
      </x:c>
      <x:c r="P6697" s="55">
        <x:f t="shared" si="1245"/>
        <x:v>25520</x:v>
      </x:c>
      <x:c r="Q6697" s="55">
        <x:f t="shared" si="1246"/>
        <x:v>71731.014908986836</x:v>
      </x:c>
      <x:c r="R6697" s="55">
        <x:f t="shared" si="1247"/>
        <x:v>25024.985091013164</x:v>
      </x:c>
      <x:c r="S6697" s="1" t="str">
        <x:f t="shared" si="1248"/>
        <x:v>YES</x:v>
      </x:c>
      <x:c r="T6697" s="1">
        <x:f t="shared" si="1249"/>
        <x:v>25024.985091013164</x:v>
      </x:c>
    </x:row>
    <x:row r="6698">
      <x:c r="A6698" s="1"/>
      <x:c r="B6698" s="1"/>
      <x:c r="C6698" s="1"/>
      <x:c r="D6698" s="1"/>
      <x:c r="E6698" s="1"/>
      <x:c r="F6698" s="1"/>
      <x:c r="G6698" s="1"/>
      <x:c r="H6698" s="1"/>
      <x:c r="I6698" s="53">
        <x:f t="shared" si="1238"/>
        <x:v>10</x:v>
      </x:c>
      <x:c r="J6698" s="53">
        <x:f t="shared" si="1239"/>
        <x:v>4</x:v>
      </x:c>
      <x:c r="K6698" s="53">
        <x:f t="shared" si="1240"/>
        <x:v>18</x:v>
      </x:c>
      <x:c r="L6698" s="53">
        <x:f t="shared" si="1241"/>
        <x:v>32</x:v>
      </x:c>
      <x:c r="M6698" s="54">
        <x:f t="shared" si="1242"/>
        <x:v>3479.7934502162298</x:v>
      </x:c>
      <x:c r="N6698" s="54">
        <x:f t="shared" si="1243"/>
        <x:v>1.9165232293168262</x:v>
      </x:c>
      <x:c r="O6698" s="55">
        <x:f t="shared" si="1244"/>
        <x:v>144976</x:v>
      </x:c>
      <x:c r="P6698" s="55">
        <x:f t="shared" si="1245"/>
        <x:v>26400</x:v>
      </x:c>
      <x:c r="Q6698" s="55">
        <x:f t="shared" si="1246"/>
        <x:v>72913.080732920644</x:v>
      </x:c>
      <x:c r="R6698" s="55">
        <x:f t="shared" si="1247"/>
        <x:v>25662.919267079356</x:v>
      </x:c>
      <x:c r="S6698" s="1" t="str">
        <x:f t="shared" si="1248"/>
        <x:v>YES</x:v>
      </x:c>
      <x:c r="T6698" s="1">
        <x:f t="shared" si="1249"/>
        <x:v>25662.919267079356</x:v>
      </x:c>
    </x:row>
    <x:row r="6699">
      <x:c r="A6699" s="1"/>
      <x:c r="B6699" s="1"/>
      <x:c r="C6699" s="1"/>
      <x:c r="D6699" s="1"/>
      <x:c r="E6699" s="1"/>
      <x:c r="F6699" s="1"/>
      <x:c r="G6699" s="1"/>
      <x:c r="H6699" s="1"/>
      <x:c r="I6699" s="53">
        <x:f t="shared" si="1238"/>
        <x:v>10</x:v>
      </x:c>
      <x:c r="J6699" s="53">
        <x:f t="shared" si="1239"/>
        <x:v>4</x:v>
      </x:c>
      <x:c r="K6699" s="53">
        <x:f t="shared" si="1240"/>
        <x:v>19</x:v>
      </x:c>
      <x:c r="L6699" s="53">
        <x:f t="shared" si="1241"/>
        <x:v>33</x:v>
      </x:c>
      <x:c r="M6699" s="54">
        <x:f t="shared" si="1242"/>
        <x:v>3549.4349788522513</x:v>
      </x:c>
      <x:c r="N6699" s="54">
        <x:f t="shared" si="1243"/>
        <x:v>1.96488540198073</x:v>
      </x:c>
      <x:c r="O6699" s="55">
        <x:f t="shared" si="1244"/>
        <x:v>147676</x:v>
      </x:c>
      <x:c r="P6699" s="55">
        <x:f t="shared" si="1245"/>
        <x:v>27280</x:v>
      </x:c>
      <x:c r="Q6699" s="55">
        <x:f t="shared" si="1246"/>
        <x:v>74122.135049518256</x:v>
      </x:c>
      <x:c r="R6699" s="55">
        <x:f t="shared" si="1247"/>
        <x:v>26273.864950481744</x:v>
      </x:c>
      <x:c r="S6699" s="1" t="str">
        <x:f t="shared" si="1248"/>
        <x:v>YES</x:v>
      </x:c>
      <x:c r="T6699" s="1">
        <x:f t="shared" si="1249"/>
        <x:v>26273.864950481744</x:v>
      </x:c>
    </x:row>
    <x:row r="6700">
      <x:c r="A6700" s="1"/>
      <x:c r="B6700" s="1"/>
      <x:c r="C6700" s="1"/>
      <x:c r="D6700" s="1"/>
      <x:c r="E6700" s="1"/>
      <x:c r="F6700" s="1"/>
      <x:c r="G6700" s="1"/>
      <x:c r="H6700" s="1"/>
      <x:c r="I6700" s="53">
        <x:f t="shared" si="1238"/>
        <x:v>10</x:v>
      </x:c>
      <x:c r="J6700" s="53">
        <x:f t="shared" si="1239"/>
        <x:v>4</x:v>
      </x:c>
      <x:c r="K6700" s="53">
        <x:f t="shared" si="1240"/>
        <x:v>20</x:v>
      </x:c>
      <x:c r="L6700" s="53">
        <x:f t="shared" si="1241"/>
        <x:v>34</x:v>
      </x:c>
      <x:c r="M6700" s="54">
        <x:f t="shared" si="1242"/>
        <x:v>3620.6592695027284</x:v>
      </x:c>
      <x:c r="N6700" s="54">
        <x:f t="shared" si="1243"/>
        <x:v>2.0143467149324503</x:v>
      </x:c>
      <x:c r="O6700" s="55">
        <x:f t="shared" si="1244"/>
        <x:v>150376</x:v>
      </x:c>
      <x:c r="P6700" s="55">
        <x:f t="shared" si="1245"/>
        <x:v>28160</x:v>
      </x:c>
      <x:c r="Q6700" s="55">
        <x:f t="shared" si="1246"/>
        <x:v>75358.667873311264</x:v>
      </x:c>
      <x:c r="R6700" s="55">
        <x:f t="shared" si="1247"/>
        <x:v>26857.332126688736</x:v>
      </x:c>
      <x:c r="S6700" s="1" t="str">
        <x:f t="shared" si="1248"/>
        <x:v>YES</x:v>
      </x:c>
      <x:c r="T6700" s="1">
        <x:f t="shared" si="1249"/>
        <x:v>26857.332126688736</x:v>
      </x:c>
    </x:row>
    <x:row r="6701">
      <x:c r="A6701" s="1"/>
      <x:c r="B6701" s="1"/>
      <x:c r="C6701" s="1"/>
      <x:c r="D6701" s="1"/>
      <x:c r="E6701" s="1"/>
      <x:c r="F6701" s="1"/>
      <x:c r="G6701" s="1"/>
      <x:c r="H6701" s="1"/>
      <x:c r="I6701" s="53">
        <x:f t="shared" si="1238"/>
        <x:v>10</x:v>
      </x:c>
      <x:c r="J6701" s="53">
        <x:f t="shared" si="1239"/>
        <x:v>4</x:v>
      </x:c>
      <x:c r="K6701" s="53">
        <x:f t="shared" si="1240"/>
        <x:v>21</x:v>
      </x:c>
      <x:c r="L6701" s="53">
        <x:f t="shared" si="1241"/>
        <x:v>35</x:v>
      </x:c>
      <x:c r="M6701" s="54">
        <x:f t="shared" si="1242"/>
        <x:v>3693.4950097291721</x:v>
      </x:c>
      <x:c r="N6701" s="54">
        <x:f t="shared" si="1243"/>
        <x:v>2.0649270900897028</x:v>
      </x:c>
      <x:c r="O6701" s="55">
        <x:f t="shared" si="1244"/>
        <x:v>153076</x:v>
      </x:c>
      <x:c r="P6701" s="55">
        <x:f t="shared" si="1245"/>
        <x:v>29040</x:v>
      </x:c>
      <x:c r="Q6701" s="55">
        <x:f t="shared" si="1246"/>
        <x:v>76623.177252242574</x:v>
      </x:c>
      <x:c r="R6701" s="55">
        <x:f t="shared" si="1247"/>
        <x:v>27412.822747757426</x:v>
      </x:c>
      <x:c r="S6701" s="1" t="str">
        <x:f t="shared" si="1248"/>
        <x:v>YES</x:v>
      </x:c>
      <x:c r="T6701" s="1">
        <x:f t="shared" si="1249"/>
        <x:v>27412.822747757426</x:v>
      </x:c>
    </x:row>
    <x:row r="6702">
      <x:c r="A6702" s="1"/>
      <x:c r="B6702" s="1"/>
      <x:c r="C6702" s="1"/>
      <x:c r="D6702" s="1"/>
      <x:c r="E6702" s="1"/>
      <x:c r="F6702" s="1"/>
      <x:c r="G6702" s="1"/>
      <x:c r="H6702" s="1"/>
      <x:c r="I6702" s="53" t="n">
        <x:f t="shared" ref="I6702:I6765" si="1250">INT((ROW()-ROW($I$46))/((CARROT_CAP+1)*(MESCLUN_CAP+1)))</x:f>
        <x:v>10</x:v>
      </x:c>
      <x:c r="J6702" s="53" t="n">
        <x:f t="shared" ref="J6702:J6765" si="1251">MOD(INT((ROW()-ROW($I$46))/(MESCLUN_CAP+1)),CARROT_CAP+1)</x:f>
        <x:v>4</x:v>
      </x:c>
      <x:c r="K6702" s="53" t="n">
        <x:f t="shared" ref="K6702:K6765" si="1252">MOD(ROW()-ROW($I$46),MESCLUN_CAP+1)</x:f>
        <x:v>22</x:v>
      </x:c>
      <x:c r="L6702" s="53" t="n">
        <x:f t="shared" ref="L6702:L6765" si="1253">SUM(I6702:K6702)</x:f>
        <x:v>36</x:v>
      </x:c>
      <x:c r="M6702" s="54" t="n">
        <x:f t="shared" ref="M6702:M6765" si="1254">I6702*TOMATO_HOURS*WEEKS*(1+TOMATO_DIM)^I6702+J6702*CARROT_HOURS*WEEKS*(1+CARROT_DIM)^J6702+K6702*MESCLUN_HOURS*WEEKS*(1+MESCLUN_DIM)^K6702</x:f>
        <x:v>3767.9713569755677</x:v>
      </x:c>
      <x:c r="N6702" s="54" t="n">
        <x:f t="shared" ref="N6702:N6765" si="1255">MAX(M6702-FARMER_HOURS,0)/TEMP_HOURS_PER_WORKER</x:f>
        <x:v>2.1166467756774776</x:v>
      </x:c>
      <x:c r="O6702" s="55" t="n">
        <x:f t="shared" ref="O6702:O6765" si="1256">I6702*TOMATO_PRICE+J6702*CARROT_PRICE+K6702*MESCLUN_PRICE</x:f>
        <x:v>155776</x:v>
      </x:c>
      <x:c r="P6702" s="55" t="n">
        <x:f t="shared" ref="P6702:P6765" si="1257">I6702*TOMATO_FERTILIZER+J6702*CARROT_FERTILIZER+K6702*MESCLUN_FERTILIZER</x:f>
        <x:v>29920</x:v>
      </x:c>
      <x:c r="Q6702" s="55" t="n">
        <x:f t="shared" ref="Q6702:Q6765" si="1258">MIN(M6702,FARMER_HOURS)*FARMER_RATE+MAX(M6702-FARMER_HOURS,0)*TEMP_RATE</x:f>
        <x:v>77916.16939193694</x:v>
      </x:c>
      <x:c r="R6702" s="55" t="n">
        <x:f t="shared" ref="R6702:R6765" si="1259">O6702-P6702-Q6702-FIXED_COST</x:f>
        <x:v>27939.830608063057</x:v>
      </x:c>
      <x:c r="S6702" s="1" t="str">
        <x:f t="shared" ref="S6702:S6765" si="1260">IF(AND(L6702&lt;=TOTAL_BED_CAP,N6702&lt;=TEMP_WORKER_CAP),"YES","NO")</x:f>
        <x:v>YES</x:v>
      </x:c>
      <x:c r="T6702" s="1" t="n">
        <x:f t="shared" ref="T6702:T6765" si="1261">IF(S6702="YES",R6702,-1E+99)</x:f>
        <x:v>27939.830608063057</x:v>
      </x:c>
    </x:row>
    <x:row r="6703">
      <x:c r="A6703" s="1"/>
      <x:c r="B6703" s="1"/>
      <x:c r="C6703" s="1"/>
      <x:c r="D6703" s="1"/>
      <x:c r="E6703" s="1"/>
      <x:c r="F6703" s="1"/>
      <x:c r="G6703" s="1"/>
      <x:c r="H6703" s="1"/>
      <x:c r="I6703" s="53">
        <x:f t="shared" si="1250"/>
        <x:v>10</x:v>
      </x:c>
      <x:c r="J6703" s="53">
        <x:f t="shared" si="1251"/>
        <x:v>4</x:v>
      </x:c>
      <x:c r="K6703" s="53">
        <x:f t="shared" si="1252"/>
        <x:v>23</x:v>
      </x:c>
      <x:c r="L6703" s="53">
        <x:f t="shared" si="1253"/>
        <x:v>37</x:v>
      </x:c>
      <x:c r="M6703" s="54">
        <x:f t="shared" si="1254"/>
        <x:v>3844.1179458330048</x:v>
      </x:c>
      <x:c r="N6703" s="54">
        <x:f t="shared" si="1255"/>
        <x:v>2.1695263512729199</x:v>
      </x:c>
      <x:c r="O6703" s="55">
        <x:f t="shared" si="1256"/>
        <x:v>158476</x:v>
      </x:c>
      <x:c r="P6703" s="55">
        <x:f t="shared" si="1257"/>
        <x:v>30800</x:v>
      </x:c>
      <x:c r="Q6703" s="55">
        <x:f t="shared" si="1258"/>
        <x:v>79238.158781823004</x:v>
      </x:c>
      <x:c r="R6703" s="55">
        <x:f t="shared" si="1259"/>
        <x:v>28437.841218176996</x:v>
      </x:c>
      <x:c r="S6703" s="1" t="str">
        <x:f t="shared" si="1260"/>
        <x:v>YES</x:v>
      </x:c>
      <x:c r="T6703" s="1">
        <x:f t="shared" si="1261"/>
        <x:v>28437.841218176996</x:v>
      </x:c>
    </x:row>
    <x:row r="6704">
      <x:c r="A6704" s="1"/>
      <x:c r="B6704" s="1"/>
      <x:c r="C6704" s="1"/>
      <x:c r="D6704" s="1"/>
      <x:c r="E6704" s="1"/>
      <x:c r="F6704" s="1"/>
      <x:c r="G6704" s="1"/>
      <x:c r="H6704" s="1"/>
      <x:c r="I6704" s="53">
        <x:f t="shared" si="1250"/>
        <x:v>10</x:v>
      </x:c>
      <x:c r="J6704" s="53">
        <x:f t="shared" si="1251"/>
        <x:v>4</x:v>
      </x:c>
      <x:c r="K6704" s="53">
        <x:f t="shared" si="1252"/>
        <x:v>24</x:v>
      </x:c>
      <x:c r="L6704" s="53">
        <x:f t="shared" si="1253"/>
        <x:v>38</x:v>
      </x:c>
      <x:c r="M6704" s="54">
        <x:f t="shared" si="1254"/>
        <x:v>3921.9648954125005</x:v>
      </x:c>
      <x:c r="N6704" s="54">
        <x:f t="shared" si="1255"/>
        <x:v>2.2235867329253476</x:v>
      </x:c>
      <x:c r="O6704" s="55">
        <x:f t="shared" si="1256"/>
        <x:v>161176</x:v>
      </x:c>
      <x:c r="P6704" s="55">
        <x:f t="shared" si="1257"/>
        <x:v>31680</x:v>
      </x:c>
      <x:c r="Q6704" s="55">
        <x:f t="shared" si="1258"/>
        <x:v>80589.668323133694</x:v>
      </x:c>
      <x:c r="R6704" s="55">
        <x:f t="shared" si="1259"/>
        <x:v>28906.331676866306</x:v>
      </x:c>
      <x:c r="S6704" s="1" t="str">
        <x:f t="shared" si="1260"/>
        <x:v>YES</x:v>
      </x:c>
      <x:c r="T6704" s="1">
        <x:f t="shared" si="1261"/>
        <x:v>28906.331676866306</x:v>
      </x:c>
    </x:row>
    <x:row r="6705">
      <x:c r="A6705" s="1"/>
      <x:c r="B6705" s="1"/>
      <x:c r="C6705" s="1"/>
      <x:c r="D6705" s="1"/>
      <x:c r="E6705" s="1"/>
      <x:c r="F6705" s="1"/>
      <x:c r="G6705" s="1"/>
      <x:c r="H6705" s="1"/>
      <x:c r="I6705" s="53">
        <x:f t="shared" si="1250"/>
        <x:v>10</x:v>
      </x:c>
      <x:c r="J6705" s="53">
        <x:f t="shared" si="1251"/>
        <x:v>4</x:v>
      </x:c>
      <x:c r="K6705" s="53">
        <x:f t="shared" si="1252"/>
        <x:v>25</x:v>
      </x:c>
      <x:c r="L6705" s="53">
        <x:f t="shared" si="1253"/>
        <x:v>39</x:v>
      </x:c>
      <x:c r="M6705" s="54">
        <x:f t="shared" si="1254"/>
        <x:v>4001.5428168275985</x:v>
      </x:c>
      <x:c r="N6705" s="54">
        <x:f t="shared" si="1255"/>
        <x:v>2.2788491783524991</x:v>
      </x:c>
      <x:c r="O6705" s="55">
        <x:f t="shared" si="1256"/>
        <x:v>163876</x:v>
      </x:c>
      <x:c r="P6705" s="55">
        <x:f t="shared" si="1257"/>
        <x:v>32560</x:v>
      </x:c>
      <x:c r="Q6705" s="55">
        <x:f t="shared" si="1258"/>
        <x:v>81971.229458812479</x:v>
      </x:c>
      <x:c r="R6705" s="55">
        <x:f t="shared" si="1259"/>
        <x:v>29344.770541187521</x:v>
      </x:c>
      <x:c r="S6705" s="1" t="str">
        <x:f t="shared" si="1260"/>
        <x:v>YES</x:v>
      </x:c>
      <x:c r="T6705" s="1">
        <x:f t="shared" si="1261"/>
        <x:v>29344.770541187521</x:v>
      </x:c>
    </x:row>
    <x:row r="6706">
      <x:c r="A6706" s="1"/>
      <x:c r="B6706" s="1"/>
      <x:c r="C6706" s="1"/>
      <x:c r="D6706" s="1"/>
      <x:c r="E6706" s="1"/>
      <x:c r="F6706" s="1"/>
      <x:c r="G6706" s="1"/>
      <x:c r="H6706" s="1"/>
      <x:c r="I6706" s="53">
        <x:f t="shared" si="1250"/>
        <x:v>10</x:v>
      </x:c>
      <x:c r="J6706" s="53">
        <x:f t="shared" si="1251"/>
        <x:v>4</x:v>
      </x:c>
      <x:c r="K6706" s="53">
        <x:f t="shared" si="1252"/>
        <x:v>26</x:v>
      </x:c>
      <x:c r="L6706" s="53">
        <x:f t="shared" si="1253"/>
        <x:v>40</x:v>
      </x:c>
      <x:c r="M6706" s="54">
        <x:f t="shared" si="1254"/>
        <x:v>4082.8828207883162</x:v>
      </x:c>
      <x:c r="N6706" s="54">
        <x:f t="shared" si="1255"/>
        <x:v>2.3353352922141086</x:v>
      </x:c>
      <x:c r="O6706" s="55">
        <x:f t="shared" si="1256"/>
        <x:v>166576</x:v>
      </x:c>
      <x:c r="P6706" s="55">
        <x:f t="shared" si="1257"/>
        <x:v>33440</x:v>
      </x:c>
      <x:c r="Q6706" s="55">
        <x:f t="shared" si="1258"/>
        <x:v>83383.382305352716</x:v>
      </x:c>
      <x:c r="R6706" s="55">
        <x:f t="shared" si="1259"/>
        <x:v>29752.617694647284</x:v>
      </x:c>
      <x:c r="S6706" s="1" t="str">
        <x:f t="shared" si="1260"/>
        <x:v>YES</x:v>
      </x:c>
      <x:c r="T6706" s="1">
        <x:f t="shared" si="1261"/>
        <x:v>29752.617694647284</x:v>
      </x:c>
    </x:row>
    <x:row r="6707">
      <x:c r="A6707" s="1"/>
      <x:c r="B6707" s="1"/>
      <x:c r="C6707" s="1"/>
      <x:c r="D6707" s="1"/>
      <x:c r="E6707" s="1"/>
      <x:c r="F6707" s="1"/>
      <x:c r="G6707" s="1"/>
      <x:c r="H6707" s="1"/>
      <x:c r="I6707" s="53">
        <x:f t="shared" si="1250"/>
        <x:v>10</x:v>
      </x:c>
      <x:c r="J6707" s="53">
        <x:f t="shared" si="1251"/>
        <x:v>4</x:v>
      </x:c>
      <x:c r="K6707" s="53">
        <x:f t="shared" si="1252"/>
        <x:v>27</x:v>
      </x:c>
      <x:c r="L6707" s="53">
        <x:f t="shared" si="1253"/>
        <x:v>41</x:v>
      </x:c>
      <x:c r="M6707" s="54">
        <x:f t="shared" si="1254"/>
        <x:v>4166.0165253080722</x:v>
      </x:c>
      <x:c r="N6707" s="54">
        <x:f t="shared" si="1255"/>
        <x:v>2.3930670314639388</x:v>
      </x:c>
      <x:c r="O6707" s="55">
        <x:f t="shared" si="1256"/>
        <x:v>169276</x:v>
      </x:c>
      <x:c r="P6707" s="55">
        <x:f t="shared" si="1257"/>
        <x:v>34320</x:v>
      </x:c>
      <x:c r="Q6707" s="55">
        <x:f t="shared" si="1258"/>
        <x:v>84826.675786598469</x:v>
      </x:c>
      <x:c r="R6707" s="55">
        <x:f t="shared" si="1259"/>
        <x:v>30129.324213401531</x:v>
      </x:c>
      <x:c r="S6707" s="1" t="str">
        <x:f t="shared" si="1260"/>
        <x:v>YES</x:v>
      </x:c>
      <x:c r="T6707" s="1">
        <x:f t="shared" si="1261"/>
        <x:v>30129.324213401531</x:v>
      </x:c>
    </x:row>
    <x:row r="6708">
      <x:c r="A6708" s="1"/>
      <x:c r="B6708" s="1"/>
      <x:c r="C6708" s="1"/>
      <x:c r="D6708" s="1"/>
      <x:c r="E6708" s="1"/>
      <x:c r="F6708" s="1"/>
      <x:c r="G6708" s="1"/>
      <x:c r="H6708" s="1"/>
      <x:c r="I6708" s="53">
        <x:f t="shared" si="1250"/>
        <x:v>10</x:v>
      </x:c>
      <x:c r="J6708" s="53">
        <x:f t="shared" si="1251"/>
        <x:v>4</x:v>
      </x:c>
      <x:c r="K6708" s="53">
        <x:f t="shared" si="1252"/>
        <x:v>28</x:v>
      </x:c>
      <x:c r="L6708" s="53">
        <x:f t="shared" si="1253"/>
        <x:v>42</x:v>
      </x:c>
      <x:c r="M6708" s="54">
        <x:f t="shared" si="1254"/>
        <x:v>4250.976063525226</x:v>
      </x:c>
      <x:c r="N6708" s="54">
        <x:f t="shared" si="1255"/>
        <x:v>2.4520667107814069</x:v>
      </x:c>
      <x:c r="O6708" s="55">
        <x:f t="shared" si="1256"/>
        <x:v>171976</x:v>
      </x:c>
      <x:c r="P6708" s="55">
        <x:f t="shared" si="1257"/>
        <x:v>35200</x:v>
      </x:c>
      <x:c r="Q6708" s="55">
        <x:f t="shared" si="1258"/>
        <x:v>86301.667769535183</x:v>
      </x:c>
      <x:c r="R6708" s="55">
        <x:f t="shared" si="1259"/>
        <x:v>30474.332230464817</x:v>
      </x:c>
      <x:c r="S6708" s="1" t="str">
        <x:f t="shared" si="1260"/>
        <x:v>YES</x:v>
      </x:c>
      <x:c r="T6708" s="1">
        <x:f t="shared" si="1261"/>
        <x:v>30474.332230464817</x:v>
      </x:c>
    </x:row>
    <x:row r="6709">
      <x:c r="A6709" s="1"/>
      <x:c r="B6709" s="1"/>
      <x:c r="C6709" s="1"/>
      <x:c r="D6709" s="1"/>
      <x:c r="E6709" s="1"/>
      <x:c r="F6709" s="1"/>
      <x:c r="G6709" s="1"/>
      <x:c r="H6709" s="1"/>
      <x:c r="I6709" s="53">
        <x:f t="shared" si="1250"/>
        <x:v>10</x:v>
      </x:c>
      <x:c r="J6709" s="53">
        <x:f t="shared" si="1251"/>
        <x:v>4</x:v>
      </x:c>
      <x:c r="K6709" s="53">
        <x:f t="shared" si="1252"/>
        <x:v>29</x:v>
      </x:c>
      <x:c r="L6709" s="53">
        <x:f t="shared" si="1253"/>
        <x:v>43</x:v>
      </x:c>
      <x:c r="M6709" s="54">
        <x:f t="shared" si="1254"/>
        <x:v>4337.7940916408797</x:v>
      </x:c>
      <x:c r="N6709" s="54">
        <x:f t="shared" si="1255"/>
        <x:v>2.5123570080839444</x:v>
      </x:c>
      <x:c r="O6709" s="55">
        <x:f t="shared" si="1256"/>
        <x:v>174676</x:v>
      </x:c>
      <x:c r="P6709" s="55">
        <x:f t="shared" si="1257"/>
        <x:v>36080</x:v>
      </x:c>
      <x:c r="Q6709" s="55">
        <x:f t="shared" si="1258"/>
        <x:v>87808.925202098602</x:v>
      </x:c>
      <x:c r="R6709" s="55">
        <x:f t="shared" si="1259"/>
        <x:v>30787.074797901398</x:v>
      </x:c>
      <x:c r="S6709" s="1" t="str">
        <x:f t="shared" si="1260"/>
        <x:v>YES</x:v>
      </x:c>
      <x:c r="T6709" s="1">
        <x:f t="shared" si="1261"/>
        <x:v>30787.074797901398</x:v>
      </x:c>
    </x:row>
    <x:row r="6710">
      <x:c r="A6710" s="1"/>
      <x:c r="B6710" s="1"/>
      <x:c r="C6710" s="1"/>
      <x:c r="D6710" s="1"/>
      <x:c r="E6710" s="1"/>
      <x:c r="F6710" s="1"/>
      <x:c r="G6710" s="1"/>
      <x:c r="H6710" s="1"/>
      <x:c r="I6710" s="53">
        <x:f t="shared" si="1250"/>
        <x:v>10</x:v>
      </x:c>
      <x:c r="J6710" s="53">
        <x:f t="shared" si="1251"/>
        <x:v>4</x:v>
      </x:c>
      <x:c r="K6710" s="53">
        <x:f t="shared" si="1252"/>
        <x:v>30</x:v>
      </x:c>
      <x:c r="L6710" s="53">
        <x:f t="shared" si="1253"/>
        <x:v>44</x:v>
      </x:c>
      <x:c r="M6710" s="54">
        <x:f t="shared" si="1254"/>
        <x:v>4426.5037969746509</x:v>
      </x:c>
      <x:c r="N6710" s="54">
        <x:f t="shared" si="1255"/>
        <x:v>2.5739609701212851</x:v>
      </x:c>
      <x:c r="O6710" s="55">
        <x:f t="shared" si="1256"/>
        <x:v>177376</x:v>
      </x:c>
      <x:c r="P6710" s="55">
        <x:f t="shared" si="1257"/>
        <x:v>36960</x:v>
      </x:c>
      <x:c r="Q6710" s="55">
        <x:f t="shared" si="1258"/>
        <x:v>89349.024253032141</x:v>
      </x:c>
      <x:c r="R6710" s="55">
        <x:f t="shared" si="1259"/>
        <x:v>31066.975746967859</x:v>
      </x:c>
      <x:c r="S6710" s="1" t="str">
        <x:f t="shared" si="1260"/>
        <x:v>YES</x:v>
      </x:c>
      <x:c r="T6710" s="1">
        <x:f t="shared" si="1261"/>
        <x:v>31066.975746967859</x:v>
      </x:c>
    </x:row>
    <x:row r="6711">
      <x:c r="A6711" s="1"/>
      <x:c r="B6711" s="1"/>
      <x:c r="C6711" s="1"/>
      <x:c r="D6711" s="1"/>
      <x:c r="E6711" s="1"/>
      <x:c r="F6711" s="1"/>
      <x:c r="G6711" s="1"/>
      <x:c r="H6711" s="1"/>
      <x:c r="I6711" s="53">
        <x:f t="shared" si="1250"/>
        <x:v>10</x:v>
      </x:c>
      <x:c r="J6711" s="53">
        <x:f t="shared" si="1251"/>
        <x:v>5</x:v>
      </x:c>
      <x:c r="K6711" s="53">
        <x:f t="shared" si="1252"/>
        <x:v>0</x:v>
      </x:c>
      <x:c r="L6711" s="53">
        <x:f t="shared" si="1253"/>
        <x:v>15</x:v>
      </x:c>
      <x:c r="M6711" s="54">
        <x:f t="shared" si="1254"/>
        <x:v>2504.0794460235957</x:v>
      </x:c>
      <x:c r="N6711" s="54">
        <x:f t="shared" si="1255"/>
        <x:v>1.2389440597386081</x:v>
      </x:c>
      <x:c r="O6711" s="55">
        <x:f t="shared" si="1256"/>
        <x:v>98470</x:v>
      </x:c>
      <x:c r="P6711" s="55">
        <x:f t="shared" si="1257"/>
        <x:v>11000</x:v>
      </x:c>
      <x:c r="Q6711" s="55">
        <x:f t="shared" si="1258"/>
        <x:v>55973.601493465205</x:v>
      </x:c>
      <x:c r="R6711" s="55">
        <x:f t="shared" si="1259"/>
        <x:v>11496.398506534795</x:v>
      </x:c>
      <x:c r="S6711" s="1" t="str">
        <x:f t="shared" si="1260"/>
        <x:v>YES</x:v>
      </x:c>
      <x:c r="T6711" s="1">
        <x:f t="shared" si="1261"/>
        <x:v>11496.398506534795</x:v>
      </x:c>
    </x:row>
    <x:row r="6712">
      <x:c r="A6712" s="1"/>
      <x:c r="B6712" s="1"/>
      <x:c r="C6712" s="1"/>
      <x:c r="D6712" s="1"/>
      <x:c r="E6712" s="1"/>
      <x:c r="F6712" s="1"/>
      <x:c r="G6712" s="1"/>
      <x:c r="H6712" s="1"/>
      <x:c r="I6712" s="53">
        <x:f t="shared" si="1250"/>
        <x:v>10</x:v>
      </x:c>
      <x:c r="J6712" s="53">
        <x:f t="shared" si="1251"/>
        <x:v>5</x:v>
      </x:c>
      <x:c r="K6712" s="53">
        <x:f t="shared" si="1252"/>
        <x:v>1</x:v>
      </x:c>
      <x:c r="L6712" s="53">
        <x:f t="shared" si="1253"/>
        <x:v>16</x:v>
      </x:c>
      <x:c r="M6712" s="54">
        <x:f t="shared" si="1254"/>
        <x:v>2549.6419460235957</x:v>
      </x:c>
      <x:c r="N6712" s="54">
        <x:f t="shared" si="1255"/>
        <x:v>1.2705846847386082</x:v>
      </x:c>
      <x:c r="O6712" s="55">
        <x:f t="shared" si="1256"/>
        <x:v>101170</x:v>
      </x:c>
      <x:c r="P6712" s="55">
        <x:f t="shared" si="1257"/>
        <x:v>11880</x:v>
      </x:c>
      <x:c r="Q6712" s="55">
        <x:f t="shared" si="1258"/>
        <x:v>56764.617118465205</x:v>
      </x:c>
      <x:c r="R6712" s="55">
        <x:f t="shared" si="1259"/>
        <x:v>12525.382881534795</x:v>
      </x:c>
      <x:c r="S6712" s="1" t="str">
        <x:f t="shared" si="1260"/>
        <x:v>YES</x:v>
      </x:c>
      <x:c r="T6712" s="1">
        <x:f t="shared" si="1261"/>
        <x:v>12525.382881534795</x:v>
      </x:c>
    </x:row>
    <x:row r="6713">
      <x:c r="A6713" s="1"/>
      <x:c r="B6713" s="1"/>
      <x:c r="C6713" s="1"/>
      <x:c r="D6713" s="1"/>
      <x:c r="E6713" s="1"/>
      <x:c r="F6713" s="1"/>
      <x:c r="G6713" s="1"/>
      <x:c r="H6713" s="1"/>
      <x:c r="I6713" s="53">
        <x:f t="shared" si="1250"/>
        <x:v>10</x:v>
      </x:c>
      <x:c r="J6713" s="53">
        <x:f t="shared" si="1251"/>
        <x:v>5</x:v>
      </x:c>
      <x:c r="K6713" s="53">
        <x:f t="shared" si="1252"/>
        <x:v>2</x:v>
      </x:c>
      <x:c r="L6713" s="53">
        <x:f t="shared" si="1253"/>
        <x:v>17</x:v>
      </x:c>
      <x:c r="M6713" s="54">
        <x:f t="shared" si="1254"/>
        <x:v>2596.3435085235956</x:v>
      </x:c>
      <x:c r="N6713" s="54">
        <x:f t="shared" si="1255"/>
        <x:v>1.303016325363608</x:v>
      </x:c>
      <x:c r="O6713" s="55">
        <x:f t="shared" si="1256"/>
        <x:v>103870</x:v>
      </x:c>
      <x:c r="P6713" s="55">
        <x:f t="shared" si="1257"/>
        <x:v>12760</x:v>
      </x:c>
      <x:c r="Q6713" s="55">
        <x:f t="shared" si="1258"/>
        <x:v>57575.408134090205</x:v>
      </x:c>
      <x:c r="R6713" s="55">
        <x:f t="shared" si="1259"/>
        <x:v>13534.591865909795</x:v>
      </x:c>
      <x:c r="S6713" s="1" t="str">
        <x:f t="shared" si="1260"/>
        <x:v>YES</x:v>
      </x:c>
      <x:c r="T6713" s="1">
        <x:f t="shared" si="1261"/>
        <x:v>13534.591865909795</x:v>
      </x:c>
    </x:row>
    <x:row r="6714">
      <x:c r="A6714" s="1"/>
      <x:c r="B6714" s="1"/>
      <x:c r="C6714" s="1"/>
      <x:c r="D6714" s="1"/>
      <x:c r="E6714" s="1"/>
      <x:c r="F6714" s="1"/>
      <x:c r="G6714" s="1"/>
      <x:c r="H6714" s="1"/>
      <x:c r="I6714" s="53">
        <x:f t="shared" si="1250"/>
        <x:v>10</x:v>
      </x:c>
      <x:c r="J6714" s="53">
        <x:f t="shared" si="1251"/>
        <x:v>5</x:v>
      </x:c>
      <x:c r="K6714" s="53">
        <x:f t="shared" si="1252"/>
        <x:v>3</x:v>
      </x:c>
      <x:c r="L6714" s="53">
        <x:f t="shared" si="1253"/>
        <x:v>18</x:v>
      </x:c>
      <x:c r="M6714" s="54">
        <x:f t="shared" si="1254"/>
        <x:v>2644.2054909454705</x:v>
      </x:c>
      <x:c r="N6714" s="54">
        <x:f t="shared" si="1255"/>
        <x:v>1.3362538131565767</x:v>
      </x:c>
      <x:c r="O6714" s="55">
        <x:f t="shared" si="1256"/>
        <x:v>106570</x:v>
      </x:c>
      <x:c r="P6714" s="55">
        <x:f t="shared" si="1257"/>
        <x:v>13640</x:v>
      </x:c>
      <x:c r="Q6714" s="55">
        <x:f t="shared" si="1258"/>
        <x:v>58406.345328914416</x:v>
      </x:c>
      <x:c r="R6714" s="55">
        <x:f t="shared" si="1259"/>
        <x:v>14523.654671085584</x:v>
      </x:c>
      <x:c r="S6714" s="1" t="str">
        <x:f t="shared" si="1260"/>
        <x:v>YES</x:v>
      </x:c>
      <x:c r="T6714" s="1">
        <x:f t="shared" si="1261"/>
        <x:v>14523.654671085584</x:v>
      </x:c>
    </x:row>
    <x:row r="6715">
      <x:c r="A6715" s="1"/>
      <x:c r="B6715" s="1"/>
      <x:c r="C6715" s="1"/>
      <x:c r="D6715" s="1"/>
      <x:c r="E6715" s="1"/>
      <x:c r="F6715" s="1"/>
      <x:c r="G6715" s="1"/>
      <x:c r="H6715" s="1"/>
      <x:c r="I6715" s="53">
        <x:f t="shared" si="1250"/>
        <x:v>10</x:v>
      </x:c>
      <x:c r="J6715" s="53">
        <x:f t="shared" si="1251"/>
        <x:v>5</x:v>
      </x:c>
      <x:c r="K6715" s="53">
        <x:f t="shared" si="1252"/>
        <x:v>4</x:v>
      </x:c>
      <x:c r="L6715" s="53">
        <x:f t="shared" si="1253"/>
        <x:v>19</x:v>
      </x:c>
      <x:c r="M6715" s="54">
        <x:f t="shared" si="1254"/>
        <x:v>2693.2496066681269</x:v>
      </x:c>
      <x:c r="N6715" s="54">
        <x:f t="shared" si="1255"/>
        <x:v>1.370312226852866</x:v>
      </x:c>
      <x:c r="O6715" s="55">
        <x:f t="shared" si="1256"/>
        <x:v>109270</x:v>
      </x:c>
      <x:c r="P6715" s="55">
        <x:f t="shared" si="1257"/>
        <x:v>14520</x:v>
      </x:c>
      <x:c r="Q6715" s="55">
        <x:f t="shared" si="1258"/>
        <x:v>59257.80567132165</x:v>
      </x:c>
      <x:c r="R6715" s="55">
        <x:f t="shared" si="1259"/>
        <x:v>15492.19432867835</x:v>
      </x:c>
      <x:c r="S6715" s="1" t="str">
        <x:f t="shared" si="1260"/>
        <x:v>YES</x:v>
      </x:c>
      <x:c r="T6715" s="1">
        <x:f t="shared" si="1261"/>
        <x:v>15492.19432867835</x:v>
      </x:c>
    </x:row>
    <x:row r="6716">
      <x:c r="A6716" s="1"/>
      <x:c r="B6716" s="1"/>
      <x:c r="C6716" s="1"/>
      <x:c r="D6716" s="1"/>
      <x:c r="E6716" s="1"/>
      <x:c r="F6716" s="1"/>
      <x:c r="G6716" s="1"/>
      <x:c r="H6716" s="1"/>
      <x:c r="I6716" s="53">
        <x:f t="shared" si="1250"/>
        <x:v>10</x:v>
      </x:c>
      <x:c r="J6716" s="53">
        <x:f t="shared" si="1251"/>
        <x:v>5</x:v>
      </x:c>
      <x:c r="K6716" s="53">
        <x:f t="shared" si="1252"/>
        <x:v>5</x:v>
      </x:c>
      <x:c r="L6716" s="53">
        <x:f t="shared" si="1253"/>
        <x:v>20</x:v>
      </x:c>
      <x:c r="M6716" s="54">
        <x:f t="shared" si="1254"/>
        <x:v>2743.4979305893303</x:v>
      </x:c>
      <x:c r="N6716" s="54">
        <x:f t="shared" si="1255"/>
        <x:v>1.4052068962425905</x:v>
      </x:c>
      <x:c r="O6716" s="55">
        <x:f t="shared" si="1256"/>
        <x:v>111970</x:v>
      </x:c>
      <x:c r="P6716" s="55">
        <x:f t="shared" si="1257"/>
        <x:v>15400</x:v>
      </x:c>
      <x:c r="Q6716" s="55">
        <x:f t="shared" si="1258"/>
        <x:v>60130.172406064761</x:v>
      </x:c>
      <x:c r="R6716" s="55">
        <x:f t="shared" si="1259"/>
        <x:v>16439.827593935239</x:v>
      </x:c>
      <x:c r="S6716" s="1" t="str">
        <x:f t="shared" si="1260"/>
        <x:v>YES</x:v>
      </x:c>
      <x:c r="T6716" s="1">
        <x:f t="shared" si="1261"/>
        <x:v>16439.827593935239</x:v>
      </x:c>
    </x:row>
    <x:row r="6717">
      <x:c r="A6717" s="1"/>
      <x:c r="B6717" s="1"/>
      <x:c r="C6717" s="1"/>
      <x:c r="D6717" s="1"/>
      <x:c r="E6717" s="1"/>
      <x:c r="F6717" s="1"/>
      <x:c r="G6717" s="1"/>
      <x:c r="H6717" s="1"/>
      <x:c r="I6717" s="53">
        <x:f t="shared" si="1250"/>
        <x:v>10</x:v>
      </x:c>
      <x:c r="J6717" s="53">
        <x:f t="shared" si="1251"/>
        <x:v>5</x:v>
      </x:c>
      <x:c r="K6717" s="53">
        <x:f t="shared" si="1252"/>
        <x:v>6</x:v>
      </x:c>
      <x:c r="L6717" s="53">
        <x:f t="shared" si="1253"/>
        <x:v>21</x:v>
      </x:c>
      <x:c r="M6717" s="54">
        <x:f t="shared" si="1254"/>
        <x:v>2794.9729047709634</x:v>
      </x:c>
      <x:c r="N6717" s="54">
        <x:f t="shared" si="1255"/>
        <x:v>1.4409534060909468</x:v>
      </x:c>
      <x:c r="O6717" s="55">
        <x:f t="shared" si="1256"/>
        <x:v>114670</x:v>
      </x:c>
      <x:c r="P6717" s="55">
        <x:f t="shared" si="1257"/>
        <x:v>16280</x:v>
      </x:c>
      <x:c r="Q6717" s="55">
        <x:f t="shared" si="1258"/>
        <x:v>61023.83515227367</x:v>
      </x:c>
      <x:c r="R6717" s="55">
        <x:f t="shared" si="1259"/>
        <x:v>17366.16484772633</x:v>
      </x:c>
      <x:c r="S6717" s="1" t="str">
        <x:f t="shared" si="1260"/>
        <x:v>YES</x:v>
      </x:c>
      <x:c r="T6717" s="1">
        <x:f t="shared" si="1261"/>
        <x:v>17366.16484772633</x:v>
      </x:c>
    </x:row>
    <x:row r="6718">
      <x:c r="A6718" s="1"/>
      <x:c r="B6718" s="1"/>
      <x:c r="C6718" s="1"/>
      <x:c r="D6718" s="1"/>
      <x:c r="E6718" s="1"/>
      <x:c r="F6718" s="1"/>
      <x:c r="G6718" s="1"/>
      <x:c r="H6718" s="1"/>
      <x:c r="I6718" s="53">
        <x:f t="shared" si="1250"/>
        <x:v>10</x:v>
      </x:c>
      <x:c r="J6718" s="53">
        <x:f t="shared" si="1251"/>
        <x:v>5</x:v>
      </x:c>
      <x:c r="K6718" s="53">
        <x:f t="shared" si="1252"/>
        <x:v>7</x:v>
      </x:c>
      <x:c r="L6718" s="53">
        <x:f t="shared" si="1253"/>
        <x:v>22</x:v>
      </x:c>
      <x:c r="M6718" s="54">
        <x:f t="shared" si="1254"/>
        <x:v>2847.6973441689238</x:v>
      </x:c>
      <x:c r="N6718" s="54">
        <x:f t="shared" si="1255"/>
        <x:v>1.4775676001173081</x:v>
      </x:c>
      <x:c r="O6718" s="55">
        <x:f t="shared" si="1256"/>
        <x:v>117370</x:v>
      </x:c>
      <x:c r="P6718" s="55">
        <x:f t="shared" si="1257"/>
        <x:v>17160</x:v>
      </x:c>
      <x:c r="Q6718" s="55">
        <x:f t="shared" si="1258"/>
        <x:v>61939.190002932701</x:v>
      </x:c>
      <x:c r="R6718" s="55">
        <x:f t="shared" si="1259"/>
        <x:v>18270.809997067299</x:v>
      </x:c>
      <x:c r="S6718" s="1" t="str">
        <x:f t="shared" si="1260"/>
        <x:v>YES</x:v>
      </x:c>
      <x:c r="T6718" s="1">
        <x:f t="shared" si="1261"/>
        <x:v>18270.809997067299</x:v>
      </x:c>
    </x:row>
    <x:row r="6719">
      <x:c r="A6719" s="1"/>
      <x:c r="B6719" s="1"/>
      <x:c r="C6719" s="1"/>
      <x:c r="D6719" s="1"/>
      <x:c r="E6719" s="1"/>
      <x:c r="F6719" s="1"/>
      <x:c r="G6719" s="1"/>
      <x:c r="H6719" s="1"/>
      <x:c r="I6719" s="53">
        <x:f t="shared" si="1250"/>
        <x:v>10</x:v>
      </x:c>
      <x:c r="J6719" s="53">
        <x:f t="shared" si="1251"/>
        <x:v>5</x:v>
      </x:c>
      <x:c r="K6719" s="53">
        <x:f t="shared" si="1252"/>
        <x:v>8</x:v>
      </x:c>
      <x:c r="L6719" s="53">
        <x:f t="shared" si="1253"/>
        <x:v>23</x:v>
      </x:c>
      <x:c r="M6719" s="54">
        <x:f t="shared" si="1254"/>
        <x:v>2901.6944424489038</x:v>
      </x:c>
      <x:c r="N6719" s="54">
        <x:f t="shared" si="1255"/>
        <x:v>1.5150655850339609</x:v>
      </x:c>
      <x:c r="O6719" s="55">
        <x:f t="shared" si="1256"/>
        <x:v>120070</x:v>
      </x:c>
      <x:c r="P6719" s="55">
        <x:f t="shared" si="1257"/>
        <x:v>18040</x:v>
      </x:c>
      <x:c r="Q6719" s="55">
        <x:f t="shared" si="1258"/>
        <x:v>62876.63962584902</x:v>
      </x:c>
      <x:c r="R6719" s="55">
        <x:f t="shared" si="1259"/>
        <x:v>19153.36037415098</x:v>
      </x:c>
      <x:c r="S6719" s="1" t="str">
        <x:f t="shared" si="1260"/>
        <x:v>YES</x:v>
      </x:c>
      <x:c r="T6719" s="1">
        <x:f t="shared" si="1261"/>
        <x:v>19153.36037415098</x:v>
      </x:c>
    </x:row>
    <x:row r="6720">
      <x:c r="A6720" s="1"/>
      <x:c r="B6720" s="1"/>
      <x:c r="C6720" s="1"/>
      <x:c r="D6720" s="1"/>
      <x:c r="E6720" s="1"/>
      <x:c r="F6720" s="1"/>
      <x:c r="G6720" s="1"/>
      <x:c r="H6720" s="1"/>
      <x:c r="I6720" s="53">
        <x:f t="shared" si="1250"/>
        <x:v>10</x:v>
      </x:c>
      <x:c r="J6720" s="53">
        <x:f t="shared" si="1251"/>
        <x:v>5</x:v>
      </x:c>
      <x:c r="K6720" s="53">
        <x:f t="shared" si="1252"/>
        <x:v>9</x:v>
      </x:c>
      <x:c r="L6720" s="53">
        <x:f t="shared" si="1253"/>
        <x:v>24</x:v>
      </x:c>
      <x:c r="M6720" s="54">
        <x:f t="shared" si="1254"/>
        <x:v>2956.9877778892987</x:v>
      </x:c>
      <x:c r="N6720" s="54">
        <x:f t="shared" si="1255"/>
        <x:v>1.5534637346453464</x:v>
      </x:c>
      <x:c r="O6720" s="55">
        <x:f t="shared" si="1256"/>
        <x:v>122770</x:v>
      </x:c>
      <x:c r="P6720" s="55">
        <x:f t="shared" si="1257"/>
        <x:v>18920</x:v>
      </x:c>
      <x:c r="Q6720" s="55">
        <x:f t="shared" si="1258"/>
        <x:v>63836.59336613366</x:v>
      </x:c>
      <x:c r="R6720" s="55">
        <x:f t="shared" si="1259"/>
        <x:v>20013.40663386634</x:v>
      </x:c>
      <x:c r="S6720" s="1" t="str">
        <x:f t="shared" si="1260"/>
        <x:v>YES</x:v>
      </x:c>
      <x:c r="T6720" s="1">
        <x:f t="shared" si="1261"/>
        <x:v>20013.40663386634</x:v>
      </x:c>
    </x:row>
    <x:row r="6721">
      <x:c r="A6721" s="1"/>
      <x:c r="B6721" s="1"/>
      <x:c r="C6721" s="1"/>
      <x:c r="D6721" s="1"/>
      <x:c r="E6721" s="1"/>
      <x:c r="F6721" s="1"/>
      <x:c r="G6721" s="1"/>
      <x:c r="H6721" s="1"/>
      <x:c r="I6721" s="53">
        <x:f t="shared" si="1250"/>
        <x:v>10</x:v>
      </x:c>
      <x:c r="J6721" s="53">
        <x:f t="shared" si="1251"/>
        <x:v>5</x:v>
      </x:c>
      <x:c r="K6721" s="53">
        <x:f t="shared" si="1252"/>
        <x:v>10</x:v>
      </x:c>
      <x:c r="L6721" s="53">
        <x:f t="shared" si="1253"/>
        <x:v>25</x:v>
      </x:c>
      <x:c r="M6721" s="54">
        <x:f t="shared" si="1254"/>
        <x:v>3013.6013193725112</x:v>
      </x:c>
      <x:c r="N6721" s="54">
        <x:f t="shared" si="1255"/>
        <x:v>1.5927786940086883</x:v>
      </x:c>
      <x:c r="O6721" s="55">
        <x:f t="shared" si="1256"/>
        <x:v>125470</x:v>
      </x:c>
      <x:c r="P6721" s="55">
        <x:f t="shared" si="1257"/>
        <x:v>19800</x:v>
      </x:c>
      <x:c r="Q6721" s="55">
        <x:f t="shared" si="1258"/>
        <x:v>64819.467350217208</x:v>
      </x:c>
      <x:c r="R6721" s="55">
        <x:f t="shared" si="1259"/>
        <x:v>20850.532649782792</x:v>
      </x:c>
      <x:c r="S6721" s="1" t="str">
        <x:f t="shared" si="1260"/>
        <x:v>YES</x:v>
      </x:c>
      <x:c r="T6721" s="1">
        <x:f t="shared" si="1261"/>
        <x:v>20850.532649782792</x:v>
      </x:c>
    </x:row>
    <x:row r="6722">
      <x:c r="A6722" s="1"/>
      <x:c r="B6722" s="1"/>
      <x:c r="C6722" s="1"/>
      <x:c r="D6722" s="1"/>
      <x:c r="E6722" s="1"/>
      <x:c r="F6722" s="1"/>
      <x:c r="G6722" s="1"/>
      <x:c r="H6722" s="1"/>
      <x:c r="I6722" s="53">
        <x:f t="shared" si="1250"/>
        <x:v>10</x:v>
      </x:c>
      <x:c r="J6722" s="53">
        <x:f t="shared" si="1251"/>
        <x:v>5</x:v>
      </x:c>
      <x:c r="K6722" s="53">
        <x:f t="shared" si="1252"/>
        <x:v>11</x:v>
      </x:c>
      <x:c r="L6722" s="53">
        <x:f t="shared" si="1253"/>
        <x:v>26</x:v>
      </x:c>
      <x:c r="M6722" s="54">
        <x:f t="shared" si="1254"/>
        <x:v>3071.5594324659505</x:v>
      </x:c>
      <x:c r="N6722" s="54">
        <x:f t="shared" si="1255"/>
        <x:v>1.63302738365691</x:v>
      </x:c>
      <x:c r="O6722" s="55">
        <x:f t="shared" si="1256"/>
        <x:v>128170</x:v>
      </x:c>
      <x:c r="P6722" s="55">
        <x:f t="shared" si="1257"/>
        <x:v>20680</x:v>
      </x:c>
      <x:c r="Q6722" s="55">
        <x:f t="shared" si="1258"/>
        <x:v>65825.68459142276</x:v>
      </x:c>
      <x:c r="R6722" s="55">
        <x:f t="shared" si="1259"/>
        <x:v>21664.31540857724</x:v>
      </x:c>
      <x:c r="S6722" s="1" t="str">
        <x:f t="shared" si="1260"/>
        <x:v>YES</x:v>
      </x:c>
      <x:c r="T6722" s="1">
        <x:f t="shared" si="1261"/>
        <x:v>21664.31540857724</x:v>
      </x:c>
    </x:row>
    <x:row r="6723">
      <x:c r="A6723" s="1"/>
      <x:c r="B6723" s="1"/>
      <x:c r="C6723" s="1"/>
      <x:c r="D6723" s="1"/>
      <x:c r="E6723" s="1"/>
      <x:c r="F6723" s="1"/>
      <x:c r="G6723" s="1"/>
      <x:c r="H6723" s="1"/>
      <x:c r="I6723" s="53">
        <x:f t="shared" si="1250"/>
        <x:v>10</x:v>
      </x:c>
      <x:c r="J6723" s="53">
        <x:f t="shared" si="1251"/>
        <x:v>5</x:v>
      </x:c>
      <x:c r="K6723" s="53">
        <x:f t="shared" si="1252"/>
        <x:v>12</x:v>
      </x:c>
      <x:c r="L6723" s="53">
        <x:f t="shared" si="1253"/>
        <x:v>27</x:v>
      </x:c>
      <x:c r="M6723" s="54">
        <x:f t="shared" si="1254"/>
        <x:v>3130.886885594015</x:v>
      </x:c>
      <x:c r="N6723" s="54">
        <x:f t="shared" si="1255"/>
        <x:v>1.6742270038847327</x:v>
      </x:c>
      <x:c r="O6723" s="55">
        <x:f t="shared" si="1256"/>
        <x:v>130870</x:v>
      </x:c>
      <x:c r="P6723" s="55">
        <x:f t="shared" si="1257"/>
        <x:v>21560</x:v>
      </x:c>
      <x:c r="Q6723" s="55">
        <x:f t="shared" si="1258"/>
        <x:v>66855.675097118306</x:v>
      </x:c>
      <x:c r="R6723" s="55">
        <x:f t="shared" si="1259"/>
        <x:v>22454.324902881694</x:v>
      </x:c>
      <x:c r="S6723" s="1" t="str">
        <x:f t="shared" si="1260"/>
        <x:v>YES</x:v>
      </x:c>
      <x:c r="T6723" s="1">
        <x:f t="shared" si="1261"/>
        <x:v>22454.324902881694</x:v>
      </x:c>
    </x:row>
    <x:row r="6724">
      <x:c r="A6724" s="1"/>
      <x:c r="B6724" s="1"/>
      <x:c r="C6724" s="1"/>
      <x:c r="D6724" s="1"/>
      <x:c r="E6724" s="1"/>
      <x:c r="F6724" s="1"/>
      <x:c r="G6724" s="1"/>
      <x:c r="H6724" s="1"/>
      <x:c r="I6724" s="53">
        <x:f t="shared" si="1250"/>
        <x:v>10</x:v>
      </x:c>
      <x:c r="J6724" s="53">
        <x:f t="shared" si="1251"/>
        <x:v>5</x:v>
      </x:c>
      <x:c r="K6724" s="53">
        <x:f t="shared" si="1252"/>
        <x:v>13</x:v>
      </x:c>
      <x:c r="L6724" s="53">
        <x:f t="shared" si="1253"/>
        <x:v>28</x:v>
      </x:c>
      <x:c r="M6724" s="54">
        <x:f t="shared" si="1254"/>
        <x:v>3191.6088563023991</x:v>
      </x:c>
      <x:c r="N6724" s="54">
        <x:f t="shared" si="1255"/>
        <x:v>1.7163950390988882</x:v>
      </x:c>
      <x:c r="O6724" s="55">
        <x:f t="shared" si="1256"/>
        <x:v>133570</x:v>
      </x:c>
      <x:c r="P6724" s="55">
        <x:f t="shared" si="1257"/>
        <x:v>22440</x:v>
      </x:c>
      <x:c r="Q6724" s="55">
        <x:f t="shared" si="1258"/>
        <x:v>67909.875977472198</x:v>
      </x:c>
      <x:c r="R6724" s="55">
        <x:f t="shared" si="1259"/>
        <x:v>23220.124022527802</x:v>
      </x:c>
      <x:c r="S6724" s="1" t="str">
        <x:f t="shared" si="1260"/>
        <x:v>YES</x:v>
      </x:c>
      <x:c r="T6724" s="1">
        <x:f t="shared" si="1261"/>
        <x:v>23220.124022527802</x:v>
      </x:c>
    </x:row>
    <x:row r="6725">
      <x:c r="A6725" s="1"/>
      <x:c r="B6725" s="1"/>
      <x:c r="C6725" s="1"/>
      <x:c r="D6725" s="1"/>
      <x:c r="E6725" s="1"/>
      <x:c r="F6725" s="1"/>
      <x:c r="G6725" s="1"/>
      <x:c r="H6725" s="1"/>
      <x:c r="I6725" s="53">
        <x:f t="shared" si="1250"/>
        <x:v>10</x:v>
      </x:c>
      <x:c r="J6725" s="53">
        <x:f t="shared" si="1251"/>
        <x:v>5</x:v>
      </x:c>
      <x:c r="K6725" s="53">
        <x:f t="shared" si="1252"/>
        <x:v>14</x:v>
      </x:c>
      <x:c r="L6725" s="53">
        <x:f t="shared" si="1253"/>
        <x:v>29</x:v>
      </x:c>
      <x:c r="M6725" s="54">
        <x:f t="shared" si="1254"/>
        <x:v>3253.7509376160606</x:v>
      </x:c>
      <x:c r="N6725" s="54">
        <x:f t="shared" si="1255"/>
        <x:v>1.7595492622333755</x:v>
      </x:c>
      <x:c r="O6725" s="55">
        <x:f t="shared" si="1256"/>
        <x:v>136270</x:v>
      </x:c>
      <x:c r="P6725" s="55">
        <x:f t="shared" si="1257"/>
        <x:v>23320</x:v>
      </x:c>
      <x:c r="Q6725" s="55">
        <x:f t="shared" si="1258"/>
        <x:v>68988.731555834383</x:v>
      </x:c>
      <x:c r="R6725" s="55">
        <x:f t="shared" si="1259"/>
        <x:v>23961.268444165617</x:v>
      </x:c>
      <x:c r="S6725" s="1" t="str">
        <x:f t="shared" si="1260"/>
        <x:v>YES</x:v>
      </x:c>
      <x:c r="T6725" s="1">
        <x:f t="shared" si="1261"/>
        <x:v>23961.268444165617</x:v>
      </x:c>
    </x:row>
    <x:row r="6726">
      <x:c r="A6726" s="1"/>
      <x:c r="B6726" s="1"/>
      <x:c r="C6726" s="1"/>
      <x:c r="D6726" s="1"/>
      <x:c r="E6726" s="1"/>
      <x:c r="F6726" s="1"/>
      <x:c r="G6726" s="1"/>
      <x:c r="H6726" s="1"/>
      <x:c r="I6726" s="53">
        <x:f t="shared" si="1250"/>
        <x:v>10</x:v>
      </x:c>
      <x:c r="J6726" s="53">
        <x:f t="shared" si="1251"/>
        <x:v>5</x:v>
      </x:c>
      <x:c r="K6726" s="53">
        <x:f t="shared" si="1252"/>
        <x:v>15</x:v>
      </x:c>
      <x:c r="L6726" s="53">
        <x:f t="shared" si="1253"/>
        <x:v>30</x:v>
      </x:c>
      <x:c r="M6726" s="54">
        <x:f t="shared" si="1254"/>
        <x:v>3317.3391444922067</x:v>
      </x:c>
      <x:c r="N6726" s="54">
        <x:f t="shared" si="1255"/>
        <x:v>1.803707739230699</x:v>
      </x:c>
      <x:c r="O6726" s="55">
        <x:f t="shared" si="1256"/>
        <x:v>138970</x:v>
      </x:c>
      <x:c r="P6726" s="55">
        <x:f t="shared" si="1257"/>
        <x:v>24200</x:v>
      </x:c>
      <x:c r="Q6726" s="55">
        <x:f t="shared" si="1258"/>
        <x:v>70092.693480767484</x:v>
      </x:c>
      <x:c r="R6726" s="55">
        <x:f t="shared" si="1259"/>
        <x:v>24677.306519232516</x:v>
      </x:c>
      <x:c r="S6726" s="1" t="str">
        <x:f t="shared" si="1260"/>
        <x:v>YES</x:v>
      </x:c>
      <x:c r="T6726" s="1">
        <x:f t="shared" si="1261"/>
        <x:v>24677.306519232516</x:v>
      </x:c>
    </x:row>
    <x:row r="6727">
      <x:c r="A6727" s="1"/>
      <x:c r="B6727" s="1"/>
      <x:c r="C6727" s="1"/>
      <x:c r="D6727" s="1"/>
      <x:c r="E6727" s="1"/>
      <x:c r="F6727" s="1"/>
      <x:c r="G6727" s="1"/>
      <x:c r="H6727" s="1"/>
      <x:c r="I6727" s="53">
        <x:f t="shared" si="1250"/>
        <x:v>10</x:v>
      </x:c>
      <x:c r="J6727" s="53">
        <x:f t="shared" si="1251"/>
        <x:v>5</x:v>
      </x:c>
      <x:c r="K6727" s="53">
        <x:f t="shared" si="1252"/>
        <x:v>16</x:v>
      </x:c>
      <x:c r="L6727" s="53">
        <x:f t="shared" si="1253"/>
        <x:v>31</x:v>
      </x:c>
      <x:c r="M6727" s="54">
        <x:f t="shared" si="1254"/>
        <x:v>3382.3999203696958</x:v>
      </x:c>
      <x:c r="N6727" s="54">
        <x:f t="shared" si="1255"/>
        <x:v>1.8488888335900666</x:v>
      </x:c>
      <x:c r="O6727" s="55">
        <x:f t="shared" si="1256"/>
        <x:v>141670</x:v>
      </x:c>
      <x:c r="P6727" s="55">
        <x:f t="shared" si="1257"/>
        <x:v>25080</x:v>
      </x:c>
      <x:c r="Q6727" s="55">
        <x:f t="shared" si="1258"/>
        <x:v>71222.220839751652</x:v>
      </x:c>
      <x:c r="R6727" s="55">
        <x:f t="shared" si="1259"/>
        <x:v>25367.779160248348</x:v>
      </x:c>
      <x:c r="S6727" s="1" t="str">
        <x:f t="shared" si="1260"/>
        <x:v>YES</x:v>
      </x:c>
      <x:c r="T6727" s="1">
        <x:f t="shared" si="1261"/>
        <x:v>25367.779160248348</x:v>
      </x:c>
    </x:row>
    <x:row r="6728">
      <x:c r="A6728" s="1"/>
      <x:c r="B6728" s="1"/>
      <x:c r="C6728" s="1"/>
      <x:c r="D6728" s="1"/>
      <x:c r="E6728" s="1"/>
      <x:c r="F6728" s="1"/>
      <x:c r="G6728" s="1"/>
      <x:c r="H6728" s="1"/>
      <x:c r="I6728" s="53">
        <x:f t="shared" si="1250"/>
        <x:v>10</x:v>
      </x:c>
      <x:c r="J6728" s="53">
        <x:f t="shared" si="1251"/>
        <x:v>5</x:v>
      </x:c>
      <x:c r="K6728" s="53">
        <x:f t="shared" si="1252"/>
        <x:v>17</x:v>
      </x:c>
      <x:c r="L6728" s="53">
        <x:f t="shared" si="1253"/>
        <x:v>32</x:v>
      </x:c>
      <x:c r="M6728" s="54">
        <x:f t="shared" si="1254"/>
        <x:v>3448.9601438162363</x:v>
      </x:c>
      <x:c r="N6728" s="54">
        <x:f t="shared" si="1255"/>
        <x:v>1.8951112109834973</x:v>
      </x:c>
      <x:c r="O6728" s="55">
        <x:f t="shared" si="1256"/>
        <x:v>144370</x:v>
      </x:c>
      <x:c r="P6728" s="55">
        <x:f t="shared" si="1257"/>
        <x:v>25960</x:v>
      </x:c>
      <x:c r="Q6728" s="55">
        <x:f t="shared" si="1258"/>
        <x:v>72377.780274587436</x:v>
      </x:c>
      <x:c r="R6728" s="55">
        <x:f t="shared" si="1259"/>
        <x:v>26032.219725412564</x:v>
      </x:c>
      <x:c r="S6728" s="1" t="str">
        <x:f t="shared" si="1260"/>
        <x:v>YES</x:v>
      </x:c>
      <x:c r="T6728" s="1">
        <x:f t="shared" si="1261"/>
        <x:v>26032.219725412564</x:v>
      </x:c>
    </x:row>
    <x:row r="6729">
      <x:c r="A6729" s="1"/>
      <x:c r="B6729" s="1"/>
      <x:c r="C6729" s="1"/>
      <x:c r="D6729" s="1"/>
      <x:c r="E6729" s="1"/>
      <x:c r="F6729" s="1"/>
      <x:c r="G6729" s="1"/>
      <x:c r="H6729" s="1"/>
      <x:c r="I6729" s="53">
        <x:f t="shared" si="1250"/>
        <x:v>10</x:v>
      </x:c>
      <x:c r="J6729" s="53">
        <x:f t="shared" si="1251"/>
        <x:v>5</x:v>
      </x:c>
      <x:c r="K6729" s="53">
        <x:f t="shared" si="1252"/>
        <x:v>18</x:v>
      </x:c>
      <x:c r="L6729" s="53">
        <x:f t="shared" si="1253"/>
        <x:v>33</x:v>
      </x:c>
      <x:c r="M6729" s="54">
        <x:f t="shared" si="1254"/>
        <x:v>3517.0471352748236</x:v>
      </x:c>
      <x:c r="N6729" s="54">
        <x:f t="shared" si="1255"/>
        <x:v>1.9423938439408497</x:v>
      </x:c>
      <x:c r="O6729" s="55">
        <x:f t="shared" si="1256"/>
        <x:v>147070</x:v>
      </x:c>
      <x:c r="P6729" s="55">
        <x:f t="shared" si="1257"/>
        <x:v>26840</x:v>
      </x:c>
      <x:c r="Q6729" s="55">
        <x:f t="shared" si="1258"/>
        <x:v>73559.846098521244</x:v>
      </x:c>
      <x:c r="R6729" s="55">
        <x:f t="shared" si="1259"/>
        <x:v>26670.153901478756</x:v>
      </x:c>
      <x:c r="S6729" s="1" t="str">
        <x:f t="shared" si="1260"/>
        <x:v>YES</x:v>
      </x:c>
      <x:c r="T6729" s="1">
        <x:f t="shared" si="1261"/>
        <x:v>26670.153901478756</x:v>
      </x:c>
    </x:row>
    <x:row r="6730">
      <x:c r="A6730" s="1"/>
      <x:c r="B6730" s="1"/>
      <x:c r="C6730" s="1"/>
      <x:c r="D6730" s="1"/>
      <x:c r="E6730" s="1"/>
      <x:c r="F6730" s="1"/>
      <x:c r="G6730" s="1"/>
      <x:c r="H6730" s="1"/>
      <x:c r="I6730" s="53">
        <x:f t="shared" si="1250"/>
        <x:v>10</x:v>
      </x:c>
      <x:c r="J6730" s="53">
        <x:f t="shared" si="1251"/>
        <x:v>5</x:v>
      </x:c>
      <x:c r="K6730" s="53">
        <x:f t="shared" si="1252"/>
        <x:v>19</x:v>
      </x:c>
      <x:c r="L6730" s="53">
        <x:f t="shared" si="1253"/>
        <x:v>34</x:v>
      </x:c>
      <x:c r="M6730" s="54">
        <x:f t="shared" si="1254"/>
        <x:v>3586.6886639108452</x:v>
      </x:c>
      <x:c r="N6730" s="54">
        <x:f t="shared" si="1255"/>
        <x:v>1.9907560166047535</x:v>
      </x:c>
      <x:c r="O6730" s="55">
        <x:f t="shared" si="1256"/>
        <x:v>149770</x:v>
      </x:c>
      <x:c r="P6730" s="55">
        <x:f t="shared" si="1257"/>
        <x:v>27720</x:v>
      </x:c>
      <x:c r="Q6730" s="55">
        <x:f t="shared" si="1258"/>
        <x:v>74768.900415118842</x:v>
      </x:c>
      <x:c r="R6730" s="55">
        <x:f t="shared" si="1259"/>
        <x:v>27281.099584881158</x:v>
      </x:c>
      <x:c r="S6730" s="1" t="str">
        <x:f t="shared" si="1260"/>
        <x:v>YES</x:v>
      </x:c>
      <x:c r="T6730" s="1">
        <x:f t="shared" si="1261"/>
        <x:v>27281.099584881158</x:v>
      </x:c>
    </x:row>
    <x:row r="6731">
      <x:c r="A6731" s="1"/>
      <x:c r="B6731" s="1"/>
      <x:c r="C6731" s="1"/>
      <x:c r="D6731" s="1"/>
      <x:c r="E6731" s="1"/>
      <x:c r="F6731" s="1"/>
      <x:c r="G6731" s="1"/>
      <x:c r="H6731" s="1"/>
      <x:c r="I6731" s="53">
        <x:f t="shared" si="1250"/>
        <x:v>10</x:v>
      </x:c>
      <x:c r="J6731" s="53">
        <x:f t="shared" si="1251"/>
        <x:v>5</x:v>
      </x:c>
      <x:c r="K6731" s="53">
        <x:f t="shared" si="1252"/>
        <x:v>20</x:v>
      </x:c>
      <x:c r="L6731" s="53">
        <x:f t="shared" si="1253"/>
        <x:v>35</x:v>
      </x:c>
      <x:c r="M6731" s="54">
        <x:f t="shared" si="1254"/>
        <x:v>3657.9129545613223</x:v>
      </x:c>
      <x:c r="N6731" s="54">
        <x:f t="shared" si="1255"/>
        <x:v>2.0402173295564738</x:v>
      </x:c>
      <x:c r="O6731" s="55">
        <x:f t="shared" si="1256"/>
        <x:v>152470</x:v>
      </x:c>
      <x:c r="P6731" s="55">
        <x:f t="shared" si="1257"/>
        <x:v>28600</x:v>
      </x:c>
      <x:c r="Q6731" s="55">
        <x:f t="shared" si="1258"/>
        <x:v>76005.43323891185</x:v>
      </x:c>
      <x:c r="R6731" s="55">
        <x:f t="shared" si="1259"/>
        <x:v>27864.56676108815</x:v>
      </x:c>
      <x:c r="S6731" s="1" t="str">
        <x:f t="shared" si="1260"/>
        <x:v>YES</x:v>
      </x:c>
      <x:c r="T6731" s="1">
        <x:f t="shared" si="1261"/>
        <x:v>27864.56676108815</x:v>
      </x:c>
    </x:row>
    <x:row r="6732">
      <x:c r="A6732" s="1"/>
      <x:c r="B6732" s="1"/>
      <x:c r="C6732" s="1"/>
      <x:c r="D6732" s="1"/>
      <x:c r="E6732" s="1"/>
      <x:c r="F6732" s="1"/>
      <x:c r="G6732" s="1"/>
      <x:c r="H6732" s="1"/>
      <x:c r="I6732" s="53">
        <x:f t="shared" si="1250"/>
        <x:v>10</x:v>
      </x:c>
      <x:c r="J6732" s="53">
        <x:f t="shared" si="1251"/>
        <x:v>5</x:v>
      </x:c>
      <x:c r="K6732" s="53">
        <x:f t="shared" si="1252"/>
        <x:v>21</x:v>
      </x:c>
      <x:c r="L6732" s="53">
        <x:f t="shared" si="1253"/>
        <x:v>36</x:v>
      </x:c>
      <x:c r="M6732" s="54">
        <x:f t="shared" si="1254"/>
        <x:v>3730.748694787766</x:v>
      </x:c>
      <x:c r="N6732" s="54">
        <x:f t="shared" si="1255"/>
        <x:v>2.0907977047137263</x:v>
      </x:c>
      <x:c r="O6732" s="55">
        <x:f t="shared" si="1256"/>
        <x:v>155170</x:v>
      </x:c>
      <x:c r="P6732" s="55">
        <x:f t="shared" si="1257"/>
        <x:v>29480</x:v>
      </x:c>
      <x:c r="Q6732" s="55">
        <x:f t="shared" si="1258"/>
        <x:v>77269.94261784316</x:v>
      </x:c>
      <x:c r="R6732" s="55">
        <x:f t="shared" si="1259"/>
        <x:v>28420.05738215684</x:v>
      </x:c>
      <x:c r="S6732" s="1" t="str">
        <x:f t="shared" si="1260"/>
        <x:v>YES</x:v>
      </x:c>
      <x:c r="T6732" s="1">
        <x:f t="shared" si="1261"/>
        <x:v>28420.05738215684</x:v>
      </x:c>
    </x:row>
    <x:row r="6733">
      <x:c r="A6733" s="1"/>
      <x:c r="B6733" s="1"/>
      <x:c r="C6733" s="1"/>
      <x:c r="D6733" s="1"/>
      <x:c r="E6733" s="1"/>
      <x:c r="F6733" s="1"/>
      <x:c r="G6733" s="1"/>
      <x:c r="H6733" s="1"/>
      <x:c r="I6733" s="53">
        <x:f t="shared" si="1250"/>
        <x:v>10</x:v>
      </x:c>
      <x:c r="J6733" s="53">
        <x:f t="shared" si="1251"/>
        <x:v>5</x:v>
      </x:c>
      <x:c r="K6733" s="53">
        <x:f t="shared" si="1252"/>
        <x:v>22</x:v>
      </x:c>
      <x:c r="L6733" s="53">
        <x:f t="shared" si="1253"/>
        <x:v>37</x:v>
      </x:c>
      <x:c r="M6733" s="54">
        <x:f t="shared" si="1254"/>
        <x:v>3805.2250420341625</x:v>
      </x:c>
      <x:c r="N6733" s="54">
        <x:f t="shared" si="1255"/>
        <x:v>2.1425173903015016</x:v>
      </x:c>
      <x:c r="O6733" s="55">
        <x:f t="shared" si="1256"/>
        <x:v>157870</x:v>
      </x:c>
      <x:c r="P6733" s="55">
        <x:f t="shared" si="1257"/>
        <x:v>30360</x:v>
      </x:c>
      <x:c r="Q6733" s="55">
        <x:f t="shared" si="1258"/>
        <x:v>78562.934757537543</x:v>
      </x:c>
      <x:c r="R6733" s="55">
        <x:f t="shared" si="1259"/>
        <x:v>28947.065242462457</x:v>
      </x:c>
      <x:c r="S6733" s="1" t="str">
        <x:f t="shared" si="1260"/>
        <x:v>YES</x:v>
      </x:c>
      <x:c r="T6733" s="1">
        <x:f t="shared" si="1261"/>
        <x:v>28947.065242462457</x:v>
      </x:c>
    </x:row>
    <x:row r="6734">
      <x:c r="A6734" s="1"/>
      <x:c r="B6734" s="1"/>
      <x:c r="C6734" s="1"/>
      <x:c r="D6734" s="1"/>
      <x:c r="E6734" s="1"/>
      <x:c r="F6734" s="1"/>
      <x:c r="G6734" s="1"/>
      <x:c r="H6734" s="1"/>
      <x:c r="I6734" s="53">
        <x:f t="shared" si="1250"/>
        <x:v>10</x:v>
      </x:c>
      <x:c r="J6734" s="53">
        <x:f t="shared" si="1251"/>
        <x:v>5</x:v>
      </x:c>
      <x:c r="K6734" s="53">
        <x:f t="shared" si="1252"/>
        <x:v>23</x:v>
      </x:c>
      <x:c r="L6734" s="53">
        <x:f t="shared" si="1253"/>
        <x:v>38</x:v>
      </x:c>
      <x:c r="M6734" s="54">
        <x:f t="shared" si="1254"/>
        <x:v>3881.3716308915987</x:v>
      </x:c>
      <x:c r="N6734" s="54">
        <x:f t="shared" si="1255"/>
        <x:v>2.1953969658969434</x:v>
      </x:c>
      <x:c r="O6734" s="55">
        <x:f t="shared" si="1256"/>
        <x:v>160570</x:v>
      </x:c>
      <x:c r="P6734" s="55">
        <x:f t="shared" si="1257"/>
        <x:v>31240</x:v>
      </x:c>
      <x:c r="Q6734" s="55">
        <x:f t="shared" si="1258"/>
        <x:v>79884.92414742359</x:v>
      </x:c>
      <x:c r="R6734" s="55">
        <x:f t="shared" si="1259"/>
        <x:v>29445.07585257641</x:v>
      </x:c>
      <x:c r="S6734" s="1" t="str">
        <x:f t="shared" si="1260"/>
        <x:v>YES</x:v>
      </x:c>
      <x:c r="T6734" s="1">
        <x:f t="shared" si="1261"/>
        <x:v>29445.07585257641</x:v>
      </x:c>
    </x:row>
    <x:row r="6735">
      <x:c r="A6735" s="1"/>
      <x:c r="B6735" s="1"/>
      <x:c r="C6735" s="1"/>
      <x:c r="D6735" s="1"/>
      <x:c r="E6735" s="1"/>
      <x:c r="F6735" s="1"/>
      <x:c r="G6735" s="1"/>
      <x:c r="H6735" s="1"/>
      <x:c r="I6735" s="53">
        <x:f t="shared" si="1250"/>
        <x:v>10</x:v>
      </x:c>
      <x:c r="J6735" s="53">
        <x:f t="shared" si="1251"/>
        <x:v>5</x:v>
      </x:c>
      <x:c r="K6735" s="53">
        <x:f t="shared" si="1252"/>
        <x:v>24</x:v>
      </x:c>
      <x:c r="L6735" s="53">
        <x:f t="shared" si="1253"/>
        <x:v>39</x:v>
      </x:c>
      <x:c r="M6735" s="54">
        <x:f t="shared" si="1254"/>
        <x:v>3959.2185804710944</x:v>
      </x:c>
      <x:c r="N6735" s="54">
        <x:f t="shared" si="1255"/>
        <x:v>2.2494573475493711</x:v>
      </x:c>
      <x:c r="O6735" s="55">
        <x:f t="shared" si="1256"/>
        <x:v>163270</x:v>
      </x:c>
      <x:c r="P6735" s="55">
        <x:f t="shared" si="1257"/>
        <x:v>32120</x:v>
      </x:c>
      <x:c r="Q6735" s="55">
        <x:f t="shared" si="1258"/>
        <x:v>81236.43368873428</x:v>
      </x:c>
      <x:c r="R6735" s="55">
        <x:f t="shared" si="1259"/>
        <x:v>29913.56631126572</x:v>
      </x:c>
      <x:c r="S6735" s="1" t="str">
        <x:f t="shared" si="1260"/>
        <x:v>YES</x:v>
      </x:c>
      <x:c r="T6735" s="1">
        <x:f t="shared" si="1261"/>
        <x:v>29913.56631126572</x:v>
      </x:c>
    </x:row>
    <x:row r="6736">
      <x:c r="A6736" s="1"/>
      <x:c r="B6736" s="1"/>
      <x:c r="C6736" s="1"/>
      <x:c r="D6736" s="1"/>
      <x:c r="E6736" s="1"/>
      <x:c r="F6736" s="1"/>
      <x:c r="G6736" s="1"/>
      <x:c r="H6736" s="1"/>
      <x:c r="I6736" s="53">
        <x:f t="shared" si="1250"/>
        <x:v>10</x:v>
      </x:c>
      <x:c r="J6736" s="53">
        <x:f t="shared" si="1251"/>
        <x:v>5</x:v>
      </x:c>
      <x:c r="K6736" s="53">
        <x:f t="shared" si="1252"/>
        <x:v>25</x:v>
      </x:c>
      <x:c r="L6736" s="53">
        <x:f t="shared" si="1253"/>
        <x:v>40</x:v>
      </x:c>
      <x:c r="M6736" s="54">
        <x:f t="shared" si="1254"/>
        <x:v>4038.7965018861923</x:v>
      </x:c>
      <x:c r="N6736" s="54">
        <x:f t="shared" si="1255"/>
        <x:v>2.3047197929765226</x:v>
      </x:c>
      <x:c r="O6736" s="55">
        <x:f t="shared" si="1256"/>
        <x:v>165970</x:v>
      </x:c>
      <x:c r="P6736" s="55">
        <x:f t="shared" si="1257"/>
        <x:v>33000</x:v>
      </x:c>
      <x:c r="Q6736" s="55">
        <x:f t="shared" si="1258"/>
        <x:v>82617.994824413065</x:v>
      </x:c>
      <x:c r="R6736" s="55">
        <x:f t="shared" si="1259"/>
        <x:v>30352.005175586935</x:v>
      </x:c>
      <x:c r="S6736" s="1" t="str">
        <x:f t="shared" si="1260"/>
        <x:v>YES</x:v>
      </x:c>
      <x:c r="T6736" s="1">
        <x:f t="shared" si="1261"/>
        <x:v>30352.005175586935</x:v>
      </x:c>
    </x:row>
    <x:row r="6737">
      <x:c r="A6737" s="1"/>
      <x:c r="B6737" s="1"/>
      <x:c r="C6737" s="1"/>
      <x:c r="D6737" s="1"/>
      <x:c r="E6737" s="1"/>
      <x:c r="F6737" s="1"/>
      <x:c r="G6737" s="1"/>
      <x:c r="H6737" s="1"/>
      <x:c r="I6737" s="53">
        <x:f t="shared" si="1250"/>
        <x:v>10</x:v>
      </x:c>
      <x:c r="J6737" s="53">
        <x:f t="shared" si="1251"/>
        <x:v>5</x:v>
      </x:c>
      <x:c r="K6737" s="53">
        <x:f t="shared" si="1252"/>
        <x:v>26</x:v>
      </x:c>
      <x:c r="L6737" s="53">
        <x:f t="shared" si="1253"/>
        <x:v>41</x:v>
      </x:c>
      <x:c r="M6737" s="54">
        <x:f t="shared" si="1254"/>
        <x:v>4120.13650584691</x:v>
      </x:c>
      <x:c r="N6737" s="54">
        <x:f t="shared" si="1255"/>
        <x:v>2.3612059068381321</x:v>
      </x:c>
      <x:c r="O6737" s="55">
        <x:f t="shared" si="1256"/>
        <x:v>168670</x:v>
      </x:c>
      <x:c r="P6737" s="55">
        <x:f t="shared" si="1257"/>
        <x:v>33880</x:v>
      </x:c>
      <x:c r="Q6737" s="55">
        <x:f t="shared" si="1258"/>
        <x:v>84030.147670953302</x:v>
      </x:c>
      <x:c r="R6737" s="55">
        <x:f t="shared" si="1259"/>
        <x:v>30759.852329046698</x:v>
      </x:c>
      <x:c r="S6737" s="1" t="str">
        <x:f t="shared" si="1260"/>
        <x:v>YES</x:v>
      </x:c>
      <x:c r="T6737" s="1">
        <x:f t="shared" si="1261"/>
        <x:v>30759.852329046698</x:v>
      </x:c>
    </x:row>
    <x:row r="6738">
      <x:c r="A6738" s="1"/>
      <x:c r="B6738" s="1"/>
      <x:c r="C6738" s="1"/>
      <x:c r="D6738" s="1"/>
      <x:c r="E6738" s="1"/>
      <x:c r="F6738" s="1"/>
      <x:c r="G6738" s="1"/>
      <x:c r="H6738" s="1"/>
      <x:c r="I6738" s="53">
        <x:f t="shared" si="1250"/>
        <x:v>10</x:v>
      </x:c>
      <x:c r="J6738" s="53">
        <x:f t="shared" si="1251"/>
        <x:v>5</x:v>
      </x:c>
      <x:c r="K6738" s="53">
        <x:f t="shared" si="1252"/>
        <x:v>27</x:v>
      </x:c>
      <x:c r="L6738" s="53">
        <x:f t="shared" si="1253"/>
        <x:v>42</x:v>
      </x:c>
      <x:c r="M6738" s="54">
        <x:f t="shared" si="1254"/>
        <x:v>4203.270210366667</x:v>
      </x:c>
      <x:c r="N6738" s="54">
        <x:f t="shared" si="1255"/>
        <x:v>2.4189376460879632</x:v>
      </x:c>
      <x:c r="O6738" s="55">
        <x:f t="shared" si="1256"/>
        <x:v>171370</x:v>
      </x:c>
      <x:c r="P6738" s="55">
        <x:f t="shared" si="1257"/>
        <x:v>34760</x:v>
      </x:c>
      <x:c r="Q6738" s="55">
        <x:f t="shared" si="1258"/>
        <x:v>85473.441152199084</x:v>
      </x:c>
      <x:c r="R6738" s="55">
        <x:f t="shared" si="1259"/>
        <x:v>31136.558847800916</x:v>
      </x:c>
      <x:c r="S6738" s="1" t="str">
        <x:f t="shared" si="1260"/>
        <x:v>YES</x:v>
      </x:c>
      <x:c r="T6738" s="1">
        <x:f t="shared" si="1261"/>
        <x:v>31136.558847800916</x:v>
      </x:c>
    </x:row>
    <x:row r="6739">
      <x:c r="A6739" s="1"/>
      <x:c r="B6739" s="1"/>
      <x:c r="C6739" s="1"/>
      <x:c r="D6739" s="1"/>
      <x:c r="E6739" s="1"/>
      <x:c r="F6739" s="1"/>
      <x:c r="G6739" s="1"/>
      <x:c r="H6739" s="1"/>
      <x:c r="I6739" s="53">
        <x:f t="shared" si="1250"/>
        <x:v>10</x:v>
      </x:c>
      <x:c r="J6739" s="53">
        <x:f t="shared" si="1251"/>
        <x:v>5</x:v>
      </x:c>
      <x:c r="K6739" s="53">
        <x:f t="shared" si="1252"/>
        <x:v>28</x:v>
      </x:c>
      <x:c r="L6739" s="53">
        <x:f t="shared" si="1253"/>
        <x:v>43</x:v>
      </x:c>
      <x:c r="M6739" s="54">
        <x:f t="shared" si="1254"/>
        <x:v>4288.2297485838208</x:v>
      </x:c>
      <x:c r="N6739" s="54">
        <x:f t="shared" si="1255"/>
        <x:v>2.4779373254054309</x:v>
      </x:c>
      <x:c r="O6739" s="55">
        <x:f t="shared" si="1256"/>
        <x:v>174070</x:v>
      </x:c>
      <x:c r="P6739" s="55">
        <x:f t="shared" si="1257"/>
        <x:v>35640</x:v>
      </x:c>
      <x:c r="Q6739" s="55">
        <x:f t="shared" si="1258"/>
        <x:v>86948.433135135769</x:v>
      </x:c>
      <x:c r="R6739" s="55">
        <x:f t="shared" si="1259"/>
        <x:v>31481.566864864231</x:v>
      </x:c>
      <x:c r="S6739" s="1" t="str">
        <x:f t="shared" si="1260"/>
        <x:v>YES</x:v>
      </x:c>
      <x:c r="T6739" s="1">
        <x:f t="shared" si="1261"/>
        <x:v>31481.566864864231</x:v>
      </x:c>
    </x:row>
    <x:row r="6740">
      <x:c r="A6740" s="1"/>
      <x:c r="B6740" s="1"/>
      <x:c r="C6740" s="1"/>
      <x:c r="D6740" s="1"/>
      <x:c r="E6740" s="1"/>
      <x:c r="F6740" s="1"/>
      <x:c r="G6740" s="1"/>
      <x:c r="H6740" s="1"/>
      <x:c r="I6740" s="53">
        <x:f t="shared" si="1250"/>
        <x:v>10</x:v>
      </x:c>
      <x:c r="J6740" s="53">
        <x:f t="shared" si="1251"/>
        <x:v>5</x:v>
      </x:c>
      <x:c r="K6740" s="53">
        <x:f t="shared" si="1252"/>
        <x:v>29</x:v>
      </x:c>
      <x:c r="L6740" s="53">
        <x:f t="shared" si="1253"/>
        <x:v>44</x:v>
      </x:c>
      <x:c r="M6740" s="54">
        <x:f t="shared" si="1254"/>
        <x:v>4375.0477766994736</x:v>
      </x:c>
      <x:c r="N6740" s="54">
        <x:f t="shared" si="1255"/>
        <x:v>2.5382276227079679</x:v>
      </x:c>
      <x:c r="O6740" s="55">
        <x:f t="shared" si="1256"/>
        <x:v>176770</x:v>
      </x:c>
      <x:c r="P6740" s="55">
        <x:f t="shared" si="1257"/>
        <x:v>36520</x:v>
      </x:c>
      <x:c r="Q6740" s="55">
        <x:f t="shared" si="1258"/>
        <x:v>88455.690567699203</x:v>
      </x:c>
      <x:c r="R6740" s="55">
        <x:f t="shared" si="1259"/>
        <x:v>31794.309432300797</x:v>
      </x:c>
      <x:c r="S6740" s="1" t="str">
        <x:f t="shared" si="1260"/>
        <x:v>YES</x:v>
      </x:c>
      <x:c r="T6740" s="1">
        <x:f t="shared" si="1261"/>
        <x:v>31794.309432300797</x:v>
      </x:c>
    </x:row>
    <x:row r="6741">
      <x:c r="A6741" s="1"/>
      <x:c r="B6741" s="1"/>
      <x:c r="C6741" s="1"/>
      <x:c r="D6741" s="1"/>
      <x:c r="E6741" s="1"/>
      <x:c r="F6741" s="1"/>
      <x:c r="G6741" s="1"/>
      <x:c r="H6741" s="1"/>
      <x:c r="I6741" s="53">
        <x:f t="shared" si="1250"/>
        <x:v>10</x:v>
      </x:c>
      <x:c r="J6741" s="53">
        <x:f t="shared" si="1251"/>
        <x:v>5</x:v>
      </x:c>
      <x:c r="K6741" s="53">
        <x:f t="shared" si="1252"/>
        <x:v>30</x:v>
      </x:c>
      <x:c r="L6741" s="53">
        <x:f t="shared" si="1253"/>
        <x:v>45</x:v>
      </x:c>
      <x:c r="M6741" s="54">
        <x:f t="shared" si="1254"/>
        <x:v>4463.7574820332447</x:v>
      </x:c>
      <x:c r="N6741" s="54">
        <x:f t="shared" si="1255"/>
        <x:v>2.5998315847453091</x:v>
      </x:c>
      <x:c r="O6741" s="55">
        <x:f t="shared" si="1256"/>
        <x:v>179470</x:v>
      </x:c>
      <x:c r="P6741" s="55">
        <x:f t="shared" si="1257"/>
        <x:v>37400</x:v>
      </x:c>
      <x:c r="Q6741" s="55">
        <x:f t="shared" si="1258"/>
        <x:v>89995.789618632727</x:v>
      </x:c>
      <x:c r="R6741" s="55">
        <x:f t="shared" si="1259"/>
        <x:v>32074.210381367273</x:v>
      </x:c>
      <x:c r="S6741" s="1" t="str">
        <x:f t="shared" si="1260"/>
        <x:v>YES</x:v>
      </x:c>
      <x:c r="T6741" s="1">
        <x:f t="shared" si="1261"/>
        <x:v>32074.210381367273</x:v>
      </x:c>
    </x:row>
    <x:row r="6742">
      <x:c r="A6742" s="1"/>
      <x:c r="B6742" s="1"/>
      <x:c r="C6742" s="1"/>
      <x:c r="D6742" s="1"/>
      <x:c r="E6742" s="1"/>
      <x:c r="F6742" s="1"/>
      <x:c r="G6742" s="1"/>
      <x:c r="H6742" s="1"/>
      <x:c r="I6742" s="53">
        <x:f t="shared" si="1250"/>
        <x:v>10</x:v>
      </x:c>
      <x:c r="J6742" s="53">
        <x:f t="shared" si="1251"/>
        <x:v>6</x:v>
      </x:c>
      <x:c r="K6742" s="53">
        <x:f t="shared" si="1252"/>
        <x:v>0</x:v>
      </x:c>
      <x:c r="L6742" s="53">
        <x:f t="shared" si="1253"/>
        <x:v>16</x:v>
      </x:c>
      <x:c r="M6742" s="54">
        <x:f t="shared" si="1254"/>
        <x:v>2543.1130293683223</x:v>
      </x:c>
      <x:c r="N6742" s="54">
        <x:f t="shared" si="1255"/>
        <x:v>1.2660507148391127</x:v>
      </x:c>
      <x:c r="O6742" s="55">
        <x:f t="shared" si="1256"/>
        <x:v>100564</x:v>
      </x:c>
      <x:c r="P6742" s="55">
        <x:f t="shared" si="1257"/>
        <x:v>11440</x:v>
      </x:c>
      <x:c r="Q6742" s="55">
        <x:f t="shared" si="1258"/>
        <x:v>56651.267870977812</x:v>
      </x:c>
      <x:c r="R6742" s="55">
        <x:f t="shared" si="1259"/>
        <x:v>12472.732129022188</x:v>
      </x:c>
      <x:c r="S6742" s="1" t="str">
        <x:f t="shared" si="1260"/>
        <x:v>YES</x:v>
      </x:c>
      <x:c r="T6742" s="1">
        <x:f t="shared" si="1261"/>
        <x:v>12472.732129022188</x:v>
      </x:c>
    </x:row>
    <x:row r="6743">
      <x:c r="A6743" s="1"/>
      <x:c r="B6743" s="1"/>
      <x:c r="C6743" s="1"/>
      <x:c r="D6743" s="1"/>
      <x:c r="E6743" s="1"/>
      <x:c r="F6743" s="1"/>
      <x:c r="G6743" s="1"/>
      <x:c r="H6743" s="1"/>
      <x:c r="I6743" s="53">
        <x:f t="shared" si="1250"/>
        <x:v>10</x:v>
      </x:c>
      <x:c r="J6743" s="53">
        <x:f t="shared" si="1251"/>
        <x:v>6</x:v>
      </x:c>
      <x:c r="K6743" s="53">
        <x:f t="shared" si="1252"/>
        <x:v>1</x:v>
      </x:c>
      <x:c r="L6743" s="53">
        <x:f t="shared" si="1253"/>
        <x:v>17</x:v>
      </x:c>
      <x:c r="M6743" s="54">
        <x:f t="shared" si="1254"/>
        <x:v>2588.6755293683223</x:v>
      </x:c>
      <x:c r="N6743" s="54">
        <x:f t="shared" si="1255"/>
        <x:v>1.2976913398391128</x:v>
      </x:c>
      <x:c r="O6743" s="55">
        <x:f t="shared" si="1256"/>
        <x:v>103264</x:v>
      </x:c>
      <x:c r="P6743" s="55">
        <x:f t="shared" si="1257"/>
        <x:v>12320</x:v>
      </x:c>
      <x:c r="Q6743" s="55">
        <x:f t="shared" si="1258"/>
        <x:v>57442.283495977812</x:v>
      </x:c>
      <x:c r="R6743" s="55">
        <x:f t="shared" si="1259"/>
        <x:v>13501.716504022188</x:v>
      </x:c>
      <x:c r="S6743" s="1" t="str">
        <x:f t="shared" si="1260"/>
        <x:v>YES</x:v>
      </x:c>
      <x:c r="T6743" s="1">
        <x:f t="shared" si="1261"/>
        <x:v>13501.716504022188</x:v>
      </x:c>
    </x:row>
    <x:row r="6744">
      <x:c r="A6744" s="1"/>
      <x:c r="B6744" s="1"/>
      <x:c r="C6744" s="1"/>
      <x:c r="D6744" s="1"/>
      <x:c r="E6744" s="1"/>
      <x:c r="F6744" s="1"/>
      <x:c r="G6744" s="1"/>
      <x:c r="H6744" s="1"/>
      <x:c r="I6744" s="53">
        <x:f t="shared" si="1250"/>
        <x:v>10</x:v>
      </x:c>
      <x:c r="J6744" s="53">
        <x:f t="shared" si="1251"/>
        <x:v>6</x:v>
      </x:c>
      <x:c r="K6744" s="53">
        <x:f t="shared" si="1252"/>
        <x:v>2</x:v>
      </x:c>
      <x:c r="L6744" s="53">
        <x:f t="shared" si="1253"/>
        <x:v>18</x:v>
      </x:c>
      <x:c r="M6744" s="54">
        <x:f t="shared" si="1254"/>
        <x:v>2635.3770918683222</x:v>
      </x:c>
      <x:c r="N6744" s="54">
        <x:f t="shared" si="1255"/>
        <x:v>1.3301229804641126</x:v>
      </x:c>
      <x:c r="O6744" s="55">
        <x:f t="shared" si="1256"/>
        <x:v>105964</x:v>
      </x:c>
      <x:c r="P6744" s="55">
        <x:f t="shared" si="1257"/>
        <x:v>13200</x:v>
      </x:c>
      <x:c r="Q6744" s="55">
        <x:f t="shared" si="1258"/>
        <x:v>58253.074511602812</x:v>
      </x:c>
      <x:c r="R6744" s="55">
        <x:f t="shared" si="1259"/>
        <x:v>14510.925488397188</x:v>
      </x:c>
      <x:c r="S6744" s="1" t="str">
        <x:f t="shared" si="1260"/>
        <x:v>YES</x:v>
      </x:c>
      <x:c r="T6744" s="1">
        <x:f t="shared" si="1261"/>
        <x:v>14510.925488397188</x:v>
      </x:c>
    </x:row>
    <x:row r="6745">
      <x:c r="A6745" s="1"/>
      <x:c r="B6745" s="1"/>
      <x:c r="C6745" s="1"/>
      <x:c r="D6745" s="1"/>
      <x:c r="E6745" s="1"/>
      <x:c r="F6745" s="1"/>
      <x:c r="G6745" s="1"/>
      <x:c r="H6745" s="1"/>
      <x:c r="I6745" s="53">
        <x:f t="shared" si="1250"/>
        <x:v>10</x:v>
      </x:c>
      <x:c r="J6745" s="53">
        <x:f t="shared" si="1251"/>
        <x:v>6</x:v>
      </x:c>
      <x:c r="K6745" s="53">
        <x:f t="shared" si="1252"/>
        <x:v>3</x:v>
      </x:c>
      <x:c r="L6745" s="53">
        <x:f t="shared" si="1253"/>
        <x:v>19</x:v>
      </x:c>
      <x:c r="M6745" s="54">
        <x:f t="shared" si="1254"/>
        <x:v>2683.2390742901971</x:v>
      </x:c>
      <x:c r="N6745" s="54">
        <x:f t="shared" si="1255"/>
        <x:v>1.3633604682570812</x:v>
      </x:c>
      <x:c r="O6745" s="55">
        <x:f t="shared" si="1256"/>
        <x:v>108664</x:v>
      </x:c>
      <x:c r="P6745" s="55">
        <x:f t="shared" si="1257"/>
        <x:v>14080</x:v>
      </x:c>
      <x:c r="Q6745" s="55">
        <x:f t="shared" si="1258"/>
        <x:v>59084.011706427031</x:v>
      </x:c>
      <x:c r="R6745" s="55">
        <x:f t="shared" si="1259"/>
        <x:v>15499.988293572969</x:v>
      </x:c>
      <x:c r="S6745" s="1" t="str">
        <x:f t="shared" si="1260"/>
        <x:v>YES</x:v>
      </x:c>
      <x:c r="T6745" s="1">
        <x:f t="shared" si="1261"/>
        <x:v>15499.988293572969</x:v>
      </x:c>
    </x:row>
    <x:row r="6746">
      <x:c r="A6746" s="1"/>
      <x:c r="B6746" s="1"/>
      <x:c r="C6746" s="1"/>
      <x:c r="D6746" s="1"/>
      <x:c r="E6746" s="1"/>
      <x:c r="F6746" s="1"/>
      <x:c r="G6746" s="1"/>
      <x:c r="H6746" s="1"/>
      <x:c r="I6746" s="53">
        <x:f t="shared" si="1250"/>
        <x:v>10</x:v>
      </x:c>
      <x:c r="J6746" s="53">
        <x:f t="shared" si="1251"/>
        <x:v>6</x:v>
      </x:c>
      <x:c r="K6746" s="53">
        <x:f t="shared" si="1252"/>
        <x:v>4</x:v>
      </x:c>
      <x:c r="L6746" s="53">
        <x:f t="shared" si="1253"/>
        <x:v>20</x:v>
      </x:c>
      <x:c r="M6746" s="54">
        <x:f t="shared" si="1254"/>
        <x:v>2732.2831900128535</x:v>
      </x:c>
      <x:c r="N6746" s="54">
        <x:f t="shared" si="1255"/>
        <x:v>1.3974188819533706</x:v>
      </x:c>
      <x:c r="O6746" s="55">
        <x:f t="shared" si="1256"/>
        <x:v>111364</x:v>
      </x:c>
      <x:c r="P6746" s="55">
        <x:f t="shared" si="1257"/>
        <x:v>14960</x:v>
      </x:c>
      <x:c r="Q6746" s="55">
        <x:f t="shared" si="1258"/>
        <x:v>59935.472048834265</x:v>
      </x:c>
      <x:c r="R6746" s="55">
        <x:f t="shared" si="1259"/>
        <x:v>16468.527951165735</x:v>
      </x:c>
      <x:c r="S6746" s="1" t="str">
        <x:f t="shared" si="1260"/>
        <x:v>YES</x:v>
      </x:c>
      <x:c r="T6746" s="1">
        <x:f t="shared" si="1261"/>
        <x:v>16468.527951165735</x:v>
      </x:c>
    </x:row>
    <x:row r="6747">
      <x:c r="A6747" s="1"/>
      <x:c r="B6747" s="1"/>
      <x:c r="C6747" s="1"/>
      <x:c r="D6747" s="1"/>
      <x:c r="E6747" s="1"/>
      <x:c r="F6747" s="1"/>
      <x:c r="G6747" s="1"/>
      <x:c r="H6747" s="1"/>
      <x:c r="I6747" s="53">
        <x:f t="shared" si="1250"/>
        <x:v>10</x:v>
      </x:c>
      <x:c r="J6747" s="53">
        <x:f t="shared" si="1251"/>
        <x:v>6</x:v>
      </x:c>
      <x:c r="K6747" s="53">
        <x:f t="shared" si="1252"/>
        <x:v>5</x:v>
      </x:c>
      <x:c r="L6747" s="53">
        <x:f t="shared" si="1253"/>
        <x:v>21</x:v>
      </x:c>
      <x:c r="M6747" s="54">
        <x:f t="shared" si="1254"/>
        <x:v>2782.5315139340569</x:v>
      </x:c>
      <x:c r="N6747" s="54">
        <x:f t="shared" si="1255"/>
        <x:v>1.4323135513430951</x:v>
      </x:c>
      <x:c r="O6747" s="55">
        <x:f t="shared" si="1256"/>
        <x:v>114064</x:v>
      </x:c>
      <x:c r="P6747" s="55">
        <x:f t="shared" si="1257"/>
        <x:v>15840</x:v>
      </x:c>
      <x:c r="Q6747" s="55">
        <x:f t="shared" si="1258"/>
        <x:v>60807.838783577376</x:v>
      </x:c>
      <x:c r="R6747" s="55">
        <x:f t="shared" si="1259"/>
        <x:v>17416.161216422624</x:v>
      </x:c>
      <x:c r="S6747" s="1" t="str">
        <x:f t="shared" si="1260"/>
        <x:v>YES</x:v>
      </x:c>
      <x:c r="T6747" s="1">
        <x:f t="shared" si="1261"/>
        <x:v>17416.161216422624</x:v>
      </x:c>
    </x:row>
    <x:row r="6748">
      <x:c r="A6748" s="1"/>
      <x:c r="B6748" s="1"/>
      <x:c r="C6748" s="1"/>
      <x:c r="D6748" s="1"/>
      <x:c r="E6748" s="1"/>
      <x:c r="F6748" s="1"/>
      <x:c r="G6748" s="1"/>
      <x:c r="H6748" s="1"/>
      <x:c r="I6748" s="53">
        <x:f t="shared" si="1250"/>
        <x:v>10</x:v>
      </x:c>
      <x:c r="J6748" s="53">
        <x:f t="shared" si="1251"/>
        <x:v>6</x:v>
      </x:c>
      <x:c r="K6748" s="53">
        <x:f t="shared" si="1252"/>
        <x:v>6</x:v>
      </x:c>
      <x:c r="L6748" s="53">
        <x:f t="shared" si="1253"/>
        <x:v>22</x:v>
      </x:c>
      <x:c r="M6748" s="54">
        <x:f t="shared" si="1254"/>
        <x:v>2834.00648811569</x:v>
      </x:c>
      <x:c r="N6748" s="54">
        <x:f t="shared" si="1255"/>
        <x:v>1.4680600611914514</x:v>
      </x:c>
      <x:c r="O6748" s="55">
        <x:f t="shared" si="1256"/>
        <x:v>116764</x:v>
      </x:c>
      <x:c r="P6748" s="55">
        <x:f t="shared" si="1257"/>
        <x:v>16720</x:v>
      </x:c>
      <x:c r="Q6748" s="55">
        <x:f t="shared" si="1258"/>
        <x:v>61701.501529786285</x:v>
      </x:c>
      <x:c r="R6748" s="55">
        <x:f t="shared" si="1259"/>
        <x:v>18342.498470213715</x:v>
      </x:c>
      <x:c r="S6748" s="1" t="str">
        <x:f t="shared" si="1260"/>
        <x:v>YES</x:v>
      </x:c>
      <x:c r="T6748" s="1">
        <x:f t="shared" si="1261"/>
        <x:v>18342.498470213715</x:v>
      </x:c>
    </x:row>
    <x:row r="6749">
      <x:c r="A6749" s="1"/>
      <x:c r="B6749" s="1"/>
      <x:c r="C6749" s="1"/>
      <x:c r="D6749" s="1"/>
      <x:c r="E6749" s="1"/>
      <x:c r="F6749" s="1"/>
      <x:c r="G6749" s="1"/>
      <x:c r="H6749" s="1"/>
      <x:c r="I6749" s="53">
        <x:f t="shared" si="1250"/>
        <x:v>10</x:v>
      </x:c>
      <x:c r="J6749" s="53">
        <x:f t="shared" si="1251"/>
        <x:v>6</x:v>
      </x:c>
      <x:c r="K6749" s="53">
        <x:f t="shared" si="1252"/>
        <x:v>7</x:v>
      </x:c>
      <x:c r="L6749" s="53">
        <x:f t="shared" si="1253"/>
        <x:v>23</x:v>
      </x:c>
      <x:c r="M6749" s="54">
        <x:f t="shared" si="1254"/>
        <x:v>2886.7309275136504</x:v>
      </x:c>
      <x:c r="N6749" s="54">
        <x:f t="shared" si="1255"/>
        <x:v>1.5046742552178127</x:v>
      </x:c>
      <x:c r="O6749" s="55">
        <x:f t="shared" si="1256"/>
        <x:v>119464</x:v>
      </x:c>
      <x:c r="P6749" s="55">
        <x:f t="shared" si="1257"/>
        <x:v>17600</x:v>
      </x:c>
      <x:c r="Q6749" s="55">
        <x:f t="shared" si="1258"/>
        <x:v>62616.856380445315</x:v>
      </x:c>
      <x:c r="R6749" s="55">
        <x:f t="shared" si="1259"/>
        <x:v>19247.143619554685</x:v>
      </x:c>
      <x:c r="S6749" s="1" t="str">
        <x:f t="shared" si="1260"/>
        <x:v>YES</x:v>
      </x:c>
      <x:c r="T6749" s="1">
        <x:f t="shared" si="1261"/>
        <x:v>19247.143619554685</x:v>
      </x:c>
    </x:row>
    <x:row r="6750">
      <x:c r="A6750" s="1"/>
      <x:c r="B6750" s="1"/>
      <x:c r="C6750" s="1"/>
      <x:c r="D6750" s="1"/>
      <x:c r="E6750" s="1"/>
      <x:c r="F6750" s="1"/>
      <x:c r="G6750" s="1"/>
      <x:c r="H6750" s="1"/>
      <x:c r="I6750" s="53">
        <x:f t="shared" si="1250"/>
        <x:v>10</x:v>
      </x:c>
      <x:c r="J6750" s="53">
        <x:f t="shared" si="1251"/>
        <x:v>6</x:v>
      </x:c>
      <x:c r="K6750" s="53">
        <x:f t="shared" si="1252"/>
        <x:v>8</x:v>
      </x:c>
      <x:c r="L6750" s="53">
        <x:f t="shared" si="1253"/>
        <x:v>24</x:v>
      </x:c>
      <x:c r="M6750" s="54">
        <x:f t="shared" si="1254"/>
        <x:v>2940.7280257936309</x:v>
      </x:c>
      <x:c r="N6750" s="54">
        <x:f t="shared" si="1255"/>
        <x:v>1.542172240134466</x:v>
      </x:c>
      <x:c r="O6750" s="55">
        <x:f t="shared" si="1256"/>
        <x:v>122164</x:v>
      </x:c>
      <x:c r="P6750" s="55">
        <x:f t="shared" si="1257"/>
        <x:v>18480</x:v>
      </x:c>
      <x:c r="Q6750" s="55">
        <x:f t="shared" si="1258"/>
        <x:v>63554.306003361649</x:v>
      </x:c>
      <x:c r="R6750" s="55">
        <x:f t="shared" si="1259"/>
        <x:v>20129.693996638351</x:v>
      </x:c>
      <x:c r="S6750" s="1" t="str">
        <x:f t="shared" si="1260"/>
        <x:v>YES</x:v>
      </x:c>
      <x:c r="T6750" s="1">
        <x:f t="shared" si="1261"/>
        <x:v>20129.693996638351</x:v>
      </x:c>
    </x:row>
    <x:row r="6751">
      <x:c r="A6751" s="1"/>
      <x:c r="B6751" s="1"/>
      <x:c r="C6751" s="1"/>
      <x:c r="D6751" s="1"/>
      <x:c r="E6751" s="1"/>
      <x:c r="F6751" s="1"/>
      <x:c r="G6751" s="1"/>
      <x:c r="H6751" s="1"/>
      <x:c r="I6751" s="53">
        <x:f t="shared" si="1250"/>
        <x:v>10</x:v>
      </x:c>
      <x:c r="J6751" s="53">
        <x:f t="shared" si="1251"/>
        <x:v>6</x:v>
      </x:c>
      <x:c r="K6751" s="53">
        <x:f t="shared" si="1252"/>
        <x:v>9</x:v>
      </x:c>
      <x:c r="L6751" s="53">
        <x:f t="shared" si="1253"/>
        <x:v>25</x:v>
      </x:c>
      <x:c r="M6751" s="54">
        <x:f t="shared" si="1254"/>
        <x:v>2996.0213612340249</x:v>
      </x:c>
      <x:c r="N6751" s="54">
        <x:f t="shared" si="1255"/>
        <x:v>1.5805703897458505</x:v>
      </x:c>
      <x:c r="O6751" s="55">
        <x:f t="shared" si="1256"/>
        <x:v>124864</x:v>
      </x:c>
      <x:c r="P6751" s="55">
        <x:f t="shared" si="1257"/>
        <x:v>19360</x:v>
      </x:c>
      <x:c r="Q6751" s="55">
        <x:f t="shared" si="1258"/>
        <x:v>64514.259743646267</x:v>
      </x:c>
      <x:c r="R6751" s="55">
        <x:f t="shared" si="1259"/>
        <x:v>20989.740256353733</x:v>
      </x:c>
      <x:c r="S6751" s="1" t="str">
        <x:f t="shared" si="1260"/>
        <x:v>YES</x:v>
      </x:c>
      <x:c r="T6751" s="1">
        <x:f t="shared" si="1261"/>
        <x:v>20989.740256353733</x:v>
      </x:c>
    </x:row>
    <x:row r="6752">
      <x:c r="A6752" s="1"/>
      <x:c r="B6752" s="1"/>
      <x:c r="C6752" s="1"/>
      <x:c r="D6752" s="1"/>
      <x:c r="E6752" s="1"/>
      <x:c r="F6752" s="1"/>
      <x:c r="G6752" s="1"/>
      <x:c r="H6752" s="1"/>
      <x:c r="I6752" s="53">
        <x:f t="shared" si="1250"/>
        <x:v>10</x:v>
      </x:c>
      <x:c r="J6752" s="53">
        <x:f t="shared" si="1251"/>
        <x:v>6</x:v>
      </x:c>
      <x:c r="K6752" s="53">
        <x:f t="shared" si="1252"/>
        <x:v>10</x:v>
      </x:c>
      <x:c r="L6752" s="53">
        <x:f t="shared" si="1253"/>
        <x:v>26</x:v>
      </x:c>
      <x:c r="M6752" s="54">
        <x:f t="shared" si="1254"/>
        <x:v>3052.6349027172382</x:v>
      </x:c>
      <x:c r="N6752" s="54">
        <x:f t="shared" si="1255"/>
        <x:v>1.6198853491091931</x:v>
      </x:c>
      <x:c r="O6752" s="55">
        <x:f t="shared" si="1256"/>
        <x:v>127564</x:v>
      </x:c>
      <x:c r="P6752" s="55">
        <x:f t="shared" si="1257"/>
        <x:v>20240</x:v>
      </x:c>
      <x:c r="Q6752" s="55">
        <x:f t="shared" si="1258"/>
        <x:v>65497.13372772983</x:v>
      </x:c>
      <x:c r="R6752" s="55">
        <x:f t="shared" si="1259"/>
        <x:v>21826.86627227017</x:v>
      </x:c>
      <x:c r="S6752" s="1" t="str">
        <x:f t="shared" si="1260"/>
        <x:v>YES</x:v>
      </x:c>
      <x:c r="T6752" s="1">
        <x:f t="shared" si="1261"/>
        <x:v>21826.86627227017</x:v>
      </x:c>
    </x:row>
    <x:row r="6753">
      <x:c r="A6753" s="1"/>
      <x:c r="B6753" s="1"/>
      <x:c r="C6753" s="1"/>
      <x:c r="D6753" s="1"/>
      <x:c r="E6753" s="1"/>
      <x:c r="F6753" s="1"/>
      <x:c r="G6753" s="1"/>
      <x:c r="H6753" s="1"/>
      <x:c r="I6753" s="53">
        <x:f t="shared" si="1250"/>
        <x:v>10</x:v>
      </x:c>
      <x:c r="J6753" s="53">
        <x:f t="shared" si="1251"/>
        <x:v>6</x:v>
      </x:c>
      <x:c r="K6753" s="53">
        <x:f t="shared" si="1252"/>
        <x:v>11</x:v>
      </x:c>
      <x:c r="L6753" s="53">
        <x:f t="shared" si="1253"/>
        <x:v>27</x:v>
      </x:c>
      <x:c r="M6753" s="54">
        <x:f t="shared" si="1254"/>
        <x:v>3110.5930158106771</x:v>
      </x:c>
      <x:c r="N6753" s="54">
        <x:f t="shared" si="1255"/>
        <x:v>1.6601340387574146</x:v>
      </x:c>
      <x:c r="O6753" s="55">
        <x:f t="shared" si="1256"/>
        <x:v>130264</x:v>
      </x:c>
      <x:c r="P6753" s="55">
        <x:f t="shared" si="1257"/>
        <x:v>21120</x:v>
      </x:c>
      <x:c r="Q6753" s="55">
        <x:f t="shared" si="1258"/>
        <x:v>66503.350968935367</x:v>
      </x:c>
      <x:c r="R6753" s="55">
        <x:f t="shared" si="1259"/>
        <x:v>22640.649031064633</x:v>
      </x:c>
      <x:c r="S6753" s="1" t="str">
        <x:f t="shared" si="1260"/>
        <x:v>YES</x:v>
      </x:c>
      <x:c r="T6753" s="1">
        <x:f t="shared" si="1261"/>
        <x:v>22640.649031064633</x:v>
      </x:c>
    </x:row>
    <x:row r="6754">
      <x:c r="A6754" s="1"/>
      <x:c r="B6754" s="1"/>
      <x:c r="C6754" s="1"/>
      <x:c r="D6754" s="1"/>
      <x:c r="E6754" s="1"/>
      <x:c r="F6754" s="1"/>
      <x:c r="G6754" s="1"/>
      <x:c r="H6754" s="1"/>
      <x:c r="I6754" s="53">
        <x:f t="shared" si="1250"/>
        <x:v>10</x:v>
      </x:c>
      <x:c r="J6754" s="53">
        <x:f t="shared" si="1251"/>
        <x:v>6</x:v>
      </x:c>
      <x:c r="K6754" s="53">
        <x:f t="shared" si="1252"/>
        <x:v>12</x:v>
      </x:c>
      <x:c r="L6754" s="53">
        <x:f t="shared" si="1253"/>
        <x:v>28</x:v>
      </x:c>
      <x:c r="M6754" s="54">
        <x:f t="shared" si="1254"/>
        <x:v>3169.9204689387416</x:v>
      </x:c>
      <x:c r="N6754" s="54">
        <x:f t="shared" si="1255"/>
        <x:v>1.7013336589852373</x:v>
      </x:c>
      <x:c r="O6754" s="55">
        <x:f t="shared" si="1256"/>
        <x:v>132964</x:v>
      </x:c>
      <x:c r="P6754" s="55">
        <x:f t="shared" si="1257"/>
        <x:v>22000</x:v>
      </x:c>
      <x:c r="Q6754" s="55">
        <x:f t="shared" si="1258"/>
        <x:v>67533.341474630928</x:v>
      </x:c>
      <x:c r="R6754" s="55">
        <x:f t="shared" si="1259"/>
        <x:v>23430.658525369072</x:v>
      </x:c>
      <x:c r="S6754" s="1" t="str">
        <x:f t="shared" si="1260"/>
        <x:v>YES</x:v>
      </x:c>
      <x:c r="T6754" s="1">
        <x:f t="shared" si="1261"/>
        <x:v>23430.658525369072</x:v>
      </x:c>
    </x:row>
    <x:row r="6755">
      <x:c r="A6755" s="1"/>
      <x:c r="B6755" s="1"/>
      <x:c r="C6755" s="1"/>
      <x:c r="D6755" s="1"/>
      <x:c r="E6755" s="1"/>
      <x:c r="F6755" s="1"/>
      <x:c r="G6755" s="1"/>
      <x:c r="H6755" s="1"/>
      <x:c r="I6755" s="53">
        <x:f t="shared" si="1250"/>
        <x:v>10</x:v>
      </x:c>
      <x:c r="J6755" s="53">
        <x:f t="shared" si="1251"/>
        <x:v>6</x:v>
      </x:c>
      <x:c r="K6755" s="53">
        <x:f t="shared" si="1252"/>
        <x:v>13</x:v>
      </x:c>
      <x:c r="L6755" s="53">
        <x:f t="shared" si="1253"/>
        <x:v>29</x:v>
      </x:c>
      <x:c r="M6755" s="54">
        <x:f t="shared" si="1254"/>
        <x:v>3230.6424396471257</x:v>
      </x:c>
      <x:c r="N6755" s="54">
        <x:f t="shared" si="1255"/>
        <x:v>1.7435016941993928</x:v>
      </x:c>
      <x:c r="O6755" s="55">
        <x:f t="shared" si="1256"/>
        <x:v>135664</x:v>
      </x:c>
      <x:c r="P6755" s="55">
        <x:f t="shared" si="1257"/>
        <x:v>22880</x:v>
      </x:c>
      <x:c r="Q6755" s="55">
        <x:f t="shared" si="1258"/>
        <x:v>68587.54235498482</x:v>
      </x:c>
      <x:c r="R6755" s="55">
        <x:f t="shared" si="1259"/>
        <x:v>24196.45764501518</x:v>
      </x:c>
      <x:c r="S6755" s="1" t="str">
        <x:f t="shared" si="1260"/>
        <x:v>YES</x:v>
      </x:c>
      <x:c r="T6755" s="1">
        <x:f t="shared" si="1261"/>
        <x:v>24196.45764501518</x:v>
      </x:c>
    </x:row>
    <x:row r="6756">
      <x:c r="A6756" s="1"/>
      <x:c r="B6756" s="1"/>
      <x:c r="C6756" s="1"/>
      <x:c r="D6756" s="1"/>
      <x:c r="E6756" s="1"/>
      <x:c r="F6756" s="1"/>
      <x:c r="G6756" s="1"/>
      <x:c r="H6756" s="1"/>
      <x:c r="I6756" s="53">
        <x:f t="shared" si="1250"/>
        <x:v>10</x:v>
      </x:c>
      <x:c r="J6756" s="53">
        <x:f t="shared" si="1251"/>
        <x:v>6</x:v>
      </x:c>
      <x:c r="K6756" s="53">
        <x:f t="shared" si="1252"/>
        <x:v>14</x:v>
      </x:c>
      <x:c r="L6756" s="53">
        <x:f t="shared" si="1253"/>
        <x:v>30</x:v>
      </x:c>
      <x:c r="M6756" s="54">
        <x:f t="shared" si="1254"/>
        <x:v>3292.7845209607867</x:v>
      </x:c>
      <x:c r="N6756" s="54">
        <x:f t="shared" si="1255"/>
        <x:v>1.7866559173338796</x:v>
      </x:c>
      <x:c r="O6756" s="55">
        <x:f t="shared" si="1256"/>
        <x:v>138364</x:v>
      </x:c>
      <x:c r="P6756" s="55">
        <x:f t="shared" si="1257"/>
        <x:v>23760</x:v>
      </x:c>
      <x:c r="Q6756" s="55">
        <x:f t="shared" si="1258"/>
        <x:v>69666.397933346991</x:v>
      </x:c>
      <x:c r="R6756" s="55">
        <x:f t="shared" si="1259"/>
        <x:v>24937.602066653009</x:v>
      </x:c>
      <x:c r="S6756" s="1" t="str">
        <x:f t="shared" si="1260"/>
        <x:v>YES</x:v>
      </x:c>
      <x:c r="T6756" s="1">
        <x:f t="shared" si="1261"/>
        <x:v>24937.602066653009</x:v>
      </x:c>
    </x:row>
    <x:row r="6757">
      <x:c r="A6757" s="1"/>
      <x:c r="B6757" s="1"/>
      <x:c r="C6757" s="1"/>
      <x:c r="D6757" s="1"/>
      <x:c r="E6757" s="1"/>
      <x:c r="F6757" s="1"/>
      <x:c r="G6757" s="1"/>
      <x:c r="H6757" s="1"/>
      <x:c r="I6757" s="53">
        <x:f t="shared" si="1250"/>
        <x:v>10</x:v>
      </x:c>
      <x:c r="J6757" s="53">
        <x:f t="shared" si="1251"/>
        <x:v>6</x:v>
      </x:c>
      <x:c r="K6757" s="53">
        <x:f t="shared" si="1252"/>
        <x:v>15</x:v>
      </x:c>
      <x:c r="L6757" s="53">
        <x:f t="shared" si="1253"/>
        <x:v>31</x:v>
      </x:c>
      <x:c r="M6757" s="54">
        <x:f t="shared" si="1254"/>
        <x:v>3356.3727278369333</x:v>
      </x:c>
      <x:c r="N6757" s="54">
        <x:f t="shared" si="1255"/>
        <x:v>1.8308143943312036</x:v>
      </x:c>
      <x:c r="O6757" s="55">
        <x:f t="shared" si="1256"/>
        <x:v>141064</x:v>
      </x:c>
      <x:c r="P6757" s="55">
        <x:f t="shared" si="1257"/>
        <x:v>24640</x:v>
      </x:c>
      <x:c r="Q6757" s="55">
        <x:f t="shared" si="1258"/>
        <x:v>70770.359858280091</x:v>
      </x:c>
      <x:c r="R6757" s="55">
        <x:f t="shared" si="1259"/>
        <x:v>25653.640141719909</x:v>
      </x:c>
      <x:c r="S6757" s="1" t="str">
        <x:f t="shared" si="1260"/>
        <x:v>YES</x:v>
      </x:c>
      <x:c r="T6757" s="1">
        <x:f t="shared" si="1261"/>
        <x:v>25653.640141719909</x:v>
      </x:c>
    </x:row>
    <x:row r="6758">
      <x:c r="A6758" s="1"/>
      <x:c r="B6758" s="1"/>
      <x:c r="C6758" s="1"/>
      <x:c r="D6758" s="1"/>
      <x:c r="E6758" s="1"/>
      <x:c r="F6758" s="1"/>
      <x:c r="G6758" s="1"/>
      <x:c r="H6758" s="1"/>
      <x:c r="I6758" s="53">
        <x:f t="shared" si="1250"/>
        <x:v>10</x:v>
      </x:c>
      <x:c r="J6758" s="53">
        <x:f t="shared" si="1251"/>
        <x:v>6</x:v>
      </x:c>
      <x:c r="K6758" s="53">
        <x:f t="shared" si="1252"/>
        <x:v>16</x:v>
      </x:c>
      <x:c r="L6758" s="53">
        <x:f t="shared" si="1253"/>
        <x:v>32</x:v>
      </x:c>
      <x:c r="M6758" s="54">
        <x:f t="shared" si="1254"/>
        <x:v>3421.4335037144224</x:v>
      </x:c>
      <x:c r="N6758" s="54">
        <x:f t="shared" si="1255"/>
        <x:v>1.8759954886905712</x:v>
      </x:c>
      <x:c r="O6758" s="55">
        <x:f t="shared" si="1256"/>
        <x:v>143764</x:v>
      </x:c>
      <x:c r="P6758" s="55">
        <x:f t="shared" si="1257"/>
        <x:v>25520</x:v>
      </x:c>
      <x:c r="Q6758" s="55">
        <x:f t="shared" si="1258"/>
        <x:v>71899.887217264273</x:v>
      </x:c>
      <x:c r="R6758" s="55">
        <x:f t="shared" si="1259"/>
        <x:v>26344.112782735727</x:v>
      </x:c>
      <x:c r="S6758" s="1" t="str">
        <x:f t="shared" si="1260"/>
        <x:v>YES</x:v>
      </x:c>
      <x:c r="T6758" s="1">
        <x:f t="shared" si="1261"/>
        <x:v>26344.112782735727</x:v>
      </x:c>
    </x:row>
    <x:row r="6759">
      <x:c r="A6759" s="1"/>
      <x:c r="B6759" s="1"/>
      <x:c r="C6759" s="1"/>
      <x:c r="D6759" s="1"/>
      <x:c r="E6759" s="1"/>
      <x:c r="F6759" s="1"/>
      <x:c r="G6759" s="1"/>
      <x:c r="H6759" s="1"/>
      <x:c r="I6759" s="53">
        <x:f t="shared" si="1250"/>
        <x:v>10</x:v>
      </x:c>
      <x:c r="J6759" s="53">
        <x:f t="shared" si="1251"/>
        <x:v>6</x:v>
      </x:c>
      <x:c r="K6759" s="53">
        <x:f t="shared" si="1252"/>
        <x:v>17</x:v>
      </x:c>
      <x:c r="L6759" s="53">
        <x:f t="shared" si="1253"/>
        <x:v>33</x:v>
      </x:c>
      <x:c r="M6759" s="54">
        <x:f t="shared" si="1254"/>
        <x:v>3487.9937271609629</x:v>
      </x:c>
      <x:c r="N6759" s="54">
        <x:f t="shared" si="1255"/>
        <x:v>1.9222178660840019</x:v>
      </x:c>
      <x:c r="O6759" s="55">
        <x:f t="shared" si="1256"/>
        <x:v>146464</x:v>
      </x:c>
      <x:c r="P6759" s="55">
        <x:f t="shared" si="1257"/>
        <x:v>26400</x:v>
      </x:c>
      <x:c r="Q6759" s="55">
        <x:f t="shared" si="1258"/>
        <x:v>73055.446652100043</x:v>
      </x:c>
      <x:c r="R6759" s="55">
        <x:f t="shared" si="1259"/>
        <x:v>27008.553347899957</x:v>
      </x:c>
      <x:c r="S6759" s="1" t="str">
        <x:f t="shared" si="1260"/>
        <x:v>YES</x:v>
      </x:c>
      <x:c r="T6759" s="1">
        <x:f t="shared" si="1261"/>
        <x:v>27008.553347899957</x:v>
      </x:c>
    </x:row>
    <x:row r="6760">
      <x:c r="A6760" s="1"/>
      <x:c r="B6760" s="1"/>
      <x:c r="C6760" s="1"/>
      <x:c r="D6760" s="1"/>
      <x:c r="E6760" s="1"/>
      <x:c r="F6760" s="1"/>
      <x:c r="G6760" s="1"/>
      <x:c r="H6760" s="1"/>
      <x:c r="I6760" s="53">
        <x:f t="shared" si="1250"/>
        <x:v>10</x:v>
      </x:c>
      <x:c r="J6760" s="53">
        <x:f t="shared" si="1251"/>
        <x:v>6</x:v>
      </x:c>
      <x:c r="K6760" s="53">
        <x:f t="shared" si="1252"/>
        <x:v>18</x:v>
      </x:c>
      <x:c r="L6760" s="53">
        <x:f t="shared" si="1253"/>
        <x:v>34</x:v>
      </x:c>
      <x:c r="M6760" s="54">
        <x:f t="shared" si="1254"/>
        <x:v>3556.0807186195502</x:v>
      </x:c>
      <x:c r="N6760" s="54">
        <x:f t="shared" si="1255"/>
        <x:v>1.9695004990413543</x:v>
      </x:c>
      <x:c r="O6760" s="55">
        <x:f t="shared" si="1256"/>
        <x:v>149164</x:v>
      </x:c>
      <x:c r="P6760" s="55">
        <x:f t="shared" si="1257"/>
        <x:v>27280</x:v>
      </x:c>
      <x:c r="Q6760" s="55">
        <x:f t="shared" si="1258"/>
        <x:v>74237.512476033851</x:v>
      </x:c>
      <x:c r="R6760" s="55">
        <x:f t="shared" si="1259"/>
        <x:v>27646.487523966149</x:v>
      </x:c>
      <x:c r="S6760" s="1" t="str">
        <x:f t="shared" si="1260"/>
        <x:v>YES</x:v>
      </x:c>
      <x:c r="T6760" s="1">
        <x:f t="shared" si="1261"/>
        <x:v>27646.487523966149</x:v>
      </x:c>
    </x:row>
    <x:row r="6761">
      <x:c r="A6761" s="1"/>
      <x:c r="B6761" s="1"/>
      <x:c r="C6761" s="1"/>
      <x:c r="D6761" s="1"/>
      <x:c r="E6761" s="1"/>
      <x:c r="F6761" s="1"/>
      <x:c r="G6761" s="1"/>
      <x:c r="H6761" s="1"/>
      <x:c r="I6761" s="53">
        <x:f t="shared" si="1250"/>
        <x:v>10</x:v>
      </x:c>
      <x:c r="J6761" s="53">
        <x:f t="shared" si="1251"/>
        <x:v>6</x:v>
      </x:c>
      <x:c r="K6761" s="53">
        <x:f t="shared" si="1252"/>
        <x:v>19</x:v>
      </x:c>
      <x:c r="L6761" s="53">
        <x:f t="shared" si="1253"/>
        <x:v>35</x:v>
      </x:c>
      <x:c r="M6761" s="54">
        <x:f t="shared" si="1254"/>
        <x:v>3625.7222472555718</x:v>
      </x:c>
      <x:c r="N6761" s="54">
        <x:f t="shared" si="1255"/>
        <x:v>2.0178626717052581</x:v>
      </x:c>
      <x:c r="O6761" s="55">
        <x:f t="shared" si="1256"/>
        <x:v>151864</x:v>
      </x:c>
      <x:c r="P6761" s="55">
        <x:f t="shared" si="1257"/>
        <x:v>28160</x:v>
      </x:c>
      <x:c r="Q6761" s="55">
        <x:f t="shared" si="1258"/>
        <x:v>75446.566792631464</x:v>
      </x:c>
      <x:c r="R6761" s="55">
        <x:f t="shared" si="1259"/>
        <x:v>28257.433207368536</x:v>
      </x:c>
      <x:c r="S6761" s="1" t="str">
        <x:f t="shared" si="1260"/>
        <x:v>YES</x:v>
      </x:c>
      <x:c r="T6761" s="1">
        <x:f t="shared" si="1261"/>
        <x:v>28257.433207368536</x:v>
      </x:c>
    </x:row>
    <x:row r="6762">
      <x:c r="A6762" s="1"/>
      <x:c r="B6762" s="1"/>
      <x:c r="C6762" s="1"/>
      <x:c r="D6762" s="1"/>
      <x:c r="E6762" s="1"/>
      <x:c r="F6762" s="1"/>
      <x:c r="G6762" s="1"/>
      <x:c r="H6762" s="1"/>
      <x:c r="I6762" s="53">
        <x:f t="shared" si="1250"/>
        <x:v>10</x:v>
      </x:c>
      <x:c r="J6762" s="53">
        <x:f t="shared" si="1251"/>
        <x:v>6</x:v>
      </x:c>
      <x:c r="K6762" s="53">
        <x:f t="shared" si="1252"/>
        <x:v>20</x:v>
      </x:c>
      <x:c r="L6762" s="53">
        <x:f t="shared" si="1253"/>
        <x:v>36</x:v>
      </x:c>
      <x:c r="M6762" s="54">
        <x:f t="shared" si="1254"/>
        <x:v>3696.9465379060489</x:v>
      </x:c>
      <x:c r="N6762" s="54">
        <x:f t="shared" si="1255"/>
        <x:v>2.0673239846569782</x:v>
      </x:c>
      <x:c r="O6762" s="55">
        <x:f t="shared" si="1256"/>
        <x:v>154564</x:v>
      </x:c>
      <x:c r="P6762" s="55">
        <x:f t="shared" si="1257"/>
        <x:v>29040</x:v>
      </x:c>
      <x:c r="Q6762" s="55">
        <x:f t="shared" si="1258"/>
        <x:v>76683.099616424457</x:v>
      </x:c>
      <x:c r="R6762" s="55">
        <x:f t="shared" si="1259"/>
        <x:v>28840.900383575543</x:v>
      </x:c>
      <x:c r="S6762" s="1" t="str">
        <x:f t="shared" si="1260"/>
        <x:v>YES</x:v>
      </x:c>
      <x:c r="T6762" s="1">
        <x:f t="shared" si="1261"/>
        <x:v>28840.900383575543</x:v>
      </x:c>
    </x:row>
    <x:row r="6763">
      <x:c r="A6763" s="1"/>
      <x:c r="B6763" s="1"/>
      <x:c r="C6763" s="1"/>
      <x:c r="D6763" s="1"/>
      <x:c r="E6763" s="1"/>
      <x:c r="F6763" s="1"/>
      <x:c r="G6763" s="1"/>
      <x:c r="H6763" s="1"/>
      <x:c r="I6763" s="53">
        <x:f t="shared" si="1250"/>
        <x:v>10</x:v>
      </x:c>
      <x:c r="J6763" s="53">
        <x:f t="shared" si="1251"/>
        <x:v>6</x:v>
      </x:c>
      <x:c r="K6763" s="53">
        <x:f t="shared" si="1252"/>
        <x:v>21</x:v>
      </x:c>
      <x:c r="L6763" s="53">
        <x:f t="shared" si="1253"/>
        <x:v>37</x:v>
      </x:c>
      <x:c r="M6763" s="54">
        <x:f t="shared" si="1254"/>
        <x:v>3769.7822781324926</x:v>
      </x:c>
      <x:c r="N6763" s="54">
        <x:f t="shared" si="1255"/>
        <x:v>2.1179043598142311</x:v>
      </x:c>
      <x:c r="O6763" s="55">
        <x:f t="shared" si="1256"/>
        <x:v>157264</x:v>
      </x:c>
      <x:c r="P6763" s="55">
        <x:f t="shared" si="1257"/>
        <x:v>29920</x:v>
      </x:c>
      <x:c r="Q6763" s="55">
        <x:f t="shared" si="1258"/>
        <x:v>77947.608995355782</x:v>
      </x:c>
      <x:c r="R6763" s="55">
        <x:f t="shared" si="1259"/>
        <x:v>29396.391004644218</x:v>
      </x:c>
      <x:c r="S6763" s="1" t="str">
        <x:f t="shared" si="1260"/>
        <x:v>YES</x:v>
      </x:c>
      <x:c r="T6763" s="1">
        <x:f t="shared" si="1261"/>
        <x:v>29396.391004644218</x:v>
      </x:c>
    </x:row>
    <x:row r="6764">
      <x:c r="A6764" s="1"/>
      <x:c r="B6764" s="1"/>
      <x:c r="C6764" s="1"/>
      <x:c r="D6764" s="1"/>
      <x:c r="E6764" s="1"/>
      <x:c r="F6764" s="1"/>
      <x:c r="G6764" s="1"/>
      <x:c r="H6764" s="1"/>
      <x:c r="I6764" s="53">
        <x:f t="shared" si="1250"/>
        <x:v>10</x:v>
      </x:c>
      <x:c r="J6764" s="53">
        <x:f t="shared" si="1251"/>
        <x:v>6</x:v>
      </x:c>
      <x:c r="K6764" s="53">
        <x:f t="shared" si="1252"/>
        <x:v>22</x:v>
      </x:c>
      <x:c r="L6764" s="53">
        <x:f t="shared" si="1253"/>
        <x:v>38</x:v>
      </x:c>
      <x:c r="M6764" s="54">
        <x:f t="shared" si="1254"/>
        <x:v>3844.2586253788886</x:v>
      </x:c>
      <x:c r="N6764" s="54">
        <x:f t="shared" si="1255"/>
        <x:v>2.1696240454020059</x:v>
      </x:c>
      <x:c r="O6764" s="55">
        <x:f t="shared" si="1256"/>
        <x:v>159964</x:v>
      </x:c>
      <x:c r="P6764" s="55">
        <x:f t="shared" si="1257"/>
        <x:v>30800</x:v>
      </x:c>
      <x:c r="Q6764" s="55">
        <x:f t="shared" si="1258"/>
        <x:v>79240.60113505015</x:v>
      </x:c>
      <x:c r="R6764" s="55">
        <x:f t="shared" si="1259"/>
        <x:v>29923.39886494985</x:v>
      </x:c>
      <x:c r="S6764" s="1" t="str">
        <x:f t="shared" si="1260"/>
        <x:v>YES</x:v>
      </x:c>
      <x:c r="T6764" s="1">
        <x:f t="shared" si="1261"/>
        <x:v>29923.39886494985</x:v>
      </x:c>
    </x:row>
    <x:row r="6765">
      <x:c r="A6765" s="1"/>
      <x:c r="B6765" s="1"/>
      <x:c r="C6765" s="1"/>
      <x:c r="D6765" s="1"/>
      <x:c r="E6765" s="1"/>
      <x:c r="F6765" s="1"/>
      <x:c r="G6765" s="1"/>
      <x:c r="H6765" s="1"/>
      <x:c r="I6765" s="53">
        <x:f t="shared" si="1250"/>
        <x:v>10</x:v>
      </x:c>
      <x:c r="J6765" s="53">
        <x:f t="shared" si="1251"/>
        <x:v>6</x:v>
      </x:c>
      <x:c r="K6765" s="53">
        <x:f t="shared" si="1252"/>
        <x:v>23</x:v>
      </x:c>
      <x:c r="L6765" s="53">
        <x:f t="shared" si="1253"/>
        <x:v>39</x:v>
      </x:c>
      <x:c r="M6765" s="54">
        <x:f t="shared" si="1254"/>
        <x:v>3920.4052142363253</x:v>
      </x:c>
      <x:c r="N6765" s="54">
        <x:f t="shared" si="1255"/>
        <x:v>2.2225036209974482</x:v>
      </x:c>
      <x:c r="O6765" s="55">
        <x:f t="shared" si="1256"/>
        <x:v>162664</x:v>
      </x:c>
      <x:c r="P6765" s="55">
        <x:f t="shared" si="1257"/>
        <x:v>31680</x:v>
      </x:c>
      <x:c r="Q6765" s="55">
        <x:f t="shared" si="1258"/>
        <x:v>80562.590524936211</x:v>
      </x:c>
      <x:c r="R6765" s="55">
        <x:f t="shared" si="1259"/>
        <x:v>30421.409475063789</x:v>
      </x:c>
      <x:c r="S6765" s="1" t="str">
        <x:f t="shared" si="1260"/>
        <x:v>YES</x:v>
      </x:c>
      <x:c r="T6765" s="1">
        <x:f t="shared" si="1261"/>
        <x:v>30421.409475063789</x:v>
      </x:c>
    </x:row>
    <x:row r="6766">
      <x:c r="A6766" s="1"/>
      <x:c r="B6766" s="1"/>
      <x:c r="C6766" s="1"/>
      <x:c r="D6766" s="1"/>
      <x:c r="E6766" s="1"/>
      <x:c r="F6766" s="1"/>
      <x:c r="G6766" s="1"/>
      <x:c r="H6766" s="1"/>
      <x:c r="I6766" s="53" t="n">
        <x:f t="shared" ref="I6766:I6829" si="1262">INT((ROW()-ROW($I$46))/((CARROT_CAP+1)*(MESCLUN_CAP+1)))</x:f>
        <x:v>10</x:v>
      </x:c>
      <x:c r="J6766" s="53" t="n">
        <x:f t="shared" ref="J6766:J6829" si="1263">MOD(INT((ROW()-ROW($I$46))/(MESCLUN_CAP+1)),CARROT_CAP+1)</x:f>
        <x:v>6</x:v>
      </x:c>
      <x:c r="K6766" s="53" t="n">
        <x:f t="shared" ref="K6766:K6829" si="1264">MOD(ROW()-ROW($I$46),MESCLUN_CAP+1)</x:f>
        <x:v>24</x:v>
      </x:c>
      <x:c r="L6766" s="53" t="n">
        <x:f t="shared" ref="L6766:L6829" si="1265">SUM(I6766:K6766)</x:f>
        <x:v>40</x:v>
      </x:c>
      <x:c r="M6766" s="54" t="n">
        <x:f t="shared" ref="M6766:M6829" si="1266">I6766*TOMATO_HOURS*WEEKS*(1+TOMATO_DIM)^I6766+J6766*CARROT_HOURS*WEEKS*(1+CARROT_DIM)^J6766+K6766*MESCLUN_HOURS*WEEKS*(1+MESCLUN_DIM)^K6766</x:f>
        <x:v>3998.2521638158205</x:v>
      </x:c>
      <x:c r="N6766" s="54" t="n">
        <x:f t="shared" ref="N6766:N6829" si="1267">MAX(M6766-FARMER_HOURS,0)/TEMP_HOURS_PER_WORKER</x:f>
        <x:v>2.2765640026498755</x:v>
      </x:c>
      <x:c r="O6766" s="55" t="n">
        <x:f t="shared" ref="O6766:O6829" si="1268">I6766*TOMATO_PRICE+J6766*CARROT_PRICE+K6766*MESCLUN_PRICE</x:f>
        <x:v>165364</x:v>
      </x:c>
      <x:c r="P6766" s="55" t="n">
        <x:f t="shared" ref="P6766:P6829" si="1269">I6766*TOMATO_FERTILIZER+J6766*CARROT_FERTILIZER+K6766*MESCLUN_FERTILIZER</x:f>
        <x:v>32560</x:v>
      </x:c>
      <x:c r="Q6766" s="55" t="n">
        <x:f t="shared" ref="Q6766:Q6829" si="1270">MIN(M6766,FARMER_HOURS)*FARMER_RATE+MAX(M6766-FARMER_HOURS,0)*TEMP_RATE</x:f>
        <x:v>81914.10006624687</x:v>
      </x:c>
      <x:c r="R6766" s="55" t="n">
        <x:f t="shared" ref="R6766:R6829" si="1271">O6766-P6766-Q6766-FIXED_COST</x:f>
        <x:v>30889.899933753128</x:v>
      </x:c>
      <x:c r="S6766" s="1" t="str">
        <x:f t="shared" ref="S6766:S6829" si="1272">IF(AND(L6766&lt;=TOTAL_BED_CAP,N6766&lt;=TEMP_WORKER_CAP),"YES","NO")</x:f>
        <x:v>YES</x:v>
      </x:c>
      <x:c r="T6766" s="1" t="n">
        <x:f t="shared" ref="T6766:T6829" si="1273">IF(S6766="YES",R6766,-1E+99)</x:f>
        <x:v>30889.899933753128</x:v>
      </x:c>
    </x:row>
    <x:row r="6767">
      <x:c r="A6767" s="1"/>
      <x:c r="B6767" s="1"/>
      <x:c r="C6767" s="1"/>
      <x:c r="D6767" s="1"/>
      <x:c r="E6767" s="1"/>
      <x:c r="F6767" s="1"/>
      <x:c r="G6767" s="1"/>
      <x:c r="H6767" s="1"/>
      <x:c r="I6767" s="53">
        <x:f t="shared" si="1262"/>
        <x:v>10</x:v>
      </x:c>
      <x:c r="J6767" s="53">
        <x:f t="shared" si="1263"/>
        <x:v>6</x:v>
      </x:c>
      <x:c r="K6767" s="53">
        <x:f t="shared" si="1264"/>
        <x:v>25</x:v>
      </x:c>
      <x:c r="L6767" s="53">
        <x:f t="shared" si="1265"/>
        <x:v>41</x:v>
      </x:c>
      <x:c r="M6767" s="54">
        <x:f t="shared" si="1266"/>
        <x:v>4077.8300852309185</x:v>
      </x:c>
      <x:c r="N6767" s="54">
        <x:f t="shared" si="1267"/>
        <x:v>2.3318264480770265</x:v>
      </x:c>
      <x:c r="O6767" s="55">
        <x:f t="shared" si="1268"/>
        <x:v>168064</x:v>
      </x:c>
      <x:c r="P6767" s="55">
        <x:f t="shared" si="1269"/>
        <x:v>33440</x:v>
      </x:c>
      <x:c r="Q6767" s="55">
        <x:f t="shared" si="1270"/>
        <x:v>83295.661201925657</x:v>
      </x:c>
      <x:c r="R6767" s="55">
        <x:f t="shared" si="1271"/>
        <x:v>31328.338798074343</x:v>
      </x:c>
      <x:c r="S6767" s="1" t="str">
        <x:f t="shared" si="1272"/>
        <x:v>YES</x:v>
      </x:c>
      <x:c r="T6767" s="1">
        <x:f t="shared" si="1273"/>
        <x:v>31328.338798074343</x:v>
      </x:c>
    </x:row>
    <x:row r="6768">
      <x:c r="A6768" s="1"/>
      <x:c r="B6768" s="1"/>
      <x:c r="C6768" s="1"/>
      <x:c r="D6768" s="1"/>
      <x:c r="E6768" s="1"/>
      <x:c r="F6768" s="1"/>
      <x:c r="G6768" s="1"/>
      <x:c r="H6768" s="1"/>
      <x:c r="I6768" s="53">
        <x:f t="shared" si="1262"/>
        <x:v>10</x:v>
      </x:c>
      <x:c r="J6768" s="53">
        <x:f t="shared" si="1263"/>
        <x:v>6</x:v>
      </x:c>
      <x:c r="K6768" s="53">
        <x:f t="shared" si="1264"/>
        <x:v>26</x:v>
      </x:c>
      <x:c r="L6768" s="53">
        <x:f t="shared" si="1265"/>
        <x:v>42</x:v>
      </x:c>
      <x:c r="M6768" s="54">
        <x:f t="shared" si="1266"/>
        <x:v>4159.1700891916371</x:v>
      </x:c>
      <x:c r="N6768" s="54">
        <x:f t="shared" si="1267"/>
        <x:v>2.3883125619386369</x:v>
      </x:c>
      <x:c r="O6768" s="55">
        <x:f t="shared" si="1268"/>
        <x:v>170764</x:v>
      </x:c>
      <x:c r="P6768" s="55">
        <x:f t="shared" si="1269"/>
        <x:v>34320</x:v>
      </x:c>
      <x:c r="Q6768" s="55">
        <x:f t="shared" si="1270"/>
        <x:v>84707.814048465923</x:v>
      </x:c>
      <x:c r="R6768" s="55">
        <x:f t="shared" si="1271"/>
        <x:v>31736.185951534077</x:v>
      </x:c>
      <x:c r="S6768" s="1" t="str">
        <x:f t="shared" si="1272"/>
        <x:v>YES</x:v>
      </x:c>
      <x:c r="T6768" s="1">
        <x:f t="shared" si="1273"/>
        <x:v>31736.185951534077</x:v>
      </x:c>
    </x:row>
    <x:row r="6769">
      <x:c r="A6769" s="1"/>
      <x:c r="B6769" s="1"/>
      <x:c r="C6769" s="1"/>
      <x:c r="D6769" s="1"/>
      <x:c r="E6769" s="1"/>
      <x:c r="F6769" s="1"/>
      <x:c r="G6769" s="1"/>
      <x:c r="H6769" s="1"/>
      <x:c r="I6769" s="53">
        <x:f t="shared" si="1262"/>
        <x:v>10</x:v>
      </x:c>
      <x:c r="J6769" s="53">
        <x:f t="shared" si="1263"/>
        <x:v>6</x:v>
      </x:c>
      <x:c r="K6769" s="53">
        <x:f t="shared" si="1264"/>
        <x:v>27</x:v>
      </x:c>
      <x:c r="L6769" s="53">
        <x:f t="shared" si="1265"/>
        <x:v>43</x:v>
      </x:c>
      <x:c r="M6769" s="54">
        <x:f t="shared" si="1266"/>
        <x:v>4242.3037937113932</x:v>
      </x:c>
      <x:c r="N6769" s="54">
        <x:f t="shared" si="1267"/>
        <x:v>2.4460443011884676</x:v>
      </x:c>
      <x:c r="O6769" s="55">
        <x:f t="shared" si="1268"/>
        <x:v>173464</x:v>
      </x:c>
      <x:c r="P6769" s="55">
        <x:f t="shared" si="1269"/>
        <x:v>35200</x:v>
      </x:c>
      <x:c r="Q6769" s="55">
        <x:f t="shared" si="1270"/>
        <x:v>86151.107529711677</x:v>
      </x:c>
      <x:c r="R6769" s="55">
        <x:f t="shared" si="1271"/>
        <x:v>32112.892470288323</x:v>
      </x:c>
      <x:c r="S6769" s="1" t="str">
        <x:f t="shared" si="1272"/>
        <x:v>YES</x:v>
      </x:c>
      <x:c r="T6769" s="1">
        <x:f t="shared" si="1273"/>
        <x:v>32112.892470288323</x:v>
      </x:c>
    </x:row>
    <x:row r="6770">
      <x:c r="A6770" s="1"/>
      <x:c r="B6770" s="1"/>
      <x:c r="C6770" s="1"/>
      <x:c r="D6770" s="1"/>
      <x:c r="E6770" s="1"/>
      <x:c r="F6770" s="1"/>
      <x:c r="G6770" s="1"/>
      <x:c r="H6770" s="1"/>
      <x:c r="I6770" s="53">
        <x:f t="shared" si="1262"/>
        <x:v>10</x:v>
      </x:c>
      <x:c r="J6770" s="53">
        <x:f t="shared" si="1263"/>
        <x:v>6</x:v>
      </x:c>
      <x:c r="K6770" s="53">
        <x:f t="shared" si="1264"/>
        <x:v>28</x:v>
      </x:c>
      <x:c r="L6770" s="53">
        <x:f t="shared" si="1265"/>
        <x:v>44</x:v>
      </x:c>
      <x:c r="M6770" s="54">
        <x:f t="shared" si="1266"/>
        <x:v>4327.2633319285469</x:v>
      </x:c>
      <x:c r="N6770" s="54">
        <x:f t="shared" si="1267"/>
        <x:v>2.5050439805059352</x:v>
      </x:c>
      <x:c r="O6770" s="55">
        <x:f t="shared" si="1268"/>
        <x:v>176164</x:v>
      </x:c>
      <x:c r="P6770" s="55">
        <x:f t="shared" si="1269"/>
        <x:v>36080</x:v>
      </x:c>
      <x:c r="Q6770" s="55">
        <x:f t="shared" si="1270"/>
        <x:v>87626.09951264839</x:v>
      </x:c>
      <x:c r="R6770" s="55">
        <x:f t="shared" si="1271"/>
        <x:v>32457.90048735161</x:v>
      </x:c>
      <x:c r="S6770" s="1" t="str">
        <x:f t="shared" si="1272"/>
        <x:v>YES</x:v>
      </x:c>
      <x:c r="T6770" s="1">
        <x:f t="shared" si="1273"/>
        <x:v>32457.90048735161</x:v>
      </x:c>
    </x:row>
    <x:row r="6771">
      <x:c r="A6771" s="1"/>
      <x:c r="B6771" s="1"/>
      <x:c r="C6771" s="1"/>
      <x:c r="D6771" s="1"/>
      <x:c r="E6771" s="1"/>
      <x:c r="F6771" s="1"/>
      <x:c r="G6771" s="1"/>
      <x:c r="H6771" s="1"/>
      <x:c r="I6771" s="53">
        <x:f t="shared" si="1262"/>
        <x:v>10</x:v>
      </x:c>
      <x:c r="J6771" s="53">
        <x:f t="shared" si="1263"/>
        <x:v>6</x:v>
      </x:c>
      <x:c r="K6771" s="53">
        <x:f t="shared" si="1264"/>
        <x:v>29</x:v>
      </x:c>
      <x:c r="L6771" s="53">
        <x:f t="shared" si="1265"/>
        <x:v>45</x:v>
      </x:c>
      <x:c r="M6771" s="54">
        <x:f t="shared" si="1266"/>
        <x:v>4414.0813600442007</x:v>
      </x:c>
      <x:c r="N6771" s="54">
        <x:f t="shared" si="1267"/>
        <x:v>2.5653342778084727</x:v>
      </x:c>
      <x:c r="O6771" s="55">
        <x:f t="shared" si="1268"/>
        <x:v>178864</x:v>
      </x:c>
      <x:c r="P6771" s="55">
        <x:f t="shared" si="1269"/>
        <x:v>36960</x:v>
      </x:c>
      <x:c r="Q6771" s="55">
        <x:f t="shared" si="1270"/>
        <x:v>89133.356945211824</x:v>
      </x:c>
      <x:c r="R6771" s="55">
        <x:f t="shared" si="1271"/>
        <x:v>32770.643054788176</x:v>
      </x:c>
      <x:c r="S6771" s="1" t="str">
        <x:f t="shared" si="1272"/>
        <x:v>YES</x:v>
      </x:c>
      <x:c r="T6771" s="1">
        <x:f t="shared" si="1273"/>
        <x:v>32770.643054788176</x:v>
      </x:c>
    </x:row>
    <x:row r="6772">
      <x:c r="A6772" s="1"/>
      <x:c r="B6772" s="1"/>
      <x:c r="C6772" s="1"/>
      <x:c r="D6772" s="1"/>
      <x:c r="E6772" s="1"/>
      <x:c r="F6772" s="1"/>
      <x:c r="G6772" s="1"/>
      <x:c r="H6772" s="1"/>
      <x:c r="I6772" s="53">
        <x:f t="shared" si="1262"/>
        <x:v>10</x:v>
      </x:c>
      <x:c r="J6772" s="53">
        <x:f t="shared" si="1263"/>
        <x:v>6</x:v>
      </x:c>
      <x:c r="K6772" s="53">
        <x:f t="shared" si="1264"/>
        <x:v>30</x:v>
      </x:c>
      <x:c r="L6772" s="53">
        <x:f t="shared" si="1265"/>
        <x:v>46</x:v>
      </x:c>
      <x:c r="M6772" s="54">
        <x:f t="shared" si="1266"/>
        <x:v>4502.7910653779709</x:v>
      </x:c>
      <x:c r="N6772" s="54">
        <x:f t="shared" si="1267"/>
        <x:v>2.626938239845813</x:v>
      </x:c>
      <x:c r="O6772" s="55">
        <x:f t="shared" si="1268"/>
        <x:v>181564</x:v>
      </x:c>
      <x:c r="P6772" s="55">
        <x:f t="shared" si="1269"/>
        <x:v>37840</x:v>
      </x:c>
      <x:c r="Q6772" s="55">
        <x:f t="shared" si="1270"/>
        <x:v>90673.45599614532</x:v>
      </x:c>
      <x:c r="R6772" s="55">
        <x:f t="shared" si="1271"/>
        <x:v>33050.54400385468</x:v>
      </x:c>
      <x:c r="S6772" s="1" t="str">
        <x:f t="shared" si="1272"/>
        <x:v>YES</x:v>
      </x:c>
      <x:c r="T6772" s="1">
        <x:f t="shared" si="1273"/>
        <x:v>33050.54400385468</x:v>
      </x:c>
    </x:row>
    <x:row r="6773">
      <x:c r="A6773" s="1"/>
      <x:c r="B6773" s="1"/>
      <x:c r="C6773" s="1"/>
      <x:c r="D6773" s="1"/>
      <x:c r="E6773" s="1"/>
      <x:c r="F6773" s="1"/>
      <x:c r="G6773" s="1"/>
      <x:c r="H6773" s="1"/>
      <x:c r="I6773" s="53">
        <x:f t="shared" si="1262"/>
        <x:v>10</x:v>
      </x:c>
      <x:c r="J6773" s="53">
        <x:f t="shared" si="1263"/>
        <x:v>7</x:v>
      </x:c>
      <x:c r="K6773" s="53">
        <x:f t="shared" si="1264"/>
        <x:v>0</x:v>
      </x:c>
      <x:c r="L6773" s="53">
        <x:f t="shared" si="1265"/>
        <x:v>17</x:v>
      </x:c>
      <x:c r="M6773" s="54">
        <x:f t="shared" si="1266"/>
        <x:v>2583.9922223603267</x:v>
      </x:c>
      <x:c r="N6773" s="54">
        <x:f t="shared" si="1267"/>
        <x:v>1.2944390433057824</x:v>
      </x:c>
      <x:c r="O6773" s="55">
        <x:f t="shared" si="1268"/>
        <x:v>102658</x:v>
      </x:c>
      <x:c r="P6773" s="55">
        <x:f t="shared" si="1269"/>
        <x:v>11880</x:v>
      </x:c>
      <x:c r="Q6773" s="55">
        <x:f t="shared" si="1270"/>
        <x:v>57360.976082644556</x:v>
      </x:c>
      <x:c r="R6773" s="55">
        <x:f t="shared" si="1271"/>
        <x:v>13417.023917355444</x:v>
      </x:c>
      <x:c r="S6773" s="1" t="str">
        <x:f t="shared" si="1272"/>
        <x:v>YES</x:v>
      </x:c>
      <x:c r="T6773" s="1">
        <x:f t="shared" si="1273"/>
        <x:v>13417.023917355444</x:v>
      </x:c>
    </x:row>
    <x:row r="6774">
      <x:c r="A6774" s="1"/>
      <x:c r="B6774" s="1"/>
      <x:c r="C6774" s="1"/>
      <x:c r="D6774" s="1"/>
      <x:c r="E6774" s="1"/>
      <x:c r="F6774" s="1"/>
      <x:c r="G6774" s="1"/>
      <x:c r="H6774" s="1"/>
      <x:c r="I6774" s="53">
        <x:f t="shared" si="1262"/>
        <x:v>10</x:v>
      </x:c>
      <x:c r="J6774" s="53">
        <x:f t="shared" si="1263"/>
        <x:v>7</x:v>
      </x:c>
      <x:c r="K6774" s="53">
        <x:f t="shared" si="1264"/>
        <x:v>1</x:v>
      </x:c>
      <x:c r="L6774" s="53">
        <x:f t="shared" si="1265"/>
        <x:v>18</x:v>
      </x:c>
      <x:c r="M6774" s="54">
        <x:f t="shared" si="1266"/>
        <x:v>2629.5547223603267</x:v>
      </x:c>
      <x:c r="N6774" s="54">
        <x:f t="shared" si="1267"/>
        <x:v>1.3260796683057825</x:v>
      </x:c>
      <x:c r="O6774" s="55">
        <x:f t="shared" si="1268"/>
        <x:v>105358</x:v>
      </x:c>
      <x:c r="P6774" s="55">
        <x:f t="shared" si="1269"/>
        <x:v>12760</x:v>
      </x:c>
      <x:c r="Q6774" s="55">
        <x:f t="shared" si="1270"/>
        <x:v>58151.991707644556</x:v>
      </x:c>
      <x:c r="R6774" s="55">
        <x:f t="shared" si="1271"/>
        <x:v>14446.008292355444</x:v>
      </x:c>
      <x:c r="S6774" s="1" t="str">
        <x:f t="shared" si="1272"/>
        <x:v>YES</x:v>
      </x:c>
      <x:c r="T6774" s="1">
        <x:f t="shared" si="1273"/>
        <x:v>14446.008292355444</x:v>
      </x:c>
    </x:row>
    <x:row r="6775">
      <x:c r="A6775" s="1"/>
      <x:c r="B6775" s="1"/>
      <x:c r="C6775" s="1"/>
      <x:c r="D6775" s="1"/>
      <x:c r="E6775" s="1"/>
      <x:c r="F6775" s="1"/>
      <x:c r="G6775" s="1"/>
      <x:c r="H6775" s="1"/>
      <x:c r="I6775" s="53">
        <x:f t="shared" si="1262"/>
        <x:v>10</x:v>
      </x:c>
      <x:c r="J6775" s="53">
        <x:f t="shared" si="1263"/>
        <x:v>7</x:v>
      </x:c>
      <x:c r="K6775" s="53">
        <x:f t="shared" si="1264"/>
        <x:v>2</x:v>
      </x:c>
      <x:c r="L6775" s="53">
        <x:f t="shared" si="1265"/>
        <x:v>19</x:v>
      </x:c>
      <x:c r="M6775" s="54">
        <x:f t="shared" si="1266"/>
        <x:v>2676.2562848603266</x:v>
      </x:c>
      <x:c r="N6775" s="54">
        <x:f t="shared" si="1267"/>
        <x:v>1.3585113089307823</x:v>
      </x:c>
      <x:c r="O6775" s="55">
        <x:f t="shared" si="1268"/>
        <x:v>108058</x:v>
      </x:c>
      <x:c r="P6775" s="55">
        <x:f t="shared" si="1269"/>
        <x:v>13640</x:v>
      </x:c>
      <x:c r="Q6775" s="55">
        <x:f t="shared" si="1270"/>
        <x:v>58962.782723269556</x:v>
      </x:c>
      <x:c r="R6775" s="55">
        <x:f t="shared" si="1271"/>
        <x:v>15455.217276730444</x:v>
      </x:c>
      <x:c r="S6775" s="1" t="str">
        <x:f t="shared" si="1272"/>
        <x:v>YES</x:v>
      </x:c>
      <x:c r="T6775" s="1">
        <x:f t="shared" si="1273"/>
        <x:v>15455.217276730444</x:v>
      </x:c>
    </x:row>
    <x:row r="6776">
      <x:c r="A6776" s="1"/>
      <x:c r="B6776" s="1"/>
      <x:c r="C6776" s="1"/>
      <x:c r="D6776" s="1"/>
      <x:c r="E6776" s="1"/>
      <x:c r="F6776" s="1"/>
      <x:c r="G6776" s="1"/>
      <x:c r="H6776" s="1"/>
      <x:c r="I6776" s="53">
        <x:f t="shared" si="1262"/>
        <x:v>10</x:v>
      </x:c>
      <x:c r="J6776" s="53">
        <x:f t="shared" si="1263"/>
        <x:v>7</x:v>
      </x:c>
      <x:c r="K6776" s="53">
        <x:f t="shared" si="1264"/>
        <x:v>3</x:v>
      </x:c>
      <x:c r="L6776" s="53">
        <x:f t="shared" si="1265"/>
        <x:v>20</x:v>
      </x:c>
      <x:c r="M6776" s="54">
        <x:f t="shared" si="1266"/>
        <x:v>2724.1182672822015</x:v>
      </x:c>
      <x:c r="N6776" s="54">
        <x:f t="shared" si="1267"/>
        <x:v>1.391748796723751</x:v>
      </x:c>
      <x:c r="O6776" s="55">
        <x:f t="shared" si="1268"/>
        <x:v>110758</x:v>
      </x:c>
      <x:c r="P6776" s="55">
        <x:f t="shared" si="1269"/>
        <x:v>14520</x:v>
      </x:c>
      <x:c r="Q6776" s="55">
        <x:f t="shared" si="1270"/>
        <x:v>59793.719918093775</x:v>
      </x:c>
      <x:c r="R6776" s="55">
        <x:f t="shared" si="1271"/>
        <x:v>16444.280081906225</x:v>
      </x:c>
      <x:c r="S6776" s="1" t="str">
        <x:f t="shared" si="1272"/>
        <x:v>YES</x:v>
      </x:c>
      <x:c r="T6776" s="1">
        <x:f t="shared" si="1273"/>
        <x:v>16444.280081906225</x:v>
      </x:c>
    </x:row>
    <x:row r="6777">
      <x:c r="A6777" s="1"/>
      <x:c r="B6777" s="1"/>
      <x:c r="C6777" s="1"/>
      <x:c r="D6777" s="1"/>
      <x:c r="E6777" s="1"/>
      <x:c r="F6777" s="1"/>
      <x:c r="G6777" s="1"/>
      <x:c r="H6777" s="1"/>
      <x:c r="I6777" s="53">
        <x:f t="shared" si="1262"/>
        <x:v>10</x:v>
      </x:c>
      <x:c r="J6777" s="53">
        <x:f t="shared" si="1263"/>
        <x:v>7</x:v>
      </x:c>
      <x:c r="K6777" s="53">
        <x:f t="shared" si="1264"/>
        <x:v>4</x:v>
      </x:c>
      <x:c r="L6777" s="53">
        <x:f t="shared" si="1265"/>
        <x:v>21</x:v>
      </x:c>
      <x:c r="M6777" s="54">
        <x:f t="shared" si="1266"/>
        <x:v>2773.1623830048579</x:v>
      </x:c>
      <x:c r="N6777" s="54">
        <x:f t="shared" si="1267"/>
        <x:v>1.4258072104200403</x:v>
      </x:c>
      <x:c r="O6777" s="55">
        <x:f t="shared" si="1268"/>
        <x:v>113458</x:v>
      </x:c>
      <x:c r="P6777" s="55">
        <x:f t="shared" si="1269"/>
        <x:v>15400</x:v>
      </x:c>
      <x:c r="Q6777" s="55">
        <x:f t="shared" si="1270"/>
        <x:v>60645.180260501002</x:v>
      </x:c>
      <x:c r="R6777" s="55">
        <x:f t="shared" si="1271"/>
        <x:v>17412.819739498998</x:v>
      </x:c>
      <x:c r="S6777" s="1" t="str">
        <x:f t="shared" si="1272"/>
        <x:v>YES</x:v>
      </x:c>
      <x:c r="T6777" s="1">
        <x:f t="shared" si="1273"/>
        <x:v>17412.819739498998</x:v>
      </x:c>
    </x:row>
    <x:row r="6778">
      <x:c r="A6778" s="1"/>
      <x:c r="B6778" s="1"/>
      <x:c r="C6778" s="1"/>
      <x:c r="D6778" s="1"/>
      <x:c r="E6778" s="1"/>
      <x:c r="F6778" s="1"/>
      <x:c r="G6778" s="1"/>
      <x:c r="H6778" s="1"/>
      <x:c r="I6778" s="53">
        <x:f t="shared" si="1262"/>
        <x:v>10</x:v>
      </x:c>
      <x:c r="J6778" s="53">
        <x:f t="shared" si="1263"/>
        <x:v>7</x:v>
      </x:c>
      <x:c r="K6778" s="53">
        <x:f t="shared" si="1264"/>
        <x:v>5</x:v>
      </x:c>
      <x:c r="L6778" s="53">
        <x:f t="shared" si="1265"/>
        <x:v>22</x:v>
      </x:c>
      <x:c r="M6778" s="54">
        <x:f t="shared" si="1266"/>
        <x:v>2823.4107069260613</x:v>
      </x:c>
      <x:c r="N6778" s="54">
        <x:f t="shared" si="1267"/>
        <x:v>1.4607018798097648</x:v>
      </x:c>
      <x:c r="O6778" s="55">
        <x:f t="shared" si="1268"/>
        <x:v>116158</x:v>
      </x:c>
      <x:c r="P6778" s="55">
        <x:f t="shared" si="1269"/>
        <x:v>16280</x:v>
      </x:c>
      <x:c r="Q6778" s="55">
        <x:f t="shared" si="1270"/>
        <x:v>61517.54699524412</x:v>
      </x:c>
      <x:c r="R6778" s="55">
        <x:f t="shared" si="1271"/>
        <x:v>18360.45300475588</x:v>
      </x:c>
      <x:c r="S6778" s="1" t="str">
        <x:f t="shared" si="1272"/>
        <x:v>YES</x:v>
      </x:c>
      <x:c r="T6778" s="1">
        <x:f t="shared" si="1273"/>
        <x:v>18360.45300475588</x:v>
      </x:c>
    </x:row>
    <x:row r="6779">
      <x:c r="A6779" s="1"/>
      <x:c r="B6779" s="1"/>
      <x:c r="C6779" s="1"/>
      <x:c r="D6779" s="1"/>
      <x:c r="E6779" s="1"/>
      <x:c r="F6779" s="1"/>
      <x:c r="G6779" s="1"/>
      <x:c r="H6779" s="1"/>
      <x:c r="I6779" s="53">
        <x:f t="shared" si="1262"/>
        <x:v>10</x:v>
      </x:c>
      <x:c r="J6779" s="53">
        <x:f t="shared" si="1263"/>
        <x:v>7</x:v>
      </x:c>
      <x:c r="K6779" s="53">
        <x:f t="shared" si="1264"/>
        <x:v>6</x:v>
      </x:c>
      <x:c r="L6779" s="53">
        <x:f t="shared" si="1265"/>
        <x:v>23</x:v>
      </x:c>
      <x:c r="M6779" s="54">
        <x:f t="shared" si="1266"/>
        <x:v>2874.8856811076944</x:v>
      </x:c>
      <x:c r="N6779" s="54">
        <x:f t="shared" si="1267"/>
        <x:v>1.4964483896581211</x:v>
      </x:c>
      <x:c r="O6779" s="55">
        <x:f t="shared" si="1268"/>
        <x:v>118858</x:v>
      </x:c>
      <x:c r="P6779" s="55">
        <x:f t="shared" si="1269"/>
        <x:v>17160</x:v>
      </x:c>
      <x:c r="Q6779" s="55">
        <x:f t="shared" si="1270"/>
        <x:v>62411.209741453029</x:v>
      </x:c>
      <x:c r="R6779" s="55">
        <x:f t="shared" si="1271"/>
        <x:v>19286.790258546971</x:v>
      </x:c>
      <x:c r="S6779" s="1" t="str">
        <x:f t="shared" si="1272"/>
        <x:v>YES</x:v>
      </x:c>
      <x:c r="T6779" s="1">
        <x:f t="shared" si="1273"/>
        <x:v>19286.790258546971</x:v>
      </x:c>
    </x:row>
    <x:row r="6780">
      <x:c r="A6780" s="1"/>
      <x:c r="B6780" s="1"/>
      <x:c r="C6780" s="1"/>
      <x:c r="D6780" s="1"/>
      <x:c r="E6780" s="1"/>
      <x:c r="F6780" s="1"/>
      <x:c r="G6780" s="1"/>
      <x:c r="H6780" s="1"/>
      <x:c r="I6780" s="53">
        <x:f t="shared" si="1262"/>
        <x:v>10</x:v>
      </x:c>
      <x:c r="J6780" s="53">
        <x:f t="shared" si="1263"/>
        <x:v>7</x:v>
      </x:c>
      <x:c r="K6780" s="53">
        <x:f t="shared" si="1264"/>
        <x:v>7</x:v>
      </x:c>
      <x:c r="L6780" s="53">
        <x:f t="shared" si="1265"/>
        <x:v>24</x:v>
      </x:c>
      <x:c r="M6780" s="54">
        <x:f t="shared" si="1266"/>
        <x:v>2927.6101205056548</x:v>
      </x:c>
      <x:c r="N6780" s="54">
        <x:f t="shared" si="1267"/>
        <x:v>1.5330625836844824</x:v>
      </x:c>
      <x:c r="O6780" s="55">
        <x:f t="shared" si="1268"/>
        <x:v>121558</x:v>
      </x:c>
      <x:c r="P6780" s="55">
        <x:f t="shared" si="1269"/>
        <x:v>18040</x:v>
      </x:c>
      <x:c r="Q6780" s="55">
        <x:f t="shared" si="1270"/>
        <x:v>63326.564592112059</x:v>
      </x:c>
      <x:c r="R6780" s="55">
        <x:f t="shared" si="1271"/>
        <x:v>20191.435407887941</x:v>
      </x:c>
      <x:c r="S6780" s="1" t="str">
        <x:f t="shared" si="1272"/>
        <x:v>YES</x:v>
      </x:c>
      <x:c r="T6780" s="1">
        <x:f t="shared" si="1273"/>
        <x:v>20191.435407887941</x:v>
      </x:c>
    </x:row>
    <x:row r="6781">
      <x:c r="A6781" s="1"/>
      <x:c r="B6781" s="1"/>
      <x:c r="C6781" s="1"/>
      <x:c r="D6781" s="1"/>
      <x:c r="E6781" s="1"/>
      <x:c r="F6781" s="1"/>
      <x:c r="G6781" s="1"/>
      <x:c r="H6781" s="1"/>
      <x:c r="I6781" s="53">
        <x:f t="shared" si="1262"/>
        <x:v>10</x:v>
      </x:c>
      <x:c r="J6781" s="53">
        <x:f t="shared" si="1263"/>
        <x:v>7</x:v>
      </x:c>
      <x:c r="K6781" s="53">
        <x:f t="shared" si="1264"/>
        <x:v>8</x:v>
      </x:c>
      <x:c r="L6781" s="53">
        <x:f t="shared" si="1265"/>
        <x:v>25</x:v>
      </x:c>
      <x:c r="M6781" s="54">
        <x:f t="shared" si="1266"/>
        <x:v>2981.6072187856353</x:v>
      </x:c>
      <x:c r="N6781" s="54">
        <x:f t="shared" si="1267"/>
        <x:v>1.5705605686011357</x:v>
      </x:c>
      <x:c r="O6781" s="55">
        <x:f t="shared" si="1268"/>
        <x:v>124258</x:v>
      </x:c>
      <x:c r="P6781" s="55">
        <x:f t="shared" si="1269"/>
        <x:v>18920</x:v>
      </x:c>
      <x:c r="Q6781" s="55">
        <x:f t="shared" si="1270"/>
        <x:v>64264.014215028386</x:v>
      </x:c>
      <x:c r="R6781" s="55">
        <x:f t="shared" si="1271"/>
        <x:v>21073.985784971614</x:v>
      </x:c>
      <x:c r="S6781" s="1" t="str">
        <x:f t="shared" si="1272"/>
        <x:v>YES</x:v>
      </x:c>
      <x:c r="T6781" s="1">
        <x:f t="shared" si="1273"/>
        <x:v>21073.985784971614</x:v>
      </x:c>
    </x:row>
    <x:row r="6782">
      <x:c r="A6782" s="1"/>
      <x:c r="B6782" s="1"/>
      <x:c r="C6782" s="1"/>
      <x:c r="D6782" s="1"/>
      <x:c r="E6782" s="1"/>
      <x:c r="F6782" s="1"/>
      <x:c r="G6782" s="1"/>
      <x:c r="H6782" s="1"/>
      <x:c r="I6782" s="53">
        <x:f t="shared" si="1262"/>
        <x:v>10</x:v>
      </x:c>
      <x:c r="J6782" s="53">
        <x:f t="shared" si="1263"/>
        <x:v>7</x:v>
      </x:c>
      <x:c r="K6782" s="53">
        <x:f t="shared" si="1264"/>
        <x:v>9</x:v>
      </x:c>
      <x:c r="L6782" s="53">
        <x:f t="shared" si="1265"/>
        <x:v>26</x:v>
      </x:c>
      <x:c r="M6782" s="54">
        <x:f t="shared" si="1266"/>
        <x:v>3036.9005542260293</x:v>
      </x:c>
      <x:c r="N6782" s="54">
        <x:f t="shared" si="1267"/>
        <x:v>1.6089587182125202</x:v>
      </x:c>
      <x:c r="O6782" s="55">
        <x:f t="shared" si="1268"/>
        <x:v>126958</x:v>
      </x:c>
      <x:c r="P6782" s="55">
        <x:f t="shared" si="1269"/>
        <x:v>19800</x:v>
      </x:c>
      <x:c r="Q6782" s="55">
        <x:f t="shared" si="1270"/>
        <x:v>65223.967955313004</x:v>
      </x:c>
      <x:c r="R6782" s="55">
        <x:f t="shared" si="1271"/>
        <x:v>21934.032044686996</x:v>
      </x:c>
      <x:c r="S6782" s="1" t="str">
        <x:f t="shared" si="1272"/>
        <x:v>YES</x:v>
      </x:c>
      <x:c r="T6782" s="1">
        <x:f t="shared" si="1273"/>
        <x:v>21934.032044686996</x:v>
      </x:c>
    </x:row>
    <x:row r="6783">
      <x:c r="A6783" s="1"/>
      <x:c r="B6783" s="1"/>
      <x:c r="C6783" s="1"/>
      <x:c r="D6783" s="1"/>
      <x:c r="E6783" s="1"/>
      <x:c r="F6783" s="1"/>
      <x:c r="G6783" s="1"/>
      <x:c r="H6783" s="1"/>
      <x:c r="I6783" s="53">
        <x:f t="shared" si="1262"/>
        <x:v>10</x:v>
      </x:c>
      <x:c r="J6783" s="53">
        <x:f t="shared" si="1263"/>
        <x:v>7</x:v>
      </x:c>
      <x:c r="K6783" s="53">
        <x:f t="shared" si="1264"/>
        <x:v>10</x:v>
      </x:c>
      <x:c r="L6783" s="53">
        <x:f t="shared" si="1265"/>
        <x:v>27</x:v>
      </x:c>
      <x:c r="M6783" s="54">
        <x:f t="shared" si="1266"/>
        <x:v>3093.5140957092426</x:v>
      </x:c>
      <x:c r="N6783" s="54">
        <x:f t="shared" si="1267"/>
        <x:v>1.6482736775758629</x:v>
      </x:c>
      <x:c r="O6783" s="55">
        <x:f t="shared" si="1268"/>
        <x:v>129658</x:v>
      </x:c>
      <x:c r="P6783" s="55">
        <x:f t="shared" si="1269"/>
        <x:v>20680</x:v>
      </x:c>
      <x:c r="Q6783" s="55">
        <x:f t="shared" si="1270"/>
        <x:v>66206.841939396574</x:v>
      </x:c>
      <x:c r="R6783" s="55">
        <x:f t="shared" si="1271"/>
        <x:v>22771.158060603426</x:v>
      </x:c>
      <x:c r="S6783" s="1" t="str">
        <x:f t="shared" si="1272"/>
        <x:v>YES</x:v>
      </x:c>
      <x:c r="T6783" s="1">
        <x:f t="shared" si="1273"/>
        <x:v>22771.158060603426</x:v>
      </x:c>
    </x:row>
    <x:row r="6784">
      <x:c r="A6784" s="1"/>
      <x:c r="B6784" s="1"/>
      <x:c r="C6784" s="1"/>
      <x:c r="D6784" s="1"/>
      <x:c r="E6784" s="1"/>
      <x:c r="F6784" s="1"/>
      <x:c r="G6784" s="1"/>
      <x:c r="H6784" s="1"/>
      <x:c r="I6784" s="53">
        <x:f t="shared" si="1262"/>
        <x:v>10</x:v>
      </x:c>
      <x:c r="J6784" s="53">
        <x:f t="shared" si="1263"/>
        <x:v>7</x:v>
      </x:c>
      <x:c r="K6784" s="53">
        <x:f t="shared" si="1264"/>
        <x:v>11</x:v>
      </x:c>
      <x:c r="L6784" s="53">
        <x:f t="shared" si="1265"/>
        <x:v>28</x:v>
      </x:c>
      <x:c r="M6784" s="54">
        <x:f t="shared" si="1266"/>
        <x:v>3151.4722088026815</x:v>
      </x:c>
      <x:c r="N6784" s="54">
        <x:f t="shared" si="1267"/>
        <x:v>1.6885223672240843</x:v>
      </x:c>
      <x:c r="O6784" s="55">
        <x:f t="shared" si="1268"/>
        <x:v>132358</x:v>
      </x:c>
      <x:c r="P6784" s="55">
        <x:f t="shared" si="1269"/>
        <x:v>21560</x:v>
      </x:c>
      <x:c r="Q6784" s="55">
        <x:f t="shared" si="1270"/>
        <x:v>67213.059180602111</x:v>
      </x:c>
      <x:c r="R6784" s="55">
        <x:f t="shared" si="1271"/>
        <x:v>23584.940819397889</x:v>
      </x:c>
      <x:c r="S6784" s="1" t="str">
        <x:f t="shared" si="1272"/>
        <x:v>YES</x:v>
      </x:c>
      <x:c r="T6784" s="1">
        <x:f t="shared" si="1273"/>
        <x:v>23584.940819397889</x:v>
      </x:c>
    </x:row>
    <x:row r="6785">
      <x:c r="A6785" s="1"/>
      <x:c r="B6785" s="1"/>
      <x:c r="C6785" s="1"/>
      <x:c r="D6785" s="1"/>
      <x:c r="E6785" s="1"/>
      <x:c r="F6785" s="1"/>
      <x:c r="G6785" s="1"/>
      <x:c r="H6785" s="1"/>
      <x:c r="I6785" s="53">
        <x:f t="shared" si="1262"/>
        <x:v>10</x:v>
      </x:c>
      <x:c r="J6785" s="53">
        <x:f t="shared" si="1263"/>
        <x:v>7</x:v>
      </x:c>
      <x:c r="K6785" s="53">
        <x:f t="shared" si="1264"/>
        <x:v>12</x:v>
      </x:c>
      <x:c r="L6785" s="53">
        <x:f t="shared" si="1265"/>
        <x:v>29</x:v>
      </x:c>
      <x:c r="M6785" s="54">
        <x:f t="shared" si="1266"/>
        <x:v>3210.799661930746</x:v>
      </x:c>
      <x:c r="N6785" s="54">
        <x:f t="shared" si="1267"/>
        <x:v>1.729721987451907</x:v>
      </x:c>
      <x:c r="O6785" s="55">
        <x:f t="shared" si="1268"/>
        <x:v>135058</x:v>
      </x:c>
      <x:c r="P6785" s="55">
        <x:f t="shared" si="1269"/>
        <x:v>22440</x:v>
      </x:c>
      <x:c r="Q6785" s="55">
        <x:f t="shared" si="1270"/>
        <x:v>68243.049686297672</x:v>
      </x:c>
      <x:c r="R6785" s="55">
        <x:f t="shared" si="1271"/>
        <x:v>24374.950313702328</x:v>
      </x:c>
      <x:c r="S6785" s="1" t="str">
        <x:f t="shared" si="1272"/>
        <x:v>YES</x:v>
      </x:c>
      <x:c r="T6785" s="1">
        <x:f t="shared" si="1273"/>
        <x:v>24374.950313702328</x:v>
      </x:c>
    </x:row>
    <x:row r="6786">
      <x:c r="A6786" s="1"/>
      <x:c r="B6786" s="1"/>
      <x:c r="C6786" s="1"/>
      <x:c r="D6786" s="1"/>
      <x:c r="E6786" s="1"/>
      <x:c r="F6786" s="1"/>
      <x:c r="G6786" s="1"/>
      <x:c r="H6786" s="1"/>
      <x:c r="I6786" s="53">
        <x:f t="shared" si="1262"/>
        <x:v>10</x:v>
      </x:c>
      <x:c r="J6786" s="53">
        <x:f t="shared" si="1263"/>
        <x:v>7</x:v>
      </x:c>
      <x:c r="K6786" s="53">
        <x:f t="shared" si="1264"/>
        <x:v>13</x:v>
      </x:c>
      <x:c r="L6786" s="53">
        <x:f t="shared" si="1265"/>
        <x:v>30</x:v>
      </x:c>
      <x:c r="M6786" s="54">
        <x:f t="shared" si="1266"/>
        <x:v>3271.5216326391301</x:v>
      </x:c>
      <x:c r="N6786" s="54">
        <x:f t="shared" si="1267"/>
        <x:v>1.7718900226660625</x:v>
      </x:c>
      <x:c r="O6786" s="55">
        <x:f t="shared" si="1268"/>
        <x:v>137758</x:v>
      </x:c>
      <x:c r="P6786" s="55">
        <x:f t="shared" si="1269"/>
        <x:v>23320</x:v>
      </x:c>
      <x:c r="Q6786" s="55">
        <x:f t="shared" si="1270"/>
        <x:v>69297.250566651564</x:v>
      </x:c>
      <x:c r="R6786" s="55">
        <x:f t="shared" si="1271"/>
        <x:v>25140.749433348436</x:v>
      </x:c>
      <x:c r="S6786" s="1" t="str">
        <x:f t="shared" si="1272"/>
        <x:v>YES</x:v>
      </x:c>
      <x:c r="T6786" s="1">
        <x:f t="shared" si="1273"/>
        <x:v>25140.749433348436</x:v>
      </x:c>
    </x:row>
    <x:row r="6787">
      <x:c r="A6787" s="1"/>
      <x:c r="B6787" s="1"/>
      <x:c r="C6787" s="1"/>
      <x:c r="D6787" s="1"/>
      <x:c r="E6787" s="1"/>
      <x:c r="F6787" s="1"/>
      <x:c r="G6787" s="1"/>
      <x:c r="H6787" s="1"/>
      <x:c r="I6787" s="53">
        <x:f t="shared" si="1262"/>
        <x:v>10</x:v>
      </x:c>
      <x:c r="J6787" s="53">
        <x:f t="shared" si="1263"/>
        <x:v>7</x:v>
      </x:c>
      <x:c r="K6787" s="53">
        <x:f t="shared" si="1264"/>
        <x:v>14</x:v>
      </x:c>
      <x:c r="L6787" s="53">
        <x:f t="shared" si="1265"/>
        <x:v>31</x:v>
      </x:c>
      <x:c r="M6787" s="54">
        <x:f t="shared" si="1266"/>
        <x:v>3333.6637139527911</x:v>
      </x:c>
      <x:c r="N6787" s="54">
        <x:f t="shared" si="1267"/>
        <x:v>1.8150442458005493</x:v>
      </x:c>
      <x:c r="O6787" s="55">
        <x:f t="shared" si="1268"/>
        <x:v>140458</x:v>
      </x:c>
      <x:c r="P6787" s="55">
        <x:f t="shared" si="1269"/>
        <x:v>24200</x:v>
      </x:c>
      <x:c r="Q6787" s="55">
        <x:f t="shared" si="1270"/>
        <x:v>70376.106145013735</x:v>
      </x:c>
      <x:c r="R6787" s="55">
        <x:f t="shared" si="1271"/>
        <x:v>25881.893854986265</x:v>
      </x:c>
      <x:c r="S6787" s="1" t="str">
        <x:f t="shared" si="1272"/>
        <x:v>YES</x:v>
      </x:c>
      <x:c r="T6787" s="1">
        <x:f t="shared" si="1273"/>
        <x:v>25881.893854986265</x:v>
      </x:c>
    </x:row>
    <x:row r="6788">
      <x:c r="A6788" s="1"/>
      <x:c r="B6788" s="1"/>
      <x:c r="C6788" s="1"/>
      <x:c r="D6788" s="1"/>
      <x:c r="E6788" s="1"/>
      <x:c r="F6788" s="1"/>
      <x:c r="G6788" s="1"/>
      <x:c r="H6788" s="1"/>
      <x:c r="I6788" s="53">
        <x:f t="shared" si="1262"/>
        <x:v>10</x:v>
      </x:c>
      <x:c r="J6788" s="53">
        <x:f t="shared" si="1263"/>
        <x:v>7</x:v>
      </x:c>
      <x:c r="K6788" s="53">
        <x:f t="shared" si="1264"/>
        <x:v>15</x:v>
      </x:c>
      <x:c r="L6788" s="53">
        <x:f t="shared" si="1265"/>
        <x:v>32</x:v>
      </x:c>
      <x:c r="M6788" s="54">
        <x:f t="shared" si="1266"/>
        <x:v>3397.2519208289377</x:v>
      </x:c>
      <x:c r="N6788" s="54">
        <x:f t="shared" si="1267"/>
        <x:v>1.8592027227978734</x:v>
      </x:c>
      <x:c r="O6788" s="55">
        <x:f t="shared" si="1268"/>
        <x:v>143158</x:v>
      </x:c>
      <x:c r="P6788" s="55">
        <x:f t="shared" si="1269"/>
        <x:v>25080</x:v>
      </x:c>
      <x:c r="Q6788" s="55">
        <x:f t="shared" si="1270"/>
        <x:v>71480.068069946836</x:v>
      </x:c>
      <x:c r="R6788" s="55">
        <x:f t="shared" si="1271"/>
        <x:v>26597.931930053164</x:v>
      </x:c>
      <x:c r="S6788" s="1" t="str">
        <x:f t="shared" si="1272"/>
        <x:v>YES</x:v>
      </x:c>
      <x:c r="T6788" s="1">
        <x:f t="shared" si="1273"/>
        <x:v>26597.931930053164</x:v>
      </x:c>
    </x:row>
    <x:row r="6789">
      <x:c r="A6789" s="1"/>
      <x:c r="B6789" s="1"/>
      <x:c r="C6789" s="1"/>
      <x:c r="D6789" s="1"/>
      <x:c r="E6789" s="1"/>
      <x:c r="F6789" s="1"/>
      <x:c r="G6789" s="1"/>
      <x:c r="H6789" s="1"/>
      <x:c r="I6789" s="53">
        <x:f t="shared" si="1262"/>
        <x:v>10</x:v>
      </x:c>
      <x:c r="J6789" s="53">
        <x:f t="shared" si="1263"/>
        <x:v>7</x:v>
      </x:c>
      <x:c r="K6789" s="53">
        <x:f t="shared" si="1264"/>
        <x:v>16</x:v>
      </x:c>
      <x:c r="L6789" s="53">
        <x:f t="shared" si="1265"/>
        <x:v>33</x:v>
      </x:c>
      <x:c r="M6789" s="54">
        <x:f t="shared" si="1266"/>
        <x:v>3462.3126967064268</x:v>
      </x:c>
      <x:c r="N6789" s="54">
        <x:f t="shared" si="1267"/>
        <x:v>1.9043838171572409</x:v>
      </x:c>
      <x:c r="O6789" s="55">
        <x:f t="shared" si="1268"/>
        <x:v>145858</x:v>
      </x:c>
      <x:c r="P6789" s="55">
        <x:f t="shared" si="1269"/>
        <x:v>25960</x:v>
      </x:c>
      <x:c r="Q6789" s="55">
        <x:f t="shared" si="1270"/>
        <x:v>72609.595428931018</x:v>
      </x:c>
      <x:c r="R6789" s="55">
        <x:f t="shared" si="1271"/>
        <x:v>27288.404571068982</x:v>
      </x:c>
      <x:c r="S6789" s="1" t="str">
        <x:f t="shared" si="1272"/>
        <x:v>YES</x:v>
      </x:c>
      <x:c r="T6789" s="1">
        <x:f t="shared" si="1273"/>
        <x:v>27288.404571068982</x:v>
      </x:c>
    </x:row>
    <x:row r="6790">
      <x:c r="A6790" s="1"/>
      <x:c r="B6790" s="1"/>
      <x:c r="C6790" s="1"/>
      <x:c r="D6790" s="1"/>
      <x:c r="E6790" s="1"/>
      <x:c r="F6790" s="1"/>
      <x:c r="G6790" s="1"/>
      <x:c r="H6790" s="1"/>
      <x:c r="I6790" s="53">
        <x:f t="shared" si="1262"/>
        <x:v>10</x:v>
      </x:c>
      <x:c r="J6790" s="53">
        <x:f t="shared" si="1263"/>
        <x:v>7</x:v>
      </x:c>
      <x:c r="K6790" s="53">
        <x:f t="shared" si="1264"/>
        <x:v>17</x:v>
      </x:c>
      <x:c r="L6790" s="53">
        <x:f t="shared" si="1265"/>
        <x:v>34</x:v>
      </x:c>
      <x:c r="M6790" s="54">
        <x:f t="shared" si="1266"/>
        <x:v>3528.8729201529673</x:v>
      </x:c>
      <x:c r="N6790" s="54">
        <x:f t="shared" si="1267"/>
        <x:v>1.9506061945506716</x:v>
      </x:c>
      <x:c r="O6790" s="55">
        <x:f t="shared" si="1268"/>
        <x:v>148558</x:v>
      </x:c>
      <x:c r="P6790" s="55">
        <x:f t="shared" si="1269"/>
        <x:v>26840</x:v>
      </x:c>
      <x:c r="Q6790" s="55">
        <x:f t="shared" si="1270"/>
        <x:v>73765.154863766802</x:v>
      </x:c>
      <x:c r="R6790" s="55">
        <x:f t="shared" si="1271"/>
        <x:v>27952.845136233198</x:v>
      </x:c>
      <x:c r="S6790" s="1" t="str">
        <x:f t="shared" si="1272"/>
        <x:v>YES</x:v>
      </x:c>
      <x:c r="T6790" s="1">
        <x:f t="shared" si="1273"/>
        <x:v>27952.845136233198</x:v>
      </x:c>
    </x:row>
    <x:row r="6791">
      <x:c r="A6791" s="1"/>
      <x:c r="B6791" s="1"/>
      <x:c r="C6791" s="1"/>
      <x:c r="D6791" s="1"/>
      <x:c r="E6791" s="1"/>
      <x:c r="F6791" s="1"/>
      <x:c r="G6791" s="1"/>
      <x:c r="H6791" s="1"/>
      <x:c r="I6791" s="53">
        <x:f t="shared" si="1262"/>
        <x:v>10</x:v>
      </x:c>
      <x:c r="J6791" s="53">
        <x:f t="shared" si="1263"/>
        <x:v>7</x:v>
      </x:c>
      <x:c r="K6791" s="53">
        <x:f t="shared" si="1264"/>
        <x:v>18</x:v>
      </x:c>
      <x:c r="L6791" s="53">
        <x:f t="shared" si="1265"/>
        <x:v>35</x:v>
      </x:c>
      <x:c r="M6791" s="54">
        <x:f t="shared" si="1266"/>
        <x:v>3596.9599116115546</x:v>
      </x:c>
      <x:c r="N6791" s="54">
        <x:f t="shared" si="1267"/>
        <x:v>1.997888827508024</x:v>
      </x:c>
      <x:c r="O6791" s="55">
        <x:f t="shared" si="1268"/>
        <x:v>151258</x:v>
      </x:c>
      <x:c r="P6791" s="55">
        <x:f t="shared" si="1269"/>
        <x:v>27720</x:v>
      </x:c>
      <x:c r="Q6791" s="55">
        <x:f t="shared" si="1270"/>
        <x:v>74947.22068770061</x:v>
      </x:c>
      <x:c r="R6791" s="55">
        <x:f t="shared" si="1271"/>
        <x:v>28590.77931229939</x:v>
      </x:c>
      <x:c r="S6791" s="1" t="str">
        <x:f t="shared" si="1272"/>
        <x:v>YES</x:v>
      </x:c>
      <x:c r="T6791" s="1">
        <x:f t="shared" si="1273"/>
        <x:v>28590.77931229939</x:v>
      </x:c>
    </x:row>
    <x:row r="6792">
      <x:c r="A6792" s="1"/>
      <x:c r="B6792" s="1"/>
      <x:c r="C6792" s="1"/>
      <x:c r="D6792" s="1"/>
      <x:c r="E6792" s="1"/>
      <x:c r="F6792" s="1"/>
      <x:c r="G6792" s="1"/>
      <x:c r="H6792" s="1"/>
      <x:c r="I6792" s="53">
        <x:f t="shared" si="1262"/>
        <x:v>10</x:v>
      </x:c>
      <x:c r="J6792" s="53">
        <x:f t="shared" si="1263"/>
        <x:v>7</x:v>
      </x:c>
      <x:c r="K6792" s="53">
        <x:f t="shared" si="1264"/>
        <x:v>19</x:v>
      </x:c>
      <x:c r="L6792" s="53">
        <x:f t="shared" si="1265"/>
        <x:v>36</x:v>
      </x:c>
      <x:c r="M6792" s="54">
        <x:f t="shared" si="1266"/>
        <x:v>3666.6014402475762</x:v>
      </x:c>
      <x:c r="N6792" s="54">
        <x:f t="shared" si="1267"/>
        <x:v>2.0462510001719281</x:v>
      </x:c>
      <x:c r="O6792" s="55">
        <x:f t="shared" si="1268"/>
        <x:v>153958</x:v>
      </x:c>
      <x:c r="P6792" s="55">
        <x:f t="shared" si="1269"/>
        <x:v>28600</x:v>
      </x:c>
      <x:c r="Q6792" s="55">
        <x:f t="shared" si="1270"/>
        <x:v>76156.275004298193</x:v>
      </x:c>
      <x:c r="R6792" s="55">
        <x:f t="shared" si="1271"/>
        <x:v>29201.724995701807</x:v>
      </x:c>
      <x:c r="S6792" s="1" t="str">
        <x:f t="shared" si="1272"/>
        <x:v>YES</x:v>
      </x:c>
      <x:c r="T6792" s="1">
        <x:f t="shared" si="1273"/>
        <x:v>29201.724995701807</x:v>
      </x:c>
    </x:row>
    <x:row r="6793">
      <x:c r="A6793" s="1"/>
      <x:c r="B6793" s="1"/>
      <x:c r="C6793" s="1"/>
      <x:c r="D6793" s="1"/>
      <x:c r="E6793" s="1"/>
      <x:c r="F6793" s="1"/>
      <x:c r="G6793" s="1"/>
      <x:c r="H6793" s="1"/>
      <x:c r="I6793" s="53">
        <x:f t="shared" si="1262"/>
        <x:v>10</x:v>
      </x:c>
      <x:c r="J6793" s="53">
        <x:f t="shared" si="1263"/>
        <x:v>7</x:v>
      </x:c>
      <x:c r="K6793" s="53">
        <x:f t="shared" si="1264"/>
        <x:v>20</x:v>
      </x:c>
      <x:c r="L6793" s="53">
        <x:f t="shared" si="1265"/>
        <x:v>37</x:v>
      </x:c>
      <x:c r="M6793" s="54">
        <x:f t="shared" si="1266"/>
        <x:v>3737.8257308980533</x:v>
      </x:c>
      <x:c r="N6793" s="54">
        <x:f t="shared" si="1267"/>
        <x:v>2.0957123131236481</x:v>
      </x:c>
      <x:c r="O6793" s="55">
        <x:f t="shared" si="1268"/>
        <x:v>156658</x:v>
      </x:c>
      <x:c r="P6793" s="55">
        <x:f t="shared" si="1269"/>
        <x:v>29480</x:v>
      </x:c>
      <x:c r="Q6793" s="55">
        <x:f t="shared" si="1270"/>
        <x:v>77392.807828091201</x:v>
      </x:c>
      <x:c r="R6793" s="55">
        <x:f t="shared" si="1271"/>
        <x:v>29785.192171908799</x:v>
      </x:c>
      <x:c r="S6793" s="1" t="str">
        <x:f t="shared" si="1272"/>
        <x:v>YES</x:v>
      </x:c>
      <x:c r="T6793" s="1">
        <x:f t="shared" si="1273"/>
        <x:v>29785.192171908799</x:v>
      </x:c>
    </x:row>
    <x:row r="6794">
      <x:c r="A6794" s="1"/>
      <x:c r="B6794" s="1"/>
      <x:c r="C6794" s="1"/>
      <x:c r="D6794" s="1"/>
      <x:c r="E6794" s="1"/>
      <x:c r="F6794" s="1"/>
      <x:c r="G6794" s="1"/>
      <x:c r="H6794" s="1"/>
      <x:c r="I6794" s="53">
        <x:f t="shared" si="1262"/>
        <x:v>10</x:v>
      </x:c>
      <x:c r="J6794" s="53">
        <x:f t="shared" si="1263"/>
        <x:v>7</x:v>
      </x:c>
      <x:c r="K6794" s="53">
        <x:f t="shared" si="1264"/>
        <x:v>21</x:v>
      </x:c>
      <x:c r="L6794" s="53">
        <x:f t="shared" si="1265"/>
        <x:v>38</x:v>
      </x:c>
      <x:c r="M6794" s="54">
        <x:f t="shared" si="1266"/>
        <x:v>3810.661471124497</x:v>
      </x:c>
      <x:c r="N6794" s="54">
        <x:f t="shared" si="1267"/>
        <x:v>2.1462926882809006</x:v>
      </x:c>
      <x:c r="O6794" s="55">
        <x:f t="shared" si="1268"/>
        <x:v>159358</x:v>
      </x:c>
      <x:c r="P6794" s="55">
        <x:f t="shared" si="1269"/>
        <x:v>30360</x:v>
      </x:c>
      <x:c r="Q6794" s="55">
        <x:f t="shared" si="1270"/>
        <x:v>78657.317207022512</x:v>
      </x:c>
      <x:c r="R6794" s="55">
        <x:f t="shared" si="1271"/>
        <x:v>30340.682792977488</x:v>
      </x:c>
      <x:c r="S6794" s="1" t="str">
        <x:f t="shared" si="1272"/>
        <x:v>YES</x:v>
      </x:c>
      <x:c r="T6794" s="1">
        <x:f t="shared" si="1273"/>
        <x:v>30340.682792977488</x:v>
      </x:c>
    </x:row>
    <x:row r="6795">
      <x:c r="A6795" s="1"/>
      <x:c r="B6795" s="1"/>
      <x:c r="C6795" s="1"/>
      <x:c r="D6795" s="1"/>
      <x:c r="E6795" s="1"/>
      <x:c r="F6795" s="1"/>
      <x:c r="G6795" s="1"/>
      <x:c r="H6795" s="1"/>
      <x:c r="I6795" s="53">
        <x:f t="shared" si="1262"/>
        <x:v>10</x:v>
      </x:c>
      <x:c r="J6795" s="53">
        <x:f t="shared" si="1263"/>
        <x:v>7</x:v>
      </x:c>
      <x:c r="K6795" s="53">
        <x:f t="shared" si="1264"/>
        <x:v>22</x:v>
      </x:c>
      <x:c r="L6795" s="53">
        <x:f t="shared" si="1265"/>
        <x:v>39</x:v>
      </x:c>
      <x:c r="M6795" s="54">
        <x:f t="shared" si="1266"/>
        <x:v>3885.137818370893</x:v>
      </x:c>
      <x:c r="N6795" s="54">
        <x:f t="shared" si="1267"/>
        <x:v>2.1980123738686759</x:v>
      </x:c>
      <x:c r="O6795" s="55">
        <x:f t="shared" si="1268"/>
        <x:v>162058</x:v>
      </x:c>
      <x:c r="P6795" s="55">
        <x:f t="shared" si="1269"/>
        <x:v>31240</x:v>
      </x:c>
      <x:c r="Q6795" s="55">
        <x:f t="shared" si="1270"/>
        <x:v>79950.309346716895</x:v>
      </x:c>
      <x:c r="R6795" s="55">
        <x:f t="shared" si="1271"/>
        <x:v>30867.690653283105</x:v>
      </x:c>
      <x:c r="S6795" s="1" t="str">
        <x:f t="shared" si="1272"/>
        <x:v>YES</x:v>
      </x:c>
      <x:c r="T6795" s="1">
        <x:f t="shared" si="1273"/>
        <x:v>30867.690653283105</x:v>
      </x:c>
    </x:row>
    <x:row r="6796">
      <x:c r="A6796" s="1"/>
      <x:c r="B6796" s="1"/>
      <x:c r="C6796" s="1"/>
      <x:c r="D6796" s="1"/>
      <x:c r="E6796" s="1"/>
      <x:c r="F6796" s="1"/>
      <x:c r="G6796" s="1"/>
      <x:c r="H6796" s="1"/>
      <x:c r="I6796" s="53">
        <x:f t="shared" si="1262"/>
        <x:v>10</x:v>
      </x:c>
      <x:c r="J6796" s="53">
        <x:f t="shared" si="1263"/>
        <x:v>7</x:v>
      </x:c>
      <x:c r="K6796" s="53">
        <x:f t="shared" si="1264"/>
        <x:v>23</x:v>
      </x:c>
      <x:c r="L6796" s="53">
        <x:f t="shared" si="1265"/>
        <x:v>40</x:v>
      </x:c>
      <x:c r="M6796" s="54">
        <x:f t="shared" si="1266"/>
        <x:v>3961.2844072283297</x:v>
      </x:c>
      <x:c r="N6796" s="54">
        <x:f t="shared" si="1267"/>
        <x:v>2.2508919494641177</x:v>
      </x:c>
      <x:c r="O6796" s="55">
        <x:f t="shared" si="1268"/>
        <x:v>164758</x:v>
      </x:c>
      <x:c r="P6796" s="55">
        <x:f t="shared" si="1269"/>
        <x:v>32120</x:v>
      </x:c>
      <x:c r="Q6796" s="55">
        <x:f t="shared" si="1270"/>
        <x:v>81272.298736602941</x:v>
      </x:c>
      <x:c r="R6796" s="55">
        <x:f t="shared" si="1271"/>
        <x:v>31365.701263397059</x:v>
      </x:c>
      <x:c r="S6796" s="1" t="str">
        <x:f t="shared" si="1272"/>
        <x:v>YES</x:v>
      </x:c>
      <x:c r="T6796" s="1">
        <x:f t="shared" si="1273"/>
        <x:v>31365.701263397059</x:v>
      </x:c>
    </x:row>
    <x:row r="6797">
      <x:c r="A6797" s="1"/>
      <x:c r="B6797" s="1"/>
      <x:c r="C6797" s="1"/>
      <x:c r="D6797" s="1"/>
      <x:c r="E6797" s="1"/>
      <x:c r="F6797" s="1"/>
      <x:c r="G6797" s="1"/>
      <x:c r="H6797" s="1"/>
      <x:c r="I6797" s="53">
        <x:f t="shared" si="1262"/>
        <x:v>10</x:v>
      </x:c>
      <x:c r="J6797" s="53">
        <x:f t="shared" si="1263"/>
        <x:v>7</x:v>
      </x:c>
      <x:c r="K6797" s="53">
        <x:f t="shared" si="1264"/>
        <x:v>24</x:v>
      </x:c>
      <x:c r="L6797" s="53">
        <x:f t="shared" si="1265"/>
        <x:v>41</x:v>
      </x:c>
      <x:c r="M6797" s="54">
        <x:f t="shared" si="1266"/>
        <x:v>4039.1313568078258</x:v>
      </x:c>
      <x:c r="N6797" s="54">
        <x:f t="shared" si="1267"/>
        <x:v>2.3049523311165458</x:v>
      </x:c>
      <x:c r="O6797" s="55">
        <x:f t="shared" si="1268"/>
        <x:v>167458</x:v>
      </x:c>
      <x:c r="P6797" s="55">
        <x:f t="shared" si="1269"/>
        <x:v>33000</x:v>
      </x:c>
      <x:c r="Q6797" s="55">
        <x:f t="shared" si="1270"/>
        <x:v>82623.808277913631</x:v>
      </x:c>
      <x:c r="R6797" s="55">
        <x:f t="shared" si="1271"/>
        <x:v>31834.191722086369</x:v>
      </x:c>
      <x:c r="S6797" s="1" t="str">
        <x:f t="shared" si="1272"/>
        <x:v>YES</x:v>
      </x:c>
      <x:c r="T6797" s="1">
        <x:f t="shared" si="1273"/>
        <x:v>31834.191722086369</x:v>
      </x:c>
    </x:row>
    <x:row r="6798">
      <x:c r="A6798" s="1"/>
      <x:c r="B6798" s="1"/>
      <x:c r="C6798" s="1"/>
      <x:c r="D6798" s="1"/>
      <x:c r="E6798" s="1"/>
      <x:c r="F6798" s="1"/>
      <x:c r="G6798" s="1"/>
      <x:c r="H6798" s="1"/>
      <x:c r="I6798" s="53">
        <x:f t="shared" si="1262"/>
        <x:v>10</x:v>
      </x:c>
      <x:c r="J6798" s="53">
        <x:f t="shared" si="1263"/>
        <x:v>7</x:v>
      </x:c>
      <x:c r="K6798" s="53">
        <x:f t="shared" si="1264"/>
        <x:v>25</x:v>
      </x:c>
      <x:c r="L6798" s="53">
        <x:f t="shared" si="1265"/>
        <x:v>42</x:v>
      </x:c>
      <x:c r="M6798" s="54">
        <x:f t="shared" si="1266"/>
        <x:v>4118.7092782229229</x:v>
      </x:c>
      <x:c r="N6798" s="54">
        <x:f t="shared" si="1267"/>
        <x:v>2.3602147765436965</x:v>
      </x:c>
      <x:c r="O6798" s="55">
        <x:f t="shared" si="1268"/>
        <x:v>170158</x:v>
      </x:c>
      <x:c r="P6798" s="55">
        <x:f t="shared" si="1269"/>
        <x:v>33880</x:v>
      </x:c>
      <x:c r="Q6798" s="55">
        <x:f t="shared" si="1270"/>
        <x:v>84005.369413592416</x:v>
      </x:c>
      <x:c r="R6798" s="55">
        <x:f t="shared" si="1271"/>
        <x:v>32272.630586407584</x:v>
      </x:c>
      <x:c r="S6798" s="1" t="str">
        <x:f t="shared" si="1272"/>
        <x:v>YES</x:v>
      </x:c>
      <x:c r="T6798" s="1">
        <x:f t="shared" si="1273"/>
        <x:v>32272.630586407584</x:v>
      </x:c>
    </x:row>
    <x:row r="6799">
      <x:c r="A6799" s="1"/>
      <x:c r="B6799" s="1"/>
      <x:c r="C6799" s="1"/>
      <x:c r="D6799" s="1"/>
      <x:c r="E6799" s="1"/>
      <x:c r="F6799" s="1"/>
      <x:c r="G6799" s="1"/>
      <x:c r="H6799" s="1"/>
      <x:c r="I6799" s="53">
        <x:f t="shared" si="1262"/>
        <x:v>10</x:v>
      </x:c>
      <x:c r="J6799" s="53">
        <x:f t="shared" si="1263"/>
        <x:v>7</x:v>
      </x:c>
      <x:c r="K6799" s="53">
        <x:f t="shared" si="1264"/>
        <x:v>26</x:v>
      </x:c>
      <x:c r="L6799" s="53">
        <x:f t="shared" si="1265"/>
        <x:v>43</x:v>
      </x:c>
      <x:c r="M6799" s="54">
        <x:f t="shared" si="1266"/>
        <x:v>4200.0492821836415</x:v>
      </x:c>
      <x:c r="N6799" s="54">
        <x:f t="shared" si="1267"/>
        <x:v>2.4167008904053064</x:v>
      </x:c>
      <x:c r="O6799" s="55">
        <x:f t="shared" si="1268"/>
        <x:v>172858</x:v>
      </x:c>
      <x:c r="P6799" s="55">
        <x:f t="shared" si="1269"/>
        <x:v>34760</x:v>
      </x:c>
      <x:c r="Q6799" s="55">
        <x:f t="shared" si="1270"/>
        <x:v>85417.522260132653</x:v>
      </x:c>
      <x:c r="R6799" s="55">
        <x:f t="shared" si="1271"/>
        <x:v>32680.477739867347</x:v>
      </x:c>
      <x:c r="S6799" s="1" t="str">
        <x:f t="shared" si="1272"/>
        <x:v>YES</x:v>
      </x:c>
      <x:c r="T6799" s="1">
        <x:f t="shared" si="1273"/>
        <x:v>32680.477739867347</x:v>
      </x:c>
    </x:row>
    <x:row r="6800">
      <x:c r="A6800" s="1"/>
      <x:c r="B6800" s="1"/>
      <x:c r="C6800" s="1"/>
      <x:c r="D6800" s="1"/>
      <x:c r="E6800" s="1"/>
      <x:c r="F6800" s="1"/>
      <x:c r="G6800" s="1"/>
      <x:c r="H6800" s="1"/>
      <x:c r="I6800" s="53">
        <x:f t="shared" si="1262"/>
        <x:v>10</x:v>
      </x:c>
      <x:c r="J6800" s="53">
        <x:f t="shared" si="1263"/>
        <x:v>7</x:v>
      </x:c>
      <x:c r="K6800" s="53">
        <x:f t="shared" si="1264"/>
        <x:v>27</x:v>
      </x:c>
      <x:c r="L6800" s="53">
        <x:f t="shared" si="1265"/>
        <x:v>44</x:v>
      </x:c>
      <x:c r="M6800" s="54">
        <x:f t="shared" si="1266"/>
        <x:v>4283.1829867033975</x:v>
      </x:c>
      <x:c r="N6800" s="54">
        <x:f t="shared" si="1267"/>
        <x:v>2.4744326296551371</x:v>
      </x:c>
      <x:c r="O6800" s="55">
        <x:f t="shared" si="1268"/>
        <x:v>175558</x:v>
      </x:c>
      <x:c r="P6800" s="55">
        <x:f t="shared" si="1269"/>
        <x:v>35640</x:v>
      </x:c>
      <x:c r="Q6800" s="55">
        <x:f t="shared" si="1270"/>
        <x:v>86860.815741378436</x:v>
      </x:c>
      <x:c r="R6800" s="55">
        <x:f t="shared" si="1271"/>
        <x:v>33057.184258621564</x:v>
      </x:c>
      <x:c r="S6800" s="1" t="str">
        <x:f t="shared" si="1272"/>
        <x:v>YES</x:v>
      </x:c>
      <x:c r="T6800" s="1">
        <x:f t="shared" si="1273"/>
        <x:v>33057.184258621564</x:v>
      </x:c>
    </x:row>
    <x:row r="6801">
      <x:c r="A6801" s="1"/>
      <x:c r="B6801" s="1"/>
      <x:c r="C6801" s="1"/>
      <x:c r="D6801" s="1"/>
      <x:c r="E6801" s="1"/>
      <x:c r="F6801" s="1"/>
      <x:c r="G6801" s="1"/>
      <x:c r="H6801" s="1"/>
      <x:c r="I6801" s="53">
        <x:f t="shared" si="1262"/>
        <x:v>10</x:v>
      </x:c>
      <x:c r="J6801" s="53">
        <x:f t="shared" si="1263"/>
        <x:v>7</x:v>
      </x:c>
      <x:c r="K6801" s="53">
        <x:f t="shared" si="1264"/>
        <x:v>28</x:v>
      </x:c>
      <x:c r="L6801" s="53">
        <x:f t="shared" si="1265"/>
        <x:v>45</x:v>
      </x:c>
      <x:c r="M6801" s="54">
        <x:f t="shared" si="1266"/>
        <x:v>4368.1425249205513</x:v>
      </x:c>
      <x:c r="N6801" s="54">
        <x:f t="shared" si="1267"/>
        <x:v>2.5334323089726052</x:v>
      </x:c>
      <x:c r="O6801" s="55">
        <x:f t="shared" si="1268"/>
        <x:v>178258</x:v>
      </x:c>
      <x:c r="P6801" s="55">
        <x:f t="shared" si="1269"/>
        <x:v>36520</x:v>
      </x:c>
      <x:c r="Q6801" s="55">
        <x:f t="shared" si="1270"/>
        <x:v>88335.80772431512</x:v>
      </x:c>
      <x:c r="R6801" s="55">
        <x:f t="shared" si="1271"/>
        <x:v>33402.19227568488</x:v>
      </x:c>
      <x:c r="S6801" s="1" t="str">
        <x:f t="shared" si="1272"/>
        <x:v>YES</x:v>
      </x:c>
      <x:c r="T6801" s="1">
        <x:f t="shared" si="1273"/>
        <x:v>33402.19227568488</x:v>
      </x:c>
    </x:row>
    <x:row r="6802">
      <x:c r="A6802" s="1"/>
      <x:c r="B6802" s="1"/>
      <x:c r="C6802" s="1"/>
      <x:c r="D6802" s="1"/>
      <x:c r="E6802" s="1"/>
      <x:c r="F6802" s="1"/>
      <x:c r="G6802" s="1"/>
      <x:c r="H6802" s="1"/>
      <x:c r="I6802" s="53">
        <x:f t="shared" si="1262"/>
        <x:v>10</x:v>
      </x:c>
      <x:c r="J6802" s="53">
        <x:f t="shared" si="1263"/>
        <x:v>7</x:v>
      </x:c>
      <x:c r="K6802" s="53">
        <x:f t="shared" si="1264"/>
        <x:v>29</x:v>
      </x:c>
      <x:c r="L6802" s="53">
        <x:f t="shared" si="1265"/>
        <x:v>46</x:v>
      </x:c>
      <x:c r="M6802" s="54">
        <x:f t="shared" si="1266"/>
        <x:v>4454.9605530362051</x:v>
      </x:c>
      <x:c r="N6802" s="54">
        <x:f t="shared" si="1267"/>
        <x:v>2.5937226062751426</x:v>
      </x:c>
      <x:c r="O6802" s="55">
        <x:f t="shared" si="1268"/>
        <x:v>180958</x:v>
      </x:c>
      <x:c r="P6802" s="55">
        <x:f t="shared" si="1269"/>
        <x:v>37400</x:v>
      </x:c>
      <x:c r="Q6802" s="55">
        <x:f t="shared" si="1270"/>
        <x:v>89843.065156878554</x:v>
      </x:c>
      <x:c r="R6802" s="55">
        <x:f t="shared" si="1271"/>
        <x:v>33714.934843121446</x:v>
      </x:c>
      <x:c r="S6802" s="1" t="str">
        <x:f t="shared" si="1272"/>
        <x:v>YES</x:v>
      </x:c>
      <x:c r="T6802" s="1">
        <x:f t="shared" si="1273"/>
        <x:v>33714.934843121446</x:v>
      </x:c>
    </x:row>
    <x:row r="6803">
      <x:c r="A6803" s="1"/>
      <x:c r="B6803" s="1"/>
      <x:c r="C6803" s="1"/>
      <x:c r="D6803" s="1"/>
      <x:c r="E6803" s="1"/>
      <x:c r="F6803" s="1"/>
      <x:c r="G6803" s="1"/>
      <x:c r="H6803" s="1"/>
      <x:c r="I6803" s="53">
        <x:f t="shared" si="1262"/>
        <x:v>10</x:v>
      </x:c>
      <x:c r="J6803" s="53">
        <x:f t="shared" si="1263"/>
        <x:v>7</x:v>
      </x:c>
      <x:c r="K6803" s="53">
        <x:f t="shared" si="1264"/>
        <x:v>30</x:v>
      </x:c>
      <x:c r="L6803" s="53">
        <x:f t="shared" si="1265"/>
        <x:v>47</x:v>
      </x:c>
      <x:c r="M6803" s="54">
        <x:f t="shared" si="1266"/>
        <x:v>4543.6702583699753</x:v>
      </x:c>
      <x:c r="N6803" s="54">
        <x:f t="shared" si="1267"/>
        <x:v>2.6553265683124829</x:v>
      </x:c>
      <x:c r="O6803" s="55">
        <x:f t="shared" si="1268"/>
        <x:v>183658</x:v>
      </x:c>
      <x:c r="P6803" s="55">
        <x:f t="shared" si="1269"/>
        <x:v>38280</x:v>
      </x:c>
      <x:c r="Q6803" s="55">
        <x:f t="shared" si="1270"/>
        <x:v>91383.164207812064</x:v>
      </x:c>
      <x:c r="R6803" s="55">
        <x:f t="shared" si="1271"/>
        <x:v>33994.835792187936</x:v>
      </x:c>
      <x:c r="S6803" s="1" t="str">
        <x:f t="shared" si="1272"/>
        <x:v>YES</x:v>
      </x:c>
      <x:c r="T6803" s="1">
        <x:f t="shared" si="1273"/>
        <x:v>33994.835792187936</x:v>
      </x:c>
    </x:row>
    <x:row r="6804">
      <x:c r="A6804" s="1"/>
      <x:c r="B6804" s="1"/>
      <x:c r="C6804" s="1"/>
      <x:c r="D6804" s="1"/>
      <x:c r="E6804" s="1"/>
      <x:c r="F6804" s="1"/>
      <x:c r="G6804" s="1"/>
      <x:c r="H6804" s="1"/>
      <x:c r="I6804" s="53">
        <x:f t="shared" si="1262"/>
        <x:v>10</x:v>
      </x:c>
      <x:c r="J6804" s="53">
        <x:f t="shared" si="1263"/>
        <x:v>8</x:v>
      </x:c>
      <x:c r="K6804" s="53">
        <x:f t="shared" si="1264"/>
        <x:v>0</x:v>
      </x:c>
      <x:c r="L6804" s="53">
        <x:f t="shared" si="1265"/>
        <x:v>18</x:v>
      </x:c>
      <x:c r="M6804" s="54">
        <x:f t="shared" si="1266"/>
        <x:v>2626.7849094923822</x:v>
      </x:c>
      <x:c r="N6804" s="54">
        <x:f t="shared" si="1267"/>
        <x:v>1.3241561871474876</x:v>
      </x:c>
      <x:c r="O6804" s="55">
        <x:f t="shared" si="1268"/>
        <x:v>104752</x:v>
      </x:c>
      <x:c r="P6804" s="55">
        <x:f t="shared" si="1269"/>
        <x:v>12320</x:v>
      </x:c>
      <x:c r="Q6804" s="55">
        <x:f t="shared" si="1270"/>
        <x:v>58103.904678687191</x:v>
      </x:c>
      <x:c r="R6804" s="55">
        <x:f t="shared" si="1271"/>
        <x:v>14328.095321312809</x:v>
      </x:c>
      <x:c r="S6804" s="1" t="str">
        <x:f t="shared" si="1272"/>
        <x:v>YES</x:v>
      </x:c>
      <x:c r="T6804" s="1">
        <x:f t="shared" si="1273"/>
        <x:v>14328.095321312809</x:v>
      </x:c>
    </x:row>
    <x:row r="6805">
      <x:c r="A6805" s="1"/>
      <x:c r="B6805" s="1"/>
      <x:c r="C6805" s="1"/>
      <x:c r="D6805" s="1"/>
      <x:c r="E6805" s="1"/>
      <x:c r="F6805" s="1"/>
      <x:c r="G6805" s="1"/>
      <x:c r="H6805" s="1"/>
      <x:c r="I6805" s="53">
        <x:f t="shared" si="1262"/>
        <x:v>10</x:v>
      </x:c>
      <x:c r="J6805" s="53">
        <x:f t="shared" si="1263"/>
        <x:v>8</x:v>
      </x:c>
      <x:c r="K6805" s="53">
        <x:f t="shared" si="1264"/>
        <x:v>1</x:v>
      </x:c>
      <x:c r="L6805" s="53">
        <x:f t="shared" si="1265"/>
        <x:v>19</x:v>
      </x:c>
      <x:c r="M6805" s="54">
        <x:f t="shared" si="1266"/>
        <x:v>2672.3474094923822</x:v>
      </x:c>
      <x:c r="N6805" s="54">
        <x:f t="shared" si="1267"/>
        <x:v>1.3557968121474877</x:v>
      </x:c>
      <x:c r="O6805" s="55">
        <x:f t="shared" si="1268"/>
        <x:v>107452</x:v>
      </x:c>
      <x:c r="P6805" s="55">
        <x:f t="shared" si="1269"/>
        <x:v>13200</x:v>
      </x:c>
      <x:c r="Q6805" s="55">
        <x:f t="shared" si="1270"/>
        <x:v>58894.920303687191</x:v>
      </x:c>
      <x:c r="R6805" s="55">
        <x:f t="shared" si="1271"/>
        <x:v>15357.079696312809</x:v>
      </x:c>
      <x:c r="S6805" s="1" t="str">
        <x:f t="shared" si="1272"/>
        <x:v>YES</x:v>
      </x:c>
      <x:c r="T6805" s="1">
        <x:f t="shared" si="1273"/>
        <x:v>15357.079696312809</x:v>
      </x:c>
    </x:row>
    <x:row r="6806">
      <x:c r="A6806" s="1"/>
      <x:c r="B6806" s="1"/>
      <x:c r="C6806" s="1"/>
      <x:c r="D6806" s="1"/>
      <x:c r="E6806" s="1"/>
      <x:c r="F6806" s="1"/>
      <x:c r="G6806" s="1"/>
      <x:c r="H6806" s="1"/>
      <x:c r="I6806" s="53">
        <x:f t="shared" si="1262"/>
        <x:v>10</x:v>
      </x:c>
      <x:c r="J6806" s="53">
        <x:f t="shared" si="1263"/>
        <x:v>8</x:v>
      </x:c>
      <x:c r="K6806" s="53">
        <x:f t="shared" si="1264"/>
        <x:v>2</x:v>
      </x:c>
      <x:c r="L6806" s="53">
        <x:f t="shared" si="1265"/>
        <x:v>20</x:v>
      </x:c>
      <x:c r="M6806" s="54">
        <x:f t="shared" si="1266"/>
        <x:v>2719.0489719923821</x:v>
      </x:c>
      <x:c r="N6806" s="54">
        <x:f t="shared" si="1267"/>
        <x:v>1.3882284527724875</x:v>
      </x:c>
      <x:c r="O6806" s="55">
        <x:f t="shared" si="1268"/>
        <x:v>110152</x:v>
      </x:c>
      <x:c r="P6806" s="55">
        <x:f t="shared" si="1269"/>
        <x:v>14080</x:v>
      </x:c>
      <x:c r="Q6806" s="55">
        <x:f t="shared" si="1270"/>
        <x:v>59705.711319312191</x:v>
      </x:c>
      <x:c r="R6806" s="55">
        <x:f t="shared" si="1271"/>
        <x:v>16366.288680687809</x:v>
      </x:c>
      <x:c r="S6806" s="1" t="str">
        <x:f t="shared" si="1272"/>
        <x:v>YES</x:v>
      </x:c>
      <x:c r="T6806" s="1">
        <x:f t="shared" si="1273"/>
        <x:v>16366.288680687809</x:v>
      </x:c>
    </x:row>
    <x:row r="6807">
      <x:c r="A6807" s="1"/>
      <x:c r="B6807" s="1"/>
      <x:c r="C6807" s="1"/>
      <x:c r="D6807" s="1"/>
      <x:c r="E6807" s="1"/>
      <x:c r="F6807" s="1"/>
      <x:c r="G6807" s="1"/>
      <x:c r="H6807" s="1"/>
      <x:c r="I6807" s="53">
        <x:f t="shared" si="1262"/>
        <x:v>10</x:v>
      </x:c>
      <x:c r="J6807" s="53">
        <x:f t="shared" si="1263"/>
        <x:v>8</x:v>
      </x:c>
      <x:c r="K6807" s="53">
        <x:f t="shared" si="1264"/>
        <x:v>3</x:v>
      </x:c>
      <x:c r="L6807" s="53">
        <x:f t="shared" si="1265"/>
        <x:v>21</x:v>
      </x:c>
      <x:c r="M6807" s="54">
        <x:f t="shared" si="1266"/>
        <x:v>2766.910954414257</x:v>
      </x:c>
      <x:c r="N6807" s="54">
        <x:f t="shared" si="1267"/>
        <x:v>1.4214659405654564</x:v>
      </x:c>
      <x:c r="O6807" s="55">
        <x:f t="shared" si="1268"/>
        <x:v>112852</x:v>
      </x:c>
      <x:c r="P6807" s="55">
        <x:f t="shared" si="1269"/>
        <x:v>14960</x:v>
      </x:c>
      <x:c r="Q6807" s="55">
        <x:f t="shared" si="1270"/>
        <x:v>60536.648514136403</x:v>
      </x:c>
      <x:c r="R6807" s="55">
        <x:f t="shared" si="1271"/>
        <x:v>17355.351485863597</x:v>
      </x:c>
      <x:c r="S6807" s="1" t="str">
        <x:f t="shared" si="1272"/>
        <x:v>YES</x:v>
      </x:c>
      <x:c r="T6807" s="1">
        <x:f t="shared" si="1273"/>
        <x:v>17355.351485863597</x:v>
      </x:c>
    </x:row>
    <x:row r="6808">
      <x:c r="A6808" s="1"/>
      <x:c r="B6808" s="1"/>
      <x:c r="C6808" s="1"/>
      <x:c r="D6808" s="1"/>
      <x:c r="E6808" s="1"/>
      <x:c r="F6808" s="1"/>
      <x:c r="G6808" s="1"/>
      <x:c r="H6808" s="1"/>
      <x:c r="I6808" s="53">
        <x:f t="shared" si="1262"/>
        <x:v>10</x:v>
      </x:c>
      <x:c r="J6808" s="53">
        <x:f t="shared" si="1263"/>
        <x:v>8</x:v>
      </x:c>
      <x:c r="K6808" s="53">
        <x:f t="shared" si="1264"/>
        <x:v>4</x:v>
      </x:c>
      <x:c r="L6808" s="53">
        <x:f t="shared" si="1265"/>
        <x:v>22</x:v>
      </x:c>
      <x:c r="M6808" s="54">
        <x:f t="shared" si="1266"/>
        <x:v>2815.9550701369135</x:v>
      </x:c>
      <x:c r="N6808" s="54">
        <x:f t="shared" si="1267"/>
        <x:v>1.4555243542617455</x:v>
      </x:c>
      <x:c r="O6808" s="55">
        <x:f t="shared" si="1268"/>
        <x:v>115552</x:v>
      </x:c>
      <x:c r="P6808" s="55">
        <x:f t="shared" si="1269"/>
        <x:v>15840</x:v>
      </x:c>
      <x:c r="Q6808" s="55">
        <x:f t="shared" si="1270"/>
        <x:v>61388.108856543637</x:v>
      </x:c>
      <x:c r="R6808" s="55">
        <x:f t="shared" si="1271"/>
        <x:v>18323.891143456363</x:v>
      </x:c>
      <x:c r="S6808" s="1" t="str">
        <x:f t="shared" si="1272"/>
        <x:v>YES</x:v>
      </x:c>
      <x:c r="T6808" s="1">
        <x:f t="shared" si="1273"/>
        <x:v>18323.891143456363</x:v>
      </x:c>
    </x:row>
    <x:row r="6809">
      <x:c r="A6809" s="1"/>
      <x:c r="B6809" s="1"/>
      <x:c r="C6809" s="1"/>
      <x:c r="D6809" s="1"/>
      <x:c r="E6809" s="1"/>
      <x:c r="F6809" s="1"/>
      <x:c r="G6809" s="1"/>
      <x:c r="H6809" s="1"/>
      <x:c r="I6809" s="53">
        <x:f t="shared" si="1262"/>
        <x:v>10</x:v>
      </x:c>
      <x:c r="J6809" s="53">
        <x:f t="shared" si="1263"/>
        <x:v>8</x:v>
      </x:c>
      <x:c r="K6809" s="53">
        <x:f t="shared" si="1264"/>
        <x:v>5</x:v>
      </x:c>
      <x:c r="L6809" s="53">
        <x:f t="shared" si="1265"/>
        <x:v>23</x:v>
      </x:c>
      <x:c r="M6809" s="54">
        <x:f t="shared" si="1266"/>
        <x:v>2866.2033940581168</x:v>
      </x:c>
      <x:c r="N6809" s="54">
        <x:f t="shared" si="1267"/>
        <x:v>1.4904190236514701</x:v>
      </x:c>
      <x:c r="O6809" s="55">
        <x:f t="shared" si="1268"/>
        <x:v>118252</x:v>
      </x:c>
      <x:c r="P6809" s="55">
        <x:f t="shared" si="1269"/>
        <x:v>16720</x:v>
      </x:c>
      <x:c r="Q6809" s="55">
        <x:f t="shared" si="1270"/>
        <x:v>62260.475591286748</x:v>
      </x:c>
      <x:c r="R6809" s="55">
        <x:f t="shared" si="1271"/>
        <x:v>19271.524408713252</x:v>
      </x:c>
      <x:c r="S6809" s="1" t="str">
        <x:f t="shared" si="1272"/>
        <x:v>YES</x:v>
      </x:c>
      <x:c r="T6809" s="1">
        <x:f t="shared" si="1273"/>
        <x:v>19271.524408713252</x:v>
      </x:c>
    </x:row>
    <x:row r="6810">
      <x:c r="A6810" s="1"/>
      <x:c r="B6810" s="1"/>
      <x:c r="C6810" s="1"/>
      <x:c r="D6810" s="1"/>
      <x:c r="E6810" s="1"/>
      <x:c r="F6810" s="1"/>
      <x:c r="G6810" s="1"/>
      <x:c r="H6810" s="1"/>
      <x:c r="I6810" s="53">
        <x:f t="shared" si="1262"/>
        <x:v>10</x:v>
      </x:c>
      <x:c r="J6810" s="53">
        <x:f t="shared" si="1263"/>
        <x:v>8</x:v>
      </x:c>
      <x:c r="K6810" s="53">
        <x:f t="shared" si="1264"/>
        <x:v>6</x:v>
      </x:c>
      <x:c r="L6810" s="53">
        <x:f t="shared" si="1265"/>
        <x:v>24</x:v>
      </x:c>
      <x:c r="M6810" s="54">
        <x:f t="shared" si="1266"/>
        <x:v>2917.6783682397499</x:v>
      </x:c>
      <x:c r="N6810" s="54">
        <x:f t="shared" si="1267"/>
        <x:v>1.5261655334998263</x:v>
      </x:c>
      <x:c r="O6810" s="55">
        <x:f t="shared" si="1268"/>
        <x:v>120952</x:v>
      </x:c>
      <x:c r="P6810" s="55">
        <x:f t="shared" si="1269"/>
        <x:v>17600</x:v>
      </x:c>
      <x:c r="Q6810" s="55">
        <x:f t="shared" si="1270"/>
        <x:v>63154.138337495657</x:v>
      </x:c>
      <x:c r="R6810" s="55">
        <x:f t="shared" si="1271"/>
        <x:v>20197.861662504343</x:v>
      </x:c>
      <x:c r="S6810" s="1" t="str">
        <x:f t="shared" si="1272"/>
        <x:v>YES</x:v>
      </x:c>
      <x:c r="T6810" s="1">
        <x:f t="shared" si="1273"/>
        <x:v>20197.861662504343</x:v>
      </x:c>
    </x:row>
    <x:row r="6811">
      <x:c r="A6811" s="1"/>
      <x:c r="B6811" s="1"/>
      <x:c r="C6811" s="1"/>
      <x:c r="D6811" s="1"/>
      <x:c r="E6811" s="1"/>
      <x:c r="F6811" s="1"/>
      <x:c r="G6811" s="1"/>
      <x:c r="H6811" s="1"/>
      <x:c r="I6811" s="53">
        <x:f t="shared" si="1262"/>
        <x:v>10</x:v>
      </x:c>
      <x:c r="J6811" s="53">
        <x:f t="shared" si="1263"/>
        <x:v>8</x:v>
      </x:c>
      <x:c r="K6811" s="53">
        <x:f t="shared" si="1264"/>
        <x:v>7</x:v>
      </x:c>
      <x:c r="L6811" s="53">
        <x:f t="shared" si="1265"/>
        <x:v>25</x:v>
      </x:c>
      <x:c r="M6811" s="54">
        <x:f t="shared" si="1266"/>
        <x:v>2970.4028076377103</x:v>
      </x:c>
      <x:c r="N6811" s="54">
        <x:f t="shared" si="1267"/>
        <x:v>1.5627797275261877</x:v>
      </x:c>
      <x:c r="O6811" s="55">
        <x:f t="shared" si="1268"/>
        <x:v>123652</x:v>
      </x:c>
      <x:c r="P6811" s="55">
        <x:f t="shared" si="1269"/>
        <x:v>18480</x:v>
      </x:c>
      <x:c r="Q6811" s="55">
        <x:f t="shared" si="1270"/>
        <x:v>64069.493188154695</x:v>
      </x:c>
      <x:c r="R6811" s="55">
        <x:f t="shared" si="1271"/>
        <x:v>21102.506811845305</x:v>
      </x:c>
      <x:c r="S6811" s="1" t="str">
        <x:f t="shared" si="1272"/>
        <x:v>YES</x:v>
      </x:c>
      <x:c r="T6811" s="1">
        <x:f t="shared" si="1273"/>
        <x:v>21102.506811845305</x:v>
      </x:c>
    </x:row>
    <x:row r="6812">
      <x:c r="A6812" s="1"/>
      <x:c r="B6812" s="1"/>
      <x:c r="C6812" s="1"/>
      <x:c r="D6812" s="1"/>
      <x:c r="E6812" s="1"/>
      <x:c r="F6812" s="1"/>
      <x:c r="G6812" s="1"/>
      <x:c r="H6812" s="1"/>
      <x:c r="I6812" s="53">
        <x:f t="shared" si="1262"/>
        <x:v>10</x:v>
      </x:c>
      <x:c r="J6812" s="53">
        <x:f t="shared" si="1263"/>
        <x:v>8</x:v>
      </x:c>
      <x:c r="K6812" s="53">
        <x:f t="shared" si="1264"/>
        <x:v>8</x:v>
      </x:c>
      <x:c r="L6812" s="53">
        <x:f t="shared" si="1265"/>
        <x:v>26</x:v>
      </x:c>
      <x:c r="M6812" s="54">
        <x:f t="shared" si="1266"/>
        <x:v>3024.3999059176904</x:v>
      </x:c>
      <x:c r="N6812" s="54">
        <x:f t="shared" si="1267"/>
        <x:v>1.6002777124428404</x:v>
      </x:c>
      <x:c r="O6812" s="55">
        <x:f t="shared" si="1268"/>
        <x:v>126352</x:v>
      </x:c>
      <x:c r="P6812" s="55">
        <x:f t="shared" si="1269"/>
        <x:v>19360</x:v>
      </x:c>
      <x:c r="Q6812" s="55">
        <x:f t="shared" si="1270"/>
        <x:v>65006.942811071014</x:v>
      </x:c>
      <x:c r="R6812" s="55">
        <x:f t="shared" si="1271"/>
        <x:v>21985.057188928986</x:v>
      </x:c>
      <x:c r="S6812" s="1" t="str">
        <x:f t="shared" si="1272"/>
        <x:v>YES</x:v>
      </x:c>
      <x:c r="T6812" s="1">
        <x:f t="shared" si="1273"/>
        <x:v>21985.057188928986</x:v>
      </x:c>
    </x:row>
    <x:row r="6813">
      <x:c r="A6813" s="1"/>
      <x:c r="B6813" s="1"/>
      <x:c r="C6813" s="1"/>
      <x:c r="D6813" s="1"/>
      <x:c r="E6813" s="1"/>
      <x:c r="F6813" s="1"/>
      <x:c r="G6813" s="1"/>
      <x:c r="H6813" s="1"/>
      <x:c r="I6813" s="53">
        <x:f t="shared" si="1262"/>
        <x:v>10</x:v>
      </x:c>
      <x:c r="J6813" s="53">
        <x:f t="shared" si="1263"/>
        <x:v>8</x:v>
      </x:c>
      <x:c r="K6813" s="53">
        <x:f t="shared" si="1264"/>
        <x:v>9</x:v>
      </x:c>
      <x:c r="L6813" s="53">
        <x:f t="shared" si="1265"/>
        <x:v>27</x:v>
      </x:c>
      <x:c r="M6813" s="54">
        <x:f t="shared" si="1266"/>
        <x:v>3079.6932413580853</x:v>
      </x:c>
      <x:c r="N6813" s="54">
        <x:f t="shared" si="1267"/>
        <x:v>1.6386758620542259</x:v>
      </x:c>
      <x:c r="O6813" s="55">
        <x:f t="shared" si="1268"/>
        <x:v>129052</x:v>
      </x:c>
      <x:c r="P6813" s="55">
        <x:f t="shared" si="1269"/>
        <x:v>20240</x:v>
      </x:c>
      <x:c r="Q6813" s="55">
        <x:f t="shared" si="1270"/>
        <x:v>65966.896551355647</x:v>
      </x:c>
      <x:c r="R6813" s="55">
        <x:f t="shared" si="1271"/>
        <x:v>22845.103448644353</x:v>
      </x:c>
      <x:c r="S6813" s="1" t="str">
        <x:f t="shared" si="1272"/>
        <x:v>YES</x:v>
      </x:c>
      <x:c r="T6813" s="1">
        <x:f t="shared" si="1273"/>
        <x:v>22845.103448644353</x:v>
      </x:c>
    </x:row>
    <x:row r="6814">
      <x:c r="A6814" s="1"/>
      <x:c r="B6814" s="1"/>
      <x:c r="C6814" s="1"/>
      <x:c r="D6814" s="1"/>
      <x:c r="E6814" s="1"/>
      <x:c r="F6814" s="1"/>
      <x:c r="G6814" s="1"/>
      <x:c r="H6814" s="1"/>
      <x:c r="I6814" s="53">
        <x:f t="shared" si="1262"/>
        <x:v>10</x:v>
      </x:c>
      <x:c r="J6814" s="53">
        <x:f t="shared" si="1263"/>
        <x:v>8</x:v>
      </x:c>
      <x:c r="K6814" s="53">
        <x:f t="shared" si="1264"/>
        <x:v>10</x:v>
      </x:c>
      <x:c r="L6814" s="53">
        <x:f t="shared" si="1265"/>
        <x:v>28</x:v>
      </x:c>
      <x:c r="M6814" s="54">
        <x:f t="shared" si="1266"/>
        <x:v>3136.3067828412977</x:v>
      </x:c>
      <x:c r="N6814" s="54">
        <x:f t="shared" si="1267"/>
        <x:v>1.6779908214175678</x:v>
      </x:c>
      <x:c r="O6814" s="55">
        <x:f t="shared" si="1268"/>
        <x:v>131752</x:v>
      </x:c>
      <x:c r="P6814" s="55">
        <x:f t="shared" si="1269"/>
        <x:v>21120</x:v>
      </x:c>
      <x:c r="Q6814" s="55">
        <x:f t="shared" si="1270"/>
        <x:v>66949.770535439195</x:v>
      </x:c>
      <x:c r="R6814" s="55">
        <x:f t="shared" si="1271"/>
        <x:v>23682.229464560805</x:v>
      </x:c>
      <x:c r="S6814" s="1" t="str">
        <x:f t="shared" si="1272"/>
        <x:v>YES</x:v>
      </x:c>
      <x:c r="T6814" s="1">
        <x:f t="shared" si="1273"/>
        <x:v>23682.229464560805</x:v>
      </x:c>
    </x:row>
    <x:row r="6815">
      <x:c r="A6815" s="1"/>
      <x:c r="B6815" s="1"/>
      <x:c r="C6815" s="1"/>
      <x:c r="D6815" s="1"/>
      <x:c r="E6815" s="1"/>
      <x:c r="F6815" s="1"/>
      <x:c r="G6815" s="1"/>
      <x:c r="H6815" s="1"/>
      <x:c r="I6815" s="53">
        <x:f t="shared" si="1262"/>
        <x:v>10</x:v>
      </x:c>
      <x:c r="J6815" s="53">
        <x:f t="shared" si="1263"/>
        <x:v>8</x:v>
      </x:c>
      <x:c r="K6815" s="53">
        <x:f t="shared" si="1264"/>
        <x:v>11</x:v>
      </x:c>
      <x:c r="L6815" s="53">
        <x:f t="shared" si="1265"/>
        <x:v>29</x:v>
      </x:c>
      <x:c r="M6815" s="54">
        <x:f t="shared" si="1266"/>
        <x:v>3194.2648959347371</x:v>
      </x:c>
      <x:c r="N6815" s="54">
        <x:f t="shared" si="1267"/>
        <x:v>1.7182395110657895</x:v>
      </x:c>
      <x:c r="O6815" s="55">
        <x:f t="shared" si="1268"/>
        <x:v>134452</x:v>
      </x:c>
      <x:c r="P6815" s="55">
        <x:f t="shared" si="1269"/>
        <x:v>22000</x:v>
      </x:c>
      <x:c r="Q6815" s="55">
        <x:f t="shared" si="1270"/>
        <x:v>67955.987776644732</x:v>
      </x:c>
      <x:c r="R6815" s="55">
        <x:f t="shared" si="1271"/>
        <x:v>24496.012223355268</x:v>
      </x:c>
      <x:c r="S6815" s="1" t="str">
        <x:f t="shared" si="1272"/>
        <x:v>YES</x:v>
      </x:c>
      <x:c r="T6815" s="1">
        <x:f t="shared" si="1273"/>
        <x:v>24496.012223355268</x:v>
      </x:c>
    </x:row>
    <x:row r="6816">
      <x:c r="A6816" s="1"/>
      <x:c r="B6816" s="1"/>
      <x:c r="C6816" s="1"/>
      <x:c r="D6816" s="1"/>
      <x:c r="E6816" s="1"/>
      <x:c r="F6816" s="1"/>
      <x:c r="G6816" s="1"/>
      <x:c r="H6816" s="1"/>
      <x:c r="I6816" s="53">
        <x:f t="shared" si="1262"/>
        <x:v>10</x:v>
      </x:c>
      <x:c r="J6816" s="53">
        <x:f t="shared" si="1263"/>
        <x:v>8</x:v>
      </x:c>
      <x:c r="K6816" s="53">
        <x:f t="shared" si="1264"/>
        <x:v>12</x:v>
      </x:c>
      <x:c r="L6816" s="53">
        <x:f t="shared" si="1265"/>
        <x:v>30</x:v>
      </x:c>
      <x:c r="M6816" s="54">
        <x:f t="shared" si="1266"/>
        <x:v>3253.5923490628015</x:v>
      </x:c>
      <x:c r="N6816" s="54">
        <x:f t="shared" si="1267"/>
        <x:v>1.7594391312936122</x:v>
      </x:c>
      <x:c r="O6816" s="55">
        <x:f t="shared" si="1268"/>
        <x:v>137152</x:v>
      </x:c>
      <x:c r="P6816" s="55">
        <x:f t="shared" si="1269"/>
        <x:v>22880</x:v>
      </x:c>
      <x:c r="Q6816" s="55">
        <x:f t="shared" si="1270"/>
        <x:v>68985.978282340307</x:v>
      </x:c>
      <x:c r="R6816" s="55">
        <x:f t="shared" si="1271"/>
        <x:v>25286.021717659693</x:v>
      </x:c>
      <x:c r="S6816" s="1" t="str">
        <x:f t="shared" si="1272"/>
        <x:v>YES</x:v>
      </x:c>
      <x:c r="T6816" s="1">
        <x:f t="shared" si="1273"/>
        <x:v>25286.021717659693</x:v>
      </x:c>
    </x:row>
    <x:row r="6817">
      <x:c r="A6817" s="1"/>
      <x:c r="B6817" s="1"/>
      <x:c r="C6817" s="1"/>
      <x:c r="D6817" s="1"/>
      <x:c r="E6817" s="1"/>
      <x:c r="F6817" s="1"/>
      <x:c r="G6817" s="1"/>
      <x:c r="H6817" s="1"/>
      <x:c r="I6817" s="53">
        <x:f t="shared" si="1262"/>
        <x:v>10</x:v>
      </x:c>
      <x:c r="J6817" s="53">
        <x:f t="shared" si="1263"/>
        <x:v>8</x:v>
      </x:c>
      <x:c r="K6817" s="53">
        <x:f t="shared" si="1264"/>
        <x:v>13</x:v>
      </x:c>
      <x:c r="L6817" s="53">
        <x:f t="shared" si="1265"/>
        <x:v>31</x:v>
      </x:c>
      <x:c r="M6817" s="54">
        <x:f t="shared" si="1266"/>
        <x:v>3314.3143197711856</x:v>
      </x:c>
      <x:c r="N6817" s="54">
        <x:f t="shared" si="1267"/>
        <x:v>1.8016071665077678</x:v>
      </x:c>
      <x:c r="O6817" s="55">
        <x:f t="shared" si="1268"/>
        <x:v>139852</x:v>
      </x:c>
      <x:c r="P6817" s="55">
        <x:f t="shared" si="1269"/>
        <x:v>23760</x:v>
      </x:c>
      <x:c r="Q6817" s="55">
        <x:f t="shared" si="1270"/>
        <x:v>70040.179162694199</x:v>
      </x:c>
      <x:c r="R6817" s="55">
        <x:f t="shared" si="1271"/>
        <x:v>26051.820837305801</x:v>
      </x:c>
      <x:c r="S6817" s="1" t="str">
        <x:f t="shared" si="1272"/>
        <x:v>YES</x:v>
      </x:c>
      <x:c r="T6817" s="1">
        <x:f t="shared" si="1273"/>
        <x:v>26051.820837305801</x:v>
      </x:c>
    </x:row>
    <x:row r="6818">
      <x:c r="A6818" s="1"/>
      <x:c r="B6818" s="1"/>
      <x:c r="C6818" s="1"/>
      <x:c r="D6818" s="1"/>
      <x:c r="E6818" s="1"/>
      <x:c r="F6818" s="1"/>
      <x:c r="G6818" s="1"/>
      <x:c r="H6818" s="1"/>
      <x:c r="I6818" s="53">
        <x:f t="shared" si="1262"/>
        <x:v>10</x:v>
      </x:c>
      <x:c r="J6818" s="53">
        <x:f t="shared" si="1263"/>
        <x:v>8</x:v>
      </x:c>
      <x:c r="K6818" s="53">
        <x:f t="shared" si="1264"/>
        <x:v>14</x:v>
      </x:c>
      <x:c r="L6818" s="53">
        <x:f t="shared" si="1265"/>
        <x:v>32</x:v>
      </x:c>
      <x:c r="M6818" s="54">
        <x:f t="shared" si="1266"/>
        <x:v>3376.4564010848471</x:v>
      </x:c>
      <x:c r="N6818" s="54">
        <x:f t="shared" si="1267"/>
        <x:v>1.844761389642255</x:v>
      </x:c>
      <x:c r="O6818" s="55">
        <x:f t="shared" si="1268"/>
        <x:v>142552</x:v>
      </x:c>
      <x:c r="P6818" s="55">
        <x:f t="shared" si="1269"/>
        <x:v>24640</x:v>
      </x:c>
      <x:c r="Q6818" s="55">
        <x:f t="shared" si="1270"/>
        <x:v>71119.03474105637</x:v>
      </x:c>
      <x:c r="R6818" s="55">
        <x:f t="shared" si="1271"/>
        <x:v>26792.96525894363</x:v>
      </x:c>
      <x:c r="S6818" s="1" t="str">
        <x:f t="shared" si="1272"/>
        <x:v>YES</x:v>
      </x:c>
      <x:c r="T6818" s="1">
        <x:f t="shared" si="1273"/>
        <x:v>26792.96525894363</x:v>
      </x:c>
    </x:row>
    <x:row r="6819">
      <x:c r="A6819" s="1"/>
      <x:c r="B6819" s="1"/>
      <x:c r="C6819" s="1"/>
      <x:c r="D6819" s="1"/>
      <x:c r="E6819" s="1"/>
      <x:c r="F6819" s="1"/>
      <x:c r="G6819" s="1"/>
      <x:c r="H6819" s="1"/>
      <x:c r="I6819" s="53">
        <x:f t="shared" si="1262"/>
        <x:v>10</x:v>
      </x:c>
      <x:c r="J6819" s="53">
        <x:f t="shared" si="1263"/>
        <x:v>8</x:v>
      </x:c>
      <x:c r="K6819" s="53">
        <x:f t="shared" si="1264"/>
        <x:v>15</x:v>
      </x:c>
      <x:c r="L6819" s="53">
        <x:f t="shared" si="1265"/>
        <x:v>33</x:v>
      </x:c>
      <x:c r="M6819" s="54">
        <x:f t="shared" si="1266"/>
        <x:v>3440.0446079609933</x:v>
      </x:c>
      <x:c r="N6819" s="54">
        <x:f t="shared" si="1267"/>
        <x:v>1.8889198666395788</x:v>
      </x:c>
      <x:c r="O6819" s="55">
        <x:f t="shared" si="1268"/>
        <x:v>145252</x:v>
      </x:c>
      <x:c r="P6819" s="55">
        <x:f t="shared" si="1269"/>
        <x:v>25520</x:v>
      </x:c>
      <x:c r="Q6819" s="55">
        <x:f t="shared" si="1270"/>
        <x:v>72222.996665989456</x:v>
      </x:c>
      <x:c r="R6819" s="55">
        <x:f t="shared" si="1271"/>
        <x:v>27509.003334010544</x:v>
      </x:c>
      <x:c r="S6819" s="1" t="str">
        <x:f t="shared" si="1272"/>
        <x:v>YES</x:v>
      </x:c>
      <x:c r="T6819" s="1">
        <x:f t="shared" si="1273"/>
        <x:v>27509.003334010544</x:v>
      </x:c>
    </x:row>
    <x:row r="6820">
      <x:c r="A6820" s="1"/>
      <x:c r="B6820" s="1"/>
      <x:c r="C6820" s="1"/>
      <x:c r="D6820" s="1"/>
      <x:c r="E6820" s="1"/>
      <x:c r="F6820" s="1"/>
      <x:c r="G6820" s="1"/>
      <x:c r="H6820" s="1"/>
      <x:c r="I6820" s="53">
        <x:f t="shared" si="1262"/>
        <x:v>10</x:v>
      </x:c>
      <x:c r="J6820" s="53">
        <x:f t="shared" si="1263"/>
        <x:v>8</x:v>
      </x:c>
      <x:c r="K6820" s="53">
        <x:f t="shared" si="1264"/>
        <x:v>16</x:v>
      </x:c>
      <x:c r="L6820" s="53">
        <x:f t="shared" si="1265"/>
        <x:v>34</x:v>
      </x:c>
      <x:c r="M6820" s="54">
        <x:f t="shared" si="1266"/>
        <x:v>3505.1053838384823</x:v>
      </x:c>
      <x:c r="N6820" s="54">
        <x:f t="shared" si="1267"/>
        <x:v>1.9341009609989461</x:v>
      </x:c>
      <x:c r="O6820" s="55">
        <x:f t="shared" si="1268"/>
        <x:v>147952</x:v>
      </x:c>
      <x:c r="P6820" s="55">
        <x:f t="shared" si="1269"/>
        <x:v>26400</x:v>
      </x:c>
      <x:c r="Q6820" s="55">
        <x:f t="shared" si="1270"/>
        <x:v>73352.524024973653</x:v>
      </x:c>
      <x:c r="R6820" s="55">
        <x:f t="shared" si="1271"/>
        <x:v>28199.475975026347</x:v>
      </x:c>
      <x:c r="S6820" s="1" t="str">
        <x:f t="shared" si="1272"/>
        <x:v>YES</x:v>
      </x:c>
      <x:c r="T6820" s="1">
        <x:f t="shared" si="1273"/>
        <x:v>28199.475975026347</x:v>
      </x:c>
    </x:row>
    <x:row r="6821">
      <x:c r="A6821" s="1"/>
      <x:c r="B6821" s="1"/>
      <x:c r="C6821" s="1"/>
      <x:c r="D6821" s="1"/>
      <x:c r="E6821" s="1"/>
      <x:c r="F6821" s="1"/>
      <x:c r="G6821" s="1"/>
      <x:c r="H6821" s="1"/>
      <x:c r="I6821" s="53">
        <x:f t="shared" si="1262"/>
        <x:v>10</x:v>
      </x:c>
      <x:c r="J6821" s="53">
        <x:f t="shared" si="1263"/>
        <x:v>8</x:v>
      </x:c>
      <x:c r="K6821" s="53">
        <x:f t="shared" si="1264"/>
        <x:v>17</x:v>
      </x:c>
      <x:c r="L6821" s="53">
        <x:f t="shared" si="1265"/>
        <x:v>35</x:v>
      </x:c>
      <x:c r="M6821" s="54">
        <x:f t="shared" si="1266"/>
        <x:v>3571.6656072850228</x:v>
      </x:c>
      <x:c r="N6821" s="54">
        <x:f t="shared" si="1267"/>
        <x:v>1.9803233383923771</x:v>
      </x:c>
      <x:c r="O6821" s="55">
        <x:f t="shared" si="1268"/>
        <x:v>150652</x:v>
      </x:c>
      <x:c r="P6821" s="55">
        <x:f t="shared" si="1269"/>
        <x:v>27280</x:v>
      </x:c>
      <x:c r="Q6821" s="55">
        <x:f t="shared" si="1270"/>
        <x:v>74508.083459809422</x:v>
      </x:c>
      <x:c r="R6821" s="55">
        <x:f t="shared" si="1271"/>
        <x:v>28863.916540190578</x:v>
      </x:c>
      <x:c r="S6821" s="1" t="str">
        <x:f t="shared" si="1272"/>
        <x:v>YES</x:v>
      </x:c>
      <x:c r="T6821" s="1">
        <x:f t="shared" si="1273"/>
        <x:v>28863.916540190578</x:v>
      </x:c>
    </x:row>
    <x:row r="6822">
      <x:c r="A6822" s="1"/>
      <x:c r="B6822" s="1"/>
      <x:c r="C6822" s="1"/>
      <x:c r="D6822" s="1"/>
      <x:c r="E6822" s="1"/>
      <x:c r="F6822" s="1"/>
      <x:c r="G6822" s="1"/>
      <x:c r="H6822" s="1"/>
      <x:c r="I6822" s="53">
        <x:f t="shared" si="1262"/>
        <x:v>10</x:v>
      </x:c>
      <x:c r="J6822" s="53">
        <x:f t="shared" si="1263"/>
        <x:v>8</x:v>
      </x:c>
      <x:c r="K6822" s="53">
        <x:f t="shared" si="1264"/>
        <x:v>18</x:v>
      </x:c>
      <x:c r="L6822" s="53">
        <x:f t="shared" si="1265"/>
        <x:v>36</x:v>
      </x:c>
      <x:c r="M6822" s="54">
        <x:f t="shared" si="1266"/>
        <x:v>3639.7525987436102</x:v>
      </x:c>
      <x:c r="N6822" s="54">
        <x:f t="shared" si="1267"/>
        <x:v>2.0276059713497294</x:v>
      </x:c>
      <x:c r="O6822" s="55">
        <x:f t="shared" si="1268"/>
        <x:v>153352</x:v>
      </x:c>
      <x:c r="P6822" s="55">
        <x:f t="shared" si="1269"/>
        <x:v>28160</x:v>
      </x:c>
      <x:c r="Q6822" s="55">
        <x:f t="shared" si="1270"/>
        <x:v>75690.149283743231</x:v>
      </x:c>
      <x:c r="R6822" s="55">
        <x:f t="shared" si="1271"/>
        <x:v>29501.850716256769</x:v>
      </x:c>
      <x:c r="S6822" s="1" t="str">
        <x:f t="shared" si="1272"/>
        <x:v>YES</x:v>
      </x:c>
      <x:c r="T6822" s="1">
        <x:f t="shared" si="1273"/>
        <x:v>29501.850716256769</x:v>
      </x:c>
    </x:row>
    <x:row r="6823">
      <x:c r="A6823" s="1"/>
      <x:c r="B6823" s="1"/>
      <x:c r="C6823" s="1"/>
      <x:c r="D6823" s="1"/>
      <x:c r="E6823" s="1"/>
      <x:c r="F6823" s="1"/>
      <x:c r="G6823" s="1"/>
      <x:c r="H6823" s="1"/>
      <x:c r="I6823" s="53">
        <x:f t="shared" si="1262"/>
        <x:v>10</x:v>
      </x:c>
      <x:c r="J6823" s="53">
        <x:f t="shared" si="1263"/>
        <x:v>8</x:v>
      </x:c>
      <x:c r="K6823" s="53">
        <x:f t="shared" si="1264"/>
        <x:v>19</x:v>
      </x:c>
      <x:c r="L6823" s="53">
        <x:f t="shared" si="1265"/>
        <x:v>37</x:v>
      </x:c>
      <x:c r="M6823" s="54">
        <x:f t="shared" si="1266"/>
        <x:v>3709.3941273796318</x:v>
      </x:c>
      <x:c r="N6823" s="54">
        <x:f t="shared" si="1267"/>
        <x:v>2.0759681440136331</x:v>
      </x:c>
      <x:c r="O6823" s="55">
        <x:f t="shared" si="1268"/>
        <x:v>156052</x:v>
      </x:c>
      <x:c r="P6823" s="55">
        <x:f t="shared" si="1269"/>
        <x:v>29040</x:v>
      </x:c>
      <x:c r="Q6823" s="55">
        <x:f t="shared" si="1270"/>
        <x:v>76899.203600340828</x:v>
      </x:c>
      <x:c r="R6823" s="55">
        <x:f t="shared" si="1271"/>
        <x:v>30112.796399659172</x:v>
      </x:c>
      <x:c r="S6823" s="1" t="str">
        <x:f t="shared" si="1272"/>
        <x:v>YES</x:v>
      </x:c>
      <x:c r="T6823" s="1">
        <x:f t="shared" si="1273"/>
        <x:v>30112.796399659172</x:v>
      </x:c>
    </x:row>
    <x:row r="6824">
      <x:c r="A6824" s="1"/>
      <x:c r="B6824" s="1"/>
      <x:c r="C6824" s="1"/>
      <x:c r="D6824" s="1"/>
      <x:c r="E6824" s="1"/>
      <x:c r="F6824" s="1"/>
      <x:c r="G6824" s="1"/>
      <x:c r="H6824" s="1"/>
      <x:c r="I6824" s="53">
        <x:f t="shared" si="1262"/>
        <x:v>10</x:v>
      </x:c>
      <x:c r="J6824" s="53">
        <x:f t="shared" si="1263"/>
        <x:v>8</x:v>
      </x:c>
      <x:c r="K6824" s="53">
        <x:f t="shared" si="1264"/>
        <x:v>20</x:v>
      </x:c>
      <x:c r="L6824" s="53">
        <x:f t="shared" si="1265"/>
        <x:v>38</x:v>
      </x:c>
      <x:c r="M6824" s="54">
        <x:f t="shared" si="1266"/>
        <x:v>3780.6184180301088</x:v>
      </x:c>
      <x:c r="N6824" s="54">
        <x:f t="shared" si="1267"/>
        <x:v>2.1254294569653536</x:v>
      </x:c>
      <x:c r="O6824" s="55">
        <x:f t="shared" si="1268"/>
        <x:v>158752</x:v>
      </x:c>
      <x:c r="P6824" s="55">
        <x:f t="shared" si="1269"/>
        <x:v>29920</x:v>
      </x:c>
      <x:c r="Q6824" s="55">
        <x:f t="shared" si="1270"/>
        <x:v>78135.736424133836</x:v>
      </x:c>
      <x:c r="R6824" s="55">
        <x:f t="shared" si="1271"/>
        <x:v>30696.263575866164</x:v>
      </x:c>
      <x:c r="S6824" s="1" t="str">
        <x:f t="shared" si="1272"/>
        <x:v>YES</x:v>
      </x:c>
      <x:c r="T6824" s="1">
        <x:f t="shared" si="1273"/>
        <x:v>30696.263575866164</x:v>
      </x:c>
    </x:row>
    <x:row r="6825">
      <x:c r="A6825" s="1"/>
      <x:c r="B6825" s="1"/>
      <x:c r="C6825" s="1"/>
      <x:c r="D6825" s="1"/>
      <x:c r="E6825" s="1"/>
      <x:c r="F6825" s="1"/>
      <x:c r="G6825" s="1"/>
      <x:c r="H6825" s="1"/>
      <x:c r="I6825" s="53">
        <x:f t="shared" si="1262"/>
        <x:v>10</x:v>
      </x:c>
      <x:c r="J6825" s="53">
        <x:f t="shared" si="1263"/>
        <x:v>8</x:v>
      </x:c>
      <x:c r="K6825" s="53">
        <x:f t="shared" si="1264"/>
        <x:v>21</x:v>
      </x:c>
      <x:c r="L6825" s="53">
        <x:f t="shared" si="1265"/>
        <x:v>39</x:v>
      </x:c>
      <x:c r="M6825" s="54">
        <x:f t="shared" si="1266"/>
        <x:v>3853.4541582565525</x:v>
      </x:c>
      <x:c r="N6825" s="54">
        <x:f t="shared" si="1267"/>
        <x:v>2.176009832122606</x:v>
      </x:c>
      <x:c r="O6825" s="55">
        <x:f t="shared" si="1268"/>
        <x:v>161452</x:v>
      </x:c>
      <x:c r="P6825" s="55">
        <x:f t="shared" si="1269"/>
        <x:v>30800</x:v>
      </x:c>
      <x:c r="Q6825" s="55">
        <x:f t="shared" si="1270"/>
        <x:v>79400.245803065147</x:v>
      </x:c>
      <x:c r="R6825" s="55">
        <x:f t="shared" si="1271"/>
        <x:v>31251.754196934853</x:v>
      </x:c>
      <x:c r="S6825" s="1" t="str">
        <x:f t="shared" si="1272"/>
        <x:v>YES</x:v>
      </x:c>
      <x:c r="T6825" s="1">
        <x:f t="shared" si="1273"/>
        <x:v>31251.754196934853</x:v>
      </x:c>
    </x:row>
    <x:row r="6826">
      <x:c r="A6826" s="1"/>
      <x:c r="B6826" s="1"/>
      <x:c r="C6826" s="1"/>
      <x:c r="D6826" s="1"/>
      <x:c r="E6826" s="1"/>
      <x:c r="F6826" s="1"/>
      <x:c r="G6826" s="1"/>
      <x:c r="H6826" s="1"/>
      <x:c r="I6826" s="53">
        <x:f t="shared" si="1262"/>
        <x:v>10</x:v>
      </x:c>
      <x:c r="J6826" s="53">
        <x:f t="shared" si="1263"/>
        <x:v>8</x:v>
      </x:c>
      <x:c r="K6826" s="53">
        <x:f t="shared" si="1264"/>
        <x:v>22</x:v>
      </x:c>
      <x:c r="L6826" s="53">
        <x:f t="shared" si="1265"/>
        <x:v>40</x:v>
      </x:c>
      <x:c r="M6826" s="54">
        <x:f t="shared" si="1266"/>
        <x:v>3927.930505502949</x:v>
      </x:c>
      <x:c r="N6826" s="54">
        <x:f t="shared" si="1267"/>
        <x:v>2.2277295177103813</x:v>
      </x:c>
      <x:c r="O6826" s="55">
        <x:f t="shared" si="1268"/>
        <x:v>164152</x:v>
      </x:c>
      <x:c r="P6826" s="55">
        <x:f t="shared" si="1269"/>
        <x:v>31680</x:v>
      </x:c>
      <x:c r="Q6826" s="55">
        <x:f t="shared" si="1270"/>
        <x:v>80693.23794275953</x:v>
      </x:c>
      <x:c r="R6826" s="55">
        <x:f t="shared" si="1271"/>
        <x:v>31778.76205724047</x:v>
      </x:c>
      <x:c r="S6826" s="1" t="str">
        <x:f t="shared" si="1272"/>
        <x:v>YES</x:v>
      </x:c>
      <x:c r="T6826" s="1">
        <x:f t="shared" si="1273"/>
        <x:v>31778.76205724047</x:v>
      </x:c>
    </x:row>
    <x:row r="6827">
      <x:c r="A6827" s="1"/>
      <x:c r="B6827" s="1"/>
      <x:c r="C6827" s="1"/>
      <x:c r="D6827" s="1"/>
      <x:c r="E6827" s="1"/>
      <x:c r="F6827" s="1"/>
      <x:c r="G6827" s="1"/>
      <x:c r="H6827" s="1"/>
      <x:c r="I6827" s="53">
        <x:f t="shared" si="1262"/>
        <x:v>10</x:v>
      </x:c>
      <x:c r="J6827" s="53">
        <x:f t="shared" si="1263"/>
        <x:v>8</x:v>
      </x:c>
      <x:c r="K6827" s="53">
        <x:f t="shared" si="1264"/>
        <x:v>23</x:v>
      </x:c>
      <x:c r="L6827" s="53">
        <x:f t="shared" si="1265"/>
        <x:v>41</x:v>
      </x:c>
      <x:c r="M6827" s="54">
        <x:f t="shared" si="1266"/>
        <x:v>4004.0770943603852</x:v>
      </x:c>
      <x:c r="N6827" s="54">
        <x:f t="shared" si="1267"/>
        <x:v>2.2806090933058232</x:v>
      </x:c>
      <x:c r="O6827" s="55">
        <x:f t="shared" si="1268"/>
        <x:v>166852</x:v>
      </x:c>
      <x:c r="P6827" s="55">
        <x:f t="shared" si="1269"/>
        <x:v>32560</x:v>
      </x:c>
      <x:c r="Q6827" s="55">
        <x:f t="shared" si="1270"/>
        <x:v>82015.227332645576</x:v>
      </x:c>
      <x:c r="R6827" s="55">
        <x:f t="shared" si="1271"/>
        <x:v>32276.772667354424</x:v>
      </x:c>
      <x:c r="S6827" s="1" t="str">
        <x:f t="shared" si="1272"/>
        <x:v>YES</x:v>
      </x:c>
      <x:c r="T6827" s="1">
        <x:f t="shared" si="1273"/>
        <x:v>32276.772667354424</x:v>
      </x:c>
    </x:row>
    <x:row r="6828">
      <x:c r="A6828" s="1"/>
      <x:c r="B6828" s="1"/>
      <x:c r="C6828" s="1"/>
      <x:c r="D6828" s="1"/>
      <x:c r="E6828" s="1"/>
      <x:c r="F6828" s="1"/>
      <x:c r="G6828" s="1"/>
      <x:c r="H6828" s="1"/>
      <x:c r="I6828" s="53">
        <x:f t="shared" si="1262"/>
        <x:v>10</x:v>
      </x:c>
      <x:c r="J6828" s="53">
        <x:f t="shared" si="1263"/>
        <x:v>8</x:v>
      </x:c>
      <x:c r="K6828" s="53">
        <x:f t="shared" si="1264"/>
        <x:v>24</x:v>
      </x:c>
      <x:c r="L6828" s="53">
        <x:f t="shared" si="1265"/>
        <x:v>42</x:v>
      </x:c>
      <x:c r="M6828" s="54">
        <x:f t="shared" si="1266"/>
        <x:v>4081.9240439398809</x:v>
      </x:c>
      <x:c r="N6828" s="54">
        <x:f t="shared" si="1267"/>
        <x:v>2.3346694749582508</x:v>
      </x:c>
      <x:c r="O6828" s="55">
        <x:f t="shared" si="1268"/>
        <x:v>169552</x:v>
      </x:c>
      <x:c r="P6828" s="55">
        <x:f t="shared" si="1269"/>
        <x:v>33440</x:v>
      </x:c>
      <x:c r="Q6828" s="55">
        <x:f t="shared" si="1270"/>
        <x:v>83366.736873956266</x:v>
      </x:c>
      <x:c r="R6828" s="55">
        <x:f t="shared" si="1271"/>
        <x:v>32745.263126043734</x:v>
      </x:c>
      <x:c r="S6828" s="1" t="str">
        <x:f t="shared" si="1272"/>
        <x:v>YES</x:v>
      </x:c>
      <x:c r="T6828" s="1">
        <x:f t="shared" si="1273"/>
        <x:v>32745.263126043734</x:v>
      </x:c>
    </x:row>
    <x:row r="6829">
      <x:c r="A6829" s="1"/>
      <x:c r="B6829" s="1"/>
      <x:c r="C6829" s="1"/>
      <x:c r="D6829" s="1"/>
      <x:c r="E6829" s="1"/>
      <x:c r="F6829" s="1"/>
      <x:c r="G6829" s="1"/>
      <x:c r="H6829" s="1"/>
      <x:c r="I6829" s="53">
        <x:f t="shared" si="1262"/>
        <x:v>10</x:v>
      </x:c>
      <x:c r="J6829" s="53">
        <x:f t="shared" si="1263"/>
        <x:v>8</x:v>
      </x:c>
      <x:c r="K6829" s="53">
        <x:f t="shared" si="1264"/>
        <x:v>25</x:v>
      </x:c>
      <x:c r="L6829" s="53">
        <x:f t="shared" si="1265"/>
        <x:v>43</x:v>
      </x:c>
      <x:c r="M6829" s="54">
        <x:f t="shared" si="1266"/>
        <x:v>4161.5019653549789</x:v>
      </x:c>
      <x:c r="N6829" s="54">
        <x:f t="shared" si="1267"/>
        <x:v>2.3899319203854019</x:v>
      </x:c>
      <x:c r="O6829" s="55">
        <x:f t="shared" si="1268"/>
        <x:v>172252</x:v>
      </x:c>
      <x:c r="P6829" s="55">
        <x:f t="shared" si="1269"/>
        <x:v>34320</x:v>
      </x:c>
      <x:c r="Q6829" s="55">
        <x:f t="shared" si="1270"/>
        <x:v>84748.298009635051</x:v>
      </x:c>
      <x:c r="R6829" s="55">
        <x:f t="shared" si="1271"/>
        <x:v>33183.701990364949</x:v>
      </x:c>
      <x:c r="S6829" s="1" t="str">
        <x:f t="shared" si="1272"/>
        <x:v>YES</x:v>
      </x:c>
      <x:c r="T6829" s="1">
        <x:f t="shared" si="1273"/>
        <x:v>33183.701990364949</x:v>
      </x:c>
    </x:row>
    <x:row r="6830">
      <x:c r="A6830" s="1"/>
      <x:c r="B6830" s="1"/>
      <x:c r="C6830" s="1"/>
      <x:c r="D6830" s="1"/>
      <x:c r="E6830" s="1"/>
      <x:c r="F6830" s="1"/>
      <x:c r="G6830" s="1"/>
      <x:c r="H6830" s="1"/>
      <x:c r="I6830" s="53" t="n">
        <x:f t="shared" ref="I6830:I6893" si="1274">INT((ROW()-ROW($I$46))/((CARROT_CAP+1)*(MESCLUN_CAP+1)))</x:f>
        <x:v>10</x:v>
      </x:c>
      <x:c r="J6830" s="53" t="n">
        <x:f t="shared" ref="J6830:J6893" si="1275">MOD(INT((ROW()-ROW($I$46))/(MESCLUN_CAP+1)),CARROT_CAP+1)</x:f>
        <x:v>8</x:v>
      </x:c>
      <x:c r="K6830" s="53" t="n">
        <x:f t="shared" ref="K6830:K6893" si="1276">MOD(ROW()-ROW($I$46),MESCLUN_CAP+1)</x:f>
        <x:v>26</x:v>
      </x:c>
      <x:c r="L6830" s="53" t="n">
        <x:f t="shared" ref="L6830:L6893" si="1277">SUM(I6830:K6830)</x:f>
        <x:v>44</x:v>
      </x:c>
      <x:c r="M6830" s="54" t="n">
        <x:f t="shared" ref="M6830:M6893" si="1278">I6830*TOMATO_HOURS*WEEKS*(1+TOMATO_DIM)^I6830+J6830*CARROT_HOURS*WEEKS*(1+CARROT_DIM)^J6830+K6830*MESCLUN_HOURS*WEEKS*(1+MESCLUN_DIM)^K6830</x:f>
        <x:v>4242.841969315695</x:v>
      </x:c>
      <x:c r="N6830" s="54" t="n">
        <x:f t="shared" ref="N6830:N6893" si="1279">MAX(M6830-FARMER_HOURS,0)/TEMP_HOURS_PER_WORKER</x:f>
        <x:v>2.44641803424701</x:v>
      </x:c>
      <x:c r="O6830" s="55" t="n">
        <x:f t="shared" ref="O6830:O6893" si="1280">I6830*TOMATO_PRICE+J6830*CARROT_PRICE+K6830*MESCLUN_PRICE</x:f>
        <x:v>174952</x:v>
      </x:c>
      <x:c r="P6830" s="55" t="n">
        <x:f t="shared" ref="P6830:P6893" si="1281">I6830*TOMATO_FERTILIZER+J6830*CARROT_FERTILIZER+K6830*MESCLUN_FERTILIZER</x:f>
        <x:v>35200</x:v>
      </x:c>
      <x:c r="Q6830" s="55" t="n">
        <x:f t="shared" ref="Q6830:Q6893" si="1282">MIN(M6830,FARMER_HOURS)*FARMER_RATE+MAX(M6830-FARMER_HOURS,0)*TEMP_RATE</x:f>
        <x:v>86160.45085617524</x:v>
      </x:c>
      <x:c r="R6830" s="55" t="n">
        <x:f t="shared" ref="R6830:R6893" si="1283">O6830-P6830-Q6830-FIXED_COST</x:f>
        <x:v>33591.549143824755</x:v>
      </x:c>
      <x:c r="S6830" s="1" t="str">
        <x:f t="shared" ref="S6830:S6893" si="1284">IF(AND(L6830&lt;=TOTAL_BED_CAP,N6830&lt;=TEMP_WORKER_CAP),"YES","NO")</x:f>
        <x:v>YES</x:v>
      </x:c>
      <x:c r="T6830" s="1" t="n">
        <x:f t="shared" ref="T6830:T6893" si="1285">IF(S6830="YES",R6830,-1E+99)</x:f>
        <x:v>33591.549143824755</x:v>
      </x:c>
    </x:row>
    <x:row r="6831">
      <x:c r="A6831" s="1"/>
      <x:c r="B6831" s="1"/>
      <x:c r="C6831" s="1"/>
      <x:c r="D6831" s="1"/>
      <x:c r="E6831" s="1"/>
      <x:c r="F6831" s="1"/>
      <x:c r="G6831" s="1"/>
      <x:c r="H6831" s="1"/>
      <x:c r="I6831" s="53">
        <x:f t="shared" si="1274"/>
        <x:v>10</x:v>
      </x:c>
      <x:c r="J6831" s="53">
        <x:f t="shared" si="1275"/>
        <x:v>8</x:v>
      </x:c>
      <x:c r="K6831" s="53">
        <x:f t="shared" si="1276"/>
        <x:v>27</x:v>
      </x:c>
      <x:c r="L6831" s="53">
        <x:f t="shared" si="1277"/>
        <x:v>45</x:v>
      </x:c>
      <x:c r="M6831" s="54">
        <x:f t="shared" si="1278"/>
        <x:v>4325.9756738354536</x:v>
      </x:c>
      <x:c r="N6831" s="54">
        <x:f t="shared" si="1279"/>
        <x:v>2.5041497734968425</x:v>
      </x:c>
      <x:c r="O6831" s="55">
        <x:f t="shared" si="1280"/>
        <x:v>177652</x:v>
      </x:c>
      <x:c r="P6831" s="55">
        <x:f t="shared" si="1281"/>
        <x:v>36080</x:v>
      </x:c>
      <x:c r="Q6831" s="55">
        <x:f t="shared" si="1282"/>
        <x:v>87603.744337421071</x:v>
      </x:c>
      <x:c r="R6831" s="55">
        <x:f t="shared" si="1283"/>
        <x:v>33968.255662578929</x:v>
      </x:c>
      <x:c r="S6831" s="1" t="str">
        <x:f t="shared" si="1284"/>
        <x:v>YES</x:v>
      </x:c>
      <x:c r="T6831" s="1">
        <x:f t="shared" si="1285"/>
        <x:v>33968.255662578929</x:v>
      </x:c>
    </x:row>
    <x:row r="6832">
      <x:c r="A6832" s="1"/>
      <x:c r="B6832" s="1"/>
      <x:c r="C6832" s="1"/>
      <x:c r="D6832" s="1"/>
      <x:c r="E6832" s="1"/>
      <x:c r="F6832" s="1"/>
      <x:c r="G6832" s="1"/>
      <x:c r="H6832" s="1"/>
      <x:c r="I6832" s="53">
        <x:f t="shared" si="1274"/>
        <x:v>10</x:v>
      </x:c>
      <x:c r="J6832" s="53">
        <x:f t="shared" si="1275"/>
        <x:v>8</x:v>
      </x:c>
      <x:c r="K6832" s="53">
        <x:f t="shared" si="1276"/>
        <x:v>28</x:v>
      </x:c>
      <x:c r="L6832" s="53">
        <x:f t="shared" si="1277"/>
        <x:v>46</x:v>
      </x:c>
      <x:c r="M6832" s="54">
        <x:f t="shared" si="1278"/>
        <x:v>4410.9352120526073</x:v>
      </x:c>
      <x:c r="N6832" s="54">
        <x:f t="shared" si="1279"/>
        <x:v>2.5631494528143106</x:v>
      </x:c>
      <x:c r="O6832" s="55">
        <x:f t="shared" si="1280"/>
        <x:v>180352</x:v>
      </x:c>
      <x:c r="P6832" s="55">
        <x:f t="shared" si="1281"/>
        <x:v>36960</x:v>
      </x:c>
      <x:c r="Q6832" s="55">
        <x:f t="shared" si="1282"/>
        <x:v>89078.73632035777</x:v>
      </x:c>
      <x:c r="R6832" s="55">
        <x:f t="shared" si="1283"/>
        <x:v>34313.26367964223</x:v>
      </x:c>
      <x:c r="S6832" s="1" t="str">
        <x:f t="shared" si="1284"/>
        <x:v>YES</x:v>
      </x:c>
      <x:c r="T6832" s="1">
        <x:f t="shared" si="1285"/>
        <x:v>34313.26367964223</x:v>
      </x:c>
    </x:row>
    <x:row r="6833">
      <x:c r="A6833" s="1"/>
      <x:c r="B6833" s="1"/>
      <x:c r="C6833" s="1"/>
      <x:c r="D6833" s="1"/>
      <x:c r="E6833" s="1"/>
      <x:c r="F6833" s="1"/>
      <x:c r="G6833" s="1"/>
      <x:c r="H6833" s="1"/>
      <x:c r="I6833" s="53">
        <x:f t="shared" si="1274"/>
        <x:v>10</x:v>
      </x:c>
      <x:c r="J6833" s="53">
        <x:f t="shared" si="1275"/>
        <x:v>8</x:v>
      </x:c>
      <x:c r="K6833" s="53">
        <x:f t="shared" si="1276"/>
        <x:v>29</x:v>
      </x:c>
      <x:c r="L6833" s="53">
        <x:f t="shared" si="1277"/>
        <x:v>47</x:v>
      </x:c>
      <x:c r="M6833" s="54">
        <x:f t="shared" si="1278"/>
        <x:v>4497.7532401682602</x:v>
      </x:c>
      <x:c r="N6833" s="54">
        <x:f t="shared" si="1279"/>
        <x:v>2.6234397501168472</x:v>
      </x:c>
      <x:c r="O6833" s="55">
        <x:f t="shared" si="1280"/>
        <x:v>183052</x:v>
      </x:c>
      <x:c r="P6833" s="55">
        <x:f t="shared" si="1281"/>
        <x:v>37840</x:v>
      </x:c>
      <x:c r="Q6833" s="55">
        <x:f t="shared" si="1282"/>
        <x:v>90585.993752921175</x:v>
      </x:c>
      <x:c r="R6833" s="55">
        <x:f t="shared" si="1283"/>
        <x:v>34626.006247078825</x:v>
      </x:c>
      <x:c r="S6833" s="1" t="str">
        <x:f t="shared" si="1284"/>
        <x:v>YES</x:v>
      </x:c>
      <x:c r="T6833" s="1">
        <x:f t="shared" si="1285"/>
        <x:v>34626.006247078825</x:v>
      </x:c>
    </x:row>
    <x:row r="6834">
      <x:c r="A6834" s="1"/>
      <x:c r="B6834" s="1"/>
      <x:c r="C6834" s="1"/>
      <x:c r="D6834" s="1"/>
      <x:c r="E6834" s="1"/>
      <x:c r="F6834" s="1"/>
      <x:c r="G6834" s="1"/>
      <x:c r="H6834" s="1"/>
      <x:c r="I6834" s="53">
        <x:f t="shared" si="1274"/>
        <x:v>10</x:v>
      </x:c>
      <x:c r="J6834" s="53">
        <x:f t="shared" si="1275"/>
        <x:v>8</x:v>
      </x:c>
      <x:c r="K6834" s="53">
        <x:f t="shared" si="1276"/>
        <x:v>30</x:v>
      </x:c>
      <x:c r="L6834" s="53">
        <x:f t="shared" si="1277"/>
        <x:v>48</x:v>
      </x:c>
      <x:c r="M6834" s="54">
        <x:f t="shared" si="1278"/>
        <x:v>4586.4629455020313</x:v>
      </x:c>
      <x:c r="N6834" s="54">
        <x:f t="shared" si="1279"/>
        <x:v>2.6850437121541884</x:v>
      </x:c>
      <x:c r="O6834" s="55">
        <x:f t="shared" si="1280"/>
        <x:v>185752</x:v>
      </x:c>
      <x:c r="P6834" s="55">
        <x:f t="shared" si="1281"/>
        <x:v>38720</x:v>
      </x:c>
      <x:c r="Q6834" s="55">
        <x:f t="shared" si="1282"/>
        <x:v>92126.092803854714</x:v>
      </x:c>
      <x:c r="R6834" s="55">
        <x:f t="shared" si="1283"/>
        <x:v>34905.907196145286</x:v>
      </x:c>
      <x:c r="S6834" s="1" t="str">
        <x:f t="shared" si="1284"/>
        <x:v>YES</x:v>
      </x:c>
      <x:c r="T6834" s="1">
        <x:f t="shared" si="1285"/>
        <x:v>34905.907196145286</x:v>
      </x:c>
    </x:row>
    <x:row r="6835">
      <x:c r="A6835" s="1"/>
      <x:c r="B6835" s="1"/>
      <x:c r="C6835" s="1"/>
      <x:c r="D6835" s="1"/>
      <x:c r="E6835" s="1"/>
      <x:c r="F6835" s="1"/>
      <x:c r="G6835" s="1"/>
      <x:c r="H6835" s="1"/>
      <x:c r="I6835" s="53">
        <x:f t="shared" si="1274"/>
        <x:v>10</x:v>
      </x:c>
      <x:c r="J6835" s="53">
        <x:f t="shared" si="1275"/>
        <x:v>9</x:v>
      </x:c>
      <x:c r="K6835" s="53">
        <x:f t="shared" si="1276"/>
        <x:v>0</x:v>
      </x:c>
      <x:c r="L6835" s="53">
        <x:f t="shared" si="1277"/>
        <x:v>19</x:v>
      </x:c>
      <x:c r="M6835" s="54">
        <x:f t="shared" si="1278"/>
        <x:v>2671.5612159758716</x:v>
      </x:c>
      <x:c r="N6835" s="54">
        <x:f t="shared" si="1279"/>
        <x:v>1.3552508444276887</x:v>
      </x:c>
      <x:c r="O6835" s="55">
        <x:f t="shared" si="1280"/>
        <x:v>106846</x:v>
      </x:c>
      <x:c r="P6835" s="55">
        <x:f t="shared" si="1281"/>
        <x:v>12760</x:v>
      </x:c>
      <x:c r="Q6835" s="55">
        <x:f t="shared" si="1282"/>
        <x:v>58881.271110692214</x:v>
      </x:c>
      <x:c r="R6835" s="55">
        <x:f t="shared" si="1283"/>
        <x:v>15204.728889307786</x:v>
      </x:c>
      <x:c r="S6835" s="1" t="str">
        <x:f t="shared" si="1284"/>
        <x:v>YES</x:v>
      </x:c>
      <x:c r="T6835" s="1">
        <x:f t="shared" si="1285"/>
        <x:v>15204.728889307786</x:v>
      </x:c>
    </x:row>
    <x:row r="6836">
      <x:c r="A6836" s="1"/>
      <x:c r="B6836" s="1"/>
      <x:c r="C6836" s="1"/>
      <x:c r="D6836" s="1"/>
      <x:c r="E6836" s="1"/>
      <x:c r="F6836" s="1"/>
      <x:c r="G6836" s="1"/>
      <x:c r="H6836" s="1"/>
      <x:c r="I6836" s="53">
        <x:f t="shared" si="1274"/>
        <x:v>10</x:v>
      </x:c>
      <x:c r="J6836" s="53">
        <x:f t="shared" si="1275"/>
        <x:v>9</x:v>
      </x:c>
      <x:c r="K6836" s="53">
        <x:f t="shared" si="1276"/>
        <x:v>1</x:v>
      </x:c>
      <x:c r="L6836" s="53">
        <x:f t="shared" si="1277"/>
        <x:v>20</x:v>
      </x:c>
      <x:c r="M6836" s="54">
        <x:f t="shared" si="1278"/>
        <x:v>2717.1237159758716</x:v>
      </x:c>
      <x:c r="N6836" s="54">
        <x:f t="shared" si="1279"/>
        <x:v>1.3868914694276886</x:v>
      </x:c>
      <x:c r="O6836" s="55">
        <x:f t="shared" si="1280"/>
        <x:v>109546</x:v>
      </x:c>
      <x:c r="P6836" s="55">
        <x:f t="shared" si="1281"/>
        <x:v>13640</x:v>
      </x:c>
      <x:c r="Q6836" s="55">
        <x:f t="shared" si="1282"/>
        <x:v>59672.286735692214</x:v>
      </x:c>
      <x:c r="R6836" s="55">
        <x:f t="shared" si="1283"/>
        <x:v>16233.713264307786</x:v>
      </x:c>
      <x:c r="S6836" s="1" t="str">
        <x:f t="shared" si="1284"/>
        <x:v>YES</x:v>
      </x:c>
      <x:c r="T6836" s="1">
        <x:f t="shared" si="1285"/>
        <x:v>16233.713264307786</x:v>
      </x:c>
    </x:row>
    <x:row r="6837">
      <x:c r="A6837" s="1"/>
      <x:c r="B6837" s="1"/>
      <x:c r="C6837" s="1"/>
      <x:c r="D6837" s="1"/>
      <x:c r="E6837" s="1"/>
      <x:c r="F6837" s="1"/>
      <x:c r="G6837" s="1"/>
      <x:c r="H6837" s="1"/>
      <x:c r="I6837" s="53">
        <x:f t="shared" si="1274"/>
        <x:v>10</x:v>
      </x:c>
      <x:c r="J6837" s="53">
        <x:f t="shared" si="1275"/>
        <x:v>9</x:v>
      </x:c>
      <x:c r="K6837" s="53">
        <x:f t="shared" si="1276"/>
        <x:v>2</x:v>
      </x:c>
      <x:c r="L6837" s="53">
        <x:f t="shared" si="1277"/>
        <x:v>21</x:v>
      </x:c>
      <x:c r="M6837" s="54">
        <x:f t="shared" si="1278"/>
        <x:v>2763.8252784758715</x:v>
      </x:c>
      <x:c r="N6837" s="54">
        <x:f t="shared" si="1279"/>
        <x:v>1.4193231100526886</x:v>
      </x:c>
      <x:c r="O6837" s="55">
        <x:f t="shared" si="1280"/>
        <x:v>112246</x:v>
      </x:c>
      <x:c r="P6837" s="55">
        <x:f t="shared" si="1281"/>
        <x:v>14520</x:v>
      </x:c>
      <x:c r="Q6837" s="55">
        <x:f t="shared" si="1282"/>
        <x:v>60483.077751317214</x:v>
      </x:c>
      <x:c r="R6837" s="55">
        <x:f t="shared" si="1283"/>
        <x:v>17242.922248682786</x:v>
      </x:c>
      <x:c r="S6837" s="1" t="str">
        <x:f t="shared" si="1284"/>
        <x:v>YES</x:v>
      </x:c>
      <x:c r="T6837" s="1">
        <x:f t="shared" si="1285"/>
        <x:v>17242.922248682786</x:v>
      </x:c>
    </x:row>
    <x:row r="6838">
      <x:c r="A6838" s="1"/>
      <x:c r="B6838" s="1"/>
      <x:c r="C6838" s="1"/>
      <x:c r="D6838" s="1"/>
      <x:c r="E6838" s="1"/>
      <x:c r="F6838" s="1"/>
      <x:c r="G6838" s="1"/>
      <x:c r="H6838" s="1"/>
      <x:c r="I6838" s="53">
        <x:f t="shared" si="1274"/>
        <x:v>10</x:v>
      </x:c>
      <x:c r="J6838" s="53">
        <x:f t="shared" si="1275"/>
        <x:v>9</x:v>
      </x:c>
      <x:c r="K6838" s="53">
        <x:f t="shared" si="1276"/>
        <x:v>3</x:v>
      </x:c>
      <x:c r="L6838" s="53">
        <x:f t="shared" si="1277"/>
        <x:v>22</x:v>
      </x:c>
      <x:c r="M6838" s="54">
        <x:f t="shared" si="1278"/>
        <x:v>2811.6872608977465</x:v>
      </x:c>
      <x:c r="N6838" s="54">
        <x:f t="shared" si="1279"/>
        <x:v>1.4525605978456573</x:v>
      </x:c>
      <x:c r="O6838" s="55">
        <x:f t="shared" si="1280"/>
        <x:v>114946</x:v>
      </x:c>
      <x:c r="P6838" s="55">
        <x:f t="shared" si="1281"/>
        <x:v>15400</x:v>
      </x:c>
      <x:c r="Q6838" s="55">
        <x:f t="shared" si="1282"/>
        <x:v>61314.014946141433</x:v>
      </x:c>
      <x:c r="R6838" s="55">
        <x:f t="shared" si="1283"/>
        <x:v>18231.985053858567</x:v>
      </x:c>
      <x:c r="S6838" s="1" t="str">
        <x:f t="shared" si="1284"/>
        <x:v>YES</x:v>
      </x:c>
      <x:c r="T6838" s="1">
        <x:f t="shared" si="1285"/>
        <x:v>18231.985053858567</x:v>
      </x:c>
    </x:row>
    <x:row r="6839">
      <x:c r="A6839" s="1"/>
      <x:c r="B6839" s="1"/>
      <x:c r="C6839" s="1"/>
      <x:c r="D6839" s="1"/>
      <x:c r="E6839" s="1"/>
      <x:c r="F6839" s="1"/>
      <x:c r="G6839" s="1"/>
      <x:c r="H6839" s="1"/>
      <x:c r="I6839" s="53">
        <x:f t="shared" si="1274"/>
        <x:v>10</x:v>
      </x:c>
      <x:c r="J6839" s="53">
        <x:f t="shared" si="1275"/>
        <x:v>9</x:v>
      </x:c>
      <x:c r="K6839" s="53">
        <x:f t="shared" si="1276"/>
        <x:v>4</x:v>
      </x:c>
      <x:c r="L6839" s="53">
        <x:f t="shared" si="1277"/>
        <x:v>23</x:v>
      </x:c>
      <x:c r="M6839" s="54">
        <x:f t="shared" si="1278"/>
        <x:v>2860.7313766204029</x:v>
      </x:c>
      <x:c r="N6839" s="54">
        <x:f t="shared" si="1279"/>
        <x:v>1.4866190115419464</x:v>
      </x:c>
      <x:c r="O6839" s="55">
        <x:f t="shared" si="1280"/>
        <x:v>117646</x:v>
      </x:c>
      <x:c r="P6839" s="55">
        <x:f t="shared" si="1281"/>
        <x:v>16280</x:v>
      </x:c>
      <x:c r="Q6839" s="55">
        <x:f t="shared" si="1282"/>
        <x:v>62165.47528854866</x:v>
      </x:c>
      <x:c r="R6839" s="55">
        <x:f t="shared" si="1283"/>
        <x:v>19200.52471145134</x:v>
      </x:c>
      <x:c r="S6839" s="1" t="str">
        <x:f t="shared" si="1284"/>
        <x:v>YES</x:v>
      </x:c>
      <x:c r="T6839" s="1">
        <x:f t="shared" si="1285"/>
        <x:v>19200.52471145134</x:v>
      </x:c>
    </x:row>
    <x:row r="6840">
      <x:c r="A6840" s="1"/>
      <x:c r="B6840" s="1"/>
      <x:c r="C6840" s="1"/>
      <x:c r="D6840" s="1"/>
      <x:c r="E6840" s="1"/>
      <x:c r="F6840" s="1"/>
      <x:c r="G6840" s="1"/>
      <x:c r="H6840" s="1"/>
      <x:c r="I6840" s="53">
        <x:f t="shared" si="1274"/>
        <x:v>10</x:v>
      </x:c>
      <x:c r="J6840" s="53">
        <x:f t="shared" si="1275"/>
        <x:v>9</x:v>
      </x:c>
      <x:c r="K6840" s="53">
        <x:f t="shared" si="1276"/>
        <x:v>5</x:v>
      </x:c>
      <x:c r="L6840" s="53">
        <x:f t="shared" si="1277"/>
        <x:v>24</x:v>
      </x:c>
      <x:c r="M6840" s="54">
        <x:f t="shared" si="1278"/>
        <x:v>2910.9797005416062</x:v>
      </x:c>
      <x:c r="N6840" s="54">
        <x:f t="shared" si="1279"/>
        <x:v>1.5215136809316709</x:v>
      </x:c>
      <x:c r="O6840" s="55">
        <x:f t="shared" si="1280"/>
        <x:v>120346</x:v>
      </x:c>
      <x:c r="P6840" s="55">
        <x:f t="shared" si="1281"/>
        <x:v>17160</x:v>
      </x:c>
      <x:c r="Q6840" s="55">
        <x:f t="shared" si="1282"/>
        <x:v>63037.842023291771</x:v>
      </x:c>
      <x:c r="R6840" s="55">
        <x:f t="shared" si="1283"/>
        <x:v>20148.157976708229</x:v>
      </x:c>
      <x:c r="S6840" s="1" t="str">
        <x:f t="shared" si="1284"/>
        <x:v>YES</x:v>
      </x:c>
      <x:c r="T6840" s="1">
        <x:f t="shared" si="1285"/>
        <x:v>20148.157976708229</x:v>
      </x:c>
    </x:row>
    <x:row r="6841">
      <x:c r="A6841" s="1"/>
      <x:c r="B6841" s="1"/>
      <x:c r="C6841" s="1"/>
      <x:c r="D6841" s="1"/>
      <x:c r="E6841" s="1"/>
      <x:c r="F6841" s="1"/>
      <x:c r="G6841" s="1"/>
      <x:c r="H6841" s="1"/>
      <x:c r="I6841" s="53">
        <x:f t="shared" si="1274"/>
        <x:v>10</x:v>
      </x:c>
      <x:c r="J6841" s="53">
        <x:f t="shared" si="1275"/>
        <x:v>9</x:v>
      </x:c>
      <x:c r="K6841" s="53">
        <x:f t="shared" si="1276"/>
        <x:v>6</x:v>
      </x:c>
      <x:c r="L6841" s="53">
        <x:f t="shared" si="1277"/>
        <x:v>25</x:v>
      </x:c>
      <x:c r="M6841" s="54">
        <x:f t="shared" si="1278"/>
        <x:v>2962.4546747232393</x:v>
      </x:c>
      <x:c r="N6841" s="54">
        <x:f t="shared" si="1279"/>
        <x:v>1.5572601907800274</x:v>
      </x:c>
      <x:c r="O6841" s="55">
        <x:f t="shared" si="1280"/>
        <x:v>123046</x:v>
      </x:c>
      <x:c r="P6841" s="55">
        <x:f t="shared" si="1281"/>
        <x:v>18040</x:v>
      </x:c>
      <x:c r="Q6841" s="55">
        <x:f t="shared" si="1282"/>
        <x:v>63931.50476950068</x:v>
      </x:c>
      <x:c r="R6841" s="55">
        <x:f t="shared" si="1283"/>
        <x:v>21074.49523049932</x:v>
      </x:c>
      <x:c r="S6841" s="1" t="str">
        <x:f t="shared" si="1284"/>
        <x:v>YES</x:v>
      </x:c>
      <x:c r="T6841" s="1">
        <x:f t="shared" si="1285"/>
        <x:v>21074.49523049932</x:v>
      </x:c>
    </x:row>
    <x:row r="6842">
      <x:c r="A6842" s="1"/>
      <x:c r="B6842" s="1"/>
      <x:c r="C6842" s="1"/>
      <x:c r="D6842" s="1"/>
      <x:c r="E6842" s="1"/>
      <x:c r="F6842" s="1"/>
      <x:c r="G6842" s="1"/>
      <x:c r="H6842" s="1"/>
      <x:c r="I6842" s="53">
        <x:f t="shared" si="1274"/>
        <x:v>10</x:v>
      </x:c>
      <x:c r="J6842" s="53">
        <x:f t="shared" si="1275"/>
        <x:v>9</x:v>
      </x:c>
      <x:c r="K6842" s="53">
        <x:f t="shared" si="1276"/>
        <x:v>7</x:v>
      </x:c>
      <x:c r="L6842" s="53">
        <x:f t="shared" si="1277"/>
        <x:v>26</x:v>
      </x:c>
      <x:c r="M6842" s="54">
        <x:f t="shared" si="1278"/>
        <x:v>3015.1791141211997</x:v>
      </x:c>
      <x:c r="N6842" s="54">
        <x:f t="shared" si="1279"/>
        <x:v>1.5938743848063888</x:v>
      </x:c>
      <x:c r="O6842" s="55">
        <x:f t="shared" si="1280"/>
        <x:v>125746</x:v>
      </x:c>
      <x:c r="P6842" s="55">
        <x:f t="shared" si="1281"/>
        <x:v>18920</x:v>
      </x:c>
      <x:c r="Q6842" s="55">
        <x:f t="shared" si="1282"/>
        <x:v>64846.859620159717</x:v>
      </x:c>
      <x:c r="R6842" s="55">
        <x:f t="shared" si="1283"/>
        <x:v>21979.140379840283</x:v>
      </x:c>
      <x:c r="S6842" s="1" t="str">
        <x:f t="shared" si="1284"/>
        <x:v>YES</x:v>
      </x:c>
      <x:c r="T6842" s="1">
        <x:f t="shared" si="1285"/>
        <x:v>21979.140379840283</x:v>
      </x:c>
    </x:row>
    <x:row r="6843">
      <x:c r="A6843" s="1"/>
      <x:c r="B6843" s="1"/>
      <x:c r="C6843" s="1"/>
      <x:c r="D6843" s="1"/>
      <x:c r="E6843" s="1"/>
      <x:c r="F6843" s="1"/>
      <x:c r="G6843" s="1"/>
      <x:c r="H6843" s="1"/>
      <x:c r="I6843" s="53">
        <x:f t="shared" si="1274"/>
        <x:v>10</x:v>
      </x:c>
      <x:c r="J6843" s="53">
        <x:f t="shared" si="1275"/>
        <x:v>9</x:v>
      </x:c>
      <x:c r="K6843" s="53">
        <x:f t="shared" si="1276"/>
        <x:v>8</x:v>
      </x:c>
      <x:c r="L6843" s="53">
        <x:f t="shared" si="1277"/>
        <x:v>27</x:v>
      </x:c>
      <x:c r="M6843" s="54">
        <x:f t="shared" si="1278"/>
        <x:v>3069.1762124011802</x:v>
      </x:c>
      <x:c r="N6843" s="54">
        <x:f t="shared" si="1279"/>
        <x:v>1.6313723697230418</x:v>
      </x:c>
      <x:c r="O6843" s="55">
        <x:f t="shared" si="1280"/>
        <x:v>128446</x:v>
      </x:c>
      <x:c r="P6843" s="55">
        <x:f t="shared" si="1281"/>
        <x:v>19800</x:v>
      </x:c>
      <x:c r="Q6843" s="55">
        <x:f t="shared" si="1282"/>
        <x:v>65784.309243076044</x:v>
      </x:c>
      <x:c r="R6843" s="55">
        <x:f t="shared" si="1283"/>
        <x:v>22861.690756923956</x:v>
      </x:c>
      <x:c r="S6843" s="1" t="str">
        <x:f t="shared" si="1284"/>
        <x:v>YES</x:v>
      </x:c>
      <x:c r="T6843" s="1">
        <x:f t="shared" si="1285"/>
        <x:v>22861.690756923956</x:v>
      </x:c>
    </x:row>
    <x:row r="6844">
      <x:c r="A6844" s="1"/>
      <x:c r="B6844" s="1"/>
      <x:c r="C6844" s="1"/>
      <x:c r="D6844" s="1"/>
      <x:c r="E6844" s="1"/>
      <x:c r="F6844" s="1"/>
      <x:c r="G6844" s="1"/>
      <x:c r="H6844" s="1"/>
      <x:c r="I6844" s="53">
        <x:f t="shared" si="1274"/>
        <x:v>10</x:v>
      </x:c>
      <x:c r="J6844" s="53">
        <x:f t="shared" si="1275"/>
        <x:v>9</x:v>
      </x:c>
      <x:c r="K6844" s="53">
        <x:f t="shared" si="1276"/>
        <x:v>9</x:v>
      </x:c>
      <x:c r="L6844" s="53">
        <x:f t="shared" si="1277"/>
        <x:v>28</x:v>
      </x:c>
      <x:c r="M6844" s="54">
        <x:f t="shared" si="1278"/>
        <x:v>3124.4695478415742</x:v>
      </x:c>
      <x:c r="N6844" s="54">
        <x:f t="shared" si="1279"/>
        <x:v>1.6697705193344266</x:v>
      </x:c>
      <x:c r="O6844" s="55">
        <x:f t="shared" si="1280"/>
        <x:v>131146</x:v>
      </x:c>
      <x:c r="P6844" s="55">
        <x:f t="shared" si="1281"/>
        <x:v>20680</x:v>
      </x:c>
      <x:c r="Q6844" s="55">
        <x:f t="shared" si="1282"/>
        <x:v>66744.262983360662</x:v>
      </x:c>
      <x:c r="R6844" s="55">
        <x:f t="shared" si="1283"/>
        <x:v>23721.737016639338</x:v>
      </x:c>
      <x:c r="S6844" s="1" t="str">
        <x:f t="shared" si="1284"/>
        <x:v>YES</x:v>
      </x:c>
      <x:c r="T6844" s="1">
        <x:f t="shared" si="1285"/>
        <x:v>23721.737016639338</x:v>
      </x:c>
    </x:row>
    <x:row r="6845">
      <x:c r="A6845" s="1"/>
      <x:c r="B6845" s="1"/>
      <x:c r="C6845" s="1"/>
      <x:c r="D6845" s="1"/>
      <x:c r="E6845" s="1"/>
      <x:c r="F6845" s="1"/>
      <x:c r="G6845" s="1"/>
      <x:c r="H6845" s="1"/>
      <x:c r="I6845" s="53">
        <x:f t="shared" si="1274"/>
        <x:v>10</x:v>
      </x:c>
      <x:c r="J6845" s="53">
        <x:f t="shared" si="1275"/>
        <x:v>9</x:v>
      </x:c>
      <x:c r="K6845" s="53">
        <x:f t="shared" si="1276"/>
        <x:v>10</x:v>
      </x:c>
      <x:c r="L6845" s="53">
        <x:f t="shared" si="1277"/>
        <x:v>29</x:v>
      </x:c>
      <x:c r="M6845" s="54">
        <x:f t="shared" si="1278"/>
        <x:v>3181.0830893247876</x:v>
      </x:c>
      <x:c r="N6845" s="54">
        <x:f t="shared" si="1279"/>
        <x:v>1.7090854786977692</x:v>
      </x:c>
      <x:c r="O6845" s="55">
        <x:f t="shared" si="1280"/>
        <x:v>133846</x:v>
      </x:c>
      <x:c r="P6845" s="55">
        <x:f t="shared" si="1281"/>
        <x:v>21560</x:v>
      </x:c>
      <x:c r="Q6845" s="55">
        <x:f t="shared" si="1282"/>
        <x:v>67727.136967444225</x:v>
      </x:c>
      <x:c r="R6845" s="55">
        <x:f t="shared" si="1283"/>
        <x:v>24558.863032555775</x:v>
      </x:c>
      <x:c r="S6845" s="1" t="str">
        <x:f t="shared" si="1284"/>
        <x:v>YES</x:v>
      </x:c>
      <x:c r="T6845" s="1">
        <x:f t="shared" si="1285"/>
        <x:v>24558.863032555775</x:v>
      </x:c>
    </x:row>
    <x:row r="6846">
      <x:c r="A6846" s="1"/>
      <x:c r="B6846" s="1"/>
      <x:c r="C6846" s="1"/>
      <x:c r="D6846" s="1"/>
      <x:c r="E6846" s="1"/>
      <x:c r="F6846" s="1"/>
      <x:c r="G6846" s="1"/>
      <x:c r="H6846" s="1"/>
      <x:c r="I6846" s="53">
        <x:f t="shared" si="1274"/>
        <x:v>10</x:v>
      </x:c>
      <x:c r="J6846" s="53">
        <x:f t="shared" si="1275"/>
        <x:v>9</x:v>
      </x:c>
      <x:c r="K6846" s="53">
        <x:f t="shared" si="1276"/>
        <x:v>11</x:v>
      </x:c>
      <x:c r="L6846" s="53">
        <x:f t="shared" si="1277"/>
        <x:v>30</x:v>
      </x:c>
      <x:c r="M6846" s="54">
        <x:f t="shared" si="1278"/>
        <x:v>3239.0412024182265</x:v>
      </x:c>
      <x:c r="N6846" s="54">
        <x:f t="shared" si="1279"/>
        <x:v>1.7493341683459906</x:v>
      </x:c>
      <x:c r="O6846" s="55">
        <x:f t="shared" si="1280"/>
        <x:v>136546</x:v>
      </x:c>
      <x:c r="P6846" s="55">
        <x:f t="shared" si="1281"/>
        <x:v>22440</x:v>
      </x:c>
      <x:c r="Q6846" s="55">
        <x:f t="shared" si="1282"/>
        <x:v>68733.354208649762</x:v>
      </x:c>
      <x:c r="R6846" s="55">
        <x:f t="shared" si="1283"/>
        <x:v>25372.645791350238</x:v>
      </x:c>
      <x:c r="S6846" s="1" t="str">
        <x:f t="shared" si="1284"/>
        <x:v>YES</x:v>
      </x:c>
      <x:c r="T6846" s="1">
        <x:f t="shared" si="1285"/>
        <x:v>25372.645791350238</x:v>
      </x:c>
    </x:row>
    <x:row r="6847">
      <x:c r="A6847" s="1"/>
      <x:c r="B6847" s="1"/>
      <x:c r="C6847" s="1"/>
      <x:c r="D6847" s="1"/>
      <x:c r="E6847" s="1"/>
      <x:c r="F6847" s="1"/>
      <x:c r="G6847" s="1"/>
      <x:c r="H6847" s="1"/>
      <x:c r="I6847" s="53">
        <x:f t="shared" si="1274"/>
        <x:v>10</x:v>
      </x:c>
      <x:c r="J6847" s="53">
        <x:f t="shared" si="1275"/>
        <x:v>9</x:v>
      </x:c>
      <x:c r="K6847" s="53">
        <x:f t="shared" si="1276"/>
        <x:v>12</x:v>
      </x:c>
      <x:c r="L6847" s="53">
        <x:f t="shared" si="1277"/>
        <x:v>31</x:v>
      </x:c>
      <x:c r="M6847" s="54">
        <x:f t="shared" si="1278"/>
        <x:v>3298.3686555462909</x:v>
      </x:c>
      <x:c r="N6847" s="54">
        <x:f t="shared" si="1279"/>
        <x:v>1.7905337885738131</x:v>
      </x:c>
      <x:c r="O6847" s="55">
        <x:f t="shared" si="1280"/>
        <x:v>139246</x:v>
      </x:c>
      <x:c r="P6847" s="55">
        <x:f t="shared" si="1281"/>
        <x:v>23320</x:v>
      </x:c>
      <x:c r="Q6847" s="55">
        <x:f t="shared" si="1282"/>
        <x:v>69763.344714345323</x:v>
      </x:c>
      <x:c r="R6847" s="55">
        <x:f t="shared" si="1283"/>
        <x:v>26162.655285654677</x:v>
      </x:c>
      <x:c r="S6847" s="1" t="str">
        <x:f t="shared" si="1284"/>
        <x:v>YES</x:v>
      </x:c>
      <x:c r="T6847" s="1">
        <x:f t="shared" si="1285"/>
        <x:v>26162.655285654677</x:v>
      </x:c>
    </x:row>
    <x:row r="6848">
      <x:c r="A6848" s="1"/>
      <x:c r="B6848" s="1"/>
      <x:c r="C6848" s="1"/>
      <x:c r="D6848" s="1"/>
      <x:c r="E6848" s="1"/>
      <x:c r="F6848" s="1"/>
      <x:c r="G6848" s="1"/>
      <x:c r="H6848" s="1"/>
      <x:c r="I6848" s="53">
        <x:f t="shared" si="1274"/>
        <x:v>10</x:v>
      </x:c>
      <x:c r="J6848" s="53">
        <x:f t="shared" si="1275"/>
        <x:v>9</x:v>
      </x:c>
      <x:c r="K6848" s="53">
        <x:f t="shared" si="1276"/>
        <x:v>13</x:v>
      </x:c>
      <x:c r="L6848" s="53">
        <x:f t="shared" si="1277"/>
        <x:v>32</x:v>
      </x:c>
      <x:c r="M6848" s="54">
        <x:f t="shared" si="1278"/>
        <x:v>3359.090626254675</x:v>
      </x:c>
      <x:c r="N6848" s="54">
        <x:f t="shared" si="1279"/>
        <x:v>1.8327018237879689</x:v>
      </x:c>
      <x:c r="O6848" s="55">
        <x:f t="shared" si="1280"/>
        <x:v>141946</x:v>
      </x:c>
      <x:c r="P6848" s="55">
        <x:f t="shared" si="1281"/>
        <x:v>24200</x:v>
      </x:c>
      <x:c r="Q6848" s="55">
        <x:f t="shared" si="1282"/>
        <x:v>70817.545594699215</x:v>
      </x:c>
      <x:c r="R6848" s="55">
        <x:f t="shared" si="1283"/>
        <x:v>26928.454405300785</x:v>
      </x:c>
      <x:c r="S6848" s="1" t="str">
        <x:f t="shared" si="1284"/>
        <x:v>YES</x:v>
      </x:c>
      <x:c r="T6848" s="1">
        <x:f t="shared" si="1285"/>
        <x:v>26928.454405300785</x:v>
      </x:c>
    </x:row>
    <x:row r="6849">
      <x:c r="A6849" s="1"/>
      <x:c r="B6849" s="1"/>
      <x:c r="C6849" s="1"/>
      <x:c r="D6849" s="1"/>
      <x:c r="E6849" s="1"/>
      <x:c r="F6849" s="1"/>
      <x:c r="G6849" s="1"/>
      <x:c r="H6849" s="1"/>
      <x:c r="I6849" s="53">
        <x:f t="shared" si="1274"/>
        <x:v>10</x:v>
      </x:c>
      <x:c r="J6849" s="53">
        <x:f t="shared" si="1275"/>
        <x:v>9</x:v>
      </x:c>
      <x:c r="K6849" s="53">
        <x:f t="shared" si="1276"/>
        <x:v>14</x:v>
      </x:c>
      <x:c r="L6849" s="53">
        <x:f t="shared" si="1277"/>
        <x:v>33</x:v>
      </x:c>
      <x:c r="M6849" s="54">
        <x:f t="shared" si="1278"/>
        <x:v>3421.2327075683361</x:v>
      </x:c>
      <x:c r="N6849" s="54">
        <x:f t="shared" si="1279"/>
        <x:v>1.8758560469224557</x:v>
      </x:c>
      <x:c r="O6849" s="55">
        <x:f t="shared" si="1280"/>
        <x:v>144646</x:v>
      </x:c>
      <x:c r="P6849" s="55">
        <x:f t="shared" si="1281"/>
        <x:v>25080</x:v>
      </x:c>
      <x:c r="Q6849" s="55">
        <x:f t="shared" si="1282"/>
        <x:v>71896.401173061386</x:v>
      </x:c>
      <x:c r="R6849" s="55">
        <x:f t="shared" si="1283"/>
        <x:v>27669.598826938614</x:v>
      </x:c>
      <x:c r="S6849" s="1" t="str">
        <x:f t="shared" si="1284"/>
        <x:v>YES</x:v>
      </x:c>
      <x:c r="T6849" s="1">
        <x:f t="shared" si="1285"/>
        <x:v>27669.598826938614</x:v>
      </x:c>
    </x:row>
    <x:row r="6850">
      <x:c r="A6850" s="1"/>
      <x:c r="B6850" s="1"/>
      <x:c r="C6850" s="1"/>
      <x:c r="D6850" s="1"/>
      <x:c r="E6850" s="1"/>
      <x:c r="F6850" s="1"/>
      <x:c r="G6850" s="1"/>
      <x:c r="H6850" s="1"/>
      <x:c r="I6850" s="53">
        <x:f t="shared" si="1274"/>
        <x:v>10</x:v>
      </x:c>
      <x:c r="J6850" s="53">
        <x:f t="shared" si="1275"/>
        <x:v>9</x:v>
      </x:c>
      <x:c r="K6850" s="53">
        <x:f t="shared" si="1276"/>
        <x:v>15</x:v>
      </x:c>
      <x:c r="L6850" s="53">
        <x:f t="shared" si="1277"/>
        <x:v>34</x:v>
      </x:c>
      <x:c r="M6850" s="54">
        <x:f t="shared" si="1278"/>
        <x:v>3484.8209144444827</x:v>
      </x:c>
      <x:c r="N6850" s="54">
        <x:f t="shared" si="1279"/>
        <x:v>1.9200145239197797</x:v>
      </x:c>
      <x:c r="O6850" s="55">
        <x:f t="shared" si="1280"/>
        <x:v>147346</x:v>
      </x:c>
      <x:c r="P6850" s="55">
        <x:f t="shared" si="1281"/>
        <x:v>25960</x:v>
      </x:c>
      <x:c r="Q6850" s="55">
        <x:f t="shared" si="1282"/>
        <x:v>73000.363097994501</x:v>
      </x:c>
      <x:c r="R6850" s="55">
        <x:f t="shared" si="1283"/>
        <x:v>28385.636902005499</x:v>
      </x:c>
      <x:c r="S6850" s="1" t="str">
        <x:f t="shared" si="1284"/>
        <x:v>YES</x:v>
      </x:c>
      <x:c r="T6850" s="1">
        <x:f t="shared" si="1285"/>
        <x:v>28385.636902005499</x:v>
      </x:c>
    </x:row>
    <x:row r="6851">
      <x:c r="A6851" s="1"/>
      <x:c r="B6851" s="1"/>
      <x:c r="C6851" s="1"/>
      <x:c r="D6851" s="1"/>
      <x:c r="E6851" s="1"/>
      <x:c r="F6851" s="1"/>
      <x:c r="G6851" s="1"/>
      <x:c r="H6851" s="1"/>
      <x:c r="I6851" s="53">
        <x:f t="shared" si="1274"/>
        <x:v>10</x:v>
      </x:c>
      <x:c r="J6851" s="53">
        <x:f t="shared" si="1275"/>
        <x:v>9</x:v>
      </x:c>
      <x:c r="K6851" s="53">
        <x:f t="shared" si="1276"/>
        <x:v>16</x:v>
      </x:c>
      <x:c r="L6851" s="53">
        <x:f t="shared" si="1277"/>
        <x:v>35</x:v>
      </x:c>
      <x:c r="M6851" s="54">
        <x:f t="shared" si="1278"/>
        <x:v>3549.8816903219717</x:v>
      </x:c>
      <x:c r="N6851" s="54">
        <x:f t="shared" si="1279"/>
        <x:v>1.965195618279147</x:v>
      </x:c>
      <x:c r="O6851" s="55">
        <x:f t="shared" si="1280"/>
        <x:v>150046</x:v>
      </x:c>
      <x:c r="P6851" s="55">
        <x:f t="shared" si="1281"/>
        <x:v>26840</x:v>
      </x:c>
      <x:c r="Q6851" s="55">
        <x:f t="shared" si="1282"/>
        <x:v>74129.890456978668</x:v>
      </x:c>
      <x:c r="R6851" s="55">
        <x:f t="shared" si="1283"/>
        <x:v>29076.109543021332</x:v>
      </x:c>
      <x:c r="S6851" s="1" t="str">
        <x:f t="shared" si="1284"/>
        <x:v>YES</x:v>
      </x:c>
      <x:c r="T6851" s="1">
        <x:f t="shared" si="1285"/>
        <x:v>29076.109543021332</x:v>
      </x:c>
    </x:row>
    <x:row r="6852">
      <x:c r="A6852" s="1"/>
      <x:c r="B6852" s="1"/>
      <x:c r="C6852" s="1"/>
      <x:c r="D6852" s="1"/>
      <x:c r="E6852" s="1"/>
      <x:c r="F6852" s="1"/>
      <x:c r="G6852" s="1"/>
      <x:c r="H6852" s="1"/>
      <x:c r="I6852" s="53">
        <x:f t="shared" si="1274"/>
        <x:v>10</x:v>
      </x:c>
      <x:c r="J6852" s="53">
        <x:f t="shared" si="1275"/>
        <x:v>9</x:v>
      </x:c>
      <x:c r="K6852" s="53">
        <x:f t="shared" si="1276"/>
        <x:v>17</x:v>
      </x:c>
      <x:c r="L6852" s="53">
        <x:f t="shared" si="1277"/>
        <x:v>36</x:v>
      </x:c>
      <x:c r="M6852" s="54">
        <x:f t="shared" si="1278"/>
        <x:v>3616.4419137685122</x:v>
      </x:c>
      <x:c r="N6852" s="54">
        <x:f t="shared" si="1279"/>
        <x:v>2.011417995672578</x:v>
      </x:c>
      <x:c r="O6852" s="55">
        <x:f t="shared" si="1280"/>
        <x:v>152746</x:v>
      </x:c>
      <x:c r="P6852" s="55">
        <x:f t="shared" si="1281"/>
        <x:v>27720</x:v>
      </x:c>
      <x:c r="Q6852" s="55">
        <x:f t="shared" si="1282"/>
        <x:v>75285.449891814438</x:v>
      </x:c>
      <x:c r="R6852" s="55">
        <x:f t="shared" si="1283"/>
        <x:v>29740.550108185562</x:v>
      </x:c>
      <x:c r="S6852" s="1" t="str">
        <x:f t="shared" si="1284"/>
        <x:v>YES</x:v>
      </x:c>
      <x:c r="T6852" s="1">
        <x:f t="shared" si="1285"/>
        <x:v>29740.550108185562</x:v>
      </x:c>
    </x:row>
    <x:row r="6853">
      <x:c r="A6853" s="1"/>
      <x:c r="B6853" s="1"/>
      <x:c r="C6853" s="1"/>
      <x:c r="D6853" s="1"/>
      <x:c r="E6853" s="1"/>
      <x:c r="F6853" s="1"/>
      <x:c r="G6853" s="1"/>
      <x:c r="H6853" s="1"/>
      <x:c r="I6853" s="53">
        <x:f t="shared" si="1274"/>
        <x:v>10</x:v>
      </x:c>
      <x:c r="J6853" s="53">
        <x:f t="shared" si="1275"/>
        <x:v>9</x:v>
      </x:c>
      <x:c r="K6853" s="53">
        <x:f t="shared" si="1276"/>
        <x:v>18</x:v>
      </x:c>
      <x:c r="L6853" s="53">
        <x:f t="shared" si="1277"/>
        <x:v>37</x:v>
      </x:c>
      <x:c r="M6853" s="54">
        <x:f t="shared" si="1278"/>
        <x:v>3684.5289052270996</x:v>
      </x:c>
      <x:c r="N6853" s="54">
        <x:f t="shared" si="1279"/>
        <x:v>2.0587006286299303</x:v>
      </x:c>
      <x:c r="O6853" s="55">
        <x:f t="shared" si="1280"/>
        <x:v>155446</x:v>
      </x:c>
      <x:c r="P6853" s="55">
        <x:f t="shared" si="1281"/>
        <x:v>28600</x:v>
      </x:c>
      <x:c r="Q6853" s="55">
        <x:f t="shared" si="1282"/>
        <x:v>76467.515715748246</x:v>
      </x:c>
      <x:c r="R6853" s="55">
        <x:f t="shared" si="1283"/>
        <x:v>30378.484284251754</x:v>
      </x:c>
      <x:c r="S6853" s="1" t="str">
        <x:f t="shared" si="1284"/>
        <x:v>YES</x:v>
      </x:c>
      <x:c r="T6853" s="1">
        <x:f t="shared" si="1285"/>
        <x:v>30378.484284251754</x:v>
      </x:c>
    </x:row>
    <x:row r="6854">
      <x:c r="A6854" s="1"/>
      <x:c r="B6854" s="1"/>
      <x:c r="C6854" s="1"/>
      <x:c r="D6854" s="1"/>
      <x:c r="E6854" s="1"/>
      <x:c r="F6854" s="1"/>
      <x:c r="G6854" s="1"/>
      <x:c r="H6854" s="1"/>
      <x:c r="I6854" s="53">
        <x:f t="shared" si="1274"/>
        <x:v>10</x:v>
      </x:c>
      <x:c r="J6854" s="53">
        <x:f t="shared" si="1275"/>
        <x:v>9</x:v>
      </x:c>
      <x:c r="K6854" s="53">
        <x:f t="shared" si="1276"/>
        <x:v>19</x:v>
      </x:c>
      <x:c r="L6854" s="53">
        <x:f t="shared" si="1277"/>
        <x:v>38</x:v>
      </x:c>
      <x:c r="M6854" s="54">
        <x:f t="shared" si="1278"/>
        <x:v>3754.1704338631212</x:v>
      </x:c>
      <x:c r="N6854" s="54">
        <x:f t="shared" si="1279"/>
        <x:v>2.1070628012938339</x:v>
      </x:c>
      <x:c r="O6854" s="55">
        <x:f t="shared" si="1280"/>
        <x:v>158146</x:v>
      </x:c>
      <x:c r="P6854" s="55">
        <x:f t="shared" si="1281"/>
        <x:v>29480</x:v>
      </x:c>
      <x:c r="Q6854" s="55">
        <x:f t="shared" si="1282"/>
        <x:v>77676.570032345859</x:v>
      </x:c>
      <x:c r="R6854" s="55">
        <x:f t="shared" si="1283"/>
        <x:v>30989.429967654141</x:v>
      </x:c>
      <x:c r="S6854" s="1" t="str">
        <x:f t="shared" si="1284"/>
        <x:v>YES</x:v>
      </x:c>
      <x:c r="T6854" s="1">
        <x:f t="shared" si="1285"/>
        <x:v>30989.429967654141</x:v>
      </x:c>
    </x:row>
    <x:row r="6855">
      <x:c r="A6855" s="1"/>
      <x:c r="B6855" s="1"/>
      <x:c r="C6855" s="1"/>
      <x:c r="D6855" s="1"/>
      <x:c r="E6855" s="1"/>
      <x:c r="F6855" s="1"/>
      <x:c r="G6855" s="1"/>
      <x:c r="H6855" s="1"/>
      <x:c r="I6855" s="53">
        <x:f t="shared" si="1274"/>
        <x:v>10</x:v>
      </x:c>
      <x:c r="J6855" s="53">
        <x:f t="shared" si="1275"/>
        <x:v>9</x:v>
      </x:c>
      <x:c r="K6855" s="53">
        <x:f t="shared" si="1276"/>
        <x:v>20</x:v>
      </x:c>
      <x:c r="L6855" s="53">
        <x:f t="shared" si="1277"/>
        <x:v>39</x:v>
      </x:c>
      <x:c r="M6855" s="54">
        <x:f t="shared" si="1278"/>
        <x:v>3825.3947245135982</x:v>
      </x:c>
      <x:c r="N6855" s="54">
        <x:f t="shared" si="1279"/>
        <x:v>2.1565241142455545</x:v>
      </x:c>
      <x:c r="O6855" s="55">
        <x:f t="shared" si="1280"/>
        <x:v>160846</x:v>
      </x:c>
      <x:c r="P6855" s="55">
        <x:f t="shared" si="1281"/>
        <x:v>30360</x:v>
      </x:c>
      <x:c r="Q6855" s="55">
        <x:f t="shared" si="1282"/>
        <x:v>78913.102856138867</x:v>
      </x:c>
      <x:c r="R6855" s="55">
        <x:f t="shared" si="1283"/>
        <x:v>31572.897143861133</x:v>
      </x:c>
      <x:c r="S6855" s="1" t="str">
        <x:f t="shared" si="1284"/>
        <x:v>YES</x:v>
      </x:c>
      <x:c r="T6855" s="1">
        <x:f t="shared" si="1285"/>
        <x:v>31572.897143861133</x:v>
      </x:c>
    </x:row>
    <x:row r="6856">
      <x:c r="A6856" s="1"/>
      <x:c r="B6856" s="1"/>
      <x:c r="C6856" s="1"/>
      <x:c r="D6856" s="1"/>
      <x:c r="E6856" s="1"/>
      <x:c r="F6856" s="1"/>
      <x:c r="G6856" s="1"/>
      <x:c r="H6856" s="1"/>
      <x:c r="I6856" s="53">
        <x:f t="shared" si="1274"/>
        <x:v>10</x:v>
      </x:c>
      <x:c r="J6856" s="53">
        <x:f t="shared" si="1275"/>
        <x:v>9</x:v>
      </x:c>
      <x:c r="K6856" s="53">
        <x:f t="shared" si="1276"/>
        <x:v>21</x:v>
      </x:c>
      <x:c r="L6856" s="53">
        <x:f t="shared" si="1277"/>
        <x:v>40</x:v>
      </x:c>
      <x:c r="M6856" s="54">
        <x:f t="shared" si="1278"/>
        <x:v>3898.230464740042</x:v>
      </x:c>
      <x:c r="N6856" s="54">
        <x:f t="shared" si="1279"/>
        <x:v>2.2071044894028069</x:v>
      </x:c>
      <x:c r="O6856" s="55">
        <x:f t="shared" si="1280"/>
        <x:v>163546</x:v>
      </x:c>
      <x:c r="P6856" s="55">
        <x:f t="shared" si="1281"/>
        <x:v>31240</x:v>
      </x:c>
      <x:c r="Q6856" s="55">
        <x:f t="shared" si="1282"/>
        <x:v>80177.612235070177</x:v>
      </x:c>
      <x:c r="R6856" s="55">
        <x:f t="shared" si="1283"/>
        <x:v>32128.387764929823</x:v>
      </x:c>
      <x:c r="S6856" s="1" t="str">
        <x:f t="shared" si="1284"/>
        <x:v>YES</x:v>
      </x:c>
      <x:c r="T6856" s="1">
        <x:f t="shared" si="1285"/>
        <x:v>32128.387764929823</x:v>
      </x:c>
    </x:row>
    <x:row r="6857">
      <x:c r="A6857" s="1"/>
      <x:c r="B6857" s="1"/>
      <x:c r="C6857" s="1"/>
      <x:c r="D6857" s="1"/>
      <x:c r="E6857" s="1"/>
      <x:c r="F6857" s="1"/>
      <x:c r="G6857" s="1"/>
      <x:c r="H6857" s="1"/>
      <x:c r="I6857" s="53">
        <x:f t="shared" si="1274"/>
        <x:v>10</x:v>
      </x:c>
      <x:c r="J6857" s="53">
        <x:f t="shared" si="1275"/>
        <x:v>9</x:v>
      </x:c>
      <x:c r="K6857" s="53">
        <x:f t="shared" si="1276"/>
        <x:v>22</x:v>
      </x:c>
      <x:c r="L6857" s="53">
        <x:f t="shared" si="1277"/>
        <x:v>41</x:v>
      </x:c>
      <x:c r="M6857" s="54">
        <x:f t="shared" si="1278"/>
        <x:v>3972.706811986438</x:v>
      </x:c>
      <x:c r="N6857" s="54">
        <x:f t="shared" si="1279"/>
        <x:v>2.2588241749905817</x:v>
      </x:c>
      <x:c r="O6857" s="55">
        <x:f t="shared" si="1280"/>
        <x:v>166246</x:v>
      </x:c>
      <x:c r="P6857" s="55">
        <x:f t="shared" si="1281"/>
        <x:v>32120</x:v>
      </x:c>
      <x:c r="Q6857" s="55">
        <x:f t="shared" si="1282"/>
        <x:v>81470.604374764545</x:v>
      </x:c>
      <x:c r="R6857" s="55">
        <x:f t="shared" si="1283"/>
        <x:v>32655.395625235455</x:v>
      </x:c>
      <x:c r="S6857" s="1" t="str">
        <x:f t="shared" si="1284"/>
        <x:v>YES</x:v>
      </x:c>
      <x:c r="T6857" s="1">
        <x:f t="shared" si="1285"/>
        <x:v>32655.395625235455</x:v>
      </x:c>
    </x:row>
    <x:row r="6858">
      <x:c r="A6858" s="1"/>
      <x:c r="B6858" s="1"/>
      <x:c r="C6858" s="1"/>
      <x:c r="D6858" s="1"/>
      <x:c r="E6858" s="1"/>
      <x:c r="F6858" s="1"/>
      <x:c r="G6858" s="1"/>
      <x:c r="H6858" s="1"/>
      <x:c r="I6858" s="53">
        <x:f t="shared" si="1274"/>
        <x:v>10</x:v>
      </x:c>
      <x:c r="J6858" s="53">
        <x:f t="shared" si="1275"/>
        <x:v>9</x:v>
      </x:c>
      <x:c r="K6858" s="53">
        <x:f t="shared" si="1276"/>
        <x:v>23</x:v>
      </x:c>
      <x:c r="L6858" s="53">
        <x:f t="shared" si="1277"/>
        <x:v>42</x:v>
      </x:c>
      <x:c r="M6858" s="54">
        <x:f t="shared" si="1278"/>
        <x:v>4048.8534008438746</x:v>
      </x:c>
      <x:c r="N6858" s="54">
        <x:f t="shared" si="1279"/>
        <x:v>2.3117037505860241</x:v>
      </x:c>
      <x:c r="O6858" s="55">
        <x:f t="shared" si="1280"/>
        <x:v>168946</x:v>
      </x:c>
      <x:c r="P6858" s="55">
        <x:f t="shared" si="1281"/>
        <x:v>33000</x:v>
      </x:c>
      <x:c r="Q6858" s="55">
        <x:f t="shared" si="1282"/>
        <x:v>82792.593764650606</x:v>
      </x:c>
      <x:c r="R6858" s="55">
        <x:f t="shared" si="1283"/>
        <x:v>33153.406235349394</x:v>
      </x:c>
      <x:c r="S6858" s="1" t="str">
        <x:f t="shared" si="1284"/>
        <x:v>YES</x:v>
      </x:c>
      <x:c r="T6858" s="1">
        <x:f t="shared" si="1285"/>
        <x:v>33153.406235349394</x:v>
      </x:c>
    </x:row>
    <x:row r="6859">
      <x:c r="A6859" s="1"/>
      <x:c r="B6859" s="1"/>
      <x:c r="C6859" s="1"/>
      <x:c r="D6859" s="1"/>
      <x:c r="E6859" s="1"/>
      <x:c r="F6859" s="1"/>
      <x:c r="G6859" s="1"/>
      <x:c r="H6859" s="1"/>
      <x:c r="I6859" s="53">
        <x:f t="shared" si="1274"/>
        <x:v>10</x:v>
      </x:c>
      <x:c r="J6859" s="53">
        <x:f t="shared" si="1275"/>
        <x:v>9</x:v>
      </x:c>
      <x:c r="K6859" s="53">
        <x:f t="shared" si="1276"/>
        <x:v>24</x:v>
      </x:c>
      <x:c r="L6859" s="53">
        <x:f t="shared" si="1277"/>
        <x:v>43</x:v>
      </x:c>
      <x:c r="M6859" s="54">
        <x:f t="shared" si="1278"/>
        <x:v>4126.7003504233708</x:v>
      </x:c>
      <x:c r="N6859" s="54">
        <x:f t="shared" si="1279"/>
        <x:v>2.3657641322384517</x:v>
      </x:c>
      <x:c r="O6859" s="55">
        <x:f t="shared" si="1280"/>
        <x:v>171646</x:v>
      </x:c>
      <x:c r="P6859" s="55">
        <x:f t="shared" si="1281"/>
        <x:v>33880</x:v>
      </x:c>
      <x:c r="Q6859" s="55">
        <x:f t="shared" si="1282"/>
        <x:v>84144.103305961296</x:v>
      </x:c>
      <x:c r="R6859" s="55">
        <x:f t="shared" si="1283"/>
        <x:v>33621.896694038704</x:v>
      </x:c>
      <x:c r="S6859" s="1" t="str">
        <x:f t="shared" si="1284"/>
        <x:v>YES</x:v>
      </x:c>
      <x:c r="T6859" s="1">
        <x:f t="shared" si="1285"/>
        <x:v>33621.896694038704</x:v>
      </x:c>
    </x:row>
    <x:row r="6860">
      <x:c r="A6860" s="1"/>
      <x:c r="B6860" s="1"/>
      <x:c r="C6860" s="1"/>
      <x:c r="D6860" s="1"/>
      <x:c r="E6860" s="1"/>
      <x:c r="F6860" s="1"/>
      <x:c r="G6860" s="1"/>
      <x:c r="H6860" s="1"/>
      <x:c r="I6860" s="53">
        <x:f t="shared" si="1274"/>
        <x:v>10</x:v>
      </x:c>
      <x:c r="J6860" s="53">
        <x:f t="shared" si="1275"/>
        <x:v>9</x:v>
      </x:c>
      <x:c r="K6860" s="53">
        <x:f t="shared" si="1276"/>
        <x:v>25</x:v>
      </x:c>
      <x:c r="L6860" s="53">
        <x:f t="shared" si="1277"/>
        <x:v>44</x:v>
      </x:c>
      <x:c r="M6860" s="54">
        <x:f t="shared" si="1278"/>
        <x:v>4206.2782718384678</x:v>
      </x:c>
      <x:c r="N6860" s="54">
        <x:f t="shared" si="1279"/>
        <x:v>2.4210265776656028</x:v>
      </x:c>
      <x:c r="O6860" s="55">
        <x:f t="shared" si="1280"/>
        <x:v>174346</x:v>
      </x:c>
      <x:c r="P6860" s="55">
        <x:f t="shared" si="1281"/>
        <x:v>34760</x:v>
      </x:c>
      <x:c r="Q6860" s="55">
        <x:f t="shared" si="1282"/>
        <x:v>85525.664441640067</x:v>
      </x:c>
      <x:c r="R6860" s="55">
        <x:f t="shared" si="1283"/>
        <x:v>34060.335558359933</x:v>
      </x:c>
      <x:c r="S6860" s="1" t="str">
        <x:f t="shared" si="1284"/>
        <x:v>YES</x:v>
      </x:c>
      <x:c r="T6860" s="1">
        <x:f t="shared" si="1285"/>
        <x:v>34060.335558359933</x:v>
      </x:c>
    </x:row>
    <x:row r="6861">
      <x:c r="A6861" s="1"/>
      <x:c r="B6861" s="1"/>
      <x:c r="C6861" s="1"/>
      <x:c r="D6861" s="1"/>
      <x:c r="E6861" s="1"/>
      <x:c r="F6861" s="1"/>
      <x:c r="G6861" s="1"/>
      <x:c r="H6861" s="1"/>
      <x:c r="I6861" s="53">
        <x:f t="shared" si="1274"/>
        <x:v>10</x:v>
      </x:c>
      <x:c r="J6861" s="53">
        <x:f t="shared" si="1275"/>
        <x:v>9</x:v>
      </x:c>
      <x:c r="K6861" s="53">
        <x:f t="shared" si="1276"/>
        <x:v>26</x:v>
      </x:c>
      <x:c r="L6861" s="53">
        <x:f t="shared" si="1277"/>
        <x:v>45</x:v>
      </x:c>
      <x:c r="M6861" s="54">
        <x:f t="shared" si="1278"/>
        <x:v>4287.6182757991864</x:v>
      </x:c>
      <x:c r="N6861" s="54">
        <x:f t="shared" si="1279"/>
        <x:v>2.4775126915272128</x:v>
      </x:c>
      <x:c r="O6861" s="55">
        <x:f t="shared" si="1280"/>
        <x:v>177046</x:v>
      </x:c>
      <x:c r="P6861" s="55">
        <x:f t="shared" si="1281"/>
        <x:v>35640</x:v>
      </x:c>
      <x:c r="Q6861" s="55">
        <x:f t="shared" si="1282"/>
        <x:v>86937.817288180318</x:v>
      </x:c>
      <x:c r="R6861" s="55">
        <x:f t="shared" si="1283"/>
        <x:v>34468.182711819682</x:v>
      </x:c>
      <x:c r="S6861" s="1" t="str">
        <x:f t="shared" si="1284"/>
        <x:v>YES</x:v>
      </x:c>
      <x:c r="T6861" s="1">
        <x:f t="shared" si="1285"/>
        <x:v>34468.182711819682</x:v>
      </x:c>
    </x:row>
    <x:row r="6862">
      <x:c r="A6862" s="1"/>
      <x:c r="B6862" s="1"/>
      <x:c r="C6862" s="1"/>
      <x:c r="D6862" s="1"/>
      <x:c r="E6862" s="1"/>
      <x:c r="F6862" s="1"/>
      <x:c r="G6862" s="1"/>
      <x:c r="H6862" s="1"/>
      <x:c r="I6862" s="53">
        <x:f t="shared" si="1274"/>
        <x:v>10</x:v>
      </x:c>
      <x:c r="J6862" s="53">
        <x:f t="shared" si="1275"/>
        <x:v>9</x:v>
      </x:c>
      <x:c r="K6862" s="53">
        <x:f t="shared" si="1276"/>
        <x:v>27</x:v>
      </x:c>
      <x:c r="L6862" s="53">
        <x:f t="shared" si="1277"/>
        <x:v>46</x:v>
      </x:c>
      <x:c r="M6862" s="54">
        <x:f t="shared" si="1278"/>
        <x:v>4370.7519803189425</x:v>
      </x:c>
      <x:c r="N6862" s="54">
        <x:f t="shared" si="1279"/>
        <x:v>2.5352444307770434</x:v>
      </x:c>
      <x:c r="O6862" s="55">
        <x:f t="shared" si="1280"/>
        <x:v>179746</x:v>
      </x:c>
      <x:c r="P6862" s="55">
        <x:f t="shared" si="1281"/>
        <x:v>36520</x:v>
      </x:c>
      <x:c r="Q6862" s="55">
        <x:f t="shared" si="1282"/>
        <x:v>88381.110769426086</x:v>
      </x:c>
      <x:c r="R6862" s="55">
        <x:f t="shared" si="1283"/>
        <x:v>34844.889230573914</x:v>
      </x:c>
      <x:c r="S6862" s="1" t="str">
        <x:f t="shared" si="1284"/>
        <x:v>YES</x:v>
      </x:c>
      <x:c r="T6862" s="1">
        <x:f t="shared" si="1285"/>
        <x:v>34844.889230573914</x:v>
      </x:c>
    </x:row>
    <x:row r="6863">
      <x:c r="A6863" s="1"/>
      <x:c r="B6863" s="1"/>
      <x:c r="C6863" s="1"/>
      <x:c r="D6863" s="1"/>
      <x:c r="E6863" s="1"/>
      <x:c r="F6863" s="1"/>
      <x:c r="G6863" s="1"/>
      <x:c r="H6863" s="1"/>
      <x:c r="I6863" s="53">
        <x:f t="shared" si="1274"/>
        <x:v>10</x:v>
      </x:c>
      <x:c r="J6863" s="53">
        <x:f t="shared" si="1275"/>
        <x:v>9</x:v>
      </x:c>
      <x:c r="K6863" s="53">
        <x:f t="shared" si="1276"/>
        <x:v>28</x:v>
      </x:c>
      <x:c r="L6863" s="53">
        <x:f t="shared" si="1277"/>
        <x:v>47</x:v>
      </x:c>
      <x:c r="M6863" s="54">
        <x:f t="shared" si="1278"/>
        <x:v>4455.7115185360963</x:v>
      </x:c>
      <x:c r="N6863" s="54">
        <x:f t="shared" si="1279"/>
        <x:v>2.5942441100945115</x:v>
      </x:c>
      <x:c r="O6863" s="55">
        <x:f t="shared" si="1280"/>
        <x:v>182446</x:v>
      </x:c>
      <x:c r="P6863" s="55">
        <x:f t="shared" si="1281"/>
        <x:v>37400</x:v>
      </x:c>
      <x:c r="Q6863" s="55">
        <x:f t="shared" si="1282"/>
        <x:v>89856.102752362785</x:v>
      </x:c>
      <x:c r="R6863" s="55">
        <x:f t="shared" si="1283"/>
        <x:v>35189.897247637215</x:v>
      </x:c>
      <x:c r="S6863" s="1" t="str">
        <x:f t="shared" si="1284"/>
        <x:v>YES</x:v>
      </x:c>
      <x:c r="T6863" s="1">
        <x:f t="shared" si="1285"/>
        <x:v>35189.897247637215</x:v>
      </x:c>
    </x:row>
    <x:row r="6864">
      <x:c r="A6864" s="1"/>
      <x:c r="B6864" s="1"/>
      <x:c r="C6864" s="1"/>
      <x:c r="D6864" s="1"/>
      <x:c r="E6864" s="1"/>
      <x:c r="F6864" s="1"/>
      <x:c r="G6864" s="1"/>
      <x:c r="H6864" s="1"/>
      <x:c r="I6864" s="53">
        <x:f t="shared" si="1274"/>
        <x:v>10</x:v>
      </x:c>
      <x:c r="J6864" s="53">
        <x:f t="shared" si="1275"/>
        <x:v>9</x:v>
      </x:c>
      <x:c r="K6864" s="53">
        <x:f t="shared" si="1276"/>
        <x:v>29</x:v>
      </x:c>
      <x:c r="L6864" s="53">
        <x:f t="shared" si="1277"/>
        <x:v>48</x:v>
      </x:c>
      <x:c r="M6864" s="54">
        <x:f t="shared" si="1278"/>
        <x:v>4542.52954665175</x:v>
      </x:c>
      <x:c r="N6864" s="54">
        <x:f t="shared" si="1279"/>
        <x:v>2.6545344073970485</x:v>
      </x:c>
      <x:c r="O6864" s="55">
        <x:f t="shared" si="1280"/>
        <x:v>185146</x:v>
      </x:c>
      <x:c r="P6864" s="55">
        <x:f t="shared" si="1281"/>
        <x:v>38280</x:v>
      </x:c>
      <x:c r="Q6864" s="55">
        <x:f t="shared" si="1282"/>
        <x:v>91363.36018492622</x:v>
      </x:c>
      <x:c r="R6864" s="55">
        <x:f t="shared" si="1283"/>
        <x:v>35502.63981507378</x:v>
      </x:c>
      <x:c r="S6864" s="1" t="str">
        <x:f t="shared" si="1284"/>
        <x:v>YES</x:v>
      </x:c>
      <x:c r="T6864" s="1">
        <x:f t="shared" si="1285"/>
        <x:v>35502.63981507378</x:v>
      </x:c>
    </x:row>
    <x:row r="6865">
      <x:c r="A6865" s="1"/>
      <x:c r="B6865" s="1"/>
      <x:c r="C6865" s="1"/>
      <x:c r="D6865" s="1"/>
      <x:c r="E6865" s="1"/>
      <x:c r="F6865" s="1"/>
      <x:c r="G6865" s="1"/>
      <x:c r="H6865" s="1"/>
      <x:c r="I6865" s="53">
        <x:f t="shared" si="1274"/>
        <x:v>10</x:v>
      </x:c>
      <x:c r="J6865" s="53">
        <x:f t="shared" si="1275"/>
        <x:v>9</x:v>
      </x:c>
      <x:c r="K6865" s="53">
        <x:f t="shared" si="1276"/>
        <x:v>30</x:v>
      </x:c>
      <x:c r="L6865" s="53">
        <x:f t="shared" si="1277"/>
        <x:v>49</x:v>
      </x:c>
      <x:c r="M6865" s="54">
        <x:f t="shared" si="1278"/>
        <x:v>4631.2392519855202</x:v>
      </x:c>
      <x:c r="N6865" s="54">
        <x:f t="shared" si="1279"/>
        <x:v>2.7161383694343892</x:v>
      </x:c>
      <x:c r="O6865" s="55">
        <x:f t="shared" si="1280"/>
        <x:v>187846</x:v>
      </x:c>
      <x:c r="P6865" s="55">
        <x:f t="shared" si="1281"/>
        <x:v>39160</x:v>
      </x:c>
      <x:c r="Q6865" s="55">
        <x:f t="shared" si="1282"/>
        <x:v>92903.459235859729</x:v>
      </x:c>
      <x:c r="R6865" s="55">
        <x:f t="shared" si="1283"/>
        <x:v>35782.540764140271</x:v>
      </x:c>
      <x:c r="S6865" s="1" t="str">
        <x:f t="shared" si="1284"/>
        <x:v>YES</x:v>
      </x:c>
      <x:c r="T6865" s="1">
        <x:f t="shared" si="1285"/>
        <x:v>35782.540764140271</x:v>
      </x:c>
    </x:row>
    <x:row r="6866">
      <x:c r="A6866" s="1"/>
      <x:c r="B6866" s="1"/>
      <x:c r="C6866" s="1"/>
      <x:c r="D6866" s="1"/>
      <x:c r="E6866" s="1"/>
      <x:c r="F6866" s="1"/>
      <x:c r="G6866" s="1"/>
      <x:c r="H6866" s="1"/>
      <x:c r="I6866" s="53">
        <x:f t="shared" si="1274"/>
        <x:v>10</x:v>
      </x:c>
      <x:c r="J6866" s="53">
        <x:f t="shared" si="1275"/>
        <x:v>10</x:v>
      </x:c>
      <x:c r="K6866" s="53">
        <x:f t="shared" si="1276"/>
        <x:v>0</x:v>
      </x:c>
      <x:c r="L6866" s="53">
        <x:f t="shared" si="1277"/>
        <x:v>20</x:v>
      </x:c>
      <x:c r="M6866" s="54">
        <x:f t="shared" si="1278"/>
        <x:v>2718.3935773489088</x:v>
      </x:c>
      <x:c r="N6866" s="54">
        <x:f t="shared" si="1279"/>
        <x:v>1.3877733176034088</x:v>
      </x:c>
      <x:c r="O6866" s="55">
        <x:f t="shared" si="1280"/>
        <x:v>108940</x:v>
      </x:c>
      <x:c r="P6866" s="55">
        <x:f t="shared" si="1281"/>
        <x:v>13200</x:v>
      </x:c>
      <x:c r="Q6866" s="55">
        <x:f t="shared" si="1282"/>
        <x:v>59694.332940085224</x:v>
      </x:c>
      <x:c r="R6866" s="55">
        <x:f t="shared" si="1283"/>
        <x:v>16045.667059914776</x:v>
      </x:c>
      <x:c r="S6866" s="1" t="str">
        <x:f t="shared" si="1284"/>
        <x:v>YES</x:v>
      </x:c>
      <x:c r="T6866" s="1">
        <x:f t="shared" si="1285"/>
        <x:v>16045.667059914776</x:v>
      </x:c>
    </x:row>
    <x:row r="6867">
      <x:c r="A6867" s="1"/>
      <x:c r="B6867" s="1"/>
      <x:c r="C6867" s="1"/>
      <x:c r="D6867" s="1"/>
      <x:c r="E6867" s="1"/>
      <x:c r="F6867" s="1"/>
      <x:c r="G6867" s="1"/>
      <x:c r="H6867" s="1"/>
      <x:c r="I6867" s="53">
        <x:f t="shared" si="1274"/>
        <x:v>10</x:v>
      </x:c>
      <x:c r="J6867" s="53">
        <x:f t="shared" si="1275"/>
        <x:v>10</x:v>
      </x:c>
      <x:c r="K6867" s="53">
        <x:f t="shared" si="1276"/>
        <x:v>1</x:v>
      </x:c>
      <x:c r="L6867" s="53">
        <x:f t="shared" si="1277"/>
        <x:v>21</x:v>
      </x:c>
      <x:c r="M6867" s="54">
        <x:f t="shared" si="1278"/>
        <x:v>2763.9560773489088</x:v>
      </x:c>
      <x:c r="N6867" s="54">
        <x:f t="shared" si="1279"/>
        <x:v>1.4194139426034089</x:v>
      </x:c>
      <x:c r="O6867" s="55">
        <x:f t="shared" si="1280"/>
        <x:v>111640</x:v>
      </x:c>
      <x:c r="P6867" s="55">
        <x:f t="shared" si="1281"/>
        <x:v>14080</x:v>
      </x:c>
      <x:c r="Q6867" s="55">
        <x:f t="shared" si="1282"/>
        <x:v>60485.348565085224</x:v>
      </x:c>
      <x:c r="R6867" s="55">
        <x:f t="shared" si="1283"/>
        <x:v>17074.651434914776</x:v>
      </x:c>
      <x:c r="S6867" s="1" t="str">
        <x:f t="shared" si="1284"/>
        <x:v>YES</x:v>
      </x:c>
      <x:c r="T6867" s="1">
        <x:f t="shared" si="1285"/>
        <x:v>17074.651434914776</x:v>
      </x:c>
    </x:row>
    <x:row r="6868">
      <x:c r="A6868" s="1"/>
      <x:c r="B6868" s="1"/>
      <x:c r="C6868" s="1"/>
      <x:c r="D6868" s="1"/>
      <x:c r="E6868" s="1"/>
      <x:c r="F6868" s="1"/>
      <x:c r="G6868" s="1"/>
      <x:c r="H6868" s="1"/>
      <x:c r="I6868" s="53">
        <x:f t="shared" si="1274"/>
        <x:v>10</x:v>
      </x:c>
      <x:c r="J6868" s="53">
        <x:f t="shared" si="1275"/>
        <x:v>10</x:v>
      </x:c>
      <x:c r="K6868" s="53">
        <x:f t="shared" si="1276"/>
        <x:v>2</x:v>
      </x:c>
      <x:c r="L6868" s="53">
        <x:f t="shared" si="1277"/>
        <x:v>22</x:v>
      </x:c>
      <x:c r="M6868" s="54">
        <x:f t="shared" si="1278"/>
        <x:v>2810.6576398489087</x:v>
      </x:c>
      <x:c r="N6868" s="54">
        <x:f t="shared" si="1279"/>
        <x:v>1.4518455832284087</x:v>
      </x:c>
      <x:c r="O6868" s="55">
        <x:f t="shared" si="1280"/>
        <x:v>114340</x:v>
      </x:c>
      <x:c r="P6868" s="55">
        <x:f t="shared" si="1281"/>
        <x:v>14960</x:v>
      </x:c>
      <x:c r="Q6868" s="55">
        <x:f t="shared" si="1282"/>
        <x:v>61296.139580710224</x:v>
      </x:c>
      <x:c r="R6868" s="55">
        <x:f t="shared" si="1283"/>
        <x:v>18083.860419289776</x:v>
      </x:c>
      <x:c r="S6868" s="1" t="str">
        <x:f t="shared" si="1284"/>
        <x:v>YES</x:v>
      </x:c>
      <x:c r="T6868" s="1">
        <x:f t="shared" si="1285"/>
        <x:v>18083.860419289776</x:v>
      </x:c>
    </x:row>
    <x:row r="6869">
      <x:c r="A6869" s="1"/>
      <x:c r="B6869" s="1"/>
      <x:c r="C6869" s="1"/>
      <x:c r="D6869" s="1"/>
      <x:c r="E6869" s="1"/>
      <x:c r="F6869" s="1"/>
      <x:c r="G6869" s="1"/>
      <x:c r="H6869" s="1"/>
      <x:c r="I6869" s="53">
        <x:f t="shared" si="1274"/>
        <x:v>10</x:v>
      </x:c>
      <x:c r="J6869" s="53">
        <x:f t="shared" si="1275"/>
        <x:v>10</x:v>
      </x:c>
      <x:c r="K6869" s="53">
        <x:f t="shared" si="1276"/>
        <x:v>3</x:v>
      </x:c>
      <x:c r="L6869" s="53">
        <x:f t="shared" si="1277"/>
        <x:v>23</x:v>
      </x:c>
      <x:c r="M6869" s="54">
        <x:f t="shared" si="1278"/>
        <x:v>2858.5196222707837</x:v>
      </x:c>
      <x:c r="N6869" s="54">
        <x:f t="shared" si="1279"/>
        <x:v>1.4850830710213776</x:v>
      </x:c>
      <x:c r="O6869" s="55">
        <x:f t="shared" si="1280"/>
        <x:v>117040</x:v>
      </x:c>
      <x:c r="P6869" s="55">
        <x:f t="shared" si="1281"/>
        <x:v>15840</x:v>
      </x:c>
      <x:c r="Q6869" s="55">
        <x:f t="shared" si="1282"/>
        <x:v>62127.076775534435</x:v>
      </x:c>
      <x:c r="R6869" s="55">
        <x:f t="shared" si="1283"/>
        <x:v>19072.923224465565</x:v>
      </x:c>
      <x:c r="S6869" s="1" t="str">
        <x:f t="shared" si="1284"/>
        <x:v>YES</x:v>
      </x:c>
      <x:c r="T6869" s="1">
        <x:f t="shared" si="1285"/>
        <x:v>19072.923224465565</x:v>
      </x:c>
    </x:row>
    <x:row r="6870">
      <x:c r="A6870" s="1"/>
      <x:c r="B6870" s="1"/>
      <x:c r="C6870" s="1"/>
      <x:c r="D6870" s="1"/>
      <x:c r="E6870" s="1"/>
      <x:c r="F6870" s="1"/>
      <x:c r="G6870" s="1"/>
      <x:c r="H6870" s="1"/>
      <x:c r="I6870" s="53">
        <x:f t="shared" si="1274"/>
        <x:v>10</x:v>
      </x:c>
      <x:c r="J6870" s="53">
        <x:f t="shared" si="1275"/>
        <x:v>10</x:v>
      </x:c>
      <x:c r="K6870" s="53">
        <x:f t="shared" si="1276"/>
        <x:v>4</x:v>
      </x:c>
      <x:c r="L6870" s="53">
        <x:f t="shared" si="1277"/>
        <x:v>24</x:v>
      </x:c>
      <x:c r="M6870" s="54">
        <x:f t="shared" si="1278"/>
        <x:v>2907.5637379934401</x:v>
      </x:c>
      <x:c r="N6870" s="54">
        <x:f t="shared" si="1279"/>
        <x:v>1.5191414847176667</x:v>
      </x:c>
      <x:c r="O6870" s="55">
        <x:f t="shared" si="1280"/>
        <x:v>119740</x:v>
      </x:c>
      <x:c r="P6870" s="55">
        <x:f t="shared" si="1281"/>
        <x:v>16720</x:v>
      </x:c>
      <x:c r="Q6870" s="55">
        <x:f t="shared" si="1282"/>
        <x:v>62978.537117941669</x:v>
      </x:c>
      <x:c r="R6870" s="55">
        <x:f t="shared" si="1283"/>
        <x:v>20041.462882058331</x:v>
      </x:c>
      <x:c r="S6870" s="1" t="str">
        <x:f t="shared" si="1284"/>
        <x:v>YES</x:v>
      </x:c>
      <x:c r="T6870" s="1">
        <x:f t="shared" si="1285"/>
        <x:v>20041.462882058331</x:v>
      </x:c>
    </x:row>
    <x:row r="6871">
      <x:c r="A6871" s="1"/>
      <x:c r="B6871" s="1"/>
      <x:c r="C6871" s="1"/>
      <x:c r="D6871" s="1"/>
      <x:c r="E6871" s="1"/>
      <x:c r="F6871" s="1"/>
      <x:c r="G6871" s="1"/>
      <x:c r="H6871" s="1"/>
      <x:c r="I6871" s="53">
        <x:f t="shared" si="1274"/>
        <x:v>10</x:v>
      </x:c>
      <x:c r="J6871" s="53">
        <x:f t="shared" si="1275"/>
        <x:v>10</x:v>
      </x:c>
      <x:c r="K6871" s="53">
        <x:f t="shared" si="1276"/>
        <x:v>5</x:v>
      </x:c>
      <x:c r="L6871" s="53">
        <x:f t="shared" si="1277"/>
        <x:v>25</x:v>
      </x:c>
      <x:c r="M6871" s="54">
        <x:f t="shared" si="1278"/>
        <x:v>2957.8120619146434</x:v>
      </x:c>
      <x:c r="N6871" s="54">
        <x:f t="shared" si="1279"/>
        <x:v>1.5540361541073913</x:v>
      </x:c>
      <x:c r="O6871" s="55">
        <x:f t="shared" si="1280"/>
        <x:v>122440</x:v>
      </x:c>
      <x:c r="P6871" s="55">
        <x:f t="shared" si="1281"/>
        <x:v>17600</x:v>
      </x:c>
      <x:c r="Q6871" s="55">
        <x:f t="shared" si="1282"/>
        <x:v>63850.90385268478</x:v>
      </x:c>
      <x:c r="R6871" s="55">
        <x:f t="shared" si="1283"/>
        <x:v>20989.09614731522</x:v>
      </x:c>
      <x:c r="S6871" s="1" t="str">
        <x:f t="shared" si="1284"/>
        <x:v>YES</x:v>
      </x:c>
      <x:c r="T6871" s="1">
        <x:f t="shared" si="1285"/>
        <x:v>20989.09614731522</x:v>
      </x:c>
    </x:row>
    <x:row r="6872">
      <x:c r="A6872" s="1"/>
      <x:c r="B6872" s="1"/>
      <x:c r="C6872" s="1"/>
      <x:c r="D6872" s="1"/>
      <x:c r="E6872" s="1"/>
      <x:c r="F6872" s="1"/>
      <x:c r="G6872" s="1"/>
      <x:c r="H6872" s="1"/>
      <x:c r="I6872" s="53">
        <x:f t="shared" si="1274"/>
        <x:v>10</x:v>
      </x:c>
      <x:c r="J6872" s="53">
        <x:f t="shared" si="1275"/>
        <x:v>10</x:v>
      </x:c>
      <x:c r="K6872" s="53">
        <x:f t="shared" si="1276"/>
        <x:v>6</x:v>
      </x:c>
      <x:c r="L6872" s="53">
        <x:f t="shared" si="1277"/>
        <x:v>26</x:v>
      </x:c>
      <x:c r="M6872" s="54">
        <x:f t="shared" si="1278"/>
        <x:v>3009.2870360962766</x:v>
      </x:c>
      <x:c r="N6872" s="54">
        <x:f t="shared" si="1279"/>
        <x:v>1.5897826639557475</x:v>
      </x:c>
      <x:c r="O6872" s="55">
        <x:f t="shared" si="1280"/>
        <x:v>125140</x:v>
      </x:c>
      <x:c r="P6872" s="55">
        <x:f t="shared" si="1281"/>
        <x:v>18480</x:v>
      </x:c>
      <x:c r="Q6872" s="55">
        <x:f t="shared" si="1282"/>
        <x:v>64744.566598893689</x:v>
      </x:c>
      <x:c r="R6872" s="55">
        <x:f t="shared" si="1283"/>
        <x:v>21915.433401106311</x:v>
      </x:c>
      <x:c r="S6872" s="1" t="str">
        <x:f t="shared" si="1284"/>
        <x:v>YES</x:v>
      </x:c>
      <x:c r="T6872" s="1">
        <x:f t="shared" si="1285"/>
        <x:v>21915.433401106311</x:v>
      </x:c>
    </x:row>
    <x:row r="6873">
      <x:c r="A6873" s="1"/>
      <x:c r="B6873" s="1"/>
      <x:c r="C6873" s="1"/>
      <x:c r="D6873" s="1"/>
      <x:c r="E6873" s="1"/>
      <x:c r="F6873" s="1"/>
      <x:c r="G6873" s="1"/>
      <x:c r="H6873" s="1"/>
      <x:c r="I6873" s="53">
        <x:f t="shared" si="1274"/>
        <x:v>10</x:v>
      </x:c>
      <x:c r="J6873" s="53">
        <x:f t="shared" si="1275"/>
        <x:v>10</x:v>
      </x:c>
      <x:c r="K6873" s="53">
        <x:f t="shared" si="1276"/>
        <x:v>7</x:v>
      </x:c>
      <x:c r="L6873" s="53">
        <x:f t="shared" si="1277"/>
        <x:v>27</x:v>
      </x:c>
      <x:c r="M6873" s="54">
        <x:f t="shared" si="1278"/>
        <x:v>3062.0114754942369</x:v>
      </x:c>
      <x:c r="N6873" s="54">
        <x:f t="shared" si="1279"/>
        <x:v>1.6263968579821091</x:v>
      </x:c>
      <x:c r="O6873" s="55">
        <x:f t="shared" si="1280"/>
        <x:v>127840</x:v>
      </x:c>
      <x:c r="P6873" s="55">
        <x:f t="shared" si="1281"/>
        <x:v>19360</x:v>
      </x:c>
      <x:c r="Q6873" s="55">
        <x:f t="shared" si="1282"/>
        <x:v>65659.921449552727</x:v>
      </x:c>
      <x:c r="R6873" s="55">
        <x:f t="shared" si="1283"/>
        <x:v>22820.078550447273</x:v>
      </x:c>
      <x:c r="S6873" s="1" t="str">
        <x:f t="shared" si="1284"/>
        <x:v>YES</x:v>
      </x:c>
      <x:c r="T6873" s="1">
        <x:f t="shared" si="1285"/>
        <x:v>22820.078550447273</x:v>
      </x:c>
    </x:row>
    <x:row r="6874">
      <x:c r="A6874" s="1"/>
      <x:c r="B6874" s="1"/>
      <x:c r="C6874" s="1"/>
      <x:c r="D6874" s="1"/>
      <x:c r="E6874" s="1"/>
      <x:c r="F6874" s="1"/>
      <x:c r="G6874" s="1"/>
      <x:c r="H6874" s="1"/>
      <x:c r="I6874" s="53">
        <x:f t="shared" si="1274"/>
        <x:v>10</x:v>
      </x:c>
      <x:c r="J6874" s="53">
        <x:f t="shared" si="1275"/>
        <x:v>10</x:v>
      </x:c>
      <x:c r="K6874" s="53">
        <x:f t="shared" si="1276"/>
        <x:v>8</x:v>
      </x:c>
      <x:c r="L6874" s="53">
        <x:f t="shared" si="1277"/>
        <x:v>28</x:v>
      </x:c>
      <x:c r="M6874" s="54">
        <x:f t="shared" si="1278"/>
        <x:v>3116.0085737742174</x:v>
      </x:c>
      <x:c r="N6874" s="54">
        <x:f t="shared" si="1279"/>
        <x:v>1.6638948428987621</x:v>
      </x:c>
      <x:c r="O6874" s="55">
        <x:f t="shared" si="1280"/>
        <x:v>130540</x:v>
      </x:c>
      <x:c r="P6874" s="55">
        <x:f t="shared" si="1281"/>
        <x:v>20240</x:v>
      </x:c>
      <x:c r="Q6874" s="55">
        <x:f t="shared" si="1282"/>
        <x:v>66597.371072469046</x:v>
      </x:c>
      <x:c r="R6874" s="55">
        <x:f t="shared" si="1283"/>
        <x:v>23702.628927530954</x:v>
      </x:c>
      <x:c r="S6874" s="1" t="str">
        <x:f t="shared" si="1284"/>
        <x:v>YES</x:v>
      </x:c>
      <x:c r="T6874" s="1">
        <x:f t="shared" si="1285"/>
        <x:v>23702.628927530954</x:v>
      </x:c>
    </x:row>
    <x:row r="6875">
      <x:c r="A6875" s="1"/>
      <x:c r="B6875" s="1"/>
      <x:c r="C6875" s="1"/>
      <x:c r="D6875" s="1"/>
      <x:c r="E6875" s="1"/>
      <x:c r="F6875" s="1"/>
      <x:c r="G6875" s="1"/>
      <x:c r="H6875" s="1"/>
      <x:c r="I6875" s="53">
        <x:f t="shared" si="1274"/>
        <x:v>10</x:v>
      </x:c>
      <x:c r="J6875" s="53">
        <x:f t="shared" si="1275"/>
        <x:v>10</x:v>
      </x:c>
      <x:c r="K6875" s="53">
        <x:f t="shared" si="1276"/>
        <x:v>9</x:v>
      </x:c>
      <x:c r="L6875" s="53">
        <x:f t="shared" si="1277"/>
        <x:v>29</x:v>
      </x:c>
      <x:c r="M6875" s="54">
        <x:f t="shared" si="1278"/>
        <x:v>3171.3019092146114</x:v>
      </x:c>
      <x:c r="N6875" s="54">
        <x:f t="shared" si="1279"/>
        <x:v>1.7022929925101469</x:v>
      </x:c>
      <x:c r="O6875" s="55">
        <x:f t="shared" si="1280"/>
        <x:v>133240</x:v>
      </x:c>
      <x:c r="P6875" s="55">
        <x:f t="shared" si="1281"/>
        <x:v>21120</x:v>
      </x:c>
      <x:c r="Q6875" s="55">
        <x:f t="shared" si="1282"/>
        <x:v>67557.324812753679</x:v>
      </x:c>
      <x:c r="R6875" s="55">
        <x:f t="shared" si="1283"/>
        <x:v>24562.675187246321</x:v>
      </x:c>
      <x:c r="S6875" s="1" t="str">
        <x:f t="shared" si="1284"/>
        <x:v>YES</x:v>
      </x:c>
      <x:c r="T6875" s="1">
        <x:f t="shared" si="1285"/>
        <x:v>24562.675187246321</x:v>
      </x:c>
    </x:row>
    <x:row r="6876">
      <x:c r="A6876" s="1"/>
      <x:c r="B6876" s="1"/>
      <x:c r="C6876" s="1"/>
      <x:c r="D6876" s="1"/>
      <x:c r="E6876" s="1"/>
      <x:c r="F6876" s="1"/>
      <x:c r="G6876" s="1"/>
      <x:c r="H6876" s="1"/>
      <x:c r="I6876" s="53">
        <x:f t="shared" si="1274"/>
        <x:v>10</x:v>
      </x:c>
      <x:c r="J6876" s="53">
        <x:f t="shared" si="1275"/>
        <x:v>10</x:v>
      </x:c>
      <x:c r="K6876" s="53">
        <x:f t="shared" si="1276"/>
        <x:v>10</x:v>
      </x:c>
      <x:c r="L6876" s="53">
        <x:f t="shared" si="1277"/>
        <x:v>30</x:v>
      </x:c>
      <x:c r="M6876" s="54">
        <x:f t="shared" si="1278"/>
        <x:v>3227.9154506978248</x:v>
      </x:c>
      <x:c r="N6876" s="54">
        <x:f t="shared" si="1279"/>
        <x:v>1.7416079518734895</x:v>
      </x:c>
      <x:c r="O6876" s="55">
        <x:f t="shared" si="1280"/>
        <x:v>135940</x:v>
      </x:c>
      <x:c r="P6876" s="55">
        <x:f t="shared" si="1281"/>
        <x:v>22000</x:v>
      </x:c>
      <x:c r="Q6876" s="55">
        <x:f t="shared" si="1282"/>
        <x:v>68540.198796837241</x:v>
      </x:c>
      <x:c r="R6876" s="55">
        <x:f t="shared" si="1283"/>
        <x:v>25399.801203162759</x:v>
      </x:c>
      <x:c r="S6876" s="1" t="str">
        <x:f t="shared" si="1284"/>
        <x:v>YES</x:v>
      </x:c>
      <x:c r="T6876" s="1">
        <x:f t="shared" si="1285"/>
        <x:v>25399.801203162759</x:v>
      </x:c>
    </x:row>
    <x:row r="6877">
      <x:c r="A6877" s="1"/>
      <x:c r="B6877" s="1"/>
      <x:c r="C6877" s="1"/>
      <x:c r="D6877" s="1"/>
      <x:c r="E6877" s="1"/>
      <x:c r="F6877" s="1"/>
      <x:c r="G6877" s="1"/>
      <x:c r="H6877" s="1"/>
      <x:c r="I6877" s="53">
        <x:f t="shared" si="1274"/>
        <x:v>10</x:v>
      </x:c>
      <x:c r="J6877" s="53">
        <x:f t="shared" si="1275"/>
        <x:v>10</x:v>
      </x:c>
      <x:c r="K6877" s="53">
        <x:f t="shared" si="1276"/>
        <x:v>11</x:v>
      </x:c>
      <x:c r="L6877" s="53">
        <x:f t="shared" si="1277"/>
        <x:v>31</x:v>
      </x:c>
      <x:c r="M6877" s="54">
        <x:f t="shared" si="1278"/>
        <x:v>3285.8735637912637</x:v>
      </x:c>
      <x:c r="N6877" s="54">
        <x:f t="shared" si="1279"/>
        <x:v>1.781856641521711</x:v>
      </x:c>
      <x:c r="O6877" s="55">
        <x:f t="shared" si="1280"/>
        <x:v>138640</x:v>
      </x:c>
      <x:c r="P6877" s="55">
        <x:f t="shared" si="1281"/>
        <x:v>22880</x:v>
      </x:c>
      <x:c r="Q6877" s="55">
        <x:f t="shared" si="1282"/>
        <x:v>69546.416038042778</x:v>
      </x:c>
      <x:c r="R6877" s="55">
        <x:f t="shared" si="1283"/>
        <x:v>26213.583961957222</x:v>
      </x:c>
      <x:c r="S6877" s="1" t="str">
        <x:f t="shared" si="1284"/>
        <x:v>YES</x:v>
      </x:c>
      <x:c r="T6877" s="1">
        <x:f t="shared" si="1285"/>
        <x:v>26213.583961957222</x:v>
      </x:c>
    </x:row>
    <x:row r="6878">
      <x:c r="A6878" s="1"/>
      <x:c r="B6878" s="1"/>
      <x:c r="C6878" s="1"/>
      <x:c r="D6878" s="1"/>
      <x:c r="E6878" s="1"/>
      <x:c r="F6878" s="1"/>
      <x:c r="G6878" s="1"/>
      <x:c r="H6878" s="1"/>
      <x:c r="I6878" s="53">
        <x:f t="shared" si="1274"/>
        <x:v>10</x:v>
      </x:c>
      <x:c r="J6878" s="53">
        <x:f t="shared" si="1275"/>
        <x:v>10</x:v>
      </x:c>
      <x:c r="K6878" s="53">
        <x:f t="shared" si="1276"/>
        <x:v>12</x:v>
      </x:c>
      <x:c r="L6878" s="53">
        <x:f t="shared" si="1277"/>
        <x:v>32</x:v>
      </x:c>
      <x:c r="M6878" s="54">
        <x:f t="shared" si="1278"/>
        <x:v>3345.2010169193281</x:v>
      </x:c>
      <x:c r="N6878" s="54">
        <x:f t="shared" si="1279"/>
        <x:v>1.8230562617495334</x:v>
      </x:c>
      <x:c r="O6878" s="55">
        <x:f t="shared" si="1280"/>
        <x:v>141340</x:v>
      </x:c>
      <x:c r="P6878" s="55">
        <x:f t="shared" si="1281"/>
        <x:v>23760</x:v>
      </x:c>
      <x:c r="Q6878" s="55">
        <x:f t="shared" si="1282"/>
        <x:v>70576.406543738325</x:v>
      </x:c>
      <x:c r="R6878" s="55">
        <x:f t="shared" si="1283"/>
        <x:v>27003.593456261675</x:v>
      </x:c>
      <x:c r="S6878" s="1" t="str">
        <x:f t="shared" si="1284"/>
        <x:v>YES</x:v>
      </x:c>
      <x:c r="T6878" s="1">
        <x:f t="shared" si="1285"/>
        <x:v>27003.593456261675</x:v>
      </x:c>
    </x:row>
    <x:row r="6879">
      <x:c r="A6879" s="1"/>
      <x:c r="B6879" s="1"/>
      <x:c r="C6879" s="1"/>
      <x:c r="D6879" s="1"/>
      <x:c r="E6879" s="1"/>
      <x:c r="F6879" s="1"/>
      <x:c r="G6879" s="1"/>
      <x:c r="H6879" s="1"/>
      <x:c r="I6879" s="53">
        <x:f t="shared" si="1274"/>
        <x:v>10</x:v>
      </x:c>
      <x:c r="J6879" s="53">
        <x:f t="shared" si="1275"/>
        <x:v>10</x:v>
      </x:c>
      <x:c r="K6879" s="53">
        <x:f t="shared" si="1276"/>
        <x:v>13</x:v>
      </x:c>
      <x:c r="L6879" s="53">
        <x:f t="shared" si="1277"/>
        <x:v>33</x:v>
      </x:c>
      <x:c r="M6879" s="54">
        <x:f t="shared" si="1278"/>
        <x:v>3405.9229876277122</x:v>
      </x:c>
      <x:c r="N6879" s="54">
        <x:f t="shared" si="1279"/>
        <x:v>1.865224296963689</x:v>
      </x:c>
      <x:c r="O6879" s="55">
        <x:f t="shared" si="1280"/>
        <x:v>144040</x:v>
      </x:c>
      <x:c r="P6879" s="55">
        <x:f t="shared" si="1281"/>
        <x:v>24640</x:v>
      </x:c>
      <x:c r="Q6879" s="55">
        <x:f t="shared" si="1282"/>
        <x:v>71630.607424092217</x:v>
      </x:c>
      <x:c r="R6879" s="55">
        <x:f t="shared" si="1283"/>
        <x:v>27769.392575907783</x:v>
      </x:c>
      <x:c r="S6879" s="1" t="str">
        <x:f t="shared" si="1284"/>
        <x:v>YES</x:v>
      </x:c>
      <x:c r="T6879" s="1">
        <x:f t="shared" si="1285"/>
        <x:v>27769.392575907783</x:v>
      </x:c>
    </x:row>
    <x:row r="6880">
      <x:c r="A6880" s="1"/>
      <x:c r="B6880" s="1"/>
      <x:c r="C6880" s="1"/>
      <x:c r="D6880" s="1"/>
      <x:c r="E6880" s="1"/>
      <x:c r="F6880" s="1"/>
      <x:c r="G6880" s="1"/>
      <x:c r="H6880" s="1"/>
      <x:c r="I6880" s="53">
        <x:f t="shared" si="1274"/>
        <x:v>10</x:v>
      </x:c>
      <x:c r="J6880" s="53">
        <x:f t="shared" si="1275"/>
        <x:v>10</x:v>
      </x:c>
      <x:c r="K6880" s="53">
        <x:f t="shared" si="1276"/>
        <x:v>14</x:v>
      </x:c>
      <x:c r="L6880" s="53">
        <x:f t="shared" si="1277"/>
        <x:v>34</x:v>
      </x:c>
      <x:c r="M6880" s="54">
        <x:f t="shared" si="1278"/>
        <x:v>3468.0650689413733</x:v>
      </x:c>
      <x:c r="N6880" s="54">
        <x:f t="shared" si="1279"/>
        <x:v>1.908378520098176</x:v>
      </x:c>
      <x:c r="O6880" s="55">
        <x:f t="shared" si="1280"/>
        <x:v>146740</x:v>
      </x:c>
      <x:c r="P6880" s="55">
        <x:f t="shared" si="1281"/>
        <x:v>25520</x:v>
      </x:c>
      <x:c r="Q6880" s="55">
        <x:f t="shared" si="1282"/>
        <x:v>72709.463002454402</x:v>
      </x:c>
      <x:c r="R6880" s="55">
        <x:f t="shared" si="1283"/>
        <x:v>28510.536997545598</x:v>
      </x:c>
      <x:c r="S6880" s="1" t="str">
        <x:f t="shared" si="1284"/>
        <x:v>YES</x:v>
      </x:c>
      <x:c r="T6880" s="1">
        <x:f t="shared" si="1285"/>
        <x:v>28510.536997545598</x:v>
      </x:c>
    </x:row>
    <x:row r="6881">
      <x:c r="A6881" s="1"/>
      <x:c r="B6881" s="1"/>
      <x:c r="C6881" s="1"/>
      <x:c r="D6881" s="1"/>
      <x:c r="E6881" s="1"/>
      <x:c r="F6881" s="1"/>
      <x:c r="G6881" s="1"/>
      <x:c r="H6881" s="1"/>
      <x:c r="I6881" s="53">
        <x:f t="shared" si="1274"/>
        <x:v>10</x:v>
      </x:c>
      <x:c r="J6881" s="53">
        <x:f t="shared" si="1275"/>
        <x:v>10</x:v>
      </x:c>
      <x:c r="K6881" s="53">
        <x:f t="shared" si="1276"/>
        <x:v>15</x:v>
      </x:c>
      <x:c r="L6881" s="53">
        <x:f t="shared" si="1277"/>
        <x:v>35</x:v>
      </x:c>
      <x:c r="M6881" s="54">
        <x:f t="shared" si="1278"/>
        <x:v>3531.6532758175199</x:v>
      </x:c>
      <x:c r="N6881" s="54">
        <x:f t="shared" si="1279"/>
        <x:v>1.9525369970955</x:v>
      </x:c>
      <x:c r="O6881" s="55">
        <x:f t="shared" si="1280"/>
        <x:v>149440</x:v>
      </x:c>
      <x:c r="P6881" s="55">
        <x:f t="shared" si="1281"/>
        <x:v>26400</x:v>
      </x:c>
      <x:c r="Q6881" s="55">
        <x:f t="shared" si="1282"/>
        <x:v>73813.424927387503</x:v>
      </x:c>
      <x:c r="R6881" s="55">
        <x:f t="shared" si="1283"/>
        <x:v>29226.575072612497</x:v>
      </x:c>
      <x:c r="S6881" s="1" t="str">
        <x:f t="shared" si="1284"/>
        <x:v>YES</x:v>
      </x:c>
      <x:c r="T6881" s="1">
        <x:f t="shared" si="1285"/>
        <x:v>29226.575072612497</x:v>
      </x:c>
    </x:row>
    <x:row r="6882">
      <x:c r="A6882" s="1"/>
      <x:c r="B6882" s="1"/>
      <x:c r="C6882" s="1"/>
      <x:c r="D6882" s="1"/>
      <x:c r="E6882" s="1"/>
      <x:c r="F6882" s="1"/>
      <x:c r="G6882" s="1"/>
      <x:c r="H6882" s="1"/>
      <x:c r="I6882" s="53">
        <x:f t="shared" si="1274"/>
        <x:v>10</x:v>
      </x:c>
      <x:c r="J6882" s="53">
        <x:f t="shared" si="1275"/>
        <x:v>10</x:v>
      </x:c>
      <x:c r="K6882" s="53">
        <x:f t="shared" si="1276"/>
        <x:v>16</x:v>
      </x:c>
      <x:c r="L6882" s="53">
        <x:f t="shared" si="1277"/>
        <x:v>36</x:v>
      </x:c>
      <x:c r="M6882" s="54">
        <x:f t="shared" si="1278"/>
        <x:v>3596.7140516950089</x:v>
      </x:c>
      <x:c r="N6882" s="54">
        <x:f t="shared" si="1279"/>
        <x:v>1.9977180914548673</x:v>
      </x:c>
      <x:c r="O6882" s="55">
        <x:f t="shared" si="1280"/>
        <x:v>152140</x:v>
      </x:c>
      <x:c r="P6882" s="55">
        <x:f t="shared" si="1281"/>
        <x:v>27280</x:v>
      </x:c>
      <x:c r="Q6882" s="55">
        <x:f t="shared" si="1282"/>
        <x:v>74942.952286371685</x:v>
      </x:c>
      <x:c r="R6882" s="55">
        <x:f t="shared" si="1283"/>
        <x:v>29917.047713628315</x:v>
      </x:c>
      <x:c r="S6882" s="1" t="str">
        <x:f t="shared" si="1284"/>
        <x:v>YES</x:v>
      </x:c>
      <x:c r="T6882" s="1">
        <x:f t="shared" si="1285"/>
        <x:v>29917.047713628315</x:v>
      </x:c>
    </x:row>
    <x:row r="6883">
      <x:c r="A6883" s="1"/>
      <x:c r="B6883" s="1"/>
      <x:c r="C6883" s="1"/>
      <x:c r="D6883" s="1"/>
      <x:c r="E6883" s="1"/>
      <x:c r="F6883" s="1"/>
      <x:c r="G6883" s="1"/>
      <x:c r="H6883" s="1"/>
      <x:c r="I6883" s="53">
        <x:f t="shared" si="1274"/>
        <x:v>10</x:v>
      </x:c>
      <x:c r="J6883" s="53">
        <x:f t="shared" si="1275"/>
        <x:v>10</x:v>
      </x:c>
      <x:c r="K6883" s="53">
        <x:f t="shared" si="1276"/>
        <x:v>17</x:v>
      </x:c>
      <x:c r="L6883" s="53">
        <x:f t="shared" si="1277"/>
        <x:v>37</x:v>
      </x:c>
      <x:c r="M6883" s="54">
        <x:f t="shared" si="1278"/>
        <x:v>3663.2742751415494</x:v>
      </x:c>
      <x:c r="N6883" s="54">
        <x:f t="shared" si="1279"/>
        <x:v>2.0439404688482981</x:v>
      </x:c>
      <x:c r="O6883" s="55">
        <x:f t="shared" si="1280"/>
        <x:v>154840</x:v>
      </x:c>
      <x:c r="P6883" s="55">
        <x:f t="shared" si="1281"/>
        <x:v>28160</x:v>
      </x:c>
      <x:c r="Q6883" s="55">
        <x:f t="shared" si="1282"/>
        <x:v>76098.511721207455</x:v>
      </x:c>
      <x:c r="R6883" s="55">
        <x:f t="shared" si="1283"/>
        <x:v>30581.488278792545</x:v>
      </x:c>
      <x:c r="S6883" s="1" t="str">
        <x:f t="shared" si="1284"/>
        <x:v>YES</x:v>
      </x:c>
      <x:c r="T6883" s="1">
        <x:f t="shared" si="1285"/>
        <x:v>30581.488278792545</x:v>
      </x:c>
    </x:row>
    <x:row r="6884">
      <x:c r="A6884" s="1"/>
      <x:c r="B6884" s="1"/>
      <x:c r="C6884" s="1"/>
      <x:c r="D6884" s="1"/>
      <x:c r="E6884" s="1"/>
      <x:c r="F6884" s="1"/>
      <x:c r="G6884" s="1"/>
      <x:c r="H6884" s="1"/>
      <x:c r="I6884" s="53">
        <x:f t="shared" si="1274"/>
        <x:v>10</x:v>
      </x:c>
      <x:c r="J6884" s="53">
        <x:f t="shared" si="1275"/>
        <x:v>10</x:v>
      </x:c>
      <x:c r="K6884" s="53">
        <x:f t="shared" si="1276"/>
        <x:v>18</x:v>
      </x:c>
      <x:c r="L6884" s="53">
        <x:f t="shared" si="1277"/>
        <x:v>38</x:v>
      </x:c>
      <x:c r="M6884" s="54">
        <x:f t="shared" si="1278"/>
        <x:v>3731.3612666001368</x:v>
      </x:c>
      <x:c r="N6884" s="54">
        <x:f t="shared" si="1279"/>
        <x:v>2.0912231018056504</x:v>
      </x:c>
      <x:c r="O6884" s="55">
        <x:f t="shared" si="1280"/>
        <x:v>157540</x:v>
      </x:c>
      <x:c r="P6884" s="55">
        <x:f t="shared" si="1281"/>
        <x:v>29040</x:v>
      </x:c>
      <x:c r="Q6884" s="55">
        <x:f t="shared" si="1282"/>
        <x:v>77280.577545141263</x:v>
      </x:c>
      <x:c r="R6884" s="55">
        <x:f t="shared" si="1283"/>
        <x:v>31219.422454858737</x:v>
      </x:c>
      <x:c r="S6884" s="1" t="str">
        <x:f t="shared" si="1284"/>
        <x:v>YES</x:v>
      </x:c>
      <x:c r="T6884" s="1">
        <x:f t="shared" si="1285"/>
        <x:v>31219.422454858737</x:v>
      </x:c>
    </x:row>
    <x:row r="6885">
      <x:c r="A6885" s="1"/>
      <x:c r="B6885" s="1"/>
      <x:c r="C6885" s="1"/>
      <x:c r="D6885" s="1"/>
      <x:c r="E6885" s="1"/>
      <x:c r="F6885" s="1"/>
      <x:c r="G6885" s="1"/>
      <x:c r="H6885" s="1"/>
      <x:c r="I6885" s="53">
        <x:f t="shared" si="1274"/>
        <x:v>10</x:v>
      </x:c>
      <x:c r="J6885" s="53">
        <x:f t="shared" si="1275"/>
        <x:v>10</x:v>
      </x:c>
      <x:c r="K6885" s="53">
        <x:f t="shared" si="1276"/>
        <x:v>19</x:v>
      </x:c>
      <x:c r="L6885" s="53">
        <x:f t="shared" si="1277"/>
        <x:v>39</x:v>
      </x:c>
      <x:c r="M6885" s="54">
        <x:f t="shared" si="1278"/>
        <x:v>3801.0027952361584</x:v>
      </x:c>
      <x:c r="N6885" s="54">
        <x:f t="shared" si="1279"/>
        <x:v>2.1395852744695545</x:v>
      </x:c>
      <x:c r="O6885" s="55">
        <x:f t="shared" si="1280"/>
        <x:v>160240</x:v>
      </x:c>
      <x:c r="P6885" s="55">
        <x:f t="shared" si="1281"/>
        <x:v>29920</x:v>
      </x:c>
      <x:c r="Q6885" s="55">
        <x:f t="shared" si="1282"/>
        <x:v>78489.631861738861</x:v>
      </x:c>
      <x:c r="R6885" s="55">
        <x:f t="shared" si="1283"/>
        <x:v>31830.368138261139</x:v>
      </x:c>
      <x:c r="S6885" s="1" t="str">
        <x:f t="shared" si="1284"/>
        <x:v>YES</x:v>
      </x:c>
      <x:c r="T6885" s="1">
        <x:f t="shared" si="1285"/>
        <x:v>31830.368138261139</x:v>
      </x:c>
    </x:row>
    <x:row r="6886">
      <x:c r="A6886" s="1"/>
      <x:c r="B6886" s="1"/>
      <x:c r="C6886" s="1"/>
      <x:c r="D6886" s="1"/>
      <x:c r="E6886" s="1"/>
      <x:c r="F6886" s="1"/>
      <x:c r="G6886" s="1"/>
      <x:c r="H6886" s="1"/>
      <x:c r="I6886" s="53">
        <x:f t="shared" si="1274"/>
        <x:v>10</x:v>
      </x:c>
      <x:c r="J6886" s="53">
        <x:f t="shared" si="1275"/>
        <x:v>10</x:v>
      </x:c>
      <x:c r="K6886" s="53">
        <x:f t="shared" si="1276"/>
        <x:v>20</x:v>
      </x:c>
      <x:c r="L6886" s="53">
        <x:f t="shared" si="1277"/>
        <x:v>40</x:v>
      </x:c>
      <x:c r="M6886" s="54">
        <x:f t="shared" si="1278"/>
        <x:v>3872.2270858866355</x:v>
      </x:c>
      <x:c r="N6886" s="54">
        <x:f t="shared" si="1279"/>
        <x:v>2.1890465874212746</x:v>
      </x:c>
      <x:c r="O6886" s="55">
        <x:f t="shared" si="1280"/>
        <x:v>162940</x:v>
      </x:c>
      <x:c r="P6886" s="55">
        <x:f t="shared" si="1281"/>
        <x:v>30800</x:v>
      </x:c>
      <x:c r="Q6886" s="55">
        <x:f t="shared" si="1282"/>
        <x:v>79726.164685531869</x:v>
      </x:c>
      <x:c r="R6886" s="55">
        <x:f t="shared" si="1283"/>
        <x:v>32413.835314468131</x:v>
      </x:c>
      <x:c r="S6886" s="1" t="str">
        <x:f t="shared" si="1284"/>
        <x:v>YES</x:v>
      </x:c>
      <x:c r="T6886" s="1">
        <x:f t="shared" si="1285"/>
        <x:v>32413.835314468131</x:v>
      </x:c>
    </x:row>
    <x:row r="6887">
      <x:c r="A6887" s="1"/>
      <x:c r="B6887" s="1"/>
      <x:c r="C6887" s="1"/>
      <x:c r="D6887" s="1"/>
      <x:c r="E6887" s="1"/>
      <x:c r="F6887" s="1"/>
      <x:c r="G6887" s="1"/>
      <x:c r="H6887" s="1"/>
      <x:c r="I6887" s="53">
        <x:f t="shared" si="1274"/>
        <x:v>10</x:v>
      </x:c>
      <x:c r="J6887" s="53">
        <x:f t="shared" si="1275"/>
        <x:v>10</x:v>
      </x:c>
      <x:c r="K6887" s="53">
        <x:f t="shared" si="1276"/>
        <x:v>21</x:v>
      </x:c>
      <x:c r="L6887" s="53">
        <x:f t="shared" si="1277"/>
        <x:v>41</x:v>
      </x:c>
      <x:c r="M6887" s="54">
        <x:f t="shared" si="1278"/>
        <x:v>3945.0628261130792</x:v>
      </x:c>
      <x:c r="N6887" s="54">
        <x:f t="shared" si="1279"/>
        <x:v>2.239626962578527</x:v>
      </x:c>
      <x:c r="O6887" s="55">
        <x:f t="shared" si="1280"/>
        <x:v>165640</x:v>
      </x:c>
      <x:c r="P6887" s="55">
        <x:f t="shared" si="1281"/>
        <x:v>31680</x:v>
      </x:c>
      <x:c r="Q6887" s="55">
        <x:f t="shared" si="1282"/>
        <x:v>80990.674064463179</x:v>
      </x:c>
      <x:c r="R6887" s="55">
        <x:f t="shared" si="1283"/>
        <x:v>32969.325935536821</x:v>
      </x:c>
      <x:c r="S6887" s="1" t="str">
        <x:f t="shared" si="1284"/>
        <x:v>YES</x:v>
      </x:c>
      <x:c r="T6887" s="1">
        <x:f t="shared" si="1285"/>
        <x:v>32969.325935536821</x:v>
      </x:c>
    </x:row>
    <x:row r="6888">
      <x:c r="A6888" s="1"/>
      <x:c r="B6888" s="1"/>
      <x:c r="C6888" s="1"/>
      <x:c r="D6888" s="1"/>
      <x:c r="E6888" s="1"/>
      <x:c r="F6888" s="1"/>
      <x:c r="G6888" s="1"/>
      <x:c r="H6888" s="1"/>
      <x:c r="I6888" s="53">
        <x:f t="shared" si="1274"/>
        <x:v>10</x:v>
      </x:c>
      <x:c r="J6888" s="53">
        <x:f t="shared" si="1275"/>
        <x:v>10</x:v>
      </x:c>
      <x:c r="K6888" s="53">
        <x:f t="shared" si="1276"/>
        <x:v>22</x:v>
      </x:c>
      <x:c r="L6888" s="53">
        <x:f t="shared" si="1277"/>
        <x:v>42</x:v>
      </x:c>
      <x:c r="M6888" s="54">
        <x:f t="shared" si="1278"/>
        <x:v>4019.5391733594752</x:v>
      </x:c>
      <x:c r="N6888" s="54">
        <x:f t="shared" si="1279"/>
        <x:v>2.2913466481663023</x:v>
      </x:c>
      <x:c r="O6888" s="55">
        <x:f t="shared" si="1280"/>
        <x:v>168340</x:v>
      </x:c>
      <x:c r="P6888" s="55">
        <x:f t="shared" si="1281"/>
        <x:v>32560</x:v>
      </x:c>
      <x:c r="Q6888" s="55">
        <x:f t="shared" si="1282"/>
        <x:v>82283.666204157547</x:v>
      </x:c>
      <x:c r="R6888" s="55">
        <x:f t="shared" si="1283"/>
        <x:v>33496.333795842453</x:v>
      </x:c>
      <x:c r="S6888" s="1" t="str">
        <x:f t="shared" si="1284"/>
        <x:v>YES</x:v>
      </x:c>
      <x:c r="T6888" s="1">
        <x:f t="shared" si="1285"/>
        <x:v>33496.333795842453</x:v>
      </x:c>
    </x:row>
    <x:row r="6889">
      <x:c r="A6889" s="1"/>
      <x:c r="B6889" s="1"/>
      <x:c r="C6889" s="1"/>
      <x:c r="D6889" s="1"/>
      <x:c r="E6889" s="1"/>
      <x:c r="F6889" s="1"/>
      <x:c r="G6889" s="1"/>
      <x:c r="H6889" s="1"/>
      <x:c r="I6889" s="53">
        <x:f t="shared" si="1274"/>
        <x:v>10</x:v>
      </x:c>
      <x:c r="J6889" s="53">
        <x:f t="shared" si="1275"/>
        <x:v>10</x:v>
      </x:c>
      <x:c r="K6889" s="53">
        <x:f t="shared" si="1276"/>
        <x:v>23</x:v>
      </x:c>
      <x:c r="L6889" s="53">
        <x:f t="shared" si="1277"/>
        <x:v>43</x:v>
      </x:c>
      <x:c r="M6889" s="54">
        <x:f t="shared" si="1278"/>
        <x:v>4095.6857622169118</x:v>
      </x:c>
      <x:c r="N6889" s="54">
        <x:f t="shared" si="1279"/>
        <x:v>2.3442262237617442</x:v>
      </x:c>
      <x:c r="O6889" s="55">
        <x:f t="shared" si="1280"/>
        <x:v>171040</x:v>
      </x:c>
      <x:c r="P6889" s="55">
        <x:f t="shared" si="1281"/>
        <x:v>33440</x:v>
      </x:c>
      <x:c r="Q6889" s="55">
        <x:f t="shared" si="1282"/>
        <x:v>83605.655594043608</x:v>
      </x:c>
      <x:c r="R6889" s="55">
        <x:f t="shared" si="1283"/>
        <x:v>33994.344405956392</x:v>
      </x:c>
      <x:c r="S6889" s="1" t="str">
        <x:f t="shared" si="1284"/>
        <x:v>YES</x:v>
      </x:c>
      <x:c r="T6889" s="1">
        <x:f t="shared" si="1285"/>
        <x:v>33994.344405956392</x:v>
      </x:c>
    </x:row>
    <x:row r="6890">
      <x:c r="A6890" s="1"/>
      <x:c r="B6890" s="1"/>
      <x:c r="C6890" s="1"/>
      <x:c r="D6890" s="1"/>
      <x:c r="E6890" s="1"/>
      <x:c r="F6890" s="1"/>
      <x:c r="G6890" s="1"/>
      <x:c r="H6890" s="1"/>
      <x:c r="I6890" s="53">
        <x:f t="shared" si="1274"/>
        <x:v>10</x:v>
      </x:c>
      <x:c r="J6890" s="53">
        <x:f t="shared" si="1275"/>
        <x:v>10</x:v>
      </x:c>
      <x:c r="K6890" s="53">
        <x:f t="shared" si="1276"/>
        <x:v>24</x:v>
      </x:c>
      <x:c r="L6890" s="53">
        <x:f t="shared" si="1277"/>
        <x:v>44</x:v>
      </x:c>
      <x:c r="M6890" s="54">
        <x:f t="shared" si="1278"/>
        <x:v>4173.532711796408</x:v>
      </x:c>
      <x:c r="N6890" s="54">
        <x:f t="shared" si="1279"/>
        <x:v>2.3982866054141723</x:v>
      </x:c>
      <x:c r="O6890" s="55">
        <x:f t="shared" si="1280"/>
        <x:v>173740</x:v>
      </x:c>
      <x:c r="P6890" s="55">
        <x:f t="shared" si="1281"/>
        <x:v>34320</x:v>
      </x:c>
      <x:c r="Q6890" s="55">
        <x:f t="shared" si="1282"/>
        <x:v>84957.165135354298</x:v>
      </x:c>
      <x:c r="R6890" s="55">
        <x:f t="shared" si="1283"/>
        <x:v>34462.834864645702</x:v>
      </x:c>
      <x:c r="S6890" s="1" t="str">
        <x:f t="shared" si="1284"/>
        <x:v>YES</x:v>
      </x:c>
      <x:c r="T6890" s="1">
        <x:f t="shared" si="1285"/>
        <x:v>34462.834864645702</x:v>
      </x:c>
    </x:row>
    <x:row r="6891">
      <x:c r="A6891" s="1"/>
      <x:c r="B6891" s="1"/>
      <x:c r="C6891" s="1"/>
      <x:c r="D6891" s="1"/>
      <x:c r="E6891" s="1"/>
      <x:c r="F6891" s="1"/>
      <x:c r="G6891" s="1"/>
      <x:c r="H6891" s="1"/>
      <x:c r="I6891" s="53">
        <x:f t="shared" si="1274"/>
        <x:v>10</x:v>
      </x:c>
      <x:c r="J6891" s="53">
        <x:f t="shared" si="1275"/>
        <x:v>10</x:v>
      </x:c>
      <x:c r="K6891" s="53">
        <x:f t="shared" si="1276"/>
        <x:v>25</x:v>
      </x:c>
      <x:c r="L6891" s="53">
        <x:f t="shared" si="1277"/>
        <x:v>45</x:v>
      </x:c>
      <x:c r="M6891" s="54">
        <x:f t="shared" si="1278"/>
        <x:v>4253.110633211505</x:v>
      </x:c>
      <x:c r="N6891" s="54">
        <x:f t="shared" si="1279"/>
        <x:v>2.4535490508413229</x:v>
      </x:c>
      <x:c r="O6891" s="55">
        <x:f t="shared" si="1280"/>
        <x:v>176440</x:v>
      </x:c>
      <x:c r="P6891" s="55">
        <x:f t="shared" si="1281"/>
        <x:v>35200</x:v>
      </x:c>
      <x:c r="Q6891" s="55">
        <x:f t="shared" si="1282"/>
        <x:v>86338.726271033069</x:v>
      </x:c>
      <x:c r="R6891" s="55">
        <x:f t="shared" si="1283"/>
        <x:v>34901.273728966931</x:v>
      </x:c>
      <x:c r="S6891" s="1" t="str">
        <x:f t="shared" si="1284"/>
        <x:v>YES</x:v>
      </x:c>
      <x:c r="T6891" s="1">
        <x:f t="shared" si="1285"/>
        <x:v>34901.273728966931</x:v>
      </x:c>
    </x:row>
    <x:row r="6892">
      <x:c r="A6892" s="1"/>
      <x:c r="B6892" s="1"/>
      <x:c r="C6892" s="1"/>
      <x:c r="D6892" s="1"/>
      <x:c r="E6892" s="1"/>
      <x:c r="F6892" s="1"/>
      <x:c r="G6892" s="1"/>
      <x:c r="H6892" s="1"/>
      <x:c r="I6892" s="53">
        <x:f t="shared" si="1274"/>
        <x:v>10</x:v>
      </x:c>
      <x:c r="J6892" s="53">
        <x:f t="shared" si="1275"/>
        <x:v>10</x:v>
      </x:c>
      <x:c r="K6892" s="53">
        <x:f t="shared" si="1276"/>
        <x:v>26</x:v>
      </x:c>
      <x:c r="L6892" s="53">
        <x:f t="shared" si="1277"/>
        <x:v>46</x:v>
      </x:c>
      <x:c r="M6892" s="54">
        <x:f t="shared" si="1278"/>
        <x:v>4334.4506371722237</x:v>
      </x:c>
      <x:c r="N6892" s="54">
        <x:f t="shared" si="1279"/>
        <x:v>2.5100351647029333</x:v>
      </x:c>
      <x:c r="O6892" s="55">
        <x:f t="shared" si="1280"/>
        <x:v>179140</x:v>
      </x:c>
      <x:c r="P6892" s="55">
        <x:f t="shared" si="1281"/>
        <x:v>36080</x:v>
      </x:c>
      <x:c r="Q6892" s="55">
        <x:f t="shared" si="1282"/>
        <x:v>87750.87911757332</x:v>
      </x:c>
      <x:c r="R6892" s="55">
        <x:f t="shared" si="1283"/>
        <x:v>35309.12088242668</x:v>
      </x:c>
      <x:c r="S6892" s="1" t="str">
        <x:f t="shared" si="1284"/>
        <x:v>YES</x:v>
      </x:c>
      <x:c r="T6892" s="1">
        <x:f t="shared" si="1285"/>
        <x:v>35309.12088242668</x:v>
      </x:c>
    </x:row>
    <x:row r="6893">
      <x:c r="A6893" s="1"/>
      <x:c r="B6893" s="1"/>
      <x:c r="C6893" s="1"/>
      <x:c r="D6893" s="1"/>
      <x:c r="E6893" s="1"/>
      <x:c r="F6893" s="1"/>
      <x:c r="G6893" s="1"/>
      <x:c r="H6893" s="1"/>
      <x:c r="I6893" s="53">
        <x:f t="shared" si="1274"/>
        <x:v>10</x:v>
      </x:c>
      <x:c r="J6893" s="53">
        <x:f t="shared" si="1275"/>
        <x:v>10</x:v>
      </x:c>
      <x:c r="K6893" s="53">
        <x:f t="shared" si="1276"/>
        <x:v>27</x:v>
      </x:c>
      <x:c r="L6893" s="53">
        <x:f t="shared" si="1277"/>
        <x:v>47</x:v>
      </x:c>
      <x:c r="M6893" s="54">
        <x:f t="shared" si="1278"/>
        <x:v>4417.5843416919797</x:v>
      </x:c>
      <x:c r="N6893" s="54">
        <x:f t="shared" si="1279"/>
        <x:v>2.5677669039527635</x:v>
      </x:c>
      <x:c r="O6893" s="55">
        <x:f t="shared" si="1280"/>
        <x:v>181840</x:v>
      </x:c>
      <x:c r="P6893" s="55">
        <x:f t="shared" si="1281"/>
        <x:v>36960</x:v>
      </x:c>
      <x:c r="Q6893" s="55">
        <x:f t="shared" si="1282"/>
        <x:v>89194.172598819088</x:v>
      </x:c>
      <x:c r="R6893" s="55">
        <x:f t="shared" si="1283"/>
        <x:v>35685.827401180912</x:v>
      </x:c>
      <x:c r="S6893" s="1" t="str">
        <x:f t="shared" si="1284"/>
        <x:v>YES</x:v>
      </x:c>
      <x:c r="T6893" s="1">
        <x:f t="shared" si="1285"/>
        <x:v>35685.827401180912</x:v>
      </x:c>
    </x:row>
    <x:row r="6894">
      <x:c r="A6894" s="1"/>
      <x:c r="B6894" s="1"/>
      <x:c r="C6894" s="1"/>
      <x:c r="D6894" s="1"/>
      <x:c r="E6894" s="1"/>
      <x:c r="F6894" s="1"/>
      <x:c r="G6894" s="1"/>
      <x:c r="H6894" s="1"/>
      <x:c r="I6894" s="53" t="n">
        <x:f t="shared" ref="I6894:I6957" si="1286">INT((ROW()-ROW($I$46))/((CARROT_CAP+1)*(MESCLUN_CAP+1)))</x:f>
        <x:v>10</x:v>
      </x:c>
      <x:c r="J6894" s="53" t="n">
        <x:f t="shared" ref="J6894:J6957" si="1287">MOD(INT((ROW()-ROW($I$46))/(MESCLUN_CAP+1)),CARROT_CAP+1)</x:f>
        <x:v>10</x:v>
      </x:c>
      <x:c r="K6894" s="53" t="n">
        <x:f t="shared" ref="K6894:K6957" si="1288">MOD(ROW()-ROW($I$46),MESCLUN_CAP+1)</x:f>
        <x:v>28</x:v>
      </x:c>
      <x:c r="L6894" s="53" t="n">
        <x:f t="shared" ref="L6894:L6957" si="1289">SUM(I6894:K6894)</x:f>
        <x:v>48</x:v>
      </x:c>
      <x:c r="M6894" s="54" t="n">
        <x:f t="shared" ref="M6894:M6957" si="1290">I6894*TOMATO_HOURS*WEEKS*(1+TOMATO_DIM)^I6894+J6894*CARROT_HOURS*WEEKS*(1+CARROT_DIM)^J6894+K6894*MESCLUN_HOURS*WEEKS*(1+MESCLUN_DIM)^K6894</x:f>
        <x:v>4502.543879909132</x:v>
      </x:c>
      <x:c r="N6894" s="54" t="n">
        <x:f t="shared" ref="N6894:N6957" si="1291">MAX(M6894-FARMER_HOURS,0)/TEMP_HOURS_PER_WORKER</x:f>
        <x:v>2.6267665832702303</x:v>
      </x:c>
      <x:c r="O6894" s="55" t="n">
        <x:f t="shared" ref="O6894:O6957" si="1292">I6894*TOMATO_PRICE+J6894*CARROT_PRICE+K6894*MESCLUN_PRICE</x:f>
        <x:v>184540</x:v>
      </x:c>
      <x:c r="P6894" s="55" t="n">
        <x:f t="shared" ref="P6894:P6957" si="1293">I6894*TOMATO_FERTILIZER+J6894*CARROT_FERTILIZER+K6894*MESCLUN_FERTILIZER</x:f>
        <x:v>37840</x:v>
      </x:c>
      <x:c r="Q6894" s="55" t="n">
        <x:f t="shared" ref="Q6894:Q6957" si="1294">MIN(M6894,FARMER_HOURS)*FARMER_RATE+MAX(M6894-FARMER_HOURS,0)*TEMP_RATE</x:f>
        <x:v>90669.16458175576</x:v>
      </x:c>
      <x:c r="R6894" s="55" t="n">
        <x:f t="shared" ref="R6894:R6957" si="1295">O6894-P6894-Q6894-FIXED_COST</x:f>
        <x:v>36030.83541824424</x:v>
      </x:c>
      <x:c r="S6894" s="1" t="str">
        <x:f t="shared" ref="S6894:S6957" si="1296">IF(AND(L6894&lt;=TOTAL_BED_CAP,N6894&lt;=TEMP_WORKER_CAP),"YES","NO")</x:f>
        <x:v>YES</x:v>
      </x:c>
      <x:c r="T6894" s="1" t="n">
        <x:f t="shared" ref="T6894:T6957" si="1297">IF(S6894="YES",R6894,-1E+99)</x:f>
        <x:v>36030.83541824424</x:v>
      </x:c>
    </x:row>
    <x:row r="6895">
      <x:c r="A6895" s="1"/>
      <x:c r="B6895" s="1"/>
      <x:c r="C6895" s="1"/>
      <x:c r="D6895" s="1"/>
      <x:c r="E6895" s="1"/>
      <x:c r="F6895" s="1"/>
      <x:c r="G6895" s="1"/>
      <x:c r="H6895" s="1"/>
      <x:c r="I6895" s="53">
        <x:f t="shared" si="1286"/>
        <x:v>10</x:v>
      </x:c>
      <x:c r="J6895" s="53">
        <x:f t="shared" si="1287"/>
        <x:v>10</x:v>
      </x:c>
      <x:c r="K6895" s="53">
        <x:f t="shared" si="1288"/>
        <x:v>29</x:v>
      </x:c>
      <x:c r="L6895" s="53">
        <x:f t="shared" si="1289"/>
        <x:v>49</x:v>
      </x:c>
      <x:c r="M6895" s="54">
        <x:f t="shared" si="1290"/>
        <x:v>4589.3619080247872</x:v>
      </x:c>
      <x:c r="N6895" s="54">
        <x:f t="shared" si="1291"/>
        <x:v>2.687056880572769</x:v>
      </x:c>
      <x:c r="O6895" s="55">
        <x:f t="shared" si="1292"/>
        <x:v>187240</x:v>
      </x:c>
      <x:c r="P6895" s="55">
        <x:f t="shared" si="1293"/>
        <x:v>38720</x:v>
      </x:c>
      <x:c r="Q6895" s="55">
        <x:f t="shared" si="1294"/>
        <x:v>92176.422014319221</x:v>
      </x:c>
      <x:c r="R6895" s="55">
        <x:f t="shared" si="1295"/>
        <x:v>36343.577985680779</x:v>
      </x:c>
      <x:c r="S6895" s="1" t="str">
        <x:f t="shared" si="1296"/>
        <x:v>YES</x:v>
      </x:c>
      <x:c r="T6895" s="1">
        <x:f t="shared" si="1297"/>
        <x:v>36343.577985680779</x:v>
      </x:c>
    </x:row>
    <x:row r="6896">
      <x:c r="A6896" s="1"/>
      <x:c r="B6896" s="1"/>
      <x:c r="C6896" s="1"/>
      <x:c r="D6896" s="1"/>
      <x:c r="E6896" s="1"/>
      <x:c r="F6896" s="1"/>
      <x:c r="G6896" s="1"/>
      <x:c r="H6896" s="1"/>
      <x:c r="I6896" s="53">
        <x:f t="shared" si="1286"/>
        <x:v>10</x:v>
      </x:c>
      <x:c r="J6896" s="53">
        <x:f t="shared" si="1287"/>
        <x:v>10</x:v>
      </x:c>
      <x:c r="K6896" s="53">
        <x:f t="shared" si="1288"/>
        <x:v>30</x:v>
      </x:c>
      <x:c r="L6896" s="53">
        <x:f t="shared" si="1289"/>
        <x:v>50</x:v>
      </x:c>
      <x:c r="M6896" s="54">
        <x:f t="shared" si="1290"/>
        <x:v>4678.0716133585574</x:v>
      </x:c>
      <x:c r="N6896" s="54">
        <x:f t="shared" si="1291"/>
        <x:v>2.7486608426101093</x:v>
      </x:c>
      <x:c r="O6896" s="55">
        <x:f t="shared" si="1292"/>
        <x:v>189940</x:v>
      </x:c>
      <x:c r="P6896" s="55">
        <x:f t="shared" si="1293"/>
        <x:v>39600</x:v>
      </x:c>
      <x:c r="Q6896" s="55">
        <x:f t="shared" si="1294"/>
        <x:v>93716.521065252731</x:v>
      </x:c>
      <x:c r="R6896" s="55">
        <x:f t="shared" si="1295"/>
        <x:v>36623.478934747269</x:v>
      </x:c>
      <x:c r="S6896" s="1" t="str">
        <x:f t="shared" si="1296"/>
        <x:v>YES</x:v>
      </x:c>
      <x:c r="T6896" s="1">
        <x:f t="shared" si="1297"/>
        <x:v>36623.478934747269</x:v>
      </x:c>
    </x:row>
    <x:row r="6897">
      <x:c r="A6897" s="1"/>
      <x:c r="B6897" s="1"/>
      <x:c r="C6897" s="1"/>
      <x:c r="D6897" s="1"/>
      <x:c r="E6897" s="1"/>
      <x:c r="F6897" s="1"/>
      <x:c r="G6897" s="1"/>
      <x:c r="H6897" s="1"/>
      <x:c r="I6897" s="53">
        <x:f t="shared" si="1286"/>
        <x:v>10</x:v>
      </x:c>
      <x:c r="J6897" s="53">
        <x:f t="shared" si="1287"/>
        <x:v>11</x:v>
      </x:c>
      <x:c r="K6897" s="53">
        <x:f t="shared" si="1288"/>
        <x:v>0</x:v>
      </x:c>
      <x:c r="L6897" s="53">
        <x:f t="shared" si="1289"/>
        <x:v>21</x:v>
      </x:c>
      <x:c r="M6897" s="54">
        <x:f t="shared" si="1290"/>
        <x:v>2767.3568111644199</x:v>
      </x:c>
      <x:c r="N6897" s="54">
        <x:f t="shared" si="1291"/>
        <x:v>1.4217755633086249</x:v>
      </x:c>
      <x:c r="O6897" s="55">
        <x:f t="shared" si="1292"/>
        <x:v>111034</x:v>
      </x:c>
      <x:c r="P6897" s="55">
        <x:f t="shared" si="1293"/>
        <x:v>13640</x:v>
      </x:c>
      <x:c r="Q6897" s="55">
        <x:f t="shared" si="1294"/>
        <x:v>60544.389082715621</x:v>
      </x:c>
      <x:c r="R6897" s="55">
        <x:f t="shared" si="1295"/>
        <x:v>16849.610917284379</x:v>
      </x:c>
      <x:c r="S6897" s="1" t="str">
        <x:f t="shared" si="1296"/>
        <x:v>YES</x:v>
      </x:c>
      <x:c r="T6897" s="1">
        <x:f t="shared" si="1297"/>
        <x:v>16849.610917284379</x:v>
      </x:c>
    </x:row>
    <x:row r="6898">
      <x:c r="A6898" s="1"/>
      <x:c r="B6898" s="1"/>
      <x:c r="C6898" s="1"/>
      <x:c r="D6898" s="1"/>
      <x:c r="E6898" s="1"/>
      <x:c r="F6898" s="1"/>
      <x:c r="G6898" s="1"/>
      <x:c r="H6898" s="1"/>
      <x:c r="I6898" s="53">
        <x:f t="shared" si="1286"/>
        <x:v>10</x:v>
      </x:c>
      <x:c r="J6898" s="53">
        <x:f t="shared" si="1287"/>
        <x:v>11</x:v>
      </x:c>
      <x:c r="K6898" s="53">
        <x:f t="shared" si="1288"/>
        <x:v>1</x:v>
      </x:c>
      <x:c r="L6898" s="53">
        <x:f t="shared" si="1289"/>
        <x:v>22</x:v>
      </x:c>
      <x:c r="M6898" s="54">
        <x:f t="shared" si="1290"/>
        <x:v>2812.9193111644199</x:v>
      </x:c>
      <x:c r="N6898" s="54">
        <x:f t="shared" si="1291"/>
        <x:v>1.453416188308625</x:v>
      </x:c>
      <x:c r="O6898" s="55">
        <x:f t="shared" si="1292"/>
        <x:v>113734</x:v>
      </x:c>
      <x:c r="P6898" s="55">
        <x:f t="shared" si="1293"/>
        <x:v>14520</x:v>
      </x:c>
      <x:c r="Q6898" s="55">
        <x:f t="shared" si="1294"/>
        <x:v>61335.404707715621</x:v>
      </x:c>
      <x:c r="R6898" s="55">
        <x:f t="shared" si="1295"/>
        <x:v>17878.595292284379</x:v>
      </x:c>
      <x:c r="S6898" s="1" t="str">
        <x:f t="shared" si="1296"/>
        <x:v>YES</x:v>
      </x:c>
      <x:c r="T6898" s="1">
        <x:f t="shared" si="1297"/>
        <x:v>17878.595292284379</x:v>
      </x:c>
    </x:row>
    <x:row r="6899">
      <x:c r="A6899" s="1"/>
      <x:c r="B6899" s="1"/>
      <x:c r="C6899" s="1"/>
      <x:c r="D6899" s="1"/>
      <x:c r="E6899" s="1"/>
      <x:c r="F6899" s="1"/>
      <x:c r="G6899" s="1"/>
      <x:c r="H6899" s="1"/>
      <x:c r="I6899" s="53">
        <x:f t="shared" si="1286"/>
        <x:v>10</x:v>
      </x:c>
      <x:c r="J6899" s="53">
        <x:f t="shared" si="1287"/>
        <x:v>11</x:v>
      </x:c>
      <x:c r="K6899" s="53">
        <x:f t="shared" si="1288"/>
        <x:v>2</x:v>
      </x:c>
      <x:c r="L6899" s="53">
        <x:f t="shared" si="1289"/>
        <x:v>23</x:v>
      </x:c>
      <x:c r="M6899" s="54">
        <x:f t="shared" si="1290"/>
        <x:v>2859.6208736644198</x:v>
      </x:c>
      <x:c r="N6899" s="54">
        <x:f t="shared" si="1291"/>
        <x:v>1.485847828933625</x:v>
      </x:c>
      <x:c r="O6899" s="55">
        <x:f t="shared" si="1292"/>
        <x:v>116434</x:v>
      </x:c>
      <x:c r="P6899" s="55">
        <x:f t="shared" si="1293"/>
        <x:v>15400</x:v>
      </x:c>
      <x:c r="Q6899" s="55">
        <x:f t="shared" si="1294"/>
        <x:v>62146.195723340621</x:v>
      </x:c>
      <x:c r="R6899" s="55">
        <x:f t="shared" si="1295"/>
        <x:v>18887.804276659379</x:v>
      </x:c>
      <x:c r="S6899" s="1" t="str">
        <x:f t="shared" si="1296"/>
        <x:v>YES</x:v>
      </x:c>
      <x:c r="T6899" s="1">
        <x:f t="shared" si="1297"/>
        <x:v>18887.804276659379</x:v>
      </x:c>
    </x:row>
    <x:row r="6900">
      <x:c r="A6900" s="1"/>
      <x:c r="B6900" s="1"/>
      <x:c r="C6900" s="1"/>
      <x:c r="D6900" s="1"/>
      <x:c r="E6900" s="1"/>
      <x:c r="F6900" s="1"/>
      <x:c r="G6900" s="1"/>
      <x:c r="H6900" s="1"/>
      <x:c r="I6900" s="53">
        <x:f t="shared" si="1286"/>
        <x:v>10</x:v>
      </x:c>
      <x:c r="J6900" s="53">
        <x:f t="shared" si="1287"/>
        <x:v>11</x:v>
      </x:c>
      <x:c r="K6900" s="53">
        <x:f t="shared" si="1288"/>
        <x:v>3</x:v>
      </x:c>
      <x:c r="L6900" s="53">
        <x:f t="shared" si="1289"/>
        <x:v>24</x:v>
      </x:c>
      <x:c r="M6900" s="54">
        <x:f t="shared" si="1290"/>
        <x:v>2907.4828560862948</x:v>
      </x:c>
      <x:c r="N6900" s="54">
        <x:f t="shared" si="1291"/>
        <x:v>1.5190853167265936</x:v>
      </x:c>
      <x:c r="O6900" s="55">
        <x:f t="shared" si="1292"/>
        <x:v>119134</x:v>
      </x:c>
      <x:c r="P6900" s="55">
        <x:f t="shared" si="1293"/>
        <x:v>16280</x:v>
      </x:c>
      <x:c r="Q6900" s="55">
        <x:f t="shared" si="1294"/>
        <x:v>62977.13291816484</x:v>
      </x:c>
      <x:c r="R6900" s="55">
        <x:f t="shared" si="1295"/>
        <x:v>19876.86708183516</x:v>
      </x:c>
      <x:c r="S6900" s="1" t="str">
        <x:f t="shared" si="1296"/>
        <x:v>YES</x:v>
      </x:c>
      <x:c r="T6900" s="1">
        <x:f t="shared" si="1297"/>
        <x:v>19876.86708183516</x:v>
      </x:c>
    </x:row>
    <x:row r="6901">
      <x:c r="A6901" s="1"/>
      <x:c r="B6901" s="1"/>
      <x:c r="C6901" s="1"/>
      <x:c r="D6901" s="1"/>
      <x:c r="E6901" s="1"/>
      <x:c r="F6901" s="1"/>
      <x:c r="G6901" s="1"/>
      <x:c r="H6901" s="1"/>
      <x:c r="I6901" s="53">
        <x:f t="shared" si="1286"/>
        <x:v>10</x:v>
      </x:c>
      <x:c r="J6901" s="53">
        <x:f t="shared" si="1287"/>
        <x:v>11</x:v>
      </x:c>
      <x:c r="K6901" s="53">
        <x:f t="shared" si="1288"/>
        <x:v>4</x:v>
      </x:c>
      <x:c r="L6901" s="53">
        <x:f t="shared" si="1289"/>
        <x:v>25</x:v>
      </x:c>
      <x:c r="M6901" s="54">
        <x:f t="shared" si="1290"/>
        <x:v>2956.5269718089512</x:v>
      </x:c>
      <x:c r="N6901" s="54">
        <x:f t="shared" si="1291"/>
        <x:v>1.5531437304228828</x:v>
      </x:c>
      <x:c r="O6901" s="55">
        <x:f t="shared" si="1292"/>
        <x:v>121834</x:v>
      </x:c>
      <x:c r="P6901" s="55">
        <x:f t="shared" si="1293"/>
        <x:v>17160</x:v>
      </x:c>
      <x:c r="Q6901" s="55">
        <x:f t="shared" si="1294"/>
        <x:v>63828.593260572066</x:v>
      </x:c>
      <x:c r="R6901" s="55">
        <x:f t="shared" si="1295"/>
        <x:v>20845.406739427934</x:v>
      </x:c>
      <x:c r="S6901" s="1" t="str">
        <x:f t="shared" si="1296"/>
        <x:v>YES</x:v>
      </x:c>
      <x:c r="T6901" s="1">
        <x:f t="shared" si="1297"/>
        <x:v>20845.406739427934</x:v>
      </x:c>
    </x:row>
    <x:row r="6902">
      <x:c r="A6902" s="1"/>
      <x:c r="B6902" s="1"/>
      <x:c r="C6902" s="1"/>
      <x:c r="D6902" s="1"/>
      <x:c r="E6902" s="1"/>
      <x:c r="F6902" s="1"/>
      <x:c r="G6902" s="1"/>
      <x:c r="H6902" s="1"/>
      <x:c r="I6902" s="53">
        <x:f t="shared" si="1286"/>
        <x:v>10</x:v>
      </x:c>
      <x:c r="J6902" s="53">
        <x:f t="shared" si="1287"/>
        <x:v>11</x:v>
      </x:c>
      <x:c r="K6902" s="53">
        <x:f t="shared" si="1288"/>
        <x:v>5</x:v>
      </x:c>
      <x:c r="L6902" s="53">
        <x:f t="shared" si="1289"/>
        <x:v>26</x:v>
      </x:c>
      <x:c r="M6902" s="54">
        <x:f t="shared" si="1290"/>
        <x:v>3006.7752957301545</x:v>
      </x:c>
      <x:c r="N6902" s="54">
        <x:f t="shared" si="1291"/>
        <x:v>1.5880383998126073</x:v>
      </x:c>
      <x:c r="O6902" s="55">
        <x:f t="shared" si="1292"/>
        <x:v>124534</x:v>
      </x:c>
      <x:c r="P6902" s="55">
        <x:f t="shared" si="1293"/>
        <x:v>18040</x:v>
      </x:c>
      <x:c r="Q6902" s="55">
        <x:f t="shared" si="1294"/>
        <x:v>64700.959995315185</x:v>
      </x:c>
      <x:c r="R6902" s="55">
        <x:f t="shared" si="1295"/>
        <x:v>21793.040004684815</x:v>
      </x:c>
      <x:c r="S6902" s="1" t="str">
        <x:f t="shared" si="1296"/>
        <x:v>YES</x:v>
      </x:c>
      <x:c r="T6902" s="1">
        <x:f t="shared" si="1297"/>
        <x:v>21793.040004684815</x:v>
      </x:c>
    </x:row>
    <x:row r="6903">
      <x:c r="A6903" s="1"/>
      <x:c r="B6903" s="1"/>
      <x:c r="C6903" s="1"/>
      <x:c r="D6903" s="1"/>
      <x:c r="E6903" s="1"/>
      <x:c r="F6903" s="1"/>
      <x:c r="G6903" s="1"/>
      <x:c r="H6903" s="1"/>
      <x:c r="I6903" s="53">
        <x:f t="shared" si="1286"/>
        <x:v>10</x:v>
      </x:c>
      <x:c r="J6903" s="53">
        <x:f t="shared" si="1287"/>
        <x:v>11</x:v>
      </x:c>
      <x:c r="K6903" s="53">
        <x:f t="shared" si="1288"/>
        <x:v>6</x:v>
      </x:c>
      <x:c r="L6903" s="53">
        <x:f t="shared" si="1289"/>
        <x:v>27</x:v>
      </x:c>
      <x:c r="M6903" s="54">
        <x:f t="shared" si="1290"/>
        <x:v>3058.2502699117877</x:v>
      </x:c>
      <x:c r="N6903" s="54">
        <x:f t="shared" si="1291"/>
        <x:v>1.6237849096609636</x:v>
      </x:c>
      <x:c r="O6903" s="55">
        <x:f t="shared" si="1292"/>
        <x:v>127234</x:v>
      </x:c>
      <x:c r="P6903" s="55">
        <x:f t="shared" si="1293"/>
        <x:v>18920</x:v>
      </x:c>
      <x:c r="Q6903" s="55">
        <x:f t="shared" si="1294"/>
        <x:v>65594.622741524101</x:v>
      </x:c>
      <x:c r="R6903" s="55">
        <x:f t="shared" si="1295"/>
        <x:v>22719.377258475899</x:v>
      </x:c>
      <x:c r="S6903" s="1" t="str">
        <x:f t="shared" si="1296"/>
        <x:v>YES</x:v>
      </x:c>
      <x:c r="T6903" s="1">
        <x:f t="shared" si="1297"/>
        <x:v>22719.377258475899</x:v>
      </x:c>
    </x:row>
    <x:row r="6904">
      <x:c r="A6904" s="1"/>
      <x:c r="B6904" s="1"/>
      <x:c r="C6904" s="1"/>
      <x:c r="D6904" s="1"/>
      <x:c r="E6904" s="1"/>
      <x:c r="F6904" s="1"/>
      <x:c r="G6904" s="1"/>
      <x:c r="H6904" s="1"/>
      <x:c r="I6904" s="53">
        <x:f t="shared" si="1286"/>
        <x:v>10</x:v>
      </x:c>
      <x:c r="J6904" s="53">
        <x:f t="shared" si="1287"/>
        <x:v>11</x:v>
      </x:c>
      <x:c r="K6904" s="53">
        <x:f t="shared" si="1288"/>
        <x:v>7</x:v>
      </x:c>
      <x:c r="L6904" s="53">
        <x:f t="shared" si="1289"/>
        <x:v>28</x:v>
      </x:c>
      <x:c r="M6904" s="54">
        <x:f t="shared" si="1290"/>
        <x:v>3110.9747093097481</x:v>
      </x:c>
      <x:c r="N6904" s="54">
        <x:f t="shared" si="1291"/>
        <x:v>1.6603991036873251</x:v>
      </x:c>
      <x:c r="O6904" s="55">
        <x:f t="shared" si="1292"/>
        <x:v>129934</x:v>
      </x:c>
      <x:c r="P6904" s="55">
        <x:f t="shared" si="1293"/>
        <x:v>19800</x:v>
      </x:c>
      <x:c r="Q6904" s="55">
        <x:f t="shared" si="1294"/>
        <x:v>66509.977592183131</x:v>
      </x:c>
      <x:c r="R6904" s="55">
        <x:f t="shared" si="1295"/>
        <x:v>23624.022407816869</x:v>
      </x:c>
      <x:c r="S6904" s="1" t="str">
        <x:f t="shared" si="1296"/>
        <x:v>YES</x:v>
      </x:c>
      <x:c r="T6904" s="1">
        <x:f t="shared" si="1297"/>
        <x:v>23624.022407816869</x:v>
      </x:c>
    </x:row>
    <x:row r="6905">
      <x:c r="A6905" s="1"/>
      <x:c r="B6905" s="1"/>
      <x:c r="C6905" s="1"/>
      <x:c r="D6905" s="1"/>
      <x:c r="E6905" s="1"/>
      <x:c r="F6905" s="1"/>
      <x:c r="G6905" s="1"/>
      <x:c r="H6905" s="1"/>
      <x:c r="I6905" s="53">
        <x:f t="shared" si="1286"/>
        <x:v>10</x:v>
      </x:c>
      <x:c r="J6905" s="53">
        <x:f t="shared" si="1287"/>
        <x:v>11</x:v>
      </x:c>
      <x:c r="K6905" s="53">
        <x:f t="shared" si="1288"/>
        <x:v>8</x:v>
      </x:c>
      <x:c r="L6905" s="53">
        <x:f t="shared" si="1289"/>
        <x:v>29</x:v>
      </x:c>
      <x:c r="M6905" s="54">
        <x:f t="shared" si="1290"/>
        <x:v>3164.9718075897281</x:v>
      </x:c>
      <x:c r="N6905" s="54">
        <x:f t="shared" si="1291"/>
        <x:v>1.6978970886039779</x:v>
      </x:c>
      <x:c r="O6905" s="55">
        <x:f t="shared" si="1292"/>
        <x:v>132634</x:v>
      </x:c>
      <x:c r="P6905" s="55">
        <x:f t="shared" si="1293"/>
        <x:v>20680</x:v>
      </x:c>
      <x:c r="Q6905" s="55">
        <x:f t="shared" si="1294"/>
        <x:v>67447.427215099451</x:v>
      </x:c>
      <x:c r="R6905" s="55">
        <x:f t="shared" si="1295"/>
        <x:v>24506.572784900549</x:v>
      </x:c>
      <x:c r="S6905" s="1" t="str">
        <x:f t="shared" si="1296"/>
        <x:v>YES</x:v>
      </x:c>
      <x:c r="T6905" s="1">
        <x:f t="shared" si="1297"/>
        <x:v>24506.572784900549</x:v>
      </x:c>
    </x:row>
    <x:row r="6906">
      <x:c r="A6906" s="1"/>
      <x:c r="B6906" s="1"/>
      <x:c r="C6906" s="1"/>
      <x:c r="D6906" s="1"/>
      <x:c r="E6906" s="1"/>
      <x:c r="F6906" s="1"/>
      <x:c r="G6906" s="1"/>
      <x:c r="H6906" s="1"/>
      <x:c r="I6906" s="53">
        <x:f t="shared" si="1286"/>
        <x:v>10</x:v>
      </x:c>
      <x:c r="J6906" s="53">
        <x:f t="shared" si="1287"/>
        <x:v>11</x:v>
      </x:c>
      <x:c r="K6906" s="53">
        <x:f t="shared" si="1288"/>
        <x:v>9</x:v>
      </x:c>
      <x:c r="L6906" s="53">
        <x:f t="shared" si="1289"/>
        <x:v>30</x:v>
      </x:c>
      <x:c r="M6906" s="54">
        <x:f t="shared" si="1290"/>
        <x:v>3220.265143030123</x:v>
      </x:c>
      <x:c r="N6906" s="54">
        <x:f t="shared" si="1291"/>
        <x:v>1.7362952382153631</x:v>
      </x:c>
      <x:c r="O6906" s="55">
        <x:f t="shared" si="1292"/>
        <x:v>135334</x:v>
      </x:c>
      <x:c r="P6906" s="55">
        <x:f t="shared" si="1293"/>
        <x:v>21560</x:v>
      </x:c>
      <x:c r="Q6906" s="55">
        <x:f t="shared" si="1294"/>
        <x:v>68407.380955384084</x:v>
      </x:c>
      <x:c r="R6906" s="55">
        <x:f t="shared" si="1295"/>
        <x:v>25366.619044615916</x:v>
      </x:c>
      <x:c r="S6906" s="1" t="str">
        <x:f t="shared" si="1296"/>
        <x:v>YES</x:v>
      </x:c>
      <x:c r="T6906" s="1">
        <x:f t="shared" si="1297"/>
        <x:v>25366.619044615916</x:v>
      </x:c>
    </x:row>
    <x:row r="6907">
      <x:c r="A6907" s="1"/>
      <x:c r="B6907" s="1"/>
      <x:c r="C6907" s="1"/>
      <x:c r="D6907" s="1"/>
      <x:c r="E6907" s="1"/>
      <x:c r="F6907" s="1"/>
      <x:c r="G6907" s="1"/>
      <x:c r="H6907" s="1"/>
      <x:c r="I6907" s="53">
        <x:f t="shared" si="1286"/>
        <x:v>10</x:v>
      </x:c>
      <x:c r="J6907" s="53">
        <x:f t="shared" si="1287"/>
        <x:v>11</x:v>
      </x:c>
      <x:c r="K6907" s="53">
        <x:f t="shared" si="1288"/>
        <x:v>10</x:v>
      </x:c>
      <x:c r="L6907" s="53">
        <x:f t="shared" si="1289"/>
        <x:v>31</x:v>
      </x:c>
      <x:c r="M6907" s="54">
        <x:f t="shared" si="1290"/>
        <x:v>3276.8786845133354</x:v>
      </x:c>
      <x:c r="N6907" s="54">
        <x:f t="shared" si="1291"/>
        <x:v>1.7756101975787051</x:v>
      </x:c>
      <x:c r="O6907" s="55">
        <x:f t="shared" si="1292"/>
        <x:v>138034</x:v>
      </x:c>
      <x:c r="P6907" s="55">
        <x:f t="shared" si="1293"/>
        <x:v>22440</x:v>
      </x:c>
      <x:c r="Q6907" s="55">
        <x:f t="shared" si="1294"/>
        <x:v>69390.254939467617</x:v>
      </x:c>
      <x:c r="R6907" s="55">
        <x:f t="shared" si="1295"/>
        <x:v>26203.745060532383</x:v>
      </x:c>
      <x:c r="S6907" s="1" t="str">
        <x:f t="shared" si="1296"/>
        <x:v>YES</x:v>
      </x:c>
      <x:c r="T6907" s="1">
        <x:f t="shared" si="1297"/>
        <x:v>26203.745060532383</x:v>
      </x:c>
    </x:row>
    <x:row r="6908">
      <x:c r="A6908" s="1"/>
      <x:c r="B6908" s="1"/>
      <x:c r="C6908" s="1"/>
      <x:c r="D6908" s="1"/>
      <x:c r="E6908" s="1"/>
      <x:c r="F6908" s="1"/>
      <x:c r="G6908" s="1"/>
      <x:c r="H6908" s="1"/>
      <x:c r="I6908" s="53">
        <x:f t="shared" si="1286"/>
        <x:v>10</x:v>
      </x:c>
      <x:c r="J6908" s="53">
        <x:f t="shared" si="1287"/>
        <x:v>11</x:v>
      </x:c>
      <x:c r="K6908" s="53">
        <x:f t="shared" si="1288"/>
        <x:v>11</x:v>
      </x:c>
      <x:c r="L6908" s="53">
        <x:f t="shared" si="1289"/>
        <x:v>32</x:v>
      </x:c>
      <x:c r="M6908" s="54">
        <x:f t="shared" si="1290"/>
        <x:v>3334.8367976067748</x:v>
      </x:c>
      <x:c r="N6908" s="54">
        <x:f t="shared" si="1291"/>
        <x:v>1.815858887226927</x:v>
      </x:c>
      <x:c r="O6908" s="55">
        <x:f t="shared" si="1292"/>
        <x:v>140734</x:v>
      </x:c>
      <x:c r="P6908" s="55">
        <x:f t="shared" si="1293"/>
        <x:v>23320</x:v>
      </x:c>
      <x:c r="Q6908" s="55">
        <x:f t="shared" si="1294"/>
        <x:v>70396.472180673169</x:v>
      </x:c>
      <x:c r="R6908" s="55">
        <x:f t="shared" si="1295"/>
        <x:v>27017.527819326831</x:v>
      </x:c>
      <x:c r="S6908" s="1" t="str">
        <x:f t="shared" si="1296"/>
        <x:v>YES</x:v>
      </x:c>
      <x:c r="T6908" s="1">
        <x:f t="shared" si="1297"/>
        <x:v>27017.527819326831</x:v>
      </x:c>
    </x:row>
    <x:row r="6909">
      <x:c r="A6909" s="1"/>
      <x:c r="B6909" s="1"/>
      <x:c r="C6909" s="1"/>
      <x:c r="D6909" s="1"/>
      <x:c r="E6909" s="1"/>
      <x:c r="F6909" s="1"/>
      <x:c r="G6909" s="1"/>
      <x:c r="H6909" s="1"/>
      <x:c r="I6909" s="53">
        <x:f t="shared" si="1286"/>
        <x:v>10</x:v>
      </x:c>
      <x:c r="J6909" s="53">
        <x:f t="shared" si="1287"/>
        <x:v>11</x:v>
      </x:c>
      <x:c r="K6909" s="53">
        <x:f t="shared" si="1288"/>
        <x:v>12</x:v>
      </x:c>
      <x:c r="L6909" s="53">
        <x:f t="shared" si="1289"/>
        <x:v>33</x:v>
      </x:c>
      <x:c r="M6909" s="54">
        <x:f t="shared" si="1290"/>
        <x:v>3394.1642507348392</x:v>
      </x:c>
      <x:c r="N6909" s="54">
        <x:f t="shared" si="1291"/>
        <x:v>1.8570585074547494</x:v>
      </x:c>
      <x:c r="O6909" s="55">
        <x:f t="shared" si="1292"/>
        <x:v>143434</x:v>
      </x:c>
      <x:c r="P6909" s="55">
        <x:f t="shared" si="1293"/>
        <x:v>24200</x:v>
      </x:c>
      <x:c r="Q6909" s="55">
        <x:f t="shared" si="1294"/>
        <x:v>71426.46268636873</x:v>
      </x:c>
      <x:c r="R6909" s="55">
        <x:f t="shared" si="1295"/>
        <x:v>27807.53731363127</x:v>
      </x:c>
      <x:c r="S6909" s="1" t="str">
        <x:f t="shared" si="1296"/>
        <x:v>YES</x:v>
      </x:c>
      <x:c r="T6909" s="1">
        <x:f t="shared" si="1297"/>
        <x:v>27807.53731363127</x:v>
      </x:c>
    </x:row>
    <x:row r="6910">
      <x:c r="A6910" s="1"/>
      <x:c r="B6910" s="1"/>
      <x:c r="C6910" s="1"/>
      <x:c r="D6910" s="1"/>
      <x:c r="E6910" s="1"/>
      <x:c r="F6910" s="1"/>
      <x:c r="G6910" s="1"/>
      <x:c r="H6910" s="1"/>
      <x:c r="I6910" s="53">
        <x:f t="shared" si="1286"/>
        <x:v>10</x:v>
      </x:c>
      <x:c r="J6910" s="53">
        <x:f t="shared" si="1287"/>
        <x:v>11</x:v>
      </x:c>
      <x:c r="K6910" s="53">
        <x:f t="shared" si="1288"/>
        <x:v>13</x:v>
      </x:c>
      <x:c r="L6910" s="53">
        <x:f t="shared" si="1289"/>
        <x:v>34</x:v>
      </x:c>
      <x:c r="M6910" s="54">
        <x:f t="shared" si="1290"/>
        <x:v>3454.8862214432233</x:v>
      </x:c>
      <x:c r="N6910" s="54">
        <x:f t="shared" si="1291"/>
        <x:v>1.899226542668905</x:v>
      </x:c>
      <x:c r="O6910" s="55">
        <x:f t="shared" si="1292"/>
        <x:v>146134</x:v>
      </x:c>
      <x:c r="P6910" s="55">
        <x:f t="shared" si="1293"/>
        <x:v>25080</x:v>
      </x:c>
      <x:c r="Q6910" s="55">
        <x:f t="shared" si="1294"/>
        <x:v>72480.663566722622</x:v>
      </x:c>
      <x:c r="R6910" s="55">
        <x:f t="shared" si="1295"/>
        <x:v>28573.336433277378</x:v>
      </x:c>
      <x:c r="S6910" s="1" t="str">
        <x:f t="shared" si="1296"/>
        <x:v>YES</x:v>
      </x:c>
      <x:c r="T6910" s="1">
        <x:f t="shared" si="1297"/>
        <x:v>28573.336433277378</x:v>
      </x:c>
    </x:row>
    <x:row r="6911">
      <x:c r="A6911" s="1"/>
      <x:c r="B6911" s="1"/>
      <x:c r="C6911" s="1"/>
      <x:c r="D6911" s="1"/>
      <x:c r="E6911" s="1"/>
      <x:c r="F6911" s="1"/>
      <x:c r="G6911" s="1"/>
      <x:c r="H6911" s="1"/>
      <x:c r="I6911" s="53">
        <x:f t="shared" si="1286"/>
        <x:v>10</x:v>
      </x:c>
      <x:c r="J6911" s="53">
        <x:f t="shared" si="1287"/>
        <x:v>11</x:v>
      </x:c>
      <x:c r="K6911" s="53">
        <x:f t="shared" si="1288"/>
        <x:v>14</x:v>
      </x:c>
      <x:c r="L6911" s="53">
        <x:f t="shared" si="1289"/>
        <x:v>35</x:v>
      </x:c>
      <x:c r="M6911" s="54">
        <x:f t="shared" si="1290"/>
        <x:v>3517.0283027568848</x:v>
      </x:c>
      <x:c r="N6911" s="54">
        <x:f t="shared" si="1291"/>
        <x:v>1.9423807658033923</x:v>
      </x:c>
      <x:c r="O6911" s="55">
        <x:f t="shared" si="1292"/>
        <x:v>148834</x:v>
      </x:c>
      <x:c r="P6911" s="55">
        <x:f t="shared" si="1293"/>
        <x:v>25960</x:v>
      </x:c>
      <x:c r="Q6911" s="55">
        <x:f t="shared" si="1294"/>
        <x:v>73559.519145084807</x:v>
      </x:c>
      <x:c r="R6911" s="55">
        <x:f t="shared" si="1295"/>
        <x:v>29314.480854915193</x:v>
      </x:c>
      <x:c r="S6911" s="1" t="str">
        <x:f t="shared" si="1296"/>
        <x:v>YES</x:v>
      </x:c>
      <x:c r="T6911" s="1">
        <x:f t="shared" si="1297"/>
        <x:v>29314.480854915193</x:v>
      </x:c>
    </x:row>
    <x:row r="6912">
      <x:c r="A6912" s="1"/>
      <x:c r="B6912" s="1"/>
      <x:c r="C6912" s="1"/>
      <x:c r="D6912" s="1"/>
      <x:c r="E6912" s="1"/>
      <x:c r="F6912" s="1"/>
      <x:c r="G6912" s="1"/>
      <x:c r="H6912" s="1"/>
      <x:c r="I6912" s="53">
        <x:f t="shared" si="1286"/>
        <x:v>10</x:v>
      </x:c>
      <x:c r="J6912" s="53">
        <x:f t="shared" si="1287"/>
        <x:v>11</x:v>
      </x:c>
      <x:c r="K6912" s="53">
        <x:f t="shared" si="1288"/>
        <x:v>15</x:v>
      </x:c>
      <x:c r="L6912" s="53">
        <x:f t="shared" si="1289"/>
        <x:v>36</x:v>
      </x:c>
      <x:c r="M6912" s="54">
        <x:f t="shared" si="1290"/>
        <x:v>3580.616509633031</x:v>
      </x:c>
      <x:c r="N6912" s="54">
        <x:f t="shared" si="1291"/>
        <x:v>1.986539242800716</x:v>
      </x:c>
      <x:c r="O6912" s="55">
        <x:f t="shared" si="1292"/>
        <x:v>151534</x:v>
      </x:c>
      <x:c r="P6912" s="55">
        <x:f t="shared" si="1293"/>
        <x:v>26840</x:v>
      </x:c>
      <x:c r="Q6912" s="55">
        <x:f t="shared" si="1294"/>
        <x:v>74663.481070017908</x:v>
      </x:c>
      <x:c r="R6912" s="55">
        <x:f t="shared" si="1295"/>
        <x:v>30030.518929982092</x:v>
      </x:c>
      <x:c r="S6912" s="1" t="str">
        <x:f t="shared" si="1296"/>
        <x:v>YES</x:v>
      </x:c>
      <x:c r="T6912" s="1">
        <x:f t="shared" si="1297"/>
        <x:v>30030.518929982092</x:v>
      </x:c>
    </x:row>
    <x:row r="6913">
      <x:c r="A6913" s="1"/>
      <x:c r="B6913" s="1"/>
      <x:c r="C6913" s="1"/>
      <x:c r="D6913" s="1"/>
      <x:c r="E6913" s="1"/>
      <x:c r="F6913" s="1"/>
      <x:c r="G6913" s="1"/>
      <x:c r="H6913" s="1"/>
      <x:c r="I6913" s="53">
        <x:f t="shared" si="1286"/>
        <x:v>10</x:v>
      </x:c>
      <x:c r="J6913" s="53">
        <x:f t="shared" si="1287"/>
        <x:v>11</x:v>
      </x:c>
      <x:c r="K6913" s="53">
        <x:f t="shared" si="1288"/>
        <x:v>16</x:v>
      </x:c>
      <x:c r="L6913" s="53">
        <x:f t="shared" si="1289"/>
        <x:v>37</x:v>
      </x:c>
      <x:c r="M6913" s="54">
        <x:f t="shared" si="1290"/>
        <x:v>3645.6772855105201</x:v>
      </x:c>
      <x:c r="N6913" s="54">
        <x:f t="shared" si="1291"/>
        <x:v>2.0317203371600834</x:v>
      </x:c>
      <x:c r="O6913" s="55">
        <x:f t="shared" si="1292"/>
        <x:v>154234</x:v>
      </x:c>
      <x:c r="P6913" s="55">
        <x:f t="shared" si="1293"/>
        <x:v>27720</x:v>
      </x:c>
      <x:c r="Q6913" s="55">
        <x:f t="shared" si="1294"/>
        <x:v>75793.008429002075</x:v>
      </x:c>
      <x:c r="R6913" s="55">
        <x:f t="shared" si="1295"/>
        <x:v>30720.991570997925</x:v>
      </x:c>
      <x:c r="S6913" s="1" t="str">
        <x:f t="shared" si="1296"/>
        <x:v>YES</x:v>
      </x:c>
      <x:c r="T6913" s="1">
        <x:f t="shared" si="1297"/>
        <x:v>30720.991570997925</x:v>
      </x:c>
    </x:row>
    <x:row r="6914">
      <x:c r="A6914" s="1"/>
      <x:c r="B6914" s="1"/>
      <x:c r="C6914" s="1"/>
      <x:c r="D6914" s="1"/>
      <x:c r="E6914" s="1"/>
      <x:c r="F6914" s="1"/>
      <x:c r="G6914" s="1"/>
      <x:c r="H6914" s="1"/>
      <x:c r="I6914" s="53">
        <x:f t="shared" si="1286"/>
        <x:v>10</x:v>
      </x:c>
      <x:c r="J6914" s="53">
        <x:f t="shared" si="1287"/>
        <x:v>11</x:v>
      </x:c>
      <x:c r="K6914" s="53">
        <x:f t="shared" si="1288"/>
        <x:v>17</x:v>
      </x:c>
      <x:c r="L6914" s="53">
        <x:f t="shared" si="1289"/>
        <x:v>38</x:v>
      </x:c>
      <x:c r="M6914" s="54">
        <x:f t="shared" si="1290"/>
        <x:v>3712.2375089570605</x:v>
      </x:c>
      <x:c r="N6914" s="54">
        <x:f t="shared" si="1291"/>
        <x:v>2.0779427145535143</x:v>
      </x:c>
      <x:c r="O6914" s="55">
        <x:f t="shared" si="1292"/>
        <x:v>156934</x:v>
      </x:c>
      <x:c r="P6914" s="55">
        <x:f t="shared" si="1293"/>
        <x:v>28600</x:v>
      </x:c>
      <x:c r="Q6914" s="55">
        <x:f t="shared" si="1294"/>
        <x:v>76948.567863837845</x:v>
      </x:c>
      <x:c r="R6914" s="55">
        <x:f t="shared" si="1295"/>
        <x:v>31385.432136162155</x:v>
      </x:c>
      <x:c r="S6914" s="1" t="str">
        <x:f t="shared" si="1296"/>
        <x:v>YES</x:v>
      </x:c>
      <x:c r="T6914" s="1">
        <x:f t="shared" si="1297"/>
        <x:v>31385.432136162155</x:v>
      </x:c>
    </x:row>
    <x:row r="6915">
      <x:c r="A6915" s="1"/>
      <x:c r="B6915" s="1"/>
      <x:c r="C6915" s="1"/>
      <x:c r="D6915" s="1"/>
      <x:c r="E6915" s="1"/>
      <x:c r="F6915" s="1"/>
      <x:c r="G6915" s="1"/>
      <x:c r="H6915" s="1"/>
      <x:c r="I6915" s="53">
        <x:f t="shared" si="1286"/>
        <x:v>10</x:v>
      </x:c>
      <x:c r="J6915" s="53">
        <x:f t="shared" si="1287"/>
        <x:v>11</x:v>
      </x:c>
      <x:c r="K6915" s="53">
        <x:f t="shared" si="1288"/>
        <x:v>18</x:v>
      </x:c>
      <x:c r="L6915" s="53">
        <x:f t="shared" si="1289"/>
        <x:v>39</x:v>
      </x:c>
      <x:c r="M6915" s="54">
        <x:f t="shared" si="1290"/>
        <x:v>3780.3245004156479</x:v>
      </x:c>
      <x:c r="N6915" s="54">
        <x:f t="shared" si="1291"/>
        <x:v>2.1252253475108667</x:v>
      </x:c>
      <x:c r="O6915" s="55">
        <x:f t="shared" si="1292"/>
        <x:v>159634</x:v>
      </x:c>
      <x:c r="P6915" s="55">
        <x:f t="shared" si="1293"/>
        <x:v>29480</x:v>
      </x:c>
      <x:c r="Q6915" s="55">
        <x:f t="shared" si="1294"/>
        <x:v>78130.633687771653</x:v>
      </x:c>
      <x:c r="R6915" s="55">
        <x:f t="shared" si="1295"/>
        <x:v>32023.366312228347</x:v>
      </x:c>
      <x:c r="S6915" s="1" t="str">
        <x:f t="shared" si="1296"/>
        <x:v>YES</x:v>
      </x:c>
      <x:c r="T6915" s="1">
        <x:f t="shared" si="1297"/>
        <x:v>32023.366312228347</x:v>
      </x:c>
    </x:row>
    <x:row r="6916">
      <x:c r="A6916" s="1"/>
      <x:c r="B6916" s="1"/>
      <x:c r="C6916" s="1"/>
      <x:c r="D6916" s="1"/>
      <x:c r="E6916" s="1"/>
      <x:c r="F6916" s="1"/>
      <x:c r="G6916" s="1"/>
      <x:c r="H6916" s="1"/>
      <x:c r="I6916" s="53">
        <x:f t="shared" si="1286"/>
        <x:v>10</x:v>
      </x:c>
      <x:c r="J6916" s="53">
        <x:f t="shared" si="1287"/>
        <x:v>11</x:v>
      </x:c>
      <x:c r="K6916" s="53">
        <x:f t="shared" si="1288"/>
        <x:v>19</x:v>
      </x:c>
      <x:c r="L6916" s="53">
        <x:f t="shared" si="1289"/>
        <x:v>40</x:v>
      </x:c>
      <x:c r="M6916" s="54">
        <x:f t="shared" si="1290"/>
        <x:v>3849.9660290516695</x:v>
      </x:c>
      <x:c r="N6916" s="54">
        <x:f t="shared" si="1291"/>
        <x:v>2.1735875201747703</x:v>
      </x:c>
      <x:c r="O6916" s="55">
        <x:f t="shared" si="1292"/>
        <x:v>162334</x:v>
      </x:c>
      <x:c r="P6916" s="55">
        <x:f t="shared" si="1293"/>
        <x:v>30360</x:v>
      </x:c>
      <x:c r="Q6916" s="55">
        <x:f t="shared" si="1294"/>
        <x:v>79339.688004369265</x:v>
      </x:c>
      <x:c r="R6916" s="55">
        <x:f t="shared" si="1295"/>
        <x:v>32634.311995630735</x:v>
      </x:c>
      <x:c r="S6916" s="1" t="str">
        <x:f t="shared" si="1296"/>
        <x:v>YES</x:v>
      </x:c>
      <x:c r="T6916" s="1">
        <x:f t="shared" si="1297"/>
        <x:v>32634.311995630735</x:v>
      </x:c>
    </x:row>
    <x:row r="6917">
      <x:c r="A6917" s="1"/>
      <x:c r="B6917" s="1"/>
      <x:c r="C6917" s="1"/>
      <x:c r="D6917" s="1"/>
      <x:c r="E6917" s="1"/>
      <x:c r="F6917" s="1"/>
      <x:c r="G6917" s="1"/>
      <x:c r="H6917" s="1"/>
      <x:c r="I6917" s="53">
        <x:f t="shared" si="1286"/>
        <x:v>10</x:v>
      </x:c>
      <x:c r="J6917" s="53">
        <x:f t="shared" si="1287"/>
        <x:v>11</x:v>
      </x:c>
      <x:c r="K6917" s="53">
        <x:f t="shared" si="1288"/>
        <x:v>20</x:v>
      </x:c>
      <x:c r="L6917" s="53">
        <x:f t="shared" si="1289"/>
        <x:v>41</x:v>
      </x:c>
      <x:c r="M6917" s="54">
        <x:f t="shared" si="1290"/>
        <x:v>3921.1903197021466</x:v>
      </x:c>
      <x:c r="N6917" s="54">
        <x:f t="shared" si="1291"/>
        <x:v>2.2230488331264908</x:v>
      </x:c>
      <x:c r="O6917" s="55">
        <x:f t="shared" si="1292"/>
        <x:v>165034</x:v>
      </x:c>
      <x:c r="P6917" s="55">
        <x:f t="shared" si="1293"/>
        <x:v>31240</x:v>
      </x:c>
      <x:c r="Q6917" s="55">
        <x:f t="shared" si="1294"/>
        <x:v>80576.220828162273</x:v>
      </x:c>
      <x:c r="R6917" s="55">
        <x:f t="shared" si="1295"/>
        <x:v>33217.779171837727</x:v>
      </x:c>
      <x:c r="S6917" s="1" t="str">
        <x:f t="shared" si="1296"/>
        <x:v>YES</x:v>
      </x:c>
      <x:c r="T6917" s="1">
        <x:f t="shared" si="1297"/>
        <x:v>33217.779171837727</x:v>
      </x:c>
    </x:row>
    <x:row r="6918">
      <x:c r="A6918" s="1"/>
      <x:c r="B6918" s="1"/>
      <x:c r="C6918" s="1"/>
      <x:c r="D6918" s="1"/>
      <x:c r="E6918" s="1"/>
      <x:c r="F6918" s="1"/>
      <x:c r="G6918" s="1"/>
      <x:c r="H6918" s="1"/>
      <x:c r="I6918" s="53">
        <x:f t="shared" si="1286"/>
        <x:v>10</x:v>
      </x:c>
      <x:c r="J6918" s="53">
        <x:f t="shared" si="1287"/>
        <x:v>11</x:v>
      </x:c>
      <x:c r="K6918" s="53">
        <x:f t="shared" si="1288"/>
        <x:v>21</x:v>
      </x:c>
      <x:c r="L6918" s="53">
        <x:f t="shared" si="1289"/>
        <x:v>42</x:v>
      </x:c>
      <x:c r="M6918" s="54">
        <x:f t="shared" si="1290"/>
        <x:v>3994.0260599285903</x:v>
      </x:c>
      <x:c r="N6918" s="54">
        <x:f t="shared" si="1291"/>
        <x:v>2.2736292082837433</x:v>
      </x:c>
      <x:c r="O6918" s="55">
        <x:f t="shared" si="1292"/>
        <x:v>167734</x:v>
      </x:c>
      <x:c r="P6918" s="55">
        <x:f t="shared" si="1293"/>
        <x:v>32120</x:v>
      </x:c>
      <x:c r="Q6918" s="55">
        <x:f t="shared" si="1294"/>
        <x:v>81840.730207093584</x:v>
      </x:c>
      <x:c r="R6918" s="55">
        <x:f t="shared" si="1295"/>
        <x:v>33773.269792906416</x:v>
      </x:c>
      <x:c r="S6918" s="1" t="str">
        <x:f t="shared" si="1296"/>
        <x:v>YES</x:v>
      </x:c>
      <x:c r="T6918" s="1">
        <x:f t="shared" si="1297"/>
        <x:v>33773.269792906416</x:v>
      </x:c>
    </x:row>
    <x:row r="6919">
      <x:c r="A6919" s="1"/>
      <x:c r="B6919" s="1"/>
      <x:c r="C6919" s="1"/>
      <x:c r="D6919" s="1"/>
      <x:c r="E6919" s="1"/>
      <x:c r="F6919" s="1"/>
      <x:c r="G6919" s="1"/>
      <x:c r="H6919" s="1"/>
      <x:c r="I6919" s="53">
        <x:f t="shared" si="1286"/>
        <x:v>10</x:v>
      </x:c>
      <x:c r="J6919" s="53">
        <x:f t="shared" si="1287"/>
        <x:v>11</x:v>
      </x:c>
      <x:c r="K6919" s="53">
        <x:f t="shared" si="1288"/>
        <x:v>22</x:v>
      </x:c>
      <x:c r="L6919" s="53">
        <x:f t="shared" si="1289"/>
        <x:v>43</x:v>
      </x:c>
      <x:c r="M6919" s="54">
        <x:f t="shared" si="1290"/>
        <x:v>4068.5024071749867</x:v>
      </x:c>
      <x:c r="N6919" s="54">
        <x:f t="shared" si="1291"/>
        <x:v>2.3253488938715186</x:v>
      </x:c>
      <x:c r="O6919" s="55">
        <x:f t="shared" si="1292"/>
        <x:v>170434</x:v>
      </x:c>
      <x:c r="P6919" s="55">
        <x:f t="shared" si="1293"/>
        <x:v>33000</x:v>
      </x:c>
      <x:c r="Q6919" s="55">
        <x:f t="shared" si="1294"/>
        <x:v>83133.722346787952</x:v>
      </x:c>
      <x:c r="R6919" s="55">
        <x:f t="shared" si="1295"/>
        <x:v>34300.277653212048</x:v>
      </x:c>
      <x:c r="S6919" s="1" t="str">
        <x:f t="shared" si="1296"/>
        <x:v>YES</x:v>
      </x:c>
      <x:c r="T6919" s="1">
        <x:f t="shared" si="1297"/>
        <x:v>34300.277653212048</x:v>
      </x:c>
    </x:row>
    <x:row r="6920">
      <x:c r="A6920" s="1"/>
      <x:c r="B6920" s="1"/>
      <x:c r="C6920" s="1"/>
      <x:c r="D6920" s="1"/>
      <x:c r="E6920" s="1"/>
      <x:c r="F6920" s="1"/>
      <x:c r="G6920" s="1"/>
      <x:c r="H6920" s="1"/>
      <x:c r="I6920" s="53">
        <x:f t="shared" si="1286"/>
        <x:v>10</x:v>
      </x:c>
      <x:c r="J6920" s="53">
        <x:f t="shared" si="1287"/>
        <x:v>11</x:v>
      </x:c>
      <x:c r="K6920" s="53">
        <x:f t="shared" si="1288"/>
        <x:v>23</x:v>
      </x:c>
      <x:c r="L6920" s="53">
        <x:f t="shared" si="1289"/>
        <x:v>44</x:v>
      </x:c>
      <x:c r="M6920" s="54">
        <x:f t="shared" si="1290"/>
        <x:v>4144.6489960324234</x:v>
      </x:c>
      <x:c r="N6920" s="54">
        <x:f t="shared" si="1291"/>
        <x:v>2.3782284694669609</x:v>
      </x:c>
      <x:c r="O6920" s="55">
        <x:f t="shared" si="1292"/>
        <x:v>173134</x:v>
      </x:c>
      <x:c r="P6920" s="55">
        <x:f t="shared" si="1293"/>
        <x:v>33880</x:v>
      </x:c>
      <x:c r="Q6920" s="55">
        <x:f t="shared" si="1294"/>
        <x:v>84455.711736674013</x:v>
      </x:c>
      <x:c r="R6920" s="55">
        <x:f t="shared" si="1295"/>
        <x:v>34798.288263325987</x:v>
      </x:c>
      <x:c r="S6920" s="1" t="str">
        <x:f t="shared" si="1296"/>
        <x:v>YES</x:v>
      </x:c>
      <x:c r="T6920" s="1">
        <x:f t="shared" si="1297"/>
        <x:v>34798.288263325987</x:v>
      </x:c>
    </x:row>
    <x:row r="6921">
      <x:c r="A6921" s="1"/>
      <x:c r="B6921" s="1"/>
      <x:c r="C6921" s="1"/>
      <x:c r="D6921" s="1"/>
      <x:c r="E6921" s="1"/>
      <x:c r="F6921" s="1"/>
      <x:c r="G6921" s="1"/>
      <x:c r="H6921" s="1"/>
      <x:c r="I6921" s="53">
        <x:f t="shared" si="1286"/>
        <x:v>10</x:v>
      </x:c>
      <x:c r="J6921" s="53">
        <x:f t="shared" si="1287"/>
        <x:v>11</x:v>
      </x:c>
      <x:c r="K6921" s="53">
        <x:f t="shared" si="1288"/>
        <x:v>24</x:v>
      </x:c>
      <x:c r="L6921" s="53">
        <x:f t="shared" si="1289"/>
        <x:v>45</x:v>
      </x:c>
      <x:c r="M6921" s="54">
        <x:f t="shared" si="1290"/>
        <x:v>4222.4959456119186</x:v>
      </x:c>
      <x:c r="N6921" s="54">
        <x:f t="shared" si="1291"/>
        <x:v>2.4322888511193881</x:v>
      </x:c>
      <x:c r="O6921" s="55">
        <x:f t="shared" si="1292"/>
        <x:v>175834</x:v>
      </x:c>
      <x:c r="P6921" s="55">
        <x:f t="shared" si="1293"/>
        <x:v>34760</x:v>
      </x:c>
      <x:c r="Q6921" s="55">
        <x:f t="shared" si="1294"/>
        <x:v>85807.221277984703</x:v>
      </x:c>
      <x:c r="R6921" s="55">
        <x:f t="shared" si="1295"/>
        <x:v>35266.778722015297</x:v>
      </x:c>
      <x:c r="S6921" s="1" t="str">
        <x:f t="shared" si="1296"/>
        <x:v>YES</x:v>
      </x:c>
      <x:c r="T6921" s="1">
        <x:f t="shared" si="1297"/>
        <x:v>35266.778722015297</x:v>
      </x:c>
    </x:row>
    <x:row r="6922">
      <x:c r="A6922" s="1"/>
      <x:c r="B6922" s="1"/>
      <x:c r="C6922" s="1"/>
      <x:c r="D6922" s="1"/>
      <x:c r="E6922" s="1"/>
      <x:c r="F6922" s="1"/>
      <x:c r="G6922" s="1"/>
      <x:c r="H6922" s="1"/>
      <x:c r="I6922" s="53">
        <x:f t="shared" si="1286"/>
        <x:v>10</x:v>
      </x:c>
      <x:c r="J6922" s="53">
        <x:f t="shared" si="1287"/>
        <x:v>11</x:v>
      </x:c>
      <x:c r="K6922" s="53">
        <x:f t="shared" si="1288"/>
        <x:v>25</x:v>
      </x:c>
      <x:c r="L6922" s="53">
        <x:f t="shared" si="1289"/>
        <x:v>46</x:v>
      </x:c>
      <x:c r="M6922" s="54">
        <x:f t="shared" si="1290"/>
        <x:v>4302.0738670270166</x:v>
      </x:c>
      <x:c r="N6922" s="54">
        <x:f t="shared" si="1291"/>
        <x:v>2.4875512965465392</x:v>
      </x:c>
      <x:c r="O6922" s="55">
        <x:f t="shared" si="1292"/>
        <x:v>178534</x:v>
      </x:c>
      <x:c r="P6922" s="55">
        <x:f t="shared" si="1293"/>
        <x:v>35640</x:v>
      </x:c>
      <x:c r="Q6922" s="55">
        <x:f t="shared" si="1294"/>
        <x:v>87188.782413663488</x:v>
      </x:c>
      <x:c r="R6922" s="55">
        <x:f t="shared" si="1295"/>
        <x:v>35705.217586336512</x:v>
      </x:c>
      <x:c r="S6922" s="1" t="str">
        <x:f t="shared" si="1296"/>
        <x:v>YES</x:v>
      </x:c>
      <x:c r="T6922" s="1">
        <x:f t="shared" si="1297"/>
        <x:v>35705.217586336512</x:v>
      </x:c>
    </x:row>
    <x:row r="6923">
      <x:c r="A6923" s="1"/>
      <x:c r="B6923" s="1"/>
      <x:c r="C6923" s="1"/>
      <x:c r="D6923" s="1"/>
      <x:c r="E6923" s="1"/>
      <x:c r="F6923" s="1"/>
      <x:c r="G6923" s="1"/>
      <x:c r="H6923" s="1"/>
      <x:c r="I6923" s="53">
        <x:f t="shared" si="1286"/>
        <x:v>10</x:v>
      </x:c>
      <x:c r="J6923" s="53">
        <x:f t="shared" si="1287"/>
        <x:v>11</x:v>
      </x:c>
      <x:c r="K6923" s="53">
        <x:f t="shared" si="1288"/>
        <x:v>26</x:v>
      </x:c>
      <x:c r="L6923" s="53">
        <x:f t="shared" si="1289"/>
        <x:v>47</x:v>
      </x:c>
      <x:c r="M6923" s="54">
        <x:f t="shared" si="1290"/>
        <x:v>4383.4138709877343</x:v>
      </x:c>
      <x:c r="N6923" s="54">
        <x:f t="shared" si="1291"/>
        <x:v>2.5440374104081487</x:v>
      </x:c>
      <x:c r="O6923" s="55">
        <x:f t="shared" si="1292"/>
        <x:v>181234</x:v>
      </x:c>
      <x:c r="P6923" s="55">
        <x:f t="shared" si="1293"/>
        <x:v>36520</x:v>
      </x:c>
      <x:c r="Q6923" s="55">
        <x:f t="shared" si="1294"/>
        <x:v>88600.935260203725</x:v>
      </x:c>
      <x:c r="R6923" s="55">
        <x:f t="shared" si="1295"/>
        <x:v>36113.064739796275</x:v>
      </x:c>
      <x:c r="S6923" s="1" t="str">
        <x:f t="shared" si="1296"/>
        <x:v>YES</x:v>
      </x:c>
      <x:c r="T6923" s="1">
        <x:f t="shared" si="1297"/>
        <x:v>36113.064739796275</x:v>
      </x:c>
    </x:row>
    <x:row r="6924">
      <x:c r="A6924" s="1"/>
      <x:c r="B6924" s="1"/>
      <x:c r="C6924" s="1"/>
      <x:c r="D6924" s="1"/>
      <x:c r="E6924" s="1"/>
      <x:c r="F6924" s="1"/>
      <x:c r="G6924" s="1"/>
      <x:c r="H6924" s="1"/>
      <x:c r="I6924" s="53">
        <x:f t="shared" si="1286"/>
        <x:v>10</x:v>
      </x:c>
      <x:c r="J6924" s="53">
        <x:f t="shared" si="1287"/>
        <x:v>11</x:v>
      </x:c>
      <x:c r="K6924" s="53">
        <x:f t="shared" si="1288"/>
        <x:v>27</x:v>
      </x:c>
      <x:c r="L6924" s="53">
        <x:f t="shared" si="1289"/>
        <x:v>48</x:v>
      </x:c>
      <x:c r="M6924" s="54">
        <x:f t="shared" si="1290"/>
        <x:v>4466.5475755074913</x:v>
      </x:c>
      <x:c r="N6924" s="54">
        <x:f t="shared" si="1291"/>
        <x:v>2.6017691496579802</x:v>
      </x:c>
      <x:c r="O6924" s="55">
        <x:f t="shared" si="1292"/>
        <x:v>183934</x:v>
      </x:c>
      <x:c r="P6924" s="55">
        <x:f t="shared" si="1293"/>
        <x:v>37400</x:v>
      </x:c>
      <x:c r="Q6924" s="55">
        <x:f t="shared" si="1294"/>
        <x:v>90044.228741449508</x:v>
      </x:c>
      <x:c r="R6924" s="55">
        <x:f t="shared" si="1295"/>
        <x:v>36489.771258550492</x:v>
      </x:c>
      <x:c r="S6924" s="1" t="str">
        <x:f t="shared" si="1296"/>
        <x:v>YES</x:v>
      </x:c>
      <x:c r="T6924" s="1">
        <x:f t="shared" si="1297"/>
        <x:v>36489.771258550492</x:v>
      </x:c>
    </x:row>
    <x:row r="6925">
      <x:c r="A6925" s="1"/>
      <x:c r="B6925" s="1"/>
      <x:c r="C6925" s="1"/>
      <x:c r="D6925" s="1"/>
      <x:c r="E6925" s="1"/>
      <x:c r="F6925" s="1"/>
      <x:c r="G6925" s="1"/>
      <x:c r="H6925" s="1"/>
      <x:c r="I6925" s="53">
        <x:f t="shared" si="1286"/>
        <x:v>10</x:v>
      </x:c>
      <x:c r="J6925" s="53">
        <x:f t="shared" si="1287"/>
        <x:v>11</x:v>
      </x:c>
      <x:c r="K6925" s="53">
        <x:f t="shared" si="1288"/>
        <x:v>28</x:v>
      </x:c>
      <x:c r="L6925" s="53">
        <x:f t="shared" si="1289"/>
        <x:v>49</x:v>
      </x:c>
      <x:c r="M6925" s="54">
        <x:f t="shared" si="1290"/>
        <x:v>4551.507113724645</x:v>
      </x:c>
      <x:c r="N6925" s="54">
        <x:f t="shared" si="1291"/>
        <x:v>2.6607688289754479</x:v>
      </x:c>
      <x:c r="O6925" s="55">
        <x:f t="shared" si="1292"/>
        <x:v>186634</x:v>
      </x:c>
      <x:c r="P6925" s="55">
        <x:f t="shared" si="1293"/>
        <x:v>38280</x:v>
      </x:c>
      <x:c r="Q6925" s="55">
        <x:f t="shared" si="1294"/>
        <x:v>91519.220724386192</x:v>
      </x:c>
      <x:c r="R6925" s="55">
        <x:f t="shared" si="1295"/>
        <x:v>36834.779275613808</x:v>
      </x:c>
      <x:c r="S6925" s="1" t="str">
        <x:f t="shared" si="1296"/>
        <x:v>YES</x:v>
      </x:c>
      <x:c r="T6925" s="1">
        <x:f t="shared" si="1297"/>
        <x:v>36834.779275613808</x:v>
      </x:c>
    </x:row>
    <x:row r="6926">
      <x:c r="A6926" s="1"/>
      <x:c r="B6926" s="1"/>
      <x:c r="C6926" s="1"/>
      <x:c r="D6926" s="1"/>
      <x:c r="E6926" s="1"/>
      <x:c r="F6926" s="1"/>
      <x:c r="G6926" s="1"/>
      <x:c r="H6926" s="1"/>
      <x:c r="I6926" s="53">
        <x:f t="shared" si="1286"/>
        <x:v>10</x:v>
      </x:c>
      <x:c r="J6926" s="53">
        <x:f t="shared" si="1287"/>
        <x:v>11</x:v>
      </x:c>
      <x:c r="K6926" s="53">
        <x:f t="shared" si="1288"/>
        <x:v>29</x:v>
      </x:c>
      <x:c r="L6926" s="53">
        <x:f t="shared" si="1289"/>
        <x:v>50</x:v>
      </x:c>
      <x:c r="M6926" s="54">
        <x:f t="shared" si="1290"/>
        <x:v>4638.3251418402979</x:v>
      </x:c>
      <x:c r="N6926" s="54">
        <x:f t="shared" si="1291"/>
        <x:v>2.7210591262779849</x:v>
      </x:c>
      <x:c r="O6926" s="55">
        <x:f t="shared" si="1292"/>
        <x:v>189334</x:v>
      </x:c>
      <x:c r="P6926" s="55">
        <x:f t="shared" si="1293"/>
        <x:v>39160</x:v>
      </x:c>
      <x:c r="Q6926" s="55">
        <x:f t="shared" si="1294"/>
        <x:v>93026.478156949612</x:v>
      </x:c>
      <x:c r="R6926" s="55">
        <x:f t="shared" si="1295"/>
        <x:v>37147.521843050388</x:v>
      </x:c>
      <x:c r="S6926" s="1" t="str">
        <x:f t="shared" si="1296"/>
        <x:v>YES</x:v>
      </x:c>
      <x:c r="T6926" s="1">
        <x:f t="shared" si="1297"/>
        <x:v>37147.521843050388</x:v>
      </x:c>
    </x:row>
    <x:row r="6927">
      <x:c r="A6927" s="1"/>
      <x:c r="B6927" s="1"/>
      <x:c r="C6927" s="1"/>
      <x:c r="D6927" s="1"/>
      <x:c r="E6927" s="1"/>
      <x:c r="F6927" s="1"/>
      <x:c r="G6927" s="1"/>
      <x:c r="H6927" s="1"/>
      <x:c r="I6927" s="53">
        <x:f t="shared" si="1286"/>
        <x:v>10</x:v>
      </x:c>
      <x:c r="J6927" s="53">
        <x:f t="shared" si="1287"/>
        <x:v>11</x:v>
      </x:c>
      <x:c r="K6927" s="53">
        <x:f t="shared" si="1288"/>
        <x:v>30</x:v>
      </x:c>
      <x:c r="L6927" s="53">
        <x:f t="shared" si="1289"/>
        <x:v>51</x:v>
      </x:c>
      <x:c r="M6927" s="54">
        <x:f t="shared" si="1290"/>
        <x:v>4727.034847174069</x:v>
      </x:c>
      <x:c r="N6927" s="54">
        <x:f t="shared" si="1291"/>
        <x:v>2.7826630883153256</x:v>
      </x:c>
      <x:c r="O6927" s="55">
        <x:f t="shared" si="1292"/>
        <x:v>192034</x:v>
      </x:c>
      <x:c r="P6927" s="55">
        <x:f t="shared" si="1293"/>
        <x:v>40040</x:v>
      </x:c>
      <x:c r="Q6927" s="55">
        <x:f t="shared" si="1294"/>
        <x:v>94566.577207883136</x:v>
      </x:c>
      <x:c r="R6927" s="55">
        <x:f t="shared" si="1295"/>
        <x:v>37427.422792116864</x:v>
      </x:c>
      <x:c r="S6927" s="1" t="str">
        <x:f t="shared" si="1296"/>
        <x:v>YES</x:v>
      </x:c>
      <x:c r="T6927" s="1">
        <x:f t="shared" si="1297"/>
        <x:v>37427.422792116864</x:v>
      </x:c>
    </x:row>
    <x:row r="6928">
      <x:c r="A6928" s="1"/>
      <x:c r="B6928" s="1"/>
      <x:c r="C6928" s="1"/>
      <x:c r="D6928" s="1"/>
      <x:c r="E6928" s="1"/>
      <x:c r="F6928" s="1"/>
      <x:c r="G6928" s="1"/>
      <x:c r="H6928" s="1"/>
      <x:c r="I6928" s="53">
        <x:f t="shared" si="1286"/>
        <x:v>10</x:v>
      </x:c>
      <x:c r="J6928" s="53">
        <x:f t="shared" si="1287"/>
        <x:v>12</x:v>
      </x:c>
      <x:c r="K6928" s="53">
        <x:f t="shared" si="1288"/>
        <x:v>0</x:v>
      </x:c>
      <x:c r="L6928" s="53">
        <x:f t="shared" si="1289"/>
        <x:v>22</x:v>
      </x:c>
      <x:c r="M6928" s="54">
        <x:f t="shared" si="1290"/>
        <x:v>2818.5281908186689</x:v>
      </x:c>
      <x:c r="N6928" s="54">
        <x:f t="shared" si="1291"/>
        <x:v>1.4573112436240756</x:v>
      </x:c>
      <x:c r="O6928" s="55">
        <x:f t="shared" si="1292"/>
        <x:v>113128</x:v>
      </x:c>
      <x:c r="P6928" s="55">
        <x:f t="shared" si="1293"/>
        <x:v>14080</x:v>
      </x:c>
      <x:c r="Q6928" s="55">
        <x:f t="shared" si="1294"/>
        <x:v>61432.781090601893</x:v>
      </x:c>
      <x:c r="R6928" s="55">
        <x:f t="shared" si="1295"/>
        <x:v>17615.218909398107</x:v>
      </x:c>
      <x:c r="S6928" s="1" t="str">
        <x:f t="shared" si="1296"/>
        <x:v>YES</x:v>
      </x:c>
      <x:c r="T6928" s="1">
        <x:f t="shared" si="1297"/>
        <x:v>17615.218909398107</x:v>
      </x:c>
    </x:row>
    <x:row r="6929">
      <x:c r="A6929" s="1"/>
      <x:c r="B6929" s="1"/>
      <x:c r="C6929" s="1"/>
      <x:c r="D6929" s="1"/>
      <x:c r="E6929" s="1"/>
      <x:c r="F6929" s="1"/>
      <x:c r="G6929" s="1"/>
      <x:c r="H6929" s="1"/>
      <x:c r="I6929" s="53">
        <x:f t="shared" si="1286"/>
        <x:v>10</x:v>
      </x:c>
      <x:c r="J6929" s="53">
        <x:f t="shared" si="1287"/>
        <x:v>12</x:v>
      </x:c>
      <x:c r="K6929" s="53">
        <x:f t="shared" si="1288"/>
        <x:v>1</x:v>
      </x:c>
      <x:c r="L6929" s="53">
        <x:f t="shared" si="1289"/>
        <x:v>23</x:v>
      </x:c>
      <x:c r="M6929" s="54">
        <x:f t="shared" si="1290"/>
        <x:v>2864.0906908186689</x:v>
      </x:c>
      <x:c r="N6929" s="54">
        <x:f t="shared" si="1291"/>
        <x:v>1.4889518686240757</x:v>
      </x:c>
      <x:c r="O6929" s="55">
        <x:f t="shared" si="1292"/>
        <x:v>115828</x:v>
      </x:c>
      <x:c r="P6929" s="55">
        <x:f t="shared" si="1293"/>
        <x:v>14960</x:v>
      </x:c>
      <x:c r="Q6929" s="55">
        <x:f t="shared" si="1294"/>
        <x:v>62223.796715601893</x:v>
      </x:c>
      <x:c r="R6929" s="55">
        <x:f t="shared" si="1295"/>
        <x:v>18644.203284398107</x:v>
      </x:c>
      <x:c r="S6929" s="1" t="str">
        <x:f t="shared" si="1296"/>
        <x:v>YES</x:v>
      </x:c>
      <x:c r="T6929" s="1">
        <x:f t="shared" si="1297"/>
        <x:v>18644.203284398107</x:v>
      </x:c>
    </x:row>
    <x:row r="6930">
      <x:c r="A6930" s="1"/>
      <x:c r="B6930" s="1"/>
      <x:c r="C6930" s="1"/>
      <x:c r="D6930" s="1"/>
      <x:c r="E6930" s="1"/>
      <x:c r="F6930" s="1"/>
      <x:c r="G6930" s="1"/>
      <x:c r="H6930" s="1"/>
      <x:c r="I6930" s="53">
        <x:f t="shared" si="1286"/>
        <x:v>10</x:v>
      </x:c>
      <x:c r="J6930" s="53">
        <x:f t="shared" si="1287"/>
        <x:v>12</x:v>
      </x:c>
      <x:c r="K6930" s="53">
        <x:f t="shared" si="1288"/>
        <x:v>2</x:v>
      </x:c>
      <x:c r="L6930" s="53">
        <x:f t="shared" si="1289"/>
        <x:v>24</x:v>
      </x:c>
      <x:c r="M6930" s="54">
        <x:f t="shared" si="1290"/>
        <x:v>2910.7922533186688</x:v>
      </x:c>
      <x:c r="N6930" s="54">
        <x:f t="shared" si="1291"/>
        <x:v>1.5213835092490755</x:v>
      </x:c>
      <x:c r="O6930" s="55">
        <x:f t="shared" si="1292"/>
        <x:v>118528</x:v>
      </x:c>
      <x:c r="P6930" s="55">
        <x:f t="shared" si="1293"/>
        <x:v>15840</x:v>
      </x:c>
      <x:c r="Q6930" s="55">
        <x:f t="shared" si="1294"/>
        <x:v>63034.587731226886</x:v>
      </x:c>
      <x:c r="R6930" s="55">
        <x:f t="shared" si="1295"/>
        <x:v>19653.412268773114</x:v>
      </x:c>
      <x:c r="S6930" s="1" t="str">
        <x:f t="shared" si="1296"/>
        <x:v>YES</x:v>
      </x:c>
      <x:c r="T6930" s="1">
        <x:f t="shared" si="1297"/>
        <x:v>19653.412268773114</x:v>
      </x:c>
    </x:row>
    <x:row r="6931">
      <x:c r="A6931" s="1"/>
      <x:c r="B6931" s="1"/>
      <x:c r="C6931" s="1"/>
      <x:c r="D6931" s="1"/>
      <x:c r="E6931" s="1"/>
      <x:c r="F6931" s="1"/>
      <x:c r="G6931" s="1"/>
      <x:c r="H6931" s="1"/>
      <x:c r="I6931" s="53">
        <x:f t="shared" si="1286"/>
        <x:v>10</x:v>
      </x:c>
      <x:c r="J6931" s="53">
        <x:f t="shared" si="1287"/>
        <x:v>12</x:v>
      </x:c>
      <x:c r="K6931" s="53">
        <x:f t="shared" si="1288"/>
        <x:v>3</x:v>
      </x:c>
      <x:c r="L6931" s="53">
        <x:f t="shared" si="1289"/>
        <x:v>25</x:v>
      </x:c>
      <x:c r="M6931" s="54">
        <x:f t="shared" si="1290"/>
        <x:v>2958.6542357405438</x:v>
      </x:c>
      <x:c r="N6931" s="54">
        <x:f t="shared" si="1291"/>
        <x:v>1.5546209970420444</x:v>
      </x:c>
      <x:c r="O6931" s="55">
        <x:f t="shared" si="1292"/>
        <x:v>121228</x:v>
      </x:c>
      <x:c r="P6931" s="55">
        <x:f t="shared" si="1293"/>
        <x:v>16720</x:v>
      </x:c>
      <x:c r="Q6931" s="55">
        <x:f t="shared" si="1294"/>
        <x:v>63865.524926051105</x:v>
      </x:c>
      <x:c r="R6931" s="55">
        <x:f t="shared" si="1295"/>
        <x:v>20642.475073948895</x:v>
      </x:c>
      <x:c r="S6931" s="1" t="str">
        <x:f t="shared" si="1296"/>
        <x:v>YES</x:v>
      </x:c>
      <x:c r="T6931" s="1">
        <x:f t="shared" si="1297"/>
        <x:v>20642.475073948895</x:v>
      </x:c>
    </x:row>
    <x:row r="6932">
      <x:c r="A6932" s="1"/>
      <x:c r="B6932" s="1"/>
      <x:c r="C6932" s="1"/>
      <x:c r="D6932" s="1"/>
      <x:c r="E6932" s="1"/>
      <x:c r="F6932" s="1"/>
      <x:c r="G6932" s="1"/>
      <x:c r="H6932" s="1"/>
      <x:c r="I6932" s="53">
        <x:f t="shared" si="1286"/>
        <x:v>10</x:v>
      </x:c>
      <x:c r="J6932" s="53">
        <x:f t="shared" si="1287"/>
        <x:v>12</x:v>
      </x:c>
      <x:c r="K6932" s="53">
        <x:f t="shared" si="1288"/>
        <x:v>4</x:v>
      </x:c>
      <x:c r="L6932" s="53">
        <x:f t="shared" si="1289"/>
        <x:v>26</x:v>
      </x:c>
      <x:c r="M6932" s="54">
        <x:f t="shared" si="1290"/>
        <x:v>3007.6983514632002</x:v>
      </x:c>
      <x:c r="N6932" s="54">
        <x:f t="shared" si="1291"/>
        <x:v>1.5886794107383335</x:v>
      </x:c>
      <x:c r="O6932" s="55">
        <x:f t="shared" si="1292"/>
        <x:v>123928</x:v>
      </x:c>
      <x:c r="P6932" s="55">
        <x:f t="shared" si="1293"/>
        <x:v>17600</x:v>
      </x:c>
      <x:c r="Q6932" s="55">
        <x:f t="shared" si="1294"/>
        <x:v>64716.985268458338</x:v>
      </x:c>
      <x:c r="R6932" s="55">
        <x:f t="shared" si="1295"/>
        <x:v>21611.014731541662</x:v>
      </x:c>
      <x:c r="S6932" s="1" t="str">
        <x:f t="shared" si="1296"/>
        <x:v>YES</x:v>
      </x:c>
      <x:c r="T6932" s="1">
        <x:f t="shared" si="1297"/>
        <x:v>21611.014731541662</x:v>
      </x:c>
    </x:row>
    <x:row r="6933">
      <x:c r="A6933" s="1"/>
      <x:c r="B6933" s="1"/>
      <x:c r="C6933" s="1"/>
      <x:c r="D6933" s="1"/>
      <x:c r="E6933" s="1"/>
      <x:c r="F6933" s="1"/>
      <x:c r="G6933" s="1"/>
      <x:c r="H6933" s="1"/>
      <x:c r="I6933" s="53">
        <x:f t="shared" si="1286"/>
        <x:v>10</x:v>
      </x:c>
      <x:c r="J6933" s="53">
        <x:f t="shared" si="1287"/>
        <x:v>12</x:v>
      </x:c>
      <x:c r="K6933" s="53">
        <x:f t="shared" si="1288"/>
        <x:v>5</x:v>
      </x:c>
      <x:c r="L6933" s="53">
        <x:f t="shared" si="1289"/>
        <x:v>27</x:v>
      </x:c>
      <x:c r="M6933" s="54">
        <x:f t="shared" si="1290"/>
        <x:v>3057.9466753844035</x:v>
      </x:c>
      <x:c r="N6933" s="54">
        <x:f t="shared" si="1291"/>
        <x:v>1.623574080128058</x:v>
      </x:c>
      <x:c r="O6933" s="55">
        <x:f t="shared" si="1292"/>
        <x:v>126628</x:v>
      </x:c>
      <x:c r="P6933" s="55">
        <x:f t="shared" si="1293"/>
        <x:v>18480</x:v>
      </x:c>
      <x:c r="Q6933" s="55">
        <x:f t="shared" si="1294"/>
        <x:v>65589.352003201449</x:v>
      </x:c>
      <x:c r="R6933" s="55">
        <x:f t="shared" si="1295"/>
        <x:v>22558.647996798551</x:v>
      </x:c>
      <x:c r="S6933" s="1" t="str">
        <x:f t="shared" si="1296"/>
        <x:v>YES</x:v>
      </x:c>
      <x:c r="T6933" s="1">
        <x:f t="shared" si="1297"/>
        <x:v>22558.647996798551</x:v>
      </x:c>
    </x:row>
    <x:row r="6934">
      <x:c r="A6934" s="1"/>
      <x:c r="B6934" s="1"/>
      <x:c r="C6934" s="1"/>
      <x:c r="D6934" s="1"/>
      <x:c r="E6934" s="1"/>
      <x:c r="F6934" s="1"/>
      <x:c r="G6934" s="1"/>
      <x:c r="H6934" s="1"/>
      <x:c r="I6934" s="53">
        <x:f t="shared" si="1286"/>
        <x:v>10</x:v>
      </x:c>
      <x:c r="J6934" s="53">
        <x:f t="shared" si="1287"/>
        <x:v>12</x:v>
      </x:c>
      <x:c r="K6934" s="53">
        <x:f t="shared" si="1288"/>
        <x:v>6</x:v>
      </x:c>
      <x:c r="L6934" s="53">
        <x:f t="shared" si="1289"/>
        <x:v>28</x:v>
      </x:c>
      <x:c r="M6934" s="54">
        <x:f t="shared" si="1290"/>
        <x:v>3109.4216495660366</x:v>
      </x:c>
      <x:c r="N6934" s="54">
        <x:f t="shared" si="1291"/>
        <x:v>1.6593205899764143</x:v>
      </x:c>
      <x:c r="O6934" s="55">
        <x:f t="shared" si="1292"/>
        <x:v>129328</x:v>
      </x:c>
      <x:c r="P6934" s="55">
        <x:f t="shared" si="1293"/>
        <x:v>19360</x:v>
      </x:c>
      <x:c r="Q6934" s="55">
        <x:f t="shared" si="1294"/>
        <x:v>66483.014749410358</x:v>
      </x:c>
      <x:c r="R6934" s="55">
        <x:f t="shared" si="1295"/>
        <x:v>23484.985250589642</x:v>
      </x:c>
      <x:c r="S6934" s="1" t="str">
        <x:f t="shared" si="1296"/>
        <x:v>YES</x:v>
      </x:c>
      <x:c r="T6934" s="1">
        <x:f t="shared" si="1297"/>
        <x:v>23484.985250589642</x:v>
      </x:c>
    </x:row>
    <x:row r="6935">
      <x:c r="A6935" s="1"/>
      <x:c r="B6935" s="1"/>
      <x:c r="C6935" s="1"/>
      <x:c r="D6935" s="1"/>
      <x:c r="E6935" s="1"/>
      <x:c r="F6935" s="1"/>
      <x:c r="G6935" s="1"/>
      <x:c r="H6935" s="1"/>
      <x:c r="I6935" s="53">
        <x:f t="shared" si="1286"/>
        <x:v>10</x:v>
      </x:c>
      <x:c r="J6935" s="53">
        <x:f t="shared" si="1287"/>
        <x:v>12</x:v>
      </x:c>
      <x:c r="K6935" s="53">
        <x:f t="shared" si="1288"/>
        <x:v>7</x:v>
      </x:c>
      <x:c r="L6935" s="53">
        <x:f t="shared" si="1289"/>
        <x:v>29</x:v>
      </x:c>
      <x:c r="M6935" s="54">
        <x:f t="shared" si="1290"/>
        <x:v>3162.146088963997</x:v>
      </x:c>
      <x:c r="N6935" s="54">
        <x:f t="shared" si="1291"/>
        <x:v>1.6959347840027756</x:v>
      </x:c>
      <x:c r="O6935" s="55">
        <x:f t="shared" si="1292"/>
        <x:v>132028</x:v>
      </x:c>
      <x:c r="P6935" s="55">
        <x:f t="shared" si="1293"/>
        <x:v>20240</x:v>
      </x:c>
      <x:c r="Q6935" s="55">
        <x:f t="shared" si="1294"/>
        <x:v>67398.369600069389</x:v>
      </x:c>
      <x:c r="R6935" s="55">
        <x:f t="shared" si="1295"/>
        <x:v>24389.630399930611</x:v>
      </x:c>
      <x:c r="S6935" s="1" t="str">
        <x:f t="shared" si="1296"/>
        <x:v>YES</x:v>
      </x:c>
      <x:c r="T6935" s="1">
        <x:f t="shared" si="1297"/>
        <x:v>24389.630399930611</x:v>
      </x:c>
    </x:row>
    <x:row r="6936">
      <x:c r="A6936" s="1"/>
      <x:c r="B6936" s="1"/>
      <x:c r="C6936" s="1"/>
      <x:c r="D6936" s="1"/>
      <x:c r="E6936" s="1"/>
      <x:c r="F6936" s="1"/>
      <x:c r="G6936" s="1"/>
      <x:c r="H6936" s="1"/>
      <x:c r="I6936" s="53">
        <x:f t="shared" si="1286"/>
        <x:v>10</x:v>
      </x:c>
      <x:c r="J6936" s="53">
        <x:f t="shared" si="1287"/>
        <x:v>12</x:v>
      </x:c>
      <x:c r="K6936" s="53">
        <x:f t="shared" si="1288"/>
        <x:v>8</x:v>
      </x:c>
      <x:c r="L6936" s="53">
        <x:f t="shared" si="1289"/>
        <x:v>30</x:v>
      </x:c>
      <x:c r="M6936" s="54">
        <x:f t="shared" si="1290"/>
        <x:v>3216.1431872439771</x:v>
      </x:c>
      <x:c r="N6936" s="54">
        <x:f t="shared" si="1291"/>
        <x:v>1.7334327689194284</x:v>
      </x:c>
      <x:c r="O6936" s="55">
        <x:f t="shared" si="1292"/>
        <x:v>134728</x:v>
      </x:c>
      <x:c r="P6936" s="55">
        <x:f t="shared" si="1293"/>
        <x:v>21120</x:v>
      </x:c>
      <x:c r="Q6936" s="55">
        <x:f t="shared" si="1294"/>
        <x:v>68335.819222985709</x:v>
      </x:c>
      <x:c r="R6936" s="55">
        <x:f t="shared" si="1295"/>
        <x:v>25272.180777014291</x:v>
      </x:c>
      <x:c r="S6936" s="1" t="str">
        <x:f t="shared" si="1296"/>
        <x:v>YES</x:v>
      </x:c>
      <x:c r="T6936" s="1">
        <x:f t="shared" si="1297"/>
        <x:v>25272.180777014291</x:v>
      </x:c>
    </x:row>
    <x:row r="6937">
      <x:c r="A6937" s="1"/>
      <x:c r="B6937" s="1"/>
      <x:c r="C6937" s="1"/>
      <x:c r="D6937" s="1"/>
      <x:c r="E6937" s="1"/>
      <x:c r="F6937" s="1"/>
      <x:c r="G6937" s="1"/>
      <x:c r="H6937" s="1"/>
      <x:c r="I6937" s="53">
        <x:f t="shared" si="1286"/>
        <x:v>10</x:v>
      </x:c>
      <x:c r="J6937" s="53">
        <x:f t="shared" si="1287"/>
        <x:v>12</x:v>
      </x:c>
      <x:c r="K6937" s="53">
        <x:f t="shared" si="1288"/>
        <x:v>9</x:v>
      </x:c>
      <x:c r="L6937" s="53">
        <x:f t="shared" si="1289"/>
        <x:v>31</x:v>
      </x:c>
      <x:c r="M6937" s="54">
        <x:f t="shared" si="1290"/>
        <x:v>3271.436522684372</x:v>
      </x:c>
      <x:c r="N6937" s="54">
        <x:f t="shared" si="1291"/>
        <x:v>1.7718309185308139</x:v>
      </x:c>
      <x:c r="O6937" s="55">
        <x:f t="shared" si="1292"/>
        <x:v>137428</x:v>
      </x:c>
      <x:c r="P6937" s="55">
        <x:f t="shared" si="1293"/>
        <x:v>22000</x:v>
      </x:c>
      <x:c r="Q6937" s="55">
        <x:f t="shared" si="1294"/>
        <x:v>69295.772963270341</x:v>
      </x:c>
      <x:c r="R6937" s="55">
        <x:f t="shared" si="1295"/>
        <x:v>26132.227036729659</x:v>
      </x:c>
      <x:c r="S6937" s="1" t="str">
        <x:f t="shared" si="1296"/>
        <x:v>YES</x:v>
      </x:c>
      <x:c r="T6937" s="1">
        <x:f t="shared" si="1297"/>
        <x:v>26132.227036729659</x:v>
      </x:c>
    </x:row>
    <x:row r="6938">
      <x:c r="A6938" s="1"/>
      <x:c r="B6938" s="1"/>
      <x:c r="C6938" s="1"/>
      <x:c r="D6938" s="1"/>
      <x:c r="E6938" s="1"/>
      <x:c r="F6938" s="1"/>
      <x:c r="G6938" s="1"/>
      <x:c r="H6938" s="1"/>
      <x:c r="I6938" s="53">
        <x:f t="shared" si="1286"/>
        <x:v>10</x:v>
      </x:c>
      <x:c r="J6938" s="53">
        <x:f t="shared" si="1287"/>
        <x:v>12</x:v>
      </x:c>
      <x:c r="K6938" s="53">
        <x:f t="shared" si="1288"/>
        <x:v>10</x:v>
      </x:c>
      <x:c r="L6938" s="53">
        <x:f t="shared" si="1289"/>
        <x:v>32</x:v>
      </x:c>
      <x:c r="M6938" s="54">
        <x:f t="shared" si="1290"/>
        <x:v>3328.0500641675844</x:v>
      </x:c>
      <x:c r="N6938" s="54">
        <x:f t="shared" si="1291"/>
        <x:v>1.8111458778941558</x:v>
      </x:c>
      <x:c r="O6938" s="55">
        <x:f t="shared" si="1292"/>
        <x:v>140128</x:v>
      </x:c>
      <x:c r="P6938" s="55">
        <x:f t="shared" si="1293"/>
        <x:v>22880</x:v>
      </x:c>
      <x:c r="Q6938" s="55">
        <x:f t="shared" si="1294"/>
        <x:v>70278.646947353904</x:v>
      </x:c>
      <x:c r="R6938" s="55">
        <x:f t="shared" si="1295"/>
        <x:v>26969.353052646096</x:v>
      </x:c>
      <x:c r="S6938" s="1" t="str">
        <x:f t="shared" si="1296"/>
        <x:v>YES</x:v>
      </x:c>
      <x:c r="T6938" s="1">
        <x:f t="shared" si="1297"/>
        <x:v>26969.353052646096</x:v>
      </x:c>
    </x:row>
    <x:row r="6939">
      <x:c r="A6939" s="1"/>
      <x:c r="B6939" s="1"/>
      <x:c r="C6939" s="1"/>
      <x:c r="D6939" s="1"/>
      <x:c r="E6939" s="1"/>
      <x:c r="F6939" s="1"/>
      <x:c r="G6939" s="1"/>
      <x:c r="H6939" s="1"/>
      <x:c r="I6939" s="53">
        <x:f t="shared" si="1286"/>
        <x:v>10</x:v>
      </x:c>
      <x:c r="J6939" s="53">
        <x:f t="shared" si="1287"/>
        <x:v>12</x:v>
      </x:c>
      <x:c r="K6939" s="53">
        <x:f t="shared" si="1288"/>
        <x:v>11</x:v>
      </x:c>
      <x:c r="L6939" s="53">
        <x:f t="shared" si="1289"/>
        <x:v>33</x:v>
      </x:c>
      <x:c r="M6939" s="54">
        <x:f t="shared" si="1290"/>
        <x:v>3386.0081772610238</x:v>
      </x:c>
      <x:c r="N6939" s="54">
        <x:f t="shared" si="1291"/>
        <x:v>1.8513945675423775</x:v>
      </x:c>
      <x:c r="O6939" s="55">
        <x:f t="shared" si="1292"/>
        <x:v>142828</x:v>
      </x:c>
      <x:c r="P6939" s="55">
        <x:f t="shared" si="1293"/>
        <x:v>23760</x:v>
      </x:c>
      <x:c r="Q6939" s="55">
        <x:f t="shared" si="1294"/>
        <x:v>71284.864188559441</x:v>
      </x:c>
      <x:c r="R6939" s="55">
        <x:f t="shared" si="1295"/>
        <x:v>27783.135811440559</x:v>
      </x:c>
      <x:c r="S6939" s="1" t="str">
        <x:f t="shared" si="1296"/>
        <x:v>YES</x:v>
      </x:c>
      <x:c r="T6939" s="1">
        <x:f t="shared" si="1297"/>
        <x:v>27783.135811440559</x:v>
      </x:c>
    </x:row>
    <x:row r="6940">
      <x:c r="A6940" s="1"/>
      <x:c r="B6940" s="1"/>
      <x:c r="C6940" s="1"/>
      <x:c r="D6940" s="1"/>
      <x:c r="E6940" s="1"/>
      <x:c r="F6940" s="1"/>
      <x:c r="G6940" s="1"/>
      <x:c r="H6940" s="1"/>
      <x:c r="I6940" s="53">
        <x:f t="shared" si="1286"/>
        <x:v>10</x:v>
      </x:c>
      <x:c r="J6940" s="53">
        <x:f t="shared" si="1287"/>
        <x:v>12</x:v>
      </x:c>
      <x:c r="K6940" s="53">
        <x:f t="shared" si="1288"/>
        <x:v>12</x:v>
      </x:c>
      <x:c r="L6940" s="53">
        <x:f t="shared" si="1289"/>
        <x:v>34</x:v>
      </x:c>
      <x:c r="M6940" s="54">
        <x:f t="shared" si="1290"/>
        <x:v>3445.3356303890882</x:v>
      </x:c>
      <x:c r="N6940" s="54">
        <x:f t="shared" si="1291"/>
        <x:v>1.8925941877702002</x:v>
      </x:c>
      <x:c r="O6940" s="55">
        <x:f t="shared" si="1292"/>
        <x:v>145528</x:v>
      </x:c>
      <x:c r="P6940" s="55">
        <x:f t="shared" si="1293"/>
        <x:v>24640</x:v>
      </x:c>
      <x:c r="Q6940" s="55">
        <x:f t="shared" si="1294"/>
        <x:v>72314.854694255002</x:v>
      </x:c>
      <x:c r="R6940" s="55">
        <x:f t="shared" si="1295"/>
        <x:v>28573.145305744998</x:v>
      </x:c>
      <x:c r="S6940" s="1" t="str">
        <x:f t="shared" si="1296"/>
        <x:v>YES</x:v>
      </x:c>
      <x:c r="T6940" s="1">
        <x:f t="shared" si="1297"/>
        <x:v>28573.145305744998</x:v>
      </x:c>
    </x:row>
    <x:row r="6941">
      <x:c r="A6941" s="1"/>
      <x:c r="B6941" s="1"/>
      <x:c r="C6941" s="1"/>
      <x:c r="D6941" s="1"/>
      <x:c r="E6941" s="1"/>
      <x:c r="F6941" s="1"/>
      <x:c r="G6941" s="1"/>
      <x:c r="H6941" s="1"/>
      <x:c r="I6941" s="53">
        <x:f t="shared" si="1286"/>
        <x:v>10</x:v>
      </x:c>
      <x:c r="J6941" s="53">
        <x:f t="shared" si="1287"/>
        <x:v>12</x:v>
      </x:c>
      <x:c r="K6941" s="53">
        <x:f t="shared" si="1288"/>
        <x:v>13</x:v>
      </x:c>
      <x:c r="L6941" s="53">
        <x:f t="shared" si="1289"/>
        <x:v>35</x:v>
      </x:c>
      <x:c r="M6941" s="54">
        <x:f t="shared" si="1290"/>
        <x:v>3506.0576010974723</x:v>
      </x:c>
      <x:c r="N6941" s="54">
        <x:f t="shared" si="1291"/>
        <x:v>1.9347622229843557</x:v>
      </x:c>
      <x:c r="O6941" s="55">
        <x:f t="shared" si="1292"/>
        <x:v>148228</x:v>
      </x:c>
      <x:c r="P6941" s="55">
        <x:f t="shared" si="1293"/>
        <x:v>25520</x:v>
      </x:c>
      <x:c r="Q6941" s="55">
        <x:f t="shared" si="1294"/>
        <x:v>73369.055574608894</x:v>
      </x:c>
      <x:c r="R6941" s="55">
        <x:f t="shared" si="1295"/>
        <x:v>29338.944425391106</x:v>
      </x:c>
      <x:c r="S6941" s="1" t="str">
        <x:f t="shared" si="1296"/>
        <x:v>YES</x:v>
      </x:c>
      <x:c r="T6941" s="1">
        <x:f t="shared" si="1297"/>
        <x:v>29338.944425391106</x:v>
      </x:c>
    </x:row>
    <x:row r="6942">
      <x:c r="A6942" s="1"/>
      <x:c r="B6942" s="1"/>
      <x:c r="C6942" s="1"/>
      <x:c r="D6942" s="1"/>
      <x:c r="E6942" s="1"/>
      <x:c r="F6942" s="1"/>
      <x:c r="G6942" s="1"/>
      <x:c r="H6942" s="1"/>
      <x:c r="I6942" s="53">
        <x:f t="shared" si="1286"/>
        <x:v>10</x:v>
      </x:c>
      <x:c r="J6942" s="53">
        <x:f t="shared" si="1287"/>
        <x:v>12</x:v>
      </x:c>
      <x:c r="K6942" s="53">
        <x:f t="shared" si="1288"/>
        <x:v>14</x:v>
      </x:c>
      <x:c r="L6942" s="53">
        <x:f t="shared" si="1289"/>
        <x:v>36</x:v>
      </x:c>
      <x:c r="M6942" s="54">
        <x:f t="shared" si="1290"/>
        <x:v>3568.1996824111338</x:v>
      </x:c>
      <x:c r="N6942" s="54">
        <x:f t="shared" si="1291"/>
        <x:v>1.977916446118843</x:v>
      </x:c>
      <x:c r="O6942" s="55">
        <x:f t="shared" si="1292"/>
        <x:v>150928</x:v>
      </x:c>
      <x:c r="P6942" s="55">
        <x:f t="shared" si="1293"/>
        <x:v>26400</x:v>
      </x:c>
      <x:c r="Q6942" s="55">
        <x:f t="shared" si="1294"/>
        <x:v>74447.911152971064</x:v>
      </x:c>
      <x:c r="R6942" s="55">
        <x:f t="shared" si="1295"/>
        <x:v>30080.088847028936</x:v>
      </x:c>
      <x:c r="S6942" s="1" t="str">
        <x:f t="shared" si="1296"/>
        <x:v>YES</x:v>
      </x:c>
      <x:c r="T6942" s="1">
        <x:f t="shared" si="1297"/>
        <x:v>30080.088847028936</x:v>
      </x:c>
    </x:row>
    <x:row r="6943">
      <x:c r="A6943" s="1"/>
      <x:c r="B6943" s="1"/>
      <x:c r="C6943" s="1"/>
      <x:c r="D6943" s="1"/>
      <x:c r="E6943" s="1"/>
      <x:c r="F6943" s="1"/>
      <x:c r="G6943" s="1"/>
      <x:c r="H6943" s="1"/>
      <x:c r="I6943" s="53">
        <x:f t="shared" si="1286"/>
        <x:v>10</x:v>
      </x:c>
      <x:c r="J6943" s="53">
        <x:f t="shared" si="1287"/>
        <x:v>12</x:v>
      </x:c>
      <x:c r="K6943" s="53">
        <x:f t="shared" si="1288"/>
        <x:v>15</x:v>
      </x:c>
      <x:c r="L6943" s="53">
        <x:f t="shared" si="1289"/>
        <x:v>37</x:v>
      </x:c>
      <x:c r="M6943" s="54">
        <x:f t="shared" si="1290"/>
        <x:v>3631.78788928728</x:v>
      </x:c>
      <x:c r="N6943" s="54">
        <x:f t="shared" si="1291"/>
        <x:v>2.0220749231161665</x:v>
      </x:c>
      <x:c r="O6943" s="55">
        <x:f t="shared" si="1292"/>
        <x:v>153628</x:v>
      </x:c>
      <x:c r="P6943" s="55">
        <x:f t="shared" si="1293"/>
        <x:v>27280</x:v>
      </x:c>
      <x:c r="Q6943" s="55">
        <x:f t="shared" si="1294"/>
        <x:v>75551.873077904165</x:v>
      </x:c>
      <x:c r="R6943" s="55">
        <x:f t="shared" si="1295"/>
        <x:v>30796.126922095835</x:v>
      </x:c>
      <x:c r="S6943" s="1" t="str">
        <x:f t="shared" si="1296"/>
        <x:v>YES</x:v>
      </x:c>
      <x:c r="T6943" s="1">
        <x:f t="shared" si="1297"/>
        <x:v>30796.126922095835</x:v>
      </x:c>
    </x:row>
    <x:row r="6944">
      <x:c r="A6944" s="1"/>
      <x:c r="B6944" s="1"/>
      <x:c r="C6944" s="1"/>
      <x:c r="D6944" s="1"/>
      <x:c r="E6944" s="1"/>
      <x:c r="F6944" s="1"/>
      <x:c r="G6944" s="1"/>
      <x:c r="H6944" s="1"/>
      <x:c r="I6944" s="53">
        <x:f t="shared" si="1286"/>
        <x:v>10</x:v>
      </x:c>
      <x:c r="J6944" s="53">
        <x:f t="shared" si="1287"/>
        <x:v>12</x:v>
      </x:c>
      <x:c r="K6944" s="53">
        <x:f t="shared" si="1288"/>
        <x:v>16</x:v>
      </x:c>
      <x:c r="L6944" s="53">
        <x:f t="shared" si="1289"/>
        <x:v>38</x:v>
      </x:c>
      <x:c r="M6944" s="54">
        <x:f t="shared" si="1290"/>
        <x:v>3696.848665164769</x:v>
      </x:c>
      <x:c r="N6944" s="54">
        <x:f t="shared" si="1291"/>
        <x:v>2.0672560174755339</x:v>
      </x:c>
      <x:c r="O6944" s="55">
        <x:f t="shared" si="1292"/>
        <x:v>156328</x:v>
      </x:c>
      <x:c r="P6944" s="55">
        <x:f t="shared" si="1293"/>
        <x:v>28160</x:v>
      </x:c>
      <x:c r="Q6944" s="55">
        <x:f t="shared" si="1294"/>
        <x:v>76681.400436888347</x:v>
      </x:c>
      <x:c r="R6944" s="55">
        <x:f t="shared" si="1295"/>
        <x:v>31486.599563111653</x:v>
      </x:c>
      <x:c r="S6944" s="1" t="str">
        <x:f t="shared" si="1296"/>
        <x:v>YES</x:v>
      </x:c>
      <x:c r="T6944" s="1">
        <x:f t="shared" si="1297"/>
        <x:v>31486.599563111653</x:v>
      </x:c>
    </x:row>
    <x:row r="6945">
      <x:c r="A6945" s="1"/>
      <x:c r="B6945" s="1"/>
      <x:c r="C6945" s="1"/>
      <x:c r="D6945" s="1"/>
      <x:c r="E6945" s="1"/>
      <x:c r="F6945" s="1"/>
      <x:c r="G6945" s="1"/>
      <x:c r="H6945" s="1"/>
      <x:c r="I6945" s="53">
        <x:f t="shared" si="1286"/>
        <x:v>10</x:v>
      </x:c>
      <x:c r="J6945" s="53">
        <x:f t="shared" si="1287"/>
        <x:v>12</x:v>
      </x:c>
      <x:c r="K6945" s="53">
        <x:f t="shared" si="1288"/>
        <x:v>17</x:v>
      </x:c>
      <x:c r="L6945" s="53">
        <x:f t="shared" si="1289"/>
        <x:v>39</x:v>
      </x:c>
      <x:c r="M6945" s="54">
        <x:f t="shared" si="1290"/>
        <x:v>3763.4088886113095</x:v>
      </x:c>
      <x:c r="N6945" s="54">
        <x:f t="shared" si="1291"/>
        <x:v>2.1134783948689648</x:v>
      </x:c>
      <x:c r="O6945" s="55">
        <x:f t="shared" si="1292"/>
        <x:v>159028</x:v>
      </x:c>
      <x:c r="P6945" s="55">
        <x:f t="shared" si="1293"/>
        <x:v>29040</x:v>
      </x:c>
      <x:c r="Q6945" s="55">
        <x:f t="shared" si="1294"/>
        <x:v>77836.959871724132</x:v>
      </x:c>
      <x:c r="R6945" s="55">
        <x:f t="shared" si="1295"/>
        <x:v>32151.040128275868</x:v>
      </x:c>
      <x:c r="S6945" s="1" t="str">
        <x:f t="shared" si="1296"/>
        <x:v>YES</x:v>
      </x:c>
      <x:c r="T6945" s="1">
        <x:f t="shared" si="1297"/>
        <x:v>32151.040128275868</x:v>
      </x:c>
    </x:row>
    <x:row r="6946">
      <x:c r="A6946" s="1"/>
      <x:c r="B6946" s="1"/>
      <x:c r="C6946" s="1"/>
      <x:c r="D6946" s="1"/>
      <x:c r="E6946" s="1"/>
      <x:c r="F6946" s="1"/>
      <x:c r="G6946" s="1"/>
      <x:c r="H6946" s="1"/>
      <x:c r="I6946" s="53">
        <x:f t="shared" si="1286"/>
        <x:v>10</x:v>
      </x:c>
      <x:c r="J6946" s="53">
        <x:f t="shared" si="1287"/>
        <x:v>12</x:v>
      </x:c>
      <x:c r="K6946" s="53">
        <x:f t="shared" si="1288"/>
        <x:v>18</x:v>
      </x:c>
      <x:c r="L6946" s="53">
        <x:f t="shared" si="1289"/>
        <x:v>40</x:v>
      </x:c>
      <x:c r="M6946" s="54">
        <x:f t="shared" si="1290"/>
        <x:v>3831.4958800698969</x:v>
      </x:c>
      <x:c r="N6946" s="54">
        <x:f t="shared" si="1291"/>
        <x:v>2.1607610278263172</x:v>
      </x:c>
      <x:c r="O6946" s="55">
        <x:f t="shared" si="1292"/>
        <x:v>161728</x:v>
      </x:c>
      <x:c r="P6946" s="55">
        <x:f t="shared" si="1293"/>
        <x:v>29920</x:v>
      </x:c>
      <x:c r="Q6946" s="55">
        <x:f t="shared" si="1294"/>
        <x:v>79019.02569565794</x:v>
      </x:c>
      <x:c r="R6946" s="55">
        <x:f t="shared" si="1295"/>
        <x:v>32788.97430434206</x:v>
      </x:c>
      <x:c r="S6946" s="1" t="str">
        <x:f t="shared" si="1296"/>
        <x:v>YES</x:v>
      </x:c>
      <x:c r="T6946" s="1">
        <x:f t="shared" si="1297"/>
        <x:v>32788.97430434206</x:v>
      </x:c>
    </x:row>
    <x:row r="6947">
      <x:c r="A6947" s="1"/>
      <x:c r="B6947" s="1"/>
      <x:c r="C6947" s="1"/>
      <x:c r="D6947" s="1"/>
      <x:c r="E6947" s="1"/>
      <x:c r="F6947" s="1"/>
      <x:c r="G6947" s="1"/>
      <x:c r="H6947" s="1"/>
      <x:c r="I6947" s="53">
        <x:f t="shared" si="1286"/>
        <x:v>10</x:v>
      </x:c>
      <x:c r="J6947" s="53">
        <x:f t="shared" si="1287"/>
        <x:v>12</x:v>
      </x:c>
      <x:c r="K6947" s="53">
        <x:f t="shared" si="1288"/>
        <x:v>19</x:v>
      </x:c>
      <x:c r="L6947" s="53">
        <x:f t="shared" si="1289"/>
        <x:v>41</x:v>
      </x:c>
      <x:c r="M6947" s="54">
        <x:f t="shared" si="1290"/>
        <x:v>3901.1374087059185</x:v>
      </x:c>
      <x:c r="N6947" s="54">
        <x:f t="shared" si="1291"/>
        <x:v>2.2091232004902213</x:v>
      </x:c>
      <x:c r="O6947" s="55">
        <x:f t="shared" si="1292"/>
        <x:v>164428</x:v>
      </x:c>
      <x:c r="P6947" s="55">
        <x:f t="shared" si="1293"/>
        <x:v>30800</x:v>
      </x:c>
      <x:c r="Q6947" s="55">
        <x:f t="shared" si="1294"/>
        <x:v>80228.080012255523</x:v>
      </x:c>
      <x:c r="R6947" s="55">
        <x:f t="shared" si="1295"/>
        <x:v>33399.919987744477</x:v>
      </x:c>
      <x:c r="S6947" s="1" t="str">
        <x:f t="shared" si="1296"/>
        <x:v>YES</x:v>
      </x:c>
      <x:c r="T6947" s="1">
        <x:f t="shared" si="1297"/>
        <x:v>33399.919987744477</x:v>
      </x:c>
    </x:row>
    <x:row r="6948">
      <x:c r="A6948" s="1"/>
      <x:c r="B6948" s="1"/>
      <x:c r="C6948" s="1"/>
      <x:c r="D6948" s="1"/>
      <x:c r="E6948" s="1"/>
      <x:c r="F6948" s="1"/>
      <x:c r="G6948" s="1"/>
      <x:c r="H6948" s="1"/>
      <x:c r="I6948" s="53">
        <x:f t="shared" si="1286"/>
        <x:v>10</x:v>
      </x:c>
      <x:c r="J6948" s="53">
        <x:f t="shared" si="1287"/>
        <x:v>12</x:v>
      </x:c>
      <x:c r="K6948" s="53">
        <x:f t="shared" si="1288"/>
        <x:v>20</x:v>
      </x:c>
      <x:c r="L6948" s="53">
        <x:f t="shared" si="1289"/>
        <x:v>42</x:v>
      </x:c>
      <x:c r="M6948" s="54">
        <x:f t="shared" si="1290"/>
        <x:v>3972.3616993563955</x:v>
      </x:c>
      <x:c r="N6948" s="54">
        <x:f t="shared" si="1291"/>
        <x:v>2.2585845134419413</x:v>
      </x:c>
      <x:c r="O6948" s="55">
        <x:f t="shared" si="1292"/>
        <x:v>167128</x:v>
      </x:c>
      <x:c r="P6948" s="55">
        <x:f t="shared" si="1293"/>
        <x:v>31680</x:v>
      </x:c>
      <x:c r="Q6948" s="55">
        <x:f t="shared" si="1294"/>
        <x:v>81464.612836048531</x:v>
      </x:c>
      <x:c r="R6948" s="55">
        <x:f t="shared" si="1295"/>
        <x:v>33983.387163951469</x:v>
      </x:c>
      <x:c r="S6948" s="1" t="str">
        <x:f t="shared" si="1296"/>
        <x:v>YES</x:v>
      </x:c>
      <x:c r="T6948" s="1">
        <x:f t="shared" si="1297"/>
        <x:v>33983.387163951469</x:v>
      </x:c>
    </x:row>
    <x:row r="6949">
      <x:c r="A6949" s="1"/>
      <x:c r="B6949" s="1"/>
      <x:c r="C6949" s="1"/>
      <x:c r="D6949" s="1"/>
      <x:c r="E6949" s="1"/>
      <x:c r="F6949" s="1"/>
      <x:c r="G6949" s="1"/>
      <x:c r="H6949" s="1"/>
      <x:c r="I6949" s="53">
        <x:f t="shared" si="1286"/>
        <x:v>10</x:v>
      </x:c>
      <x:c r="J6949" s="53">
        <x:f t="shared" si="1287"/>
        <x:v>12</x:v>
      </x:c>
      <x:c r="K6949" s="53">
        <x:f t="shared" si="1288"/>
        <x:v>21</x:v>
      </x:c>
      <x:c r="L6949" s="53">
        <x:f t="shared" si="1289"/>
        <x:v>43</x:v>
      </x:c>
      <x:c r="M6949" s="54">
        <x:f t="shared" si="1290"/>
        <x:v>4045.1974395828393</x:v>
      </x:c>
      <x:c r="N6949" s="54">
        <x:f t="shared" si="1291"/>
        <x:v>2.3091648885991938</x:v>
      </x:c>
      <x:c r="O6949" s="55">
        <x:f t="shared" si="1292"/>
        <x:v>169828</x:v>
      </x:c>
      <x:c r="P6949" s="55">
        <x:f t="shared" si="1293"/>
        <x:v>32560</x:v>
      </x:c>
      <x:c r="Q6949" s="55">
        <x:f t="shared" si="1294"/>
        <x:v>82729.122214979841</x:v>
      </x:c>
      <x:c r="R6949" s="55">
        <x:f t="shared" si="1295"/>
        <x:v>34538.877785020159</x:v>
      </x:c>
      <x:c r="S6949" s="1" t="str">
        <x:f t="shared" si="1296"/>
        <x:v>YES</x:v>
      </x:c>
      <x:c r="T6949" s="1">
        <x:f t="shared" si="1297"/>
        <x:v>34538.877785020159</x:v>
      </x:c>
    </x:row>
    <x:row r="6950">
      <x:c r="A6950" s="1"/>
      <x:c r="B6950" s="1"/>
      <x:c r="C6950" s="1"/>
      <x:c r="D6950" s="1"/>
      <x:c r="E6950" s="1"/>
      <x:c r="F6950" s="1"/>
      <x:c r="G6950" s="1"/>
      <x:c r="H6950" s="1"/>
      <x:c r="I6950" s="53">
        <x:f t="shared" si="1286"/>
        <x:v>10</x:v>
      </x:c>
      <x:c r="J6950" s="53">
        <x:f t="shared" si="1287"/>
        <x:v>12</x:v>
      </x:c>
      <x:c r="K6950" s="53">
        <x:f t="shared" si="1288"/>
        <x:v>22</x:v>
      </x:c>
      <x:c r="L6950" s="53">
        <x:f t="shared" si="1289"/>
        <x:v>44</x:v>
      </x:c>
      <x:c r="M6950" s="54">
        <x:f t="shared" si="1290"/>
        <x:v>4119.6737868292357</x:v>
      </x:c>
      <x:c r="N6950" s="54">
        <x:f t="shared" si="1291"/>
        <x:v>2.3608845741869691</x:v>
      </x:c>
      <x:c r="O6950" s="55">
        <x:f t="shared" si="1292"/>
        <x:v>172528</x:v>
      </x:c>
      <x:c r="P6950" s="55">
        <x:f t="shared" si="1293"/>
        <x:v>33440</x:v>
      </x:c>
      <x:c r="Q6950" s="55">
        <x:f t="shared" si="1294"/>
        <x:v>84022.114354674239</x:v>
      </x:c>
      <x:c r="R6950" s="55">
        <x:f t="shared" si="1295"/>
        <x:v>35065.885645325761</x:v>
      </x:c>
      <x:c r="S6950" s="1" t="str">
        <x:f t="shared" si="1296"/>
        <x:v>YES</x:v>
      </x:c>
      <x:c r="T6950" s="1">
        <x:f t="shared" si="1297"/>
        <x:v>35065.885645325761</x:v>
      </x:c>
    </x:row>
    <x:row r="6951">
      <x:c r="A6951" s="1"/>
      <x:c r="B6951" s="1"/>
      <x:c r="C6951" s="1"/>
      <x:c r="D6951" s="1"/>
      <x:c r="E6951" s="1"/>
      <x:c r="F6951" s="1"/>
      <x:c r="G6951" s="1"/>
      <x:c r="H6951" s="1"/>
      <x:c r="I6951" s="53">
        <x:f t="shared" si="1286"/>
        <x:v>10</x:v>
      </x:c>
      <x:c r="J6951" s="53">
        <x:f t="shared" si="1287"/>
        <x:v>12</x:v>
      </x:c>
      <x:c r="K6951" s="53">
        <x:f t="shared" si="1288"/>
        <x:v>23</x:v>
      </x:c>
      <x:c r="L6951" s="53">
        <x:f t="shared" si="1289"/>
        <x:v>45</x:v>
      </x:c>
      <x:c r="M6951" s="54">
        <x:f t="shared" si="1290"/>
        <x:v>4195.8203756866715</x:v>
      </x:c>
      <x:c r="N6951" s="54">
        <x:f t="shared" si="1291"/>
        <x:v>2.4137641497824109</x:v>
      </x:c>
      <x:c r="O6951" s="55">
        <x:f t="shared" si="1292"/>
        <x:v>175228</x:v>
      </x:c>
      <x:c r="P6951" s="55">
        <x:f t="shared" si="1293"/>
        <x:v>34320</x:v>
      </x:c>
      <x:c r="Q6951" s="55">
        <x:f t="shared" si="1294"/>
        <x:v>85344.103744560271</x:v>
      </x:c>
      <x:c r="R6951" s="55">
        <x:f t="shared" si="1295"/>
        <x:v>35563.896255439729</x:v>
      </x:c>
      <x:c r="S6951" s="1" t="str">
        <x:f t="shared" si="1296"/>
        <x:v>YES</x:v>
      </x:c>
      <x:c r="T6951" s="1">
        <x:f t="shared" si="1297"/>
        <x:v>35563.896255439729</x:v>
      </x:c>
    </x:row>
    <x:row r="6952">
      <x:c r="A6952" s="1"/>
      <x:c r="B6952" s="1"/>
      <x:c r="C6952" s="1"/>
      <x:c r="D6952" s="1"/>
      <x:c r="E6952" s="1"/>
      <x:c r="F6952" s="1"/>
      <x:c r="G6952" s="1"/>
      <x:c r="H6952" s="1"/>
      <x:c r="I6952" s="53">
        <x:f t="shared" si="1286"/>
        <x:v>10</x:v>
      </x:c>
      <x:c r="J6952" s="53">
        <x:f t="shared" si="1287"/>
        <x:v>12</x:v>
      </x:c>
      <x:c r="K6952" s="53">
        <x:f t="shared" si="1288"/>
        <x:v>24</x:v>
      </x:c>
      <x:c r="L6952" s="53">
        <x:f t="shared" si="1289"/>
        <x:v>46</x:v>
      </x:c>
      <x:c r="M6952" s="54">
        <x:f t="shared" si="1290"/>
        <x:v>4273.6673252661676</x:v>
      </x:c>
      <x:c r="N6952" s="54">
        <x:f t="shared" si="1291"/>
        <x:v>2.4678245314348386</x:v>
      </x:c>
      <x:c r="O6952" s="55">
        <x:f t="shared" si="1292"/>
        <x:v>177928</x:v>
      </x:c>
      <x:c r="P6952" s="55">
        <x:f t="shared" si="1293"/>
        <x:v>35200</x:v>
      </x:c>
      <x:c r="Q6952" s="55">
        <x:f t="shared" si="1294"/>
        <x:v>86695.613285870961</x:v>
      </x:c>
      <x:c r="R6952" s="55">
        <x:f t="shared" si="1295"/>
        <x:v>36032.386714129039</x:v>
      </x:c>
      <x:c r="S6952" s="1" t="str">
        <x:f t="shared" si="1296"/>
        <x:v>YES</x:v>
      </x:c>
      <x:c r="T6952" s="1">
        <x:f t="shared" si="1297"/>
        <x:v>36032.386714129039</x:v>
      </x:c>
    </x:row>
    <x:row r="6953">
      <x:c r="A6953" s="1"/>
      <x:c r="B6953" s="1"/>
      <x:c r="C6953" s="1"/>
      <x:c r="D6953" s="1"/>
      <x:c r="E6953" s="1"/>
      <x:c r="F6953" s="1"/>
      <x:c r="G6953" s="1"/>
      <x:c r="H6953" s="1"/>
      <x:c r="I6953" s="53">
        <x:f t="shared" si="1286"/>
        <x:v>10</x:v>
      </x:c>
      <x:c r="J6953" s="53">
        <x:f t="shared" si="1287"/>
        <x:v>12</x:v>
      </x:c>
      <x:c r="K6953" s="53">
        <x:f t="shared" si="1288"/>
        <x:v>25</x:v>
      </x:c>
      <x:c r="L6953" s="53">
        <x:f t="shared" si="1289"/>
        <x:v>47</x:v>
      </x:c>
      <x:c r="M6953" s="54">
        <x:f t="shared" si="1290"/>
        <x:v>4353.2452466812656</x:v>
      </x:c>
      <x:c r="N6953" s="54">
        <x:f t="shared" si="1291"/>
        <x:v>2.5230869768619901</x:v>
      </x:c>
      <x:c r="O6953" s="55">
        <x:f t="shared" si="1292"/>
        <x:v>180628</x:v>
      </x:c>
      <x:c r="P6953" s="55">
        <x:f t="shared" si="1293"/>
        <x:v>36080</x:v>
      </x:c>
      <x:c r="Q6953" s="55">
        <x:f t="shared" si="1294"/>
        <x:v>88077.174421549746</x:v>
      </x:c>
      <x:c r="R6953" s="55">
        <x:f t="shared" si="1295"/>
        <x:v>36470.825578450254</x:v>
      </x:c>
      <x:c r="S6953" s="1" t="str">
        <x:f t="shared" si="1296"/>
        <x:v>YES</x:v>
      </x:c>
      <x:c r="T6953" s="1">
        <x:f t="shared" si="1297"/>
        <x:v>36470.825578450254</x:v>
      </x:c>
    </x:row>
    <x:row r="6954">
      <x:c r="A6954" s="1"/>
      <x:c r="B6954" s="1"/>
      <x:c r="C6954" s="1"/>
      <x:c r="D6954" s="1"/>
      <x:c r="E6954" s="1"/>
      <x:c r="F6954" s="1"/>
      <x:c r="G6954" s="1"/>
      <x:c r="H6954" s="1"/>
      <x:c r="I6954" s="53">
        <x:f t="shared" si="1286"/>
        <x:v>10</x:v>
      </x:c>
      <x:c r="J6954" s="53">
        <x:f t="shared" si="1287"/>
        <x:v>12</x:v>
      </x:c>
      <x:c r="K6954" s="53">
        <x:f t="shared" si="1288"/>
        <x:v>26</x:v>
      </x:c>
      <x:c r="L6954" s="53">
        <x:f t="shared" si="1289"/>
        <x:v>48</x:v>
      </x:c>
      <x:c r="M6954" s="54">
        <x:f t="shared" si="1290"/>
        <x:v>4434.5852506419833</x:v>
      </x:c>
      <x:c r="N6954" s="54">
        <x:f t="shared" si="1291"/>
        <x:v>2.5795730907235996</x:v>
      </x:c>
      <x:c r="O6954" s="55">
        <x:f t="shared" si="1292"/>
        <x:v>183328</x:v>
      </x:c>
      <x:c r="P6954" s="55">
        <x:f t="shared" si="1293"/>
        <x:v>36960</x:v>
      </x:c>
      <x:c r="Q6954" s="55">
        <x:f t="shared" si="1294"/>
        <x:v>89489.327268089983</x:v>
      </x:c>
      <x:c r="R6954" s="55">
        <x:f t="shared" si="1295"/>
        <x:v>36878.672731910017</x:v>
      </x:c>
      <x:c r="S6954" s="1" t="str">
        <x:f t="shared" si="1296"/>
        <x:v>YES</x:v>
      </x:c>
      <x:c r="T6954" s="1">
        <x:f t="shared" si="1297"/>
        <x:v>36878.672731910017</x:v>
      </x:c>
    </x:row>
    <x:row r="6955">
      <x:c r="A6955" s="1"/>
      <x:c r="B6955" s="1"/>
      <x:c r="C6955" s="1"/>
      <x:c r="D6955" s="1"/>
      <x:c r="E6955" s="1"/>
      <x:c r="F6955" s="1"/>
      <x:c r="G6955" s="1"/>
      <x:c r="H6955" s="1"/>
      <x:c r="I6955" s="53">
        <x:f t="shared" si="1286"/>
        <x:v>10</x:v>
      </x:c>
      <x:c r="J6955" s="53">
        <x:f t="shared" si="1287"/>
        <x:v>12</x:v>
      </x:c>
      <x:c r="K6955" s="53">
        <x:f t="shared" si="1288"/>
        <x:v>27</x:v>
      </x:c>
      <x:c r="L6955" s="53">
        <x:f t="shared" si="1289"/>
        <x:v>49</x:v>
      </x:c>
      <x:c r="M6955" s="54">
        <x:f t="shared" si="1290"/>
        <x:v>4517.7189551617394</x:v>
      </x:c>
      <x:c r="N6955" s="54">
        <x:f t="shared" si="1291"/>
        <x:v>2.6373048299734303</x:v>
      </x:c>
      <x:c r="O6955" s="55">
        <x:f t="shared" si="1292"/>
        <x:v>186028</x:v>
      </x:c>
      <x:c r="P6955" s="55">
        <x:f t="shared" si="1293"/>
        <x:v>37840</x:v>
      </x:c>
      <x:c r="Q6955" s="55">
        <x:f t="shared" si="1294"/>
        <x:v>90932.620749335751</x:v>
      </x:c>
      <x:c r="R6955" s="55">
        <x:f t="shared" si="1295"/>
        <x:v>37255.379250664249</x:v>
      </x:c>
      <x:c r="S6955" s="1" t="str">
        <x:f t="shared" si="1296"/>
        <x:v>YES</x:v>
      </x:c>
      <x:c r="T6955" s="1">
        <x:f t="shared" si="1297"/>
        <x:v>37255.379250664249</x:v>
      </x:c>
    </x:row>
    <x:row r="6956">
      <x:c r="A6956" s="1"/>
      <x:c r="B6956" s="1"/>
      <x:c r="C6956" s="1"/>
      <x:c r="D6956" s="1"/>
      <x:c r="E6956" s="1"/>
      <x:c r="F6956" s="1"/>
      <x:c r="G6956" s="1"/>
      <x:c r="H6956" s="1"/>
      <x:c r="I6956" s="53">
        <x:f t="shared" si="1286"/>
        <x:v>10</x:v>
      </x:c>
      <x:c r="J6956" s="53">
        <x:f t="shared" si="1287"/>
        <x:v>12</x:v>
      </x:c>
      <x:c r="K6956" s="53">
        <x:f t="shared" si="1288"/>
        <x:v>28</x:v>
      </x:c>
      <x:c r="L6956" s="53">
        <x:f t="shared" si="1289"/>
        <x:v>50</x:v>
      </x:c>
      <x:c r="M6956" s="54">
        <x:f t="shared" si="1290"/>
        <x:v>4602.6784933788931</x:v>
      </x:c>
      <x:c r="N6956" s="54">
        <x:f t="shared" si="1291"/>
        <x:v>2.6963045092908979</x:v>
      </x:c>
      <x:c r="O6956" s="55">
        <x:f t="shared" si="1292"/>
        <x:v>188728</x:v>
      </x:c>
      <x:c r="P6956" s="55">
        <x:f t="shared" si="1293"/>
        <x:v>38720</x:v>
      </x:c>
      <x:c r="Q6956" s="55">
        <x:f t="shared" si="1294"/>
        <x:v>92407.61273227245</x:v>
      </x:c>
      <x:c r="R6956" s="55">
        <x:f t="shared" si="1295"/>
        <x:v>37600.38726772755</x:v>
      </x:c>
      <x:c r="S6956" s="1" t="str">
        <x:f t="shared" si="1296"/>
        <x:v>YES</x:v>
      </x:c>
      <x:c r="T6956" s="1">
        <x:f t="shared" si="1297"/>
        <x:v>37600.38726772755</x:v>
      </x:c>
    </x:row>
    <x:row r="6957">
      <x:c r="A6957" s="1"/>
      <x:c r="B6957" s="1"/>
      <x:c r="C6957" s="1"/>
      <x:c r="D6957" s="1"/>
      <x:c r="E6957" s="1"/>
      <x:c r="F6957" s="1"/>
      <x:c r="G6957" s="1"/>
      <x:c r="H6957" s="1"/>
      <x:c r="I6957" s="53">
        <x:f t="shared" si="1286"/>
        <x:v>10</x:v>
      </x:c>
      <x:c r="J6957" s="53">
        <x:f t="shared" si="1287"/>
        <x:v>12</x:v>
      </x:c>
      <x:c r="K6957" s="53">
        <x:f t="shared" si="1288"/>
        <x:v>29</x:v>
      </x:c>
      <x:c r="L6957" s="53">
        <x:f t="shared" si="1289"/>
        <x:v>51</x:v>
      </x:c>
      <x:c r="M6957" s="54">
        <x:f t="shared" si="1290"/>
        <x:v>4689.4965214945469</x:v>
      </x:c>
      <x:c r="N6957" s="54">
        <x:f t="shared" si="1291"/>
        <x:v>2.7565948065934354</x:v>
      </x:c>
      <x:c r="O6957" s="55">
        <x:f t="shared" si="1292"/>
        <x:v>191428</x:v>
      </x:c>
      <x:c r="P6957" s="55">
        <x:f t="shared" si="1293"/>
        <x:v>39600</x:v>
      </x:c>
      <x:c r="Q6957" s="55">
        <x:f t="shared" si="1294"/>
        <x:v>93914.870164835884</x:v>
      </x:c>
      <x:c r="R6957" s="55">
        <x:f t="shared" si="1295"/>
        <x:v>37913.129835164116</x:v>
      </x:c>
      <x:c r="S6957" s="1" t="str">
        <x:f t="shared" si="1296"/>
        <x:v>YES</x:v>
      </x:c>
      <x:c r="T6957" s="1">
        <x:f t="shared" si="1297"/>
        <x:v>37913.129835164116</x:v>
      </x:c>
    </x:row>
    <x:row r="6958">
      <x:c r="A6958" s="1"/>
      <x:c r="B6958" s="1"/>
      <x:c r="C6958" s="1"/>
      <x:c r="D6958" s="1"/>
      <x:c r="E6958" s="1"/>
      <x:c r="F6958" s="1"/>
      <x:c r="G6958" s="1"/>
      <x:c r="H6958" s="1"/>
      <x:c r="I6958" s="53" t="n">
        <x:f t="shared" ref="I6958:I7021" si="1298">INT((ROW()-ROW($I$46))/((CARROT_CAP+1)*(MESCLUN_CAP+1)))</x:f>
        <x:v>10</x:v>
      </x:c>
      <x:c r="J6958" s="53" t="n">
        <x:f t="shared" ref="J6958:J7021" si="1299">MOD(INT((ROW()-ROW($I$46))/(MESCLUN_CAP+1)),CARROT_CAP+1)</x:f>
        <x:v>12</x:v>
      </x:c>
      <x:c r="K6958" s="53" t="n">
        <x:f t="shared" ref="K6958:K7021" si="1300">MOD(ROW()-ROW($I$46),MESCLUN_CAP+1)</x:f>
        <x:v>30</x:v>
      </x:c>
      <x:c r="L6958" s="53" t="n">
        <x:f t="shared" ref="L6958:L7021" si="1301">SUM(I6958:K6958)</x:f>
        <x:v>52</x:v>
      </x:c>
      <x:c r="M6958" s="54" t="n">
        <x:f t="shared" ref="M6958:M7021" si="1302">I6958*TOMATO_HOURS*WEEKS*(1+TOMATO_DIM)^I6958+J6958*CARROT_HOURS*WEEKS*(1+CARROT_DIM)^J6958+K6958*MESCLUN_HOURS*WEEKS*(1+MESCLUN_DIM)^K6958</x:f>
        <x:v>4778.206226828315</x:v>
      </x:c>
      <x:c r="N6958" s="54" t="n">
        <x:f t="shared" ref="N6958:N7021" si="1303">MAX(M6958-FARMER_HOURS,0)/TEMP_HOURS_PER_WORKER</x:f>
        <x:v>2.8181987686307743</x:v>
      </x:c>
      <x:c r="O6958" s="55" t="n">
        <x:f t="shared" ref="O6958:O7021" si="1304">I6958*TOMATO_PRICE+J6958*CARROT_PRICE+K6958*MESCLUN_PRICE</x:f>
        <x:v>194128</x:v>
      </x:c>
      <x:c r="P6958" s="55" t="n">
        <x:f t="shared" ref="P6958:P7021" si="1305">I6958*TOMATO_FERTILIZER+J6958*CARROT_FERTILIZER+K6958*MESCLUN_FERTILIZER</x:f>
        <x:v>40480</x:v>
      </x:c>
      <x:c r="Q6958" s="55" t="n">
        <x:f t="shared" ref="Q6958:Q7021" si="1306">MIN(M6958,FARMER_HOURS)*FARMER_RATE+MAX(M6958-FARMER_HOURS,0)*TEMP_RATE</x:f>
        <x:v>95454.96921576936</x:v>
      </x:c>
      <x:c r="R6958" s="55" t="n">
        <x:f t="shared" ref="R6958:R7021" si="1307">O6958-P6958-Q6958-FIXED_COST</x:f>
        <x:v>38193.030784230636</x:v>
      </x:c>
      <x:c r="S6958" s="1" t="str">
        <x:f t="shared" ref="S6958:S7021" si="1308">IF(AND(L6958&lt;=TOTAL_BED_CAP,N6958&lt;=TEMP_WORKER_CAP),"YES","NO")</x:f>
        <x:v>YES</x:v>
      </x:c>
      <x:c r="T6958" s="1" t="n">
        <x:f t="shared" ref="T6958:T7021" si="1309">IF(S6958="YES",R6958,-1E+99)</x:f>
        <x:v>38193.030784230636</x:v>
      </x:c>
    </x:row>
    <x:row r="6959">
      <x:c r="A6959" s="1"/>
      <x:c r="B6959" s="1"/>
      <x:c r="C6959" s="1"/>
      <x:c r="D6959" s="1"/>
      <x:c r="E6959" s="1"/>
      <x:c r="F6959" s="1"/>
      <x:c r="G6959" s="1"/>
      <x:c r="H6959" s="1"/>
      <x:c r="I6959" s="53">
        <x:f t="shared" si="1298"/>
        <x:v>10</x:v>
      </x:c>
      <x:c r="J6959" s="53">
        <x:f t="shared" si="1299"/>
        <x:v>13</x:v>
      </x:c>
      <x:c r="K6959" s="53">
        <x:f t="shared" si="1300"/>
        <x:v>0</x:v>
      </x:c>
      <x:c r="L6959" s="53">
        <x:f t="shared" si="1301"/>
        <x:v>23</x:v>
      </x:c>
      <x:c r="M6959" s="54">
        <x:f t="shared" si="1302"/>
        <x:v>2871.9875215824595</x:v>
      </x:c>
      <x:c r="N6959" s="54">
        <x:f t="shared" si="1303"/>
        <x:v>1.494435778876708</x:v>
      </x:c>
      <x:c r="O6959" s="55">
        <x:f t="shared" si="1304"/>
        <x:v>115222</x:v>
      </x:c>
      <x:c r="P6959" s="55">
        <x:f t="shared" si="1305"/>
        <x:v>14520</x:v>
      </x:c>
      <x:c r="Q6959" s="55">
        <x:f t="shared" si="1306"/>
        <x:v>62360.894471917702</x:v>
      </x:c>
      <x:c r="R6959" s="55">
        <x:f t="shared" si="1307"/>
        <x:v>18341.105528082298</x:v>
      </x:c>
      <x:c r="S6959" s="1" t="str">
        <x:f t="shared" si="1308"/>
        <x:v>YES</x:v>
      </x:c>
      <x:c r="T6959" s="1">
        <x:f t="shared" si="1309"/>
        <x:v>18341.105528082298</x:v>
      </x:c>
    </x:row>
    <x:row r="6960">
      <x:c r="A6960" s="1"/>
      <x:c r="B6960" s="1"/>
      <x:c r="C6960" s="1"/>
      <x:c r="D6960" s="1"/>
      <x:c r="E6960" s="1"/>
      <x:c r="F6960" s="1"/>
      <x:c r="G6960" s="1"/>
      <x:c r="H6960" s="1"/>
      <x:c r="I6960" s="53">
        <x:f t="shared" si="1298"/>
        <x:v>10</x:v>
      </x:c>
      <x:c r="J6960" s="53">
        <x:f t="shared" si="1299"/>
        <x:v>13</x:v>
      </x:c>
      <x:c r="K6960" s="53">
        <x:f t="shared" si="1300"/>
        <x:v>1</x:v>
      </x:c>
      <x:c r="L6960" s="53">
        <x:f t="shared" si="1301"/>
        <x:v>24</x:v>
      </x:c>
      <x:c r="M6960" s="54">
        <x:f t="shared" si="1302"/>
        <x:v>2917.5500215824595</x:v>
      </x:c>
      <x:c r="N6960" s="54">
        <x:f t="shared" si="1303"/>
        <x:v>1.5260764038767081</x:v>
      </x:c>
      <x:c r="O6960" s="55">
        <x:f t="shared" si="1304"/>
        <x:v>117922</x:v>
      </x:c>
      <x:c r="P6960" s="55">
        <x:f t="shared" si="1305"/>
        <x:v>15400</x:v>
      </x:c>
      <x:c r="Q6960" s="55">
        <x:f t="shared" si="1306"/>
        <x:v>63151.910096917702</x:v>
      </x:c>
      <x:c r="R6960" s="55">
        <x:f t="shared" si="1307"/>
        <x:v>19370.089903082298</x:v>
      </x:c>
      <x:c r="S6960" s="1" t="str">
        <x:f t="shared" si="1308"/>
        <x:v>YES</x:v>
      </x:c>
      <x:c r="T6960" s="1">
        <x:f t="shared" si="1309"/>
        <x:v>19370.089903082298</x:v>
      </x:c>
    </x:row>
    <x:row r="6961">
      <x:c r="A6961" s="1"/>
      <x:c r="B6961" s="1"/>
      <x:c r="C6961" s="1"/>
      <x:c r="D6961" s="1"/>
      <x:c r="E6961" s="1"/>
      <x:c r="F6961" s="1"/>
      <x:c r="G6961" s="1"/>
      <x:c r="H6961" s="1"/>
      <x:c r="I6961" s="53">
        <x:f t="shared" si="1298"/>
        <x:v>10</x:v>
      </x:c>
      <x:c r="J6961" s="53">
        <x:f t="shared" si="1299"/>
        <x:v>13</x:v>
      </x:c>
      <x:c r="K6961" s="53">
        <x:f t="shared" si="1300"/>
        <x:v>2</x:v>
      </x:c>
      <x:c r="L6961" s="53">
        <x:f t="shared" si="1301"/>
        <x:v>25</x:v>
      </x:c>
      <x:c r="M6961" s="54">
        <x:f t="shared" si="1302"/>
        <x:v>2964.2515840824594</x:v>
      </x:c>
      <x:c r="N6961" s="54">
        <x:f t="shared" si="1303"/>
        <x:v>1.5585080445017079</x:v>
      </x:c>
      <x:c r="O6961" s="55">
        <x:f t="shared" si="1304"/>
        <x:v>120622</x:v>
      </x:c>
      <x:c r="P6961" s="55">
        <x:f t="shared" si="1305"/>
        <x:v>16280</x:v>
      </x:c>
      <x:c r="Q6961" s="55">
        <x:f t="shared" si="1306"/>
        <x:v>63962.701112542694</x:v>
      </x:c>
      <x:c r="R6961" s="55">
        <x:f t="shared" si="1307"/>
        <x:v>20379.298887457306</x:v>
      </x:c>
      <x:c r="S6961" s="1" t="str">
        <x:f t="shared" si="1308"/>
        <x:v>YES</x:v>
      </x:c>
      <x:c r="T6961" s="1">
        <x:f t="shared" si="1309"/>
        <x:v>20379.298887457306</x:v>
      </x:c>
    </x:row>
    <x:row r="6962">
      <x:c r="A6962" s="1"/>
      <x:c r="B6962" s="1"/>
      <x:c r="C6962" s="1"/>
      <x:c r="D6962" s="1"/>
      <x:c r="E6962" s="1"/>
      <x:c r="F6962" s="1"/>
      <x:c r="G6962" s="1"/>
      <x:c r="H6962" s="1"/>
      <x:c r="I6962" s="53">
        <x:f t="shared" si="1298"/>
        <x:v>10</x:v>
      </x:c>
      <x:c r="J6962" s="53">
        <x:f t="shared" si="1299"/>
        <x:v>13</x:v>
      </x:c>
      <x:c r="K6962" s="53">
        <x:f t="shared" si="1300"/>
        <x:v>3</x:v>
      </x:c>
      <x:c r="L6962" s="53">
        <x:f t="shared" si="1301"/>
        <x:v>26</x:v>
      </x:c>
      <x:c r="M6962" s="54">
        <x:f t="shared" si="1302"/>
        <x:v>3012.1135665043344</x:v>
      </x:c>
      <x:c r="N6962" s="54">
        <x:f t="shared" si="1303"/>
        <x:v>1.5917455322946767</x:v>
      </x:c>
      <x:c r="O6962" s="55">
        <x:f t="shared" si="1304"/>
        <x:v>123322</x:v>
      </x:c>
      <x:c r="P6962" s="55">
        <x:f t="shared" si="1305"/>
        <x:v>17160</x:v>
      </x:c>
      <x:c r="Q6962" s="55">
        <x:f t="shared" si="1306"/>
        <x:v>64793.638307366913</x:v>
      </x:c>
      <x:c r="R6962" s="55">
        <x:f t="shared" si="1307"/>
        <x:v>21368.361692633087</x:v>
      </x:c>
      <x:c r="S6962" s="1" t="str">
        <x:f t="shared" si="1308"/>
        <x:v>YES</x:v>
      </x:c>
      <x:c r="T6962" s="1">
        <x:f t="shared" si="1309"/>
        <x:v>21368.361692633087</x:v>
      </x:c>
    </x:row>
    <x:row r="6963">
      <x:c r="A6963" s="1"/>
      <x:c r="B6963" s="1"/>
      <x:c r="C6963" s="1"/>
      <x:c r="D6963" s="1"/>
      <x:c r="E6963" s="1"/>
      <x:c r="F6963" s="1"/>
      <x:c r="G6963" s="1"/>
      <x:c r="H6963" s="1"/>
      <x:c r="I6963" s="53">
        <x:f t="shared" si="1298"/>
        <x:v>10</x:v>
      </x:c>
      <x:c r="J6963" s="53">
        <x:f t="shared" si="1299"/>
        <x:v>13</x:v>
      </x:c>
      <x:c r="K6963" s="53">
        <x:f t="shared" si="1300"/>
        <x:v>4</x:v>
      </x:c>
      <x:c r="L6963" s="53">
        <x:f t="shared" si="1301"/>
        <x:v>27</x:v>
      </x:c>
      <x:c r="M6963" s="54">
        <x:f t="shared" si="1302"/>
        <x:v>3061.1576822269908</x:v>
      </x:c>
      <x:c r="N6963" s="54">
        <x:f t="shared" si="1303"/>
        <x:v>1.6258039459909659</x:v>
      </x:c>
      <x:c r="O6963" s="55">
        <x:f t="shared" si="1304"/>
        <x:v>126022</x:v>
      </x:c>
      <x:c r="P6963" s="55">
        <x:f t="shared" si="1305"/>
        <x:v>18040</x:v>
      </x:c>
      <x:c r="Q6963" s="55">
        <x:f t="shared" si="1306"/>
        <x:v>65645.098649774154</x:v>
      </x:c>
      <x:c r="R6963" s="55">
        <x:f t="shared" si="1307"/>
        <x:v>22336.901350225846</x:v>
      </x:c>
      <x:c r="S6963" s="1" t="str">
        <x:f t="shared" si="1308"/>
        <x:v>YES</x:v>
      </x:c>
      <x:c r="T6963" s="1">
        <x:f t="shared" si="1309"/>
        <x:v>22336.901350225846</x:v>
      </x:c>
    </x:row>
    <x:row r="6964">
      <x:c r="A6964" s="1"/>
      <x:c r="B6964" s="1"/>
      <x:c r="C6964" s="1"/>
      <x:c r="D6964" s="1"/>
      <x:c r="E6964" s="1"/>
      <x:c r="F6964" s="1"/>
      <x:c r="G6964" s="1"/>
      <x:c r="H6964" s="1"/>
      <x:c r="I6964" s="53">
        <x:f t="shared" si="1298"/>
        <x:v>10</x:v>
      </x:c>
      <x:c r="J6964" s="53">
        <x:f t="shared" si="1299"/>
        <x:v>13</x:v>
      </x:c>
      <x:c r="K6964" s="53">
        <x:f t="shared" si="1300"/>
        <x:v>5</x:v>
      </x:c>
      <x:c r="L6964" s="53">
        <x:f t="shared" si="1301"/>
        <x:v>28</x:v>
      </x:c>
      <x:c r="M6964" s="54">
        <x:f t="shared" si="1302"/>
        <x:v>3111.4060061481941</x:v>
      </x:c>
      <x:c r="N6964" s="54">
        <x:f t="shared" si="1303"/>
        <x:v>1.6606986153806904</x:v>
      </x:c>
      <x:c r="O6964" s="55">
        <x:f t="shared" si="1304"/>
        <x:v>128722</x:v>
      </x:c>
      <x:c r="P6964" s="55">
        <x:f t="shared" si="1305"/>
        <x:v>18920</x:v>
      </x:c>
      <x:c r="Q6964" s="55">
        <x:f t="shared" si="1306"/>
        <x:v>66517.465384517258</x:v>
      </x:c>
      <x:c r="R6964" s="55">
        <x:f t="shared" si="1307"/>
        <x:v>23284.534615482742</x:v>
      </x:c>
      <x:c r="S6964" s="1" t="str">
        <x:f t="shared" si="1308"/>
        <x:v>YES</x:v>
      </x:c>
      <x:c r="T6964" s="1">
        <x:f t="shared" si="1309"/>
        <x:v>23284.534615482742</x:v>
      </x:c>
    </x:row>
    <x:row r="6965">
      <x:c r="A6965" s="1"/>
      <x:c r="B6965" s="1"/>
      <x:c r="C6965" s="1"/>
      <x:c r="D6965" s="1"/>
      <x:c r="E6965" s="1"/>
      <x:c r="F6965" s="1"/>
      <x:c r="G6965" s="1"/>
      <x:c r="H6965" s="1"/>
      <x:c r="I6965" s="53">
        <x:f t="shared" si="1298"/>
        <x:v>10</x:v>
      </x:c>
      <x:c r="J6965" s="53">
        <x:f t="shared" si="1299"/>
        <x:v>13</x:v>
      </x:c>
      <x:c r="K6965" s="53">
        <x:f t="shared" si="1300"/>
        <x:v>6</x:v>
      </x:c>
      <x:c r="L6965" s="53">
        <x:f t="shared" si="1301"/>
        <x:v>29</x:v>
      </x:c>
      <x:c r="M6965" s="54">
        <x:f t="shared" si="1302"/>
        <x:v>3162.8809803298273</x:v>
      </x:c>
      <x:c r="N6965" s="54">
        <x:f t="shared" si="1303"/>
        <x:v>1.6964451252290467</x:v>
      </x:c>
      <x:c r="O6965" s="55">
        <x:f t="shared" si="1304"/>
        <x:v>131422</x:v>
      </x:c>
      <x:c r="P6965" s="55">
        <x:f t="shared" si="1305"/>
        <x:v>19800</x:v>
      </x:c>
      <x:c r="Q6965" s="55">
        <x:f t="shared" si="1306"/>
        <x:v>67411.128130726167</x:v>
      </x:c>
      <x:c r="R6965" s="55">
        <x:f t="shared" si="1307"/>
        <x:v>24210.871869273833</x:v>
      </x:c>
      <x:c r="S6965" s="1" t="str">
        <x:f t="shared" si="1308"/>
        <x:v>YES</x:v>
      </x:c>
      <x:c r="T6965" s="1">
        <x:f t="shared" si="1309"/>
        <x:v>24210.871869273833</x:v>
      </x:c>
    </x:row>
    <x:row r="6966">
      <x:c r="A6966" s="1"/>
      <x:c r="B6966" s="1"/>
      <x:c r="C6966" s="1"/>
      <x:c r="D6966" s="1"/>
      <x:c r="E6966" s="1"/>
      <x:c r="F6966" s="1"/>
      <x:c r="G6966" s="1"/>
      <x:c r="H6966" s="1"/>
      <x:c r="I6966" s="53">
        <x:f t="shared" si="1298"/>
        <x:v>10</x:v>
      </x:c>
      <x:c r="J6966" s="53">
        <x:f t="shared" si="1299"/>
        <x:v>13</x:v>
      </x:c>
      <x:c r="K6966" s="53">
        <x:f t="shared" si="1300"/>
        <x:v>7</x:v>
      </x:c>
      <x:c r="L6966" s="53">
        <x:f t="shared" si="1301"/>
        <x:v>30</x:v>
      </x:c>
      <x:c r="M6966" s="54">
        <x:f t="shared" si="1302"/>
        <x:v>3215.6054197277876</x:v>
      </x:c>
      <x:c r="N6966" s="54">
        <x:f t="shared" si="1303"/>
        <x:v>1.733059319255408</x:v>
      </x:c>
      <x:c r="O6966" s="55">
        <x:f t="shared" si="1304"/>
        <x:v>134122</x:v>
      </x:c>
      <x:c r="P6966" s="55">
        <x:f t="shared" si="1305"/>
        <x:v>20680</x:v>
      </x:c>
      <x:c r="Q6966" s="55">
        <x:f t="shared" si="1306"/>
        <x:v>68326.482981385197</x:v>
      </x:c>
      <x:c r="R6966" s="55">
        <x:f t="shared" si="1307"/>
        <x:v>25115.517018614803</x:v>
      </x:c>
      <x:c r="S6966" s="1" t="str">
        <x:f t="shared" si="1308"/>
        <x:v>YES</x:v>
      </x:c>
      <x:c r="T6966" s="1">
        <x:f t="shared" si="1309"/>
        <x:v>25115.517018614803</x:v>
      </x:c>
    </x:row>
    <x:row r="6967">
      <x:c r="A6967" s="1"/>
      <x:c r="B6967" s="1"/>
      <x:c r="C6967" s="1"/>
      <x:c r="D6967" s="1"/>
      <x:c r="E6967" s="1"/>
      <x:c r="F6967" s="1"/>
      <x:c r="G6967" s="1"/>
      <x:c r="H6967" s="1"/>
      <x:c r="I6967" s="53">
        <x:f t="shared" si="1298"/>
        <x:v>10</x:v>
      </x:c>
      <x:c r="J6967" s="53">
        <x:f t="shared" si="1299"/>
        <x:v>13</x:v>
      </x:c>
      <x:c r="K6967" s="53">
        <x:f t="shared" si="1300"/>
        <x:v>8</x:v>
      </x:c>
      <x:c r="L6967" s="53">
        <x:f t="shared" si="1301"/>
        <x:v>31</x:v>
      </x:c>
      <x:c r="M6967" s="54">
        <x:f t="shared" si="1302"/>
        <x:v>3269.6025180077677</x:v>
      </x:c>
      <x:c r="N6967" s="54">
        <x:f t="shared" si="1303"/>
        <x:v>1.7705573041720608</x:v>
      </x:c>
      <x:c r="O6967" s="55">
        <x:f t="shared" si="1304"/>
        <x:v>136822</x:v>
      </x:c>
      <x:c r="P6967" s="55">
        <x:f t="shared" si="1305"/>
        <x:v>21560</x:v>
      </x:c>
      <x:c r="Q6967" s="55">
        <x:f t="shared" si="1306"/>
        <x:v>69263.932604301517</x:v>
      </x:c>
      <x:c r="R6967" s="55">
        <x:f t="shared" si="1307"/>
        <x:v>25998.067395698483</x:v>
      </x:c>
      <x:c r="S6967" s="1" t="str">
        <x:f t="shared" si="1308"/>
        <x:v>YES</x:v>
      </x:c>
      <x:c r="T6967" s="1">
        <x:f t="shared" si="1309"/>
        <x:v>25998.067395698483</x:v>
      </x:c>
    </x:row>
    <x:row r="6968">
      <x:c r="A6968" s="1"/>
      <x:c r="B6968" s="1"/>
      <x:c r="C6968" s="1"/>
      <x:c r="D6968" s="1"/>
      <x:c r="E6968" s="1"/>
      <x:c r="F6968" s="1"/>
      <x:c r="G6968" s="1"/>
      <x:c r="H6968" s="1"/>
      <x:c r="I6968" s="53">
        <x:f t="shared" si="1298"/>
        <x:v>10</x:v>
      </x:c>
      <x:c r="J6968" s="53">
        <x:f t="shared" si="1299"/>
        <x:v>13</x:v>
      </x:c>
      <x:c r="K6968" s="53">
        <x:f t="shared" si="1300"/>
        <x:v>9</x:v>
      </x:c>
      <x:c r="L6968" s="53">
        <x:f t="shared" si="1301"/>
        <x:v>32</x:v>
      </x:c>
      <x:c r="M6968" s="54">
        <x:f t="shared" si="1302"/>
        <x:v>3324.8958534481626</x:v>
      </x:c>
      <x:c r="N6968" s="54">
        <x:f t="shared" si="1303"/>
        <x:v>1.8089554537834462</x:v>
      </x:c>
      <x:c r="O6968" s="55">
        <x:f t="shared" si="1304"/>
        <x:v>139522</x:v>
      </x:c>
      <x:c r="P6968" s="55">
        <x:f t="shared" si="1305"/>
        <x:v>22440</x:v>
      </x:c>
      <x:c r="Q6968" s="55">
        <x:f t="shared" si="1306"/>
        <x:v>70223.88634458615</x:v>
      </x:c>
      <x:c r="R6968" s="55">
        <x:f t="shared" si="1307"/>
        <x:v>26858.11365541385</x:v>
      </x:c>
      <x:c r="S6968" s="1" t="str">
        <x:f t="shared" si="1308"/>
        <x:v>YES</x:v>
      </x:c>
      <x:c r="T6968" s="1">
        <x:f t="shared" si="1309"/>
        <x:v>26858.11365541385</x:v>
      </x:c>
    </x:row>
    <x:row r="6969">
      <x:c r="A6969" s="1"/>
      <x:c r="B6969" s="1"/>
      <x:c r="C6969" s="1"/>
      <x:c r="D6969" s="1"/>
      <x:c r="E6969" s="1"/>
      <x:c r="F6969" s="1"/>
      <x:c r="G6969" s="1"/>
      <x:c r="H6969" s="1"/>
      <x:c r="I6969" s="53">
        <x:f t="shared" si="1298"/>
        <x:v>10</x:v>
      </x:c>
      <x:c r="J6969" s="53">
        <x:f t="shared" si="1299"/>
        <x:v>13</x:v>
      </x:c>
      <x:c r="K6969" s="53">
        <x:f t="shared" si="1300"/>
        <x:v>10</x:v>
      </x:c>
      <x:c r="L6969" s="53">
        <x:f t="shared" si="1301"/>
        <x:v>33</x:v>
      </x:c>
      <x:c r="M6969" s="54">
        <x:f t="shared" si="1302"/>
        <x:v>3381.509394931375</x:v>
      </x:c>
      <x:c r="N6969" s="54">
        <x:f t="shared" si="1303"/>
        <x:v>1.8482704131467882</x:v>
      </x:c>
      <x:c r="O6969" s="55">
        <x:f t="shared" si="1304"/>
        <x:v>142222</x:v>
      </x:c>
      <x:c r="P6969" s="55">
        <x:f t="shared" si="1305"/>
        <x:v>23320</x:v>
      </x:c>
      <x:c r="Q6969" s="55">
        <x:f t="shared" si="1306"/>
        <x:v>71206.760328669712</x:v>
      </x:c>
      <x:c r="R6969" s="55">
        <x:f t="shared" si="1307"/>
        <x:v>27695.239671330288</x:v>
      </x:c>
      <x:c r="S6969" s="1" t="str">
        <x:f t="shared" si="1308"/>
        <x:v>YES</x:v>
      </x:c>
      <x:c r="T6969" s="1">
        <x:f t="shared" si="1309"/>
        <x:v>27695.239671330288</x:v>
      </x:c>
    </x:row>
    <x:row r="6970">
      <x:c r="A6970" s="1"/>
      <x:c r="B6970" s="1"/>
      <x:c r="C6970" s="1"/>
      <x:c r="D6970" s="1"/>
      <x:c r="E6970" s="1"/>
      <x:c r="F6970" s="1"/>
      <x:c r="G6970" s="1"/>
      <x:c r="H6970" s="1"/>
      <x:c r="I6970" s="53">
        <x:f t="shared" si="1298"/>
        <x:v>10</x:v>
      </x:c>
      <x:c r="J6970" s="53">
        <x:f t="shared" si="1299"/>
        <x:v>13</x:v>
      </x:c>
      <x:c r="K6970" s="53">
        <x:f t="shared" si="1300"/>
        <x:v>11</x:v>
      </x:c>
      <x:c r="L6970" s="53">
        <x:f t="shared" si="1301"/>
        <x:v>34</x:v>
      </x:c>
      <x:c r="M6970" s="54">
        <x:f t="shared" si="1302"/>
        <x:v>3439.4675080248144</x:v>
      </x:c>
      <x:c r="N6970" s="54">
        <x:f t="shared" si="1303"/>
        <x:v>1.8885191027950099</x:v>
      </x:c>
      <x:c r="O6970" s="55">
        <x:f t="shared" si="1304"/>
        <x:v>144922</x:v>
      </x:c>
      <x:c r="P6970" s="55">
        <x:f t="shared" si="1305"/>
        <x:v>24200</x:v>
      </x:c>
      <x:c r="Q6970" s="55">
        <x:f t="shared" si="1306"/>
        <x:v>72212.977569875249</x:v>
      </x:c>
      <x:c r="R6970" s="55">
        <x:f t="shared" si="1307"/>
        <x:v>28509.022430124751</x:v>
      </x:c>
      <x:c r="S6970" s="1" t="str">
        <x:f t="shared" si="1308"/>
        <x:v>YES</x:v>
      </x:c>
      <x:c r="T6970" s="1">
        <x:f t="shared" si="1309"/>
        <x:v>28509.022430124751</x:v>
      </x:c>
    </x:row>
    <x:row r="6971">
      <x:c r="A6971" s="1"/>
      <x:c r="B6971" s="1"/>
      <x:c r="C6971" s="1"/>
      <x:c r="D6971" s="1"/>
      <x:c r="E6971" s="1"/>
      <x:c r="F6971" s="1"/>
      <x:c r="G6971" s="1"/>
      <x:c r="H6971" s="1"/>
      <x:c r="I6971" s="53">
        <x:f t="shared" si="1298"/>
        <x:v>10</x:v>
      </x:c>
      <x:c r="J6971" s="53">
        <x:f t="shared" si="1299"/>
        <x:v>13</x:v>
      </x:c>
      <x:c r="K6971" s="53">
        <x:f t="shared" si="1300"/>
        <x:v>12</x:v>
      </x:c>
      <x:c r="L6971" s="53">
        <x:f t="shared" si="1301"/>
        <x:v>35</x:v>
      </x:c>
      <x:c r="M6971" s="54">
        <x:f t="shared" si="1302"/>
        <x:v>3498.7949611528788</x:v>
      </x:c>
      <x:c r="N6971" s="54">
        <x:f t="shared" si="1303"/>
        <x:v>1.9297187230228325</x:v>
      </x:c>
      <x:c r="O6971" s="55">
        <x:f t="shared" si="1304"/>
        <x:v>147622</x:v>
      </x:c>
      <x:c r="P6971" s="55">
        <x:f t="shared" si="1305"/>
        <x:v>25080</x:v>
      </x:c>
      <x:c r="Q6971" s="55">
        <x:f t="shared" si="1306"/>
        <x:v>73242.96807557081</x:v>
      </x:c>
      <x:c r="R6971" s="55">
        <x:f t="shared" si="1307"/>
        <x:v>29299.03192442919</x:v>
      </x:c>
      <x:c r="S6971" s="1" t="str">
        <x:f t="shared" si="1308"/>
        <x:v>YES</x:v>
      </x:c>
      <x:c r="T6971" s="1">
        <x:f t="shared" si="1309"/>
        <x:v>29299.03192442919</x:v>
      </x:c>
    </x:row>
    <x:row r="6972">
      <x:c r="A6972" s="1"/>
      <x:c r="B6972" s="1"/>
      <x:c r="C6972" s="1"/>
      <x:c r="D6972" s="1"/>
      <x:c r="E6972" s="1"/>
      <x:c r="F6972" s="1"/>
      <x:c r="G6972" s="1"/>
      <x:c r="H6972" s="1"/>
      <x:c r="I6972" s="53">
        <x:f t="shared" si="1298"/>
        <x:v>10</x:v>
      </x:c>
      <x:c r="J6972" s="53">
        <x:f t="shared" si="1299"/>
        <x:v>13</x:v>
      </x:c>
      <x:c r="K6972" s="53">
        <x:f t="shared" si="1300"/>
        <x:v>13</x:v>
      </x:c>
      <x:c r="L6972" s="53">
        <x:f t="shared" si="1301"/>
        <x:v>36</x:v>
      </x:c>
      <x:c r="M6972" s="54">
        <x:f t="shared" si="1302"/>
        <x:v>3559.5169318612629</x:v>
      </x:c>
      <x:c r="N6972" s="54">
        <x:f t="shared" si="1303"/>
        <x:v>1.9718867582369881</x:v>
      </x:c>
      <x:c r="O6972" s="55">
        <x:f t="shared" si="1304"/>
        <x:v>150322</x:v>
      </x:c>
      <x:c r="P6972" s="55">
        <x:f t="shared" si="1305"/>
        <x:v>25960</x:v>
      </x:c>
      <x:c r="Q6972" s="55">
        <x:f t="shared" si="1306"/>
        <x:v>74297.168955924702</x:v>
      </x:c>
      <x:c r="R6972" s="55">
        <x:f t="shared" si="1307"/>
        <x:v>30064.831044075298</x:v>
      </x:c>
      <x:c r="S6972" s="1" t="str">
        <x:f t="shared" si="1308"/>
        <x:v>YES</x:v>
      </x:c>
      <x:c r="T6972" s="1">
        <x:f t="shared" si="1309"/>
        <x:v>30064.831044075298</x:v>
      </x:c>
    </x:row>
    <x:row r="6973">
      <x:c r="A6973" s="1"/>
      <x:c r="B6973" s="1"/>
      <x:c r="C6973" s="1"/>
      <x:c r="D6973" s="1"/>
      <x:c r="E6973" s="1"/>
      <x:c r="F6973" s="1"/>
      <x:c r="G6973" s="1"/>
      <x:c r="H6973" s="1"/>
      <x:c r="I6973" s="53">
        <x:f t="shared" si="1298"/>
        <x:v>10</x:v>
      </x:c>
      <x:c r="J6973" s="53">
        <x:f t="shared" si="1299"/>
        <x:v>13</x:v>
      </x:c>
      <x:c r="K6973" s="53">
        <x:f t="shared" si="1300"/>
        <x:v>14</x:v>
      </x:c>
      <x:c r="L6973" s="53">
        <x:f t="shared" si="1301"/>
        <x:v>37</x:v>
      </x:c>
      <x:c r="M6973" s="54">
        <x:f t="shared" si="1302"/>
        <x:v>3621.6590131749244</x:v>
      </x:c>
      <x:c r="N6973" s="54">
        <x:f t="shared" si="1303"/>
        <x:v>2.0150409813714751</x:v>
      </x:c>
      <x:c r="O6973" s="55">
        <x:f t="shared" si="1304"/>
        <x:v>153022</x:v>
      </x:c>
      <x:c r="P6973" s="55">
        <x:f t="shared" si="1305"/>
        <x:v>26840</x:v>
      </x:c>
      <x:c r="Q6973" s="55">
        <x:f t="shared" si="1306"/>
        <x:v>75376.024534286873</x:v>
      </x:c>
      <x:c r="R6973" s="55">
        <x:f t="shared" si="1307"/>
        <x:v>30805.975465713127</x:v>
      </x:c>
      <x:c r="S6973" s="1" t="str">
        <x:f t="shared" si="1308"/>
        <x:v>YES</x:v>
      </x:c>
      <x:c r="T6973" s="1">
        <x:f t="shared" si="1309"/>
        <x:v>30805.975465713127</x:v>
      </x:c>
    </x:row>
    <x:row r="6974">
      <x:c r="A6974" s="1"/>
      <x:c r="B6974" s="1"/>
      <x:c r="C6974" s="1"/>
      <x:c r="D6974" s="1"/>
      <x:c r="E6974" s="1"/>
      <x:c r="F6974" s="1"/>
      <x:c r="G6974" s="1"/>
      <x:c r="H6974" s="1"/>
      <x:c r="I6974" s="53">
        <x:f t="shared" si="1298"/>
        <x:v>10</x:v>
      </x:c>
      <x:c r="J6974" s="53">
        <x:f t="shared" si="1299"/>
        <x:v>13</x:v>
      </x:c>
      <x:c r="K6974" s="53">
        <x:f t="shared" si="1300"/>
        <x:v>15</x:v>
      </x:c>
      <x:c r="L6974" s="53">
        <x:f t="shared" si="1301"/>
        <x:v>38</x:v>
      </x:c>
      <x:c r="M6974" s="54">
        <x:f t="shared" si="1302"/>
        <x:v>3685.2472200510706</x:v>
      </x:c>
      <x:c r="N6974" s="54">
        <x:f t="shared" si="1303"/>
        <x:v>2.0591994583687989</x:v>
      </x:c>
      <x:c r="O6974" s="55">
        <x:f t="shared" si="1304"/>
        <x:v>155722</x:v>
      </x:c>
      <x:c r="P6974" s="55">
        <x:f t="shared" si="1305"/>
        <x:v>27720</x:v>
      </x:c>
      <x:c r="Q6974" s="55">
        <x:f t="shared" si="1306"/>
        <x:v>76479.986459219974</x:v>
      </x:c>
      <x:c r="R6974" s="55">
        <x:f t="shared" si="1307"/>
        <x:v>31522.013540780026</x:v>
      </x:c>
      <x:c r="S6974" s="1" t="str">
        <x:f t="shared" si="1308"/>
        <x:v>YES</x:v>
      </x:c>
      <x:c r="T6974" s="1">
        <x:f t="shared" si="1309"/>
        <x:v>31522.013540780026</x:v>
      </x:c>
    </x:row>
    <x:row r="6975">
      <x:c r="A6975" s="1"/>
      <x:c r="B6975" s="1"/>
      <x:c r="C6975" s="1"/>
      <x:c r="D6975" s="1"/>
      <x:c r="E6975" s="1"/>
      <x:c r="F6975" s="1"/>
      <x:c r="G6975" s="1"/>
      <x:c r="H6975" s="1"/>
      <x:c r="I6975" s="53">
        <x:f t="shared" si="1298"/>
        <x:v>10</x:v>
      </x:c>
      <x:c r="J6975" s="53">
        <x:f t="shared" si="1299"/>
        <x:v>13</x:v>
      </x:c>
      <x:c r="K6975" s="53">
        <x:f t="shared" si="1300"/>
        <x:v>16</x:v>
      </x:c>
      <x:c r="L6975" s="53">
        <x:f t="shared" si="1301"/>
        <x:v>39</x:v>
      </x:c>
      <x:c r="M6975" s="54">
        <x:f t="shared" si="1302"/>
        <x:v>3750.3079959285596</x:v>
      </x:c>
      <x:c r="N6975" s="54">
        <x:f t="shared" si="1303"/>
        <x:v>2.1043805527281663</x:v>
      </x:c>
      <x:c r="O6975" s="55">
        <x:f t="shared" si="1304"/>
        <x:v>158422</x:v>
      </x:c>
      <x:c r="P6975" s="55">
        <x:f t="shared" si="1305"/>
        <x:v>28600</x:v>
      </x:c>
      <x:c r="Q6975" s="55">
        <x:f t="shared" si="1306"/>
        <x:v>77609.51381820417</x:v>
      </x:c>
      <x:c r="R6975" s="55">
        <x:f t="shared" si="1307"/>
        <x:v>32212.48618179583</x:v>
      </x:c>
      <x:c r="S6975" s="1" t="str">
        <x:f t="shared" si="1308"/>
        <x:v>YES</x:v>
      </x:c>
      <x:c r="T6975" s="1">
        <x:f t="shared" si="1309"/>
        <x:v>32212.48618179583</x:v>
      </x:c>
    </x:row>
    <x:row r="6976">
      <x:c r="A6976" s="1"/>
      <x:c r="B6976" s="1"/>
      <x:c r="C6976" s="1"/>
      <x:c r="D6976" s="1"/>
      <x:c r="E6976" s="1"/>
      <x:c r="F6976" s="1"/>
      <x:c r="G6976" s="1"/>
      <x:c r="H6976" s="1"/>
      <x:c r="I6976" s="53">
        <x:f t="shared" si="1298"/>
        <x:v>10</x:v>
      </x:c>
      <x:c r="J6976" s="53">
        <x:f t="shared" si="1299"/>
        <x:v>13</x:v>
      </x:c>
      <x:c r="K6976" s="53">
        <x:f t="shared" si="1300"/>
        <x:v>17</x:v>
      </x:c>
      <x:c r="L6976" s="53">
        <x:f t="shared" si="1301"/>
        <x:v>40</x:v>
      </x:c>
      <x:c r="M6976" s="54">
        <x:f t="shared" si="1302"/>
        <x:v>3816.8682193751001</x:v>
      </x:c>
      <x:c r="N6976" s="54">
        <x:f t="shared" si="1303"/>
        <x:v>2.1506029301215972</x:v>
      </x:c>
      <x:c r="O6976" s="55">
        <x:f t="shared" si="1304"/>
        <x:v>161122</x:v>
      </x:c>
      <x:c r="P6976" s="55">
        <x:f t="shared" si="1305"/>
        <x:v>29480</x:v>
      </x:c>
      <x:c r="Q6976" s="55">
        <x:f t="shared" si="1306"/>
        <x:v>78765.07325303994</x:v>
      </x:c>
      <x:c r="R6976" s="55">
        <x:f t="shared" si="1307"/>
        <x:v>32876.92674696006</x:v>
      </x:c>
      <x:c r="S6976" s="1" t="str">
        <x:f t="shared" si="1308"/>
        <x:v>YES</x:v>
      </x:c>
      <x:c r="T6976" s="1">
        <x:f t="shared" si="1309"/>
        <x:v>32876.92674696006</x:v>
      </x:c>
    </x:row>
    <x:row r="6977">
      <x:c r="A6977" s="1"/>
      <x:c r="B6977" s="1"/>
      <x:c r="C6977" s="1"/>
      <x:c r="D6977" s="1"/>
      <x:c r="E6977" s="1"/>
      <x:c r="F6977" s="1"/>
      <x:c r="G6977" s="1"/>
      <x:c r="H6977" s="1"/>
      <x:c r="I6977" s="53">
        <x:f t="shared" si="1298"/>
        <x:v>10</x:v>
      </x:c>
      <x:c r="J6977" s="53">
        <x:f t="shared" si="1299"/>
        <x:v>13</x:v>
      </x:c>
      <x:c r="K6977" s="53">
        <x:f t="shared" si="1300"/>
        <x:v>18</x:v>
      </x:c>
      <x:c r="L6977" s="53">
        <x:f t="shared" si="1301"/>
        <x:v>41</x:v>
      </x:c>
      <x:c r="M6977" s="54">
        <x:f t="shared" si="1302"/>
        <x:v>3884.9552108336875</x:v>
      </x:c>
      <x:c r="N6977" s="54">
        <x:f t="shared" si="1303"/>
        <x:v>2.1978855630789496</x:v>
      </x:c>
      <x:c r="O6977" s="55">
        <x:f t="shared" si="1304"/>
        <x:v>163822</x:v>
      </x:c>
      <x:c r="P6977" s="55">
        <x:f t="shared" si="1305"/>
        <x:v>30360</x:v>
      </x:c>
      <x:c r="Q6977" s="55">
        <x:f t="shared" si="1306"/>
        <x:v>79947.139076973748</x:v>
      </x:c>
      <x:c r="R6977" s="55">
        <x:f t="shared" si="1307"/>
        <x:v>33514.860923026252</x:v>
      </x:c>
      <x:c r="S6977" s="1" t="str">
        <x:f t="shared" si="1308"/>
        <x:v>YES</x:v>
      </x:c>
      <x:c r="T6977" s="1">
        <x:f t="shared" si="1309"/>
        <x:v>33514.860923026252</x:v>
      </x:c>
    </x:row>
    <x:row r="6978">
      <x:c r="A6978" s="1"/>
      <x:c r="B6978" s="1"/>
      <x:c r="C6978" s="1"/>
      <x:c r="D6978" s="1"/>
      <x:c r="E6978" s="1"/>
      <x:c r="F6978" s="1"/>
      <x:c r="G6978" s="1"/>
      <x:c r="H6978" s="1"/>
      <x:c r="I6978" s="53">
        <x:f t="shared" si="1298"/>
        <x:v>10</x:v>
      </x:c>
      <x:c r="J6978" s="53">
        <x:f t="shared" si="1299"/>
        <x:v>13</x:v>
      </x:c>
      <x:c r="K6978" s="53">
        <x:f t="shared" si="1300"/>
        <x:v>19</x:v>
      </x:c>
      <x:c r="L6978" s="53">
        <x:f t="shared" si="1301"/>
        <x:v>42</x:v>
      </x:c>
      <x:c r="M6978" s="54">
        <x:f t="shared" si="1302"/>
        <x:v>3954.5967394697091</x:v>
      </x:c>
      <x:c r="N6978" s="54">
        <x:f t="shared" si="1303"/>
        <x:v>2.2462477357428536</x:v>
      </x:c>
      <x:c r="O6978" s="55">
        <x:f t="shared" si="1304"/>
        <x:v>166522</x:v>
      </x:c>
      <x:c r="P6978" s="55">
        <x:f t="shared" si="1305"/>
        <x:v>31240</x:v>
      </x:c>
      <x:c r="Q6978" s="55">
        <x:f t="shared" si="1306"/>
        <x:v>81156.193393571331</x:v>
      </x:c>
      <x:c r="R6978" s="55">
        <x:f t="shared" si="1307"/>
        <x:v>34125.806606428669</x:v>
      </x:c>
      <x:c r="S6978" s="1" t="str">
        <x:f t="shared" si="1308"/>
        <x:v>YES</x:v>
      </x:c>
      <x:c r="T6978" s="1">
        <x:f t="shared" si="1309"/>
        <x:v>34125.806606428669</x:v>
      </x:c>
    </x:row>
    <x:row r="6979">
      <x:c r="A6979" s="1"/>
      <x:c r="B6979" s="1"/>
      <x:c r="C6979" s="1"/>
      <x:c r="D6979" s="1"/>
      <x:c r="E6979" s="1"/>
      <x:c r="F6979" s="1"/>
      <x:c r="G6979" s="1"/>
      <x:c r="H6979" s="1"/>
      <x:c r="I6979" s="53">
        <x:f t="shared" si="1298"/>
        <x:v>10</x:v>
      </x:c>
      <x:c r="J6979" s="53">
        <x:f t="shared" si="1299"/>
        <x:v>13</x:v>
      </x:c>
      <x:c r="K6979" s="53">
        <x:f t="shared" si="1300"/>
        <x:v>20</x:v>
      </x:c>
      <x:c r="L6979" s="53">
        <x:f t="shared" si="1301"/>
        <x:v>43</x:v>
      </x:c>
      <x:c r="M6979" s="54">
        <x:f t="shared" si="1302"/>
        <x:v>4025.8210301201862</x:v>
      </x:c>
      <x:c r="N6979" s="54">
        <x:f t="shared" si="1303"/>
        <x:v>2.2957090486945737</x:v>
      </x:c>
      <x:c r="O6979" s="55">
        <x:f t="shared" si="1304"/>
        <x:v>169222</x:v>
      </x:c>
      <x:c r="P6979" s="55">
        <x:f t="shared" si="1305"/>
        <x:v>32120</x:v>
      </x:c>
      <x:c r="Q6979" s="55">
        <x:f t="shared" si="1306"/>
        <x:v>82392.726217364339</x:v>
      </x:c>
      <x:c r="R6979" s="55">
        <x:f t="shared" si="1307"/>
        <x:v>34709.273782635661</x:v>
      </x:c>
      <x:c r="S6979" s="1" t="str">
        <x:f t="shared" si="1308"/>
        <x:v>YES</x:v>
      </x:c>
      <x:c r="T6979" s="1">
        <x:f t="shared" si="1309"/>
        <x:v>34709.273782635661</x:v>
      </x:c>
    </x:row>
    <x:row r="6980">
      <x:c r="A6980" s="1"/>
      <x:c r="B6980" s="1"/>
      <x:c r="C6980" s="1"/>
      <x:c r="D6980" s="1"/>
      <x:c r="E6980" s="1"/>
      <x:c r="F6980" s="1"/>
      <x:c r="G6980" s="1"/>
      <x:c r="H6980" s="1"/>
      <x:c r="I6980" s="53">
        <x:f t="shared" si="1298"/>
        <x:v>10</x:v>
      </x:c>
      <x:c r="J6980" s="53">
        <x:f t="shared" si="1299"/>
        <x:v>13</x:v>
      </x:c>
      <x:c r="K6980" s="53">
        <x:f t="shared" si="1300"/>
        <x:v>21</x:v>
      </x:c>
      <x:c r="L6980" s="53">
        <x:f t="shared" si="1301"/>
        <x:v>44</x:v>
      </x:c>
      <x:c r="M6980" s="54">
        <x:f t="shared" si="1302"/>
        <x:v>4098.6567703466299</x:v>
      </x:c>
      <x:c r="N6980" s="54">
        <x:f t="shared" si="1303"/>
        <x:v>2.3462894238518262</x:v>
      </x:c>
      <x:c r="O6980" s="55">
        <x:f t="shared" si="1304"/>
        <x:v>171922</x:v>
      </x:c>
      <x:c r="P6980" s="55">
        <x:f t="shared" si="1305"/>
        <x:v>33000</x:v>
      </x:c>
      <x:c r="Q6980" s="55">
        <x:f t="shared" si="1306"/>
        <x:v>83657.23559629565</x:v>
      </x:c>
      <x:c r="R6980" s="55">
        <x:f t="shared" si="1307"/>
        <x:v>35264.76440370435</x:v>
      </x:c>
      <x:c r="S6980" s="1" t="str">
        <x:f t="shared" si="1308"/>
        <x:v>YES</x:v>
      </x:c>
      <x:c r="T6980" s="1">
        <x:f t="shared" si="1309"/>
        <x:v>35264.76440370435</x:v>
      </x:c>
    </x:row>
    <x:row r="6981">
      <x:c r="A6981" s="1"/>
      <x:c r="B6981" s="1"/>
      <x:c r="C6981" s="1"/>
      <x:c r="D6981" s="1"/>
      <x:c r="E6981" s="1"/>
      <x:c r="F6981" s="1"/>
      <x:c r="G6981" s="1"/>
      <x:c r="H6981" s="1"/>
      <x:c r="I6981" s="53">
        <x:f t="shared" si="1298"/>
        <x:v>10</x:v>
      </x:c>
      <x:c r="J6981" s="53">
        <x:f t="shared" si="1299"/>
        <x:v>13</x:v>
      </x:c>
      <x:c r="K6981" s="53">
        <x:f t="shared" si="1300"/>
        <x:v>22</x:v>
      </x:c>
      <x:c r="L6981" s="53">
        <x:f t="shared" si="1301"/>
        <x:v>45</x:v>
      </x:c>
      <x:c r="M6981" s="54">
        <x:f t="shared" si="1302"/>
        <x:v>4173.1331175930263</x:v>
      </x:c>
      <x:c r="N6981" s="54">
        <x:f t="shared" si="1303"/>
        <x:v>2.3980091094396014</x:v>
      </x:c>
      <x:c r="O6981" s="55">
        <x:f t="shared" si="1304"/>
        <x:v>174622</x:v>
      </x:c>
      <x:c r="P6981" s="55">
        <x:f t="shared" si="1305"/>
        <x:v>33880</x:v>
      </x:c>
      <x:c r="Q6981" s="55">
        <x:f t="shared" si="1306"/>
        <x:v>84950.227735990047</x:v>
      </x:c>
      <x:c r="R6981" s="55">
        <x:f t="shared" si="1307"/>
        <x:v>35791.772264009953</x:v>
      </x:c>
      <x:c r="S6981" s="1" t="str">
        <x:f t="shared" si="1308"/>
        <x:v>YES</x:v>
      </x:c>
      <x:c r="T6981" s="1">
        <x:f t="shared" si="1309"/>
        <x:v>35791.772264009953</x:v>
      </x:c>
    </x:row>
    <x:row r="6982">
      <x:c r="A6982" s="1"/>
      <x:c r="B6982" s="1"/>
      <x:c r="C6982" s="1"/>
      <x:c r="D6982" s="1"/>
      <x:c r="E6982" s="1"/>
      <x:c r="F6982" s="1"/>
      <x:c r="G6982" s="1"/>
      <x:c r="H6982" s="1"/>
      <x:c r="I6982" s="53">
        <x:f t="shared" si="1298"/>
        <x:v>10</x:v>
      </x:c>
      <x:c r="J6982" s="53">
        <x:f t="shared" si="1299"/>
        <x:v>13</x:v>
      </x:c>
      <x:c r="K6982" s="53">
        <x:f t="shared" si="1300"/>
        <x:v>23</x:v>
      </x:c>
      <x:c r="L6982" s="53">
        <x:f t="shared" si="1301"/>
        <x:v>46</x:v>
      </x:c>
      <x:c r="M6982" s="54">
        <x:f t="shared" si="1302"/>
        <x:v>4249.279706450463</x:v>
      </x:c>
      <x:c r="N6982" s="54">
        <x:f t="shared" si="1303"/>
        <x:v>2.4508886850350438</x:v>
      </x:c>
      <x:c r="O6982" s="55">
        <x:f t="shared" si="1304"/>
        <x:v>177322</x:v>
      </x:c>
      <x:c r="P6982" s="55">
        <x:f t="shared" si="1305"/>
        <x:v>34760</x:v>
      </x:c>
      <x:c r="Q6982" s="55">
        <x:f t="shared" si="1306"/>
        <x:v>86272.217125876094</x:v>
      </x:c>
      <x:c r="R6982" s="55">
        <x:f t="shared" si="1307"/>
        <x:v>36289.782874123906</x:v>
      </x:c>
      <x:c r="S6982" s="1" t="str">
        <x:f t="shared" si="1308"/>
        <x:v>YES</x:v>
      </x:c>
      <x:c r="T6982" s="1">
        <x:f t="shared" si="1309"/>
        <x:v>36289.782874123906</x:v>
      </x:c>
    </x:row>
    <x:row r="6983">
      <x:c r="A6983" s="1"/>
      <x:c r="B6983" s="1"/>
      <x:c r="C6983" s="1"/>
      <x:c r="D6983" s="1"/>
      <x:c r="E6983" s="1"/>
      <x:c r="F6983" s="1"/>
      <x:c r="G6983" s="1"/>
      <x:c r="H6983" s="1"/>
      <x:c r="I6983" s="53">
        <x:f t="shared" si="1298"/>
        <x:v>10</x:v>
      </x:c>
      <x:c r="J6983" s="53">
        <x:f t="shared" si="1299"/>
        <x:v>13</x:v>
      </x:c>
      <x:c r="K6983" s="53">
        <x:f t="shared" si="1300"/>
        <x:v>24</x:v>
      </x:c>
      <x:c r="L6983" s="53">
        <x:f t="shared" si="1301"/>
        <x:v>47</x:v>
      </x:c>
      <x:c r="M6983" s="54">
        <x:f t="shared" si="1302"/>
        <x:v>4327.1266560299582</x:v>
      </x:c>
      <x:c r="N6983" s="54">
        <x:f t="shared" si="1303"/>
        <x:v>2.504949066687471</x:v>
      </x:c>
      <x:c r="O6983" s="55">
        <x:f t="shared" si="1304"/>
        <x:v>180022</x:v>
      </x:c>
      <x:c r="P6983" s="55">
        <x:f t="shared" si="1305"/>
        <x:v>35640</x:v>
      </x:c>
      <x:c r="Q6983" s="55">
        <x:f t="shared" si="1306"/>
        <x:v>87623.726667186769</x:v>
      </x:c>
      <x:c r="R6983" s="55">
        <x:f t="shared" si="1307"/>
        <x:v>36758.273332813231</x:v>
      </x:c>
      <x:c r="S6983" s="1" t="str">
        <x:f t="shared" si="1308"/>
        <x:v>YES</x:v>
      </x:c>
      <x:c r="T6983" s="1">
        <x:f t="shared" si="1309"/>
        <x:v>36758.273332813231</x:v>
      </x:c>
    </x:row>
    <x:row r="6984">
      <x:c r="A6984" s="1"/>
      <x:c r="B6984" s="1"/>
      <x:c r="C6984" s="1"/>
      <x:c r="D6984" s="1"/>
      <x:c r="E6984" s="1"/>
      <x:c r="F6984" s="1"/>
      <x:c r="G6984" s="1"/>
      <x:c r="H6984" s="1"/>
      <x:c r="I6984" s="53">
        <x:f t="shared" si="1298"/>
        <x:v>10</x:v>
      </x:c>
      <x:c r="J6984" s="53">
        <x:f t="shared" si="1299"/>
        <x:v>13</x:v>
      </x:c>
      <x:c r="K6984" s="53">
        <x:f t="shared" si="1300"/>
        <x:v>25</x:v>
      </x:c>
      <x:c r="L6984" s="53">
        <x:f t="shared" si="1301"/>
        <x:v>48</x:v>
      </x:c>
      <x:c r="M6984" s="54">
        <x:f t="shared" si="1302"/>
        <x:v>4406.7045774450562</x:v>
      </x:c>
      <x:c r="N6984" s="54">
        <x:f t="shared" si="1303"/>
        <x:v>2.5602115121146225</x:v>
      </x:c>
      <x:c r="O6984" s="55">
        <x:f t="shared" si="1304"/>
        <x:v>182722</x:v>
      </x:c>
      <x:c r="P6984" s="55">
        <x:f t="shared" si="1305"/>
        <x:v>36520</x:v>
      </x:c>
      <x:c r="Q6984" s="55">
        <x:f t="shared" si="1306"/>
        <x:v>89005.287802865554</x:v>
      </x:c>
      <x:c r="R6984" s="55">
        <x:f t="shared" si="1307"/>
        <x:v>37196.712197134446</x:v>
      </x:c>
      <x:c r="S6984" s="1" t="str">
        <x:f t="shared" si="1308"/>
        <x:v>YES</x:v>
      </x:c>
      <x:c r="T6984" s="1">
        <x:f t="shared" si="1309"/>
        <x:v>37196.712197134446</x:v>
      </x:c>
    </x:row>
    <x:row r="6985">
      <x:c r="A6985" s="1"/>
      <x:c r="B6985" s="1"/>
      <x:c r="C6985" s="1"/>
      <x:c r="D6985" s="1"/>
      <x:c r="E6985" s="1"/>
      <x:c r="F6985" s="1"/>
      <x:c r="G6985" s="1"/>
      <x:c r="H6985" s="1"/>
      <x:c r="I6985" s="53">
        <x:f t="shared" si="1298"/>
        <x:v>10</x:v>
      </x:c>
      <x:c r="J6985" s="53">
        <x:f t="shared" si="1299"/>
        <x:v>13</x:v>
      </x:c>
      <x:c r="K6985" s="53">
        <x:f t="shared" si="1300"/>
        <x:v>26</x:v>
      </x:c>
      <x:c r="L6985" s="53">
        <x:f t="shared" si="1301"/>
        <x:v>49</x:v>
      </x:c>
      <x:c r="M6985" s="54">
        <x:f t="shared" si="1302"/>
        <x:v>4488.0445814057739</x:v>
      </x:c>
      <x:c r="N6985" s="54">
        <x:f t="shared" si="1303"/>
        <x:v>2.616697625976232</x:v>
      </x:c>
      <x:c r="O6985" s="55">
        <x:f t="shared" si="1304"/>
        <x:v>185422</x:v>
      </x:c>
      <x:c r="P6985" s="55">
        <x:f t="shared" si="1305"/>
        <x:v>37400</x:v>
      </x:c>
      <x:c r="Q6985" s="55">
        <x:f t="shared" si="1306"/>
        <x:v>90417.440649405791</x:v>
      </x:c>
      <x:c r="R6985" s="55">
        <x:f t="shared" si="1307"/>
        <x:v>37604.559350594209</x:v>
      </x:c>
      <x:c r="S6985" s="1" t="str">
        <x:f t="shared" si="1308"/>
        <x:v>YES</x:v>
      </x:c>
      <x:c r="T6985" s="1">
        <x:f t="shared" si="1309"/>
        <x:v>37604.559350594209</x:v>
      </x:c>
    </x:row>
    <x:row r="6986">
      <x:c r="A6986" s="1"/>
      <x:c r="B6986" s="1"/>
      <x:c r="C6986" s="1"/>
      <x:c r="D6986" s="1"/>
      <x:c r="E6986" s="1"/>
      <x:c r="F6986" s="1"/>
      <x:c r="G6986" s="1"/>
      <x:c r="H6986" s="1"/>
      <x:c r="I6986" s="53">
        <x:f t="shared" si="1298"/>
        <x:v>10</x:v>
      </x:c>
      <x:c r="J6986" s="53">
        <x:f t="shared" si="1299"/>
        <x:v>13</x:v>
      </x:c>
      <x:c r="K6986" s="53">
        <x:f t="shared" si="1300"/>
        <x:v>27</x:v>
      </x:c>
      <x:c r="L6986" s="53">
        <x:f t="shared" si="1301"/>
        <x:v>50</x:v>
      </x:c>
      <x:c r="M6986" s="54">
        <x:f t="shared" si="1302"/>
        <x:v>4571.1782859255309</x:v>
      </x:c>
      <x:c r="N6986" s="54">
        <x:f t="shared" si="1303"/>
        <x:v>2.6744293652260631</x:v>
      </x:c>
      <x:c r="O6986" s="55">
        <x:f t="shared" si="1304"/>
        <x:v>188122</x:v>
      </x:c>
      <x:c r="P6986" s="55">
        <x:f t="shared" si="1305"/>
        <x:v>38280</x:v>
      </x:c>
      <x:c r="Q6986" s="55">
        <x:f t="shared" si="1306"/>
        <x:v>91860.734130651574</x:v>
      </x:c>
      <x:c r="R6986" s="55">
        <x:f t="shared" si="1307"/>
        <x:v>37981.265869348426</x:v>
      </x:c>
      <x:c r="S6986" s="1" t="str">
        <x:f t="shared" si="1308"/>
        <x:v>YES</x:v>
      </x:c>
      <x:c r="T6986" s="1">
        <x:f t="shared" si="1309"/>
        <x:v>37981.265869348426</x:v>
      </x:c>
    </x:row>
    <x:row r="6987">
      <x:c r="A6987" s="1"/>
      <x:c r="B6987" s="1"/>
      <x:c r="C6987" s="1"/>
      <x:c r="D6987" s="1"/>
      <x:c r="E6987" s="1"/>
      <x:c r="F6987" s="1"/>
      <x:c r="G6987" s="1"/>
      <x:c r="H6987" s="1"/>
      <x:c r="I6987" s="53">
        <x:f t="shared" si="1298"/>
        <x:v>10</x:v>
      </x:c>
      <x:c r="J6987" s="53">
        <x:f t="shared" si="1299"/>
        <x:v>13</x:v>
      </x:c>
      <x:c r="K6987" s="53">
        <x:f t="shared" si="1300"/>
        <x:v>28</x:v>
      </x:c>
      <x:c r="L6987" s="53">
        <x:f t="shared" si="1301"/>
        <x:v>51</x:v>
      </x:c>
      <x:c r="M6987" s="54">
        <x:f t="shared" si="1302"/>
        <x:v>4656.1378241426846</x:v>
      </x:c>
      <x:c r="N6987" s="54">
        <x:f t="shared" si="1303"/>
        <x:v>2.7334290445435312</x:v>
      </x:c>
      <x:c r="O6987" s="55">
        <x:f t="shared" si="1304"/>
        <x:v>190822</x:v>
      </x:c>
      <x:c r="P6987" s="55">
        <x:f t="shared" si="1305"/>
        <x:v>39160</x:v>
      </x:c>
      <x:c r="Q6987" s="55">
        <x:f t="shared" si="1306"/>
        <x:v>93335.726113588273</x:v>
      </x:c>
      <x:c r="R6987" s="55">
        <x:f t="shared" si="1307"/>
        <x:v>38326.273886411727</x:v>
      </x:c>
      <x:c r="S6987" s="1" t="str">
        <x:f t="shared" si="1308"/>
        <x:v>YES</x:v>
      </x:c>
      <x:c r="T6987" s="1">
        <x:f t="shared" si="1309"/>
        <x:v>38326.273886411727</x:v>
      </x:c>
    </x:row>
    <x:row r="6988">
      <x:c r="A6988" s="1"/>
      <x:c r="B6988" s="1"/>
      <x:c r="C6988" s="1"/>
      <x:c r="D6988" s="1"/>
      <x:c r="E6988" s="1"/>
      <x:c r="F6988" s="1"/>
      <x:c r="G6988" s="1"/>
      <x:c r="H6988" s="1"/>
      <x:c r="I6988" s="53">
        <x:f t="shared" si="1298"/>
        <x:v>10</x:v>
      </x:c>
      <x:c r="J6988" s="53">
        <x:f t="shared" si="1299"/>
        <x:v>13</x:v>
      </x:c>
      <x:c r="K6988" s="53">
        <x:f t="shared" si="1300"/>
        <x:v>29</x:v>
      </x:c>
      <x:c r="L6988" s="53">
        <x:f t="shared" si="1301"/>
        <x:v>52</x:v>
      </x:c>
      <x:c r="M6988" s="54">
        <x:f t="shared" si="1302"/>
        <x:v>4742.9558522583375</x:v>
      </x:c>
      <x:c r="N6988" s="54">
        <x:f t="shared" si="1303"/>
        <x:v>2.7937193418460677</x:v>
      </x:c>
      <x:c r="O6988" s="55">
        <x:f t="shared" si="1304"/>
        <x:v>193522</x:v>
      </x:c>
      <x:c r="P6988" s="55">
        <x:f t="shared" si="1305"/>
        <x:v>40040</x:v>
      </x:c>
      <x:c r="Q6988" s="55">
        <x:f t="shared" si="1306"/>
        <x:v>94842.983546151692</x:v>
      </x:c>
      <x:c r="R6988" s="55">
        <x:f t="shared" si="1307"/>
        <x:v>38639.016453848308</x:v>
      </x:c>
      <x:c r="S6988" s="1" t="str">
        <x:f t="shared" si="1308"/>
        <x:v>YES</x:v>
      </x:c>
      <x:c r="T6988" s="1">
        <x:f t="shared" si="1309"/>
        <x:v>38639.016453848308</x:v>
      </x:c>
    </x:row>
    <x:row r="6989">
      <x:c r="A6989" s="1"/>
      <x:c r="B6989" s="1"/>
      <x:c r="C6989" s="1"/>
      <x:c r="D6989" s="1"/>
      <x:c r="E6989" s="1"/>
      <x:c r="F6989" s="1"/>
      <x:c r="G6989" s="1"/>
      <x:c r="H6989" s="1"/>
      <x:c r="I6989" s="53">
        <x:f t="shared" si="1298"/>
        <x:v>10</x:v>
      </x:c>
      <x:c r="J6989" s="53">
        <x:f t="shared" si="1299"/>
        <x:v>13</x:v>
      </x:c>
      <x:c r="K6989" s="53">
        <x:f t="shared" si="1300"/>
        <x:v>30</x:v>
      </x:c>
      <x:c r="L6989" s="53">
        <x:f t="shared" si="1301"/>
        <x:v>53</x:v>
      </x:c>
      <x:c r="M6989" s="54">
        <x:f t="shared" si="1302"/>
        <x:v>4831.6655575921086</x:v>
      </x:c>
      <x:c r="N6989" s="54">
        <x:f t="shared" si="1303"/>
        <x:v>2.8553233038834089</x:v>
      </x:c>
      <x:c r="O6989" s="55">
        <x:f t="shared" si="1304"/>
        <x:v>196222</x:v>
      </x:c>
      <x:c r="P6989" s="55">
        <x:f t="shared" si="1305"/>
        <x:v>40920</x:v>
      </x:c>
      <x:c r="Q6989" s="55">
        <x:f t="shared" si="1306"/>
        <x:v>96383.082597085217</x:v>
      </x:c>
      <x:c r="R6989" s="55">
        <x:f t="shared" si="1307"/>
        <x:v>38918.917402914783</x:v>
      </x:c>
      <x:c r="S6989" s="1" t="str">
        <x:f t="shared" si="1308"/>
        <x:v>YES</x:v>
      </x:c>
      <x:c r="T6989" s="1">
        <x:f t="shared" si="1309"/>
        <x:v>38918.917402914783</x:v>
      </x:c>
    </x:row>
    <x:row r="6990">
      <x:c r="A6990" s="1"/>
      <x:c r="B6990" s="1"/>
      <x:c r="C6990" s="1"/>
      <x:c r="D6990" s="1"/>
      <x:c r="E6990" s="1"/>
      <x:c r="F6990" s="1"/>
      <x:c r="G6990" s="1"/>
      <x:c r="H6990" s="1"/>
      <x:c r="I6990" s="53">
        <x:f t="shared" si="1298"/>
        <x:v>10</x:v>
      </x:c>
      <x:c r="J6990" s="53">
        <x:f t="shared" si="1299"/>
        <x:v>14</x:v>
      </x:c>
      <x:c r="K6990" s="53">
        <x:f t="shared" si="1300"/>
        <x:v>0</x:v>
      </x:c>
      <x:c r="L6990" s="53">
        <x:f t="shared" si="1301"/>
        <x:v>24</x:v>
      </x:c>
      <x:c r="M6990" s="54">
        <x:f t="shared" si="1302"/>
        <x:v>2927.8172188989838</x:v>
      </x:c>
      <x:c r="N6990" s="54">
        <x:f t="shared" si="1303"/>
        <x:v>1.5332064020131833</x:v>
      </x:c>
      <x:c r="O6990" s="55">
        <x:f t="shared" si="1304"/>
        <x:v>117316</x:v>
      </x:c>
      <x:c r="P6990" s="55">
        <x:f t="shared" si="1305"/>
        <x:v>14960</x:v>
      </x:c>
      <x:c r="Q6990" s="55">
        <x:f t="shared" si="1306"/>
        <x:v>63330.160050329578</x:v>
      </x:c>
      <x:c r="R6990" s="55">
        <x:f t="shared" si="1307"/>
        <x:v>19025.839949670422</x:v>
      </x:c>
      <x:c r="S6990" s="1" t="str">
        <x:f t="shared" si="1308"/>
        <x:v>YES</x:v>
      </x:c>
      <x:c r="T6990" s="1">
        <x:f t="shared" si="1309"/>
        <x:v>19025.839949670422</x:v>
      </x:c>
    </x:row>
    <x:row r="6991">
      <x:c r="A6991" s="1"/>
      <x:c r="B6991" s="1"/>
      <x:c r="C6991" s="1"/>
      <x:c r="D6991" s="1"/>
      <x:c r="E6991" s="1"/>
      <x:c r="F6991" s="1"/>
      <x:c r="G6991" s="1"/>
      <x:c r="H6991" s="1"/>
      <x:c r="I6991" s="53">
        <x:f t="shared" si="1298"/>
        <x:v>10</x:v>
      </x:c>
      <x:c r="J6991" s="53">
        <x:f t="shared" si="1299"/>
        <x:v>14</x:v>
      </x:c>
      <x:c r="K6991" s="53">
        <x:f t="shared" si="1300"/>
        <x:v>1</x:v>
      </x:c>
      <x:c r="L6991" s="53">
        <x:f t="shared" si="1301"/>
        <x:v>25</x:v>
      </x:c>
      <x:c r="M6991" s="54">
        <x:f t="shared" si="1302"/>
        <x:v>2973.3797188989838</x:v>
      </x:c>
      <x:c r="N6991" s="54">
        <x:f t="shared" si="1303"/>
        <x:v>1.5648470270131831</x:v>
      </x:c>
      <x:c r="O6991" s="55">
        <x:f t="shared" si="1304"/>
        <x:v>120016</x:v>
      </x:c>
      <x:c r="P6991" s="55">
        <x:f t="shared" si="1305"/>
        <x:v>15840</x:v>
      </x:c>
      <x:c r="Q6991" s="55">
        <x:f t="shared" si="1306"/>
        <x:v>64121.175675329578</x:v>
      </x:c>
      <x:c r="R6991" s="55">
        <x:f t="shared" si="1307"/>
        <x:v>20054.824324670422</x:v>
      </x:c>
      <x:c r="S6991" s="1" t="str">
        <x:f t="shared" si="1308"/>
        <x:v>YES</x:v>
      </x:c>
      <x:c r="T6991" s="1">
        <x:f t="shared" si="1309"/>
        <x:v>20054.824324670422</x:v>
      </x:c>
    </x:row>
    <x:row r="6992">
      <x:c r="A6992" s="1"/>
      <x:c r="B6992" s="1"/>
      <x:c r="C6992" s="1"/>
      <x:c r="D6992" s="1"/>
      <x:c r="E6992" s="1"/>
      <x:c r="F6992" s="1"/>
      <x:c r="G6992" s="1"/>
      <x:c r="H6992" s="1"/>
      <x:c r="I6992" s="53">
        <x:f t="shared" si="1298"/>
        <x:v>10</x:v>
      </x:c>
      <x:c r="J6992" s="53">
        <x:f t="shared" si="1299"/>
        <x:v>14</x:v>
      </x:c>
      <x:c r="K6992" s="53">
        <x:f t="shared" si="1300"/>
        <x:v>2</x:v>
      </x:c>
      <x:c r="L6992" s="53">
        <x:f t="shared" si="1301"/>
        <x:v>26</x:v>
      </x:c>
      <x:c r="M6992" s="54">
        <x:f t="shared" si="1302"/>
        <x:v>3020.0812813989837</x:v>
      </x:c>
      <x:c r="N6992" s="54">
        <x:f t="shared" si="1303"/>
        <x:v>1.5972786676381832</x:v>
      </x:c>
      <x:c r="O6992" s="55">
        <x:f t="shared" si="1304"/>
        <x:v>122716</x:v>
      </x:c>
      <x:c r="P6992" s="55">
        <x:f t="shared" si="1305"/>
        <x:v>16720</x:v>
      </x:c>
      <x:c r="Q6992" s="55">
        <x:f t="shared" si="1306"/>
        <x:v>64931.966690954578</x:v>
      </x:c>
      <x:c r="R6992" s="55">
        <x:f t="shared" si="1307"/>
        <x:v>21064.033309045422</x:v>
      </x:c>
      <x:c r="S6992" s="1" t="str">
        <x:f t="shared" si="1308"/>
        <x:v>YES</x:v>
      </x:c>
      <x:c r="T6992" s="1">
        <x:f t="shared" si="1309"/>
        <x:v>21064.033309045422</x:v>
      </x:c>
    </x:row>
    <x:row r="6993">
      <x:c r="A6993" s="1"/>
      <x:c r="B6993" s="1"/>
      <x:c r="C6993" s="1"/>
      <x:c r="D6993" s="1"/>
      <x:c r="E6993" s="1"/>
      <x:c r="F6993" s="1"/>
      <x:c r="G6993" s="1"/>
      <x:c r="H6993" s="1"/>
      <x:c r="I6993" s="53">
        <x:f t="shared" si="1298"/>
        <x:v>10</x:v>
      </x:c>
      <x:c r="J6993" s="53">
        <x:f t="shared" si="1299"/>
        <x:v>14</x:v>
      </x:c>
      <x:c r="K6993" s="53">
        <x:f t="shared" si="1300"/>
        <x:v>3</x:v>
      </x:c>
      <x:c r="L6993" s="53">
        <x:f t="shared" si="1301"/>
        <x:v>27</x:v>
      </x:c>
      <x:c r="M6993" s="54">
        <x:f t="shared" si="1302"/>
        <x:v>3067.9432638208586</x:v>
      </x:c>
      <x:c r="N6993" s="54">
        <x:f t="shared" si="1303"/>
        <x:v>1.6305161554311518</x:v>
      </x:c>
      <x:c r="O6993" s="55">
        <x:f t="shared" si="1304"/>
        <x:v>125416</x:v>
      </x:c>
      <x:c r="P6993" s="55">
        <x:f t="shared" si="1305"/>
        <x:v>17600</x:v>
      </x:c>
      <x:c r="Q6993" s="55">
        <x:f t="shared" si="1306"/>
        <x:v>65762.903885778796</x:v>
      </x:c>
      <x:c r="R6993" s="55">
        <x:f t="shared" si="1307"/>
        <x:v>22053.096114221204</x:v>
      </x:c>
      <x:c r="S6993" s="1" t="str">
        <x:f t="shared" si="1308"/>
        <x:v>YES</x:v>
      </x:c>
      <x:c r="T6993" s="1">
        <x:f t="shared" si="1309"/>
        <x:v>22053.096114221204</x:v>
      </x:c>
    </x:row>
    <x:row r="6994">
      <x:c r="A6994" s="1"/>
      <x:c r="B6994" s="1"/>
      <x:c r="C6994" s="1"/>
      <x:c r="D6994" s="1"/>
      <x:c r="E6994" s="1"/>
      <x:c r="F6994" s="1"/>
      <x:c r="G6994" s="1"/>
      <x:c r="H6994" s="1"/>
      <x:c r="I6994" s="53">
        <x:f t="shared" si="1298"/>
        <x:v>10</x:v>
      </x:c>
      <x:c r="J6994" s="53">
        <x:f t="shared" si="1299"/>
        <x:v>14</x:v>
      </x:c>
      <x:c r="K6994" s="53">
        <x:f t="shared" si="1300"/>
        <x:v>4</x:v>
      </x:c>
      <x:c r="L6994" s="53">
        <x:f t="shared" si="1301"/>
        <x:v>28</x:v>
      </x:c>
      <x:c r="M6994" s="54">
        <x:f t="shared" si="1302"/>
        <x:v>3116.9873795435151</x:v>
      </x:c>
      <x:c r="N6994" s="54">
        <x:f t="shared" si="1303"/>
        <x:v>1.664574569127441</x:v>
      </x:c>
      <x:c r="O6994" s="55">
        <x:f t="shared" si="1304"/>
        <x:v>128116</x:v>
      </x:c>
      <x:c r="P6994" s="55">
        <x:f t="shared" si="1305"/>
        <x:v>18480</x:v>
      </x:c>
      <x:c r="Q6994" s="55">
        <x:f t="shared" si="1306"/>
        <x:v>66614.364228186023</x:v>
      </x:c>
      <x:c r="R6994" s="55">
        <x:f t="shared" si="1307"/>
        <x:v>23021.635771813977</x:v>
      </x:c>
      <x:c r="S6994" s="1" t="str">
        <x:f t="shared" si="1308"/>
        <x:v>YES</x:v>
      </x:c>
      <x:c r="T6994" s="1">
        <x:f t="shared" si="1309"/>
        <x:v>23021.635771813977</x:v>
      </x:c>
    </x:row>
    <x:row r="6995">
      <x:c r="A6995" s="1"/>
      <x:c r="B6995" s="1"/>
      <x:c r="C6995" s="1"/>
      <x:c r="D6995" s="1"/>
      <x:c r="E6995" s="1"/>
      <x:c r="F6995" s="1"/>
      <x:c r="G6995" s="1"/>
      <x:c r="H6995" s="1"/>
      <x:c r="I6995" s="53">
        <x:f t="shared" si="1298"/>
        <x:v>10</x:v>
      </x:c>
      <x:c r="J6995" s="53">
        <x:f t="shared" si="1299"/>
        <x:v>14</x:v>
      </x:c>
      <x:c r="K6995" s="53">
        <x:f t="shared" si="1300"/>
        <x:v>5</x:v>
      </x:c>
      <x:c r="L6995" s="53">
        <x:f t="shared" si="1301"/>
        <x:v>29</x:v>
      </x:c>
      <x:c r="M6995" s="54">
        <x:f t="shared" si="1302"/>
        <x:v>3167.2357034647184</x:v>
      </x:c>
      <x:c r="N6995" s="54">
        <x:f t="shared" si="1303"/>
        <x:v>1.6994692385171655</x:v>
      </x:c>
      <x:c r="O6995" s="55">
        <x:f t="shared" si="1304"/>
        <x:v>130816</x:v>
      </x:c>
      <x:c r="P6995" s="55">
        <x:f t="shared" si="1305"/>
        <x:v>19360</x:v>
      </x:c>
      <x:c r="Q6995" s="55">
        <x:f t="shared" si="1306"/>
        <x:v>67486.730962929141</x:v>
      </x:c>
      <x:c r="R6995" s="55">
        <x:f t="shared" si="1307"/>
        <x:v>23969.269037070859</x:v>
      </x:c>
      <x:c r="S6995" s="1" t="str">
        <x:f t="shared" si="1308"/>
        <x:v>YES</x:v>
      </x:c>
      <x:c r="T6995" s="1">
        <x:f t="shared" si="1309"/>
        <x:v>23969.269037070859</x:v>
      </x:c>
    </x:row>
    <x:row r="6996">
      <x:c r="A6996" s="1"/>
      <x:c r="B6996" s="1"/>
      <x:c r="C6996" s="1"/>
      <x:c r="D6996" s="1"/>
      <x:c r="E6996" s="1"/>
      <x:c r="F6996" s="1"/>
      <x:c r="G6996" s="1"/>
      <x:c r="H6996" s="1"/>
      <x:c r="I6996" s="53">
        <x:f t="shared" si="1298"/>
        <x:v>10</x:v>
      </x:c>
      <x:c r="J6996" s="53">
        <x:f t="shared" si="1299"/>
        <x:v>14</x:v>
      </x:c>
      <x:c r="K6996" s="53">
        <x:f t="shared" si="1300"/>
        <x:v>6</x:v>
      </x:c>
      <x:c r="L6996" s="53">
        <x:f t="shared" si="1301"/>
        <x:v>30</x:v>
      </x:c>
      <x:c r="M6996" s="54">
        <x:f t="shared" si="1302"/>
        <x:v>3218.7106776463515</x:v>
      </x:c>
      <x:c r="N6996" s="54">
        <x:f t="shared" si="1303"/>
        <x:v>1.7352157483655219</x:v>
      </x:c>
      <x:c r="O6996" s="55">
        <x:f t="shared" si="1304"/>
        <x:v>133516</x:v>
      </x:c>
      <x:c r="P6996" s="55">
        <x:f t="shared" si="1305"/>
        <x:v>20240</x:v>
      </x:c>
      <x:c r="Q6996" s="55">
        <x:f t="shared" si="1306"/>
        <x:v>68380.393709138036</x:v>
      </x:c>
      <x:c r="R6996" s="55">
        <x:f t="shared" si="1307"/>
        <x:v>24895.606290861964</x:v>
      </x:c>
      <x:c r="S6996" s="1" t="str">
        <x:f t="shared" si="1308"/>
        <x:v>YES</x:v>
      </x:c>
      <x:c r="T6996" s="1">
        <x:f t="shared" si="1309"/>
        <x:v>24895.606290861964</x:v>
      </x:c>
    </x:row>
    <x:row r="6997">
      <x:c r="A6997" s="1"/>
      <x:c r="B6997" s="1"/>
      <x:c r="C6997" s="1"/>
      <x:c r="D6997" s="1"/>
      <x:c r="E6997" s="1"/>
      <x:c r="F6997" s="1"/>
      <x:c r="G6997" s="1"/>
      <x:c r="H6997" s="1"/>
      <x:c r="I6997" s="53">
        <x:f t="shared" si="1298"/>
        <x:v>10</x:v>
      </x:c>
      <x:c r="J6997" s="53">
        <x:f t="shared" si="1299"/>
        <x:v>14</x:v>
      </x:c>
      <x:c r="K6997" s="53">
        <x:f t="shared" si="1300"/>
        <x:v>7</x:v>
      </x:c>
      <x:c r="L6997" s="53">
        <x:f t="shared" si="1301"/>
        <x:v>31</x:v>
      </x:c>
      <x:c r="M6997" s="54">
        <x:f t="shared" si="1302"/>
        <x:v>3271.4351170443119</x:v>
      </x:c>
      <x:c r="N6997" s="54">
        <x:f t="shared" si="1303"/>
        <x:v>1.7718299423918833</x:v>
      </x:c>
      <x:c r="O6997" s="55">
        <x:f t="shared" si="1304"/>
        <x:v>136216</x:v>
      </x:c>
      <x:c r="P6997" s="55">
        <x:f t="shared" si="1305"/>
        <x:v>21120</x:v>
      </x:c>
      <x:c r="Q6997" s="55">
        <x:f t="shared" si="1306"/>
        <x:v>69295.748559797081</x:v>
      </x:c>
      <x:c r="R6997" s="55">
        <x:f t="shared" si="1307"/>
        <x:v>25800.251440202919</x:v>
      </x:c>
      <x:c r="S6997" s="1" t="str">
        <x:f t="shared" si="1308"/>
        <x:v>YES</x:v>
      </x:c>
      <x:c r="T6997" s="1">
        <x:f t="shared" si="1309"/>
        <x:v>25800.251440202919</x:v>
      </x:c>
    </x:row>
    <x:row r="6998">
      <x:c r="A6998" s="1"/>
      <x:c r="B6998" s="1"/>
      <x:c r="C6998" s="1"/>
      <x:c r="D6998" s="1"/>
      <x:c r="E6998" s="1"/>
      <x:c r="F6998" s="1"/>
      <x:c r="G6998" s="1"/>
      <x:c r="H6998" s="1"/>
      <x:c r="I6998" s="53">
        <x:f t="shared" si="1298"/>
        <x:v>10</x:v>
      </x:c>
      <x:c r="J6998" s="53">
        <x:f t="shared" si="1299"/>
        <x:v>14</x:v>
      </x:c>
      <x:c r="K6998" s="53">
        <x:f t="shared" si="1300"/>
        <x:v>8</x:v>
      </x:c>
      <x:c r="L6998" s="53">
        <x:f t="shared" si="1301"/>
        <x:v>32</x:v>
      </x:c>
      <x:c r="M6998" s="54">
        <x:f t="shared" si="1302"/>
        <x:v>3325.432215324292</x:v>
      </x:c>
      <x:c r="N6998" s="54">
        <x:f t="shared" si="1303"/>
        <x:v>1.8093279273085361</x:v>
      </x:c>
      <x:c r="O6998" s="55">
        <x:f t="shared" si="1304"/>
        <x:v>138916</x:v>
      </x:c>
      <x:c r="P6998" s="55">
        <x:f t="shared" si="1305"/>
        <x:v>22000</x:v>
      </x:c>
      <x:c r="Q6998" s="55">
        <x:f t="shared" si="1306"/>
        <x:v>70233.1981827134</x:v>
      </x:c>
      <x:c r="R6998" s="55">
        <x:f t="shared" si="1307"/>
        <x:v>26682.8018172866</x:v>
      </x:c>
      <x:c r="S6998" s="1" t="str">
        <x:f t="shared" si="1308"/>
        <x:v>YES</x:v>
      </x:c>
      <x:c r="T6998" s="1">
        <x:f t="shared" si="1309"/>
        <x:v>26682.8018172866</x:v>
      </x:c>
    </x:row>
    <x:row r="6999">
      <x:c r="A6999" s="1"/>
      <x:c r="B6999" s="1"/>
      <x:c r="C6999" s="1"/>
      <x:c r="D6999" s="1"/>
      <x:c r="E6999" s="1"/>
      <x:c r="F6999" s="1"/>
      <x:c r="G6999" s="1"/>
      <x:c r="H6999" s="1"/>
      <x:c r="I6999" s="53">
        <x:f t="shared" si="1298"/>
        <x:v>10</x:v>
      </x:c>
      <x:c r="J6999" s="53">
        <x:f t="shared" si="1299"/>
        <x:v>14</x:v>
      </x:c>
      <x:c r="K6999" s="53">
        <x:f t="shared" si="1300"/>
        <x:v>9</x:v>
      </x:c>
      <x:c r="L6999" s="53">
        <x:f t="shared" si="1301"/>
        <x:v>33</x:v>
      </x:c>
      <x:c r="M6999" s="54">
        <x:f t="shared" si="1302"/>
        <x:v>3380.7255507646869</x:v>
      </x:c>
      <x:c r="N6999" s="54">
        <x:f t="shared" si="1303"/>
        <x:v>1.8477260769199215</x:v>
      </x:c>
      <x:c r="O6999" s="55">
        <x:f t="shared" si="1304"/>
        <x:v>141616</x:v>
      </x:c>
      <x:c r="P6999" s="55">
        <x:f t="shared" si="1305"/>
        <x:v>22880</x:v>
      </x:c>
      <x:c r="Q6999" s="55">
        <x:f t="shared" si="1306"/>
        <x:v>71193.151922998033</x:v>
      </x:c>
      <x:c r="R6999" s="55">
        <x:f t="shared" si="1307"/>
        <x:v>27542.848077001967</x:v>
      </x:c>
      <x:c r="S6999" s="1" t="str">
        <x:f t="shared" si="1308"/>
        <x:v>YES</x:v>
      </x:c>
      <x:c r="T6999" s="1">
        <x:f t="shared" si="1309"/>
        <x:v>27542.848077001967</x:v>
      </x:c>
    </x:row>
    <x:row r="7000">
      <x:c r="A7000" s="1"/>
      <x:c r="B7000" s="1"/>
      <x:c r="C7000" s="1"/>
      <x:c r="D7000" s="1"/>
      <x:c r="E7000" s="1"/>
      <x:c r="F7000" s="1"/>
      <x:c r="G7000" s="1"/>
      <x:c r="H7000" s="1"/>
      <x:c r="I7000" s="53">
        <x:f t="shared" si="1298"/>
        <x:v>10</x:v>
      </x:c>
      <x:c r="J7000" s="53">
        <x:f t="shared" si="1299"/>
        <x:v>14</x:v>
      </x:c>
      <x:c r="K7000" s="53">
        <x:f t="shared" si="1300"/>
        <x:v>10</x:v>
      </x:c>
      <x:c r="L7000" s="53">
        <x:f t="shared" si="1301"/>
        <x:v>34</x:v>
      </x:c>
      <x:c r="M7000" s="54">
        <x:f t="shared" si="1302"/>
        <x:v>3437.3390922478993</x:v>
      </x:c>
      <x:c r="N7000" s="54">
        <x:f t="shared" si="1303"/>
        <x:v>1.8870410362832635</x:v>
      </x:c>
      <x:c r="O7000" s="55">
        <x:f t="shared" si="1304"/>
        <x:v>144316</x:v>
      </x:c>
      <x:c r="P7000" s="55">
        <x:f t="shared" si="1305"/>
        <x:v>23760</x:v>
      </x:c>
      <x:c r="Q7000" s="55">
        <x:f t="shared" si="1306"/>
        <x:v>72176.025907081581</x:v>
      </x:c>
      <x:c r="R7000" s="55">
        <x:f t="shared" si="1307"/>
        <x:v>28379.974092918419</x:v>
      </x:c>
      <x:c r="S7000" s="1" t="str">
        <x:f t="shared" si="1308"/>
        <x:v>YES</x:v>
      </x:c>
      <x:c r="T7000" s="1">
        <x:f t="shared" si="1309"/>
        <x:v>28379.974092918419</x:v>
      </x:c>
    </x:row>
    <x:row r="7001">
      <x:c r="A7001" s="1"/>
      <x:c r="B7001" s="1"/>
      <x:c r="C7001" s="1"/>
      <x:c r="D7001" s="1"/>
      <x:c r="E7001" s="1"/>
      <x:c r="F7001" s="1"/>
      <x:c r="G7001" s="1"/>
      <x:c r="H7001" s="1"/>
      <x:c r="I7001" s="53">
        <x:f t="shared" si="1298"/>
        <x:v>10</x:v>
      </x:c>
      <x:c r="J7001" s="53">
        <x:f t="shared" si="1299"/>
        <x:v>14</x:v>
      </x:c>
      <x:c r="K7001" s="53">
        <x:f t="shared" si="1300"/>
        <x:v>11</x:v>
      </x:c>
      <x:c r="L7001" s="53">
        <x:f t="shared" si="1301"/>
        <x:v>35</x:v>
      </x:c>
      <x:c r="M7001" s="54">
        <x:f t="shared" si="1302"/>
        <x:v>3495.2972053413387</x:v>
      </x:c>
      <x:c r="N7001" s="54">
        <x:f t="shared" si="1303"/>
        <x:v>1.9272897259314852</x:v>
      </x:c>
      <x:c r="O7001" s="55">
        <x:f t="shared" si="1304"/>
        <x:v>147016</x:v>
      </x:c>
      <x:c r="P7001" s="55">
        <x:f t="shared" si="1305"/>
        <x:v>24640</x:v>
      </x:c>
      <x:c r="Q7001" s="55">
        <x:f t="shared" si="1306"/>
        <x:v>73182.243148287118</x:v>
      </x:c>
      <x:c r="R7001" s="55">
        <x:f t="shared" si="1307"/>
        <x:v>29193.756851712882</x:v>
      </x:c>
      <x:c r="S7001" s="1" t="str">
        <x:f t="shared" si="1308"/>
        <x:v>YES</x:v>
      </x:c>
      <x:c r="T7001" s="1">
        <x:f t="shared" si="1309"/>
        <x:v>29193.756851712882</x:v>
      </x:c>
    </x:row>
    <x:row r="7002">
      <x:c r="A7002" s="1"/>
      <x:c r="B7002" s="1"/>
      <x:c r="C7002" s="1"/>
      <x:c r="D7002" s="1"/>
      <x:c r="E7002" s="1"/>
      <x:c r="F7002" s="1"/>
      <x:c r="G7002" s="1"/>
      <x:c r="H7002" s="1"/>
      <x:c r="I7002" s="53">
        <x:f t="shared" si="1298"/>
        <x:v>10</x:v>
      </x:c>
      <x:c r="J7002" s="53">
        <x:f t="shared" si="1299"/>
        <x:v>14</x:v>
      </x:c>
      <x:c r="K7002" s="53">
        <x:f t="shared" si="1300"/>
        <x:v>12</x:v>
      </x:c>
      <x:c r="L7002" s="53">
        <x:f t="shared" si="1301"/>
        <x:v>36</x:v>
      </x:c>
      <x:c r="M7002" s="54">
        <x:f t="shared" si="1302"/>
        <x:v>3554.6246584694031</x:v>
      </x:c>
      <x:c r="N7002" s="54">
        <x:f t="shared" si="1303"/>
        <x:v>1.9684893461593078</x:v>
      </x:c>
      <x:c r="O7002" s="55">
        <x:f t="shared" si="1304"/>
        <x:v>149716</x:v>
      </x:c>
      <x:c r="P7002" s="55">
        <x:f t="shared" si="1305"/>
        <x:v>25520</x:v>
      </x:c>
      <x:c r="Q7002" s="55">
        <x:f t="shared" si="1306"/>
        <x:v>74212.233653982694</x:v>
      </x:c>
      <x:c r="R7002" s="55">
        <x:f t="shared" si="1307"/>
        <x:v>29983.766346017306</x:v>
      </x:c>
      <x:c r="S7002" s="1" t="str">
        <x:f t="shared" si="1308"/>
        <x:v>YES</x:v>
      </x:c>
      <x:c r="T7002" s="1">
        <x:f t="shared" si="1309"/>
        <x:v>29983.766346017306</x:v>
      </x:c>
    </x:row>
    <x:row r="7003">
      <x:c r="A7003" s="1"/>
      <x:c r="B7003" s="1"/>
      <x:c r="C7003" s="1"/>
      <x:c r="D7003" s="1"/>
      <x:c r="E7003" s="1"/>
      <x:c r="F7003" s="1"/>
      <x:c r="G7003" s="1"/>
      <x:c r="H7003" s="1"/>
      <x:c r="I7003" s="53">
        <x:f t="shared" si="1298"/>
        <x:v>10</x:v>
      </x:c>
      <x:c r="J7003" s="53">
        <x:f t="shared" si="1299"/>
        <x:v>14</x:v>
      </x:c>
      <x:c r="K7003" s="53">
        <x:f t="shared" si="1300"/>
        <x:v>13</x:v>
      </x:c>
      <x:c r="L7003" s="53">
        <x:f t="shared" si="1301"/>
        <x:v>37</x:v>
      </x:c>
      <x:c r="M7003" s="54">
        <x:f t="shared" si="1302"/>
        <x:v>3615.3466291777872</x:v>
      </x:c>
      <x:c r="N7003" s="54">
        <x:f t="shared" si="1303"/>
        <x:v>2.0106573813734632</x:v>
      </x:c>
      <x:c r="O7003" s="55">
        <x:f t="shared" si="1304"/>
        <x:v>152416</x:v>
      </x:c>
      <x:c r="P7003" s="55">
        <x:f t="shared" si="1305"/>
        <x:v>26400</x:v>
      </x:c>
      <x:c r="Q7003" s="55">
        <x:f t="shared" si="1306"/>
        <x:v>75266.434534336586</x:v>
      </x:c>
      <x:c r="R7003" s="55">
        <x:f t="shared" si="1307"/>
        <x:v>30749.565465663414</x:v>
      </x:c>
      <x:c r="S7003" s="1" t="str">
        <x:f t="shared" si="1308"/>
        <x:v>YES</x:v>
      </x:c>
      <x:c r="T7003" s="1">
        <x:f t="shared" si="1309"/>
        <x:v>30749.565465663414</x:v>
      </x:c>
    </x:row>
    <x:row r="7004">
      <x:c r="A7004" s="1"/>
      <x:c r="B7004" s="1"/>
      <x:c r="C7004" s="1"/>
      <x:c r="D7004" s="1"/>
      <x:c r="E7004" s="1"/>
      <x:c r="F7004" s="1"/>
      <x:c r="G7004" s="1"/>
      <x:c r="H7004" s="1"/>
      <x:c r="I7004" s="53">
        <x:f t="shared" si="1298"/>
        <x:v>10</x:v>
      </x:c>
      <x:c r="J7004" s="53">
        <x:f t="shared" si="1299"/>
        <x:v>14</x:v>
      </x:c>
      <x:c r="K7004" s="53">
        <x:f t="shared" si="1300"/>
        <x:v>14</x:v>
      </x:c>
      <x:c r="L7004" s="53">
        <x:f t="shared" si="1301"/>
        <x:v>38</x:v>
      </x:c>
      <x:c r="M7004" s="54">
        <x:f t="shared" si="1302"/>
        <x:v>3677.4887104914487</x:v>
      </x:c>
      <x:c r="N7004" s="54">
        <x:f t="shared" si="1303"/>
        <x:v>2.0538116045079504</x:v>
      </x:c>
      <x:c r="O7004" s="55">
        <x:f t="shared" si="1304"/>
        <x:v>155116</x:v>
      </x:c>
      <x:c r="P7004" s="55">
        <x:f t="shared" si="1305"/>
        <x:v>27280</x:v>
      </x:c>
      <x:c r="Q7004" s="55">
        <x:f t="shared" si="1306"/>
        <x:v>76345.290112698771</x:v>
      </x:c>
      <x:c r="R7004" s="55">
        <x:f t="shared" si="1307"/>
        <x:v>31490.709887301229</x:v>
      </x:c>
      <x:c r="S7004" s="1" t="str">
        <x:f t="shared" si="1308"/>
        <x:v>YES</x:v>
      </x:c>
      <x:c r="T7004" s="1">
        <x:f t="shared" si="1309"/>
        <x:v>31490.709887301229</x:v>
      </x:c>
    </x:row>
    <x:row r="7005">
      <x:c r="A7005" s="1"/>
      <x:c r="B7005" s="1"/>
      <x:c r="C7005" s="1"/>
      <x:c r="D7005" s="1"/>
      <x:c r="E7005" s="1"/>
      <x:c r="F7005" s="1"/>
      <x:c r="G7005" s="1"/>
      <x:c r="H7005" s="1"/>
      <x:c r="I7005" s="53">
        <x:f t="shared" si="1298"/>
        <x:v>10</x:v>
      </x:c>
      <x:c r="J7005" s="53">
        <x:f t="shared" si="1299"/>
        <x:v>14</x:v>
      </x:c>
      <x:c r="K7005" s="53">
        <x:f t="shared" si="1300"/>
        <x:v>15</x:v>
      </x:c>
      <x:c r="L7005" s="53">
        <x:f t="shared" si="1301"/>
        <x:v>39</x:v>
      </x:c>
      <x:c r="M7005" s="54">
        <x:f t="shared" si="1302"/>
        <x:v>3741.0769173675949</x:v>
      </x:c>
      <x:c r="N7005" s="54">
        <x:f t="shared" si="1303"/>
        <x:v>2.0979700815052742</x:v>
      </x:c>
      <x:c r="O7005" s="55">
        <x:f t="shared" si="1304"/>
        <x:v>157816</x:v>
      </x:c>
      <x:c r="P7005" s="55">
        <x:f t="shared" si="1305"/>
        <x:v>28160</x:v>
      </x:c>
      <x:c r="Q7005" s="55">
        <x:f t="shared" si="1306"/>
        <x:v>77449.252037631857</x:v>
      </x:c>
      <x:c r="R7005" s="55">
        <x:f t="shared" si="1307"/>
        <x:v>32206.747962368143</x:v>
      </x:c>
      <x:c r="S7005" s="1" t="str">
        <x:f t="shared" si="1308"/>
        <x:v>YES</x:v>
      </x:c>
      <x:c r="T7005" s="1">
        <x:f t="shared" si="1309"/>
        <x:v>32206.747962368143</x:v>
      </x:c>
    </x:row>
    <x:row r="7006">
      <x:c r="A7006" s="1"/>
      <x:c r="B7006" s="1"/>
      <x:c r="C7006" s="1"/>
      <x:c r="D7006" s="1"/>
      <x:c r="E7006" s="1"/>
      <x:c r="F7006" s="1"/>
      <x:c r="G7006" s="1"/>
      <x:c r="H7006" s="1"/>
      <x:c r="I7006" s="53">
        <x:f t="shared" si="1298"/>
        <x:v>10</x:v>
      </x:c>
      <x:c r="J7006" s="53">
        <x:f t="shared" si="1299"/>
        <x:v>14</x:v>
      </x:c>
      <x:c r="K7006" s="53">
        <x:f t="shared" si="1300"/>
        <x:v>16</x:v>
      </x:c>
      <x:c r="L7006" s="53">
        <x:f t="shared" si="1301"/>
        <x:v>40</x:v>
      </x:c>
      <x:c r="M7006" s="54">
        <x:f t="shared" si="1302"/>
        <x:v>3806.1376932450839</x:v>
      </x:c>
      <x:c r="N7006" s="54">
        <x:f t="shared" si="1303"/>
        <x:v>2.1431511758646415</x:v>
      </x:c>
      <x:c r="O7006" s="55">
        <x:f t="shared" si="1304"/>
        <x:v>160516</x:v>
      </x:c>
      <x:c r="P7006" s="55">
        <x:f t="shared" si="1305"/>
        <x:v>29040</x:v>
      </x:c>
      <x:c r="Q7006" s="55">
        <x:f t="shared" si="1306"/>
        <x:v>78578.779396616039</x:v>
      </x:c>
      <x:c r="R7006" s="55">
        <x:f t="shared" si="1307"/>
        <x:v>32897.220603383961</x:v>
      </x:c>
      <x:c r="S7006" s="1" t="str">
        <x:f t="shared" si="1308"/>
        <x:v>YES</x:v>
      </x:c>
      <x:c r="T7006" s="1">
        <x:f t="shared" si="1309"/>
        <x:v>32897.220603383961</x:v>
      </x:c>
    </x:row>
    <x:row r="7007">
      <x:c r="A7007" s="1"/>
      <x:c r="B7007" s="1"/>
      <x:c r="C7007" s="1"/>
      <x:c r="D7007" s="1"/>
      <x:c r="E7007" s="1"/>
      <x:c r="F7007" s="1"/>
      <x:c r="G7007" s="1"/>
      <x:c r="H7007" s="1"/>
      <x:c r="I7007" s="53">
        <x:f t="shared" si="1298"/>
        <x:v>10</x:v>
      </x:c>
      <x:c r="J7007" s="53">
        <x:f t="shared" si="1299"/>
        <x:v>14</x:v>
      </x:c>
      <x:c r="K7007" s="53">
        <x:f t="shared" si="1300"/>
        <x:v>17</x:v>
      </x:c>
      <x:c r="L7007" s="53">
        <x:f t="shared" si="1301"/>
        <x:v>41</x:v>
      </x:c>
      <x:c r="M7007" s="54">
        <x:f t="shared" si="1302"/>
        <x:v>3872.6979166916244</x:v>
      </x:c>
      <x:c r="N7007" s="54">
        <x:f t="shared" si="1303"/>
        <x:v>2.1893735532580725</x:v>
      </x:c>
      <x:c r="O7007" s="55">
        <x:f t="shared" si="1304"/>
        <x:v>163216</x:v>
      </x:c>
      <x:c r="P7007" s="55">
        <x:f t="shared" si="1305"/>
        <x:v>29920</x:v>
      </x:c>
      <x:c r="Q7007" s="55">
        <x:f t="shared" si="1306"/>
        <x:v>79734.338831451809</x:v>
      </x:c>
      <x:c r="R7007" s="55">
        <x:f t="shared" si="1307"/>
        <x:v>33561.661168548191</x:v>
      </x:c>
      <x:c r="S7007" s="1" t="str">
        <x:f t="shared" si="1308"/>
        <x:v>YES</x:v>
      </x:c>
      <x:c r="T7007" s="1">
        <x:f t="shared" si="1309"/>
        <x:v>33561.661168548191</x:v>
      </x:c>
    </x:row>
    <x:row r="7008">
      <x:c r="A7008" s="1"/>
      <x:c r="B7008" s="1"/>
      <x:c r="C7008" s="1"/>
      <x:c r="D7008" s="1"/>
      <x:c r="E7008" s="1"/>
      <x:c r="F7008" s="1"/>
      <x:c r="G7008" s="1"/>
      <x:c r="H7008" s="1"/>
      <x:c r="I7008" s="53">
        <x:f t="shared" si="1298"/>
        <x:v>10</x:v>
      </x:c>
      <x:c r="J7008" s="53">
        <x:f t="shared" si="1299"/>
        <x:v>14</x:v>
      </x:c>
      <x:c r="K7008" s="53">
        <x:f t="shared" si="1300"/>
        <x:v>18</x:v>
      </x:c>
      <x:c r="L7008" s="53">
        <x:f t="shared" si="1301"/>
        <x:v>42</x:v>
      </x:c>
      <x:c r="M7008" s="54">
        <x:f t="shared" si="1302"/>
        <x:v>3940.7849081502118</x:v>
      </x:c>
      <x:c r="N7008" s="54">
        <x:f t="shared" si="1303"/>
        <x:v>2.2366561862154248</x:v>
      </x:c>
      <x:c r="O7008" s="55">
        <x:f t="shared" si="1304"/>
        <x:v>165916</x:v>
      </x:c>
      <x:c r="P7008" s="55">
        <x:f t="shared" si="1305"/>
        <x:v>30800</x:v>
      </x:c>
      <x:c r="Q7008" s="55">
        <x:f t="shared" si="1306"/>
        <x:v>80916.404655385617</x:v>
      </x:c>
      <x:c r="R7008" s="55">
        <x:f t="shared" si="1307"/>
        <x:v>34199.595344614383</x:v>
      </x:c>
      <x:c r="S7008" s="1" t="str">
        <x:f t="shared" si="1308"/>
        <x:v>YES</x:v>
      </x:c>
      <x:c r="T7008" s="1">
        <x:f t="shared" si="1309"/>
        <x:v>34199.595344614383</x:v>
      </x:c>
    </x:row>
    <x:row r="7009">
      <x:c r="A7009" s="1"/>
      <x:c r="B7009" s="1"/>
      <x:c r="C7009" s="1"/>
      <x:c r="D7009" s="1"/>
      <x:c r="E7009" s="1"/>
      <x:c r="F7009" s="1"/>
      <x:c r="G7009" s="1"/>
      <x:c r="H7009" s="1"/>
      <x:c r="I7009" s="53">
        <x:f t="shared" si="1298"/>
        <x:v>10</x:v>
      </x:c>
      <x:c r="J7009" s="53">
        <x:f t="shared" si="1299"/>
        <x:v>14</x:v>
      </x:c>
      <x:c r="K7009" s="53">
        <x:f t="shared" si="1300"/>
        <x:v>19</x:v>
      </x:c>
      <x:c r="L7009" s="53">
        <x:f t="shared" si="1301"/>
        <x:v>43</x:v>
      </x:c>
      <x:c r="M7009" s="54">
        <x:f t="shared" si="1302"/>
        <x:v>4010.4264367862334</x:v>
      </x:c>
      <x:c r="N7009" s="54">
        <x:f t="shared" si="1303"/>
        <x:v>2.2850183588793289</x:v>
      </x:c>
      <x:c r="O7009" s="55">
        <x:f t="shared" si="1304"/>
        <x:v>168616</x:v>
      </x:c>
      <x:c r="P7009" s="55">
        <x:f t="shared" si="1305"/>
        <x:v>31680</x:v>
      </x:c>
      <x:c r="Q7009" s="55">
        <x:f t="shared" si="1306"/>
        <x:v>82125.458971983215</x:v>
      </x:c>
      <x:c r="R7009" s="55">
        <x:f t="shared" si="1307"/>
        <x:v>34810.541028016785</x:v>
      </x:c>
      <x:c r="S7009" s="1" t="str">
        <x:f t="shared" si="1308"/>
        <x:v>YES</x:v>
      </x:c>
      <x:c r="T7009" s="1">
        <x:f t="shared" si="1309"/>
        <x:v>34810.541028016785</x:v>
      </x:c>
    </x:row>
    <x:row r="7010">
      <x:c r="A7010" s="1"/>
      <x:c r="B7010" s="1"/>
      <x:c r="C7010" s="1"/>
      <x:c r="D7010" s="1"/>
      <x:c r="E7010" s="1"/>
      <x:c r="F7010" s="1"/>
      <x:c r="G7010" s="1"/>
      <x:c r="H7010" s="1"/>
      <x:c r="I7010" s="53">
        <x:f t="shared" si="1298"/>
        <x:v>10</x:v>
      </x:c>
      <x:c r="J7010" s="53">
        <x:f t="shared" si="1299"/>
        <x:v>14</x:v>
      </x:c>
      <x:c r="K7010" s="53">
        <x:f t="shared" si="1300"/>
        <x:v>20</x:v>
      </x:c>
      <x:c r="L7010" s="53">
        <x:f t="shared" si="1301"/>
        <x:v>44</x:v>
      </x:c>
      <x:c r="M7010" s="54">
        <x:f t="shared" si="1302"/>
        <x:v>4081.6507274367104</x:v>
      </x:c>
      <x:c r="N7010" s="54">
        <x:f t="shared" si="1303"/>
        <x:v>2.334479671831049</x:v>
      </x:c>
      <x:c r="O7010" s="55">
        <x:f t="shared" si="1304"/>
        <x:v>171316</x:v>
      </x:c>
      <x:c r="P7010" s="55">
        <x:f t="shared" si="1305"/>
        <x:v>32560</x:v>
      </x:c>
      <x:c r="Q7010" s="55">
        <x:f t="shared" si="1306"/>
        <x:v>83361.991795776223</x:v>
      </x:c>
      <x:c r="R7010" s="55">
        <x:f t="shared" si="1307"/>
        <x:v>35394.008204223777</x:v>
      </x:c>
      <x:c r="S7010" s="1" t="str">
        <x:f t="shared" si="1308"/>
        <x:v>YES</x:v>
      </x:c>
      <x:c r="T7010" s="1">
        <x:f t="shared" si="1309"/>
        <x:v>35394.008204223777</x:v>
      </x:c>
    </x:row>
    <x:row r="7011">
      <x:c r="A7011" s="1"/>
      <x:c r="B7011" s="1"/>
      <x:c r="C7011" s="1"/>
      <x:c r="D7011" s="1"/>
      <x:c r="E7011" s="1"/>
      <x:c r="F7011" s="1"/>
      <x:c r="G7011" s="1"/>
      <x:c r="H7011" s="1"/>
      <x:c r="I7011" s="53">
        <x:f t="shared" si="1298"/>
        <x:v>10</x:v>
      </x:c>
      <x:c r="J7011" s="53">
        <x:f t="shared" si="1299"/>
        <x:v>14</x:v>
      </x:c>
      <x:c r="K7011" s="53">
        <x:f t="shared" si="1300"/>
        <x:v>21</x:v>
      </x:c>
      <x:c r="L7011" s="53">
        <x:f t="shared" si="1301"/>
        <x:v>45</x:v>
      </x:c>
      <x:c r="M7011" s="54">
        <x:f t="shared" si="1302"/>
        <x:v>4154.4864676631541</x:v>
      </x:c>
      <x:c r="N7011" s="54">
        <x:f t="shared" si="1303"/>
        <x:v>2.3850600469883014</x:v>
      </x:c>
      <x:c r="O7011" s="55">
        <x:f t="shared" si="1304"/>
        <x:v>174016</x:v>
      </x:c>
      <x:c r="P7011" s="55">
        <x:f t="shared" si="1305"/>
        <x:v>33440</x:v>
      </x:c>
      <x:c r="Q7011" s="55">
        <x:f t="shared" si="1306"/>
        <x:v>84626.501174707533</x:v>
      </x:c>
      <x:c r="R7011" s="55">
        <x:f t="shared" si="1307"/>
        <x:v>35949.498825292467</x:v>
      </x:c>
      <x:c r="S7011" s="1" t="str">
        <x:f t="shared" si="1308"/>
        <x:v>YES</x:v>
      </x:c>
      <x:c r="T7011" s="1">
        <x:f t="shared" si="1309"/>
        <x:v>35949.498825292467</x:v>
      </x:c>
    </x:row>
    <x:row r="7012">
      <x:c r="A7012" s="1"/>
      <x:c r="B7012" s="1"/>
      <x:c r="C7012" s="1"/>
      <x:c r="D7012" s="1"/>
      <x:c r="E7012" s="1"/>
      <x:c r="F7012" s="1"/>
      <x:c r="G7012" s="1"/>
      <x:c r="H7012" s="1"/>
      <x:c r="I7012" s="53">
        <x:f t="shared" si="1298"/>
        <x:v>10</x:v>
      </x:c>
      <x:c r="J7012" s="53">
        <x:f t="shared" si="1299"/>
        <x:v>14</x:v>
      </x:c>
      <x:c r="K7012" s="53">
        <x:f t="shared" si="1300"/>
        <x:v>22</x:v>
      </x:c>
      <x:c r="L7012" s="53">
        <x:f t="shared" si="1301"/>
        <x:v>46</x:v>
      </x:c>
      <x:c r="M7012" s="54">
        <x:f t="shared" si="1302"/>
        <x:v>4228.9628149095506</x:v>
      </x:c>
      <x:c r="N7012" s="54">
        <x:f t="shared" si="1303"/>
        <x:v>2.4367797325760767</x:v>
      </x:c>
      <x:c r="O7012" s="55">
        <x:f t="shared" si="1304"/>
        <x:v>176716</x:v>
      </x:c>
      <x:c r="P7012" s="55">
        <x:f t="shared" si="1305"/>
        <x:v>34320</x:v>
      </x:c>
      <x:c r="Q7012" s="55">
        <x:f t="shared" si="1306"/>
        <x:v>85919.493314401916</x:v>
      </x:c>
      <x:c r="R7012" s="55">
        <x:f t="shared" si="1307"/>
        <x:v>36476.506685598084</x:v>
      </x:c>
      <x:c r="S7012" s="1" t="str">
        <x:f t="shared" si="1308"/>
        <x:v>YES</x:v>
      </x:c>
      <x:c r="T7012" s="1">
        <x:f t="shared" si="1309"/>
        <x:v>36476.506685598084</x:v>
      </x:c>
    </x:row>
    <x:row r="7013">
      <x:c r="A7013" s="1"/>
      <x:c r="B7013" s="1"/>
      <x:c r="C7013" s="1"/>
      <x:c r="D7013" s="1"/>
      <x:c r="E7013" s="1"/>
      <x:c r="F7013" s="1"/>
      <x:c r="G7013" s="1"/>
      <x:c r="H7013" s="1"/>
      <x:c r="I7013" s="53">
        <x:f t="shared" si="1298"/>
        <x:v>10</x:v>
      </x:c>
      <x:c r="J7013" s="53">
        <x:f t="shared" si="1299"/>
        <x:v>14</x:v>
      </x:c>
      <x:c r="K7013" s="53">
        <x:f t="shared" si="1300"/>
        <x:v>23</x:v>
      </x:c>
      <x:c r="L7013" s="53">
        <x:f t="shared" si="1301"/>
        <x:v>47</x:v>
      </x:c>
      <x:c r="M7013" s="54">
        <x:f t="shared" si="1302"/>
        <x:v>4305.1094037669864</x:v>
      </x:c>
      <x:c r="N7013" s="54">
        <x:f t="shared" si="1303"/>
        <x:v>2.4896593081715181</x:v>
      </x:c>
      <x:c r="O7013" s="55">
        <x:f t="shared" si="1304"/>
        <x:v>179416</x:v>
      </x:c>
      <x:c r="P7013" s="55">
        <x:f t="shared" si="1305"/>
        <x:v>35200</x:v>
      </x:c>
      <x:c r="Q7013" s="55">
        <x:f t="shared" si="1306"/>
        <x:v>87241.482704287948</x:v>
      </x:c>
      <x:c r="R7013" s="55">
        <x:f t="shared" si="1307"/>
        <x:v>36974.517295712052</x:v>
      </x:c>
      <x:c r="S7013" s="1" t="str">
        <x:f t="shared" si="1308"/>
        <x:v>YES</x:v>
      </x:c>
      <x:c r="T7013" s="1">
        <x:f t="shared" si="1309"/>
        <x:v>36974.517295712052</x:v>
      </x:c>
    </x:row>
    <x:row r="7014">
      <x:c r="A7014" s="1"/>
      <x:c r="B7014" s="1"/>
      <x:c r="C7014" s="1"/>
      <x:c r="D7014" s="1"/>
      <x:c r="E7014" s="1"/>
      <x:c r="F7014" s="1"/>
      <x:c r="G7014" s="1"/>
      <x:c r="H7014" s="1"/>
      <x:c r="I7014" s="53">
        <x:f t="shared" si="1298"/>
        <x:v>10</x:v>
      </x:c>
      <x:c r="J7014" s="53">
        <x:f t="shared" si="1299"/>
        <x:v>14</x:v>
      </x:c>
      <x:c r="K7014" s="53">
        <x:f t="shared" si="1300"/>
        <x:v>24</x:v>
      </x:c>
      <x:c r="L7014" s="53">
        <x:f t="shared" si="1301"/>
        <x:v>48</x:v>
      </x:c>
      <x:c r="M7014" s="54">
        <x:f t="shared" si="1302"/>
        <x:v>4382.9563533464825</x:v>
      </x:c>
      <x:c r="N7014" s="54">
        <x:f t="shared" si="1303"/>
        <x:v>2.5437196898239463</x:v>
      </x:c>
      <x:c r="O7014" s="55">
        <x:f t="shared" si="1304"/>
        <x:v>182116</x:v>
      </x:c>
      <x:c r="P7014" s="55">
        <x:f t="shared" si="1305"/>
        <x:v>36080</x:v>
      </x:c>
      <x:c r="Q7014" s="55">
        <x:f t="shared" si="1306"/>
        <x:v>88592.992245598653</x:v>
      </x:c>
      <x:c r="R7014" s="55">
        <x:f t="shared" si="1307"/>
        <x:v>37443.007754401347</x:v>
      </x:c>
      <x:c r="S7014" s="1" t="str">
        <x:f t="shared" si="1308"/>
        <x:v>YES</x:v>
      </x:c>
      <x:c r="T7014" s="1">
        <x:f t="shared" si="1309"/>
        <x:v>37443.007754401347</x:v>
      </x:c>
    </x:row>
    <x:row r="7015">
      <x:c r="A7015" s="1"/>
      <x:c r="B7015" s="1"/>
      <x:c r="C7015" s="1"/>
      <x:c r="D7015" s="1"/>
      <x:c r="E7015" s="1"/>
      <x:c r="F7015" s="1"/>
      <x:c r="G7015" s="1"/>
      <x:c r="H7015" s="1"/>
      <x:c r="I7015" s="53">
        <x:f t="shared" si="1298"/>
        <x:v>10</x:v>
      </x:c>
      <x:c r="J7015" s="53">
        <x:f t="shared" si="1299"/>
        <x:v>14</x:v>
      </x:c>
      <x:c r="K7015" s="53">
        <x:f t="shared" si="1300"/>
        <x:v>25</x:v>
      </x:c>
      <x:c r="L7015" s="53">
        <x:f t="shared" si="1301"/>
        <x:v>49</x:v>
      </x:c>
      <x:c r="M7015" s="54">
        <x:f t="shared" si="1302"/>
        <x:v>4462.5342747615805</x:v>
      </x:c>
      <x:c r="N7015" s="54">
        <x:f t="shared" si="1303"/>
        <x:v>2.5989821352510978</x:v>
      </x:c>
      <x:c r="O7015" s="55">
        <x:f t="shared" si="1304"/>
        <x:v>184816</x:v>
      </x:c>
      <x:c r="P7015" s="55">
        <x:f t="shared" si="1305"/>
        <x:v>36960</x:v>
      </x:c>
      <x:c r="Q7015" s="55">
        <x:f t="shared" si="1306"/>
        <x:v>89974.553381277437</x:v>
      </x:c>
      <x:c r="R7015" s="55">
        <x:f t="shared" si="1307"/>
        <x:v>37881.446618722563</x:v>
      </x:c>
      <x:c r="S7015" s="1" t="str">
        <x:f t="shared" si="1308"/>
        <x:v>YES</x:v>
      </x:c>
      <x:c r="T7015" s="1">
        <x:f t="shared" si="1309"/>
        <x:v>37881.446618722563</x:v>
      </x:c>
    </x:row>
    <x:row r="7016">
      <x:c r="A7016" s="1"/>
      <x:c r="B7016" s="1"/>
      <x:c r="C7016" s="1"/>
      <x:c r="D7016" s="1"/>
      <x:c r="E7016" s="1"/>
      <x:c r="F7016" s="1"/>
      <x:c r="G7016" s="1"/>
      <x:c r="H7016" s="1"/>
      <x:c r="I7016" s="53">
        <x:f t="shared" si="1298"/>
        <x:v>10</x:v>
      </x:c>
      <x:c r="J7016" s="53">
        <x:f t="shared" si="1299"/>
        <x:v>14</x:v>
      </x:c>
      <x:c r="K7016" s="53">
        <x:f t="shared" si="1300"/>
        <x:v>26</x:v>
      </x:c>
      <x:c r="L7016" s="53">
        <x:f t="shared" si="1301"/>
        <x:v>50</x:v>
      </x:c>
      <x:c r="M7016" s="54">
        <x:f t="shared" si="1302"/>
        <x:v>4543.8742787222982</x:v>
      </x:c>
      <x:c r="N7016" s="54">
        <x:f t="shared" si="1303"/>
        <x:v>2.6554682491127073</x:v>
      </x:c>
      <x:c r="O7016" s="55">
        <x:f t="shared" si="1304"/>
        <x:v>187516</x:v>
      </x:c>
      <x:c r="P7016" s="55">
        <x:f t="shared" si="1305"/>
        <x:v>37840</x:v>
      </x:c>
      <x:c r="Q7016" s="55">
        <x:f t="shared" si="1306"/>
        <x:v>91386.706227817675</x:v>
      </x:c>
      <x:c r="R7016" s="55">
        <x:f t="shared" si="1307"/>
        <x:v>38289.293772182325</x:v>
      </x:c>
      <x:c r="S7016" s="1" t="str">
        <x:f t="shared" si="1308"/>
        <x:v>YES</x:v>
      </x:c>
      <x:c r="T7016" s="1">
        <x:f t="shared" si="1309"/>
        <x:v>38289.293772182325</x:v>
      </x:c>
    </x:row>
    <x:row r="7017">
      <x:c r="A7017" s="1"/>
      <x:c r="B7017" s="1"/>
      <x:c r="C7017" s="1"/>
      <x:c r="D7017" s="1"/>
      <x:c r="E7017" s="1"/>
      <x:c r="F7017" s="1"/>
      <x:c r="G7017" s="1"/>
      <x:c r="H7017" s="1"/>
      <x:c r="I7017" s="53">
        <x:f t="shared" si="1298"/>
        <x:v>10</x:v>
      </x:c>
      <x:c r="J7017" s="53">
        <x:f t="shared" si="1299"/>
        <x:v>14</x:v>
      </x:c>
      <x:c r="K7017" s="53">
        <x:f t="shared" si="1300"/>
        <x:v>27</x:v>
      </x:c>
      <x:c r="L7017" s="53">
        <x:f t="shared" si="1301"/>
        <x:v>51</x:v>
      </x:c>
      <x:c r="M7017" s="54">
        <x:f t="shared" si="1302"/>
        <x:v>4627.0079832420543</x:v>
      </x:c>
      <x:c r="N7017" s="54">
        <x:f t="shared" si="1303"/>
        <x:v>2.7131999883625375</x:v>
      </x:c>
      <x:c r="O7017" s="55">
        <x:f t="shared" si="1304"/>
        <x:v>190216</x:v>
      </x:c>
      <x:c r="P7017" s="55">
        <x:f t="shared" si="1305"/>
        <x:v>38720</x:v>
      </x:c>
      <x:c r="Q7017" s="55">
        <x:f t="shared" si="1306"/>
        <x:v>92829.999709063442</x:v>
      </x:c>
      <x:c r="R7017" s="55">
        <x:f t="shared" si="1307"/>
        <x:v>38666.000290936558</x:v>
      </x:c>
      <x:c r="S7017" s="1" t="str">
        <x:f t="shared" si="1308"/>
        <x:v>YES</x:v>
      </x:c>
      <x:c r="T7017" s="1">
        <x:f t="shared" si="1309"/>
        <x:v>38666.000290936558</x:v>
      </x:c>
    </x:row>
    <x:row r="7018">
      <x:c r="A7018" s="1"/>
      <x:c r="B7018" s="1"/>
      <x:c r="C7018" s="1"/>
      <x:c r="D7018" s="1"/>
      <x:c r="E7018" s="1"/>
      <x:c r="F7018" s="1"/>
      <x:c r="G7018" s="1"/>
      <x:c r="H7018" s="1"/>
      <x:c r="I7018" s="53">
        <x:f t="shared" si="1298"/>
        <x:v>10</x:v>
      </x:c>
      <x:c r="J7018" s="53">
        <x:f t="shared" si="1299"/>
        <x:v>14</x:v>
      </x:c>
      <x:c r="K7018" s="53">
        <x:f t="shared" si="1300"/>
        <x:v>28</x:v>
      </x:c>
      <x:c r="L7018" s="53">
        <x:f t="shared" si="1301"/>
        <x:v>52</x:v>
      </x:c>
      <x:c r="M7018" s="54">
        <x:f t="shared" si="1302"/>
        <x:v>4711.967521459208</x:v>
      </x:c>
      <x:c r="N7018" s="54">
        <x:f t="shared" si="1303"/>
        <x:v>2.7721996676800056</x:v>
      </x:c>
      <x:c r="O7018" s="55">
        <x:f t="shared" si="1304"/>
        <x:v>192916</x:v>
      </x:c>
      <x:c r="P7018" s="55">
        <x:f t="shared" si="1305"/>
        <x:v>39600</x:v>
      </x:c>
      <x:c r="Q7018" s="55">
        <x:f t="shared" si="1306"/>
        <x:v>94304.991692000141</x:v>
      </x:c>
      <x:c r="R7018" s="55">
        <x:f t="shared" si="1307"/>
        <x:v>39011.008307999859</x:v>
      </x:c>
      <x:c r="S7018" s="1" t="str">
        <x:f t="shared" si="1308"/>
        <x:v>YES</x:v>
      </x:c>
      <x:c r="T7018" s="1">
        <x:f t="shared" si="1309"/>
        <x:v>39011.008307999859</x:v>
      </x:c>
    </x:row>
    <x:row r="7019">
      <x:c r="A7019" s="1"/>
      <x:c r="B7019" s="1"/>
      <x:c r="C7019" s="1"/>
      <x:c r="D7019" s="1"/>
      <x:c r="E7019" s="1"/>
      <x:c r="F7019" s="1"/>
      <x:c r="G7019" s="1"/>
      <x:c r="H7019" s="1"/>
      <x:c r="I7019" s="53">
        <x:f t="shared" si="1298"/>
        <x:v>10</x:v>
      </x:c>
      <x:c r="J7019" s="53">
        <x:f t="shared" si="1299"/>
        <x:v>14</x:v>
      </x:c>
      <x:c r="K7019" s="53">
        <x:f t="shared" si="1300"/>
        <x:v>29</x:v>
      </x:c>
      <x:c r="L7019" s="53">
        <x:f t="shared" si="1301"/>
        <x:v>53</x:v>
      </x:c>
      <x:c r="M7019" s="54">
        <x:f t="shared" si="1302"/>
        <x:v>4798.7855495748618</x:v>
      </x:c>
      <x:c r="N7019" s="54">
        <x:f t="shared" si="1303"/>
        <x:v>2.832489964982543</x:v>
      </x:c>
      <x:c r="O7019" s="55">
        <x:f t="shared" si="1304"/>
        <x:v>195616</x:v>
      </x:c>
      <x:c r="P7019" s="55">
        <x:f t="shared" si="1305"/>
        <x:v>40480</x:v>
      </x:c>
      <x:c r="Q7019" s="55">
        <x:f t="shared" si="1306"/>
        <x:v>95812.249124563576</x:v>
      </x:c>
      <x:c r="R7019" s="55">
        <x:f t="shared" si="1307"/>
        <x:v>39323.750875436424</x:v>
      </x:c>
      <x:c r="S7019" s="1" t="str">
        <x:f t="shared" si="1308"/>
        <x:v>YES</x:v>
      </x:c>
      <x:c r="T7019" s="1">
        <x:f t="shared" si="1309"/>
        <x:v>39323.750875436424</x:v>
      </x:c>
    </x:row>
    <x:row r="7020">
      <x:c r="A7020" s="1"/>
      <x:c r="B7020" s="1"/>
      <x:c r="C7020" s="1"/>
      <x:c r="D7020" s="1"/>
      <x:c r="E7020" s="1"/>
      <x:c r="F7020" s="1"/>
      <x:c r="G7020" s="1"/>
      <x:c r="H7020" s="1"/>
      <x:c r="I7020" s="53">
        <x:f t="shared" si="1298"/>
        <x:v>10</x:v>
      </x:c>
      <x:c r="J7020" s="53">
        <x:f t="shared" si="1299"/>
        <x:v>14</x:v>
      </x:c>
      <x:c r="K7020" s="53">
        <x:f t="shared" si="1300"/>
        <x:v>30</x:v>
      </x:c>
      <x:c r="L7020" s="53">
        <x:f t="shared" si="1301"/>
        <x:v>54</x:v>
      </x:c>
      <x:c r="M7020" s="54">
        <x:f t="shared" si="1302"/>
        <x:v>4887.4952549086329</x:v>
      </x:c>
      <x:c r="N7020" s="54">
        <x:f t="shared" si="1303"/>
        <x:v>2.8940939270198838</x:v>
      </x:c>
      <x:c r="O7020" s="55">
        <x:f t="shared" si="1304"/>
        <x:v>198316</x:v>
      </x:c>
      <x:c r="P7020" s="55">
        <x:f t="shared" si="1305"/>
        <x:v>41360</x:v>
      </x:c>
      <x:c r="Q7020" s="55">
        <x:f t="shared" si="1306"/>
        <x:v>97352.3481754971</x:v>
      </x:c>
      <x:c r="R7020" s="55">
        <x:f t="shared" si="1307"/>
        <x:v>39603.6518245029</x:v>
      </x:c>
      <x:c r="S7020" s="1" t="str">
        <x:f t="shared" si="1308"/>
        <x:v>YES</x:v>
      </x:c>
      <x:c r="T7020" s="1">
        <x:f t="shared" si="1309"/>
        <x:v>39603.6518245029</x:v>
      </x:c>
    </x:row>
    <x:row r="7021">
      <x:c r="A7021" s="1"/>
      <x:c r="B7021" s="1"/>
      <x:c r="C7021" s="1"/>
      <x:c r="D7021" s="1"/>
      <x:c r="E7021" s="1"/>
      <x:c r="F7021" s="1"/>
      <x:c r="G7021" s="1"/>
      <x:c r="H7021" s="1"/>
      <x:c r="I7021" s="53">
        <x:f t="shared" si="1298"/>
        <x:v>10</x:v>
      </x:c>
      <x:c r="J7021" s="53">
        <x:f t="shared" si="1299"/>
        <x:v>15</x:v>
      </x:c>
      <x:c r="K7021" s="53">
        <x:f t="shared" si="1300"/>
        <x:v>0</x:v>
      </x:c>
      <x:c r="L7021" s="53">
        <x:f t="shared" si="1301"/>
        <x:v>25</x:v>
      </x:c>
      <x:c r="M7021" s="54">
        <x:f t="shared" si="1302"/>
        <x:v>2986.1023890141514</x:v>
      </x:c>
      <x:c r="N7021" s="54">
        <x:f t="shared" si="1303"/>
        <x:v>1.5736822145931606</x:v>
      </x:c>
      <x:c r="O7021" s="55">
        <x:f t="shared" si="1304"/>
        <x:v>119410</x:v>
      </x:c>
      <x:c r="P7021" s="55">
        <x:f t="shared" si="1305"/>
        <x:v>15400</x:v>
      </x:c>
      <x:c r="Q7021" s="55">
        <x:f t="shared" si="1306"/>
        <x:v>64342.055364829015</x:v>
      </x:c>
      <x:c r="R7021" s="55">
        <x:f t="shared" si="1307"/>
        <x:v>19667.944635170985</x:v>
      </x:c>
      <x:c r="S7021" s="1" t="str">
        <x:f t="shared" si="1308"/>
        <x:v>YES</x:v>
      </x:c>
      <x:c r="T7021" s="1">
        <x:f t="shared" si="1309"/>
        <x:v>19667.944635170985</x:v>
      </x:c>
    </x:row>
    <x:row r="7022">
      <x:c r="A7022" s="1"/>
      <x:c r="B7022" s="1"/>
      <x:c r="C7022" s="1"/>
      <x:c r="D7022" s="1"/>
      <x:c r="E7022" s="1"/>
      <x:c r="F7022" s="1"/>
      <x:c r="G7022" s="1"/>
      <x:c r="H7022" s="1"/>
      <x:c r="I7022" s="53" t="n">
        <x:f t="shared" ref="I7022:I7085" si="1310">INT((ROW()-ROW($I$46))/((CARROT_CAP+1)*(MESCLUN_CAP+1)))</x:f>
        <x:v>10</x:v>
      </x:c>
      <x:c r="J7022" s="53" t="n">
        <x:f t="shared" ref="J7022:J7085" si="1311">MOD(INT((ROW()-ROW($I$46))/(MESCLUN_CAP+1)),CARROT_CAP+1)</x:f>
        <x:v>15</x:v>
      </x:c>
      <x:c r="K7022" s="53" t="n">
        <x:f t="shared" ref="K7022:K7085" si="1312">MOD(ROW()-ROW($I$46),MESCLUN_CAP+1)</x:f>
        <x:v>1</x:v>
      </x:c>
      <x:c r="L7022" s="53" t="n">
        <x:f t="shared" ref="L7022:L7085" si="1313">SUM(I7022:K7022)</x:f>
        <x:v>26</x:v>
      </x:c>
      <x:c r="M7022" s="54" t="n">
        <x:f t="shared" ref="M7022:M7085" si="1314">I7022*TOMATO_HOURS*WEEKS*(1+TOMATO_DIM)^I7022+J7022*CARROT_HOURS*WEEKS*(1+CARROT_DIM)^J7022+K7022*MESCLUN_HOURS*WEEKS*(1+MESCLUN_DIM)^K7022</x:f>
        <x:v>3031.6648890141514</x:v>
      </x:c>
      <x:c r="N7022" s="54" t="n">
        <x:f t="shared" ref="N7022:N7085" si="1315">MAX(M7022-FARMER_HOURS,0)/TEMP_HOURS_PER_WORKER</x:f>
        <x:v>1.6053228395931607</x:v>
      </x:c>
      <x:c r="O7022" s="55" t="n">
        <x:f t="shared" ref="O7022:O7085" si="1316">I7022*TOMATO_PRICE+J7022*CARROT_PRICE+K7022*MESCLUN_PRICE</x:f>
        <x:v>122110</x:v>
      </x:c>
      <x:c r="P7022" s="55" t="n">
        <x:f t="shared" ref="P7022:P7085" si="1317">I7022*TOMATO_FERTILIZER+J7022*CARROT_FERTILIZER+K7022*MESCLUN_FERTILIZER</x:f>
        <x:v>16280</x:v>
      </x:c>
      <x:c r="Q7022" s="55" t="n">
        <x:f t="shared" ref="Q7022:Q7085" si="1318">MIN(M7022,FARMER_HOURS)*FARMER_RATE+MAX(M7022-FARMER_HOURS,0)*TEMP_RATE</x:f>
        <x:v>65133.070989829015</x:v>
      </x:c>
      <x:c r="R7022" s="55" t="n">
        <x:f t="shared" ref="R7022:R7085" si="1319">O7022-P7022-Q7022-FIXED_COST</x:f>
        <x:v>20696.929010170985</x:v>
      </x:c>
      <x:c r="S7022" s="1" t="str">
        <x:f t="shared" ref="S7022:S7085" si="1320">IF(AND(L7022&lt;=TOTAL_BED_CAP,N7022&lt;=TEMP_WORKER_CAP),"YES","NO")</x:f>
        <x:v>YES</x:v>
      </x:c>
      <x:c r="T7022" s="1" t="n">
        <x:f t="shared" ref="T7022:T7085" si="1321">IF(S7022="YES",R7022,-1E+99)</x:f>
        <x:v>20696.929010170985</x:v>
      </x:c>
    </x:row>
    <x:row r="7023">
      <x:c r="A7023" s="1"/>
      <x:c r="B7023" s="1"/>
      <x:c r="C7023" s="1"/>
      <x:c r="D7023" s="1"/>
      <x:c r="E7023" s="1"/>
      <x:c r="F7023" s="1"/>
      <x:c r="G7023" s="1"/>
      <x:c r="H7023" s="1"/>
      <x:c r="I7023" s="53">
        <x:f t="shared" si="1310"/>
        <x:v>10</x:v>
      </x:c>
      <x:c r="J7023" s="53">
        <x:f t="shared" si="1311"/>
        <x:v>15</x:v>
      </x:c>
      <x:c r="K7023" s="53">
        <x:f t="shared" si="1312"/>
        <x:v>2</x:v>
      </x:c>
      <x:c r="L7023" s="53">
        <x:f t="shared" si="1313"/>
        <x:v>27</x:v>
      </x:c>
      <x:c r="M7023" s="54">
        <x:f t="shared" si="1314"/>
        <x:v>3078.3664515141513</x:v>
      </x:c>
      <x:c r="N7023" s="54">
        <x:f t="shared" si="1315"/>
        <x:v>1.6377544802181607</x:v>
      </x:c>
      <x:c r="O7023" s="55">
        <x:f t="shared" si="1316"/>
        <x:v>124810</x:v>
      </x:c>
      <x:c r="P7023" s="55">
        <x:f t="shared" si="1317"/>
        <x:v>17160</x:v>
      </x:c>
      <x:c r="Q7023" s="55">
        <x:f t="shared" si="1318"/>
        <x:v>65943.862005454022</x:v>
      </x:c>
      <x:c r="R7023" s="55">
        <x:f t="shared" si="1319"/>
        <x:v>21706.137994545978</x:v>
      </x:c>
      <x:c r="S7023" s="1" t="str">
        <x:f t="shared" si="1320"/>
        <x:v>YES</x:v>
      </x:c>
      <x:c r="T7023" s="1">
        <x:f t="shared" si="1321"/>
        <x:v>21706.137994545978</x:v>
      </x:c>
    </x:row>
    <x:row r="7024">
      <x:c r="A7024" s="1"/>
      <x:c r="B7024" s="1"/>
      <x:c r="C7024" s="1"/>
      <x:c r="D7024" s="1"/>
      <x:c r="E7024" s="1"/>
      <x:c r="F7024" s="1"/>
      <x:c r="G7024" s="1"/>
      <x:c r="H7024" s="1"/>
      <x:c r="I7024" s="53">
        <x:f t="shared" si="1310"/>
        <x:v>10</x:v>
      </x:c>
      <x:c r="J7024" s="53">
        <x:f t="shared" si="1311"/>
        <x:v>15</x:v>
      </x:c>
      <x:c r="K7024" s="53">
        <x:f t="shared" si="1312"/>
        <x:v>3</x:v>
      </x:c>
      <x:c r="L7024" s="53">
        <x:f t="shared" si="1313"/>
        <x:v>28</x:v>
      </x:c>
      <x:c r="M7024" s="54">
        <x:f t="shared" si="1314"/>
        <x:v>3126.2284339360262</x:v>
      </x:c>
      <x:c r="N7024" s="54">
        <x:f t="shared" si="1315"/>
        <x:v>1.6709919680111294</x:v>
      </x:c>
      <x:c r="O7024" s="55">
        <x:f t="shared" si="1316"/>
        <x:v>127510</x:v>
      </x:c>
      <x:c r="P7024" s="55">
        <x:f t="shared" si="1317"/>
        <x:v>18040</x:v>
      </x:c>
      <x:c r="Q7024" s="55">
        <x:f t="shared" si="1318"/>
        <x:v>66774.799200278241</x:v>
      </x:c>
      <x:c r="R7024" s="55">
        <x:f t="shared" si="1319"/>
        <x:v>22695.200799721759</x:v>
      </x:c>
      <x:c r="S7024" s="1" t="str">
        <x:f t="shared" si="1320"/>
        <x:v>YES</x:v>
      </x:c>
      <x:c r="T7024" s="1">
        <x:f t="shared" si="1321"/>
        <x:v>22695.200799721759</x:v>
      </x:c>
    </x:row>
    <x:row r="7025">
      <x:c r="A7025" s="1"/>
      <x:c r="B7025" s="1"/>
      <x:c r="C7025" s="1"/>
      <x:c r="D7025" s="1"/>
      <x:c r="E7025" s="1"/>
      <x:c r="F7025" s="1"/>
      <x:c r="G7025" s="1"/>
      <x:c r="H7025" s="1"/>
      <x:c r="I7025" s="53">
        <x:f t="shared" si="1310"/>
        <x:v>10</x:v>
      </x:c>
      <x:c r="J7025" s="53">
        <x:f t="shared" si="1311"/>
        <x:v>15</x:v>
      </x:c>
      <x:c r="K7025" s="53">
        <x:f t="shared" si="1312"/>
        <x:v>4</x:v>
      </x:c>
      <x:c r="L7025" s="53">
        <x:f t="shared" si="1313"/>
        <x:v>29</x:v>
      </x:c>
      <x:c r="M7025" s="54">
        <x:f t="shared" si="1314"/>
        <x:v>3175.2725496586827</x:v>
      </x:c>
      <x:c r="N7025" s="54">
        <x:f t="shared" si="1315"/>
        <x:v>1.7050503817074185</x:v>
      </x:c>
      <x:c r="O7025" s="55">
        <x:f t="shared" si="1316"/>
        <x:v>130210</x:v>
      </x:c>
      <x:c r="P7025" s="55">
        <x:f t="shared" si="1317"/>
        <x:v>18920</x:v>
      </x:c>
      <x:c r="Q7025" s="55">
        <x:f t="shared" si="1318"/>
        <x:v>67626.259542685468</x:v>
      </x:c>
      <x:c r="R7025" s="55">
        <x:f t="shared" si="1319"/>
        <x:v>23663.740457314532</x:v>
      </x:c>
      <x:c r="S7025" s="1" t="str">
        <x:f t="shared" si="1320"/>
        <x:v>YES</x:v>
      </x:c>
      <x:c r="T7025" s="1">
        <x:f t="shared" si="1321"/>
        <x:v>23663.740457314532</x:v>
      </x:c>
    </x:row>
    <x:row r="7026">
      <x:c r="A7026" s="1"/>
      <x:c r="B7026" s="1"/>
      <x:c r="C7026" s="1"/>
      <x:c r="D7026" s="1"/>
      <x:c r="E7026" s="1"/>
      <x:c r="F7026" s="1"/>
      <x:c r="G7026" s="1"/>
      <x:c r="H7026" s="1"/>
      <x:c r="I7026" s="53">
        <x:f t="shared" si="1310"/>
        <x:v>10</x:v>
      </x:c>
      <x:c r="J7026" s="53">
        <x:f t="shared" si="1311"/>
        <x:v>15</x:v>
      </x:c>
      <x:c r="K7026" s="53">
        <x:f t="shared" si="1312"/>
        <x:v>5</x:v>
      </x:c>
      <x:c r="L7026" s="53">
        <x:f t="shared" si="1313"/>
        <x:v>30</x:v>
      </x:c>
      <x:c r="M7026" s="54">
        <x:f t="shared" si="1314"/>
        <x:v>3225.520873579886</x:v>
      </x:c>
      <x:c r="N7026" s="54">
        <x:f t="shared" si="1315"/>
        <x:v>1.739945051097143</x:v>
      </x:c>
      <x:c r="O7026" s="55">
        <x:f t="shared" si="1316"/>
        <x:v>132910</x:v>
      </x:c>
      <x:c r="P7026" s="55">
        <x:f t="shared" si="1317"/>
        <x:v>19800</x:v>
      </x:c>
      <x:c r="Q7026" s="55">
        <x:f t="shared" si="1318"/>
        <x:v>68498.626277428586</x:v>
      </x:c>
      <x:c r="R7026" s="55">
        <x:f t="shared" si="1319"/>
        <x:v>24611.373722571414</x:v>
      </x:c>
      <x:c r="S7026" s="1" t="str">
        <x:f t="shared" si="1320"/>
        <x:v>YES</x:v>
      </x:c>
      <x:c r="T7026" s="1">
        <x:f t="shared" si="1321"/>
        <x:v>24611.373722571414</x:v>
      </x:c>
    </x:row>
    <x:row r="7027">
      <x:c r="A7027" s="1"/>
      <x:c r="B7027" s="1"/>
      <x:c r="C7027" s="1"/>
      <x:c r="D7027" s="1"/>
      <x:c r="E7027" s="1"/>
      <x:c r="F7027" s="1"/>
      <x:c r="G7027" s="1"/>
      <x:c r="H7027" s="1"/>
      <x:c r="I7027" s="53">
        <x:f t="shared" si="1310"/>
        <x:v>10</x:v>
      </x:c>
      <x:c r="J7027" s="53">
        <x:f t="shared" si="1311"/>
        <x:v>15</x:v>
      </x:c>
      <x:c r="K7027" s="53">
        <x:f t="shared" si="1312"/>
        <x:v>6</x:v>
      </x:c>
      <x:c r="L7027" s="53">
        <x:f t="shared" si="1313"/>
        <x:v>31</x:v>
      </x:c>
      <x:c r="M7027" s="54">
        <x:f t="shared" si="1314"/>
        <x:v>3276.9958477615191</x:v>
      </x:c>
      <x:c r="N7027" s="54">
        <x:f t="shared" si="1315"/>
        <x:v>1.7756915609454995</x:v>
      </x:c>
      <x:c r="O7027" s="55">
        <x:f t="shared" si="1316"/>
        <x:v>135610</x:v>
      </x:c>
      <x:c r="P7027" s="55">
        <x:f t="shared" si="1317"/>
        <x:v>20680</x:v>
      </x:c>
      <x:c r="Q7027" s="55">
        <x:f t="shared" si="1318"/>
        <x:v>69392.289023637481</x:v>
      </x:c>
      <x:c r="R7027" s="55">
        <x:f t="shared" si="1319"/>
        <x:v>25537.710976362519</x:v>
      </x:c>
      <x:c r="S7027" s="1" t="str">
        <x:f t="shared" si="1320"/>
        <x:v>YES</x:v>
      </x:c>
      <x:c r="T7027" s="1">
        <x:f t="shared" si="1321"/>
        <x:v>25537.710976362519</x:v>
      </x:c>
    </x:row>
    <x:row r="7028">
      <x:c r="A7028" s="1"/>
      <x:c r="B7028" s="1"/>
      <x:c r="C7028" s="1"/>
      <x:c r="D7028" s="1"/>
      <x:c r="E7028" s="1"/>
      <x:c r="F7028" s="1"/>
      <x:c r="G7028" s="1"/>
      <x:c r="H7028" s="1"/>
      <x:c r="I7028" s="53">
        <x:f t="shared" si="1310"/>
        <x:v>10</x:v>
      </x:c>
      <x:c r="J7028" s="53">
        <x:f t="shared" si="1311"/>
        <x:v>15</x:v>
      </x:c>
      <x:c r="K7028" s="53">
        <x:f t="shared" si="1312"/>
        <x:v>7</x:v>
      </x:c>
      <x:c r="L7028" s="53">
        <x:f t="shared" si="1313"/>
        <x:v>32</x:v>
      </x:c>
      <x:c r="M7028" s="54">
        <x:f t="shared" si="1314"/>
        <x:v>3329.7202871594795</x:v>
      </x:c>
      <x:c r="N7028" s="54">
        <x:f t="shared" si="1315"/>
        <x:v>1.8123057549718609</x:v>
      </x:c>
      <x:c r="O7028" s="55">
        <x:f t="shared" si="1316"/>
        <x:v>138310</x:v>
      </x:c>
      <x:c r="P7028" s="55">
        <x:f t="shared" si="1317"/>
        <x:v>21560</x:v>
      </x:c>
      <x:c r="Q7028" s="55">
        <x:f t="shared" si="1318"/>
        <x:v>70307.643874296511</x:v>
      </x:c>
      <x:c r="R7028" s="55">
        <x:f t="shared" si="1319"/>
        <x:v>26442.356125703489</x:v>
      </x:c>
      <x:c r="S7028" s="1" t="str">
        <x:f t="shared" si="1320"/>
        <x:v>YES</x:v>
      </x:c>
      <x:c r="T7028" s="1">
        <x:f t="shared" si="1321"/>
        <x:v>26442.356125703489</x:v>
      </x:c>
    </x:row>
    <x:row r="7029">
      <x:c r="A7029" s="1"/>
      <x:c r="B7029" s="1"/>
      <x:c r="C7029" s="1"/>
      <x:c r="D7029" s="1"/>
      <x:c r="E7029" s="1"/>
      <x:c r="F7029" s="1"/>
      <x:c r="G7029" s="1"/>
      <x:c r="H7029" s="1"/>
      <x:c r="I7029" s="53">
        <x:f t="shared" si="1310"/>
        <x:v>10</x:v>
      </x:c>
      <x:c r="J7029" s="53">
        <x:f t="shared" si="1311"/>
        <x:v>15</x:v>
      </x:c>
      <x:c r="K7029" s="53">
        <x:f t="shared" si="1312"/>
        <x:v>8</x:v>
      </x:c>
      <x:c r="L7029" s="53">
        <x:f t="shared" si="1313"/>
        <x:v>33</x:v>
      </x:c>
      <x:c r="M7029" s="54">
        <x:f t="shared" si="1314"/>
        <x:v>3383.7173854394596</x:v>
      </x:c>
      <x:c r="N7029" s="54">
        <x:f t="shared" si="1315"/>
        <x:v>1.8498037398885137</x:v>
      </x:c>
      <x:c r="O7029" s="55">
        <x:f t="shared" si="1316"/>
        <x:v>141010</x:v>
      </x:c>
      <x:c r="P7029" s="55">
        <x:f t="shared" si="1317"/>
        <x:v>22440</x:v>
      </x:c>
      <x:c r="Q7029" s="55">
        <x:f t="shared" si="1318"/>
        <x:v>71245.093497212831</x:v>
      </x:c>
      <x:c r="R7029" s="55">
        <x:f t="shared" si="1319"/>
        <x:v>27324.906502787169</x:v>
      </x:c>
      <x:c r="S7029" s="1" t="str">
        <x:f t="shared" si="1320"/>
        <x:v>YES</x:v>
      </x:c>
      <x:c r="T7029" s="1">
        <x:f t="shared" si="1321"/>
        <x:v>27324.906502787169</x:v>
      </x:c>
    </x:row>
    <x:row r="7030">
      <x:c r="A7030" s="1"/>
      <x:c r="B7030" s="1"/>
      <x:c r="C7030" s="1"/>
      <x:c r="D7030" s="1"/>
      <x:c r="E7030" s="1"/>
      <x:c r="F7030" s="1"/>
      <x:c r="G7030" s="1"/>
      <x:c r="H7030" s="1"/>
      <x:c r="I7030" s="53">
        <x:f t="shared" si="1310"/>
        <x:v>10</x:v>
      </x:c>
      <x:c r="J7030" s="53">
        <x:f t="shared" si="1311"/>
        <x:v>15</x:v>
      </x:c>
      <x:c r="K7030" s="53">
        <x:f t="shared" si="1312"/>
        <x:v>9</x:v>
      </x:c>
      <x:c r="L7030" s="53">
        <x:f t="shared" si="1313"/>
        <x:v>34</x:v>
      </x:c>
      <x:c r="M7030" s="54">
        <x:f t="shared" si="1314"/>
        <x:v>3439.0107208798545</x:v>
      </x:c>
      <x:c r="N7030" s="54">
        <x:f t="shared" si="1315"/>
        <x:v>1.8882018894998989</x:v>
      </x:c>
      <x:c r="O7030" s="55">
        <x:f t="shared" si="1316"/>
        <x:v>143710</x:v>
      </x:c>
      <x:c r="P7030" s="55">
        <x:f t="shared" si="1317"/>
        <x:v>23320</x:v>
      </x:c>
      <x:c r="Q7030" s="55">
        <x:f t="shared" si="1318"/>
        <x:v>72205.047237497463</x:v>
      </x:c>
      <x:c r="R7030" s="55">
        <x:f t="shared" si="1319"/>
        <x:v>28184.952762502537</x:v>
      </x:c>
      <x:c r="S7030" s="1" t="str">
        <x:f t="shared" si="1320"/>
        <x:v>YES</x:v>
      </x:c>
      <x:c r="T7030" s="1">
        <x:f t="shared" si="1321"/>
        <x:v>28184.952762502537</x:v>
      </x:c>
    </x:row>
    <x:row r="7031">
      <x:c r="A7031" s="1"/>
      <x:c r="B7031" s="1"/>
      <x:c r="C7031" s="1"/>
      <x:c r="D7031" s="1"/>
      <x:c r="E7031" s="1"/>
      <x:c r="F7031" s="1"/>
      <x:c r="G7031" s="1"/>
      <x:c r="H7031" s="1"/>
      <x:c r="I7031" s="53">
        <x:f t="shared" si="1310"/>
        <x:v>10</x:v>
      </x:c>
      <x:c r="J7031" s="53">
        <x:f t="shared" si="1311"/>
        <x:v>15</x:v>
      </x:c>
      <x:c r="K7031" s="53">
        <x:f t="shared" si="1312"/>
        <x:v>10</x:v>
      </x:c>
      <x:c r="L7031" s="53">
        <x:f t="shared" si="1313"/>
        <x:v>35</x:v>
      </x:c>
      <x:c r="M7031" s="54">
        <x:f t="shared" si="1314"/>
        <x:v>3495.6242623630669</x:v>
      </x:c>
      <x:c r="N7031" s="54">
        <x:f t="shared" si="1315"/>
        <x:v>1.9275168488632408</x:v>
      </x:c>
      <x:c r="O7031" s="55">
        <x:f t="shared" si="1316"/>
        <x:v>146410</x:v>
      </x:c>
      <x:c r="P7031" s="55">
        <x:f t="shared" si="1317"/>
        <x:v>24200</x:v>
      </x:c>
      <x:c r="Q7031" s="55">
        <x:f t="shared" si="1318"/>
        <x:v>73187.921221581026</x:v>
      </x:c>
      <x:c r="R7031" s="55">
        <x:f t="shared" si="1319"/>
        <x:v>29022.078778418974</x:v>
      </x:c>
      <x:c r="S7031" s="1" t="str">
        <x:f t="shared" si="1320"/>
        <x:v>YES</x:v>
      </x:c>
      <x:c r="T7031" s="1">
        <x:f t="shared" si="1321"/>
        <x:v>29022.078778418974</x:v>
      </x:c>
    </x:row>
    <x:row r="7032">
      <x:c r="A7032" s="1"/>
      <x:c r="B7032" s="1"/>
      <x:c r="C7032" s="1"/>
      <x:c r="D7032" s="1"/>
      <x:c r="E7032" s="1"/>
      <x:c r="F7032" s="1"/>
      <x:c r="G7032" s="1"/>
      <x:c r="H7032" s="1"/>
      <x:c r="I7032" s="53">
        <x:f t="shared" si="1310"/>
        <x:v>10</x:v>
      </x:c>
      <x:c r="J7032" s="53">
        <x:f t="shared" si="1311"/>
        <x:v>15</x:v>
      </x:c>
      <x:c r="K7032" s="53">
        <x:f t="shared" si="1312"/>
        <x:v>11</x:v>
      </x:c>
      <x:c r="L7032" s="53">
        <x:f t="shared" si="1313"/>
        <x:v>36</x:v>
      </x:c>
      <x:c r="M7032" s="54">
        <x:f t="shared" si="1314"/>
        <x:v>3553.5823754565063</x:v>
      </x:c>
      <x:c r="N7032" s="54">
        <x:f t="shared" si="1315"/>
        <x:v>1.9677655385114627</x:v>
      </x:c>
      <x:c r="O7032" s="55">
        <x:f t="shared" si="1316"/>
        <x:v>149110</x:v>
      </x:c>
      <x:c r="P7032" s="55">
        <x:f t="shared" si="1317"/>
        <x:v>25080</x:v>
      </x:c>
      <x:c r="Q7032" s="55">
        <x:f t="shared" si="1318"/>
        <x:v>74194.138462786563</x:v>
      </x:c>
      <x:c r="R7032" s="55">
        <x:f t="shared" si="1319"/>
        <x:v>29835.861537213437</x:v>
      </x:c>
      <x:c r="S7032" s="1" t="str">
        <x:f t="shared" si="1320"/>
        <x:v>YES</x:v>
      </x:c>
      <x:c r="T7032" s="1">
        <x:f t="shared" si="1321"/>
        <x:v>29835.861537213437</x:v>
      </x:c>
    </x:row>
    <x:row r="7033">
      <x:c r="A7033" s="1"/>
      <x:c r="B7033" s="1"/>
      <x:c r="C7033" s="1"/>
      <x:c r="D7033" s="1"/>
      <x:c r="E7033" s="1"/>
      <x:c r="F7033" s="1"/>
      <x:c r="G7033" s="1"/>
      <x:c r="H7033" s="1"/>
      <x:c r="I7033" s="53">
        <x:f t="shared" si="1310"/>
        <x:v>10</x:v>
      </x:c>
      <x:c r="J7033" s="53">
        <x:f t="shared" si="1311"/>
        <x:v>15</x:v>
      </x:c>
      <x:c r="K7033" s="53">
        <x:f t="shared" si="1312"/>
        <x:v>12</x:v>
      </x:c>
      <x:c r="L7033" s="53">
        <x:f t="shared" si="1313"/>
        <x:v>37</x:v>
      </x:c>
      <x:c r="M7033" s="54">
        <x:f t="shared" si="1314"/>
        <x:v>3612.9098285845707</x:v>
      </x:c>
      <x:c r="N7033" s="54">
        <x:f t="shared" si="1315"/>
        <x:v>2.0089651587392852</x:v>
      </x:c>
      <x:c r="O7033" s="55">
        <x:f t="shared" si="1316"/>
        <x:v>151810</x:v>
      </x:c>
      <x:c r="P7033" s="55">
        <x:f t="shared" si="1317"/>
        <x:v>25960</x:v>
      </x:c>
      <x:c r="Q7033" s="55">
        <x:f t="shared" si="1318"/>
        <x:v>75224.128968482139</x:v>
      </x:c>
      <x:c r="R7033" s="55">
        <x:f t="shared" si="1319"/>
        <x:v>30625.871031517861</x:v>
      </x:c>
      <x:c r="S7033" s="1" t="str">
        <x:f t="shared" si="1320"/>
        <x:v>YES</x:v>
      </x:c>
      <x:c r="T7033" s="1">
        <x:f t="shared" si="1321"/>
        <x:v>30625.871031517861</x:v>
      </x:c>
    </x:row>
    <x:row r="7034">
      <x:c r="A7034" s="1"/>
      <x:c r="B7034" s="1"/>
      <x:c r="C7034" s="1"/>
      <x:c r="D7034" s="1"/>
      <x:c r="E7034" s="1"/>
      <x:c r="F7034" s="1"/>
      <x:c r="G7034" s="1"/>
      <x:c r="H7034" s="1"/>
      <x:c r="I7034" s="53">
        <x:f t="shared" si="1310"/>
        <x:v>10</x:v>
      </x:c>
      <x:c r="J7034" s="53">
        <x:f t="shared" si="1311"/>
        <x:v>15</x:v>
      </x:c>
      <x:c r="K7034" s="53">
        <x:f t="shared" si="1312"/>
        <x:v>13</x:v>
      </x:c>
      <x:c r="L7034" s="53">
        <x:f t="shared" si="1313"/>
        <x:v>38</x:v>
      </x:c>
      <x:c r="M7034" s="54">
        <x:f t="shared" si="1314"/>
        <x:v>3673.6317992929548</x:v>
      </x:c>
      <x:c r="N7034" s="54">
        <x:f t="shared" si="1315"/>
        <x:v>2.051133193953441</x:v>
      </x:c>
      <x:c r="O7034" s="55">
        <x:f t="shared" si="1316"/>
        <x:v>154510</x:v>
      </x:c>
      <x:c r="P7034" s="55">
        <x:f t="shared" si="1317"/>
        <x:v>26840</x:v>
      </x:c>
      <x:c r="Q7034" s="55">
        <x:f t="shared" si="1318"/>
        <x:v>76278.329848836031</x:v>
      </x:c>
      <x:c r="R7034" s="55">
        <x:f t="shared" si="1319"/>
        <x:v>31391.670151163969</x:v>
      </x:c>
      <x:c r="S7034" s="1" t="str">
        <x:f t="shared" si="1320"/>
        <x:v>YES</x:v>
      </x:c>
      <x:c r="T7034" s="1">
        <x:f t="shared" si="1321"/>
        <x:v>31391.670151163969</x:v>
      </x:c>
    </x:row>
    <x:row r="7035">
      <x:c r="A7035" s="1"/>
      <x:c r="B7035" s="1"/>
      <x:c r="C7035" s="1"/>
      <x:c r="D7035" s="1"/>
      <x:c r="E7035" s="1"/>
      <x:c r="F7035" s="1"/>
      <x:c r="G7035" s="1"/>
      <x:c r="H7035" s="1"/>
      <x:c r="I7035" s="53">
        <x:f t="shared" si="1310"/>
        <x:v>10</x:v>
      </x:c>
      <x:c r="J7035" s="53">
        <x:f t="shared" si="1311"/>
        <x:v>15</x:v>
      </x:c>
      <x:c r="K7035" s="53">
        <x:f t="shared" si="1312"/>
        <x:v>14</x:v>
      </x:c>
      <x:c r="L7035" s="53">
        <x:f t="shared" si="1313"/>
        <x:v>39</x:v>
      </x:c>
      <x:c r="M7035" s="54">
        <x:f t="shared" si="1314"/>
        <x:v>3735.7738806066163</x:v>
      </x:c>
      <x:c r="N7035" s="54">
        <x:f t="shared" si="1315"/>
        <x:v>2.0942874170879282</x:v>
      </x:c>
      <x:c r="O7035" s="55">
        <x:f t="shared" si="1316"/>
        <x:v>157210</x:v>
      </x:c>
      <x:c r="P7035" s="55">
        <x:f t="shared" si="1317"/>
        <x:v>27720</x:v>
      </x:c>
      <x:c r="Q7035" s="55">
        <x:f t="shared" si="1318"/>
        <x:v>77357.185427198201</x:v>
      </x:c>
      <x:c r="R7035" s="55">
        <x:f t="shared" si="1319"/>
        <x:v>32132.814572801799</x:v>
      </x:c>
      <x:c r="S7035" s="1" t="str">
        <x:f t="shared" si="1320"/>
        <x:v>YES</x:v>
      </x:c>
      <x:c r="T7035" s="1">
        <x:f t="shared" si="1321"/>
        <x:v>32132.814572801799</x:v>
      </x:c>
    </x:row>
    <x:row r="7036">
      <x:c r="A7036" s="1"/>
      <x:c r="B7036" s="1"/>
      <x:c r="C7036" s="1"/>
      <x:c r="D7036" s="1"/>
      <x:c r="E7036" s="1"/>
      <x:c r="F7036" s="1"/>
      <x:c r="G7036" s="1"/>
      <x:c r="H7036" s="1"/>
      <x:c r="I7036" s="53">
        <x:f t="shared" si="1310"/>
        <x:v>10</x:v>
      </x:c>
      <x:c r="J7036" s="53">
        <x:f t="shared" si="1311"/>
        <x:v>15</x:v>
      </x:c>
      <x:c r="K7036" s="53">
        <x:f t="shared" si="1312"/>
        <x:v>15</x:v>
      </x:c>
      <x:c r="L7036" s="53">
        <x:f t="shared" si="1313"/>
        <x:v>40</x:v>
      </x:c>
      <x:c r="M7036" s="54">
        <x:f t="shared" si="1314"/>
        <x:v>3799.3620874827625</x:v>
      </x:c>
      <x:c r="N7036" s="54">
        <x:f t="shared" si="1315"/>
        <x:v>2.1384458940852515</x:v>
      </x:c>
      <x:c r="O7036" s="55">
        <x:f t="shared" si="1316"/>
        <x:v>159910</x:v>
      </x:c>
      <x:c r="P7036" s="55">
        <x:f t="shared" si="1317"/>
        <x:v>28600</x:v>
      </x:c>
      <x:c r="Q7036" s="55">
        <x:f t="shared" si="1318"/>
        <x:v>78461.147352131287</x:v>
      </x:c>
      <x:c r="R7036" s="55">
        <x:f t="shared" si="1319"/>
        <x:v>32848.852647868713</x:v>
      </x:c>
      <x:c r="S7036" s="1" t="str">
        <x:f t="shared" si="1320"/>
        <x:v>YES</x:v>
      </x:c>
      <x:c r="T7036" s="1">
        <x:f t="shared" si="1321"/>
        <x:v>32848.852647868713</x:v>
      </x:c>
    </x:row>
    <x:row r="7037">
      <x:c r="A7037" s="1"/>
      <x:c r="B7037" s="1"/>
      <x:c r="C7037" s="1"/>
      <x:c r="D7037" s="1"/>
      <x:c r="E7037" s="1"/>
      <x:c r="F7037" s="1"/>
      <x:c r="G7037" s="1"/>
      <x:c r="H7037" s="1"/>
      <x:c r="I7037" s="53">
        <x:f t="shared" si="1310"/>
        <x:v>10</x:v>
      </x:c>
      <x:c r="J7037" s="53">
        <x:f t="shared" si="1311"/>
        <x:v>15</x:v>
      </x:c>
      <x:c r="K7037" s="53">
        <x:f t="shared" si="1312"/>
        <x:v>16</x:v>
      </x:c>
      <x:c r="L7037" s="53">
        <x:f t="shared" si="1313"/>
        <x:v>41</x:v>
      </x:c>
      <x:c r="M7037" s="54">
        <x:f t="shared" si="1314"/>
        <x:v>3864.4228633602515</x:v>
      </x:c>
      <x:c r="N7037" s="54">
        <x:f t="shared" si="1315"/>
        <x:v>2.1836269884446193</x:v>
      </x:c>
      <x:c r="O7037" s="55">
        <x:f t="shared" si="1316"/>
        <x:v>162610</x:v>
      </x:c>
      <x:c r="P7037" s="55">
        <x:f t="shared" si="1317"/>
        <x:v>29480</x:v>
      </x:c>
      <x:c r="Q7037" s="55">
        <x:f t="shared" si="1318"/>
        <x:v>79590.674711115484</x:v>
      </x:c>
      <x:c r="R7037" s="55">
        <x:f t="shared" si="1319"/>
        <x:v>33539.325288884516</x:v>
      </x:c>
      <x:c r="S7037" s="1" t="str">
        <x:f t="shared" si="1320"/>
        <x:v>YES</x:v>
      </x:c>
      <x:c r="T7037" s="1">
        <x:f t="shared" si="1321"/>
        <x:v>33539.325288884516</x:v>
      </x:c>
    </x:row>
    <x:row r="7038">
      <x:c r="A7038" s="1"/>
      <x:c r="B7038" s="1"/>
      <x:c r="C7038" s="1"/>
      <x:c r="D7038" s="1"/>
      <x:c r="E7038" s="1"/>
      <x:c r="F7038" s="1"/>
      <x:c r="G7038" s="1"/>
      <x:c r="H7038" s="1"/>
      <x:c r="I7038" s="53">
        <x:f t="shared" si="1310"/>
        <x:v>10</x:v>
      </x:c>
      <x:c r="J7038" s="53">
        <x:f t="shared" si="1311"/>
        <x:v>15</x:v>
      </x:c>
      <x:c r="K7038" s="53">
        <x:f t="shared" si="1312"/>
        <x:v>17</x:v>
      </x:c>
      <x:c r="L7038" s="53">
        <x:f t="shared" si="1313"/>
        <x:v>42</x:v>
      </x:c>
      <x:c r="M7038" s="54">
        <x:f t="shared" si="1314"/>
        <x:v>3930.983086806792</x:v>
      </x:c>
      <x:c r="N7038" s="54">
        <x:f t="shared" si="1315"/>
        <x:v>2.2298493658380498</x:v>
      </x:c>
      <x:c r="O7038" s="55">
        <x:f t="shared" si="1316"/>
        <x:v>165310</x:v>
      </x:c>
      <x:c r="P7038" s="55">
        <x:f t="shared" si="1317"/>
        <x:v>30360</x:v>
      </x:c>
      <x:c r="Q7038" s="55">
        <x:f t="shared" si="1318"/>
        <x:v>80746.234145951254</x:v>
      </x:c>
      <x:c r="R7038" s="55">
        <x:f t="shared" si="1319"/>
        <x:v>34203.765854048746</x:v>
      </x:c>
      <x:c r="S7038" s="1" t="str">
        <x:f t="shared" si="1320"/>
        <x:v>YES</x:v>
      </x:c>
      <x:c r="T7038" s="1">
        <x:f t="shared" si="1321"/>
        <x:v>34203.765854048746</x:v>
      </x:c>
    </x:row>
    <x:row r="7039">
      <x:c r="A7039" s="1"/>
      <x:c r="B7039" s="1"/>
      <x:c r="C7039" s="1"/>
      <x:c r="D7039" s="1"/>
      <x:c r="E7039" s="1"/>
      <x:c r="F7039" s="1"/>
      <x:c r="G7039" s="1"/>
      <x:c r="H7039" s="1"/>
      <x:c r="I7039" s="53">
        <x:f t="shared" si="1310"/>
        <x:v>10</x:v>
      </x:c>
      <x:c r="J7039" s="53">
        <x:f t="shared" si="1311"/>
        <x:v>15</x:v>
      </x:c>
      <x:c r="K7039" s="53">
        <x:f t="shared" si="1312"/>
        <x:v>18</x:v>
      </x:c>
      <x:c r="L7039" s="53">
        <x:f t="shared" si="1313"/>
        <x:v>43</x:v>
      </x:c>
      <x:c r="M7039" s="54">
        <x:f t="shared" si="1314"/>
        <x:v>3999.0700782653794</x:v>
      </x:c>
      <x:c r="N7039" s="54">
        <x:f t="shared" si="1315"/>
        <x:v>2.2771319987954022</x:v>
      </x:c>
      <x:c r="O7039" s="55">
        <x:f t="shared" si="1316"/>
        <x:v>168010</x:v>
      </x:c>
      <x:c r="P7039" s="55">
        <x:f t="shared" si="1317"/>
        <x:v>31240</x:v>
      </x:c>
      <x:c r="Q7039" s="55">
        <x:f t="shared" si="1318"/>
        <x:v>81928.299969885062</x:v>
      </x:c>
      <x:c r="R7039" s="55">
        <x:f t="shared" si="1319"/>
        <x:v>34841.700030114938</x:v>
      </x:c>
      <x:c r="S7039" s="1" t="str">
        <x:f t="shared" si="1320"/>
        <x:v>YES</x:v>
      </x:c>
      <x:c r="T7039" s="1">
        <x:f t="shared" si="1321"/>
        <x:v>34841.700030114938</x:v>
      </x:c>
    </x:row>
    <x:row r="7040">
      <x:c r="A7040" s="1"/>
      <x:c r="B7040" s="1"/>
      <x:c r="C7040" s="1"/>
      <x:c r="D7040" s="1"/>
      <x:c r="E7040" s="1"/>
      <x:c r="F7040" s="1"/>
      <x:c r="G7040" s="1"/>
      <x:c r="H7040" s="1"/>
      <x:c r="I7040" s="53">
        <x:f t="shared" si="1310"/>
        <x:v>10</x:v>
      </x:c>
      <x:c r="J7040" s="53">
        <x:f t="shared" si="1311"/>
        <x:v>15</x:v>
      </x:c>
      <x:c r="K7040" s="53">
        <x:f t="shared" si="1312"/>
        <x:v>19</x:v>
      </x:c>
      <x:c r="L7040" s="53">
        <x:f t="shared" si="1313"/>
        <x:v>44</x:v>
      </x:c>
      <x:c r="M7040" s="54">
        <x:f t="shared" si="1314"/>
        <x:v>4068.711606901401</x:v>
      </x:c>
      <x:c r="N7040" s="54">
        <x:f t="shared" si="1315"/>
        <x:v>2.3254941714593063</x:v>
      </x:c>
      <x:c r="O7040" s="55">
        <x:f t="shared" si="1316"/>
        <x:v>170710</x:v>
      </x:c>
      <x:c r="P7040" s="55">
        <x:f t="shared" si="1317"/>
        <x:v>32120</x:v>
      </x:c>
      <x:c r="Q7040" s="55">
        <x:f t="shared" si="1318"/>
        <x:v>83137.354286482645</x:v>
      </x:c>
      <x:c r="R7040" s="55">
        <x:f t="shared" si="1319"/>
        <x:v>35452.645713517355</x:v>
      </x:c>
      <x:c r="S7040" s="1" t="str">
        <x:f t="shared" si="1320"/>
        <x:v>YES</x:v>
      </x:c>
      <x:c r="T7040" s="1">
        <x:f t="shared" si="1321"/>
        <x:v>35452.645713517355</x:v>
      </x:c>
    </x:row>
    <x:row r="7041">
      <x:c r="A7041" s="1"/>
      <x:c r="B7041" s="1"/>
      <x:c r="C7041" s="1"/>
      <x:c r="D7041" s="1"/>
      <x:c r="E7041" s="1"/>
      <x:c r="F7041" s="1"/>
      <x:c r="G7041" s="1"/>
      <x:c r="H7041" s="1"/>
      <x:c r="I7041" s="53">
        <x:f t="shared" si="1310"/>
        <x:v>10</x:v>
      </x:c>
      <x:c r="J7041" s="53">
        <x:f t="shared" si="1311"/>
        <x:v>15</x:v>
      </x:c>
      <x:c r="K7041" s="53">
        <x:f t="shared" si="1312"/>
        <x:v>20</x:v>
      </x:c>
      <x:c r="L7041" s="53">
        <x:f t="shared" si="1313"/>
        <x:v>45</x:v>
      </x:c>
      <x:c r="M7041" s="54">
        <x:f t="shared" si="1314"/>
        <x:v>4139.935897551878</x:v>
      </x:c>
      <x:c r="N7041" s="54">
        <x:f t="shared" si="1315"/>
        <x:v>2.3749554844110263</x:v>
      </x:c>
      <x:c r="O7041" s="55">
        <x:f t="shared" si="1316"/>
        <x:v>173410</x:v>
      </x:c>
      <x:c r="P7041" s="55">
        <x:f t="shared" si="1317"/>
        <x:v>33000</x:v>
      </x:c>
      <x:c r="Q7041" s="55">
        <x:f t="shared" si="1318"/>
        <x:v>84373.887110275653</x:v>
      </x:c>
      <x:c r="R7041" s="55">
        <x:f t="shared" si="1319"/>
        <x:v>36036.112889724347</x:v>
      </x:c>
      <x:c r="S7041" s="1" t="str">
        <x:f t="shared" si="1320"/>
        <x:v>YES</x:v>
      </x:c>
      <x:c r="T7041" s="1">
        <x:f t="shared" si="1321"/>
        <x:v>36036.112889724347</x:v>
      </x:c>
    </x:row>
    <x:row r="7042">
      <x:c r="A7042" s="1"/>
      <x:c r="B7042" s="1"/>
      <x:c r="C7042" s="1"/>
      <x:c r="D7042" s="1"/>
      <x:c r="E7042" s="1"/>
      <x:c r="F7042" s="1"/>
      <x:c r="G7042" s="1"/>
      <x:c r="H7042" s="1"/>
      <x:c r="I7042" s="53">
        <x:f t="shared" si="1310"/>
        <x:v>10</x:v>
      </x:c>
      <x:c r="J7042" s="53">
        <x:f t="shared" si="1311"/>
        <x:v>15</x:v>
      </x:c>
      <x:c r="K7042" s="53">
        <x:f t="shared" si="1312"/>
        <x:v>21</x:v>
      </x:c>
      <x:c r="L7042" s="53">
        <x:f t="shared" si="1313"/>
        <x:v>46</x:v>
      </x:c>
      <x:c r="M7042" s="54">
        <x:f t="shared" si="1314"/>
        <x:v>4212.7716377783217</x:v>
      </x:c>
      <x:c r="N7042" s="54">
        <x:f t="shared" si="1315"/>
        <x:v>2.4255358595682788</x:v>
      </x:c>
      <x:c r="O7042" s="55">
        <x:f t="shared" si="1316"/>
        <x:v>176110</x:v>
      </x:c>
      <x:c r="P7042" s="55">
        <x:f t="shared" si="1317"/>
        <x:v>33880</x:v>
      </x:c>
      <x:c r="Q7042" s="55">
        <x:f t="shared" si="1318"/>
        <x:v>85638.396489206963</x:v>
      </x:c>
      <x:c r="R7042" s="55">
        <x:f t="shared" si="1319"/>
        <x:v>36591.603510793037</x:v>
      </x:c>
      <x:c r="S7042" s="1" t="str">
        <x:f t="shared" si="1320"/>
        <x:v>YES</x:v>
      </x:c>
      <x:c r="T7042" s="1">
        <x:f t="shared" si="1321"/>
        <x:v>36591.603510793037</x:v>
      </x:c>
    </x:row>
    <x:row r="7043">
      <x:c r="A7043" s="1"/>
      <x:c r="B7043" s="1"/>
      <x:c r="C7043" s="1"/>
      <x:c r="D7043" s="1"/>
      <x:c r="E7043" s="1"/>
      <x:c r="F7043" s="1"/>
      <x:c r="G7043" s="1"/>
      <x:c r="H7043" s="1"/>
      <x:c r="I7043" s="53">
        <x:f t="shared" si="1310"/>
        <x:v>10</x:v>
      </x:c>
      <x:c r="J7043" s="53">
        <x:f t="shared" si="1311"/>
        <x:v>15</x:v>
      </x:c>
      <x:c r="K7043" s="53">
        <x:f t="shared" si="1312"/>
        <x:v>22</x:v>
      </x:c>
      <x:c r="L7043" s="53">
        <x:f t="shared" si="1313"/>
        <x:v>47</x:v>
      </x:c>
      <x:c r="M7043" s="54">
        <x:f t="shared" si="1314"/>
        <x:v>4287.2479850247182</x:v>
      </x:c>
      <x:c r="N7043" s="54">
        <x:f t="shared" si="1315"/>
        <x:v>2.4772555451560545</x:v>
      </x:c>
      <x:c r="O7043" s="55">
        <x:f t="shared" si="1316"/>
        <x:v>178810</x:v>
      </x:c>
      <x:c r="P7043" s="55">
        <x:f t="shared" si="1317"/>
        <x:v>34760</x:v>
      </x:c>
      <x:c r="Q7043" s="55">
        <x:f t="shared" si="1318"/>
        <x:v>86931.388628901361</x:v>
      </x:c>
      <x:c r="R7043" s="55">
        <x:f t="shared" si="1319"/>
        <x:v>37118.611371098639</x:v>
      </x:c>
      <x:c r="S7043" s="1" t="str">
        <x:f t="shared" si="1320"/>
        <x:v>YES</x:v>
      </x:c>
      <x:c r="T7043" s="1">
        <x:f t="shared" si="1321"/>
        <x:v>37118.611371098639</x:v>
      </x:c>
    </x:row>
    <x:row r="7044">
      <x:c r="A7044" s="1"/>
      <x:c r="B7044" s="1"/>
      <x:c r="C7044" s="1"/>
      <x:c r="D7044" s="1"/>
      <x:c r="E7044" s="1"/>
      <x:c r="F7044" s="1"/>
      <x:c r="G7044" s="1"/>
      <x:c r="H7044" s="1"/>
      <x:c r="I7044" s="53">
        <x:f t="shared" si="1310"/>
        <x:v>10</x:v>
      </x:c>
      <x:c r="J7044" s="53">
        <x:f t="shared" si="1311"/>
        <x:v>15</x:v>
      </x:c>
      <x:c r="K7044" s="53">
        <x:f t="shared" si="1312"/>
        <x:v>23</x:v>
      </x:c>
      <x:c r="L7044" s="53">
        <x:f t="shared" si="1313"/>
        <x:v>48</x:v>
      </x:c>
      <x:c r="M7044" s="54">
        <x:f t="shared" si="1314"/>
        <x:v>4363.3945738821549</x:v>
      </x:c>
      <x:c r="N7044" s="54">
        <x:f t="shared" si="1315"/>
        <x:v>2.5301351207514964</x:v>
      </x:c>
      <x:c r="O7044" s="55">
        <x:f t="shared" si="1316"/>
        <x:v>181510</x:v>
      </x:c>
      <x:c r="P7044" s="55">
        <x:f t="shared" si="1317"/>
        <x:v>35640</x:v>
      </x:c>
      <x:c r="Q7044" s="55">
        <x:f t="shared" si="1318"/>
        <x:v>88253.378018787407</x:v>
      </x:c>
      <x:c r="R7044" s="55">
        <x:f t="shared" si="1319"/>
        <x:v>37616.621981212593</x:v>
      </x:c>
      <x:c r="S7044" s="1" t="str">
        <x:f t="shared" si="1320"/>
        <x:v>YES</x:v>
      </x:c>
      <x:c r="T7044" s="1">
        <x:f t="shared" si="1321"/>
        <x:v>37616.621981212593</x:v>
      </x:c>
    </x:row>
    <x:row r="7045">
      <x:c r="A7045" s="1"/>
      <x:c r="B7045" s="1"/>
      <x:c r="C7045" s="1"/>
      <x:c r="D7045" s="1"/>
      <x:c r="E7045" s="1"/>
      <x:c r="F7045" s="1"/>
      <x:c r="G7045" s="1"/>
      <x:c r="H7045" s="1"/>
      <x:c r="I7045" s="53">
        <x:f t="shared" si="1310"/>
        <x:v>10</x:v>
      </x:c>
      <x:c r="J7045" s="53">
        <x:f t="shared" si="1311"/>
        <x:v>15</x:v>
      </x:c>
      <x:c r="K7045" s="53">
        <x:f t="shared" si="1312"/>
        <x:v>24</x:v>
      </x:c>
      <x:c r="L7045" s="53">
        <x:f t="shared" si="1313"/>
        <x:v>49</x:v>
      </x:c>
      <x:c r="M7045" s="54">
        <x:f t="shared" si="1314"/>
        <x:v>4441.2415234616501</x:v>
      </x:c>
      <x:c r="N7045" s="54">
        <x:f t="shared" si="1315"/>
        <x:v>2.5841955024039236</x:v>
      </x:c>
      <x:c r="O7045" s="55">
        <x:f t="shared" si="1316"/>
        <x:v>184210</x:v>
      </x:c>
      <x:c r="P7045" s="55">
        <x:f t="shared" si="1317"/>
        <x:v>36520</x:v>
      </x:c>
      <x:c r="Q7045" s="55">
        <x:f t="shared" si="1318"/>
        <x:v>89604.887560098083</x:v>
      </x:c>
      <x:c r="R7045" s="55">
        <x:f t="shared" si="1319"/>
        <x:v>38085.112439901917</x:v>
      </x:c>
      <x:c r="S7045" s="1" t="str">
        <x:f t="shared" si="1320"/>
        <x:v>YES</x:v>
      </x:c>
      <x:c r="T7045" s="1">
        <x:f t="shared" si="1321"/>
        <x:v>38085.112439901917</x:v>
      </x:c>
    </x:row>
    <x:row r="7046">
      <x:c r="A7046" s="1"/>
      <x:c r="B7046" s="1"/>
      <x:c r="C7046" s="1"/>
      <x:c r="D7046" s="1"/>
      <x:c r="E7046" s="1"/>
      <x:c r="F7046" s="1"/>
      <x:c r="G7046" s="1"/>
      <x:c r="H7046" s="1"/>
      <x:c r="I7046" s="53">
        <x:f t="shared" si="1310"/>
        <x:v>10</x:v>
      </x:c>
      <x:c r="J7046" s="53">
        <x:f t="shared" si="1311"/>
        <x:v>15</x:v>
      </x:c>
      <x:c r="K7046" s="53">
        <x:f t="shared" si="1312"/>
        <x:v>25</x:v>
      </x:c>
      <x:c r="L7046" s="53">
        <x:f t="shared" si="1313"/>
        <x:v>50</x:v>
      </x:c>
      <x:c r="M7046" s="54">
        <x:f t="shared" si="1314"/>
        <x:v>4520.8194448767481</x:v>
      </x:c>
      <x:c r="N7046" s="54">
        <x:f t="shared" si="1315"/>
        <x:v>2.6394579478310751</x:v>
      </x:c>
      <x:c r="O7046" s="55">
        <x:f t="shared" si="1316"/>
        <x:v>186910</x:v>
      </x:c>
      <x:c r="P7046" s="55">
        <x:f t="shared" si="1317"/>
        <x:v>37400</x:v>
      </x:c>
      <x:c r="Q7046" s="55">
        <x:f t="shared" si="1318"/>
        <x:v>90986.448695776882</x:v>
      </x:c>
      <x:c r="R7046" s="55">
        <x:f t="shared" si="1319"/>
        <x:v>38523.551304223118</x:v>
      </x:c>
      <x:c r="S7046" s="1" t="str">
        <x:f t="shared" si="1320"/>
        <x:v>YES</x:v>
      </x:c>
      <x:c r="T7046" s="1">
        <x:f t="shared" si="1321"/>
        <x:v>38523.551304223118</x:v>
      </x:c>
    </x:row>
    <x:row r="7047">
      <x:c r="A7047" s="1"/>
      <x:c r="B7047" s="1"/>
      <x:c r="C7047" s="1"/>
      <x:c r="D7047" s="1"/>
      <x:c r="E7047" s="1"/>
      <x:c r="F7047" s="1"/>
      <x:c r="G7047" s="1"/>
      <x:c r="H7047" s="1"/>
      <x:c r="I7047" s="53">
        <x:f t="shared" si="1310"/>
        <x:v>10</x:v>
      </x:c>
      <x:c r="J7047" s="53">
        <x:f t="shared" si="1311"/>
        <x:v>15</x:v>
      </x:c>
      <x:c r="K7047" s="53">
        <x:f t="shared" si="1312"/>
        <x:v>26</x:v>
      </x:c>
      <x:c r="L7047" s="53">
        <x:f t="shared" si="1313"/>
        <x:v>51</x:v>
      </x:c>
      <x:c r="M7047" s="54">
        <x:f t="shared" si="1314"/>
        <x:v>4602.1594488374658</x:v>
      </x:c>
      <x:c r="N7047" s="54">
        <x:f t="shared" si="1315"/>
        <x:v>2.6959440616926846</x:v>
      </x:c>
      <x:c r="O7047" s="55">
        <x:f t="shared" si="1316"/>
        <x:v>189610</x:v>
      </x:c>
      <x:c r="P7047" s="55">
        <x:f t="shared" si="1317"/>
        <x:v>38280</x:v>
      </x:c>
      <x:c r="Q7047" s="55">
        <x:f t="shared" si="1318"/>
        <x:v>92398.601542317119</x:v>
      </x:c>
      <x:c r="R7047" s="55">
        <x:f t="shared" si="1319"/>
        <x:v>38931.398457682881</x:v>
      </x:c>
      <x:c r="S7047" s="1" t="str">
        <x:f t="shared" si="1320"/>
        <x:v>YES</x:v>
      </x:c>
      <x:c r="T7047" s="1">
        <x:f t="shared" si="1321"/>
        <x:v>38931.398457682881</x:v>
      </x:c>
    </x:row>
    <x:row r="7048">
      <x:c r="A7048" s="1"/>
      <x:c r="B7048" s="1"/>
      <x:c r="C7048" s="1"/>
      <x:c r="D7048" s="1"/>
      <x:c r="E7048" s="1"/>
      <x:c r="F7048" s="1"/>
      <x:c r="G7048" s="1"/>
      <x:c r="H7048" s="1"/>
      <x:c r="I7048" s="53">
        <x:f t="shared" si="1310"/>
        <x:v>10</x:v>
      </x:c>
      <x:c r="J7048" s="53">
        <x:f t="shared" si="1311"/>
        <x:v>15</x:v>
      </x:c>
      <x:c r="K7048" s="53">
        <x:f t="shared" si="1312"/>
        <x:v>27</x:v>
      </x:c>
      <x:c r="L7048" s="53">
        <x:f t="shared" si="1313"/>
        <x:v>52</x:v>
      </x:c>
      <x:c r="M7048" s="54">
        <x:f t="shared" si="1314"/>
        <x:v>4685.2931533572228</x:v>
      </x:c>
      <x:c r="N7048" s="54">
        <x:f t="shared" si="1315"/>
        <x:v>2.7536758009425157</x:v>
      </x:c>
      <x:c r="O7048" s="55">
        <x:f t="shared" si="1316"/>
        <x:v>192310</x:v>
      </x:c>
      <x:c r="P7048" s="55">
        <x:f t="shared" si="1317"/>
        <x:v>39160</x:v>
      </x:c>
      <x:c r="Q7048" s="55">
        <x:f t="shared" si="1318"/>
        <x:v>93841.895023562887</x:v>
      </x:c>
      <x:c r="R7048" s="55">
        <x:f t="shared" si="1319"/>
        <x:v>39308.104976437113</x:v>
      </x:c>
      <x:c r="S7048" s="1" t="str">
        <x:f t="shared" si="1320"/>
        <x:v>YES</x:v>
      </x:c>
      <x:c r="T7048" s="1">
        <x:f t="shared" si="1321"/>
        <x:v>39308.104976437113</x:v>
      </x:c>
    </x:row>
    <x:row r="7049">
      <x:c r="A7049" s="1"/>
      <x:c r="B7049" s="1"/>
      <x:c r="C7049" s="1"/>
      <x:c r="D7049" s="1"/>
      <x:c r="E7049" s="1"/>
      <x:c r="F7049" s="1"/>
      <x:c r="G7049" s="1"/>
      <x:c r="H7049" s="1"/>
      <x:c r="I7049" s="53">
        <x:f t="shared" si="1310"/>
        <x:v>10</x:v>
      </x:c>
      <x:c r="J7049" s="53">
        <x:f t="shared" si="1311"/>
        <x:v>15</x:v>
      </x:c>
      <x:c r="K7049" s="53">
        <x:f t="shared" si="1312"/>
        <x:v>28</x:v>
      </x:c>
      <x:c r="L7049" s="53">
        <x:f t="shared" si="1313"/>
        <x:v>53</x:v>
      </x:c>
      <x:c r="M7049" s="54">
        <x:f t="shared" si="1314"/>
        <x:v>4770.2526915743765</x:v>
      </x:c>
      <x:c r="N7049" s="54">
        <x:f t="shared" si="1315"/>
        <x:v>2.8126754802599838</x:v>
      </x:c>
      <x:c r="O7049" s="55">
        <x:f t="shared" si="1316"/>
        <x:v>195010</x:v>
      </x:c>
      <x:c r="P7049" s="55">
        <x:f t="shared" si="1317"/>
        <x:v>40040</x:v>
      </x:c>
      <x:c r="Q7049" s="55">
        <x:f t="shared" si="1318"/>
        <x:v>95316.887006499586</x:v>
      </x:c>
      <x:c r="R7049" s="55">
        <x:f t="shared" si="1319"/>
        <x:v>39653.112993500414</x:v>
      </x:c>
      <x:c r="S7049" s="1" t="str">
        <x:f t="shared" si="1320"/>
        <x:v>YES</x:v>
      </x:c>
      <x:c r="T7049" s="1">
        <x:f t="shared" si="1321"/>
        <x:v>39653.112993500414</x:v>
      </x:c>
    </x:row>
    <x:row r="7050">
      <x:c r="A7050" s="1"/>
      <x:c r="B7050" s="1"/>
      <x:c r="C7050" s="1"/>
      <x:c r="D7050" s="1"/>
      <x:c r="E7050" s="1"/>
      <x:c r="F7050" s="1"/>
      <x:c r="G7050" s="1"/>
      <x:c r="H7050" s="1"/>
      <x:c r="I7050" s="53">
        <x:f t="shared" si="1310"/>
        <x:v>10</x:v>
      </x:c>
      <x:c r="J7050" s="53">
        <x:f t="shared" si="1311"/>
        <x:v>15</x:v>
      </x:c>
      <x:c r="K7050" s="53">
        <x:f t="shared" si="1312"/>
        <x:v>29</x:v>
      </x:c>
      <x:c r="L7050" s="53">
        <x:f t="shared" si="1313"/>
        <x:v>54</x:v>
      </x:c>
      <x:c r="M7050" s="54">
        <x:f t="shared" si="1314"/>
        <x:v>4857.0707196900294</x:v>
      </x:c>
      <x:c r="N7050" s="54">
        <x:f t="shared" si="1315"/>
        <x:v>2.8729657775625204</x:v>
      </x:c>
      <x:c r="O7050" s="55">
        <x:f t="shared" si="1316"/>
        <x:v>197710</x:v>
      </x:c>
      <x:c r="P7050" s="55">
        <x:f t="shared" si="1317"/>
        <x:v>40920</x:v>
      </x:c>
      <x:c r="Q7050" s="55">
        <x:f t="shared" si="1318"/>
        <x:v>96824.144439063006</x:v>
      </x:c>
      <x:c r="R7050" s="55">
        <x:f t="shared" si="1319"/>
        <x:v>39965.855560936994</x:v>
      </x:c>
      <x:c r="S7050" s="1" t="str">
        <x:f t="shared" si="1320"/>
        <x:v>YES</x:v>
      </x:c>
      <x:c r="T7050" s="1">
        <x:f t="shared" si="1321"/>
        <x:v>39965.855560936994</x:v>
      </x:c>
    </x:row>
    <x:row r="7051">
      <x:c r="A7051" s="1"/>
      <x:c r="B7051" s="1"/>
      <x:c r="C7051" s="1"/>
      <x:c r="D7051" s="1"/>
      <x:c r="E7051" s="1"/>
      <x:c r="F7051" s="1"/>
      <x:c r="G7051" s="1"/>
      <x:c r="H7051" s="1"/>
      <x:c r="I7051" s="53">
        <x:f t="shared" si="1310"/>
        <x:v>10</x:v>
      </x:c>
      <x:c r="J7051" s="53">
        <x:f t="shared" si="1311"/>
        <x:v>15</x:v>
      </x:c>
      <x:c r="K7051" s="53">
        <x:f t="shared" si="1312"/>
        <x:v>30</x:v>
      </x:c>
      <x:c r="L7051" s="53">
        <x:f t="shared" si="1313"/>
        <x:v>55</x:v>
      </x:c>
      <x:c r="M7051" s="54">
        <x:f t="shared" si="1314"/>
        <x:v>4945.7804250238005</x:v>
      </x:c>
      <x:c r="N7051" s="54">
        <x:f t="shared" si="1315"/>
        <x:v>2.9345697395998616</x:v>
      </x:c>
      <x:c r="O7051" s="55">
        <x:f t="shared" si="1316"/>
        <x:v>200410</x:v>
      </x:c>
      <x:c r="P7051" s="55">
        <x:f t="shared" si="1317"/>
        <x:v>41800</x:v>
      </x:c>
      <x:c r="Q7051" s="55">
        <x:f t="shared" si="1318"/>
        <x:v>98364.24348999653</x:v>
      </x:c>
      <x:c r="R7051" s="55">
        <x:f t="shared" si="1319"/>
        <x:v>40245.75651000347</x:v>
      </x:c>
      <x:c r="S7051" s="1" t="str">
        <x:f t="shared" si="1320"/>
        <x:v>YES</x:v>
      </x:c>
      <x:c r="T7051" s="1">
        <x:f t="shared" si="1321"/>
        <x:v>40245.75651000347</x:v>
      </x:c>
    </x:row>
    <x:row r="7052">
      <x:c r="A7052" s="1"/>
      <x:c r="B7052" s="1"/>
      <x:c r="C7052" s="1"/>
      <x:c r="D7052" s="1"/>
      <x:c r="E7052" s="1"/>
      <x:c r="F7052" s="1"/>
      <x:c r="G7052" s="1"/>
      <x:c r="H7052" s="1"/>
      <x:c r="I7052" s="53">
        <x:f t="shared" si="1310"/>
        <x:v>10</x:v>
      </x:c>
      <x:c r="J7052" s="53">
        <x:f t="shared" si="1311"/>
        <x:v>16</x:v>
      </x:c>
      <x:c r="K7052" s="53">
        <x:f t="shared" si="1312"/>
        <x:v>0</x:v>
      </x:c>
      <x:c r="L7052" s="53">
        <x:f t="shared" si="1313"/>
        <x:v>26</x:v>
      </x:c>
      <x:c r="M7052" s="54">
        <x:f t="shared" si="1314"/>
        <x:v>3046.930912007072</x:v>
      </x:c>
      <x:c r="N7052" s="54">
        <x:f t="shared" si="1315"/>
        <x:v>1.6159242444493556</x:v>
      </x:c>
      <x:c r="O7052" s="55">
        <x:f t="shared" si="1316"/>
        <x:v>121504</x:v>
      </x:c>
      <x:c r="P7052" s="55">
        <x:f t="shared" si="1317"/>
        <x:v>15840</x:v>
      </x:c>
      <x:c r="Q7052" s="55">
        <x:f t="shared" si="1318"/>
        <x:v>65398.106111233887</x:v>
      </x:c>
      <x:c r="R7052" s="55">
        <x:f t="shared" si="1319"/>
        <x:v>20265.893888766113</x:v>
      </x:c>
      <x:c r="S7052" s="1" t="str">
        <x:f t="shared" si="1320"/>
        <x:v>YES</x:v>
      </x:c>
      <x:c r="T7052" s="1">
        <x:f t="shared" si="1321"/>
        <x:v>20265.893888766113</x:v>
      </x:c>
    </x:row>
    <x:row r="7053">
      <x:c r="A7053" s="1"/>
      <x:c r="B7053" s="1"/>
      <x:c r="C7053" s="1"/>
      <x:c r="D7053" s="1"/>
      <x:c r="E7053" s="1"/>
      <x:c r="F7053" s="1"/>
      <x:c r="G7053" s="1"/>
      <x:c r="H7053" s="1"/>
      <x:c r="I7053" s="53">
        <x:f t="shared" si="1310"/>
        <x:v>10</x:v>
      </x:c>
      <x:c r="J7053" s="53">
        <x:f t="shared" si="1311"/>
        <x:v>16</x:v>
      </x:c>
      <x:c r="K7053" s="53">
        <x:f t="shared" si="1312"/>
        <x:v>1</x:v>
      </x:c>
      <x:c r="L7053" s="53">
        <x:f t="shared" si="1313"/>
        <x:v>27</x:v>
      </x:c>
      <x:c r="M7053" s="54">
        <x:f t="shared" si="1314"/>
        <x:v>3092.493412007072</x:v>
      </x:c>
      <x:c r="N7053" s="54">
        <x:f t="shared" si="1315"/>
        <x:v>1.6475648694493557</x:v>
      </x:c>
      <x:c r="O7053" s="55">
        <x:f t="shared" si="1316"/>
        <x:v>124204</x:v>
      </x:c>
      <x:c r="P7053" s="55">
        <x:f t="shared" si="1317"/>
        <x:v>16720</x:v>
      </x:c>
      <x:c r="Q7053" s="55">
        <x:f t="shared" si="1318"/>
        <x:v>66189.121736233879</x:v>
      </x:c>
      <x:c r="R7053" s="55">
        <x:f t="shared" si="1319"/>
        <x:v>21294.878263766121</x:v>
      </x:c>
      <x:c r="S7053" s="1" t="str">
        <x:f t="shared" si="1320"/>
        <x:v>YES</x:v>
      </x:c>
      <x:c r="T7053" s="1">
        <x:f t="shared" si="1321"/>
        <x:v>21294.878263766121</x:v>
      </x:c>
    </x:row>
    <x:row r="7054">
      <x:c r="A7054" s="1"/>
      <x:c r="B7054" s="1"/>
      <x:c r="C7054" s="1"/>
      <x:c r="D7054" s="1"/>
      <x:c r="E7054" s="1"/>
      <x:c r="F7054" s="1"/>
      <x:c r="G7054" s="1"/>
      <x:c r="H7054" s="1"/>
      <x:c r="I7054" s="53">
        <x:f t="shared" si="1310"/>
        <x:v>10</x:v>
      </x:c>
      <x:c r="J7054" s="53">
        <x:f t="shared" si="1311"/>
        <x:v>16</x:v>
      </x:c>
      <x:c r="K7054" s="53">
        <x:f t="shared" si="1312"/>
        <x:v>2</x:v>
      </x:c>
      <x:c r="L7054" s="53">
        <x:f t="shared" si="1313"/>
        <x:v>28</x:v>
      </x:c>
      <x:c r="M7054" s="54">
        <x:f t="shared" si="1314"/>
        <x:v>3139.1949745070719</x:v>
      </x:c>
      <x:c r="N7054" s="54">
        <x:f t="shared" si="1315"/>
        <x:v>1.6799965100743555</x:v>
      </x:c>
      <x:c r="O7054" s="55">
        <x:f t="shared" si="1316"/>
        <x:v>126904</x:v>
      </x:c>
      <x:c r="P7054" s="55">
        <x:f t="shared" si="1317"/>
        <x:v>17600</x:v>
      </x:c>
      <x:c r="Q7054" s="55">
        <x:f t="shared" si="1318"/>
        <x:v>66999.912751858879</x:v>
      </x:c>
      <x:c r="R7054" s="55">
        <x:f t="shared" si="1319"/>
        <x:v>22304.087248141121</x:v>
      </x:c>
      <x:c r="S7054" s="1" t="str">
        <x:f t="shared" si="1320"/>
        <x:v>YES</x:v>
      </x:c>
      <x:c r="T7054" s="1">
        <x:f t="shared" si="1321"/>
        <x:v>22304.087248141121</x:v>
      </x:c>
    </x:row>
    <x:row r="7055">
      <x:c r="A7055" s="1"/>
      <x:c r="B7055" s="1"/>
      <x:c r="C7055" s="1"/>
      <x:c r="D7055" s="1"/>
      <x:c r="E7055" s="1"/>
      <x:c r="F7055" s="1"/>
      <x:c r="G7055" s="1"/>
      <x:c r="H7055" s="1"/>
      <x:c r="I7055" s="53">
        <x:f t="shared" si="1310"/>
        <x:v>10</x:v>
      </x:c>
      <x:c r="J7055" s="53">
        <x:f t="shared" si="1311"/>
        <x:v>16</x:v>
      </x:c>
      <x:c r="K7055" s="53">
        <x:f t="shared" si="1312"/>
        <x:v>3</x:v>
      </x:c>
      <x:c r="L7055" s="53">
        <x:f t="shared" si="1313"/>
        <x:v>29</x:v>
      </x:c>
      <x:c r="M7055" s="54">
        <x:f t="shared" si="1314"/>
        <x:v>3187.0569569289469</x:v>
      </x:c>
      <x:c r="N7055" s="54">
        <x:f t="shared" si="1315"/>
        <x:v>1.7132339978673241</x:v>
      </x:c>
      <x:c r="O7055" s="55">
        <x:f t="shared" si="1316"/>
        <x:v>129604</x:v>
      </x:c>
      <x:c r="P7055" s="55">
        <x:f t="shared" si="1317"/>
        <x:v>18480</x:v>
      </x:c>
      <x:c r="Q7055" s="55">
        <x:f t="shared" si="1318"/>
        <x:v>67830.849946683098</x:v>
      </x:c>
      <x:c r="R7055" s="55">
        <x:f t="shared" si="1319"/>
        <x:v>23293.150053316902</x:v>
      </x:c>
      <x:c r="S7055" s="1" t="str">
        <x:f t="shared" si="1320"/>
        <x:v>YES</x:v>
      </x:c>
      <x:c r="T7055" s="1">
        <x:f t="shared" si="1321"/>
        <x:v>23293.150053316902</x:v>
      </x:c>
    </x:row>
    <x:row r="7056">
      <x:c r="A7056" s="1"/>
      <x:c r="B7056" s="1"/>
      <x:c r="C7056" s="1"/>
      <x:c r="D7056" s="1"/>
      <x:c r="E7056" s="1"/>
      <x:c r="F7056" s="1"/>
      <x:c r="G7056" s="1"/>
      <x:c r="H7056" s="1"/>
      <x:c r="I7056" s="53">
        <x:f t="shared" si="1310"/>
        <x:v>10</x:v>
      </x:c>
      <x:c r="J7056" s="53">
        <x:f t="shared" si="1311"/>
        <x:v>16</x:v>
      </x:c>
      <x:c r="K7056" s="53">
        <x:f t="shared" si="1312"/>
        <x:v>4</x:v>
      </x:c>
      <x:c r="L7056" s="53">
        <x:f t="shared" si="1313"/>
        <x:v>30</x:v>
      </x:c>
      <x:c r="M7056" s="54">
        <x:f t="shared" si="1314"/>
        <x:v>3236.1010726516033</x:v>
      </x:c>
      <x:c r="N7056" s="54">
        <x:f t="shared" si="1315"/>
        <x:v>1.7472924115636135</x:v>
      </x:c>
      <x:c r="O7056" s="55">
        <x:f t="shared" si="1316"/>
        <x:v>132304</x:v>
      </x:c>
      <x:c r="P7056" s="55">
        <x:f t="shared" si="1317"/>
        <x:v>19360</x:v>
      </x:c>
      <x:c r="Q7056" s="55">
        <x:f t="shared" si="1318"/>
        <x:v>68682.310289090325</x:v>
      </x:c>
      <x:c r="R7056" s="55">
        <x:f t="shared" si="1319"/>
        <x:v>24261.689710909675</x:v>
      </x:c>
      <x:c r="S7056" s="1" t="str">
        <x:f t="shared" si="1320"/>
        <x:v>YES</x:v>
      </x:c>
      <x:c r="T7056" s="1">
        <x:f t="shared" si="1321"/>
        <x:v>24261.689710909675</x:v>
      </x:c>
    </x:row>
    <x:row r="7057">
      <x:c r="A7057" s="1"/>
      <x:c r="B7057" s="1"/>
      <x:c r="C7057" s="1"/>
      <x:c r="D7057" s="1"/>
      <x:c r="E7057" s="1"/>
      <x:c r="F7057" s="1"/>
      <x:c r="G7057" s="1"/>
      <x:c r="H7057" s="1"/>
      <x:c r="I7057" s="53">
        <x:f t="shared" si="1310"/>
        <x:v>10</x:v>
      </x:c>
      <x:c r="J7057" s="53">
        <x:f t="shared" si="1311"/>
        <x:v>16</x:v>
      </x:c>
      <x:c r="K7057" s="53">
        <x:f t="shared" si="1312"/>
        <x:v>5</x:v>
      </x:c>
      <x:c r="L7057" s="53">
        <x:f t="shared" si="1313"/>
        <x:v>31</x:v>
      </x:c>
      <x:c r="M7057" s="54">
        <x:f t="shared" si="1314"/>
        <x:v>3286.3493965728067</x:v>
      </x:c>
      <x:c r="N7057" s="54">
        <x:f t="shared" si="1315"/>
        <x:v>1.782187080953338</x:v>
      </x:c>
      <x:c r="O7057" s="55">
        <x:f t="shared" si="1316"/>
        <x:v>135004</x:v>
      </x:c>
      <x:c r="P7057" s="55">
        <x:f t="shared" si="1317"/>
        <x:v>20240</x:v>
      </x:c>
      <x:c r="Q7057" s="55">
        <x:f t="shared" si="1318"/>
        <x:v>69554.677023833443</x:v>
      </x:c>
      <x:c r="R7057" s="55">
        <x:f t="shared" si="1319"/>
        <x:v>25209.322976166557</x:v>
      </x:c>
      <x:c r="S7057" s="1" t="str">
        <x:f t="shared" si="1320"/>
        <x:v>YES</x:v>
      </x:c>
      <x:c r="T7057" s="1">
        <x:f t="shared" si="1321"/>
        <x:v>25209.322976166557</x:v>
      </x:c>
    </x:row>
    <x:row r="7058">
      <x:c r="A7058" s="1"/>
      <x:c r="B7058" s="1"/>
      <x:c r="C7058" s="1"/>
      <x:c r="D7058" s="1"/>
      <x:c r="E7058" s="1"/>
      <x:c r="F7058" s="1"/>
      <x:c r="G7058" s="1"/>
      <x:c r="H7058" s="1"/>
      <x:c r="I7058" s="53">
        <x:f t="shared" si="1310"/>
        <x:v>10</x:v>
      </x:c>
      <x:c r="J7058" s="53">
        <x:f t="shared" si="1311"/>
        <x:v>16</x:v>
      </x:c>
      <x:c r="K7058" s="53">
        <x:f t="shared" si="1312"/>
        <x:v>6</x:v>
      </x:c>
      <x:c r="L7058" s="53">
        <x:f t="shared" si="1313"/>
        <x:v>32</x:v>
      </x:c>
      <x:c r="M7058" s="54">
        <x:f t="shared" si="1314"/>
        <x:v>3337.8243707544398</x:v>
      </x:c>
      <x:c r="N7058" s="54">
        <x:f t="shared" si="1315"/>
        <x:v>1.8179335908016943</x:v>
      </x:c>
      <x:c r="O7058" s="55">
        <x:f t="shared" si="1316"/>
        <x:v>137704</x:v>
      </x:c>
      <x:c r="P7058" s="55">
        <x:f t="shared" si="1317"/>
        <x:v>21120</x:v>
      </x:c>
      <x:c r="Q7058" s="55">
        <x:f t="shared" si="1318"/>
        <x:v>70448.339770042367</x:v>
      </x:c>
      <x:c r="R7058" s="55">
        <x:f t="shared" si="1319"/>
        <x:v>26135.660229957633</x:v>
      </x:c>
      <x:c r="S7058" s="1" t="str">
        <x:f t="shared" si="1320"/>
        <x:v>YES</x:v>
      </x:c>
      <x:c r="T7058" s="1">
        <x:f t="shared" si="1321"/>
        <x:v>26135.660229957633</x:v>
      </x:c>
    </x:row>
    <x:row r="7059">
      <x:c r="A7059" s="1"/>
      <x:c r="B7059" s="1"/>
      <x:c r="C7059" s="1"/>
      <x:c r="D7059" s="1"/>
      <x:c r="E7059" s="1"/>
      <x:c r="F7059" s="1"/>
      <x:c r="G7059" s="1"/>
      <x:c r="H7059" s="1"/>
      <x:c r="I7059" s="53">
        <x:f t="shared" si="1310"/>
        <x:v>10</x:v>
      </x:c>
      <x:c r="J7059" s="53">
        <x:f t="shared" si="1311"/>
        <x:v>16</x:v>
      </x:c>
      <x:c r="K7059" s="53">
        <x:f t="shared" si="1312"/>
        <x:v>7</x:v>
      </x:c>
      <x:c r="L7059" s="53">
        <x:f t="shared" si="1313"/>
        <x:v>33</x:v>
      </x:c>
      <x:c r="M7059" s="54">
        <x:f t="shared" si="1314"/>
        <x:v>3390.5488101524002</x:v>
      </x:c>
      <x:c r="N7059" s="54">
        <x:f t="shared" si="1315"/>
        <x:v>1.8545477848280556</x:v>
      </x:c>
      <x:c r="O7059" s="55">
        <x:f t="shared" si="1316"/>
        <x:v>140404</x:v>
      </x:c>
      <x:c r="P7059" s="55">
        <x:f t="shared" si="1317"/>
        <x:v>22000</x:v>
      </x:c>
      <x:c r="Q7059" s="55">
        <x:f t="shared" si="1318"/>
        <x:v>71363.694620701397</x:v>
      </x:c>
      <x:c r="R7059" s="55">
        <x:f t="shared" si="1319"/>
        <x:v>27040.305379298603</x:v>
      </x:c>
      <x:c r="S7059" s="1" t="str">
        <x:f t="shared" si="1320"/>
        <x:v>YES</x:v>
      </x:c>
      <x:c r="T7059" s="1">
        <x:f t="shared" si="1321"/>
        <x:v>27040.305379298603</x:v>
      </x:c>
    </x:row>
    <x:row r="7060">
      <x:c r="A7060" s="1"/>
      <x:c r="B7060" s="1"/>
      <x:c r="C7060" s="1"/>
      <x:c r="D7060" s="1"/>
      <x:c r="E7060" s="1"/>
      <x:c r="F7060" s="1"/>
      <x:c r="G7060" s="1"/>
      <x:c r="H7060" s="1"/>
      <x:c r="I7060" s="53">
        <x:f t="shared" si="1310"/>
        <x:v>10</x:v>
      </x:c>
      <x:c r="J7060" s="53">
        <x:f t="shared" si="1311"/>
        <x:v>16</x:v>
      </x:c>
      <x:c r="K7060" s="53">
        <x:f t="shared" si="1312"/>
        <x:v>8</x:v>
      </x:c>
      <x:c r="L7060" s="53">
        <x:f t="shared" si="1313"/>
        <x:v>34</x:v>
      </x:c>
      <x:c r="M7060" s="54">
        <x:f t="shared" si="1314"/>
        <x:v>3444.5459084323802</x:v>
      </x:c>
      <x:c r="N7060" s="54">
        <x:f t="shared" si="1315"/>
        <x:v>1.8920457697447084</x:v>
      </x:c>
      <x:c r="O7060" s="55">
        <x:f t="shared" si="1316"/>
        <x:v>143104</x:v>
      </x:c>
      <x:c r="P7060" s="55">
        <x:f t="shared" si="1317"/>
        <x:v>22880</x:v>
      </x:c>
      <x:c r="Q7060" s="55">
        <x:f t="shared" si="1318"/>
        <x:v>72301.144243617717</x:v>
      </x:c>
      <x:c r="R7060" s="55">
        <x:f t="shared" si="1319"/>
        <x:v>27922.855756382283</x:v>
      </x:c>
      <x:c r="S7060" s="1" t="str">
        <x:f t="shared" si="1320"/>
        <x:v>YES</x:v>
      </x:c>
      <x:c r="T7060" s="1">
        <x:f t="shared" si="1321"/>
        <x:v>27922.855756382283</x:v>
      </x:c>
    </x:row>
    <x:row r="7061">
      <x:c r="A7061" s="1"/>
      <x:c r="B7061" s="1"/>
      <x:c r="C7061" s="1"/>
      <x:c r="D7061" s="1"/>
      <x:c r="E7061" s="1"/>
      <x:c r="F7061" s="1"/>
      <x:c r="G7061" s="1"/>
      <x:c r="H7061" s="1"/>
      <x:c r="I7061" s="53">
        <x:f t="shared" si="1310"/>
        <x:v>10</x:v>
      </x:c>
      <x:c r="J7061" s="53">
        <x:f t="shared" si="1311"/>
        <x:v>16</x:v>
      </x:c>
      <x:c r="K7061" s="53">
        <x:f t="shared" si="1312"/>
        <x:v>9</x:v>
      </x:c>
      <x:c r="L7061" s="53">
        <x:f t="shared" si="1313"/>
        <x:v>35</x:v>
      </x:c>
      <x:c r="M7061" s="54">
        <x:f t="shared" si="1314"/>
        <x:v>3499.8392438727751</x:v>
      </x:c>
      <x:c r="N7061" s="54">
        <x:f t="shared" si="1315"/>
        <x:v>1.9304439193560938</x:v>
      </x:c>
      <x:c r="O7061" s="55">
        <x:f t="shared" si="1316"/>
        <x:v>145804</x:v>
      </x:c>
      <x:c r="P7061" s="55">
        <x:f t="shared" si="1317"/>
        <x:v>23760</x:v>
      </x:c>
      <x:c r="Q7061" s="55">
        <x:f t="shared" si="1318"/>
        <x:v>73261.097983902349</x:v>
      </x:c>
      <x:c r="R7061" s="55">
        <x:f t="shared" si="1319"/>
        <x:v>28782.902016097651</x:v>
      </x:c>
      <x:c r="S7061" s="1" t="str">
        <x:f t="shared" si="1320"/>
        <x:v>YES</x:v>
      </x:c>
      <x:c r="T7061" s="1">
        <x:f t="shared" si="1321"/>
        <x:v>28782.902016097651</x:v>
      </x:c>
    </x:row>
    <x:row r="7062">
      <x:c r="A7062" s="1"/>
      <x:c r="B7062" s="1"/>
      <x:c r="C7062" s="1"/>
      <x:c r="D7062" s="1"/>
      <x:c r="E7062" s="1"/>
      <x:c r="F7062" s="1"/>
      <x:c r="G7062" s="1"/>
      <x:c r="H7062" s="1"/>
      <x:c r="I7062" s="53">
        <x:f t="shared" si="1310"/>
        <x:v>10</x:v>
      </x:c>
      <x:c r="J7062" s="53">
        <x:f t="shared" si="1311"/>
        <x:v>16</x:v>
      </x:c>
      <x:c r="K7062" s="53">
        <x:f t="shared" si="1312"/>
        <x:v>10</x:v>
      </x:c>
      <x:c r="L7062" s="53">
        <x:f t="shared" si="1313"/>
        <x:v>36</x:v>
      </x:c>
      <x:c r="M7062" s="54">
        <x:f t="shared" si="1314"/>
        <x:v>3556.4527853559875</x:v>
      </x:c>
      <x:c r="N7062" s="54">
        <x:f t="shared" si="1315"/>
        <x:v>1.9697588787194358</x:v>
      </x:c>
      <x:c r="O7062" s="55">
        <x:f t="shared" si="1316"/>
        <x:v>148504</x:v>
      </x:c>
      <x:c r="P7062" s="55">
        <x:f t="shared" si="1317"/>
        <x:v>24640</x:v>
      </x:c>
      <x:c r="Q7062" s="55">
        <x:f t="shared" si="1318"/>
        <x:v>74243.971967985897</x:v>
      </x:c>
      <x:c r="R7062" s="55">
        <x:f t="shared" si="1319"/>
        <x:v>29620.028032014103</x:v>
      </x:c>
      <x:c r="S7062" s="1" t="str">
        <x:f t="shared" si="1320"/>
        <x:v>YES</x:v>
      </x:c>
      <x:c r="T7062" s="1">
        <x:f t="shared" si="1321"/>
        <x:v>29620.028032014103</x:v>
      </x:c>
    </x:row>
    <x:row r="7063">
      <x:c r="A7063" s="1"/>
      <x:c r="B7063" s="1"/>
      <x:c r="C7063" s="1"/>
      <x:c r="D7063" s="1"/>
      <x:c r="E7063" s="1"/>
      <x:c r="F7063" s="1"/>
      <x:c r="G7063" s="1"/>
      <x:c r="H7063" s="1"/>
      <x:c r="I7063" s="53">
        <x:f t="shared" si="1310"/>
        <x:v>10</x:v>
      </x:c>
      <x:c r="J7063" s="53">
        <x:f t="shared" si="1311"/>
        <x:v>16</x:v>
      </x:c>
      <x:c r="K7063" s="53">
        <x:f t="shared" si="1312"/>
        <x:v>11</x:v>
      </x:c>
      <x:c r="L7063" s="53">
        <x:f t="shared" si="1313"/>
        <x:v>37</x:v>
      </x:c>
      <x:c r="M7063" s="54">
        <x:f t="shared" si="1314"/>
        <x:v>3614.4108984494269</x:v>
      </x:c>
      <x:c r="N7063" s="54">
        <x:f t="shared" si="1315"/>
        <x:v>2.0100075683676577</x:v>
      </x:c>
      <x:c r="O7063" s="55">
        <x:f t="shared" si="1316"/>
        <x:v>151204</x:v>
      </x:c>
      <x:c r="P7063" s="55">
        <x:f t="shared" si="1317"/>
        <x:v>25520</x:v>
      </x:c>
      <x:c r="Q7063" s="55">
        <x:f t="shared" si="1318"/>
        <x:v>75250.189209191449</x:v>
      </x:c>
      <x:c r="R7063" s="55">
        <x:f t="shared" si="1319"/>
        <x:v>30433.810790808551</x:v>
      </x:c>
      <x:c r="S7063" s="1" t="str">
        <x:f t="shared" si="1320"/>
        <x:v>YES</x:v>
      </x:c>
      <x:c r="T7063" s="1">
        <x:f t="shared" si="1321"/>
        <x:v>30433.810790808551</x:v>
      </x:c>
    </x:row>
    <x:row r="7064">
      <x:c r="A7064" s="1"/>
      <x:c r="B7064" s="1"/>
      <x:c r="C7064" s="1"/>
      <x:c r="D7064" s="1"/>
      <x:c r="E7064" s="1"/>
      <x:c r="F7064" s="1"/>
      <x:c r="G7064" s="1"/>
      <x:c r="H7064" s="1"/>
      <x:c r="I7064" s="53">
        <x:f t="shared" si="1310"/>
        <x:v>10</x:v>
      </x:c>
      <x:c r="J7064" s="53">
        <x:f t="shared" si="1311"/>
        <x:v>16</x:v>
      </x:c>
      <x:c r="K7064" s="53">
        <x:f t="shared" si="1312"/>
        <x:v>12</x:v>
      </x:c>
      <x:c r="L7064" s="53">
        <x:f t="shared" si="1313"/>
        <x:v>38</x:v>
      </x:c>
      <x:c r="M7064" s="54">
        <x:f t="shared" si="1314"/>
        <x:v>3673.7383515774914</x:v>
      </x:c>
      <x:c r="N7064" s="54">
        <x:f t="shared" si="1315"/>
        <x:v>2.0512071885954799</x:v>
      </x:c>
      <x:c r="O7064" s="55">
        <x:f t="shared" si="1316"/>
        <x:v>153904</x:v>
      </x:c>
      <x:c r="P7064" s="55">
        <x:f t="shared" si="1317"/>
        <x:v>26400</x:v>
      </x:c>
      <x:c r="Q7064" s="55">
        <x:f t="shared" si="1318"/>
        <x:v>76280.179714886995</x:v>
      </x:c>
      <x:c r="R7064" s="55">
        <x:f t="shared" si="1319"/>
        <x:v>31223.820285113005</x:v>
      </x:c>
      <x:c r="S7064" s="1" t="str">
        <x:f t="shared" si="1320"/>
        <x:v>YES</x:v>
      </x:c>
      <x:c r="T7064" s="1">
        <x:f t="shared" si="1321"/>
        <x:v>31223.820285113005</x:v>
      </x:c>
    </x:row>
    <x:row r="7065">
      <x:c r="A7065" s="1"/>
      <x:c r="B7065" s="1"/>
      <x:c r="C7065" s="1"/>
      <x:c r="D7065" s="1"/>
      <x:c r="E7065" s="1"/>
      <x:c r="F7065" s="1"/>
      <x:c r="G7065" s="1"/>
      <x:c r="H7065" s="1"/>
      <x:c r="I7065" s="53">
        <x:f t="shared" si="1310"/>
        <x:v>10</x:v>
      </x:c>
      <x:c r="J7065" s="53">
        <x:f t="shared" si="1311"/>
        <x:v>16</x:v>
      </x:c>
      <x:c r="K7065" s="53">
        <x:f t="shared" si="1312"/>
        <x:v>13</x:v>
      </x:c>
      <x:c r="L7065" s="53">
        <x:f t="shared" si="1313"/>
        <x:v>39</x:v>
      </x:c>
      <x:c r="M7065" s="54">
        <x:f t="shared" si="1314"/>
        <x:v>3734.4603222858755</x:v>
      </x:c>
      <x:c r="N7065" s="54">
        <x:f t="shared" si="1315"/>
        <x:v>2.0933752238096357</x:v>
      </x:c>
      <x:c r="O7065" s="55">
        <x:f t="shared" si="1316"/>
        <x:v>156604</x:v>
      </x:c>
      <x:c r="P7065" s="55">
        <x:f t="shared" si="1317"/>
        <x:v>27280</x:v>
      </x:c>
      <x:c r="Q7065" s="55">
        <x:f t="shared" si="1318"/>
        <x:v>77334.380595240887</x:v>
      </x:c>
      <x:c r="R7065" s="55">
        <x:f t="shared" si="1319"/>
        <x:v>31989.619404759113</x:v>
      </x:c>
      <x:c r="S7065" s="1" t="str">
        <x:f t="shared" si="1320"/>
        <x:v>YES</x:v>
      </x:c>
      <x:c r="T7065" s="1">
        <x:f t="shared" si="1321"/>
        <x:v>31989.619404759113</x:v>
      </x:c>
    </x:row>
    <x:row r="7066">
      <x:c r="A7066" s="1"/>
      <x:c r="B7066" s="1"/>
      <x:c r="C7066" s="1"/>
      <x:c r="D7066" s="1"/>
      <x:c r="E7066" s="1"/>
      <x:c r="F7066" s="1"/>
      <x:c r="G7066" s="1"/>
      <x:c r="H7066" s="1"/>
      <x:c r="I7066" s="53">
        <x:f t="shared" si="1310"/>
        <x:v>10</x:v>
      </x:c>
      <x:c r="J7066" s="53">
        <x:f t="shared" si="1311"/>
        <x:v>16</x:v>
      </x:c>
      <x:c r="K7066" s="53">
        <x:f t="shared" si="1312"/>
        <x:v>14</x:v>
      </x:c>
      <x:c r="L7066" s="53">
        <x:f t="shared" si="1313"/>
        <x:v>40</x:v>
      </x:c>
      <x:c r="M7066" s="54">
        <x:f t="shared" si="1314"/>
        <x:v>3796.602403599537</x:v>
      </x:c>
      <x:c r="N7066" s="54">
        <x:f t="shared" si="1315"/>
        <x:v>2.1365294469441229</x:v>
      </x:c>
      <x:c r="O7066" s="55">
        <x:f t="shared" si="1316"/>
        <x:v>159304</x:v>
      </x:c>
      <x:c r="P7066" s="55">
        <x:f t="shared" si="1317"/>
        <x:v>28160</x:v>
      </x:c>
      <x:c r="Q7066" s="55">
        <x:f t="shared" si="1318"/>
        <x:v>78413.236173603073</x:v>
      </x:c>
      <x:c r="R7066" s="55">
        <x:f t="shared" si="1319"/>
        <x:v>32730.763826396927</x:v>
      </x:c>
      <x:c r="S7066" s="1" t="str">
        <x:f t="shared" si="1320"/>
        <x:v>YES</x:v>
      </x:c>
      <x:c r="T7066" s="1">
        <x:f t="shared" si="1321"/>
        <x:v>32730.763826396927</x:v>
      </x:c>
    </x:row>
    <x:row r="7067">
      <x:c r="A7067" s="1"/>
      <x:c r="B7067" s="1"/>
      <x:c r="C7067" s="1"/>
      <x:c r="D7067" s="1"/>
      <x:c r="E7067" s="1"/>
      <x:c r="F7067" s="1"/>
      <x:c r="G7067" s="1"/>
      <x:c r="H7067" s="1"/>
      <x:c r="I7067" s="53">
        <x:f t="shared" si="1310"/>
        <x:v>10</x:v>
      </x:c>
      <x:c r="J7067" s="53">
        <x:f t="shared" si="1311"/>
        <x:v>16</x:v>
      </x:c>
      <x:c r="K7067" s="53">
        <x:f t="shared" si="1312"/>
        <x:v>15</x:v>
      </x:c>
      <x:c r="L7067" s="53">
        <x:f t="shared" si="1313"/>
        <x:v>41</x:v>
      </x:c>
      <x:c r="M7067" s="54">
        <x:f t="shared" si="1314"/>
        <x:v>3860.1906104756831</x:v>
      </x:c>
      <x:c r="N7067" s="54">
        <x:f t="shared" si="1315"/>
        <x:v>2.1806879239414467</x:v>
      </x:c>
      <x:c r="O7067" s="55">
        <x:f t="shared" si="1316"/>
        <x:v>162004</x:v>
      </x:c>
      <x:c r="P7067" s="55">
        <x:f t="shared" si="1317"/>
        <x:v>29040</x:v>
      </x:c>
      <x:c r="Q7067" s="55">
        <x:f t="shared" si="1318"/>
        <x:v>79517.198098536173</x:v>
      </x:c>
      <x:c r="R7067" s="55">
        <x:f t="shared" si="1319"/>
        <x:v>33446.801901463827</x:v>
      </x:c>
      <x:c r="S7067" s="1" t="str">
        <x:f t="shared" si="1320"/>
        <x:v>YES</x:v>
      </x:c>
      <x:c r="T7067" s="1">
        <x:f t="shared" si="1321"/>
        <x:v>33446.801901463827</x:v>
      </x:c>
    </x:row>
    <x:row r="7068">
      <x:c r="A7068" s="1"/>
      <x:c r="B7068" s="1"/>
      <x:c r="C7068" s="1"/>
      <x:c r="D7068" s="1"/>
      <x:c r="E7068" s="1"/>
      <x:c r="F7068" s="1"/>
      <x:c r="G7068" s="1"/>
      <x:c r="H7068" s="1"/>
      <x:c r="I7068" s="53">
        <x:f t="shared" si="1310"/>
        <x:v>10</x:v>
      </x:c>
      <x:c r="J7068" s="53">
        <x:f t="shared" si="1311"/>
        <x:v>16</x:v>
      </x:c>
      <x:c r="K7068" s="53">
        <x:f t="shared" si="1312"/>
        <x:v>16</x:v>
      </x:c>
      <x:c r="L7068" s="53">
        <x:f t="shared" si="1313"/>
        <x:v>42</x:v>
      </x:c>
      <x:c r="M7068" s="54">
        <x:f t="shared" si="1314"/>
        <x:v>3925.2513863531722</x:v>
      </x:c>
      <x:c r="N7068" s="54">
        <x:f t="shared" si="1315"/>
        <x:v>2.2258690183008141</x:v>
      </x:c>
      <x:c r="O7068" s="55">
        <x:f t="shared" si="1316"/>
        <x:v>164704</x:v>
      </x:c>
      <x:c r="P7068" s="55">
        <x:f t="shared" si="1317"/>
        <x:v>29920</x:v>
      </x:c>
      <x:c r="Q7068" s="55">
        <x:f t="shared" si="1318"/>
        <x:v>80646.725457520341</x:v>
      </x:c>
      <x:c r="R7068" s="55">
        <x:f t="shared" si="1319"/>
        <x:v>34137.274542479659</x:v>
      </x:c>
      <x:c r="S7068" s="1" t="str">
        <x:f t="shared" si="1320"/>
        <x:v>YES</x:v>
      </x:c>
      <x:c r="T7068" s="1">
        <x:f t="shared" si="1321"/>
        <x:v>34137.274542479659</x:v>
      </x:c>
    </x:row>
    <x:row r="7069">
      <x:c r="A7069" s="1"/>
      <x:c r="B7069" s="1"/>
      <x:c r="C7069" s="1"/>
      <x:c r="D7069" s="1"/>
      <x:c r="E7069" s="1"/>
      <x:c r="F7069" s="1"/>
      <x:c r="G7069" s="1"/>
      <x:c r="H7069" s="1"/>
      <x:c r="I7069" s="53">
        <x:f t="shared" si="1310"/>
        <x:v>10</x:v>
      </x:c>
      <x:c r="J7069" s="53">
        <x:f t="shared" si="1311"/>
        <x:v>16</x:v>
      </x:c>
      <x:c r="K7069" s="53">
        <x:f t="shared" si="1312"/>
        <x:v>17</x:v>
      </x:c>
      <x:c r="L7069" s="53">
        <x:f t="shared" si="1313"/>
        <x:v>43</x:v>
      </x:c>
      <x:c r="M7069" s="54">
        <x:f t="shared" si="1314"/>
        <x:v>3991.8116097997126</x:v>
      </x:c>
      <x:c r="N7069" s="54">
        <x:f t="shared" si="1315"/>
        <x:v>2.272091395694245</x:v>
      </x:c>
      <x:c r="O7069" s="55">
        <x:f t="shared" si="1316"/>
        <x:v>167404</x:v>
      </x:c>
      <x:c r="P7069" s="55">
        <x:f t="shared" si="1317"/>
        <x:v>30800</x:v>
      </x:c>
      <x:c r="Q7069" s="55">
        <x:f t="shared" si="1318"/>
        <x:v>81802.284892356111</x:v>
      </x:c>
      <x:c r="R7069" s="55">
        <x:f t="shared" si="1319"/>
        <x:v>34801.715107643889</x:v>
      </x:c>
      <x:c r="S7069" s="1" t="str">
        <x:f t="shared" si="1320"/>
        <x:v>YES</x:v>
      </x:c>
      <x:c r="T7069" s="1">
        <x:f t="shared" si="1321"/>
        <x:v>34801.715107643889</x:v>
      </x:c>
    </x:row>
    <x:row r="7070">
      <x:c r="A7070" s="1"/>
      <x:c r="B7070" s="1"/>
      <x:c r="C7070" s="1"/>
      <x:c r="D7070" s="1"/>
      <x:c r="E7070" s="1"/>
      <x:c r="F7070" s="1"/>
      <x:c r="G7070" s="1"/>
      <x:c r="H7070" s="1"/>
      <x:c r="I7070" s="53">
        <x:f t="shared" si="1310"/>
        <x:v>10</x:v>
      </x:c>
      <x:c r="J7070" s="53">
        <x:f t="shared" si="1311"/>
        <x:v>16</x:v>
      </x:c>
      <x:c r="K7070" s="53">
        <x:f t="shared" si="1312"/>
        <x:v>18</x:v>
      </x:c>
      <x:c r="L7070" s="53">
        <x:f t="shared" si="1313"/>
        <x:v>44</x:v>
      </x:c>
      <x:c r="M7070" s="54">
        <x:f t="shared" si="1314"/>
        <x:v>4059.8986012583</x:v>
      </x:c>
      <x:c r="N7070" s="54">
        <x:f t="shared" si="1315"/>
        <x:v>2.3193740286515974</x:v>
      </x:c>
      <x:c r="O7070" s="55">
        <x:f t="shared" si="1316"/>
        <x:v>170104</x:v>
      </x:c>
      <x:c r="P7070" s="55">
        <x:f t="shared" si="1317"/>
        <x:v>31680</x:v>
      </x:c>
      <x:c r="Q7070" s="55">
        <x:f t="shared" si="1318"/>
        <x:v>82984.350716289919</x:v>
      </x:c>
      <x:c r="R7070" s="55">
        <x:f t="shared" si="1319"/>
        <x:v>35439.649283710081</x:v>
      </x:c>
      <x:c r="S7070" s="1" t="str">
        <x:f t="shared" si="1320"/>
        <x:v>YES</x:v>
      </x:c>
      <x:c r="T7070" s="1">
        <x:f t="shared" si="1321"/>
        <x:v>35439.649283710081</x:v>
      </x:c>
    </x:row>
    <x:row r="7071">
      <x:c r="A7071" s="1"/>
      <x:c r="B7071" s="1"/>
      <x:c r="C7071" s="1"/>
      <x:c r="D7071" s="1"/>
      <x:c r="E7071" s="1"/>
      <x:c r="F7071" s="1"/>
      <x:c r="G7071" s="1"/>
      <x:c r="H7071" s="1"/>
      <x:c r="I7071" s="53">
        <x:f t="shared" si="1310"/>
        <x:v>10</x:v>
      </x:c>
      <x:c r="J7071" s="53">
        <x:f t="shared" si="1311"/>
        <x:v>16</x:v>
      </x:c>
      <x:c r="K7071" s="53">
        <x:f t="shared" si="1312"/>
        <x:v>19</x:v>
      </x:c>
      <x:c r="L7071" s="53">
        <x:f t="shared" si="1313"/>
        <x:v>45</x:v>
      </x:c>
      <x:c r="M7071" s="54">
        <x:f t="shared" si="1314"/>
        <x:v>4129.5401298943216</x:v>
      </x:c>
      <x:c r="N7071" s="54">
        <x:f t="shared" si="1315"/>
        <x:v>2.367736201315501</x:v>
      </x:c>
      <x:c r="O7071" s="55">
        <x:f t="shared" si="1316"/>
        <x:v>172804</x:v>
      </x:c>
      <x:c r="P7071" s="55">
        <x:f t="shared" si="1317"/>
        <x:v>32560</x:v>
      </x:c>
      <x:c r="Q7071" s="55">
        <x:f t="shared" si="1318"/>
        <x:v>84193.405032887531</x:v>
      </x:c>
      <x:c r="R7071" s="55">
        <x:f t="shared" si="1319"/>
        <x:v>36050.594967112469</x:v>
      </x:c>
      <x:c r="S7071" s="1" t="str">
        <x:f t="shared" si="1320"/>
        <x:v>YES</x:v>
      </x:c>
      <x:c r="T7071" s="1">
        <x:f t="shared" si="1321"/>
        <x:v>36050.594967112469</x:v>
      </x:c>
    </x:row>
    <x:row r="7072">
      <x:c r="A7072" s="1"/>
      <x:c r="B7072" s="1"/>
      <x:c r="C7072" s="1"/>
      <x:c r="D7072" s="1"/>
      <x:c r="E7072" s="1"/>
      <x:c r="F7072" s="1"/>
      <x:c r="G7072" s="1"/>
      <x:c r="H7072" s="1"/>
      <x:c r="I7072" s="53">
        <x:f t="shared" si="1310"/>
        <x:v>10</x:v>
      </x:c>
      <x:c r="J7072" s="53">
        <x:f t="shared" si="1311"/>
        <x:v>16</x:v>
      </x:c>
      <x:c r="K7072" s="53">
        <x:f t="shared" si="1312"/>
        <x:v>20</x:v>
      </x:c>
      <x:c r="L7072" s="53">
        <x:f t="shared" si="1313"/>
        <x:v>46</x:v>
      </x:c>
      <x:c r="M7072" s="54">
        <x:f t="shared" si="1314"/>
        <x:v>4200.7644205447987</x:v>
      </x:c>
      <x:c r="N7072" s="54">
        <x:f t="shared" si="1315"/>
        <x:v>2.4171975142672215</x:v>
      </x:c>
      <x:c r="O7072" s="55">
        <x:f t="shared" si="1316"/>
        <x:v>175504</x:v>
      </x:c>
      <x:c r="P7072" s="55">
        <x:f t="shared" si="1317"/>
        <x:v>33440</x:v>
      </x:c>
      <x:c r="Q7072" s="55">
        <x:f t="shared" si="1318"/>
        <x:v>85429.937856680539</x:v>
      </x:c>
      <x:c r="R7072" s="55">
        <x:f t="shared" si="1319"/>
        <x:v>36634.062143319461</x:v>
      </x:c>
      <x:c r="S7072" s="1" t="str">
        <x:f t="shared" si="1320"/>
        <x:v>YES</x:v>
      </x:c>
      <x:c r="T7072" s="1">
        <x:f t="shared" si="1321"/>
        <x:v>36634.062143319461</x:v>
      </x:c>
    </x:row>
    <x:row r="7073">
      <x:c r="A7073" s="1"/>
      <x:c r="B7073" s="1"/>
      <x:c r="C7073" s="1"/>
      <x:c r="D7073" s="1"/>
      <x:c r="E7073" s="1"/>
      <x:c r="F7073" s="1"/>
      <x:c r="G7073" s="1"/>
      <x:c r="H7073" s="1"/>
      <x:c r="I7073" s="53">
        <x:f t="shared" si="1310"/>
        <x:v>10</x:v>
      </x:c>
      <x:c r="J7073" s="53">
        <x:f t="shared" si="1311"/>
        <x:v>16</x:v>
      </x:c>
      <x:c r="K7073" s="53">
        <x:f t="shared" si="1312"/>
        <x:v>21</x:v>
      </x:c>
      <x:c r="L7073" s="53">
        <x:f t="shared" si="1313"/>
        <x:v>47</x:v>
      </x:c>
      <x:c r="M7073" s="54">
        <x:f t="shared" si="1314"/>
        <x:v>4273.6001607712424</x:v>
      </x:c>
      <x:c r="N7073" s="54">
        <x:f t="shared" si="1315"/>
        <x:v>2.467777889424474</x:v>
      </x:c>
      <x:c r="O7073" s="55">
        <x:f t="shared" si="1316"/>
        <x:v>178204</x:v>
      </x:c>
      <x:c r="P7073" s="55">
        <x:f t="shared" si="1317"/>
        <x:v>34320</x:v>
      </x:c>
      <x:c r="Q7073" s="55">
        <x:f t="shared" si="1318"/>
        <x:v>86694.447235611849</x:v>
      </x:c>
      <x:c r="R7073" s="55">
        <x:f t="shared" si="1319"/>
        <x:v>37189.552764388151</x:v>
      </x:c>
      <x:c r="S7073" s="1" t="str">
        <x:f t="shared" si="1320"/>
        <x:v>YES</x:v>
      </x:c>
      <x:c r="T7073" s="1">
        <x:f t="shared" si="1321"/>
        <x:v>37189.552764388151</x:v>
      </x:c>
    </x:row>
    <x:row r="7074">
      <x:c r="A7074" s="1"/>
      <x:c r="B7074" s="1"/>
      <x:c r="C7074" s="1"/>
      <x:c r="D7074" s="1"/>
      <x:c r="E7074" s="1"/>
      <x:c r="F7074" s="1"/>
      <x:c r="G7074" s="1"/>
      <x:c r="H7074" s="1"/>
      <x:c r="I7074" s="53">
        <x:f t="shared" si="1310"/>
        <x:v>10</x:v>
      </x:c>
      <x:c r="J7074" s="53">
        <x:f t="shared" si="1311"/>
        <x:v>16</x:v>
      </x:c>
      <x:c r="K7074" s="53">
        <x:f t="shared" si="1312"/>
        <x:v>22</x:v>
      </x:c>
      <x:c r="L7074" s="53">
        <x:f t="shared" si="1313"/>
        <x:v>48</x:v>
      </x:c>
      <x:c r="M7074" s="54">
        <x:f t="shared" si="1314"/>
        <x:v>4348.0765080176388</x:v>
      </x:c>
      <x:c r="N7074" s="54">
        <x:f t="shared" si="1315"/>
        <x:v>2.5194975750122492</x:v>
      </x:c>
      <x:c r="O7074" s="55">
        <x:f t="shared" si="1316"/>
        <x:v>180904</x:v>
      </x:c>
      <x:c r="P7074" s="55">
        <x:f t="shared" si="1317"/>
        <x:v>35200</x:v>
      </x:c>
      <x:c r="Q7074" s="55">
        <x:f t="shared" si="1318"/>
        <x:v>87987.439375306218</x:v>
      </x:c>
      <x:c r="R7074" s="55">
        <x:f t="shared" si="1319"/>
        <x:v>37716.560624693782</x:v>
      </x:c>
      <x:c r="S7074" s="1" t="str">
        <x:f t="shared" si="1320"/>
        <x:v>YES</x:v>
      </x:c>
      <x:c r="T7074" s="1">
        <x:f t="shared" si="1321"/>
        <x:v>37716.560624693782</x:v>
      </x:c>
    </x:row>
    <x:row r="7075">
      <x:c r="A7075" s="1"/>
      <x:c r="B7075" s="1"/>
      <x:c r="C7075" s="1"/>
      <x:c r="D7075" s="1"/>
      <x:c r="E7075" s="1"/>
      <x:c r="F7075" s="1"/>
      <x:c r="G7075" s="1"/>
      <x:c r="H7075" s="1"/>
      <x:c r="I7075" s="53">
        <x:f t="shared" si="1310"/>
        <x:v>10</x:v>
      </x:c>
      <x:c r="J7075" s="53">
        <x:f t="shared" si="1311"/>
        <x:v>16</x:v>
      </x:c>
      <x:c r="K7075" s="53">
        <x:f t="shared" si="1312"/>
        <x:v>23</x:v>
      </x:c>
      <x:c r="L7075" s="53">
        <x:f t="shared" si="1313"/>
        <x:v>49</x:v>
      </x:c>
      <x:c r="M7075" s="54">
        <x:f t="shared" si="1314"/>
        <x:v>4424.2230968750755</x:v>
      </x:c>
      <x:c r="N7075" s="54">
        <x:f t="shared" si="1315"/>
        <x:v>2.5723771506076911</x:v>
      </x:c>
      <x:c r="O7075" s="55">
        <x:f t="shared" si="1316"/>
        <x:v>183604</x:v>
      </x:c>
      <x:c r="P7075" s="55">
        <x:f t="shared" si="1317"/>
        <x:v>36080</x:v>
      </x:c>
      <x:c r="Q7075" s="55">
        <x:f t="shared" si="1318"/>
        <x:v>89309.428765192279</x:v>
      </x:c>
      <x:c r="R7075" s="55">
        <x:f t="shared" si="1319"/>
        <x:v>38214.571234807721</x:v>
      </x:c>
      <x:c r="S7075" s="1" t="str">
        <x:f t="shared" si="1320"/>
        <x:v>YES</x:v>
      </x:c>
      <x:c r="T7075" s="1">
        <x:f t="shared" si="1321"/>
        <x:v>38214.571234807721</x:v>
      </x:c>
    </x:row>
    <x:row r="7076">
      <x:c r="A7076" s="1"/>
      <x:c r="B7076" s="1"/>
      <x:c r="C7076" s="1"/>
      <x:c r="D7076" s="1"/>
      <x:c r="E7076" s="1"/>
      <x:c r="F7076" s="1"/>
      <x:c r="G7076" s="1"/>
      <x:c r="H7076" s="1"/>
      <x:c r="I7076" s="53">
        <x:f t="shared" si="1310"/>
        <x:v>10</x:v>
      </x:c>
      <x:c r="J7076" s="53">
        <x:f t="shared" si="1311"/>
        <x:v>16</x:v>
      </x:c>
      <x:c r="K7076" s="53">
        <x:f t="shared" si="1312"/>
        <x:v>24</x:v>
      </x:c>
      <x:c r="L7076" s="53">
        <x:f t="shared" si="1313"/>
        <x:v>50</x:v>
      </x:c>
      <x:c r="M7076" s="54">
        <x:f t="shared" si="1314"/>
        <x:v>4502.0700464545707</x:v>
      </x:c>
      <x:c r="N7076" s="54">
        <x:f t="shared" si="1315"/>
        <x:v>2.6264375322601188</x:v>
      </x:c>
      <x:c r="O7076" s="55">
        <x:f t="shared" si="1316"/>
        <x:v>186304</x:v>
      </x:c>
      <x:c r="P7076" s="55">
        <x:f t="shared" si="1317"/>
        <x:v>36960</x:v>
      </x:c>
      <x:c r="Q7076" s="55">
        <x:f t="shared" si="1318"/>
        <x:v>90660.938306502969</x:v>
      </x:c>
      <x:c r="R7076" s="55">
        <x:f t="shared" si="1319"/>
        <x:v>38683.061693497031</x:v>
      </x:c>
      <x:c r="S7076" s="1" t="str">
        <x:f t="shared" si="1320"/>
        <x:v>YES</x:v>
      </x:c>
      <x:c r="T7076" s="1">
        <x:f t="shared" si="1321"/>
        <x:v>38683.061693497031</x:v>
      </x:c>
    </x:row>
    <x:row r="7077">
      <x:c r="A7077" s="1"/>
      <x:c r="B7077" s="1"/>
      <x:c r="C7077" s="1"/>
      <x:c r="D7077" s="1"/>
      <x:c r="E7077" s="1"/>
      <x:c r="F7077" s="1"/>
      <x:c r="G7077" s="1"/>
      <x:c r="H7077" s="1"/>
      <x:c r="I7077" s="53">
        <x:f t="shared" si="1310"/>
        <x:v>10</x:v>
      </x:c>
      <x:c r="J7077" s="53">
        <x:f t="shared" si="1311"/>
        <x:v>16</x:v>
      </x:c>
      <x:c r="K7077" s="53">
        <x:f t="shared" si="1312"/>
        <x:v>25</x:v>
      </x:c>
      <x:c r="L7077" s="53">
        <x:f t="shared" si="1313"/>
        <x:v>51</x:v>
      </x:c>
      <x:c r="M7077" s="54">
        <x:f t="shared" si="1314"/>
        <x:v>4581.6479678696687</x:v>
      </x:c>
      <x:c r="N7077" s="54">
        <x:f t="shared" si="1315"/>
        <x:v>2.6816999776872699</x:v>
      </x:c>
      <x:c r="O7077" s="55">
        <x:f t="shared" si="1316"/>
        <x:v>189004</x:v>
      </x:c>
      <x:c r="P7077" s="55">
        <x:f t="shared" si="1317"/>
        <x:v>37840</x:v>
      </x:c>
      <x:c r="Q7077" s="55">
        <x:f t="shared" si="1318"/>
        <x:v>92042.499442181754</x:v>
      </x:c>
      <x:c r="R7077" s="55">
        <x:f t="shared" si="1319"/>
        <x:v>39121.500557818246</x:v>
      </x:c>
      <x:c r="S7077" s="1" t="str">
        <x:f t="shared" si="1320"/>
        <x:v>YES</x:v>
      </x:c>
      <x:c r="T7077" s="1">
        <x:f t="shared" si="1321"/>
        <x:v>39121.500557818246</x:v>
      </x:c>
    </x:row>
    <x:row r="7078">
      <x:c r="A7078" s="1"/>
      <x:c r="B7078" s="1"/>
      <x:c r="C7078" s="1"/>
      <x:c r="D7078" s="1"/>
      <x:c r="E7078" s="1"/>
      <x:c r="F7078" s="1"/>
      <x:c r="G7078" s="1"/>
      <x:c r="H7078" s="1"/>
      <x:c r="I7078" s="53">
        <x:f t="shared" si="1310"/>
        <x:v>10</x:v>
      </x:c>
      <x:c r="J7078" s="53">
        <x:f t="shared" si="1311"/>
        <x:v>16</x:v>
      </x:c>
      <x:c r="K7078" s="53">
        <x:f t="shared" si="1312"/>
        <x:v>26</x:v>
      </x:c>
      <x:c r="L7078" s="53">
        <x:f t="shared" si="1313"/>
        <x:v>52</x:v>
      </x:c>
      <x:c r="M7078" s="54">
        <x:f t="shared" si="1314"/>
        <x:v>4662.9879718303864</x:v>
      </x:c>
      <x:c r="N7078" s="54">
        <x:f t="shared" si="1315"/>
        <x:v>2.7381860915488794</x:v>
      </x:c>
      <x:c r="O7078" s="55">
        <x:f t="shared" si="1316"/>
        <x:v>191704</x:v>
      </x:c>
      <x:c r="P7078" s="55">
        <x:f t="shared" si="1317"/>
        <x:v>38720</x:v>
      </x:c>
      <x:c r="Q7078" s="55">
        <x:f t="shared" si="1318"/>
        <x:v>93454.652288721991</x:v>
      </x:c>
      <x:c r="R7078" s="55">
        <x:f t="shared" si="1319"/>
        <x:v>39529.347711278009</x:v>
      </x:c>
      <x:c r="S7078" s="1" t="str">
        <x:f t="shared" si="1320"/>
        <x:v>YES</x:v>
      </x:c>
      <x:c r="T7078" s="1">
        <x:f t="shared" si="1321"/>
        <x:v>39529.347711278009</x:v>
      </x:c>
    </x:row>
    <x:row r="7079">
      <x:c r="A7079" s="1"/>
      <x:c r="B7079" s="1"/>
      <x:c r="C7079" s="1"/>
      <x:c r="D7079" s="1"/>
      <x:c r="E7079" s="1"/>
      <x:c r="F7079" s="1"/>
      <x:c r="G7079" s="1"/>
      <x:c r="H7079" s="1"/>
      <x:c r="I7079" s="53">
        <x:f t="shared" si="1310"/>
        <x:v>10</x:v>
      </x:c>
      <x:c r="J7079" s="53">
        <x:f t="shared" si="1311"/>
        <x:v>16</x:v>
      </x:c>
      <x:c r="K7079" s="53">
        <x:f t="shared" si="1312"/>
        <x:v>27</x:v>
      </x:c>
      <x:c r="L7079" s="53">
        <x:f t="shared" si="1313"/>
        <x:v>53</x:v>
      </x:c>
      <x:c r="M7079" s="54">
        <x:f t="shared" si="1314"/>
        <x:v>4746.1216763501434</x:v>
      </x:c>
      <x:c r="N7079" s="54">
        <x:f t="shared" si="1315"/>
        <x:v>2.7959178307987105</x:v>
      </x:c>
      <x:c r="O7079" s="55">
        <x:f t="shared" si="1316"/>
        <x:v>194404</x:v>
      </x:c>
      <x:c r="P7079" s="55">
        <x:f t="shared" si="1317"/>
        <x:v>39600</x:v>
      </x:c>
      <x:c r="Q7079" s="55">
        <x:f t="shared" si="1318"/>
        <x:v>94897.945769967759</x:v>
      </x:c>
      <x:c r="R7079" s="55">
        <x:f t="shared" si="1319"/>
        <x:v>39906.054230032241</x:v>
      </x:c>
      <x:c r="S7079" s="1" t="str">
        <x:f t="shared" si="1320"/>
        <x:v>YES</x:v>
      </x:c>
      <x:c r="T7079" s="1">
        <x:f t="shared" si="1321"/>
        <x:v>39906.054230032241</x:v>
      </x:c>
    </x:row>
    <x:row r="7080">
      <x:c r="A7080" s="1"/>
      <x:c r="B7080" s="1"/>
      <x:c r="C7080" s="1"/>
      <x:c r="D7080" s="1"/>
      <x:c r="E7080" s="1"/>
      <x:c r="F7080" s="1"/>
      <x:c r="G7080" s="1"/>
      <x:c r="H7080" s="1"/>
      <x:c r="I7080" s="53">
        <x:f t="shared" si="1310"/>
        <x:v>10</x:v>
      </x:c>
      <x:c r="J7080" s="53">
        <x:f t="shared" si="1311"/>
        <x:v>16</x:v>
      </x:c>
      <x:c r="K7080" s="53">
        <x:f t="shared" si="1312"/>
        <x:v>28</x:v>
      </x:c>
      <x:c r="L7080" s="53">
        <x:f t="shared" si="1313"/>
        <x:v>54</x:v>
      </x:c>
      <x:c r="M7080" s="54">
        <x:f t="shared" si="1314"/>
        <x:v>4831.0812145672971</x:v>
      </x:c>
      <x:c r="N7080" s="54">
        <x:f t="shared" si="1315"/>
        <x:v>2.8549175101161786</x:v>
      </x:c>
      <x:c r="O7080" s="55">
        <x:f t="shared" si="1316"/>
        <x:v>197104</x:v>
      </x:c>
      <x:c r="P7080" s="55">
        <x:f t="shared" si="1317"/>
        <x:v>40480</x:v>
      </x:c>
      <x:c r="Q7080" s="55">
        <x:f t="shared" si="1318"/>
        <x:v>96372.937752904458</x:v>
      </x:c>
      <x:c r="R7080" s="55">
        <x:f t="shared" si="1319"/>
        <x:v>40251.062247095542</x:v>
      </x:c>
      <x:c r="S7080" s="1" t="str">
        <x:f t="shared" si="1320"/>
        <x:v>YES</x:v>
      </x:c>
      <x:c r="T7080" s="1">
        <x:f t="shared" si="1321"/>
        <x:v>40251.062247095542</x:v>
      </x:c>
    </x:row>
    <x:row r="7081">
      <x:c r="A7081" s="1"/>
      <x:c r="B7081" s="1"/>
      <x:c r="C7081" s="1"/>
      <x:c r="D7081" s="1"/>
      <x:c r="E7081" s="1"/>
      <x:c r="F7081" s="1"/>
      <x:c r="G7081" s="1"/>
      <x:c r="H7081" s="1"/>
      <x:c r="I7081" s="53">
        <x:f t="shared" si="1310"/>
        <x:v>10</x:v>
      </x:c>
      <x:c r="J7081" s="53">
        <x:f t="shared" si="1311"/>
        <x:v>16</x:v>
      </x:c>
      <x:c r="K7081" s="53">
        <x:f t="shared" si="1312"/>
        <x:v>29</x:v>
      </x:c>
      <x:c r="L7081" s="53">
        <x:f t="shared" si="1313"/>
        <x:v>55</x:v>
      </x:c>
      <x:c r="M7081" s="54">
        <x:f t="shared" si="1314"/>
        <x:v>4917.89924268295</x:v>
      </x:c>
      <x:c r="N7081" s="54">
        <x:f t="shared" si="1315"/>
        <x:v>2.9152078074187151</x:v>
      </x:c>
      <x:c r="O7081" s="55">
        <x:f t="shared" si="1316"/>
        <x:v>199804</x:v>
      </x:c>
      <x:c r="P7081" s="55">
        <x:f t="shared" si="1317"/>
        <x:v>41360</x:v>
      </x:c>
      <x:c r="Q7081" s="55">
        <x:f t="shared" si="1318"/>
        <x:v>97880.195185467877</x:v>
      </x:c>
      <x:c r="R7081" s="55">
        <x:f t="shared" si="1319"/>
        <x:v>40563.804814532123</x:v>
      </x:c>
      <x:c r="S7081" s="1" t="str">
        <x:f t="shared" si="1320"/>
        <x:v>YES</x:v>
      </x:c>
      <x:c r="T7081" s="1">
        <x:f t="shared" si="1321"/>
        <x:v>40563.804814532123</x:v>
      </x:c>
    </x:row>
    <x:row r="7082">
      <x:c r="A7082" s="1"/>
      <x:c r="B7082" s="1"/>
      <x:c r="C7082" s="1"/>
      <x:c r="D7082" s="1"/>
      <x:c r="E7082" s="1"/>
      <x:c r="F7082" s="1"/>
      <x:c r="G7082" s="1"/>
      <x:c r="H7082" s="1"/>
      <x:c r="I7082" s="53">
        <x:f t="shared" si="1310"/>
        <x:v>10</x:v>
      </x:c>
      <x:c r="J7082" s="53">
        <x:f t="shared" si="1311"/>
        <x:v>16</x:v>
      </x:c>
      <x:c r="K7082" s="53">
        <x:f t="shared" si="1312"/>
        <x:v>30</x:v>
      </x:c>
      <x:c r="L7082" s="53">
        <x:f t="shared" si="1313"/>
        <x:v>56</x:v>
      </x:c>
      <x:c r="M7082" s="54">
        <x:f t="shared" si="1314"/>
        <x:v>5006.6089480167211</x:v>
      </x:c>
      <x:c r="N7082" s="54">
        <x:f t="shared" si="1315"/>
        <x:v>2.9768117694560563</x:v>
      </x:c>
      <x:c r="O7082" s="55">
        <x:f t="shared" si="1316"/>
        <x:v>202504</x:v>
      </x:c>
      <x:c r="P7082" s="55">
        <x:f t="shared" si="1317"/>
        <x:v>42240</x:v>
      </x:c>
      <x:c r="Q7082" s="55">
        <x:f t="shared" si="1318"/>
        <x:v>99420.294236401402</x:v>
      </x:c>
      <x:c r="R7082" s="55">
        <x:f t="shared" si="1319"/>
        <x:v>40843.705763598598</x:v>
      </x:c>
      <x:c r="S7082" s="1" t="str">
        <x:f t="shared" si="1320"/>
        <x:v>YES</x:v>
      </x:c>
      <x:c r="T7082" s="1">
        <x:f t="shared" si="1321"/>
        <x:v>40843.705763598598</x:v>
      </x:c>
    </x:row>
    <x:row r="7083">
      <x:c r="A7083" s="1"/>
      <x:c r="B7083" s="1"/>
      <x:c r="C7083" s="1"/>
      <x:c r="D7083" s="1"/>
      <x:c r="E7083" s="1"/>
      <x:c r="F7083" s="1"/>
      <x:c r="G7083" s="1"/>
      <x:c r="H7083" s="1"/>
      <x:c r="I7083" s="53">
        <x:f t="shared" si="1310"/>
        <x:v>10</x:v>
      </x:c>
      <x:c r="J7083" s="53">
        <x:f t="shared" si="1311"/>
        <x:v>17</x:v>
      </x:c>
      <x:c r="K7083" s="53">
        <x:f t="shared" si="1312"/>
        <x:v>0</x:v>
      </x:c>
      <x:c r="L7083" s="53">
        <x:f t="shared" si="1313"/>
        <x:v>27</x:v>
      </x:c>
      <x:c r="M7083" s="54">
        <x:f t="shared" si="1314"/>
        <x:v>3110.3935272903113</x:v>
      </x:c>
      <x:c r="N7083" s="54">
        <x:f t="shared" si="1315"/>
        <x:v>1.6599955050627162</x:v>
      </x:c>
      <x:c r="O7083" s="55">
        <x:f t="shared" si="1316"/>
        <x:v>123598</x:v>
      </x:c>
      <x:c r="P7083" s="55">
        <x:f t="shared" si="1317"/>
        <x:v>16280</x:v>
      </x:c>
      <x:c r="Q7083" s="55">
        <x:f t="shared" si="1318"/>
        <x:v>66499.887626567914</x:v>
      </x:c>
      <x:c r="R7083" s="55">
        <x:f t="shared" si="1319"/>
        <x:v>20818.112373432086</x:v>
      </x:c>
      <x:c r="S7083" s="1" t="str">
        <x:f t="shared" si="1320"/>
        <x:v>YES</x:v>
      </x:c>
      <x:c r="T7083" s="1">
        <x:f t="shared" si="1321"/>
        <x:v>20818.112373432086</x:v>
      </x:c>
    </x:row>
    <x:row r="7084">
      <x:c r="A7084" s="1"/>
      <x:c r="B7084" s="1"/>
      <x:c r="C7084" s="1"/>
      <x:c r="D7084" s="1"/>
      <x:c r="E7084" s="1"/>
      <x:c r="F7084" s="1"/>
      <x:c r="G7084" s="1"/>
      <x:c r="H7084" s="1"/>
      <x:c r="I7084" s="53">
        <x:f t="shared" si="1310"/>
        <x:v>10</x:v>
      </x:c>
      <x:c r="J7084" s="53">
        <x:f t="shared" si="1311"/>
        <x:v>17</x:v>
      </x:c>
      <x:c r="K7084" s="53">
        <x:f t="shared" si="1312"/>
        <x:v>1</x:v>
      </x:c>
      <x:c r="L7084" s="53">
        <x:f t="shared" si="1313"/>
        <x:v>28</x:v>
      </x:c>
      <x:c r="M7084" s="54">
        <x:f t="shared" si="1314"/>
        <x:v>3155.9560272903113</x:v>
      </x:c>
      <x:c r="N7084" s="54">
        <x:f t="shared" si="1315"/>
        <x:v>1.6916361300627163</x:v>
      </x:c>
      <x:c r="O7084" s="55">
        <x:f t="shared" si="1316"/>
        <x:v>126298</x:v>
      </x:c>
      <x:c r="P7084" s="55">
        <x:f t="shared" si="1317"/>
        <x:v>17160</x:v>
      </x:c>
      <x:c r="Q7084" s="55">
        <x:f t="shared" si="1318"/>
        <x:v>67290.903251567914</x:v>
      </x:c>
      <x:c r="R7084" s="55">
        <x:f t="shared" si="1319"/>
        <x:v>21847.096748432086</x:v>
      </x:c>
      <x:c r="S7084" s="1" t="str">
        <x:f t="shared" si="1320"/>
        <x:v>YES</x:v>
      </x:c>
      <x:c r="T7084" s="1">
        <x:f t="shared" si="1321"/>
        <x:v>21847.096748432086</x:v>
      </x:c>
    </x:row>
    <x:row r="7085">
      <x:c r="A7085" s="1"/>
      <x:c r="B7085" s="1"/>
      <x:c r="C7085" s="1"/>
      <x:c r="D7085" s="1"/>
      <x:c r="E7085" s="1"/>
      <x:c r="F7085" s="1"/>
      <x:c r="G7085" s="1"/>
      <x:c r="H7085" s="1"/>
      <x:c r="I7085" s="53">
        <x:f t="shared" si="1310"/>
        <x:v>10</x:v>
      </x:c>
      <x:c r="J7085" s="53">
        <x:f t="shared" si="1311"/>
        <x:v>17</x:v>
      </x:c>
      <x:c r="K7085" s="53">
        <x:f t="shared" si="1312"/>
        <x:v>2</x:v>
      </x:c>
      <x:c r="L7085" s="53">
        <x:f t="shared" si="1313"/>
        <x:v>29</x:v>
      </x:c>
      <x:c r="M7085" s="54">
        <x:f t="shared" si="1314"/>
        <x:v>3202.6575897903112</x:v>
      </x:c>
      <x:c r="N7085" s="54">
        <x:f t="shared" si="1315"/>
        <x:v>1.7240677706877161</x:v>
      </x:c>
      <x:c r="O7085" s="55">
        <x:f t="shared" si="1316"/>
        <x:v>128998</x:v>
      </x:c>
      <x:c r="P7085" s="55">
        <x:f t="shared" si="1317"/>
        <x:v>18040</x:v>
      </x:c>
      <x:c r="Q7085" s="55">
        <x:f t="shared" si="1318"/>
        <x:v>68101.694267192899</x:v>
      </x:c>
      <x:c r="R7085" s="55">
        <x:f t="shared" si="1319"/>
        <x:v>22856.305732807101</x:v>
      </x:c>
      <x:c r="S7085" s="1" t="str">
        <x:f t="shared" si="1320"/>
        <x:v>YES</x:v>
      </x:c>
      <x:c r="T7085" s="1">
        <x:f t="shared" si="1321"/>
        <x:v>22856.305732807101</x:v>
      </x:c>
    </x:row>
    <x:row r="7086">
      <x:c r="A7086" s="1"/>
      <x:c r="B7086" s="1"/>
      <x:c r="C7086" s="1"/>
      <x:c r="D7086" s="1"/>
      <x:c r="E7086" s="1"/>
      <x:c r="F7086" s="1"/>
      <x:c r="G7086" s="1"/>
      <x:c r="H7086" s="1"/>
      <x:c r="I7086" s="53" t="n">
        <x:f t="shared" ref="I7086:I7149" si="1322">INT((ROW()-ROW($I$46))/((CARROT_CAP+1)*(MESCLUN_CAP+1)))</x:f>
        <x:v>10</x:v>
      </x:c>
      <x:c r="J7086" s="53" t="n">
        <x:f t="shared" ref="J7086:J7149" si="1323">MOD(INT((ROW()-ROW($I$46))/(MESCLUN_CAP+1)),CARROT_CAP+1)</x:f>
        <x:v>17</x:v>
      </x:c>
      <x:c r="K7086" s="53" t="n">
        <x:f t="shared" ref="K7086:K7149" si="1324">MOD(ROW()-ROW($I$46),MESCLUN_CAP+1)</x:f>
        <x:v>3</x:v>
      </x:c>
      <x:c r="L7086" s="53" t="n">
        <x:f t="shared" ref="L7086:L7149" si="1325">SUM(I7086:K7086)</x:f>
        <x:v>30</x:v>
      </x:c>
      <x:c r="M7086" s="54" t="n">
        <x:f t="shared" ref="M7086:M7149" si="1326">I7086*TOMATO_HOURS*WEEKS*(1+TOMATO_DIM)^I7086+J7086*CARROT_HOURS*WEEKS*(1+CARROT_DIM)^J7086+K7086*MESCLUN_HOURS*WEEKS*(1+MESCLUN_DIM)^K7086</x:f>
        <x:v>3250.5195722121857</x:v>
      </x:c>
      <x:c r="N7086" s="54" t="n">
        <x:f t="shared" ref="N7086:N7149" si="1327">MAX(M7086-FARMER_HOURS,0)/TEMP_HOURS_PER_WORKER</x:f>
        <x:v>1.7573052584806845</x:v>
      </x:c>
      <x:c r="O7086" s="55" t="n">
        <x:f t="shared" ref="O7086:O7149" si="1328">I7086*TOMATO_PRICE+J7086*CARROT_PRICE+K7086*MESCLUN_PRICE</x:f>
        <x:v>131698</x:v>
      </x:c>
      <x:c r="P7086" s="55" t="n">
        <x:f t="shared" ref="P7086:P7149" si="1329">I7086*TOMATO_FERTILIZER+J7086*CARROT_FERTILIZER+K7086*MESCLUN_FERTILIZER</x:f>
        <x:v>18920</x:v>
      </x:c>
      <x:c r="Q7086" s="55" t="n">
        <x:f t="shared" ref="Q7086:Q7149" si="1330">MIN(M7086,FARMER_HOURS)*FARMER_RATE+MAX(M7086-FARMER_HOURS,0)*TEMP_RATE</x:f>
        <x:v>68932.6314620171</x:v>
      </x:c>
      <x:c r="R7086" s="55" t="n">
        <x:f t="shared" ref="R7086:R7149" si="1331">O7086-P7086-Q7086-FIXED_COST</x:f>
        <x:v>23845.368537982897</x:v>
      </x:c>
      <x:c r="S7086" s="1" t="str">
        <x:f t="shared" ref="S7086:S7149" si="1332">IF(AND(L7086&lt;=TOTAL_BED_CAP,N7086&lt;=TEMP_WORKER_CAP),"YES","NO")</x:f>
        <x:v>YES</x:v>
      </x:c>
      <x:c r="T7086" s="1" t="n">
        <x:f t="shared" ref="T7086:T7149" si="1333">IF(S7086="YES",R7086,-1E+99)</x:f>
        <x:v>23845.368537982897</x:v>
      </x:c>
    </x:row>
    <x:row r="7087">
      <x:c r="A7087" s="1"/>
      <x:c r="B7087" s="1"/>
      <x:c r="C7087" s="1"/>
      <x:c r="D7087" s="1"/>
      <x:c r="E7087" s="1"/>
      <x:c r="F7087" s="1"/>
      <x:c r="G7087" s="1"/>
      <x:c r="H7087" s="1"/>
      <x:c r="I7087" s="53">
        <x:f t="shared" si="1322"/>
        <x:v>10</x:v>
      </x:c>
      <x:c r="J7087" s="53">
        <x:f t="shared" si="1323"/>
        <x:v>17</x:v>
      </x:c>
      <x:c r="K7087" s="53">
        <x:f t="shared" si="1324"/>
        <x:v>4</x:v>
      </x:c>
      <x:c r="L7087" s="53">
        <x:f t="shared" si="1325"/>
        <x:v>31</x:v>
      </x:c>
      <x:c r="M7087" s="54">
        <x:f t="shared" si="1326"/>
        <x:v>3299.5636879348426</x:v>
      </x:c>
      <x:c r="N7087" s="54">
        <x:f t="shared" si="1327"/>
        <x:v>1.7913636721769741</x:v>
      </x:c>
      <x:c r="O7087" s="55">
        <x:f t="shared" si="1328"/>
        <x:v>134398</x:v>
      </x:c>
      <x:c r="P7087" s="55">
        <x:f t="shared" si="1329"/>
        <x:v>19800</x:v>
      </x:c>
      <x:c r="Q7087" s="55">
        <x:f t="shared" si="1330"/>
        <x:v>69784.091804424359</x:v>
      </x:c>
      <x:c r="R7087" s="55">
        <x:f t="shared" si="1331"/>
        <x:v>24813.908195575641</x:v>
      </x:c>
      <x:c r="S7087" s="1" t="str">
        <x:f t="shared" si="1332"/>
        <x:v>YES</x:v>
      </x:c>
      <x:c r="T7087" s="1">
        <x:f t="shared" si="1333"/>
        <x:v>24813.908195575641</x:v>
      </x:c>
    </x:row>
    <x:row r="7088">
      <x:c r="A7088" s="1"/>
      <x:c r="B7088" s="1"/>
      <x:c r="C7088" s="1"/>
      <x:c r="D7088" s="1"/>
      <x:c r="E7088" s="1"/>
      <x:c r="F7088" s="1"/>
      <x:c r="G7088" s="1"/>
      <x:c r="H7088" s="1"/>
      <x:c r="I7088" s="53">
        <x:f t="shared" si="1322"/>
        <x:v>10</x:v>
      </x:c>
      <x:c r="J7088" s="53">
        <x:f t="shared" si="1323"/>
        <x:v>17</x:v>
      </x:c>
      <x:c r="K7088" s="53">
        <x:f t="shared" si="1324"/>
        <x:v>5</x:v>
      </x:c>
      <x:c r="L7088" s="53">
        <x:f t="shared" si="1325"/>
        <x:v>32</x:v>
      </x:c>
      <x:c r="M7088" s="54">
        <x:f t="shared" si="1326"/>
        <x:v>3349.812011856046</x:v>
      </x:c>
      <x:c r="N7088" s="54">
        <x:f t="shared" si="1327"/>
        <x:v>1.8262583415666986</x:v>
      </x:c>
      <x:c r="O7088" s="55">
        <x:f t="shared" si="1328"/>
        <x:v>137098</x:v>
      </x:c>
      <x:c r="P7088" s="55">
        <x:f t="shared" si="1329"/>
        <x:v>20680</x:v>
      </x:c>
      <x:c r="Q7088" s="55">
        <x:f t="shared" si="1330"/>
        <x:v>70656.458539167463</x:v>
      </x:c>
      <x:c r="R7088" s="55">
        <x:f t="shared" si="1331"/>
        <x:v>25761.541460832537</x:v>
      </x:c>
      <x:c r="S7088" s="1" t="str">
        <x:f t="shared" si="1332"/>
        <x:v>YES</x:v>
      </x:c>
      <x:c r="T7088" s="1">
        <x:f t="shared" si="1333"/>
        <x:v>25761.541460832537</x:v>
      </x:c>
    </x:row>
    <x:row r="7089">
      <x:c r="A7089" s="1"/>
      <x:c r="B7089" s="1"/>
      <x:c r="C7089" s="1"/>
      <x:c r="D7089" s="1"/>
      <x:c r="E7089" s="1"/>
      <x:c r="F7089" s="1"/>
      <x:c r="G7089" s="1"/>
      <x:c r="H7089" s="1"/>
      <x:c r="I7089" s="53">
        <x:f t="shared" si="1322"/>
        <x:v>10</x:v>
      </x:c>
      <x:c r="J7089" s="53">
        <x:f t="shared" si="1323"/>
        <x:v>17</x:v>
      </x:c>
      <x:c r="K7089" s="53">
        <x:f t="shared" si="1324"/>
        <x:v>6</x:v>
      </x:c>
      <x:c r="L7089" s="53">
        <x:f t="shared" si="1325"/>
        <x:v>33</x:v>
      </x:c>
      <x:c r="M7089" s="54">
        <x:f t="shared" si="1326"/>
        <x:v>3401.2869860376791</x:v>
      </x:c>
      <x:c r="N7089" s="54">
        <x:f t="shared" si="1327"/>
        <x:v>1.8620048514150549</x:v>
      </x:c>
      <x:c r="O7089" s="55">
        <x:f t="shared" si="1328"/>
        <x:v>139798</x:v>
      </x:c>
      <x:c r="P7089" s="55">
        <x:f t="shared" si="1329"/>
        <x:v>21560</x:v>
      </x:c>
      <x:c r="Q7089" s="55">
        <x:f t="shared" si="1330"/>
        <x:v>71550.121285376372</x:v>
      </x:c>
      <x:c r="R7089" s="55">
        <x:f t="shared" si="1331"/>
        <x:v>26687.878714623628</x:v>
      </x:c>
      <x:c r="S7089" s="1" t="str">
        <x:f t="shared" si="1332"/>
        <x:v>YES</x:v>
      </x:c>
      <x:c r="T7089" s="1">
        <x:f t="shared" si="1333"/>
        <x:v>26687.878714623628</x:v>
      </x:c>
    </x:row>
    <x:row r="7090">
      <x:c r="A7090" s="1"/>
      <x:c r="B7090" s="1"/>
      <x:c r="C7090" s="1"/>
      <x:c r="D7090" s="1"/>
      <x:c r="E7090" s="1"/>
      <x:c r="F7090" s="1"/>
      <x:c r="G7090" s="1"/>
      <x:c r="H7090" s="1"/>
      <x:c r="I7090" s="53">
        <x:f t="shared" si="1322"/>
        <x:v>10</x:v>
      </x:c>
      <x:c r="J7090" s="53">
        <x:f t="shared" si="1323"/>
        <x:v>17</x:v>
      </x:c>
      <x:c r="K7090" s="53">
        <x:f t="shared" si="1324"/>
        <x:v>7</x:v>
      </x:c>
      <x:c r="L7090" s="53">
        <x:f t="shared" si="1325"/>
        <x:v>34</x:v>
      </x:c>
      <x:c r="M7090" s="54">
        <x:f t="shared" si="1326"/>
        <x:v>3454.0114254356395</x:v>
      </x:c>
      <x:c r="N7090" s="54">
        <x:f t="shared" si="1327"/>
        <x:v>1.8986190454414162</x:v>
      </x:c>
      <x:c r="O7090" s="55">
        <x:f t="shared" si="1328"/>
        <x:v>142498</x:v>
      </x:c>
      <x:c r="P7090" s="55">
        <x:f t="shared" si="1329"/>
        <x:v>22440</x:v>
      </x:c>
      <x:c r="Q7090" s="55">
        <x:f t="shared" si="1330"/>
        <x:v>72465.476136035402</x:v>
      </x:c>
      <x:c r="R7090" s="55">
        <x:f t="shared" si="1331"/>
        <x:v>27592.523863964598</x:v>
      </x:c>
      <x:c r="S7090" s="1" t="str">
        <x:f t="shared" si="1332"/>
        <x:v>YES</x:v>
      </x:c>
      <x:c r="T7090" s="1">
        <x:f t="shared" si="1333"/>
        <x:v>27592.523863964598</x:v>
      </x:c>
    </x:row>
    <x:row r="7091">
      <x:c r="A7091" s="1"/>
      <x:c r="B7091" s="1"/>
      <x:c r="C7091" s="1"/>
      <x:c r="D7091" s="1"/>
      <x:c r="E7091" s="1"/>
      <x:c r="F7091" s="1"/>
      <x:c r="G7091" s="1"/>
      <x:c r="H7091" s="1"/>
      <x:c r="I7091" s="53">
        <x:f t="shared" si="1322"/>
        <x:v>10</x:v>
      </x:c>
      <x:c r="J7091" s="53">
        <x:f t="shared" si="1323"/>
        <x:v>17</x:v>
      </x:c>
      <x:c r="K7091" s="53">
        <x:f t="shared" si="1324"/>
        <x:v>8</x:v>
      </x:c>
      <x:c r="L7091" s="53">
        <x:f t="shared" si="1325"/>
        <x:v>35</x:v>
      </x:c>
      <x:c r="M7091" s="54">
        <x:f t="shared" si="1326"/>
        <x:v>3508.00852371562</x:v>
      </x:c>
      <x:c r="N7091" s="54">
        <x:f t="shared" si="1327"/>
        <x:v>1.9361170303580695</x:v>
      </x:c>
      <x:c r="O7091" s="55">
        <x:f t="shared" si="1328"/>
        <x:v>145198</x:v>
      </x:c>
      <x:c r="P7091" s="55">
        <x:f t="shared" si="1329"/>
        <x:v>23320</x:v>
      </x:c>
      <x:c r="Q7091" s="55">
        <x:f t="shared" si="1330"/>
        <x:v>73402.925758951736</x:v>
      </x:c>
      <x:c r="R7091" s="55">
        <x:f t="shared" si="1331"/>
        <x:v>28475.074241048264</x:v>
      </x:c>
      <x:c r="S7091" s="1" t="str">
        <x:f t="shared" si="1332"/>
        <x:v>YES</x:v>
      </x:c>
      <x:c r="T7091" s="1">
        <x:f t="shared" si="1333"/>
        <x:v>28475.074241048264</x:v>
      </x:c>
    </x:row>
    <x:row r="7092">
      <x:c r="A7092" s="1"/>
      <x:c r="B7092" s="1"/>
      <x:c r="C7092" s="1"/>
      <x:c r="D7092" s="1"/>
      <x:c r="E7092" s="1"/>
      <x:c r="F7092" s="1"/>
      <x:c r="G7092" s="1"/>
      <x:c r="H7092" s="1"/>
      <x:c r="I7092" s="53">
        <x:f t="shared" si="1322"/>
        <x:v>10</x:v>
      </x:c>
      <x:c r="J7092" s="53">
        <x:f t="shared" si="1323"/>
        <x:v>17</x:v>
      </x:c>
      <x:c r="K7092" s="53">
        <x:f t="shared" si="1324"/>
        <x:v>9</x:v>
      </x:c>
      <x:c r="L7092" s="53">
        <x:f t="shared" si="1325"/>
        <x:v>36</x:v>
      </x:c>
      <x:c r="M7092" s="54">
        <x:f t="shared" si="1326"/>
        <x:v>3563.301859156014</x:v>
      </x:c>
      <x:c r="N7092" s="54">
        <x:f t="shared" si="1327"/>
        <x:v>1.9745151799694542</x:v>
      </x:c>
      <x:c r="O7092" s="55">
        <x:f t="shared" si="1328"/>
        <x:v>147898</x:v>
      </x:c>
      <x:c r="P7092" s="55">
        <x:f t="shared" si="1329"/>
        <x:v>24200</x:v>
      </x:c>
      <x:c r="Q7092" s="55">
        <x:f t="shared" si="1330"/>
        <x:v>74362.879499236355</x:v>
      </x:c>
      <x:c r="R7092" s="55">
        <x:f t="shared" si="1331"/>
        <x:v>29335.120500763645</x:v>
      </x:c>
      <x:c r="S7092" s="1" t="str">
        <x:f t="shared" si="1332"/>
        <x:v>YES</x:v>
      </x:c>
      <x:c r="T7092" s="1">
        <x:f t="shared" si="1333"/>
        <x:v>29335.120500763645</x:v>
      </x:c>
    </x:row>
    <x:row r="7093">
      <x:c r="A7093" s="1"/>
      <x:c r="B7093" s="1"/>
      <x:c r="C7093" s="1"/>
      <x:c r="D7093" s="1"/>
      <x:c r="E7093" s="1"/>
      <x:c r="F7093" s="1"/>
      <x:c r="G7093" s="1"/>
      <x:c r="H7093" s="1"/>
      <x:c r="I7093" s="53">
        <x:f t="shared" si="1322"/>
        <x:v>10</x:v>
      </x:c>
      <x:c r="J7093" s="53">
        <x:f t="shared" si="1323"/>
        <x:v>17</x:v>
      </x:c>
      <x:c r="K7093" s="53">
        <x:f t="shared" si="1324"/>
        <x:v>10</x:v>
      </x:c>
      <x:c r="L7093" s="53">
        <x:f t="shared" si="1325"/>
        <x:v>37</x:v>
      </x:c>
      <x:c r="M7093" s="54">
        <x:f t="shared" si="1326"/>
        <x:v>3619.9154006392273</x:v>
      </x:c>
      <x:c r="N7093" s="54">
        <x:f t="shared" si="1327"/>
        <x:v>2.0138301393327969</x:v>
      </x:c>
      <x:c r="O7093" s="55">
        <x:f t="shared" si="1328"/>
        <x:v>150598</x:v>
      </x:c>
      <x:c r="P7093" s="55">
        <x:f t="shared" si="1329"/>
        <x:v>25080</x:v>
      </x:c>
      <x:c r="Q7093" s="55">
        <x:f t="shared" si="1330"/>
        <x:v>75345.753483319917</x:v>
      </x:c>
      <x:c r="R7093" s="55">
        <x:f t="shared" si="1331"/>
        <x:v>30172.246516680083</x:v>
      </x:c>
      <x:c r="S7093" s="1" t="str">
        <x:f t="shared" si="1332"/>
        <x:v>YES</x:v>
      </x:c>
      <x:c r="T7093" s="1">
        <x:f t="shared" si="1333"/>
        <x:v>30172.246516680083</x:v>
      </x:c>
    </x:row>
    <x:row r="7094">
      <x:c r="A7094" s="1"/>
      <x:c r="B7094" s="1"/>
      <x:c r="C7094" s="1"/>
      <x:c r="D7094" s="1"/>
      <x:c r="E7094" s="1"/>
      <x:c r="F7094" s="1"/>
      <x:c r="G7094" s="1"/>
      <x:c r="H7094" s="1"/>
      <x:c r="I7094" s="53">
        <x:f t="shared" si="1322"/>
        <x:v>10</x:v>
      </x:c>
      <x:c r="J7094" s="53">
        <x:f t="shared" si="1323"/>
        <x:v>17</x:v>
      </x:c>
      <x:c r="K7094" s="53">
        <x:f t="shared" si="1324"/>
        <x:v>11</x:v>
      </x:c>
      <x:c r="L7094" s="53">
        <x:f t="shared" si="1325"/>
        <x:v>38</x:v>
      </x:c>
      <x:c r="M7094" s="54">
        <x:f t="shared" si="1326"/>
        <x:v>3677.8735137326662</x:v>
      </x:c>
      <x:c r="N7094" s="54">
        <x:f t="shared" si="1327"/>
        <x:v>2.0540788289810181</x:v>
      </x:c>
      <x:c r="O7094" s="55">
        <x:f t="shared" si="1328"/>
        <x:v>153298</x:v>
      </x:c>
      <x:c r="P7094" s="55">
        <x:f t="shared" si="1329"/>
        <x:v>25960</x:v>
      </x:c>
      <x:c r="Q7094" s="55">
        <x:f t="shared" si="1330"/>
        <x:v>76351.970724525454</x:v>
      </x:c>
      <x:c r="R7094" s="55">
        <x:f t="shared" si="1331"/>
        <x:v>30986.029275474546</x:v>
      </x:c>
      <x:c r="S7094" s="1" t="str">
        <x:f t="shared" si="1332"/>
        <x:v>YES</x:v>
      </x:c>
      <x:c r="T7094" s="1">
        <x:f t="shared" si="1333"/>
        <x:v>30986.029275474546</x:v>
      </x:c>
    </x:row>
    <x:row r="7095">
      <x:c r="A7095" s="1"/>
      <x:c r="B7095" s="1"/>
      <x:c r="C7095" s="1"/>
      <x:c r="D7095" s="1"/>
      <x:c r="E7095" s="1"/>
      <x:c r="F7095" s="1"/>
      <x:c r="G7095" s="1"/>
      <x:c r="H7095" s="1"/>
      <x:c r="I7095" s="53">
        <x:f t="shared" si="1322"/>
        <x:v>10</x:v>
      </x:c>
      <x:c r="J7095" s="53">
        <x:f t="shared" si="1323"/>
        <x:v>17</x:v>
      </x:c>
      <x:c r="K7095" s="53">
        <x:f t="shared" si="1324"/>
        <x:v>12</x:v>
      </x:c>
      <x:c r="L7095" s="53">
        <x:f t="shared" si="1325"/>
        <x:v>39</x:v>
      </x:c>
      <x:c r="M7095" s="54">
        <x:f t="shared" si="1326"/>
        <x:v>3737.2009668607307</x:v>
      </x:c>
      <x:c r="N7095" s="54">
        <x:f t="shared" si="1327"/>
        <x:v>2.0952784492088408</x:v>
      </x:c>
      <x:c r="O7095" s="55">
        <x:f t="shared" si="1328"/>
        <x:v>155998</x:v>
      </x:c>
      <x:c r="P7095" s="55">
        <x:f t="shared" si="1329"/>
        <x:v>26840</x:v>
      </x:c>
      <x:c r="Q7095" s="55">
        <x:f t="shared" si="1330"/>
        <x:v>77381.961230221015</x:v>
      </x:c>
      <x:c r="R7095" s="55">
        <x:f t="shared" si="1331"/>
        <x:v>31776.038769778985</x:v>
      </x:c>
      <x:c r="S7095" s="1" t="str">
        <x:f t="shared" si="1332"/>
        <x:v>YES</x:v>
      </x:c>
      <x:c r="T7095" s="1">
        <x:f t="shared" si="1333"/>
        <x:v>31776.038769778985</x:v>
      </x:c>
    </x:row>
    <x:row r="7096">
      <x:c r="A7096" s="1"/>
      <x:c r="B7096" s="1"/>
      <x:c r="C7096" s="1"/>
      <x:c r="D7096" s="1"/>
      <x:c r="E7096" s="1"/>
      <x:c r="F7096" s="1"/>
      <x:c r="G7096" s="1"/>
      <x:c r="H7096" s="1"/>
      <x:c r="I7096" s="53">
        <x:f t="shared" si="1322"/>
        <x:v>10</x:v>
      </x:c>
      <x:c r="J7096" s="53">
        <x:f t="shared" si="1323"/>
        <x:v>17</x:v>
      </x:c>
      <x:c r="K7096" s="53">
        <x:f t="shared" si="1324"/>
        <x:v>13</x:v>
      </x:c>
      <x:c r="L7096" s="53">
        <x:f t="shared" si="1325"/>
        <x:v>40</x:v>
      </x:c>
      <x:c r="M7096" s="54">
        <x:f t="shared" si="1326"/>
        <x:v>3797.9229375691148</x:v>
      </x:c>
      <x:c r="N7096" s="54">
        <x:f t="shared" si="1327"/>
        <x:v>2.1374464844229966</x:v>
      </x:c>
      <x:c r="O7096" s="55">
        <x:f t="shared" si="1328"/>
        <x:v>158698</x:v>
      </x:c>
      <x:c r="P7096" s="55">
        <x:f t="shared" si="1329"/>
        <x:v>27720</x:v>
      </x:c>
      <x:c r="Q7096" s="55">
        <x:f t="shared" si="1330"/>
        <x:v>78436.162110574907</x:v>
      </x:c>
      <x:c r="R7096" s="55">
        <x:f t="shared" si="1331"/>
        <x:v>32541.837889425093</x:v>
      </x:c>
      <x:c r="S7096" s="1" t="str">
        <x:f t="shared" si="1332"/>
        <x:v>YES</x:v>
      </x:c>
      <x:c r="T7096" s="1">
        <x:f t="shared" si="1333"/>
        <x:v>32541.837889425093</x:v>
      </x:c>
    </x:row>
    <x:row r="7097">
      <x:c r="A7097" s="1"/>
      <x:c r="B7097" s="1"/>
      <x:c r="C7097" s="1"/>
      <x:c r="D7097" s="1"/>
      <x:c r="E7097" s="1"/>
      <x:c r="F7097" s="1"/>
      <x:c r="G7097" s="1"/>
      <x:c r="H7097" s="1"/>
      <x:c r="I7097" s="53">
        <x:f t="shared" si="1322"/>
        <x:v>10</x:v>
      </x:c>
      <x:c r="J7097" s="53">
        <x:f t="shared" si="1323"/>
        <x:v>17</x:v>
      </x:c>
      <x:c r="K7097" s="53">
        <x:f t="shared" si="1324"/>
        <x:v>14</x:v>
      </x:c>
      <x:c r="L7097" s="53">
        <x:f t="shared" si="1325"/>
        <x:v>41</x:v>
      </x:c>
      <x:c r="M7097" s="54">
        <x:f t="shared" si="1326"/>
        <x:v>3860.0650188827758</x:v>
      </x:c>
      <x:c r="N7097" s="54">
        <x:f t="shared" si="1327"/>
        <x:v>2.1806007075574834</x:v>
      </x:c>
      <x:c r="O7097" s="55">
        <x:f t="shared" si="1328"/>
        <x:v>161398</x:v>
      </x:c>
      <x:c r="P7097" s="55">
        <x:f t="shared" si="1329"/>
        <x:v>28600</x:v>
      </x:c>
      <x:c r="Q7097" s="55">
        <x:f t="shared" si="1330"/>
        <x:v>79515.017688937078</x:v>
      </x:c>
      <x:c r="R7097" s="55">
        <x:f t="shared" si="1331"/>
        <x:v>33282.982311062922</x:v>
      </x:c>
      <x:c r="S7097" s="1" t="str">
        <x:f t="shared" si="1332"/>
        <x:v>YES</x:v>
      </x:c>
      <x:c r="T7097" s="1">
        <x:f t="shared" si="1333"/>
        <x:v>33282.982311062922</x:v>
      </x:c>
    </x:row>
    <x:row r="7098">
      <x:c r="A7098" s="1"/>
      <x:c r="B7098" s="1"/>
      <x:c r="C7098" s="1"/>
      <x:c r="D7098" s="1"/>
      <x:c r="E7098" s="1"/>
      <x:c r="F7098" s="1"/>
      <x:c r="G7098" s="1"/>
      <x:c r="H7098" s="1"/>
      <x:c r="I7098" s="53">
        <x:f t="shared" si="1322"/>
        <x:v>10</x:v>
      </x:c>
      <x:c r="J7098" s="53">
        <x:f t="shared" si="1323"/>
        <x:v>17</x:v>
      </x:c>
      <x:c r="K7098" s="53">
        <x:f t="shared" si="1324"/>
        <x:v>15</x:v>
      </x:c>
      <x:c r="L7098" s="53">
        <x:f t="shared" si="1325"/>
        <x:v>42</x:v>
      </x:c>
      <x:c r="M7098" s="54">
        <x:f t="shared" si="1326"/>
        <x:v>3923.6532257589224</x:v>
      </x:c>
      <x:c r="N7098" s="54">
        <x:f t="shared" si="1327"/>
        <x:v>2.2247591845548071</x:v>
      </x:c>
      <x:c r="O7098" s="55">
        <x:f t="shared" si="1328"/>
        <x:v>164098</x:v>
      </x:c>
      <x:c r="P7098" s="55">
        <x:f t="shared" si="1329"/>
        <x:v>29480</x:v>
      </x:c>
      <x:c r="Q7098" s="55">
        <x:f t="shared" si="1330"/>
        <x:v>80618.979613870179</x:v>
      </x:c>
      <x:c r="R7098" s="55">
        <x:f t="shared" si="1331"/>
        <x:v>33999.020386129821</x:v>
      </x:c>
      <x:c r="S7098" s="1" t="str">
        <x:f t="shared" si="1332"/>
        <x:v>YES</x:v>
      </x:c>
      <x:c r="T7098" s="1">
        <x:f t="shared" si="1333"/>
        <x:v>33999.020386129821</x:v>
      </x:c>
    </x:row>
    <x:row r="7099">
      <x:c r="A7099" s="1"/>
      <x:c r="B7099" s="1"/>
      <x:c r="C7099" s="1"/>
      <x:c r="D7099" s="1"/>
      <x:c r="E7099" s="1"/>
      <x:c r="F7099" s="1"/>
      <x:c r="G7099" s="1"/>
      <x:c r="H7099" s="1"/>
      <x:c r="I7099" s="53">
        <x:f t="shared" si="1322"/>
        <x:v>10</x:v>
      </x:c>
      <x:c r="J7099" s="53">
        <x:f t="shared" si="1323"/>
        <x:v>17</x:v>
      </x:c>
      <x:c r="K7099" s="53">
        <x:f t="shared" si="1324"/>
        <x:v>16</x:v>
      </x:c>
      <x:c r="L7099" s="53">
        <x:f t="shared" si="1325"/>
        <x:v>43</x:v>
      </x:c>
      <x:c r="M7099" s="54">
        <x:f t="shared" si="1326"/>
        <x:v>3988.7140016364115</x:v>
      </x:c>
      <x:c r="N7099" s="54">
        <x:f t="shared" si="1327"/>
        <x:v>2.2699402789141745</x:v>
      </x:c>
      <x:c r="O7099" s="55">
        <x:f t="shared" si="1328"/>
        <x:v>166798</x:v>
      </x:c>
      <x:c r="P7099" s="55">
        <x:f t="shared" si="1329"/>
        <x:v>30360</x:v>
      </x:c>
      <x:c r="Q7099" s="55">
        <x:f t="shared" si="1330"/>
        <x:v>81748.506972854375</x:v>
      </x:c>
      <x:c r="R7099" s="55">
        <x:f t="shared" si="1331"/>
        <x:v>34689.493027145625</x:v>
      </x:c>
      <x:c r="S7099" s="1" t="str">
        <x:f t="shared" si="1332"/>
        <x:v>YES</x:v>
      </x:c>
      <x:c r="T7099" s="1">
        <x:f t="shared" si="1333"/>
        <x:v>34689.493027145625</x:v>
      </x:c>
    </x:row>
    <x:row r="7100">
      <x:c r="A7100" s="1"/>
      <x:c r="B7100" s="1"/>
      <x:c r="C7100" s="1"/>
      <x:c r="D7100" s="1"/>
      <x:c r="E7100" s="1"/>
      <x:c r="F7100" s="1"/>
      <x:c r="G7100" s="1"/>
      <x:c r="H7100" s="1"/>
      <x:c r="I7100" s="53">
        <x:f t="shared" si="1322"/>
        <x:v>10</x:v>
      </x:c>
      <x:c r="J7100" s="53">
        <x:f t="shared" si="1323"/>
        <x:v>17</x:v>
      </x:c>
      <x:c r="K7100" s="53">
        <x:f t="shared" si="1324"/>
        <x:v>17</x:v>
      </x:c>
      <x:c r="L7100" s="53">
        <x:f t="shared" si="1325"/>
        <x:v>44</x:v>
      </x:c>
      <x:c r="M7100" s="54">
        <x:f t="shared" si="1326"/>
        <x:v>4055.2742250829519</x:v>
      </x:c>
      <x:c r="N7100" s="54">
        <x:f t="shared" si="1327"/>
        <x:v>2.3161626563076054</x:v>
      </x:c>
      <x:c r="O7100" s="55">
        <x:f t="shared" si="1328"/>
        <x:v>169498</x:v>
      </x:c>
      <x:c r="P7100" s="55">
        <x:f t="shared" si="1329"/>
        <x:v>31240</x:v>
      </x:c>
      <x:c r="Q7100" s="55">
        <x:f t="shared" si="1330"/>
        <x:v>82904.066407690145</x:v>
      </x:c>
      <x:c r="R7100" s="55">
        <x:f t="shared" si="1331"/>
        <x:v>35353.933592309855</x:v>
      </x:c>
      <x:c r="S7100" s="1" t="str">
        <x:f t="shared" si="1332"/>
        <x:v>YES</x:v>
      </x:c>
      <x:c r="T7100" s="1">
        <x:f t="shared" si="1333"/>
        <x:v>35353.933592309855</x:v>
      </x:c>
    </x:row>
    <x:row r="7101">
      <x:c r="A7101" s="1"/>
      <x:c r="B7101" s="1"/>
      <x:c r="C7101" s="1"/>
      <x:c r="D7101" s="1"/>
      <x:c r="E7101" s="1"/>
      <x:c r="F7101" s="1"/>
      <x:c r="G7101" s="1"/>
      <x:c r="H7101" s="1"/>
      <x:c r="I7101" s="53">
        <x:f t="shared" si="1322"/>
        <x:v>10</x:v>
      </x:c>
      <x:c r="J7101" s="53">
        <x:f t="shared" si="1323"/>
        <x:v>17</x:v>
      </x:c>
      <x:c r="K7101" s="53">
        <x:f t="shared" si="1324"/>
        <x:v>18</x:v>
      </x:c>
      <x:c r="L7101" s="53">
        <x:f t="shared" si="1325"/>
        <x:v>45</x:v>
      </x:c>
      <x:c r="M7101" s="54">
        <x:f t="shared" si="1326"/>
        <x:v>4123.3612165415389</x:v>
      </x:c>
      <x:c r="N7101" s="54">
        <x:f t="shared" si="1327"/>
        <x:v>2.3634452892649573</x:v>
      </x:c>
      <x:c r="O7101" s="55">
        <x:f t="shared" si="1328"/>
        <x:v>172198</x:v>
      </x:c>
      <x:c r="P7101" s="55">
        <x:f t="shared" si="1329"/>
        <x:v>32120</x:v>
      </x:c>
      <x:c r="Q7101" s="55">
        <x:f t="shared" si="1330"/>
        <x:v>84086.132231623938</x:v>
      </x:c>
      <x:c r="R7101" s="55">
        <x:f t="shared" si="1331"/>
        <x:v>35991.867768376062</x:v>
      </x:c>
      <x:c r="S7101" s="1" t="str">
        <x:f t="shared" si="1332"/>
        <x:v>YES</x:v>
      </x:c>
      <x:c r="T7101" s="1">
        <x:f t="shared" si="1333"/>
        <x:v>35991.867768376062</x:v>
      </x:c>
    </x:row>
    <x:row r="7102">
      <x:c r="A7102" s="1"/>
      <x:c r="B7102" s="1"/>
      <x:c r="C7102" s="1"/>
      <x:c r="D7102" s="1"/>
      <x:c r="E7102" s="1"/>
      <x:c r="F7102" s="1"/>
      <x:c r="G7102" s="1"/>
      <x:c r="H7102" s="1"/>
      <x:c r="I7102" s="53">
        <x:f t="shared" si="1322"/>
        <x:v>10</x:v>
      </x:c>
      <x:c r="J7102" s="53">
        <x:f t="shared" si="1323"/>
        <x:v>17</x:v>
      </x:c>
      <x:c r="K7102" s="53">
        <x:f t="shared" si="1324"/>
        <x:v>19</x:v>
      </x:c>
      <x:c r="L7102" s="53">
        <x:f t="shared" si="1325"/>
        <x:v>46</x:v>
      </x:c>
      <x:c r="M7102" s="54">
        <x:f t="shared" si="1326"/>
        <x:v>4193.0027451775604</x:v>
      </x:c>
      <x:c r="N7102" s="54">
        <x:f t="shared" si="1327"/>
        <x:v>2.4118074619288614</x:v>
      </x:c>
      <x:c r="O7102" s="55">
        <x:f t="shared" si="1328"/>
        <x:v>174898</x:v>
      </x:c>
      <x:c r="P7102" s="55">
        <x:f t="shared" si="1329"/>
        <x:v>33000</x:v>
      </x:c>
      <x:c r="Q7102" s="55">
        <x:f t="shared" si="1330"/>
        <x:v>85295.186548221536</x:v>
      </x:c>
      <x:c r="R7102" s="55">
        <x:f t="shared" si="1331"/>
        <x:v>36602.813451778464</x:v>
      </x:c>
      <x:c r="S7102" s="1" t="str">
        <x:f t="shared" si="1332"/>
        <x:v>YES</x:v>
      </x:c>
      <x:c r="T7102" s="1">
        <x:f t="shared" si="1333"/>
        <x:v>36602.813451778464</x:v>
      </x:c>
    </x:row>
    <x:row r="7103">
      <x:c r="A7103" s="1"/>
      <x:c r="B7103" s="1"/>
      <x:c r="C7103" s="1"/>
      <x:c r="D7103" s="1"/>
      <x:c r="E7103" s="1"/>
      <x:c r="F7103" s="1"/>
      <x:c r="G7103" s="1"/>
      <x:c r="H7103" s="1"/>
      <x:c r="I7103" s="53">
        <x:f t="shared" si="1322"/>
        <x:v>10</x:v>
      </x:c>
      <x:c r="J7103" s="53">
        <x:f t="shared" si="1323"/>
        <x:v>17</x:v>
      </x:c>
      <x:c r="K7103" s="53">
        <x:f t="shared" si="1324"/>
        <x:v>20</x:v>
      </x:c>
      <x:c r="L7103" s="53">
        <x:f t="shared" si="1325"/>
        <x:v>47</x:v>
      </x:c>
      <x:c r="M7103" s="54">
        <x:f t="shared" si="1326"/>
        <x:v>4264.2270358280384</x:v>
      </x:c>
      <x:c r="N7103" s="54">
        <x:f t="shared" si="1327"/>
        <x:v>2.4612687748805824</x:v>
      </x:c>
      <x:c r="O7103" s="55">
        <x:f t="shared" si="1328"/>
        <x:v>177598</x:v>
      </x:c>
      <x:c r="P7103" s="55">
        <x:f t="shared" si="1329"/>
        <x:v>33880</x:v>
      </x:c>
      <x:c r="Q7103" s="55">
        <x:f t="shared" si="1330"/>
        <x:v>86531.719372014544</x:v>
      </x:c>
      <x:c r="R7103" s="55">
        <x:f t="shared" si="1331"/>
        <x:v>37186.280627985456</x:v>
      </x:c>
      <x:c r="S7103" s="1" t="str">
        <x:f t="shared" si="1332"/>
        <x:v>YES</x:v>
      </x:c>
      <x:c r="T7103" s="1">
        <x:f t="shared" si="1333"/>
        <x:v>37186.280627985456</x:v>
      </x:c>
    </x:row>
    <x:row r="7104">
      <x:c r="A7104" s="1"/>
      <x:c r="B7104" s="1"/>
      <x:c r="C7104" s="1"/>
      <x:c r="D7104" s="1"/>
      <x:c r="E7104" s="1"/>
      <x:c r="F7104" s="1"/>
      <x:c r="G7104" s="1"/>
      <x:c r="H7104" s="1"/>
      <x:c r="I7104" s="53">
        <x:f t="shared" si="1322"/>
        <x:v>10</x:v>
      </x:c>
      <x:c r="J7104" s="53">
        <x:f t="shared" si="1323"/>
        <x:v>17</x:v>
      </x:c>
      <x:c r="K7104" s="53">
        <x:f t="shared" si="1324"/>
        <x:v>21</x:v>
      </x:c>
      <x:c r="L7104" s="53">
        <x:f t="shared" si="1325"/>
        <x:v>48</x:v>
      </x:c>
      <x:c r="M7104" s="54">
        <x:f t="shared" si="1326"/>
        <x:v>4337.0627760544812</x:v>
      </x:c>
      <x:c r="N7104" s="54">
        <x:f t="shared" si="1327"/>
        <x:v>2.5118491500378344</x:v>
      </x:c>
      <x:c r="O7104" s="55">
        <x:f t="shared" si="1328"/>
        <x:v>180298</x:v>
      </x:c>
      <x:c r="P7104" s="55">
        <x:f t="shared" si="1329"/>
        <x:v>34760</x:v>
      </x:c>
      <x:c r="Q7104" s="55">
        <x:f t="shared" si="1330"/>
        <x:v>87796.228750945855</x:v>
      </x:c>
      <x:c r="R7104" s="55">
        <x:f t="shared" si="1331"/>
        <x:v>37741.771249054145</x:v>
      </x:c>
      <x:c r="S7104" s="1" t="str">
        <x:f t="shared" si="1332"/>
        <x:v>YES</x:v>
      </x:c>
      <x:c r="T7104" s="1">
        <x:f t="shared" si="1333"/>
        <x:v>37741.771249054145</x:v>
      </x:c>
    </x:row>
    <x:row r="7105">
      <x:c r="A7105" s="1"/>
      <x:c r="B7105" s="1"/>
      <x:c r="C7105" s="1"/>
      <x:c r="D7105" s="1"/>
      <x:c r="E7105" s="1"/>
      <x:c r="F7105" s="1"/>
      <x:c r="G7105" s="1"/>
      <x:c r="H7105" s="1"/>
      <x:c r="I7105" s="53">
        <x:f t="shared" si="1322"/>
        <x:v>10</x:v>
      </x:c>
      <x:c r="J7105" s="53">
        <x:f t="shared" si="1323"/>
        <x:v>17</x:v>
      </x:c>
      <x:c r="K7105" s="53">
        <x:f t="shared" si="1324"/>
        <x:v>22</x:v>
      </x:c>
      <x:c r="L7105" s="53">
        <x:f t="shared" si="1325"/>
        <x:v>49</x:v>
      </x:c>
      <x:c r="M7105" s="54">
        <x:f t="shared" si="1326"/>
        <x:v>4411.5391233008777</x:v>
      </x:c>
      <x:c r="N7105" s="54">
        <x:f t="shared" si="1327"/>
        <x:v>2.5635688356256097</x:v>
      </x:c>
      <x:c r="O7105" s="55">
        <x:f t="shared" si="1328"/>
        <x:v>182998</x:v>
      </x:c>
      <x:c r="P7105" s="55">
        <x:f t="shared" si="1329"/>
        <x:v>35640</x:v>
      </x:c>
      <x:c r="Q7105" s="55">
        <x:f t="shared" si="1330"/>
        <x:v>89089.220890640237</x:v>
      </x:c>
      <x:c r="R7105" s="55">
        <x:f t="shared" si="1331"/>
        <x:v>38268.779109359763</x:v>
      </x:c>
      <x:c r="S7105" s="1" t="str">
        <x:f t="shared" si="1332"/>
        <x:v>YES</x:v>
      </x:c>
      <x:c r="T7105" s="1">
        <x:f t="shared" si="1333"/>
        <x:v>38268.779109359763</x:v>
      </x:c>
    </x:row>
    <x:row r="7106">
      <x:c r="A7106" s="1"/>
      <x:c r="B7106" s="1"/>
      <x:c r="C7106" s="1"/>
      <x:c r="D7106" s="1"/>
      <x:c r="E7106" s="1"/>
      <x:c r="F7106" s="1"/>
      <x:c r="G7106" s="1"/>
      <x:c r="H7106" s="1"/>
      <x:c r="I7106" s="53">
        <x:f t="shared" si="1322"/>
        <x:v>10</x:v>
      </x:c>
      <x:c r="J7106" s="53">
        <x:f t="shared" si="1323"/>
        <x:v>17</x:v>
      </x:c>
      <x:c r="K7106" s="53">
        <x:f t="shared" si="1324"/>
        <x:v>23</x:v>
      </x:c>
      <x:c r="L7106" s="53">
        <x:f t="shared" si="1325"/>
        <x:v>50</x:v>
      </x:c>
      <x:c r="M7106" s="54">
        <x:f t="shared" si="1326"/>
        <x:v>4487.6857121583143</x:v>
      </x:c>
      <x:c r="N7106" s="54">
        <x:f t="shared" si="1327"/>
        <x:v>2.6164484112210515</x:v>
      </x:c>
      <x:c r="O7106" s="55">
        <x:f t="shared" si="1328"/>
        <x:v>185698</x:v>
      </x:c>
      <x:c r="P7106" s="55">
        <x:f t="shared" si="1329"/>
        <x:v>36520</x:v>
      </x:c>
      <x:c r="Q7106" s="55">
        <x:f t="shared" si="1330"/>
        <x:v>90411.210280526284</x:v>
      </x:c>
      <x:c r="R7106" s="55">
        <x:f t="shared" si="1331"/>
        <x:v>38766.789719473716</x:v>
      </x:c>
      <x:c r="S7106" s="1" t="str">
        <x:f t="shared" si="1332"/>
        <x:v>YES</x:v>
      </x:c>
      <x:c r="T7106" s="1">
        <x:f t="shared" si="1333"/>
        <x:v>38766.789719473716</x:v>
      </x:c>
    </x:row>
    <x:row r="7107">
      <x:c r="A7107" s="1"/>
      <x:c r="B7107" s="1"/>
      <x:c r="C7107" s="1"/>
      <x:c r="D7107" s="1"/>
      <x:c r="E7107" s="1"/>
      <x:c r="F7107" s="1"/>
      <x:c r="G7107" s="1"/>
      <x:c r="H7107" s="1"/>
      <x:c r="I7107" s="53">
        <x:f t="shared" si="1322"/>
        <x:v>10</x:v>
      </x:c>
      <x:c r="J7107" s="53">
        <x:f t="shared" si="1323"/>
        <x:v>17</x:v>
      </x:c>
      <x:c r="K7107" s="53">
        <x:f t="shared" si="1324"/>
        <x:v>24</x:v>
      </x:c>
      <x:c r="L7107" s="53">
        <x:f t="shared" si="1325"/>
        <x:v>51</x:v>
      </x:c>
      <x:c r="M7107" s="54">
        <x:f t="shared" si="1326"/>
        <x:v>4565.5326617378105</x:v>
      </x:c>
      <x:c r="N7107" s="54">
        <x:f t="shared" si="1327"/>
        <x:v>2.6705087928734796</x:v>
      </x:c>
      <x:c r="O7107" s="55">
        <x:f t="shared" si="1328"/>
        <x:v>188398</x:v>
      </x:c>
      <x:c r="P7107" s="55">
        <x:f t="shared" si="1329"/>
        <x:v>37400</x:v>
      </x:c>
      <x:c r="Q7107" s="55">
        <x:f t="shared" si="1330"/>
        <x:v>91762.719821836989</x:v>
      </x:c>
      <x:c r="R7107" s="55">
        <x:f t="shared" si="1331"/>
        <x:v>39235.280178163011</x:v>
      </x:c>
      <x:c r="S7107" s="1" t="str">
        <x:f t="shared" si="1332"/>
        <x:v>YES</x:v>
      </x:c>
      <x:c r="T7107" s="1">
        <x:f t="shared" si="1333"/>
        <x:v>39235.280178163011</x:v>
      </x:c>
    </x:row>
    <x:row r="7108">
      <x:c r="A7108" s="1"/>
      <x:c r="B7108" s="1"/>
      <x:c r="C7108" s="1"/>
      <x:c r="D7108" s="1"/>
      <x:c r="E7108" s="1"/>
      <x:c r="F7108" s="1"/>
      <x:c r="G7108" s="1"/>
      <x:c r="H7108" s="1"/>
      <x:c r="I7108" s="53">
        <x:f t="shared" si="1322"/>
        <x:v>10</x:v>
      </x:c>
      <x:c r="J7108" s="53">
        <x:f t="shared" si="1323"/>
        <x:v>17</x:v>
      </x:c>
      <x:c r="K7108" s="53">
        <x:f t="shared" si="1324"/>
        <x:v>25</x:v>
      </x:c>
      <x:c r="L7108" s="53">
        <x:f t="shared" si="1325"/>
        <x:v>52</x:v>
      </x:c>
      <x:c r="M7108" s="54">
        <x:f t="shared" si="1326"/>
        <x:v>4645.1105831529076</x:v>
      </x:c>
      <x:c r="N7108" s="54">
        <x:f t="shared" si="1327"/>
        <x:v>2.7257712383006303</x:v>
      </x:c>
      <x:c r="O7108" s="55">
        <x:f t="shared" si="1328"/>
        <x:v>191098</x:v>
      </x:c>
      <x:c r="P7108" s="55">
        <x:f t="shared" si="1329"/>
        <x:v>38280</x:v>
      </x:c>
      <x:c r="Q7108" s="55">
        <x:f t="shared" si="1330"/>
        <x:v>93144.280957515759</x:v>
      </x:c>
      <x:c r="R7108" s="55">
        <x:f t="shared" si="1331"/>
        <x:v>39673.719042484241</x:v>
      </x:c>
      <x:c r="S7108" s="1" t="str">
        <x:f t="shared" si="1332"/>
        <x:v>YES</x:v>
      </x:c>
      <x:c r="T7108" s="1">
        <x:f t="shared" si="1333"/>
        <x:v>39673.719042484241</x:v>
      </x:c>
    </x:row>
    <x:row r="7109">
      <x:c r="A7109" s="1"/>
      <x:c r="B7109" s="1"/>
      <x:c r="C7109" s="1"/>
      <x:c r="D7109" s="1"/>
      <x:c r="E7109" s="1"/>
      <x:c r="F7109" s="1"/>
      <x:c r="G7109" s="1"/>
      <x:c r="H7109" s="1"/>
      <x:c r="I7109" s="53">
        <x:f t="shared" si="1322"/>
        <x:v>10</x:v>
      </x:c>
      <x:c r="J7109" s="53">
        <x:f t="shared" si="1323"/>
        <x:v>17</x:v>
      </x:c>
      <x:c r="K7109" s="53">
        <x:f t="shared" si="1324"/>
        <x:v>26</x:v>
      </x:c>
      <x:c r="L7109" s="53">
        <x:f t="shared" si="1325"/>
        <x:v>53</x:v>
      </x:c>
      <x:c r="M7109" s="54">
        <x:f t="shared" si="1326"/>
        <x:v>4726.4505871136262</x:v>
      </x:c>
      <x:c r="N7109" s="54">
        <x:f t="shared" si="1327"/>
        <x:v>2.7822573521622402</x:v>
      </x:c>
      <x:c r="O7109" s="55">
        <x:f t="shared" si="1328"/>
        <x:v>193798</x:v>
      </x:c>
      <x:c r="P7109" s="55">
        <x:f t="shared" si="1329"/>
        <x:v>39160</x:v>
      </x:c>
      <x:c r="Q7109" s="55">
        <x:f t="shared" si="1330"/>
        <x:v>94556.433804056011</x:v>
      </x:c>
      <x:c r="R7109" s="55">
        <x:f t="shared" si="1331"/>
        <x:v>40081.566195943989</x:v>
      </x:c>
      <x:c r="S7109" s="1" t="str">
        <x:f t="shared" si="1332"/>
        <x:v>YES</x:v>
      </x:c>
      <x:c r="T7109" s="1">
        <x:f t="shared" si="1333"/>
        <x:v>40081.566195943989</x:v>
      </x:c>
    </x:row>
    <x:row r="7110">
      <x:c r="A7110" s="1"/>
      <x:c r="B7110" s="1"/>
      <x:c r="C7110" s="1"/>
      <x:c r="D7110" s="1"/>
      <x:c r="E7110" s="1"/>
      <x:c r="F7110" s="1"/>
      <x:c r="G7110" s="1"/>
      <x:c r="H7110" s="1"/>
      <x:c r="I7110" s="53">
        <x:f t="shared" si="1322"/>
        <x:v>10</x:v>
      </x:c>
      <x:c r="J7110" s="53">
        <x:f t="shared" si="1323"/>
        <x:v>17</x:v>
      </x:c>
      <x:c r="K7110" s="53">
        <x:f t="shared" si="1324"/>
        <x:v>27</x:v>
      </x:c>
      <x:c r="L7110" s="53">
        <x:f t="shared" si="1325"/>
        <x:v>54</x:v>
      </x:c>
      <x:c r="M7110" s="54">
        <x:f t="shared" si="1326"/>
        <x:v>4809.5842916333822</x:v>
      </x:c>
      <x:c r="N7110" s="54">
        <x:f t="shared" si="1327"/>
        <x:v>2.8399890914120709</x:v>
      </x:c>
      <x:c r="O7110" s="55">
        <x:f t="shared" si="1328"/>
        <x:v>196498</x:v>
      </x:c>
      <x:c r="P7110" s="55">
        <x:f t="shared" si="1329"/>
        <x:v>40040</x:v>
      </x:c>
      <x:c r="Q7110" s="55">
        <x:f t="shared" si="1330"/>
        <x:v>95999.727285301778</x:v>
      </x:c>
      <x:c r="R7110" s="55">
        <x:f t="shared" si="1331"/>
        <x:v>40458.272714698222</x:v>
      </x:c>
      <x:c r="S7110" s="1" t="str">
        <x:f t="shared" si="1332"/>
        <x:v>YES</x:v>
      </x:c>
      <x:c r="T7110" s="1">
        <x:f t="shared" si="1333"/>
        <x:v>40458.272714698222</x:v>
      </x:c>
    </x:row>
    <x:row r="7111">
      <x:c r="A7111" s="1"/>
      <x:c r="B7111" s="1"/>
      <x:c r="C7111" s="1"/>
      <x:c r="D7111" s="1"/>
      <x:c r="E7111" s="1"/>
      <x:c r="F7111" s="1"/>
      <x:c r="G7111" s="1"/>
      <x:c r="H7111" s="1"/>
      <x:c r="I7111" s="53">
        <x:f t="shared" si="1322"/>
        <x:v>10</x:v>
      </x:c>
      <x:c r="J7111" s="53">
        <x:f t="shared" si="1323"/>
        <x:v>17</x:v>
      </x:c>
      <x:c r="K7111" s="53">
        <x:f t="shared" si="1324"/>
        <x:v>28</x:v>
      </x:c>
      <x:c r="L7111" s="53">
        <x:f t="shared" si="1325"/>
        <x:v>55</x:v>
      </x:c>
      <x:c r="M7111" s="54">
        <x:f t="shared" si="1326"/>
        <x:v>4894.543829850536</x:v>
      </x:c>
      <x:c r="N7111" s="54">
        <x:f t="shared" si="1327"/>
        <x:v>2.898988770729539</x:v>
      </x:c>
      <x:c r="O7111" s="55">
        <x:f t="shared" si="1328"/>
        <x:v>199198</x:v>
      </x:c>
      <x:c r="P7111" s="55">
        <x:f t="shared" si="1329"/>
        <x:v>40920</x:v>
      </x:c>
      <x:c r="Q7111" s="55">
        <x:f t="shared" si="1330"/>
        <x:v>97474.719268238478</x:v>
      </x:c>
      <x:c r="R7111" s="55">
        <x:f t="shared" si="1331"/>
        <x:v>40803.280731761522</x:v>
      </x:c>
      <x:c r="S7111" s="1" t="str">
        <x:f t="shared" si="1332"/>
        <x:v>YES</x:v>
      </x:c>
      <x:c r="T7111" s="1">
        <x:f t="shared" si="1333"/>
        <x:v>40803.280731761522</x:v>
      </x:c>
    </x:row>
    <x:row r="7112">
      <x:c r="A7112" s="1"/>
      <x:c r="B7112" s="1"/>
      <x:c r="C7112" s="1"/>
      <x:c r="D7112" s="1"/>
      <x:c r="E7112" s="1"/>
      <x:c r="F7112" s="1"/>
      <x:c r="G7112" s="1"/>
      <x:c r="H7112" s="1"/>
      <x:c r="I7112" s="53">
        <x:f t="shared" si="1322"/>
        <x:v>10</x:v>
      </x:c>
      <x:c r="J7112" s="53">
        <x:f t="shared" si="1323"/>
        <x:v>17</x:v>
      </x:c>
      <x:c r="K7112" s="53">
        <x:f t="shared" si="1324"/>
        <x:v>29</x:v>
      </x:c>
      <x:c r="L7112" s="53">
        <x:f t="shared" si="1325"/>
        <x:v>56</x:v>
      </x:c>
      <x:c r="M7112" s="54">
        <x:f t="shared" si="1326"/>
        <x:v>4981.3618579661897</x:v>
      </x:c>
      <x:c r="N7112" s="54">
        <x:f t="shared" si="1327"/>
        <x:v>2.9592790680320764</x:v>
      </x:c>
      <x:c r="O7112" s="55">
        <x:f t="shared" si="1328"/>
        <x:v>201898</x:v>
      </x:c>
      <x:c r="P7112" s="55">
        <x:f t="shared" si="1329"/>
        <x:v>41800</x:v>
      </x:c>
      <x:c r="Q7112" s="55">
        <x:f t="shared" si="1330"/>
        <x:v>98981.976700801897</x:v>
      </x:c>
      <x:c r="R7112" s="55">
        <x:f t="shared" si="1331"/>
        <x:v>41116.023299198103</x:v>
      </x:c>
      <x:c r="S7112" s="1" t="str">
        <x:f t="shared" si="1332"/>
        <x:v>YES</x:v>
      </x:c>
      <x:c r="T7112" s="1">
        <x:f t="shared" si="1333"/>
        <x:v>41116.023299198103</x:v>
      </x:c>
    </x:row>
    <x:row r="7113">
      <x:c r="A7113" s="1"/>
      <x:c r="B7113" s="1"/>
      <x:c r="C7113" s="1"/>
      <x:c r="D7113" s="1"/>
      <x:c r="E7113" s="1"/>
      <x:c r="F7113" s="1"/>
      <x:c r="G7113" s="1"/>
      <x:c r="H7113" s="1"/>
      <x:c r="I7113" s="53">
        <x:f t="shared" si="1322"/>
        <x:v>10</x:v>
      </x:c>
      <x:c r="J7113" s="53">
        <x:f t="shared" si="1323"/>
        <x:v>17</x:v>
      </x:c>
      <x:c r="K7113" s="53">
        <x:f t="shared" si="1324"/>
        <x:v>30</x:v>
      </x:c>
      <x:c r="L7113" s="53">
        <x:f t="shared" si="1325"/>
        <x:v>57</x:v>
      </x:c>
      <x:c r="M7113" s="54">
        <x:f t="shared" si="1326"/>
        <x:v>5070.07156329996</x:v>
      </x:c>
      <x:c r="N7113" s="54">
        <x:f t="shared" si="1327"/>
        <x:v>3.0208830300694167</x:v>
      </x:c>
      <x:c r="O7113" s="55">
        <x:f t="shared" si="1328"/>
        <x:v>204598</x:v>
      </x:c>
      <x:c r="P7113" s="55">
        <x:f t="shared" si="1329"/>
        <x:v>42680</x:v>
      </x:c>
      <x:c r="Q7113" s="55">
        <x:f t="shared" si="1330"/>
        <x:v>100522.07575173542</x:v>
      </x:c>
      <x:c r="R7113" s="55">
        <x:f t="shared" si="1331"/>
        <x:v>41395.924248264579</x:v>
      </x:c>
      <x:c r="S7113" s="1" t="str">
        <x:f t="shared" si="1332"/>
        <x:v>YES</x:v>
      </x:c>
      <x:c r="T7113" s="1">
        <x:f t="shared" si="1333"/>
        <x:v>41395.924248264579</x:v>
      </x:c>
    </x:row>
    <x:row r="7114">
      <x:c r="A7114" s="1"/>
      <x:c r="B7114" s="1"/>
      <x:c r="C7114" s="1"/>
      <x:c r="D7114" s="1"/>
      <x:c r="E7114" s="1"/>
      <x:c r="F7114" s="1"/>
      <x:c r="G7114" s="1"/>
      <x:c r="H7114" s="1"/>
      <x:c r="I7114" s="53">
        <x:f t="shared" si="1322"/>
        <x:v>10</x:v>
      </x:c>
      <x:c r="J7114" s="53">
        <x:f t="shared" si="1323"/>
        <x:v>18</x:v>
      </x:c>
      <x:c r="K7114" s="53">
        <x:f t="shared" si="1324"/>
        <x:v>0</x:v>
      </x:c>
      <x:c r="L7114" s="53">
        <x:f t="shared" si="1325"/>
        <x:v>28</x:v>
      </x:c>
      <x:c r="M7114" s="54">
        <x:f t="shared" si="1326"/>
        <x:v>3176.5839216515142</x:v>
      </x:c>
      <x:c r="N7114" s="54">
        <x:f t="shared" si="1327"/>
        <x:v>1.7059610567024404</x:v>
      </x:c>
      <x:c r="O7114" s="55">
        <x:f t="shared" si="1328"/>
        <x:v>125692</x:v>
      </x:c>
      <x:c r="P7114" s="55">
        <x:f t="shared" si="1329"/>
        <x:v>16720</x:v>
      </x:c>
      <x:c r="Q7114" s="55">
        <x:f t="shared" si="1330"/>
        <x:v>67649.026417561006</x:v>
      </x:c>
      <x:c r="R7114" s="55">
        <x:f t="shared" si="1331"/>
        <x:v>21322.973582438994</x:v>
      </x:c>
      <x:c r="S7114" s="1" t="str">
        <x:f t="shared" si="1332"/>
        <x:v>YES</x:v>
      </x:c>
      <x:c r="T7114" s="1">
        <x:f t="shared" si="1333"/>
        <x:v>21322.973582438994</x:v>
      </x:c>
    </x:row>
    <x:row r="7115">
      <x:c r="A7115" s="1"/>
      <x:c r="B7115" s="1"/>
      <x:c r="C7115" s="1"/>
      <x:c r="D7115" s="1"/>
      <x:c r="E7115" s="1"/>
      <x:c r="F7115" s="1"/>
      <x:c r="G7115" s="1"/>
      <x:c r="H7115" s="1"/>
      <x:c r="I7115" s="53">
        <x:f t="shared" si="1322"/>
        <x:v>10</x:v>
      </x:c>
      <x:c r="J7115" s="53">
        <x:f t="shared" si="1323"/>
        <x:v>18</x:v>
      </x:c>
      <x:c r="K7115" s="53">
        <x:f t="shared" si="1324"/>
        <x:v>1</x:v>
      </x:c>
      <x:c r="L7115" s="53">
        <x:f t="shared" si="1325"/>
        <x:v>29</x:v>
      </x:c>
      <x:c r="M7115" s="54">
        <x:f t="shared" si="1326"/>
        <x:v>3222.1464216515142</x:v>
      </x:c>
      <x:c r="N7115" s="54">
        <x:f t="shared" si="1327"/>
        <x:v>1.7376016817024404</x:v>
      </x:c>
      <x:c r="O7115" s="55">
        <x:f t="shared" si="1328"/>
        <x:v>128392</x:v>
      </x:c>
      <x:c r="P7115" s="55">
        <x:f t="shared" si="1329"/>
        <x:v>17600</x:v>
      </x:c>
      <x:c r="Q7115" s="55">
        <x:f t="shared" si="1330"/>
        <x:v>68440.042042561006</x:v>
      </x:c>
      <x:c r="R7115" s="55">
        <x:f t="shared" si="1331"/>
        <x:v>22351.957957438994</x:v>
      </x:c>
      <x:c r="S7115" s="1" t="str">
        <x:f t="shared" si="1332"/>
        <x:v>YES</x:v>
      </x:c>
      <x:c r="T7115" s="1">
        <x:f t="shared" si="1333"/>
        <x:v>22351.957957438994</x:v>
      </x:c>
    </x:row>
    <x:row r="7116">
      <x:c r="A7116" s="1"/>
      <x:c r="B7116" s="1"/>
      <x:c r="C7116" s="1"/>
      <x:c r="D7116" s="1"/>
      <x:c r="E7116" s="1"/>
      <x:c r="F7116" s="1"/>
      <x:c r="G7116" s="1"/>
      <x:c r="H7116" s="1"/>
      <x:c r="I7116" s="53">
        <x:f t="shared" si="1322"/>
        <x:v>10</x:v>
      </x:c>
      <x:c r="J7116" s="53">
        <x:f t="shared" si="1323"/>
        <x:v>18</x:v>
      </x:c>
      <x:c r="K7116" s="53">
        <x:f t="shared" si="1324"/>
        <x:v>2</x:v>
      </x:c>
      <x:c r="L7116" s="53">
        <x:f t="shared" si="1325"/>
        <x:v>30</x:v>
      </x:c>
      <x:c r="M7116" s="54">
        <x:f t="shared" si="1326"/>
        <x:v>3268.8479841515141</x:v>
      </x:c>
      <x:c r="N7116" s="54">
        <x:f t="shared" si="1327"/>
        <x:v>1.7700333223274403</x:v>
      </x:c>
      <x:c r="O7116" s="55">
        <x:f t="shared" si="1328"/>
        <x:v>131092</x:v>
      </x:c>
      <x:c r="P7116" s="55">
        <x:f t="shared" si="1329"/>
        <x:v>18480</x:v>
      </x:c>
      <x:c r="Q7116" s="55">
        <x:f t="shared" si="1330"/>
        <x:v>69250.833058186006</x:v>
      </x:c>
      <x:c r="R7116" s="55">
        <x:f t="shared" si="1331"/>
        <x:v>23361.166941813994</x:v>
      </x:c>
      <x:c r="S7116" s="1" t="str">
        <x:f t="shared" si="1332"/>
        <x:v>YES</x:v>
      </x:c>
      <x:c r="T7116" s="1">
        <x:f t="shared" si="1333"/>
        <x:v>23361.166941813994</x:v>
      </x:c>
    </x:row>
    <x:row r="7117">
      <x:c r="A7117" s="1"/>
      <x:c r="B7117" s="1"/>
      <x:c r="C7117" s="1"/>
      <x:c r="D7117" s="1"/>
      <x:c r="E7117" s="1"/>
      <x:c r="F7117" s="1"/>
      <x:c r="G7117" s="1"/>
      <x:c r="H7117" s="1"/>
      <x:c r="I7117" s="53">
        <x:f t="shared" si="1322"/>
        <x:v>10</x:v>
      </x:c>
      <x:c r="J7117" s="53">
        <x:f t="shared" si="1323"/>
        <x:v>18</x:v>
      </x:c>
      <x:c r="K7117" s="53">
        <x:f t="shared" si="1324"/>
        <x:v>3</x:v>
      </x:c>
      <x:c r="L7117" s="53">
        <x:f t="shared" si="1325"/>
        <x:v>31</x:v>
      </x:c>
      <x:c r="M7117" s="54">
        <x:f t="shared" si="1326"/>
        <x:v>3316.709966573389</x:v>
      </x:c>
      <x:c r="N7117" s="54">
        <x:f t="shared" si="1327"/>
        <x:v>1.8032708101204091</x:v>
      </x:c>
      <x:c r="O7117" s="55">
        <x:f t="shared" si="1328"/>
        <x:v>133792</x:v>
      </x:c>
      <x:c r="P7117" s="55">
        <x:f t="shared" si="1329"/>
        <x:v>19360</x:v>
      </x:c>
      <x:c r="Q7117" s="55">
        <x:f t="shared" si="1330"/>
        <x:v>70081.770253010225</x:v>
      </x:c>
      <x:c r="R7117" s="55">
        <x:f t="shared" si="1331"/>
        <x:v>24350.229746989775</x:v>
      </x:c>
      <x:c r="S7117" s="1" t="str">
        <x:f t="shared" si="1332"/>
        <x:v>YES</x:v>
      </x:c>
      <x:c r="T7117" s="1">
        <x:f t="shared" si="1333"/>
        <x:v>24350.229746989775</x:v>
      </x:c>
    </x:row>
    <x:row r="7118">
      <x:c r="A7118" s="1"/>
      <x:c r="B7118" s="1"/>
      <x:c r="C7118" s="1"/>
      <x:c r="D7118" s="1"/>
      <x:c r="E7118" s="1"/>
      <x:c r="F7118" s="1"/>
      <x:c r="G7118" s="1"/>
      <x:c r="H7118" s="1"/>
      <x:c r="I7118" s="53">
        <x:f t="shared" si="1322"/>
        <x:v>10</x:v>
      </x:c>
      <x:c r="J7118" s="53">
        <x:f t="shared" si="1323"/>
        <x:v>18</x:v>
      </x:c>
      <x:c r="K7118" s="53">
        <x:f t="shared" si="1324"/>
        <x:v>4</x:v>
      </x:c>
      <x:c r="L7118" s="53">
        <x:f t="shared" si="1325"/>
        <x:v>32</x:v>
      </x:c>
      <x:c r="M7118" s="54">
        <x:f t="shared" si="1326"/>
        <x:v>3365.7540822960455</x:v>
      </x:c>
      <x:c r="N7118" s="54">
        <x:f t="shared" si="1327"/>
        <x:v>1.8373292238166983</x:v>
      </x:c>
      <x:c r="O7118" s="55">
        <x:f t="shared" si="1328"/>
        <x:v>136492</x:v>
      </x:c>
      <x:c r="P7118" s="55">
        <x:f t="shared" si="1329"/>
        <x:v>20240</x:v>
      </x:c>
      <x:c r="Q7118" s="55">
        <x:f t="shared" si="1330"/>
        <x:v>70933.230595417452</x:v>
      </x:c>
      <x:c r="R7118" s="55">
        <x:f t="shared" si="1331"/>
        <x:v>25318.769404582548</x:v>
      </x:c>
      <x:c r="S7118" s="1" t="str">
        <x:f t="shared" si="1332"/>
        <x:v>YES</x:v>
      </x:c>
      <x:c r="T7118" s="1">
        <x:f t="shared" si="1333"/>
        <x:v>25318.769404582548</x:v>
      </x:c>
    </x:row>
    <x:row r="7119">
      <x:c r="A7119" s="1"/>
      <x:c r="B7119" s="1"/>
      <x:c r="C7119" s="1"/>
      <x:c r="D7119" s="1"/>
      <x:c r="E7119" s="1"/>
      <x:c r="F7119" s="1"/>
      <x:c r="G7119" s="1"/>
      <x:c r="H7119" s="1"/>
      <x:c r="I7119" s="53">
        <x:f t="shared" si="1322"/>
        <x:v>10</x:v>
      </x:c>
      <x:c r="J7119" s="53">
        <x:f t="shared" si="1323"/>
        <x:v>18</x:v>
      </x:c>
      <x:c r="K7119" s="53">
        <x:f t="shared" si="1324"/>
        <x:v>5</x:v>
      </x:c>
      <x:c r="L7119" s="53">
        <x:f t="shared" si="1325"/>
        <x:v>33</x:v>
      </x:c>
      <x:c r="M7119" s="54">
        <x:f t="shared" si="1326"/>
        <x:v>3416.0024062172488</x:v>
      </x:c>
      <x:c r="N7119" s="54">
        <x:f t="shared" si="1327"/>
        <x:v>1.8722238932064228</x:v>
      </x:c>
      <x:c r="O7119" s="55">
        <x:f t="shared" si="1328"/>
        <x:v>139192</x:v>
      </x:c>
      <x:c r="P7119" s="55">
        <x:f t="shared" si="1329"/>
        <x:v>21120</x:v>
      </x:c>
      <x:c r="Q7119" s="55">
        <x:f t="shared" si="1330"/>
        <x:v>71805.59733016057</x:v>
      </x:c>
      <x:c r="R7119" s="55">
        <x:f t="shared" si="1331"/>
        <x:v>26266.40266983943</x:v>
      </x:c>
      <x:c r="S7119" s="1" t="str">
        <x:f t="shared" si="1332"/>
        <x:v>YES</x:v>
      </x:c>
      <x:c r="T7119" s="1">
        <x:f t="shared" si="1333"/>
        <x:v>26266.40266983943</x:v>
      </x:c>
    </x:row>
    <x:row r="7120">
      <x:c r="A7120" s="1"/>
      <x:c r="B7120" s="1"/>
      <x:c r="C7120" s="1"/>
      <x:c r="D7120" s="1"/>
      <x:c r="E7120" s="1"/>
      <x:c r="F7120" s="1"/>
      <x:c r="G7120" s="1"/>
      <x:c r="H7120" s="1"/>
      <x:c r="I7120" s="53">
        <x:f t="shared" si="1322"/>
        <x:v>10</x:v>
      </x:c>
      <x:c r="J7120" s="53">
        <x:f t="shared" si="1323"/>
        <x:v>18</x:v>
      </x:c>
      <x:c r="K7120" s="53">
        <x:f t="shared" si="1324"/>
        <x:v>6</x:v>
      </x:c>
      <x:c r="L7120" s="53">
        <x:f t="shared" si="1325"/>
        <x:v>34</x:v>
      </x:c>
      <x:c r="M7120" s="54">
        <x:f t="shared" si="1326"/>
        <x:v>3467.4773803988819</x:v>
      </x:c>
      <x:c r="N7120" s="54">
        <x:f t="shared" si="1327"/>
        <x:v>1.9079704030547791</x:v>
      </x:c>
      <x:c r="O7120" s="55">
        <x:f t="shared" si="1328"/>
        <x:v>141892</x:v>
      </x:c>
      <x:c r="P7120" s="55">
        <x:f t="shared" si="1329"/>
        <x:v>22000</x:v>
      </x:c>
      <x:c r="Q7120" s="55">
        <x:f t="shared" si="1330"/>
        <x:v>72699.260076369479</x:v>
      </x:c>
      <x:c r="R7120" s="55">
        <x:f t="shared" si="1331"/>
        <x:v>27192.739923630521</x:v>
      </x:c>
      <x:c r="S7120" s="1" t="str">
        <x:f t="shared" si="1332"/>
        <x:v>YES</x:v>
      </x:c>
      <x:c r="T7120" s="1">
        <x:f t="shared" si="1333"/>
        <x:v>27192.739923630521</x:v>
      </x:c>
    </x:row>
    <x:row r="7121">
      <x:c r="A7121" s="1"/>
      <x:c r="B7121" s="1"/>
      <x:c r="C7121" s="1"/>
      <x:c r="D7121" s="1"/>
      <x:c r="E7121" s="1"/>
      <x:c r="F7121" s="1"/>
      <x:c r="G7121" s="1"/>
      <x:c r="H7121" s="1"/>
      <x:c r="I7121" s="53">
        <x:f t="shared" si="1322"/>
        <x:v>10</x:v>
      </x:c>
      <x:c r="J7121" s="53">
        <x:f t="shared" si="1323"/>
        <x:v>18</x:v>
      </x:c>
      <x:c r="K7121" s="53">
        <x:f t="shared" si="1324"/>
        <x:v>7</x:v>
      </x:c>
      <x:c r="L7121" s="53">
        <x:f t="shared" si="1325"/>
        <x:v>35</x:v>
      </x:c>
      <x:c r="M7121" s="54">
        <x:f t="shared" si="1326"/>
        <x:v>3520.2018197968423</x:v>
      </x:c>
      <x:c r="N7121" s="54">
        <x:f t="shared" si="1327"/>
        <x:v>1.9445845970811404</x:v>
      </x:c>
      <x:c r="O7121" s="55">
        <x:f t="shared" si="1328"/>
        <x:v>144592</x:v>
      </x:c>
      <x:c r="P7121" s="55">
        <x:f t="shared" si="1329"/>
        <x:v>22880</x:v>
      </x:c>
      <x:c r="Q7121" s="55">
        <x:f t="shared" si="1330"/>
        <x:v>73614.61492702851</x:v>
      </x:c>
      <x:c r="R7121" s="55">
        <x:f t="shared" si="1331"/>
        <x:v>28097.38507297149</x:v>
      </x:c>
      <x:c r="S7121" s="1" t="str">
        <x:f t="shared" si="1332"/>
        <x:v>YES</x:v>
      </x:c>
      <x:c r="T7121" s="1">
        <x:f t="shared" si="1333"/>
        <x:v>28097.38507297149</x:v>
      </x:c>
    </x:row>
    <x:row r="7122">
      <x:c r="A7122" s="1"/>
      <x:c r="B7122" s="1"/>
      <x:c r="C7122" s="1"/>
      <x:c r="D7122" s="1"/>
      <x:c r="E7122" s="1"/>
      <x:c r="F7122" s="1"/>
      <x:c r="G7122" s="1"/>
      <x:c r="H7122" s="1"/>
      <x:c r="I7122" s="53">
        <x:f t="shared" si="1322"/>
        <x:v>10</x:v>
      </x:c>
      <x:c r="J7122" s="53">
        <x:f t="shared" si="1323"/>
        <x:v>18</x:v>
      </x:c>
      <x:c r="K7122" s="53">
        <x:f t="shared" si="1324"/>
        <x:v>8</x:v>
      </x:c>
      <x:c r="L7122" s="53">
        <x:f t="shared" si="1325"/>
        <x:v>36</x:v>
      </x:c>
      <x:c r="M7122" s="54">
        <x:f t="shared" si="1326"/>
        <x:v>3574.1989180768223</x:v>
      </x:c>
      <x:c r="N7122" s="54">
        <x:f t="shared" si="1327"/>
        <x:v>1.9820825819977932</x:v>
      </x:c>
      <x:c r="O7122" s="55">
        <x:f t="shared" si="1328"/>
        <x:v>147292</x:v>
      </x:c>
      <x:c r="P7122" s="55">
        <x:f t="shared" si="1329"/>
        <x:v>23760</x:v>
      </x:c>
      <x:c r="Q7122" s="55">
        <x:f t="shared" si="1330"/>
        <x:v>74552.064549944829</x:v>
      </x:c>
      <x:c r="R7122" s="55">
        <x:f t="shared" si="1331"/>
        <x:v>28979.935450055171</x:v>
      </x:c>
      <x:c r="S7122" s="1" t="str">
        <x:f t="shared" si="1332"/>
        <x:v>YES</x:v>
      </x:c>
      <x:c r="T7122" s="1">
        <x:f t="shared" si="1333"/>
        <x:v>28979.935450055171</x:v>
      </x:c>
    </x:row>
    <x:row r="7123">
      <x:c r="A7123" s="1"/>
      <x:c r="B7123" s="1"/>
      <x:c r="C7123" s="1"/>
      <x:c r="D7123" s="1"/>
      <x:c r="E7123" s="1"/>
      <x:c r="F7123" s="1"/>
      <x:c r="G7123" s="1"/>
      <x:c r="H7123" s="1"/>
      <x:c r="I7123" s="53">
        <x:f t="shared" si="1322"/>
        <x:v>10</x:v>
      </x:c>
      <x:c r="J7123" s="53">
        <x:f t="shared" si="1323"/>
        <x:v>18</x:v>
      </x:c>
      <x:c r="K7123" s="53">
        <x:f t="shared" si="1324"/>
        <x:v>9</x:v>
      </x:c>
      <x:c r="L7123" s="53">
        <x:f t="shared" si="1325"/>
        <x:v>37</x:v>
      </x:c>
      <x:c r="M7123" s="54">
        <x:f t="shared" si="1326"/>
        <x:v>3629.4922535172173</x:v>
      </x:c>
      <x:c r="N7123" s="54">
        <x:f t="shared" si="1327"/>
        <x:v>2.0204807316091786</x:v>
      </x:c>
      <x:c r="O7123" s="55">
        <x:f t="shared" si="1328"/>
        <x:v>149992</x:v>
      </x:c>
      <x:c r="P7123" s="55">
        <x:f t="shared" si="1329"/>
        <x:v>24640</x:v>
      </x:c>
      <x:c r="Q7123" s="55">
        <x:f t="shared" si="1330"/>
        <x:v>75512.018290229462</x:v>
      </x:c>
      <x:c r="R7123" s="55">
        <x:f t="shared" si="1331"/>
        <x:v>29839.981709770538</x:v>
      </x:c>
      <x:c r="S7123" s="1" t="str">
        <x:f t="shared" si="1332"/>
        <x:v>YES</x:v>
      </x:c>
      <x:c r="T7123" s="1">
        <x:f t="shared" si="1333"/>
        <x:v>29839.981709770538</x:v>
      </x:c>
    </x:row>
    <x:row r="7124">
      <x:c r="A7124" s="1"/>
      <x:c r="B7124" s="1"/>
      <x:c r="C7124" s="1"/>
      <x:c r="D7124" s="1"/>
      <x:c r="E7124" s="1"/>
      <x:c r="F7124" s="1"/>
      <x:c r="G7124" s="1"/>
      <x:c r="H7124" s="1"/>
      <x:c r="I7124" s="53">
        <x:f t="shared" si="1322"/>
        <x:v>10</x:v>
      </x:c>
      <x:c r="J7124" s="53">
        <x:f t="shared" si="1323"/>
        <x:v>18</x:v>
      </x:c>
      <x:c r="K7124" s="53">
        <x:f t="shared" si="1324"/>
        <x:v>10</x:v>
      </x:c>
      <x:c r="L7124" s="53">
        <x:f t="shared" si="1325"/>
        <x:v>38</x:v>
      </x:c>
      <x:c r="M7124" s="54">
        <x:f t="shared" si="1326"/>
        <x:v>3686.1057950004297</x:v>
      </x:c>
      <x:c r="N7124" s="54">
        <x:f t="shared" si="1327"/>
        <x:v>2.0597956909725208</x:v>
      </x:c>
      <x:c r="O7124" s="55">
        <x:f t="shared" si="1328"/>
        <x:v>152692</x:v>
      </x:c>
      <x:c r="P7124" s="55">
        <x:f t="shared" si="1329"/>
        <x:v>25520</x:v>
      </x:c>
      <x:c r="Q7124" s="55">
        <x:f t="shared" si="1330"/>
        <x:v>76494.892274313024</x:v>
      </x:c>
      <x:c r="R7124" s="55">
        <x:f t="shared" si="1331"/>
        <x:v>30677.107725686976</x:v>
      </x:c>
      <x:c r="S7124" s="1" t="str">
        <x:f t="shared" si="1332"/>
        <x:v>YES</x:v>
      </x:c>
      <x:c r="T7124" s="1">
        <x:f t="shared" si="1333"/>
        <x:v>30677.107725686976</x:v>
      </x:c>
    </x:row>
    <x:row r="7125">
      <x:c r="A7125" s="1"/>
      <x:c r="B7125" s="1"/>
      <x:c r="C7125" s="1"/>
      <x:c r="D7125" s="1"/>
      <x:c r="E7125" s="1"/>
      <x:c r="F7125" s="1"/>
      <x:c r="G7125" s="1"/>
      <x:c r="H7125" s="1"/>
      <x:c r="I7125" s="53">
        <x:f t="shared" si="1322"/>
        <x:v>10</x:v>
      </x:c>
      <x:c r="J7125" s="53">
        <x:f t="shared" si="1323"/>
        <x:v>18</x:v>
      </x:c>
      <x:c r="K7125" s="53">
        <x:f t="shared" si="1324"/>
        <x:v>11</x:v>
      </x:c>
      <x:c r="L7125" s="53">
        <x:f t="shared" si="1325"/>
        <x:v>39</x:v>
      </x:c>
      <x:c r="M7125" s="54">
        <x:f t="shared" si="1326"/>
        <x:v>3744.063908093869</x:v>
      </x:c>
      <x:c r="N7125" s="54">
        <x:f t="shared" si="1327"/>
        <x:v>2.1000443806207425</x:v>
      </x:c>
      <x:c r="O7125" s="55">
        <x:f t="shared" si="1328"/>
        <x:v>155392</x:v>
      </x:c>
      <x:c r="P7125" s="55">
        <x:f t="shared" si="1329"/>
        <x:v>26400</x:v>
      </x:c>
      <x:c r="Q7125" s="55">
        <x:f t="shared" si="1330"/>
        <x:v>77501.109515518561</x:v>
      </x:c>
      <x:c r="R7125" s="55">
        <x:f t="shared" si="1331"/>
        <x:v>31490.890484481439</x:v>
      </x:c>
      <x:c r="S7125" s="1" t="str">
        <x:f t="shared" si="1332"/>
        <x:v>YES</x:v>
      </x:c>
      <x:c r="T7125" s="1">
        <x:f t="shared" si="1333"/>
        <x:v>31490.890484481439</x:v>
      </x:c>
    </x:row>
    <x:row r="7126">
      <x:c r="A7126" s="1"/>
      <x:c r="B7126" s="1"/>
      <x:c r="C7126" s="1"/>
      <x:c r="D7126" s="1"/>
      <x:c r="E7126" s="1"/>
      <x:c r="F7126" s="1"/>
      <x:c r="G7126" s="1"/>
      <x:c r="H7126" s="1"/>
      <x:c r="I7126" s="53">
        <x:f t="shared" si="1322"/>
        <x:v>10</x:v>
      </x:c>
      <x:c r="J7126" s="53">
        <x:f t="shared" si="1323"/>
        <x:v>18</x:v>
      </x:c>
      <x:c r="K7126" s="53">
        <x:f t="shared" si="1324"/>
        <x:v>12</x:v>
      </x:c>
      <x:c r="L7126" s="53">
        <x:f t="shared" si="1325"/>
        <x:v>40</x:v>
      </x:c>
      <x:c r="M7126" s="54">
        <x:f t="shared" si="1326"/>
        <x:v>3803.3913612219335</x:v>
      </x:c>
      <x:c r="N7126" s="54">
        <x:f t="shared" si="1327"/>
        <x:v>2.1412440008485651</x:v>
      </x:c>
      <x:c r="O7126" s="55">
        <x:f t="shared" si="1328"/>
        <x:v>158092</x:v>
      </x:c>
      <x:c r="P7126" s="55">
        <x:f t="shared" si="1329"/>
        <x:v>27280</x:v>
      </x:c>
      <x:c r="Q7126" s="55">
        <x:f t="shared" si="1330"/>
        <x:v>78531.100021214123</x:v>
      </x:c>
      <x:c r="R7126" s="55">
        <x:f t="shared" si="1331"/>
        <x:v>32280.899978785877</x:v>
      </x:c>
      <x:c r="S7126" s="1" t="str">
        <x:f t="shared" si="1332"/>
        <x:v>YES</x:v>
      </x:c>
      <x:c r="T7126" s="1">
        <x:f t="shared" si="1333"/>
        <x:v>32280.899978785877</x:v>
      </x:c>
    </x:row>
    <x:row r="7127">
      <x:c r="A7127" s="1"/>
      <x:c r="B7127" s="1"/>
      <x:c r="C7127" s="1"/>
      <x:c r="D7127" s="1"/>
      <x:c r="E7127" s="1"/>
      <x:c r="F7127" s="1"/>
      <x:c r="G7127" s="1"/>
      <x:c r="H7127" s="1"/>
      <x:c r="I7127" s="53">
        <x:f t="shared" si="1322"/>
        <x:v>10</x:v>
      </x:c>
      <x:c r="J7127" s="53">
        <x:f t="shared" si="1323"/>
        <x:v>18</x:v>
      </x:c>
      <x:c r="K7127" s="53">
        <x:f t="shared" si="1324"/>
        <x:v>13</x:v>
      </x:c>
      <x:c r="L7127" s="53">
        <x:f t="shared" si="1325"/>
        <x:v>41</x:v>
      </x:c>
      <x:c r="M7127" s="54">
        <x:f t="shared" si="1326"/>
        <x:v>3864.1133319303176</x:v>
      </x:c>
      <x:c r="N7127" s="54">
        <x:f t="shared" si="1327"/>
        <x:v>2.1834120360627205</x:v>
      </x:c>
      <x:c r="O7127" s="55">
        <x:f t="shared" si="1328"/>
        <x:v>160792</x:v>
      </x:c>
      <x:c r="P7127" s="55">
        <x:f t="shared" si="1329"/>
        <x:v>28160</x:v>
      </x:c>
      <x:c r="Q7127" s="55">
        <x:f t="shared" si="1330"/>
        <x:v>79585.300901568015</x:v>
      </x:c>
      <x:c r="R7127" s="55">
        <x:f t="shared" si="1331"/>
        <x:v>33046.699098431985</x:v>
      </x:c>
      <x:c r="S7127" s="1" t="str">
        <x:f t="shared" si="1332"/>
        <x:v>YES</x:v>
      </x:c>
      <x:c r="T7127" s="1">
        <x:f t="shared" si="1333"/>
        <x:v>33046.699098431985</x:v>
      </x:c>
    </x:row>
    <x:row r="7128">
      <x:c r="A7128" s="1"/>
      <x:c r="B7128" s="1"/>
      <x:c r="C7128" s="1"/>
      <x:c r="D7128" s="1"/>
      <x:c r="E7128" s="1"/>
      <x:c r="F7128" s="1"/>
      <x:c r="G7128" s="1"/>
      <x:c r="H7128" s="1"/>
      <x:c r="I7128" s="53">
        <x:f t="shared" si="1322"/>
        <x:v>10</x:v>
      </x:c>
      <x:c r="J7128" s="53">
        <x:f t="shared" si="1323"/>
        <x:v>18</x:v>
      </x:c>
      <x:c r="K7128" s="53">
        <x:f t="shared" si="1324"/>
        <x:v>14</x:v>
      </x:c>
      <x:c r="L7128" s="53">
        <x:f t="shared" si="1325"/>
        <x:v>42</x:v>
      </x:c>
      <x:c r="M7128" s="54">
        <x:f t="shared" si="1326"/>
        <x:v>3926.2554132439791</x:v>
      </x:c>
      <x:c r="N7128" s="54">
        <x:f t="shared" si="1327"/>
        <x:v>2.2265662591972077</x:v>
      </x:c>
      <x:c r="O7128" s="55">
        <x:f t="shared" si="1328"/>
        <x:v>163492</x:v>
      </x:c>
      <x:c r="P7128" s="55">
        <x:f t="shared" si="1329"/>
        <x:v>29040</x:v>
      </x:c>
      <x:c r="Q7128" s="55">
        <x:f t="shared" si="1330"/>
        <x:v>80664.156479930185</x:v>
      </x:c>
      <x:c r="R7128" s="55">
        <x:f t="shared" si="1331"/>
        <x:v>33787.843520069815</x:v>
      </x:c>
      <x:c r="S7128" s="1" t="str">
        <x:f t="shared" si="1332"/>
        <x:v>YES</x:v>
      </x:c>
      <x:c r="T7128" s="1">
        <x:f t="shared" si="1333"/>
        <x:v>33787.843520069815</x:v>
      </x:c>
    </x:row>
    <x:row r="7129">
      <x:c r="A7129" s="1"/>
      <x:c r="B7129" s="1"/>
      <x:c r="C7129" s="1"/>
      <x:c r="D7129" s="1"/>
      <x:c r="E7129" s="1"/>
      <x:c r="F7129" s="1"/>
      <x:c r="G7129" s="1"/>
      <x:c r="H7129" s="1"/>
      <x:c r="I7129" s="53">
        <x:f t="shared" si="1322"/>
        <x:v>10</x:v>
      </x:c>
      <x:c r="J7129" s="53">
        <x:f t="shared" si="1323"/>
        <x:v>18</x:v>
      </x:c>
      <x:c r="K7129" s="53">
        <x:f t="shared" si="1324"/>
        <x:v>15</x:v>
      </x:c>
      <x:c r="L7129" s="53">
        <x:f t="shared" si="1325"/>
        <x:v>43</x:v>
      </x:c>
      <x:c r="M7129" s="54">
        <x:f t="shared" si="1326"/>
        <x:v>3989.8436201201253</x:v>
      </x:c>
      <x:c r="N7129" s="54">
        <x:f t="shared" si="1327"/>
        <x:v>2.2707247361945315</x:v>
      </x:c>
      <x:c r="O7129" s="55">
        <x:f t="shared" si="1328"/>
        <x:v>166192</x:v>
      </x:c>
      <x:c r="P7129" s="55">
        <x:f t="shared" si="1329"/>
        <x:v>29920</x:v>
      </x:c>
      <x:c r="Q7129" s="55">
        <x:f t="shared" si="1330"/>
        <x:v>81768.118404863286</x:v>
      </x:c>
      <x:c r="R7129" s="55">
        <x:f t="shared" si="1331"/>
        <x:v>34503.881595136714</x:v>
      </x:c>
      <x:c r="S7129" s="1" t="str">
        <x:f t="shared" si="1332"/>
        <x:v>YES</x:v>
      </x:c>
      <x:c r="T7129" s="1">
        <x:f t="shared" si="1333"/>
        <x:v>34503.881595136714</x:v>
      </x:c>
    </x:row>
    <x:row r="7130">
      <x:c r="A7130" s="1"/>
      <x:c r="B7130" s="1"/>
      <x:c r="C7130" s="1"/>
      <x:c r="D7130" s="1"/>
      <x:c r="E7130" s="1"/>
      <x:c r="F7130" s="1"/>
      <x:c r="G7130" s="1"/>
      <x:c r="H7130" s="1"/>
      <x:c r="I7130" s="53">
        <x:f t="shared" si="1322"/>
        <x:v>10</x:v>
      </x:c>
      <x:c r="J7130" s="53">
        <x:f t="shared" si="1323"/>
        <x:v>18</x:v>
      </x:c>
      <x:c r="K7130" s="53">
        <x:f t="shared" si="1324"/>
        <x:v>16</x:v>
      </x:c>
      <x:c r="L7130" s="53">
        <x:f t="shared" si="1325"/>
        <x:v>44</x:v>
      </x:c>
      <x:c r="M7130" s="54">
        <x:f t="shared" si="1326"/>
        <x:v>4054.9043959976143</x:v>
      </x:c>
      <x:c r="N7130" s="54">
        <x:f t="shared" si="1327"/>
        <x:v>2.3159058305538989</x:v>
      </x:c>
      <x:c r="O7130" s="55">
        <x:f t="shared" si="1328"/>
        <x:v>168892</x:v>
      </x:c>
      <x:c r="P7130" s="55">
        <x:f t="shared" si="1329"/>
        <x:v>30800</x:v>
      </x:c>
      <x:c r="Q7130" s="55">
        <x:f t="shared" si="1330"/>
        <x:v>82897.645763847468</x:v>
      </x:c>
      <x:c r="R7130" s="55">
        <x:f t="shared" si="1331"/>
        <x:v>35194.354236152532</x:v>
      </x:c>
      <x:c r="S7130" s="1" t="str">
        <x:f t="shared" si="1332"/>
        <x:v>YES</x:v>
      </x:c>
      <x:c r="T7130" s="1">
        <x:f t="shared" si="1333"/>
        <x:v>35194.354236152532</x:v>
      </x:c>
    </x:row>
    <x:row r="7131">
      <x:c r="A7131" s="1"/>
      <x:c r="B7131" s="1"/>
      <x:c r="C7131" s="1"/>
      <x:c r="D7131" s="1"/>
      <x:c r="E7131" s="1"/>
      <x:c r="F7131" s="1"/>
      <x:c r="G7131" s="1"/>
      <x:c r="H7131" s="1"/>
      <x:c r="I7131" s="53">
        <x:f t="shared" si="1322"/>
        <x:v>10</x:v>
      </x:c>
      <x:c r="J7131" s="53">
        <x:f t="shared" si="1323"/>
        <x:v>18</x:v>
      </x:c>
      <x:c r="K7131" s="53">
        <x:f t="shared" si="1324"/>
        <x:v>17</x:v>
      </x:c>
      <x:c r="L7131" s="53">
        <x:f t="shared" si="1325"/>
        <x:v>45</x:v>
      </x:c>
      <x:c r="M7131" s="54">
        <x:f t="shared" si="1326"/>
        <x:v>4121.4646194441548</x:v>
      </x:c>
      <x:c r="N7131" s="54">
        <x:f t="shared" si="1327"/>
        <x:v>2.3621282079473298</x:v>
      </x:c>
      <x:c r="O7131" s="55">
        <x:f t="shared" si="1328"/>
        <x:v>171592</x:v>
      </x:c>
      <x:c r="P7131" s="55">
        <x:f t="shared" si="1329"/>
        <x:v>31680</x:v>
      </x:c>
      <x:c r="Q7131" s="55">
        <x:f t="shared" si="1330"/>
        <x:v>84053.205198683252</x:v>
      </x:c>
      <x:c r="R7131" s="55">
        <x:f t="shared" si="1331"/>
        <x:v>35858.794801316748</x:v>
      </x:c>
      <x:c r="S7131" s="1" t="str">
        <x:f t="shared" si="1332"/>
        <x:v>YES</x:v>
      </x:c>
      <x:c r="T7131" s="1">
        <x:f t="shared" si="1333"/>
        <x:v>35858.794801316748</x:v>
      </x:c>
    </x:row>
    <x:row r="7132">
      <x:c r="A7132" s="1"/>
      <x:c r="B7132" s="1"/>
      <x:c r="C7132" s="1"/>
      <x:c r="D7132" s="1"/>
      <x:c r="E7132" s="1"/>
      <x:c r="F7132" s="1"/>
      <x:c r="G7132" s="1"/>
      <x:c r="H7132" s="1"/>
      <x:c r="I7132" s="53">
        <x:f t="shared" si="1322"/>
        <x:v>10</x:v>
      </x:c>
      <x:c r="J7132" s="53">
        <x:f t="shared" si="1323"/>
        <x:v>18</x:v>
      </x:c>
      <x:c r="K7132" s="53">
        <x:f t="shared" si="1324"/>
        <x:v>18</x:v>
      </x:c>
      <x:c r="L7132" s="53">
        <x:f t="shared" si="1325"/>
        <x:v>46</x:v>
      </x:c>
      <x:c r="M7132" s="54">
        <x:f t="shared" si="1326"/>
        <x:v>4189.5516109027421</x:v>
      </x:c>
      <x:c r="N7132" s="54">
        <x:f t="shared" si="1327"/>
        <x:v>2.4094108409046822</x:v>
      </x:c>
      <x:c r="O7132" s="55">
        <x:f t="shared" si="1328"/>
        <x:v>174292</x:v>
      </x:c>
      <x:c r="P7132" s="55">
        <x:f t="shared" si="1329"/>
        <x:v>32560</x:v>
      </x:c>
      <x:c r="Q7132" s="55">
        <x:f t="shared" si="1330"/>
        <x:v>85235.27102261706</x:v>
      </x:c>
      <x:c r="R7132" s="55">
        <x:f t="shared" si="1331"/>
        <x:v>36496.72897738294</x:v>
      </x:c>
      <x:c r="S7132" s="1" t="str">
        <x:f t="shared" si="1332"/>
        <x:v>YES</x:v>
      </x:c>
      <x:c r="T7132" s="1">
        <x:f t="shared" si="1333"/>
        <x:v>36496.72897738294</x:v>
      </x:c>
    </x:row>
    <x:row r="7133">
      <x:c r="A7133" s="1"/>
      <x:c r="B7133" s="1"/>
      <x:c r="C7133" s="1"/>
      <x:c r="D7133" s="1"/>
      <x:c r="E7133" s="1"/>
      <x:c r="F7133" s="1"/>
      <x:c r="G7133" s="1"/>
      <x:c r="H7133" s="1"/>
      <x:c r="I7133" s="53">
        <x:f t="shared" si="1322"/>
        <x:v>10</x:v>
      </x:c>
      <x:c r="J7133" s="53">
        <x:f t="shared" si="1323"/>
        <x:v>18</x:v>
      </x:c>
      <x:c r="K7133" s="53">
        <x:f t="shared" si="1324"/>
        <x:v>19</x:v>
      </x:c>
      <x:c r="L7133" s="53">
        <x:f t="shared" si="1325"/>
        <x:v>47</x:v>
      </x:c>
      <x:c r="M7133" s="54">
        <x:f t="shared" si="1326"/>
        <x:v>4259.1931395387637</x:v>
      </x:c>
      <x:c r="N7133" s="54">
        <x:f t="shared" si="1327"/>
        <x:v>2.4577730135685858</x:v>
      </x:c>
      <x:c r="O7133" s="55">
        <x:f t="shared" si="1328"/>
        <x:v>176992</x:v>
      </x:c>
      <x:c r="P7133" s="55">
        <x:f t="shared" si="1329"/>
        <x:v>33440</x:v>
      </x:c>
      <x:c r="Q7133" s="55">
        <x:f t="shared" si="1330"/>
        <x:v>86444.325339214643</x:v>
      </x:c>
      <x:c r="R7133" s="55">
        <x:f t="shared" si="1331"/>
        <x:v>37107.674660785357</x:v>
      </x:c>
      <x:c r="S7133" s="1" t="str">
        <x:f t="shared" si="1332"/>
        <x:v>YES</x:v>
      </x:c>
      <x:c r="T7133" s="1">
        <x:f t="shared" si="1333"/>
        <x:v>37107.674660785357</x:v>
      </x:c>
    </x:row>
    <x:row r="7134">
      <x:c r="A7134" s="1"/>
      <x:c r="B7134" s="1"/>
      <x:c r="C7134" s="1"/>
      <x:c r="D7134" s="1"/>
      <x:c r="E7134" s="1"/>
      <x:c r="F7134" s="1"/>
      <x:c r="G7134" s="1"/>
      <x:c r="H7134" s="1"/>
      <x:c r="I7134" s="53">
        <x:f t="shared" si="1322"/>
        <x:v>10</x:v>
      </x:c>
      <x:c r="J7134" s="53">
        <x:f t="shared" si="1323"/>
        <x:v>18</x:v>
      </x:c>
      <x:c r="K7134" s="53">
        <x:f t="shared" si="1324"/>
        <x:v>20</x:v>
      </x:c>
      <x:c r="L7134" s="53">
        <x:f t="shared" si="1325"/>
        <x:v>48</x:v>
      </x:c>
      <x:c r="M7134" s="54">
        <x:f t="shared" si="1326"/>
        <x:v>4330.4174301892408</x:v>
      </x:c>
      <x:c r="N7134" s="54">
        <x:f t="shared" si="1327"/>
        <x:v>2.5072343265203063</x:v>
      </x:c>
      <x:c r="O7134" s="55">
        <x:f t="shared" si="1328"/>
        <x:v>179692</x:v>
      </x:c>
      <x:c r="P7134" s="55">
        <x:f t="shared" si="1329"/>
        <x:v>34320</x:v>
      </x:c>
      <x:c r="Q7134" s="55">
        <x:f t="shared" si="1330"/>
        <x:v>87680.858163007651</x:v>
      </x:c>
      <x:c r="R7134" s="55">
        <x:f t="shared" si="1331"/>
        <x:v>37691.141836992349</x:v>
      </x:c>
      <x:c r="S7134" s="1" t="str">
        <x:f t="shared" si="1332"/>
        <x:v>YES</x:v>
      </x:c>
      <x:c r="T7134" s="1">
        <x:f t="shared" si="1333"/>
        <x:v>37691.141836992349</x:v>
      </x:c>
    </x:row>
    <x:row r="7135">
      <x:c r="A7135" s="1"/>
      <x:c r="B7135" s="1"/>
      <x:c r="C7135" s="1"/>
      <x:c r="D7135" s="1"/>
      <x:c r="E7135" s="1"/>
      <x:c r="F7135" s="1"/>
      <x:c r="G7135" s="1"/>
      <x:c r="H7135" s="1"/>
      <x:c r="I7135" s="53">
        <x:f t="shared" si="1322"/>
        <x:v>10</x:v>
      </x:c>
      <x:c r="J7135" s="53">
        <x:f t="shared" si="1323"/>
        <x:v>18</x:v>
      </x:c>
      <x:c r="K7135" s="53">
        <x:f t="shared" si="1324"/>
        <x:v>21</x:v>
      </x:c>
      <x:c r="L7135" s="53">
        <x:f t="shared" si="1325"/>
        <x:v>49</x:v>
      </x:c>
      <x:c r="M7135" s="54">
        <x:f t="shared" si="1326"/>
        <x:v>4403.2531704156845</x:v>
      </x:c>
      <x:c r="N7135" s="54">
        <x:f t="shared" si="1327"/>
        <x:v>2.5578147016775588</x:v>
      </x:c>
      <x:c r="O7135" s="55">
        <x:f t="shared" si="1328"/>
        <x:v>182392</x:v>
      </x:c>
      <x:c r="P7135" s="55">
        <x:f t="shared" si="1329"/>
        <x:v>35200</x:v>
      </x:c>
      <x:c r="Q7135" s="55">
        <x:f t="shared" si="1330"/>
        <x:v>88945.367541938962</x:v>
      </x:c>
      <x:c r="R7135" s="55">
        <x:f t="shared" si="1331"/>
        <x:v>38246.632458061038</x:v>
      </x:c>
      <x:c r="S7135" s="1" t="str">
        <x:f t="shared" si="1332"/>
        <x:v>YES</x:v>
      </x:c>
      <x:c r="T7135" s="1">
        <x:f t="shared" si="1333"/>
        <x:v>38246.632458061038</x:v>
      </x:c>
    </x:row>
    <x:row r="7136">
      <x:c r="A7136" s="1"/>
      <x:c r="B7136" s="1"/>
      <x:c r="C7136" s="1"/>
      <x:c r="D7136" s="1"/>
      <x:c r="E7136" s="1"/>
      <x:c r="F7136" s="1"/>
      <x:c r="G7136" s="1"/>
      <x:c r="H7136" s="1"/>
      <x:c r="I7136" s="53">
        <x:f t="shared" si="1322"/>
        <x:v>10</x:v>
      </x:c>
      <x:c r="J7136" s="53">
        <x:f t="shared" si="1323"/>
        <x:v>18</x:v>
      </x:c>
      <x:c r="K7136" s="53">
        <x:f t="shared" si="1324"/>
        <x:v>22</x:v>
      </x:c>
      <x:c r="L7136" s="53">
        <x:f t="shared" si="1325"/>
        <x:v>50</x:v>
      </x:c>
      <x:c r="M7136" s="54">
        <x:f t="shared" si="1326"/>
        <x:v>4477.729517662081</x:v>
      </x:c>
      <x:c r="N7136" s="54">
        <x:f t="shared" si="1327"/>
        <x:v>2.609534387265334</x:v>
      </x:c>
      <x:c r="O7136" s="55">
        <x:f t="shared" si="1328"/>
        <x:v>185092</x:v>
      </x:c>
      <x:c r="P7136" s="55">
        <x:f t="shared" si="1329"/>
        <x:v>36080</x:v>
      </x:c>
      <x:c r="Q7136" s="55">
        <x:f t="shared" si="1330"/>
        <x:v>90238.359681633359</x:v>
      </x:c>
      <x:c r="R7136" s="55">
        <x:f t="shared" si="1331"/>
        <x:v>38773.640318366641</x:v>
      </x:c>
      <x:c r="S7136" s="1" t="str">
        <x:f t="shared" si="1332"/>
        <x:v>YES</x:v>
      </x:c>
      <x:c r="T7136" s="1">
        <x:f t="shared" si="1333"/>
        <x:v>38773.640318366641</x:v>
      </x:c>
    </x:row>
    <x:row r="7137">
      <x:c r="A7137" s="1"/>
      <x:c r="B7137" s="1"/>
      <x:c r="C7137" s="1"/>
      <x:c r="D7137" s="1"/>
      <x:c r="E7137" s="1"/>
      <x:c r="F7137" s="1"/>
      <x:c r="G7137" s="1"/>
      <x:c r="H7137" s="1"/>
      <x:c r="I7137" s="53">
        <x:f t="shared" si="1322"/>
        <x:v>10</x:v>
      </x:c>
      <x:c r="J7137" s="53">
        <x:f t="shared" si="1323"/>
        <x:v>18</x:v>
      </x:c>
      <x:c r="K7137" s="53">
        <x:f t="shared" si="1324"/>
        <x:v>23</x:v>
      </x:c>
      <x:c r="L7137" s="53">
        <x:f t="shared" si="1325"/>
        <x:v>51</x:v>
      </x:c>
      <x:c r="M7137" s="54">
        <x:f t="shared" si="1326"/>
        <x:v>4553.8761065195176</x:v>
      </x:c>
      <x:c r="N7137" s="54">
        <x:f t="shared" si="1327"/>
        <x:v>2.6624139628607759</x:v>
      </x:c>
      <x:c r="O7137" s="55">
        <x:f t="shared" si="1328"/>
        <x:v>187792</x:v>
      </x:c>
      <x:c r="P7137" s="55">
        <x:f t="shared" si="1329"/>
        <x:v>36960</x:v>
      </x:c>
      <x:c r="Q7137" s="55">
        <x:f t="shared" si="1330"/>
        <x:v>91560.349071519406</x:v>
      </x:c>
      <x:c r="R7137" s="55">
        <x:f t="shared" si="1331"/>
        <x:v>39271.650928480594</x:v>
      </x:c>
      <x:c r="S7137" s="1" t="str">
        <x:f t="shared" si="1332"/>
        <x:v>YES</x:v>
      </x:c>
      <x:c r="T7137" s="1">
        <x:f t="shared" si="1333"/>
        <x:v>39271.650928480594</x:v>
      </x:c>
    </x:row>
    <x:row r="7138">
      <x:c r="A7138" s="1"/>
      <x:c r="B7138" s="1"/>
      <x:c r="C7138" s="1"/>
      <x:c r="D7138" s="1"/>
      <x:c r="E7138" s="1"/>
      <x:c r="F7138" s="1"/>
      <x:c r="G7138" s="1"/>
      <x:c r="H7138" s="1"/>
      <x:c r="I7138" s="53">
        <x:f t="shared" si="1322"/>
        <x:v>10</x:v>
      </x:c>
      <x:c r="J7138" s="53">
        <x:f t="shared" si="1323"/>
        <x:v>18</x:v>
      </x:c>
      <x:c r="K7138" s="53">
        <x:f t="shared" si="1324"/>
        <x:v>24</x:v>
      </x:c>
      <x:c r="L7138" s="53">
        <x:f t="shared" si="1325"/>
        <x:v>52</x:v>
      </x:c>
      <x:c r="M7138" s="54">
        <x:f t="shared" si="1326"/>
        <x:v>4631.7230560990129</x:v>
      </x:c>
      <x:c r="N7138" s="54">
        <x:f t="shared" si="1327"/>
        <x:v>2.7164743445132036</x:v>
      </x:c>
      <x:c r="O7138" s="55">
        <x:f t="shared" si="1328"/>
        <x:v>190492</x:v>
      </x:c>
      <x:c r="P7138" s="55">
        <x:f t="shared" si="1329"/>
        <x:v>37840</x:v>
      </x:c>
      <x:c r="Q7138" s="55">
        <x:f t="shared" si="1330"/>
        <x:v>92911.858612830081</x:v>
      </x:c>
      <x:c r="R7138" s="55">
        <x:f t="shared" si="1331"/>
        <x:v>39740.141387169919</x:v>
      </x:c>
      <x:c r="S7138" s="1" t="str">
        <x:f t="shared" si="1332"/>
        <x:v>YES</x:v>
      </x:c>
      <x:c r="T7138" s="1">
        <x:f t="shared" si="1333"/>
        <x:v>39740.141387169919</x:v>
      </x:c>
    </x:row>
    <x:row r="7139">
      <x:c r="A7139" s="1"/>
      <x:c r="B7139" s="1"/>
      <x:c r="C7139" s="1"/>
      <x:c r="D7139" s="1"/>
      <x:c r="E7139" s="1"/>
      <x:c r="F7139" s="1"/>
      <x:c r="G7139" s="1"/>
      <x:c r="H7139" s="1"/>
      <x:c r="I7139" s="53">
        <x:f t="shared" si="1322"/>
        <x:v>10</x:v>
      </x:c>
      <x:c r="J7139" s="53">
        <x:f t="shared" si="1323"/>
        <x:v>18</x:v>
      </x:c>
      <x:c r="K7139" s="53">
        <x:f t="shared" si="1324"/>
        <x:v>25</x:v>
      </x:c>
      <x:c r="L7139" s="53">
        <x:f t="shared" si="1325"/>
        <x:v>53</x:v>
      </x:c>
      <x:c r="M7139" s="54">
        <x:f t="shared" si="1326"/>
        <x:v>4711.3009775141109</x:v>
      </x:c>
      <x:c r="N7139" s="54">
        <x:f t="shared" si="1327"/>
        <x:v>2.7717367899403547</x:v>
      </x:c>
      <x:c r="O7139" s="55">
        <x:f t="shared" si="1328"/>
        <x:v>193192</x:v>
      </x:c>
      <x:c r="P7139" s="55">
        <x:f t="shared" si="1329"/>
        <x:v>38720</x:v>
      </x:c>
      <x:c r="Q7139" s="55">
        <x:f t="shared" si="1330"/>
        <x:v>94293.419748508866</x:v>
      </x:c>
      <x:c r="R7139" s="55">
        <x:f t="shared" si="1331"/>
        <x:v>40178.580251491134</x:v>
      </x:c>
      <x:c r="S7139" s="1" t="str">
        <x:f t="shared" si="1332"/>
        <x:v>YES</x:v>
      </x:c>
      <x:c r="T7139" s="1">
        <x:f t="shared" si="1333"/>
        <x:v>40178.580251491134</x:v>
      </x:c>
    </x:row>
    <x:row r="7140">
      <x:c r="A7140" s="1"/>
      <x:c r="B7140" s="1"/>
      <x:c r="C7140" s="1"/>
      <x:c r="D7140" s="1"/>
      <x:c r="E7140" s="1"/>
      <x:c r="F7140" s="1"/>
      <x:c r="G7140" s="1"/>
      <x:c r="H7140" s="1"/>
      <x:c r="I7140" s="53">
        <x:f t="shared" si="1322"/>
        <x:v>10</x:v>
      </x:c>
      <x:c r="J7140" s="53">
        <x:f t="shared" si="1323"/>
        <x:v>18</x:v>
      </x:c>
      <x:c r="K7140" s="53">
        <x:f t="shared" si="1324"/>
        <x:v>26</x:v>
      </x:c>
      <x:c r="L7140" s="53">
        <x:f t="shared" si="1325"/>
        <x:v>54</x:v>
      </x:c>
      <x:c r="M7140" s="54">
        <x:f t="shared" si="1326"/>
        <x:v>4792.6409814748285</x:v>
      </x:c>
      <x:c r="N7140" s="54">
        <x:f t="shared" si="1327"/>
        <x:v>2.8282229038019642</x:v>
      </x:c>
      <x:c r="O7140" s="55">
        <x:f t="shared" si="1328"/>
        <x:v>195892</x:v>
      </x:c>
      <x:c r="P7140" s="55">
        <x:f t="shared" si="1329"/>
        <x:v>39600</x:v>
      </x:c>
      <x:c r="Q7140" s="55">
        <x:f t="shared" si="1330"/>
        <x:v>95705.572595049103</x:v>
      </x:c>
      <x:c r="R7140" s="55">
        <x:f t="shared" si="1331"/>
        <x:v>40586.427404950897</x:v>
      </x:c>
      <x:c r="S7140" s="1" t="str">
        <x:f t="shared" si="1332"/>
        <x:v>YES</x:v>
      </x:c>
      <x:c r="T7140" s="1">
        <x:f t="shared" si="1333"/>
        <x:v>40586.427404950897</x:v>
      </x:c>
    </x:row>
    <x:row r="7141">
      <x:c r="A7141" s="1"/>
      <x:c r="B7141" s="1"/>
      <x:c r="C7141" s="1"/>
      <x:c r="D7141" s="1"/>
      <x:c r="E7141" s="1"/>
      <x:c r="F7141" s="1"/>
      <x:c r="G7141" s="1"/>
      <x:c r="H7141" s="1"/>
      <x:c r="I7141" s="53">
        <x:f t="shared" si="1322"/>
        <x:v>10</x:v>
      </x:c>
      <x:c r="J7141" s="53">
        <x:f t="shared" si="1323"/>
        <x:v>18</x:v>
      </x:c>
      <x:c r="K7141" s="53">
        <x:f t="shared" si="1324"/>
        <x:v>27</x:v>
      </x:c>
      <x:c r="L7141" s="53">
        <x:f t="shared" si="1325"/>
        <x:v>55</x:v>
      </x:c>
      <x:c r="M7141" s="54">
        <x:f t="shared" si="1326"/>
        <x:v>4875.7746859945855</x:v>
      </x:c>
      <x:c r="N7141" s="54">
        <x:f t="shared" si="1327"/>
        <x:v>2.8859546430517957</x:v>
      </x:c>
      <x:c r="O7141" s="55">
        <x:f t="shared" si="1328"/>
        <x:v>198592</x:v>
      </x:c>
      <x:c r="P7141" s="55">
        <x:f t="shared" si="1329"/>
        <x:v>40480</x:v>
      </x:c>
      <x:c r="Q7141" s="55">
        <x:f t="shared" si="1330"/>
        <x:v>97148.866076294886</x:v>
      </x:c>
      <x:c r="R7141" s="55">
        <x:f t="shared" si="1331"/>
        <x:v>40963.133923705114</x:v>
      </x:c>
      <x:c r="S7141" s="1" t="str">
        <x:f t="shared" si="1332"/>
        <x:v>YES</x:v>
      </x:c>
      <x:c r="T7141" s="1">
        <x:f t="shared" si="1333"/>
        <x:v>40963.133923705114</x:v>
      </x:c>
    </x:row>
    <x:row r="7142">
      <x:c r="A7142" s="1"/>
      <x:c r="B7142" s="1"/>
      <x:c r="C7142" s="1"/>
      <x:c r="D7142" s="1"/>
      <x:c r="E7142" s="1"/>
      <x:c r="F7142" s="1"/>
      <x:c r="G7142" s="1"/>
      <x:c r="H7142" s="1"/>
      <x:c r="I7142" s="53">
        <x:f t="shared" si="1322"/>
        <x:v>10</x:v>
      </x:c>
      <x:c r="J7142" s="53">
        <x:f t="shared" si="1323"/>
        <x:v>18</x:v>
      </x:c>
      <x:c r="K7142" s="53">
        <x:f t="shared" si="1324"/>
        <x:v>28</x:v>
      </x:c>
      <x:c r="L7142" s="53">
        <x:f t="shared" si="1325"/>
        <x:v>56</x:v>
      </x:c>
      <x:c r="M7142" s="54">
        <x:f t="shared" si="1326"/>
        <x:v>4960.7342242117393</x:v>
      </x:c>
      <x:c r="N7142" s="54">
        <x:f t="shared" si="1327"/>
        <x:v>2.9449543223692634</x:v>
      </x:c>
      <x:c r="O7142" s="55">
        <x:f t="shared" si="1328"/>
        <x:v>201292</x:v>
      </x:c>
      <x:c r="P7142" s="55">
        <x:f t="shared" si="1329"/>
        <x:v>41360</x:v>
      </x:c>
      <x:c r="Q7142" s="55">
        <x:f t="shared" si="1330"/>
        <x:v>98623.858059231585</x:v>
      </x:c>
      <x:c r="R7142" s="55">
        <x:f t="shared" si="1331"/>
        <x:v>41308.141940768415</x:v>
      </x:c>
      <x:c r="S7142" s="1" t="str">
        <x:f t="shared" si="1332"/>
        <x:v>YES</x:v>
      </x:c>
      <x:c r="T7142" s="1">
        <x:f t="shared" si="1333"/>
        <x:v>41308.141940768415</x:v>
      </x:c>
    </x:row>
    <x:row r="7143">
      <x:c r="A7143" s="1"/>
      <x:c r="B7143" s="1"/>
      <x:c r="C7143" s="1"/>
      <x:c r="D7143" s="1"/>
      <x:c r="E7143" s="1"/>
      <x:c r="F7143" s="1"/>
      <x:c r="G7143" s="1"/>
      <x:c r="H7143" s="1"/>
      <x:c r="I7143" s="53">
        <x:f t="shared" si="1322"/>
        <x:v>10</x:v>
      </x:c>
      <x:c r="J7143" s="53">
        <x:f t="shared" si="1323"/>
        <x:v>18</x:v>
      </x:c>
      <x:c r="K7143" s="53">
        <x:f t="shared" si="1324"/>
        <x:v>29</x:v>
      </x:c>
      <x:c r="L7143" s="53">
        <x:f t="shared" si="1325"/>
        <x:v>57</x:v>
      </x:c>
      <x:c r="M7143" s="54">
        <x:f t="shared" si="1326"/>
        <x:v>5047.5522523273921</x:v>
      </x:c>
      <x:c r="N7143" s="54">
        <x:f t="shared" si="1327"/>
        <x:v>3.0052446196717999</x:v>
      </x:c>
      <x:c r="O7143" s="55">
        <x:f t="shared" si="1328"/>
        <x:v>203992</x:v>
      </x:c>
      <x:c r="P7143" s="55">
        <x:f t="shared" si="1329"/>
        <x:v>42240</x:v>
      </x:c>
      <x:c r="Q7143" s="55">
        <x:f t="shared" si="1330"/>
        <x:v>100131.115491795</x:v>
      </x:c>
      <x:c r="R7143" s="55">
        <x:f t="shared" si="1331"/>
        <x:v>41620.884508204996</x:v>
      </x:c>
      <x:c r="S7143" s="1" t="str">
        <x:f t="shared" si="1332"/>
        <x:v>YES</x:v>
      </x:c>
      <x:c r="T7143" s="1">
        <x:f t="shared" si="1333"/>
        <x:v>41620.884508204996</x:v>
      </x:c>
    </x:row>
    <x:row r="7144">
      <x:c r="A7144" s="1"/>
      <x:c r="B7144" s="1"/>
      <x:c r="C7144" s="1"/>
      <x:c r="D7144" s="1"/>
      <x:c r="E7144" s="1"/>
      <x:c r="F7144" s="1"/>
      <x:c r="G7144" s="1"/>
      <x:c r="H7144" s="1"/>
      <x:c r="I7144" s="53">
        <x:f t="shared" si="1322"/>
        <x:v>10</x:v>
      </x:c>
      <x:c r="J7144" s="53">
        <x:f t="shared" si="1323"/>
        <x:v>18</x:v>
      </x:c>
      <x:c r="K7144" s="53">
        <x:f t="shared" si="1324"/>
        <x:v>30</x:v>
      </x:c>
      <x:c r="L7144" s="53">
        <x:f t="shared" si="1325"/>
        <x:v>58</x:v>
      </x:c>
      <x:c r="M7144" s="54">
        <x:f t="shared" si="1326"/>
        <x:v>5136.2619576611633</x:v>
      </x:c>
      <x:c r="N7144" s="54">
        <x:f t="shared" si="1327"/>
        <x:v>3.0668485817091411</x:v>
      </x:c>
      <x:c r="O7144" s="55">
        <x:f t="shared" si="1328"/>
        <x:v>206692</x:v>
      </x:c>
      <x:c r="P7144" s="55">
        <x:f t="shared" si="1329"/>
        <x:v>43120</x:v>
      </x:c>
      <x:c r="Q7144" s="55">
        <x:f t="shared" si="1330"/>
        <x:v>101671.21454272853</x:v>
      </x:c>
      <x:c r="R7144" s="55">
        <x:f t="shared" si="1331"/>
        <x:v>41900.785457271471</x:v>
      </x:c>
      <x:c r="S7144" s="1" t="str">
        <x:f t="shared" si="1332"/>
        <x:v>YES</x:v>
      </x:c>
      <x:c r="T7144" s="1">
        <x:f t="shared" si="1333"/>
        <x:v>41900.785457271471</x:v>
      </x:c>
    </x:row>
    <x:row r="7145">
      <x:c r="A7145" s="1"/>
      <x:c r="B7145" s="1"/>
      <x:c r="C7145" s="1"/>
      <x:c r="D7145" s="1"/>
      <x:c r="E7145" s="1"/>
      <x:c r="F7145" s="1"/>
      <x:c r="G7145" s="1"/>
      <x:c r="H7145" s="1"/>
      <x:c r="I7145" s="53">
        <x:f t="shared" si="1322"/>
        <x:v>10</x:v>
      </x:c>
      <x:c r="J7145" s="53">
        <x:f t="shared" si="1323"/>
        <x:v>19</x:v>
      </x:c>
      <x:c r="K7145" s="53">
        <x:f t="shared" si="1324"/>
        <x:v>0</x:v>
      </x:c>
      <x:c r="L7145" s="53">
        <x:f t="shared" si="1325"/>
        <x:v>29</x:v>
      </x:c>
      <x:c r="M7145" s="54">
        <x:f t="shared" si="1326"/>
        <x:v>3245.5988199100266</x:v>
      </x:c>
      <x:c r="N7145" s="54">
        <x:f t="shared" si="1327"/>
        <x:v>1.753888069381963</x:v>
      </x:c>
      <x:c r="O7145" s="55">
        <x:f t="shared" si="1328"/>
        <x:v>127786</x:v>
      </x:c>
      <x:c r="P7145" s="55">
        <x:f t="shared" si="1329"/>
        <x:v>17160</x:v>
      </x:c>
      <x:c r="Q7145" s="55">
        <x:f t="shared" si="1330"/>
        <x:v>68847.201734549075</x:v>
      </x:c>
      <x:c r="R7145" s="55">
        <x:f t="shared" si="1331"/>
        <x:v>21778.798265450925</x:v>
      </x:c>
      <x:c r="S7145" s="1" t="str">
        <x:f t="shared" si="1332"/>
        <x:v>YES</x:v>
      </x:c>
      <x:c r="T7145" s="1">
        <x:f t="shared" si="1333"/>
        <x:v>21778.798265450925</x:v>
      </x:c>
    </x:row>
    <x:row r="7146">
      <x:c r="A7146" s="1"/>
      <x:c r="B7146" s="1"/>
      <x:c r="C7146" s="1"/>
      <x:c r="D7146" s="1"/>
      <x:c r="E7146" s="1"/>
      <x:c r="F7146" s="1"/>
      <x:c r="G7146" s="1"/>
      <x:c r="H7146" s="1"/>
      <x:c r="I7146" s="53">
        <x:f t="shared" si="1322"/>
        <x:v>10</x:v>
      </x:c>
      <x:c r="J7146" s="53">
        <x:f t="shared" si="1323"/>
        <x:v>19</x:v>
      </x:c>
      <x:c r="K7146" s="53">
        <x:f t="shared" si="1324"/>
        <x:v>1</x:v>
      </x:c>
      <x:c r="L7146" s="53">
        <x:f t="shared" si="1325"/>
        <x:v>30</x:v>
      </x:c>
      <x:c r="M7146" s="54">
        <x:f t="shared" si="1326"/>
        <x:v>3291.1613199100266</x:v>
      </x:c>
      <x:c r="N7146" s="54">
        <x:f t="shared" si="1327"/>
        <x:v>1.7855286943819628</x:v>
      </x:c>
      <x:c r="O7146" s="55">
        <x:f t="shared" si="1328"/>
        <x:v>130486</x:v>
      </x:c>
      <x:c r="P7146" s="55">
        <x:f t="shared" si="1329"/>
        <x:v>18040</x:v>
      </x:c>
      <x:c r="Q7146" s="55">
        <x:f t="shared" si="1330"/>
        <x:v>69638.217359549075</x:v>
      </x:c>
      <x:c r="R7146" s="55">
        <x:f t="shared" si="1331"/>
        <x:v>22807.782640450925</x:v>
      </x:c>
      <x:c r="S7146" s="1" t="str">
        <x:f t="shared" si="1332"/>
        <x:v>YES</x:v>
      </x:c>
      <x:c r="T7146" s="1">
        <x:f t="shared" si="1333"/>
        <x:v>22807.782640450925</x:v>
      </x:c>
    </x:row>
    <x:row r="7147">
      <x:c r="A7147" s="1"/>
      <x:c r="B7147" s="1"/>
      <x:c r="C7147" s="1"/>
      <x:c r="D7147" s="1"/>
      <x:c r="E7147" s="1"/>
      <x:c r="F7147" s="1"/>
      <x:c r="G7147" s="1"/>
      <x:c r="H7147" s="1"/>
      <x:c r="I7147" s="53">
        <x:f t="shared" si="1322"/>
        <x:v>10</x:v>
      </x:c>
      <x:c r="J7147" s="53">
        <x:f t="shared" si="1323"/>
        <x:v>19</x:v>
      </x:c>
      <x:c r="K7147" s="53">
        <x:f t="shared" si="1324"/>
        <x:v>2</x:v>
      </x:c>
      <x:c r="L7147" s="53">
        <x:f t="shared" si="1325"/>
        <x:v>31</x:v>
      </x:c>
      <x:c r="M7147" s="54">
        <x:f t="shared" si="1326"/>
        <x:v>3337.8628824100265</x:v>
      </x:c>
      <x:c r="N7147" s="54">
        <x:f t="shared" si="1327"/>
        <x:v>1.8179603350069629</x:v>
      </x:c>
      <x:c r="O7147" s="55">
        <x:f t="shared" si="1328"/>
        <x:v>133186</x:v>
      </x:c>
      <x:c r="P7147" s="55">
        <x:f t="shared" si="1329"/>
        <x:v>18920</x:v>
      </x:c>
      <x:c r="Q7147" s="55">
        <x:f t="shared" si="1330"/>
        <x:v>70449.008375174075</x:v>
      </x:c>
      <x:c r="R7147" s="55">
        <x:f t="shared" si="1331"/>
        <x:v>23816.991624825925</x:v>
      </x:c>
      <x:c r="S7147" s="1" t="str">
        <x:f t="shared" si="1332"/>
        <x:v>YES</x:v>
      </x:c>
      <x:c r="T7147" s="1">
        <x:f t="shared" si="1333"/>
        <x:v>23816.991624825925</x:v>
      </x:c>
    </x:row>
    <x:row r="7148">
      <x:c r="A7148" s="1"/>
      <x:c r="B7148" s="1"/>
      <x:c r="C7148" s="1"/>
      <x:c r="D7148" s="1"/>
      <x:c r="E7148" s="1"/>
      <x:c r="F7148" s="1"/>
      <x:c r="G7148" s="1"/>
      <x:c r="H7148" s="1"/>
      <x:c r="I7148" s="53">
        <x:f t="shared" si="1322"/>
        <x:v>10</x:v>
      </x:c>
      <x:c r="J7148" s="53">
        <x:f t="shared" si="1323"/>
        <x:v>19</x:v>
      </x:c>
      <x:c r="K7148" s="53">
        <x:f t="shared" si="1324"/>
        <x:v>3</x:v>
      </x:c>
      <x:c r="L7148" s="53">
        <x:f t="shared" si="1325"/>
        <x:v>32</x:v>
      </x:c>
      <x:c r="M7148" s="54">
        <x:f t="shared" si="1326"/>
        <x:v>3385.7248648319014</x:v>
      </x:c>
      <x:c r="N7148" s="54">
        <x:f t="shared" si="1327"/>
        <x:v>1.8511978227999315</x:v>
      </x:c>
      <x:c r="O7148" s="55">
        <x:f t="shared" si="1328"/>
        <x:v>135886</x:v>
      </x:c>
      <x:c r="P7148" s="55">
        <x:f t="shared" si="1329"/>
        <x:v>19800</x:v>
      </x:c>
      <x:c r="Q7148" s="55">
        <x:f t="shared" si="1330"/>
        <x:v>71279.945569998294</x:v>
      </x:c>
      <x:c r="R7148" s="55">
        <x:f t="shared" si="1331"/>
        <x:v>24806.054430001706</x:v>
      </x:c>
      <x:c r="S7148" s="1" t="str">
        <x:f t="shared" si="1332"/>
        <x:v>YES</x:v>
      </x:c>
      <x:c r="T7148" s="1">
        <x:f t="shared" si="1333"/>
        <x:v>24806.054430001706</x:v>
      </x:c>
    </x:row>
    <x:row r="7149">
      <x:c r="A7149" s="1"/>
      <x:c r="B7149" s="1"/>
      <x:c r="C7149" s="1"/>
      <x:c r="D7149" s="1"/>
      <x:c r="E7149" s="1"/>
      <x:c r="F7149" s="1"/>
      <x:c r="G7149" s="1"/>
      <x:c r="H7149" s="1"/>
      <x:c r="I7149" s="53">
        <x:f t="shared" si="1322"/>
        <x:v>10</x:v>
      </x:c>
      <x:c r="J7149" s="53">
        <x:f t="shared" si="1323"/>
        <x:v>19</x:v>
      </x:c>
      <x:c r="K7149" s="53">
        <x:f t="shared" si="1324"/>
        <x:v>4</x:v>
      </x:c>
      <x:c r="L7149" s="53">
        <x:f t="shared" si="1325"/>
        <x:v>33</x:v>
      </x:c>
      <x:c r="M7149" s="54">
        <x:f t="shared" si="1326"/>
        <x:v>3434.7689805545579</x:v>
      </x:c>
      <x:c r="N7149" s="54">
        <x:f t="shared" si="1327"/>
        <x:v>1.8852562364962206</x:v>
      </x:c>
      <x:c r="O7149" s="55">
        <x:f t="shared" si="1328"/>
        <x:v>138586</x:v>
      </x:c>
      <x:c r="P7149" s="55">
        <x:f t="shared" si="1329"/>
        <x:v>20680</x:v>
      </x:c>
      <x:c r="Q7149" s="55">
        <x:f t="shared" si="1330"/>
        <x:v>72131.40591240552</x:v>
      </x:c>
      <x:c r="R7149" s="55">
        <x:f t="shared" si="1331"/>
        <x:v>25774.59408759448</x:v>
      </x:c>
      <x:c r="S7149" s="1" t="str">
        <x:f t="shared" si="1332"/>
        <x:v>YES</x:v>
      </x:c>
      <x:c r="T7149" s="1">
        <x:f t="shared" si="1333"/>
        <x:v>25774.59408759448</x:v>
      </x:c>
    </x:row>
    <x:row r="7150">
      <x:c r="A7150" s="1"/>
      <x:c r="B7150" s="1"/>
      <x:c r="C7150" s="1"/>
      <x:c r="D7150" s="1"/>
      <x:c r="E7150" s="1"/>
      <x:c r="F7150" s="1"/>
      <x:c r="G7150" s="1"/>
      <x:c r="H7150" s="1"/>
      <x:c r="I7150" s="53" t="n">
        <x:f t="shared" ref="I7150:I7213" si="1334">INT((ROW()-ROW($I$46))/((CARROT_CAP+1)*(MESCLUN_CAP+1)))</x:f>
        <x:v>10</x:v>
      </x:c>
      <x:c r="J7150" s="53" t="n">
        <x:f t="shared" ref="J7150:J7213" si="1335">MOD(INT((ROW()-ROW($I$46))/(MESCLUN_CAP+1)),CARROT_CAP+1)</x:f>
        <x:v>19</x:v>
      </x:c>
      <x:c r="K7150" s="53" t="n">
        <x:f t="shared" ref="K7150:K7213" si="1336">MOD(ROW()-ROW($I$46),MESCLUN_CAP+1)</x:f>
        <x:v>5</x:v>
      </x:c>
      <x:c r="L7150" s="53" t="n">
        <x:f t="shared" ref="L7150:L7213" si="1337">SUM(I7150:K7150)</x:f>
        <x:v>34</x:v>
      </x:c>
      <x:c r="M7150" s="54" t="n">
        <x:f t="shared" ref="M7150:M7213" si="1338">I7150*TOMATO_HOURS*WEEKS*(1+TOMATO_DIM)^I7150+J7150*CARROT_HOURS*WEEKS*(1+CARROT_DIM)^J7150+K7150*MESCLUN_HOURS*WEEKS*(1+MESCLUN_DIM)^K7150</x:f>
        <x:v>3485.0173044757607</x:v>
      </x:c>
      <x:c r="N7150" s="54" t="n">
        <x:f t="shared" ref="N7150:N7213" si="1339">MAX(M7150-FARMER_HOURS,0)/TEMP_HOURS_PER_WORKER</x:f>
        <x:v>1.920150905885945</x:v>
      </x:c>
      <x:c r="O7150" s="55" t="n">
        <x:f t="shared" ref="O7150:O7213" si="1340">I7150*TOMATO_PRICE+J7150*CARROT_PRICE+K7150*MESCLUN_PRICE</x:f>
        <x:v>141286</x:v>
      </x:c>
      <x:c r="P7150" s="55" t="n">
        <x:f t="shared" ref="P7150:P7213" si="1341">I7150*TOMATO_FERTILIZER+J7150*CARROT_FERTILIZER+K7150*MESCLUN_FERTILIZER</x:f>
        <x:v>21560</x:v>
      </x:c>
      <x:c r="Q7150" s="55" t="n">
        <x:f t="shared" ref="Q7150:Q7213" si="1342">MIN(M7150,FARMER_HOURS)*FARMER_RATE+MAX(M7150-FARMER_HOURS,0)*TEMP_RATE</x:f>
        <x:v>73003.77264714862</x:v>
      </x:c>
      <x:c r="R7150" s="55" t="n">
        <x:f t="shared" ref="R7150:R7213" si="1343">O7150-P7150-Q7150-FIXED_COST</x:f>
        <x:v>26722.227352851376</x:v>
      </x:c>
      <x:c r="S7150" s="1" t="str">
        <x:f t="shared" ref="S7150:S7213" si="1344">IF(AND(L7150&lt;=TOTAL_BED_CAP,N7150&lt;=TEMP_WORKER_CAP),"YES","NO")</x:f>
        <x:v>YES</x:v>
      </x:c>
      <x:c r="T7150" s="1" t="n">
        <x:f t="shared" ref="T7150:T7213" si="1345">IF(S7150="YES",R7150,-1E+99)</x:f>
        <x:v>26722.227352851376</x:v>
      </x:c>
    </x:row>
    <x:row r="7151">
      <x:c r="A7151" s="1"/>
      <x:c r="B7151" s="1"/>
      <x:c r="C7151" s="1"/>
      <x:c r="D7151" s="1"/>
      <x:c r="E7151" s="1"/>
      <x:c r="F7151" s="1"/>
      <x:c r="G7151" s="1"/>
      <x:c r="H7151" s="1"/>
      <x:c r="I7151" s="53">
        <x:f t="shared" si="1334"/>
        <x:v>10</x:v>
      </x:c>
      <x:c r="J7151" s="53">
        <x:f t="shared" si="1335"/>
        <x:v>19</x:v>
      </x:c>
      <x:c r="K7151" s="53">
        <x:f t="shared" si="1336"/>
        <x:v>6</x:v>
      </x:c>
      <x:c r="L7151" s="53">
        <x:f t="shared" si="1337"/>
        <x:v>35</x:v>
      </x:c>
      <x:c r="M7151" s="54">
        <x:f t="shared" si="1338"/>
        <x:v>3536.4922786573943</x:v>
      </x:c>
      <x:c r="N7151" s="54">
        <x:f t="shared" si="1339"/>
        <x:v>1.9558974157343016</x:v>
      </x:c>
      <x:c r="O7151" s="55">
        <x:f t="shared" si="1340"/>
        <x:v>143986</x:v>
      </x:c>
      <x:c r="P7151" s="55">
        <x:f t="shared" si="1341"/>
        <x:v>22440</x:v>
      </x:c>
      <x:c r="Q7151" s="55">
        <x:f t="shared" si="1342"/>
        <x:v>73897.435393357533</x:v>
      </x:c>
      <x:c r="R7151" s="55">
        <x:f t="shared" si="1343"/>
        <x:v>27648.564606642467</x:v>
      </x:c>
      <x:c r="S7151" s="1" t="str">
        <x:f t="shared" si="1344"/>
        <x:v>YES</x:v>
      </x:c>
      <x:c r="T7151" s="1">
        <x:f t="shared" si="1345"/>
        <x:v>27648.564606642467</x:v>
      </x:c>
    </x:row>
    <x:row r="7152">
      <x:c r="A7152" s="1"/>
      <x:c r="B7152" s="1"/>
      <x:c r="C7152" s="1"/>
      <x:c r="D7152" s="1"/>
      <x:c r="E7152" s="1"/>
      <x:c r="F7152" s="1"/>
      <x:c r="G7152" s="1"/>
      <x:c r="H7152" s="1"/>
      <x:c r="I7152" s="53">
        <x:f t="shared" si="1334"/>
        <x:v>10</x:v>
      </x:c>
      <x:c r="J7152" s="53">
        <x:f t="shared" si="1335"/>
        <x:v>19</x:v>
      </x:c>
      <x:c r="K7152" s="53">
        <x:f t="shared" si="1336"/>
        <x:v>7</x:v>
      </x:c>
      <x:c r="L7152" s="53">
        <x:f t="shared" si="1337"/>
        <x:v>36</x:v>
      </x:c>
      <x:c r="M7152" s="54">
        <x:f t="shared" si="1338"/>
        <x:v>3589.2167180553547</x:v>
      </x:c>
      <x:c r="N7152" s="54">
        <x:f t="shared" si="1339"/>
        <x:v>1.992511609760663</x:v>
      </x:c>
      <x:c r="O7152" s="55">
        <x:f t="shared" si="1340"/>
        <x:v>146686</x:v>
      </x:c>
      <x:c r="P7152" s="55">
        <x:f t="shared" si="1341"/>
        <x:v>23320</x:v>
      </x:c>
      <x:c r="Q7152" s="55">
        <x:f t="shared" si="1342"/>
        <x:v>74812.790244016564</x:v>
      </x:c>
      <x:c r="R7152" s="55">
        <x:f t="shared" si="1343"/>
        <x:v>28553.209755983436</x:v>
      </x:c>
      <x:c r="S7152" s="1" t="str">
        <x:f t="shared" si="1344"/>
        <x:v>YES</x:v>
      </x:c>
      <x:c r="T7152" s="1">
        <x:f t="shared" si="1345"/>
        <x:v>28553.209755983436</x:v>
      </x:c>
    </x:row>
    <x:row r="7153">
      <x:c r="A7153" s="1"/>
      <x:c r="B7153" s="1"/>
      <x:c r="C7153" s="1"/>
      <x:c r="D7153" s="1"/>
      <x:c r="E7153" s="1"/>
      <x:c r="F7153" s="1"/>
      <x:c r="G7153" s="1"/>
      <x:c r="H7153" s="1"/>
      <x:c r="I7153" s="53">
        <x:f t="shared" si="1334"/>
        <x:v>10</x:v>
      </x:c>
      <x:c r="J7153" s="53">
        <x:f t="shared" si="1335"/>
        <x:v>19</x:v>
      </x:c>
      <x:c r="K7153" s="53">
        <x:f t="shared" si="1336"/>
        <x:v>8</x:v>
      </x:c>
      <x:c r="L7153" s="53">
        <x:f t="shared" si="1337"/>
        <x:v>37</x:v>
      </x:c>
      <x:c r="M7153" s="54">
        <x:f t="shared" si="1338"/>
        <x:v>3643.2138163353347</x:v>
      </x:c>
      <x:c r="N7153" s="54">
        <x:f t="shared" si="1339"/>
        <x:v>2.030009594677316</x:v>
      </x:c>
      <x:c r="O7153" s="55">
        <x:f t="shared" si="1340"/>
        <x:v>149386</x:v>
      </x:c>
      <x:c r="P7153" s="55">
        <x:f t="shared" si="1341"/>
        <x:v>24200</x:v>
      </x:c>
      <x:c r="Q7153" s="55">
        <x:f t="shared" si="1342"/>
        <x:v>75750.239866932883</x:v>
      </x:c>
      <x:c r="R7153" s="55">
        <x:f t="shared" si="1343"/>
        <x:v>29435.760133067117</x:v>
      </x:c>
      <x:c r="S7153" s="1" t="str">
        <x:f t="shared" si="1344"/>
        <x:v>YES</x:v>
      </x:c>
      <x:c r="T7153" s="1">
        <x:f t="shared" si="1345"/>
        <x:v>29435.760133067117</x:v>
      </x:c>
    </x:row>
    <x:row r="7154">
      <x:c r="A7154" s="1"/>
      <x:c r="B7154" s="1"/>
      <x:c r="C7154" s="1"/>
      <x:c r="D7154" s="1"/>
      <x:c r="E7154" s="1"/>
      <x:c r="F7154" s="1"/>
      <x:c r="G7154" s="1"/>
      <x:c r="H7154" s="1"/>
      <x:c r="I7154" s="53">
        <x:f t="shared" si="1334"/>
        <x:v>10</x:v>
      </x:c>
      <x:c r="J7154" s="53">
        <x:f t="shared" si="1335"/>
        <x:v>19</x:v>
      </x:c>
      <x:c r="K7154" s="53">
        <x:f t="shared" si="1336"/>
        <x:v>9</x:v>
      </x:c>
      <x:c r="L7154" s="53">
        <x:f t="shared" si="1337"/>
        <x:v>38</x:v>
      </x:c>
      <x:c r="M7154" s="54">
        <x:f t="shared" si="1338"/>
        <x:v>3698.5071517757297</x:v>
      </x:c>
      <x:c r="N7154" s="54">
        <x:f t="shared" si="1339"/>
        <x:v>2.068407744288701</x:v>
      </x:c>
      <x:c r="O7154" s="55">
        <x:f t="shared" si="1340"/>
        <x:v>152086</x:v>
      </x:c>
      <x:c r="P7154" s="55">
        <x:f t="shared" si="1341"/>
        <x:v>25080</x:v>
      </x:c>
      <x:c r="Q7154" s="55">
        <x:f t="shared" si="1342"/>
        <x:v>76710.19360721753</x:v>
      </x:c>
      <x:c r="R7154" s="55">
        <x:f t="shared" si="1343"/>
        <x:v>30295.80639278247</x:v>
      </x:c>
      <x:c r="S7154" s="1" t="str">
        <x:f t="shared" si="1344"/>
        <x:v>YES</x:v>
      </x:c>
      <x:c r="T7154" s="1">
        <x:f t="shared" si="1345"/>
        <x:v>30295.80639278247</x:v>
      </x:c>
    </x:row>
    <x:row r="7155">
      <x:c r="A7155" s="1"/>
      <x:c r="B7155" s="1"/>
      <x:c r="C7155" s="1"/>
      <x:c r="D7155" s="1"/>
      <x:c r="E7155" s="1"/>
      <x:c r="F7155" s="1"/>
      <x:c r="G7155" s="1"/>
      <x:c r="H7155" s="1"/>
      <x:c r="I7155" s="53">
        <x:f t="shared" si="1334"/>
        <x:v>10</x:v>
      </x:c>
      <x:c r="J7155" s="53">
        <x:f t="shared" si="1335"/>
        <x:v>19</x:v>
      </x:c>
      <x:c r="K7155" s="53">
        <x:f t="shared" si="1336"/>
        <x:v>10</x:v>
      </x:c>
      <x:c r="L7155" s="53">
        <x:f t="shared" si="1337"/>
        <x:v>39</x:v>
      </x:c>
      <x:c r="M7155" s="54">
        <x:f t="shared" si="1338"/>
        <x:v>3755.1206932589421</x:v>
      </x:c>
      <x:c r="N7155" s="54">
        <x:f t="shared" si="1339"/>
        <x:v>2.1077227036520432</x:v>
      </x:c>
      <x:c r="O7155" s="55">
        <x:f t="shared" si="1340"/>
        <x:v>154786</x:v>
      </x:c>
      <x:c r="P7155" s="55">
        <x:f t="shared" si="1341"/>
        <x:v>25960</x:v>
      </x:c>
      <x:c r="Q7155" s="55">
        <x:f t="shared" si="1342"/>
        <x:v>77693.067591301078</x:v>
      </x:c>
      <x:c r="R7155" s="55">
        <x:f t="shared" si="1343"/>
        <x:v>31132.932408698922</x:v>
      </x:c>
      <x:c r="S7155" s="1" t="str">
        <x:f t="shared" si="1344"/>
        <x:v>YES</x:v>
      </x:c>
      <x:c r="T7155" s="1">
        <x:f t="shared" si="1345"/>
        <x:v>31132.932408698922</x:v>
      </x:c>
    </x:row>
    <x:row r="7156">
      <x:c r="A7156" s="1"/>
      <x:c r="B7156" s="1"/>
      <x:c r="C7156" s="1"/>
      <x:c r="D7156" s="1"/>
      <x:c r="E7156" s="1"/>
      <x:c r="F7156" s="1"/>
      <x:c r="G7156" s="1"/>
      <x:c r="H7156" s="1"/>
      <x:c r="I7156" s="53">
        <x:f t="shared" si="1334"/>
        <x:v>10</x:v>
      </x:c>
      <x:c r="J7156" s="53">
        <x:f t="shared" si="1335"/>
        <x:v>19</x:v>
      </x:c>
      <x:c r="K7156" s="53">
        <x:f t="shared" si="1336"/>
        <x:v>11</x:v>
      </x:c>
      <x:c r="L7156" s="53">
        <x:f t="shared" si="1337"/>
        <x:v>40</x:v>
      </x:c>
      <x:c r="M7156" s="54">
        <x:f t="shared" si="1338"/>
        <x:v>3813.0788063523814</x:v>
      </x:c>
      <x:c r="N7156" s="54">
        <x:f t="shared" si="1339"/>
        <x:v>2.1479713933002649</x:v>
      </x:c>
      <x:c r="O7156" s="55">
        <x:f t="shared" si="1340"/>
        <x:v>157486</x:v>
      </x:c>
      <x:c r="P7156" s="55">
        <x:f t="shared" si="1341"/>
        <x:v>26840</x:v>
      </x:c>
      <x:c r="Q7156" s="55">
        <x:f t="shared" si="1342"/>
        <x:v>78699.284832506615</x:v>
      </x:c>
      <x:c r="R7156" s="55">
        <x:f t="shared" si="1343"/>
        <x:v>31946.715167493385</x:v>
      </x:c>
      <x:c r="S7156" s="1" t="str">
        <x:f t="shared" si="1344"/>
        <x:v>YES</x:v>
      </x:c>
      <x:c r="T7156" s="1">
        <x:f t="shared" si="1345"/>
        <x:v>31946.715167493385</x:v>
      </x:c>
    </x:row>
    <x:row r="7157">
      <x:c r="A7157" s="1"/>
      <x:c r="B7157" s="1"/>
      <x:c r="C7157" s="1"/>
      <x:c r="D7157" s="1"/>
      <x:c r="E7157" s="1"/>
      <x:c r="F7157" s="1"/>
      <x:c r="G7157" s="1"/>
      <x:c r="H7157" s="1"/>
      <x:c r="I7157" s="53">
        <x:f t="shared" si="1334"/>
        <x:v>10</x:v>
      </x:c>
      <x:c r="J7157" s="53">
        <x:f t="shared" si="1335"/>
        <x:v>19</x:v>
      </x:c>
      <x:c r="K7157" s="53">
        <x:f t="shared" si="1336"/>
        <x:v>12</x:v>
      </x:c>
      <x:c r="L7157" s="53">
        <x:f t="shared" si="1337"/>
        <x:v>41</x:v>
      </x:c>
      <x:c r="M7157" s="54">
        <x:f t="shared" si="1338"/>
        <x:v>3872.4062594804459</x:v>
      </x:c>
      <x:c r="N7157" s="54">
        <x:f t="shared" si="1339"/>
        <x:v>2.1891710135280875</x:v>
      </x:c>
      <x:c r="O7157" s="55">
        <x:f t="shared" si="1340"/>
        <x:v>160186</x:v>
      </x:c>
      <x:c r="P7157" s="55">
        <x:f t="shared" si="1341"/>
        <x:v>27720</x:v>
      </x:c>
      <x:c r="Q7157" s="55">
        <x:f t="shared" si="1342"/>
        <x:v>79729.275338202191</x:v>
      </x:c>
      <x:c r="R7157" s="55">
        <x:f t="shared" si="1343"/>
        <x:v>32736.724661797809</x:v>
      </x:c>
      <x:c r="S7157" s="1" t="str">
        <x:f t="shared" si="1344"/>
        <x:v>YES</x:v>
      </x:c>
      <x:c r="T7157" s="1">
        <x:f t="shared" si="1345"/>
        <x:v>32736.724661797809</x:v>
      </x:c>
    </x:row>
    <x:row r="7158">
      <x:c r="A7158" s="1"/>
      <x:c r="B7158" s="1"/>
      <x:c r="C7158" s="1"/>
      <x:c r="D7158" s="1"/>
      <x:c r="E7158" s="1"/>
      <x:c r="F7158" s="1"/>
      <x:c r="G7158" s="1"/>
      <x:c r="H7158" s="1"/>
      <x:c r="I7158" s="53">
        <x:f t="shared" si="1334"/>
        <x:v>10</x:v>
      </x:c>
      <x:c r="J7158" s="53">
        <x:f t="shared" si="1335"/>
        <x:v>19</x:v>
      </x:c>
      <x:c r="K7158" s="53">
        <x:f t="shared" si="1336"/>
        <x:v>13</x:v>
      </x:c>
      <x:c r="L7158" s="53">
        <x:f t="shared" si="1337"/>
        <x:v>42</x:v>
      </x:c>
      <x:c r="M7158" s="54">
        <x:f t="shared" si="1338"/>
        <x:v>3933.12823018883</x:v>
      </x:c>
      <x:c r="N7158" s="54">
        <x:f t="shared" si="1339"/>
        <x:v>2.2313390487422429</x:v>
      </x:c>
      <x:c r="O7158" s="55">
        <x:f t="shared" si="1340"/>
        <x:v>162886</x:v>
      </x:c>
      <x:c r="P7158" s="55">
        <x:f t="shared" si="1341"/>
        <x:v>28600</x:v>
      </x:c>
      <x:c r="Q7158" s="55">
        <x:f t="shared" si="1342"/>
        <x:v>80783.476218556083</x:v>
      </x:c>
      <x:c r="R7158" s="55">
        <x:f t="shared" si="1343"/>
        <x:v>33502.523781443917</x:v>
      </x:c>
      <x:c r="S7158" s="1" t="str">
        <x:f t="shared" si="1344"/>
        <x:v>YES</x:v>
      </x:c>
      <x:c r="T7158" s="1">
        <x:f t="shared" si="1345"/>
        <x:v>33502.523781443917</x:v>
      </x:c>
    </x:row>
    <x:row r="7159">
      <x:c r="A7159" s="1"/>
      <x:c r="B7159" s="1"/>
      <x:c r="C7159" s="1"/>
      <x:c r="D7159" s="1"/>
      <x:c r="E7159" s="1"/>
      <x:c r="F7159" s="1"/>
      <x:c r="G7159" s="1"/>
      <x:c r="H7159" s="1"/>
      <x:c r="I7159" s="53">
        <x:f t="shared" si="1334"/>
        <x:v>10</x:v>
      </x:c>
      <x:c r="J7159" s="53">
        <x:f t="shared" si="1335"/>
        <x:v>19</x:v>
      </x:c>
      <x:c r="K7159" s="53">
        <x:f t="shared" si="1336"/>
        <x:v>14</x:v>
      </x:c>
      <x:c r="L7159" s="53">
        <x:f t="shared" si="1337"/>
        <x:v>43</x:v>
      </x:c>
      <x:c r="M7159" s="54">
        <x:f t="shared" si="1338"/>
        <x:v>3995.2703115024915</x:v>
      </x:c>
      <x:c r="N7159" s="54">
        <x:f t="shared" si="1339"/>
        <x:v>2.2744932718767301</x:v>
      </x:c>
      <x:c r="O7159" s="55">
        <x:f t="shared" si="1340"/>
        <x:v>165586</x:v>
      </x:c>
      <x:c r="P7159" s="55">
        <x:f t="shared" si="1341"/>
        <x:v>29480</x:v>
      </x:c>
      <x:c r="Q7159" s="55">
        <x:f t="shared" si="1342"/>
        <x:v>81862.331796918254</x:v>
      </x:c>
      <x:c r="R7159" s="55">
        <x:f t="shared" si="1343"/>
        <x:v>34243.668203081746</x:v>
      </x:c>
      <x:c r="S7159" s="1" t="str">
        <x:f t="shared" si="1344"/>
        <x:v>YES</x:v>
      </x:c>
      <x:c r="T7159" s="1">
        <x:f t="shared" si="1345"/>
        <x:v>34243.668203081746</x:v>
      </x:c>
    </x:row>
    <x:row r="7160">
      <x:c r="A7160" s="1"/>
      <x:c r="B7160" s="1"/>
      <x:c r="C7160" s="1"/>
      <x:c r="D7160" s="1"/>
      <x:c r="E7160" s="1"/>
      <x:c r="F7160" s="1"/>
      <x:c r="G7160" s="1"/>
      <x:c r="H7160" s="1"/>
      <x:c r="I7160" s="53">
        <x:f t="shared" si="1334"/>
        <x:v>10</x:v>
      </x:c>
      <x:c r="J7160" s="53">
        <x:f t="shared" si="1335"/>
        <x:v>19</x:v>
      </x:c>
      <x:c r="K7160" s="53">
        <x:f t="shared" si="1336"/>
        <x:v>15</x:v>
      </x:c>
      <x:c r="L7160" s="53">
        <x:f t="shared" si="1337"/>
        <x:v>44</x:v>
      </x:c>
      <x:c r="M7160" s="54">
        <x:f t="shared" si="1338"/>
        <x:v>4058.8585183786377</x:v>
      </x:c>
      <x:c r="N7160" s="54">
        <x:f t="shared" si="1339"/>
        <x:v>2.3186517488740539</x:v>
      </x:c>
      <x:c r="O7160" s="55">
        <x:f t="shared" si="1340"/>
        <x:v>168286</x:v>
      </x:c>
      <x:c r="P7160" s="55">
        <x:f t="shared" si="1341"/>
        <x:v>30360</x:v>
      </x:c>
      <x:c r="Q7160" s="55">
        <x:f t="shared" si="1342"/>
        <x:v>82966.29372185134</x:v>
      </x:c>
      <x:c r="R7160" s="55">
        <x:f t="shared" si="1343"/>
        <x:v>34959.70627814866</x:v>
      </x:c>
      <x:c r="S7160" s="1" t="str">
        <x:f t="shared" si="1344"/>
        <x:v>YES</x:v>
      </x:c>
      <x:c r="T7160" s="1">
        <x:f t="shared" si="1345"/>
        <x:v>34959.70627814866</x:v>
      </x:c>
    </x:row>
    <x:row r="7161">
      <x:c r="A7161" s="1"/>
      <x:c r="B7161" s="1"/>
      <x:c r="C7161" s="1"/>
      <x:c r="D7161" s="1"/>
      <x:c r="E7161" s="1"/>
      <x:c r="F7161" s="1"/>
      <x:c r="G7161" s="1"/>
      <x:c r="H7161" s="1"/>
      <x:c r="I7161" s="53">
        <x:f t="shared" si="1334"/>
        <x:v>10</x:v>
      </x:c>
      <x:c r="J7161" s="53">
        <x:f t="shared" si="1335"/>
        <x:v>19</x:v>
      </x:c>
      <x:c r="K7161" s="53">
        <x:f t="shared" si="1336"/>
        <x:v>16</x:v>
      </x:c>
      <x:c r="L7161" s="53">
        <x:f t="shared" si="1337"/>
        <x:v>45</x:v>
      </x:c>
      <x:c r="M7161" s="54">
        <x:f t="shared" si="1338"/>
        <x:v>4123.9192942561267</x:v>
      </x:c>
      <x:c r="N7161" s="54">
        <x:f t="shared" si="1339"/>
        <x:v>2.3638328432334212</x:v>
      </x:c>
      <x:c r="O7161" s="55">
        <x:f t="shared" si="1340"/>
        <x:v>170986</x:v>
      </x:c>
      <x:c r="P7161" s="55">
        <x:f t="shared" si="1341"/>
        <x:v>31240</x:v>
      </x:c>
      <x:c r="Q7161" s="55">
        <x:f t="shared" si="1342"/>
        <x:v>84095.821080835536</x:v>
      </x:c>
      <x:c r="R7161" s="55">
        <x:f t="shared" si="1343"/>
        <x:v>35650.178919164464</x:v>
      </x:c>
      <x:c r="S7161" s="1" t="str">
        <x:f t="shared" si="1344"/>
        <x:v>YES</x:v>
      </x:c>
      <x:c r="T7161" s="1">
        <x:f t="shared" si="1345"/>
        <x:v>35650.178919164464</x:v>
      </x:c>
    </x:row>
    <x:row r="7162">
      <x:c r="A7162" s="1"/>
      <x:c r="B7162" s="1"/>
      <x:c r="C7162" s="1"/>
      <x:c r="D7162" s="1"/>
      <x:c r="E7162" s="1"/>
      <x:c r="F7162" s="1"/>
      <x:c r="G7162" s="1"/>
      <x:c r="H7162" s="1"/>
      <x:c r="I7162" s="53">
        <x:f t="shared" si="1334"/>
        <x:v>10</x:v>
      </x:c>
      <x:c r="J7162" s="53">
        <x:f t="shared" si="1335"/>
        <x:v>19</x:v>
      </x:c>
      <x:c r="K7162" s="53">
        <x:f t="shared" si="1336"/>
        <x:v>17</x:v>
      </x:c>
      <x:c r="L7162" s="53">
        <x:f t="shared" si="1337"/>
        <x:v>46</x:v>
      </x:c>
      <x:c r="M7162" s="54">
        <x:f t="shared" si="1338"/>
        <x:v>4190.4795177026672</x:v>
      </x:c>
      <x:c r="N7162" s="54">
        <x:f t="shared" si="1339"/>
        <x:v>2.4100552206268522</x:v>
      </x:c>
      <x:c r="O7162" s="55">
        <x:f t="shared" si="1340"/>
        <x:v>173686</x:v>
      </x:c>
      <x:c r="P7162" s="55">
        <x:f t="shared" si="1341"/>
        <x:v>32120</x:v>
      </x:c>
      <x:c r="Q7162" s="55">
        <x:f t="shared" si="1342"/>
        <x:v>85251.380515671306</x:v>
      </x:c>
      <x:c r="R7162" s="55">
        <x:f t="shared" si="1343"/>
        <x:v>36314.619484328694</x:v>
      </x:c>
      <x:c r="S7162" s="1" t="str">
        <x:f t="shared" si="1344"/>
        <x:v>YES</x:v>
      </x:c>
      <x:c r="T7162" s="1">
        <x:f t="shared" si="1345"/>
        <x:v>36314.619484328694</x:v>
      </x:c>
    </x:row>
    <x:row r="7163">
      <x:c r="A7163" s="1"/>
      <x:c r="B7163" s="1"/>
      <x:c r="C7163" s="1"/>
      <x:c r="D7163" s="1"/>
      <x:c r="E7163" s="1"/>
      <x:c r="F7163" s="1"/>
      <x:c r="G7163" s="1"/>
      <x:c r="H7163" s="1"/>
      <x:c r="I7163" s="53">
        <x:f t="shared" si="1334"/>
        <x:v>10</x:v>
      </x:c>
      <x:c r="J7163" s="53">
        <x:f t="shared" si="1335"/>
        <x:v>19</x:v>
      </x:c>
      <x:c r="K7163" s="53">
        <x:f t="shared" si="1336"/>
        <x:v>18</x:v>
      </x:c>
      <x:c r="L7163" s="53">
        <x:f t="shared" si="1337"/>
        <x:v>47</x:v>
      </x:c>
      <x:c r="M7163" s="54">
        <x:f t="shared" si="1338"/>
        <x:v>4258.5665091612545</x:v>
      </x:c>
      <x:c r="N7163" s="54">
        <x:f t="shared" si="1339"/>
        <x:v>2.4573378535842045</x:v>
      </x:c>
      <x:c r="O7163" s="55">
        <x:f t="shared" si="1340"/>
        <x:v>176386</x:v>
      </x:c>
      <x:c r="P7163" s="55">
        <x:f t="shared" si="1341"/>
        <x:v>33000</x:v>
      </x:c>
      <x:c r="Q7163" s="55">
        <x:f t="shared" si="1342"/>
        <x:v>86433.446339605114</x:v>
      </x:c>
      <x:c r="R7163" s="55">
        <x:f t="shared" si="1343"/>
        <x:v>36952.553660394886</x:v>
      </x:c>
      <x:c r="S7163" s="1" t="str">
        <x:f t="shared" si="1344"/>
        <x:v>YES</x:v>
      </x:c>
      <x:c r="T7163" s="1">
        <x:f t="shared" si="1345"/>
        <x:v>36952.553660394886</x:v>
      </x:c>
    </x:row>
    <x:row r="7164">
      <x:c r="A7164" s="1"/>
      <x:c r="B7164" s="1"/>
      <x:c r="C7164" s="1"/>
      <x:c r="D7164" s="1"/>
      <x:c r="E7164" s="1"/>
      <x:c r="F7164" s="1"/>
      <x:c r="G7164" s="1"/>
      <x:c r="H7164" s="1"/>
      <x:c r="I7164" s="53">
        <x:f t="shared" si="1334"/>
        <x:v>10</x:v>
      </x:c>
      <x:c r="J7164" s="53">
        <x:f t="shared" si="1335"/>
        <x:v>19</x:v>
      </x:c>
      <x:c r="K7164" s="53">
        <x:f t="shared" si="1336"/>
        <x:v>19</x:v>
      </x:c>
      <x:c r="L7164" s="53">
        <x:f t="shared" si="1337"/>
        <x:v>48</x:v>
      </x:c>
      <x:c r="M7164" s="54">
        <x:f t="shared" si="1338"/>
        <x:v>4328.2080377972761</x:v>
      </x:c>
      <x:c r="N7164" s="54">
        <x:f t="shared" si="1339"/>
        <x:v>2.5057000262481086</x:v>
      </x:c>
      <x:c r="O7164" s="55">
        <x:f t="shared" si="1340"/>
        <x:v>179086</x:v>
      </x:c>
      <x:c r="P7164" s="55">
        <x:f t="shared" si="1341"/>
        <x:v>33880</x:v>
      </x:c>
      <x:c r="Q7164" s="55">
        <x:f t="shared" si="1342"/>
        <x:v>87642.500656202712</x:v>
      </x:c>
      <x:c r="R7164" s="55">
        <x:f t="shared" si="1343"/>
        <x:v>37563.499343797288</x:v>
      </x:c>
      <x:c r="S7164" s="1" t="str">
        <x:f t="shared" si="1344"/>
        <x:v>YES</x:v>
      </x:c>
      <x:c r="T7164" s="1">
        <x:f t="shared" si="1345"/>
        <x:v>37563.499343797288</x:v>
      </x:c>
    </x:row>
    <x:row r="7165">
      <x:c r="A7165" s="1"/>
      <x:c r="B7165" s="1"/>
      <x:c r="C7165" s="1"/>
      <x:c r="D7165" s="1"/>
      <x:c r="E7165" s="1"/>
      <x:c r="F7165" s="1"/>
      <x:c r="G7165" s="1"/>
      <x:c r="H7165" s="1"/>
      <x:c r="I7165" s="53">
        <x:f t="shared" si="1334"/>
        <x:v>10</x:v>
      </x:c>
      <x:c r="J7165" s="53">
        <x:f t="shared" si="1335"/>
        <x:v>19</x:v>
      </x:c>
      <x:c r="K7165" s="53">
        <x:f t="shared" si="1336"/>
        <x:v>20</x:v>
      </x:c>
      <x:c r="L7165" s="53">
        <x:f t="shared" si="1337"/>
        <x:v>49</x:v>
      </x:c>
      <x:c r="M7165" s="54">
        <x:f t="shared" si="1338"/>
        <x:v>4399.4323284477532</x:v>
      </x:c>
      <x:c r="N7165" s="54">
        <x:f t="shared" si="1339"/>
        <x:v>2.5551613391998287</x:v>
      </x:c>
      <x:c r="O7165" s="55">
        <x:f t="shared" si="1340"/>
        <x:v>181786</x:v>
      </x:c>
      <x:c r="P7165" s="55">
        <x:f t="shared" si="1341"/>
        <x:v>34760</x:v>
      </x:c>
      <x:c r="Q7165" s="55">
        <x:f t="shared" si="1342"/>
        <x:v>88879.033479995705</x:v>
      </x:c>
      <x:c r="R7165" s="55">
        <x:f t="shared" si="1343"/>
        <x:v>38146.966520004295</x:v>
      </x:c>
      <x:c r="S7165" s="1" t="str">
        <x:f t="shared" si="1344"/>
        <x:v>YES</x:v>
      </x:c>
      <x:c r="T7165" s="1">
        <x:f t="shared" si="1345"/>
        <x:v>38146.966520004295</x:v>
      </x:c>
    </x:row>
    <x:row r="7166">
      <x:c r="A7166" s="1"/>
      <x:c r="B7166" s="1"/>
      <x:c r="C7166" s="1"/>
      <x:c r="D7166" s="1"/>
      <x:c r="E7166" s="1"/>
      <x:c r="F7166" s="1"/>
      <x:c r="G7166" s="1"/>
      <x:c r="H7166" s="1"/>
      <x:c r="I7166" s="53">
        <x:f t="shared" si="1334"/>
        <x:v>10</x:v>
      </x:c>
      <x:c r="J7166" s="53">
        <x:f t="shared" si="1335"/>
        <x:v>19</x:v>
      </x:c>
      <x:c r="K7166" s="53">
        <x:f t="shared" si="1336"/>
        <x:v>21</x:v>
      </x:c>
      <x:c r="L7166" s="53">
        <x:f t="shared" si="1337"/>
        <x:v>50</x:v>
      </x:c>
      <x:c r="M7166" s="54">
        <x:f t="shared" si="1338"/>
        <x:v>4472.2680686741969</x:v>
      </x:c>
      <x:c r="N7166" s="54">
        <x:f t="shared" si="1339"/>
        <x:v>2.6057417143570811</x:v>
      </x:c>
      <x:c r="O7166" s="55">
        <x:f t="shared" si="1340"/>
        <x:v>184486</x:v>
      </x:c>
      <x:c r="P7166" s="55">
        <x:f t="shared" si="1341"/>
        <x:v>35640</x:v>
      </x:c>
      <x:c r="Q7166" s="55">
        <x:f t="shared" si="1342"/>
        <x:v>90143.54285892703</x:v>
      </x:c>
      <x:c r="R7166" s="55">
        <x:f t="shared" si="1343"/>
        <x:v>38702.45714107297</x:v>
      </x:c>
      <x:c r="S7166" s="1" t="str">
        <x:f t="shared" si="1344"/>
        <x:v>YES</x:v>
      </x:c>
      <x:c r="T7166" s="1">
        <x:f t="shared" si="1345"/>
        <x:v>38702.45714107297</x:v>
      </x:c>
    </x:row>
    <x:row r="7167">
      <x:c r="A7167" s="1"/>
      <x:c r="B7167" s="1"/>
      <x:c r="C7167" s="1"/>
      <x:c r="D7167" s="1"/>
      <x:c r="E7167" s="1"/>
      <x:c r="F7167" s="1"/>
      <x:c r="G7167" s="1"/>
      <x:c r="H7167" s="1"/>
      <x:c r="I7167" s="53">
        <x:f t="shared" si="1334"/>
        <x:v>10</x:v>
      </x:c>
      <x:c r="J7167" s="53">
        <x:f t="shared" si="1335"/>
        <x:v>19</x:v>
      </x:c>
      <x:c r="K7167" s="53">
        <x:f t="shared" si="1336"/>
        <x:v>22</x:v>
      </x:c>
      <x:c r="L7167" s="53">
        <x:f t="shared" si="1337"/>
        <x:v>51</x:v>
      </x:c>
      <x:c r="M7167" s="54">
        <x:f t="shared" si="1338"/>
        <x:v>4546.7444159205934</x:v>
      </x:c>
      <x:c r="N7167" s="54">
        <x:f t="shared" si="1339"/>
        <x:v>2.6574613999448564</x:v>
      </x:c>
      <x:c r="O7167" s="55">
        <x:f t="shared" si="1340"/>
        <x:v>187186</x:v>
      </x:c>
      <x:c r="P7167" s="55">
        <x:f t="shared" si="1341"/>
        <x:v>36520</x:v>
      </x:c>
      <x:c r="Q7167" s="55">
        <x:f t="shared" si="1342"/>
        <x:v>91436.534998621413</x:v>
      </x:c>
      <x:c r="R7167" s="55">
        <x:f t="shared" si="1343"/>
        <x:v>39229.465001378587</x:v>
      </x:c>
      <x:c r="S7167" s="1" t="str">
        <x:f t="shared" si="1344"/>
        <x:v>YES</x:v>
      </x:c>
      <x:c r="T7167" s="1">
        <x:f t="shared" si="1345"/>
        <x:v>39229.465001378587</x:v>
      </x:c>
    </x:row>
    <x:row r="7168">
      <x:c r="A7168" s="1"/>
      <x:c r="B7168" s="1"/>
      <x:c r="C7168" s="1"/>
      <x:c r="D7168" s="1"/>
      <x:c r="E7168" s="1"/>
      <x:c r="F7168" s="1"/>
      <x:c r="G7168" s="1"/>
      <x:c r="H7168" s="1"/>
      <x:c r="I7168" s="53">
        <x:f t="shared" si="1334"/>
        <x:v>10</x:v>
      </x:c>
      <x:c r="J7168" s="53">
        <x:f t="shared" si="1335"/>
        <x:v>19</x:v>
      </x:c>
      <x:c r="K7168" s="53">
        <x:f t="shared" si="1336"/>
        <x:v>23</x:v>
      </x:c>
      <x:c r="L7168" s="53">
        <x:f t="shared" si="1337"/>
        <x:v>52</x:v>
      </x:c>
      <x:c r="M7168" s="54">
        <x:f t="shared" si="1338"/>
        <x:v>4622.89100477803</x:v>
      </x:c>
      <x:c r="N7168" s="54">
        <x:f t="shared" si="1339"/>
        <x:v>2.7103409755402987</x:v>
      </x:c>
      <x:c r="O7168" s="55">
        <x:f t="shared" si="1340"/>
        <x:v>189886</x:v>
      </x:c>
      <x:c r="P7168" s="55">
        <x:f t="shared" si="1341"/>
        <x:v>37400</x:v>
      </x:c>
      <x:c r="Q7168" s="55">
        <x:f t="shared" si="1342"/>
        <x:v>92758.52438850746</x:v>
      </x:c>
      <x:c r="R7168" s="55">
        <x:f t="shared" si="1343"/>
        <x:v>39727.47561149254</x:v>
      </x:c>
      <x:c r="S7168" s="1" t="str">
        <x:f t="shared" si="1344"/>
        <x:v>YES</x:v>
      </x:c>
      <x:c r="T7168" s="1">
        <x:f t="shared" si="1345"/>
        <x:v>39727.47561149254</x:v>
      </x:c>
    </x:row>
    <x:row r="7169">
      <x:c r="A7169" s="1"/>
      <x:c r="B7169" s="1"/>
      <x:c r="C7169" s="1"/>
      <x:c r="D7169" s="1"/>
      <x:c r="E7169" s="1"/>
      <x:c r="F7169" s="1"/>
      <x:c r="G7169" s="1"/>
      <x:c r="H7169" s="1"/>
      <x:c r="I7169" s="53">
        <x:f t="shared" si="1334"/>
        <x:v>10</x:v>
      </x:c>
      <x:c r="J7169" s="53">
        <x:f t="shared" si="1335"/>
        <x:v>19</x:v>
      </x:c>
      <x:c r="K7169" s="53">
        <x:f t="shared" si="1336"/>
        <x:v>24</x:v>
      </x:c>
      <x:c r="L7169" s="53">
        <x:f t="shared" si="1337"/>
        <x:v>53</x:v>
      </x:c>
      <x:c r="M7169" s="54">
        <x:f t="shared" si="1338"/>
        <x:v>4700.7379543575253</x:v>
      </x:c>
      <x:c r="N7169" s="54">
        <x:f t="shared" si="1339"/>
        <x:v>2.7644013571927259</x:v>
      </x:c>
      <x:c r="O7169" s="55">
        <x:f t="shared" si="1340"/>
        <x:v>192586</x:v>
      </x:c>
      <x:c r="P7169" s="55">
        <x:f t="shared" si="1341"/>
        <x:v>38280</x:v>
      </x:c>
      <x:c r="Q7169" s="55">
        <x:f t="shared" si="1342"/>
        <x:v>94110.03392981815</x:v>
      </x:c>
      <x:c r="R7169" s="55">
        <x:f t="shared" si="1343"/>
        <x:v>40195.96607018185</x:v>
      </x:c>
      <x:c r="S7169" s="1" t="str">
        <x:f t="shared" si="1344"/>
        <x:v>YES</x:v>
      </x:c>
      <x:c r="T7169" s="1">
        <x:f t="shared" si="1345"/>
        <x:v>40195.96607018185</x:v>
      </x:c>
    </x:row>
    <x:row r="7170">
      <x:c r="A7170" s="1"/>
      <x:c r="B7170" s="1"/>
      <x:c r="C7170" s="1"/>
      <x:c r="D7170" s="1"/>
      <x:c r="E7170" s="1"/>
      <x:c r="F7170" s="1"/>
      <x:c r="G7170" s="1"/>
      <x:c r="H7170" s="1"/>
      <x:c r="I7170" s="53">
        <x:f t="shared" si="1334"/>
        <x:v>10</x:v>
      </x:c>
      <x:c r="J7170" s="53">
        <x:f t="shared" si="1335"/>
        <x:v>19</x:v>
      </x:c>
      <x:c r="K7170" s="53">
        <x:f t="shared" si="1336"/>
        <x:v>25</x:v>
      </x:c>
      <x:c r="L7170" s="53">
        <x:f t="shared" si="1337"/>
        <x:v>54</x:v>
      </x:c>
      <x:c r="M7170" s="54">
        <x:f t="shared" si="1338"/>
        <x:v>4780.3158757726233</x:v>
      </x:c>
      <x:c r="N7170" s="54">
        <x:f t="shared" si="1339"/>
        <x:v>2.8196638026198775</x:v>
      </x:c>
      <x:c r="O7170" s="55">
        <x:f t="shared" si="1340"/>
        <x:v>195286</x:v>
      </x:c>
      <x:c r="P7170" s="55">
        <x:f t="shared" si="1341"/>
        <x:v>39160</x:v>
      </x:c>
      <x:c r="Q7170" s="55">
        <x:f t="shared" si="1342"/>
        <x:v>95491.595065496935</x:v>
      </x:c>
      <x:c r="R7170" s="55">
        <x:f t="shared" si="1343"/>
        <x:v>40634.404934503065</x:v>
      </x:c>
      <x:c r="S7170" s="1" t="str">
        <x:f t="shared" si="1344"/>
        <x:v>YES</x:v>
      </x:c>
      <x:c r="T7170" s="1">
        <x:f t="shared" si="1345"/>
        <x:v>40634.404934503065</x:v>
      </x:c>
    </x:row>
    <x:row r="7171">
      <x:c r="A7171" s="1"/>
      <x:c r="B7171" s="1"/>
      <x:c r="C7171" s="1"/>
      <x:c r="D7171" s="1"/>
      <x:c r="E7171" s="1"/>
      <x:c r="F7171" s="1"/>
      <x:c r="G7171" s="1"/>
      <x:c r="H7171" s="1"/>
      <x:c r="I7171" s="53">
        <x:f t="shared" si="1334"/>
        <x:v>10</x:v>
      </x:c>
      <x:c r="J7171" s="53">
        <x:f t="shared" si="1335"/>
        <x:v>19</x:v>
      </x:c>
      <x:c r="K7171" s="53">
        <x:f t="shared" si="1336"/>
        <x:v>26</x:v>
      </x:c>
      <x:c r="L7171" s="53">
        <x:f t="shared" si="1337"/>
        <x:v>55</x:v>
      </x:c>
      <x:c r="M7171" s="54">
        <x:f t="shared" si="1338"/>
        <x:v>4861.655879733341</x:v>
      </x:c>
      <x:c r="N7171" s="54">
        <x:f t="shared" si="1339"/>
        <x:v>2.876149916481487</x:v>
      </x:c>
      <x:c r="O7171" s="55">
        <x:f t="shared" si="1340"/>
        <x:v>197986</x:v>
      </x:c>
      <x:c r="P7171" s="55">
        <x:f t="shared" si="1341"/>
        <x:v>40040</x:v>
      </x:c>
      <x:c r="Q7171" s="55">
        <x:f t="shared" si="1342"/>
        <x:v>96903.747912037172</x:v>
      </x:c>
      <x:c r="R7171" s="55">
        <x:f t="shared" si="1343"/>
        <x:v>41042.252087962828</x:v>
      </x:c>
      <x:c r="S7171" s="1" t="str">
        <x:f t="shared" si="1344"/>
        <x:v>YES</x:v>
      </x:c>
      <x:c r="T7171" s="1">
        <x:f t="shared" si="1345"/>
        <x:v>41042.252087962828</x:v>
      </x:c>
    </x:row>
    <x:row r="7172">
      <x:c r="A7172" s="1"/>
      <x:c r="B7172" s="1"/>
      <x:c r="C7172" s="1"/>
      <x:c r="D7172" s="1"/>
      <x:c r="E7172" s="1"/>
      <x:c r="F7172" s="1"/>
      <x:c r="G7172" s="1"/>
      <x:c r="H7172" s="1"/>
      <x:c r="I7172" s="53">
        <x:f t="shared" si="1334"/>
        <x:v>10</x:v>
      </x:c>
      <x:c r="J7172" s="53">
        <x:f t="shared" si="1335"/>
        <x:v>19</x:v>
      </x:c>
      <x:c r="K7172" s="53">
        <x:f t="shared" si="1336"/>
        <x:v>27</x:v>
      </x:c>
      <x:c r="L7172" s="53">
        <x:f t="shared" si="1337"/>
        <x:v>56</x:v>
      </x:c>
      <x:c r="M7172" s="54">
        <x:f t="shared" si="1338"/>
        <x:v>4944.7895842530979</x:v>
      </x:c>
      <x:c r="N7172" s="54">
        <x:f t="shared" si="1339"/>
        <x:v>2.9338816557313181</x:v>
      </x:c>
      <x:c r="O7172" s="55">
        <x:f t="shared" si="1340"/>
        <x:v>200686</x:v>
      </x:c>
      <x:c r="P7172" s="55">
        <x:f t="shared" si="1341"/>
        <x:v>40920</x:v>
      </x:c>
      <x:c r="Q7172" s="55">
        <x:f t="shared" si="1342"/>
        <x:v>98347.041393282954</x:v>
      </x:c>
      <x:c r="R7172" s="55">
        <x:f t="shared" si="1343"/>
        <x:v>41418.958606717046</x:v>
      </x:c>
      <x:c r="S7172" s="1" t="str">
        <x:f t="shared" si="1344"/>
        <x:v>YES</x:v>
      </x:c>
      <x:c r="T7172" s="1">
        <x:f t="shared" si="1345"/>
        <x:v>41418.958606717046</x:v>
      </x:c>
    </x:row>
    <x:row r="7173">
      <x:c r="A7173" s="1"/>
      <x:c r="B7173" s="1"/>
      <x:c r="C7173" s="1"/>
      <x:c r="D7173" s="1"/>
      <x:c r="E7173" s="1"/>
      <x:c r="F7173" s="1"/>
      <x:c r="G7173" s="1"/>
      <x:c r="H7173" s="1"/>
      <x:c r="I7173" s="53">
        <x:f t="shared" si="1334"/>
        <x:v>10</x:v>
      </x:c>
      <x:c r="J7173" s="53">
        <x:f t="shared" si="1335"/>
        <x:v>19</x:v>
      </x:c>
      <x:c r="K7173" s="53">
        <x:f t="shared" si="1336"/>
        <x:v>28</x:v>
      </x:c>
      <x:c r="L7173" s="53">
        <x:f t="shared" si="1337"/>
        <x:v>57</x:v>
      </x:c>
      <x:c r="M7173" s="54">
        <x:f t="shared" si="1338"/>
        <x:v>5029.7491224702517</x:v>
      </x:c>
      <x:c r="N7173" s="54">
        <x:f t="shared" si="1339"/>
        <x:v>2.9928813350487857</x:v>
      </x:c>
      <x:c r="O7173" s="55">
        <x:f t="shared" si="1340"/>
        <x:v>203386</x:v>
      </x:c>
      <x:c r="P7173" s="55">
        <x:f t="shared" si="1341"/>
        <x:v>41800</x:v>
      </x:c>
      <x:c r="Q7173" s="55">
        <x:f t="shared" si="1342"/>
        <x:v>99822.033376219639</x:v>
      </x:c>
      <x:c r="R7173" s="55">
        <x:f t="shared" si="1343"/>
        <x:v>41763.966623780361</x:v>
      </x:c>
      <x:c r="S7173" s="1" t="str">
        <x:f t="shared" si="1344"/>
        <x:v>YES</x:v>
      </x:c>
      <x:c r="T7173" s="1">
        <x:f t="shared" si="1345"/>
        <x:v>41763.966623780361</x:v>
      </x:c>
    </x:row>
    <x:row r="7174">
      <x:c r="A7174" s="1"/>
      <x:c r="B7174" s="1"/>
      <x:c r="C7174" s="1"/>
      <x:c r="D7174" s="1"/>
      <x:c r="E7174" s="1"/>
      <x:c r="F7174" s="1"/>
      <x:c r="G7174" s="1"/>
      <x:c r="H7174" s="1"/>
      <x:c r="I7174" s="53">
        <x:f t="shared" si="1334"/>
        <x:v>10</x:v>
      </x:c>
      <x:c r="J7174" s="53">
        <x:f t="shared" si="1335"/>
        <x:v>19</x:v>
      </x:c>
      <x:c r="K7174" s="53">
        <x:f t="shared" si="1336"/>
        <x:v>29</x:v>
      </x:c>
      <x:c r="L7174" s="53">
        <x:f t="shared" si="1337"/>
        <x:v>58</x:v>
      </x:c>
      <x:c r="M7174" s="54">
        <x:f t="shared" si="1338"/>
        <x:v>5116.5671505859045</x:v>
      </x:c>
      <x:c r="N7174" s="54">
        <x:f t="shared" si="1339"/>
        <x:v>3.0531716323513227</x:v>
      </x:c>
      <x:c r="O7174" s="55">
        <x:f t="shared" si="1340"/>
        <x:v>206086</x:v>
      </x:c>
      <x:c r="P7174" s="55">
        <x:f t="shared" si="1341"/>
        <x:v>42680</x:v>
      </x:c>
      <x:c r="Q7174" s="55">
        <x:f t="shared" si="1342"/>
        <x:v>101329.29080878306</x:v>
      </x:c>
      <x:c r="R7174" s="55">
        <x:f t="shared" si="1343"/>
        <x:v>42076.709191216942</x:v>
      </x:c>
      <x:c r="S7174" s="1" t="str">
        <x:f t="shared" si="1344"/>
        <x:v>YES</x:v>
      </x:c>
      <x:c r="T7174" s="1">
        <x:f t="shared" si="1345"/>
        <x:v>42076.709191216942</x:v>
      </x:c>
    </x:row>
    <x:row r="7175">
      <x:c r="A7175" s="1"/>
      <x:c r="B7175" s="1"/>
      <x:c r="C7175" s="1"/>
      <x:c r="D7175" s="1"/>
      <x:c r="E7175" s="1"/>
      <x:c r="F7175" s="1"/>
      <x:c r="G7175" s="1"/>
      <x:c r="H7175" s="1"/>
      <x:c r="I7175" s="53">
        <x:f t="shared" si="1334"/>
        <x:v>10</x:v>
      </x:c>
      <x:c r="J7175" s="53">
        <x:f t="shared" si="1335"/>
        <x:v>19</x:v>
      </x:c>
      <x:c r="K7175" s="53">
        <x:f t="shared" si="1336"/>
        <x:v>30</x:v>
      </x:c>
      <x:c r="L7175" s="53">
        <x:f t="shared" si="1337"/>
        <x:v>59</x:v>
      </x:c>
      <x:c r="M7175" s="54">
        <x:f t="shared" si="1338"/>
        <x:v>5205.2768559196757</x:v>
      </x:c>
      <x:c r="N7175" s="54">
        <x:f t="shared" si="1339"/>
        <x:v>3.1147755943886635</x:v>
      </x:c>
      <x:c r="O7175" s="55">
        <x:f t="shared" si="1340"/>
        <x:v>208786</x:v>
      </x:c>
      <x:c r="P7175" s="55">
        <x:f t="shared" si="1341"/>
        <x:v>43560</x:v>
      </x:c>
      <x:c r="Q7175" s="55">
        <x:f t="shared" si="1342"/>
        <x:v>102869.38985971658</x:v>
      </x:c>
      <x:c r="R7175" s="55">
        <x:f t="shared" si="1343"/>
        <x:v>42356.610140283417</x:v>
      </x:c>
      <x:c r="S7175" s="1" t="str">
        <x:f t="shared" si="1344"/>
        <x:v>YES</x:v>
      </x:c>
      <x:c r="T7175" s="1">
        <x:f t="shared" si="1345"/>
        <x:v>42356.610140283417</x:v>
      </x:c>
    </x:row>
    <x:row r="7176">
      <x:c r="A7176" s="1"/>
      <x:c r="B7176" s="1"/>
      <x:c r="C7176" s="1"/>
      <x:c r="D7176" s="1"/>
      <x:c r="E7176" s="1"/>
      <x:c r="F7176" s="1"/>
      <x:c r="G7176" s="1"/>
      <x:c r="H7176" s="1"/>
      <x:c r="I7176" s="53">
        <x:f t="shared" si="1334"/>
        <x:v>10</x:v>
      </x:c>
      <x:c r="J7176" s="53">
        <x:f t="shared" si="1335"/>
        <x:v>20</x:v>
      </x:c>
      <x:c r="K7176" s="53">
        <x:f t="shared" si="1336"/>
        <x:v>0</x:v>
      </x:c>
      <x:c r="L7176" s="53">
        <x:f t="shared" si="1337"/>
        <x:v>30</x:v>
      </x:c>
      <x:c r="M7176" s="54">
        <x:f t="shared" si="1338"/>
        <x:v>3317.5380782642392</x:v>
      </x:c>
      <x:c r="N7176" s="54">
        <x:f t="shared" si="1339"/>
        <x:v>1.8038458876834995</x:v>
      </x:c>
      <x:c r="O7176" s="55">
        <x:f t="shared" si="1340"/>
        <x:v>129880</x:v>
      </x:c>
      <x:c r="P7176" s="55">
        <x:f t="shared" si="1341"/>
        <x:v>17600</x:v>
      </x:c>
      <x:c r="Q7176" s="55">
        <x:f t="shared" si="1342"/>
        <x:v>70096.14719208749</x:v>
      </x:c>
      <x:c r="R7176" s="55">
        <x:f t="shared" si="1343"/>
        <x:v>22183.85280791251</x:v>
      </x:c>
      <x:c r="S7176" s="1" t="str">
        <x:f t="shared" si="1344"/>
        <x:v>YES</x:v>
      </x:c>
      <x:c r="T7176" s="1">
        <x:f t="shared" si="1345"/>
        <x:v>22183.85280791251</x:v>
      </x:c>
    </x:row>
    <x:row r="7177">
      <x:c r="A7177" s="1"/>
      <x:c r="B7177" s="1"/>
      <x:c r="C7177" s="1"/>
      <x:c r="D7177" s="1"/>
      <x:c r="E7177" s="1"/>
      <x:c r="F7177" s="1"/>
      <x:c r="G7177" s="1"/>
      <x:c r="H7177" s="1"/>
      <x:c r="I7177" s="53">
        <x:f t="shared" si="1334"/>
        <x:v>10</x:v>
      </x:c>
      <x:c r="J7177" s="53">
        <x:f t="shared" si="1335"/>
        <x:v>20</x:v>
      </x:c>
      <x:c r="K7177" s="53">
        <x:f t="shared" si="1336"/>
        <x:v>1</x:v>
      </x:c>
      <x:c r="L7177" s="53">
        <x:f t="shared" si="1337"/>
        <x:v>31</x:v>
      </x:c>
      <x:c r="M7177" s="54">
        <x:f t="shared" si="1338"/>
        <x:v>3363.1005782642392</x:v>
      </x:c>
      <x:c r="N7177" s="54">
        <x:f t="shared" si="1339"/>
        <x:v>1.8354865126834994</x:v>
      </x:c>
      <x:c r="O7177" s="55">
        <x:f t="shared" si="1340"/>
        <x:v>132580</x:v>
      </x:c>
      <x:c r="P7177" s="55">
        <x:f t="shared" si="1341"/>
        <x:v>18480</x:v>
      </x:c>
      <x:c r="Q7177" s="55">
        <x:f t="shared" si="1342"/>
        <x:v>70887.16281708749</x:v>
      </x:c>
      <x:c r="R7177" s="55">
        <x:f t="shared" si="1343"/>
        <x:v>23212.83718291251</x:v>
      </x:c>
      <x:c r="S7177" s="1" t="str">
        <x:f t="shared" si="1344"/>
        <x:v>YES</x:v>
      </x:c>
      <x:c r="T7177" s="1">
        <x:f t="shared" si="1345"/>
        <x:v>23212.83718291251</x:v>
      </x:c>
    </x:row>
    <x:row r="7178">
      <x:c r="A7178" s="1"/>
      <x:c r="B7178" s="1"/>
      <x:c r="C7178" s="1"/>
      <x:c r="D7178" s="1"/>
      <x:c r="E7178" s="1"/>
      <x:c r="F7178" s="1"/>
      <x:c r="G7178" s="1"/>
      <x:c r="H7178" s="1"/>
      <x:c r="I7178" s="53">
        <x:f t="shared" si="1334"/>
        <x:v>10</x:v>
      </x:c>
      <x:c r="J7178" s="53">
        <x:f t="shared" si="1335"/>
        <x:v>20</x:v>
      </x:c>
      <x:c r="K7178" s="53">
        <x:f t="shared" si="1336"/>
        <x:v>2</x:v>
      </x:c>
      <x:c r="L7178" s="53">
        <x:f t="shared" si="1337"/>
        <x:v>32</x:v>
      </x:c>
      <x:c r="M7178" s="54">
        <x:f t="shared" si="1338"/>
        <x:v>3409.8021407642391</x:v>
      </x:c>
      <x:c r="N7178" s="54">
        <x:f t="shared" si="1339"/>
        <x:v>1.8679181533084994</x:v>
      </x:c>
      <x:c r="O7178" s="55">
        <x:f t="shared" si="1340"/>
        <x:v>135280</x:v>
      </x:c>
      <x:c r="P7178" s="55">
        <x:f t="shared" si="1341"/>
        <x:v>19360</x:v>
      </x:c>
      <x:c r="Q7178" s="55">
        <x:f t="shared" si="1342"/>
        <x:v>71697.95383271249</x:v>
      </x:c>
      <x:c r="R7178" s="55">
        <x:f t="shared" si="1343"/>
        <x:v>24222.04616728751</x:v>
      </x:c>
      <x:c r="S7178" s="1" t="str">
        <x:f t="shared" si="1344"/>
        <x:v>YES</x:v>
      </x:c>
      <x:c r="T7178" s="1">
        <x:f t="shared" si="1345"/>
        <x:v>24222.04616728751</x:v>
      </x:c>
    </x:row>
    <x:row r="7179">
      <x:c r="A7179" s="1"/>
      <x:c r="B7179" s="1"/>
      <x:c r="C7179" s="1"/>
      <x:c r="D7179" s="1"/>
      <x:c r="E7179" s="1"/>
      <x:c r="F7179" s="1"/>
      <x:c r="G7179" s="1"/>
      <x:c r="H7179" s="1"/>
      <x:c r="I7179" s="53">
        <x:f t="shared" si="1334"/>
        <x:v>10</x:v>
      </x:c>
      <x:c r="J7179" s="53">
        <x:f t="shared" si="1335"/>
        <x:v>20</x:v>
      </x:c>
      <x:c r="K7179" s="53">
        <x:f t="shared" si="1336"/>
        <x:v>3</x:v>
      </x:c>
      <x:c r="L7179" s="53">
        <x:f t="shared" si="1337"/>
        <x:v>33</x:v>
      </x:c>
      <x:c r="M7179" s="54">
        <x:f t="shared" si="1338"/>
        <x:v>3457.664123186114</x:v>
      </x:c>
      <x:c r="N7179" s="54">
        <x:f t="shared" si="1339"/>
        <x:v>1.9011556411014681</x:v>
      </x:c>
      <x:c r="O7179" s="55">
        <x:f t="shared" si="1340"/>
        <x:v>137980</x:v>
      </x:c>
      <x:c r="P7179" s="55">
        <x:f t="shared" si="1341"/>
        <x:v>20240</x:v>
      </x:c>
      <x:c r="Q7179" s="55">
        <x:f t="shared" si="1342"/>
        <x:v>72528.891027536709</x:v>
      </x:c>
      <x:c r="R7179" s="55">
        <x:f t="shared" si="1343"/>
        <x:v>25211.108972463291</x:v>
      </x:c>
      <x:c r="S7179" s="1" t="str">
        <x:f t="shared" si="1344"/>
        <x:v>YES</x:v>
      </x:c>
      <x:c r="T7179" s="1">
        <x:f t="shared" si="1345"/>
        <x:v>25211.108972463291</x:v>
      </x:c>
    </x:row>
    <x:row r="7180">
      <x:c r="A7180" s="1"/>
      <x:c r="B7180" s="1"/>
      <x:c r="C7180" s="1"/>
      <x:c r="D7180" s="1"/>
      <x:c r="E7180" s="1"/>
      <x:c r="F7180" s="1"/>
      <x:c r="G7180" s="1"/>
      <x:c r="H7180" s="1"/>
      <x:c r="I7180" s="53">
        <x:f t="shared" si="1334"/>
        <x:v>10</x:v>
      </x:c>
      <x:c r="J7180" s="53">
        <x:f t="shared" si="1335"/>
        <x:v>20</x:v>
      </x:c>
      <x:c r="K7180" s="53">
        <x:f t="shared" si="1336"/>
        <x:v>4</x:v>
      </x:c>
      <x:c r="L7180" s="53">
        <x:f t="shared" si="1337"/>
        <x:v>34</x:v>
      </x:c>
      <x:c r="M7180" s="54">
        <x:f t="shared" si="1338"/>
        <x:v>3506.7082389087705</x:v>
      </x:c>
      <x:c r="N7180" s="54">
        <x:f t="shared" si="1339"/>
        <x:v>1.9352140547977572</x:v>
      </x:c>
      <x:c r="O7180" s="55">
        <x:f t="shared" si="1340"/>
        <x:v>140680</x:v>
      </x:c>
      <x:c r="P7180" s="55">
        <x:f t="shared" si="1341"/>
        <x:v>21120</x:v>
      </x:c>
      <x:c r="Q7180" s="55">
        <x:f t="shared" si="1342"/>
        <x:v>73380.351369943935</x:v>
      </x:c>
      <x:c r="R7180" s="55">
        <x:f t="shared" si="1343"/>
        <x:v>26179.648630056065</x:v>
      </x:c>
      <x:c r="S7180" s="1" t="str">
        <x:f t="shared" si="1344"/>
        <x:v>YES</x:v>
      </x:c>
      <x:c r="T7180" s="1">
        <x:f t="shared" si="1345"/>
        <x:v>26179.648630056065</x:v>
      </x:c>
    </x:row>
    <x:row r="7181">
      <x:c r="A7181" s="1"/>
      <x:c r="B7181" s="1"/>
      <x:c r="C7181" s="1"/>
      <x:c r="D7181" s="1"/>
      <x:c r="E7181" s="1"/>
      <x:c r="F7181" s="1"/>
      <x:c r="G7181" s="1"/>
      <x:c r="H7181" s="1"/>
      <x:c r="I7181" s="53">
        <x:f t="shared" si="1334"/>
        <x:v>10</x:v>
      </x:c>
      <x:c r="J7181" s="53">
        <x:f t="shared" si="1335"/>
        <x:v>20</x:v>
      </x:c>
      <x:c r="K7181" s="53">
        <x:f t="shared" si="1336"/>
        <x:v>5</x:v>
      </x:c>
      <x:c r="L7181" s="53">
        <x:f t="shared" si="1337"/>
        <x:v>35</x:v>
      </x:c>
      <x:c r="M7181" s="54">
        <x:f t="shared" si="1338"/>
        <x:v>3556.9565628299738</x:v>
      </x:c>
      <x:c r="N7181" s="54">
        <x:f t="shared" si="1339"/>
        <x:v>1.9701087241874817</x:v>
      </x:c>
      <x:c r="O7181" s="55">
        <x:f t="shared" si="1340"/>
        <x:v>143380</x:v>
      </x:c>
      <x:c r="P7181" s="55">
        <x:f t="shared" si="1341"/>
        <x:v>22000</x:v>
      </x:c>
      <x:c r="Q7181" s="55">
        <x:f t="shared" si="1342"/>
        <x:v>74252.718104687054</x:v>
      </x:c>
      <x:c r="R7181" s="55">
        <x:f t="shared" si="1343"/>
        <x:v>27127.281895312946</x:v>
      </x:c>
      <x:c r="S7181" s="1" t="str">
        <x:f t="shared" si="1344"/>
        <x:v>YES</x:v>
      </x:c>
      <x:c r="T7181" s="1">
        <x:f t="shared" si="1345"/>
        <x:v>27127.281895312946</x:v>
      </x:c>
    </x:row>
    <x:row r="7182">
      <x:c r="A7182" s="1"/>
      <x:c r="B7182" s="1"/>
      <x:c r="C7182" s="1"/>
      <x:c r="D7182" s="1"/>
      <x:c r="E7182" s="1"/>
      <x:c r="F7182" s="1"/>
      <x:c r="G7182" s="1"/>
      <x:c r="H7182" s="1"/>
      <x:c r="I7182" s="53">
        <x:f t="shared" si="1334"/>
        <x:v>10</x:v>
      </x:c>
      <x:c r="J7182" s="53">
        <x:f t="shared" si="1335"/>
        <x:v>20</x:v>
      </x:c>
      <x:c r="K7182" s="53">
        <x:f t="shared" si="1336"/>
        <x:v>6</x:v>
      </x:c>
      <x:c r="L7182" s="53">
        <x:f t="shared" si="1337"/>
        <x:v>36</x:v>
      </x:c>
      <x:c r="M7182" s="54">
        <x:f t="shared" si="1338"/>
        <x:v>3608.4315370116069</x:v>
      </x:c>
      <x:c r="N7182" s="54">
        <x:f t="shared" si="1339"/>
        <x:v>2.0058552340358382</x:v>
      </x:c>
      <x:c r="O7182" s="55">
        <x:f t="shared" si="1340"/>
        <x:v>146080</x:v>
      </x:c>
      <x:c r="P7182" s="55">
        <x:f t="shared" si="1341"/>
        <x:v>22880</x:v>
      </x:c>
      <x:c r="Q7182" s="55">
        <x:f t="shared" si="1342"/>
        <x:v>75146.380850895948</x:v>
      </x:c>
      <x:c r="R7182" s="55">
        <x:f t="shared" si="1343"/>
        <x:v>28053.619149104052</x:v>
      </x:c>
      <x:c r="S7182" s="1" t="str">
        <x:f t="shared" si="1344"/>
        <x:v>YES</x:v>
      </x:c>
      <x:c r="T7182" s="1">
        <x:f t="shared" si="1345"/>
        <x:v>28053.619149104052</x:v>
      </x:c>
    </x:row>
    <x:row r="7183">
      <x:c r="A7183" s="1"/>
      <x:c r="B7183" s="1"/>
      <x:c r="C7183" s="1"/>
      <x:c r="D7183" s="1"/>
      <x:c r="E7183" s="1"/>
      <x:c r="F7183" s="1"/>
      <x:c r="G7183" s="1"/>
      <x:c r="H7183" s="1"/>
      <x:c r="I7183" s="53">
        <x:f t="shared" si="1334"/>
        <x:v>10</x:v>
      </x:c>
      <x:c r="J7183" s="53">
        <x:f t="shared" si="1335"/>
        <x:v>20</x:v>
      </x:c>
      <x:c r="K7183" s="53">
        <x:f t="shared" si="1336"/>
        <x:v>7</x:v>
      </x:c>
      <x:c r="L7183" s="53">
        <x:f t="shared" si="1337"/>
        <x:v>37</x:v>
      </x:c>
      <x:c r="M7183" s="54">
        <x:f t="shared" si="1338"/>
        <x:v>3661.1559764095673</x:v>
      </x:c>
      <x:c r="N7183" s="54">
        <x:f t="shared" si="1339"/>
        <x:v>2.0424694280621996</x:v>
      </x:c>
      <x:c r="O7183" s="55">
        <x:f t="shared" si="1340"/>
        <x:v>148780</x:v>
      </x:c>
      <x:c r="P7183" s="55">
        <x:f t="shared" si="1341"/>
        <x:v>23760</x:v>
      </x:c>
      <x:c r="Q7183" s="55">
        <x:f t="shared" si="1342"/>
        <x:v>76061.735701554979</x:v>
      </x:c>
      <x:c r="R7183" s="55">
        <x:f t="shared" si="1343"/>
        <x:v>28958.264298445021</x:v>
      </x:c>
      <x:c r="S7183" s="1" t="str">
        <x:f t="shared" si="1344"/>
        <x:v>YES</x:v>
      </x:c>
      <x:c r="T7183" s="1">
        <x:f t="shared" si="1345"/>
        <x:v>28958.264298445021</x:v>
      </x:c>
    </x:row>
    <x:row r="7184">
      <x:c r="A7184" s="1"/>
      <x:c r="B7184" s="1"/>
      <x:c r="C7184" s="1"/>
      <x:c r="D7184" s="1"/>
      <x:c r="E7184" s="1"/>
      <x:c r="F7184" s="1"/>
      <x:c r="G7184" s="1"/>
      <x:c r="H7184" s="1"/>
      <x:c r="I7184" s="53">
        <x:f t="shared" si="1334"/>
        <x:v>10</x:v>
      </x:c>
      <x:c r="J7184" s="53">
        <x:f t="shared" si="1335"/>
        <x:v>20</x:v>
      </x:c>
      <x:c r="K7184" s="53">
        <x:f t="shared" si="1336"/>
        <x:v>8</x:v>
      </x:c>
      <x:c r="L7184" s="53">
        <x:f t="shared" si="1337"/>
        <x:v>38</x:v>
      </x:c>
      <x:c r="M7184" s="54">
        <x:f t="shared" si="1338"/>
        <x:v>3715.1530746895478</x:v>
      </x:c>
      <x:c r="N7184" s="54">
        <x:f t="shared" si="1339"/>
        <x:v>2.0799674129788528</x:v>
      </x:c>
      <x:c r="O7184" s="55">
        <x:f t="shared" si="1340"/>
        <x:v>151480</x:v>
      </x:c>
      <x:c r="P7184" s="55">
        <x:f t="shared" si="1341"/>
        <x:v>24640</x:v>
      </x:c>
      <x:c r="Q7184" s="55">
        <x:f t="shared" si="1342"/>
        <x:v>76999.185324471313</x:v>
      </x:c>
      <x:c r="R7184" s="55">
        <x:f t="shared" si="1343"/>
        <x:v>29840.814675528687</x:v>
      </x:c>
      <x:c r="S7184" s="1" t="str">
        <x:f t="shared" si="1344"/>
        <x:v>YES</x:v>
      </x:c>
      <x:c r="T7184" s="1">
        <x:f t="shared" si="1345"/>
        <x:v>29840.814675528687</x:v>
      </x:c>
    </x:row>
    <x:row r="7185">
      <x:c r="A7185" s="1"/>
      <x:c r="B7185" s="1"/>
      <x:c r="C7185" s="1"/>
      <x:c r="D7185" s="1"/>
      <x:c r="E7185" s="1"/>
      <x:c r="F7185" s="1"/>
      <x:c r="G7185" s="1"/>
      <x:c r="H7185" s="1"/>
      <x:c r="I7185" s="53">
        <x:f t="shared" si="1334"/>
        <x:v>10</x:v>
      </x:c>
      <x:c r="J7185" s="53">
        <x:f t="shared" si="1335"/>
        <x:v>20</x:v>
      </x:c>
      <x:c r="K7185" s="53">
        <x:f t="shared" si="1336"/>
        <x:v>9</x:v>
      </x:c>
      <x:c r="L7185" s="53">
        <x:f t="shared" si="1337"/>
        <x:v>39</x:v>
      </x:c>
      <x:c r="M7185" s="54">
        <x:f t="shared" si="1338"/>
        <x:v>3770.4464101299418</x:v>
      </x:c>
      <x:c r="N7185" s="54">
        <x:f t="shared" si="1339"/>
        <x:v>2.1183655625902373</x:v>
      </x:c>
      <x:c r="O7185" s="55">
        <x:f t="shared" si="1340"/>
        <x:v>154180</x:v>
      </x:c>
      <x:c r="P7185" s="55">
        <x:f t="shared" si="1341"/>
        <x:v>25520</x:v>
      </x:c>
      <x:c r="Q7185" s="55">
        <x:f t="shared" si="1342"/>
        <x:v>77959.139064755931</x:v>
      </x:c>
      <x:c r="R7185" s="55">
        <x:f t="shared" si="1343"/>
        <x:v>30700.860935244069</x:v>
      </x:c>
      <x:c r="S7185" s="1" t="str">
        <x:f t="shared" si="1344"/>
        <x:v>YES</x:v>
      </x:c>
      <x:c r="T7185" s="1">
        <x:f t="shared" si="1345"/>
        <x:v>30700.860935244069</x:v>
      </x:c>
    </x:row>
    <x:row r="7186">
      <x:c r="A7186" s="1"/>
      <x:c r="B7186" s="1"/>
      <x:c r="C7186" s="1"/>
      <x:c r="D7186" s="1"/>
      <x:c r="E7186" s="1"/>
      <x:c r="F7186" s="1"/>
      <x:c r="G7186" s="1"/>
      <x:c r="H7186" s="1"/>
      <x:c r="I7186" s="53">
        <x:f t="shared" si="1334"/>
        <x:v>10</x:v>
      </x:c>
      <x:c r="J7186" s="53">
        <x:f t="shared" si="1335"/>
        <x:v>20</x:v>
      </x:c>
      <x:c r="K7186" s="53">
        <x:f t="shared" si="1336"/>
        <x:v>10</x:v>
      </x:c>
      <x:c r="L7186" s="53">
        <x:f t="shared" si="1337"/>
        <x:v>40</x:v>
      </x:c>
      <x:c r="M7186" s="54">
        <x:f t="shared" si="1338"/>
        <x:v>3827.0599516131551</x:v>
      </x:c>
      <x:c r="N7186" s="54">
        <x:f t="shared" si="1339"/>
        <x:v>2.15768052195358</x:v>
      </x:c>
      <x:c r="O7186" s="55">
        <x:f t="shared" si="1340"/>
        <x:v>156880</x:v>
      </x:c>
      <x:c r="P7186" s="55">
        <x:f t="shared" si="1341"/>
        <x:v>26400</x:v>
      </x:c>
      <x:c r="Q7186" s="55">
        <x:f t="shared" si="1342"/>
        <x:v>78942.013048839493</x:v>
      </x:c>
      <x:c r="R7186" s="55">
        <x:f t="shared" si="1343"/>
        <x:v>31537.986951160507</x:v>
      </x:c>
      <x:c r="S7186" s="1" t="str">
        <x:f t="shared" si="1344"/>
        <x:v>YES</x:v>
      </x:c>
      <x:c r="T7186" s="1">
        <x:f t="shared" si="1345"/>
        <x:v>31537.986951160507</x:v>
      </x:c>
    </x:row>
    <x:row r="7187">
      <x:c r="A7187" s="1"/>
      <x:c r="B7187" s="1"/>
      <x:c r="C7187" s="1"/>
      <x:c r="D7187" s="1"/>
      <x:c r="E7187" s="1"/>
      <x:c r="F7187" s="1"/>
      <x:c r="G7187" s="1"/>
      <x:c r="H7187" s="1"/>
      <x:c r="I7187" s="53">
        <x:f t="shared" si="1334"/>
        <x:v>10</x:v>
      </x:c>
      <x:c r="J7187" s="53">
        <x:f t="shared" si="1335"/>
        <x:v>20</x:v>
      </x:c>
      <x:c r="K7187" s="53">
        <x:f t="shared" si="1336"/>
        <x:v>11</x:v>
      </x:c>
      <x:c r="L7187" s="53">
        <x:f t="shared" si="1337"/>
        <x:v>41</x:v>
      </x:c>
      <x:c r="M7187" s="54">
        <x:f t="shared" si="1338"/>
        <x:v>3885.018064706594</x:v>
      </x:c>
      <x:c r="N7187" s="54">
        <x:f t="shared" si="1339"/>
        <x:v>2.1979292116018012</x:v>
      </x:c>
      <x:c r="O7187" s="55">
        <x:f t="shared" si="1340"/>
        <x:v>159580</x:v>
      </x:c>
      <x:c r="P7187" s="55">
        <x:f t="shared" si="1341"/>
        <x:v>27280</x:v>
      </x:c>
      <x:c r="Q7187" s="55">
        <x:f t="shared" si="1342"/>
        <x:v>79948.23029004503</x:v>
      </x:c>
      <x:c r="R7187" s="55">
        <x:f t="shared" si="1343"/>
        <x:v>32351.76970995497</x:v>
      </x:c>
      <x:c r="S7187" s="1" t="str">
        <x:f t="shared" si="1344"/>
        <x:v>YES</x:v>
      </x:c>
      <x:c r="T7187" s="1">
        <x:f t="shared" si="1345"/>
        <x:v>32351.76970995497</x:v>
      </x:c>
    </x:row>
    <x:row r="7188">
      <x:c r="A7188" s="1"/>
      <x:c r="B7188" s="1"/>
      <x:c r="C7188" s="1"/>
      <x:c r="D7188" s="1"/>
      <x:c r="E7188" s="1"/>
      <x:c r="F7188" s="1"/>
      <x:c r="G7188" s="1"/>
      <x:c r="H7188" s="1"/>
      <x:c r="I7188" s="53">
        <x:f t="shared" si="1334"/>
        <x:v>10</x:v>
      </x:c>
      <x:c r="J7188" s="53">
        <x:f t="shared" si="1335"/>
        <x:v>20</x:v>
      </x:c>
      <x:c r="K7188" s="53">
        <x:f t="shared" si="1336"/>
        <x:v>12</x:v>
      </x:c>
      <x:c r="L7188" s="53">
        <x:f t="shared" si="1337"/>
        <x:v>42</x:v>
      </x:c>
      <x:c r="M7188" s="54">
        <x:f t="shared" si="1338"/>
        <x:v>3944.3455178346585</x:v>
      </x:c>
      <x:c r="N7188" s="54">
        <x:f t="shared" si="1339"/>
        <x:v>2.2391288318296239</x:v>
      </x:c>
      <x:c r="O7188" s="55">
        <x:f t="shared" si="1340"/>
        <x:v>162280</x:v>
      </x:c>
      <x:c r="P7188" s="55">
        <x:f t="shared" si="1341"/>
        <x:v>28160</x:v>
      </x:c>
      <x:c r="Q7188" s="55">
        <x:f t="shared" si="1342"/>
        <x:v>80978.220795740606</x:v>
      </x:c>
      <x:c r="R7188" s="55">
        <x:f t="shared" si="1343"/>
        <x:v>33141.779204259394</x:v>
      </x:c>
      <x:c r="S7188" s="1" t="str">
        <x:f t="shared" si="1344"/>
        <x:v>YES</x:v>
      </x:c>
      <x:c r="T7188" s="1">
        <x:f t="shared" si="1345"/>
        <x:v>33141.779204259394</x:v>
      </x:c>
    </x:row>
    <x:row r="7189">
      <x:c r="A7189" s="1"/>
      <x:c r="B7189" s="1"/>
      <x:c r="C7189" s="1"/>
      <x:c r="D7189" s="1"/>
      <x:c r="E7189" s="1"/>
      <x:c r="F7189" s="1"/>
      <x:c r="G7189" s="1"/>
      <x:c r="H7189" s="1"/>
      <x:c r="I7189" s="53">
        <x:f t="shared" si="1334"/>
        <x:v>10</x:v>
      </x:c>
      <x:c r="J7189" s="53">
        <x:f t="shared" si="1335"/>
        <x:v>20</x:v>
      </x:c>
      <x:c r="K7189" s="53">
        <x:f t="shared" si="1336"/>
        <x:v>13</x:v>
      </x:c>
      <x:c r="L7189" s="53">
        <x:f t="shared" si="1337"/>
        <x:v>43</x:v>
      </x:c>
      <x:c r="M7189" s="54">
        <x:f t="shared" si="1338"/>
        <x:v>4005.0674885430426</x:v>
      </x:c>
      <x:c r="N7189" s="54">
        <x:f t="shared" si="1339"/>
        <x:v>2.2812968670437797</x:v>
      </x:c>
      <x:c r="O7189" s="55">
        <x:f t="shared" si="1340"/>
        <x:v>164980</x:v>
      </x:c>
      <x:c r="P7189" s="55">
        <x:f t="shared" si="1341"/>
        <x:v>29040</x:v>
      </x:c>
      <x:c r="Q7189" s="55">
        <x:f t="shared" si="1342"/>
        <x:v>82032.421676094498</x:v>
      </x:c>
      <x:c r="R7189" s="55">
        <x:f t="shared" si="1343"/>
        <x:v>33907.578323905502</x:v>
      </x:c>
      <x:c r="S7189" s="1" t="str">
        <x:f t="shared" si="1344"/>
        <x:v>YES</x:v>
      </x:c>
      <x:c r="T7189" s="1">
        <x:f t="shared" si="1345"/>
        <x:v>33907.578323905502</x:v>
      </x:c>
    </x:row>
    <x:row r="7190">
      <x:c r="A7190" s="1"/>
      <x:c r="B7190" s="1"/>
      <x:c r="C7190" s="1"/>
      <x:c r="D7190" s="1"/>
      <x:c r="E7190" s="1"/>
      <x:c r="F7190" s="1"/>
      <x:c r="G7190" s="1"/>
      <x:c r="H7190" s="1"/>
      <x:c r="I7190" s="53">
        <x:f t="shared" si="1334"/>
        <x:v>10</x:v>
      </x:c>
      <x:c r="J7190" s="53">
        <x:f t="shared" si="1335"/>
        <x:v>20</x:v>
      </x:c>
      <x:c r="K7190" s="53">
        <x:f t="shared" si="1336"/>
        <x:v>14</x:v>
      </x:c>
      <x:c r="L7190" s="53">
        <x:f t="shared" si="1337"/>
        <x:v>44</x:v>
      </x:c>
      <x:c r="M7190" s="54">
        <x:f t="shared" si="1338"/>
        <x:v>4067.2095698567036</x:v>
      </x:c>
      <x:c r="N7190" s="54">
        <x:f t="shared" si="1339"/>
        <x:v>2.3244510901782665</x:v>
      </x:c>
      <x:c r="O7190" s="55">
        <x:f t="shared" si="1340"/>
        <x:v>167680</x:v>
      </x:c>
      <x:c r="P7190" s="55">
        <x:f t="shared" si="1341"/>
        <x:v>29920</x:v>
      </x:c>
      <x:c r="Q7190" s="55">
        <x:f t="shared" si="1342"/>
        <x:v>83111.277254456654</x:v>
      </x:c>
      <x:c r="R7190" s="55">
        <x:f t="shared" si="1343"/>
        <x:v>34648.722745543346</x:v>
      </x:c>
      <x:c r="S7190" s="1" t="str">
        <x:f t="shared" si="1344"/>
        <x:v>YES</x:v>
      </x:c>
      <x:c r="T7190" s="1">
        <x:f t="shared" si="1345"/>
        <x:v>34648.722745543346</x:v>
      </x:c>
    </x:row>
    <x:row r="7191">
      <x:c r="A7191" s="1"/>
      <x:c r="B7191" s="1"/>
      <x:c r="C7191" s="1"/>
      <x:c r="D7191" s="1"/>
      <x:c r="E7191" s="1"/>
      <x:c r="F7191" s="1"/>
      <x:c r="G7191" s="1"/>
      <x:c r="H7191" s="1"/>
      <x:c r="I7191" s="53">
        <x:f t="shared" si="1334"/>
        <x:v>10</x:v>
      </x:c>
      <x:c r="J7191" s="53">
        <x:f t="shared" si="1335"/>
        <x:v>20</x:v>
      </x:c>
      <x:c r="K7191" s="53">
        <x:f t="shared" si="1336"/>
        <x:v>15</x:v>
      </x:c>
      <x:c r="L7191" s="53">
        <x:f t="shared" si="1337"/>
        <x:v>45</x:v>
      </x:c>
      <x:c r="M7191" s="54">
        <x:f t="shared" si="1338"/>
        <x:v>4130.7977767328503</x:v>
      </x:c>
      <x:c r="N7191" s="54">
        <x:f t="shared" si="1339"/>
        <x:v>2.3686095671755902</x:v>
      </x:c>
      <x:c r="O7191" s="55">
        <x:f t="shared" si="1340"/>
        <x:v>170380</x:v>
      </x:c>
      <x:c r="P7191" s="55">
        <x:f t="shared" si="1341"/>
        <x:v>30800</x:v>
      </x:c>
      <x:c r="Q7191" s="55">
        <x:f t="shared" si="1342"/>
        <x:v>84215.239179389755</x:v>
      </x:c>
      <x:c r="R7191" s="55">
        <x:f t="shared" si="1343"/>
        <x:v>35364.760820610245</x:v>
      </x:c>
      <x:c r="S7191" s="1" t="str">
        <x:f t="shared" si="1344"/>
        <x:v>YES</x:v>
      </x:c>
      <x:c r="T7191" s="1">
        <x:f t="shared" si="1345"/>
        <x:v>35364.760820610245</x:v>
      </x:c>
    </x:row>
    <x:row r="7192">
      <x:c r="A7192" s="1"/>
      <x:c r="B7192" s="1"/>
      <x:c r="C7192" s="1"/>
      <x:c r="D7192" s="1"/>
      <x:c r="E7192" s="1"/>
      <x:c r="F7192" s="1"/>
      <x:c r="G7192" s="1"/>
      <x:c r="H7192" s="1"/>
      <x:c r="I7192" s="53">
        <x:f t="shared" si="1334"/>
        <x:v>10</x:v>
      </x:c>
      <x:c r="J7192" s="53">
        <x:f t="shared" si="1335"/>
        <x:v>20</x:v>
      </x:c>
      <x:c r="K7192" s="53">
        <x:f t="shared" si="1336"/>
        <x:v>16</x:v>
      </x:c>
      <x:c r="L7192" s="53">
        <x:f t="shared" si="1337"/>
        <x:v>46</x:v>
      </x:c>
      <x:c r="M7192" s="54">
        <x:f t="shared" si="1338"/>
        <x:v>4195.8585526103398</x:v>
      </x:c>
      <x:c r="N7192" s="54">
        <x:f t="shared" si="1339"/>
        <x:v>2.413790661534958</x:v>
      </x:c>
      <x:c r="O7192" s="55">
        <x:f t="shared" si="1340"/>
        <x:v>173080</x:v>
      </x:c>
      <x:c r="P7192" s="55">
        <x:f t="shared" si="1341"/>
        <x:v>31680</x:v>
      </x:c>
      <x:c r="Q7192" s="55">
        <x:f t="shared" si="1342"/>
        <x:v>85344.766538373951</x:v>
      </x:c>
      <x:c r="R7192" s="55">
        <x:f t="shared" si="1343"/>
        <x:v>36055.233461626049</x:v>
      </x:c>
      <x:c r="S7192" s="1" t="str">
        <x:f t="shared" si="1344"/>
        <x:v>YES</x:v>
      </x:c>
      <x:c r="T7192" s="1">
        <x:f t="shared" si="1345"/>
        <x:v>36055.233461626049</x:v>
      </x:c>
    </x:row>
    <x:row r="7193">
      <x:c r="A7193" s="1"/>
      <x:c r="B7193" s="1"/>
      <x:c r="C7193" s="1"/>
      <x:c r="D7193" s="1"/>
      <x:c r="E7193" s="1"/>
      <x:c r="F7193" s="1"/>
      <x:c r="G7193" s="1"/>
      <x:c r="H7193" s="1"/>
      <x:c r="I7193" s="53">
        <x:f t="shared" si="1334"/>
        <x:v>10</x:v>
      </x:c>
      <x:c r="J7193" s="53">
        <x:f t="shared" si="1335"/>
        <x:v>20</x:v>
      </x:c>
      <x:c r="K7193" s="53">
        <x:f t="shared" si="1336"/>
        <x:v>17</x:v>
      </x:c>
      <x:c r="L7193" s="53">
        <x:f t="shared" si="1337"/>
        <x:v>47</x:v>
      </x:c>
      <x:c r="M7193" s="54">
        <x:f t="shared" si="1338"/>
        <x:v>4262.4187760568793</x:v>
      </x:c>
      <x:c r="N7193" s="54">
        <x:f t="shared" si="1339"/>
        <x:v>2.4600130389283885</x:v>
      </x:c>
      <x:c r="O7193" s="55">
        <x:f t="shared" si="1340"/>
        <x:v>175780</x:v>
      </x:c>
      <x:c r="P7193" s="55">
        <x:f t="shared" si="1341"/>
        <x:v>32560</x:v>
      </x:c>
      <x:c r="Q7193" s="55">
        <x:f t="shared" si="1342"/>
        <x:v>86500.325973209707</x:v>
      </x:c>
      <x:c r="R7193" s="55">
        <x:f t="shared" si="1343"/>
        <x:v>36719.674026790293</x:v>
      </x:c>
      <x:c r="S7193" s="1" t="str">
        <x:f t="shared" si="1344"/>
        <x:v>YES</x:v>
      </x:c>
      <x:c r="T7193" s="1">
        <x:f t="shared" si="1345"/>
        <x:v>36719.674026790293</x:v>
      </x:c>
    </x:row>
    <x:row r="7194">
      <x:c r="A7194" s="1"/>
      <x:c r="B7194" s="1"/>
      <x:c r="C7194" s="1"/>
      <x:c r="D7194" s="1"/>
      <x:c r="E7194" s="1"/>
      <x:c r="F7194" s="1"/>
      <x:c r="G7194" s="1"/>
      <x:c r="H7194" s="1"/>
      <x:c r="I7194" s="53">
        <x:f t="shared" si="1334"/>
        <x:v>10</x:v>
      </x:c>
      <x:c r="J7194" s="53">
        <x:f t="shared" si="1335"/>
        <x:v>20</x:v>
      </x:c>
      <x:c r="K7194" s="53">
        <x:f t="shared" si="1336"/>
        <x:v>18</x:v>
      </x:c>
      <x:c r="L7194" s="53">
        <x:f t="shared" si="1337"/>
        <x:v>48</x:v>
      </x:c>
      <x:c r="M7194" s="54">
        <x:f t="shared" si="1338"/>
        <x:v>4330.5057675154667</x:v>
      </x:c>
      <x:c r="N7194" s="54">
        <x:f t="shared" si="1339"/>
        <x:v>2.5072956718857409</x:v>
      </x:c>
      <x:c r="O7194" s="55">
        <x:f t="shared" si="1340"/>
        <x:v>178480</x:v>
      </x:c>
      <x:c r="P7194" s="55">
        <x:f t="shared" si="1341"/>
        <x:v>33440</x:v>
      </x:c>
      <x:c r="Q7194" s="55">
        <x:f t="shared" si="1342"/>
        <x:v>87682.391797143515</x:v>
      </x:c>
      <x:c r="R7194" s="55">
        <x:f t="shared" si="1343"/>
        <x:v>37357.608202856485</x:v>
      </x:c>
      <x:c r="S7194" s="1" t="str">
        <x:f t="shared" si="1344"/>
        <x:v>YES</x:v>
      </x:c>
      <x:c r="T7194" s="1">
        <x:f t="shared" si="1345"/>
        <x:v>37357.608202856485</x:v>
      </x:c>
    </x:row>
    <x:row r="7195">
      <x:c r="A7195" s="1"/>
      <x:c r="B7195" s="1"/>
      <x:c r="C7195" s="1"/>
      <x:c r="D7195" s="1"/>
      <x:c r="E7195" s="1"/>
      <x:c r="F7195" s="1"/>
      <x:c r="G7195" s="1"/>
      <x:c r="H7195" s="1"/>
      <x:c r="I7195" s="53">
        <x:f t="shared" si="1334"/>
        <x:v>10</x:v>
      </x:c>
      <x:c r="J7195" s="53">
        <x:f t="shared" si="1335"/>
        <x:v>20</x:v>
      </x:c>
      <x:c r="K7195" s="53">
        <x:f t="shared" si="1336"/>
        <x:v>19</x:v>
      </x:c>
      <x:c r="L7195" s="53">
        <x:f t="shared" si="1337"/>
        <x:v>49</x:v>
      </x:c>
      <x:c r="M7195" s="54">
        <x:f t="shared" si="1338"/>
        <x:v>4400.1472961514883</x:v>
      </x:c>
      <x:c r="N7195" s="54">
        <x:f t="shared" si="1339"/>
        <x:v>2.5556578445496445</x:v>
      </x:c>
      <x:c r="O7195" s="55">
        <x:f t="shared" si="1340"/>
        <x:v>181180</x:v>
      </x:c>
      <x:c r="P7195" s="55">
        <x:f t="shared" si="1341"/>
        <x:v>34320</x:v>
      </x:c>
      <x:c r="Q7195" s="55">
        <x:f t="shared" si="1342"/>
        <x:v>88891.446113741113</x:v>
      </x:c>
      <x:c r="R7195" s="55">
        <x:f t="shared" si="1343"/>
        <x:v>37968.553886258887</x:v>
      </x:c>
      <x:c r="S7195" s="1" t="str">
        <x:f t="shared" si="1344"/>
        <x:v>YES</x:v>
      </x:c>
      <x:c r="T7195" s="1">
        <x:f t="shared" si="1345"/>
        <x:v>37968.553886258887</x:v>
      </x:c>
    </x:row>
    <x:row r="7196">
      <x:c r="A7196" s="1"/>
      <x:c r="B7196" s="1"/>
      <x:c r="C7196" s="1"/>
      <x:c r="D7196" s="1"/>
      <x:c r="E7196" s="1"/>
      <x:c r="F7196" s="1"/>
      <x:c r="G7196" s="1"/>
      <x:c r="H7196" s="1"/>
      <x:c r="I7196" s="53">
        <x:f t="shared" si="1334"/>
        <x:v>10</x:v>
      </x:c>
      <x:c r="J7196" s="53">
        <x:f t="shared" si="1335"/>
        <x:v>20</x:v>
      </x:c>
      <x:c r="K7196" s="53">
        <x:f t="shared" si="1336"/>
        <x:v>20</x:v>
      </x:c>
      <x:c r="L7196" s="53">
        <x:f t="shared" si="1337"/>
        <x:v>50</x:v>
      </x:c>
      <x:c r="M7196" s="54">
        <x:f t="shared" si="1338"/>
        <x:v>4471.3715868019663</x:v>
      </x:c>
      <x:c r="N7196" s="54">
        <x:f t="shared" si="1339"/>
        <x:v>2.6051191575013655</x:v>
      </x:c>
      <x:c r="O7196" s="55">
        <x:f t="shared" si="1340"/>
        <x:v>183880</x:v>
      </x:c>
      <x:c r="P7196" s="55">
        <x:f t="shared" si="1341"/>
        <x:v>35200</x:v>
      </x:c>
      <x:c r="Q7196" s="55">
        <x:f t="shared" si="1342"/>
        <x:v>90127.978937534135</x:v>
      </x:c>
      <x:c r="R7196" s="55">
        <x:f t="shared" si="1343"/>
        <x:v>38552.021062465865</x:v>
      </x:c>
      <x:c r="S7196" s="1" t="str">
        <x:f t="shared" si="1344"/>
        <x:v>YES</x:v>
      </x:c>
      <x:c r="T7196" s="1">
        <x:f t="shared" si="1345"/>
        <x:v>38552.021062465865</x:v>
      </x:c>
    </x:row>
    <x:row r="7197">
      <x:c r="A7197" s="1"/>
      <x:c r="B7197" s="1"/>
      <x:c r="C7197" s="1"/>
      <x:c r="D7197" s="1"/>
      <x:c r="E7197" s="1"/>
      <x:c r="F7197" s="1"/>
      <x:c r="G7197" s="1"/>
      <x:c r="H7197" s="1"/>
      <x:c r="I7197" s="53">
        <x:f t="shared" si="1334"/>
        <x:v>10</x:v>
      </x:c>
      <x:c r="J7197" s="53">
        <x:f t="shared" si="1335"/>
        <x:v>20</x:v>
      </x:c>
      <x:c r="K7197" s="53">
        <x:f t="shared" si="1336"/>
        <x:v>21</x:v>
      </x:c>
      <x:c r="L7197" s="53">
        <x:f t="shared" si="1337"/>
        <x:v>51</x:v>
      </x:c>
      <x:c r="M7197" s="54">
        <x:f t="shared" si="1338"/>
        <x:v>4544.2073270284091</x:v>
      </x:c>
      <x:c r="N7197" s="54">
        <x:f t="shared" si="1339"/>
        <x:v>2.6556995326586175</x:v>
      </x:c>
      <x:c r="O7197" s="55">
        <x:f t="shared" si="1340"/>
        <x:v>186580</x:v>
      </x:c>
      <x:c r="P7197" s="55">
        <x:f t="shared" si="1341"/>
        <x:v>36080</x:v>
      </x:c>
      <x:c r="Q7197" s="55">
        <x:f t="shared" si="1342"/>
        <x:v>91392.488316465431</x:v>
      </x:c>
      <x:c r="R7197" s="55">
        <x:f t="shared" si="1343"/>
        <x:v>39107.511683534569</x:v>
      </x:c>
      <x:c r="S7197" s="1" t="str">
        <x:f t="shared" si="1344"/>
        <x:v>YES</x:v>
      </x:c>
      <x:c r="T7197" s="1">
        <x:f t="shared" si="1345"/>
        <x:v>39107.511683534569</x:v>
      </x:c>
    </x:row>
    <x:row r="7198">
      <x:c r="A7198" s="1"/>
      <x:c r="B7198" s="1"/>
      <x:c r="C7198" s="1"/>
      <x:c r="D7198" s="1"/>
      <x:c r="E7198" s="1"/>
      <x:c r="F7198" s="1"/>
      <x:c r="G7198" s="1"/>
      <x:c r="H7198" s="1"/>
      <x:c r="I7198" s="53">
        <x:f t="shared" si="1334"/>
        <x:v>10</x:v>
      </x:c>
      <x:c r="J7198" s="53">
        <x:f t="shared" si="1335"/>
        <x:v>20</x:v>
      </x:c>
      <x:c r="K7198" s="53">
        <x:f t="shared" si="1336"/>
        <x:v>22</x:v>
      </x:c>
      <x:c r="L7198" s="53">
        <x:f t="shared" si="1337"/>
        <x:v>52</x:v>
      </x:c>
      <x:c r="M7198" s="54">
        <x:f t="shared" si="1338"/>
        <x:v>4618.6836742748055</x:v>
      </x:c>
      <x:c r="N7198" s="54">
        <x:f t="shared" si="1339"/>
        <x:v>2.7074192182463928</x:v>
      </x:c>
      <x:c r="O7198" s="55">
        <x:f t="shared" si="1340"/>
        <x:v>189280</x:v>
      </x:c>
      <x:c r="P7198" s="55">
        <x:f t="shared" si="1341"/>
        <x:v>36960</x:v>
      </x:c>
      <x:c r="Q7198" s="55">
        <x:f t="shared" si="1342"/>
        <x:v>92685.480456159814</x:v>
      </x:c>
      <x:c r="R7198" s="55">
        <x:f t="shared" si="1343"/>
        <x:v>39634.519543840186</x:v>
      </x:c>
      <x:c r="S7198" s="1" t="str">
        <x:f t="shared" si="1344"/>
        <x:v>YES</x:v>
      </x:c>
      <x:c r="T7198" s="1">
        <x:f t="shared" si="1345"/>
        <x:v>39634.519543840186</x:v>
      </x:c>
    </x:row>
    <x:row r="7199">
      <x:c r="A7199" s="1"/>
      <x:c r="B7199" s="1"/>
      <x:c r="C7199" s="1"/>
      <x:c r="D7199" s="1"/>
      <x:c r="E7199" s="1"/>
      <x:c r="F7199" s="1"/>
      <x:c r="G7199" s="1"/>
      <x:c r="H7199" s="1"/>
      <x:c r="I7199" s="53">
        <x:f t="shared" si="1334"/>
        <x:v>10</x:v>
      </x:c>
      <x:c r="J7199" s="53">
        <x:f t="shared" si="1335"/>
        <x:v>20</x:v>
      </x:c>
      <x:c r="K7199" s="53">
        <x:f t="shared" si="1336"/>
        <x:v>23</x:v>
      </x:c>
      <x:c r="L7199" s="53">
        <x:f t="shared" si="1337"/>
        <x:v>53</x:v>
      </x:c>
      <x:c r="M7199" s="54">
        <x:f t="shared" si="1338"/>
        <x:v>4694.8302631322422</x:v>
      </x:c>
      <x:c r="N7199" s="54">
        <x:f t="shared" si="1339"/>
        <x:v>2.7602987938418346</x:v>
      </x:c>
      <x:c r="O7199" s="55">
        <x:f t="shared" si="1340"/>
        <x:v>191980</x:v>
      </x:c>
      <x:c r="P7199" s="55">
        <x:f t="shared" si="1341"/>
        <x:v>37840</x:v>
      </x:c>
      <x:c r="Q7199" s="55">
        <x:f t="shared" si="1342"/>
        <x:v>94007.469846045875</x:v>
      </x:c>
      <x:c r="R7199" s="55">
        <x:f t="shared" si="1343"/>
        <x:v>40132.530153954125</x:v>
      </x:c>
      <x:c r="S7199" s="1" t="str">
        <x:f t="shared" si="1344"/>
        <x:v>YES</x:v>
      </x:c>
      <x:c r="T7199" s="1">
        <x:f t="shared" si="1345"/>
        <x:v>40132.530153954125</x:v>
      </x:c>
    </x:row>
    <x:row r="7200">
      <x:c r="A7200" s="1"/>
      <x:c r="B7200" s="1"/>
      <x:c r="C7200" s="1"/>
      <x:c r="D7200" s="1"/>
      <x:c r="E7200" s="1"/>
      <x:c r="F7200" s="1"/>
      <x:c r="G7200" s="1"/>
      <x:c r="H7200" s="1"/>
      <x:c r="I7200" s="53">
        <x:f t="shared" si="1334"/>
        <x:v>10</x:v>
      </x:c>
      <x:c r="J7200" s="53">
        <x:f t="shared" si="1335"/>
        <x:v>20</x:v>
      </x:c>
      <x:c r="K7200" s="53">
        <x:f t="shared" si="1336"/>
        <x:v>24</x:v>
      </x:c>
      <x:c r="L7200" s="53">
        <x:f t="shared" si="1337"/>
        <x:v>54</x:v>
      </x:c>
      <x:c r="M7200" s="54">
        <x:f t="shared" si="1338"/>
        <x:v>4772.6772127117383</x:v>
      </x:c>
      <x:c r="N7200" s="54">
        <x:f t="shared" si="1339"/>
        <x:v>2.8143591754942627</x:v>
      </x:c>
      <x:c r="O7200" s="55">
        <x:f t="shared" si="1340"/>
        <x:v>194680</x:v>
      </x:c>
      <x:c r="P7200" s="55">
        <x:f t="shared" si="1341"/>
        <x:v>38720</x:v>
      </x:c>
      <x:c r="Q7200" s="55">
        <x:f t="shared" si="1342"/>
        <x:v>95358.979387356565</x:v>
      </x:c>
      <x:c r="R7200" s="55">
        <x:f t="shared" si="1343"/>
        <x:v>40601.020612643435</x:v>
      </x:c>
      <x:c r="S7200" s="1" t="str">
        <x:f t="shared" si="1344"/>
        <x:v>YES</x:v>
      </x:c>
      <x:c r="T7200" s="1">
        <x:f t="shared" si="1345"/>
        <x:v>40601.020612643435</x:v>
      </x:c>
    </x:row>
    <x:row r="7201">
      <x:c r="A7201" s="1"/>
      <x:c r="B7201" s="1"/>
      <x:c r="C7201" s="1"/>
      <x:c r="D7201" s="1"/>
      <x:c r="E7201" s="1"/>
      <x:c r="F7201" s="1"/>
      <x:c r="G7201" s="1"/>
      <x:c r="H7201" s="1"/>
      <x:c r="I7201" s="53">
        <x:f t="shared" si="1334"/>
        <x:v>10</x:v>
      </x:c>
      <x:c r="J7201" s="53">
        <x:f t="shared" si="1335"/>
        <x:v>20</x:v>
      </x:c>
      <x:c r="K7201" s="53">
        <x:f t="shared" si="1336"/>
        <x:v>25</x:v>
      </x:c>
      <x:c r="L7201" s="53">
        <x:f t="shared" si="1337"/>
        <x:v>55</x:v>
      </x:c>
      <x:c r="M7201" s="54">
        <x:f t="shared" si="1338"/>
        <x:v>4852.2551341268354</x:v>
      </x:c>
      <x:c r="N7201" s="54">
        <x:f t="shared" si="1339"/>
        <x:v>2.8696216209214134</x:v>
      </x:c>
      <x:c r="O7201" s="55">
        <x:f t="shared" si="1340"/>
        <x:v>197380</x:v>
      </x:c>
      <x:c r="P7201" s="55">
        <x:f t="shared" si="1341"/>
        <x:v>39600</x:v>
      </x:c>
      <x:c r="Q7201" s="55">
        <x:f t="shared" si="1342"/>
        <x:v>96740.540523035335</x:v>
      </x:c>
      <x:c r="R7201" s="55">
        <x:f t="shared" si="1343"/>
        <x:v>41039.459476964665</x:v>
      </x:c>
      <x:c r="S7201" s="1" t="str">
        <x:f t="shared" si="1344"/>
        <x:v>YES</x:v>
      </x:c>
      <x:c r="T7201" s="1">
        <x:f t="shared" si="1345"/>
        <x:v>41039.459476964665</x:v>
      </x:c>
    </x:row>
    <x:row r="7202">
      <x:c r="A7202" s="1"/>
      <x:c r="B7202" s="1"/>
      <x:c r="C7202" s="1"/>
      <x:c r="D7202" s="1"/>
      <x:c r="E7202" s="1"/>
      <x:c r="F7202" s="1"/>
      <x:c r="G7202" s="1"/>
      <x:c r="H7202" s="1"/>
      <x:c r="I7202" s="53">
        <x:f t="shared" si="1334"/>
        <x:v>10</x:v>
      </x:c>
      <x:c r="J7202" s="53">
        <x:f t="shared" si="1335"/>
        <x:v>20</x:v>
      </x:c>
      <x:c r="K7202" s="53">
        <x:f t="shared" si="1336"/>
        <x:v>26</x:v>
      </x:c>
      <x:c r="L7202" s="53">
        <x:f t="shared" si="1337"/>
        <x:v>56</x:v>
      </x:c>
      <x:c r="M7202" s="54">
        <x:f t="shared" si="1338"/>
        <x:v>4933.595138087554</x:v>
      </x:c>
      <x:c r="N7202" s="54">
        <x:f t="shared" si="1339"/>
        <x:v>2.9261077347830238</x:v>
      </x:c>
      <x:c r="O7202" s="55">
        <x:f t="shared" si="1340"/>
        <x:v>200080</x:v>
      </x:c>
      <x:c r="P7202" s="55">
        <x:f t="shared" si="1341"/>
        <x:v>40480</x:v>
      </x:c>
      <x:c r="Q7202" s="55">
        <x:f t="shared" si="1342"/>
        <x:v>98152.693369575587</x:v>
      </x:c>
      <x:c r="R7202" s="55">
        <x:f t="shared" si="1343"/>
        <x:v>41447.306630424413</x:v>
      </x:c>
      <x:c r="S7202" s="1" t="str">
        <x:f t="shared" si="1344"/>
        <x:v>YES</x:v>
      </x:c>
      <x:c r="T7202" s="1">
        <x:f t="shared" si="1345"/>
        <x:v>41447.306630424413</x:v>
      </x:c>
    </x:row>
    <x:row r="7203">
      <x:c r="A7203" s="1"/>
      <x:c r="B7203" s="1"/>
      <x:c r="C7203" s="1"/>
      <x:c r="D7203" s="1"/>
      <x:c r="E7203" s="1"/>
      <x:c r="F7203" s="1"/>
      <x:c r="G7203" s="1"/>
      <x:c r="H7203" s="1"/>
      <x:c r="I7203" s="53">
        <x:f t="shared" si="1334"/>
        <x:v>10</x:v>
      </x:c>
      <x:c r="J7203" s="53">
        <x:f t="shared" si="1335"/>
        <x:v>20</x:v>
      </x:c>
      <x:c r="K7203" s="53">
        <x:f t="shared" si="1336"/>
        <x:v>27</x:v>
      </x:c>
      <x:c r="L7203" s="53">
        <x:f t="shared" si="1337"/>
        <x:v>57</x:v>
      </x:c>
      <x:c r="M7203" s="54">
        <x:f t="shared" si="1338"/>
        <x:v>5016.7288426073101</x:v>
      </x:c>
      <x:c r="N7203" s="54">
        <x:f t="shared" si="1339"/>
        <x:v>2.9838394740328544</x:v>
      </x:c>
      <x:c r="O7203" s="55">
        <x:f t="shared" si="1340"/>
        <x:v>202780</x:v>
      </x:c>
      <x:c r="P7203" s="55">
        <x:f t="shared" si="1341"/>
        <x:v>41360</x:v>
      </x:c>
      <x:c r="Q7203" s="55">
        <x:f t="shared" si="1342"/>
        <x:v>99595.986850821355</x:v>
      </x:c>
      <x:c r="R7203" s="55">
        <x:f t="shared" si="1343"/>
        <x:v>41824.013149178645</x:v>
      </x:c>
      <x:c r="S7203" s="1" t="str">
        <x:f t="shared" si="1344"/>
        <x:v>YES</x:v>
      </x:c>
      <x:c r="T7203" s="1">
        <x:f t="shared" si="1345"/>
        <x:v>41824.013149178645</x:v>
      </x:c>
    </x:row>
    <x:row r="7204">
      <x:c r="A7204" s="1"/>
      <x:c r="B7204" s="1"/>
      <x:c r="C7204" s="1"/>
      <x:c r="D7204" s="1"/>
      <x:c r="E7204" s="1"/>
      <x:c r="F7204" s="1"/>
      <x:c r="G7204" s="1"/>
      <x:c r="H7204" s="1"/>
      <x:c r="I7204" s="53">
        <x:f t="shared" si="1334"/>
        <x:v>10</x:v>
      </x:c>
      <x:c r="J7204" s="53">
        <x:f t="shared" si="1335"/>
        <x:v>20</x:v>
      </x:c>
      <x:c r="K7204" s="53">
        <x:f t="shared" si="1336"/>
        <x:v>28</x:v>
      </x:c>
      <x:c r="L7204" s="53">
        <x:f t="shared" si="1337"/>
        <x:v>58</x:v>
      </x:c>
      <x:c r="M7204" s="54">
        <x:f t="shared" si="1338"/>
        <x:v>5101.6883808244638</x:v>
      </x:c>
      <x:c r="N7204" s="54">
        <x:f t="shared" si="1339"/>
        <x:v>3.0428391533503221</x:v>
      </x:c>
      <x:c r="O7204" s="55">
        <x:f t="shared" si="1340"/>
        <x:v>205480</x:v>
      </x:c>
      <x:c r="P7204" s="55">
        <x:f t="shared" si="1341"/>
        <x:v>42240</x:v>
      </x:c>
      <x:c r="Q7204" s="55">
        <x:f t="shared" si="1342"/>
        <x:v>101070.97883375805</x:v>
      </x:c>
      <x:c r="R7204" s="55">
        <x:f t="shared" si="1343"/>
        <x:v>42169.021166241946</x:v>
      </x:c>
      <x:c r="S7204" s="1" t="str">
        <x:f t="shared" si="1344"/>
        <x:v>YES</x:v>
      </x:c>
      <x:c r="T7204" s="1">
        <x:f t="shared" si="1345"/>
        <x:v>42169.021166241946</x:v>
      </x:c>
    </x:row>
    <x:row r="7205">
      <x:c r="A7205" s="1"/>
      <x:c r="B7205" s="1"/>
      <x:c r="C7205" s="1"/>
      <x:c r="D7205" s="1"/>
      <x:c r="E7205" s="1"/>
      <x:c r="F7205" s="1"/>
      <x:c r="G7205" s="1"/>
      <x:c r="H7205" s="1"/>
      <x:c r="I7205" s="53">
        <x:f t="shared" si="1334"/>
        <x:v>10</x:v>
      </x:c>
      <x:c r="J7205" s="53">
        <x:f t="shared" si="1335"/>
        <x:v>20</x:v>
      </x:c>
      <x:c r="K7205" s="53">
        <x:f t="shared" si="1336"/>
        <x:v>29</x:v>
      </x:c>
      <x:c r="L7205" s="53">
        <x:f t="shared" si="1337"/>
        <x:v>59</x:v>
      </x:c>
      <x:c r="M7205" s="54">
        <x:f t="shared" si="1338"/>
        <x:v>5188.5064089401176</x:v>
      </x:c>
      <x:c r="N7205" s="54">
        <x:f t="shared" si="1339"/>
        <x:v>3.1031294506528595</x:v>
      </x:c>
      <x:c r="O7205" s="55">
        <x:f t="shared" si="1340"/>
        <x:v>208180</x:v>
      </x:c>
      <x:c r="P7205" s="55">
        <x:f t="shared" si="1341"/>
        <x:v>43120</x:v>
      </x:c>
      <x:c r="Q7205" s="55">
        <x:f t="shared" si="1342"/>
        <x:v>102578.23626632149</x:v>
      </x:c>
      <x:c r="R7205" s="55">
        <x:f t="shared" si="1343"/>
        <x:v>42481.763733678512</x:v>
      </x:c>
      <x:c r="S7205" s="1" t="str">
        <x:f t="shared" si="1344"/>
        <x:v>YES</x:v>
      </x:c>
      <x:c r="T7205" s="1">
        <x:f t="shared" si="1345"/>
        <x:v>42481.763733678512</x:v>
      </x:c>
    </x:row>
    <x:row r="7206">
      <x:c r="A7206" s="1"/>
      <x:c r="B7206" s="1"/>
      <x:c r="C7206" s="1"/>
      <x:c r="D7206" s="1"/>
      <x:c r="E7206" s="1"/>
      <x:c r="F7206" s="1"/>
      <x:c r="G7206" s="1"/>
      <x:c r="H7206" s="1"/>
      <x:c r="I7206" s="53">
        <x:f t="shared" si="1334"/>
        <x:v>10</x:v>
      </x:c>
      <x:c r="J7206" s="53">
        <x:f t="shared" si="1335"/>
        <x:v>20</x:v>
      </x:c>
      <x:c r="K7206" s="53">
        <x:f t="shared" si="1336"/>
        <x:v>30</x:v>
      </x:c>
      <x:c r="L7206" s="53">
        <x:f t="shared" si="1337"/>
        <x:v>60</x:v>
      </x:c>
      <x:c r="M7206" s="54">
        <x:f t="shared" si="1338"/>
        <x:v>5277.2161142738878</x:v>
      </x:c>
      <x:c r="N7206" s="54">
        <x:f t="shared" si="1339"/>
        <x:v>3.1647334126901998</x:v>
      </x:c>
      <x:c r="O7206" s="55">
        <x:f t="shared" si="1340"/>
        <x:v>210880</x:v>
      </x:c>
      <x:c r="P7206" s="55">
        <x:f t="shared" si="1341"/>
        <x:v>44000</x:v>
      </x:c>
      <x:c r="Q7206" s="55">
        <x:f t="shared" si="1342"/>
        <x:v>104118.335317255</x:v>
      </x:c>
      <x:c r="R7206" s="55">
        <x:f t="shared" si="1343"/>
        <x:v>42761.664682745002</x:v>
      </x:c>
      <x:c r="S7206" s="1" t="str">
        <x:f t="shared" si="1344"/>
        <x:v>YES</x:v>
      </x:c>
      <x:c r="T7206" s="1">
        <x:f t="shared" si="1345"/>
        <x:v>42761.664682745002</x:v>
      </x:c>
    </x:row>
    <x:row r="7207">
      <x:c r="A7207" s="1"/>
      <x:c r="B7207" s="1"/>
      <x:c r="C7207" s="1"/>
      <x:c r="D7207" s="1"/>
      <x:c r="E7207" s="1"/>
      <x:c r="F7207" s="1"/>
      <x:c r="G7207" s="1"/>
      <x:c r="H7207" s="1"/>
      <x:c r="I7207" s="53">
        <x:f t="shared" si="1334"/>
        <x:v>11</x:v>
      </x:c>
      <x:c r="J7207" s="53">
        <x:f t="shared" si="1335"/>
        <x:v>0</x:v>
      </x:c>
      <x:c r="K7207" s="53">
        <x:f t="shared" si="1336"/>
        <x:v>0</x:v>
      </x:c>
      <x:c r="L7207" s="53">
        <x:f t="shared" si="1337"/>
        <x:v>11</x:v>
      </x:c>
      <x:c r="M7207" s="54">
        <x:f t="shared" si="1338"/>
        <x:v>2824.5855390489023</x:v>
      </x:c>
      <x:c r="N7207" s="54">
        <x:f t="shared" si="1339"/>
        <x:v>1.4615177354506266</x:v>
      </x:c>
      <x:c r="O7207" s="55">
        <x:f t="shared" si="1340"/>
        <x:v>96800</x:v>
      </x:c>
      <x:c r="P7207" s="55">
        <x:f t="shared" si="1341"/>
        <x:v>9680</x:v>
      </x:c>
      <x:c r="Q7207" s="55">
        <x:f t="shared" si="1342"/>
        <x:v>61537.943386265666</x:v>
      </x:c>
      <x:c r="R7207" s="55">
        <x:f t="shared" si="1343"/>
        <x:v>5582.056613734334</x:v>
      </x:c>
      <x:c r="S7207" s="1" t="str">
        <x:f t="shared" si="1344"/>
        <x:v>YES</x:v>
      </x:c>
      <x:c r="T7207" s="1">
        <x:f t="shared" si="1345"/>
        <x:v>5582.056613734334</x:v>
      </x:c>
    </x:row>
    <x:row r="7208">
      <x:c r="A7208" s="1"/>
      <x:c r="B7208" s="1"/>
      <x:c r="C7208" s="1"/>
      <x:c r="D7208" s="1"/>
      <x:c r="E7208" s="1"/>
      <x:c r="F7208" s="1"/>
      <x:c r="G7208" s="1"/>
      <x:c r="H7208" s="1"/>
      <x:c r="I7208" s="53">
        <x:f t="shared" si="1334"/>
        <x:v>11</x:v>
      </x:c>
      <x:c r="J7208" s="53">
        <x:f t="shared" si="1335"/>
        <x:v>0</x:v>
      </x:c>
      <x:c r="K7208" s="53">
        <x:f t="shared" si="1336"/>
        <x:v>1</x:v>
      </x:c>
      <x:c r="L7208" s="53">
        <x:f t="shared" si="1337"/>
        <x:v>12</x:v>
      </x:c>
      <x:c r="M7208" s="54">
        <x:f t="shared" si="1338"/>
        <x:v>2870.1480390489023</x:v>
      </x:c>
      <x:c r="N7208" s="54">
        <x:f t="shared" si="1339"/>
        <x:v>1.4931583604506267</x:v>
      </x:c>
      <x:c r="O7208" s="55">
        <x:f t="shared" si="1340"/>
        <x:v>99500</x:v>
      </x:c>
      <x:c r="P7208" s="55">
        <x:f t="shared" si="1341"/>
        <x:v>10560</x:v>
      </x:c>
      <x:c r="Q7208" s="55">
        <x:f t="shared" si="1342"/>
        <x:v>62328.959011265666</x:v>
      </x:c>
      <x:c r="R7208" s="55">
        <x:f t="shared" si="1343"/>
        <x:v>6611.040988734334</x:v>
      </x:c>
      <x:c r="S7208" s="1" t="str">
        <x:f t="shared" si="1344"/>
        <x:v>YES</x:v>
      </x:c>
      <x:c r="T7208" s="1">
        <x:f t="shared" si="1345"/>
        <x:v>6611.040988734334</x:v>
      </x:c>
    </x:row>
    <x:row r="7209">
      <x:c r="A7209" s="1"/>
      <x:c r="B7209" s="1"/>
      <x:c r="C7209" s="1"/>
      <x:c r="D7209" s="1"/>
      <x:c r="E7209" s="1"/>
      <x:c r="F7209" s="1"/>
      <x:c r="G7209" s="1"/>
      <x:c r="H7209" s="1"/>
      <x:c r="I7209" s="53">
        <x:f t="shared" si="1334"/>
        <x:v>11</x:v>
      </x:c>
      <x:c r="J7209" s="53">
        <x:f t="shared" si="1335"/>
        <x:v>0</x:v>
      </x:c>
      <x:c r="K7209" s="53">
        <x:f t="shared" si="1336"/>
        <x:v>2</x:v>
      </x:c>
      <x:c r="L7209" s="53">
        <x:f t="shared" si="1337"/>
        <x:v>13</x:v>
      </x:c>
      <x:c r="M7209" s="54">
        <x:f t="shared" si="1338"/>
        <x:v>2916.8496015489022</x:v>
      </x:c>
      <x:c r="N7209" s="54">
        <x:f t="shared" si="1339"/>
        <x:v>1.5255900010756265</x:v>
      </x:c>
      <x:c r="O7209" s="55">
        <x:f t="shared" si="1340"/>
        <x:v>102200</x:v>
      </x:c>
      <x:c r="P7209" s="55">
        <x:f t="shared" si="1341"/>
        <x:v>11440</x:v>
      </x:c>
      <x:c r="Q7209" s="55">
        <x:f t="shared" si="1342"/>
        <x:v>63139.750026890666</x:v>
      </x:c>
      <x:c r="R7209" s="55">
        <x:f t="shared" si="1343"/>
        <x:v>7620.249973109334</x:v>
      </x:c>
      <x:c r="S7209" s="1" t="str">
        <x:f t="shared" si="1344"/>
        <x:v>YES</x:v>
      </x:c>
      <x:c r="T7209" s="1">
        <x:f t="shared" si="1345"/>
        <x:v>7620.249973109334</x:v>
      </x:c>
    </x:row>
    <x:row r="7210">
      <x:c r="A7210" s="1"/>
      <x:c r="B7210" s="1"/>
      <x:c r="C7210" s="1"/>
      <x:c r="D7210" s="1"/>
      <x:c r="E7210" s="1"/>
      <x:c r="F7210" s="1"/>
      <x:c r="G7210" s="1"/>
      <x:c r="H7210" s="1"/>
      <x:c r="I7210" s="53">
        <x:f t="shared" si="1334"/>
        <x:v>11</x:v>
      </x:c>
      <x:c r="J7210" s="53">
        <x:f t="shared" si="1335"/>
        <x:v>0</x:v>
      </x:c>
      <x:c r="K7210" s="53">
        <x:f t="shared" si="1336"/>
        <x:v>3</x:v>
      </x:c>
      <x:c r="L7210" s="53">
        <x:f t="shared" si="1337"/>
        <x:v>14</x:v>
      </x:c>
      <x:c r="M7210" s="54">
        <x:f t="shared" si="1338"/>
        <x:v>2964.7115839707772</x:v>
      </x:c>
      <x:c r="N7210" s="54">
        <x:f t="shared" si="1339"/>
        <x:v>1.5588274888685953</x:v>
      </x:c>
      <x:c r="O7210" s="55">
        <x:f t="shared" si="1340"/>
        <x:v>104900</x:v>
      </x:c>
      <x:c r="P7210" s="55">
        <x:f t="shared" si="1341"/>
        <x:v>12320</x:v>
      </x:c>
      <x:c r="Q7210" s="55">
        <x:f t="shared" si="1342"/>
        <x:v>63970.687221714878</x:v>
      </x:c>
      <x:c r="R7210" s="55">
        <x:f t="shared" si="1343"/>
        <x:v>8609.3127782851225</x:v>
      </x:c>
      <x:c r="S7210" s="1" t="str">
        <x:f t="shared" si="1344"/>
        <x:v>YES</x:v>
      </x:c>
      <x:c r="T7210" s="1">
        <x:f t="shared" si="1345"/>
        <x:v>8609.3127782851225</x:v>
      </x:c>
    </x:row>
    <x:row r="7211">
      <x:c r="A7211" s="1"/>
      <x:c r="B7211" s="1"/>
      <x:c r="C7211" s="1"/>
      <x:c r="D7211" s="1"/>
      <x:c r="E7211" s="1"/>
      <x:c r="F7211" s="1"/>
      <x:c r="G7211" s="1"/>
      <x:c r="H7211" s="1"/>
      <x:c r="I7211" s="53">
        <x:f t="shared" si="1334"/>
        <x:v>11</x:v>
      </x:c>
      <x:c r="J7211" s="53">
        <x:f t="shared" si="1335"/>
        <x:v>0</x:v>
      </x:c>
      <x:c r="K7211" s="53">
        <x:f t="shared" si="1336"/>
        <x:v>4</x:v>
      </x:c>
      <x:c r="L7211" s="53">
        <x:f t="shared" si="1337"/>
        <x:v>15</x:v>
      </x:c>
      <x:c r="M7211" s="54">
        <x:f t="shared" si="1338"/>
        <x:v>3013.7556996934336</x:v>
      </x:c>
      <x:c r="N7211" s="54">
        <x:f t="shared" si="1339"/>
        <x:v>1.5928859025648845</x:v>
      </x:c>
      <x:c r="O7211" s="55">
        <x:f t="shared" si="1340"/>
        <x:v>107600</x:v>
      </x:c>
      <x:c r="P7211" s="55">
        <x:f t="shared" si="1341"/>
        <x:v>13200</x:v>
      </x:c>
      <x:c r="Q7211" s="55">
        <x:f t="shared" si="1342"/>
        <x:v>64822.147564122111</x:v>
      </x:c>
      <x:c r="R7211" s="55">
        <x:f t="shared" si="1343"/>
        <x:v>9577.8524358778886</x:v>
      </x:c>
      <x:c r="S7211" s="1" t="str">
        <x:f t="shared" si="1344"/>
        <x:v>YES</x:v>
      </x:c>
      <x:c r="T7211" s="1">
        <x:f t="shared" si="1345"/>
        <x:v>9577.8524358778886</x:v>
      </x:c>
    </x:row>
    <x:row r="7212">
      <x:c r="A7212" s="1"/>
      <x:c r="B7212" s="1"/>
      <x:c r="C7212" s="1"/>
      <x:c r="D7212" s="1"/>
      <x:c r="E7212" s="1"/>
      <x:c r="F7212" s="1"/>
      <x:c r="G7212" s="1"/>
      <x:c r="H7212" s="1"/>
      <x:c r="I7212" s="53">
        <x:f t="shared" si="1334"/>
        <x:v>11</x:v>
      </x:c>
      <x:c r="J7212" s="53">
        <x:f t="shared" si="1335"/>
        <x:v>0</x:v>
      </x:c>
      <x:c r="K7212" s="53">
        <x:f t="shared" si="1336"/>
        <x:v>5</x:v>
      </x:c>
      <x:c r="L7212" s="53">
        <x:f t="shared" si="1337"/>
        <x:v>16</x:v>
      </x:c>
      <x:c r="M7212" s="54">
        <x:f t="shared" si="1338"/>
        <x:v>3064.0040236146369</x:v>
      </x:c>
      <x:c r="N7212" s="54">
        <x:f t="shared" si="1339"/>
        <x:v>1.627780571954609</x:v>
      </x:c>
      <x:c r="O7212" s="55">
        <x:f t="shared" si="1340"/>
        <x:v>110300</x:v>
      </x:c>
      <x:c r="P7212" s="55">
        <x:f t="shared" si="1341"/>
        <x:v>14080</x:v>
      </x:c>
      <x:c r="Q7212" s="55">
        <x:f t="shared" si="1342"/>
        <x:v>65694.514298865222</x:v>
      </x:c>
      <x:c r="R7212" s="55">
        <x:f t="shared" si="1343"/>
        <x:v>10525.485701134778</x:v>
      </x:c>
      <x:c r="S7212" s="1" t="str">
        <x:f t="shared" si="1344"/>
        <x:v>YES</x:v>
      </x:c>
      <x:c r="T7212" s="1">
        <x:f t="shared" si="1345"/>
        <x:v>10525.485701134778</x:v>
      </x:c>
    </x:row>
    <x:row r="7213">
      <x:c r="A7213" s="1"/>
      <x:c r="B7213" s="1"/>
      <x:c r="C7213" s="1"/>
      <x:c r="D7213" s="1"/>
      <x:c r="E7213" s="1"/>
      <x:c r="F7213" s="1"/>
      <x:c r="G7213" s="1"/>
      <x:c r="H7213" s="1"/>
      <x:c r="I7213" s="53">
        <x:f t="shared" si="1334"/>
        <x:v>11</x:v>
      </x:c>
      <x:c r="J7213" s="53">
        <x:f t="shared" si="1335"/>
        <x:v>0</x:v>
      </x:c>
      <x:c r="K7213" s="53">
        <x:f t="shared" si="1336"/>
        <x:v>6</x:v>
      </x:c>
      <x:c r="L7213" s="53">
        <x:f t="shared" si="1337"/>
        <x:v>17</x:v>
      </x:c>
      <x:c r="M7213" s="54">
        <x:f t="shared" si="1338"/>
        <x:v>3115.4789977962701</x:v>
      </x:c>
      <x:c r="N7213" s="54">
        <x:f t="shared" si="1339"/>
        <x:v>1.6635270818029653</x:v>
      </x:c>
      <x:c r="O7213" s="55">
        <x:f t="shared" si="1340"/>
        <x:v>113000</x:v>
      </x:c>
      <x:c r="P7213" s="55">
        <x:f t="shared" si="1341"/>
        <x:v>14960</x:v>
      </x:c>
      <x:c r="Q7213" s="55">
        <x:f t="shared" si="1342"/>
        <x:v>66588.177045074131</x:v>
      </x:c>
      <x:c r="R7213" s="55">
        <x:f t="shared" si="1343"/>
        <x:v>11451.822954925869</x:v>
      </x:c>
      <x:c r="S7213" s="1" t="str">
        <x:f t="shared" si="1344"/>
        <x:v>YES</x:v>
      </x:c>
      <x:c r="T7213" s="1">
        <x:f t="shared" si="1345"/>
        <x:v>11451.822954925869</x:v>
      </x:c>
    </x:row>
    <x:row r="7214">
      <x:c r="A7214" s="1"/>
      <x:c r="B7214" s="1"/>
      <x:c r="C7214" s="1"/>
      <x:c r="D7214" s="1"/>
      <x:c r="E7214" s="1"/>
      <x:c r="F7214" s="1"/>
      <x:c r="G7214" s="1"/>
      <x:c r="H7214" s="1"/>
      <x:c r="I7214" s="53" t="n">
        <x:f t="shared" ref="I7214:I7277" si="1346">INT((ROW()-ROW($I$46))/((CARROT_CAP+1)*(MESCLUN_CAP+1)))</x:f>
        <x:v>11</x:v>
      </x:c>
      <x:c r="J7214" s="53" t="n">
        <x:f t="shared" ref="J7214:J7277" si="1347">MOD(INT((ROW()-ROW($I$46))/(MESCLUN_CAP+1)),CARROT_CAP+1)</x:f>
        <x:v>0</x:v>
      </x:c>
      <x:c r="K7214" s="53" t="n">
        <x:f t="shared" ref="K7214:K7277" si="1348">MOD(ROW()-ROW($I$46),MESCLUN_CAP+1)</x:f>
        <x:v>7</x:v>
      </x:c>
      <x:c r="L7214" s="53" t="n">
        <x:f t="shared" ref="L7214:L7277" si="1349">SUM(I7214:K7214)</x:f>
        <x:v>18</x:v>
      </x:c>
      <x:c r="M7214" s="54" t="n">
        <x:f t="shared" ref="M7214:M7277" si="1350">I7214*TOMATO_HOURS*WEEKS*(1+TOMATO_DIM)^I7214+J7214*CARROT_HOURS*WEEKS*(1+CARROT_DIM)^J7214+K7214*MESCLUN_HOURS*WEEKS*(1+MESCLUN_DIM)^K7214</x:f>
        <x:v>3168.2034371942304</x:v>
      </x:c>
      <x:c r="N7214" s="54" t="n">
        <x:f t="shared" ref="N7214:N7277" si="1351">MAX(M7214-FARMER_HOURS,0)/TEMP_HOURS_PER_WORKER</x:f>
        <x:v>1.7001412758293266</x:v>
      </x:c>
      <x:c r="O7214" s="55" t="n">
        <x:f t="shared" ref="O7214:O7277" si="1352">I7214*TOMATO_PRICE+J7214*CARROT_PRICE+K7214*MESCLUN_PRICE</x:f>
        <x:v>115700</x:v>
      </x:c>
      <x:c r="P7214" s="55" t="n">
        <x:f t="shared" ref="P7214:P7277" si="1353">I7214*TOMATO_FERTILIZER+J7214*CARROT_FERTILIZER+K7214*MESCLUN_FERTILIZER</x:f>
        <x:v>15840</x:v>
      </x:c>
      <x:c r="Q7214" s="55" t="n">
        <x:f t="shared" ref="Q7214:Q7277" si="1354">MIN(M7214,FARMER_HOURS)*FARMER_RATE+MAX(M7214-FARMER_HOURS,0)*TEMP_RATE</x:f>
        <x:v>67503.53189573318</x:v>
      </x:c>
      <x:c r="R7214" s="55" t="n">
        <x:f t="shared" ref="R7214:R7277" si="1355">O7214-P7214-Q7214-FIXED_COST</x:f>
        <x:v>12356.468104266824</x:v>
      </x:c>
      <x:c r="S7214" s="1" t="str">
        <x:f t="shared" ref="S7214:S7277" si="1356">IF(AND(L7214&lt;=TOTAL_BED_CAP,N7214&lt;=TEMP_WORKER_CAP),"YES","NO")</x:f>
        <x:v>YES</x:v>
      </x:c>
      <x:c r="T7214" s="1" t="n">
        <x:f t="shared" ref="T7214:T7277" si="1357">IF(S7214="YES",R7214,-1E+99)</x:f>
        <x:v>12356.468104266824</x:v>
      </x:c>
    </x:row>
    <x:row r="7215">
      <x:c r="A7215" s="1"/>
      <x:c r="B7215" s="1"/>
      <x:c r="C7215" s="1"/>
      <x:c r="D7215" s="1"/>
      <x:c r="E7215" s="1"/>
      <x:c r="F7215" s="1"/>
      <x:c r="G7215" s="1"/>
      <x:c r="H7215" s="1"/>
      <x:c r="I7215" s="53">
        <x:f t="shared" si="1346"/>
        <x:v>11</x:v>
      </x:c>
      <x:c r="J7215" s="53">
        <x:f t="shared" si="1347"/>
        <x:v>0</x:v>
      </x:c>
      <x:c r="K7215" s="53">
        <x:f t="shared" si="1348"/>
        <x:v>8</x:v>
      </x:c>
      <x:c r="L7215" s="53">
        <x:f t="shared" si="1349"/>
        <x:v>19</x:v>
      </x:c>
      <x:c r="M7215" s="54">
        <x:f t="shared" si="1350"/>
        <x:v>3222.2005354742105</x:v>
      </x:c>
      <x:c r="N7215" s="54">
        <x:f t="shared" si="1351"/>
        <x:v>1.7376392607459794</x:v>
      </x:c>
      <x:c r="O7215" s="55">
        <x:f t="shared" si="1352"/>
        <x:v>118400</x:v>
      </x:c>
      <x:c r="P7215" s="55">
        <x:f t="shared" si="1353"/>
        <x:v>16720</x:v>
      </x:c>
      <x:c r="Q7215" s="55">
        <x:f t="shared" si="1354"/>
        <x:v>68440.981518649496</x:v>
      </x:c>
      <x:c r="R7215" s="55">
        <x:f t="shared" si="1355"/>
        <x:v>13239.018481350504</x:v>
      </x:c>
      <x:c r="S7215" s="1" t="str">
        <x:f t="shared" si="1356"/>
        <x:v>YES</x:v>
      </x:c>
      <x:c r="T7215" s="1">
        <x:f t="shared" si="1357"/>
        <x:v>13239.018481350504</x:v>
      </x:c>
    </x:row>
    <x:row r="7216">
      <x:c r="A7216" s="1"/>
      <x:c r="B7216" s="1"/>
      <x:c r="C7216" s="1"/>
      <x:c r="D7216" s="1"/>
      <x:c r="E7216" s="1"/>
      <x:c r="F7216" s="1"/>
      <x:c r="G7216" s="1"/>
      <x:c r="H7216" s="1"/>
      <x:c r="I7216" s="53">
        <x:f t="shared" si="1346"/>
        <x:v>11</x:v>
      </x:c>
      <x:c r="J7216" s="53">
        <x:f t="shared" si="1347"/>
        <x:v>0</x:v>
      </x:c>
      <x:c r="K7216" s="53">
        <x:f t="shared" si="1348"/>
        <x:v>9</x:v>
      </x:c>
      <x:c r="L7216" s="53">
        <x:f t="shared" si="1349"/>
        <x:v>20</x:v>
      </x:c>
      <x:c r="M7216" s="54">
        <x:f t="shared" si="1350"/>
        <x:v>3277.4938709146054</x:v>
      </x:c>
      <x:c r="N7216" s="54">
        <x:f t="shared" si="1351"/>
        <x:v>1.7760374103573648</x:v>
      </x:c>
      <x:c r="O7216" s="55">
        <x:f t="shared" si="1352"/>
        <x:v>121100</x:v>
      </x:c>
      <x:c r="P7216" s="55">
        <x:f t="shared" si="1353"/>
        <x:v>17600</x:v>
      </x:c>
      <x:c r="Q7216" s="55">
        <x:f t="shared" si="1354"/>
        <x:v>69400.935258934129</x:v>
      </x:c>
      <x:c r="R7216" s="55">
        <x:f t="shared" si="1355"/>
        <x:v>14099.064741065871</x:v>
      </x:c>
      <x:c r="S7216" s="1" t="str">
        <x:f t="shared" si="1356"/>
        <x:v>YES</x:v>
      </x:c>
      <x:c r="T7216" s="1">
        <x:f t="shared" si="1357"/>
        <x:v>14099.064741065871</x:v>
      </x:c>
    </x:row>
    <x:row r="7217">
      <x:c r="A7217" s="1"/>
      <x:c r="B7217" s="1"/>
      <x:c r="C7217" s="1"/>
      <x:c r="D7217" s="1"/>
      <x:c r="E7217" s="1"/>
      <x:c r="F7217" s="1"/>
      <x:c r="G7217" s="1"/>
      <x:c r="H7217" s="1"/>
      <x:c r="I7217" s="53">
        <x:f t="shared" si="1346"/>
        <x:v>11</x:v>
      </x:c>
      <x:c r="J7217" s="53">
        <x:f t="shared" si="1347"/>
        <x:v>0</x:v>
      </x:c>
      <x:c r="K7217" s="53">
        <x:f t="shared" si="1348"/>
        <x:v>10</x:v>
      </x:c>
      <x:c r="L7217" s="53">
        <x:f t="shared" si="1349"/>
        <x:v>21</x:v>
      </x:c>
      <x:c r="M7217" s="54">
        <x:f t="shared" si="1350"/>
        <x:v>3334.1074123978178</x:v>
      </x:c>
      <x:c r="N7217" s="54">
        <x:f t="shared" si="1351"/>
        <x:v>1.8153523697207068</x:v>
      </x:c>
      <x:c r="O7217" s="55">
        <x:f t="shared" si="1352"/>
        <x:v>123800</x:v>
      </x:c>
      <x:c r="P7217" s="55">
        <x:f t="shared" si="1353"/>
        <x:v>18480</x:v>
      </x:c>
      <x:c r="Q7217" s="55">
        <x:f t="shared" si="1354"/>
        <x:v>70383.809243017662</x:v>
      </x:c>
      <x:c r="R7217" s="55">
        <x:f t="shared" si="1355"/>
        <x:v>14936.190756982338</x:v>
      </x:c>
      <x:c r="S7217" s="1" t="str">
        <x:f t="shared" si="1356"/>
        <x:v>YES</x:v>
      </x:c>
      <x:c r="T7217" s="1">
        <x:f t="shared" si="1357"/>
        <x:v>14936.190756982338</x:v>
      </x:c>
    </x:row>
    <x:row r="7218">
      <x:c r="A7218" s="1"/>
      <x:c r="B7218" s="1"/>
      <x:c r="C7218" s="1"/>
      <x:c r="D7218" s="1"/>
      <x:c r="E7218" s="1"/>
      <x:c r="F7218" s="1"/>
      <x:c r="G7218" s="1"/>
      <x:c r="H7218" s="1"/>
      <x:c r="I7218" s="53">
        <x:f t="shared" si="1346"/>
        <x:v>11</x:v>
      </x:c>
      <x:c r="J7218" s="53">
        <x:f t="shared" si="1347"/>
        <x:v>0</x:v>
      </x:c>
      <x:c r="K7218" s="53">
        <x:f t="shared" si="1348"/>
        <x:v>11</x:v>
      </x:c>
      <x:c r="L7218" s="53">
        <x:f t="shared" si="1349"/>
        <x:v>22</x:v>
      </x:c>
      <x:c r="M7218" s="54">
        <x:f t="shared" si="1350"/>
        <x:v>3392.0655254912572</x:v>
      </x:c>
      <x:c r="N7218" s="54">
        <x:f t="shared" si="1351"/>
        <x:v>1.8556010593689285</x:v>
      </x:c>
      <x:c r="O7218" s="55">
        <x:f t="shared" si="1352"/>
        <x:v>126500</x:v>
      </x:c>
      <x:c r="P7218" s="55">
        <x:f t="shared" si="1353"/>
        <x:v>19360</x:v>
      </x:c>
      <x:c r="Q7218" s="55">
        <x:f t="shared" si="1354"/>
        <x:v>71390.026484223214</x:v>
      </x:c>
      <x:c r="R7218" s="55">
        <x:f t="shared" si="1355"/>
        <x:v>15749.973515776786</x:v>
      </x:c>
      <x:c r="S7218" s="1" t="str">
        <x:f t="shared" si="1356"/>
        <x:v>YES</x:v>
      </x:c>
      <x:c r="T7218" s="1">
        <x:f t="shared" si="1357"/>
        <x:v>15749.973515776786</x:v>
      </x:c>
    </x:row>
    <x:row r="7219">
      <x:c r="A7219" s="1"/>
      <x:c r="B7219" s="1"/>
      <x:c r="C7219" s="1"/>
      <x:c r="D7219" s="1"/>
      <x:c r="E7219" s="1"/>
      <x:c r="F7219" s="1"/>
      <x:c r="G7219" s="1"/>
      <x:c r="H7219" s="1"/>
      <x:c r="I7219" s="53">
        <x:f t="shared" si="1346"/>
        <x:v>11</x:v>
      </x:c>
      <x:c r="J7219" s="53">
        <x:f t="shared" si="1347"/>
        <x:v>0</x:v>
      </x:c>
      <x:c r="K7219" s="53">
        <x:f t="shared" si="1348"/>
        <x:v>12</x:v>
      </x:c>
      <x:c r="L7219" s="53">
        <x:f t="shared" si="1349"/>
        <x:v>23</x:v>
      </x:c>
      <x:c r="M7219" s="54">
        <x:f t="shared" si="1350"/>
        <x:v>3451.3929786193216</x:v>
      </x:c>
      <x:c r="N7219" s="54">
        <x:f t="shared" si="1351"/>
        <x:v>1.8968006795967511</x:v>
      </x:c>
      <x:c r="O7219" s="55">
        <x:f t="shared" si="1352"/>
        <x:v>129200</x:v>
      </x:c>
      <x:c r="P7219" s="55">
        <x:f t="shared" si="1353"/>
        <x:v>20240</x:v>
      </x:c>
      <x:c r="Q7219" s="55">
        <x:f t="shared" si="1354"/>
        <x:v>72420.016989918775</x:v>
      </x:c>
      <x:c r="R7219" s="55">
        <x:f t="shared" si="1355"/>
        <x:v>16539.983010081225</x:v>
      </x:c>
      <x:c r="S7219" s="1" t="str">
        <x:f t="shared" si="1356"/>
        <x:v>YES</x:v>
      </x:c>
      <x:c r="T7219" s="1">
        <x:f t="shared" si="1357"/>
        <x:v>16539.983010081225</x:v>
      </x:c>
    </x:row>
    <x:row r="7220">
      <x:c r="A7220" s="1"/>
      <x:c r="B7220" s="1"/>
      <x:c r="C7220" s="1"/>
      <x:c r="D7220" s="1"/>
      <x:c r="E7220" s="1"/>
      <x:c r="F7220" s="1"/>
      <x:c r="G7220" s="1"/>
      <x:c r="H7220" s="1"/>
      <x:c r="I7220" s="53">
        <x:f t="shared" si="1346"/>
        <x:v>11</x:v>
      </x:c>
      <x:c r="J7220" s="53">
        <x:f t="shared" si="1347"/>
        <x:v>0</x:v>
      </x:c>
      <x:c r="K7220" s="53">
        <x:f t="shared" si="1348"/>
        <x:v>13</x:v>
      </x:c>
      <x:c r="L7220" s="53">
        <x:f t="shared" si="1349"/>
        <x:v>24</x:v>
      </x:c>
      <x:c r="M7220" s="54">
        <x:f t="shared" si="1350"/>
        <x:v>3512.1149493277057</x:v>
      </x:c>
      <x:c r="N7220" s="54">
        <x:f t="shared" si="1351"/>
        <x:v>1.9389687148109067</x:v>
      </x:c>
      <x:c r="O7220" s="55">
        <x:f t="shared" si="1352"/>
        <x:v>131900</x:v>
      </x:c>
      <x:c r="P7220" s="55">
        <x:f t="shared" si="1353"/>
        <x:v>21120</x:v>
      </x:c>
      <x:c r="Q7220" s="55">
        <x:f t="shared" si="1354"/>
        <x:v>73474.217870272667</x:v>
      </x:c>
      <x:c r="R7220" s="55">
        <x:f t="shared" si="1355"/>
        <x:v>17305.782129727333</x:v>
      </x:c>
      <x:c r="S7220" s="1" t="str">
        <x:f t="shared" si="1356"/>
        <x:v>YES</x:v>
      </x:c>
      <x:c r="T7220" s="1">
        <x:f t="shared" si="1357"/>
        <x:v>17305.782129727333</x:v>
      </x:c>
    </x:row>
    <x:row r="7221">
      <x:c r="A7221" s="1"/>
      <x:c r="B7221" s="1"/>
      <x:c r="C7221" s="1"/>
      <x:c r="D7221" s="1"/>
      <x:c r="E7221" s="1"/>
      <x:c r="F7221" s="1"/>
      <x:c r="G7221" s="1"/>
      <x:c r="H7221" s="1"/>
      <x:c r="I7221" s="53">
        <x:f t="shared" si="1346"/>
        <x:v>11</x:v>
      </x:c>
      <x:c r="J7221" s="53">
        <x:f t="shared" si="1347"/>
        <x:v>0</x:v>
      </x:c>
      <x:c r="K7221" s="53">
        <x:f t="shared" si="1348"/>
        <x:v>14</x:v>
      </x:c>
      <x:c r="L7221" s="53">
        <x:f t="shared" si="1349"/>
        <x:v>25</x:v>
      </x:c>
      <x:c r="M7221" s="54">
        <x:f t="shared" si="1350"/>
        <x:v>3574.2570306413672</x:v>
      </x:c>
      <x:c r="N7221" s="54">
        <x:f t="shared" si="1351"/>
        <x:v>1.982122937945394</x:v>
      </x:c>
      <x:c r="O7221" s="55">
        <x:f t="shared" si="1352"/>
        <x:v>134600</x:v>
      </x:c>
      <x:c r="P7221" s="55">
        <x:f t="shared" si="1353"/>
        <x:v>22000</x:v>
      </x:c>
      <x:c r="Q7221" s="55">
        <x:f t="shared" si="1354"/>
        <x:v>74553.073448634852</x:v>
      </x:c>
      <x:c r="R7221" s="55">
        <x:f t="shared" si="1355"/>
        <x:v>18046.926551365148</x:v>
      </x:c>
      <x:c r="S7221" s="1" t="str">
        <x:f t="shared" si="1356"/>
        <x:v>YES</x:v>
      </x:c>
      <x:c r="T7221" s="1">
        <x:f t="shared" si="1357"/>
        <x:v>18046.926551365148</x:v>
      </x:c>
    </x:row>
    <x:row r="7222">
      <x:c r="A7222" s="1"/>
      <x:c r="B7222" s="1"/>
      <x:c r="C7222" s="1"/>
      <x:c r="D7222" s="1"/>
      <x:c r="E7222" s="1"/>
      <x:c r="F7222" s="1"/>
      <x:c r="G7222" s="1"/>
      <x:c r="H7222" s="1"/>
      <x:c r="I7222" s="53">
        <x:f t="shared" si="1346"/>
        <x:v>11</x:v>
      </x:c>
      <x:c r="J7222" s="53">
        <x:f t="shared" si="1347"/>
        <x:v>0</x:v>
      </x:c>
      <x:c r="K7222" s="53">
        <x:f t="shared" si="1348"/>
        <x:v>15</x:v>
      </x:c>
      <x:c r="L7222" s="53">
        <x:f t="shared" si="1349"/>
        <x:v>26</x:v>
      </x:c>
      <x:c r="M7222" s="54">
        <x:f t="shared" si="1350"/>
        <x:v>3637.8452375175134</x:v>
      </x:c>
      <x:c r="N7222" s="54">
        <x:f t="shared" si="1351"/>
        <x:v>2.0262814149427175</x:v>
      </x:c>
      <x:c r="O7222" s="55">
        <x:f t="shared" si="1352"/>
        <x:v>137300</x:v>
      </x:c>
      <x:c r="P7222" s="55">
        <x:f t="shared" si="1353"/>
        <x:v>22880</x:v>
      </x:c>
      <x:c r="Q7222" s="55">
        <x:f t="shared" si="1354"/>
        <x:v>75657.035373567938</x:v>
      </x:c>
      <x:c r="R7222" s="55">
        <x:f t="shared" si="1355"/>
        <x:v>18762.964626432062</x:v>
      </x:c>
      <x:c r="S7222" s="1" t="str">
        <x:f t="shared" si="1356"/>
        <x:v>YES</x:v>
      </x:c>
      <x:c r="T7222" s="1">
        <x:f t="shared" si="1357"/>
        <x:v>18762.964626432062</x:v>
      </x:c>
    </x:row>
    <x:row r="7223">
      <x:c r="A7223" s="1"/>
      <x:c r="B7223" s="1"/>
      <x:c r="C7223" s="1"/>
      <x:c r="D7223" s="1"/>
      <x:c r="E7223" s="1"/>
      <x:c r="F7223" s="1"/>
      <x:c r="G7223" s="1"/>
      <x:c r="H7223" s="1"/>
      <x:c r="I7223" s="53">
        <x:f t="shared" si="1346"/>
        <x:v>11</x:v>
      </x:c>
      <x:c r="J7223" s="53">
        <x:f t="shared" si="1347"/>
        <x:v>0</x:v>
      </x:c>
      <x:c r="K7223" s="53">
        <x:f t="shared" si="1348"/>
        <x:v>16</x:v>
      </x:c>
      <x:c r="L7223" s="53">
        <x:f t="shared" si="1349"/>
        <x:v>27</x:v>
      </x:c>
      <x:c r="M7223" s="54">
        <x:f t="shared" si="1350"/>
        <x:v>3702.9060133950024</x:v>
      </x:c>
      <x:c r="N7223" s="54">
        <x:f t="shared" si="1351"/>
        <x:v>2.0714625093020849</x:v>
      </x:c>
      <x:c r="O7223" s="55">
        <x:f t="shared" si="1352"/>
        <x:v>140000</x:v>
      </x:c>
      <x:c r="P7223" s="55">
        <x:f t="shared" si="1353"/>
        <x:v>23760</x:v>
      </x:c>
      <x:c r="Q7223" s="55">
        <x:f t="shared" si="1354"/>
        <x:v>76786.56273255212</x:v>
      </x:c>
      <x:c r="R7223" s="55">
        <x:f t="shared" si="1355"/>
        <x:v>19453.43726744788</x:v>
      </x:c>
      <x:c r="S7223" s="1" t="str">
        <x:f t="shared" si="1356"/>
        <x:v>YES</x:v>
      </x:c>
      <x:c r="T7223" s="1">
        <x:f t="shared" si="1357"/>
        <x:v>19453.43726744788</x:v>
      </x:c>
    </x:row>
    <x:row r="7224">
      <x:c r="A7224" s="1"/>
      <x:c r="B7224" s="1"/>
      <x:c r="C7224" s="1"/>
      <x:c r="D7224" s="1"/>
      <x:c r="E7224" s="1"/>
      <x:c r="F7224" s="1"/>
      <x:c r="G7224" s="1"/>
      <x:c r="H7224" s="1"/>
      <x:c r="I7224" s="53">
        <x:f t="shared" si="1346"/>
        <x:v>11</x:v>
      </x:c>
      <x:c r="J7224" s="53">
        <x:f t="shared" si="1347"/>
        <x:v>0</x:v>
      </x:c>
      <x:c r="K7224" s="53">
        <x:f t="shared" si="1348"/>
        <x:v>17</x:v>
      </x:c>
      <x:c r="L7224" s="53">
        <x:f t="shared" si="1349"/>
        <x:v>28</x:v>
      </x:c>
      <x:c r="M7224" s="54">
        <x:f t="shared" si="1350"/>
        <x:v>3769.4662368415429</x:v>
      </x:c>
      <x:c r="N7224" s="54">
        <x:f t="shared" si="1351"/>
        <x:v>2.1176848866955158</x:v>
      </x:c>
      <x:c r="O7224" s="55">
        <x:f t="shared" si="1352"/>
        <x:v>142700</x:v>
      </x:c>
      <x:c r="P7224" s="55">
        <x:f t="shared" si="1353"/>
        <x:v>24640</x:v>
      </x:c>
      <x:c r="Q7224" s="55">
        <x:f t="shared" si="1354"/>
        <x:v>77942.12216738789</x:v>
      </x:c>
      <x:c r="R7224" s="55">
        <x:f t="shared" si="1355"/>
        <x:v>20117.87783261211</x:v>
      </x:c>
      <x:c r="S7224" s="1" t="str">
        <x:f t="shared" si="1356"/>
        <x:v>YES</x:v>
      </x:c>
      <x:c r="T7224" s="1">
        <x:f t="shared" si="1357"/>
        <x:v>20117.87783261211</x:v>
      </x:c>
    </x:row>
    <x:row r="7225">
      <x:c r="A7225" s="1"/>
      <x:c r="B7225" s="1"/>
      <x:c r="C7225" s="1"/>
      <x:c r="D7225" s="1"/>
      <x:c r="E7225" s="1"/>
      <x:c r="F7225" s="1"/>
      <x:c r="G7225" s="1"/>
      <x:c r="H7225" s="1"/>
      <x:c r="I7225" s="53">
        <x:f t="shared" si="1346"/>
        <x:v>11</x:v>
      </x:c>
      <x:c r="J7225" s="53">
        <x:f t="shared" si="1347"/>
        <x:v>0</x:v>
      </x:c>
      <x:c r="K7225" s="53">
        <x:f t="shared" si="1348"/>
        <x:v>18</x:v>
      </x:c>
      <x:c r="L7225" s="53">
        <x:f t="shared" si="1349"/>
        <x:v>29</x:v>
      </x:c>
      <x:c r="M7225" s="54">
        <x:f t="shared" si="1350"/>
        <x:v>3837.5532283001303</x:v>
      </x:c>
      <x:c r="N7225" s="54">
        <x:f t="shared" si="1351"/>
        <x:v>2.1649675196528682</x:v>
      </x:c>
      <x:c r="O7225" s="55">
        <x:f t="shared" si="1352"/>
        <x:v>145400</x:v>
      </x:c>
      <x:c r="P7225" s="55">
        <x:f t="shared" si="1353"/>
        <x:v>25520</x:v>
      </x:c>
      <x:c r="Q7225" s="55">
        <x:f t="shared" si="1354"/>
        <x:v>79124.187991321698</x:v>
      </x:c>
      <x:c r="R7225" s="55">
        <x:f t="shared" si="1355"/>
        <x:v>20755.812008678302</x:v>
      </x:c>
      <x:c r="S7225" s="1" t="str">
        <x:f t="shared" si="1356"/>
        <x:v>YES</x:v>
      </x:c>
      <x:c r="T7225" s="1">
        <x:f t="shared" si="1357"/>
        <x:v>20755.812008678302</x:v>
      </x:c>
    </x:row>
    <x:row r="7226">
      <x:c r="A7226" s="1"/>
      <x:c r="B7226" s="1"/>
      <x:c r="C7226" s="1"/>
      <x:c r="D7226" s="1"/>
      <x:c r="E7226" s="1"/>
      <x:c r="F7226" s="1"/>
      <x:c r="G7226" s="1"/>
      <x:c r="H7226" s="1"/>
      <x:c r="I7226" s="53">
        <x:f t="shared" si="1346"/>
        <x:v>11</x:v>
      </x:c>
      <x:c r="J7226" s="53">
        <x:f t="shared" si="1347"/>
        <x:v>0</x:v>
      </x:c>
      <x:c r="K7226" s="53">
        <x:f t="shared" si="1348"/>
        <x:v>19</x:v>
      </x:c>
      <x:c r="L7226" s="53">
        <x:f t="shared" si="1349"/>
        <x:v>30</x:v>
      </x:c>
      <x:c r="M7226" s="54">
        <x:f t="shared" si="1350"/>
        <x:v>3907.1947569361519</x:v>
      </x:c>
      <x:c r="N7226" s="54">
        <x:f t="shared" si="1351"/>
        <x:v>2.2133296923167722</x:v>
      </x:c>
      <x:c r="O7226" s="55">
        <x:f t="shared" si="1352"/>
        <x:v>148100</x:v>
      </x:c>
      <x:c r="P7226" s="55">
        <x:f t="shared" si="1353"/>
        <x:v>26400</x:v>
      </x:c>
      <x:c r="Q7226" s="55">
        <x:f t="shared" si="1354"/>
        <x:v>80333.24230791931</x:v>
      </x:c>
      <x:c r="R7226" s="55">
        <x:f t="shared" si="1355"/>
        <x:v>21366.75769208069</x:v>
      </x:c>
      <x:c r="S7226" s="1" t="str">
        <x:f t="shared" si="1356"/>
        <x:v>YES</x:v>
      </x:c>
      <x:c r="T7226" s="1">
        <x:f t="shared" si="1357"/>
        <x:v>21366.75769208069</x:v>
      </x:c>
    </x:row>
    <x:row r="7227">
      <x:c r="A7227" s="1"/>
      <x:c r="B7227" s="1"/>
      <x:c r="C7227" s="1"/>
      <x:c r="D7227" s="1"/>
      <x:c r="E7227" s="1"/>
      <x:c r="F7227" s="1"/>
      <x:c r="G7227" s="1"/>
      <x:c r="H7227" s="1"/>
      <x:c r="I7227" s="53">
        <x:f t="shared" si="1346"/>
        <x:v>11</x:v>
      </x:c>
      <x:c r="J7227" s="53">
        <x:f t="shared" si="1347"/>
        <x:v>0</x:v>
      </x:c>
      <x:c r="K7227" s="53">
        <x:f t="shared" si="1348"/>
        <x:v>20</x:v>
      </x:c>
      <x:c r="L7227" s="53">
        <x:f t="shared" si="1349"/>
        <x:v>31</x:v>
      </x:c>
      <x:c r="M7227" s="54">
        <x:f t="shared" si="1350"/>
        <x:v>3978.4190475866289</x:v>
      </x:c>
      <x:c r="N7227" s="54">
        <x:f t="shared" si="1351"/>
        <x:v>2.2627910052684923</x:v>
      </x:c>
      <x:c r="O7227" s="55">
        <x:f t="shared" si="1352"/>
        <x:v>150800</x:v>
      </x:c>
      <x:c r="P7227" s="55">
        <x:f t="shared" si="1353"/>
        <x:v>27280</x:v>
      </x:c>
      <x:c r="Q7227" s="55">
        <x:f t="shared" si="1354"/>
        <x:v>81569.775131712304</x:v>
      </x:c>
      <x:c r="R7227" s="55">
        <x:f t="shared" si="1355"/>
        <x:v>21950.224868287696</x:v>
      </x:c>
      <x:c r="S7227" s="1" t="str">
        <x:f t="shared" si="1356"/>
        <x:v>YES</x:v>
      </x:c>
      <x:c r="T7227" s="1">
        <x:f t="shared" si="1357"/>
        <x:v>21950.224868287696</x:v>
      </x:c>
    </x:row>
    <x:row r="7228">
      <x:c r="A7228" s="1"/>
      <x:c r="B7228" s="1"/>
      <x:c r="C7228" s="1"/>
      <x:c r="D7228" s="1"/>
      <x:c r="E7228" s="1"/>
      <x:c r="F7228" s="1"/>
      <x:c r="G7228" s="1"/>
      <x:c r="H7228" s="1"/>
      <x:c r="I7228" s="53">
        <x:f t="shared" si="1346"/>
        <x:v>11</x:v>
      </x:c>
      <x:c r="J7228" s="53">
        <x:f t="shared" si="1347"/>
        <x:v>0</x:v>
      </x:c>
      <x:c r="K7228" s="53">
        <x:f t="shared" si="1348"/>
        <x:v>21</x:v>
      </x:c>
      <x:c r="L7228" s="53">
        <x:f t="shared" si="1349"/>
        <x:v>32</x:v>
      </x:c>
      <x:c r="M7228" s="54">
        <x:f t="shared" si="1350"/>
        <x:v>4051.2547878130727</x:v>
      </x:c>
      <x:c r="N7228" s="54">
        <x:f t="shared" si="1351"/>
        <x:v>2.3133713804257447</x:v>
      </x:c>
      <x:c r="O7228" s="55">
        <x:f t="shared" si="1352"/>
        <x:v>153500</x:v>
      </x:c>
      <x:c r="P7228" s="55">
        <x:f t="shared" si="1353"/>
        <x:v>28160</x:v>
      </x:c>
      <x:c r="Q7228" s="55">
        <x:f t="shared" si="1354"/>
        <x:v>82834.284510643629</x:v>
      </x:c>
      <x:c r="R7228" s="55">
        <x:f t="shared" si="1355"/>
        <x:v>22505.715489356371</x:v>
      </x:c>
      <x:c r="S7228" s="1" t="str">
        <x:f t="shared" si="1356"/>
        <x:v>YES</x:v>
      </x:c>
      <x:c r="T7228" s="1">
        <x:f t="shared" si="1357"/>
        <x:v>22505.715489356371</x:v>
      </x:c>
    </x:row>
    <x:row r="7229">
      <x:c r="A7229" s="1"/>
      <x:c r="B7229" s="1"/>
      <x:c r="C7229" s="1"/>
      <x:c r="D7229" s="1"/>
      <x:c r="E7229" s="1"/>
      <x:c r="F7229" s="1"/>
      <x:c r="G7229" s="1"/>
      <x:c r="H7229" s="1"/>
      <x:c r="I7229" s="53">
        <x:f t="shared" si="1346"/>
        <x:v>11</x:v>
      </x:c>
      <x:c r="J7229" s="53">
        <x:f t="shared" si="1347"/>
        <x:v>0</x:v>
      </x:c>
      <x:c r="K7229" s="53">
        <x:f t="shared" si="1348"/>
        <x:v>22</x:v>
      </x:c>
      <x:c r="L7229" s="53">
        <x:f t="shared" si="1349"/>
        <x:v>33</x:v>
      </x:c>
      <x:c r="M7229" s="54">
        <x:f t="shared" si="1350"/>
        <x:v>4125.7311350594691</x:v>
      </x:c>
      <x:c r="N7229" s="54">
        <x:f t="shared" si="1351"/>
        <x:v>2.36509106601352</x:v>
      </x:c>
      <x:c r="O7229" s="55">
        <x:f t="shared" si="1352"/>
        <x:v>156200</x:v>
      </x:c>
      <x:c r="P7229" s="55">
        <x:f t="shared" si="1353"/>
        <x:v>29040</x:v>
      </x:c>
      <x:c r="Q7229" s="55">
        <x:f t="shared" si="1354"/>
        <x:v>84127.276650337997</x:v>
      </x:c>
      <x:c r="R7229" s="55">
        <x:f t="shared" si="1355"/>
        <x:v>23032.723349662003</x:v>
      </x:c>
      <x:c r="S7229" s="1" t="str">
        <x:f t="shared" si="1356"/>
        <x:v>YES</x:v>
      </x:c>
      <x:c r="T7229" s="1">
        <x:f t="shared" si="1357"/>
        <x:v>23032.723349662003</x:v>
      </x:c>
    </x:row>
    <x:row r="7230">
      <x:c r="A7230" s="1"/>
      <x:c r="B7230" s="1"/>
      <x:c r="C7230" s="1"/>
      <x:c r="D7230" s="1"/>
      <x:c r="E7230" s="1"/>
      <x:c r="F7230" s="1"/>
      <x:c r="G7230" s="1"/>
      <x:c r="H7230" s="1"/>
      <x:c r="I7230" s="53">
        <x:f t="shared" si="1346"/>
        <x:v>11</x:v>
      </x:c>
      <x:c r="J7230" s="53">
        <x:f t="shared" si="1347"/>
        <x:v>0</x:v>
      </x:c>
      <x:c r="K7230" s="53">
        <x:f t="shared" si="1348"/>
        <x:v>23</x:v>
      </x:c>
      <x:c r="L7230" s="53">
        <x:f t="shared" si="1349"/>
        <x:v>34</x:v>
      </x:c>
      <x:c r="M7230" s="54">
        <x:f t="shared" si="1350"/>
        <x:v>4201.8777239169049</x:v>
      </x:c>
      <x:c r="N7230" s="54">
        <x:f t="shared" si="1351"/>
        <x:v>2.4179706416089619</x:v>
      </x:c>
      <x:c r="O7230" s="55">
        <x:f t="shared" si="1352"/>
        <x:v>158900</x:v>
      </x:c>
      <x:c r="P7230" s="55">
        <x:f t="shared" si="1353"/>
        <x:v>29920</x:v>
      </x:c>
      <x:c r="Q7230" s="55">
        <x:f t="shared" si="1354"/>
        <x:v>85449.266040224044</x:v>
      </x:c>
      <x:c r="R7230" s="55">
        <x:f t="shared" si="1355"/>
        <x:v>23530.733959775956</x:v>
      </x:c>
      <x:c r="S7230" s="1" t="str">
        <x:f t="shared" si="1356"/>
        <x:v>YES</x:v>
      </x:c>
      <x:c r="T7230" s="1">
        <x:f t="shared" si="1357"/>
        <x:v>23530.733959775956</x:v>
      </x:c>
    </x:row>
    <x:row r="7231">
      <x:c r="A7231" s="1"/>
      <x:c r="B7231" s="1"/>
      <x:c r="C7231" s="1"/>
      <x:c r="D7231" s="1"/>
      <x:c r="E7231" s="1"/>
      <x:c r="F7231" s="1"/>
      <x:c r="G7231" s="1"/>
      <x:c r="H7231" s="1"/>
      <x:c r="I7231" s="53">
        <x:f t="shared" si="1346"/>
        <x:v>11</x:v>
      </x:c>
      <x:c r="J7231" s="53">
        <x:f t="shared" si="1347"/>
        <x:v>0</x:v>
      </x:c>
      <x:c r="K7231" s="53">
        <x:f t="shared" si="1348"/>
        <x:v>24</x:v>
      </x:c>
      <x:c r="L7231" s="53">
        <x:f t="shared" si="1349"/>
        <x:v>35</x:v>
      </x:c>
      <x:c r="M7231" s="54">
        <x:f t="shared" si="1350"/>
        <x:v>4279.724673496401</x:v>
      </x:c>
      <x:c r="N7231" s="54">
        <x:f t="shared" si="1351"/>
        <x:v>2.4720310232613896</x:v>
      </x:c>
      <x:c r="O7231" s="55">
        <x:f t="shared" si="1352"/>
        <x:v>161600</x:v>
      </x:c>
      <x:c r="P7231" s="55">
        <x:f t="shared" si="1353"/>
        <x:v>30800</x:v>
      </x:c>
      <x:c r="Q7231" s="55">
        <x:f t="shared" si="1354"/>
        <x:v>86800.775581534748</x:v>
      </x:c>
      <x:c r="R7231" s="55">
        <x:f t="shared" si="1355"/>
        <x:v>23999.224418465252</x:v>
      </x:c>
      <x:c r="S7231" s="1" t="str">
        <x:f t="shared" si="1356"/>
        <x:v>YES</x:v>
      </x:c>
      <x:c r="T7231" s="1">
        <x:f t="shared" si="1357"/>
        <x:v>23999.224418465252</x:v>
      </x:c>
    </x:row>
    <x:row r="7232">
      <x:c r="A7232" s="1"/>
      <x:c r="B7232" s="1"/>
      <x:c r="C7232" s="1"/>
      <x:c r="D7232" s="1"/>
      <x:c r="E7232" s="1"/>
      <x:c r="F7232" s="1"/>
      <x:c r="G7232" s="1"/>
      <x:c r="H7232" s="1"/>
      <x:c r="I7232" s="53">
        <x:f t="shared" si="1346"/>
        <x:v>11</x:v>
      </x:c>
      <x:c r="J7232" s="53">
        <x:f t="shared" si="1347"/>
        <x:v>0</x:v>
      </x:c>
      <x:c r="K7232" s="53">
        <x:f t="shared" si="1348"/>
        <x:v>25</x:v>
      </x:c>
      <x:c r="L7232" s="53">
        <x:f t="shared" si="1349"/>
        <x:v>36</x:v>
      </x:c>
      <x:c r="M7232" s="54">
        <x:f t="shared" si="1350"/>
        <x:v>4359.302594911499</x:v>
      </x:c>
      <x:c r="N7232" s="54">
        <x:f t="shared" si="1351"/>
        <x:v>2.5272934686885411</x:v>
      </x:c>
      <x:c r="O7232" s="55">
        <x:f t="shared" si="1352"/>
        <x:v>164300</x:v>
      </x:c>
      <x:c r="P7232" s="55">
        <x:f t="shared" si="1353"/>
        <x:v>31680</x:v>
      </x:c>
      <x:c r="Q7232" s="55">
        <x:f t="shared" si="1354"/>
        <x:v>88182.336717213533</x:v>
      </x:c>
      <x:c r="R7232" s="55">
        <x:f t="shared" si="1355"/>
        <x:v>24437.663282786467</x:v>
      </x:c>
      <x:c r="S7232" s="1" t="str">
        <x:f t="shared" si="1356"/>
        <x:v>YES</x:v>
      </x:c>
      <x:c r="T7232" s="1">
        <x:f t="shared" si="1357"/>
        <x:v>24437.663282786467</x:v>
      </x:c>
    </x:row>
    <x:row r="7233">
      <x:c r="A7233" s="1"/>
      <x:c r="B7233" s="1"/>
      <x:c r="C7233" s="1"/>
      <x:c r="D7233" s="1"/>
      <x:c r="E7233" s="1"/>
      <x:c r="F7233" s="1"/>
      <x:c r="G7233" s="1"/>
      <x:c r="H7233" s="1"/>
      <x:c r="I7233" s="53">
        <x:f t="shared" si="1346"/>
        <x:v>11</x:v>
      </x:c>
      <x:c r="J7233" s="53">
        <x:f t="shared" si="1347"/>
        <x:v>0</x:v>
      </x:c>
      <x:c r="K7233" s="53">
        <x:f t="shared" si="1348"/>
        <x:v>26</x:v>
      </x:c>
      <x:c r="L7233" s="53">
        <x:f t="shared" si="1349"/>
        <x:v>37</x:v>
      </x:c>
      <x:c r="M7233" s="54">
        <x:f t="shared" si="1350"/>
        <x:v>4440.6425988722167</x:v>
      </x:c>
      <x:c r="N7233" s="54">
        <x:f t="shared" si="1351"/>
        <x:v>2.5837795825501506</x:v>
      </x:c>
      <x:c r="O7233" s="55">
        <x:f t="shared" si="1352"/>
        <x:v>167000</x:v>
      </x:c>
      <x:c r="P7233" s="55">
        <x:f t="shared" si="1353"/>
        <x:v>32560</x:v>
      </x:c>
      <x:c r="Q7233" s="55">
        <x:f t="shared" si="1354"/>
        <x:v>89594.48956375377</x:v>
      </x:c>
      <x:c r="R7233" s="55">
        <x:f t="shared" si="1355"/>
        <x:v>24845.51043624623</x:v>
      </x:c>
      <x:c r="S7233" s="1" t="str">
        <x:f t="shared" si="1356"/>
        <x:v>YES</x:v>
      </x:c>
      <x:c r="T7233" s="1">
        <x:f t="shared" si="1357"/>
        <x:v>24845.51043624623</x:v>
      </x:c>
    </x:row>
    <x:row r="7234">
      <x:c r="A7234" s="1"/>
      <x:c r="B7234" s="1"/>
      <x:c r="C7234" s="1"/>
      <x:c r="D7234" s="1"/>
      <x:c r="E7234" s="1"/>
      <x:c r="F7234" s="1"/>
      <x:c r="G7234" s="1"/>
      <x:c r="H7234" s="1"/>
      <x:c r="I7234" s="53">
        <x:f t="shared" si="1346"/>
        <x:v>11</x:v>
      </x:c>
      <x:c r="J7234" s="53">
        <x:f t="shared" si="1347"/>
        <x:v>0</x:v>
      </x:c>
      <x:c r="K7234" s="53">
        <x:f t="shared" si="1348"/>
        <x:v>27</x:v>
      </x:c>
      <x:c r="L7234" s="53">
        <x:f t="shared" si="1349"/>
        <x:v>38</x:v>
      </x:c>
      <x:c r="M7234" s="54">
        <x:f t="shared" si="1350"/>
        <x:v>4523.7763033919728</x:v>
      </x:c>
      <x:c r="N7234" s="54">
        <x:f t="shared" si="1351"/>
        <x:v>2.6415113217999813</x:v>
      </x:c>
      <x:c r="O7234" s="55">
        <x:f t="shared" si="1352"/>
        <x:v>169700</x:v>
      </x:c>
      <x:c r="P7234" s="55">
        <x:f t="shared" si="1353"/>
        <x:v>33440</x:v>
      </x:c>
      <x:c r="Q7234" s="55">
        <x:f t="shared" si="1354"/>
        <x:v>91037.783044999524</x:v>
      </x:c>
      <x:c r="R7234" s="55">
        <x:f t="shared" si="1355"/>
        <x:v>25222.216955000476</x:v>
      </x:c>
      <x:c r="S7234" s="1" t="str">
        <x:f t="shared" si="1356"/>
        <x:v>YES</x:v>
      </x:c>
      <x:c r="T7234" s="1">
        <x:f t="shared" si="1357"/>
        <x:v>25222.216955000476</x:v>
      </x:c>
    </x:row>
    <x:row r="7235">
      <x:c r="A7235" s="1"/>
      <x:c r="B7235" s="1"/>
      <x:c r="C7235" s="1"/>
      <x:c r="D7235" s="1"/>
      <x:c r="E7235" s="1"/>
      <x:c r="F7235" s="1"/>
      <x:c r="G7235" s="1"/>
      <x:c r="H7235" s="1"/>
      <x:c r="I7235" s="53">
        <x:f t="shared" si="1346"/>
        <x:v>11</x:v>
      </x:c>
      <x:c r="J7235" s="53">
        <x:f t="shared" si="1347"/>
        <x:v>0</x:v>
      </x:c>
      <x:c r="K7235" s="53">
        <x:f t="shared" si="1348"/>
        <x:v>28</x:v>
      </x:c>
      <x:c r="L7235" s="53">
        <x:f t="shared" si="1349"/>
        <x:v>39</x:v>
      </x:c>
      <x:c r="M7235" s="54">
        <x:f t="shared" si="1350"/>
        <x:v>4608.7358416091265</x:v>
      </x:c>
      <x:c r="N7235" s="54">
        <x:f t="shared" si="1351"/>
        <x:v>2.7005110011174489</x:v>
      </x:c>
      <x:c r="O7235" s="55">
        <x:f t="shared" si="1352"/>
        <x:v>172400</x:v>
      </x:c>
      <x:c r="P7235" s="55">
        <x:f t="shared" si="1353"/>
        <x:v>34320</x:v>
      </x:c>
      <x:c r="Q7235" s="55">
        <x:f t="shared" si="1354"/>
        <x:v>92512.775027936223</x:v>
      </x:c>
      <x:c r="R7235" s="55">
        <x:f t="shared" si="1355"/>
        <x:v>25567.224972063777</x:v>
      </x:c>
      <x:c r="S7235" s="1" t="str">
        <x:f t="shared" si="1356"/>
        <x:v>YES</x:v>
      </x:c>
      <x:c r="T7235" s="1">
        <x:f t="shared" si="1357"/>
        <x:v>25567.224972063777</x:v>
      </x:c>
    </x:row>
    <x:row r="7236">
      <x:c r="A7236" s="1"/>
      <x:c r="B7236" s="1"/>
      <x:c r="C7236" s="1"/>
      <x:c r="D7236" s="1"/>
      <x:c r="E7236" s="1"/>
      <x:c r="F7236" s="1"/>
      <x:c r="G7236" s="1"/>
      <x:c r="H7236" s="1"/>
      <x:c r="I7236" s="53">
        <x:f t="shared" si="1346"/>
        <x:v>11</x:v>
      </x:c>
      <x:c r="J7236" s="53">
        <x:f t="shared" si="1347"/>
        <x:v>0</x:v>
      </x:c>
      <x:c r="K7236" s="53">
        <x:f t="shared" si="1348"/>
        <x:v>29</x:v>
      </x:c>
      <x:c r="L7236" s="53">
        <x:f t="shared" si="1349"/>
        <x:v>40</x:v>
      </x:c>
      <x:c r="M7236" s="54">
        <x:f t="shared" si="1350"/>
        <x:v>4695.5538697247803</x:v>
      </x:c>
      <x:c r="N7236" s="54">
        <x:f t="shared" si="1351"/>
        <x:v>2.7608012984199863</x:v>
      </x:c>
      <x:c r="O7236" s="55">
        <x:f t="shared" si="1352"/>
        <x:v>175100</x:v>
      </x:c>
      <x:c r="P7236" s="55">
        <x:f t="shared" si="1353"/>
        <x:v>35200</x:v>
      </x:c>
      <x:c r="Q7236" s="55">
        <x:f t="shared" si="1354"/>
        <x:v>94020.032460499657</x:v>
      </x:c>
      <x:c r="R7236" s="55">
        <x:f t="shared" si="1355"/>
        <x:v>25879.967539500343</x:v>
      </x:c>
      <x:c r="S7236" s="1" t="str">
        <x:f t="shared" si="1356"/>
        <x:v>YES</x:v>
      </x:c>
      <x:c r="T7236" s="1">
        <x:f t="shared" si="1357"/>
        <x:v>25879.967539500343</x:v>
      </x:c>
    </x:row>
    <x:row r="7237">
      <x:c r="A7237" s="1"/>
      <x:c r="B7237" s="1"/>
      <x:c r="C7237" s="1"/>
      <x:c r="D7237" s="1"/>
      <x:c r="E7237" s="1"/>
      <x:c r="F7237" s="1"/>
      <x:c r="G7237" s="1"/>
      <x:c r="H7237" s="1"/>
      <x:c r="I7237" s="53">
        <x:f t="shared" si="1346"/>
        <x:v>11</x:v>
      </x:c>
      <x:c r="J7237" s="53">
        <x:f t="shared" si="1347"/>
        <x:v>0</x:v>
      </x:c>
      <x:c r="K7237" s="53">
        <x:f t="shared" si="1348"/>
        <x:v>30</x:v>
      </x:c>
      <x:c r="L7237" s="53">
        <x:f t="shared" si="1349"/>
        <x:v>41</x:v>
      </x:c>
      <x:c r="M7237" s="54">
        <x:f t="shared" si="1350"/>
        <x:v>4784.2635750585514</x:v>
      </x:c>
      <x:c r="N7237" s="54">
        <x:f t="shared" si="1351"/>
        <x:v>2.8224052604573275</x:v>
      </x:c>
      <x:c r="O7237" s="55">
        <x:f t="shared" si="1352"/>
        <x:v>177800</x:v>
      </x:c>
      <x:c r="P7237" s="55">
        <x:f t="shared" si="1353"/>
        <x:v>36080</x:v>
      </x:c>
      <x:c r="Q7237" s="55">
        <x:f t="shared" si="1354"/>
        <x:v>95560.131511433181</x:v>
      </x:c>
      <x:c r="R7237" s="55">
        <x:f t="shared" si="1355"/>
        <x:v>26159.868488566819</x:v>
      </x:c>
      <x:c r="S7237" s="1" t="str">
        <x:f t="shared" si="1356"/>
        <x:v>YES</x:v>
      </x:c>
      <x:c r="T7237" s="1">
        <x:f t="shared" si="1357"/>
        <x:v>26159.868488566819</x:v>
      </x:c>
    </x:row>
    <x:row r="7238">
      <x:c r="A7238" s="1"/>
      <x:c r="B7238" s="1"/>
      <x:c r="C7238" s="1"/>
      <x:c r="D7238" s="1"/>
      <x:c r="E7238" s="1"/>
      <x:c r="F7238" s="1"/>
      <x:c r="G7238" s="1"/>
      <x:c r="H7238" s="1"/>
      <x:c r="I7238" s="53">
        <x:f t="shared" si="1346"/>
        <x:v>11</x:v>
      </x:c>
      <x:c r="J7238" s="53">
        <x:f t="shared" si="1347"/>
        <x:v>1</x:v>
      </x:c>
      <x:c r="K7238" s="53">
        <x:f t="shared" si="1348"/>
        <x:v>0</x:v>
      </x:c>
      <x:c r="L7238" s="53">
        <x:f t="shared" si="1349"/>
        <x:v>12</x:v>
      </x:c>
      <x:c r="M7238" s="54">
        <x:f t="shared" si="1350"/>
        <x:v>2855.3355390489023</x:v>
      </x:c>
      <x:c r="N7238" s="54">
        <x:f t="shared" si="1351"/>
        <x:v>1.4828719021172934</x:v>
      </x:c>
      <x:c r="O7238" s="55">
        <x:f t="shared" si="1352"/>
        <x:v>98894</x:v>
      </x:c>
      <x:c r="P7238" s="55">
        <x:f t="shared" si="1353"/>
        <x:v>10120</x:v>
      </x:c>
      <x:c r="Q7238" s="55">
        <x:f t="shared" si="1354"/>
        <x:v>62071.79755293233</x:v>
      </x:c>
      <x:c r="R7238" s="55">
        <x:f t="shared" si="1355"/>
        <x:v>6702.2024470676697</x:v>
      </x:c>
      <x:c r="S7238" s="1" t="str">
        <x:f t="shared" si="1356"/>
        <x:v>YES</x:v>
      </x:c>
      <x:c r="T7238" s="1">
        <x:f t="shared" si="1357"/>
        <x:v>6702.2024470676697</x:v>
      </x:c>
    </x:row>
    <x:row r="7239">
      <x:c r="A7239" s="1"/>
      <x:c r="B7239" s="1"/>
      <x:c r="C7239" s="1"/>
      <x:c r="D7239" s="1"/>
      <x:c r="E7239" s="1"/>
      <x:c r="F7239" s="1"/>
      <x:c r="G7239" s="1"/>
      <x:c r="H7239" s="1"/>
      <x:c r="I7239" s="53">
        <x:f t="shared" si="1346"/>
        <x:v>11</x:v>
      </x:c>
      <x:c r="J7239" s="53">
        <x:f t="shared" si="1347"/>
        <x:v>1</x:v>
      </x:c>
      <x:c r="K7239" s="53">
        <x:f t="shared" si="1348"/>
        <x:v>1</x:v>
      </x:c>
      <x:c r="L7239" s="53">
        <x:f t="shared" si="1349"/>
        <x:v>13</x:v>
      </x:c>
      <x:c r="M7239" s="54">
        <x:f t="shared" si="1350"/>
        <x:v>2900.8980390489023</x:v>
      </x:c>
      <x:c r="N7239" s="54">
        <x:f t="shared" si="1351"/>
        <x:v>1.5145125271172932</x:v>
      </x:c>
      <x:c r="O7239" s="55">
        <x:f t="shared" si="1352"/>
        <x:v>101594</x:v>
      </x:c>
      <x:c r="P7239" s="55">
        <x:f t="shared" si="1353"/>
        <x:v>11000</x:v>
      </x:c>
      <x:c r="Q7239" s="55">
        <x:f t="shared" si="1354"/>
        <x:v>62862.81317793233</x:v>
      </x:c>
      <x:c r="R7239" s="55">
        <x:f t="shared" si="1355"/>
        <x:v>7731.1868220676697</x:v>
      </x:c>
      <x:c r="S7239" s="1" t="str">
        <x:f t="shared" si="1356"/>
        <x:v>YES</x:v>
      </x:c>
      <x:c r="T7239" s="1">
        <x:f t="shared" si="1357"/>
        <x:v>7731.1868220676697</x:v>
      </x:c>
    </x:row>
    <x:row r="7240">
      <x:c r="A7240" s="1"/>
      <x:c r="B7240" s="1"/>
      <x:c r="C7240" s="1"/>
      <x:c r="D7240" s="1"/>
      <x:c r="E7240" s="1"/>
      <x:c r="F7240" s="1"/>
      <x:c r="G7240" s="1"/>
      <x:c r="H7240" s="1"/>
      <x:c r="I7240" s="53">
        <x:f t="shared" si="1346"/>
        <x:v>11</x:v>
      </x:c>
      <x:c r="J7240" s="53">
        <x:f t="shared" si="1347"/>
        <x:v>1</x:v>
      </x:c>
      <x:c r="K7240" s="53">
        <x:f t="shared" si="1348"/>
        <x:v>2</x:v>
      </x:c>
      <x:c r="L7240" s="53">
        <x:f t="shared" si="1349"/>
        <x:v>14</x:v>
      </x:c>
      <x:c r="M7240" s="54">
        <x:f t="shared" si="1350"/>
        <x:v>2947.5996015489022</x:v>
      </x:c>
      <x:c r="N7240" s="54">
        <x:f t="shared" si="1351"/>
        <x:v>1.5469441677422933</x:v>
      </x:c>
      <x:c r="O7240" s="55">
        <x:f t="shared" si="1352"/>
        <x:v>104294</x:v>
      </x:c>
      <x:c r="P7240" s="55">
        <x:f t="shared" si="1353"/>
        <x:v>11880</x:v>
      </x:c>
      <x:c r="Q7240" s="55">
        <x:f t="shared" si="1354"/>
        <x:v>63673.60419355733</x:v>
      </x:c>
      <x:c r="R7240" s="55">
        <x:f t="shared" si="1355"/>
        <x:v>8740.3958064426697</x:v>
      </x:c>
      <x:c r="S7240" s="1" t="str">
        <x:f t="shared" si="1356"/>
        <x:v>YES</x:v>
      </x:c>
      <x:c r="T7240" s="1">
        <x:f t="shared" si="1357"/>
        <x:v>8740.3958064426697</x:v>
      </x:c>
    </x:row>
    <x:row r="7241">
      <x:c r="A7241" s="1"/>
      <x:c r="B7241" s="1"/>
      <x:c r="C7241" s="1"/>
      <x:c r="D7241" s="1"/>
      <x:c r="E7241" s="1"/>
      <x:c r="F7241" s="1"/>
      <x:c r="G7241" s="1"/>
      <x:c r="H7241" s="1"/>
      <x:c r="I7241" s="53">
        <x:f t="shared" si="1346"/>
        <x:v>11</x:v>
      </x:c>
      <x:c r="J7241" s="53">
        <x:f t="shared" si="1347"/>
        <x:v>1</x:v>
      </x:c>
      <x:c r="K7241" s="53">
        <x:f t="shared" si="1348"/>
        <x:v>3</x:v>
      </x:c>
      <x:c r="L7241" s="53">
        <x:f t="shared" si="1349"/>
        <x:v>15</x:v>
      </x:c>
      <x:c r="M7241" s="54">
        <x:f t="shared" si="1350"/>
        <x:v>2995.4615839707772</x:v>
      </x:c>
      <x:c r="N7241" s="54">
        <x:f t="shared" si="1351"/>
        <x:v>1.5801816555352619</x:v>
      </x:c>
      <x:c r="O7241" s="55">
        <x:f t="shared" si="1352"/>
        <x:v>106994</x:v>
      </x:c>
      <x:c r="P7241" s="55">
        <x:f t="shared" si="1353"/>
        <x:v>12760</x:v>
      </x:c>
      <x:c r="Q7241" s="55">
        <x:f t="shared" si="1354"/>
        <x:v>64504.541388381549</x:v>
      </x:c>
      <x:c r="R7241" s="55">
        <x:f t="shared" si="1355"/>
        <x:v>9729.458611618451</x:v>
      </x:c>
      <x:c r="S7241" s="1" t="str">
        <x:f t="shared" si="1356"/>
        <x:v>YES</x:v>
      </x:c>
      <x:c r="T7241" s="1">
        <x:f t="shared" si="1357"/>
        <x:v>9729.458611618451</x:v>
      </x:c>
    </x:row>
    <x:row r="7242">
      <x:c r="A7242" s="1"/>
      <x:c r="B7242" s="1"/>
      <x:c r="C7242" s="1"/>
      <x:c r="D7242" s="1"/>
      <x:c r="E7242" s="1"/>
      <x:c r="F7242" s="1"/>
      <x:c r="G7242" s="1"/>
      <x:c r="H7242" s="1"/>
      <x:c r="I7242" s="53">
        <x:f t="shared" si="1346"/>
        <x:v>11</x:v>
      </x:c>
      <x:c r="J7242" s="53">
        <x:f t="shared" si="1347"/>
        <x:v>1</x:v>
      </x:c>
      <x:c r="K7242" s="53">
        <x:f t="shared" si="1348"/>
        <x:v>4</x:v>
      </x:c>
      <x:c r="L7242" s="53">
        <x:f t="shared" si="1349"/>
        <x:v>16</x:v>
      </x:c>
      <x:c r="M7242" s="54">
        <x:f t="shared" si="1350"/>
        <x:v>3044.5056996934336</x:v>
      </x:c>
      <x:c r="N7242" s="54">
        <x:f t="shared" si="1351"/>
        <x:v>1.6142400692315511</x:v>
      </x:c>
      <x:c r="O7242" s="55">
        <x:f t="shared" si="1352"/>
        <x:v>109694</x:v>
      </x:c>
      <x:c r="P7242" s="55">
        <x:f t="shared" si="1353"/>
        <x:v>13640</x:v>
      </x:c>
      <x:c r="Q7242" s="55">
        <x:f t="shared" si="1354"/>
        <x:v>65356.001730788776</x:v>
      </x:c>
      <x:c r="R7242" s="55">
        <x:f t="shared" si="1355"/>
        <x:v>10697.998269211224</x:v>
      </x:c>
      <x:c r="S7242" s="1" t="str">
        <x:f t="shared" si="1356"/>
        <x:v>YES</x:v>
      </x:c>
      <x:c r="T7242" s="1">
        <x:f t="shared" si="1357"/>
        <x:v>10697.998269211224</x:v>
      </x:c>
    </x:row>
    <x:row r="7243">
      <x:c r="A7243" s="1"/>
      <x:c r="B7243" s="1"/>
      <x:c r="C7243" s="1"/>
      <x:c r="D7243" s="1"/>
      <x:c r="E7243" s="1"/>
      <x:c r="F7243" s="1"/>
      <x:c r="G7243" s="1"/>
      <x:c r="H7243" s="1"/>
      <x:c r="I7243" s="53">
        <x:f t="shared" si="1346"/>
        <x:v>11</x:v>
      </x:c>
      <x:c r="J7243" s="53">
        <x:f t="shared" si="1347"/>
        <x:v>1</x:v>
      </x:c>
      <x:c r="K7243" s="53">
        <x:f t="shared" si="1348"/>
        <x:v>5</x:v>
      </x:c>
      <x:c r="L7243" s="53">
        <x:f t="shared" si="1349"/>
        <x:v>17</x:v>
      </x:c>
      <x:c r="M7243" s="54">
        <x:f t="shared" si="1350"/>
        <x:v>3094.7540236146369</x:v>
      </x:c>
      <x:c r="N7243" s="54">
        <x:f t="shared" si="1351"/>
        <x:v>1.6491347386212756</x:v>
      </x:c>
      <x:c r="O7243" s="55">
        <x:f t="shared" si="1352"/>
        <x:v>112394</x:v>
      </x:c>
      <x:c r="P7243" s="55">
        <x:f t="shared" si="1353"/>
        <x:v>14520</x:v>
      </x:c>
      <x:c r="Q7243" s="55">
        <x:f t="shared" si="1354"/>
        <x:v>66228.368465531894</x:v>
      </x:c>
      <x:c r="R7243" s="55">
        <x:f t="shared" si="1355"/>
        <x:v>11645.631534468106</x:v>
      </x:c>
      <x:c r="S7243" s="1" t="str">
        <x:f t="shared" si="1356"/>
        <x:v>YES</x:v>
      </x:c>
      <x:c r="T7243" s="1">
        <x:f t="shared" si="1357"/>
        <x:v>11645.631534468106</x:v>
      </x:c>
    </x:row>
    <x:row r="7244">
      <x:c r="A7244" s="1"/>
      <x:c r="B7244" s="1"/>
      <x:c r="C7244" s="1"/>
      <x:c r="D7244" s="1"/>
      <x:c r="E7244" s="1"/>
      <x:c r="F7244" s="1"/>
      <x:c r="G7244" s="1"/>
      <x:c r="H7244" s="1"/>
      <x:c r="I7244" s="53">
        <x:f t="shared" si="1346"/>
        <x:v>11</x:v>
      </x:c>
      <x:c r="J7244" s="53">
        <x:f t="shared" si="1347"/>
        <x:v>1</x:v>
      </x:c>
      <x:c r="K7244" s="53">
        <x:f t="shared" si="1348"/>
        <x:v>6</x:v>
      </x:c>
      <x:c r="L7244" s="53">
        <x:f t="shared" si="1349"/>
        <x:v>18</x:v>
      </x:c>
      <x:c r="M7244" s="54">
        <x:f t="shared" si="1350"/>
        <x:v>3146.2289977962701</x:v>
      </x:c>
      <x:c r="N7244" s="54">
        <x:f t="shared" si="1351"/>
        <x:v>1.6848812484696321</x:v>
      </x:c>
      <x:c r="O7244" s="55">
        <x:f t="shared" si="1352"/>
        <x:v>115094</x:v>
      </x:c>
      <x:c r="P7244" s="55">
        <x:f t="shared" si="1353"/>
        <x:v>15400</x:v>
      </x:c>
      <x:c r="Q7244" s="55">
        <x:f t="shared" si="1354"/>
        <x:v>67122.031211740803</x:v>
      </x:c>
      <x:c r="R7244" s="55">
        <x:f t="shared" si="1355"/>
        <x:v>12571.968788259197</x:v>
      </x:c>
      <x:c r="S7244" s="1" t="str">
        <x:f t="shared" si="1356"/>
        <x:v>YES</x:v>
      </x:c>
      <x:c r="T7244" s="1">
        <x:f t="shared" si="1357"/>
        <x:v>12571.968788259197</x:v>
      </x:c>
    </x:row>
    <x:row r="7245">
      <x:c r="A7245" s="1"/>
      <x:c r="B7245" s="1"/>
      <x:c r="C7245" s="1"/>
      <x:c r="D7245" s="1"/>
      <x:c r="E7245" s="1"/>
      <x:c r="F7245" s="1"/>
      <x:c r="G7245" s="1"/>
      <x:c r="H7245" s="1"/>
      <x:c r="I7245" s="53">
        <x:f t="shared" si="1346"/>
        <x:v>11</x:v>
      </x:c>
      <x:c r="J7245" s="53">
        <x:f t="shared" si="1347"/>
        <x:v>1</x:v>
      </x:c>
      <x:c r="K7245" s="53">
        <x:f t="shared" si="1348"/>
        <x:v>7</x:v>
      </x:c>
      <x:c r="L7245" s="53">
        <x:f t="shared" si="1349"/>
        <x:v>19</x:v>
      </x:c>
      <x:c r="M7245" s="54">
        <x:f t="shared" si="1350"/>
        <x:v>3198.9534371942304</x:v>
      </x:c>
      <x:c r="N7245" s="54">
        <x:f t="shared" si="1351"/>
        <x:v>1.7214954424959934</x:v>
      </x:c>
      <x:c r="O7245" s="55">
        <x:f t="shared" si="1352"/>
        <x:v>117794</x:v>
      </x:c>
      <x:c r="P7245" s="55">
        <x:f t="shared" si="1353"/>
        <x:v>16280</x:v>
      </x:c>
      <x:c r="Q7245" s="55">
        <x:f t="shared" si="1354"/>
        <x:v>68037.386062399833</x:v>
      </x:c>
      <x:c r="R7245" s="55">
        <x:f t="shared" si="1355"/>
        <x:v>13476.613937600167</x:v>
      </x:c>
      <x:c r="S7245" s="1" t="str">
        <x:f t="shared" si="1356"/>
        <x:v>YES</x:v>
      </x:c>
      <x:c r="T7245" s="1">
        <x:f t="shared" si="1357"/>
        <x:v>13476.613937600167</x:v>
      </x:c>
    </x:row>
    <x:row r="7246">
      <x:c r="A7246" s="1"/>
      <x:c r="B7246" s="1"/>
      <x:c r="C7246" s="1"/>
      <x:c r="D7246" s="1"/>
      <x:c r="E7246" s="1"/>
      <x:c r="F7246" s="1"/>
      <x:c r="G7246" s="1"/>
      <x:c r="H7246" s="1"/>
      <x:c r="I7246" s="53">
        <x:f t="shared" si="1346"/>
        <x:v>11</x:v>
      </x:c>
      <x:c r="J7246" s="53">
        <x:f t="shared" si="1347"/>
        <x:v>1</x:v>
      </x:c>
      <x:c r="K7246" s="53">
        <x:f t="shared" si="1348"/>
        <x:v>8</x:v>
      </x:c>
      <x:c r="L7246" s="53">
        <x:f t="shared" si="1349"/>
        <x:v>20</x:v>
      </x:c>
      <x:c r="M7246" s="54">
        <x:f t="shared" si="1350"/>
        <x:v>3252.9505354742105</x:v>
      </x:c>
      <x:c r="N7246" s="54">
        <x:f t="shared" si="1351"/>
        <x:v>1.7589934274126462</x:v>
      </x:c>
      <x:c r="O7246" s="55">
        <x:f t="shared" si="1352"/>
        <x:v>120494</x:v>
      </x:c>
      <x:c r="P7246" s="55">
        <x:f t="shared" si="1353"/>
        <x:v>17160</x:v>
      </x:c>
      <x:c r="Q7246" s="55">
        <x:f t="shared" si="1354"/>
        <x:v>68974.835685316153</x:v>
      </x:c>
      <x:c r="R7246" s="55">
        <x:f t="shared" si="1355"/>
        <x:v>14359.164314683847</x:v>
      </x:c>
      <x:c r="S7246" s="1" t="str">
        <x:f t="shared" si="1356"/>
        <x:v>YES</x:v>
      </x:c>
      <x:c r="T7246" s="1">
        <x:f t="shared" si="1357"/>
        <x:v>14359.164314683847</x:v>
      </x:c>
    </x:row>
    <x:row r="7247">
      <x:c r="A7247" s="1"/>
      <x:c r="B7247" s="1"/>
      <x:c r="C7247" s="1"/>
      <x:c r="D7247" s="1"/>
      <x:c r="E7247" s="1"/>
      <x:c r="F7247" s="1"/>
      <x:c r="G7247" s="1"/>
      <x:c r="H7247" s="1"/>
      <x:c r="I7247" s="53">
        <x:f t="shared" si="1346"/>
        <x:v>11</x:v>
      </x:c>
      <x:c r="J7247" s="53">
        <x:f t="shared" si="1347"/>
        <x:v>1</x:v>
      </x:c>
      <x:c r="K7247" s="53">
        <x:f t="shared" si="1348"/>
        <x:v>9</x:v>
      </x:c>
      <x:c r="L7247" s="53">
        <x:f t="shared" si="1349"/>
        <x:v>21</x:v>
      </x:c>
      <x:c r="M7247" s="54">
        <x:f t="shared" si="1350"/>
        <x:v>3308.2438709146054</x:v>
      </x:c>
      <x:c r="N7247" s="54">
        <x:f t="shared" si="1351"/>
        <x:v>1.7973915770240316</x:v>
      </x:c>
      <x:c r="O7247" s="55">
        <x:f t="shared" si="1352"/>
        <x:v>123194</x:v>
      </x:c>
      <x:c r="P7247" s="55">
        <x:f t="shared" si="1353"/>
        <x:v>18040</x:v>
      </x:c>
      <x:c r="Q7247" s="55">
        <x:f t="shared" si="1354"/>
        <x:v>69934.789425600786</x:v>
      </x:c>
      <x:c r="R7247" s="55">
        <x:f t="shared" si="1355"/>
        <x:v>15219.210574399214</x:v>
      </x:c>
      <x:c r="S7247" s="1" t="str">
        <x:f t="shared" si="1356"/>
        <x:v>YES</x:v>
      </x:c>
      <x:c r="T7247" s="1">
        <x:f t="shared" si="1357"/>
        <x:v>15219.210574399214</x:v>
      </x:c>
    </x:row>
    <x:row r="7248">
      <x:c r="A7248" s="1"/>
      <x:c r="B7248" s="1"/>
      <x:c r="C7248" s="1"/>
      <x:c r="D7248" s="1"/>
      <x:c r="E7248" s="1"/>
      <x:c r="F7248" s="1"/>
      <x:c r="G7248" s="1"/>
      <x:c r="H7248" s="1"/>
      <x:c r="I7248" s="53">
        <x:f t="shared" si="1346"/>
        <x:v>11</x:v>
      </x:c>
      <x:c r="J7248" s="53">
        <x:f t="shared" si="1347"/>
        <x:v>1</x:v>
      </x:c>
      <x:c r="K7248" s="53">
        <x:f t="shared" si="1348"/>
        <x:v>10</x:v>
      </x:c>
      <x:c r="L7248" s="53">
        <x:f t="shared" si="1349"/>
        <x:v>22</x:v>
      </x:c>
      <x:c r="M7248" s="54">
        <x:f t="shared" si="1350"/>
        <x:v>3364.8574123978178</x:v>
      </x:c>
      <x:c r="N7248" s="54">
        <x:f t="shared" si="1351"/>
        <x:v>1.8367065363873736</x:v>
      </x:c>
      <x:c r="O7248" s="55">
        <x:f t="shared" si="1352"/>
        <x:v>125894</x:v>
      </x:c>
      <x:c r="P7248" s="55">
        <x:f t="shared" si="1353"/>
        <x:v>18920</x:v>
      </x:c>
      <x:c r="Q7248" s="55">
        <x:f t="shared" si="1354"/>
        <x:v>70917.663409684334</x:v>
      </x:c>
      <x:c r="R7248" s="55">
        <x:f t="shared" si="1355"/>
        <x:v>16056.336590315666</x:v>
      </x:c>
      <x:c r="S7248" s="1" t="str">
        <x:f t="shared" si="1356"/>
        <x:v>YES</x:v>
      </x:c>
      <x:c r="T7248" s="1">
        <x:f t="shared" si="1357"/>
        <x:v>16056.336590315666</x:v>
      </x:c>
    </x:row>
    <x:row r="7249">
      <x:c r="A7249" s="1"/>
      <x:c r="B7249" s="1"/>
      <x:c r="C7249" s="1"/>
      <x:c r="D7249" s="1"/>
      <x:c r="E7249" s="1"/>
      <x:c r="F7249" s="1"/>
      <x:c r="G7249" s="1"/>
      <x:c r="H7249" s="1"/>
      <x:c r="I7249" s="53">
        <x:f t="shared" si="1346"/>
        <x:v>11</x:v>
      </x:c>
      <x:c r="J7249" s="53">
        <x:f t="shared" si="1347"/>
        <x:v>1</x:v>
      </x:c>
      <x:c r="K7249" s="53">
        <x:f t="shared" si="1348"/>
        <x:v>11</x:v>
      </x:c>
      <x:c r="L7249" s="53">
        <x:f t="shared" si="1349"/>
        <x:v>23</x:v>
      </x:c>
      <x:c r="M7249" s="54">
        <x:f t="shared" si="1350"/>
        <x:v>3422.8155254912572</x:v>
      </x:c>
      <x:c r="N7249" s="54">
        <x:f t="shared" si="1351"/>
        <x:v>1.8769552260355953</x:v>
      </x:c>
      <x:c r="O7249" s="55">
        <x:f t="shared" si="1352"/>
        <x:v>128594</x:v>
      </x:c>
      <x:c r="P7249" s="55">
        <x:f t="shared" si="1353"/>
        <x:v>19800</x:v>
      </x:c>
      <x:c r="Q7249" s="55">
        <x:f t="shared" si="1354"/>
        <x:v>71923.880650889885</x:v>
      </x:c>
      <x:c r="R7249" s="55">
        <x:f t="shared" si="1355"/>
        <x:v>16870.119349110115</x:v>
      </x:c>
      <x:c r="S7249" s="1" t="str">
        <x:f t="shared" si="1356"/>
        <x:v>YES</x:v>
      </x:c>
      <x:c r="T7249" s="1">
        <x:f t="shared" si="1357"/>
        <x:v>16870.119349110115</x:v>
      </x:c>
    </x:row>
    <x:row r="7250">
      <x:c r="A7250" s="1"/>
      <x:c r="B7250" s="1"/>
      <x:c r="C7250" s="1"/>
      <x:c r="D7250" s="1"/>
      <x:c r="E7250" s="1"/>
      <x:c r="F7250" s="1"/>
      <x:c r="G7250" s="1"/>
      <x:c r="H7250" s="1"/>
      <x:c r="I7250" s="53">
        <x:f t="shared" si="1346"/>
        <x:v>11</x:v>
      </x:c>
      <x:c r="J7250" s="53">
        <x:f t="shared" si="1347"/>
        <x:v>1</x:v>
      </x:c>
      <x:c r="K7250" s="53">
        <x:f t="shared" si="1348"/>
        <x:v>12</x:v>
      </x:c>
      <x:c r="L7250" s="53">
        <x:f t="shared" si="1349"/>
        <x:v>24</x:v>
      </x:c>
      <x:c r="M7250" s="54">
        <x:f t="shared" si="1350"/>
        <x:v>3482.1429786193216</x:v>
      </x:c>
      <x:c r="N7250" s="54">
        <x:f t="shared" si="1351"/>
        <x:v>1.9181548462634177</x:v>
      </x:c>
      <x:c r="O7250" s="55">
        <x:f t="shared" si="1352"/>
        <x:v>131294</x:v>
      </x:c>
      <x:c r="P7250" s="55">
        <x:f t="shared" si="1353"/>
        <x:v>20680</x:v>
      </x:c>
      <x:c r="Q7250" s="55">
        <x:f t="shared" si="1354"/>
        <x:v>72953.871156585446</x:v>
      </x:c>
      <x:c r="R7250" s="55">
        <x:f t="shared" si="1355"/>
        <x:v>17660.128843414554</x:v>
      </x:c>
      <x:c r="S7250" s="1" t="str">
        <x:f t="shared" si="1356"/>
        <x:v>YES</x:v>
      </x:c>
      <x:c r="T7250" s="1">
        <x:f t="shared" si="1357"/>
        <x:v>17660.128843414554</x:v>
      </x:c>
    </x:row>
    <x:row r="7251">
      <x:c r="A7251" s="1"/>
      <x:c r="B7251" s="1"/>
      <x:c r="C7251" s="1"/>
      <x:c r="D7251" s="1"/>
      <x:c r="E7251" s="1"/>
      <x:c r="F7251" s="1"/>
      <x:c r="G7251" s="1"/>
      <x:c r="H7251" s="1"/>
      <x:c r="I7251" s="53">
        <x:f t="shared" si="1346"/>
        <x:v>11</x:v>
      </x:c>
      <x:c r="J7251" s="53">
        <x:f t="shared" si="1347"/>
        <x:v>1</x:v>
      </x:c>
      <x:c r="K7251" s="53">
        <x:f t="shared" si="1348"/>
        <x:v>13</x:v>
      </x:c>
      <x:c r="L7251" s="53">
        <x:f t="shared" si="1349"/>
        <x:v>25</x:v>
      </x:c>
      <x:c r="M7251" s="54">
        <x:f t="shared" si="1350"/>
        <x:v>3542.8649493277057</x:v>
      </x:c>
      <x:c r="N7251" s="54">
        <x:f t="shared" si="1351"/>
        <x:v>1.9603228814775735</x:v>
      </x:c>
      <x:c r="O7251" s="55">
        <x:f t="shared" si="1352"/>
        <x:v>133994</x:v>
      </x:c>
      <x:c r="P7251" s="55">
        <x:f t="shared" si="1353"/>
        <x:v>21560</x:v>
      </x:c>
      <x:c r="Q7251" s="55">
        <x:f t="shared" si="1354"/>
        <x:v>74008.072036939324</x:v>
      </x:c>
      <x:c r="R7251" s="55">
        <x:f t="shared" si="1355"/>
        <x:v>18425.927963060676</x:v>
      </x:c>
      <x:c r="S7251" s="1" t="str">
        <x:f t="shared" si="1356"/>
        <x:v>YES</x:v>
      </x:c>
      <x:c r="T7251" s="1">
        <x:f t="shared" si="1357"/>
        <x:v>18425.927963060676</x:v>
      </x:c>
    </x:row>
    <x:row r="7252">
      <x:c r="A7252" s="1"/>
      <x:c r="B7252" s="1"/>
      <x:c r="C7252" s="1"/>
      <x:c r="D7252" s="1"/>
      <x:c r="E7252" s="1"/>
      <x:c r="F7252" s="1"/>
      <x:c r="G7252" s="1"/>
      <x:c r="H7252" s="1"/>
      <x:c r="I7252" s="53">
        <x:f t="shared" si="1346"/>
        <x:v>11</x:v>
      </x:c>
      <x:c r="J7252" s="53">
        <x:f t="shared" si="1347"/>
        <x:v>1</x:v>
      </x:c>
      <x:c r="K7252" s="53">
        <x:f t="shared" si="1348"/>
        <x:v>14</x:v>
      </x:c>
      <x:c r="L7252" s="53">
        <x:f t="shared" si="1349"/>
        <x:v>26</x:v>
      </x:c>
      <x:c r="M7252" s="54">
        <x:f t="shared" si="1350"/>
        <x:v>3605.0070306413672</x:v>
      </x:c>
      <x:c r="N7252" s="54">
        <x:f t="shared" si="1351"/>
        <x:v>2.0034771046120605</x:v>
      </x:c>
      <x:c r="O7252" s="55">
        <x:f t="shared" si="1352"/>
        <x:v>136694</x:v>
      </x:c>
      <x:c r="P7252" s="55">
        <x:f t="shared" si="1353"/>
        <x:v>22440</x:v>
      </x:c>
      <x:c r="Q7252" s="55">
        <x:f t="shared" si="1354"/>
        <x:v>75086.927615301509</x:v>
      </x:c>
      <x:c r="R7252" s="55">
        <x:f t="shared" si="1355"/>
        <x:v>19167.072384698491</x:v>
      </x:c>
      <x:c r="S7252" s="1" t="str">
        <x:f t="shared" si="1356"/>
        <x:v>YES</x:v>
      </x:c>
      <x:c r="T7252" s="1">
        <x:f t="shared" si="1357"/>
        <x:v>19167.072384698491</x:v>
      </x:c>
    </x:row>
    <x:row r="7253">
      <x:c r="A7253" s="1"/>
      <x:c r="B7253" s="1"/>
      <x:c r="C7253" s="1"/>
      <x:c r="D7253" s="1"/>
      <x:c r="E7253" s="1"/>
      <x:c r="F7253" s="1"/>
      <x:c r="G7253" s="1"/>
      <x:c r="H7253" s="1"/>
      <x:c r="I7253" s="53">
        <x:f t="shared" si="1346"/>
        <x:v>11</x:v>
      </x:c>
      <x:c r="J7253" s="53">
        <x:f t="shared" si="1347"/>
        <x:v>1</x:v>
      </x:c>
      <x:c r="K7253" s="53">
        <x:f t="shared" si="1348"/>
        <x:v>15</x:v>
      </x:c>
      <x:c r="L7253" s="53">
        <x:f t="shared" si="1349"/>
        <x:v>27</x:v>
      </x:c>
      <x:c r="M7253" s="54">
        <x:f t="shared" si="1350"/>
        <x:v>3668.5952375175134</x:v>
      </x:c>
      <x:c r="N7253" s="54">
        <x:f t="shared" si="1351"/>
        <x:v>2.0476355816093843</x:v>
      </x:c>
      <x:c r="O7253" s="55">
        <x:f t="shared" si="1352"/>
        <x:v>139394</x:v>
      </x:c>
      <x:c r="P7253" s="55">
        <x:f t="shared" si="1353"/>
        <x:v>23320</x:v>
      </x:c>
      <x:c r="Q7253" s="55">
        <x:f t="shared" si="1354"/>
        <x:v>76190.88954023461</x:v>
      </x:c>
      <x:c r="R7253" s="55">
        <x:f t="shared" si="1355"/>
        <x:v>19883.11045976539</x:v>
      </x:c>
      <x:c r="S7253" s="1" t="str">
        <x:f t="shared" si="1356"/>
        <x:v>YES</x:v>
      </x:c>
      <x:c r="T7253" s="1">
        <x:f t="shared" si="1357"/>
        <x:v>19883.11045976539</x:v>
      </x:c>
    </x:row>
    <x:row r="7254">
      <x:c r="A7254" s="1"/>
      <x:c r="B7254" s="1"/>
      <x:c r="C7254" s="1"/>
      <x:c r="D7254" s="1"/>
      <x:c r="E7254" s="1"/>
      <x:c r="F7254" s="1"/>
      <x:c r="G7254" s="1"/>
      <x:c r="H7254" s="1"/>
      <x:c r="I7254" s="53">
        <x:f t="shared" si="1346"/>
        <x:v>11</x:v>
      </x:c>
      <x:c r="J7254" s="53">
        <x:f t="shared" si="1347"/>
        <x:v>1</x:v>
      </x:c>
      <x:c r="K7254" s="53">
        <x:f t="shared" si="1348"/>
        <x:v>16</x:v>
      </x:c>
      <x:c r="L7254" s="53">
        <x:f t="shared" si="1349"/>
        <x:v>28</x:v>
      </x:c>
      <x:c r="M7254" s="54">
        <x:f t="shared" si="1350"/>
        <x:v>3733.6560133950024</x:v>
      </x:c>
      <x:c r="N7254" s="54">
        <x:f t="shared" si="1351"/>
        <x:v>2.0928166759687516</x:v>
      </x:c>
      <x:c r="O7254" s="55">
        <x:f t="shared" si="1352"/>
        <x:v>142094</x:v>
      </x:c>
      <x:c r="P7254" s="55">
        <x:f t="shared" si="1353"/>
        <x:v>24200</x:v>
      </x:c>
      <x:c r="Q7254" s="55">
        <x:f t="shared" si="1354"/>
        <x:v>77320.416899218792</x:v>
      </x:c>
      <x:c r="R7254" s="55">
        <x:f t="shared" si="1355"/>
        <x:v>20573.583100781208</x:v>
      </x:c>
      <x:c r="S7254" s="1" t="str">
        <x:f t="shared" si="1356"/>
        <x:v>YES</x:v>
      </x:c>
      <x:c r="T7254" s="1">
        <x:f t="shared" si="1357"/>
        <x:v>20573.583100781208</x:v>
      </x:c>
    </x:row>
    <x:row r="7255">
      <x:c r="A7255" s="1"/>
      <x:c r="B7255" s="1"/>
      <x:c r="C7255" s="1"/>
      <x:c r="D7255" s="1"/>
      <x:c r="E7255" s="1"/>
      <x:c r="F7255" s="1"/>
      <x:c r="G7255" s="1"/>
      <x:c r="H7255" s="1"/>
      <x:c r="I7255" s="53">
        <x:f t="shared" si="1346"/>
        <x:v>11</x:v>
      </x:c>
      <x:c r="J7255" s="53">
        <x:f t="shared" si="1347"/>
        <x:v>1</x:v>
      </x:c>
      <x:c r="K7255" s="53">
        <x:f t="shared" si="1348"/>
        <x:v>17</x:v>
      </x:c>
      <x:c r="L7255" s="53">
        <x:f t="shared" si="1349"/>
        <x:v>29</x:v>
      </x:c>
      <x:c r="M7255" s="54">
        <x:f t="shared" si="1350"/>
        <x:v>3800.2162368415429</x:v>
      </x:c>
      <x:c r="N7255" s="54">
        <x:f t="shared" si="1351"/>
        <x:v>2.1390390533621826</x:v>
      </x:c>
      <x:c r="O7255" s="55">
        <x:f t="shared" si="1352"/>
        <x:v>144794</x:v>
      </x:c>
      <x:c r="P7255" s="55">
        <x:f t="shared" si="1353"/>
        <x:v>25080</x:v>
      </x:c>
      <x:c r="Q7255" s="55">
        <x:f t="shared" si="1354"/>
        <x:v>78475.976334054561</x:v>
      </x:c>
      <x:c r="R7255" s="55">
        <x:f t="shared" si="1355"/>
        <x:v>21238.023665945439</x:v>
      </x:c>
      <x:c r="S7255" s="1" t="str">
        <x:f t="shared" si="1356"/>
        <x:v>YES</x:v>
      </x:c>
      <x:c r="T7255" s="1">
        <x:f t="shared" si="1357"/>
        <x:v>21238.023665945439</x:v>
      </x:c>
    </x:row>
    <x:row r="7256">
      <x:c r="A7256" s="1"/>
      <x:c r="B7256" s="1"/>
      <x:c r="C7256" s="1"/>
      <x:c r="D7256" s="1"/>
      <x:c r="E7256" s="1"/>
      <x:c r="F7256" s="1"/>
      <x:c r="G7256" s="1"/>
      <x:c r="H7256" s="1"/>
      <x:c r="I7256" s="53">
        <x:f t="shared" si="1346"/>
        <x:v>11</x:v>
      </x:c>
      <x:c r="J7256" s="53">
        <x:f t="shared" si="1347"/>
        <x:v>1</x:v>
      </x:c>
      <x:c r="K7256" s="53">
        <x:f t="shared" si="1348"/>
        <x:v>18</x:v>
      </x:c>
      <x:c r="L7256" s="53">
        <x:f t="shared" si="1349"/>
        <x:v>30</x:v>
      </x:c>
      <x:c r="M7256" s="54">
        <x:f t="shared" si="1350"/>
        <x:v>3868.3032283001303</x:v>
      </x:c>
      <x:c r="N7256" s="54">
        <x:f t="shared" si="1351"/>
        <x:v>2.1863216863195349</x:v>
      </x:c>
      <x:c r="O7256" s="55">
        <x:f t="shared" si="1352"/>
        <x:v>147494</x:v>
      </x:c>
      <x:c r="P7256" s="55">
        <x:f t="shared" si="1353"/>
        <x:v>25960</x:v>
      </x:c>
      <x:c r="Q7256" s="55">
        <x:f t="shared" si="1354"/>
        <x:v>79658.04215798837</x:v>
      </x:c>
      <x:c r="R7256" s="55">
        <x:f t="shared" si="1355"/>
        <x:v>21875.95784201163</x:v>
      </x:c>
      <x:c r="S7256" s="1" t="str">
        <x:f t="shared" si="1356"/>
        <x:v>YES</x:v>
      </x:c>
      <x:c r="T7256" s="1">
        <x:f t="shared" si="1357"/>
        <x:v>21875.95784201163</x:v>
      </x:c>
    </x:row>
    <x:row r="7257">
      <x:c r="A7257" s="1"/>
      <x:c r="B7257" s="1"/>
      <x:c r="C7257" s="1"/>
      <x:c r="D7257" s="1"/>
      <x:c r="E7257" s="1"/>
      <x:c r="F7257" s="1"/>
      <x:c r="G7257" s="1"/>
      <x:c r="H7257" s="1"/>
      <x:c r="I7257" s="53">
        <x:f t="shared" si="1346"/>
        <x:v>11</x:v>
      </x:c>
      <x:c r="J7257" s="53">
        <x:f t="shared" si="1347"/>
        <x:v>1</x:v>
      </x:c>
      <x:c r="K7257" s="53">
        <x:f t="shared" si="1348"/>
        <x:v>19</x:v>
      </x:c>
      <x:c r="L7257" s="53">
        <x:f t="shared" si="1349"/>
        <x:v>31</x:v>
      </x:c>
      <x:c r="M7257" s="54">
        <x:f t="shared" si="1350"/>
        <x:v>3937.9447569361519</x:v>
      </x:c>
      <x:c r="N7257" s="54">
        <x:f t="shared" si="1351"/>
        <x:v>2.2346838589834386</x:v>
      </x:c>
      <x:c r="O7257" s="55">
        <x:f t="shared" si="1352"/>
        <x:v>150194</x:v>
      </x:c>
      <x:c r="P7257" s="55">
        <x:f t="shared" si="1353"/>
        <x:v>26840</x:v>
      </x:c>
      <x:c r="Q7257" s="55">
        <x:f t="shared" si="1354"/>
        <x:v>80867.096474585967</x:v>
      </x:c>
      <x:c r="R7257" s="55">
        <x:f t="shared" si="1355"/>
        <x:v>22486.903525414033</x:v>
      </x:c>
      <x:c r="S7257" s="1" t="str">
        <x:f t="shared" si="1356"/>
        <x:v>YES</x:v>
      </x:c>
      <x:c r="T7257" s="1">
        <x:f t="shared" si="1357"/>
        <x:v>22486.903525414033</x:v>
      </x:c>
    </x:row>
    <x:row r="7258">
      <x:c r="A7258" s="1"/>
      <x:c r="B7258" s="1"/>
      <x:c r="C7258" s="1"/>
      <x:c r="D7258" s="1"/>
      <x:c r="E7258" s="1"/>
      <x:c r="F7258" s="1"/>
      <x:c r="G7258" s="1"/>
      <x:c r="H7258" s="1"/>
      <x:c r="I7258" s="53">
        <x:f t="shared" si="1346"/>
        <x:v>11</x:v>
      </x:c>
      <x:c r="J7258" s="53">
        <x:f t="shared" si="1347"/>
        <x:v>1</x:v>
      </x:c>
      <x:c r="K7258" s="53">
        <x:f t="shared" si="1348"/>
        <x:v>20</x:v>
      </x:c>
      <x:c r="L7258" s="53">
        <x:f t="shared" si="1349"/>
        <x:v>32</x:v>
      </x:c>
      <x:c r="M7258" s="54">
        <x:f t="shared" si="1350"/>
        <x:v>4009.1690475866289</x:v>
      </x:c>
      <x:c r="N7258" s="54">
        <x:f t="shared" si="1351"/>
        <x:v>2.2841451719351591</x:v>
      </x:c>
      <x:c r="O7258" s="55">
        <x:f t="shared" si="1352"/>
        <x:v>152894</x:v>
      </x:c>
      <x:c r="P7258" s="55">
        <x:f t="shared" si="1353"/>
        <x:v>27720</x:v>
      </x:c>
      <x:c r="Q7258" s="55">
        <x:f t="shared" si="1354"/>
        <x:v>82103.629298378975</x:v>
      </x:c>
      <x:c r="R7258" s="55">
        <x:f t="shared" si="1355"/>
        <x:v>23070.370701621025</x:v>
      </x:c>
      <x:c r="S7258" s="1" t="str">
        <x:f t="shared" si="1356"/>
        <x:v>YES</x:v>
      </x:c>
      <x:c r="T7258" s="1">
        <x:f t="shared" si="1357"/>
        <x:v>23070.370701621025</x:v>
      </x:c>
    </x:row>
    <x:row r="7259">
      <x:c r="A7259" s="1"/>
      <x:c r="B7259" s="1"/>
      <x:c r="C7259" s="1"/>
      <x:c r="D7259" s="1"/>
      <x:c r="E7259" s="1"/>
      <x:c r="F7259" s="1"/>
      <x:c r="G7259" s="1"/>
      <x:c r="H7259" s="1"/>
      <x:c r="I7259" s="53">
        <x:f t="shared" si="1346"/>
        <x:v>11</x:v>
      </x:c>
      <x:c r="J7259" s="53">
        <x:f t="shared" si="1347"/>
        <x:v>1</x:v>
      </x:c>
      <x:c r="K7259" s="53">
        <x:f t="shared" si="1348"/>
        <x:v>21</x:v>
      </x:c>
      <x:c r="L7259" s="53">
        <x:f t="shared" si="1349"/>
        <x:v>33</x:v>
      </x:c>
      <x:c r="M7259" s="54">
        <x:f t="shared" si="1350"/>
        <x:v>4082.0047878130727</x:v>
      </x:c>
      <x:c r="N7259" s="54">
        <x:f t="shared" si="1351"/>
        <x:v>2.3347255470924115</x:v>
      </x:c>
      <x:c r="O7259" s="55">
        <x:f t="shared" si="1352"/>
        <x:v>155594</x:v>
      </x:c>
      <x:c r="P7259" s="55">
        <x:f t="shared" si="1353"/>
        <x:v>28600</x:v>
      </x:c>
      <x:c r="Q7259" s="55">
        <x:f t="shared" si="1354"/>
        <x:v>83368.138677310286</x:v>
      </x:c>
      <x:c r="R7259" s="55">
        <x:f t="shared" si="1355"/>
        <x:v>23625.861322689714</x:v>
      </x:c>
      <x:c r="S7259" s="1" t="str">
        <x:f t="shared" si="1356"/>
        <x:v>YES</x:v>
      </x:c>
      <x:c r="T7259" s="1">
        <x:f t="shared" si="1357"/>
        <x:v>23625.861322689714</x:v>
      </x:c>
    </x:row>
    <x:row r="7260">
      <x:c r="A7260" s="1"/>
      <x:c r="B7260" s="1"/>
      <x:c r="C7260" s="1"/>
      <x:c r="D7260" s="1"/>
      <x:c r="E7260" s="1"/>
      <x:c r="F7260" s="1"/>
      <x:c r="G7260" s="1"/>
      <x:c r="H7260" s="1"/>
      <x:c r="I7260" s="53">
        <x:f t="shared" si="1346"/>
        <x:v>11</x:v>
      </x:c>
      <x:c r="J7260" s="53">
        <x:f t="shared" si="1347"/>
        <x:v>1</x:v>
      </x:c>
      <x:c r="K7260" s="53">
        <x:f t="shared" si="1348"/>
        <x:v>22</x:v>
      </x:c>
      <x:c r="L7260" s="53">
        <x:f t="shared" si="1349"/>
        <x:v>34</x:v>
      </x:c>
      <x:c r="M7260" s="54">
        <x:f t="shared" si="1350"/>
        <x:v>4156.4811350594691</x:v>
      </x:c>
      <x:c r="N7260" s="54">
        <x:f t="shared" si="1351"/>
        <x:v>2.3864452326801868</x:v>
      </x:c>
      <x:c r="O7260" s="55">
        <x:f t="shared" si="1352"/>
        <x:v>158294</x:v>
      </x:c>
      <x:c r="P7260" s="55">
        <x:f t="shared" si="1353"/>
        <x:v>29480</x:v>
      </x:c>
      <x:c r="Q7260" s="55">
        <x:f t="shared" si="1354"/>
        <x:v>84661.130817004669</x:v>
      </x:c>
      <x:c r="R7260" s="55">
        <x:f t="shared" si="1355"/>
        <x:v>24152.869182995331</x:v>
      </x:c>
      <x:c r="S7260" s="1" t="str">
        <x:f t="shared" si="1356"/>
        <x:v>YES</x:v>
      </x:c>
      <x:c r="T7260" s="1">
        <x:f t="shared" si="1357"/>
        <x:v>24152.869182995331</x:v>
      </x:c>
    </x:row>
    <x:row r="7261">
      <x:c r="A7261" s="1"/>
      <x:c r="B7261" s="1"/>
      <x:c r="C7261" s="1"/>
      <x:c r="D7261" s="1"/>
      <x:c r="E7261" s="1"/>
      <x:c r="F7261" s="1"/>
      <x:c r="G7261" s="1"/>
      <x:c r="H7261" s="1"/>
      <x:c r="I7261" s="53">
        <x:f t="shared" si="1346"/>
        <x:v>11</x:v>
      </x:c>
      <x:c r="J7261" s="53">
        <x:f t="shared" si="1347"/>
        <x:v>1</x:v>
      </x:c>
      <x:c r="K7261" s="53">
        <x:f t="shared" si="1348"/>
        <x:v>23</x:v>
      </x:c>
      <x:c r="L7261" s="53">
        <x:f t="shared" si="1349"/>
        <x:v>35</x:v>
      </x:c>
      <x:c r="M7261" s="54">
        <x:f t="shared" si="1350"/>
        <x:v>4232.6277239169049</x:v>
      </x:c>
      <x:c r="N7261" s="54">
        <x:f t="shared" si="1351"/>
        <x:v>2.4393248082756283</x:v>
      </x:c>
      <x:c r="O7261" s="55">
        <x:f t="shared" si="1352"/>
        <x:v>160994</x:v>
      </x:c>
      <x:c r="P7261" s="55">
        <x:f t="shared" si="1353"/>
        <x:v>30360</x:v>
      </x:c>
      <x:c r="Q7261" s="55">
        <x:f t="shared" si="1354"/>
        <x:v>85983.120206890715</x:v>
      </x:c>
      <x:c r="R7261" s="55">
        <x:f t="shared" si="1355"/>
        <x:v>24650.879793109285</x:v>
      </x:c>
      <x:c r="S7261" s="1" t="str">
        <x:f t="shared" si="1356"/>
        <x:v>YES</x:v>
      </x:c>
      <x:c r="T7261" s="1">
        <x:f t="shared" si="1357"/>
        <x:v>24650.879793109285</x:v>
      </x:c>
    </x:row>
    <x:row r="7262">
      <x:c r="A7262" s="1"/>
      <x:c r="B7262" s="1"/>
      <x:c r="C7262" s="1"/>
      <x:c r="D7262" s="1"/>
      <x:c r="E7262" s="1"/>
      <x:c r="F7262" s="1"/>
      <x:c r="G7262" s="1"/>
      <x:c r="H7262" s="1"/>
      <x:c r="I7262" s="53">
        <x:f t="shared" si="1346"/>
        <x:v>11</x:v>
      </x:c>
      <x:c r="J7262" s="53">
        <x:f t="shared" si="1347"/>
        <x:v>1</x:v>
      </x:c>
      <x:c r="K7262" s="53">
        <x:f t="shared" si="1348"/>
        <x:v>24</x:v>
      </x:c>
      <x:c r="L7262" s="53">
        <x:f t="shared" si="1349"/>
        <x:v>36</x:v>
      </x:c>
      <x:c r="M7262" s="54">
        <x:f t="shared" si="1350"/>
        <x:v>4310.474673496401</x:v>
      </x:c>
      <x:c r="N7262" s="54">
        <x:f t="shared" si="1351"/>
        <x:v>2.4933851899280564</x:v>
      </x:c>
      <x:c r="O7262" s="55">
        <x:f t="shared" si="1352"/>
        <x:v>163694</x:v>
      </x:c>
      <x:c r="P7262" s="55">
        <x:f t="shared" si="1353"/>
        <x:v>31240</x:v>
      </x:c>
      <x:c r="Q7262" s="55">
        <x:f t="shared" si="1354"/>
        <x:v>87334.629748201405</x:v>
      </x:c>
      <x:c r="R7262" s="55">
        <x:f t="shared" si="1355"/>
        <x:v>25119.370251798595</x:v>
      </x:c>
      <x:c r="S7262" s="1" t="str">
        <x:f t="shared" si="1356"/>
        <x:v>YES</x:v>
      </x:c>
      <x:c r="T7262" s="1">
        <x:f t="shared" si="1357"/>
        <x:v>25119.370251798595</x:v>
      </x:c>
    </x:row>
    <x:row r="7263">
      <x:c r="A7263" s="1"/>
      <x:c r="B7263" s="1"/>
      <x:c r="C7263" s="1"/>
      <x:c r="D7263" s="1"/>
      <x:c r="E7263" s="1"/>
      <x:c r="F7263" s="1"/>
      <x:c r="G7263" s="1"/>
      <x:c r="H7263" s="1"/>
      <x:c r="I7263" s="53">
        <x:f t="shared" si="1346"/>
        <x:v>11</x:v>
      </x:c>
      <x:c r="J7263" s="53">
        <x:f t="shared" si="1347"/>
        <x:v>1</x:v>
      </x:c>
      <x:c r="K7263" s="53">
        <x:f t="shared" si="1348"/>
        <x:v>25</x:v>
      </x:c>
      <x:c r="L7263" s="53">
        <x:f t="shared" si="1349"/>
        <x:v>37</x:v>
      </x:c>
      <x:c r="M7263" s="54">
        <x:f t="shared" si="1350"/>
        <x:v>4390.052594911499</x:v>
      </x:c>
      <x:c r="N7263" s="54">
        <x:f t="shared" si="1351"/>
        <x:v>2.5486476353552074</x:v>
      </x:c>
      <x:c r="O7263" s="55">
        <x:f t="shared" si="1352"/>
        <x:v>166394</x:v>
      </x:c>
      <x:c r="P7263" s="55">
        <x:f t="shared" si="1353"/>
        <x:v>32120</x:v>
      </x:c>
      <x:c r="Q7263" s="55">
        <x:f t="shared" si="1354"/>
        <x:v>88716.19088388019</x:v>
      </x:c>
      <x:c r="R7263" s="55">
        <x:f t="shared" si="1355"/>
        <x:v>25557.80911611981</x:v>
      </x:c>
      <x:c r="S7263" s="1" t="str">
        <x:f t="shared" si="1356"/>
        <x:v>YES</x:v>
      </x:c>
      <x:c r="T7263" s="1">
        <x:f t="shared" si="1357"/>
        <x:v>25557.80911611981</x:v>
      </x:c>
    </x:row>
    <x:row r="7264">
      <x:c r="A7264" s="1"/>
      <x:c r="B7264" s="1"/>
      <x:c r="C7264" s="1"/>
      <x:c r="D7264" s="1"/>
      <x:c r="E7264" s="1"/>
      <x:c r="F7264" s="1"/>
      <x:c r="G7264" s="1"/>
      <x:c r="H7264" s="1"/>
      <x:c r="I7264" s="53">
        <x:f t="shared" si="1346"/>
        <x:v>11</x:v>
      </x:c>
      <x:c r="J7264" s="53">
        <x:f t="shared" si="1347"/>
        <x:v>1</x:v>
      </x:c>
      <x:c r="K7264" s="53">
        <x:f t="shared" si="1348"/>
        <x:v>26</x:v>
      </x:c>
      <x:c r="L7264" s="53">
        <x:f t="shared" si="1349"/>
        <x:v>38</x:v>
      </x:c>
      <x:c r="M7264" s="54">
        <x:f t="shared" si="1350"/>
        <x:v>4471.3925988722167</x:v>
      </x:c>
      <x:c r="N7264" s="54">
        <x:f t="shared" si="1351"/>
        <x:v>2.605133749216817</x:v>
      </x:c>
      <x:c r="O7264" s="55">
        <x:f t="shared" si="1352"/>
        <x:v>169094</x:v>
      </x:c>
      <x:c r="P7264" s="55">
        <x:f t="shared" si="1353"/>
        <x:v>33000</x:v>
      </x:c>
      <x:c r="Q7264" s="55">
        <x:f t="shared" si="1354"/>
        <x:v>90128.343730420427</x:v>
      </x:c>
      <x:c r="R7264" s="55">
        <x:f t="shared" si="1355"/>
        <x:v>25965.656269579573</x:v>
      </x:c>
      <x:c r="S7264" s="1" t="str">
        <x:f t="shared" si="1356"/>
        <x:v>YES</x:v>
      </x:c>
      <x:c r="T7264" s="1">
        <x:f t="shared" si="1357"/>
        <x:v>25965.656269579573</x:v>
      </x:c>
    </x:row>
    <x:row r="7265">
      <x:c r="A7265" s="1"/>
      <x:c r="B7265" s="1"/>
      <x:c r="C7265" s="1"/>
      <x:c r="D7265" s="1"/>
      <x:c r="E7265" s="1"/>
      <x:c r="F7265" s="1"/>
      <x:c r="G7265" s="1"/>
      <x:c r="H7265" s="1"/>
      <x:c r="I7265" s="53">
        <x:f t="shared" si="1346"/>
        <x:v>11</x:v>
      </x:c>
      <x:c r="J7265" s="53">
        <x:f t="shared" si="1347"/>
        <x:v>1</x:v>
      </x:c>
      <x:c r="K7265" s="53">
        <x:f t="shared" si="1348"/>
        <x:v>27</x:v>
      </x:c>
      <x:c r="L7265" s="53">
        <x:f t="shared" si="1349"/>
        <x:v>39</x:v>
      </x:c>
      <x:c r="M7265" s="54">
        <x:f t="shared" si="1350"/>
        <x:v>4554.5263033919728</x:v>
      </x:c>
      <x:c r="N7265" s="54">
        <x:f t="shared" si="1351"/>
        <x:v>2.6628654884666476</x:v>
      </x:c>
      <x:c r="O7265" s="55">
        <x:f t="shared" si="1352"/>
        <x:v>171794</x:v>
      </x:c>
      <x:c r="P7265" s="55">
        <x:f t="shared" si="1353"/>
        <x:v>33880</x:v>
      </x:c>
      <x:c r="Q7265" s="55">
        <x:f t="shared" si="1354"/>
        <x:v>91571.637211666195</x:v>
      </x:c>
      <x:c r="R7265" s="55">
        <x:f t="shared" si="1355"/>
        <x:v>26342.362788333805</x:v>
      </x:c>
      <x:c r="S7265" s="1" t="str">
        <x:f t="shared" si="1356"/>
        <x:v>YES</x:v>
      </x:c>
      <x:c r="T7265" s="1">
        <x:f t="shared" si="1357"/>
        <x:v>26342.362788333805</x:v>
      </x:c>
    </x:row>
    <x:row r="7266">
      <x:c r="A7266" s="1"/>
      <x:c r="B7266" s="1"/>
      <x:c r="C7266" s="1"/>
      <x:c r="D7266" s="1"/>
      <x:c r="E7266" s="1"/>
      <x:c r="F7266" s="1"/>
      <x:c r="G7266" s="1"/>
      <x:c r="H7266" s="1"/>
      <x:c r="I7266" s="53">
        <x:f t="shared" si="1346"/>
        <x:v>11</x:v>
      </x:c>
      <x:c r="J7266" s="53">
        <x:f t="shared" si="1347"/>
        <x:v>1</x:v>
      </x:c>
      <x:c r="K7266" s="53">
        <x:f t="shared" si="1348"/>
        <x:v>28</x:v>
      </x:c>
      <x:c r="L7266" s="53">
        <x:f t="shared" si="1349"/>
        <x:v>40</x:v>
      </x:c>
      <x:c r="M7266" s="54">
        <x:f t="shared" si="1350"/>
        <x:v>4639.4858416091265</x:v>
      </x:c>
      <x:c r="N7266" s="54">
        <x:f t="shared" si="1351"/>
        <x:v>2.7218651677841157</x:v>
      </x:c>
      <x:c r="O7266" s="55">
        <x:f t="shared" si="1352"/>
        <x:v>174494</x:v>
      </x:c>
      <x:c r="P7266" s="55">
        <x:f t="shared" si="1353"/>
        <x:v>34760</x:v>
      </x:c>
      <x:c r="Q7266" s="55">
        <x:f t="shared" si="1354"/>
        <x:v>93046.629194602894</x:v>
      </x:c>
      <x:c r="R7266" s="55">
        <x:f t="shared" si="1355"/>
        <x:v>26687.370805397106</x:v>
      </x:c>
      <x:c r="S7266" s="1" t="str">
        <x:f t="shared" si="1356"/>
        <x:v>YES</x:v>
      </x:c>
      <x:c r="T7266" s="1">
        <x:f t="shared" si="1357"/>
        <x:v>26687.370805397106</x:v>
      </x:c>
    </x:row>
    <x:row r="7267">
      <x:c r="A7267" s="1"/>
      <x:c r="B7267" s="1"/>
      <x:c r="C7267" s="1"/>
      <x:c r="D7267" s="1"/>
      <x:c r="E7267" s="1"/>
      <x:c r="F7267" s="1"/>
      <x:c r="G7267" s="1"/>
      <x:c r="H7267" s="1"/>
      <x:c r="I7267" s="53">
        <x:f t="shared" si="1346"/>
        <x:v>11</x:v>
      </x:c>
      <x:c r="J7267" s="53">
        <x:f t="shared" si="1347"/>
        <x:v>1</x:v>
      </x:c>
      <x:c r="K7267" s="53">
        <x:f t="shared" si="1348"/>
        <x:v>29</x:v>
      </x:c>
      <x:c r="L7267" s="53">
        <x:f t="shared" si="1349"/>
        <x:v>41</x:v>
      </x:c>
      <x:c r="M7267" s="54">
        <x:f t="shared" si="1350"/>
        <x:v>4726.3038697247803</x:v>
      </x:c>
      <x:c r="N7267" s="54">
        <x:f t="shared" si="1351"/>
        <x:v>2.7821554650866531</x:v>
      </x:c>
      <x:c r="O7267" s="55">
        <x:f t="shared" si="1352"/>
        <x:v>177194</x:v>
      </x:c>
      <x:c r="P7267" s="55">
        <x:f t="shared" si="1353"/>
        <x:v>35640</x:v>
      </x:c>
      <x:c r="Q7267" s="55">
        <x:f t="shared" si="1354"/>
        <x:v>94553.886627166328</x:v>
      </x:c>
      <x:c r="R7267" s="55">
        <x:f t="shared" si="1355"/>
        <x:v>27000.113372833672</x:v>
      </x:c>
      <x:c r="S7267" s="1" t="str">
        <x:f t="shared" si="1356"/>
        <x:v>YES</x:v>
      </x:c>
      <x:c r="T7267" s="1">
        <x:f t="shared" si="1357"/>
        <x:v>27000.113372833672</x:v>
      </x:c>
    </x:row>
    <x:row r="7268">
      <x:c r="A7268" s="1"/>
      <x:c r="B7268" s="1"/>
      <x:c r="C7268" s="1"/>
      <x:c r="D7268" s="1"/>
      <x:c r="E7268" s="1"/>
      <x:c r="F7268" s="1"/>
      <x:c r="G7268" s="1"/>
      <x:c r="H7268" s="1"/>
      <x:c r="I7268" s="53">
        <x:f t="shared" si="1346"/>
        <x:v>11</x:v>
      </x:c>
      <x:c r="J7268" s="53">
        <x:f t="shared" si="1347"/>
        <x:v>1</x:v>
      </x:c>
      <x:c r="K7268" s="53">
        <x:f t="shared" si="1348"/>
        <x:v>30</x:v>
      </x:c>
      <x:c r="L7268" s="53">
        <x:f t="shared" si="1349"/>
        <x:v>42</x:v>
      </x:c>
      <x:c r="M7268" s="54">
        <x:f t="shared" si="1350"/>
        <x:v>4815.0135750585514</x:v>
      </x:c>
      <x:c r="N7268" s="54">
        <x:f t="shared" si="1351"/>
        <x:v>2.8437594271239939</x:v>
      </x:c>
      <x:c r="O7268" s="55">
        <x:f t="shared" si="1352"/>
        <x:v>179894</x:v>
      </x:c>
      <x:c r="P7268" s="55">
        <x:f t="shared" si="1353"/>
        <x:v>36520</x:v>
      </x:c>
      <x:c r="Q7268" s="55">
        <x:f t="shared" si="1354"/>
        <x:v>96093.985678099853</x:v>
      </x:c>
      <x:c r="R7268" s="55">
        <x:f t="shared" si="1355"/>
        <x:v>27280.014321900147</x:v>
      </x:c>
      <x:c r="S7268" s="1" t="str">
        <x:f t="shared" si="1356"/>
        <x:v>YES</x:v>
      </x:c>
      <x:c r="T7268" s="1">
        <x:f t="shared" si="1357"/>
        <x:v>27280.014321900147</x:v>
      </x:c>
    </x:row>
    <x:row r="7269">
      <x:c r="A7269" s="1"/>
      <x:c r="B7269" s="1"/>
      <x:c r="C7269" s="1"/>
      <x:c r="D7269" s="1"/>
      <x:c r="E7269" s="1"/>
      <x:c r="F7269" s="1"/>
      <x:c r="G7269" s="1"/>
      <x:c r="H7269" s="1"/>
      <x:c r="I7269" s="53">
        <x:f t="shared" si="1346"/>
        <x:v>11</x:v>
      </x:c>
      <x:c r="J7269" s="53">
        <x:f t="shared" si="1347"/>
        <x:v>2</x:v>
      </x:c>
      <x:c r="K7269" s="53">
        <x:f t="shared" si="1348"/>
        <x:v>0</x:v>
      </x:c>
      <x:c r="L7269" s="53">
        <x:f t="shared" si="1349"/>
        <x:v>13</x:v>
      </x:c>
      <x:c r="M7269" s="54">
        <x:f t="shared" si="1350"/>
        <x:v>2887.6230390489022</x:v>
      </x:c>
      <x:c r="N7269" s="54">
        <x:f t="shared" si="1351"/>
        <x:v>1.5052937771172932</x:v>
      </x:c>
      <x:c r="O7269" s="55">
        <x:f t="shared" si="1352"/>
        <x:v>100988</x:v>
      </x:c>
      <x:c r="P7269" s="55">
        <x:f t="shared" si="1353"/>
        <x:v>10560</x:v>
      </x:c>
      <x:c r="Q7269" s="55">
        <x:f t="shared" si="1354"/>
        <x:v>62632.34442793233</x:v>
      </x:c>
      <x:c r="R7269" s="55">
        <x:f t="shared" si="1355"/>
        <x:v>7795.6555720676697</x:v>
      </x:c>
      <x:c r="S7269" s="1" t="str">
        <x:f t="shared" si="1356"/>
        <x:v>YES</x:v>
      </x:c>
      <x:c r="T7269" s="1">
        <x:f t="shared" si="1357"/>
        <x:v>7795.6555720676697</x:v>
      </x:c>
    </x:row>
    <x:row r="7270">
      <x:c r="A7270" s="1"/>
      <x:c r="B7270" s="1"/>
      <x:c r="C7270" s="1"/>
      <x:c r="D7270" s="1"/>
      <x:c r="E7270" s="1"/>
      <x:c r="F7270" s="1"/>
      <x:c r="G7270" s="1"/>
      <x:c r="H7270" s="1"/>
      <x:c r="I7270" s="53">
        <x:f t="shared" si="1346"/>
        <x:v>11</x:v>
      </x:c>
      <x:c r="J7270" s="53">
        <x:f t="shared" si="1347"/>
        <x:v>2</x:v>
      </x:c>
      <x:c r="K7270" s="53">
        <x:f t="shared" si="1348"/>
        <x:v>1</x:v>
      </x:c>
      <x:c r="L7270" s="53">
        <x:f t="shared" si="1349"/>
        <x:v>14</x:v>
      </x:c>
      <x:c r="M7270" s="54">
        <x:f t="shared" si="1350"/>
        <x:v>2933.1855390489022</x:v>
      </x:c>
      <x:c r="N7270" s="54">
        <x:f t="shared" si="1351"/>
        <x:v>1.5369344021172933</x:v>
      </x:c>
      <x:c r="O7270" s="55">
        <x:f t="shared" si="1352"/>
        <x:v>103688</x:v>
      </x:c>
      <x:c r="P7270" s="55">
        <x:f t="shared" si="1353"/>
        <x:v>11440</x:v>
      </x:c>
      <x:c r="Q7270" s="55">
        <x:f t="shared" si="1354"/>
        <x:v>63423.36005293233</x:v>
      </x:c>
      <x:c r="R7270" s="55">
        <x:f t="shared" si="1355"/>
        <x:v>8824.6399470676697</x:v>
      </x:c>
      <x:c r="S7270" s="1" t="str">
        <x:f t="shared" si="1356"/>
        <x:v>YES</x:v>
      </x:c>
      <x:c r="T7270" s="1">
        <x:f t="shared" si="1357"/>
        <x:v>8824.6399470676697</x:v>
      </x:c>
    </x:row>
    <x:row r="7271">
      <x:c r="A7271" s="1"/>
      <x:c r="B7271" s="1"/>
      <x:c r="C7271" s="1"/>
      <x:c r="D7271" s="1"/>
      <x:c r="E7271" s="1"/>
      <x:c r="F7271" s="1"/>
      <x:c r="G7271" s="1"/>
      <x:c r="H7271" s="1"/>
      <x:c r="I7271" s="53">
        <x:f t="shared" si="1346"/>
        <x:v>11</x:v>
      </x:c>
      <x:c r="J7271" s="53">
        <x:f t="shared" si="1347"/>
        <x:v>2</x:v>
      </x:c>
      <x:c r="K7271" s="53">
        <x:f t="shared" si="1348"/>
        <x:v>2</x:v>
      </x:c>
      <x:c r="L7271" s="53">
        <x:f t="shared" si="1349"/>
        <x:v>15</x:v>
      </x:c>
      <x:c r="M7271" s="54">
        <x:f t="shared" si="1350"/>
        <x:v>2979.8871015489021</x:v>
      </x:c>
      <x:c r="N7271" s="54">
        <x:f t="shared" si="1351"/>
        <x:v>1.5693660427422931</x:v>
      </x:c>
      <x:c r="O7271" s="55">
        <x:f t="shared" si="1352"/>
        <x:v>106388</x:v>
      </x:c>
      <x:c r="P7271" s="55">
        <x:f t="shared" si="1353"/>
        <x:v>12320</x:v>
      </x:c>
      <x:c r="Q7271" s="55">
        <x:f t="shared" si="1354"/>
        <x:v>64234.15106855733</x:v>
      </x:c>
      <x:c r="R7271" s="55">
        <x:f t="shared" si="1355"/>
        <x:v>9833.8489314426697</x:v>
      </x:c>
      <x:c r="S7271" s="1" t="str">
        <x:f t="shared" si="1356"/>
        <x:v>YES</x:v>
      </x:c>
      <x:c r="T7271" s="1">
        <x:f t="shared" si="1357"/>
        <x:v>9833.8489314426697</x:v>
      </x:c>
    </x:row>
    <x:row r="7272">
      <x:c r="A7272" s="1"/>
      <x:c r="B7272" s="1"/>
      <x:c r="C7272" s="1"/>
      <x:c r="D7272" s="1"/>
      <x:c r="E7272" s="1"/>
      <x:c r="F7272" s="1"/>
      <x:c r="G7272" s="1"/>
      <x:c r="H7272" s="1"/>
      <x:c r="I7272" s="53">
        <x:f t="shared" si="1346"/>
        <x:v>11</x:v>
      </x:c>
      <x:c r="J7272" s="53">
        <x:f t="shared" si="1347"/>
        <x:v>2</x:v>
      </x:c>
      <x:c r="K7272" s="53">
        <x:f t="shared" si="1348"/>
        <x:v>3</x:v>
      </x:c>
      <x:c r="L7272" s="53">
        <x:f t="shared" si="1349"/>
        <x:v>16</x:v>
      </x:c>
      <x:c r="M7272" s="54">
        <x:f t="shared" si="1350"/>
        <x:v>3027.7490839707771</x:v>
      </x:c>
      <x:c r="N7272" s="54">
        <x:f t="shared" si="1351"/>
        <x:v>1.6026035305352619</x:v>
      </x:c>
      <x:c r="O7272" s="55">
        <x:f t="shared" si="1352"/>
        <x:v>109088</x:v>
      </x:c>
      <x:c r="P7272" s="55">
        <x:f t="shared" si="1353"/>
        <x:v>13200</x:v>
      </x:c>
      <x:c r="Q7272" s="55">
        <x:f t="shared" si="1354"/>
        <x:v>65065.088263381542</x:v>
      </x:c>
      <x:c r="R7272" s="55">
        <x:f t="shared" si="1355"/>
        <x:v>10822.911736618458</x:v>
      </x:c>
      <x:c r="S7272" s="1" t="str">
        <x:f t="shared" si="1356"/>
        <x:v>YES</x:v>
      </x:c>
      <x:c r="T7272" s="1">
        <x:f t="shared" si="1357"/>
        <x:v>10822.911736618458</x:v>
      </x:c>
    </x:row>
    <x:row r="7273">
      <x:c r="A7273" s="1"/>
      <x:c r="B7273" s="1"/>
      <x:c r="C7273" s="1"/>
      <x:c r="D7273" s="1"/>
      <x:c r="E7273" s="1"/>
      <x:c r="F7273" s="1"/>
      <x:c r="G7273" s="1"/>
      <x:c r="H7273" s="1"/>
      <x:c r="I7273" s="53">
        <x:f t="shared" si="1346"/>
        <x:v>11</x:v>
      </x:c>
      <x:c r="J7273" s="53">
        <x:f t="shared" si="1347"/>
        <x:v>2</x:v>
      </x:c>
      <x:c r="K7273" s="53">
        <x:f t="shared" si="1348"/>
        <x:v>4</x:v>
      </x:c>
      <x:c r="L7273" s="53">
        <x:f t="shared" si="1349"/>
        <x:v>17</x:v>
      </x:c>
      <x:c r="M7273" s="54">
        <x:f t="shared" si="1350"/>
        <x:v>3076.7931996934335</x:v>
      </x:c>
      <x:c r="N7273" s="54">
        <x:f t="shared" si="1351"/>
        <x:v>1.6366619442315511</x:v>
      </x:c>
      <x:c r="O7273" s="55">
        <x:f t="shared" si="1352"/>
        <x:v>111788</x:v>
      </x:c>
      <x:c r="P7273" s="55">
        <x:f t="shared" si="1353"/>
        <x:v>14080</x:v>
      </x:c>
      <x:c r="Q7273" s="55">
        <x:f t="shared" si="1354"/>
        <x:v>65916.548605788776</x:v>
      </x:c>
      <x:c r="R7273" s="55">
        <x:f t="shared" si="1355"/>
        <x:v>11791.451394211224</x:v>
      </x:c>
      <x:c r="S7273" s="1" t="str">
        <x:f t="shared" si="1356"/>
        <x:v>YES</x:v>
      </x:c>
      <x:c r="T7273" s="1">
        <x:f t="shared" si="1357"/>
        <x:v>11791.451394211224</x:v>
      </x:c>
    </x:row>
    <x:row r="7274">
      <x:c r="A7274" s="1"/>
      <x:c r="B7274" s="1"/>
      <x:c r="C7274" s="1"/>
      <x:c r="D7274" s="1"/>
      <x:c r="E7274" s="1"/>
      <x:c r="F7274" s="1"/>
      <x:c r="G7274" s="1"/>
      <x:c r="H7274" s="1"/>
      <x:c r="I7274" s="53">
        <x:f t="shared" si="1346"/>
        <x:v>11</x:v>
      </x:c>
      <x:c r="J7274" s="53">
        <x:f t="shared" si="1347"/>
        <x:v>2</x:v>
      </x:c>
      <x:c r="K7274" s="53">
        <x:f t="shared" si="1348"/>
        <x:v>5</x:v>
      </x:c>
      <x:c r="L7274" s="53">
        <x:f t="shared" si="1349"/>
        <x:v>18</x:v>
      </x:c>
      <x:c r="M7274" s="54">
        <x:f t="shared" si="1350"/>
        <x:v>3127.0415236146368</x:v>
      </x:c>
      <x:c r="N7274" s="54">
        <x:f t="shared" si="1351"/>
        <x:v>1.6715566136212756</x:v>
      </x:c>
      <x:c r="O7274" s="55">
        <x:f t="shared" si="1352"/>
        <x:v>114488</x:v>
      </x:c>
      <x:c r="P7274" s="55">
        <x:f t="shared" si="1353"/>
        <x:v>14960</x:v>
      </x:c>
      <x:c r="Q7274" s="55">
        <x:f t="shared" si="1354"/>
        <x:v>66788.915340531879</x:v>
      </x:c>
      <x:c r="R7274" s="55">
        <x:f t="shared" si="1355"/>
        <x:v>12739.084659468121</x:v>
      </x:c>
      <x:c r="S7274" s="1" t="str">
        <x:f t="shared" si="1356"/>
        <x:v>YES</x:v>
      </x:c>
      <x:c r="T7274" s="1">
        <x:f t="shared" si="1357"/>
        <x:v>12739.084659468121</x:v>
      </x:c>
    </x:row>
    <x:row r="7275">
      <x:c r="A7275" s="1"/>
      <x:c r="B7275" s="1"/>
      <x:c r="C7275" s="1"/>
      <x:c r="D7275" s="1"/>
      <x:c r="E7275" s="1"/>
      <x:c r="F7275" s="1"/>
      <x:c r="G7275" s="1"/>
      <x:c r="H7275" s="1"/>
      <x:c r="I7275" s="53">
        <x:f t="shared" si="1346"/>
        <x:v>11</x:v>
      </x:c>
      <x:c r="J7275" s="53">
        <x:f t="shared" si="1347"/>
        <x:v>2</x:v>
      </x:c>
      <x:c r="K7275" s="53">
        <x:f t="shared" si="1348"/>
        <x:v>6</x:v>
      </x:c>
      <x:c r="L7275" s="53">
        <x:f t="shared" si="1349"/>
        <x:v>19</x:v>
      </x:c>
      <x:c r="M7275" s="54">
        <x:f t="shared" si="1350"/>
        <x:v>3178.51649779627</x:v>
      </x:c>
      <x:c r="N7275" s="54">
        <x:f t="shared" si="1351"/>
        <x:v>1.7073031234696319</x:v>
      </x:c>
      <x:c r="O7275" s="55">
        <x:f t="shared" si="1352"/>
        <x:v>117188</x:v>
      </x:c>
      <x:c r="P7275" s="55">
        <x:f t="shared" si="1353"/>
        <x:v>15840</x:v>
      </x:c>
      <x:c r="Q7275" s="55">
        <x:f t="shared" si="1354"/>
        <x:v>67682.578086740803</x:v>
      </x:c>
      <x:c r="R7275" s="55">
        <x:f t="shared" si="1355"/>
        <x:v>13665.421913259197</x:v>
      </x:c>
      <x:c r="S7275" s="1" t="str">
        <x:f t="shared" si="1356"/>
        <x:v>YES</x:v>
      </x:c>
      <x:c r="T7275" s="1">
        <x:f t="shared" si="1357"/>
        <x:v>13665.421913259197</x:v>
      </x:c>
    </x:row>
    <x:row r="7276">
      <x:c r="A7276" s="1"/>
      <x:c r="B7276" s="1"/>
      <x:c r="C7276" s="1"/>
      <x:c r="D7276" s="1"/>
      <x:c r="E7276" s="1"/>
      <x:c r="F7276" s="1"/>
      <x:c r="G7276" s="1"/>
      <x:c r="H7276" s="1"/>
      <x:c r="I7276" s="53">
        <x:f t="shared" si="1346"/>
        <x:v>11</x:v>
      </x:c>
      <x:c r="J7276" s="53">
        <x:f t="shared" si="1347"/>
        <x:v>2</x:v>
      </x:c>
      <x:c r="K7276" s="53">
        <x:f t="shared" si="1348"/>
        <x:v>7</x:v>
      </x:c>
      <x:c r="L7276" s="53">
        <x:f t="shared" si="1349"/>
        <x:v>20</x:v>
      </x:c>
      <x:c r="M7276" s="54">
        <x:f t="shared" si="1350"/>
        <x:v>3231.2409371942304</x:v>
      </x:c>
      <x:c r="N7276" s="54">
        <x:f t="shared" si="1351"/>
        <x:v>1.7439173174959932</x:v>
      </x:c>
      <x:c r="O7276" s="55">
        <x:f t="shared" si="1352"/>
        <x:v>119888</x:v>
      </x:c>
      <x:c r="P7276" s="55">
        <x:f t="shared" si="1353"/>
        <x:v>16720</x:v>
      </x:c>
      <x:c r="Q7276" s="55">
        <x:f t="shared" si="1354"/>
        <x:v>68597.932937399833</x:v>
      </x:c>
      <x:c r="R7276" s="55">
        <x:f t="shared" si="1355"/>
        <x:v>14570.067062600167</x:v>
      </x:c>
      <x:c r="S7276" s="1" t="str">
        <x:f t="shared" si="1356"/>
        <x:v>YES</x:v>
      </x:c>
      <x:c r="T7276" s="1">
        <x:f t="shared" si="1357"/>
        <x:v>14570.067062600167</x:v>
      </x:c>
    </x:row>
    <x:row r="7277">
      <x:c r="A7277" s="1"/>
      <x:c r="B7277" s="1"/>
      <x:c r="C7277" s="1"/>
      <x:c r="D7277" s="1"/>
      <x:c r="E7277" s="1"/>
      <x:c r="F7277" s="1"/>
      <x:c r="G7277" s="1"/>
      <x:c r="H7277" s="1"/>
      <x:c r="I7277" s="53">
        <x:f t="shared" si="1346"/>
        <x:v>11</x:v>
      </x:c>
      <x:c r="J7277" s="53">
        <x:f t="shared" si="1347"/>
        <x:v>2</x:v>
      </x:c>
      <x:c r="K7277" s="53">
        <x:f t="shared" si="1348"/>
        <x:v>8</x:v>
      </x:c>
      <x:c r="L7277" s="53">
        <x:f t="shared" si="1349"/>
        <x:v>21</x:v>
      </x:c>
      <x:c r="M7277" s="54">
        <x:f t="shared" si="1350"/>
        <x:v>3285.2380354742108</x:v>
      </x:c>
      <x:c r="N7277" s="54">
        <x:f t="shared" si="1351"/>
        <x:v>1.7814153024126465</x:v>
      </x:c>
      <x:c r="O7277" s="55">
        <x:f t="shared" si="1352"/>
        <x:v>122588</x:v>
      </x:c>
      <x:c r="P7277" s="55">
        <x:f t="shared" si="1353"/>
        <x:v>17600</x:v>
      </x:c>
      <x:c r="Q7277" s="55">
        <x:f t="shared" si="1354"/>
        <x:v>69535.382560316153</x:v>
      </x:c>
      <x:c r="R7277" s="55">
        <x:f t="shared" si="1355"/>
        <x:v>15452.617439683847</x:v>
      </x:c>
      <x:c r="S7277" s="1" t="str">
        <x:f t="shared" si="1356"/>
        <x:v>YES</x:v>
      </x:c>
      <x:c r="T7277" s="1">
        <x:f t="shared" si="1357"/>
        <x:v>15452.617439683847</x:v>
      </x:c>
    </x:row>
    <x:row r="7278">
      <x:c r="A7278" s="1"/>
      <x:c r="B7278" s="1"/>
      <x:c r="C7278" s="1"/>
      <x:c r="D7278" s="1"/>
      <x:c r="E7278" s="1"/>
      <x:c r="F7278" s="1"/>
      <x:c r="G7278" s="1"/>
      <x:c r="H7278" s="1"/>
      <x:c r="I7278" s="53" t="n">
        <x:f t="shared" ref="I7278:I7341" si="1358">INT((ROW()-ROW($I$46))/((CARROT_CAP+1)*(MESCLUN_CAP+1)))</x:f>
        <x:v>11</x:v>
      </x:c>
      <x:c r="J7278" s="53" t="n">
        <x:f t="shared" ref="J7278:J7341" si="1359">MOD(INT((ROW()-ROW($I$46))/(MESCLUN_CAP+1)),CARROT_CAP+1)</x:f>
        <x:v>2</x:v>
      </x:c>
      <x:c r="K7278" s="53" t="n">
        <x:f t="shared" ref="K7278:K7341" si="1360">MOD(ROW()-ROW($I$46),MESCLUN_CAP+1)</x:f>
        <x:v>9</x:v>
      </x:c>
      <x:c r="L7278" s="53" t="n">
        <x:f t="shared" ref="L7278:L7341" si="1361">SUM(I7278:K7278)</x:f>
        <x:v>22</x:v>
      </x:c>
      <x:c r="M7278" s="54" t="n">
        <x:f t="shared" ref="M7278:M7341" si="1362">I7278*TOMATO_HOURS*WEEKS*(1+TOMATO_DIM)^I7278+J7278*CARROT_HOURS*WEEKS*(1+CARROT_DIM)^J7278+K7278*MESCLUN_HOURS*WEEKS*(1+MESCLUN_DIM)^K7278</x:f>
        <x:v>3340.531370914605</x:v>
      </x:c>
      <x:c r="N7278" s="54" t="n">
        <x:f t="shared" ref="N7278:N7341" si="1363">MAX(M7278-FARMER_HOURS,0)/TEMP_HOURS_PER_WORKER</x:f>
        <x:v>1.8198134520240312</x:v>
      </x:c>
      <x:c r="O7278" s="55" t="n">
        <x:f t="shared" ref="O7278:O7341" si="1364">I7278*TOMATO_PRICE+J7278*CARROT_PRICE+K7278*MESCLUN_PRICE</x:f>
        <x:v>125288</x:v>
      </x:c>
      <x:c r="P7278" s="55" t="n">
        <x:f t="shared" ref="P7278:P7341" si="1365">I7278*TOMATO_FERTILIZER+J7278*CARROT_FERTILIZER+K7278*MESCLUN_FERTILIZER</x:f>
        <x:v>18480</x:v>
      </x:c>
      <x:c r="Q7278" s="55" t="n">
        <x:f t="shared" ref="Q7278:Q7341" si="1366">MIN(M7278,FARMER_HOURS)*FARMER_RATE+MAX(M7278-FARMER_HOURS,0)*TEMP_RATE</x:f>
        <x:v>70495.33630060079</x:v>
      </x:c>
      <x:c r="R7278" s="55" t="n">
        <x:f t="shared" ref="R7278:R7341" si="1367">O7278-P7278-Q7278-FIXED_COST</x:f>
        <x:v>16312.663699399214</x:v>
      </x:c>
      <x:c r="S7278" s="1" t="str">
        <x:f t="shared" ref="S7278:S7341" si="1368">IF(AND(L7278&lt;=TOTAL_BED_CAP,N7278&lt;=TEMP_WORKER_CAP),"YES","NO")</x:f>
        <x:v>YES</x:v>
      </x:c>
      <x:c r="T7278" s="1" t="n">
        <x:f t="shared" ref="T7278:T7341" si="1369">IF(S7278="YES",R7278,-1E+99)</x:f>
        <x:v>16312.663699399214</x:v>
      </x:c>
    </x:row>
    <x:row r="7279">
      <x:c r="A7279" s="1"/>
      <x:c r="B7279" s="1"/>
      <x:c r="C7279" s="1"/>
      <x:c r="D7279" s="1"/>
      <x:c r="E7279" s="1"/>
      <x:c r="F7279" s="1"/>
      <x:c r="G7279" s="1"/>
      <x:c r="H7279" s="1"/>
      <x:c r="I7279" s="53">
        <x:f t="shared" si="1358"/>
        <x:v>11</x:v>
      </x:c>
      <x:c r="J7279" s="53">
        <x:f t="shared" si="1359"/>
        <x:v>2</x:v>
      </x:c>
      <x:c r="K7279" s="53">
        <x:f t="shared" si="1360"/>
        <x:v>10</x:v>
      </x:c>
      <x:c r="L7279" s="53">
        <x:f t="shared" si="1361"/>
        <x:v>23</x:v>
      </x:c>
      <x:c r="M7279" s="54">
        <x:f t="shared" si="1362"/>
        <x:v>3397.1449123978182</x:v>
      </x:c>
      <x:c r="N7279" s="54">
        <x:f t="shared" si="1363"/>
        <x:v>1.8591284113873738</x:v>
      </x:c>
      <x:c r="O7279" s="55">
        <x:f t="shared" si="1364"/>
        <x:v>127988</x:v>
      </x:c>
      <x:c r="P7279" s="55">
        <x:f t="shared" si="1365"/>
        <x:v>19360</x:v>
      </x:c>
      <x:c r="Q7279" s="55">
        <x:f t="shared" si="1366"/>
        <x:v>71478.210284684348</x:v>
      </x:c>
      <x:c r="R7279" s="55">
        <x:f t="shared" si="1367"/>
        <x:v>17149.789715315652</x:v>
      </x:c>
      <x:c r="S7279" s="1" t="str">
        <x:f t="shared" si="1368"/>
        <x:v>YES</x:v>
      </x:c>
      <x:c r="T7279" s="1">
        <x:f t="shared" si="1369"/>
        <x:v>17149.789715315652</x:v>
      </x:c>
    </x:row>
    <x:row r="7280">
      <x:c r="A7280" s="1"/>
      <x:c r="B7280" s="1"/>
      <x:c r="C7280" s="1"/>
      <x:c r="D7280" s="1"/>
      <x:c r="E7280" s="1"/>
      <x:c r="F7280" s="1"/>
      <x:c r="G7280" s="1"/>
      <x:c r="H7280" s="1"/>
      <x:c r="I7280" s="53">
        <x:f t="shared" si="1358"/>
        <x:v>11</x:v>
      </x:c>
      <x:c r="J7280" s="53">
        <x:f t="shared" si="1359"/>
        <x:v>2</x:v>
      </x:c>
      <x:c r="K7280" s="53">
        <x:f t="shared" si="1360"/>
        <x:v>11</x:v>
      </x:c>
      <x:c r="L7280" s="53">
        <x:f t="shared" si="1361"/>
        <x:v>24</x:v>
      </x:c>
      <x:c r="M7280" s="54">
        <x:f t="shared" si="1362"/>
        <x:v>3455.1030254912571</x:v>
      </x:c>
      <x:c r="N7280" s="54">
        <x:f t="shared" si="1363"/>
        <x:v>1.8993771010355951</x:v>
      </x:c>
      <x:c r="O7280" s="55">
        <x:f t="shared" si="1364"/>
        <x:v>130688</x:v>
      </x:c>
      <x:c r="P7280" s="55">
        <x:f t="shared" si="1365"/>
        <x:v>20240</x:v>
      </x:c>
      <x:c r="Q7280" s="55">
        <x:f t="shared" si="1366"/>
        <x:v>72484.427525889885</x:v>
      </x:c>
      <x:c r="R7280" s="55">
        <x:f t="shared" si="1367"/>
        <x:v>17963.572474110115</x:v>
      </x:c>
      <x:c r="S7280" s="1" t="str">
        <x:f t="shared" si="1368"/>
        <x:v>YES</x:v>
      </x:c>
      <x:c r="T7280" s="1">
        <x:f t="shared" si="1369"/>
        <x:v>17963.572474110115</x:v>
      </x:c>
    </x:row>
    <x:row r="7281">
      <x:c r="A7281" s="1"/>
      <x:c r="B7281" s="1"/>
      <x:c r="C7281" s="1"/>
      <x:c r="D7281" s="1"/>
      <x:c r="E7281" s="1"/>
      <x:c r="F7281" s="1"/>
      <x:c r="G7281" s="1"/>
      <x:c r="H7281" s="1"/>
      <x:c r="I7281" s="53">
        <x:f t="shared" si="1358"/>
        <x:v>11</x:v>
      </x:c>
      <x:c r="J7281" s="53">
        <x:f t="shared" si="1359"/>
        <x:v>2</x:v>
      </x:c>
      <x:c r="K7281" s="53">
        <x:f t="shared" si="1360"/>
        <x:v>12</x:v>
      </x:c>
      <x:c r="L7281" s="53">
        <x:f t="shared" si="1361"/>
        <x:v>25</x:v>
      </x:c>
      <x:c r="M7281" s="54">
        <x:f t="shared" si="1362"/>
        <x:v>3514.4304786193215</x:v>
      </x:c>
      <x:c r="N7281" s="54">
        <x:f t="shared" si="1363"/>
        <x:v>1.9405767212634177</x:v>
      </x:c>
      <x:c r="O7281" s="55">
        <x:f t="shared" si="1364"/>
        <x:v>133388</x:v>
      </x:c>
      <x:c r="P7281" s="55">
        <x:f t="shared" si="1365"/>
        <x:v>21120</x:v>
      </x:c>
      <x:c r="Q7281" s="55">
        <x:f t="shared" si="1366"/>
        <x:v>73514.418031585432</x:v>
      </x:c>
      <x:c r="R7281" s="55">
        <x:f t="shared" si="1367"/>
        <x:v>18753.581968414568</x:v>
      </x:c>
      <x:c r="S7281" s="1" t="str">
        <x:f t="shared" si="1368"/>
        <x:v>YES</x:v>
      </x:c>
      <x:c r="T7281" s="1">
        <x:f t="shared" si="1369"/>
        <x:v>18753.581968414568</x:v>
      </x:c>
    </x:row>
    <x:row r="7282">
      <x:c r="A7282" s="1"/>
      <x:c r="B7282" s="1"/>
      <x:c r="C7282" s="1"/>
      <x:c r="D7282" s="1"/>
      <x:c r="E7282" s="1"/>
      <x:c r="F7282" s="1"/>
      <x:c r="G7282" s="1"/>
      <x:c r="H7282" s="1"/>
      <x:c r="I7282" s="53">
        <x:f t="shared" si="1358"/>
        <x:v>11</x:v>
      </x:c>
      <x:c r="J7282" s="53">
        <x:f t="shared" si="1359"/>
        <x:v>2</x:v>
      </x:c>
      <x:c r="K7282" s="53">
        <x:f t="shared" si="1360"/>
        <x:v>13</x:v>
      </x:c>
      <x:c r="L7282" s="53">
        <x:f t="shared" si="1361"/>
        <x:v>26</x:v>
      </x:c>
      <x:c r="M7282" s="54">
        <x:f t="shared" si="1362"/>
        <x:v>3575.1524493277057</x:v>
      </x:c>
      <x:c r="N7282" s="54">
        <x:f t="shared" si="1363"/>
        <x:v>1.9827447564775733</x:v>
      </x:c>
      <x:c r="O7282" s="55">
        <x:f t="shared" si="1364"/>
        <x:v>136088</x:v>
      </x:c>
      <x:c r="P7282" s="55">
        <x:f t="shared" si="1365"/>
        <x:v>22000</x:v>
      </x:c>
      <x:c r="Q7282" s="55">
        <x:f t="shared" si="1366"/>
        <x:v>74568.618911939324</x:v>
      </x:c>
      <x:c r="R7282" s="55">
        <x:f t="shared" si="1367"/>
        <x:v>19519.381088060676</x:v>
      </x:c>
      <x:c r="S7282" s="1" t="str">
        <x:f t="shared" si="1368"/>
        <x:v>YES</x:v>
      </x:c>
      <x:c r="T7282" s="1">
        <x:f t="shared" si="1369"/>
        <x:v>19519.381088060676</x:v>
      </x:c>
    </x:row>
    <x:row r="7283">
      <x:c r="A7283" s="1"/>
      <x:c r="B7283" s="1"/>
      <x:c r="C7283" s="1"/>
      <x:c r="D7283" s="1"/>
      <x:c r="E7283" s="1"/>
      <x:c r="F7283" s="1"/>
      <x:c r="G7283" s="1"/>
      <x:c r="H7283" s="1"/>
      <x:c r="I7283" s="53">
        <x:f t="shared" si="1358"/>
        <x:v>11</x:v>
      </x:c>
      <x:c r="J7283" s="53">
        <x:f t="shared" si="1359"/>
        <x:v>2</x:v>
      </x:c>
      <x:c r="K7283" s="53">
        <x:f t="shared" si="1360"/>
        <x:v>14</x:v>
      </x:c>
      <x:c r="L7283" s="53">
        <x:f t="shared" si="1361"/>
        <x:v>27</x:v>
      </x:c>
      <x:c r="M7283" s="54">
        <x:f t="shared" si="1362"/>
        <x:v>3637.2945306413667</x:v>
      </x:c>
      <x:c r="N7283" s="54">
        <x:f t="shared" si="1363"/>
        <x:v>2.0258989796120601</x:v>
      </x:c>
      <x:c r="O7283" s="55">
        <x:f t="shared" si="1364"/>
        <x:v>138788</x:v>
      </x:c>
      <x:c r="P7283" s="55">
        <x:f t="shared" si="1365"/>
        <x:v>22880</x:v>
      </x:c>
      <x:c r="Q7283" s="55">
        <x:f t="shared" si="1366"/>
        <x:v>75647.474490301509</x:v>
      </x:c>
      <x:c r="R7283" s="55">
        <x:f t="shared" si="1367"/>
        <x:v>20260.525509698491</x:v>
      </x:c>
      <x:c r="S7283" s="1" t="str">
        <x:f t="shared" si="1368"/>
        <x:v>YES</x:v>
      </x:c>
      <x:c r="T7283" s="1">
        <x:f t="shared" si="1369"/>
        <x:v>20260.525509698491</x:v>
      </x:c>
    </x:row>
    <x:row r="7284">
      <x:c r="A7284" s="1"/>
      <x:c r="B7284" s="1"/>
      <x:c r="C7284" s="1"/>
      <x:c r="D7284" s="1"/>
      <x:c r="E7284" s="1"/>
      <x:c r="F7284" s="1"/>
      <x:c r="G7284" s="1"/>
      <x:c r="H7284" s="1"/>
      <x:c r="I7284" s="53">
        <x:f t="shared" si="1358"/>
        <x:v>11</x:v>
      </x:c>
      <x:c r="J7284" s="53">
        <x:f t="shared" si="1359"/>
        <x:v>2</x:v>
      </x:c>
      <x:c r="K7284" s="53">
        <x:f t="shared" si="1360"/>
        <x:v>15</x:v>
      </x:c>
      <x:c r="L7284" s="53">
        <x:f t="shared" si="1361"/>
        <x:v>28</x:v>
      </x:c>
      <x:c r="M7284" s="54">
        <x:f t="shared" si="1362"/>
        <x:v>3700.8827375175133</x:v>
      </x:c>
      <x:c r="N7284" s="54">
        <x:f t="shared" si="1363"/>
        <x:v>2.0700574566093843</x:v>
      </x:c>
      <x:c r="O7284" s="55">
        <x:f t="shared" si="1364"/>
        <x:v>141488</x:v>
      </x:c>
      <x:c r="P7284" s="55">
        <x:f t="shared" si="1365"/>
        <x:v>23760</x:v>
      </x:c>
      <x:c r="Q7284" s="55">
        <x:f t="shared" si="1366"/>
        <x:v>76751.43641523461</x:v>
      </x:c>
      <x:c r="R7284" s="55">
        <x:f t="shared" si="1367"/>
        <x:v>20976.56358476539</x:v>
      </x:c>
      <x:c r="S7284" s="1" t="str">
        <x:f t="shared" si="1368"/>
        <x:v>YES</x:v>
      </x:c>
      <x:c r="T7284" s="1">
        <x:f t="shared" si="1369"/>
        <x:v>20976.56358476539</x:v>
      </x:c>
    </x:row>
    <x:row r="7285">
      <x:c r="A7285" s="1"/>
      <x:c r="B7285" s="1"/>
      <x:c r="C7285" s="1"/>
      <x:c r="D7285" s="1"/>
      <x:c r="E7285" s="1"/>
      <x:c r="F7285" s="1"/>
      <x:c r="G7285" s="1"/>
      <x:c r="H7285" s="1"/>
      <x:c r="I7285" s="53">
        <x:f t="shared" si="1358"/>
        <x:v>11</x:v>
      </x:c>
      <x:c r="J7285" s="53">
        <x:f t="shared" si="1359"/>
        <x:v>2</x:v>
      </x:c>
      <x:c r="K7285" s="53">
        <x:f t="shared" si="1360"/>
        <x:v>16</x:v>
      </x:c>
      <x:c r="L7285" s="53">
        <x:f t="shared" si="1361"/>
        <x:v>29</x:v>
      </x:c>
      <x:c r="M7285" s="54">
        <x:f t="shared" si="1362"/>
        <x:v>3765.9435133950024</x:v>
      </x:c>
      <x:c r="N7285" s="54">
        <x:f t="shared" si="1363"/>
        <x:v>2.1152385509687517</x:v>
      </x:c>
      <x:c r="O7285" s="55">
        <x:f t="shared" si="1364"/>
        <x:v>144188</x:v>
      </x:c>
      <x:c r="P7285" s="55">
        <x:f t="shared" si="1365"/>
        <x:v>24640</x:v>
      </x:c>
      <x:c r="Q7285" s="55">
        <x:f t="shared" si="1366"/>
        <x:v>77880.963774218792</x:v>
      </x:c>
      <x:c r="R7285" s="55">
        <x:f t="shared" si="1367"/>
        <x:v>21667.036225781208</x:v>
      </x:c>
      <x:c r="S7285" s="1" t="str">
        <x:f t="shared" si="1368"/>
        <x:v>YES</x:v>
      </x:c>
      <x:c r="T7285" s="1">
        <x:f t="shared" si="1369"/>
        <x:v>21667.036225781208</x:v>
      </x:c>
    </x:row>
    <x:row r="7286">
      <x:c r="A7286" s="1"/>
      <x:c r="B7286" s="1"/>
      <x:c r="C7286" s="1"/>
      <x:c r="D7286" s="1"/>
      <x:c r="E7286" s="1"/>
      <x:c r="F7286" s="1"/>
      <x:c r="G7286" s="1"/>
      <x:c r="H7286" s="1"/>
      <x:c r="I7286" s="53">
        <x:f t="shared" si="1358"/>
        <x:v>11</x:v>
      </x:c>
      <x:c r="J7286" s="53">
        <x:f t="shared" si="1359"/>
        <x:v>2</x:v>
      </x:c>
      <x:c r="K7286" s="53">
        <x:f t="shared" si="1360"/>
        <x:v>17</x:v>
      </x:c>
      <x:c r="L7286" s="53">
        <x:f t="shared" si="1361"/>
        <x:v>30</x:v>
      </x:c>
      <x:c r="M7286" s="54">
        <x:f t="shared" si="1362"/>
        <x:v>3832.5037368415428</x:v>
      </x:c>
      <x:c r="N7286" s="54">
        <x:f t="shared" si="1363"/>
        <x:v>2.1614609283621826</x:v>
      </x:c>
      <x:c r="O7286" s="55">
        <x:f t="shared" si="1364"/>
        <x:v>146888</x:v>
      </x:c>
      <x:c r="P7286" s="55">
        <x:f t="shared" si="1365"/>
        <x:v>25520</x:v>
      </x:c>
      <x:c r="Q7286" s="55">
        <x:f t="shared" si="1366"/>
        <x:v>79036.523209054561</x:v>
      </x:c>
      <x:c r="R7286" s="55">
        <x:f t="shared" si="1367"/>
        <x:v>22331.476790945439</x:v>
      </x:c>
      <x:c r="S7286" s="1" t="str">
        <x:f t="shared" si="1368"/>
        <x:v>YES</x:v>
      </x:c>
      <x:c r="T7286" s="1">
        <x:f t="shared" si="1369"/>
        <x:v>22331.476790945439</x:v>
      </x:c>
    </x:row>
    <x:row r="7287">
      <x:c r="A7287" s="1"/>
      <x:c r="B7287" s="1"/>
      <x:c r="C7287" s="1"/>
      <x:c r="D7287" s="1"/>
      <x:c r="E7287" s="1"/>
      <x:c r="F7287" s="1"/>
      <x:c r="G7287" s="1"/>
      <x:c r="H7287" s="1"/>
      <x:c r="I7287" s="53">
        <x:f t="shared" si="1358"/>
        <x:v>11</x:v>
      </x:c>
      <x:c r="J7287" s="53">
        <x:f t="shared" si="1359"/>
        <x:v>2</x:v>
      </x:c>
      <x:c r="K7287" s="53">
        <x:f t="shared" si="1360"/>
        <x:v>18</x:v>
      </x:c>
      <x:c r="L7287" s="53">
        <x:f t="shared" si="1361"/>
        <x:v>31</x:v>
      </x:c>
      <x:c r="M7287" s="54">
        <x:f t="shared" si="1362"/>
        <x:v>3900.5907283001302</x:v>
      </x:c>
      <x:c r="N7287" s="54">
        <x:f t="shared" si="1363"/>
        <x:v>2.208743561319535</x:v>
      </x:c>
      <x:c r="O7287" s="55">
        <x:f t="shared" si="1364"/>
        <x:v>149588</x:v>
      </x:c>
      <x:c r="P7287" s="55">
        <x:f t="shared" si="1365"/>
        <x:v>26400</x:v>
      </x:c>
      <x:c r="Q7287" s="55">
        <x:f t="shared" si="1366"/>
        <x:v>80218.58903298837</x:v>
      </x:c>
      <x:c r="R7287" s="55">
        <x:f t="shared" si="1367"/>
        <x:v>22969.41096701163</x:v>
      </x:c>
      <x:c r="S7287" s="1" t="str">
        <x:f t="shared" si="1368"/>
        <x:v>YES</x:v>
      </x:c>
      <x:c r="T7287" s="1">
        <x:f t="shared" si="1369"/>
        <x:v>22969.41096701163</x:v>
      </x:c>
    </x:row>
    <x:row r="7288">
      <x:c r="A7288" s="1"/>
      <x:c r="B7288" s="1"/>
      <x:c r="C7288" s="1"/>
      <x:c r="D7288" s="1"/>
      <x:c r="E7288" s="1"/>
      <x:c r="F7288" s="1"/>
      <x:c r="G7288" s="1"/>
      <x:c r="H7288" s="1"/>
      <x:c r="I7288" s="53">
        <x:f t="shared" si="1358"/>
        <x:v>11</x:v>
      </x:c>
      <x:c r="J7288" s="53">
        <x:f t="shared" si="1359"/>
        <x:v>2</x:v>
      </x:c>
      <x:c r="K7288" s="53">
        <x:f t="shared" si="1360"/>
        <x:v>19</x:v>
      </x:c>
      <x:c r="L7288" s="53">
        <x:f t="shared" si="1361"/>
        <x:v>32</x:v>
      </x:c>
      <x:c r="M7288" s="54">
        <x:f t="shared" si="1362"/>
        <x:v>3970.2322569361518</x:v>
      </x:c>
      <x:c r="N7288" s="54">
        <x:f t="shared" si="1363"/>
        <x:v>2.2571057339834386</x:v>
      </x:c>
      <x:c r="O7288" s="55">
        <x:f t="shared" si="1364"/>
        <x:v>152288</x:v>
      </x:c>
      <x:c r="P7288" s="55">
        <x:f t="shared" si="1365"/>
        <x:v>27280</x:v>
      </x:c>
      <x:c r="Q7288" s="55">
        <x:f t="shared" si="1366"/>
        <x:v>81427.643349585967</x:v>
      </x:c>
      <x:c r="R7288" s="55">
        <x:f t="shared" si="1367"/>
        <x:v>23580.356650414033</x:v>
      </x:c>
      <x:c r="S7288" s="1" t="str">
        <x:f t="shared" si="1368"/>
        <x:v>YES</x:v>
      </x:c>
      <x:c r="T7288" s="1">
        <x:f t="shared" si="1369"/>
        <x:v>23580.356650414033</x:v>
      </x:c>
    </x:row>
    <x:row r="7289">
      <x:c r="A7289" s="1"/>
      <x:c r="B7289" s="1"/>
      <x:c r="C7289" s="1"/>
      <x:c r="D7289" s="1"/>
      <x:c r="E7289" s="1"/>
      <x:c r="F7289" s="1"/>
      <x:c r="G7289" s="1"/>
      <x:c r="H7289" s="1"/>
      <x:c r="I7289" s="53">
        <x:f t="shared" si="1358"/>
        <x:v>11</x:v>
      </x:c>
      <x:c r="J7289" s="53">
        <x:f t="shared" si="1359"/>
        <x:v>2</x:v>
      </x:c>
      <x:c r="K7289" s="53">
        <x:f t="shared" si="1360"/>
        <x:v>20</x:v>
      </x:c>
      <x:c r="L7289" s="53">
        <x:f t="shared" si="1361"/>
        <x:v>33</x:v>
      </x:c>
      <x:c r="M7289" s="54">
        <x:f t="shared" si="1362"/>
        <x:v>4041.4565475866289</x:v>
      </x:c>
      <x:c r="N7289" s="54">
        <x:f t="shared" si="1363"/>
        <x:v>2.3065670469351591</x:v>
      </x:c>
      <x:c r="O7289" s="55">
        <x:f t="shared" si="1364"/>
        <x:v>154988</x:v>
      </x:c>
      <x:c r="P7289" s="55">
        <x:f t="shared" si="1365"/>
        <x:v>28160</x:v>
      </x:c>
      <x:c r="Q7289" s="55">
        <x:f t="shared" si="1366"/>
        <x:v>82664.176173378975</x:v>
      </x:c>
      <x:c r="R7289" s="55">
        <x:f t="shared" si="1367"/>
        <x:v>24163.823826621025</x:v>
      </x:c>
      <x:c r="S7289" s="1" t="str">
        <x:f t="shared" si="1368"/>
        <x:v>YES</x:v>
      </x:c>
      <x:c r="T7289" s="1">
        <x:f t="shared" si="1369"/>
        <x:v>24163.823826621025</x:v>
      </x:c>
    </x:row>
    <x:row r="7290">
      <x:c r="A7290" s="1"/>
      <x:c r="B7290" s="1"/>
      <x:c r="C7290" s="1"/>
      <x:c r="D7290" s="1"/>
      <x:c r="E7290" s="1"/>
      <x:c r="F7290" s="1"/>
      <x:c r="G7290" s="1"/>
      <x:c r="H7290" s="1"/>
      <x:c r="I7290" s="53">
        <x:f t="shared" si="1358"/>
        <x:v>11</x:v>
      </x:c>
      <x:c r="J7290" s="53">
        <x:f t="shared" si="1359"/>
        <x:v>2</x:v>
      </x:c>
      <x:c r="K7290" s="53">
        <x:f t="shared" si="1360"/>
        <x:v>21</x:v>
      </x:c>
      <x:c r="L7290" s="53">
        <x:f t="shared" si="1361"/>
        <x:v>34</x:v>
      </x:c>
      <x:c r="M7290" s="54">
        <x:f t="shared" si="1362"/>
        <x:v>4114.2922878130721</x:v>
      </x:c>
      <x:c r="N7290" s="54">
        <x:f t="shared" si="1363"/>
        <x:v>2.3571474220924111</x:v>
      </x:c>
      <x:c r="O7290" s="55">
        <x:f t="shared" si="1364"/>
        <x:v>157688</x:v>
      </x:c>
      <x:c r="P7290" s="55">
        <x:f t="shared" si="1365"/>
        <x:v>29040</x:v>
      </x:c>
      <x:c r="Q7290" s="55">
        <x:f t="shared" si="1366"/>
        <x:v>83928.685552310286</x:v>
      </x:c>
      <x:c r="R7290" s="55">
        <x:f t="shared" si="1367"/>
        <x:v>24719.314447689714</x:v>
      </x:c>
      <x:c r="S7290" s="1" t="str">
        <x:f t="shared" si="1368"/>
        <x:v>YES</x:v>
      </x:c>
      <x:c r="T7290" s="1">
        <x:f t="shared" si="1369"/>
        <x:v>24719.314447689714</x:v>
      </x:c>
    </x:row>
    <x:row r="7291">
      <x:c r="A7291" s="1"/>
      <x:c r="B7291" s="1"/>
      <x:c r="C7291" s="1"/>
      <x:c r="D7291" s="1"/>
      <x:c r="E7291" s="1"/>
      <x:c r="F7291" s="1"/>
      <x:c r="G7291" s="1"/>
      <x:c r="H7291" s="1"/>
      <x:c r="I7291" s="53">
        <x:f t="shared" si="1358"/>
        <x:v>11</x:v>
      </x:c>
      <x:c r="J7291" s="53">
        <x:f t="shared" si="1359"/>
        <x:v>2</x:v>
      </x:c>
      <x:c r="K7291" s="53">
        <x:f t="shared" si="1360"/>
        <x:v>22</x:v>
      </x:c>
      <x:c r="L7291" s="53">
        <x:f t="shared" si="1361"/>
        <x:v>35</x:v>
      </x:c>
      <x:c r="M7291" s="54">
        <x:f t="shared" si="1362"/>
        <x:v>4188.7686350594686</x:v>
      </x:c>
      <x:c r="N7291" s="54">
        <x:f t="shared" si="1363"/>
        <x:v>2.4088671076801864</x:v>
      </x:c>
      <x:c r="O7291" s="55">
        <x:f t="shared" si="1364"/>
        <x:v>160388</x:v>
      </x:c>
      <x:c r="P7291" s="55">
        <x:f t="shared" si="1365"/>
        <x:v>29920</x:v>
      </x:c>
      <x:c r="Q7291" s="55">
        <x:f t="shared" si="1366"/>
        <x:v>85221.677692004654</x:v>
      </x:c>
      <x:c r="R7291" s="55">
        <x:f t="shared" si="1367"/>
        <x:v>25246.322307995346</x:v>
      </x:c>
      <x:c r="S7291" s="1" t="str">
        <x:f t="shared" si="1368"/>
        <x:v>YES</x:v>
      </x:c>
      <x:c r="T7291" s="1">
        <x:f t="shared" si="1369"/>
        <x:v>25246.322307995346</x:v>
      </x:c>
    </x:row>
    <x:row r="7292">
      <x:c r="A7292" s="1"/>
      <x:c r="B7292" s="1"/>
      <x:c r="C7292" s="1"/>
      <x:c r="D7292" s="1"/>
      <x:c r="E7292" s="1"/>
      <x:c r="F7292" s="1"/>
      <x:c r="G7292" s="1"/>
      <x:c r="H7292" s="1"/>
      <x:c r="I7292" s="53">
        <x:f t="shared" si="1358"/>
        <x:v>11</x:v>
      </x:c>
      <x:c r="J7292" s="53">
        <x:f t="shared" si="1359"/>
        <x:v>2</x:v>
      </x:c>
      <x:c r="K7292" s="53">
        <x:f t="shared" si="1360"/>
        <x:v>23</x:v>
      </x:c>
      <x:c r="L7292" s="53">
        <x:f t="shared" si="1361"/>
        <x:v>36</x:v>
      </x:c>
      <x:c r="M7292" s="54">
        <x:f t="shared" si="1362"/>
        <x:v>4264.9152239169052</x:v>
      </x:c>
      <x:c r="N7292" s="54">
        <x:f t="shared" si="1363"/>
        <x:v>2.4617466832756287</x:v>
      </x:c>
      <x:c r="O7292" s="55">
        <x:f t="shared" si="1364"/>
        <x:v>163088</x:v>
      </x:c>
      <x:c r="P7292" s="55">
        <x:f t="shared" si="1365"/>
        <x:v>30800</x:v>
      </x:c>
      <x:c r="Q7292" s="55">
        <x:f t="shared" si="1366"/>
        <x:v>86543.667081890715</x:v>
      </x:c>
      <x:c r="R7292" s="55">
        <x:f t="shared" si="1367"/>
        <x:v>25744.332918109285</x:v>
      </x:c>
      <x:c r="S7292" s="1" t="str">
        <x:f t="shared" si="1368"/>
        <x:v>YES</x:v>
      </x:c>
      <x:c r="T7292" s="1">
        <x:f t="shared" si="1369"/>
        <x:v>25744.332918109285</x:v>
      </x:c>
    </x:row>
    <x:row r="7293">
      <x:c r="A7293" s="1"/>
      <x:c r="B7293" s="1"/>
      <x:c r="C7293" s="1"/>
      <x:c r="D7293" s="1"/>
      <x:c r="E7293" s="1"/>
      <x:c r="F7293" s="1"/>
      <x:c r="G7293" s="1"/>
      <x:c r="H7293" s="1"/>
      <x:c r="I7293" s="53">
        <x:f t="shared" si="1358"/>
        <x:v>11</x:v>
      </x:c>
      <x:c r="J7293" s="53">
        <x:f t="shared" si="1359"/>
        <x:v>2</x:v>
      </x:c>
      <x:c r="K7293" s="53">
        <x:f t="shared" si="1360"/>
        <x:v>24</x:v>
      </x:c>
      <x:c r="L7293" s="53">
        <x:f t="shared" si="1361"/>
        <x:v>37</x:v>
      </x:c>
      <x:c r="M7293" s="54">
        <x:f t="shared" si="1362"/>
        <x:v>4342.7621734964014</x:v>
      </x:c>
      <x:c r="N7293" s="54">
        <x:f t="shared" si="1363"/>
        <x:v>2.5158070649280564</x:v>
      </x:c>
      <x:c r="O7293" s="55">
        <x:f t="shared" si="1364"/>
        <x:v>165788</x:v>
      </x:c>
      <x:c r="P7293" s="55">
        <x:f t="shared" si="1365"/>
        <x:v>31680</x:v>
      </x:c>
      <x:c r="Q7293" s="55">
        <x:f t="shared" si="1366"/>
        <x:v>87895.176623201405</x:v>
      </x:c>
      <x:c r="R7293" s="55">
        <x:f t="shared" si="1367"/>
        <x:v>26212.823376798595</x:v>
      </x:c>
      <x:c r="S7293" s="1" t="str">
        <x:f t="shared" si="1368"/>
        <x:v>YES</x:v>
      </x:c>
      <x:c r="T7293" s="1">
        <x:f t="shared" si="1369"/>
        <x:v>26212.823376798595</x:v>
      </x:c>
    </x:row>
    <x:row r="7294">
      <x:c r="A7294" s="1"/>
      <x:c r="B7294" s="1"/>
      <x:c r="C7294" s="1"/>
      <x:c r="D7294" s="1"/>
      <x:c r="E7294" s="1"/>
      <x:c r="F7294" s="1"/>
      <x:c r="G7294" s="1"/>
      <x:c r="H7294" s="1"/>
      <x:c r="I7294" s="53">
        <x:f t="shared" si="1358"/>
        <x:v>11</x:v>
      </x:c>
      <x:c r="J7294" s="53">
        <x:f t="shared" si="1359"/>
        <x:v>2</x:v>
      </x:c>
      <x:c r="K7294" s="53">
        <x:f t="shared" si="1360"/>
        <x:v>25</x:v>
      </x:c>
      <x:c r="L7294" s="53">
        <x:f t="shared" si="1361"/>
        <x:v>38</x:v>
      </x:c>
      <x:c r="M7294" s="54">
        <x:f t="shared" si="1362"/>
        <x:v>4422.3400949114985</x:v>
      </x:c>
      <x:c r="N7294" s="54">
        <x:f t="shared" si="1363"/>
        <x:v>2.5710695103552075</x:v>
      </x:c>
      <x:c r="O7294" s="55">
        <x:f t="shared" si="1364"/>
        <x:v>168488</x:v>
      </x:c>
      <x:c r="P7294" s="55">
        <x:f t="shared" si="1365"/>
        <x:v>32560</x:v>
      </x:c>
      <x:c r="Q7294" s="55">
        <x:f t="shared" si="1366"/>
        <x:v>89276.73775888019</x:v>
      </x:c>
      <x:c r="R7294" s="55">
        <x:f t="shared" si="1367"/>
        <x:v>26651.26224111981</x:v>
      </x:c>
      <x:c r="S7294" s="1" t="str">
        <x:f t="shared" si="1368"/>
        <x:v>YES</x:v>
      </x:c>
      <x:c r="T7294" s="1">
        <x:f t="shared" si="1369"/>
        <x:v>26651.26224111981</x:v>
      </x:c>
    </x:row>
    <x:row r="7295">
      <x:c r="A7295" s="1"/>
      <x:c r="B7295" s="1"/>
      <x:c r="C7295" s="1"/>
      <x:c r="D7295" s="1"/>
      <x:c r="E7295" s="1"/>
      <x:c r="F7295" s="1"/>
      <x:c r="G7295" s="1"/>
      <x:c r="H7295" s="1"/>
      <x:c r="I7295" s="53">
        <x:f t="shared" si="1358"/>
        <x:v>11</x:v>
      </x:c>
      <x:c r="J7295" s="53">
        <x:f t="shared" si="1359"/>
        <x:v>2</x:v>
      </x:c>
      <x:c r="K7295" s="53">
        <x:f t="shared" si="1360"/>
        <x:v>26</x:v>
      </x:c>
      <x:c r="L7295" s="53">
        <x:f t="shared" si="1361"/>
        <x:v>39</x:v>
      </x:c>
      <x:c r="M7295" s="54">
        <x:f t="shared" si="1362"/>
        <x:v>4503.6800988722171</x:v>
      </x:c>
      <x:c r="N7295" s="54">
        <x:f t="shared" si="1363"/>
        <x:v>2.6275556242168174</x:v>
      </x:c>
      <x:c r="O7295" s="55">
        <x:f t="shared" si="1364"/>
        <x:v>171188</x:v>
      </x:c>
      <x:c r="P7295" s="55">
        <x:f t="shared" si="1365"/>
        <x:v>33440</x:v>
      </x:c>
      <x:c r="Q7295" s="55">
        <x:f t="shared" si="1366"/>
        <x:v>90688.890605420427</x:v>
      </x:c>
      <x:c r="R7295" s="55">
        <x:f t="shared" si="1367"/>
        <x:v>27059.109394579573</x:v>
      </x:c>
      <x:c r="S7295" s="1" t="str">
        <x:f t="shared" si="1368"/>
        <x:v>YES</x:v>
      </x:c>
      <x:c r="T7295" s="1">
        <x:f t="shared" si="1369"/>
        <x:v>27059.109394579573</x:v>
      </x:c>
    </x:row>
    <x:row r="7296">
      <x:c r="A7296" s="1"/>
      <x:c r="B7296" s="1"/>
      <x:c r="C7296" s="1"/>
      <x:c r="D7296" s="1"/>
      <x:c r="E7296" s="1"/>
      <x:c r="F7296" s="1"/>
      <x:c r="G7296" s="1"/>
      <x:c r="H7296" s="1"/>
      <x:c r="I7296" s="53">
        <x:f t="shared" si="1358"/>
        <x:v>11</x:v>
      </x:c>
      <x:c r="J7296" s="53">
        <x:f t="shared" si="1359"/>
        <x:v>2</x:v>
      </x:c>
      <x:c r="K7296" s="53">
        <x:f t="shared" si="1360"/>
        <x:v>27</x:v>
      </x:c>
      <x:c r="L7296" s="53">
        <x:f t="shared" si="1361"/>
        <x:v>40</x:v>
      </x:c>
      <x:c r="M7296" s="54">
        <x:f t="shared" si="1362"/>
        <x:v>4586.8138033919731</x:v>
      </x:c>
      <x:c r="N7296" s="54">
        <x:f t="shared" si="1363"/>
        <x:v>2.6852873634666481</x:v>
      </x:c>
      <x:c r="O7296" s="55">
        <x:f t="shared" si="1364"/>
        <x:v>173888</x:v>
      </x:c>
      <x:c r="P7296" s="55">
        <x:f t="shared" si="1365"/>
        <x:v>34320</x:v>
      </x:c>
      <x:c r="Q7296" s="55">
        <x:f t="shared" si="1366"/>
        <x:v>92132.184086666195</x:v>
      </x:c>
      <x:c r="R7296" s="55">
        <x:f t="shared" si="1367"/>
        <x:v>27435.815913333805</x:v>
      </x:c>
      <x:c r="S7296" s="1" t="str">
        <x:f t="shared" si="1368"/>
        <x:v>YES</x:v>
      </x:c>
      <x:c r="T7296" s="1">
        <x:f t="shared" si="1369"/>
        <x:v>27435.815913333805</x:v>
      </x:c>
    </x:row>
    <x:row r="7297">
      <x:c r="A7297" s="1"/>
      <x:c r="B7297" s="1"/>
      <x:c r="C7297" s="1"/>
      <x:c r="D7297" s="1"/>
      <x:c r="E7297" s="1"/>
      <x:c r="F7297" s="1"/>
      <x:c r="G7297" s="1"/>
      <x:c r="H7297" s="1"/>
      <x:c r="I7297" s="53">
        <x:f t="shared" si="1358"/>
        <x:v>11</x:v>
      </x:c>
      <x:c r="J7297" s="53">
        <x:f t="shared" si="1359"/>
        <x:v>2</x:v>
      </x:c>
      <x:c r="K7297" s="53">
        <x:f t="shared" si="1360"/>
        <x:v>28</x:v>
      </x:c>
      <x:c r="L7297" s="53">
        <x:f t="shared" si="1361"/>
        <x:v>41</x:v>
      </x:c>
      <x:c r="M7297" s="54">
        <x:f t="shared" si="1362"/>
        <x:v>4671.7733416091269</x:v>
      </x:c>
      <x:c r="N7297" s="54">
        <x:f t="shared" si="1363"/>
        <x:v>2.7442870427841157</x:v>
      </x:c>
      <x:c r="O7297" s="55">
        <x:f t="shared" si="1364"/>
        <x:v>176588</x:v>
      </x:c>
      <x:c r="P7297" s="55">
        <x:f t="shared" si="1365"/>
        <x:v>35200</x:v>
      </x:c>
      <x:c r="Q7297" s="55">
        <x:f t="shared" si="1366"/>
        <x:v>93607.176069602894</x:v>
      </x:c>
      <x:c r="R7297" s="55">
        <x:f t="shared" si="1367"/>
        <x:v>27780.823930397106</x:v>
      </x:c>
      <x:c r="S7297" s="1" t="str">
        <x:f t="shared" si="1368"/>
        <x:v>YES</x:v>
      </x:c>
      <x:c r="T7297" s="1">
        <x:f t="shared" si="1369"/>
        <x:v>27780.823930397106</x:v>
      </x:c>
    </x:row>
    <x:row r="7298">
      <x:c r="A7298" s="1"/>
      <x:c r="B7298" s="1"/>
      <x:c r="C7298" s="1"/>
      <x:c r="D7298" s="1"/>
      <x:c r="E7298" s="1"/>
      <x:c r="F7298" s="1"/>
      <x:c r="G7298" s="1"/>
      <x:c r="H7298" s="1"/>
      <x:c r="I7298" s="53">
        <x:f t="shared" si="1358"/>
        <x:v>11</x:v>
      </x:c>
      <x:c r="J7298" s="53">
        <x:f t="shared" si="1359"/>
        <x:v>2</x:v>
      </x:c>
      <x:c r="K7298" s="53">
        <x:f t="shared" si="1360"/>
        <x:v>29</x:v>
      </x:c>
      <x:c r="L7298" s="53">
        <x:f t="shared" si="1361"/>
        <x:v>42</x:v>
      </x:c>
      <x:c r="M7298" s="54">
        <x:f t="shared" si="1362"/>
        <x:v>4758.5913697247806</x:v>
      </x:c>
      <x:c r="N7298" s="54">
        <x:f t="shared" si="1363"/>
        <x:v>2.8045773400866532</x:v>
      </x:c>
      <x:c r="O7298" s="55">
        <x:f t="shared" si="1364"/>
        <x:v>179288</x:v>
      </x:c>
      <x:c r="P7298" s="55">
        <x:f t="shared" si="1365"/>
        <x:v>36080</x:v>
      </x:c>
      <x:c r="Q7298" s="55">
        <x:f t="shared" si="1366"/>
        <x:v>95114.433502166328</x:v>
      </x:c>
      <x:c r="R7298" s="55">
        <x:f t="shared" si="1367"/>
        <x:v>28093.566497833672</x:v>
      </x:c>
      <x:c r="S7298" s="1" t="str">
        <x:f t="shared" si="1368"/>
        <x:v>YES</x:v>
      </x:c>
      <x:c r="T7298" s="1">
        <x:f t="shared" si="1369"/>
        <x:v>28093.566497833672</x:v>
      </x:c>
    </x:row>
    <x:row r="7299">
      <x:c r="A7299" s="1"/>
      <x:c r="B7299" s="1"/>
      <x:c r="C7299" s="1"/>
      <x:c r="D7299" s="1"/>
      <x:c r="E7299" s="1"/>
      <x:c r="F7299" s="1"/>
      <x:c r="G7299" s="1"/>
      <x:c r="H7299" s="1"/>
      <x:c r="I7299" s="53">
        <x:f t="shared" si="1358"/>
        <x:v>11</x:v>
      </x:c>
      <x:c r="J7299" s="53">
        <x:f t="shared" si="1359"/>
        <x:v>2</x:v>
      </x:c>
      <x:c r="K7299" s="53">
        <x:f t="shared" si="1360"/>
        <x:v>30</x:v>
      </x:c>
      <x:c r="L7299" s="53">
        <x:f t="shared" si="1361"/>
        <x:v>43</x:v>
      </x:c>
      <x:c r="M7299" s="54">
        <x:f t="shared" si="1362"/>
        <x:v>4847.3010750585509</x:v>
      </x:c>
      <x:c r="N7299" s="54">
        <x:f t="shared" si="1363"/>
        <x:v>2.8661813021239935</x:v>
      </x:c>
      <x:c r="O7299" s="55">
        <x:f t="shared" si="1364"/>
        <x:v>181988</x:v>
      </x:c>
      <x:c r="P7299" s="55">
        <x:f t="shared" si="1365"/>
        <x:v>36960</x:v>
      </x:c>
      <x:c r="Q7299" s="55">
        <x:f t="shared" si="1366"/>
        <x:v>96654.532553099838</x:v>
      </x:c>
      <x:c r="R7299" s="55">
        <x:f t="shared" si="1367"/>
        <x:v>28373.467446900162</x:v>
      </x:c>
      <x:c r="S7299" s="1" t="str">
        <x:f t="shared" si="1368"/>
        <x:v>YES</x:v>
      </x:c>
      <x:c r="T7299" s="1">
        <x:f t="shared" si="1369"/>
        <x:v>28373.467446900162</x:v>
      </x:c>
    </x:row>
    <x:row r="7300">
      <x:c r="A7300" s="1"/>
      <x:c r="B7300" s="1"/>
      <x:c r="C7300" s="1"/>
      <x:c r="D7300" s="1"/>
      <x:c r="E7300" s="1"/>
      <x:c r="F7300" s="1"/>
      <x:c r="G7300" s="1"/>
      <x:c r="H7300" s="1"/>
      <x:c r="I7300" s="53">
        <x:f t="shared" si="1358"/>
        <x:v>11</x:v>
      </x:c>
      <x:c r="J7300" s="53">
        <x:f t="shared" si="1359"/>
        <x:v>3</x:v>
      </x:c>
      <x:c r="K7300" s="53">
        <x:f t="shared" si="1360"/>
        <x:v>0</x:v>
      </x:c>
      <x:c r="L7300" s="53">
        <x:f t="shared" si="1361"/>
        <x:v>14</x:v>
      </x:c>
      <x:c r="M7300" s="54">
        <x:f t="shared" si="1362"/>
        <x:v>2921.5056952989025</x:v>
      </x:c>
      <x:c r="N7300" s="54">
        <x:f t="shared" si="1363"/>
        <x:v>1.5288233995131268</x:v>
      </x:c>
      <x:c r="O7300" s="55">
        <x:f t="shared" si="1364"/>
        <x:v>103082</x:v>
      </x:c>
      <x:c r="P7300" s="55">
        <x:f t="shared" si="1365"/>
        <x:v>11000</x:v>
      </x:c>
      <x:c r="Q7300" s="55">
        <x:f t="shared" si="1366"/>
        <x:v>63220.584987828166</x:v>
      </x:c>
      <x:c r="R7300" s="55">
        <x:f t="shared" si="1367"/>
        <x:v>8861.415012171834</x:v>
      </x:c>
      <x:c r="S7300" s="1" t="str">
        <x:f t="shared" si="1368"/>
        <x:v>YES</x:v>
      </x:c>
      <x:c r="T7300" s="1">
        <x:f t="shared" si="1369"/>
        <x:v>8861.415012171834</x:v>
      </x:c>
    </x:row>
    <x:row r="7301">
      <x:c r="A7301" s="1"/>
      <x:c r="B7301" s="1"/>
      <x:c r="C7301" s="1"/>
      <x:c r="D7301" s="1"/>
      <x:c r="E7301" s="1"/>
      <x:c r="F7301" s="1"/>
      <x:c r="G7301" s="1"/>
      <x:c r="H7301" s="1"/>
      <x:c r="I7301" s="53">
        <x:f t="shared" si="1358"/>
        <x:v>11</x:v>
      </x:c>
      <x:c r="J7301" s="53">
        <x:f t="shared" si="1359"/>
        <x:v>3</x:v>
      </x:c>
      <x:c r="K7301" s="53">
        <x:f t="shared" si="1360"/>
        <x:v>1</x:v>
      </x:c>
      <x:c r="L7301" s="53">
        <x:f t="shared" si="1361"/>
        <x:v>15</x:v>
      </x:c>
      <x:c r="M7301" s="54">
        <x:f t="shared" si="1362"/>
        <x:v>2967.0681952989025</x:v>
      </x:c>
      <x:c r="N7301" s="54">
        <x:f t="shared" si="1363"/>
        <x:v>1.5604640245131267</x:v>
      </x:c>
      <x:c r="O7301" s="55">
        <x:f t="shared" si="1364"/>
        <x:v>105782</x:v>
      </x:c>
      <x:c r="P7301" s="55">
        <x:f t="shared" si="1365"/>
        <x:v>11880</x:v>
      </x:c>
      <x:c r="Q7301" s="55">
        <x:f t="shared" si="1366"/>
        <x:v>64011.600612828166</x:v>
      </x:c>
      <x:c r="R7301" s="55">
        <x:f t="shared" si="1367"/>
        <x:v>9890.399387171834</x:v>
      </x:c>
      <x:c r="S7301" s="1" t="str">
        <x:f t="shared" si="1368"/>
        <x:v>YES</x:v>
      </x:c>
      <x:c r="T7301" s="1">
        <x:f t="shared" si="1369"/>
        <x:v>9890.399387171834</x:v>
      </x:c>
    </x:row>
    <x:row r="7302">
      <x:c r="A7302" s="1"/>
      <x:c r="B7302" s="1"/>
      <x:c r="C7302" s="1"/>
      <x:c r="D7302" s="1"/>
      <x:c r="E7302" s="1"/>
      <x:c r="F7302" s="1"/>
      <x:c r="G7302" s="1"/>
      <x:c r="H7302" s="1"/>
      <x:c r="I7302" s="53">
        <x:f t="shared" si="1358"/>
        <x:v>11</x:v>
      </x:c>
      <x:c r="J7302" s="53">
        <x:f t="shared" si="1359"/>
        <x:v>3</x:v>
      </x:c>
      <x:c r="K7302" s="53">
        <x:f t="shared" si="1360"/>
        <x:v>2</x:v>
      </x:c>
      <x:c r="L7302" s="53">
        <x:f t="shared" si="1361"/>
        <x:v>16</x:v>
      </x:c>
      <x:c r="M7302" s="54">
        <x:f t="shared" si="1362"/>
        <x:v>3013.7697577989024</x:v>
      </x:c>
      <x:c r="N7302" s="54">
        <x:f t="shared" si="1363"/>
        <x:v>1.5928956651381267</x:v>
      </x:c>
      <x:c r="O7302" s="55">
        <x:f t="shared" si="1364"/>
        <x:v>108482</x:v>
      </x:c>
      <x:c r="P7302" s="55">
        <x:f t="shared" si="1365"/>
        <x:v>12760</x:v>
      </x:c>
      <x:c r="Q7302" s="55">
        <x:f t="shared" si="1366"/>
        <x:v>64822.391628453166</x:v>
      </x:c>
      <x:c r="R7302" s="55">
        <x:f t="shared" si="1367"/>
        <x:v>10899.608371546834</x:v>
      </x:c>
      <x:c r="S7302" s="1" t="str">
        <x:f t="shared" si="1368"/>
        <x:v>YES</x:v>
      </x:c>
      <x:c r="T7302" s="1">
        <x:f t="shared" si="1369"/>
        <x:v>10899.608371546834</x:v>
      </x:c>
    </x:row>
    <x:row r="7303">
      <x:c r="A7303" s="1"/>
      <x:c r="B7303" s="1"/>
      <x:c r="C7303" s="1"/>
      <x:c r="D7303" s="1"/>
      <x:c r="E7303" s="1"/>
      <x:c r="F7303" s="1"/>
      <x:c r="G7303" s="1"/>
      <x:c r="H7303" s="1"/>
      <x:c r="I7303" s="53">
        <x:f t="shared" si="1358"/>
        <x:v>11</x:v>
      </x:c>
      <x:c r="J7303" s="53">
        <x:f t="shared" si="1359"/>
        <x:v>3</x:v>
      </x:c>
      <x:c r="K7303" s="53">
        <x:f t="shared" si="1360"/>
        <x:v>3</x:v>
      </x:c>
      <x:c r="L7303" s="53">
        <x:f t="shared" si="1361"/>
        <x:v>17</x:v>
      </x:c>
      <x:c r="M7303" s="54">
        <x:f t="shared" si="1362"/>
        <x:v>3061.6317402207774</x:v>
      </x:c>
      <x:c r="N7303" s="54">
        <x:f t="shared" si="1363"/>
        <x:v>1.6261331529310954</x:v>
      </x:c>
      <x:c r="O7303" s="55">
        <x:f t="shared" si="1364"/>
        <x:v>111182</x:v>
      </x:c>
      <x:c r="P7303" s="55">
        <x:f t="shared" si="1365"/>
        <x:v>13640</x:v>
      </x:c>
      <x:c r="Q7303" s="55">
        <x:f t="shared" si="1366"/>
        <x:v>65653.328823277378</x:v>
      </x:c>
      <x:c r="R7303" s="55">
        <x:f t="shared" si="1367"/>
        <x:v>11888.671176722622</x:v>
      </x:c>
      <x:c r="S7303" s="1" t="str">
        <x:f t="shared" si="1368"/>
        <x:v>YES</x:v>
      </x:c>
      <x:c r="T7303" s="1">
        <x:f t="shared" si="1369"/>
        <x:v>11888.671176722622</x:v>
      </x:c>
    </x:row>
    <x:row r="7304">
      <x:c r="A7304" s="1"/>
      <x:c r="B7304" s="1"/>
      <x:c r="C7304" s="1"/>
      <x:c r="D7304" s="1"/>
      <x:c r="E7304" s="1"/>
      <x:c r="F7304" s="1"/>
      <x:c r="G7304" s="1"/>
      <x:c r="H7304" s="1"/>
      <x:c r="I7304" s="53">
        <x:f t="shared" si="1358"/>
        <x:v>11</x:v>
      </x:c>
      <x:c r="J7304" s="53">
        <x:f t="shared" si="1359"/>
        <x:v>3</x:v>
      </x:c>
      <x:c r="K7304" s="53">
        <x:f t="shared" si="1360"/>
        <x:v>4</x:v>
      </x:c>
      <x:c r="L7304" s="53">
        <x:f t="shared" si="1361"/>
        <x:v>18</x:v>
      </x:c>
      <x:c r="M7304" s="54">
        <x:f t="shared" si="1362"/>
        <x:v>3110.6758559434338</x:v>
      </x:c>
      <x:c r="N7304" s="54">
        <x:f t="shared" si="1363"/>
        <x:v>1.6601915666273845</x:v>
      </x:c>
      <x:c r="O7304" s="55">
        <x:f t="shared" si="1364"/>
        <x:v>113882</x:v>
      </x:c>
      <x:c r="P7304" s="55">
        <x:f t="shared" si="1365"/>
        <x:v>14520</x:v>
      </x:c>
      <x:c r="Q7304" s="55">
        <x:f t="shared" si="1366"/>
        <x:v>66504.789165684604</x:v>
      </x:c>
      <x:c r="R7304" s="55">
        <x:f t="shared" si="1367"/>
        <x:v>12857.210834315396</x:v>
      </x:c>
      <x:c r="S7304" s="1" t="str">
        <x:f t="shared" si="1368"/>
        <x:v>YES</x:v>
      </x:c>
      <x:c r="T7304" s="1">
        <x:f t="shared" si="1369"/>
        <x:v>12857.210834315396</x:v>
      </x:c>
    </x:row>
    <x:row r="7305">
      <x:c r="A7305" s="1"/>
      <x:c r="B7305" s="1"/>
      <x:c r="C7305" s="1"/>
      <x:c r="D7305" s="1"/>
      <x:c r="E7305" s="1"/>
      <x:c r="F7305" s="1"/>
      <x:c r="G7305" s="1"/>
      <x:c r="H7305" s="1"/>
      <x:c r="I7305" s="53">
        <x:f t="shared" si="1358"/>
        <x:v>11</x:v>
      </x:c>
      <x:c r="J7305" s="53">
        <x:f t="shared" si="1359"/>
        <x:v>3</x:v>
      </x:c>
      <x:c r="K7305" s="53">
        <x:f t="shared" si="1360"/>
        <x:v>5</x:v>
      </x:c>
      <x:c r="L7305" s="53">
        <x:f t="shared" si="1361"/>
        <x:v>19</x:v>
      </x:c>
      <x:c r="M7305" s="54">
        <x:f t="shared" si="1362"/>
        <x:v>3160.9241798646372</x:v>
      </x:c>
      <x:c r="N7305" s="54">
        <x:f t="shared" si="1363"/>
        <x:v>1.6950862360171091</x:v>
      </x:c>
      <x:c r="O7305" s="55">
        <x:f t="shared" si="1364"/>
        <x:v>116582</x:v>
      </x:c>
      <x:c r="P7305" s="55">
        <x:f t="shared" si="1365"/>
        <x:v>15400</x:v>
      </x:c>
      <x:c r="Q7305" s="55">
        <x:f t="shared" si="1366"/>
        <x:v>67377.155900427722</x:v>
      </x:c>
      <x:c r="R7305" s="55">
        <x:f t="shared" si="1367"/>
        <x:v>13804.844099572278</x:v>
      </x:c>
      <x:c r="S7305" s="1" t="str">
        <x:f t="shared" si="1368"/>
        <x:v>YES</x:v>
      </x:c>
      <x:c r="T7305" s="1">
        <x:f t="shared" si="1369"/>
        <x:v>13804.844099572278</x:v>
      </x:c>
    </x:row>
    <x:row r="7306">
      <x:c r="A7306" s="1"/>
      <x:c r="B7306" s="1"/>
      <x:c r="C7306" s="1"/>
      <x:c r="D7306" s="1"/>
      <x:c r="E7306" s="1"/>
      <x:c r="F7306" s="1"/>
      <x:c r="G7306" s="1"/>
      <x:c r="H7306" s="1"/>
      <x:c r="I7306" s="53">
        <x:f t="shared" si="1358"/>
        <x:v>11</x:v>
      </x:c>
      <x:c r="J7306" s="53">
        <x:f t="shared" si="1359"/>
        <x:v>3</x:v>
      </x:c>
      <x:c r="K7306" s="53">
        <x:f t="shared" si="1360"/>
        <x:v>6</x:v>
      </x:c>
      <x:c r="L7306" s="53">
        <x:f t="shared" si="1361"/>
        <x:v>20</x:v>
      </x:c>
      <x:c r="M7306" s="54">
        <x:f t="shared" si="1362"/>
        <x:v>3212.3991540462703</x:v>
      </x:c>
      <x:c r="N7306" s="54">
        <x:f t="shared" si="1363"/>
        <x:v>1.7308327458654655</x:v>
      </x:c>
      <x:c r="O7306" s="55">
        <x:f t="shared" si="1364"/>
        <x:v>119282</x:v>
      </x:c>
      <x:c r="P7306" s="55">
        <x:f t="shared" si="1365"/>
        <x:v>16280</x:v>
      </x:c>
      <x:c r="Q7306" s="55">
        <x:f t="shared" si="1366"/>
        <x:v>68270.818646636646</x:v>
      </x:c>
      <x:c r="R7306" s="55">
        <x:f t="shared" si="1367"/>
        <x:v>14731.181353363354</x:v>
      </x:c>
      <x:c r="S7306" s="1" t="str">
        <x:f t="shared" si="1368"/>
        <x:v>YES</x:v>
      </x:c>
      <x:c r="T7306" s="1">
        <x:f t="shared" si="1369"/>
        <x:v>14731.181353363354</x:v>
      </x:c>
    </x:row>
    <x:row r="7307">
      <x:c r="A7307" s="1"/>
      <x:c r="B7307" s="1"/>
      <x:c r="C7307" s="1"/>
      <x:c r="D7307" s="1"/>
      <x:c r="E7307" s="1"/>
      <x:c r="F7307" s="1"/>
      <x:c r="G7307" s="1"/>
      <x:c r="H7307" s="1"/>
      <x:c r="I7307" s="53">
        <x:f t="shared" si="1358"/>
        <x:v>11</x:v>
      </x:c>
      <x:c r="J7307" s="53">
        <x:f t="shared" si="1359"/>
        <x:v>3</x:v>
      </x:c>
      <x:c r="K7307" s="53">
        <x:f t="shared" si="1360"/>
        <x:v>7</x:v>
      </x:c>
      <x:c r="L7307" s="53">
        <x:f t="shared" si="1361"/>
        <x:v>21</x:v>
      </x:c>
      <x:c r="M7307" s="54">
        <x:f t="shared" si="1362"/>
        <x:v>3265.1235934442307</x:v>
      </x:c>
      <x:c r="N7307" s="54">
        <x:f t="shared" si="1363"/>
        <x:v>1.7674469398918269</x:v>
      </x:c>
      <x:c r="O7307" s="55">
        <x:f t="shared" si="1364"/>
        <x:v>121982</x:v>
      </x:c>
      <x:c r="P7307" s="55">
        <x:f t="shared" si="1365"/>
        <x:v>17160</x:v>
      </x:c>
      <x:c r="Q7307" s="55">
        <x:f t="shared" si="1366"/>
        <x:v>69186.173497295676</x:v>
      </x:c>
      <x:c r="R7307" s="55">
        <x:f t="shared" si="1367"/>
        <x:v>15635.826502704324</x:v>
      </x:c>
      <x:c r="S7307" s="1" t="str">
        <x:f t="shared" si="1368"/>
        <x:v>YES</x:v>
      </x:c>
      <x:c r="T7307" s="1">
        <x:f t="shared" si="1369"/>
        <x:v>15635.826502704324</x:v>
      </x:c>
    </x:row>
    <x:row r="7308">
      <x:c r="A7308" s="1"/>
      <x:c r="B7308" s="1"/>
      <x:c r="C7308" s="1"/>
      <x:c r="D7308" s="1"/>
      <x:c r="E7308" s="1"/>
      <x:c r="F7308" s="1"/>
      <x:c r="G7308" s="1"/>
      <x:c r="H7308" s="1"/>
      <x:c r="I7308" s="53">
        <x:f t="shared" si="1358"/>
        <x:v>11</x:v>
      </x:c>
      <x:c r="J7308" s="53">
        <x:f t="shared" si="1359"/>
        <x:v>3</x:v>
      </x:c>
      <x:c r="K7308" s="53">
        <x:f t="shared" si="1360"/>
        <x:v>8</x:v>
      </x:c>
      <x:c r="L7308" s="53">
        <x:f t="shared" si="1361"/>
        <x:v>22</x:v>
      </x:c>
      <x:c r="M7308" s="54">
        <x:f t="shared" si="1362"/>
        <x:v>3319.1206917242107</x:v>
      </x:c>
      <x:c r="N7308" s="54">
        <x:f t="shared" si="1363"/>
        <x:v>1.8049449248084797</x:v>
      </x:c>
      <x:c r="O7308" s="55">
        <x:f t="shared" si="1364"/>
        <x:v>124682</x:v>
      </x:c>
      <x:c r="P7308" s="55">
        <x:f t="shared" si="1365"/>
        <x:v>18040</x:v>
      </x:c>
      <x:c r="Q7308" s="55">
        <x:f t="shared" si="1366"/>
        <x:v>70123.623120211996</x:v>
      </x:c>
      <x:c r="R7308" s="55">
        <x:f t="shared" si="1367"/>
        <x:v>16518.376879788004</x:v>
      </x:c>
      <x:c r="S7308" s="1" t="str">
        <x:f t="shared" si="1368"/>
        <x:v>YES</x:v>
      </x:c>
      <x:c r="T7308" s="1">
        <x:f t="shared" si="1369"/>
        <x:v>16518.376879788004</x:v>
      </x:c>
    </x:row>
    <x:row r="7309">
      <x:c r="A7309" s="1"/>
      <x:c r="B7309" s="1"/>
      <x:c r="C7309" s="1"/>
      <x:c r="D7309" s="1"/>
      <x:c r="E7309" s="1"/>
      <x:c r="F7309" s="1"/>
      <x:c r="G7309" s="1"/>
      <x:c r="H7309" s="1"/>
      <x:c r="I7309" s="53">
        <x:f t="shared" si="1358"/>
        <x:v>11</x:v>
      </x:c>
      <x:c r="J7309" s="53">
        <x:f t="shared" si="1359"/>
        <x:v>3</x:v>
      </x:c>
      <x:c r="K7309" s="53">
        <x:f t="shared" si="1360"/>
        <x:v>9</x:v>
      </x:c>
      <x:c r="L7309" s="53">
        <x:f t="shared" si="1361"/>
        <x:v>23</x:v>
      </x:c>
      <x:c r="M7309" s="54">
        <x:f t="shared" si="1362"/>
        <x:v>3374.4140271646056</x:v>
      </x:c>
      <x:c r="N7309" s="54">
        <x:f t="shared" si="1363"/>
        <x:v>1.8433430744198651</x:v>
      </x:c>
      <x:c r="O7309" s="55">
        <x:f t="shared" si="1364"/>
        <x:v>127382</x:v>
      </x:c>
      <x:c r="P7309" s="55">
        <x:f t="shared" si="1365"/>
        <x:v>18920</x:v>
      </x:c>
      <x:c r="Q7309" s="55">
        <x:f t="shared" si="1366"/>
        <x:v>71083.576860496629</x:v>
      </x:c>
      <x:c r="R7309" s="55">
        <x:f t="shared" si="1367"/>
        <x:v>17378.423139503371</x:v>
      </x:c>
      <x:c r="S7309" s="1" t="str">
        <x:f t="shared" si="1368"/>
        <x:v>YES</x:v>
      </x:c>
      <x:c r="T7309" s="1">
        <x:f t="shared" si="1369"/>
        <x:v>17378.423139503371</x:v>
      </x:c>
    </x:row>
    <x:row r="7310">
      <x:c r="A7310" s="1"/>
      <x:c r="B7310" s="1"/>
      <x:c r="C7310" s="1"/>
      <x:c r="D7310" s="1"/>
      <x:c r="E7310" s="1"/>
      <x:c r="F7310" s="1"/>
      <x:c r="G7310" s="1"/>
      <x:c r="H7310" s="1"/>
      <x:c r="I7310" s="53">
        <x:f t="shared" si="1358"/>
        <x:v>11</x:v>
      </x:c>
      <x:c r="J7310" s="53">
        <x:f t="shared" si="1359"/>
        <x:v>3</x:v>
      </x:c>
      <x:c r="K7310" s="53">
        <x:f t="shared" si="1360"/>
        <x:v>10</x:v>
      </x:c>
      <x:c r="L7310" s="53">
        <x:f t="shared" si="1361"/>
        <x:v>24</x:v>
      </x:c>
      <x:c r="M7310" s="54">
        <x:f t="shared" si="1362"/>
        <x:v>3431.027568647818</x:v>
      </x:c>
      <x:c r="N7310" s="54">
        <x:f t="shared" si="1363"/>
        <x:v>1.8826580337832071</x:v>
      </x:c>
      <x:c r="O7310" s="55">
        <x:f t="shared" si="1364"/>
        <x:v>130082</x:v>
      </x:c>
      <x:c r="P7310" s="55">
        <x:f t="shared" si="1365"/>
        <x:v>19800</x:v>
      </x:c>
      <x:c r="Q7310" s="55">
        <x:f t="shared" si="1366"/>
        <x:v>72066.450844580177</x:v>
      </x:c>
      <x:c r="R7310" s="55">
        <x:f t="shared" si="1367"/>
        <x:v>18215.549155419823</x:v>
      </x:c>
      <x:c r="S7310" s="1" t="str">
        <x:f t="shared" si="1368"/>
        <x:v>YES</x:v>
      </x:c>
      <x:c r="T7310" s="1">
        <x:f t="shared" si="1369"/>
        <x:v>18215.549155419823</x:v>
      </x:c>
    </x:row>
    <x:row r="7311">
      <x:c r="A7311" s="1"/>
      <x:c r="B7311" s="1"/>
      <x:c r="C7311" s="1"/>
      <x:c r="D7311" s="1"/>
      <x:c r="E7311" s="1"/>
      <x:c r="F7311" s="1"/>
      <x:c r="G7311" s="1"/>
      <x:c r="H7311" s="1"/>
      <x:c r="I7311" s="53">
        <x:f t="shared" si="1358"/>
        <x:v>11</x:v>
      </x:c>
      <x:c r="J7311" s="53">
        <x:f t="shared" si="1359"/>
        <x:v>3</x:v>
      </x:c>
      <x:c r="K7311" s="53">
        <x:f t="shared" si="1360"/>
        <x:v>11</x:v>
      </x:c>
      <x:c r="L7311" s="53">
        <x:f t="shared" si="1361"/>
        <x:v>25</x:v>
      </x:c>
      <x:c r="M7311" s="54">
        <x:f t="shared" si="1362"/>
        <x:v>3488.9856817412574</x:v>
      </x:c>
      <x:c r="N7311" s="54">
        <x:f t="shared" si="1363"/>
        <x:v>1.9229067234314288</x:v>
      </x:c>
      <x:c r="O7311" s="55">
        <x:f t="shared" si="1364"/>
        <x:v>132782</x:v>
      </x:c>
      <x:c r="P7311" s="55">
        <x:f t="shared" si="1365"/>
        <x:v>20680</x:v>
      </x:c>
      <x:c r="Q7311" s="55">
        <x:f t="shared" si="1366"/>
        <x:v>73072.668085785728</x:v>
      </x:c>
      <x:c r="R7311" s="55">
        <x:f t="shared" si="1367"/>
        <x:v>19029.331914214272</x:v>
      </x:c>
      <x:c r="S7311" s="1" t="str">
        <x:f t="shared" si="1368"/>
        <x:v>YES</x:v>
      </x:c>
      <x:c r="T7311" s="1">
        <x:f t="shared" si="1369"/>
        <x:v>19029.331914214272</x:v>
      </x:c>
    </x:row>
    <x:row r="7312">
      <x:c r="A7312" s="1"/>
      <x:c r="B7312" s="1"/>
      <x:c r="C7312" s="1"/>
      <x:c r="D7312" s="1"/>
      <x:c r="E7312" s="1"/>
      <x:c r="F7312" s="1"/>
      <x:c r="G7312" s="1"/>
      <x:c r="H7312" s="1"/>
      <x:c r="I7312" s="53">
        <x:f t="shared" si="1358"/>
        <x:v>11</x:v>
      </x:c>
      <x:c r="J7312" s="53">
        <x:f t="shared" si="1359"/>
        <x:v>3</x:v>
      </x:c>
      <x:c r="K7312" s="53">
        <x:f t="shared" si="1360"/>
        <x:v>12</x:v>
      </x:c>
      <x:c r="L7312" s="53">
        <x:f t="shared" si="1361"/>
        <x:v>26</x:v>
      </x:c>
      <x:c r="M7312" s="54">
        <x:f t="shared" si="1362"/>
        <x:v>3548.3131348693219</x:v>
      </x:c>
      <x:c r="N7312" s="54">
        <x:f t="shared" si="1363"/>
        <x:v>1.9641063436592512</x:v>
      </x:c>
      <x:c r="O7312" s="55">
        <x:f t="shared" si="1364"/>
        <x:v>135482</x:v>
      </x:c>
      <x:c r="P7312" s="55">
        <x:f t="shared" si="1365"/>
        <x:v>21560</x:v>
      </x:c>
      <x:c r="Q7312" s="55">
        <x:f t="shared" si="1366"/>
        <x:v>74102.658591481275</x:v>
      </x:c>
      <x:c r="R7312" s="55">
        <x:f t="shared" si="1367"/>
        <x:v>19819.341408518725</x:v>
      </x:c>
      <x:c r="S7312" s="1" t="str">
        <x:f t="shared" si="1368"/>
        <x:v>YES</x:v>
      </x:c>
      <x:c r="T7312" s="1">
        <x:f t="shared" si="1369"/>
        <x:v>19819.341408518725</x:v>
      </x:c>
    </x:row>
    <x:row r="7313">
      <x:c r="A7313" s="1"/>
      <x:c r="B7313" s="1"/>
      <x:c r="C7313" s="1"/>
      <x:c r="D7313" s="1"/>
      <x:c r="E7313" s="1"/>
      <x:c r="F7313" s="1"/>
      <x:c r="G7313" s="1"/>
      <x:c r="H7313" s="1"/>
      <x:c r="I7313" s="53">
        <x:f t="shared" si="1358"/>
        <x:v>11</x:v>
      </x:c>
      <x:c r="J7313" s="53">
        <x:f t="shared" si="1359"/>
        <x:v>3</x:v>
      </x:c>
      <x:c r="K7313" s="53">
        <x:f t="shared" si="1360"/>
        <x:v>13</x:v>
      </x:c>
      <x:c r="L7313" s="53">
        <x:f t="shared" si="1361"/>
        <x:v>27</x:v>
      </x:c>
      <x:c r="M7313" s="54">
        <x:f t="shared" si="1362"/>
        <x:v>3609.035105577706</x:v>
      </x:c>
      <x:c r="N7313" s="54">
        <x:f t="shared" si="1363"/>
        <x:v>2.0062743788734068</x:v>
      </x:c>
      <x:c r="O7313" s="55">
        <x:f t="shared" si="1364"/>
        <x:v>138182</x:v>
      </x:c>
      <x:c r="P7313" s="55">
        <x:f t="shared" si="1365"/>
        <x:v>22440</x:v>
      </x:c>
      <x:c r="Q7313" s="55">
        <x:f t="shared" si="1366"/>
        <x:v>75156.859471835167</x:v>
      </x:c>
      <x:c r="R7313" s="55">
        <x:f t="shared" si="1367"/>
        <x:v>20585.140528164833</x:v>
      </x:c>
      <x:c r="S7313" s="1" t="str">
        <x:f t="shared" si="1368"/>
        <x:v>YES</x:v>
      </x:c>
      <x:c r="T7313" s="1">
        <x:f t="shared" si="1369"/>
        <x:v>20585.140528164833</x:v>
      </x:c>
    </x:row>
    <x:row r="7314">
      <x:c r="A7314" s="1"/>
      <x:c r="B7314" s="1"/>
      <x:c r="C7314" s="1"/>
      <x:c r="D7314" s="1"/>
      <x:c r="E7314" s="1"/>
      <x:c r="F7314" s="1"/>
      <x:c r="G7314" s="1"/>
      <x:c r="H7314" s="1"/>
      <x:c r="I7314" s="53">
        <x:f t="shared" si="1358"/>
        <x:v>11</x:v>
      </x:c>
      <x:c r="J7314" s="53">
        <x:f t="shared" si="1359"/>
        <x:v>3</x:v>
      </x:c>
      <x:c r="K7314" s="53">
        <x:f t="shared" si="1360"/>
        <x:v>14</x:v>
      </x:c>
      <x:c r="L7314" s="53">
        <x:f t="shared" si="1361"/>
        <x:v>28</x:v>
      </x:c>
      <x:c r="M7314" s="54">
        <x:f t="shared" si="1362"/>
        <x:v>3671.1771868913675</x:v>
      </x:c>
      <x:c r="N7314" s="54">
        <x:f t="shared" si="1363"/>
        <x:v>2.049428602007894</x:v>
      </x:c>
      <x:c r="O7314" s="55">
        <x:f t="shared" si="1364"/>
        <x:v>140882</x:v>
      </x:c>
      <x:c r="P7314" s="55">
        <x:f t="shared" si="1365"/>
        <x:v>23320</x:v>
      </x:c>
      <x:c r="Q7314" s="55">
        <x:f t="shared" si="1366"/>
        <x:v>76235.715050197352</x:v>
      </x:c>
      <x:c r="R7314" s="55">
        <x:f t="shared" si="1367"/>
        <x:v>21326.284949802648</x:v>
      </x:c>
      <x:c r="S7314" s="1" t="str">
        <x:f t="shared" si="1368"/>
        <x:v>YES</x:v>
      </x:c>
      <x:c r="T7314" s="1">
        <x:f t="shared" si="1369"/>
        <x:v>21326.284949802648</x:v>
      </x:c>
    </x:row>
    <x:row r="7315">
      <x:c r="A7315" s="1"/>
      <x:c r="B7315" s="1"/>
      <x:c r="C7315" s="1"/>
      <x:c r="D7315" s="1"/>
      <x:c r="E7315" s="1"/>
      <x:c r="F7315" s="1"/>
      <x:c r="G7315" s="1"/>
      <x:c r="H7315" s="1"/>
      <x:c r="I7315" s="53">
        <x:f t="shared" si="1358"/>
        <x:v>11</x:v>
      </x:c>
      <x:c r="J7315" s="53">
        <x:f t="shared" si="1359"/>
        <x:v>3</x:v>
      </x:c>
      <x:c r="K7315" s="53">
        <x:f t="shared" si="1360"/>
        <x:v>15</x:v>
      </x:c>
      <x:c r="L7315" s="53">
        <x:f t="shared" si="1361"/>
        <x:v>29</x:v>
      </x:c>
      <x:c r="M7315" s="54">
        <x:f t="shared" si="1362"/>
        <x:v>3734.7653937675136</x:v>
      </x:c>
      <x:c r="N7315" s="54">
        <x:f t="shared" si="1363"/>
        <x:v>2.0935870790052178</x:v>
      </x:c>
      <x:c r="O7315" s="55">
        <x:f t="shared" si="1364"/>
        <x:v>143582</x:v>
      </x:c>
      <x:c r="P7315" s="55">
        <x:f t="shared" si="1365"/>
        <x:v>24200</x:v>
      </x:c>
      <x:c r="Q7315" s="55">
        <x:f t="shared" si="1366"/>
        <x:v>77339.676975130453</x:v>
      </x:c>
      <x:c r="R7315" s="55">
        <x:f t="shared" si="1367"/>
        <x:v>22042.323024869547</x:v>
      </x:c>
      <x:c r="S7315" s="1" t="str">
        <x:f t="shared" si="1368"/>
        <x:v>YES</x:v>
      </x:c>
      <x:c r="T7315" s="1">
        <x:f t="shared" si="1369"/>
        <x:v>22042.323024869547</x:v>
      </x:c>
    </x:row>
    <x:row r="7316">
      <x:c r="A7316" s="1"/>
      <x:c r="B7316" s="1"/>
      <x:c r="C7316" s="1"/>
      <x:c r="D7316" s="1"/>
      <x:c r="E7316" s="1"/>
      <x:c r="F7316" s="1"/>
      <x:c r="G7316" s="1"/>
      <x:c r="H7316" s="1"/>
      <x:c r="I7316" s="53">
        <x:f t="shared" si="1358"/>
        <x:v>11</x:v>
      </x:c>
      <x:c r="J7316" s="53">
        <x:f t="shared" si="1359"/>
        <x:v>3</x:v>
      </x:c>
      <x:c r="K7316" s="53">
        <x:f t="shared" si="1360"/>
        <x:v>16</x:v>
      </x:c>
      <x:c r="L7316" s="53">
        <x:f t="shared" si="1361"/>
        <x:v>30</x:v>
      </x:c>
      <x:c r="M7316" s="54">
        <x:f t="shared" si="1362"/>
        <x:v>3799.8261696450027</x:v>
      </x:c>
      <x:c r="N7316" s="54">
        <x:f t="shared" si="1363"/>
        <x:v>2.1387681733645851</x:v>
      </x:c>
      <x:c r="O7316" s="55">
        <x:f t="shared" si="1364"/>
        <x:v>146282</x:v>
      </x:c>
      <x:c r="P7316" s="55">
        <x:f t="shared" si="1365"/>
        <x:v>25080</x:v>
      </x:c>
      <x:c r="Q7316" s="55">
        <x:f t="shared" si="1366"/>
        <x:v>78469.20433411462</x:v>
      </x:c>
      <x:c r="R7316" s="55">
        <x:f t="shared" si="1367"/>
        <x:v>22732.79566588538</x:v>
      </x:c>
      <x:c r="S7316" s="1" t="str">
        <x:f t="shared" si="1368"/>
        <x:v>YES</x:v>
      </x:c>
      <x:c r="T7316" s="1">
        <x:f t="shared" si="1369"/>
        <x:v>22732.79566588538</x:v>
      </x:c>
    </x:row>
    <x:row r="7317">
      <x:c r="A7317" s="1"/>
      <x:c r="B7317" s="1"/>
      <x:c r="C7317" s="1"/>
      <x:c r="D7317" s="1"/>
      <x:c r="E7317" s="1"/>
      <x:c r="F7317" s="1"/>
      <x:c r="G7317" s="1"/>
      <x:c r="H7317" s="1"/>
      <x:c r="I7317" s="53">
        <x:f t="shared" si="1358"/>
        <x:v>11</x:v>
      </x:c>
      <x:c r="J7317" s="53">
        <x:f t="shared" si="1359"/>
        <x:v>3</x:v>
      </x:c>
      <x:c r="K7317" s="53">
        <x:f t="shared" si="1360"/>
        <x:v>17</x:v>
      </x:c>
      <x:c r="L7317" s="53">
        <x:f t="shared" si="1361"/>
        <x:v>31</x:v>
      </x:c>
      <x:c r="M7317" s="54">
        <x:f t="shared" si="1362"/>
        <x:v>3866.3863930915431</x:v>
      </x:c>
      <x:c r="N7317" s="54">
        <x:f t="shared" si="1363"/>
        <x:v>2.1849905507580161</x:v>
      </x:c>
      <x:c r="O7317" s="55">
        <x:f t="shared" si="1364"/>
        <x:v>148982</x:v>
      </x:c>
      <x:c r="P7317" s="55">
        <x:f t="shared" si="1365"/>
        <x:v>25960</x:v>
      </x:c>
      <x:c r="Q7317" s="55">
        <x:f t="shared" si="1366"/>
        <x:v>79624.76376895039</x:v>
      </x:c>
      <x:c r="R7317" s="55">
        <x:f t="shared" si="1367"/>
        <x:v>23397.23623104961</x:v>
      </x:c>
      <x:c r="S7317" s="1" t="str">
        <x:f t="shared" si="1368"/>
        <x:v>YES</x:v>
      </x:c>
      <x:c r="T7317" s="1">
        <x:f t="shared" si="1369"/>
        <x:v>23397.23623104961</x:v>
      </x:c>
    </x:row>
    <x:row r="7318">
      <x:c r="A7318" s="1"/>
      <x:c r="B7318" s="1"/>
      <x:c r="C7318" s="1"/>
      <x:c r="D7318" s="1"/>
      <x:c r="E7318" s="1"/>
      <x:c r="F7318" s="1"/>
      <x:c r="G7318" s="1"/>
      <x:c r="H7318" s="1"/>
      <x:c r="I7318" s="53">
        <x:f t="shared" si="1358"/>
        <x:v>11</x:v>
      </x:c>
      <x:c r="J7318" s="53">
        <x:f t="shared" si="1359"/>
        <x:v>3</x:v>
      </x:c>
      <x:c r="K7318" s="53">
        <x:f t="shared" si="1360"/>
        <x:v>18</x:v>
      </x:c>
      <x:c r="L7318" s="53">
        <x:f t="shared" si="1361"/>
        <x:v>32</x:v>
      </x:c>
      <x:c r="M7318" s="54">
        <x:f t="shared" si="1362"/>
        <x:v>3934.4733845501305</x:v>
      </x:c>
      <x:c r="N7318" s="54">
        <x:f t="shared" si="1363"/>
        <x:v>2.2322731837153684</x:v>
      </x:c>
      <x:c r="O7318" s="55">
        <x:f t="shared" si="1364"/>
        <x:v>151682</x:v>
      </x:c>
      <x:c r="P7318" s="55">
        <x:f t="shared" si="1365"/>
        <x:v>26840</x:v>
      </x:c>
      <x:c r="Q7318" s="55">
        <x:f t="shared" si="1366"/>
        <x:v>80806.829592884198</x:v>
      </x:c>
      <x:c r="R7318" s="55">
        <x:f t="shared" si="1367"/>
        <x:v>24035.170407115802</x:v>
      </x:c>
      <x:c r="S7318" s="1" t="str">
        <x:f t="shared" si="1368"/>
        <x:v>YES</x:v>
      </x:c>
      <x:c r="T7318" s="1">
        <x:f t="shared" si="1369"/>
        <x:v>24035.170407115802</x:v>
      </x:c>
    </x:row>
    <x:row r="7319">
      <x:c r="A7319" s="1"/>
      <x:c r="B7319" s="1"/>
      <x:c r="C7319" s="1"/>
      <x:c r="D7319" s="1"/>
      <x:c r="E7319" s="1"/>
      <x:c r="F7319" s="1"/>
      <x:c r="G7319" s="1"/>
      <x:c r="H7319" s="1"/>
      <x:c r="I7319" s="53">
        <x:f t="shared" si="1358"/>
        <x:v>11</x:v>
      </x:c>
      <x:c r="J7319" s="53">
        <x:f t="shared" si="1359"/>
        <x:v>3</x:v>
      </x:c>
      <x:c r="K7319" s="53">
        <x:f t="shared" si="1360"/>
        <x:v>19</x:v>
      </x:c>
      <x:c r="L7319" s="53">
        <x:f t="shared" si="1361"/>
        <x:v>33</x:v>
      </x:c>
      <x:c r="M7319" s="54">
        <x:f t="shared" si="1362"/>
        <x:v>4004.1149131861521</x:v>
      </x:c>
      <x:c r="N7319" s="54">
        <x:f t="shared" si="1363"/>
        <x:v>2.2806353563792721</x:v>
      </x:c>
      <x:c r="O7319" s="55">
        <x:f t="shared" si="1364"/>
        <x:v>154382</x:v>
      </x:c>
      <x:c r="P7319" s="55">
        <x:f t="shared" si="1365"/>
        <x:v>27720</x:v>
      </x:c>
      <x:c r="Q7319" s="55">
        <x:f t="shared" si="1366"/>
        <x:v>82015.88390948181</x:v>
      </x:c>
      <x:c r="R7319" s="55">
        <x:f t="shared" si="1367"/>
        <x:v>24646.11609051819</x:v>
      </x:c>
      <x:c r="S7319" s="1" t="str">
        <x:f t="shared" si="1368"/>
        <x:v>YES</x:v>
      </x:c>
      <x:c r="T7319" s="1">
        <x:f t="shared" si="1369"/>
        <x:v>24646.11609051819</x:v>
      </x:c>
    </x:row>
    <x:row r="7320">
      <x:c r="A7320" s="1"/>
      <x:c r="B7320" s="1"/>
      <x:c r="C7320" s="1"/>
      <x:c r="D7320" s="1"/>
      <x:c r="E7320" s="1"/>
      <x:c r="F7320" s="1"/>
      <x:c r="G7320" s="1"/>
      <x:c r="H7320" s="1"/>
      <x:c r="I7320" s="53">
        <x:f t="shared" si="1358"/>
        <x:v>11</x:v>
      </x:c>
      <x:c r="J7320" s="53">
        <x:f t="shared" si="1359"/>
        <x:v>3</x:v>
      </x:c>
      <x:c r="K7320" s="53">
        <x:f t="shared" si="1360"/>
        <x:v>20</x:v>
      </x:c>
      <x:c r="L7320" s="53">
        <x:f t="shared" si="1361"/>
        <x:v>34</x:v>
      </x:c>
      <x:c r="M7320" s="54">
        <x:f t="shared" si="1362"/>
        <x:v>4075.3392038366292</x:v>
      </x:c>
      <x:c r="N7320" s="54">
        <x:f t="shared" si="1363"/>
        <x:v>2.3300966693309926</x:v>
      </x:c>
      <x:c r="O7320" s="55">
        <x:f t="shared" si="1364"/>
        <x:v>157082</x:v>
      </x:c>
      <x:c r="P7320" s="55">
        <x:f t="shared" si="1365"/>
        <x:v>28600</x:v>
      </x:c>
      <x:c r="Q7320" s="55">
        <x:f t="shared" si="1366"/>
        <x:v>83252.416733274818</x:v>
      </x:c>
      <x:c r="R7320" s="55">
        <x:f t="shared" si="1367"/>
        <x:v>25229.583266725182</x:v>
      </x:c>
      <x:c r="S7320" s="1" t="str">
        <x:f t="shared" si="1368"/>
        <x:v>YES</x:v>
      </x:c>
      <x:c r="T7320" s="1">
        <x:f t="shared" si="1369"/>
        <x:v>25229.583266725182</x:v>
      </x:c>
    </x:row>
    <x:row r="7321">
      <x:c r="A7321" s="1"/>
      <x:c r="B7321" s="1"/>
      <x:c r="C7321" s="1"/>
      <x:c r="D7321" s="1"/>
      <x:c r="E7321" s="1"/>
      <x:c r="F7321" s="1"/>
      <x:c r="G7321" s="1"/>
      <x:c r="H7321" s="1"/>
      <x:c r="I7321" s="53">
        <x:f t="shared" si="1358"/>
        <x:v>11</x:v>
      </x:c>
      <x:c r="J7321" s="53">
        <x:f t="shared" si="1359"/>
        <x:v>3</x:v>
      </x:c>
      <x:c r="K7321" s="53">
        <x:f t="shared" si="1360"/>
        <x:v>21</x:v>
      </x:c>
      <x:c r="L7321" s="53">
        <x:f t="shared" si="1361"/>
        <x:v>35</x:v>
      </x:c>
      <x:c r="M7321" s="54">
        <x:f t="shared" si="1362"/>
        <x:v>4148.1749440630729</x:v>
      </x:c>
      <x:c r="N7321" s="54">
        <x:f t="shared" si="1363"/>
        <x:v>2.380677044488245</x:v>
      </x:c>
      <x:c r="O7321" s="55">
        <x:f t="shared" si="1364"/>
        <x:v>159782</x:v>
      </x:c>
      <x:c r="P7321" s="55">
        <x:f t="shared" si="1365"/>
        <x:v>29480</x:v>
      </x:c>
      <x:c r="Q7321" s="55">
        <x:f t="shared" si="1366"/>
        <x:v>84516.926112206129</x:v>
      </x:c>
      <x:c r="R7321" s="55">
        <x:f t="shared" si="1367"/>
        <x:v>25785.073887793871</x:v>
      </x:c>
      <x:c r="S7321" s="1" t="str">
        <x:f t="shared" si="1368"/>
        <x:v>YES</x:v>
      </x:c>
      <x:c r="T7321" s="1">
        <x:f t="shared" si="1369"/>
        <x:v>25785.073887793871</x:v>
      </x:c>
    </x:row>
    <x:row r="7322">
      <x:c r="A7322" s="1"/>
      <x:c r="B7322" s="1"/>
      <x:c r="C7322" s="1"/>
      <x:c r="D7322" s="1"/>
      <x:c r="E7322" s="1"/>
      <x:c r="F7322" s="1"/>
      <x:c r="G7322" s="1"/>
      <x:c r="H7322" s="1"/>
      <x:c r="I7322" s="53">
        <x:f t="shared" si="1358"/>
        <x:v>11</x:v>
      </x:c>
      <x:c r="J7322" s="53">
        <x:f t="shared" si="1359"/>
        <x:v>3</x:v>
      </x:c>
      <x:c r="K7322" s="53">
        <x:f t="shared" si="1360"/>
        <x:v>22</x:v>
      </x:c>
      <x:c r="L7322" s="53">
        <x:f t="shared" si="1361"/>
        <x:v>36</x:v>
      </x:c>
      <x:c r="M7322" s="54">
        <x:f t="shared" si="1362"/>
        <x:v>4222.6512913094693</x:v>
      </x:c>
      <x:c r="N7322" s="54">
        <x:f t="shared" si="1363"/>
        <x:v>2.4323967300760203</x:v>
      </x:c>
      <x:c r="O7322" s="55">
        <x:f t="shared" si="1364"/>
        <x:v>162482</x:v>
      </x:c>
      <x:c r="P7322" s="55">
        <x:f t="shared" si="1365"/>
        <x:v>30360</x:v>
      </x:c>
      <x:c r="Q7322" s="55">
        <x:f t="shared" si="1366"/>
        <x:v>85809.918251900512</x:v>
      </x:c>
      <x:c r="R7322" s="55">
        <x:f t="shared" si="1367"/>
        <x:v>26312.081748099488</x:v>
      </x:c>
      <x:c r="S7322" s="1" t="str">
        <x:f t="shared" si="1368"/>
        <x:v>YES</x:v>
      </x:c>
      <x:c r="T7322" s="1">
        <x:f t="shared" si="1369"/>
        <x:v>26312.081748099488</x:v>
      </x:c>
    </x:row>
    <x:row r="7323">
      <x:c r="A7323" s="1"/>
      <x:c r="B7323" s="1"/>
      <x:c r="C7323" s="1"/>
      <x:c r="D7323" s="1"/>
      <x:c r="E7323" s="1"/>
      <x:c r="F7323" s="1"/>
      <x:c r="G7323" s="1"/>
      <x:c r="H7323" s="1"/>
      <x:c r="I7323" s="53">
        <x:f t="shared" si="1358"/>
        <x:v>11</x:v>
      </x:c>
      <x:c r="J7323" s="53">
        <x:f t="shared" si="1359"/>
        <x:v>3</x:v>
      </x:c>
      <x:c r="K7323" s="53">
        <x:f t="shared" si="1360"/>
        <x:v>23</x:v>
      </x:c>
      <x:c r="L7323" s="53">
        <x:f t="shared" si="1361"/>
        <x:v>37</x:v>
      </x:c>
      <x:c r="M7323" s="54">
        <x:f t="shared" si="1362"/>
        <x:v>4298.7978801669051</x:v>
      </x:c>
      <x:c r="N7323" s="54">
        <x:f t="shared" si="1363"/>
        <x:v>2.4852763056714617</x:v>
      </x:c>
      <x:c r="O7323" s="55">
        <x:f t="shared" si="1364"/>
        <x:v>165182</x:v>
      </x:c>
      <x:c r="P7323" s="55">
        <x:f t="shared" si="1365"/>
        <x:v>31240</x:v>
      </x:c>
      <x:c r="Q7323" s="55">
        <x:f t="shared" si="1366"/>
        <x:v>87131.907641786544</x:v>
      </x:c>
      <x:c r="R7323" s="55">
        <x:f t="shared" si="1367"/>
        <x:v>26810.092358213456</x:v>
      </x:c>
      <x:c r="S7323" s="1" t="str">
        <x:f t="shared" si="1368"/>
        <x:v>YES</x:v>
      </x:c>
      <x:c r="T7323" s="1">
        <x:f t="shared" si="1369"/>
        <x:v>26810.092358213456</x:v>
      </x:c>
    </x:row>
    <x:row r="7324">
      <x:c r="A7324" s="1"/>
      <x:c r="B7324" s="1"/>
      <x:c r="C7324" s="1"/>
      <x:c r="D7324" s="1"/>
      <x:c r="E7324" s="1"/>
      <x:c r="F7324" s="1"/>
      <x:c r="G7324" s="1"/>
      <x:c r="H7324" s="1"/>
      <x:c r="I7324" s="53">
        <x:f t="shared" si="1358"/>
        <x:v>11</x:v>
      </x:c>
      <x:c r="J7324" s="53">
        <x:f t="shared" si="1359"/>
        <x:v>3</x:v>
      </x:c>
      <x:c r="K7324" s="53">
        <x:f t="shared" si="1360"/>
        <x:v>24</x:v>
      </x:c>
      <x:c r="L7324" s="53">
        <x:f t="shared" si="1361"/>
        <x:v>38</x:v>
      </x:c>
      <x:c r="M7324" s="54">
        <x:f t="shared" si="1362"/>
        <x:v>4376.6448297464012</x:v>
      </x:c>
      <x:c r="N7324" s="54">
        <x:f t="shared" si="1363"/>
        <x:v>2.5393366873238898</x:v>
      </x:c>
      <x:c r="O7324" s="55">
        <x:f t="shared" si="1364"/>
        <x:v>167882</x:v>
      </x:c>
      <x:c r="P7324" s="55">
        <x:f t="shared" si="1365"/>
        <x:v>32120</x:v>
      </x:c>
      <x:c r="Q7324" s="55">
        <x:f t="shared" si="1366"/>
        <x:v>88483.417183097248</x:v>
      </x:c>
      <x:c r="R7324" s="55">
        <x:f t="shared" si="1367"/>
        <x:v>27278.582816902752</x:v>
      </x:c>
      <x:c r="S7324" s="1" t="str">
        <x:f t="shared" si="1368"/>
        <x:v>YES</x:v>
      </x:c>
      <x:c r="T7324" s="1">
        <x:f t="shared" si="1369"/>
        <x:v>27278.582816902752</x:v>
      </x:c>
    </x:row>
    <x:row r="7325">
      <x:c r="A7325" s="1"/>
      <x:c r="B7325" s="1"/>
      <x:c r="C7325" s="1"/>
      <x:c r="D7325" s="1"/>
      <x:c r="E7325" s="1"/>
      <x:c r="F7325" s="1"/>
      <x:c r="G7325" s="1"/>
      <x:c r="H7325" s="1"/>
      <x:c r="I7325" s="53">
        <x:f t="shared" si="1358"/>
        <x:v>11</x:v>
      </x:c>
      <x:c r="J7325" s="53">
        <x:f t="shared" si="1359"/>
        <x:v>3</x:v>
      </x:c>
      <x:c r="K7325" s="53">
        <x:f t="shared" si="1360"/>
        <x:v>25</x:v>
      </x:c>
      <x:c r="L7325" s="53">
        <x:f t="shared" si="1361"/>
        <x:v>39</x:v>
      </x:c>
      <x:c r="M7325" s="54">
        <x:f t="shared" si="1362"/>
        <x:v>4456.2227511614992</x:v>
      </x:c>
      <x:c r="N7325" s="54">
        <x:f t="shared" si="1363"/>
        <x:v>2.5945991327510409</x:v>
      </x:c>
      <x:c r="O7325" s="55">
        <x:f t="shared" si="1364"/>
        <x:v>170582</x:v>
      </x:c>
      <x:c r="P7325" s="55">
        <x:f t="shared" si="1365"/>
        <x:v>33000</x:v>
      </x:c>
      <x:c r="Q7325" s="55">
        <x:f t="shared" si="1366"/>
        <x:v>89864.978318776033</x:v>
      </x:c>
      <x:c r="R7325" s="55">
        <x:f t="shared" si="1367"/>
        <x:v>27717.021681223967</x:v>
      </x:c>
      <x:c r="S7325" s="1" t="str">
        <x:f t="shared" si="1368"/>
        <x:v>YES</x:v>
      </x:c>
      <x:c r="T7325" s="1">
        <x:f t="shared" si="1369"/>
        <x:v>27717.021681223967</x:v>
      </x:c>
    </x:row>
    <x:row r="7326">
      <x:c r="A7326" s="1"/>
      <x:c r="B7326" s="1"/>
      <x:c r="C7326" s="1"/>
      <x:c r="D7326" s="1"/>
      <x:c r="E7326" s="1"/>
      <x:c r="F7326" s="1"/>
      <x:c r="G7326" s="1"/>
      <x:c r="H7326" s="1"/>
      <x:c r="I7326" s="53">
        <x:f t="shared" si="1358"/>
        <x:v>11</x:v>
      </x:c>
      <x:c r="J7326" s="53">
        <x:f t="shared" si="1359"/>
        <x:v>3</x:v>
      </x:c>
      <x:c r="K7326" s="53">
        <x:f t="shared" si="1360"/>
        <x:v>26</x:v>
      </x:c>
      <x:c r="L7326" s="53">
        <x:f t="shared" si="1361"/>
        <x:v>40</x:v>
      </x:c>
      <x:c r="M7326" s="54">
        <x:f t="shared" si="1362"/>
        <x:v>4537.5627551222169</x:v>
      </x:c>
      <x:c r="N7326" s="54">
        <x:f t="shared" si="1363"/>
        <x:v>2.6510852466126504</x:v>
      </x:c>
      <x:c r="O7326" s="55">
        <x:f t="shared" si="1364"/>
        <x:v>173282</x:v>
      </x:c>
      <x:c r="P7326" s="55">
        <x:f t="shared" si="1365"/>
        <x:v>33880</x:v>
      </x:c>
      <x:c r="Q7326" s="55">
        <x:f t="shared" si="1366"/>
        <x:v>91277.13116531627</x:v>
      </x:c>
      <x:c r="R7326" s="55">
        <x:f t="shared" si="1367"/>
        <x:v>28124.86883468373</x:v>
      </x:c>
      <x:c r="S7326" s="1" t="str">
        <x:f t="shared" si="1368"/>
        <x:v>YES</x:v>
      </x:c>
      <x:c r="T7326" s="1">
        <x:f t="shared" si="1369"/>
        <x:v>28124.86883468373</x:v>
      </x:c>
    </x:row>
    <x:row r="7327">
      <x:c r="A7327" s="1"/>
      <x:c r="B7327" s="1"/>
      <x:c r="C7327" s="1"/>
      <x:c r="D7327" s="1"/>
      <x:c r="E7327" s="1"/>
      <x:c r="F7327" s="1"/>
      <x:c r="G7327" s="1"/>
      <x:c r="H7327" s="1"/>
      <x:c r="I7327" s="53">
        <x:f t="shared" si="1358"/>
        <x:v>11</x:v>
      </x:c>
      <x:c r="J7327" s="53">
        <x:f t="shared" si="1359"/>
        <x:v>3</x:v>
      </x:c>
      <x:c r="K7327" s="53">
        <x:f t="shared" si="1360"/>
        <x:v>27</x:v>
      </x:c>
      <x:c r="L7327" s="53">
        <x:f t="shared" si="1361"/>
        <x:v>41</x:v>
      </x:c>
      <x:c r="M7327" s="54">
        <x:f t="shared" si="1362"/>
        <x:v>4620.696459641973</x:v>
      </x:c>
      <x:c r="N7327" s="54">
        <x:f t="shared" si="1363"/>
        <x:v>2.7088169858624811</x:v>
      </x:c>
      <x:c r="O7327" s="55">
        <x:f t="shared" si="1364"/>
        <x:v>175982</x:v>
      </x:c>
      <x:c r="P7327" s="55">
        <x:f t="shared" si="1365"/>
        <x:v>34760</x:v>
      </x:c>
      <x:c r="Q7327" s="55">
        <x:f t="shared" si="1366"/>
        <x:v>92720.424646562024</x:v>
      </x:c>
      <x:c r="R7327" s="55">
        <x:f t="shared" si="1367"/>
        <x:v>28501.575353437976</x:v>
      </x:c>
      <x:c r="S7327" s="1" t="str">
        <x:f t="shared" si="1368"/>
        <x:v>YES</x:v>
      </x:c>
      <x:c r="T7327" s="1">
        <x:f t="shared" si="1369"/>
        <x:v>28501.575353437976</x:v>
      </x:c>
    </x:row>
    <x:row r="7328">
      <x:c r="A7328" s="1"/>
      <x:c r="B7328" s="1"/>
      <x:c r="C7328" s="1"/>
      <x:c r="D7328" s="1"/>
      <x:c r="E7328" s="1"/>
      <x:c r="F7328" s="1"/>
      <x:c r="G7328" s="1"/>
      <x:c r="H7328" s="1"/>
      <x:c r="I7328" s="53">
        <x:f t="shared" si="1358"/>
        <x:v>11</x:v>
      </x:c>
      <x:c r="J7328" s="53">
        <x:f t="shared" si="1359"/>
        <x:v>3</x:v>
      </x:c>
      <x:c r="K7328" s="53">
        <x:f t="shared" si="1360"/>
        <x:v>28</x:v>
      </x:c>
      <x:c r="L7328" s="53">
        <x:f t="shared" si="1361"/>
        <x:v>42</x:v>
      </x:c>
      <x:c r="M7328" s="54">
        <x:f t="shared" si="1362"/>
        <x:v>4705.6559978591267</x:v>
      </x:c>
      <x:c r="N7328" s="54">
        <x:f t="shared" si="1363"/>
        <x:v>2.7678166651799492</x:v>
      </x:c>
      <x:c r="O7328" s="55">
        <x:f t="shared" si="1364"/>
        <x:v>178682</x:v>
      </x:c>
      <x:c r="P7328" s="55">
        <x:f t="shared" si="1365"/>
        <x:v>35640</x:v>
      </x:c>
      <x:c r="Q7328" s="55">
        <x:f t="shared" si="1366"/>
        <x:v>94195.416629498723</x:v>
      </x:c>
      <x:c r="R7328" s="55">
        <x:f t="shared" si="1367"/>
        <x:v>28846.583370501277</x:v>
      </x:c>
      <x:c r="S7328" s="1" t="str">
        <x:f t="shared" si="1368"/>
        <x:v>YES</x:v>
      </x:c>
      <x:c r="T7328" s="1">
        <x:f t="shared" si="1369"/>
        <x:v>28846.583370501277</x:v>
      </x:c>
    </x:row>
    <x:row r="7329">
      <x:c r="A7329" s="1"/>
      <x:c r="B7329" s="1"/>
      <x:c r="C7329" s="1"/>
      <x:c r="D7329" s="1"/>
      <x:c r="E7329" s="1"/>
      <x:c r="F7329" s="1"/>
      <x:c r="G7329" s="1"/>
      <x:c r="H7329" s="1"/>
      <x:c r="I7329" s="53">
        <x:f t="shared" si="1358"/>
        <x:v>11</x:v>
      </x:c>
      <x:c r="J7329" s="53">
        <x:f t="shared" si="1359"/>
        <x:v>3</x:v>
      </x:c>
      <x:c r="K7329" s="53">
        <x:f t="shared" si="1360"/>
        <x:v>29</x:v>
      </x:c>
      <x:c r="L7329" s="53">
        <x:f t="shared" si="1361"/>
        <x:v>43</x:v>
      </x:c>
      <x:c r="M7329" s="54">
        <x:f t="shared" si="1362"/>
        <x:v>4792.4740259747805</x:v>
      </x:c>
      <x:c r="N7329" s="54">
        <x:f t="shared" si="1363"/>
        <x:v>2.8281069624824866</x:v>
      </x:c>
      <x:c r="O7329" s="55">
        <x:f t="shared" si="1364"/>
        <x:v>181382</x:v>
      </x:c>
      <x:c r="P7329" s="55">
        <x:f t="shared" si="1365"/>
        <x:v>36520</x:v>
      </x:c>
      <x:c r="Q7329" s="55">
        <x:f t="shared" si="1366"/>
        <x:v>95702.674062062157</x:v>
      </x:c>
      <x:c r="R7329" s="55">
        <x:f t="shared" si="1367"/>
        <x:v>29159.325937937843</x:v>
      </x:c>
      <x:c r="S7329" s="1" t="str">
        <x:f t="shared" si="1368"/>
        <x:v>YES</x:v>
      </x:c>
      <x:c r="T7329" s="1">
        <x:f t="shared" si="1369"/>
        <x:v>29159.325937937843</x:v>
      </x:c>
    </x:row>
    <x:row r="7330">
      <x:c r="A7330" s="1"/>
      <x:c r="B7330" s="1"/>
      <x:c r="C7330" s="1"/>
      <x:c r="D7330" s="1"/>
      <x:c r="E7330" s="1"/>
      <x:c r="F7330" s="1"/>
      <x:c r="G7330" s="1"/>
      <x:c r="H7330" s="1"/>
      <x:c r="I7330" s="53">
        <x:f t="shared" si="1358"/>
        <x:v>11</x:v>
      </x:c>
      <x:c r="J7330" s="53">
        <x:f t="shared" si="1359"/>
        <x:v>3</x:v>
      </x:c>
      <x:c r="K7330" s="53">
        <x:f t="shared" si="1360"/>
        <x:v>30</x:v>
      </x:c>
      <x:c r="L7330" s="53">
        <x:f t="shared" si="1361"/>
        <x:v>44</x:v>
      </x:c>
      <x:c r="M7330" s="54">
        <x:f t="shared" si="1362"/>
        <x:v>4881.1837313085516</x:v>
      </x:c>
      <x:c r="N7330" s="54">
        <x:f t="shared" si="1363"/>
        <x:v>2.8897109245198274</x:v>
      </x:c>
      <x:c r="O7330" s="55">
        <x:f t="shared" si="1364"/>
        <x:v>184082</x:v>
      </x:c>
      <x:c r="P7330" s="55">
        <x:f t="shared" si="1365"/>
        <x:v>37400</x:v>
      </x:c>
      <x:c r="Q7330" s="55">
        <x:f t="shared" si="1366"/>
        <x:v>97242.773112995681</x:v>
      </x:c>
      <x:c r="R7330" s="55">
        <x:f t="shared" si="1367"/>
        <x:v>29439.226887004319</x:v>
      </x:c>
      <x:c r="S7330" s="1" t="str">
        <x:f t="shared" si="1368"/>
        <x:v>YES</x:v>
      </x:c>
      <x:c r="T7330" s="1">
        <x:f t="shared" si="1369"/>
        <x:v>29439.226887004319</x:v>
      </x:c>
    </x:row>
    <x:row r="7331">
      <x:c r="A7331" s="1"/>
      <x:c r="B7331" s="1"/>
      <x:c r="C7331" s="1"/>
      <x:c r="D7331" s="1"/>
      <x:c r="E7331" s="1"/>
      <x:c r="F7331" s="1"/>
      <x:c r="G7331" s="1"/>
      <x:c r="H7331" s="1"/>
      <x:c r="I7331" s="53">
        <x:f t="shared" si="1358"/>
        <x:v>11</x:v>
      </x:c>
      <x:c r="J7331" s="53">
        <x:f t="shared" si="1359"/>
        <x:v>4</x:v>
      </x:c>
      <x:c r="K7331" s="53">
        <x:f t="shared" si="1360"/>
        <x:v>0</x:v>
      </x:c>
      <x:c r="L7331" s="53">
        <x:f t="shared" si="1361"/>
        <x:v>15</x:v>
      </x:c>
      <x:c r="M7331" s="54">
        <x:f t="shared" si="1362"/>
        <x:v>2957.0430859239023</x:v>
      </x:c>
      <x:c r="N7331" s="54">
        <x:f t="shared" si="1363"/>
        <x:v>1.5535021430027098</x:v>
      </x:c>
      <x:c r="O7331" s="55">
        <x:f t="shared" si="1364"/>
        <x:v>105176</x:v>
      </x:c>
      <x:c r="P7331" s="55">
        <x:f t="shared" si="1365"/>
        <x:v>11440</x:v>
      </x:c>
      <x:c r="Q7331" s="55">
        <x:f t="shared" si="1366"/>
        <x:v>63837.553575067745</x:v>
      </x:c>
      <x:c r="R7331" s="55">
        <x:f t="shared" si="1367"/>
        <x:v>9898.4464249322555</x:v>
      </x:c>
      <x:c r="S7331" s="1" t="str">
        <x:f t="shared" si="1368"/>
        <x:v>YES</x:v>
      </x:c>
      <x:c r="T7331" s="1">
        <x:f t="shared" si="1369"/>
        <x:v>9898.4464249322555</x:v>
      </x:c>
    </x:row>
    <x:row r="7332">
      <x:c r="A7332" s="1"/>
      <x:c r="B7332" s="1"/>
      <x:c r="C7332" s="1"/>
      <x:c r="D7332" s="1"/>
      <x:c r="E7332" s="1"/>
      <x:c r="F7332" s="1"/>
      <x:c r="G7332" s="1"/>
      <x:c r="H7332" s="1"/>
      <x:c r="I7332" s="53">
        <x:f t="shared" si="1358"/>
        <x:v>11</x:v>
      </x:c>
      <x:c r="J7332" s="53">
        <x:f t="shared" si="1359"/>
        <x:v>4</x:v>
      </x:c>
      <x:c r="K7332" s="53">
        <x:f t="shared" si="1360"/>
        <x:v>1</x:v>
      </x:c>
      <x:c r="L7332" s="53">
        <x:f t="shared" si="1361"/>
        <x:v>16</x:v>
      </x:c>
      <x:c r="M7332" s="54">
        <x:f t="shared" si="1362"/>
        <x:v>3002.6055859239023</x:v>
      </x:c>
      <x:c r="N7332" s="54">
        <x:f t="shared" si="1363"/>
        <x:v>1.5851427680027099</x:v>
      </x:c>
      <x:c r="O7332" s="55">
        <x:f t="shared" si="1364"/>
        <x:v>107876</x:v>
      </x:c>
      <x:c r="P7332" s="55">
        <x:f t="shared" si="1365"/>
        <x:v>12320</x:v>
      </x:c>
      <x:c r="Q7332" s="55">
        <x:f t="shared" si="1366"/>
        <x:v>64628.569200067745</x:v>
      </x:c>
      <x:c r="R7332" s="55">
        <x:f t="shared" si="1367"/>
        <x:v>10927.430799932255</x:v>
      </x:c>
      <x:c r="S7332" s="1" t="str">
        <x:f t="shared" si="1368"/>
        <x:v>YES</x:v>
      </x:c>
      <x:c r="T7332" s="1">
        <x:f t="shared" si="1369"/>
        <x:v>10927.430799932255</x:v>
      </x:c>
    </x:row>
    <x:row r="7333">
      <x:c r="A7333" s="1"/>
      <x:c r="B7333" s="1"/>
      <x:c r="C7333" s="1"/>
      <x:c r="D7333" s="1"/>
      <x:c r="E7333" s="1"/>
      <x:c r="F7333" s="1"/>
      <x:c r="G7333" s="1"/>
      <x:c r="H7333" s="1"/>
      <x:c r="I7333" s="53">
        <x:f t="shared" si="1358"/>
        <x:v>11</x:v>
      </x:c>
      <x:c r="J7333" s="53">
        <x:f t="shared" si="1359"/>
        <x:v>4</x:v>
      </x:c>
      <x:c r="K7333" s="53">
        <x:f t="shared" si="1360"/>
        <x:v>2</x:v>
      </x:c>
      <x:c r="L7333" s="53">
        <x:f t="shared" si="1361"/>
        <x:v>17</x:v>
      </x:c>
      <x:c r="M7333" s="54">
        <x:f t="shared" si="1362"/>
        <x:v>3049.3071484239022</x:v>
      </x:c>
      <x:c r="N7333" s="54">
        <x:f t="shared" si="1363"/>
        <x:v>1.6175744086277097</x:v>
      </x:c>
      <x:c r="O7333" s="55">
        <x:f t="shared" si="1364"/>
        <x:v>110576</x:v>
      </x:c>
      <x:c r="P7333" s="55">
        <x:f t="shared" si="1365"/>
        <x:v>13200</x:v>
      </x:c>
      <x:c r="Q7333" s="55">
        <x:f t="shared" si="1366"/>
        <x:v>65439.360215692745</x:v>
      </x:c>
      <x:c r="R7333" s="55">
        <x:f t="shared" si="1367"/>
        <x:v>11936.639784307255</x:v>
      </x:c>
      <x:c r="S7333" s="1" t="str">
        <x:f t="shared" si="1368"/>
        <x:v>YES</x:v>
      </x:c>
      <x:c r="T7333" s="1">
        <x:f t="shared" si="1369"/>
        <x:v>11936.639784307255</x:v>
      </x:c>
    </x:row>
    <x:row r="7334">
      <x:c r="A7334" s="1"/>
      <x:c r="B7334" s="1"/>
      <x:c r="C7334" s="1"/>
      <x:c r="D7334" s="1"/>
      <x:c r="E7334" s="1"/>
      <x:c r="F7334" s="1"/>
      <x:c r="G7334" s="1"/>
      <x:c r="H7334" s="1"/>
      <x:c r="I7334" s="53">
        <x:f t="shared" si="1358"/>
        <x:v>11</x:v>
      </x:c>
      <x:c r="J7334" s="53">
        <x:f t="shared" si="1359"/>
        <x:v>4</x:v>
      </x:c>
      <x:c r="K7334" s="53">
        <x:f t="shared" si="1360"/>
        <x:v>3</x:v>
      </x:c>
      <x:c r="L7334" s="53">
        <x:f t="shared" si="1361"/>
        <x:v>18</x:v>
      </x:c>
      <x:c r="M7334" s="54">
        <x:f t="shared" si="1362"/>
        <x:v>3097.1691308457771</x:v>
      </x:c>
      <x:c r="N7334" s="54">
        <x:f t="shared" si="1363"/>
        <x:v>1.6508118964206786</x:v>
      </x:c>
      <x:c r="O7334" s="55">
        <x:f t="shared" si="1364"/>
        <x:v>113276</x:v>
      </x:c>
      <x:c r="P7334" s="55">
        <x:f t="shared" si="1365"/>
        <x:v>14080</x:v>
      </x:c>
      <x:c r="Q7334" s="55">
        <x:f t="shared" si="1366"/>
        <x:v>66270.297410516971</x:v>
      </x:c>
      <x:c r="R7334" s="55">
        <x:f t="shared" si="1367"/>
        <x:v>12925.702589483029</x:v>
      </x:c>
      <x:c r="S7334" s="1" t="str">
        <x:f t="shared" si="1368"/>
        <x:v>YES</x:v>
      </x:c>
      <x:c r="T7334" s="1">
        <x:f t="shared" si="1369"/>
        <x:v>12925.702589483029</x:v>
      </x:c>
    </x:row>
    <x:row r="7335">
      <x:c r="A7335" s="1"/>
      <x:c r="B7335" s="1"/>
      <x:c r="C7335" s="1"/>
      <x:c r="D7335" s="1"/>
      <x:c r="E7335" s="1"/>
      <x:c r="F7335" s="1"/>
      <x:c r="G7335" s="1"/>
      <x:c r="H7335" s="1"/>
      <x:c r="I7335" s="53">
        <x:f t="shared" si="1358"/>
        <x:v>11</x:v>
      </x:c>
      <x:c r="J7335" s="53">
        <x:f t="shared" si="1359"/>
        <x:v>4</x:v>
      </x:c>
      <x:c r="K7335" s="53">
        <x:f t="shared" si="1360"/>
        <x:v>4</x:v>
      </x:c>
      <x:c r="L7335" s="53">
        <x:f t="shared" si="1361"/>
        <x:v>19</x:v>
      </x:c>
      <x:c r="M7335" s="54">
        <x:f t="shared" si="1362"/>
        <x:v>3146.2132465684335</x:v>
      </x:c>
      <x:c r="N7335" s="54">
        <x:f t="shared" si="1363"/>
        <x:v>1.6848703101169678</x:v>
      </x:c>
      <x:c r="O7335" s="55">
        <x:f t="shared" si="1364"/>
        <x:v>115976</x:v>
      </x:c>
      <x:c r="P7335" s="55">
        <x:f t="shared" si="1365"/>
        <x:v>14960</x:v>
      </x:c>
      <x:c r="Q7335" s="55">
        <x:f t="shared" si="1366"/>
        <x:v>67121.757752924197</x:v>
      </x:c>
      <x:c r="R7335" s="55">
        <x:f t="shared" si="1367"/>
        <x:v>13894.242247075803</x:v>
      </x:c>
      <x:c r="S7335" s="1" t="str">
        <x:f t="shared" si="1368"/>
        <x:v>YES</x:v>
      </x:c>
      <x:c r="T7335" s="1">
        <x:f t="shared" si="1369"/>
        <x:v>13894.242247075803</x:v>
      </x:c>
    </x:row>
    <x:row r="7336">
      <x:c r="A7336" s="1"/>
      <x:c r="B7336" s="1"/>
      <x:c r="C7336" s="1"/>
      <x:c r="D7336" s="1"/>
      <x:c r="E7336" s="1"/>
      <x:c r="F7336" s="1"/>
      <x:c r="G7336" s="1"/>
      <x:c r="H7336" s="1"/>
      <x:c r="I7336" s="53">
        <x:f t="shared" si="1358"/>
        <x:v>11</x:v>
      </x:c>
      <x:c r="J7336" s="53">
        <x:f t="shared" si="1359"/>
        <x:v>4</x:v>
      </x:c>
      <x:c r="K7336" s="53">
        <x:f t="shared" si="1360"/>
        <x:v>5</x:v>
      </x:c>
      <x:c r="L7336" s="53">
        <x:f t="shared" si="1361"/>
        <x:v>20</x:v>
      </x:c>
      <x:c r="M7336" s="54">
        <x:f t="shared" si="1362"/>
        <x:v>3196.4615704896369</x:v>
      </x:c>
      <x:c r="N7336" s="54">
        <x:f t="shared" si="1363"/>
        <x:v>1.7197649795066923</x:v>
      </x:c>
      <x:c r="O7336" s="55">
        <x:f t="shared" si="1364"/>
        <x:v>118676</x:v>
      </x:c>
      <x:c r="P7336" s="55">
        <x:f t="shared" si="1365"/>
        <x:v>15840</x:v>
      </x:c>
      <x:c r="Q7336" s="55">
        <x:f t="shared" si="1366"/>
        <x:v>67994.124487667315</x:v>
      </x:c>
      <x:c r="R7336" s="55">
        <x:f t="shared" si="1367"/>
        <x:v>14841.875512332685</x:v>
      </x:c>
      <x:c r="S7336" s="1" t="str">
        <x:f t="shared" si="1368"/>
        <x:v>YES</x:v>
      </x:c>
      <x:c r="T7336" s="1">
        <x:f t="shared" si="1369"/>
        <x:v>14841.875512332685</x:v>
      </x:c>
    </x:row>
    <x:row r="7337">
      <x:c r="A7337" s="1"/>
      <x:c r="B7337" s="1"/>
      <x:c r="C7337" s="1"/>
      <x:c r="D7337" s="1"/>
      <x:c r="E7337" s="1"/>
      <x:c r="F7337" s="1"/>
      <x:c r="G7337" s="1"/>
      <x:c r="H7337" s="1"/>
      <x:c r="I7337" s="53">
        <x:f t="shared" si="1358"/>
        <x:v>11</x:v>
      </x:c>
      <x:c r="J7337" s="53">
        <x:f t="shared" si="1359"/>
        <x:v>4</x:v>
      </x:c>
      <x:c r="K7337" s="53">
        <x:f t="shared" si="1360"/>
        <x:v>6</x:v>
      </x:c>
      <x:c r="L7337" s="53">
        <x:f t="shared" si="1361"/>
        <x:v>21</x:v>
      </x:c>
      <x:c r="M7337" s="54">
        <x:f t="shared" si="1362"/>
        <x:v>3247.93654467127</x:v>
      </x:c>
      <x:c r="N7337" s="54">
        <x:f t="shared" si="1363"/>
        <x:v>1.7555114893550485</x:v>
      </x:c>
      <x:c r="O7337" s="55">
        <x:f t="shared" si="1364"/>
        <x:v>121376</x:v>
      </x:c>
      <x:c r="P7337" s="55">
        <x:f t="shared" si="1365"/>
        <x:v>16720</x:v>
      </x:c>
      <x:c r="Q7337" s="55">
        <x:f t="shared" si="1366"/>
        <x:v>68887.78723387621</x:v>
      </x:c>
      <x:c r="R7337" s="55">
        <x:f t="shared" si="1367"/>
        <x:v>15768.21276612379</x:v>
      </x:c>
      <x:c r="S7337" s="1" t="str">
        <x:f t="shared" si="1368"/>
        <x:v>YES</x:v>
      </x:c>
      <x:c r="T7337" s="1">
        <x:f t="shared" si="1369"/>
        <x:v>15768.21276612379</x:v>
      </x:c>
    </x:row>
    <x:row r="7338">
      <x:c r="A7338" s="1"/>
      <x:c r="B7338" s="1"/>
      <x:c r="C7338" s="1"/>
      <x:c r="D7338" s="1"/>
      <x:c r="E7338" s="1"/>
      <x:c r="F7338" s="1"/>
      <x:c r="G7338" s="1"/>
      <x:c r="H7338" s="1"/>
      <x:c r="I7338" s="53">
        <x:f t="shared" si="1358"/>
        <x:v>11</x:v>
      </x:c>
      <x:c r="J7338" s="53">
        <x:f t="shared" si="1359"/>
        <x:v>4</x:v>
      </x:c>
      <x:c r="K7338" s="53">
        <x:f t="shared" si="1360"/>
        <x:v>7</x:v>
      </x:c>
      <x:c r="L7338" s="53">
        <x:f t="shared" si="1361"/>
        <x:v>22</x:v>
      </x:c>
      <x:c r="M7338" s="54">
        <x:f t="shared" si="1362"/>
        <x:v>3300.6609840692304</x:v>
      </x:c>
      <x:c r="N7338" s="54">
        <x:f t="shared" si="1363"/>
        <x:v>1.7921256833814101</x:v>
      </x:c>
      <x:c r="O7338" s="55">
        <x:f t="shared" si="1364"/>
        <x:v>124076</x:v>
      </x:c>
      <x:c r="P7338" s="55">
        <x:f t="shared" si="1365"/>
        <x:v>17600</x:v>
      </x:c>
      <x:c r="Q7338" s="55">
        <x:f t="shared" si="1366"/>
        <x:v>69803.14208453524</x:v>
      </x:c>
      <x:c r="R7338" s="55">
        <x:f t="shared" si="1367"/>
        <x:v>16672.85791546476</x:v>
      </x:c>
      <x:c r="S7338" s="1" t="str">
        <x:f t="shared" si="1368"/>
        <x:v>YES</x:v>
      </x:c>
      <x:c r="T7338" s="1">
        <x:f t="shared" si="1369"/>
        <x:v>16672.85791546476</x:v>
      </x:c>
    </x:row>
    <x:row r="7339">
      <x:c r="A7339" s="1"/>
      <x:c r="B7339" s="1"/>
      <x:c r="C7339" s="1"/>
      <x:c r="D7339" s="1"/>
      <x:c r="E7339" s="1"/>
      <x:c r="F7339" s="1"/>
      <x:c r="G7339" s="1"/>
      <x:c r="H7339" s="1"/>
      <x:c r="I7339" s="53">
        <x:f t="shared" si="1358"/>
        <x:v>11</x:v>
      </x:c>
      <x:c r="J7339" s="53">
        <x:f t="shared" si="1359"/>
        <x:v>4</x:v>
      </x:c>
      <x:c r="K7339" s="53">
        <x:f t="shared" si="1360"/>
        <x:v>8</x:v>
      </x:c>
      <x:c r="L7339" s="53">
        <x:f t="shared" si="1361"/>
        <x:v>23</x:v>
      </x:c>
      <x:c r="M7339" s="54">
        <x:f t="shared" si="1362"/>
        <x:v>3354.6580823492104</x:v>
      </x:c>
      <x:c r="N7339" s="54">
        <x:f t="shared" si="1363"/>
        <x:v>1.8296236682980629</x:v>
      </x:c>
      <x:c r="O7339" s="55">
        <x:f t="shared" si="1364"/>
        <x:v>126776</x:v>
      </x:c>
      <x:c r="P7339" s="55">
        <x:f t="shared" si="1365"/>
        <x:v>18480</x:v>
      </x:c>
      <x:c r="Q7339" s="55">
        <x:f t="shared" si="1366"/>
        <x:v>70740.59170745156</x:v>
      </x:c>
      <x:c r="R7339" s="55">
        <x:f t="shared" si="1367"/>
        <x:v>17555.40829254844</x:v>
      </x:c>
      <x:c r="S7339" s="1" t="str">
        <x:f t="shared" si="1368"/>
        <x:v>YES</x:v>
      </x:c>
      <x:c r="T7339" s="1">
        <x:f t="shared" si="1369"/>
        <x:v>17555.40829254844</x:v>
      </x:c>
    </x:row>
    <x:row r="7340">
      <x:c r="A7340" s="1"/>
      <x:c r="B7340" s="1"/>
      <x:c r="C7340" s="1"/>
      <x:c r="D7340" s="1"/>
      <x:c r="E7340" s="1"/>
      <x:c r="F7340" s="1"/>
      <x:c r="G7340" s="1"/>
      <x:c r="H7340" s="1"/>
      <x:c r="I7340" s="53">
        <x:f t="shared" si="1358"/>
        <x:v>11</x:v>
      </x:c>
      <x:c r="J7340" s="53">
        <x:f t="shared" si="1359"/>
        <x:v>4</x:v>
      </x:c>
      <x:c r="K7340" s="53">
        <x:f t="shared" si="1360"/>
        <x:v>9</x:v>
      </x:c>
      <x:c r="L7340" s="53">
        <x:f t="shared" si="1361"/>
        <x:v>24</x:v>
      </x:c>
      <x:c r="M7340" s="54">
        <x:f t="shared" si="1362"/>
        <x:v>3409.9514177896053</x:v>
      </x:c>
      <x:c r="N7340" s="54">
        <x:f t="shared" si="1363"/>
        <x:v>1.8680218179094481</x:v>
      </x:c>
      <x:c r="O7340" s="55">
        <x:f t="shared" si="1364"/>
        <x:v>129476</x:v>
      </x:c>
      <x:c r="P7340" s="55">
        <x:f t="shared" si="1365"/>
        <x:v>19360</x:v>
      </x:c>
      <x:c r="Q7340" s="55">
        <x:f t="shared" si="1366"/>
        <x:v>71700.545447736193</x:v>
      </x:c>
      <x:c r="R7340" s="55">
        <x:f t="shared" si="1367"/>
        <x:v>18415.454552263807</x:v>
      </x:c>
      <x:c r="S7340" s="1" t="str">
        <x:f t="shared" si="1368"/>
        <x:v>YES</x:v>
      </x:c>
      <x:c r="T7340" s="1">
        <x:f t="shared" si="1369"/>
        <x:v>18415.454552263807</x:v>
      </x:c>
    </x:row>
    <x:row r="7341">
      <x:c r="A7341" s="1"/>
      <x:c r="B7341" s="1"/>
      <x:c r="C7341" s="1"/>
      <x:c r="D7341" s="1"/>
      <x:c r="E7341" s="1"/>
      <x:c r="F7341" s="1"/>
      <x:c r="G7341" s="1"/>
      <x:c r="H7341" s="1"/>
      <x:c r="I7341" s="53">
        <x:f t="shared" si="1358"/>
        <x:v>11</x:v>
      </x:c>
      <x:c r="J7341" s="53">
        <x:f t="shared" si="1359"/>
        <x:v>4</x:v>
      </x:c>
      <x:c r="K7341" s="53">
        <x:f t="shared" si="1360"/>
        <x:v>10</x:v>
      </x:c>
      <x:c r="L7341" s="53">
        <x:f t="shared" si="1361"/>
        <x:v>25</x:v>
      </x:c>
      <x:c r="M7341" s="54">
        <x:f t="shared" si="1362"/>
        <x:v>3466.5649592728178</x:v>
      </x:c>
      <x:c r="N7341" s="54">
        <x:f t="shared" si="1363"/>
        <x:v>1.9073367772727901</x:v>
      </x:c>
      <x:c r="O7341" s="55">
        <x:f t="shared" si="1364"/>
        <x:v>132176</x:v>
      </x:c>
      <x:c r="P7341" s="55">
        <x:f t="shared" si="1365"/>
        <x:v>20240</x:v>
      </x:c>
      <x:c r="Q7341" s="55">
        <x:f t="shared" si="1366"/>
        <x:v>72683.419431819755</x:v>
      </x:c>
      <x:c r="R7341" s="55">
        <x:f t="shared" si="1367"/>
        <x:v>19252.580568180245</x:v>
      </x:c>
      <x:c r="S7341" s="1" t="str">
        <x:f t="shared" si="1368"/>
        <x:v>YES</x:v>
      </x:c>
      <x:c r="T7341" s="1">
        <x:f t="shared" si="1369"/>
        <x:v>19252.580568180245</x:v>
      </x:c>
    </x:row>
    <x:row r="7342">
      <x:c r="A7342" s="1"/>
      <x:c r="B7342" s="1"/>
      <x:c r="C7342" s="1"/>
      <x:c r="D7342" s="1"/>
      <x:c r="E7342" s="1"/>
      <x:c r="F7342" s="1"/>
      <x:c r="G7342" s="1"/>
      <x:c r="H7342" s="1"/>
      <x:c r="I7342" s="53" t="n">
        <x:f t="shared" ref="I7342:I7405" si="1370">INT((ROW()-ROW($I$46))/((CARROT_CAP+1)*(MESCLUN_CAP+1)))</x:f>
        <x:v>11</x:v>
      </x:c>
      <x:c r="J7342" s="53" t="n">
        <x:f t="shared" ref="J7342:J7405" si="1371">MOD(INT((ROW()-ROW($I$46))/(MESCLUN_CAP+1)),CARROT_CAP+1)</x:f>
        <x:v>4</x:v>
      </x:c>
      <x:c r="K7342" s="53" t="n">
        <x:f t="shared" ref="K7342:K7405" si="1372">MOD(ROW()-ROW($I$46),MESCLUN_CAP+1)</x:f>
        <x:v>11</x:v>
      </x:c>
      <x:c r="L7342" s="53" t="n">
        <x:f t="shared" ref="L7342:L7405" si="1373">SUM(I7342:K7342)</x:f>
        <x:v>26</x:v>
      </x:c>
      <x:c r="M7342" s="54" t="n">
        <x:f t="shared" ref="M7342:M7405" si="1374">I7342*TOMATO_HOURS*WEEKS*(1+TOMATO_DIM)^I7342+J7342*CARROT_HOURS*WEEKS*(1+CARROT_DIM)^J7342+K7342*MESCLUN_HOURS*WEEKS*(1+MESCLUN_DIM)^K7342</x:f>
        <x:v>3524.523072366257</x:v>
      </x:c>
      <x:c r="N7342" s="54" t="n">
        <x:f t="shared" ref="N7342:N7405" si="1375">MAX(M7342-FARMER_HOURS,0)/TEMP_HOURS_PER_WORKER</x:f>
        <x:v>1.947585466921012</x:v>
      </x:c>
      <x:c r="O7342" s="55" t="n">
        <x:f t="shared" ref="O7342:O7405" si="1376">I7342*TOMATO_PRICE+J7342*CARROT_PRICE+K7342*MESCLUN_PRICE</x:f>
        <x:v>134876</x:v>
      </x:c>
      <x:c r="P7342" s="55" t="n">
        <x:f t="shared" ref="P7342:P7405" si="1377">I7342*TOMATO_FERTILIZER+J7342*CARROT_FERTILIZER+K7342*MESCLUN_FERTILIZER</x:f>
        <x:v>21120</x:v>
      </x:c>
      <x:c r="Q7342" s="55" t="n">
        <x:f t="shared" ref="Q7342:Q7405" si="1378">MIN(M7342,FARMER_HOURS)*FARMER_RATE+MAX(M7342-FARMER_HOURS,0)*TEMP_RATE</x:f>
        <x:v>73689.63667302529</x:v>
      </x:c>
      <x:c r="R7342" s="55" t="n">
        <x:f t="shared" ref="R7342:R7405" si="1379">O7342-P7342-Q7342-FIXED_COST</x:f>
        <x:v>20066.363326974708</x:v>
      </x:c>
      <x:c r="S7342" s="1" t="str">
        <x:f t="shared" ref="S7342:S7405" si="1380">IF(AND(L7342&lt;=TOTAL_BED_CAP,N7342&lt;=TEMP_WORKER_CAP),"YES","NO")</x:f>
        <x:v>YES</x:v>
      </x:c>
      <x:c r="T7342" s="1" t="n">
        <x:f t="shared" ref="T7342:T7405" si="1381">IF(S7342="YES",R7342,-1E+99)</x:f>
        <x:v>20066.363326974708</x:v>
      </x:c>
    </x:row>
    <x:row r="7343">
      <x:c r="A7343" s="1"/>
      <x:c r="B7343" s="1"/>
      <x:c r="C7343" s="1"/>
      <x:c r="D7343" s="1"/>
      <x:c r="E7343" s="1"/>
      <x:c r="F7343" s="1"/>
      <x:c r="G7343" s="1"/>
      <x:c r="H7343" s="1"/>
      <x:c r="I7343" s="53">
        <x:f t="shared" si="1370"/>
        <x:v>11</x:v>
      </x:c>
      <x:c r="J7343" s="53">
        <x:f t="shared" si="1371"/>
        <x:v>4</x:v>
      </x:c>
      <x:c r="K7343" s="53">
        <x:f t="shared" si="1372"/>
        <x:v>12</x:v>
      </x:c>
      <x:c r="L7343" s="53">
        <x:f t="shared" si="1373"/>
        <x:v>27</x:v>
      </x:c>
      <x:c r="M7343" s="54">
        <x:f t="shared" si="1374"/>
        <x:v>3583.8505254943216</x:v>
      </x:c>
      <x:c r="N7343" s="54">
        <x:f t="shared" si="1375"/>
        <x:v>1.9887850871488344</x:v>
      </x:c>
      <x:c r="O7343" s="55">
        <x:f t="shared" si="1376"/>
        <x:v>137576</x:v>
      </x:c>
      <x:c r="P7343" s="55">
        <x:f t="shared" si="1377"/>
        <x:v>22000</x:v>
      </x:c>
      <x:c r="Q7343" s="55">
        <x:f t="shared" si="1378"/>
        <x:v>74719.627178720868</x:v>
      </x:c>
      <x:c r="R7343" s="55">
        <x:f t="shared" si="1379"/>
        <x:v>20856.372821279132</x:v>
      </x:c>
      <x:c r="S7343" s="1" t="str">
        <x:f t="shared" si="1380"/>
        <x:v>YES</x:v>
      </x:c>
      <x:c r="T7343" s="1">
        <x:f t="shared" si="1381"/>
        <x:v>20856.372821279132</x:v>
      </x:c>
    </x:row>
    <x:row r="7344">
      <x:c r="A7344" s="1"/>
      <x:c r="B7344" s="1"/>
      <x:c r="C7344" s="1"/>
      <x:c r="D7344" s="1"/>
      <x:c r="E7344" s="1"/>
      <x:c r="F7344" s="1"/>
      <x:c r="G7344" s="1"/>
      <x:c r="H7344" s="1"/>
      <x:c r="I7344" s="53">
        <x:f t="shared" si="1370"/>
        <x:v>11</x:v>
      </x:c>
      <x:c r="J7344" s="53">
        <x:f t="shared" si="1371"/>
        <x:v>4</x:v>
      </x:c>
      <x:c r="K7344" s="53">
        <x:f t="shared" si="1372"/>
        <x:v>13</x:v>
      </x:c>
      <x:c r="L7344" s="53">
        <x:f t="shared" si="1373"/>
        <x:v>28</x:v>
      </x:c>
      <x:c r="M7344" s="54">
        <x:f t="shared" si="1374"/>
        <x:v>3644.5724962027057</x:v>
      </x:c>
      <x:c r="N7344" s="54">
        <x:f t="shared" si="1375"/>
        <x:v>2.0309531223629902</x:v>
      </x:c>
      <x:c r="O7344" s="55">
        <x:f t="shared" si="1376"/>
        <x:v>140276</x:v>
      </x:c>
      <x:c r="P7344" s="55">
        <x:f t="shared" si="1377"/>
        <x:v>22880</x:v>
      </x:c>
      <x:c r="Q7344" s="55">
        <x:f t="shared" si="1378"/>
        <x:v>75773.82805907476</x:v>
      </x:c>
      <x:c r="R7344" s="55">
        <x:f t="shared" si="1379"/>
        <x:v>21622.17194092524</x:v>
      </x:c>
      <x:c r="S7344" s="1" t="str">
        <x:f t="shared" si="1380"/>
        <x:v>YES</x:v>
      </x:c>
      <x:c r="T7344" s="1">
        <x:f t="shared" si="1381"/>
        <x:v>21622.17194092524</x:v>
      </x:c>
    </x:row>
    <x:row r="7345">
      <x:c r="A7345" s="1"/>
      <x:c r="B7345" s="1"/>
      <x:c r="C7345" s="1"/>
      <x:c r="D7345" s="1"/>
      <x:c r="E7345" s="1"/>
      <x:c r="F7345" s="1"/>
      <x:c r="G7345" s="1"/>
      <x:c r="H7345" s="1"/>
      <x:c r="I7345" s="53">
        <x:f t="shared" si="1370"/>
        <x:v>11</x:v>
      </x:c>
      <x:c r="J7345" s="53">
        <x:f t="shared" si="1371"/>
        <x:v>4</x:v>
      </x:c>
      <x:c r="K7345" s="53">
        <x:f t="shared" si="1372"/>
        <x:v>14</x:v>
      </x:c>
      <x:c r="L7345" s="53">
        <x:f t="shared" si="1373"/>
        <x:v>29</x:v>
      </x:c>
      <x:c r="M7345" s="54">
        <x:f t="shared" si="1374"/>
        <x:v>3706.7145775163672</x:v>
      </x:c>
      <x:c r="N7345" s="54">
        <x:f t="shared" si="1375"/>
        <x:v>2.074107345497477</x:v>
      </x:c>
      <x:c r="O7345" s="55">
        <x:f t="shared" si="1376"/>
        <x:v>142976</x:v>
      </x:c>
      <x:c r="P7345" s="55">
        <x:f t="shared" si="1377"/>
        <x:v>23760</x:v>
      </x:c>
      <x:c r="Q7345" s="55">
        <x:f t="shared" si="1378"/>
        <x:v>76852.68363743693</x:v>
      </x:c>
      <x:c r="R7345" s="55">
        <x:f t="shared" si="1379"/>
        <x:v>22363.31636256307</x:v>
      </x:c>
      <x:c r="S7345" s="1" t="str">
        <x:f t="shared" si="1380"/>
        <x:v>YES</x:v>
      </x:c>
      <x:c r="T7345" s="1">
        <x:f t="shared" si="1381"/>
        <x:v>22363.31636256307</x:v>
      </x:c>
    </x:row>
    <x:row r="7346">
      <x:c r="A7346" s="1"/>
      <x:c r="B7346" s="1"/>
      <x:c r="C7346" s="1"/>
      <x:c r="D7346" s="1"/>
      <x:c r="E7346" s="1"/>
      <x:c r="F7346" s="1"/>
      <x:c r="G7346" s="1"/>
      <x:c r="H7346" s="1"/>
      <x:c r="I7346" s="53">
        <x:f t="shared" si="1370"/>
        <x:v>11</x:v>
      </x:c>
      <x:c r="J7346" s="53">
        <x:f t="shared" si="1371"/>
        <x:v>4</x:v>
      </x:c>
      <x:c r="K7346" s="53">
        <x:f t="shared" si="1372"/>
        <x:v>15</x:v>
      </x:c>
      <x:c r="L7346" s="53">
        <x:f t="shared" si="1373"/>
        <x:v>30</x:v>
      </x:c>
      <x:c r="M7346" s="54">
        <x:f t="shared" si="1374"/>
        <x:v>3770.3027843925133</x:v>
      </x:c>
      <x:c r="N7346" s="54">
        <x:f t="shared" si="1375"/>
        <x:v>2.1182658224948008</x:v>
      </x:c>
      <x:c r="O7346" s="55">
        <x:f t="shared" si="1376"/>
        <x:v>145676</x:v>
      </x:c>
      <x:c r="P7346" s="55">
        <x:f t="shared" si="1377"/>
        <x:v>24640</x:v>
      </x:c>
      <x:c r="Q7346" s="55">
        <x:f t="shared" si="1378"/>
        <x:v>77956.645562370017</x:v>
      </x:c>
      <x:c r="R7346" s="55">
        <x:f t="shared" si="1379"/>
        <x:v>23079.354437629983</x:v>
      </x:c>
      <x:c r="S7346" s="1" t="str">
        <x:f t="shared" si="1380"/>
        <x:v>YES</x:v>
      </x:c>
      <x:c r="T7346" s="1">
        <x:f t="shared" si="1381"/>
        <x:v>23079.354437629983</x:v>
      </x:c>
    </x:row>
    <x:row r="7347">
      <x:c r="A7347" s="1"/>
      <x:c r="B7347" s="1"/>
      <x:c r="C7347" s="1"/>
      <x:c r="D7347" s="1"/>
      <x:c r="E7347" s="1"/>
      <x:c r="F7347" s="1"/>
      <x:c r="G7347" s="1"/>
      <x:c r="H7347" s="1"/>
      <x:c r="I7347" s="53">
        <x:f t="shared" si="1370"/>
        <x:v>11</x:v>
      </x:c>
      <x:c r="J7347" s="53">
        <x:f t="shared" si="1371"/>
        <x:v>4</x:v>
      </x:c>
      <x:c r="K7347" s="53">
        <x:f t="shared" si="1372"/>
        <x:v>16</x:v>
      </x:c>
      <x:c r="L7347" s="53">
        <x:f t="shared" si="1373"/>
        <x:v>31</x:v>
      </x:c>
      <x:c r="M7347" s="54">
        <x:f t="shared" si="1374"/>
        <x:v>3835.3635602700024</x:v>
      </x:c>
      <x:c r="N7347" s="54">
        <x:f t="shared" si="1375"/>
        <x:v>2.1634469168541681</x:v>
      </x:c>
      <x:c r="O7347" s="55">
        <x:f t="shared" si="1376"/>
        <x:v>148376</x:v>
      </x:c>
      <x:c r="P7347" s="55">
        <x:f t="shared" si="1377"/>
        <x:v>25520</x:v>
      </x:c>
      <x:c r="Q7347" s="55">
        <x:f t="shared" si="1378"/>
        <x:v>79086.172921354213</x:v>
      </x:c>
      <x:c r="R7347" s="55">
        <x:f t="shared" si="1379"/>
        <x:v>23769.827078645787</x:v>
      </x:c>
      <x:c r="S7347" s="1" t="str">
        <x:f t="shared" si="1380"/>
        <x:v>YES</x:v>
      </x:c>
      <x:c r="T7347" s="1">
        <x:f t="shared" si="1381"/>
        <x:v>23769.827078645787</x:v>
      </x:c>
    </x:row>
    <x:row r="7348">
      <x:c r="A7348" s="1"/>
      <x:c r="B7348" s="1"/>
      <x:c r="C7348" s="1"/>
      <x:c r="D7348" s="1"/>
      <x:c r="E7348" s="1"/>
      <x:c r="F7348" s="1"/>
      <x:c r="G7348" s="1"/>
      <x:c r="H7348" s="1"/>
      <x:c r="I7348" s="53">
        <x:f t="shared" si="1370"/>
        <x:v>11</x:v>
      </x:c>
      <x:c r="J7348" s="53">
        <x:f t="shared" si="1371"/>
        <x:v>4</x:v>
      </x:c>
      <x:c r="K7348" s="53">
        <x:f t="shared" si="1372"/>
        <x:v>17</x:v>
      </x:c>
      <x:c r="L7348" s="53">
        <x:f t="shared" si="1373"/>
        <x:v>32</x:v>
      </x:c>
      <x:c r="M7348" s="54">
        <x:f t="shared" si="1374"/>
        <x:v>3901.9237837165429</x:v>
      </x:c>
      <x:c r="N7348" s="54">
        <x:f t="shared" si="1375"/>
        <x:v>2.2096692942475991</x:v>
      </x:c>
      <x:c r="O7348" s="55">
        <x:f t="shared" si="1376"/>
        <x:v>151076</x:v>
      </x:c>
      <x:c r="P7348" s="55">
        <x:f t="shared" si="1377"/>
        <x:v>26400</x:v>
      </x:c>
      <x:c r="Q7348" s="55">
        <x:f t="shared" si="1378"/>
        <x:v>80241.732356189983</x:v>
      </x:c>
      <x:c r="R7348" s="55">
        <x:f t="shared" si="1379"/>
        <x:v>24434.267643810017</x:v>
      </x:c>
      <x:c r="S7348" s="1" t="str">
        <x:f t="shared" si="1380"/>
        <x:v>YES</x:v>
      </x:c>
      <x:c r="T7348" s="1">
        <x:f t="shared" si="1381"/>
        <x:v>24434.267643810017</x:v>
      </x:c>
    </x:row>
    <x:row r="7349">
      <x:c r="A7349" s="1"/>
      <x:c r="B7349" s="1"/>
      <x:c r="C7349" s="1"/>
      <x:c r="D7349" s="1"/>
      <x:c r="E7349" s="1"/>
      <x:c r="F7349" s="1"/>
      <x:c r="G7349" s="1"/>
      <x:c r="H7349" s="1"/>
      <x:c r="I7349" s="53">
        <x:f t="shared" si="1370"/>
        <x:v>11</x:v>
      </x:c>
      <x:c r="J7349" s="53">
        <x:f t="shared" si="1371"/>
        <x:v>4</x:v>
      </x:c>
      <x:c r="K7349" s="53">
        <x:f t="shared" si="1372"/>
        <x:v>18</x:v>
      </x:c>
      <x:c r="L7349" s="53">
        <x:f t="shared" si="1373"/>
        <x:v>33</x:v>
      </x:c>
      <x:c r="M7349" s="54">
        <x:f t="shared" si="1374"/>
        <x:v>3970.0107751751302</x:v>
      </x:c>
      <x:c r="N7349" s="54">
        <x:f t="shared" si="1375"/>
        <x:v>2.2569519272049514</x:v>
      </x:c>
      <x:c r="O7349" s="55">
        <x:f t="shared" si="1376"/>
        <x:v>153776</x:v>
      </x:c>
      <x:c r="P7349" s="55">
        <x:f t="shared" si="1377"/>
        <x:v>27280</x:v>
      </x:c>
      <x:c r="Q7349" s="55">
        <x:f t="shared" si="1378"/>
        <x:v>81423.798180123791</x:v>
      </x:c>
      <x:c r="R7349" s="55">
        <x:f t="shared" si="1379"/>
        <x:v>25072.201819876209</x:v>
      </x:c>
      <x:c r="S7349" s="1" t="str">
        <x:f t="shared" si="1380"/>
        <x:v>YES</x:v>
      </x:c>
      <x:c r="T7349" s="1">
        <x:f t="shared" si="1381"/>
        <x:v>25072.201819876209</x:v>
      </x:c>
    </x:row>
    <x:row r="7350">
      <x:c r="A7350" s="1"/>
      <x:c r="B7350" s="1"/>
      <x:c r="C7350" s="1"/>
      <x:c r="D7350" s="1"/>
      <x:c r="E7350" s="1"/>
      <x:c r="F7350" s="1"/>
      <x:c r="G7350" s="1"/>
      <x:c r="H7350" s="1"/>
      <x:c r="I7350" s="53">
        <x:f t="shared" si="1370"/>
        <x:v>11</x:v>
      </x:c>
      <x:c r="J7350" s="53">
        <x:f t="shared" si="1371"/>
        <x:v>4</x:v>
      </x:c>
      <x:c r="K7350" s="53">
        <x:f t="shared" si="1372"/>
        <x:v>19</x:v>
      </x:c>
      <x:c r="L7350" s="53">
        <x:f t="shared" si="1373"/>
        <x:v>34</x:v>
      </x:c>
      <x:c r="M7350" s="54">
        <x:f t="shared" si="1374"/>
        <x:v>4039.6523038111518</x:v>
      </x:c>
      <x:c r="N7350" s="54">
        <x:f t="shared" si="1375"/>
        <x:v>2.3053140998688555</x:v>
      </x:c>
      <x:c r="O7350" s="55">
        <x:f t="shared" si="1376"/>
        <x:v>156476</x:v>
      </x:c>
      <x:c r="P7350" s="55">
        <x:f t="shared" si="1377"/>
        <x:v>28160</x:v>
      </x:c>
      <x:c r="Q7350" s="55">
        <x:f t="shared" si="1378"/>
        <x:v>82632.852496721374</x:v>
      </x:c>
      <x:c r="R7350" s="55">
        <x:f t="shared" si="1379"/>
        <x:v>25683.147503278626</x:v>
      </x:c>
      <x:c r="S7350" s="1" t="str">
        <x:f t="shared" si="1380"/>
        <x:v>YES</x:v>
      </x:c>
      <x:c r="T7350" s="1">
        <x:f t="shared" si="1381"/>
        <x:v>25683.147503278626</x:v>
      </x:c>
    </x:row>
    <x:row r="7351">
      <x:c r="A7351" s="1"/>
      <x:c r="B7351" s="1"/>
      <x:c r="C7351" s="1"/>
      <x:c r="D7351" s="1"/>
      <x:c r="E7351" s="1"/>
      <x:c r="F7351" s="1"/>
      <x:c r="G7351" s="1"/>
      <x:c r="H7351" s="1"/>
      <x:c r="I7351" s="53">
        <x:f t="shared" si="1370"/>
        <x:v>11</x:v>
      </x:c>
      <x:c r="J7351" s="53">
        <x:f t="shared" si="1371"/>
        <x:v>4</x:v>
      </x:c>
      <x:c r="K7351" s="53">
        <x:f t="shared" si="1372"/>
        <x:v>20</x:v>
      </x:c>
      <x:c r="L7351" s="53">
        <x:f t="shared" si="1373"/>
        <x:v>35</x:v>
      </x:c>
      <x:c r="M7351" s="54">
        <x:f t="shared" si="1374"/>
        <x:v>4110.8765944616289</x:v>
      </x:c>
      <x:c r="N7351" s="54">
        <x:f t="shared" si="1375"/>
        <x:v>2.3547754128205756</x:v>
      </x:c>
      <x:c r="O7351" s="55">
        <x:f t="shared" si="1376"/>
        <x:v>159176</x:v>
      </x:c>
      <x:c r="P7351" s="55">
        <x:f t="shared" si="1377"/>
        <x:v>29040</x:v>
      </x:c>
      <x:c r="Q7351" s="55">
        <x:f t="shared" si="1378"/>
        <x:v>83869.385320514382</x:v>
      </x:c>
      <x:c r="R7351" s="55">
        <x:f t="shared" si="1379"/>
        <x:v>26266.614679485618</x:v>
      </x:c>
      <x:c r="S7351" s="1" t="str">
        <x:f t="shared" si="1380"/>
        <x:v>YES</x:v>
      </x:c>
      <x:c r="T7351" s="1">
        <x:f t="shared" si="1381"/>
        <x:v>26266.614679485618</x:v>
      </x:c>
    </x:row>
    <x:row r="7352">
      <x:c r="A7352" s="1"/>
      <x:c r="B7352" s="1"/>
      <x:c r="C7352" s="1"/>
      <x:c r="D7352" s="1"/>
      <x:c r="E7352" s="1"/>
      <x:c r="F7352" s="1"/>
      <x:c r="G7352" s="1"/>
      <x:c r="H7352" s="1"/>
      <x:c r="I7352" s="53">
        <x:f t="shared" si="1370"/>
        <x:v>11</x:v>
      </x:c>
      <x:c r="J7352" s="53">
        <x:f t="shared" si="1371"/>
        <x:v>4</x:v>
      </x:c>
      <x:c r="K7352" s="53">
        <x:f t="shared" si="1372"/>
        <x:v>21</x:v>
      </x:c>
      <x:c r="L7352" s="53">
        <x:f t="shared" si="1373"/>
        <x:v>36</x:v>
      </x:c>
      <x:c r="M7352" s="54">
        <x:f t="shared" si="1374"/>
        <x:v>4183.7123346880726</x:v>
      </x:c>
      <x:c r="N7352" s="54">
        <x:f t="shared" si="1375"/>
        <x:v>2.405355787977828</x:v>
      </x:c>
      <x:c r="O7352" s="55">
        <x:f t="shared" si="1376"/>
        <x:v>161876</x:v>
      </x:c>
      <x:c r="P7352" s="55">
        <x:f t="shared" si="1377"/>
        <x:v>29920</x:v>
      </x:c>
      <x:c r="Q7352" s="55">
        <x:f t="shared" si="1378"/>
        <x:v>85133.894699445693</x:v>
      </x:c>
      <x:c r="R7352" s="55">
        <x:f t="shared" si="1379"/>
        <x:v>26822.105300554307</x:v>
      </x:c>
      <x:c r="S7352" s="1" t="str">
        <x:f t="shared" si="1380"/>
        <x:v>YES</x:v>
      </x:c>
      <x:c r="T7352" s="1">
        <x:f t="shared" si="1381"/>
        <x:v>26822.105300554307</x:v>
      </x:c>
    </x:row>
    <x:row r="7353">
      <x:c r="A7353" s="1"/>
      <x:c r="B7353" s="1"/>
      <x:c r="C7353" s="1"/>
      <x:c r="D7353" s="1"/>
      <x:c r="E7353" s="1"/>
      <x:c r="F7353" s="1"/>
      <x:c r="G7353" s="1"/>
      <x:c r="H7353" s="1"/>
      <x:c r="I7353" s="53">
        <x:f t="shared" si="1370"/>
        <x:v>11</x:v>
      </x:c>
      <x:c r="J7353" s="53">
        <x:f t="shared" si="1371"/>
        <x:v>4</x:v>
      </x:c>
      <x:c r="K7353" s="53">
        <x:f t="shared" si="1372"/>
        <x:v>22</x:v>
      </x:c>
      <x:c r="L7353" s="53">
        <x:f t="shared" si="1373"/>
        <x:v>37</x:v>
      </x:c>
      <x:c r="M7353" s="54">
        <x:f t="shared" si="1374"/>
        <x:v>4258.1886819344691</x:v>
      </x:c>
      <x:c r="N7353" s="54">
        <x:f t="shared" si="1375"/>
        <x:v>2.4570754735656033</x:v>
      </x:c>
      <x:c r="O7353" s="55">
        <x:f t="shared" si="1376"/>
        <x:v>164576</x:v>
      </x:c>
      <x:c r="P7353" s="55">
        <x:f t="shared" si="1377"/>
        <x:v>30800</x:v>
      </x:c>
      <x:c r="Q7353" s="55">
        <x:f t="shared" si="1378"/>
        <x:v>86426.88683914009</x:v>
      </x:c>
      <x:c r="R7353" s="55">
        <x:f t="shared" si="1379"/>
        <x:v>27349.11316085991</x:v>
      </x:c>
      <x:c r="S7353" s="1" t="str">
        <x:f t="shared" si="1380"/>
        <x:v>YES</x:v>
      </x:c>
      <x:c r="T7353" s="1">
        <x:f t="shared" si="1381"/>
        <x:v>27349.11316085991</x:v>
      </x:c>
    </x:row>
    <x:row r="7354">
      <x:c r="A7354" s="1"/>
      <x:c r="B7354" s="1"/>
      <x:c r="C7354" s="1"/>
      <x:c r="D7354" s="1"/>
      <x:c r="E7354" s="1"/>
      <x:c r="F7354" s="1"/>
      <x:c r="G7354" s="1"/>
      <x:c r="H7354" s="1"/>
      <x:c r="I7354" s="53">
        <x:f t="shared" si="1370"/>
        <x:v>11</x:v>
      </x:c>
      <x:c r="J7354" s="53">
        <x:f t="shared" si="1371"/>
        <x:v>4</x:v>
      </x:c>
      <x:c r="K7354" s="53">
        <x:f t="shared" si="1372"/>
        <x:v>23</x:v>
      </x:c>
      <x:c r="L7354" s="53">
        <x:f t="shared" si="1373"/>
        <x:v>38</x:v>
      </x:c>
      <x:c r="M7354" s="54">
        <x:f t="shared" si="1374"/>
        <x:v>4334.3352707919057</x:v>
      </x:c>
      <x:c r="N7354" s="54">
        <x:f t="shared" si="1375"/>
        <x:v>2.5099550491610456</x:v>
      </x:c>
      <x:c r="O7354" s="55">
        <x:f t="shared" si="1376"/>
        <x:v>167276</x:v>
      </x:c>
      <x:c r="P7354" s="55">
        <x:f t="shared" si="1377"/>
        <x:v>31680</x:v>
      </x:c>
      <x:c r="Q7354" s="55">
        <x:f t="shared" si="1378"/>
        <x:v>87748.876229026137</x:v>
      </x:c>
      <x:c r="R7354" s="55">
        <x:f t="shared" si="1379"/>
        <x:v>27847.123770973863</x:v>
      </x:c>
      <x:c r="S7354" s="1" t="str">
        <x:f t="shared" si="1380"/>
        <x:v>YES</x:v>
      </x:c>
      <x:c r="T7354" s="1">
        <x:f t="shared" si="1381"/>
        <x:v>27847.123770973863</x:v>
      </x:c>
    </x:row>
    <x:row r="7355">
      <x:c r="A7355" s="1"/>
      <x:c r="B7355" s="1"/>
      <x:c r="C7355" s="1"/>
      <x:c r="D7355" s="1"/>
      <x:c r="E7355" s="1"/>
      <x:c r="F7355" s="1"/>
      <x:c r="G7355" s="1"/>
      <x:c r="H7355" s="1"/>
      <x:c r="I7355" s="53">
        <x:f t="shared" si="1370"/>
        <x:v>11</x:v>
      </x:c>
      <x:c r="J7355" s="53">
        <x:f t="shared" si="1371"/>
        <x:v>4</x:v>
      </x:c>
      <x:c r="K7355" s="53">
        <x:f t="shared" si="1372"/>
        <x:v>24</x:v>
      </x:c>
      <x:c r="L7355" s="53">
        <x:f t="shared" si="1373"/>
        <x:v>39</x:v>
      </x:c>
      <x:c r="M7355" s="54">
        <x:f t="shared" si="1374"/>
        <x:v>4412.1822203714009</x:v>
      </x:c>
      <x:c r="N7355" s="54">
        <x:f t="shared" si="1375"/>
        <x:v>2.5640154308134728</x:v>
      </x:c>
      <x:c r="O7355" s="55">
        <x:f t="shared" si="1376"/>
        <x:v>169976</x:v>
      </x:c>
      <x:c r="P7355" s="55">
        <x:f t="shared" si="1377"/>
        <x:v>32560</x:v>
      </x:c>
      <x:c r="Q7355" s="55">
        <x:f t="shared" si="1378"/>
        <x:v>89100.385770336812</x:v>
      </x:c>
      <x:c r="R7355" s="55">
        <x:f t="shared" si="1379"/>
        <x:v>28315.614229663188</x:v>
      </x:c>
      <x:c r="S7355" s="1" t="str">
        <x:f t="shared" si="1380"/>
        <x:v>YES</x:v>
      </x:c>
      <x:c r="T7355" s="1">
        <x:f t="shared" si="1381"/>
        <x:v>28315.614229663188</x:v>
      </x:c>
    </x:row>
    <x:row r="7356">
      <x:c r="A7356" s="1"/>
      <x:c r="B7356" s="1"/>
      <x:c r="C7356" s="1"/>
      <x:c r="D7356" s="1"/>
      <x:c r="E7356" s="1"/>
      <x:c r="F7356" s="1"/>
      <x:c r="G7356" s="1"/>
      <x:c r="H7356" s="1"/>
      <x:c r="I7356" s="53">
        <x:f t="shared" si="1370"/>
        <x:v>11</x:v>
      </x:c>
      <x:c r="J7356" s="53">
        <x:f t="shared" si="1371"/>
        <x:v>4</x:v>
      </x:c>
      <x:c r="K7356" s="53">
        <x:f t="shared" si="1372"/>
        <x:v>25</x:v>
      </x:c>
      <x:c r="L7356" s="53">
        <x:f t="shared" si="1373"/>
        <x:v>40</x:v>
      </x:c>
      <x:c r="M7356" s="54">
        <x:f t="shared" si="1374"/>
        <x:v>4491.7601417864989</x:v>
      </x:c>
      <x:c r="N7356" s="54">
        <x:f t="shared" si="1375"/>
        <x:v>2.6192778762406244</x:v>
      </x:c>
      <x:c r="O7356" s="55">
        <x:f t="shared" si="1376"/>
        <x:v>172676</x:v>
      </x:c>
      <x:c r="P7356" s="55">
        <x:f t="shared" si="1377"/>
        <x:v>33440</x:v>
      </x:c>
      <x:c r="Q7356" s="55">
        <x:f t="shared" si="1378"/>
        <x:v>90481.946906015597</x:v>
      </x:c>
      <x:c r="R7356" s="55">
        <x:f t="shared" si="1379"/>
        <x:v>28754.053093984403</x:v>
      </x:c>
      <x:c r="S7356" s="1" t="str">
        <x:f t="shared" si="1380"/>
        <x:v>YES</x:v>
      </x:c>
      <x:c r="T7356" s="1">
        <x:f t="shared" si="1381"/>
        <x:v>28754.053093984403</x:v>
      </x:c>
    </x:row>
    <x:row r="7357">
      <x:c r="A7357" s="1"/>
      <x:c r="B7357" s="1"/>
      <x:c r="C7357" s="1"/>
      <x:c r="D7357" s="1"/>
      <x:c r="E7357" s="1"/>
      <x:c r="F7357" s="1"/>
      <x:c r="G7357" s="1"/>
      <x:c r="H7357" s="1"/>
      <x:c r="I7357" s="53">
        <x:f t="shared" si="1370"/>
        <x:v>11</x:v>
      </x:c>
      <x:c r="J7357" s="53">
        <x:f t="shared" si="1371"/>
        <x:v>4</x:v>
      </x:c>
      <x:c r="K7357" s="53">
        <x:f t="shared" si="1372"/>
        <x:v>26</x:v>
      </x:c>
      <x:c r="L7357" s="53">
        <x:f t="shared" si="1373"/>
        <x:v>41</x:v>
      </x:c>
      <x:c r="M7357" s="54">
        <x:f t="shared" si="1374"/>
        <x:v>4573.1001457472166</x:v>
      </x:c>
      <x:c r="N7357" s="54">
        <x:f t="shared" si="1375"/>
        <x:v>2.6757639901022339</x:v>
      </x:c>
      <x:c r="O7357" s="55">
        <x:f t="shared" si="1376"/>
        <x:v>175376</x:v>
      </x:c>
      <x:c r="P7357" s="55">
        <x:f t="shared" si="1377"/>
        <x:v>34320</x:v>
      </x:c>
      <x:c r="Q7357" s="55">
        <x:f t="shared" si="1378"/>
        <x:v>91894.099752555849</x:v>
      </x:c>
      <x:c r="R7357" s="55">
        <x:f t="shared" si="1379"/>
        <x:v>29161.900247444151</x:v>
      </x:c>
      <x:c r="S7357" s="1" t="str">
        <x:f t="shared" si="1380"/>
        <x:v>YES</x:v>
      </x:c>
      <x:c r="T7357" s="1">
        <x:f t="shared" si="1381"/>
        <x:v>29161.900247444151</x:v>
      </x:c>
    </x:row>
    <x:row r="7358">
      <x:c r="A7358" s="1"/>
      <x:c r="B7358" s="1"/>
      <x:c r="C7358" s="1"/>
      <x:c r="D7358" s="1"/>
      <x:c r="E7358" s="1"/>
      <x:c r="F7358" s="1"/>
      <x:c r="G7358" s="1"/>
      <x:c r="H7358" s="1"/>
      <x:c r="I7358" s="53">
        <x:f t="shared" si="1370"/>
        <x:v>11</x:v>
      </x:c>
      <x:c r="J7358" s="53">
        <x:f t="shared" si="1371"/>
        <x:v>4</x:v>
      </x:c>
      <x:c r="K7358" s="53">
        <x:f t="shared" si="1372"/>
        <x:v>27</x:v>
      </x:c>
      <x:c r="L7358" s="53">
        <x:f t="shared" si="1373"/>
        <x:v>42</x:v>
      </x:c>
      <x:c r="M7358" s="54">
        <x:f t="shared" si="1374"/>
        <x:v>4656.2338502669736</x:v>
      </x:c>
      <x:c r="N7358" s="54">
        <x:f t="shared" si="1375"/>
        <x:v>2.733495729352065</x:v>
      </x:c>
      <x:c r="O7358" s="55">
        <x:f t="shared" si="1376"/>
        <x:v>178076</x:v>
      </x:c>
      <x:c r="P7358" s="55">
        <x:f t="shared" si="1377"/>
        <x:v>35200</x:v>
      </x:c>
      <x:c r="Q7358" s="55">
        <x:f t="shared" si="1378"/>
        <x:v>93337.393233801617</x:v>
      </x:c>
      <x:c r="R7358" s="55">
        <x:f t="shared" si="1379"/>
        <x:v>29538.606766198383</x:v>
      </x:c>
      <x:c r="S7358" s="1" t="str">
        <x:f t="shared" si="1380"/>
        <x:v>YES</x:v>
      </x:c>
      <x:c r="T7358" s="1">
        <x:f t="shared" si="1381"/>
        <x:v>29538.606766198383</x:v>
      </x:c>
    </x:row>
    <x:row r="7359">
      <x:c r="A7359" s="1"/>
      <x:c r="B7359" s="1"/>
      <x:c r="C7359" s="1"/>
      <x:c r="D7359" s="1"/>
      <x:c r="E7359" s="1"/>
      <x:c r="F7359" s="1"/>
      <x:c r="G7359" s="1"/>
      <x:c r="H7359" s="1"/>
      <x:c r="I7359" s="53">
        <x:f t="shared" si="1370"/>
        <x:v>11</x:v>
      </x:c>
      <x:c r="J7359" s="53">
        <x:f t="shared" si="1371"/>
        <x:v>4</x:v>
      </x:c>
      <x:c r="K7359" s="53">
        <x:f t="shared" si="1372"/>
        <x:v>28</x:v>
      </x:c>
      <x:c r="L7359" s="53">
        <x:f t="shared" si="1373"/>
        <x:v>43</x:v>
      </x:c>
      <x:c r="M7359" s="54">
        <x:f t="shared" si="1374"/>
        <x:v>4741.1933884841274</x:v>
      </x:c>
      <x:c r="N7359" s="54">
        <x:f t="shared" si="1375"/>
        <x:v>2.7924954086695331</x:v>
      </x:c>
      <x:c r="O7359" s="55">
        <x:f t="shared" si="1376"/>
        <x:v>180776</x:v>
      </x:c>
      <x:c r="P7359" s="55">
        <x:f t="shared" si="1377"/>
        <x:v>36080</x:v>
      </x:c>
      <x:c r="Q7359" s="55">
        <x:f t="shared" si="1378"/>
        <x:v>94812.385216738316</x:v>
      </x:c>
      <x:c r="R7359" s="55">
        <x:f t="shared" si="1379"/>
        <x:v>29883.614783261684</x:v>
      </x:c>
      <x:c r="S7359" s="1" t="str">
        <x:f t="shared" si="1380"/>
        <x:v>YES</x:v>
      </x:c>
      <x:c r="T7359" s="1">
        <x:f t="shared" si="1381"/>
        <x:v>29883.614783261684</x:v>
      </x:c>
    </x:row>
    <x:row r="7360">
      <x:c r="A7360" s="1"/>
      <x:c r="B7360" s="1"/>
      <x:c r="C7360" s="1"/>
      <x:c r="D7360" s="1"/>
      <x:c r="E7360" s="1"/>
      <x:c r="F7360" s="1"/>
      <x:c r="G7360" s="1"/>
      <x:c r="H7360" s="1"/>
      <x:c r="I7360" s="53">
        <x:f t="shared" si="1370"/>
        <x:v>11</x:v>
      </x:c>
      <x:c r="J7360" s="53">
        <x:f t="shared" si="1371"/>
        <x:v>4</x:v>
      </x:c>
      <x:c r="K7360" s="53">
        <x:f t="shared" si="1372"/>
        <x:v>29</x:v>
      </x:c>
      <x:c r="L7360" s="53">
        <x:f t="shared" si="1373"/>
        <x:v>44</x:v>
      </x:c>
      <x:c r="M7360" s="54">
        <x:f t="shared" si="1374"/>
        <x:v>4828.0114165997802</x:v>
      </x:c>
      <x:c r="N7360" s="54">
        <x:f t="shared" si="1375"/>
        <x:v>2.8527857059720696</x:v>
      </x:c>
      <x:c r="O7360" s="55">
        <x:f t="shared" si="1376"/>
        <x:v>183476</x:v>
      </x:c>
      <x:c r="P7360" s="55">
        <x:f t="shared" si="1377"/>
        <x:v>36960</x:v>
      </x:c>
      <x:c r="Q7360" s="55">
        <x:f t="shared" si="1378"/>
        <x:v>96319.642649301735</x:v>
      </x:c>
      <x:c r="R7360" s="55">
        <x:f t="shared" si="1379"/>
        <x:v>30196.357350698265</x:v>
      </x:c>
      <x:c r="S7360" s="1" t="str">
        <x:f t="shared" si="1380"/>
        <x:v>YES</x:v>
      </x:c>
      <x:c r="T7360" s="1">
        <x:f t="shared" si="1381"/>
        <x:v>30196.357350698265</x:v>
      </x:c>
    </x:row>
    <x:row r="7361">
      <x:c r="A7361" s="1"/>
      <x:c r="B7361" s="1"/>
      <x:c r="C7361" s="1"/>
      <x:c r="D7361" s="1"/>
      <x:c r="E7361" s="1"/>
      <x:c r="F7361" s="1"/>
      <x:c r="G7361" s="1"/>
      <x:c r="H7361" s="1"/>
      <x:c r="I7361" s="53">
        <x:f t="shared" si="1370"/>
        <x:v>11</x:v>
      </x:c>
      <x:c r="J7361" s="53">
        <x:f t="shared" si="1371"/>
        <x:v>4</x:v>
      </x:c>
      <x:c r="K7361" s="53">
        <x:f t="shared" si="1372"/>
        <x:v>30</x:v>
      </x:c>
      <x:c r="L7361" s="53">
        <x:f t="shared" si="1373"/>
        <x:v>45</x:v>
      </x:c>
      <x:c r="M7361" s="54">
        <x:f t="shared" si="1374"/>
        <x:v>4916.7211219335513</x:v>
      </x:c>
      <x:c r="N7361" s="54">
        <x:f t="shared" si="1375"/>
        <x:v>2.9143896680094108</x:v>
      </x:c>
      <x:c r="O7361" s="55">
        <x:f t="shared" si="1376"/>
        <x:v>186176</x:v>
      </x:c>
      <x:c r="P7361" s="55">
        <x:f t="shared" si="1377"/>
        <x:v>37840</x:v>
      </x:c>
      <x:c r="Q7361" s="55">
        <x:f t="shared" si="1378"/>
        <x:v>97859.741700235259</x:v>
      </x:c>
      <x:c r="R7361" s="55">
        <x:f t="shared" si="1379"/>
        <x:v>30476.258299764741</x:v>
      </x:c>
      <x:c r="S7361" s="1" t="str">
        <x:f t="shared" si="1380"/>
        <x:v>YES</x:v>
      </x:c>
      <x:c r="T7361" s="1">
        <x:f t="shared" si="1381"/>
        <x:v>30476.258299764741</x:v>
      </x:c>
    </x:row>
    <x:row r="7362">
      <x:c r="A7362" s="1"/>
      <x:c r="B7362" s="1"/>
      <x:c r="C7362" s="1"/>
      <x:c r="D7362" s="1"/>
      <x:c r="E7362" s="1"/>
      <x:c r="F7362" s="1"/>
      <x:c r="G7362" s="1"/>
      <x:c r="H7362" s="1"/>
      <x:c r="I7362" s="53">
        <x:f t="shared" si="1370"/>
        <x:v>11</x:v>
      </x:c>
      <x:c r="J7362" s="53">
        <x:f t="shared" si="1371"/>
        <x:v>5</x:v>
      </x:c>
      <x:c r="K7362" s="53">
        <x:f t="shared" si="1372"/>
        <x:v>0</x:v>
      </x:c>
      <x:c r="L7362" s="53">
        <x:f t="shared" si="1373"/>
        <x:v>16</x:v>
      </x:c>
      <x:c r="M7362" s="54">
        <x:f t="shared" si="1374"/>
        <x:v>2994.2967709824961</x:v>
      </x:c>
      <x:c r="N7362" s="54">
        <x:f t="shared" si="1375"/>
        <x:v>1.5793727576267333</x:v>
      </x:c>
      <x:c r="O7362" s="55">
        <x:f t="shared" si="1376"/>
        <x:v>107270</x:v>
      </x:c>
      <x:c r="P7362" s="55">
        <x:f t="shared" si="1377"/>
        <x:v>11880</x:v>
      </x:c>
      <x:c r="Q7362" s="55">
        <x:f t="shared" si="1378"/>
        <x:v>64484.318940668338</x:v>
      </x:c>
      <x:c r="R7362" s="55">
        <x:f t="shared" si="1379"/>
        <x:v>10905.681059331662</x:v>
      </x:c>
      <x:c r="S7362" s="1" t="str">
        <x:f t="shared" si="1380"/>
        <x:v>YES</x:v>
      </x:c>
      <x:c r="T7362" s="1">
        <x:f t="shared" si="1381"/>
        <x:v>10905.681059331662</x:v>
      </x:c>
    </x:row>
    <x:row r="7363">
      <x:c r="A7363" s="1"/>
      <x:c r="B7363" s="1"/>
      <x:c r="C7363" s="1"/>
      <x:c r="D7363" s="1"/>
      <x:c r="E7363" s="1"/>
      <x:c r="F7363" s="1"/>
      <x:c r="G7363" s="1"/>
      <x:c r="H7363" s="1"/>
      <x:c r="I7363" s="53">
        <x:f t="shared" si="1370"/>
        <x:v>11</x:v>
      </x:c>
      <x:c r="J7363" s="53">
        <x:f t="shared" si="1371"/>
        <x:v>5</x:v>
      </x:c>
      <x:c r="K7363" s="53">
        <x:f t="shared" si="1372"/>
        <x:v>1</x:v>
      </x:c>
      <x:c r="L7363" s="53">
        <x:f t="shared" si="1373"/>
        <x:v>17</x:v>
      </x:c>
      <x:c r="M7363" s="54">
        <x:f t="shared" si="1374"/>
        <x:v>3039.8592709824961</x:v>
      </x:c>
      <x:c r="N7363" s="54">
        <x:f t="shared" si="1375"/>
        <x:v>1.6110133826267334</x:v>
      </x:c>
      <x:c r="O7363" s="55">
        <x:f t="shared" si="1376"/>
        <x:v>109970</x:v>
      </x:c>
      <x:c r="P7363" s="55">
        <x:f t="shared" si="1377"/>
        <x:v>12760</x:v>
      </x:c>
      <x:c r="Q7363" s="55">
        <x:f t="shared" si="1378"/>
        <x:v>65275.334565668338</x:v>
      </x:c>
      <x:c r="R7363" s="55">
        <x:f t="shared" si="1379"/>
        <x:v>11934.665434331662</x:v>
      </x:c>
      <x:c r="S7363" s="1" t="str">
        <x:f t="shared" si="1380"/>
        <x:v>YES</x:v>
      </x:c>
      <x:c r="T7363" s="1">
        <x:f t="shared" si="1381"/>
        <x:v>11934.665434331662</x:v>
      </x:c>
    </x:row>
    <x:row r="7364">
      <x:c r="A7364" s="1"/>
      <x:c r="B7364" s="1"/>
      <x:c r="C7364" s="1"/>
      <x:c r="D7364" s="1"/>
      <x:c r="E7364" s="1"/>
      <x:c r="F7364" s="1"/>
      <x:c r="G7364" s="1"/>
      <x:c r="H7364" s="1"/>
      <x:c r="I7364" s="53">
        <x:f t="shared" si="1370"/>
        <x:v>11</x:v>
      </x:c>
      <x:c r="J7364" s="53">
        <x:f t="shared" si="1371"/>
        <x:v>5</x:v>
      </x:c>
      <x:c r="K7364" s="53">
        <x:f t="shared" si="1372"/>
        <x:v>2</x:v>
      </x:c>
      <x:c r="L7364" s="53">
        <x:f t="shared" si="1373"/>
        <x:v>18</x:v>
      </x:c>
      <x:c r="M7364" s="54">
        <x:f t="shared" si="1374"/>
        <x:v>3086.560833482496</x:v>
      </x:c>
      <x:c r="N7364" s="54">
        <x:f t="shared" si="1375"/>
        <x:v>1.6434450232517333</x:v>
      </x:c>
      <x:c r="O7364" s="55">
        <x:f t="shared" si="1376"/>
        <x:v>112670</x:v>
      </x:c>
      <x:c r="P7364" s="55">
        <x:f t="shared" si="1377"/>
        <x:v>13640</x:v>
      </x:c>
      <x:c r="Q7364" s="55">
        <x:f t="shared" si="1378"/>
        <x:v>66086.125581293338</x:v>
      </x:c>
      <x:c r="R7364" s="55">
        <x:f t="shared" si="1379"/>
        <x:v>12943.874418706662</x:v>
      </x:c>
      <x:c r="S7364" s="1" t="str">
        <x:f t="shared" si="1380"/>
        <x:v>YES</x:v>
      </x:c>
      <x:c r="T7364" s="1">
        <x:f t="shared" si="1381"/>
        <x:v>12943.874418706662</x:v>
      </x:c>
    </x:row>
    <x:row r="7365">
      <x:c r="A7365" s="1"/>
      <x:c r="B7365" s="1"/>
      <x:c r="C7365" s="1"/>
      <x:c r="D7365" s="1"/>
      <x:c r="E7365" s="1"/>
      <x:c r="F7365" s="1"/>
      <x:c r="G7365" s="1"/>
      <x:c r="H7365" s="1"/>
      <x:c r="I7365" s="53">
        <x:f t="shared" si="1370"/>
        <x:v>11</x:v>
      </x:c>
      <x:c r="J7365" s="53">
        <x:f t="shared" si="1371"/>
        <x:v>5</x:v>
      </x:c>
      <x:c r="K7365" s="53">
        <x:f t="shared" si="1372"/>
        <x:v>3</x:v>
      </x:c>
      <x:c r="L7365" s="53">
        <x:f t="shared" si="1373"/>
        <x:v>19</x:v>
      </x:c>
      <x:c r="M7365" s="54">
        <x:f t="shared" si="1374"/>
        <x:v>3134.422815904371</x:v>
      </x:c>
      <x:c r="N7365" s="54">
        <x:f t="shared" si="1375"/>
        <x:v>1.6766825110447021</x:v>
      </x:c>
      <x:c r="O7365" s="55">
        <x:f t="shared" si="1376"/>
        <x:v>115370</x:v>
      </x:c>
      <x:c r="P7365" s="55">
        <x:f t="shared" si="1377"/>
        <x:v>14520</x:v>
      </x:c>
      <x:c r="Q7365" s="55">
        <x:f t="shared" si="1378"/>
        <x:v>66917.062776117556</x:v>
      </x:c>
      <x:c r="R7365" s="55">
        <x:f t="shared" si="1379"/>
        <x:v>13932.937223882444</x:v>
      </x:c>
      <x:c r="S7365" s="1" t="str">
        <x:f t="shared" si="1380"/>
        <x:v>YES</x:v>
      </x:c>
      <x:c r="T7365" s="1">
        <x:f t="shared" si="1381"/>
        <x:v>13932.937223882444</x:v>
      </x:c>
    </x:row>
    <x:row r="7366">
      <x:c r="A7366" s="1"/>
      <x:c r="B7366" s="1"/>
      <x:c r="C7366" s="1"/>
      <x:c r="D7366" s="1"/>
      <x:c r="E7366" s="1"/>
      <x:c r="F7366" s="1"/>
      <x:c r="G7366" s="1"/>
      <x:c r="H7366" s="1"/>
      <x:c r="I7366" s="53">
        <x:f t="shared" si="1370"/>
        <x:v>11</x:v>
      </x:c>
      <x:c r="J7366" s="53">
        <x:f t="shared" si="1371"/>
        <x:v>5</x:v>
      </x:c>
      <x:c r="K7366" s="53">
        <x:f t="shared" si="1372"/>
        <x:v>4</x:v>
      </x:c>
      <x:c r="L7366" s="53">
        <x:f t="shared" si="1373"/>
        <x:v>20</x:v>
      </x:c>
      <x:c r="M7366" s="54">
        <x:f t="shared" si="1374"/>
        <x:v>3183.4669316270274</x:v>
      </x:c>
      <x:c r="N7366" s="54">
        <x:f t="shared" si="1375"/>
        <x:v>1.7107409247409913</x:v>
      </x:c>
      <x:c r="O7366" s="55">
        <x:f t="shared" si="1376"/>
        <x:v>118070</x:v>
      </x:c>
      <x:c r="P7366" s="55">
        <x:f t="shared" si="1377"/>
        <x:v>15400</x:v>
      </x:c>
      <x:c r="Q7366" s="55">
        <x:f t="shared" si="1378"/>
        <x:v>67768.523118524783</x:v>
      </x:c>
      <x:c r="R7366" s="55">
        <x:f t="shared" si="1379"/>
        <x:v>14901.476881475217</x:v>
      </x:c>
      <x:c r="S7366" s="1" t="str">
        <x:f t="shared" si="1380"/>
        <x:v>YES</x:v>
      </x:c>
      <x:c r="T7366" s="1">
        <x:f t="shared" si="1381"/>
        <x:v>14901.476881475217</x:v>
      </x:c>
    </x:row>
    <x:row r="7367">
      <x:c r="A7367" s="1"/>
      <x:c r="B7367" s="1"/>
      <x:c r="C7367" s="1"/>
      <x:c r="D7367" s="1"/>
      <x:c r="E7367" s="1"/>
      <x:c r="F7367" s="1"/>
      <x:c r="G7367" s="1"/>
      <x:c r="H7367" s="1"/>
      <x:c r="I7367" s="53">
        <x:f t="shared" si="1370"/>
        <x:v>11</x:v>
      </x:c>
      <x:c r="J7367" s="53">
        <x:f t="shared" si="1371"/>
        <x:v>5</x:v>
      </x:c>
      <x:c r="K7367" s="53">
        <x:f t="shared" si="1372"/>
        <x:v>5</x:v>
      </x:c>
      <x:c r="L7367" s="53">
        <x:f t="shared" si="1373"/>
        <x:v>21</x:v>
      </x:c>
      <x:c r="M7367" s="54">
        <x:f t="shared" si="1374"/>
        <x:v>3233.7152555482307</x:v>
      </x:c>
      <x:c r="N7367" s="54">
        <x:f t="shared" si="1375"/>
        <x:v>1.7456355941307158</x:v>
      </x:c>
      <x:c r="O7367" s="55">
        <x:f t="shared" si="1376"/>
        <x:v>120770</x:v>
      </x:c>
      <x:c r="P7367" s="55">
        <x:f t="shared" si="1377"/>
        <x:v>16280</x:v>
      </x:c>
      <x:c r="Q7367" s="55">
        <x:f t="shared" si="1378"/>
        <x:v>68640.889853267901</x:v>
      </x:c>
      <x:c r="R7367" s="55">
        <x:f t="shared" si="1379"/>
        <x:v>15849.110146732099</x:v>
      </x:c>
      <x:c r="S7367" s="1" t="str">
        <x:f t="shared" si="1380"/>
        <x:v>YES</x:v>
      </x:c>
      <x:c r="T7367" s="1">
        <x:f t="shared" si="1381"/>
        <x:v>15849.110146732099</x:v>
      </x:c>
    </x:row>
    <x:row r="7368">
      <x:c r="A7368" s="1"/>
      <x:c r="B7368" s="1"/>
      <x:c r="C7368" s="1"/>
      <x:c r="D7368" s="1"/>
      <x:c r="E7368" s="1"/>
      <x:c r="F7368" s="1"/>
      <x:c r="G7368" s="1"/>
      <x:c r="H7368" s="1"/>
      <x:c r="I7368" s="53">
        <x:f t="shared" si="1370"/>
        <x:v>11</x:v>
      </x:c>
      <x:c r="J7368" s="53">
        <x:f t="shared" si="1371"/>
        <x:v>5</x:v>
      </x:c>
      <x:c r="K7368" s="53">
        <x:f t="shared" si="1372"/>
        <x:v>6</x:v>
      </x:c>
      <x:c r="L7368" s="53">
        <x:f t="shared" si="1373"/>
        <x:v>22</x:v>
      </x:c>
      <x:c r="M7368" s="54">
        <x:f t="shared" si="1374"/>
        <x:v>3285.1902297298639</x:v>
      </x:c>
      <x:c r="N7368" s="54">
        <x:f t="shared" si="1375"/>
        <x:v>1.781382103979072</x:v>
      </x:c>
      <x:c r="O7368" s="55">
        <x:f t="shared" si="1376"/>
        <x:v>123470</x:v>
      </x:c>
      <x:c r="P7368" s="55">
        <x:f t="shared" si="1377"/>
        <x:v>17160</x:v>
      </x:c>
      <x:c r="Q7368" s="55">
        <x:f t="shared" si="1378"/>
        <x:v>69534.552599476796</x:v>
      </x:c>
      <x:c r="R7368" s="55">
        <x:f t="shared" si="1379"/>
        <x:v>16775.447400523204</x:v>
      </x:c>
      <x:c r="S7368" s="1" t="str">
        <x:f t="shared" si="1380"/>
        <x:v>YES</x:v>
      </x:c>
      <x:c r="T7368" s="1">
        <x:f t="shared" si="1381"/>
        <x:v>16775.447400523204</x:v>
      </x:c>
    </x:row>
    <x:row r="7369">
      <x:c r="A7369" s="1"/>
      <x:c r="B7369" s="1"/>
      <x:c r="C7369" s="1"/>
      <x:c r="D7369" s="1"/>
      <x:c r="E7369" s="1"/>
      <x:c r="F7369" s="1"/>
      <x:c r="G7369" s="1"/>
      <x:c r="H7369" s="1"/>
      <x:c r="I7369" s="53">
        <x:f t="shared" si="1370"/>
        <x:v>11</x:v>
      </x:c>
      <x:c r="J7369" s="53">
        <x:f t="shared" si="1371"/>
        <x:v>5</x:v>
      </x:c>
      <x:c r="K7369" s="53">
        <x:f t="shared" si="1372"/>
        <x:v>7</x:v>
      </x:c>
      <x:c r="L7369" s="53">
        <x:f t="shared" si="1373"/>
        <x:v>23</x:v>
      </x:c>
      <x:c r="M7369" s="54">
        <x:f t="shared" si="1374"/>
        <x:v>3337.9146691278243</x:v>
      </x:c>
      <x:c r="N7369" s="54">
        <x:f t="shared" si="1375"/>
        <x:v>1.8179962980054336</x:v>
      </x:c>
      <x:c r="O7369" s="55">
        <x:f t="shared" si="1376"/>
        <x:v>126170</x:v>
      </x:c>
      <x:c r="P7369" s="55">
        <x:f t="shared" si="1377"/>
        <x:v>18040</x:v>
      </x:c>
      <x:c r="Q7369" s="55">
        <x:f t="shared" si="1378"/>
        <x:v>70449.907450135826</x:v>
      </x:c>
      <x:c r="R7369" s="55">
        <x:f t="shared" si="1379"/>
        <x:v>17680.092549864174</x:v>
      </x:c>
      <x:c r="S7369" s="1" t="str">
        <x:f t="shared" si="1380"/>
        <x:v>YES</x:v>
      </x:c>
      <x:c r="T7369" s="1">
        <x:f t="shared" si="1381"/>
        <x:v>17680.092549864174</x:v>
      </x:c>
    </x:row>
    <x:row r="7370">
      <x:c r="A7370" s="1"/>
      <x:c r="B7370" s="1"/>
      <x:c r="C7370" s="1"/>
      <x:c r="D7370" s="1"/>
      <x:c r="E7370" s="1"/>
      <x:c r="F7370" s="1"/>
      <x:c r="G7370" s="1"/>
      <x:c r="H7370" s="1"/>
      <x:c r="I7370" s="53">
        <x:f t="shared" si="1370"/>
        <x:v>11</x:v>
      </x:c>
      <x:c r="J7370" s="53">
        <x:f t="shared" si="1371"/>
        <x:v>5</x:v>
      </x:c>
      <x:c r="K7370" s="53">
        <x:f t="shared" si="1372"/>
        <x:v>8</x:v>
      </x:c>
      <x:c r="L7370" s="53">
        <x:f t="shared" si="1373"/>
        <x:v>24</x:v>
      </x:c>
      <x:c r="M7370" s="54">
        <x:f t="shared" si="1374"/>
        <x:v>3391.9117674078043</x:v>
      </x:c>
      <x:c r="N7370" s="54">
        <x:f t="shared" si="1375"/>
        <x:v>1.8554942829220864</x:v>
      </x:c>
      <x:c r="O7370" s="55">
        <x:f t="shared" si="1376"/>
        <x:v>128870</x:v>
      </x:c>
      <x:c r="P7370" s="55">
        <x:f t="shared" si="1377"/>
        <x:v>18920</x:v>
      </x:c>
      <x:c r="Q7370" s="55">
        <x:f t="shared" si="1378"/>
        <x:v>71387.357073052146</x:v>
      </x:c>
      <x:c r="R7370" s="55">
        <x:f t="shared" si="1379"/>
        <x:v>18562.642926947854</x:v>
      </x:c>
      <x:c r="S7370" s="1" t="str">
        <x:f t="shared" si="1380"/>
        <x:v>YES</x:v>
      </x:c>
      <x:c r="T7370" s="1">
        <x:f t="shared" si="1381"/>
        <x:v>18562.642926947854</x:v>
      </x:c>
    </x:row>
    <x:row r="7371">
      <x:c r="A7371" s="1"/>
      <x:c r="B7371" s="1"/>
      <x:c r="C7371" s="1"/>
      <x:c r="D7371" s="1"/>
      <x:c r="E7371" s="1"/>
      <x:c r="F7371" s="1"/>
      <x:c r="G7371" s="1"/>
      <x:c r="H7371" s="1"/>
      <x:c r="I7371" s="53">
        <x:f t="shared" si="1370"/>
        <x:v>11</x:v>
      </x:c>
      <x:c r="J7371" s="53">
        <x:f t="shared" si="1371"/>
        <x:v>5</x:v>
      </x:c>
      <x:c r="K7371" s="53">
        <x:f t="shared" si="1372"/>
        <x:v>9</x:v>
      </x:c>
      <x:c r="L7371" s="53">
        <x:f t="shared" si="1373"/>
        <x:v>25</x:v>
      </x:c>
      <x:c r="M7371" s="54">
        <x:f t="shared" si="1374"/>
        <x:v>3447.2051028481992</x:v>
      </x:c>
      <x:c r="N7371" s="54">
        <x:f t="shared" si="1375"/>
        <x:v>1.8938924325334716</x:v>
      </x:c>
      <x:c r="O7371" s="55">
        <x:f t="shared" si="1376"/>
        <x:v>131570</x:v>
      </x:c>
      <x:c r="P7371" s="55">
        <x:f t="shared" si="1377"/>
        <x:v>19800</x:v>
      </x:c>
      <x:c r="Q7371" s="55">
        <x:f t="shared" si="1378"/>
        <x:v>72347.310813336793</x:v>
      </x:c>
      <x:c r="R7371" s="55">
        <x:f t="shared" si="1379"/>
        <x:v>19422.689186663207</x:v>
      </x:c>
      <x:c r="S7371" s="1" t="str">
        <x:f t="shared" si="1380"/>
        <x:v>YES</x:v>
      </x:c>
      <x:c r="T7371" s="1">
        <x:f t="shared" si="1381"/>
        <x:v>19422.689186663207</x:v>
      </x:c>
    </x:row>
    <x:row r="7372">
      <x:c r="A7372" s="1"/>
      <x:c r="B7372" s="1"/>
      <x:c r="C7372" s="1"/>
      <x:c r="D7372" s="1"/>
      <x:c r="E7372" s="1"/>
      <x:c r="F7372" s="1"/>
      <x:c r="G7372" s="1"/>
      <x:c r="H7372" s="1"/>
      <x:c r="I7372" s="53">
        <x:f t="shared" si="1370"/>
        <x:v>11</x:v>
      </x:c>
      <x:c r="J7372" s="53">
        <x:f t="shared" si="1371"/>
        <x:v>5</x:v>
      </x:c>
      <x:c r="K7372" s="53">
        <x:f t="shared" si="1372"/>
        <x:v>10</x:v>
      </x:c>
      <x:c r="L7372" s="53">
        <x:f t="shared" si="1373"/>
        <x:v>26</x:v>
      </x:c>
      <x:c r="M7372" s="54">
        <x:f t="shared" si="1374"/>
        <x:v>3503.8186443314116</x:v>
      </x:c>
      <x:c r="N7372" s="54">
        <x:f t="shared" si="1375"/>
        <x:v>1.9332073918968136</x:v>
      </x:c>
      <x:c r="O7372" s="55">
        <x:f t="shared" si="1376"/>
        <x:v>134270</x:v>
      </x:c>
      <x:c r="P7372" s="55">
        <x:f t="shared" si="1377"/>
        <x:v>20680</x:v>
      </x:c>
      <x:c r="Q7372" s="55">
        <x:f t="shared" si="1378"/>
        <x:v>73330.184797420341</x:v>
      </x:c>
      <x:c r="R7372" s="55">
        <x:f t="shared" si="1379"/>
        <x:v>20259.815202579659</x:v>
      </x:c>
      <x:c r="S7372" s="1" t="str">
        <x:f t="shared" si="1380"/>
        <x:v>YES</x:v>
      </x:c>
      <x:c r="T7372" s="1">
        <x:f t="shared" si="1381"/>
        <x:v>20259.815202579659</x:v>
      </x:c>
    </x:row>
    <x:row r="7373">
      <x:c r="A7373" s="1"/>
      <x:c r="B7373" s="1"/>
      <x:c r="C7373" s="1"/>
      <x:c r="D7373" s="1"/>
      <x:c r="E7373" s="1"/>
      <x:c r="F7373" s="1"/>
      <x:c r="G7373" s="1"/>
      <x:c r="H7373" s="1"/>
      <x:c r="I7373" s="53">
        <x:f t="shared" si="1370"/>
        <x:v>11</x:v>
      </x:c>
      <x:c r="J7373" s="53">
        <x:f t="shared" si="1371"/>
        <x:v>5</x:v>
      </x:c>
      <x:c r="K7373" s="53">
        <x:f t="shared" si="1372"/>
        <x:v>11</x:v>
      </x:c>
      <x:c r="L7373" s="53">
        <x:f t="shared" si="1373"/>
        <x:v>27</x:v>
      </x:c>
      <x:c r="M7373" s="54">
        <x:f t="shared" si="1374"/>
        <x:v>3561.776757424851</x:v>
      </x:c>
      <x:c r="N7373" s="54">
        <x:f t="shared" si="1375"/>
        <x:v>1.9734560815450355</x:v>
      </x:c>
      <x:c r="O7373" s="55">
        <x:f t="shared" si="1376"/>
        <x:v>136970</x:v>
      </x:c>
      <x:c r="P7373" s="55">
        <x:f t="shared" si="1377"/>
        <x:v>21560</x:v>
      </x:c>
      <x:c r="Q7373" s="55">
        <x:f t="shared" si="1378"/>
        <x:v>74336.402038625878</x:v>
      </x:c>
      <x:c r="R7373" s="55">
        <x:f t="shared" si="1379"/>
        <x:v>21073.597961374122</x:v>
      </x:c>
      <x:c r="S7373" s="1" t="str">
        <x:f t="shared" si="1380"/>
        <x:v>YES</x:v>
      </x:c>
      <x:c r="T7373" s="1">
        <x:f t="shared" si="1381"/>
        <x:v>21073.597961374122</x:v>
      </x:c>
    </x:row>
    <x:row r="7374">
      <x:c r="A7374" s="1"/>
      <x:c r="B7374" s="1"/>
      <x:c r="C7374" s="1"/>
      <x:c r="D7374" s="1"/>
      <x:c r="E7374" s="1"/>
      <x:c r="F7374" s="1"/>
      <x:c r="G7374" s="1"/>
      <x:c r="H7374" s="1"/>
      <x:c r="I7374" s="53">
        <x:f t="shared" si="1370"/>
        <x:v>11</x:v>
      </x:c>
      <x:c r="J7374" s="53">
        <x:f t="shared" si="1371"/>
        <x:v>5</x:v>
      </x:c>
      <x:c r="K7374" s="53">
        <x:f t="shared" si="1372"/>
        <x:v>12</x:v>
      </x:c>
      <x:c r="L7374" s="53">
        <x:f t="shared" si="1373"/>
        <x:v>28</x:v>
      </x:c>
      <x:c r="M7374" s="54">
        <x:f t="shared" si="1374"/>
        <x:v>3621.1042105529154</x:v>
      </x:c>
      <x:c r="N7374" s="54">
        <x:f t="shared" si="1375"/>
        <x:v>2.0146557017728579</x:v>
      </x:c>
      <x:c r="O7374" s="55">
        <x:f t="shared" si="1376"/>
        <x:v>139670</x:v>
      </x:c>
      <x:c r="P7374" s="55">
        <x:f t="shared" si="1377"/>
        <x:v>22440</x:v>
      </x:c>
      <x:c r="Q7374" s="55">
        <x:f t="shared" si="1378"/>
        <x:v>75366.392544321454</x:v>
      </x:c>
      <x:c r="R7374" s="55">
        <x:f t="shared" si="1379"/>
        <x:v>21863.607455678546</x:v>
      </x:c>
      <x:c r="S7374" s="1" t="str">
        <x:f t="shared" si="1380"/>
        <x:v>YES</x:v>
      </x:c>
      <x:c r="T7374" s="1">
        <x:f t="shared" si="1381"/>
        <x:v>21863.607455678546</x:v>
      </x:c>
    </x:row>
    <x:row r="7375">
      <x:c r="A7375" s="1"/>
      <x:c r="B7375" s="1"/>
      <x:c r="C7375" s="1"/>
      <x:c r="D7375" s="1"/>
      <x:c r="E7375" s="1"/>
      <x:c r="F7375" s="1"/>
      <x:c r="G7375" s="1"/>
      <x:c r="H7375" s="1"/>
      <x:c r="I7375" s="53">
        <x:f t="shared" si="1370"/>
        <x:v>11</x:v>
      </x:c>
      <x:c r="J7375" s="53">
        <x:f t="shared" si="1371"/>
        <x:v>5</x:v>
      </x:c>
      <x:c r="K7375" s="53">
        <x:f t="shared" si="1372"/>
        <x:v>13</x:v>
      </x:c>
      <x:c r="L7375" s="53">
        <x:f t="shared" si="1373"/>
        <x:v>29</x:v>
      </x:c>
      <x:c r="M7375" s="54">
        <x:f t="shared" si="1374"/>
        <x:v>3681.8261812612996</x:v>
      </x:c>
      <x:c r="N7375" s="54">
        <x:f t="shared" si="1375"/>
        <x:v>2.0568237369870137</x:v>
      </x:c>
      <x:c r="O7375" s="55">
        <x:f t="shared" si="1376"/>
        <x:v>142370</x:v>
      </x:c>
      <x:c r="P7375" s="55">
        <x:f t="shared" si="1377"/>
        <x:v>23320</x:v>
      </x:c>
      <x:c r="Q7375" s="55">
        <x:f t="shared" si="1378"/>
        <x:v>76420.593424675346</x:v>
      </x:c>
      <x:c r="R7375" s="55">
        <x:f t="shared" si="1379"/>
        <x:v>22629.406575324654</x:v>
      </x:c>
      <x:c r="S7375" s="1" t="str">
        <x:f t="shared" si="1380"/>
        <x:v>YES</x:v>
      </x:c>
      <x:c r="T7375" s="1">
        <x:f t="shared" si="1381"/>
        <x:v>22629.406575324654</x:v>
      </x:c>
    </x:row>
    <x:row r="7376">
      <x:c r="A7376" s="1"/>
      <x:c r="B7376" s="1"/>
      <x:c r="C7376" s="1"/>
      <x:c r="D7376" s="1"/>
      <x:c r="E7376" s="1"/>
      <x:c r="F7376" s="1"/>
      <x:c r="G7376" s="1"/>
      <x:c r="H7376" s="1"/>
      <x:c r="I7376" s="53">
        <x:f t="shared" si="1370"/>
        <x:v>11</x:v>
      </x:c>
      <x:c r="J7376" s="53">
        <x:f t="shared" si="1371"/>
        <x:v>5</x:v>
      </x:c>
      <x:c r="K7376" s="53">
        <x:f t="shared" si="1372"/>
        <x:v>14</x:v>
      </x:c>
      <x:c r="L7376" s="53">
        <x:f t="shared" si="1373"/>
        <x:v>30</x:v>
      </x:c>
      <x:c r="M7376" s="54">
        <x:f t="shared" si="1374"/>
        <x:v>3743.968262574961</x:v>
      </x:c>
      <x:c r="N7376" s="54">
        <x:f t="shared" si="1375"/>
        <x:v>2.0999779601215005</x:v>
      </x:c>
      <x:c r="O7376" s="55">
        <x:f t="shared" si="1376"/>
        <x:v>145070</x:v>
      </x:c>
      <x:c r="P7376" s="55">
        <x:f t="shared" si="1377"/>
        <x:v>24200</x:v>
      </x:c>
      <x:c r="Q7376" s="55">
        <x:f t="shared" si="1378"/>
        <x:v>77499.449003037516</x:v>
      </x:c>
      <x:c r="R7376" s="55">
        <x:f t="shared" si="1379"/>
        <x:v>23370.550996962484</x:v>
      </x:c>
      <x:c r="S7376" s="1" t="str">
        <x:f t="shared" si="1380"/>
        <x:v>YES</x:v>
      </x:c>
      <x:c r="T7376" s="1">
        <x:f t="shared" si="1381"/>
        <x:v>23370.550996962484</x:v>
      </x:c>
    </x:row>
    <x:row r="7377">
      <x:c r="A7377" s="1"/>
      <x:c r="B7377" s="1"/>
      <x:c r="C7377" s="1"/>
      <x:c r="D7377" s="1"/>
      <x:c r="E7377" s="1"/>
      <x:c r="F7377" s="1"/>
      <x:c r="G7377" s="1"/>
      <x:c r="H7377" s="1"/>
      <x:c r="I7377" s="53">
        <x:f t="shared" si="1370"/>
        <x:v>11</x:v>
      </x:c>
      <x:c r="J7377" s="53">
        <x:f t="shared" si="1371"/>
        <x:v>5</x:v>
      </x:c>
      <x:c r="K7377" s="53">
        <x:f t="shared" si="1372"/>
        <x:v>15</x:v>
      </x:c>
      <x:c r="L7377" s="53">
        <x:f t="shared" si="1373"/>
        <x:v>31</x:v>
      </x:c>
      <x:c r="M7377" s="54">
        <x:f t="shared" si="1374"/>
        <x:v>3807.5564694511072</x:v>
      </x:c>
      <x:c r="N7377" s="54">
        <x:f t="shared" si="1375"/>
        <x:v>2.1441364371188243</x:v>
      </x:c>
      <x:c r="O7377" s="55">
        <x:f t="shared" si="1376"/>
        <x:v>147770</x:v>
      </x:c>
      <x:c r="P7377" s="55">
        <x:f t="shared" si="1377"/>
        <x:v>25080</x:v>
      </x:c>
      <x:c r="Q7377" s="55">
        <x:f t="shared" si="1378"/>
        <x:v>78603.410927970603</x:v>
      </x:c>
      <x:c r="R7377" s="55">
        <x:f t="shared" si="1379"/>
        <x:v>24086.589072029397</x:v>
      </x:c>
      <x:c r="S7377" s="1" t="str">
        <x:f t="shared" si="1380"/>
        <x:v>YES</x:v>
      </x:c>
      <x:c r="T7377" s="1">
        <x:f t="shared" si="1381"/>
        <x:v>24086.589072029397</x:v>
      </x:c>
    </x:row>
    <x:row r="7378">
      <x:c r="A7378" s="1"/>
      <x:c r="B7378" s="1"/>
      <x:c r="C7378" s="1"/>
      <x:c r="D7378" s="1"/>
      <x:c r="E7378" s="1"/>
      <x:c r="F7378" s="1"/>
      <x:c r="G7378" s="1"/>
      <x:c r="H7378" s="1"/>
      <x:c r="I7378" s="53">
        <x:f t="shared" si="1370"/>
        <x:v>11</x:v>
      </x:c>
      <x:c r="J7378" s="53">
        <x:f t="shared" si="1371"/>
        <x:v>5</x:v>
      </x:c>
      <x:c r="K7378" s="53">
        <x:f t="shared" si="1372"/>
        <x:v>16</x:v>
      </x:c>
      <x:c r="L7378" s="53">
        <x:f t="shared" si="1373"/>
        <x:v>32</x:v>
      </x:c>
      <x:c r="M7378" s="54">
        <x:f t="shared" si="1374"/>
        <x:v>3872.6172453285963</x:v>
      </x:c>
      <x:c r="N7378" s="54">
        <x:f t="shared" si="1375"/>
        <x:v>2.1893175314781916</x:v>
      </x:c>
      <x:c r="O7378" s="55">
        <x:f t="shared" si="1376"/>
        <x:v>150470</x:v>
      </x:c>
      <x:c r="P7378" s="55">
        <x:f t="shared" si="1377"/>
        <x:v>25960</x:v>
      </x:c>
      <x:c r="Q7378" s="55">
        <x:f t="shared" si="1378"/>
        <x:v>79732.938286954799</x:v>
      </x:c>
      <x:c r="R7378" s="55">
        <x:f t="shared" si="1379"/>
        <x:v>24777.061713045201</x:v>
      </x:c>
      <x:c r="S7378" s="1" t="str">
        <x:f t="shared" si="1380"/>
        <x:v>YES</x:v>
      </x:c>
      <x:c r="T7378" s="1">
        <x:f t="shared" si="1381"/>
        <x:v>24777.061713045201</x:v>
      </x:c>
    </x:row>
    <x:row r="7379">
      <x:c r="A7379" s="1"/>
      <x:c r="B7379" s="1"/>
      <x:c r="C7379" s="1"/>
      <x:c r="D7379" s="1"/>
      <x:c r="E7379" s="1"/>
      <x:c r="F7379" s="1"/>
      <x:c r="G7379" s="1"/>
      <x:c r="H7379" s="1"/>
      <x:c r="I7379" s="53">
        <x:f t="shared" si="1370"/>
        <x:v>11</x:v>
      </x:c>
      <x:c r="J7379" s="53">
        <x:f t="shared" si="1371"/>
        <x:v>5</x:v>
      </x:c>
      <x:c r="K7379" s="53">
        <x:f t="shared" si="1372"/>
        <x:v>17</x:v>
      </x:c>
      <x:c r="L7379" s="53">
        <x:f t="shared" si="1373"/>
        <x:v>33</x:v>
      </x:c>
      <x:c r="M7379" s="54">
        <x:f t="shared" si="1374"/>
        <x:v>3939.1774687751367</x:v>
      </x:c>
      <x:c r="N7379" s="54">
        <x:f t="shared" si="1375"/>
        <x:v>2.2355399088716226</x:v>
      </x:c>
      <x:c r="O7379" s="55">
        <x:f t="shared" si="1376"/>
        <x:v>153170</x:v>
      </x:c>
      <x:c r="P7379" s="55">
        <x:f t="shared" si="1377"/>
        <x:v>26840</x:v>
      </x:c>
      <x:c r="Q7379" s="55">
        <x:f t="shared" si="1378"/>
        <x:v>80888.497721790569</x:v>
      </x:c>
      <x:c r="R7379" s="55">
        <x:f t="shared" si="1379"/>
        <x:v>25441.502278209431</x:v>
      </x:c>
      <x:c r="S7379" s="1" t="str">
        <x:f t="shared" si="1380"/>
        <x:v>YES</x:v>
      </x:c>
      <x:c r="T7379" s="1">
        <x:f t="shared" si="1381"/>
        <x:v>25441.502278209431</x:v>
      </x:c>
    </x:row>
    <x:row r="7380">
      <x:c r="A7380" s="1"/>
      <x:c r="B7380" s="1"/>
      <x:c r="C7380" s="1"/>
      <x:c r="D7380" s="1"/>
      <x:c r="E7380" s="1"/>
      <x:c r="F7380" s="1"/>
      <x:c r="G7380" s="1"/>
      <x:c r="H7380" s="1"/>
      <x:c r="I7380" s="53">
        <x:f t="shared" si="1370"/>
        <x:v>11</x:v>
      </x:c>
      <x:c r="J7380" s="53">
        <x:f t="shared" si="1371"/>
        <x:v>5</x:v>
      </x:c>
      <x:c r="K7380" s="53">
        <x:f t="shared" si="1372"/>
        <x:v>18</x:v>
      </x:c>
      <x:c r="L7380" s="53">
        <x:f t="shared" si="1373"/>
        <x:v>34</x:v>
      </x:c>
      <x:c r="M7380" s="54">
        <x:f t="shared" si="1374"/>
        <x:v>4007.2644602337241</x:v>
      </x:c>
      <x:c r="N7380" s="54">
        <x:f t="shared" si="1375"/>
        <x:v>2.2828225418289749</x:v>
      </x:c>
      <x:c r="O7380" s="55">
        <x:f t="shared" si="1376"/>
        <x:v>155870</x:v>
      </x:c>
      <x:c r="P7380" s="55">
        <x:f t="shared" si="1377"/>
        <x:v>27720</x:v>
      </x:c>
      <x:c r="Q7380" s="55">
        <x:f t="shared" si="1378"/>
        <x:v>82070.563545724377</x:v>
      </x:c>
      <x:c r="R7380" s="55">
        <x:f t="shared" si="1379"/>
        <x:v>26079.436454275623</x:v>
      </x:c>
      <x:c r="S7380" s="1" t="str">
        <x:f t="shared" si="1380"/>
        <x:v>YES</x:v>
      </x:c>
      <x:c r="T7380" s="1">
        <x:f t="shared" si="1381"/>
        <x:v>26079.436454275623</x:v>
      </x:c>
    </x:row>
    <x:row r="7381">
      <x:c r="A7381" s="1"/>
      <x:c r="B7381" s="1"/>
      <x:c r="C7381" s="1"/>
      <x:c r="D7381" s="1"/>
      <x:c r="E7381" s="1"/>
      <x:c r="F7381" s="1"/>
      <x:c r="G7381" s="1"/>
      <x:c r="H7381" s="1"/>
      <x:c r="I7381" s="53">
        <x:f t="shared" si="1370"/>
        <x:v>11</x:v>
      </x:c>
      <x:c r="J7381" s="53">
        <x:f t="shared" si="1371"/>
        <x:v>5</x:v>
      </x:c>
      <x:c r="K7381" s="53">
        <x:f t="shared" si="1372"/>
        <x:v>19</x:v>
      </x:c>
      <x:c r="L7381" s="53">
        <x:f t="shared" si="1373"/>
        <x:v>35</x:v>
      </x:c>
      <x:c r="M7381" s="54">
        <x:f t="shared" si="1374"/>
        <x:v>4076.9059888697457</x:v>
      </x:c>
      <x:c r="N7381" s="54">
        <x:f t="shared" si="1375"/>
        <x:v>2.331184714492879</x:v>
      </x:c>
      <x:c r="O7381" s="55">
        <x:f t="shared" si="1376"/>
        <x:v>158570</x:v>
      </x:c>
      <x:c r="P7381" s="55">
        <x:f t="shared" si="1377"/>
        <x:v>28600</x:v>
      </x:c>
      <x:c r="Q7381" s="55">
        <x:f t="shared" si="1378"/>
        <x:v>83279.617862321975</x:v>
      </x:c>
      <x:c r="R7381" s="55">
        <x:f t="shared" si="1379"/>
        <x:v>26690.382137678025</x:v>
      </x:c>
      <x:c r="S7381" s="1" t="str">
        <x:f t="shared" si="1380"/>
        <x:v>YES</x:v>
      </x:c>
      <x:c r="T7381" s="1">
        <x:f t="shared" si="1381"/>
        <x:v>26690.382137678025</x:v>
      </x:c>
    </x:row>
    <x:row r="7382">
      <x:c r="A7382" s="1"/>
      <x:c r="B7382" s="1"/>
      <x:c r="C7382" s="1"/>
      <x:c r="D7382" s="1"/>
      <x:c r="E7382" s="1"/>
      <x:c r="F7382" s="1"/>
      <x:c r="G7382" s="1"/>
      <x:c r="H7382" s="1"/>
      <x:c r="I7382" s="53">
        <x:f t="shared" si="1370"/>
        <x:v>11</x:v>
      </x:c>
      <x:c r="J7382" s="53">
        <x:f t="shared" si="1371"/>
        <x:v>5</x:v>
      </x:c>
      <x:c r="K7382" s="53">
        <x:f t="shared" si="1372"/>
        <x:v>20</x:v>
      </x:c>
      <x:c r="L7382" s="53">
        <x:f t="shared" si="1373"/>
        <x:v>36</x:v>
      </x:c>
      <x:c r="M7382" s="54">
        <x:f t="shared" si="1374"/>
        <x:v>4148.1302795202228</x:v>
      </x:c>
      <x:c r="N7382" s="54">
        <x:f t="shared" si="1375"/>
        <x:v>2.3806460274445991</x:v>
      </x:c>
      <x:c r="O7382" s="55">
        <x:f t="shared" si="1376"/>
        <x:v>161270</x:v>
      </x:c>
      <x:c r="P7382" s="55">
        <x:f t="shared" si="1377"/>
        <x:v>29480</x:v>
      </x:c>
      <x:c r="Q7382" s="55">
        <x:f t="shared" si="1378"/>
        <x:v>84516.150686114968</x:v>
      </x:c>
      <x:c r="R7382" s="55">
        <x:f t="shared" si="1379"/>
        <x:v>27273.849313885032</x:v>
      </x:c>
      <x:c r="S7382" s="1" t="str">
        <x:f t="shared" si="1380"/>
        <x:v>YES</x:v>
      </x:c>
      <x:c r="T7382" s="1">
        <x:f t="shared" si="1381"/>
        <x:v>27273.849313885032</x:v>
      </x:c>
    </x:row>
    <x:row r="7383">
      <x:c r="A7383" s="1"/>
      <x:c r="B7383" s="1"/>
      <x:c r="C7383" s="1"/>
      <x:c r="D7383" s="1"/>
      <x:c r="E7383" s="1"/>
      <x:c r="F7383" s="1"/>
      <x:c r="G7383" s="1"/>
      <x:c r="H7383" s="1"/>
      <x:c r="I7383" s="53">
        <x:f t="shared" si="1370"/>
        <x:v>11</x:v>
      </x:c>
      <x:c r="J7383" s="53">
        <x:f t="shared" si="1371"/>
        <x:v>5</x:v>
      </x:c>
      <x:c r="K7383" s="53">
        <x:f t="shared" si="1372"/>
        <x:v>21</x:v>
      </x:c>
      <x:c r="L7383" s="53">
        <x:f t="shared" si="1373"/>
        <x:v>37</x:v>
      </x:c>
      <x:c r="M7383" s="54">
        <x:f t="shared" si="1374"/>
        <x:v>4220.9660197466665</x:v>
      </x:c>
      <x:c r="N7383" s="54">
        <x:f t="shared" si="1375"/>
        <x:v>2.4312264026018515</x:v>
      </x:c>
      <x:c r="O7383" s="55">
        <x:f t="shared" si="1376"/>
        <x:v>163970</x:v>
      </x:c>
      <x:c r="P7383" s="55">
        <x:f t="shared" si="1377"/>
        <x:v>30360</x:v>
      </x:c>
      <x:c r="Q7383" s="55">
        <x:f t="shared" si="1378"/>
        <x:v>85780.660065046293</x:v>
      </x:c>
      <x:c r="R7383" s="55">
        <x:f t="shared" si="1379"/>
        <x:v>27829.339934953707</x:v>
      </x:c>
      <x:c r="S7383" s="1" t="str">
        <x:f t="shared" si="1380"/>
        <x:v>YES</x:v>
      </x:c>
      <x:c r="T7383" s="1">
        <x:f t="shared" si="1381"/>
        <x:v>27829.339934953707</x:v>
      </x:c>
    </x:row>
    <x:row r="7384">
      <x:c r="A7384" s="1"/>
      <x:c r="B7384" s="1"/>
      <x:c r="C7384" s="1"/>
      <x:c r="D7384" s="1"/>
      <x:c r="E7384" s="1"/>
      <x:c r="F7384" s="1"/>
      <x:c r="G7384" s="1"/>
      <x:c r="H7384" s="1"/>
      <x:c r="I7384" s="53">
        <x:f t="shared" si="1370"/>
        <x:v>11</x:v>
      </x:c>
      <x:c r="J7384" s="53">
        <x:f t="shared" si="1371"/>
        <x:v>5</x:v>
      </x:c>
      <x:c r="K7384" s="53">
        <x:f t="shared" si="1372"/>
        <x:v>22</x:v>
      </x:c>
      <x:c r="L7384" s="53">
        <x:f t="shared" si="1373"/>
        <x:v>38</x:v>
      </x:c>
      <x:c r="M7384" s="54">
        <x:f t="shared" si="1374"/>
        <x:v>4295.4423669930629</x:v>
      </x:c>
      <x:c r="N7384" s="54">
        <x:f t="shared" si="1375"/>
        <x:v>2.4829460881896273</x:v>
      </x:c>
      <x:c r="O7384" s="55">
        <x:f t="shared" si="1376"/>
        <x:v>166670</x:v>
      </x:c>
      <x:c r="P7384" s="55">
        <x:f t="shared" si="1377"/>
        <x:v>31240</x:v>
      </x:c>
      <x:c r="Q7384" s="55">
        <x:f t="shared" si="1378"/>
        <x:v>87073.652204740676</x:v>
      </x:c>
      <x:c r="R7384" s="55">
        <x:f t="shared" si="1379"/>
        <x:v>28356.347795259324</x:v>
      </x:c>
      <x:c r="S7384" s="1" t="str">
        <x:f t="shared" si="1380"/>
        <x:v>YES</x:v>
      </x:c>
      <x:c r="T7384" s="1">
        <x:f t="shared" si="1381"/>
        <x:v>28356.347795259324</x:v>
      </x:c>
    </x:row>
    <x:row r="7385">
      <x:c r="A7385" s="1"/>
      <x:c r="B7385" s="1"/>
      <x:c r="C7385" s="1"/>
      <x:c r="D7385" s="1"/>
      <x:c r="E7385" s="1"/>
      <x:c r="F7385" s="1"/>
      <x:c r="G7385" s="1"/>
      <x:c r="H7385" s="1"/>
      <x:c r="I7385" s="53">
        <x:f t="shared" si="1370"/>
        <x:v>11</x:v>
      </x:c>
      <x:c r="J7385" s="53">
        <x:f t="shared" si="1371"/>
        <x:v>5</x:v>
      </x:c>
      <x:c r="K7385" s="53">
        <x:f t="shared" si="1372"/>
        <x:v>23</x:v>
      </x:c>
      <x:c r="L7385" s="53">
        <x:f t="shared" si="1373"/>
        <x:v>39</x:v>
      </x:c>
      <x:c r="M7385" s="54">
        <x:f t="shared" si="1374"/>
        <x:v>4371.5889558504987</x:v>
      </x:c>
      <x:c r="N7385" s="54">
        <x:f t="shared" si="1375"/>
        <x:v>2.5358256637850687</x:v>
      </x:c>
      <x:c r="O7385" s="55">
        <x:f t="shared" si="1376"/>
        <x:v>169370</x:v>
      </x:c>
      <x:c r="P7385" s="55">
        <x:f t="shared" si="1377"/>
        <x:v>32120</x:v>
      </x:c>
      <x:c r="Q7385" s="55">
        <x:f t="shared" si="1378"/>
        <x:v>88395.641594626708</x:v>
      </x:c>
      <x:c r="R7385" s="55">
        <x:f t="shared" si="1379"/>
        <x:v>28854.358405373292</x:v>
      </x:c>
      <x:c r="S7385" s="1" t="str">
        <x:f t="shared" si="1380"/>
        <x:v>YES</x:v>
      </x:c>
      <x:c r="T7385" s="1">
        <x:f t="shared" si="1381"/>
        <x:v>28854.358405373292</x:v>
      </x:c>
    </x:row>
    <x:row r="7386">
      <x:c r="A7386" s="1"/>
      <x:c r="B7386" s="1"/>
      <x:c r="C7386" s="1"/>
      <x:c r="D7386" s="1"/>
      <x:c r="E7386" s="1"/>
      <x:c r="F7386" s="1"/>
      <x:c r="G7386" s="1"/>
      <x:c r="H7386" s="1"/>
      <x:c r="I7386" s="53">
        <x:f t="shared" si="1370"/>
        <x:v>11</x:v>
      </x:c>
      <x:c r="J7386" s="53">
        <x:f t="shared" si="1371"/>
        <x:v>5</x:v>
      </x:c>
      <x:c r="K7386" s="53">
        <x:f t="shared" si="1372"/>
        <x:v>24</x:v>
      </x:c>
      <x:c r="L7386" s="53">
        <x:f t="shared" si="1373"/>
        <x:v>40</x:v>
      </x:c>
      <x:c r="M7386" s="54">
        <x:f t="shared" si="1374"/>
        <x:v>4449.4359054299948</x:v>
      </x:c>
      <x:c r="N7386" s="54">
        <x:f t="shared" si="1375"/>
        <x:v>2.5898860454374963</x:v>
      </x:c>
      <x:c r="O7386" s="55">
        <x:f t="shared" si="1376"/>
        <x:v>172070</x:v>
      </x:c>
      <x:c r="P7386" s="55">
        <x:f t="shared" si="1377"/>
        <x:v>33000</x:v>
      </x:c>
      <x:c r="Q7386" s="55">
        <x:f t="shared" si="1378"/>
        <x:v>89747.151135937398</x:v>
      </x:c>
      <x:c r="R7386" s="55">
        <x:f t="shared" si="1379"/>
        <x:v>29322.848864062602</x:v>
      </x:c>
      <x:c r="S7386" s="1" t="str">
        <x:f t="shared" si="1380"/>
        <x:v>YES</x:v>
      </x:c>
      <x:c r="T7386" s="1">
        <x:f t="shared" si="1381"/>
        <x:v>29322.848864062602</x:v>
      </x:c>
    </x:row>
    <x:row r="7387">
      <x:c r="A7387" s="1"/>
      <x:c r="B7387" s="1"/>
      <x:c r="C7387" s="1"/>
      <x:c r="D7387" s="1"/>
      <x:c r="E7387" s="1"/>
      <x:c r="F7387" s="1"/>
      <x:c r="G7387" s="1"/>
      <x:c r="H7387" s="1"/>
      <x:c r="I7387" s="53">
        <x:f t="shared" si="1370"/>
        <x:v>11</x:v>
      </x:c>
      <x:c r="J7387" s="53">
        <x:f t="shared" si="1371"/>
        <x:v>5</x:v>
      </x:c>
      <x:c r="K7387" s="53">
        <x:f t="shared" si="1372"/>
        <x:v>25</x:v>
      </x:c>
      <x:c r="L7387" s="53">
        <x:f t="shared" si="1373"/>
        <x:v>41</x:v>
      </x:c>
      <x:c r="M7387" s="54">
        <x:f t="shared" si="1374"/>
        <x:v>4529.0138268450928</x:v>
      </x:c>
      <x:c r="N7387" s="54">
        <x:f t="shared" si="1375"/>
        <x:v>2.6451484908646479</x:v>
      </x:c>
      <x:c r="O7387" s="55">
        <x:f t="shared" si="1376"/>
        <x:v>174770</x:v>
      </x:c>
      <x:c r="P7387" s="55">
        <x:f t="shared" si="1377"/>
        <x:v>33880</x:v>
      </x:c>
      <x:c r="Q7387" s="55">
        <x:f t="shared" si="1378"/>
        <x:v>91128.712271616198</x:v>
      </x:c>
      <x:c r="R7387" s="55">
        <x:f t="shared" si="1379"/>
        <x:v>29761.287728383802</x:v>
      </x:c>
      <x:c r="S7387" s="1" t="str">
        <x:f t="shared" si="1380"/>
        <x:v>YES</x:v>
      </x:c>
      <x:c r="T7387" s="1">
        <x:f t="shared" si="1381"/>
        <x:v>29761.287728383802</x:v>
      </x:c>
    </x:row>
    <x:row r="7388">
      <x:c r="A7388" s="1"/>
      <x:c r="B7388" s="1"/>
      <x:c r="C7388" s="1"/>
      <x:c r="D7388" s="1"/>
      <x:c r="E7388" s="1"/>
      <x:c r="F7388" s="1"/>
      <x:c r="G7388" s="1"/>
      <x:c r="H7388" s="1"/>
      <x:c r="I7388" s="53">
        <x:f t="shared" si="1370"/>
        <x:v>11</x:v>
      </x:c>
      <x:c r="J7388" s="53">
        <x:f t="shared" si="1371"/>
        <x:v>5</x:v>
      </x:c>
      <x:c r="K7388" s="53">
        <x:f t="shared" si="1372"/>
        <x:v>26</x:v>
      </x:c>
      <x:c r="L7388" s="53">
        <x:f t="shared" si="1373"/>
        <x:v>42</x:v>
      </x:c>
      <x:c r="M7388" s="54">
        <x:f t="shared" si="1374"/>
        <x:v>4610.3538308058105</x:v>
      </x:c>
      <x:c r="N7388" s="54">
        <x:f t="shared" si="1375"/>
        <x:v>2.7016346047262574</x:v>
      </x:c>
      <x:c r="O7388" s="55">
        <x:f t="shared" si="1376"/>
        <x:v>177470</x:v>
      </x:c>
      <x:c r="P7388" s="55">
        <x:f t="shared" si="1377"/>
        <x:v>34760</x:v>
      </x:c>
      <x:c r="Q7388" s="55">
        <x:f t="shared" si="1378"/>
        <x:v>92540.865118156435</x:v>
      </x:c>
      <x:c r="R7388" s="55">
        <x:f t="shared" si="1379"/>
        <x:v>30169.134881843565</x:v>
      </x:c>
      <x:c r="S7388" s="1" t="str">
        <x:f t="shared" si="1380"/>
        <x:v>YES</x:v>
      </x:c>
      <x:c r="T7388" s="1">
        <x:f t="shared" si="1381"/>
        <x:v>30169.134881843565</x:v>
      </x:c>
    </x:row>
    <x:row r="7389">
      <x:c r="A7389" s="1"/>
      <x:c r="B7389" s="1"/>
      <x:c r="C7389" s="1"/>
      <x:c r="D7389" s="1"/>
      <x:c r="E7389" s="1"/>
      <x:c r="F7389" s="1"/>
      <x:c r="G7389" s="1"/>
      <x:c r="H7389" s="1"/>
      <x:c r="I7389" s="53">
        <x:f t="shared" si="1370"/>
        <x:v>11</x:v>
      </x:c>
      <x:c r="J7389" s="53">
        <x:f t="shared" si="1371"/>
        <x:v>5</x:v>
      </x:c>
      <x:c r="K7389" s="53">
        <x:f t="shared" si="1372"/>
        <x:v>27</x:v>
      </x:c>
      <x:c r="L7389" s="53">
        <x:f t="shared" si="1373"/>
        <x:v>43</x:v>
      </x:c>
      <x:c r="M7389" s="54">
        <x:f t="shared" si="1374"/>
        <x:v>4693.4875353255666</x:v>
      </x:c>
      <x:c r="N7389" s="54">
        <x:f t="shared" si="1375"/>
        <x:v>2.759366343976088</x:v>
      </x:c>
      <x:c r="O7389" s="55">
        <x:f t="shared" si="1376"/>
        <x:v>180170</x:v>
      </x:c>
      <x:c r="P7389" s="55">
        <x:f t="shared" si="1377"/>
        <x:v>35640</x:v>
      </x:c>
      <x:c r="Q7389" s="55">
        <x:f t="shared" si="1378"/>
        <x:v>93984.158599402203</x:v>
      </x:c>
      <x:c r="R7389" s="55">
        <x:f t="shared" si="1379"/>
        <x:v>30545.841400597797</x:v>
      </x:c>
      <x:c r="S7389" s="1" t="str">
        <x:f t="shared" si="1380"/>
        <x:v>YES</x:v>
      </x:c>
      <x:c r="T7389" s="1">
        <x:f t="shared" si="1381"/>
        <x:v>30545.841400597797</x:v>
      </x:c>
    </x:row>
    <x:row r="7390">
      <x:c r="A7390" s="1"/>
      <x:c r="B7390" s="1"/>
      <x:c r="C7390" s="1"/>
      <x:c r="D7390" s="1"/>
      <x:c r="E7390" s="1"/>
      <x:c r="F7390" s="1"/>
      <x:c r="G7390" s="1"/>
      <x:c r="H7390" s="1"/>
      <x:c r="I7390" s="53">
        <x:f t="shared" si="1370"/>
        <x:v>11</x:v>
      </x:c>
      <x:c r="J7390" s="53">
        <x:f t="shared" si="1371"/>
        <x:v>5</x:v>
      </x:c>
      <x:c r="K7390" s="53">
        <x:f t="shared" si="1372"/>
        <x:v>28</x:v>
      </x:c>
      <x:c r="L7390" s="53">
        <x:f t="shared" si="1373"/>
        <x:v>44</x:v>
      </x:c>
      <x:c r="M7390" s="54">
        <x:f t="shared" si="1374"/>
        <x:v>4778.4470735427203</x:v>
      </x:c>
      <x:c r="N7390" s="54">
        <x:f t="shared" si="1375"/>
        <x:v>2.8183660232935557</x:v>
      </x:c>
      <x:c r="O7390" s="55">
        <x:f t="shared" si="1376"/>
        <x:v>182870</x:v>
      </x:c>
      <x:c r="P7390" s="55">
        <x:f t="shared" si="1377"/>
        <x:v>36520</x:v>
      </x:c>
      <x:c r="Q7390" s="55">
        <x:f t="shared" si="1378"/>
        <x:v>95459.150582338887</x:v>
      </x:c>
      <x:c r="R7390" s="55">
        <x:f t="shared" si="1379"/>
        <x:v>30890.849417661113</x:v>
      </x:c>
      <x:c r="S7390" s="1" t="str">
        <x:f t="shared" si="1380"/>
        <x:v>YES</x:v>
      </x:c>
      <x:c r="T7390" s="1">
        <x:f t="shared" si="1381"/>
        <x:v>30890.849417661113</x:v>
      </x:c>
    </x:row>
    <x:row r="7391">
      <x:c r="A7391" s="1"/>
      <x:c r="B7391" s="1"/>
      <x:c r="C7391" s="1"/>
      <x:c r="D7391" s="1"/>
      <x:c r="E7391" s="1"/>
      <x:c r="F7391" s="1"/>
      <x:c r="G7391" s="1"/>
      <x:c r="H7391" s="1"/>
      <x:c r="I7391" s="53">
        <x:f t="shared" si="1370"/>
        <x:v>11</x:v>
      </x:c>
      <x:c r="J7391" s="53">
        <x:f t="shared" si="1371"/>
        <x:v>5</x:v>
      </x:c>
      <x:c r="K7391" s="53">
        <x:f t="shared" si="1372"/>
        <x:v>29</x:v>
      </x:c>
      <x:c r="L7391" s="53">
        <x:f t="shared" si="1373"/>
        <x:v>45</x:v>
      </x:c>
      <x:c r="M7391" s="54">
        <x:f t="shared" si="1374"/>
        <x:v>4865.2651016583741</x:v>
      </x:c>
      <x:c r="N7391" s="54">
        <x:f t="shared" si="1375"/>
        <x:v>2.8786563205960931</x:v>
      </x:c>
      <x:c r="O7391" s="55">
        <x:f t="shared" si="1376"/>
        <x:v>185570</x:v>
      </x:c>
      <x:c r="P7391" s="55">
        <x:f t="shared" si="1377"/>
        <x:v>37400</x:v>
      </x:c>
      <x:c r="Q7391" s="55">
        <x:f t="shared" si="1378"/>
        <x:v>96966.408014902321</x:v>
      </x:c>
      <x:c r="R7391" s="55">
        <x:f t="shared" si="1379"/>
        <x:v>31203.591985097679</x:v>
      </x:c>
      <x:c r="S7391" s="1" t="str">
        <x:f t="shared" si="1380"/>
        <x:v>YES</x:v>
      </x:c>
      <x:c r="T7391" s="1">
        <x:f t="shared" si="1381"/>
        <x:v>31203.591985097679</x:v>
      </x:c>
    </x:row>
    <x:row r="7392">
      <x:c r="A7392" s="1"/>
      <x:c r="B7392" s="1"/>
      <x:c r="C7392" s="1"/>
      <x:c r="D7392" s="1"/>
      <x:c r="E7392" s="1"/>
      <x:c r="F7392" s="1"/>
      <x:c r="G7392" s="1"/>
      <x:c r="H7392" s="1"/>
      <x:c r="I7392" s="53">
        <x:f t="shared" si="1370"/>
        <x:v>11</x:v>
      </x:c>
      <x:c r="J7392" s="53">
        <x:f t="shared" si="1371"/>
        <x:v>5</x:v>
      </x:c>
      <x:c r="K7392" s="53">
        <x:f t="shared" si="1372"/>
        <x:v>30</x:v>
      </x:c>
      <x:c r="L7392" s="53">
        <x:f t="shared" si="1373"/>
        <x:v>46</x:v>
      </x:c>
      <x:c r="M7392" s="54">
        <x:f t="shared" si="1374"/>
        <x:v>4953.9748069921452</x:v>
      </x:c>
      <x:c r="N7392" s="54">
        <x:f t="shared" si="1375"/>
        <x:v>2.9402602826334343</x:v>
      </x:c>
      <x:c r="O7392" s="55">
        <x:f t="shared" si="1376"/>
        <x:v>188270</x:v>
      </x:c>
      <x:c r="P7392" s="55">
        <x:f t="shared" si="1377"/>
        <x:v>38280</x:v>
      </x:c>
      <x:c r="Q7392" s="55">
        <x:f t="shared" si="1378"/>
        <x:v>98506.507065835845</x:v>
      </x:c>
      <x:c r="R7392" s="55">
        <x:f t="shared" si="1379"/>
        <x:v>31483.492934164155</x:v>
      </x:c>
      <x:c r="S7392" s="1" t="str">
        <x:f t="shared" si="1380"/>
        <x:v>YES</x:v>
      </x:c>
      <x:c r="T7392" s="1">
        <x:f t="shared" si="1381"/>
        <x:v>31483.492934164155</x:v>
      </x:c>
    </x:row>
    <x:row r="7393">
      <x:c r="A7393" s="1"/>
      <x:c r="B7393" s="1"/>
      <x:c r="C7393" s="1"/>
      <x:c r="D7393" s="1"/>
      <x:c r="E7393" s="1"/>
      <x:c r="F7393" s="1"/>
      <x:c r="G7393" s="1"/>
      <x:c r="H7393" s="1"/>
      <x:c r="I7393" s="53">
        <x:f t="shared" si="1370"/>
        <x:v>11</x:v>
      </x:c>
      <x:c r="J7393" s="53">
        <x:f t="shared" si="1371"/>
        <x:v>6</x:v>
      </x:c>
      <x:c r="K7393" s="53">
        <x:f t="shared" si="1372"/>
        <x:v>0</x:v>
      </x:c>
      <x:c r="L7393" s="53">
        <x:f t="shared" si="1373"/>
        <x:v>17</x:v>
      </x:c>
      <x:c r="M7393" s="54">
        <x:f t="shared" si="1374"/>
        <x:v>3033.3303543272227</x:v>
      </x:c>
      <x:c r="N7393" s="54">
        <x:f t="shared" si="1375"/>
        <x:v>1.6064794127272379</x:v>
      </x:c>
      <x:c r="O7393" s="55">
        <x:f t="shared" si="1376"/>
        <x:v>109364</x:v>
      </x:c>
      <x:c r="P7393" s="55">
        <x:f t="shared" si="1377"/>
        <x:v>12320</x:v>
      </x:c>
      <x:c r="Q7393" s="55">
        <x:f t="shared" si="1378"/>
        <x:v>65161.985318180952</x:v>
      </x:c>
      <x:c r="R7393" s="55">
        <x:f t="shared" si="1379"/>
        <x:v>11882.014681819048</x:v>
      </x:c>
      <x:c r="S7393" s="1" t="str">
        <x:f t="shared" si="1380"/>
        <x:v>YES</x:v>
      </x:c>
      <x:c r="T7393" s="1">
        <x:f t="shared" si="1381"/>
        <x:v>11882.014681819048</x:v>
      </x:c>
    </x:row>
    <x:row r="7394">
      <x:c r="A7394" s="1"/>
      <x:c r="B7394" s="1"/>
      <x:c r="C7394" s="1"/>
      <x:c r="D7394" s="1"/>
      <x:c r="E7394" s="1"/>
      <x:c r="F7394" s="1"/>
      <x:c r="G7394" s="1"/>
      <x:c r="H7394" s="1"/>
      <x:c r="I7394" s="53">
        <x:f t="shared" si="1370"/>
        <x:v>11</x:v>
      </x:c>
      <x:c r="J7394" s="53">
        <x:f t="shared" si="1371"/>
        <x:v>6</x:v>
      </x:c>
      <x:c r="K7394" s="53">
        <x:f t="shared" si="1372"/>
        <x:v>1</x:v>
      </x:c>
      <x:c r="L7394" s="53">
        <x:f t="shared" si="1373"/>
        <x:v>18</x:v>
      </x:c>
      <x:c r="M7394" s="54">
        <x:f t="shared" si="1374"/>
        <x:v>3078.8928543272227</x:v>
      </x:c>
      <x:c r="N7394" s="54">
        <x:f t="shared" si="1375"/>
        <x:v>1.638120037727238</x:v>
      </x:c>
      <x:c r="O7394" s="55">
        <x:f t="shared" si="1376"/>
        <x:v>112064</x:v>
      </x:c>
      <x:c r="P7394" s="55">
        <x:f t="shared" si="1377"/>
        <x:v>13200</x:v>
      </x:c>
      <x:c r="Q7394" s="55">
        <x:f t="shared" si="1378"/>
        <x:v>65953.000943180959</x:v>
      </x:c>
      <x:c r="R7394" s="55">
        <x:f t="shared" si="1379"/>
        <x:v>12910.999056819041</x:v>
      </x:c>
      <x:c r="S7394" s="1" t="str">
        <x:f t="shared" si="1380"/>
        <x:v>YES</x:v>
      </x:c>
      <x:c r="T7394" s="1">
        <x:f t="shared" si="1381"/>
        <x:v>12910.999056819041</x:v>
      </x:c>
    </x:row>
    <x:row r="7395">
      <x:c r="A7395" s="1"/>
      <x:c r="B7395" s="1"/>
      <x:c r="C7395" s="1"/>
      <x:c r="D7395" s="1"/>
      <x:c r="E7395" s="1"/>
      <x:c r="F7395" s="1"/>
      <x:c r="G7395" s="1"/>
      <x:c r="H7395" s="1"/>
      <x:c r="I7395" s="53">
        <x:f t="shared" si="1370"/>
        <x:v>11</x:v>
      </x:c>
      <x:c r="J7395" s="53">
        <x:f t="shared" si="1371"/>
        <x:v>6</x:v>
      </x:c>
      <x:c r="K7395" s="53">
        <x:f t="shared" si="1372"/>
        <x:v>2</x:v>
      </x:c>
      <x:c r="L7395" s="53">
        <x:f t="shared" si="1373"/>
        <x:v>19</x:v>
      </x:c>
      <x:c r="M7395" s="54">
        <x:f t="shared" si="1374"/>
        <x:v>3125.5944168272226</x:v>
      </x:c>
      <x:c r="N7395" s="54">
        <x:f t="shared" si="1375"/>
        <x:v>1.6705516783522378</x:v>
      </x:c>
      <x:c r="O7395" s="55">
        <x:f t="shared" si="1376"/>
        <x:v>114764</x:v>
      </x:c>
      <x:c r="P7395" s="55">
        <x:f t="shared" si="1377"/>
        <x:v>14080</x:v>
      </x:c>
      <x:c r="Q7395" s="55">
        <x:f t="shared" si="1378"/>
        <x:v>66763.791958805945</x:v>
      </x:c>
      <x:c r="R7395" s="55">
        <x:f t="shared" si="1379"/>
        <x:v>13920.208041194055</x:v>
      </x:c>
      <x:c r="S7395" s="1" t="str">
        <x:f t="shared" si="1380"/>
        <x:v>YES</x:v>
      </x:c>
      <x:c r="T7395" s="1">
        <x:f t="shared" si="1381"/>
        <x:v>13920.208041194055</x:v>
      </x:c>
    </x:row>
    <x:row r="7396">
      <x:c r="A7396" s="1"/>
      <x:c r="B7396" s="1"/>
      <x:c r="C7396" s="1"/>
      <x:c r="D7396" s="1"/>
      <x:c r="E7396" s="1"/>
      <x:c r="F7396" s="1"/>
      <x:c r="G7396" s="1"/>
      <x:c r="H7396" s="1"/>
      <x:c r="I7396" s="53">
        <x:f t="shared" si="1370"/>
        <x:v>11</x:v>
      </x:c>
      <x:c r="J7396" s="53">
        <x:f t="shared" si="1371"/>
        <x:v>6</x:v>
      </x:c>
      <x:c r="K7396" s="53">
        <x:f t="shared" si="1372"/>
        <x:v>3</x:v>
      </x:c>
      <x:c r="L7396" s="53">
        <x:f t="shared" si="1373"/>
        <x:v>20</x:v>
      </x:c>
      <x:c r="M7396" s="54">
        <x:f t="shared" si="1374"/>
        <x:v>3173.4563992490976</x:v>
      </x:c>
      <x:c r="N7396" s="54">
        <x:f t="shared" si="1375"/>
        <x:v>1.7037891661452067</x:v>
      </x:c>
      <x:c r="O7396" s="55">
        <x:f t="shared" si="1376"/>
        <x:v>117464</x:v>
      </x:c>
      <x:c r="P7396" s="55">
        <x:f t="shared" si="1377"/>
        <x:v>14960</x:v>
      </x:c>
      <x:c r="Q7396" s="55">
        <x:f t="shared" si="1378"/>
        <x:v>67594.729153630164</x:v>
      </x:c>
      <x:c r="R7396" s="55">
        <x:f t="shared" si="1379"/>
        <x:v>14909.270846369836</x:v>
      </x:c>
      <x:c r="S7396" s="1" t="str">
        <x:f t="shared" si="1380"/>
        <x:v>YES</x:v>
      </x:c>
      <x:c r="T7396" s="1">
        <x:f t="shared" si="1381"/>
        <x:v>14909.270846369836</x:v>
      </x:c>
    </x:row>
    <x:row r="7397">
      <x:c r="A7397" s="1"/>
      <x:c r="B7397" s="1"/>
      <x:c r="C7397" s="1"/>
      <x:c r="D7397" s="1"/>
      <x:c r="E7397" s="1"/>
      <x:c r="F7397" s="1"/>
      <x:c r="G7397" s="1"/>
      <x:c r="H7397" s="1"/>
      <x:c r="I7397" s="53">
        <x:f t="shared" si="1370"/>
        <x:v>11</x:v>
      </x:c>
      <x:c r="J7397" s="53">
        <x:f t="shared" si="1371"/>
        <x:v>6</x:v>
      </x:c>
      <x:c r="K7397" s="53">
        <x:f t="shared" si="1372"/>
        <x:v>4</x:v>
      </x:c>
      <x:c r="L7397" s="53">
        <x:f t="shared" si="1373"/>
        <x:v>21</x:v>
      </x:c>
      <x:c r="M7397" s="54">
        <x:f t="shared" si="1374"/>
        <x:v>3222.500514971754</x:v>
      </x:c>
      <x:c r="N7397" s="54">
        <x:f t="shared" si="1375"/>
        <x:v>1.7378475798414958</x:v>
      </x:c>
      <x:c r="O7397" s="55">
        <x:f t="shared" si="1376"/>
        <x:v>120164</x:v>
      </x:c>
      <x:c r="P7397" s="55">
        <x:f t="shared" si="1377"/>
        <x:v>15840</x:v>
      </x:c>
      <x:c r="Q7397" s="55">
        <x:f t="shared" si="1378"/>
        <x:v>68446.189496037405</x:v>
      </x:c>
      <x:c r="R7397" s="55">
        <x:f t="shared" si="1379"/>
        <x:v>15877.810503962595</x:v>
      </x:c>
      <x:c r="S7397" s="1" t="str">
        <x:f t="shared" si="1380"/>
        <x:v>YES</x:v>
      </x:c>
      <x:c r="T7397" s="1">
        <x:f t="shared" si="1381"/>
        <x:v>15877.810503962595</x:v>
      </x:c>
    </x:row>
    <x:row r="7398">
      <x:c r="A7398" s="1"/>
      <x:c r="B7398" s="1"/>
      <x:c r="C7398" s="1"/>
      <x:c r="D7398" s="1"/>
      <x:c r="E7398" s="1"/>
      <x:c r="F7398" s="1"/>
      <x:c r="G7398" s="1"/>
      <x:c r="H7398" s="1"/>
      <x:c r="I7398" s="53">
        <x:f t="shared" si="1370"/>
        <x:v>11</x:v>
      </x:c>
      <x:c r="J7398" s="53">
        <x:f t="shared" si="1371"/>
        <x:v>6</x:v>
      </x:c>
      <x:c r="K7398" s="53">
        <x:f t="shared" si="1372"/>
        <x:v>5</x:v>
      </x:c>
      <x:c r="L7398" s="53">
        <x:f t="shared" si="1373"/>
        <x:v>22</x:v>
      </x:c>
      <x:c r="M7398" s="54">
        <x:f t="shared" si="1374"/>
        <x:v>3272.7488388929573</x:v>
      </x:c>
      <x:c r="N7398" s="54">
        <x:f t="shared" si="1375"/>
        <x:v>1.7727422492312204</x:v>
      </x:c>
      <x:c r="O7398" s="55">
        <x:f t="shared" si="1376"/>
        <x:v>122864</x:v>
      </x:c>
      <x:c r="P7398" s="55">
        <x:f t="shared" si="1377"/>
        <x:v>16720</x:v>
      </x:c>
      <x:c r="Q7398" s="55">
        <x:f t="shared" si="1378"/>
        <x:v>69318.556230780508</x:v>
      </x:c>
      <x:c r="R7398" s="55">
        <x:f t="shared" si="1379"/>
        <x:v>16825.443769219492</x:v>
      </x:c>
      <x:c r="S7398" s="1" t="str">
        <x:f t="shared" si="1380"/>
        <x:v>YES</x:v>
      </x:c>
      <x:c r="T7398" s="1">
        <x:f t="shared" si="1381"/>
        <x:v>16825.443769219492</x:v>
      </x:c>
    </x:row>
    <x:row r="7399">
      <x:c r="A7399" s="1"/>
      <x:c r="B7399" s="1"/>
      <x:c r="C7399" s="1"/>
      <x:c r="D7399" s="1"/>
      <x:c r="E7399" s="1"/>
      <x:c r="F7399" s="1"/>
      <x:c r="G7399" s="1"/>
      <x:c r="H7399" s="1"/>
      <x:c r="I7399" s="53">
        <x:f t="shared" si="1370"/>
        <x:v>11</x:v>
      </x:c>
      <x:c r="J7399" s="53">
        <x:f t="shared" si="1371"/>
        <x:v>6</x:v>
      </x:c>
      <x:c r="K7399" s="53">
        <x:f t="shared" si="1372"/>
        <x:v>6</x:v>
      </x:c>
      <x:c r="L7399" s="53">
        <x:f t="shared" si="1373"/>
        <x:v>23</x:v>
      </x:c>
      <x:c r="M7399" s="54">
        <x:f t="shared" si="1374"/>
        <x:v>3324.2238130745905</x:v>
      </x:c>
      <x:c r="N7399" s="54">
        <x:f t="shared" si="1375"/>
        <x:v>1.8084887590795766</x:v>
      </x:c>
      <x:c r="O7399" s="55">
        <x:f t="shared" si="1376"/>
        <x:v>125564</x:v>
      </x:c>
      <x:c r="P7399" s="55">
        <x:f t="shared" si="1377"/>
        <x:v>17600</x:v>
      </x:c>
      <x:c r="Q7399" s="55">
        <x:f t="shared" si="1378"/>
        <x:v>70212.218976989418</x:v>
      </x:c>
      <x:c r="R7399" s="55">
        <x:f t="shared" si="1379"/>
        <x:v>17751.781023010582</x:v>
      </x:c>
      <x:c r="S7399" s="1" t="str">
        <x:f t="shared" si="1380"/>
        <x:v>YES</x:v>
      </x:c>
      <x:c r="T7399" s="1">
        <x:f t="shared" si="1381"/>
        <x:v>17751.781023010582</x:v>
      </x:c>
    </x:row>
    <x:row r="7400">
      <x:c r="A7400" s="1"/>
      <x:c r="B7400" s="1"/>
      <x:c r="C7400" s="1"/>
      <x:c r="D7400" s="1"/>
      <x:c r="E7400" s="1"/>
      <x:c r="F7400" s="1"/>
      <x:c r="G7400" s="1"/>
      <x:c r="H7400" s="1"/>
      <x:c r="I7400" s="53">
        <x:f t="shared" si="1370"/>
        <x:v>11</x:v>
      </x:c>
      <x:c r="J7400" s="53">
        <x:f t="shared" si="1371"/>
        <x:v>6</x:v>
      </x:c>
      <x:c r="K7400" s="53">
        <x:f t="shared" si="1372"/>
        <x:v>7</x:v>
      </x:c>
      <x:c r="L7400" s="53">
        <x:f t="shared" si="1373"/>
        <x:v>24</x:v>
      </x:c>
      <x:c r="M7400" s="54">
        <x:f t="shared" si="1374"/>
        <x:v>3376.9482524725508</x:v>
      </x:c>
      <x:c r="N7400" s="54">
        <x:f t="shared" si="1375"/>
        <x:v>1.8451029531059382</x:v>
      </x:c>
      <x:c r="O7400" s="55">
        <x:f t="shared" si="1376"/>
        <x:v>128264</x:v>
      </x:c>
      <x:c r="P7400" s="55">
        <x:f t="shared" si="1377"/>
        <x:v>18480</x:v>
      </x:c>
      <x:c r="Q7400" s="55">
        <x:f t="shared" si="1378"/>
        <x:v>71127.573827648448</x:v>
      </x:c>
      <x:c r="R7400" s="55">
        <x:f t="shared" si="1379"/>
        <x:v>18656.426172351552</x:v>
      </x:c>
      <x:c r="S7400" s="1" t="str">
        <x:f t="shared" si="1380"/>
        <x:v>YES</x:v>
      </x:c>
      <x:c r="T7400" s="1">
        <x:f t="shared" si="1381"/>
        <x:v>18656.426172351552</x:v>
      </x:c>
    </x:row>
    <x:row r="7401">
      <x:c r="A7401" s="1"/>
      <x:c r="B7401" s="1"/>
      <x:c r="C7401" s="1"/>
      <x:c r="D7401" s="1"/>
      <x:c r="E7401" s="1"/>
      <x:c r="F7401" s="1"/>
      <x:c r="G7401" s="1"/>
      <x:c r="H7401" s="1"/>
      <x:c r="I7401" s="53">
        <x:f t="shared" si="1370"/>
        <x:v>11</x:v>
      </x:c>
      <x:c r="J7401" s="53">
        <x:f t="shared" si="1371"/>
        <x:v>6</x:v>
      </x:c>
      <x:c r="K7401" s="53">
        <x:f t="shared" si="1372"/>
        <x:v>8</x:v>
      </x:c>
      <x:c r="L7401" s="53">
        <x:f t="shared" si="1373"/>
        <x:v>25</x:v>
      </x:c>
      <x:c r="M7401" s="54">
        <x:f t="shared" si="1374"/>
        <x:v>3430.9453507525313</x:v>
      </x:c>
      <x:c r="N7401" s="54">
        <x:f t="shared" si="1375"/>
        <x:v>1.8826009380225912</x:v>
      </x:c>
      <x:c r="O7401" s="55">
        <x:f t="shared" si="1376"/>
        <x:v>130964</x:v>
      </x:c>
      <x:c r="P7401" s="55">
        <x:f t="shared" si="1377"/>
        <x:v>19360</x:v>
      </x:c>
      <x:c r="Q7401" s="55">
        <x:f t="shared" si="1378"/>
        <x:v>72065.023450564782</x:v>
      </x:c>
      <x:c r="R7401" s="55">
        <x:f t="shared" si="1379"/>
        <x:v>19538.976549435218</x:v>
      </x:c>
      <x:c r="S7401" s="1" t="str">
        <x:f t="shared" si="1380"/>
        <x:v>YES</x:v>
      </x:c>
      <x:c r="T7401" s="1">
        <x:f t="shared" si="1381"/>
        <x:v>19538.976549435218</x:v>
      </x:c>
    </x:row>
    <x:row r="7402">
      <x:c r="A7402" s="1"/>
      <x:c r="B7402" s="1"/>
      <x:c r="C7402" s="1"/>
      <x:c r="D7402" s="1"/>
      <x:c r="E7402" s="1"/>
      <x:c r="F7402" s="1"/>
      <x:c r="G7402" s="1"/>
      <x:c r="H7402" s="1"/>
      <x:c r="I7402" s="53">
        <x:f t="shared" si="1370"/>
        <x:v>11</x:v>
      </x:c>
      <x:c r="J7402" s="53">
        <x:f t="shared" si="1371"/>
        <x:v>6</x:v>
      </x:c>
      <x:c r="K7402" s="53">
        <x:f t="shared" si="1372"/>
        <x:v>9</x:v>
      </x:c>
      <x:c r="L7402" s="53">
        <x:f t="shared" si="1373"/>
        <x:v>26</x:v>
      </x:c>
      <x:c r="M7402" s="54">
        <x:f t="shared" si="1374"/>
        <x:v>3486.2386861929253</x:v>
      </x:c>
      <x:c r="N7402" s="54">
        <x:f t="shared" si="1375"/>
        <x:v>1.920999087633976</x:v>
      </x:c>
      <x:c r="O7402" s="55">
        <x:f t="shared" si="1376"/>
        <x:v>133664</x:v>
      </x:c>
      <x:c r="P7402" s="55">
        <x:f t="shared" si="1377"/>
        <x:v>20240</x:v>
      </x:c>
      <x:c r="Q7402" s="55">
        <x:f t="shared" si="1378"/>
        <x:v>73024.9771908494</x:v>
      </x:c>
      <x:c r="R7402" s="55">
        <x:f t="shared" si="1379"/>
        <x:v>20399.0228091506</x:v>
      </x:c>
      <x:c r="S7402" s="1" t="str">
        <x:f t="shared" si="1380"/>
        <x:v>YES</x:v>
      </x:c>
      <x:c r="T7402" s="1">
        <x:f t="shared" si="1381"/>
        <x:v>20399.0228091506</x:v>
      </x:c>
    </x:row>
    <x:row r="7403">
      <x:c r="A7403" s="1"/>
      <x:c r="B7403" s="1"/>
      <x:c r="C7403" s="1"/>
      <x:c r="D7403" s="1"/>
      <x:c r="E7403" s="1"/>
      <x:c r="F7403" s="1"/>
      <x:c r="G7403" s="1"/>
      <x:c r="H7403" s="1"/>
      <x:c r="I7403" s="53">
        <x:f t="shared" si="1370"/>
        <x:v>11</x:v>
      </x:c>
      <x:c r="J7403" s="53">
        <x:f t="shared" si="1371"/>
        <x:v>6</x:v>
      </x:c>
      <x:c r="K7403" s="53">
        <x:f t="shared" si="1372"/>
        <x:v>10</x:v>
      </x:c>
      <x:c r="L7403" s="53">
        <x:f t="shared" si="1373"/>
        <x:v>27</x:v>
      </x:c>
      <x:c r="M7403" s="54">
        <x:f t="shared" si="1374"/>
        <x:v>3542.8522276761387</x:v>
      </x:c>
      <x:c r="N7403" s="54">
        <x:f t="shared" si="1375"/>
        <x:v>1.9603140469973186</x:v>
      </x:c>
      <x:c r="O7403" s="55">
        <x:f t="shared" si="1376"/>
        <x:v>136364</x:v>
      </x:c>
      <x:c r="P7403" s="55">
        <x:f t="shared" si="1377"/>
        <x:v>21120</x:v>
      </x:c>
      <x:c r="Q7403" s="55">
        <x:f t="shared" si="1378"/>
        <x:v>74007.851174932963</x:v>
      </x:c>
      <x:c r="R7403" s="55">
        <x:f t="shared" si="1379"/>
        <x:v>21236.148825067037</x:v>
      </x:c>
      <x:c r="S7403" s="1" t="str">
        <x:f t="shared" si="1380"/>
        <x:v>YES</x:v>
      </x:c>
      <x:c r="T7403" s="1">
        <x:f t="shared" si="1381"/>
        <x:v>21236.148825067037</x:v>
      </x:c>
    </x:row>
    <x:row r="7404">
      <x:c r="A7404" s="1"/>
      <x:c r="B7404" s="1"/>
      <x:c r="C7404" s="1"/>
      <x:c r="D7404" s="1"/>
      <x:c r="E7404" s="1"/>
      <x:c r="F7404" s="1"/>
      <x:c r="G7404" s="1"/>
      <x:c r="H7404" s="1"/>
      <x:c r="I7404" s="53">
        <x:f t="shared" si="1370"/>
        <x:v>11</x:v>
      </x:c>
      <x:c r="J7404" s="53">
        <x:f t="shared" si="1371"/>
        <x:v>6</x:v>
      </x:c>
      <x:c r="K7404" s="53">
        <x:f t="shared" si="1372"/>
        <x:v>11</x:v>
      </x:c>
      <x:c r="L7404" s="53">
        <x:f t="shared" si="1373"/>
        <x:v>28</x:v>
      </x:c>
      <x:c r="M7404" s="54">
        <x:f t="shared" si="1374"/>
        <x:v>3600.8103407695776</x:v>
      </x:c>
      <x:c r="N7404" s="54">
        <x:f t="shared" si="1375"/>
        <x:v>2.0005627366455401</x:v>
      </x:c>
      <x:c r="O7404" s="55">
        <x:f t="shared" si="1376"/>
        <x:v>139064</x:v>
      </x:c>
      <x:c r="P7404" s="55">
        <x:f t="shared" si="1377"/>
        <x:v>22000</x:v>
      </x:c>
      <x:c r="Q7404" s="55">
        <x:f t="shared" si="1378"/>
        <x:v>75014.0684161385</x:v>
      </x:c>
      <x:c r="R7404" s="55">
        <x:f t="shared" si="1379"/>
        <x:v>22049.9315838615</x:v>
      </x:c>
      <x:c r="S7404" s="1" t="str">
        <x:f t="shared" si="1380"/>
        <x:v>YES</x:v>
      </x:c>
      <x:c r="T7404" s="1">
        <x:f t="shared" si="1381"/>
        <x:v>22049.9315838615</x:v>
      </x:c>
    </x:row>
    <x:row r="7405">
      <x:c r="A7405" s="1"/>
      <x:c r="B7405" s="1"/>
      <x:c r="C7405" s="1"/>
      <x:c r="D7405" s="1"/>
      <x:c r="E7405" s="1"/>
      <x:c r="F7405" s="1"/>
      <x:c r="G7405" s="1"/>
      <x:c r="H7405" s="1"/>
      <x:c r="I7405" s="53">
        <x:f t="shared" si="1370"/>
        <x:v>11</x:v>
      </x:c>
      <x:c r="J7405" s="53">
        <x:f t="shared" si="1371"/>
        <x:v>6</x:v>
      </x:c>
      <x:c r="K7405" s="53">
        <x:f t="shared" si="1372"/>
        <x:v>12</x:v>
      </x:c>
      <x:c r="L7405" s="53">
        <x:f t="shared" si="1373"/>
        <x:v>29</x:v>
      </x:c>
      <x:c r="M7405" s="54">
        <x:f t="shared" si="1374"/>
        <x:v>3660.137793897642</x:v>
      </x:c>
      <x:c r="N7405" s="54">
        <x:f t="shared" si="1375"/>
        <x:v>2.0417623568733627</x:v>
      </x:c>
      <x:c r="O7405" s="55">
        <x:f t="shared" si="1376"/>
        <x:v>141764</x:v>
      </x:c>
      <x:c r="P7405" s="55">
        <x:f t="shared" si="1377"/>
        <x:v>22880</x:v>
      </x:c>
      <x:c r="Q7405" s="55">
        <x:f t="shared" si="1378"/>
        <x:v>76044.058921834061</x:v>
      </x:c>
      <x:c r="R7405" s="55">
        <x:f t="shared" si="1379"/>
        <x:v>22839.941078165939</x:v>
      </x:c>
      <x:c r="S7405" s="1" t="str">
        <x:f t="shared" si="1380"/>
        <x:v>YES</x:v>
      </x:c>
      <x:c r="T7405" s="1">
        <x:f t="shared" si="1381"/>
        <x:v>22839.941078165939</x:v>
      </x:c>
    </x:row>
    <x:row r="7406">
      <x:c r="A7406" s="1"/>
      <x:c r="B7406" s="1"/>
      <x:c r="C7406" s="1"/>
      <x:c r="D7406" s="1"/>
      <x:c r="E7406" s="1"/>
      <x:c r="F7406" s="1"/>
      <x:c r="G7406" s="1"/>
      <x:c r="H7406" s="1"/>
      <x:c r="I7406" s="53" t="n">
        <x:f t="shared" ref="I7406:I7469" si="1382">INT((ROW()-ROW($I$46))/((CARROT_CAP+1)*(MESCLUN_CAP+1)))</x:f>
        <x:v>11</x:v>
      </x:c>
      <x:c r="J7406" s="53" t="n">
        <x:f t="shared" ref="J7406:J7469" si="1383">MOD(INT((ROW()-ROW($I$46))/(MESCLUN_CAP+1)),CARROT_CAP+1)</x:f>
        <x:v>6</x:v>
      </x:c>
      <x:c r="K7406" s="53" t="n">
        <x:f t="shared" ref="K7406:K7469" si="1384">MOD(ROW()-ROW($I$46),MESCLUN_CAP+1)</x:f>
        <x:v>13</x:v>
      </x:c>
      <x:c r="L7406" s="53" t="n">
        <x:f t="shared" ref="L7406:L7469" si="1385">SUM(I7406:K7406)</x:f>
        <x:v>30</x:v>
      </x:c>
      <x:c r="M7406" s="54" t="n">
        <x:f t="shared" ref="M7406:M7469" si="1386">I7406*TOMATO_HOURS*WEEKS*(1+TOMATO_DIM)^I7406+J7406*CARROT_HOURS*WEEKS*(1+CARROT_DIM)^J7406+K7406*MESCLUN_HOURS*WEEKS*(1+MESCLUN_DIM)^K7406</x:f>
        <x:v>3720.859764606026</x:v>
      </x:c>
      <x:c r="N7406" s="54" t="n">
        <x:f t="shared" ref="N7406:N7469" si="1387">MAX(M7406-FARMER_HOURS,0)/TEMP_HOURS_PER_WORKER</x:f>
        <x:v>2.083930392087518</x:v>
      </x:c>
      <x:c r="O7406" s="55" t="n">
        <x:f t="shared" ref="O7406:O7469" si="1388">I7406*TOMATO_PRICE+J7406*CARROT_PRICE+K7406*MESCLUN_PRICE</x:f>
        <x:v>144464</x:v>
      </x:c>
      <x:c r="P7406" s="55" t="n">
        <x:f t="shared" ref="P7406:P7469" si="1389">I7406*TOMATO_FERTILIZER+J7406*CARROT_FERTILIZER+K7406*MESCLUN_FERTILIZER</x:f>
        <x:v>23760</x:v>
      </x:c>
      <x:c r="Q7406" s="55" t="n">
        <x:f t="shared" ref="Q7406:Q7469" si="1390">MIN(M7406,FARMER_HOURS)*FARMER_RATE+MAX(M7406-FARMER_HOURS,0)*TEMP_RATE</x:f>
        <x:v>77098.25980218795</x:v>
      </x:c>
      <x:c r="R7406" s="55" t="n">
        <x:f t="shared" ref="R7406:R7469" si="1391">O7406-P7406-Q7406-FIXED_COST</x:f>
        <x:v>23605.740197812047</x:v>
      </x:c>
      <x:c r="S7406" s="1" t="str">
        <x:f t="shared" ref="S7406:S7469" si="1392">IF(AND(L7406&lt;=TOTAL_BED_CAP,N7406&lt;=TEMP_WORKER_CAP),"YES","NO")</x:f>
        <x:v>YES</x:v>
      </x:c>
      <x:c r="T7406" s="1" t="n">
        <x:f t="shared" ref="T7406:T7469" si="1393">IF(S7406="YES",R7406,-1E+99)</x:f>
        <x:v>23605.740197812047</x:v>
      </x:c>
    </x:row>
    <x:row r="7407">
      <x:c r="A7407" s="1"/>
      <x:c r="B7407" s="1"/>
      <x:c r="C7407" s="1"/>
      <x:c r="D7407" s="1"/>
      <x:c r="E7407" s="1"/>
      <x:c r="F7407" s="1"/>
      <x:c r="G7407" s="1"/>
      <x:c r="H7407" s="1"/>
      <x:c r="I7407" s="53">
        <x:f t="shared" si="1382"/>
        <x:v>11</x:v>
      </x:c>
      <x:c r="J7407" s="53">
        <x:f t="shared" si="1383"/>
        <x:v>6</x:v>
      </x:c>
      <x:c r="K7407" s="53">
        <x:f t="shared" si="1384"/>
        <x:v>14</x:v>
      </x:c>
      <x:c r="L7407" s="53">
        <x:f t="shared" si="1385"/>
        <x:v>31</x:v>
      </x:c>
      <x:c r="M7407" s="54">
        <x:f t="shared" si="1386"/>
        <x:v>3783.0018459196872</x:v>
      </x:c>
      <x:c r="N7407" s="54">
        <x:f t="shared" si="1387"/>
        <x:v>2.1270846152220049</x:v>
      </x:c>
      <x:c r="O7407" s="55">
        <x:f t="shared" si="1388"/>
        <x:v>147164</x:v>
      </x:c>
      <x:c r="P7407" s="55">
        <x:f t="shared" si="1389"/>
        <x:v>24640</x:v>
      </x:c>
      <x:c r="Q7407" s="55">
        <x:f t="shared" si="1390"/>
        <x:v>78177.115380550124</x:v>
      </x:c>
      <x:c r="R7407" s="55">
        <x:f t="shared" si="1391"/>
        <x:v>24346.884619449876</x:v>
      </x:c>
      <x:c r="S7407" s="1" t="str">
        <x:f t="shared" si="1392"/>
        <x:v>YES</x:v>
      </x:c>
      <x:c r="T7407" s="1">
        <x:f t="shared" si="1393"/>
        <x:v>24346.884619449876</x:v>
      </x:c>
    </x:row>
    <x:row r="7408">
      <x:c r="A7408" s="1"/>
      <x:c r="B7408" s="1"/>
      <x:c r="C7408" s="1"/>
      <x:c r="D7408" s="1"/>
      <x:c r="E7408" s="1"/>
      <x:c r="F7408" s="1"/>
      <x:c r="G7408" s="1"/>
      <x:c r="H7408" s="1"/>
      <x:c r="I7408" s="53">
        <x:f t="shared" si="1382"/>
        <x:v>11</x:v>
      </x:c>
      <x:c r="J7408" s="53">
        <x:f t="shared" si="1383"/>
        <x:v>6</x:v>
      </x:c>
      <x:c r="K7408" s="53">
        <x:f t="shared" si="1384"/>
        <x:v>15</x:v>
      </x:c>
      <x:c r="L7408" s="53">
        <x:f t="shared" si="1385"/>
        <x:v>32</x:v>
      </x:c>
      <x:c r="M7408" s="54">
        <x:f t="shared" si="1386"/>
        <x:v>3846.5900527958338</x:v>
      </x:c>
      <x:c r="N7408" s="54">
        <x:f t="shared" si="1387"/>
        <x:v>2.1712430922193291</x:v>
      </x:c>
      <x:c r="O7408" s="55">
        <x:f t="shared" si="1388"/>
        <x:v>149864</x:v>
      </x:c>
      <x:c r="P7408" s="55">
        <x:f t="shared" si="1389"/>
        <x:v>25520</x:v>
      </x:c>
      <x:c r="Q7408" s="55">
        <x:f t="shared" si="1390"/>
        <x:v>79281.077305483224</x:v>
      </x:c>
      <x:c r="R7408" s="55">
        <x:f t="shared" si="1391"/>
        <x:v>25062.922694516776</x:v>
      </x:c>
      <x:c r="S7408" s="1" t="str">
        <x:f t="shared" si="1392"/>
        <x:v>YES</x:v>
      </x:c>
      <x:c r="T7408" s="1">
        <x:f t="shared" si="1393"/>
        <x:v>25062.922694516776</x:v>
      </x:c>
    </x:row>
    <x:row r="7409">
      <x:c r="A7409" s="1"/>
      <x:c r="B7409" s="1"/>
      <x:c r="C7409" s="1"/>
      <x:c r="D7409" s="1"/>
      <x:c r="E7409" s="1"/>
      <x:c r="F7409" s="1"/>
      <x:c r="G7409" s="1"/>
      <x:c r="H7409" s="1"/>
      <x:c r="I7409" s="53">
        <x:f t="shared" si="1382"/>
        <x:v>11</x:v>
      </x:c>
      <x:c r="J7409" s="53">
        <x:f t="shared" si="1383"/>
        <x:v>6</x:v>
      </x:c>
      <x:c r="K7409" s="53">
        <x:f t="shared" si="1384"/>
        <x:v>16</x:v>
      </x:c>
      <x:c r="L7409" s="53">
        <x:f t="shared" si="1385"/>
        <x:v>33</x:v>
      </x:c>
      <x:c r="M7409" s="54">
        <x:f t="shared" si="1386"/>
        <x:v>3911.6508286733228</x:v>
      </x:c>
      <x:c r="N7409" s="54">
        <x:f t="shared" si="1387"/>
        <x:v>2.2164241865786964</x:v>
      </x:c>
      <x:c r="O7409" s="55">
        <x:f t="shared" si="1388"/>
        <x:v>152564</x:v>
      </x:c>
      <x:c r="P7409" s="55">
        <x:f t="shared" si="1389"/>
        <x:v>26400</x:v>
      </x:c>
      <x:c r="Q7409" s="55">
        <x:f t="shared" si="1390"/>
        <x:v>80410.604664467406</x:v>
      </x:c>
      <x:c r="R7409" s="55">
        <x:f t="shared" si="1391"/>
        <x:v>25753.395335532594</x:v>
      </x:c>
      <x:c r="S7409" s="1" t="str">
        <x:f t="shared" si="1392"/>
        <x:v>YES</x:v>
      </x:c>
      <x:c r="T7409" s="1">
        <x:f t="shared" si="1393"/>
        <x:v>25753.395335532594</x:v>
      </x:c>
    </x:row>
    <x:row r="7410">
      <x:c r="A7410" s="1"/>
      <x:c r="B7410" s="1"/>
      <x:c r="C7410" s="1"/>
      <x:c r="D7410" s="1"/>
      <x:c r="E7410" s="1"/>
      <x:c r="F7410" s="1"/>
      <x:c r="G7410" s="1"/>
      <x:c r="H7410" s="1"/>
      <x:c r="I7410" s="53">
        <x:f t="shared" si="1382"/>
        <x:v>11</x:v>
      </x:c>
      <x:c r="J7410" s="53">
        <x:f t="shared" si="1383"/>
        <x:v>6</x:v>
      </x:c>
      <x:c r="K7410" s="53">
        <x:f t="shared" si="1384"/>
        <x:v>17</x:v>
      </x:c>
      <x:c r="L7410" s="53">
        <x:f t="shared" si="1385"/>
        <x:v>34</x:v>
      </x:c>
      <x:c r="M7410" s="54">
        <x:f t="shared" si="1386"/>
        <x:v>3978.2110521198633</x:v>
      </x:c>
      <x:c r="N7410" s="54">
        <x:f t="shared" si="1387"/>
        <x:v>2.2626465639721274</x:v>
      </x:c>
      <x:c r="O7410" s="55">
        <x:f t="shared" si="1388"/>
        <x:v>155264</x:v>
      </x:c>
      <x:c r="P7410" s="55">
        <x:f t="shared" si="1389"/>
        <x:v>27280</x:v>
      </x:c>
      <x:c r="Q7410" s="55">
        <x:f t="shared" si="1390"/>
        <x:v>81566.164099303191</x:v>
      </x:c>
      <x:c r="R7410" s="55">
        <x:f t="shared" si="1391"/>
        <x:v>26417.835900696809</x:v>
      </x:c>
      <x:c r="S7410" s="1" t="str">
        <x:f t="shared" si="1392"/>
        <x:v>YES</x:v>
      </x:c>
      <x:c r="T7410" s="1">
        <x:f t="shared" si="1393"/>
        <x:v>26417.835900696809</x:v>
      </x:c>
    </x:row>
    <x:row r="7411">
      <x:c r="A7411" s="1"/>
      <x:c r="B7411" s="1"/>
      <x:c r="C7411" s="1"/>
      <x:c r="D7411" s="1"/>
      <x:c r="E7411" s="1"/>
      <x:c r="F7411" s="1"/>
      <x:c r="G7411" s="1"/>
      <x:c r="H7411" s="1"/>
      <x:c r="I7411" s="53">
        <x:f t="shared" si="1382"/>
        <x:v>11</x:v>
      </x:c>
      <x:c r="J7411" s="53">
        <x:f t="shared" si="1383"/>
        <x:v>6</x:v>
      </x:c>
      <x:c r="K7411" s="53">
        <x:f t="shared" si="1384"/>
        <x:v>18</x:v>
      </x:c>
      <x:c r="L7411" s="53">
        <x:f t="shared" si="1385"/>
        <x:v>35</x:v>
      </x:c>
      <x:c r="M7411" s="54">
        <x:f t="shared" si="1386"/>
        <x:v>4046.2980435784507</x:v>
      </x:c>
      <x:c r="N7411" s="54">
        <x:f t="shared" si="1387"/>
        <x:v>2.3099291969294797</x:v>
      </x:c>
      <x:c r="O7411" s="55">
        <x:f t="shared" si="1388"/>
        <x:v>157964</x:v>
      </x:c>
      <x:c r="P7411" s="55">
        <x:f t="shared" si="1389"/>
        <x:v>28160</x:v>
      </x:c>
      <x:c r="Q7411" s="55">
        <x:f t="shared" si="1390"/>
        <x:v>82748.229923236999</x:v>
      </x:c>
      <x:c r="R7411" s="55">
        <x:f t="shared" si="1391"/>
        <x:v>27055.770076763001</x:v>
      </x:c>
      <x:c r="S7411" s="1" t="str">
        <x:f t="shared" si="1392"/>
        <x:v>YES</x:v>
      </x:c>
      <x:c r="T7411" s="1">
        <x:f t="shared" si="1393"/>
        <x:v>27055.770076763001</x:v>
      </x:c>
    </x:row>
    <x:row r="7412">
      <x:c r="A7412" s="1"/>
      <x:c r="B7412" s="1"/>
      <x:c r="C7412" s="1"/>
      <x:c r="D7412" s="1"/>
      <x:c r="E7412" s="1"/>
      <x:c r="F7412" s="1"/>
      <x:c r="G7412" s="1"/>
      <x:c r="H7412" s="1"/>
      <x:c r="I7412" s="53">
        <x:f t="shared" si="1382"/>
        <x:v>11</x:v>
      </x:c>
      <x:c r="J7412" s="53">
        <x:f t="shared" si="1383"/>
        <x:v>6</x:v>
      </x:c>
      <x:c r="K7412" s="53">
        <x:f t="shared" si="1384"/>
        <x:v>19</x:v>
      </x:c>
      <x:c r="L7412" s="53">
        <x:f t="shared" si="1385"/>
        <x:v>36</x:v>
      </x:c>
      <x:c r="M7412" s="54">
        <x:f t="shared" si="1386"/>
        <x:v>4115.9395722144727</x:v>
      </x:c>
      <x:c r="N7412" s="54">
        <x:f t="shared" si="1387"/>
        <x:v>2.3582913695933838</x:v>
      </x:c>
      <x:c r="O7412" s="55">
        <x:f t="shared" si="1388"/>
        <x:v>160664</x:v>
      </x:c>
      <x:c r="P7412" s="55">
        <x:f t="shared" si="1389"/>
        <x:v>29040</x:v>
      </x:c>
      <x:c r="Q7412" s="55">
        <x:f t="shared" si="1390"/>
        <x:v>83957.284239834597</x:v>
      </x:c>
      <x:c r="R7412" s="55">
        <x:f t="shared" si="1391"/>
        <x:v>27666.715760165403</x:v>
      </x:c>
      <x:c r="S7412" s="1" t="str">
        <x:f t="shared" si="1392"/>
        <x:v>YES</x:v>
      </x:c>
      <x:c r="T7412" s="1">
        <x:f t="shared" si="1393"/>
        <x:v>27666.715760165403</x:v>
      </x:c>
    </x:row>
    <x:row r="7413">
      <x:c r="A7413" s="1"/>
      <x:c r="B7413" s="1"/>
      <x:c r="C7413" s="1"/>
      <x:c r="D7413" s="1"/>
      <x:c r="E7413" s="1"/>
      <x:c r="F7413" s="1"/>
      <x:c r="G7413" s="1"/>
      <x:c r="H7413" s="1"/>
      <x:c r="I7413" s="53">
        <x:f t="shared" si="1382"/>
        <x:v>11</x:v>
      </x:c>
      <x:c r="J7413" s="53">
        <x:f t="shared" si="1383"/>
        <x:v>6</x:v>
      </x:c>
      <x:c r="K7413" s="53">
        <x:f t="shared" si="1384"/>
        <x:v>20</x:v>
      </x:c>
      <x:c r="L7413" s="53">
        <x:f t="shared" si="1385"/>
        <x:v>37</x:v>
      </x:c>
      <x:c r="M7413" s="54">
        <x:f t="shared" si="1386"/>
        <x:v>4187.1638628649489</x:v>
      </x:c>
      <x:c r="N7413" s="54">
        <x:f t="shared" si="1387"/>
        <x:v>2.4077526825451034</x:v>
      </x:c>
      <x:c r="O7413" s="55">
        <x:f t="shared" si="1388"/>
        <x:v>163364</x:v>
      </x:c>
      <x:c r="P7413" s="55">
        <x:f t="shared" si="1389"/>
        <x:v>29920</x:v>
      </x:c>
      <x:c r="Q7413" s="55">
        <x:f t="shared" si="1390"/>
        <x:v>85193.81706362759</x:v>
      </x:c>
      <x:c r="R7413" s="55">
        <x:f t="shared" si="1391"/>
        <x:v>28250.18293637241</x:v>
      </x:c>
      <x:c r="S7413" s="1" t="str">
        <x:f t="shared" si="1392"/>
        <x:v>YES</x:v>
      </x:c>
      <x:c r="T7413" s="1">
        <x:f t="shared" si="1393"/>
        <x:v>28250.18293637241</x:v>
      </x:c>
    </x:row>
    <x:row r="7414">
      <x:c r="A7414" s="1"/>
      <x:c r="B7414" s="1"/>
      <x:c r="C7414" s="1"/>
      <x:c r="D7414" s="1"/>
      <x:c r="E7414" s="1"/>
      <x:c r="F7414" s="1"/>
      <x:c r="G7414" s="1"/>
      <x:c r="H7414" s="1"/>
      <x:c r="I7414" s="53">
        <x:f t="shared" si="1382"/>
        <x:v>11</x:v>
      </x:c>
      <x:c r="J7414" s="53">
        <x:f t="shared" si="1383"/>
        <x:v>6</x:v>
      </x:c>
      <x:c r="K7414" s="53">
        <x:f t="shared" si="1384"/>
        <x:v>21</x:v>
      </x:c>
      <x:c r="L7414" s="53">
        <x:f t="shared" si="1385"/>
        <x:v>38</x:v>
      </x:c>
      <x:c r="M7414" s="54">
        <x:f t="shared" si="1386"/>
        <x:v>4259.9996030913935</x:v>
      </x:c>
      <x:c r="N7414" s="54">
        <x:f t="shared" si="1387"/>
        <x:v>2.4583330577023568</x:v>
      </x:c>
      <x:c r="O7414" s="55">
        <x:f t="shared" si="1388"/>
        <x:v>166064</x:v>
      </x:c>
      <x:c r="P7414" s="55">
        <x:f t="shared" si="1389"/>
        <x:v>30800</x:v>
      </x:c>
      <x:c r="Q7414" s="55">
        <x:f t="shared" si="1390"/>
        <x:v>86458.326442558915</x:v>
      </x:c>
      <x:c r="R7414" s="55">
        <x:f t="shared" si="1391"/>
        <x:v>28805.673557441085</x:v>
      </x:c>
      <x:c r="S7414" s="1" t="str">
        <x:f t="shared" si="1392"/>
        <x:v>YES</x:v>
      </x:c>
      <x:c r="T7414" s="1">
        <x:f t="shared" si="1393"/>
        <x:v>28805.673557441085</x:v>
      </x:c>
    </x:row>
    <x:row r="7415">
      <x:c r="A7415" s="1"/>
      <x:c r="B7415" s="1"/>
      <x:c r="C7415" s="1"/>
      <x:c r="D7415" s="1"/>
      <x:c r="E7415" s="1"/>
      <x:c r="F7415" s="1"/>
      <x:c r="G7415" s="1"/>
      <x:c r="H7415" s="1"/>
      <x:c r="I7415" s="53">
        <x:f t="shared" si="1382"/>
        <x:v>11</x:v>
      </x:c>
      <x:c r="J7415" s="53">
        <x:f t="shared" si="1383"/>
        <x:v>6</x:v>
      </x:c>
      <x:c r="K7415" s="53">
        <x:f t="shared" si="1384"/>
        <x:v>22</x:v>
      </x:c>
      <x:c r="L7415" s="53">
        <x:f t="shared" si="1385"/>
        <x:v>39</x:v>
      </x:c>
      <x:c r="M7415" s="54">
        <x:f t="shared" si="1386"/>
        <x:v>4334.4759503377891</x:v>
      </x:c>
      <x:c r="N7415" s="54">
        <x:f t="shared" si="1387"/>
        <x:v>2.5100527432901312</x:v>
      </x:c>
      <x:c r="O7415" s="55">
        <x:f t="shared" si="1388"/>
        <x:v>168764</x:v>
      </x:c>
      <x:c r="P7415" s="55">
        <x:f t="shared" si="1389"/>
        <x:v>31680</x:v>
      </x:c>
      <x:c r="Q7415" s="55">
        <x:f t="shared" si="1390"/>
        <x:v>87751.318582253283</x:v>
      </x:c>
      <x:c r="R7415" s="55">
        <x:f t="shared" si="1391"/>
        <x:v>29332.681417746717</x:v>
      </x:c>
      <x:c r="S7415" s="1" t="str">
        <x:f t="shared" si="1392"/>
        <x:v>YES</x:v>
      </x:c>
      <x:c r="T7415" s="1">
        <x:f t="shared" si="1393"/>
        <x:v>29332.681417746717</x:v>
      </x:c>
    </x:row>
    <x:row r="7416">
      <x:c r="A7416" s="1"/>
      <x:c r="B7416" s="1"/>
      <x:c r="C7416" s="1"/>
      <x:c r="D7416" s="1"/>
      <x:c r="E7416" s="1"/>
      <x:c r="F7416" s="1"/>
      <x:c r="G7416" s="1"/>
      <x:c r="H7416" s="1"/>
      <x:c r="I7416" s="53">
        <x:f t="shared" si="1382"/>
        <x:v>11</x:v>
      </x:c>
      <x:c r="J7416" s="53">
        <x:f t="shared" si="1383"/>
        <x:v>6</x:v>
      </x:c>
      <x:c r="K7416" s="53">
        <x:f t="shared" si="1384"/>
        <x:v>23</x:v>
      </x:c>
      <x:c r="L7416" s="53">
        <x:f t="shared" si="1385"/>
        <x:v>40</x:v>
      </x:c>
      <x:c r="M7416" s="54">
        <x:f t="shared" si="1386"/>
        <x:v>4410.6225391952257</x:v>
      </x:c>
      <x:c r="N7416" s="54">
        <x:f t="shared" si="1387"/>
        <x:v>2.5629323188855735</x:v>
      </x:c>
      <x:c r="O7416" s="55">
        <x:f t="shared" si="1388"/>
        <x:v>171464</x:v>
      </x:c>
      <x:c r="P7416" s="55">
        <x:f t="shared" si="1389"/>
        <x:v>32560</x:v>
      </x:c>
      <x:c r="Q7416" s="55">
        <x:f t="shared" si="1390"/>
        <x:v>89073.30797213933</x:v>
      </x:c>
      <x:c r="R7416" s="55">
        <x:f t="shared" si="1391"/>
        <x:v>29830.69202786067</x:v>
      </x:c>
      <x:c r="S7416" s="1" t="str">
        <x:f t="shared" si="1392"/>
        <x:v>YES</x:v>
      </x:c>
      <x:c r="T7416" s="1">
        <x:f t="shared" si="1393"/>
        <x:v>29830.69202786067</x:v>
      </x:c>
    </x:row>
    <x:row r="7417">
      <x:c r="A7417" s="1"/>
      <x:c r="B7417" s="1"/>
      <x:c r="C7417" s="1"/>
      <x:c r="D7417" s="1"/>
      <x:c r="E7417" s="1"/>
      <x:c r="F7417" s="1"/>
      <x:c r="G7417" s="1"/>
      <x:c r="H7417" s="1"/>
      <x:c r="I7417" s="53">
        <x:f t="shared" si="1382"/>
        <x:v>11</x:v>
      </x:c>
      <x:c r="J7417" s="53">
        <x:f t="shared" si="1383"/>
        <x:v>6</x:v>
      </x:c>
      <x:c r="K7417" s="53">
        <x:f t="shared" si="1384"/>
        <x:v>24</x:v>
      </x:c>
      <x:c r="L7417" s="53">
        <x:f t="shared" si="1385"/>
        <x:v>41</x:v>
      </x:c>
      <x:c r="M7417" s="54">
        <x:f t="shared" si="1386"/>
        <x:v>4488.4694887747219</x:v>
      </x:c>
      <x:c r="N7417" s="54">
        <x:f t="shared" si="1387"/>
        <x:v>2.6169927005380011</x:v>
      </x:c>
      <x:c r="O7417" s="55">
        <x:f t="shared" si="1388"/>
        <x:v>174164</x:v>
      </x:c>
      <x:c r="P7417" s="55">
        <x:f t="shared" si="1389"/>
        <x:v>33440</x:v>
      </x:c>
      <x:c r="Q7417" s="55">
        <x:f t="shared" si="1390"/>
        <x:v>90424.817513450034</x:v>
      </x:c>
      <x:c r="R7417" s="55">
        <x:f t="shared" si="1391"/>
        <x:v>30299.182486549966</x:v>
      </x:c>
      <x:c r="S7417" s="1" t="str">
        <x:f t="shared" si="1392"/>
        <x:v>YES</x:v>
      </x:c>
      <x:c r="T7417" s="1">
        <x:f t="shared" si="1393"/>
        <x:v>30299.182486549966</x:v>
      </x:c>
    </x:row>
    <x:row r="7418">
      <x:c r="A7418" s="1"/>
      <x:c r="B7418" s="1"/>
      <x:c r="C7418" s="1"/>
      <x:c r="D7418" s="1"/>
      <x:c r="E7418" s="1"/>
      <x:c r="F7418" s="1"/>
      <x:c r="G7418" s="1"/>
      <x:c r="H7418" s="1"/>
      <x:c r="I7418" s="53">
        <x:f t="shared" si="1382"/>
        <x:v>11</x:v>
      </x:c>
      <x:c r="J7418" s="53">
        <x:f t="shared" si="1383"/>
        <x:v>6</x:v>
      </x:c>
      <x:c r="K7418" s="53">
        <x:f t="shared" si="1384"/>
        <x:v>25</x:v>
      </x:c>
      <x:c r="L7418" s="53">
        <x:f t="shared" si="1385"/>
        <x:v>42</x:v>
      </x:c>
      <x:c r="M7418" s="54">
        <x:f t="shared" si="1386"/>
        <x:v>4568.0474101898189</x:v>
      </x:c>
      <x:c r="N7418" s="54">
        <x:f t="shared" si="1387"/>
        <x:v>2.6722551459651522</x:v>
      </x:c>
      <x:c r="O7418" s="55">
        <x:f t="shared" si="1388"/>
        <x:v>176864</x:v>
      </x:c>
      <x:c r="P7418" s="55">
        <x:f t="shared" si="1389"/>
        <x:v>34320</x:v>
      </x:c>
      <x:c r="Q7418" s="55">
        <x:f t="shared" si="1390"/>
        <x:v>91806.378649128805</x:v>
      </x:c>
      <x:c r="R7418" s="55">
        <x:f t="shared" si="1391"/>
        <x:v>30737.621350871195</x:v>
      </x:c>
      <x:c r="S7418" s="1" t="str">
        <x:f t="shared" si="1392"/>
        <x:v>YES</x:v>
      </x:c>
      <x:c r="T7418" s="1">
        <x:f t="shared" si="1393"/>
        <x:v>30737.621350871195</x:v>
      </x:c>
    </x:row>
    <x:row r="7419">
      <x:c r="A7419" s="1"/>
      <x:c r="B7419" s="1"/>
      <x:c r="C7419" s="1"/>
      <x:c r="D7419" s="1"/>
      <x:c r="E7419" s="1"/>
      <x:c r="F7419" s="1"/>
      <x:c r="G7419" s="1"/>
      <x:c r="H7419" s="1"/>
      <x:c r="I7419" s="53">
        <x:f t="shared" si="1382"/>
        <x:v>11</x:v>
      </x:c>
      <x:c r="J7419" s="53">
        <x:f t="shared" si="1383"/>
        <x:v>6</x:v>
      </x:c>
      <x:c r="K7419" s="53">
        <x:f t="shared" si="1384"/>
        <x:v>26</x:v>
      </x:c>
      <x:c r="L7419" s="53">
        <x:f t="shared" si="1385"/>
        <x:v>43</x:v>
      </x:c>
      <x:c r="M7419" s="54">
        <x:f t="shared" si="1386"/>
        <x:v>4649.3874141505366</x:v>
      </x:c>
      <x:c r="N7419" s="54">
        <x:f t="shared" si="1387"/>
        <x:v>2.7287412598267617</x:v>
      </x:c>
      <x:c r="O7419" s="55">
        <x:f t="shared" si="1388"/>
        <x:v>179564</x:v>
      </x:c>
      <x:c r="P7419" s="55">
        <x:f t="shared" si="1389"/>
        <x:v>35200</x:v>
      </x:c>
      <x:c r="Q7419" s="55">
        <x:f t="shared" si="1390"/>
        <x:v>93218.531495669042</x:v>
      </x:c>
      <x:c r="R7419" s="55">
        <x:f t="shared" si="1391"/>
        <x:v>31145.468504330958</x:v>
      </x:c>
      <x:c r="S7419" s="1" t="str">
        <x:f t="shared" si="1392"/>
        <x:v>YES</x:v>
      </x:c>
      <x:c r="T7419" s="1">
        <x:f t="shared" si="1393"/>
        <x:v>31145.468504330958</x:v>
      </x:c>
    </x:row>
    <x:row r="7420">
      <x:c r="A7420" s="1"/>
      <x:c r="B7420" s="1"/>
      <x:c r="C7420" s="1"/>
      <x:c r="D7420" s="1"/>
      <x:c r="E7420" s="1"/>
      <x:c r="F7420" s="1"/>
      <x:c r="G7420" s="1"/>
      <x:c r="H7420" s="1"/>
      <x:c r="I7420" s="53">
        <x:f t="shared" si="1382"/>
        <x:v>11</x:v>
      </x:c>
      <x:c r="J7420" s="53">
        <x:f t="shared" si="1383"/>
        <x:v>6</x:v>
      </x:c>
      <x:c r="K7420" s="53">
        <x:f t="shared" si="1384"/>
        <x:v>27</x:v>
      </x:c>
      <x:c r="L7420" s="53">
        <x:f t="shared" si="1385"/>
        <x:v>44</x:v>
      </x:c>
      <x:c r="M7420" s="54">
        <x:f t="shared" si="1386"/>
        <x:v>4732.5211186702936</x:v>
      </x:c>
      <x:c r="N7420" s="54">
        <x:f t="shared" si="1387"/>
        <x:v>2.7864729990765928</x:v>
      </x:c>
      <x:c r="O7420" s="55">
        <x:f t="shared" si="1388"/>
        <x:v>182264</x:v>
      </x:c>
      <x:c r="P7420" s="55">
        <x:f t="shared" si="1389"/>
        <x:v>36080</x:v>
      </x:c>
      <x:c r="Q7420" s="55">
        <x:f t="shared" si="1390"/>
        <x:v>94661.824976914824</x:v>
      </x:c>
      <x:c r="R7420" s="55">
        <x:f t="shared" si="1391"/>
        <x:v>31522.175023085176</x:v>
      </x:c>
      <x:c r="S7420" s="1" t="str">
        <x:f t="shared" si="1392"/>
        <x:v>YES</x:v>
      </x:c>
      <x:c r="T7420" s="1">
        <x:f t="shared" si="1393"/>
        <x:v>31522.175023085176</x:v>
      </x:c>
    </x:row>
    <x:row r="7421">
      <x:c r="A7421" s="1"/>
      <x:c r="B7421" s="1"/>
      <x:c r="C7421" s="1"/>
      <x:c r="D7421" s="1"/>
      <x:c r="E7421" s="1"/>
      <x:c r="F7421" s="1"/>
      <x:c r="G7421" s="1"/>
      <x:c r="H7421" s="1"/>
      <x:c r="I7421" s="53">
        <x:f t="shared" si="1382"/>
        <x:v>11</x:v>
      </x:c>
      <x:c r="J7421" s="53">
        <x:f t="shared" si="1383"/>
        <x:v>6</x:v>
      </x:c>
      <x:c r="K7421" s="53">
        <x:f t="shared" si="1384"/>
        <x:v>28</x:v>
      </x:c>
      <x:c r="L7421" s="53">
        <x:f t="shared" si="1385"/>
        <x:v>45</x:v>
      </x:c>
      <x:c r="M7421" s="54">
        <x:f t="shared" si="1386"/>
        <x:v>4817.4806568874474</x:v>
      </x:c>
      <x:c r="N7421" s="54">
        <x:f t="shared" si="1387"/>
        <x:v>2.8454726783940605</x:v>
      </x:c>
      <x:c r="O7421" s="55">
        <x:f t="shared" si="1388"/>
        <x:v>184964</x:v>
      </x:c>
      <x:c r="P7421" s="55">
        <x:f t="shared" si="1389"/>
        <x:v>36960</x:v>
      </x:c>
      <x:c r="Q7421" s="55">
        <x:f t="shared" si="1390"/>
        <x:v>96136.816959851509</x:v>
      </x:c>
      <x:c r="R7421" s="55">
        <x:f t="shared" si="1391"/>
        <x:v>31867.183040148491</x:v>
      </x:c>
      <x:c r="S7421" s="1" t="str">
        <x:f t="shared" si="1392"/>
        <x:v>YES</x:v>
      </x:c>
      <x:c r="T7421" s="1">
        <x:f t="shared" si="1393"/>
        <x:v>31867.183040148491</x:v>
      </x:c>
    </x:row>
    <x:row r="7422">
      <x:c r="A7422" s="1"/>
      <x:c r="B7422" s="1"/>
      <x:c r="C7422" s="1"/>
      <x:c r="D7422" s="1"/>
      <x:c r="E7422" s="1"/>
      <x:c r="F7422" s="1"/>
      <x:c r="G7422" s="1"/>
      <x:c r="H7422" s="1"/>
      <x:c r="I7422" s="53">
        <x:f t="shared" si="1382"/>
        <x:v>11</x:v>
      </x:c>
      <x:c r="J7422" s="53">
        <x:f t="shared" si="1383"/>
        <x:v>6</x:v>
      </x:c>
      <x:c r="K7422" s="53">
        <x:f t="shared" si="1384"/>
        <x:v>29</x:v>
      </x:c>
      <x:c r="L7422" s="53">
        <x:f t="shared" si="1385"/>
        <x:v>46</x:v>
      </x:c>
      <x:c r="M7422" s="54">
        <x:f t="shared" si="1386"/>
        <x:v>4904.2986850031011</x:v>
      </x:c>
      <x:c r="N7422" s="54">
        <x:f t="shared" si="1387"/>
        <x:v>2.9057629756965979</x:v>
      </x:c>
      <x:c r="O7422" s="55">
        <x:f t="shared" si="1388"/>
        <x:v>187664</x:v>
      </x:c>
      <x:c r="P7422" s="55">
        <x:f t="shared" si="1389"/>
        <x:v>37840</x:v>
      </x:c>
      <x:c r="Q7422" s="55">
        <x:f t="shared" si="1390"/>
        <x:v>97644.074392414943</x:v>
      </x:c>
      <x:c r="R7422" s="55">
        <x:f t="shared" si="1391"/>
        <x:v>32179.925607585057</x:v>
      </x:c>
      <x:c r="S7422" s="1" t="str">
        <x:f t="shared" si="1392"/>
        <x:v>YES</x:v>
      </x:c>
      <x:c r="T7422" s="1">
        <x:f t="shared" si="1393"/>
        <x:v>32179.925607585057</x:v>
      </x:c>
    </x:row>
    <x:row r="7423">
      <x:c r="A7423" s="1"/>
      <x:c r="B7423" s="1"/>
      <x:c r="C7423" s="1"/>
      <x:c r="D7423" s="1"/>
      <x:c r="E7423" s="1"/>
      <x:c r="F7423" s="1"/>
      <x:c r="G7423" s="1"/>
      <x:c r="H7423" s="1"/>
      <x:c r="I7423" s="53">
        <x:f t="shared" si="1382"/>
        <x:v>11</x:v>
      </x:c>
      <x:c r="J7423" s="53">
        <x:f t="shared" si="1383"/>
        <x:v>6</x:v>
      </x:c>
      <x:c r="K7423" s="53">
        <x:f t="shared" si="1384"/>
        <x:v>30</x:v>
      </x:c>
      <x:c r="L7423" s="53">
        <x:f t="shared" si="1385"/>
        <x:v>47</x:v>
      </x:c>
      <x:c r="M7423" s="54">
        <x:f t="shared" si="1386"/>
        <x:v>4993.0083903368713</x:v>
      </x:c>
      <x:c r="N7423" s="54">
        <x:f t="shared" si="1387"/>
        <x:v>2.9673669377339382</x:v>
      </x:c>
      <x:c r="O7423" s="55">
        <x:f t="shared" si="1388"/>
        <x:v>190364</x:v>
      </x:c>
      <x:c r="P7423" s="55">
        <x:f t="shared" si="1389"/>
        <x:v>38720</x:v>
      </x:c>
      <x:c r="Q7423" s="55">
        <x:f t="shared" si="1390"/>
        <x:v>99184.173443348453</x:v>
      </x:c>
      <x:c r="R7423" s="55">
        <x:f t="shared" si="1391"/>
        <x:v>32459.826556651547</x:v>
      </x:c>
      <x:c r="S7423" s="1" t="str">
        <x:f t="shared" si="1392"/>
        <x:v>YES</x:v>
      </x:c>
      <x:c r="T7423" s="1">
        <x:f t="shared" si="1393"/>
        <x:v>32459.826556651547</x:v>
      </x:c>
    </x:row>
    <x:row r="7424">
      <x:c r="A7424" s="1"/>
      <x:c r="B7424" s="1"/>
      <x:c r="C7424" s="1"/>
      <x:c r="D7424" s="1"/>
      <x:c r="E7424" s="1"/>
      <x:c r="F7424" s="1"/>
      <x:c r="G7424" s="1"/>
      <x:c r="H7424" s="1"/>
      <x:c r="I7424" s="53">
        <x:f t="shared" si="1382"/>
        <x:v>11</x:v>
      </x:c>
      <x:c r="J7424" s="53">
        <x:f t="shared" si="1383"/>
        <x:v>7</x:v>
      </x:c>
      <x:c r="K7424" s="53">
        <x:f t="shared" si="1384"/>
        <x:v>0</x:v>
      </x:c>
      <x:c r="L7424" s="53">
        <x:f t="shared" si="1385"/>
        <x:v>18</x:v>
      </x:c>
      <x:c r="M7424" s="54">
        <x:f t="shared" si="1386"/>
        <x:v>3074.2095473192271</x:v>
      </x:c>
      <x:c r="N7424" s="54">
        <x:f t="shared" si="1387"/>
        <x:v>1.6348677411939077</x:v>
      </x:c>
      <x:c r="O7424" s="55">
        <x:f t="shared" si="1388"/>
        <x:v>111458</x:v>
      </x:c>
      <x:c r="P7424" s="55">
        <x:f t="shared" si="1389"/>
        <x:v>12760</x:v>
      </x:c>
      <x:c r="Q7424" s="55">
        <x:f t="shared" si="1390"/>
        <x:v>65871.693529847689</x:v>
      </x:c>
      <x:c r="R7424" s="55">
        <x:f t="shared" si="1391"/>
        <x:v>12826.306470152311</x:v>
      </x:c>
      <x:c r="S7424" s="1" t="str">
        <x:f t="shared" si="1392"/>
        <x:v>YES</x:v>
      </x:c>
      <x:c r="T7424" s="1">
        <x:f t="shared" si="1393"/>
        <x:v>12826.306470152311</x:v>
      </x:c>
    </x:row>
    <x:row r="7425">
      <x:c r="A7425" s="1"/>
      <x:c r="B7425" s="1"/>
      <x:c r="C7425" s="1"/>
      <x:c r="D7425" s="1"/>
      <x:c r="E7425" s="1"/>
      <x:c r="F7425" s="1"/>
      <x:c r="G7425" s="1"/>
      <x:c r="H7425" s="1"/>
      <x:c r="I7425" s="53">
        <x:f t="shared" si="1382"/>
        <x:v>11</x:v>
      </x:c>
      <x:c r="J7425" s="53">
        <x:f t="shared" si="1383"/>
        <x:v>7</x:v>
      </x:c>
      <x:c r="K7425" s="53">
        <x:f t="shared" si="1384"/>
        <x:v>1</x:v>
      </x:c>
      <x:c r="L7425" s="53">
        <x:f t="shared" si="1385"/>
        <x:v>19</x:v>
      </x:c>
      <x:c r="M7425" s="54">
        <x:f t="shared" si="1386"/>
        <x:v>3119.7720473192271</x:v>
      </x:c>
      <x:c r="N7425" s="54">
        <x:f t="shared" si="1387"/>
        <x:v>1.6665083661939077</x:v>
      </x:c>
      <x:c r="O7425" s="55">
        <x:f t="shared" si="1388"/>
        <x:v>114158</x:v>
      </x:c>
      <x:c r="P7425" s="55">
        <x:f t="shared" si="1389"/>
        <x:v>13640</x:v>
      </x:c>
      <x:c r="Q7425" s="55">
        <x:f t="shared" si="1390"/>
        <x:v>66662.709154847689</x:v>
      </x:c>
      <x:c r="R7425" s="55">
        <x:f t="shared" si="1391"/>
        <x:v>13855.290845152311</x:v>
      </x:c>
      <x:c r="S7425" s="1" t="str">
        <x:f t="shared" si="1392"/>
        <x:v>YES</x:v>
      </x:c>
      <x:c r="T7425" s="1">
        <x:f t="shared" si="1393"/>
        <x:v>13855.290845152311</x:v>
      </x:c>
    </x:row>
    <x:row r="7426">
      <x:c r="A7426" s="1"/>
      <x:c r="B7426" s="1"/>
      <x:c r="C7426" s="1"/>
      <x:c r="D7426" s="1"/>
      <x:c r="E7426" s="1"/>
      <x:c r="F7426" s="1"/>
      <x:c r="G7426" s="1"/>
      <x:c r="H7426" s="1"/>
      <x:c r="I7426" s="53">
        <x:f t="shared" si="1382"/>
        <x:v>11</x:v>
      </x:c>
      <x:c r="J7426" s="53">
        <x:f t="shared" si="1383"/>
        <x:v>7</x:v>
      </x:c>
      <x:c r="K7426" s="53">
        <x:f t="shared" si="1384"/>
        <x:v>2</x:v>
      </x:c>
      <x:c r="L7426" s="53">
        <x:f t="shared" si="1385"/>
        <x:v>20</x:v>
      </x:c>
      <x:c r="M7426" s="54">
        <x:f t="shared" si="1386"/>
        <x:v>3166.473609819227</x:v>
      </x:c>
      <x:c r="N7426" s="54">
        <x:f t="shared" si="1387"/>
        <x:v>1.6989400068189076</x:v>
      </x:c>
      <x:c r="O7426" s="55">
        <x:f t="shared" si="1388"/>
        <x:v>116858</x:v>
      </x:c>
      <x:c r="P7426" s="55">
        <x:f t="shared" si="1389"/>
        <x:v>14520</x:v>
      </x:c>
      <x:c r="Q7426" s="55">
        <x:f t="shared" si="1390"/>
        <x:v>67473.500170472689</x:v>
      </x:c>
      <x:c r="R7426" s="55">
        <x:f t="shared" si="1391"/>
        <x:v>14864.499829527311</x:v>
      </x:c>
      <x:c r="S7426" s="1" t="str">
        <x:f t="shared" si="1392"/>
        <x:v>YES</x:v>
      </x:c>
      <x:c r="T7426" s="1">
        <x:f t="shared" si="1393"/>
        <x:v>14864.499829527311</x:v>
      </x:c>
    </x:row>
    <x:row r="7427">
      <x:c r="A7427" s="1"/>
      <x:c r="B7427" s="1"/>
      <x:c r="C7427" s="1"/>
      <x:c r="D7427" s="1"/>
      <x:c r="E7427" s="1"/>
      <x:c r="F7427" s="1"/>
      <x:c r="G7427" s="1"/>
      <x:c r="H7427" s="1"/>
      <x:c r="I7427" s="53">
        <x:f t="shared" si="1382"/>
        <x:v>11</x:v>
      </x:c>
      <x:c r="J7427" s="53">
        <x:f t="shared" si="1383"/>
        <x:v>7</x:v>
      </x:c>
      <x:c r="K7427" s="53">
        <x:f t="shared" si="1384"/>
        <x:v>3</x:v>
      </x:c>
      <x:c r="L7427" s="53">
        <x:f t="shared" si="1385"/>
        <x:v>21</x:v>
      </x:c>
      <x:c r="M7427" s="54">
        <x:f t="shared" si="1386"/>
        <x:v>3214.3355922411019</x:v>
      </x:c>
      <x:c r="N7427" s="54">
        <x:f t="shared" si="1387"/>
        <x:v>1.7321774946118764</x:v>
      </x:c>
      <x:c r="O7427" s="55">
        <x:f t="shared" si="1388"/>
        <x:v>119558</x:v>
      </x:c>
      <x:c r="P7427" s="55">
        <x:f t="shared" si="1389"/>
        <x:v>15400</x:v>
      </x:c>
      <x:c r="Q7427" s="55">
        <x:f t="shared" si="1390"/>
        <x:v>68304.437365296908</x:v>
      </x:c>
      <x:c r="R7427" s="55">
        <x:f t="shared" si="1391"/>
        <x:v>15853.562634703092</x:v>
      </x:c>
      <x:c r="S7427" s="1" t="str">
        <x:f t="shared" si="1392"/>
        <x:v>YES</x:v>
      </x:c>
      <x:c r="T7427" s="1">
        <x:f t="shared" si="1393"/>
        <x:v>15853.562634703092</x:v>
      </x:c>
    </x:row>
    <x:row r="7428">
      <x:c r="A7428" s="1"/>
      <x:c r="B7428" s="1"/>
      <x:c r="C7428" s="1"/>
      <x:c r="D7428" s="1"/>
      <x:c r="E7428" s="1"/>
      <x:c r="F7428" s="1"/>
      <x:c r="G7428" s="1"/>
      <x:c r="H7428" s="1"/>
      <x:c r="I7428" s="53">
        <x:f t="shared" si="1382"/>
        <x:v>11</x:v>
      </x:c>
      <x:c r="J7428" s="53">
        <x:f t="shared" si="1383"/>
        <x:v>7</x:v>
      </x:c>
      <x:c r="K7428" s="53">
        <x:f t="shared" si="1384"/>
        <x:v>4</x:v>
      </x:c>
      <x:c r="L7428" s="53">
        <x:f t="shared" si="1385"/>
        <x:v>22</x:v>
      </x:c>
      <x:c r="M7428" s="54">
        <x:f t="shared" si="1386"/>
        <x:v>3263.3797079637584</x:v>
      </x:c>
      <x:c r="N7428" s="54">
        <x:f t="shared" si="1387"/>
        <x:v>1.7662359083081656</x:v>
      </x:c>
      <x:c r="O7428" s="55">
        <x:f t="shared" si="1388"/>
        <x:v>122258</x:v>
      </x:c>
      <x:c r="P7428" s="55">
        <x:f t="shared" si="1389"/>
        <x:v>16280</x:v>
      </x:c>
      <x:c r="Q7428" s="55">
        <x:f t="shared" si="1390"/>
        <x:v>69155.897707704135</x:v>
      </x:c>
      <x:c r="R7428" s="55">
        <x:f t="shared" si="1391"/>
        <x:v>16822.102292295865</x:v>
      </x:c>
      <x:c r="S7428" s="1" t="str">
        <x:f t="shared" si="1392"/>
        <x:v>YES</x:v>
      </x:c>
      <x:c r="T7428" s="1">
        <x:f t="shared" si="1393"/>
        <x:v>16822.102292295865</x:v>
      </x:c>
    </x:row>
    <x:row r="7429">
      <x:c r="A7429" s="1"/>
      <x:c r="B7429" s="1"/>
      <x:c r="C7429" s="1"/>
      <x:c r="D7429" s="1"/>
      <x:c r="E7429" s="1"/>
      <x:c r="F7429" s="1"/>
      <x:c r="G7429" s="1"/>
      <x:c r="H7429" s="1"/>
      <x:c r="I7429" s="53">
        <x:f t="shared" si="1382"/>
        <x:v>11</x:v>
      </x:c>
      <x:c r="J7429" s="53">
        <x:f t="shared" si="1383"/>
        <x:v>7</x:v>
      </x:c>
      <x:c r="K7429" s="53">
        <x:f t="shared" si="1384"/>
        <x:v>5</x:v>
      </x:c>
      <x:c r="L7429" s="53">
        <x:f t="shared" si="1385"/>
        <x:v>23</x:v>
      </x:c>
      <x:c r="M7429" s="54">
        <x:f t="shared" si="1386"/>
        <x:v>3313.6280318849617</x:v>
      </x:c>
      <x:c r="N7429" s="54">
        <x:f t="shared" si="1387"/>
        <x:v>1.8011305776978901</x:v>
      </x:c>
      <x:c r="O7429" s="55">
        <x:f t="shared" si="1388"/>
        <x:v>124958</x:v>
      </x:c>
      <x:c r="P7429" s="55">
        <x:f t="shared" si="1389"/>
        <x:v>17160</x:v>
      </x:c>
      <x:c r="Q7429" s="55">
        <x:f t="shared" si="1390"/>
        <x:v>70028.264442447253</x:v>
      </x:c>
      <x:c r="R7429" s="55">
        <x:f t="shared" si="1391"/>
        <x:v>17769.735557552747</x:v>
      </x:c>
      <x:c r="S7429" s="1" t="str">
        <x:f t="shared" si="1392"/>
        <x:v>YES</x:v>
      </x:c>
      <x:c r="T7429" s="1">
        <x:f t="shared" si="1393"/>
        <x:v>17769.735557552747</x:v>
      </x:c>
    </x:row>
    <x:row r="7430">
      <x:c r="A7430" s="1"/>
      <x:c r="B7430" s="1"/>
      <x:c r="C7430" s="1"/>
      <x:c r="D7430" s="1"/>
      <x:c r="E7430" s="1"/>
      <x:c r="F7430" s="1"/>
      <x:c r="G7430" s="1"/>
      <x:c r="H7430" s="1"/>
      <x:c r="I7430" s="53">
        <x:f t="shared" si="1382"/>
        <x:v>11</x:v>
      </x:c>
      <x:c r="J7430" s="53">
        <x:f t="shared" si="1383"/>
        <x:v>7</x:v>
      </x:c>
      <x:c r="K7430" s="53">
        <x:f t="shared" si="1384"/>
        <x:v>6</x:v>
      </x:c>
      <x:c r="L7430" s="53">
        <x:f t="shared" si="1385"/>
        <x:v>24</x:v>
      </x:c>
      <x:c r="M7430" s="54">
        <x:f t="shared" si="1386"/>
        <x:v>3365.1030060665948</x:v>
      </x:c>
      <x:c r="N7430" s="54">
        <x:f t="shared" si="1387"/>
        <x:v>1.8368770875462463</x:v>
      </x:c>
      <x:c r="O7430" s="55">
        <x:f t="shared" si="1388"/>
        <x:v>127658</x:v>
      </x:c>
      <x:c r="P7430" s="55">
        <x:f t="shared" si="1389"/>
        <x:v>18040</x:v>
      </x:c>
      <x:c r="Q7430" s="55">
        <x:f t="shared" si="1390"/>
        <x:v>70921.927188656162</x:v>
      </x:c>
      <x:c r="R7430" s="55">
        <x:f t="shared" si="1391"/>
        <x:v>18696.072811343838</x:v>
      </x:c>
      <x:c r="S7430" s="1" t="str">
        <x:f t="shared" si="1392"/>
        <x:v>YES</x:v>
      </x:c>
      <x:c r="T7430" s="1">
        <x:f t="shared" si="1393"/>
        <x:v>18696.072811343838</x:v>
      </x:c>
    </x:row>
    <x:row r="7431">
      <x:c r="A7431" s="1"/>
      <x:c r="B7431" s="1"/>
      <x:c r="C7431" s="1"/>
      <x:c r="D7431" s="1"/>
      <x:c r="E7431" s="1"/>
      <x:c r="F7431" s="1"/>
      <x:c r="G7431" s="1"/>
      <x:c r="H7431" s="1"/>
      <x:c r="I7431" s="53">
        <x:f t="shared" si="1382"/>
        <x:v>11</x:v>
      </x:c>
      <x:c r="J7431" s="53">
        <x:f t="shared" si="1383"/>
        <x:v>7</x:v>
      </x:c>
      <x:c r="K7431" s="53">
        <x:f t="shared" si="1384"/>
        <x:v>7</x:v>
      </x:c>
      <x:c r="L7431" s="53">
        <x:f t="shared" si="1385"/>
        <x:v>25</x:v>
      </x:c>
      <x:c r="M7431" s="54">
        <x:f t="shared" si="1386"/>
        <x:v>3417.8274454645552</x:v>
      </x:c>
      <x:c r="N7431" s="54">
        <x:f t="shared" si="1387"/>
        <x:v>1.8734912815726079</x:v>
      </x:c>
      <x:c r="O7431" s="55">
        <x:f t="shared" si="1388"/>
        <x:v>130358</x:v>
      </x:c>
      <x:c r="P7431" s="55">
        <x:f t="shared" si="1389"/>
        <x:v>18920</x:v>
      </x:c>
      <x:c r="Q7431" s="55">
        <x:f t="shared" si="1390"/>
        <x:v>71837.282039315192</x:v>
      </x:c>
      <x:c r="R7431" s="55">
        <x:f t="shared" si="1391"/>
        <x:v>19600.717960684808</x:v>
      </x:c>
      <x:c r="S7431" s="1" t="str">
        <x:f t="shared" si="1392"/>
        <x:v>YES</x:v>
      </x:c>
      <x:c r="T7431" s="1">
        <x:f t="shared" si="1393"/>
        <x:v>19600.717960684808</x:v>
      </x:c>
    </x:row>
    <x:row r="7432">
      <x:c r="A7432" s="1"/>
      <x:c r="B7432" s="1"/>
      <x:c r="C7432" s="1"/>
      <x:c r="D7432" s="1"/>
      <x:c r="E7432" s="1"/>
      <x:c r="F7432" s="1"/>
      <x:c r="G7432" s="1"/>
      <x:c r="H7432" s="1"/>
      <x:c r="I7432" s="53">
        <x:f t="shared" si="1382"/>
        <x:v>11</x:v>
      </x:c>
      <x:c r="J7432" s="53">
        <x:f t="shared" si="1383"/>
        <x:v>7</x:v>
      </x:c>
      <x:c r="K7432" s="53">
        <x:f t="shared" si="1384"/>
        <x:v>8</x:v>
      </x:c>
      <x:c r="L7432" s="53">
        <x:f t="shared" si="1385"/>
        <x:v>26</x:v>
      </x:c>
      <x:c r="M7432" s="54">
        <x:f t="shared" si="1386"/>
        <x:v>3471.8245437445357</x:v>
      </x:c>
      <x:c r="N7432" s="54">
        <x:f t="shared" si="1387"/>
        <x:v>1.9109892664892609</x:v>
      </x:c>
      <x:c r="O7432" s="55">
        <x:f t="shared" si="1388"/>
        <x:v>133058</x:v>
      </x:c>
      <x:c r="P7432" s="55">
        <x:f t="shared" si="1389"/>
        <x:v>19800</x:v>
      </x:c>
      <x:c r="Q7432" s="55">
        <x:f t="shared" si="1390"/>
        <x:v>72774.731662231527</x:v>
      </x:c>
      <x:c r="R7432" s="55">
        <x:f t="shared" si="1391"/>
        <x:v>20483.268337768473</x:v>
      </x:c>
      <x:c r="S7432" s="1" t="str">
        <x:f t="shared" si="1392"/>
        <x:v>YES</x:v>
      </x:c>
      <x:c r="T7432" s="1">
        <x:f t="shared" si="1393"/>
        <x:v>20483.268337768473</x:v>
      </x:c>
    </x:row>
    <x:row r="7433">
      <x:c r="A7433" s="1"/>
      <x:c r="B7433" s="1"/>
      <x:c r="C7433" s="1"/>
      <x:c r="D7433" s="1"/>
      <x:c r="E7433" s="1"/>
      <x:c r="F7433" s="1"/>
      <x:c r="G7433" s="1"/>
      <x:c r="H7433" s="1"/>
      <x:c r="I7433" s="53">
        <x:f t="shared" si="1382"/>
        <x:v>11</x:v>
      </x:c>
      <x:c r="J7433" s="53">
        <x:f t="shared" si="1383"/>
        <x:v>7</x:v>
      </x:c>
      <x:c r="K7433" s="53">
        <x:f t="shared" si="1384"/>
        <x:v>9</x:v>
      </x:c>
      <x:c r="L7433" s="53">
        <x:f t="shared" si="1385"/>
        <x:v>27</x:v>
      </x:c>
      <x:c r="M7433" s="54">
        <x:f t="shared" si="1386"/>
        <x:v>3527.1178791849297</x:v>
      </x:c>
      <x:c r="N7433" s="54">
        <x:f t="shared" si="1387"/>
        <x:v>1.9493874161006457</x:v>
      </x:c>
      <x:c r="O7433" s="55">
        <x:f t="shared" si="1388"/>
        <x:v>135758</x:v>
      </x:c>
      <x:c r="P7433" s="55">
        <x:f t="shared" si="1389"/>
        <x:v>20680</x:v>
      </x:c>
      <x:c r="Q7433" s="55">
        <x:f t="shared" si="1390"/>
        <x:v>73734.68540251613</x:v>
      </x:c>
      <x:c r="R7433" s="55">
        <x:f t="shared" si="1391"/>
        <x:v>21343.31459748387</x:v>
      </x:c>
      <x:c r="S7433" s="1" t="str">
        <x:f t="shared" si="1392"/>
        <x:v>YES</x:v>
      </x:c>
      <x:c r="T7433" s="1">
        <x:f t="shared" si="1393"/>
        <x:v>21343.31459748387</x:v>
      </x:c>
    </x:row>
    <x:row r="7434">
      <x:c r="A7434" s="1"/>
      <x:c r="B7434" s="1"/>
      <x:c r="C7434" s="1"/>
      <x:c r="D7434" s="1"/>
      <x:c r="E7434" s="1"/>
      <x:c r="F7434" s="1"/>
      <x:c r="G7434" s="1"/>
      <x:c r="H7434" s="1"/>
      <x:c r="I7434" s="53">
        <x:f t="shared" si="1382"/>
        <x:v>11</x:v>
      </x:c>
      <x:c r="J7434" s="53">
        <x:f t="shared" si="1383"/>
        <x:v>7</x:v>
      </x:c>
      <x:c r="K7434" s="53">
        <x:f t="shared" si="1384"/>
        <x:v>10</x:v>
      </x:c>
      <x:c r="L7434" s="53">
        <x:f t="shared" si="1385"/>
        <x:v>28</x:v>
      </x:c>
      <x:c r="M7434" s="54">
        <x:f t="shared" si="1386"/>
        <x:v>3583.7314206681431</x:v>
      </x:c>
      <x:c r="N7434" s="54">
        <x:f t="shared" si="1387"/>
        <x:v>1.9887023754639883</x:v>
      </x:c>
      <x:c r="O7434" s="55">
        <x:f t="shared" si="1388"/>
        <x:v>138458</x:v>
      </x:c>
      <x:c r="P7434" s="55">
        <x:f t="shared" si="1389"/>
        <x:v>21560</x:v>
      </x:c>
      <x:c r="Q7434" s="55">
        <x:f t="shared" si="1390"/>
        <x:v>74717.559386599707</x:v>
      </x:c>
      <x:c r="R7434" s="55">
        <x:f t="shared" si="1391"/>
        <x:v>22180.440613400293</x:v>
      </x:c>
      <x:c r="S7434" s="1" t="str">
        <x:f t="shared" si="1392"/>
        <x:v>YES</x:v>
      </x:c>
      <x:c r="T7434" s="1">
        <x:f t="shared" si="1393"/>
        <x:v>22180.440613400293</x:v>
      </x:c>
    </x:row>
    <x:row r="7435">
      <x:c r="A7435" s="1"/>
      <x:c r="B7435" s="1"/>
      <x:c r="C7435" s="1"/>
      <x:c r="D7435" s="1"/>
      <x:c r="E7435" s="1"/>
      <x:c r="F7435" s="1"/>
      <x:c r="G7435" s="1"/>
      <x:c r="H7435" s="1"/>
      <x:c r="I7435" s="53">
        <x:f t="shared" si="1382"/>
        <x:v>11</x:v>
      </x:c>
      <x:c r="J7435" s="53">
        <x:f t="shared" si="1383"/>
        <x:v>7</x:v>
      </x:c>
      <x:c r="K7435" s="53">
        <x:f t="shared" si="1384"/>
        <x:v>11</x:v>
      </x:c>
      <x:c r="L7435" s="53">
        <x:f t="shared" si="1385"/>
        <x:v>29</x:v>
      </x:c>
      <x:c r="M7435" s="54">
        <x:f t="shared" si="1386"/>
        <x:v>3641.689533761582</x:v>
      </x:c>
      <x:c r="N7435" s="54">
        <x:f t="shared" si="1387"/>
        <x:v>2.0289510651122096</x:v>
      </x:c>
      <x:c r="O7435" s="55">
        <x:f t="shared" si="1388"/>
        <x:v>141158</x:v>
      </x:c>
      <x:c r="P7435" s="55">
        <x:f t="shared" si="1389"/>
        <x:v>22440</x:v>
      </x:c>
      <x:c r="Q7435" s="55">
        <x:f t="shared" si="1390"/>
        <x:v>75723.776627805244</x:v>
      </x:c>
      <x:c r="R7435" s="55">
        <x:f t="shared" si="1391"/>
        <x:v>22994.223372194756</x:v>
      </x:c>
      <x:c r="S7435" s="1" t="str">
        <x:f t="shared" si="1392"/>
        <x:v>YES</x:v>
      </x:c>
      <x:c r="T7435" s="1">
        <x:f t="shared" si="1393"/>
        <x:v>22994.223372194756</x:v>
      </x:c>
    </x:row>
    <x:row r="7436">
      <x:c r="A7436" s="1"/>
      <x:c r="B7436" s="1"/>
      <x:c r="C7436" s="1"/>
      <x:c r="D7436" s="1"/>
      <x:c r="E7436" s="1"/>
      <x:c r="F7436" s="1"/>
      <x:c r="G7436" s="1"/>
      <x:c r="H7436" s="1"/>
      <x:c r="I7436" s="53">
        <x:f t="shared" si="1382"/>
        <x:v>11</x:v>
      </x:c>
      <x:c r="J7436" s="53">
        <x:f t="shared" si="1383"/>
        <x:v>7</x:v>
      </x:c>
      <x:c r="K7436" s="53">
        <x:f t="shared" si="1384"/>
        <x:v>12</x:v>
      </x:c>
      <x:c r="L7436" s="53">
        <x:f t="shared" si="1385"/>
        <x:v>30</x:v>
      </x:c>
      <x:c r="M7436" s="54">
        <x:f t="shared" si="1386"/>
        <x:v>3701.0169868896464</x:v>
      </x:c>
      <x:c r="N7436" s="54">
        <x:f t="shared" si="1387"/>
        <x:v>2.0701506853400322</x:v>
      </x:c>
      <x:c r="O7436" s="55">
        <x:f t="shared" si="1388"/>
        <x:v>143858</x:v>
      </x:c>
      <x:c r="P7436" s="55">
        <x:f t="shared" si="1389"/>
        <x:v>23320</x:v>
      </x:c>
      <x:c r="Q7436" s="55">
        <x:f t="shared" si="1390"/>
        <x:v>76753.767133500805</x:v>
      </x:c>
      <x:c r="R7436" s="55">
        <x:f t="shared" si="1391"/>
        <x:v>23784.232866499195</x:v>
      </x:c>
      <x:c r="S7436" s="1" t="str">
        <x:f t="shared" si="1392"/>
        <x:v>YES</x:v>
      </x:c>
      <x:c r="T7436" s="1">
        <x:f t="shared" si="1393"/>
        <x:v>23784.232866499195</x:v>
      </x:c>
    </x:row>
    <x:row r="7437">
      <x:c r="A7437" s="1"/>
      <x:c r="B7437" s="1"/>
      <x:c r="C7437" s="1"/>
      <x:c r="D7437" s="1"/>
      <x:c r="E7437" s="1"/>
      <x:c r="F7437" s="1"/>
      <x:c r="G7437" s="1"/>
      <x:c r="H7437" s="1"/>
      <x:c r="I7437" s="53">
        <x:f t="shared" si="1382"/>
        <x:v>11</x:v>
      </x:c>
      <x:c r="J7437" s="53">
        <x:f t="shared" si="1383"/>
        <x:v>7</x:v>
      </x:c>
      <x:c r="K7437" s="53">
        <x:f t="shared" si="1384"/>
        <x:v>13</x:v>
      </x:c>
      <x:c r="L7437" s="53">
        <x:f t="shared" si="1385"/>
        <x:v>31</x:v>
      </x:c>
      <x:c r="M7437" s="54">
        <x:f t="shared" si="1386"/>
        <x:v>3761.7389575980305</x:v>
      </x:c>
      <x:c r="N7437" s="54">
        <x:f t="shared" si="1387"/>
        <x:v>2.112318720554188</x:v>
      </x:c>
      <x:c r="O7437" s="55">
        <x:f t="shared" si="1388"/>
        <x:v>146558</x:v>
      </x:c>
      <x:c r="P7437" s="55">
        <x:f t="shared" si="1389"/>
        <x:v>24200</x:v>
      </x:c>
      <x:c r="Q7437" s="55">
        <x:f t="shared" si="1390"/>
        <x:v>77807.968013854697</x:v>
      </x:c>
      <x:c r="R7437" s="55">
        <x:f t="shared" si="1391"/>
        <x:v>24550.031986145303</x:v>
      </x:c>
      <x:c r="S7437" s="1" t="str">
        <x:f t="shared" si="1392"/>
        <x:v>YES</x:v>
      </x:c>
      <x:c r="T7437" s="1">
        <x:f t="shared" si="1393"/>
        <x:v>24550.031986145303</x:v>
      </x:c>
    </x:row>
    <x:row r="7438">
      <x:c r="A7438" s="1"/>
      <x:c r="B7438" s="1"/>
      <x:c r="C7438" s="1"/>
      <x:c r="D7438" s="1"/>
      <x:c r="E7438" s="1"/>
      <x:c r="F7438" s="1"/>
      <x:c r="G7438" s="1"/>
      <x:c r="H7438" s="1"/>
      <x:c r="I7438" s="53">
        <x:f t="shared" si="1382"/>
        <x:v>11</x:v>
      </x:c>
      <x:c r="J7438" s="53">
        <x:f t="shared" si="1383"/>
        <x:v>7</x:v>
      </x:c>
      <x:c r="K7438" s="53">
        <x:f t="shared" si="1384"/>
        <x:v>14</x:v>
      </x:c>
      <x:c r="L7438" s="53">
        <x:f t="shared" si="1385"/>
        <x:v>32</x:v>
      </x:c>
      <x:c r="M7438" s="54">
        <x:f t="shared" si="1386"/>
        <x:v>3823.8810389116916</x:v>
      </x:c>
      <x:c r="N7438" s="54">
        <x:f t="shared" si="1387"/>
        <x:v>2.1554729436886748</x:v>
      </x:c>
      <x:c r="O7438" s="55">
        <x:f t="shared" si="1388"/>
        <x:v>149258</x:v>
      </x:c>
      <x:c r="P7438" s="55">
        <x:f t="shared" si="1389"/>
        <x:v>25080</x:v>
      </x:c>
      <x:c r="Q7438" s="55">
        <x:f t="shared" si="1390"/>
        <x:v>78886.823592216868</x:v>
      </x:c>
      <x:c r="R7438" s="55">
        <x:f t="shared" si="1391"/>
        <x:v>25291.176407783132</x:v>
      </x:c>
      <x:c r="S7438" s="1" t="str">
        <x:f t="shared" si="1392"/>
        <x:v>YES</x:v>
      </x:c>
      <x:c r="T7438" s="1">
        <x:f t="shared" si="1393"/>
        <x:v>25291.176407783132</x:v>
      </x:c>
    </x:row>
    <x:row r="7439">
      <x:c r="A7439" s="1"/>
      <x:c r="B7439" s="1"/>
      <x:c r="C7439" s="1"/>
      <x:c r="D7439" s="1"/>
      <x:c r="E7439" s="1"/>
      <x:c r="F7439" s="1"/>
      <x:c r="G7439" s="1"/>
      <x:c r="H7439" s="1"/>
      <x:c r="I7439" s="53">
        <x:f t="shared" si="1382"/>
        <x:v>11</x:v>
      </x:c>
      <x:c r="J7439" s="53">
        <x:f t="shared" si="1383"/>
        <x:v>7</x:v>
      </x:c>
      <x:c r="K7439" s="53">
        <x:f t="shared" si="1384"/>
        <x:v>15</x:v>
      </x:c>
      <x:c r="L7439" s="53">
        <x:f t="shared" si="1385"/>
        <x:v>33</x:v>
      </x:c>
      <x:c r="M7439" s="54">
        <x:f t="shared" si="1386"/>
        <x:v>3887.4692457878382</x:v>
      </x:c>
      <x:c r="N7439" s="54">
        <x:f t="shared" si="1387"/>
        <x:v>2.1996314206859986</x:v>
      </x:c>
      <x:c r="O7439" s="55">
        <x:f t="shared" si="1388"/>
        <x:v>151958</x:v>
      </x:c>
      <x:c r="P7439" s="55">
        <x:f t="shared" si="1389"/>
        <x:v>25960</x:v>
      </x:c>
      <x:c r="Q7439" s="55">
        <x:f t="shared" si="1390"/>
        <x:v>79990.785517149969</x:v>
      </x:c>
      <x:c r="R7439" s="55">
        <x:f t="shared" si="1391"/>
        <x:v>26007.214482850031</x:v>
      </x:c>
      <x:c r="S7439" s="1" t="str">
        <x:f t="shared" si="1392"/>
        <x:v>YES</x:v>
      </x:c>
      <x:c r="T7439" s="1">
        <x:f t="shared" si="1393"/>
        <x:v>26007.214482850031</x:v>
      </x:c>
    </x:row>
    <x:row r="7440">
      <x:c r="A7440" s="1"/>
      <x:c r="B7440" s="1"/>
      <x:c r="C7440" s="1"/>
      <x:c r="D7440" s="1"/>
      <x:c r="E7440" s="1"/>
      <x:c r="F7440" s="1"/>
      <x:c r="G7440" s="1"/>
      <x:c r="H7440" s="1"/>
      <x:c r="I7440" s="53">
        <x:f t="shared" si="1382"/>
        <x:v>11</x:v>
      </x:c>
      <x:c r="J7440" s="53">
        <x:f t="shared" si="1383"/>
        <x:v>7</x:v>
      </x:c>
      <x:c r="K7440" s="53">
        <x:f t="shared" si="1384"/>
        <x:v>16</x:v>
      </x:c>
      <x:c r="L7440" s="53">
        <x:f t="shared" si="1385"/>
        <x:v>34</x:v>
      </x:c>
      <x:c r="M7440" s="54">
        <x:f t="shared" si="1386"/>
        <x:v>3952.5300216653272</x:v>
      </x:c>
      <x:c r="N7440" s="54">
        <x:f t="shared" si="1387"/>
        <x:v>2.2448125150453659</x:v>
      </x:c>
      <x:c r="O7440" s="55">
        <x:f t="shared" si="1388"/>
        <x:v>154658</x:v>
      </x:c>
      <x:c r="P7440" s="55">
        <x:f t="shared" si="1389"/>
        <x:v>26840</x:v>
      </x:c>
      <x:c r="Q7440" s="55">
        <x:f t="shared" si="1390"/>
        <x:v>81120.31287613415</x:v>
      </x:c>
      <x:c r="R7440" s="55">
        <x:f t="shared" si="1391"/>
        <x:v>26697.68712386585</x:v>
      </x:c>
      <x:c r="S7440" s="1" t="str">
        <x:f t="shared" si="1392"/>
        <x:v>YES</x:v>
      </x:c>
      <x:c r="T7440" s="1">
        <x:f t="shared" si="1393"/>
        <x:v>26697.68712386585</x:v>
      </x:c>
    </x:row>
    <x:row r="7441">
      <x:c r="A7441" s="1"/>
      <x:c r="B7441" s="1"/>
      <x:c r="C7441" s="1"/>
      <x:c r="D7441" s="1"/>
      <x:c r="E7441" s="1"/>
      <x:c r="F7441" s="1"/>
      <x:c r="G7441" s="1"/>
      <x:c r="H7441" s="1"/>
      <x:c r="I7441" s="53">
        <x:f t="shared" si="1382"/>
        <x:v>11</x:v>
      </x:c>
      <x:c r="J7441" s="53">
        <x:f t="shared" si="1383"/>
        <x:v>7</x:v>
      </x:c>
      <x:c r="K7441" s="53">
        <x:f t="shared" si="1384"/>
        <x:v>17</x:v>
      </x:c>
      <x:c r="L7441" s="53">
        <x:f t="shared" si="1385"/>
        <x:v>35</x:v>
      </x:c>
      <x:c r="M7441" s="54">
        <x:f t="shared" si="1386"/>
        <x:v>4019.0902451118677</x:v>
      </x:c>
      <x:c r="N7441" s="54">
        <x:f t="shared" si="1387"/>
        <x:v>2.2910348924387969</x:v>
      </x:c>
      <x:c r="O7441" s="55">
        <x:f t="shared" si="1388"/>
        <x:v>157358</x:v>
      </x:c>
      <x:c r="P7441" s="55">
        <x:f t="shared" si="1389"/>
        <x:v>27720</x:v>
      </x:c>
      <x:c r="Q7441" s="55">
        <x:f t="shared" si="1390"/>
        <x:v>82275.87231096992</x:v>
      </x:c>
      <x:c r="R7441" s="55">
        <x:f t="shared" si="1391"/>
        <x:v>27362.12768903008</x:v>
      </x:c>
      <x:c r="S7441" s="1" t="str">
        <x:f t="shared" si="1392"/>
        <x:v>YES</x:v>
      </x:c>
      <x:c r="T7441" s="1">
        <x:f t="shared" si="1393"/>
        <x:v>27362.12768903008</x:v>
      </x:c>
    </x:row>
    <x:row r="7442">
      <x:c r="A7442" s="1"/>
      <x:c r="B7442" s="1"/>
      <x:c r="C7442" s="1"/>
      <x:c r="D7442" s="1"/>
      <x:c r="E7442" s="1"/>
      <x:c r="F7442" s="1"/>
      <x:c r="G7442" s="1"/>
      <x:c r="H7442" s="1"/>
      <x:c r="I7442" s="53">
        <x:f t="shared" si="1382"/>
        <x:v>11</x:v>
      </x:c>
      <x:c r="J7442" s="53">
        <x:f t="shared" si="1383"/>
        <x:v>7</x:v>
      </x:c>
      <x:c r="K7442" s="53">
        <x:f t="shared" si="1384"/>
        <x:v>18</x:v>
      </x:c>
      <x:c r="L7442" s="53">
        <x:f t="shared" si="1385"/>
        <x:v>36</x:v>
      </x:c>
      <x:c r="M7442" s="54">
        <x:f t="shared" si="1386"/>
        <x:v>4087.1772365704551</x:v>
      </x:c>
      <x:c r="N7442" s="54">
        <x:f t="shared" si="1387"/>
        <x:v>2.3383175253961492</x:v>
      </x:c>
      <x:c r="O7442" s="55">
        <x:f t="shared" si="1388"/>
        <x:v>160058</x:v>
      </x:c>
      <x:c r="P7442" s="55">
        <x:f t="shared" si="1389"/>
        <x:v>28600</x:v>
      </x:c>
      <x:c r="Q7442" s="55">
        <x:f t="shared" si="1390"/>
        <x:v>83457.938134903728</x:v>
      </x:c>
      <x:c r="R7442" s="55">
        <x:f t="shared" si="1391"/>
        <x:v>28000.061865096272</x:v>
      </x:c>
      <x:c r="S7442" s="1" t="str">
        <x:f t="shared" si="1392"/>
        <x:v>YES</x:v>
      </x:c>
      <x:c r="T7442" s="1">
        <x:f t="shared" si="1393"/>
        <x:v>28000.061865096272</x:v>
      </x:c>
    </x:row>
    <x:row r="7443">
      <x:c r="A7443" s="1"/>
      <x:c r="B7443" s="1"/>
      <x:c r="C7443" s="1"/>
      <x:c r="D7443" s="1"/>
      <x:c r="E7443" s="1"/>
      <x:c r="F7443" s="1"/>
      <x:c r="G7443" s="1"/>
      <x:c r="H7443" s="1"/>
      <x:c r="I7443" s="53">
        <x:f t="shared" si="1382"/>
        <x:v>11</x:v>
      </x:c>
      <x:c r="J7443" s="53">
        <x:f t="shared" si="1383"/>
        <x:v>7</x:v>
      </x:c>
      <x:c r="K7443" s="53">
        <x:f t="shared" si="1384"/>
        <x:v>19</x:v>
      </x:c>
      <x:c r="L7443" s="53">
        <x:f t="shared" si="1385"/>
        <x:v>37</x:v>
      </x:c>
      <x:c r="M7443" s="54">
        <x:f t="shared" si="1386"/>
        <x:v>4156.8187652064771</x:v>
      </x:c>
      <x:c r="N7443" s="54">
        <x:f t="shared" si="1387"/>
        <x:v>2.3866796980600538</x:v>
      </x:c>
      <x:c r="O7443" s="55">
        <x:f t="shared" si="1388"/>
        <x:v>162758</x:v>
      </x:c>
      <x:c r="P7443" s="55">
        <x:f t="shared" si="1389"/>
        <x:v>29480</x:v>
      </x:c>
      <x:c r="Q7443" s="55">
        <x:f t="shared" si="1390"/>
        <x:v>84666.992451501341</x:v>
      </x:c>
      <x:c r="R7443" s="55">
        <x:f t="shared" si="1391"/>
        <x:v>28611.007548498659</x:v>
      </x:c>
      <x:c r="S7443" s="1" t="str">
        <x:f t="shared" si="1392"/>
        <x:v>YES</x:v>
      </x:c>
      <x:c r="T7443" s="1">
        <x:f t="shared" si="1393"/>
        <x:v>28611.007548498659</x:v>
      </x:c>
    </x:row>
    <x:row r="7444">
      <x:c r="A7444" s="1"/>
      <x:c r="B7444" s="1"/>
      <x:c r="C7444" s="1"/>
      <x:c r="D7444" s="1"/>
      <x:c r="E7444" s="1"/>
      <x:c r="F7444" s="1"/>
      <x:c r="G7444" s="1"/>
      <x:c r="H7444" s="1"/>
      <x:c r="I7444" s="53">
        <x:f t="shared" si="1382"/>
        <x:v>11</x:v>
      </x:c>
      <x:c r="J7444" s="53">
        <x:f t="shared" si="1383"/>
        <x:v>7</x:v>
      </x:c>
      <x:c r="K7444" s="53">
        <x:f t="shared" si="1384"/>
        <x:v>20</x:v>
      </x:c>
      <x:c r="L7444" s="53">
        <x:f t="shared" si="1385"/>
        <x:v>38</x:v>
      </x:c>
      <x:c r="M7444" s="54">
        <x:f t="shared" si="1386"/>
        <x:v>4228.0430558569533</x:v>
      </x:c>
      <x:c r="N7444" s="54">
        <x:f t="shared" si="1387"/>
        <x:v>2.4361410110117729</x:v>
      </x:c>
      <x:c r="O7444" s="55">
        <x:f t="shared" si="1388"/>
        <x:v>165458</x:v>
      </x:c>
      <x:c r="P7444" s="55">
        <x:f t="shared" si="1389"/>
        <x:v>30360</x:v>
      </x:c>
      <x:c r="Q7444" s="55">
        <x:f t="shared" si="1390"/>
        <x:v>85903.52527529432</x:v>
      </x:c>
      <x:c r="R7444" s="55">
        <x:f t="shared" si="1391"/>
        <x:v>29194.47472470568</x:v>
      </x:c>
      <x:c r="S7444" s="1" t="str">
        <x:f t="shared" si="1392"/>
        <x:v>YES</x:v>
      </x:c>
      <x:c r="T7444" s="1">
        <x:f t="shared" si="1393"/>
        <x:v>29194.47472470568</x:v>
      </x:c>
    </x:row>
    <x:row r="7445">
      <x:c r="A7445" s="1"/>
      <x:c r="B7445" s="1"/>
      <x:c r="C7445" s="1"/>
      <x:c r="D7445" s="1"/>
      <x:c r="E7445" s="1"/>
      <x:c r="F7445" s="1"/>
      <x:c r="G7445" s="1"/>
      <x:c r="H7445" s="1"/>
      <x:c r="I7445" s="53">
        <x:f t="shared" si="1382"/>
        <x:v>11</x:v>
      </x:c>
      <x:c r="J7445" s="53">
        <x:f t="shared" si="1383"/>
        <x:v>7</x:v>
      </x:c>
      <x:c r="K7445" s="53">
        <x:f t="shared" si="1384"/>
        <x:v>21</x:v>
      </x:c>
      <x:c r="L7445" s="53">
        <x:f t="shared" si="1385"/>
        <x:v>39</x:v>
      </x:c>
      <x:c r="M7445" s="54">
        <x:f t="shared" si="1386"/>
        <x:v>4300.8787960833979</x:v>
      </x:c>
      <x:c r="N7445" s="54">
        <x:f t="shared" si="1387"/>
        <x:v>2.4867213861690263</x:v>
      </x:c>
      <x:c r="O7445" s="55">
        <x:f t="shared" si="1388"/>
        <x:v>168158</x:v>
      </x:c>
      <x:c r="P7445" s="55">
        <x:f t="shared" si="1389"/>
        <x:v>31240</x:v>
      </x:c>
      <x:c r="Q7445" s="55">
        <x:f t="shared" si="1390"/>
        <x:v>87168.034654225659</x:v>
      </x:c>
      <x:c r="R7445" s="55">
        <x:f t="shared" si="1391"/>
        <x:v>29749.965345774341</x:v>
      </x:c>
      <x:c r="S7445" s="1" t="str">
        <x:f t="shared" si="1392"/>
        <x:v>YES</x:v>
      </x:c>
      <x:c r="T7445" s="1">
        <x:f t="shared" si="1393"/>
        <x:v>29749.965345774341</x:v>
      </x:c>
    </x:row>
    <x:row r="7446">
      <x:c r="A7446" s="1"/>
      <x:c r="B7446" s="1"/>
      <x:c r="C7446" s="1"/>
      <x:c r="D7446" s="1"/>
      <x:c r="E7446" s="1"/>
      <x:c r="F7446" s="1"/>
      <x:c r="G7446" s="1"/>
      <x:c r="H7446" s="1"/>
      <x:c r="I7446" s="53">
        <x:f t="shared" si="1382"/>
        <x:v>11</x:v>
      </x:c>
      <x:c r="J7446" s="53">
        <x:f t="shared" si="1383"/>
        <x:v>7</x:v>
      </x:c>
      <x:c r="K7446" s="53">
        <x:f t="shared" si="1384"/>
        <x:v>22</x:v>
      </x:c>
      <x:c r="L7446" s="53">
        <x:f t="shared" si="1385"/>
        <x:v>40</x:v>
      </x:c>
      <x:c r="M7446" s="54">
        <x:f t="shared" si="1386"/>
        <x:v>4375.3551433297935</x:v>
      </x:c>
      <x:c r="N7446" s="54">
        <x:f t="shared" si="1387"/>
        <x:v>2.5384410717568011</x:v>
      </x:c>
      <x:c r="O7446" s="55">
        <x:f t="shared" si="1388"/>
        <x:v>170858</x:v>
      </x:c>
      <x:c r="P7446" s="55">
        <x:f t="shared" si="1389"/>
        <x:v>32120</x:v>
      </x:c>
      <x:c r="Q7446" s="55">
        <x:f t="shared" si="1390"/>
        <x:v>88461.026793920028</x:v>
      </x:c>
      <x:c r="R7446" s="55">
        <x:f t="shared" si="1391"/>
        <x:v>30276.973206079972</x:v>
      </x:c>
      <x:c r="S7446" s="1" t="str">
        <x:f t="shared" si="1392"/>
        <x:v>YES</x:v>
      </x:c>
      <x:c r="T7446" s="1">
        <x:f t="shared" si="1393"/>
        <x:v>30276.973206079972</x:v>
      </x:c>
    </x:row>
    <x:row r="7447">
      <x:c r="A7447" s="1"/>
      <x:c r="B7447" s="1"/>
      <x:c r="C7447" s="1"/>
      <x:c r="D7447" s="1"/>
      <x:c r="E7447" s="1"/>
      <x:c r="F7447" s="1"/>
      <x:c r="G7447" s="1"/>
      <x:c r="H7447" s="1"/>
      <x:c r="I7447" s="53">
        <x:f t="shared" si="1382"/>
        <x:v>11</x:v>
      </x:c>
      <x:c r="J7447" s="53">
        <x:f t="shared" si="1383"/>
        <x:v>7</x:v>
      </x:c>
      <x:c r="K7447" s="53">
        <x:f t="shared" si="1384"/>
        <x:v>23</x:v>
      </x:c>
      <x:c r="L7447" s="53">
        <x:f t="shared" si="1385"/>
        <x:v>41</x:v>
      </x:c>
      <x:c r="M7447" s="54">
        <x:f t="shared" si="1386"/>
        <x:v>4451.5017321872301</x:v>
      </x:c>
      <x:c r="N7447" s="54">
        <x:f t="shared" si="1387"/>
        <x:v>2.591320647352243</x:v>
      </x:c>
      <x:c r="O7447" s="55">
        <x:f t="shared" si="1388"/>
        <x:v>173558</x:v>
      </x:c>
      <x:c r="P7447" s="55">
        <x:f t="shared" si="1389"/>
        <x:v>33000</x:v>
      </x:c>
      <x:c r="Q7447" s="55">
        <x:f t="shared" si="1390"/>
        <x:v>89783.016183806074</x:v>
      </x:c>
      <x:c r="R7447" s="55">
        <x:f t="shared" si="1391"/>
        <x:v>30774.983816193926</x:v>
      </x:c>
      <x:c r="S7447" s="1" t="str">
        <x:f t="shared" si="1392"/>
        <x:v>YES</x:v>
      </x:c>
      <x:c r="T7447" s="1">
        <x:f t="shared" si="1393"/>
        <x:v>30774.983816193926</x:v>
      </x:c>
    </x:row>
    <x:row r="7448">
      <x:c r="A7448" s="1"/>
      <x:c r="B7448" s="1"/>
      <x:c r="C7448" s="1"/>
      <x:c r="D7448" s="1"/>
      <x:c r="E7448" s="1"/>
      <x:c r="F7448" s="1"/>
      <x:c r="G7448" s="1"/>
      <x:c r="H7448" s="1"/>
      <x:c r="I7448" s="53">
        <x:f t="shared" si="1382"/>
        <x:v>11</x:v>
      </x:c>
      <x:c r="J7448" s="53">
        <x:f t="shared" si="1383"/>
        <x:v>7</x:v>
      </x:c>
      <x:c r="K7448" s="53">
        <x:f t="shared" si="1384"/>
        <x:v>24</x:v>
      </x:c>
      <x:c r="L7448" s="53">
        <x:f t="shared" si="1385"/>
        <x:v>42</x:v>
      </x:c>
      <x:c r="M7448" s="54">
        <x:f t="shared" si="1386"/>
        <x:v>4529.3486817667263</x:v>
      </x:c>
      <x:c r="N7448" s="54">
        <x:f t="shared" si="1387"/>
        <x:v>2.6453810290046711</x:v>
      </x:c>
      <x:c r="O7448" s="55">
        <x:f t="shared" si="1388"/>
        <x:v>176258</x:v>
      </x:c>
      <x:c r="P7448" s="55">
        <x:f t="shared" si="1389"/>
        <x:v>33880</x:v>
      </x:c>
      <x:c r="Q7448" s="55">
        <x:f t="shared" si="1390"/>
        <x:v>91134.525725116779</x:v>
      </x:c>
      <x:c r="R7448" s="55">
        <x:f t="shared" si="1391"/>
        <x:v>31243.474274883221</x:v>
      </x:c>
      <x:c r="S7448" s="1" t="str">
        <x:f t="shared" si="1392"/>
        <x:v>YES</x:v>
      </x:c>
      <x:c r="T7448" s="1">
        <x:f t="shared" si="1393"/>
        <x:v>31243.474274883221</x:v>
      </x:c>
    </x:row>
    <x:row r="7449">
      <x:c r="A7449" s="1"/>
      <x:c r="B7449" s="1"/>
      <x:c r="C7449" s="1"/>
      <x:c r="D7449" s="1"/>
      <x:c r="E7449" s="1"/>
      <x:c r="F7449" s="1"/>
      <x:c r="G7449" s="1"/>
      <x:c r="H7449" s="1"/>
      <x:c r="I7449" s="53">
        <x:f t="shared" si="1382"/>
        <x:v>11</x:v>
      </x:c>
      <x:c r="J7449" s="53">
        <x:f t="shared" si="1383"/>
        <x:v>7</x:v>
      </x:c>
      <x:c r="K7449" s="53">
        <x:f t="shared" si="1384"/>
        <x:v>25</x:v>
      </x:c>
      <x:c r="L7449" s="53">
        <x:f t="shared" si="1385"/>
        <x:v>43</x:v>
      </x:c>
      <x:c r="M7449" s="54">
        <x:f t="shared" si="1386"/>
        <x:v>4608.9266031818233</x:v>
      </x:c>
      <x:c r="N7449" s="54">
        <x:f t="shared" si="1387"/>
        <x:v>2.7006434744318217</x:v>
      </x:c>
      <x:c r="O7449" s="55">
        <x:f t="shared" si="1388"/>
        <x:v>178958</x:v>
      </x:c>
      <x:c r="P7449" s="55">
        <x:f t="shared" si="1389"/>
        <x:v>34760</x:v>
      </x:c>
      <x:c r="Q7449" s="55">
        <x:f t="shared" si="1390"/>
        <x:v>92516.086860795549</x:v>
      </x:c>
      <x:c r="R7449" s="55">
        <x:f t="shared" si="1391"/>
        <x:v>31681.913139204451</x:v>
      </x:c>
      <x:c r="S7449" s="1" t="str">
        <x:f t="shared" si="1392"/>
        <x:v>YES</x:v>
      </x:c>
      <x:c r="T7449" s="1">
        <x:f t="shared" si="1393"/>
        <x:v>31681.913139204451</x:v>
      </x:c>
    </x:row>
    <x:row r="7450">
      <x:c r="A7450" s="1"/>
      <x:c r="B7450" s="1"/>
      <x:c r="C7450" s="1"/>
      <x:c r="D7450" s="1"/>
      <x:c r="E7450" s="1"/>
      <x:c r="F7450" s="1"/>
      <x:c r="G7450" s="1"/>
      <x:c r="H7450" s="1"/>
      <x:c r="I7450" s="53">
        <x:f t="shared" si="1382"/>
        <x:v>11</x:v>
      </x:c>
      <x:c r="J7450" s="53">
        <x:f t="shared" si="1383"/>
        <x:v>7</x:v>
      </x:c>
      <x:c r="K7450" s="53">
        <x:f t="shared" si="1384"/>
        <x:v>26</x:v>
      </x:c>
      <x:c r="L7450" s="53">
        <x:f t="shared" si="1385"/>
        <x:v>44</x:v>
      </x:c>
      <x:c r="M7450" s="54">
        <x:f t="shared" si="1386"/>
        <x:v>4690.266607142541</x:v>
      </x:c>
      <x:c r="N7450" s="54">
        <x:f t="shared" si="1387"/>
        <x:v>2.7571295882934312</x:v>
      </x:c>
      <x:c r="O7450" s="55">
        <x:f t="shared" si="1388"/>
        <x:v>181658</x:v>
      </x:c>
      <x:c r="P7450" s="55">
        <x:f t="shared" si="1389"/>
        <x:v>35640</x:v>
      </x:c>
      <x:c r="Q7450" s="55">
        <x:f t="shared" si="1390"/>
        <x:v>93928.239707335786</x:v>
      </x:c>
      <x:c r="R7450" s="55">
        <x:f t="shared" si="1391"/>
        <x:v>32089.760292664214</x:v>
      </x:c>
      <x:c r="S7450" s="1" t="str">
        <x:f t="shared" si="1392"/>
        <x:v>YES</x:v>
      </x:c>
      <x:c r="T7450" s="1">
        <x:f t="shared" si="1393"/>
        <x:v>32089.760292664214</x:v>
      </x:c>
    </x:row>
    <x:row r="7451">
      <x:c r="A7451" s="1"/>
      <x:c r="B7451" s="1"/>
      <x:c r="C7451" s="1"/>
      <x:c r="D7451" s="1"/>
      <x:c r="E7451" s="1"/>
      <x:c r="F7451" s="1"/>
      <x:c r="G7451" s="1"/>
      <x:c r="H7451" s="1"/>
      <x:c r="I7451" s="53">
        <x:f t="shared" si="1382"/>
        <x:v>11</x:v>
      </x:c>
      <x:c r="J7451" s="53">
        <x:f t="shared" si="1383"/>
        <x:v>7</x:v>
      </x:c>
      <x:c r="K7451" s="53">
        <x:f t="shared" si="1384"/>
        <x:v>27</x:v>
      </x:c>
      <x:c r="L7451" s="53">
        <x:f t="shared" si="1385"/>
        <x:v>45</x:v>
      </x:c>
      <x:c r="M7451" s="54">
        <x:f t="shared" si="1386"/>
        <x:v>4773.400311662298</x:v>
      </x:c>
      <x:c r="N7451" s="54">
        <x:f t="shared" si="1387"/>
        <x:v>2.8148613275432623</x:v>
      </x:c>
      <x:c r="O7451" s="55">
        <x:f t="shared" si="1388"/>
        <x:v>184358</x:v>
      </x:c>
      <x:c r="P7451" s="55">
        <x:f t="shared" si="1389"/>
        <x:v>36520</x:v>
      </x:c>
      <x:c r="Q7451" s="55">
        <x:f t="shared" si="1390"/>
        <x:v>95371.533188581554</x:v>
      </x:c>
      <x:c r="R7451" s="55">
        <x:f t="shared" si="1391"/>
        <x:v>32466.466811418446</x:v>
      </x:c>
      <x:c r="S7451" s="1" t="str">
        <x:f t="shared" si="1392"/>
        <x:v>YES</x:v>
      </x:c>
      <x:c r="T7451" s="1">
        <x:f t="shared" si="1393"/>
        <x:v>32466.466811418446</x:v>
      </x:c>
    </x:row>
    <x:row r="7452">
      <x:c r="A7452" s="1"/>
      <x:c r="B7452" s="1"/>
      <x:c r="C7452" s="1"/>
      <x:c r="D7452" s="1"/>
      <x:c r="E7452" s="1"/>
      <x:c r="F7452" s="1"/>
      <x:c r="G7452" s="1"/>
      <x:c r="H7452" s="1"/>
      <x:c r="I7452" s="53">
        <x:f t="shared" si="1382"/>
        <x:v>11</x:v>
      </x:c>
      <x:c r="J7452" s="53">
        <x:f t="shared" si="1383"/>
        <x:v>7</x:v>
      </x:c>
      <x:c r="K7452" s="53">
        <x:f t="shared" si="1384"/>
        <x:v>28</x:v>
      </x:c>
      <x:c r="L7452" s="53">
        <x:f t="shared" si="1385"/>
        <x:v>46</x:v>
      </x:c>
      <x:c r="M7452" s="54">
        <x:f t="shared" si="1386"/>
        <x:v>4858.3598498794518</x:v>
      </x:c>
      <x:c r="N7452" s="54">
        <x:f t="shared" si="1387"/>
        <x:v>2.8738610068607304</x:v>
      </x:c>
      <x:c r="O7452" s="55">
        <x:f t="shared" si="1388"/>
        <x:v>187058</x:v>
      </x:c>
      <x:c r="P7452" s="55">
        <x:f t="shared" si="1389"/>
        <x:v>37400</x:v>
      </x:c>
      <x:c r="Q7452" s="55">
        <x:f t="shared" si="1390"/>
        <x:v>96846.525171518253</x:v>
      </x:c>
      <x:c r="R7452" s="55">
        <x:f t="shared" si="1391"/>
        <x:v>32811.474828481747</x:v>
      </x:c>
      <x:c r="S7452" s="1" t="str">
        <x:f t="shared" si="1392"/>
        <x:v>YES</x:v>
      </x:c>
      <x:c r="T7452" s="1">
        <x:f t="shared" si="1393"/>
        <x:v>32811.474828481747</x:v>
      </x:c>
    </x:row>
    <x:row r="7453">
      <x:c r="A7453" s="1"/>
      <x:c r="B7453" s="1"/>
      <x:c r="C7453" s="1"/>
      <x:c r="D7453" s="1"/>
      <x:c r="E7453" s="1"/>
      <x:c r="F7453" s="1"/>
      <x:c r="G7453" s="1"/>
      <x:c r="H7453" s="1"/>
      <x:c r="I7453" s="53">
        <x:f t="shared" si="1382"/>
        <x:v>11</x:v>
      </x:c>
      <x:c r="J7453" s="53">
        <x:f t="shared" si="1383"/>
        <x:v>7</x:v>
      </x:c>
      <x:c r="K7453" s="53">
        <x:f t="shared" si="1384"/>
        <x:v>29</x:v>
      </x:c>
      <x:c r="L7453" s="53">
        <x:f t="shared" si="1385"/>
        <x:v>47</x:v>
      </x:c>
      <x:c r="M7453" s="54">
        <x:f t="shared" si="1386"/>
        <x:v>4945.1778779951055</x:v>
      </x:c>
      <x:c r="N7453" s="54">
        <x:f t="shared" si="1387"/>
        <x:v>2.9341513041632679</x:v>
      </x:c>
      <x:c r="O7453" s="55">
        <x:f t="shared" si="1388"/>
        <x:v>189758</x:v>
      </x:c>
      <x:c r="P7453" s="55">
        <x:f t="shared" si="1389"/>
        <x:v>38280</x:v>
      </x:c>
      <x:c r="Q7453" s="55">
        <x:f t="shared" si="1390"/>
        <x:v>98353.782604081687</x:v>
      </x:c>
      <x:c r="R7453" s="55">
        <x:f t="shared" si="1391"/>
        <x:v>33124.217395918313</x:v>
      </x:c>
      <x:c r="S7453" s="1" t="str">
        <x:f t="shared" si="1392"/>
        <x:v>YES</x:v>
      </x:c>
      <x:c r="T7453" s="1">
        <x:f t="shared" si="1393"/>
        <x:v>33124.217395918313</x:v>
      </x:c>
    </x:row>
    <x:row r="7454">
      <x:c r="A7454" s="1"/>
      <x:c r="B7454" s="1"/>
      <x:c r="C7454" s="1"/>
      <x:c r="D7454" s="1"/>
      <x:c r="E7454" s="1"/>
      <x:c r="F7454" s="1"/>
      <x:c r="G7454" s="1"/>
      <x:c r="H7454" s="1"/>
      <x:c r="I7454" s="53">
        <x:f t="shared" si="1382"/>
        <x:v>11</x:v>
      </x:c>
      <x:c r="J7454" s="53">
        <x:f t="shared" si="1383"/>
        <x:v>7</x:v>
      </x:c>
      <x:c r="K7454" s="53">
        <x:f t="shared" si="1384"/>
        <x:v>30</x:v>
      </x:c>
      <x:c r="L7454" s="53">
        <x:f t="shared" si="1385"/>
        <x:v>48</x:v>
      </x:c>
      <x:c r="M7454" s="54">
        <x:f t="shared" si="1386"/>
        <x:v>5033.8875833288757</x:v>
      </x:c>
      <x:c r="N7454" s="54">
        <x:f t="shared" si="1387"/>
        <x:v>2.9957552662006082</x:v>
      </x:c>
      <x:c r="O7454" s="55">
        <x:f t="shared" si="1388"/>
        <x:v>192458</x:v>
      </x:c>
      <x:c r="P7454" s="55">
        <x:f t="shared" si="1389"/>
        <x:v>39160</x:v>
      </x:c>
      <x:c r="Q7454" s="55">
        <x:f t="shared" si="1390"/>
        <x:v>99893.881655015197</x:v>
      </x:c>
      <x:c r="R7454" s="55">
        <x:f t="shared" si="1391"/>
        <x:v>33404.118344984803</x:v>
      </x:c>
      <x:c r="S7454" s="1" t="str">
        <x:f t="shared" si="1392"/>
        <x:v>YES</x:v>
      </x:c>
      <x:c r="T7454" s="1">
        <x:f t="shared" si="1393"/>
        <x:v>33404.118344984803</x:v>
      </x:c>
    </x:row>
    <x:row r="7455">
      <x:c r="A7455" s="1"/>
      <x:c r="B7455" s="1"/>
      <x:c r="C7455" s="1"/>
      <x:c r="D7455" s="1"/>
      <x:c r="E7455" s="1"/>
      <x:c r="F7455" s="1"/>
      <x:c r="G7455" s="1"/>
      <x:c r="H7455" s="1"/>
      <x:c r="I7455" s="53">
        <x:f t="shared" si="1382"/>
        <x:v>11</x:v>
      </x:c>
      <x:c r="J7455" s="53">
        <x:f t="shared" si="1383"/>
        <x:v>8</x:v>
      </x:c>
      <x:c r="K7455" s="53">
        <x:f t="shared" si="1384"/>
        <x:v>0</x:v>
      </x:c>
      <x:c r="L7455" s="53">
        <x:f t="shared" si="1385"/>
        <x:v>19</x:v>
      </x:c>
      <x:c r="M7455" s="54">
        <x:f t="shared" si="1386"/>
        <x:v>3117.0022344512827</x:v>
      </x:c>
      <x:c r="N7455" s="54">
        <x:f t="shared" si="1387"/>
        <x:v>1.6645848850356129</x:v>
      </x:c>
      <x:c r="O7455" s="55">
        <x:f t="shared" si="1388"/>
        <x:v>113552</x:v>
      </x:c>
      <x:c r="P7455" s="55">
        <x:f t="shared" si="1389"/>
        <x:v>13200</x:v>
      </x:c>
      <x:c r="Q7455" s="55">
        <x:f t="shared" si="1390"/>
        <x:v>66614.622125890324</x:v>
      </x:c>
      <x:c r="R7455" s="55">
        <x:f t="shared" si="1391"/>
        <x:v>13737.377874109676</x:v>
      </x:c>
      <x:c r="S7455" s="1" t="str">
        <x:f t="shared" si="1392"/>
        <x:v>YES</x:v>
      </x:c>
      <x:c r="T7455" s="1">
        <x:f t="shared" si="1393"/>
        <x:v>13737.377874109676</x:v>
      </x:c>
    </x:row>
    <x:row r="7456">
      <x:c r="A7456" s="1"/>
      <x:c r="B7456" s="1"/>
      <x:c r="C7456" s="1"/>
      <x:c r="D7456" s="1"/>
      <x:c r="E7456" s="1"/>
      <x:c r="F7456" s="1"/>
      <x:c r="G7456" s="1"/>
      <x:c r="H7456" s="1"/>
      <x:c r="I7456" s="53">
        <x:f t="shared" si="1382"/>
        <x:v>11</x:v>
      </x:c>
      <x:c r="J7456" s="53">
        <x:f t="shared" si="1383"/>
        <x:v>8</x:v>
      </x:c>
      <x:c r="K7456" s="53">
        <x:f t="shared" si="1384"/>
        <x:v>1</x:v>
      </x:c>
      <x:c r="L7456" s="53">
        <x:f t="shared" si="1385"/>
        <x:v>20</x:v>
      </x:c>
      <x:c r="M7456" s="54">
        <x:f t="shared" si="1386"/>
        <x:v>3162.5647344512827</x:v>
      </x:c>
      <x:c r="N7456" s="54">
        <x:f t="shared" si="1387"/>
        <x:v>1.6962255100356129</x:v>
      </x:c>
      <x:c r="O7456" s="55">
        <x:f t="shared" si="1388"/>
        <x:v>116252</x:v>
      </x:c>
      <x:c r="P7456" s="55">
        <x:f t="shared" si="1389"/>
        <x:v>14080</x:v>
      </x:c>
      <x:c r="Q7456" s="55">
        <x:f t="shared" si="1390"/>
        <x:v>67405.637750890324</x:v>
      </x:c>
      <x:c r="R7456" s="55">
        <x:f t="shared" si="1391"/>
        <x:v>14766.362249109676</x:v>
      </x:c>
      <x:c r="S7456" s="1" t="str">
        <x:f t="shared" si="1392"/>
        <x:v>YES</x:v>
      </x:c>
      <x:c r="T7456" s="1">
        <x:f t="shared" si="1393"/>
        <x:v>14766.362249109676</x:v>
      </x:c>
    </x:row>
    <x:row r="7457">
      <x:c r="A7457" s="1"/>
      <x:c r="B7457" s="1"/>
      <x:c r="C7457" s="1"/>
      <x:c r="D7457" s="1"/>
      <x:c r="E7457" s="1"/>
      <x:c r="F7457" s="1"/>
      <x:c r="G7457" s="1"/>
      <x:c r="H7457" s="1"/>
      <x:c r="I7457" s="53">
        <x:f t="shared" si="1382"/>
        <x:v>11</x:v>
      </x:c>
      <x:c r="J7457" s="53">
        <x:f t="shared" si="1383"/>
        <x:v>8</x:v>
      </x:c>
      <x:c r="K7457" s="53">
        <x:f t="shared" si="1384"/>
        <x:v>2</x:v>
      </x:c>
      <x:c r="L7457" s="53">
        <x:f t="shared" si="1385"/>
        <x:v>21</x:v>
      </x:c>
      <x:c r="M7457" s="54">
        <x:f t="shared" si="1386"/>
        <x:v>3209.2662969512826</x:v>
      </x:c>
      <x:c r="N7457" s="54">
        <x:f t="shared" si="1387"/>
        <x:v>1.728657150660613</x:v>
      </x:c>
      <x:c r="O7457" s="55">
        <x:f t="shared" si="1388"/>
        <x:v>118952</x:v>
      </x:c>
      <x:c r="P7457" s="55">
        <x:f t="shared" si="1389"/>
        <x:v>14960</x:v>
      </x:c>
      <x:c r="Q7457" s="55">
        <x:f t="shared" si="1390"/>
        <x:v>68216.428766515324</x:v>
      </x:c>
      <x:c r="R7457" s="55">
        <x:f t="shared" si="1391"/>
        <x:v>15775.571233484676</x:v>
      </x:c>
      <x:c r="S7457" s="1" t="str">
        <x:f t="shared" si="1392"/>
        <x:v>YES</x:v>
      </x:c>
      <x:c r="T7457" s="1">
        <x:f t="shared" si="1393"/>
        <x:v>15775.571233484676</x:v>
      </x:c>
    </x:row>
    <x:row r="7458">
      <x:c r="A7458" s="1"/>
      <x:c r="B7458" s="1"/>
      <x:c r="C7458" s="1"/>
      <x:c r="D7458" s="1"/>
      <x:c r="E7458" s="1"/>
      <x:c r="F7458" s="1"/>
      <x:c r="G7458" s="1"/>
      <x:c r="H7458" s="1"/>
      <x:c r="I7458" s="53">
        <x:f t="shared" si="1382"/>
        <x:v>11</x:v>
      </x:c>
      <x:c r="J7458" s="53">
        <x:f t="shared" si="1383"/>
        <x:v>8</x:v>
      </x:c>
      <x:c r="K7458" s="53">
        <x:f t="shared" si="1384"/>
        <x:v>3</x:v>
      </x:c>
      <x:c r="L7458" s="53">
        <x:f t="shared" si="1385"/>
        <x:v>22</x:v>
      </x:c>
      <x:c r="M7458" s="54">
        <x:f t="shared" si="1386"/>
        <x:v>3257.1282793731575</x:v>
      </x:c>
      <x:c r="N7458" s="54">
        <x:f t="shared" si="1387"/>
        <x:v>1.7618946384535816</x:v>
      </x:c>
      <x:c r="O7458" s="55">
        <x:f t="shared" si="1388"/>
        <x:v>121652</x:v>
      </x:c>
      <x:c r="P7458" s="55">
        <x:f t="shared" si="1389"/>
        <x:v>15840</x:v>
      </x:c>
      <x:c r="Q7458" s="55">
        <x:f t="shared" si="1390"/>
        <x:v>69047.365961339528</x:v>
      </x:c>
      <x:c r="R7458" s="55">
        <x:f t="shared" si="1391"/>
        <x:v>16764.634038660472</x:v>
      </x:c>
      <x:c r="S7458" s="1" t="str">
        <x:f t="shared" si="1392"/>
        <x:v>YES</x:v>
      </x:c>
      <x:c r="T7458" s="1">
        <x:f t="shared" si="1393"/>
        <x:v>16764.634038660472</x:v>
      </x:c>
    </x:row>
    <x:row r="7459">
      <x:c r="A7459" s="1"/>
      <x:c r="B7459" s="1"/>
      <x:c r="C7459" s="1"/>
      <x:c r="D7459" s="1"/>
      <x:c r="E7459" s="1"/>
      <x:c r="F7459" s="1"/>
      <x:c r="G7459" s="1"/>
      <x:c r="H7459" s="1"/>
      <x:c r="I7459" s="53">
        <x:f t="shared" si="1382"/>
        <x:v>11</x:v>
      </x:c>
      <x:c r="J7459" s="53">
        <x:f t="shared" si="1383"/>
        <x:v>8</x:v>
      </x:c>
      <x:c r="K7459" s="53">
        <x:f t="shared" si="1384"/>
        <x:v>4</x:v>
      </x:c>
      <x:c r="L7459" s="53">
        <x:f t="shared" si="1385"/>
        <x:v>23</x:v>
      </x:c>
      <x:c r="M7459" s="54">
        <x:f t="shared" si="1386"/>
        <x:v>3306.172395095814</x:v>
      </x:c>
      <x:c r="N7459" s="54">
        <x:f t="shared" si="1387"/>
        <x:v>1.7959530521498708</x:v>
      </x:c>
      <x:c r="O7459" s="55">
        <x:f t="shared" si="1388"/>
        <x:v>124352</x:v>
      </x:c>
      <x:c r="P7459" s="55">
        <x:f t="shared" si="1389"/>
        <x:v>16720</x:v>
      </x:c>
      <x:c r="Q7459" s="55">
        <x:f t="shared" si="1390"/>
        <x:v>69898.82630374677</x:v>
      </x:c>
      <x:c r="R7459" s="55">
        <x:f t="shared" si="1391"/>
        <x:v>17733.17369625323</x:v>
      </x:c>
      <x:c r="S7459" s="1" t="str">
        <x:f t="shared" si="1392"/>
        <x:v>YES</x:v>
      </x:c>
      <x:c r="T7459" s="1">
        <x:f t="shared" si="1393"/>
        <x:v>17733.17369625323</x:v>
      </x:c>
    </x:row>
    <x:row r="7460">
      <x:c r="A7460" s="1"/>
      <x:c r="B7460" s="1"/>
      <x:c r="C7460" s="1"/>
      <x:c r="D7460" s="1"/>
      <x:c r="E7460" s="1"/>
      <x:c r="F7460" s="1"/>
      <x:c r="G7460" s="1"/>
      <x:c r="H7460" s="1"/>
      <x:c r="I7460" s="53">
        <x:f t="shared" si="1382"/>
        <x:v>11</x:v>
      </x:c>
      <x:c r="J7460" s="53">
        <x:f t="shared" si="1383"/>
        <x:v>8</x:v>
      </x:c>
      <x:c r="K7460" s="53">
        <x:f t="shared" si="1384"/>
        <x:v>5</x:v>
      </x:c>
      <x:c r="L7460" s="53">
        <x:f t="shared" si="1385"/>
        <x:v>24</x:v>
      </x:c>
      <x:c r="M7460" s="54">
        <x:f t="shared" si="1386"/>
        <x:v>3356.4207190170173</x:v>
      </x:c>
      <x:c r="N7460" s="54">
        <x:f t="shared" si="1387"/>
        <x:v>1.8308477215395953</x:v>
      </x:c>
      <x:c r="O7460" s="55">
        <x:f t="shared" si="1388"/>
        <x:v>127052</x:v>
      </x:c>
      <x:c r="P7460" s="55">
        <x:f t="shared" si="1389"/>
        <x:v>17600</x:v>
      </x:c>
      <x:c r="Q7460" s="55">
        <x:f t="shared" si="1390"/>
        <x:v>70771.193038489873</x:v>
      </x:c>
      <x:c r="R7460" s="55">
        <x:f t="shared" si="1391"/>
        <x:v>18680.806961510127</x:v>
      </x:c>
      <x:c r="S7460" s="1" t="str">
        <x:f t="shared" si="1392"/>
        <x:v>YES</x:v>
      </x:c>
      <x:c r="T7460" s="1">
        <x:f t="shared" si="1393"/>
        <x:v>18680.806961510127</x:v>
      </x:c>
    </x:row>
    <x:row r="7461">
      <x:c r="A7461" s="1"/>
      <x:c r="B7461" s="1"/>
      <x:c r="C7461" s="1"/>
      <x:c r="D7461" s="1"/>
      <x:c r="E7461" s="1"/>
      <x:c r="F7461" s="1"/>
      <x:c r="G7461" s="1"/>
      <x:c r="H7461" s="1"/>
      <x:c r="I7461" s="53">
        <x:f t="shared" si="1382"/>
        <x:v>11</x:v>
      </x:c>
      <x:c r="J7461" s="53">
        <x:f t="shared" si="1383"/>
        <x:v>8</x:v>
      </x:c>
      <x:c r="K7461" s="53">
        <x:f t="shared" si="1384"/>
        <x:v>6</x:v>
      </x:c>
      <x:c r="L7461" s="53">
        <x:f t="shared" si="1385"/>
        <x:v>25</x:v>
      </x:c>
      <x:c r="M7461" s="54">
        <x:f t="shared" si="1386"/>
        <x:v>3407.8956931986504</x:v>
      </x:c>
      <x:c r="N7461" s="54">
        <x:f t="shared" si="1387"/>
        <x:v>1.8665942313879518</x:v>
      </x:c>
      <x:c r="O7461" s="55">
        <x:f t="shared" si="1388"/>
        <x:v>129752</x:v>
      </x:c>
      <x:c r="P7461" s="55">
        <x:f t="shared" si="1389"/>
        <x:v>18480</x:v>
      </x:c>
      <x:c r="Q7461" s="55">
        <x:f t="shared" si="1390"/>
        <x:v>71664.855784698797</x:v>
      </x:c>
      <x:c r="R7461" s="55">
        <x:f t="shared" si="1391"/>
        <x:v>19607.144215301203</x:v>
      </x:c>
      <x:c r="S7461" s="1" t="str">
        <x:f t="shared" si="1392"/>
        <x:v>YES</x:v>
      </x:c>
      <x:c r="T7461" s="1">
        <x:f t="shared" si="1393"/>
        <x:v>19607.144215301203</x:v>
      </x:c>
    </x:row>
    <x:row r="7462">
      <x:c r="A7462" s="1"/>
      <x:c r="B7462" s="1"/>
      <x:c r="C7462" s="1"/>
      <x:c r="D7462" s="1"/>
      <x:c r="E7462" s="1"/>
      <x:c r="F7462" s="1"/>
      <x:c r="G7462" s="1"/>
      <x:c r="H7462" s="1"/>
      <x:c r="I7462" s="53">
        <x:f t="shared" si="1382"/>
        <x:v>11</x:v>
      </x:c>
      <x:c r="J7462" s="53">
        <x:f t="shared" si="1383"/>
        <x:v>8</x:v>
      </x:c>
      <x:c r="K7462" s="53">
        <x:f t="shared" si="1384"/>
        <x:v>7</x:v>
      </x:c>
      <x:c r="L7462" s="53">
        <x:f t="shared" si="1385"/>
        <x:v>26</x:v>
      </x:c>
      <x:c r="M7462" s="54">
        <x:f t="shared" si="1386"/>
        <x:v>3460.6201325966108</x:v>
      </x:c>
      <x:c r="N7462" s="54">
        <x:f t="shared" si="1387"/>
        <x:v>1.9032084254143131</x:v>
      </x:c>
      <x:c r="O7462" s="55">
        <x:f t="shared" si="1388"/>
        <x:v>132452</x:v>
      </x:c>
      <x:c r="P7462" s="55">
        <x:f t="shared" si="1389"/>
        <x:v>19360</x:v>
      </x:c>
      <x:c r="Q7462" s="55">
        <x:f t="shared" si="1390"/>
        <x:v>72580.210635357827</x:v>
      </x:c>
      <x:c r="R7462" s="55">
        <x:f t="shared" si="1391"/>
        <x:v>20511.789364642173</x:v>
      </x:c>
      <x:c r="S7462" s="1" t="str">
        <x:f t="shared" si="1392"/>
        <x:v>YES</x:v>
      </x:c>
      <x:c r="T7462" s="1">
        <x:f t="shared" si="1393"/>
        <x:v>20511.789364642173</x:v>
      </x:c>
    </x:row>
    <x:row r="7463">
      <x:c r="A7463" s="1"/>
      <x:c r="B7463" s="1"/>
      <x:c r="C7463" s="1"/>
      <x:c r="D7463" s="1"/>
      <x:c r="E7463" s="1"/>
      <x:c r="F7463" s="1"/>
      <x:c r="G7463" s="1"/>
      <x:c r="H7463" s="1"/>
      <x:c r="I7463" s="53">
        <x:f t="shared" si="1382"/>
        <x:v>11</x:v>
      </x:c>
      <x:c r="J7463" s="53">
        <x:f t="shared" si="1383"/>
        <x:v>8</x:v>
      </x:c>
      <x:c r="K7463" s="53">
        <x:f t="shared" si="1384"/>
        <x:v>8</x:v>
      </x:c>
      <x:c r="L7463" s="53">
        <x:f t="shared" si="1385"/>
        <x:v>27</x:v>
      </x:c>
      <x:c r="M7463" s="54">
        <x:f t="shared" si="1386"/>
        <x:v>3514.6172308765908</x:v>
      </x:c>
      <x:c r="N7463" s="54">
        <x:f t="shared" si="1387"/>
        <x:v>1.9407064103309659</x:v>
      </x:c>
      <x:c r="O7463" s="55">
        <x:f t="shared" si="1388"/>
        <x:v>135152</x:v>
      </x:c>
      <x:c r="P7463" s="55">
        <x:f t="shared" si="1389"/>
        <x:v>20240</x:v>
      </x:c>
      <x:c r="Q7463" s="55">
        <x:f t="shared" si="1390"/>
        <x:v>73517.660258274147</x:v>
      </x:c>
      <x:c r="R7463" s="55">
        <x:f t="shared" si="1391"/>
        <x:v>21394.339741725853</x:v>
      </x:c>
      <x:c r="S7463" s="1" t="str">
        <x:f t="shared" si="1392"/>
        <x:v>YES</x:v>
      </x:c>
      <x:c r="T7463" s="1">
        <x:f t="shared" si="1393"/>
        <x:v>21394.339741725853</x:v>
      </x:c>
    </x:row>
    <x:row r="7464">
      <x:c r="A7464" s="1"/>
      <x:c r="B7464" s="1"/>
      <x:c r="C7464" s="1"/>
      <x:c r="D7464" s="1"/>
      <x:c r="E7464" s="1"/>
      <x:c r="F7464" s="1"/>
      <x:c r="G7464" s="1"/>
      <x:c r="H7464" s="1"/>
      <x:c r="I7464" s="53">
        <x:f t="shared" si="1382"/>
        <x:v>11</x:v>
      </x:c>
      <x:c r="J7464" s="53">
        <x:f t="shared" si="1383"/>
        <x:v>8</x:v>
      </x:c>
      <x:c r="K7464" s="53">
        <x:f t="shared" si="1384"/>
        <x:v>9</x:v>
      </x:c>
      <x:c r="L7464" s="53">
        <x:f t="shared" si="1385"/>
        <x:v>28</x:v>
      </x:c>
      <x:c r="M7464" s="54">
        <x:f t="shared" si="1386"/>
        <x:v>3569.9105663169858</x:v>
      </x:c>
      <x:c r="N7464" s="54">
        <x:f t="shared" si="1387"/>
        <x:v>1.9791045599423511</x:v>
      </x:c>
      <x:c r="O7464" s="55">
        <x:f t="shared" si="1388"/>
        <x:v>137852</x:v>
      </x:c>
      <x:c r="P7464" s="55">
        <x:f t="shared" si="1389"/>
        <x:v>21120</x:v>
      </x:c>
      <x:c r="Q7464" s="55">
        <x:f t="shared" si="1390"/>
        <x:v>74477.61399855878</x:v>
      </x:c>
      <x:c r="R7464" s="55">
        <x:f t="shared" si="1391"/>
        <x:v>22254.38600144122</x:v>
      </x:c>
      <x:c r="S7464" s="1" t="str">
        <x:f t="shared" si="1392"/>
        <x:v>YES</x:v>
      </x:c>
      <x:c r="T7464" s="1">
        <x:f t="shared" si="1393"/>
        <x:v>22254.38600144122</x:v>
      </x:c>
    </x:row>
    <x:row r="7465">
      <x:c r="A7465" s="1"/>
      <x:c r="B7465" s="1"/>
      <x:c r="C7465" s="1"/>
      <x:c r="D7465" s="1"/>
      <x:c r="E7465" s="1"/>
      <x:c r="F7465" s="1"/>
      <x:c r="G7465" s="1"/>
      <x:c r="H7465" s="1"/>
      <x:c r="I7465" s="53">
        <x:f t="shared" si="1382"/>
        <x:v>11</x:v>
      </x:c>
      <x:c r="J7465" s="53">
        <x:f t="shared" si="1383"/>
        <x:v>8</x:v>
      </x:c>
      <x:c r="K7465" s="53">
        <x:f t="shared" si="1384"/>
        <x:v>10</x:v>
      </x:c>
      <x:c r="L7465" s="53">
        <x:f t="shared" si="1385"/>
        <x:v>29</x:v>
      </x:c>
      <x:c r="M7465" s="54">
        <x:f t="shared" si="1386"/>
        <x:v>3626.5241078001982</x:v>
      </x:c>
      <x:c r="N7465" s="54">
        <x:f t="shared" si="1387"/>
        <x:v>2.0184195193056933</x:v>
      </x:c>
      <x:c r="O7465" s="55">
        <x:f t="shared" si="1388"/>
        <x:v>140552</x:v>
      </x:c>
      <x:c r="P7465" s="55">
        <x:f t="shared" si="1389"/>
        <x:v>22000</x:v>
      </x:c>
      <x:c r="Q7465" s="55">
        <x:f t="shared" si="1390"/>
        <x:v>75460.487982642328</x:v>
      </x:c>
      <x:c r="R7465" s="55">
        <x:f t="shared" si="1391"/>
        <x:v>23091.512017357672</x:v>
      </x:c>
      <x:c r="S7465" s="1" t="str">
        <x:f t="shared" si="1392"/>
        <x:v>YES</x:v>
      </x:c>
      <x:c r="T7465" s="1">
        <x:f t="shared" si="1393"/>
        <x:v>23091.512017357672</x:v>
      </x:c>
    </x:row>
    <x:row r="7466">
      <x:c r="A7466" s="1"/>
      <x:c r="B7466" s="1"/>
      <x:c r="C7466" s="1"/>
      <x:c r="D7466" s="1"/>
      <x:c r="E7466" s="1"/>
      <x:c r="F7466" s="1"/>
      <x:c r="G7466" s="1"/>
      <x:c r="H7466" s="1"/>
      <x:c r="I7466" s="53">
        <x:f t="shared" si="1382"/>
        <x:v>11</x:v>
      </x:c>
      <x:c r="J7466" s="53">
        <x:f t="shared" si="1383"/>
        <x:v>8</x:v>
      </x:c>
      <x:c r="K7466" s="53">
        <x:f t="shared" si="1384"/>
        <x:v>11</x:v>
      </x:c>
      <x:c r="L7466" s="53">
        <x:f t="shared" si="1385"/>
        <x:v>30</x:v>
      </x:c>
      <x:c r="M7466" s="54">
        <x:f t="shared" si="1386"/>
        <x:v>3684.4822208936375</x:v>
      </x:c>
      <x:c r="N7466" s="54">
        <x:f t="shared" si="1387"/>
        <x:v>2.058668208953915</x:v>
      </x:c>
      <x:c r="O7466" s="55">
        <x:f t="shared" si="1388"/>
        <x:v>143252</x:v>
      </x:c>
      <x:c r="P7466" s="55">
        <x:f t="shared" si="1389"/>
        <x:v>22880</x:v>
      </x:c>
      <x:c r="Q7466" s="55">
        <x:f t="shared" si="1390"/>
        <x:v>76466.705223847879</x:v>
      </x:c>
      <x:c r="R7466" s="55">
        <x:f t="shared" si="1391"/>
        <x:v>23905.294776152121</x:v>
      </x:c>
      <x:c r="S7466" s="1" t="str">
        <x:f t="shared" si="1392"/>
        <x:v>YES</x:v>
      </x:c>
      <x:c r="T7466" s="1">
        <x:f t="shared" si="1393"/>
        <x:v>23905.294776152121</x:v>
      </x:c>
    </x:row>
    <x:row r="7467">
      <x:c r="A7467" s="1"/>
      <x:c r="B7467" s="1"/>
      <x:c r="C7467" s="1"/>
      <x:c r="D7467" s="1"/>
      <x:c r="E7467" s="1"/>
      <x:c r="F7467" s="1"/>
      <x:c r="G7467" s="1"/>
      <x:c r="H7467" s="1"/>
      <x:c r="I7467" s="53">
        <x:f t="shared" si="1382"/>
        <x:v>11</x:v>
      </x:c>
      <x:c r="J7467" s="53">
        <x:f t="shared" si="1383"/>
        <x:v>8</x:v>
      </x:c>
      <x:c r="K7467" s="53">
        <x:f t="shared" si="1384"/>
        <x:v>12</x:v>
      </x:c>
      <x:c r="L7467" s="53">
        <x:f t="shared" si="1385"/>
        <x:v>31</x:v>
      </x:c>
      <x:c r="M7467" s="54">
        <x:f t="shared" si="1386"/>
        <x:v>3743.809674021702</x:v>
      </x:c>
      <x:c r="N7467" s="54">
        <x:f t="shared" si="1387"/>
        <x:v>2.0998678291817376</x:v>
      </x:c>
      <x:c r="O7467" s="55">
        <x:f t="shared" si="1388"/>
        <x:v>145952</x:v>
      </x:c>
      <x:c r="P7467" s="55">
        <x:f t="shared" si="1389"/>
        <x:v>23760</x:v>
      </x:c>
      <x:c r="Q7467" s="55">
        <x:f t="shared" si="1390"/>
        <x:v>77496.695729543426</x:v>
      </x:c>
      <x:c r="R7467" s="55">
        <x:f t="shared" si="1391"/>
        <x:v>24695.304270456574</x:v>
      </x:c>
      <x:c r="S7467" s="1" t="str">
        <x:f t="shared" si="1392"/>
        <x:v>YES</x:v>
      </x:c>
      <x:c r="T7467" s="1">
        <x:f t="shared" si="1393"/>
        <x:v>24695.304270456574</x:v>
      </x:c>
    </x:row>
    <x:row r="7468">
      <x:c r="A7468" s="1"/>
      <x:c r="B7468" s="1"/>
      <x:c r="C7468" s="1"/>
      <x:c r="D7468" s="1"/>
      <x:c r="E7468" s="1"/>
      <x:c r="F7468" s="1"/>
      <x:c r="G7468" s="1"/>
      <x:c r="H7468" s="1"/>
      <x:c r="I7468" s="53">
        <x:f t="shared" si="1382"/>
        <x:v>11</x:v>
      </x:c>
      <x:c r="J7468" s="53">
        <x:f t="shared" si="1383"/>
        <x:v>8</x:v>
      </x:c>
      <x:c r="K7468" s="53">
        <x:f t="shared" si="1384"/>
        <x:v>13</x:v>
      </x:c>
      <x:c r="L7468" s="53">
        <x:f t="shared" si="1385"/>
        <x:v>32</x:v>
      </x:c>
      <x:c r="M7468" s="54">
        <x:f t="shared" si="1386"/>
        <x:v>3804.5316447300861</x:v>
      </x:c>
      <x:c r="N7468" s="54">
        <x:f t="shared" si="1387"/>
        <x:v>2.142035864395893</x:v>
      </x:c>
      <x:c r="O7468" s="55">
        <x:f t="shared" si="1388"/>
        <x:v>148652</x:v>
      </x:c>
      <x:c r="P7468" s="55">
        <x:f t="shared" si="1389"/>
        <x:v>24640</x:v>
      </x:c>
      <x:c r="Q7468" s="55">
        <x:f t="shared" si="1390"/>
        <x:v>78550.896609897318</x:v>
      </x:c>
      <x:c r="R7468" s="55">
        <x:f t="shared" si="1391"/>
        <x:v>25461.103390102682</x:v>
      </x:c>
      <x:c r="S7468" s="1" t="str">
        <x:f t="shared" si="1392"/>
        <x:v>YES</x:v>
      </x:c>
      <x:c r="T7468" s="1">
        <x:f t="shared" si="1393"/>
        <x:v>25461.103390102682</x:v>
      </x:c>
    </x:row>
    <x:row r="7469">
      <x:c r="A7469" s="1"/>
      <x:c r="B7469" s="1"/>
      <x:c r="C7469" s="1"/>
      <x:c r="D7469" s="1"/>
      <x:c r="E7469" s="1"/>
      <x:c r="F7469" s="1"/>
      <x:c r="G7469" s="1"/>
      <x:c r="H7469" s="1"/>
      <x:c r="I7469" s="53">
        <x:f t="shared" si="1382"/>
        <x:v>11</x:v>
      </x:c>
      <x:c r="J7469" s="53">
        <x:f t="shared" si="1383"/>
        <x:v>8</x:v>
      </x:c>
      <x:c r="K7469" s="53">
        <x:f t="shared" si="1384"/>
        <x:v>14</x:v>
      </x:c>
      <x:c r="L7469" s="53">
        <x:f t="shared" si="1385"/>
        <x:v>33</x:v>
      </x:c>
      <x:c r="M7469" s="54">
        <x:f t="shared" si="1386"/>
        <x:v>3866.6737260437476</x:v>
      </x:c>
      <x:c r="N7469" s="54">
        <x:f t="shared" si="1387"/>
        <x:v>2.1851900875303802</x:v>
      </x:c>
      <x:c r="O7469" s="55">
        <x:f t="shared" si="1388"/>
        <x:v>151352</x:v>
      </x:c>
      <x:c r="P7469" s="55">
        <x:f t="shared" si="1389"/>
        <x:v>25520</x:v>
      </x:c>
      <x:c r="Q7469" s="55">
        <x:f t="shared" si="1390"/>
        <x:v>79629.752188259503</x:v>
      </x:c>
      <x:c r="R7469" s="55">
        <x:f t="shared" si="1391"/>
        <x:v>26202.247811740497</x:v>
      </x:c>
      <x:c r="S7469" s="1" t="str">
        <x:f t="shared" si="1392"/>
        <x:v>YES</x:v>
      </x:c>
      <x:c r="T7469" s="1">
        <x:f t="shared" si="1393"/>
        <x:v>26202.247811740497</x:v>
      </x:c>
    </x:row>
    <x:row r="7470">
      <x:c r="A7470" s="1"/>
      <x:c r="B7470" s="1"/>
      <x:c r="C7470" s="1"/>
      <x:c r="D7470" s="1"/>
      <x:c r="E7470" s="1"/>
      <x:c r="F7470" s="1"/>
      <x:c r="G7470" s="1"/>
      <x:c r="H7470" s="1"/>
      <x:c r="I7470" s="53" t="n">
        <x:f t="shared" ref="I7470:I7533" si="1394">INT((ROW()-ROW($I$46))/((CARROT_CAP+1)*(MESCLUN_CAP+1)))</x:f>
        <x:v>11</x:v>
      </x:c>
      <x:c r="J7470" s="53" t="n">
        <x:f t="shared" ref="J7470:J7533" si="1395">MOD(INT((ROW()-ROW($I$46))/(MESCLUN_CAP+1)),CARROT_CAP+1)</x:f>
        <x:v>8</x:v>
      </x:c>
      <x:c r="K7470" s="53" t="n">
        <x:f t="shared" ref="K7470:K7533" si="1396">MOD(ROW()-ROW($I$46),MESCLUN_CAP+1)</x:f>
        <x:v>15</x:v>
      </x:c>
      <x:c r="L7470" s="53" t="n">
        <x:f t="shared" ref="L7470:L7533" si="1397">SUM(I7470:K7470)</x:f>
        <x:v>34</x:v>
      </x:c>
      <x:c r="M7470" s="54" t="n">
        <x:f t="shared" ref="M7470:M7533" si="1398">I7470*TOMATO_HOURS*WEEKS*(1+TOMATO_DIM)^I7470+J7470*CARROT_HOURS*WEEKS*(1+CARROT_DIM)^J7470+K7470*MESCLUN_HOURS*WEEKS*(1+MESCLUN_DIM)^K7470</x:f>
        <x:v>3930.2619329198933</x:v>
      </x:c>
      <x:c r="N7470" s="54" t="n">
        <x:f t="shared" ref="N7470:N7533" si="1399">MAX(M7470-FARMER_HOURS,0)/TEMP_HOURS_PER_WORKER</x:f>
        <x:v>2.2293485645277036</x:v>
      </x:c>
      <x:c r="O7470" s="55" t="n">
        <x:f t="shared" ref="O7470:O7533" si="1400">I7470*TOMATO_PRICE+J7470*CARROT_PRICE+K7470*MESCLUN_PRICE</x:f>
        <x:v>154052</x:v>
      </x:c>
      <x:c r="P7470" s="55" t="n">
        <x:f t="shared" ref="P7470:P7533" si="1401">I7470*TOMATO_FERTILIZER+J7470*CARROT_FERTILIZER+K7470*MESCLUN_FERTILIZER</x:f>
        <x:v>26400</x:v>
      </x:c>
      <x:c r="Q7470" s="55" t="n">
        <x:f t="shared" ref="Q7470:Q7533" si="1402">MIN(M7470,FARMER_HOURS)*FARMER_RATE+MAX(M7470-FARMER_HOURS,0)*TEMP_RATE</x:f>
        <x:v>80733.71411319259</x:v>
      </x:c>
      <x:c r="R7470" s="55" t="n">
        <x:f t="shared" ref="R7470:R7533" si="1403">O7470-P7470-Q7470-FIXED_COST</x:f>
        <x:v>26918.28588680741</x:v>
      </x:c>
      <x:c r="S7470" s="1" t="str">
        <x:f t="shared" ref="S7470:S7533" si="1404">IF(AND(L7470&lt;=TOTAL_BED_CAP,N7470&lt;=TEMP_WORKER_CAP),"YES","NO")</x:f>
        <x:v>YES</x:v>
      </x:c>
      <x:c r="T7470" s="1" t="n">
        <x:f t="shared" ref="T7470:T7533" si="1405">IF(S7470="YES",R7470,-1E+99)</x:f>
        <x:v>26918.28588680741</x:v>
      </x:c>
    </x:row>
    <x:row r="7471">
      <x:c r="A7471" s="1"/>
      <x:c r="B7471" s="1"/>
      <x:c r="C7471" s="1"/>
      <x:c r="D7471" s="1"/>
      <x:c r="E7471" s="1"/>
      <x:c r="F7471" s="1"/>
      <x:c r="G7471" s="1"/>
      <x:c r="H7471" s="1"/>
      <x:c r="I7471" s="53">
        <x:f t="shared" si="1394"/>
        <x:v>11</x:v>
      </x:c>
      <x:c r="J7471" s="53">
        <x:f t="shared" si="1395"/>
        <x:v>8</x:v>
      </x:c>
      <x:c r="K7471" s="53">
        <x:f t="shared" si="1396"/>
        <x:v>16</x:v>
      </x:c>
      <x:c r="L7471" s="53">
        <x:f t="shared" si="1397"/>
        <x:v>35</x:v>
      </x:c>
      <x:c r="M7471" s="54">
        <x:f t="shared" si="1398"/>
        <x:v>3995.3227087973828</x:v>
      </x:c>
      <x:c r="N7471" s="54">
        <x:f t="shared" si="1399"/>
        <x:v>2.2745296588870714</x:v>
      </x:c>
      <x:c r="O7471" s="55">
        <x:f t="shared" si="1400"/>
        <x:v>156752</x:v>
      </x:c>
      <x:c r="P7471" s="55">
        <x:f t="shared" si="1401"/>
        <x:v>27280</x:v>
      </x:c>
      <x:c r="Q7471" s="55">
        <x:f t="shared" si="1402"/>
        <x:v>81863.241472176785</x:v>
      </x:c>
      <x:c r="R7471" s="55">
        <x:f t="shared" si="1403"/>
        <x:v>27608.758527823215</x:v>
      </x:c>
      <x:c r="S7471" s="1" t="str">
        <x:f t="shared" si="1404"/>
        <x:v>YES</x:v>
      </x:c>
      <x:c r="T7471" s="1">
        <x:f t="shared" si="1405"/>
        <x:v>27608.758527823215</x:v>
      </x:c>
    </x:row>
    <x:row r="7472">
      <x:c r="A7472" s="1"/>
      <x:c r="B7472" s="1"/>
      <x:c r="C7472" s="1"/>
      <x:c r="D7472" s="1"/>
      <x:c r="E7472" s="1"/>
      <x:c r="F7472" s="1"/>
      <x:c r="G7472" s="1"/>
      <x:c r="H7472" s="1"/>
      <x:c r="I7472" s="53">
        <x:f t="shared" si="1394"/>
        <x:v>11</x:v>
      </x:c>
      <x:c r="J7472" s="53">
        <x:f t="shared" si="1395"/>
        <x:v>8</x:v>
      </x:c>
      <x:c r="K7472" s="53">
        <x:f t="shared" si="1396"/>
        <x:v>17</x:v>
      </x:c>
      <x:c r="L7472" s="53">
        <x:f t="shared" si="1397"/>
        <x:v>36</x:v>
      </x:c>
      <x:c r="M7472" s="54">
        <x:f t="shared" si="1398"/>
        <x:v>4061.8829322439233</x:v>
      </x:c>
      <x:c r="N7472" s="54">
        <x:f t="shared" si="1399"/>
        <x:v>2.3207520362805023</x:v>
      </x:c>
      <x:c r="O7472" s="55">
        <x:f t="shared" si="1400"/>
        <x:v>159452</x:v>
      </x:c>
      <x:c r="P7472" s="55">
        <x:f t="shared" si="1401"/>
        <x:v>28160</x:v>
      </x:c>
      <x:c r="Q7472" s="55">
        <x:f t="shared" si="1402"/>
        <x:v>83018.800907012555</x:v>
      </x:c>
      <x:c r="R7472" s="55">
        <x:f t="shared" si="1403"/>
        <x:v>28273.199092987445</x:v>
      </x:c>
      <x:c r="S7472" s="1" t="str">
        <x:f t="shared" si="1404"/>
        <x:v>YES</x:v>
      </x:c>
      <x:c r="T7472" s="1">
        <x:f t="shared" si="1405"/>
        <x:v>28273.199092987445</x:v>
      </x:c>
    </x:row>
    <x:row r="7473">
      <x:c r="A7473" s="1"/>
      <x:c r="B7473" s="1"/>
      <x:c r="C7473" s="1"/>
      <x:c r="D7473" s="1"/>
      <x:c r="E7473" s="1"/>
      <x:c r="F7473" s="1"/>
      <x:c r="G7473" s="1"/>
      <x:c r="H7473" s="1"/>
      <x:c r="I7473" s="53">
        <x:f t="shared" si="1394"/>
        <x:v>11</x:v>
      </x:c>
      <x:c r="J7473" s="53">
        <x:f t="shared" si="1395"/>
        <x:v>8</x:v>
      </x:c>
      <x:c r="K7473" s="53">
        <x:f t="shared" si="1396"/>
        <x:v>18</x:v>
      </x:c>
      <x:c r="L7473" s="53">
        <x:f t="shared" si="1397"/>
        <x:v>37</x:v>
      </x:c>
      <x:c r="M7473" s="54">
        <x:f t="shared" si="1398"/>
        <x:v>4129.9699237025106</x:v>
      </x:c>
      <x:c r="N7473" s="54">
        <x:f t="shared" si="1399"/>
        <x:v>2.3680346692378547</x:v>
      </x:c>
      <x:c r="O7473" s="55">
        <x:f t="shared" si="1400"/>
        <x:v>162152</x:v>
      </x:c>
      <x:c r="P7473" s="55">
        <x:f t="shared" si="1401"/>
        <x:v>29040</x:v>
      </x:c>
      <x:c r="Q7473" s="55">
        <x:f t="shared" si="1402"/>
        <x:v>84200.866730946364</x:v>
      </x:c>
      <x:c r="R7473" s="55">
        <x:f t="shared" si="1403"/>
        <x:v>28911.133269053636</x:v>
      </x:c>
      <x:c r="S7473" s="1" t="str">
        <x:f t="shared" si="1404"/>
        <x:v>YES</x:v>
      </x:c>
      <x:c r="T7473" s="1">
        <x:f t="shared" si="1405"/>
        <x:v>28911.133269053636</x:v>
      </x:c>
    </x:row>
    <x:row r="7474">
      <x:c r="A7474" s="1"/>
      <x:c r="B7474" s="1"/>
      <x:c r="C7474" s="1"/>
      <x:c r="D7474" s="1"/>
      <x:c r="E7474" s="1"/>
      <x:c r="F7474" s="1"/>
      <x:c r="G7474" s="1"/>
      <x:c r="H7474" s="1"/>
      <x:c r="I7474" s="53">
        <x:f t="shared" si="1394"/>
        <x:v>11</x:v>
      </x:c>
      <x:c r="J7474" s="53">
        <x:f t="shared" si="1395"/>
        <x:v>8</x:v>
      </x:c>
      <x:c r="K7474" s="53">
        <x:f t="shared" si="1396"/>
        <x:v>19</x:v>
      </x:c>
      <x:c r="L7474" s="53">
        <x:f t="shared" si="1397"/>
        <x:v>38</x:v>
      </x:c>
      <x:c r="M7474" s="54">
        <x:f t="shared" si="1398"/>
        <x:v>4199.6114523385322</x:v>
      </x:c>
      <x:c r="N7474" s="54">
        <x:f t="shared" si="1399"/>
        <x:v>2.4163968419017583</x:v>
      </x:c>
      <x:c r="O7474" s="55">
        <x:f t="shared" si="1400"/>
        <x:v>164852</x:v>
      </x:c>
      <x:c r="P7474" s="55">
        <x:f t="shared" si="1401"/>
        <x:v>29920</x:v>
      </x:c>
      <x:c r="Q7474" s="55">
        <x:f t="shared" si="1402"/>
        <x:v>85409.921047543961</x:v>
      </x:c>
      <x:c r="R7474" s="55">
        <x:f t="shared" si="1403"/>
        <x:v>29522.078952456039</x:v>
      </x:c>
      <x:c r="S7474" s="1" t="str">
        <x:f t="shared" si="1404"/>
        <x:v>YES</x:v>
      </x:c>
      <x:c r="T7474" s="1">
        <x:f t="shared" si="1405"/>
        <x:v>29522.078952456039</x:v>
      </x:c>
    </x:row>
    <x:row r="7475">
      <x:c r="A7475" s="1"/>
      <x:c r="B7475" s="1"/>
      <x:c r="C7475" s="1"/>
      <x:c r="D7475" s="1"/>
      <x:c r="E7475" s="1"/>
      <x:c r="F7475" s="1"/>
      <x:c r="G7475" s="1"/>
      <x:c r="H7475" s="1"/>
      <x:c r="I7475" s="53">
        <x:f t="shared" si="1394"/>
        <x:v>11</x:v>
      </x:c>
      <x:c r="J7475" s="53">
        <x:f t="shared" si="1395"/>
        <x:v>8</x:v>
      </x:c>
      <x:c r="K7475" s="53">
        <x:f t="shared" si="1396"/>
        <x:v>20</x:v>
      </x:c>
      <x:c r="L7475" s="53">
        <x:f t="shared" si="1397"/>
        <x:v>39</x:v>
      </x:c>
      <x:c r="M7475" s="54">
        <x:f t="shared" si="1398"/>
        <x:v>4270.8357429890093</x:v>
      </x:c>
      <x:c r="N7475" s="54">
        <x:f t="shared" si="1399"/>
        <x:v>2.4658581548534788</x:v>
      </x:c>
      <x:c r="O7475" s="55">
        <x:f t="shared" si="1400"/>
        <x:v>167552</x:v>
      </x:c>
      <x:c r="P7475" s="55">
        <x:f t="shared" si="1401"/>
        <x:v>30800</x:v>
      </x:c>
      <x:c r="Q7475" s="55">
        <x:f t="shared" si="1402"/>
        <x:v>86646.453871336969</x:v>
      </x:c>
      <x:c r="R7475" s="55">
        <x:f t="shared" si="1403"/>
        <x:v>30105.546128663031</x:v>
      </x:c>
      <x:c r="S7475" s="1" t="str">
        <x:f t="shared" si="1404"/>
        <x:v>YES</x:v>
      </x:c>
      <x:c r="T7475" s="1">
        <x:f t="shared" si="1405"/>
        <x:v>30105.546128663031</x:v>
      </x:c>
    </x:row>
    <x:row r="7476">
      <x:c r="A7476" s="1"/>
      <x:c r="B7476" s="1"/>
      <x:c r="C7476" s="1"/>
      <x:c r="D7476" s="1"/>
      <x:c r="E7476" s="1"/>
      <x:c r="F7476" s="1"/>
      <x:c r="G7476" s="1"/>
      <x:c r="H7476" s="1"/>
      <x:c r="I7476" s="53">
        <x:f t="shared" si="1394"/>
        <x:v>11</x:v>
      </x:c>
      <x:c r="J7476" s="53">
        <x:f t="shared" si="1395"/>
        <x:v>8</x:v>
      </x:c>
      <x:c r="K7476" s="53">
        <x:f t="shared" si="1396"/>
        <x:v>21</x:v>
      </x:c>
      <x:c r="L7476" s="53">
        <x:f t="shared" si="1397"/>
        <x:v>40</x:v>
      </x:c>
      <x:c r="M7476" s="54">
        <x:f t="shared" si="1398"/>
        <x:v>4343.671483215453</x:v>
      </x:c>
      <x:c r="N7476" s="54">
        <x:f t="shared" si="1399"/>
        <x:v>2.5164385300107313</x:v>
      </x:c>
      <x:c r="O7476" s="55">
        <x:f t="shared" si="1400"/>
        <x:v>170252</x:v>
      </x:c>
      <x:c r="P7476" s="55">
        <x:f t="shared" si="1401"/>
        <x:v>31680</x:v>
      </x:c>
      <x:c r="Q7476" s="55">
        <x:f t="shared" si="1402"/>
        <x:v>87910.96325026828</x:v>
      </x:c>
      <x:c r="R7476" s="55">
        <x:f t="shared" si="1403"/>
        <x:v>30661.03674973172</x:v>
      </x:c>
      <x:c r="S7476" s="1" t="str">
        <x:f t="shared" si="1404"/>
        <x:v>YES</x:v>
      </x:c>
      <x:c r="T7476" s="1">
        <x:f t="shared" si="1405"/>
        <x:v>30661.03674973172</x:v>
      </x:c>
    </x:row>
    <x:row r="7477">
      <x:c r="A7477" s="1"/>
      <x:c r="B7477" s="1"/>
      <x:c r="C7477" s="1"/>
      <x:c r="D7477" s="1"/>
      <x:c r="E7477" s="1"/>
      <x:c r="F7477" s="1"/>
      <x:c r="G7477" s="1"/>
      <x:c r="H7477" s="1"/>
      <x:c r="I7477" s="53">
        <x:f t="shared" si="1394"/>
        <x:v>11</x:v>
      </x:c>
      <x:c r="J7477" s="53">
        <x:f t="shared" si="1395"/>
        <x:v>8</x:v>
      </x:c>
      <x:c r="K7477" s="53">
        <x:f t="shared" si="1396"/>
        <x:v>22</x:v>
      </x:c>
      <x:c r="L7477" s="53">
        <x:f t="shared" si="1397"/>
        <x:v>41</x:v>
      </x:c>
      <x:c r="M7477" s="54">
        <x:f t="shared" si="1398"/>
        <x:v>4418.1478304618495</x:v>
      </x:c>
      <x:c r="N7477" s="54">
        <x:f t="shared" si="1399"/>
        <x:v>2.5681582155985065</x:v>
      </x:c>
      <x:c r="O7477" s="55">
        <x:f t="shared" si="1400"/>
        <x:v>172952</x:v>
      </x:c>
      <x:c r="P7477" s="55">
        <x:f t="shared" si="1401"/>
        <x:v>32560</x:v>
      </x:c>
      <x:c r="Q7477" s="55">
        <x:f t="shared" si="1402"/>
        <x:v>89203.955389962663</x:v>
      </x:c>
      <x:c r="R7477" s="55">
        <x:f t="shared" si="1403"/>
        <x:v>31188.044610037337</x:v>
      </x:c>
      <x:c r="S7477" s="1" t="str">
        <x:f t="shared" si="1404"/>
        <x:v>YES</x:v>
      </x:c>
      <x:c r="T7477" s="1">
        <x:f t="shared" si="1405"/>
        <x:v>31188.044610037337</x:v>
      </x:c>
    </x:row>
    <x:row r="7478">
      <x:c r="A7478" s="1"/>
      <x:c r="B7478" s="1"/>
      <x:c r="C7478" s="1"/>
      <x:c r="D7478" s="1"/>
      <x:c r="E7478" s="1"/>
      <x:c r="F7478" s="1"/>
      <x:c r="G7478" s="1"/>
      <x:c r="H7478" s="1"/>
      <x:c r="I7478" s="53">
        <x:f t="shared" si="1394"/>
        <x:v>11</x:v>
      </x:c>
      <x:c r="J7478" s="53">
        <x:f t="shared" si="1395"/>
        <x:v>8</x:v>
      </x:c>
      <x:c r="K7478" s="53">
        <x:f t="shared" si="1396"/>
        <x:v>23</x:v>
      </x:c>
      <x:c r="L7478" s="53">
        <x:f t="shared" si="1397"/>
        <x:v>42</x:v>
      </x:c>
      <x:c r="M7478" s="54">
        <x:f t="shared" si="1398"/>
        <x:v>4494.2944193192852</x:v>
      </x:c>
      <x:c r="N7478" s="54">
        <x:f t="shared" si="1399"/>
        <x:v>2.621037791193948</x:v>
      </x:c>
      <x:c r="O7478" s="55">
        <x:f t="shared" si="1400"/>
        <x:v>175652</x:v>
      </x:c>
      <x:c r="P7478" s="55">
        <x:f t="shared" si="1401"/>
        <x:v>33440</x:v>
      </x:c>
      <x:c r="Q7478" s="55">
        <x:f t="shared" si="1402"/>
        <x:v>90525.944779848709</x:v>
      </x:c>
      <x:c r="R7478" s="55">
        <x:f t="shared" si="1403"/>
        <x:v>31686.055220151291</x:v>
      </x:c>
      <x:c r="S7478" s="1" t="str">
        <x:f t="shared" si="1404"/>
        <x:v>YES</x:v>
      </x:c>
      <x:c r="T7478" s="1">
        <x:f t="shared" si="1405"/>
        <x:v>31686.055220151291</x:v>
      </x:c>
    </x:row>
    <x:row r="7479">
      <x:c r="A7479" s="1"/>
      <x:c r="B7479" s="1"/>
      <x:c r="C7479" s="1"/>
      <x:c r="D7479" s="1"/>
      <x:c r="E7479" s="1"/>
      <x:c r="F7479" s="1"/>
      <x:c r="G7479" s="1"/>
      <x:c r="H7479" s="1"/>
      <x:c r="I7479" s="53">
        <x:f t="shared" si="1394"/>
        <x:v>11</x:v>
      </x:c>
      <x:c r="J7479" s="53">
        <x:f t="shared" si="1395"/>
        <x:v>8</x:v>
      </x:c>
      <x:c r="K7479" s="53">
        <x:f t="shared" si="1396"/>
        <x:v>24</x:v>
      </x:c>
      <x:c r="L7479" s="53">
        <x:f t="shared" si="1397"/>
        <x:v>43</x:v>
      </x:c>
      <x:c r="M7479" s="54">
        <x:f t="shared" si="1398"/>
        <x:v>4572.1413688987814</x:v>
      </x:c>
      <x:c r="N7479" s="54">
        <x:f t="shared" si="1399"/>
        <x:v>2.6750981728463761</x:v>
      </x:c>
      <x:c r="O7479" s="55">
        <x:f t="shared" si="1400"/>
        <x:v>178352</x:v>
      </x:c>
      <x:c r="P7479" s="55">
        <x:f t="shared" si="1401"/>
        <x:v>34320</x:v>
      </x:c>
      <x:c r="Q7479" s="55">
        <x:f t="shared" si="1402"/>
        <x:v>91877.454321159399</x:v>
      </x:c>
      <x:c r="R7479" s="55">
        <x:f t="shared" si="1403"/>
        <x:v>32154.545678840601</x:v>
      </x:c>
      <x:c r="S7479" s="1" t="str">
        <x:f t="shared" si="1404"/>
        <x:v>YES</x:v>
      </x:c>
      <x:c r="T7479" s="1">
        <x:f t="shared" si="1405"/>
        <x:v>32154.545678840601</x:v>
      </x:c>
    </x:row>
    <x:row r="7480">
      <x:c r="A7480" s="1"/>
      <x:c r="B7480" s="1"/>
      <x:c r="C7480" s="1"/>
      <x:c r="D7480" s="1"/>
      <x:c r="E7480" s="1"/>
      <x:c r="F7480" s="1"/>
      <x:c r="G7480" s="1"/>
      <x:c r="H7480" s="1"/>
      <x:c r="I7480" s="53">
        <x:f t="shared" si="1394"/>
        <x:v>11</x:v>
      </x:c>
      <x:c r="J7480" s="53">
        <x:f t="shared" si="1395"/>
        <x:v>8</x:v>
      </x:c>
      <x:c r="K7480" s="53">
        <x:f t="shared" si="1396"/>
        <x:v>25</x:v>
      </x:c>
      <x:c r="L7480" s="53">
        <x:f t="shared" si="1397"/>
        <x:v>44</x:v>
      </x:c>
      <x:c r="M7480" s="54">
        <x:f t="shared" si="1398"/>
        <x:v>4651.7192903138794</x:v>
      </x:c>
      <x:c r="N7480" s="54">
        <x:f t="shared" si="1399"/>
        <x:v>2.7303606182735272</x:v>
      </x:c>
      <x:c r="O7480" s="55">
        <x:f t="shared" si="1400"/>
        <x:v>181052</x:v>
      </x:c>
      <x:c r="P7480" s="55">
        <x:f t="shared" si="1401"/>
        <x:v>35200</x:v>
      </x:c>
      <x:c r="Q7480" s="55">
        <x:f t="shared" si="1402"/>
        <x:v>93259.015456838184</x:v>
      </x:c>
      <x:c r="R7480" s="55">
        <x:f t="shared" si="1403"/>
        <x:v>32592.984543161816</x:v>
      </x:c>
      <x:c r="S7480" s="1" t="str">
        <x:f t="shared" si="1404"/>
        <x:v>YES</x:v>
      </x:c>
      <x:c r="T7480" s="1">
        <x:f t="shared" si="1405"/>
        <x:v>32592.984543161816</x:v>
      </x:c>
    </x:row>
    <x:row r="7481">
      <x:c r="A7481" s="1"/>
      <x:c r="B7481" s="1"/>
      <x:c r="C7481" s="1"/>
      <x:c r="D7481" s="1"/>
      <x:c r="E7481" s="1"/>
      <x:c r="F7481" s="1"/>
      <x:c r="G7481" s="1"/>
      <x:c r="H7481" s="1"/>
      <x:c r="I7481" s="53">
        <x:f t="shared" si="1394"/>
        <x:v>11</x:v>
      </x:c>
      <x:c r="J7481" s="53">
        <x:f t="shared" si="1395"/>
        <x:v>8</x:v>
      </x:c>
      <x:c r="K7481" s="53">
        <x:f t="shared" si="1396"/>
        <x:v>26</x:v>
      </x:c>
      <x:c r="L7481" s="53">
        <x:f t="shared" si="1397"/>
        <x:v>45</x:v>
      </x:c>
      <x:c r="M7481" s="54">
        <x:f t="shared" si="1398"/>
        <x:v>4733.0592942745971</x:v>
      </x:c>
      <x:c r="N7481" s="54">
        <x:f t="shared" si="1399"/>
        <x:v>2.7868467321351367</x:v>
      </x:c>
      <x:c r="O7481" s="55">
        <x:f t="shared" si="1400"/>
        <x:v>183752</x:v>
      </x:c>
      <x:c r="P7481" s="55">
        <x:f t="shared" si="1401"/>
        <x:v>36080</x:v>
      </x:c>
      <x:c r="Q7481" s="55">
        <x:f t="shared" si="1402"/>
        <x:v>94671.168303378421</x:v>
      </x:c>
      <x:c r="R7481" s="55">
        <x:f t="shared" si="1403"/>
        <x:v>33000.831696621579</x:v>
      </x:c>
      <x:c r="S7481" s="1" t="str">
        <x:f t="shared" si="1404"/>
        <x:v>YES</x:v>
      </x:c>
      <x:c r="T7481" s="1">
        <x:f t="shared" si="1405"/>
        <x:v>33000.831696621579</x:v>
      </x:c>
    </x:row>
    <x:row r="7482">
      <x:c r="A7482" s="1"/>
      <x:c r="B7482" s="1"/>
      <x:c r="C7482" s="1"/>
      <x:c r="D7482" s="1"/>
      <x:c r="E7482" s="1"/>
      <x:c r="F7482" s="1"/>
      <x:c r="G7482" s="1"/>
      <x:c r="H7482" s="1"/>
      <x:c r="I7482" s="53">
        <x:f t="shared" si="1394"/>
        <x:v>11</x:v>
      </x:c>
      <x:c r="J7482" s="53">
        <x:f t="shared" si="1395"/>
        <x:v>8</x:v>
      </x:c>
      <x:c r="K7482" s="53">
        <x:f t="shared" si="1396"/>
        <x:v>27</x:v>
      </x:c>
      <x:c r="L7482" s="53">
        <x:f t="shared" si="1397"/>
        <x:v>46</x:v>
      </x:c>
      <x:c r="M7482" s="54">
        <x:f t="shared" si="1398"/>
        <x:v>4816.1929987943531</x:v>
      </x:c>
      <x:c r="N7482" s="54">
        <x:f t="shared" si="1399"/>
        <x:v>2.8445784713849673</x:v>
      </x:c>
      <x:c r="O7482" s="55">
        <x:f t="shared" si="1400"/>
        <x:v>186452</x:v>
      </x:c>
      <x:c r="P7482" s="55">
        <x:f t="shared" si="1401"/>
        <x:v>36960</x:v>
      </x:c>
      <x:c r="Q7482" s="55">
        <x:f t="shared" si="1402"/>
        <x:v>96114.461784624189</x:v>
      </x:c>
      <x:c r="R7482" s="55">
        <x:f t="shared" si="1403"/>
        <x:v>33377.538215375811</x:v>
      </x:c>
      <x:c r="S7482" s="1" t="str">
        <x:f t="shared" si="1404"/>
        <x:v>YES</x:v>
      </x:c>
      <x:c r="T7482" s="1">
        <x:f t="shared" si="1405"/>
        <x:v>33377.538215375811</x:v>
      </x:c>
    </x:row>
    <x:row r="7483">
      <x:c r="A7483" s="1"/>
      <x:c r="B7483" s="1"/>
      <x:c r="C7483" s="1"/>
      <x:c r="D7483" s="1"/>
      <x:c r="E7483" s="1"/>
      <x:c r="F7483" s="1"/>
      <x:c r="G7483" s="1"/>
      <x:c r="H7483" s="1"/>
      <x:c r="I7483" s="53">
        <x:f t="shared" si="1394"/>
        <x:v>11</x:v>
      </x:c>
      <x:c r="J7483" s="53">
        <x:f t="shared" si="1395"/>
        <x:v>8</x:v>
      </x:c>
      <x:c r="K7483" s="53">
        <x:f t="shared" si="1396"/>
        <x:v>28</x:v>
      </x:c>
      <x:c r="L7483" s="53">
        <x:f t="shared" si="1397"/>
        <x:v>47</x:v>
      </x:c>
      <x:c r="M7483" s="54">
        <x:f t="shared" si="1398"/>
        <x:v>4901.1525370115069</x:v>
      </x:c>
      <x:c r="N7483" s="54">
        <x:f t="shared" si="1399"/>
        <x:v>2.9035781507024354</x:v>
      </x:c>
      <x:c r="O7483" s="55">
        <x:f t="shared" si="1400"/>
        <x:v>189152</x:v>
      </x:c>
      <x:c r="P7483" s="55">
        <x:f t="shared" si="1401"/>
        <x:v>37840</x:v>
      </x:c>
      <x:c r="Q7483" s="55">
        <x:f t="shared" si="1402"/>
        <x:v>97589.453767560888</x:v>
      </x:c>
      <x:c r="R7483" s="55">
        <x:f t="shared" si="1403"/>
        <x:v>33722.546232439112</x:v>
      </x:c>
      <x:c r="S7483" s="1" t="str">
        <x:f t="shared" si="1404"/>
        <x:v>YES</x:v>
      </x:c>
      <x:c r="T7483" s="1">
        <x:f t="shared" si="1405"/>
        <x:v>33722.546232439112</x:v>
      </x:c>
    </x:row>
    <x:row r="7484">
      <x:c r="A7484" s="1"/>
      <x:c r="B7484" s="1"/>
      <x:c r="C7484" s="1"/>
      <x:c r="D7484" s="1"/>
      <x:c r="E7484" s="1"/>
      <x:c r="F7484" s="1"/>
      <x:c r="G7484" s="1"/>
      <x:c r="H7484" s="1"/>
      <x:c r="I7484" s="53">
        <x:f t="shared" si="1394"/>
        <x:v>11</x:v>
      </x:c>
      <x:c r="J7484" s="53">
        <x:f t="shared" si="1395"/>
        <x:v>8</x:v>
      </x:c>
      <x:c r="K7484" s="53">
        <x:f t="shared" si="1396"/>
        <x:v>29</x:v>
      </x:c>
      <x:c r="L7484" s="53">
        <x:f t="shared" si="1397"/>
        <x:v>48</x:v>
      </x:c>
      <x:c r="M7484" s="54">
        <x:f t="shared" si="1398"/>
        <x:v>4987.9705651271606</x:v>
      </x:c>
      <x:c r="N7484" s="54">
        <x:f t="shared" si="1399"/>
        <x:v>2.9638684480049728</x:v>
      </x:c>
      <x:c r="O7484" s="55">
        <x:f t="shared" si="1400"/>
        <x:v>191852</x:v>
      </x:c>
      <x:c r="P7484" s="55">
        <x:f t="shared" si="1401"/>
        <x:v>38720</x:v>
      </x:c>
      <x:c r="Q7484" s="55">
        <x:f t="shared" si="1402"/>
        <x:v>99096.711200124308</x:v>
      </x:c>
      <x:c r="R7484" s="55">
        <x:f t="shared" si="1403"/>
        <x:v>34035.288799875692</x:v>
      </x:c>
      <x:c r="S7484" s="1" t="str">
        <x:f t="shared" si="1404"/>
        <x:v>YES</x:v>
      </x:c>
      <x:c r="T7484" s="1">
        <x:f t="shared" si="1405"/>
        <x:v>34035.288799875692</x:v>
      </x:c>
    </x:row>
    <x:row r="7485">
      <x:c r="A7485" s="1"/>
      <x:c r="B7485" s="1"/>
      <x:c r="C7485" s="1"/>
      <x:c r="D7485" s="1"/>
      <x:c r="E7485" s="1"/>
      <x:c r="F7485" s="1"/>
      <x:c r="G7485" s="1"/>
      <x:c r="H7485" s="1"/>
      <x:c r="I7485" s="53">
        <x:f t="shared" si="1394"/>
        <x:v>11</x:v>
      </x:c>
      <x:c r="J7485" s="53">
        <x:f t="shared" si="1395"/>
        <x:v>8</x:v>
      </x:c>
      <x:c r="K7485" s="53">
        <x:f t="shared" si="1396"/>
        <x:v>30</x:v>
      </x:c>
      <x:c r="L7485" s="53">
        <x:f t="shared" si="1397"/>
        <x:v>49</x:v>
      </x:c>
      <x:c r="M7485" s="54">
        <x:f t="shared" si="1398"/>
        <x:v>5076.6802704609318</x:v>
      </x:c>
      <x:c r="N7485" s="54">
        <x:f t="shared" si="1399"/>
        <x:v>3.0254724100423136</x:v>
      </x:c>
      <x:c r="O7485" s="55">
        <x:f t="shared" si="1400"/>
        <x:v>194552</x:v>
      </x:c>
      <x:c r="P7485" s="55">
        <x:f t="shared" si="1401"/>
        <x:v>39600</x:v>
      </x:c>
      <x:c r="Q7485" s="55">
        <x:f t="shared" si="1402"/>
        <x:v>100636.81025105785</x:v>
      </x:c>
      <x:c r="R7485" s="55">
        <x:f t="shared" si="1403"/>
        <x:v>34315.189748942154</x:v>
      </x:c>
      <x:c r="S7485" s="1" t="str">
        <x:f t="shared" si="1404"/>
        <x:v>YES</x:v>
      </x:c>
      <x:c r="T7485" s="1">
        <x:f t="shared" si="1405"/>
        <x:v>34315.189748942154</x:v>
      </x:c>
    </x:row>
    <x:row r="7486">
      <x:c r="A7486" s="1"/>
      <x:c r="B7486" s="1"/>
      <x:c r="C7486" s="1"/>
      <x:c r="D7486" s="1"/>
      <x:c r="E7486" s="1"/>
      <x:c r="F7486" s="1"/>
      <x:c r="G7486" s="1"/>
      <x:c r="H7486" s="1"/>
      <x:c r="I7486" s="53">
        <x:f t="shared" si="1394"/>
        <x:v>11</x:v>
      </x:c>
      <x:c r="J7486" s="53">
        <x:f t="shared" si="1395"/>
        <x:v>9</x:v>
      </x:c>
      <x:c r="K7486" s="53">
        <x:f t="shared" si="1396"/>
        <x:v>0</x:v>
      </x:c>
      <x:c r="L7486" s="53">
        <x:f t="shared" si="1397"/>
        <x:v>20</x:v>
      </x:c>
      <x:c r="M7486" s="54">
        <x:f t="shared" si="1398"/>
        <x:v>3161.7785409347721</x:v>
      </x:c>
      <x:c r="N7486" s="54">
        <x:f t="shared" si="1399"/>
        <x:v>1.695679542315814</x:v>
      </x:c>
      <x:c r="O7486" s="55">
        <x:f t="shared" si="1400"/>
        <x:v>115646</x:v>
      </x:c>
      <x:c r="P7486" s="55">
        <x:f t="shared" si="1401"/>
        <x:v>13640</x:v>
      </x:c>
      <x:c r="Q7486" s="55">
        <x:f t="shared" si="1402"/>
        <x:v>67391.988557895354</x:v>
      </x:c>
      <x:c r="R7486" s="55">
        <x:f t="shared" si="1403"/>
        <x:v>14614.011442104646</x:v>
      </x:c>
      <x:c r="S7486" s="1" t="str">
        <x:f t="shared" si="1404"/>
        <x:v>YES</x:v>
      </x:c>
      <x:c r="T7486" s="1">
        <x:f t="shared" si="1405"/>
        <x:v>14614.011442104646</x:v>
      </x:c>
    </x:row>
    <x:row r="7487">
      <x:c r="A7487" s="1"/>
      <x:c r="B7487" s="1"/>
      <x:c r="C7487" s="1"/>
      <x:c r="D7487" s="1"/>
      <x:c r="E7487" s="1"/>
      <x:c r="F7487" s="1"/>
      <x:c r="G7487" s="1"/>
      <x:c r="H7487" s="1"/>
      <x:c r="I7487" s="53">
        <x:f t="shared" si="1394"/>
        <x:v>11</x:v>
      </x:c>
      <x:c r="J7487" s="53">
        <x:f t="shared" si="1395"/>
        <x:v>9</x:v>
      </x:c>
      <x:c r="K7487" s="53">
        <x:f t="shared" si="1396"/>
        <x:v>1</x:v>
      </x:c>
      <x:c r="L7487" s="53">
        <x:f t="shared" si="1397"/>
        <x:v>21</x:v>
      </x:c>
      <x:c r="M7487" s="54">
        <x:f t="shared" si="1398"/>
        <x:v>3207.3410409347721</x:v>
      </x:c>
      <x:c r="N7487" s="54">
        <x:f t="shared" si="1399"/>
        <x:v>1.7273201673158138</x:v>
      </x:c>
      <x:c r="O7487" s="55">
        <x:f t="shared" si="1400"/>
        <x:v>118346</x:v>
      </x:c>
      <x:c r="P7487" s="55">
        <x:f t="shared" si="1401"/>
        <x:v>14520</x:v>
      </x:c>
      <x:c r="Q7487" s="55">
        <x:f t="shared" si="1402"/>
        <x:v>68183.004182895354</x:v>
      </x:c>
      <x:c r="R7487" s="55">
        <x:f t="shared" si="1403"/>
        <x:v>15642.995817104646</x:v>
      </x:c>
      <x:c r="S7487" s="1" t="str">
        <x:f t="shared" si="1404"/>
        <x:v>YES</x:v>
      </x:c>
      <x:c r="T7487" s="1">
        <x:f t="shared" si="1405"/>
        <x:v>15642.995817104646</x:v>
      </x:c>
    </x:row>
    <x:row r="7488">
      <x:c r="A7488" s="1"/>
      <x:c r="B7488" s="1"/>
      <x:c r="C7488" s="1"/>
      <x:c r="D7488" s="1"/>
      <x:c r="E7488" s="1"/>
      <x:c r="F7488" s="1"/>
      <x:c r="G7488" s="1"/>
      <x:c r="H7488" s="1"/>
      <x:c r="I7488" s="53">
        <x:f t="shared" si="1394"/>
        <x:v>11</x:v>
      </x:c>
      <x:c r="J7488" s="53">
        <x:f t="shared" si="1395"/>
        <x:v>9</x:v>
      </x:c>
      <x:c r="K7488" s="53">
        <x:f t="shared" si="1396"/>
        <x:v>2</x:v>
      </x:c>
      <x:c r="L7488" s="53">
        <x:f t="shared" si="1397"/>
        <x:v>22</x:v>
      </x:c>
      <x:c r="M7488" s="54">
        <x:f t="shared" si="1398"/>
        <x:v>3254.042603434772</x:v>
      </x:c>
      <x:c r="N7488" s="54">
        <x:f t="shared" si="1399"/>
        <x:v>1.7597518079408139</x:v>
      </x:c>
      <x:c r="O7488" s="55">
        <x:f t="shared" si="1400"/>
        <x:v>121046</x:v>
      </x:c>
      <x:c r="P7488" s="55">
        <x:f t="shared" si="1401"/>
        <x:v>15400</x:v>
      </x:c>
      <x:c r="Q7488" s="55">
        <x:f t="shared" si="1402"/>
        <x:v>68993.795198520354</x:v>
      </x:c>
      <x:c r="R7488" s="55">
        <x:f t="shared" si="1403"/>
        <x:v>16652.204801479646</x:v>
      </x:c>
      <x:c r="S7488" s="1" t="str">
        <x:f t="shared" si="1404"/>
        <x:v>YES</x:v>
      </x:c>
      <x:c r="T7488" s="1">
        <x:f t="shared" si="1405"/>
        <x:v>16652.204801479646</x:v>
      </x:c>
    </x:row>
    <x:row r="7489">
      <x:c r="A7489" s="1"/>
      <x:c r="B7489" s="1"/>
      <x:c r="C7489" s="1"/>
      <x:c r="D7489" s="1"/>
      <x:c r="E7489" s="1"/>
      <x:c r="F7489" s="1"/>
      <x:c r="G7489" s="1"/>
      <x:c r="H7489" s="1"/>
      <x:c r="I7489" s="53">
        <x:f t="shared" si="1394"/>
        <x:v>11</x:v>
      </x:c>
      <x:c r="J7489" s="53">
        <x:f t="shared" si="1395"/>
        <x:v>9</x:v>
      </x:c>
      <x:c r="K7489" s="53">
        <x:f t="shared" si="1396"/>
        <x:v>3</x:v>
      </x:c>
      <x:c r="L7489" s="53">
        <x:f t="shared" si="1397"/>
        <x:v>23</x:v>
      </x:c>
      <x:c r="M7489" s="54">
        <x:f t="shared" si="1398"/>
        <x:v>3301.9045858566469</x:v>
      </x:c>
      <x:c r="N7489" s="54">
        <x:f t="shared" si="1399"/>
        <x:v>1.7929892957337825</x:v>
      </x:c>
      <x:c r="O7489" s="55">
        <x:f t="shared" si="1400"/>
        <x:v>123746</x:v>
      </x:c>
      <x:c r="P7489" s="55">
        <x:f t="shared" si="1401"/>
        <x:v>16280</x:v>
      </x:c>
      <x:c r="Q7489" s="55">
        <x:f t="shared" si="1402"/>
        <x:v>69824.732393344573</x:v>
      </x:c>
      <x:c r="R7489" s="55">
        <x:f t="shared" si="1403"/>
        <x:v>17641.267606655427</x:v>
      </x:c>
      <x:c r="S7489" s="1" t="str">
        <x:f t="shared" si="1404"/>
        <x:v>YES</x:v>
      </x:c>
      <x:c r="T7489" s="1">
        <x:f t="shared" si="1405"/>
        <x:v>17641.267606655427</x:v>
      </x:c>
    </x:row>
    <x:row r="7490">
      <x:c r="A7490" s="1"/>
      <x:c r="B7490" s="1"/>
      <x:c r="C7490" s="1"/>
      <x:c r="D7490" s="1"/>
      <x:c r="E7490" s="1"/>
      <x:c r="F7490" s="1"/>
      <x:c r="G7490" s="1"/>
      <x:c r="H7490" s="1"/>
      <x:c r="I7490" s="53">
        <x:f t="shared" si="1394"/>
        <x:v>11</x:v>
      </x:c>
      <x:c r="J7490" s="53">
        <x:f t="shared" si="1395"/>
        <x:v>9</x:v>
      </x:c>
      <x:c r="K7490" s="53">
        <x:f t="shared" si="1396"/>
        <x:v>4</x:v>
      </x:c>
      <x:c r="L7490" s="53">
        <x:f t="shared" si="1397"/>
        <x:v>24</x:v>
      </x:c>
      <x:c r="M7490" s="54">
        <x:f t="shared" si="1398"/>
        <x:v>3350.9487015793034</x:v>
      </x:c>
      <x:c r="N7490" s="54">
        <x:f t="shared" si="1399"/>
        <x:v>1.8270477094300719</x:v>
      </x:c>
      <x:c r="O7490" s="55">
        <x:f t="shared" si="1400"/>
        <x:v>126446</x:v>
      </x:c>
      <x:c r="P7490" s="55">
        <x:f t="shared" si="1401"/>
        <x:v>17160</x:v>
      </x:c>
      <x:c r="Q7490" s="55">
        <x:f t="shared" si="1402"/>
        <x:v>70676.1927357518</x:v>
      </x:c>
      <x:c r="R7490" s="55">
        <x:f t="shared" si="1403"/>
        <x:v>18609.8072642482</x:v>
      </x:c>
      <x:c r="S7490" s="1" t="str">
        <x:f t="shared" si="1404"/>
        <x:v>YES</x:v>
      </x:c>
      <x:c r="T7490" s="1">
        <x:f t="shared" si="1405"/>
        <x:v>18609.8072642482</x:v>
      </x:c>
    </x:row>
    <x:row r="7491">
      <x:c r="A7491" s="1"/>
      <x:c r="B7491" s="1"/>
      <x:c r="C7491" s="1"/>
      <x:c r="D7491" s="1"/>
      <x:c r="E7491" s="1"/>
      <x:c r="F7491" s="1"/>
      <x:c r="G7491" s="1"/>
      <x:c r="H7491" s="1"/>
      <x:c r="I7491" s="53">
        <x:f t="shared" si="1394"/>
        <x:v>11</x:v>
      </x:c>
      <x:c r="J7491" s="53">
        <x:f t="shared" si="1395"/>
        <x:v>9</x:v>
      </x:c>
      <x:c r="K7491" s="53">
        <x:f t="shared" si="1396"/>
        <x:v>5</x:v>
      </x:c>
      <x:c r="L7491" s="53">
        <x:f t="shared" si="1397"/>
        <x:v>25</x:v>
      </x:c>
      <x:c r="M7491" s="54">
        <x:f t="shared" si="1398"/>
        <x:v>3401.1970255005067</x:v>
      </x:c>
      <x:c r="N7491" s="54">
        <x:f t="shared" si="1399"/>
        <x:v>1.8619423788197964</x:v>
      </x:c>
      <x:c r="O7491" s="55">
        <x:f t="shared" si="1400"/>
        <x:v>129146</x:v>
      </x:c>
      <x:c r="P7491" s="55">
        <x:f t="shared" si="1401"/>
        <x:v>18040</x:v>
      </x:c>
      <x:c r="Q7491" s="55">
        <x:f t="shared" si="1402"/>
        <x:v>71548.559470494904</x:v>
      </x:c>
      <x:c r="R7491" s="55">
        <x:f t="shared" si="1403"/>
        <x:v>19557.440529505096</x:v>
      </x:c>
      <x:c r="S7491" s="1" t="str">
        <x:f t="shared" si="1404"/>
        <x:v>YES</x:v>
      </x:c>
      <x:c r="T7491" s="1">
        <x:f t="shared" si="1405"/>
        <x:v>19557.440529505096</x:v>
      </x:c>
    </x:row>
    <x:row r="7492">
      <x:c r="A7492" s="1"/>
      <x:c r="B7492" s="1"/>
      <x:c r="C7492" s="1"/>
      <x:c r="D7492" s="1"/>
      <x:c r="E7492" s="1"/>
      <x:c r="F7492" s="1"/>
      <x:c r="G7492" s="1"/>
      <x:c r="H7492" s="1"/>
      <x:c r="I7492" s="53">
        <x:f t="shared" si="1394"/>
        <x:v>11</x:v>
      </x:c>
      <x:c r="J7492" s="53">
        <x:f t="shared" si="1395"/>
        <x:v>9</x:v>
      </x:c>
      <x:c r="K7492" s="53">
        <x:f t="shared" si="1396"/>
        <x:v>6</x:v>
      </x:c>
      <x:c r="L7492" s="53">
        <x:f t="shared" si="1397"/>
        <x:v>26</x:v>
      </x:c>
      <x:c r="M7492" s="54">
        <x:f t="shared" si="1398"/>
        <x:v>3452.6719996821398</x:v>
      </x:c>
      <x:c r="N7492" s="54">
        <x:f t="shared" si="1399"/>
        <x:v>1.8976888886681527</x:v>
      </x:c>
      <x:c r="O7492" s="55">
        <x:f t="shared" si="1400"/>
        <x:v>131846</x:v>
      </x:c>
      <x:c r="P7492" s="55">
        <x:f t="shared" si="1401"/>
        <x:v>18920</x:v>
      </x:c>
      <x:c r="Q7492" s="55">
        <x:f t="shared" si="1402"/>
        <x:v>72442.222216703813</x:v>
      </x:c>
      <x:c r="R7492" s="55">
        <x:f t="shared" si="1403"/>
        <x:v>20483.777783296187</x:v>
      </x:c>
      <x:c r="S7492" s="1" t="str">
        <x:f t="shared" si="1404"/>
        <x:v>YES</x:v>
      </x:c>
      <x:c r="T7492" s="1">
        <x:f t="shared" si="1405"/>
        <x:v>20483.777783296187</x:v>
      </x:c>
    </x:row>
    <x:row r="7493">
      <x:c r="A7493" s="1"/>
      <x:c r="B7493" s="1"/>
      <x:c r="C7493" s="1"/>
      <x:c r="D7493" s="1"/>
      <x:c r="E7493" s="1"/>
      <x:c r="F7493" s="1"/>
      <x:c r="G7493" s="1"/>
      <x:c r="H7493" s="1"/>
      <x:c r="I7493" s="53">
        <x:f t="shared" si="1394"/>
        <x:v>11</x:v>
      </x:c>
      <x:c r="J7493" s="53">
        <x:f t="shared" si="1395"/>
        <x:v>9</x:v>
      </x:c>
      <x:c r="K7493" s="53">
        <x:f t="shared" si="1396"/>
        <x:v>7</x:v>
      </x:c>
      <x:c r="L7493" s="53">
        <x:f t="shared" si="1397"/>
        <x:v>27</x:v>
      </x:c>
      <x:c r="M7493" s="54">
        <x:f t="shared" si="1398"/>
        <x:v>3505.3964390801002</x:v>
      </x:c>
      <x:c r="N7493" s="54">
        <x:f t="shared" si="1399"/>
        <x:v>1.934303082694514</x:v>
      </x:c>
      <x:c r="O7493" s="55">
        <x:f t="shared" si="1400"/>
        <x:v>134546</x:v>
      </x:c>
      <x:c r="P7493" s="55">
        <x:f t="shared" si="1401"/>
        <x:v>19800</x:v>
      </x:c>
      <x:c r="Q7493" s="55">
        <x:f t="shared" si="1402"/>
        <x:v>73357.577067362843</x:v>
      </x:c>
      <x:c r="R7493" s="55">
        <x:f t="shared" si="1403"/>
        <x:v>21388.422932637157</x:v>
      </x:c>
      <x:c r="S7493" s="1" t="str">
        <x:f t="shared" si="1404"/>
        <x:v>YES</x:v>
      </x:c>
      <x:c r="T7493" s="1">
        <x:f t="shared" si="1405"/>
        <x:v>21388.422932637157</x:v>
      </x:c>
    </x:row>
    <x:row r="7494">
      <x:c r="A7494" s="1"/>
      <x:c r="B7494" s="1"/>
      <x:c r="C7494" s="1"/>
      <x:c r="D7494" s="1"/>
      <x:c r="E7494" s="1"/>
      <x:c r="F7494" s="1"/>
      <x:c r="G7494" s="1"/>
      <x:c r="H7494" s="1"/>
      <x:c r="I7494" s="53">
        <x:f t="shared" si="1394"/>
        <x:v>11</x:v>
      </x:c>
      <x:c r="J7494" s="53">
        <x:f t="shared" si="1395"/>
        <x:v>9</x:v>
      </x:c>
      <x:c r="K7494" s="53">
        <x:f t="shared" si="1396"/>
        <x:v>8</x:v>
      </x:c>
      <x:c r="L7494" s="53">
        <x:f t="shared" si="1397"/>
        <x:v>28</x:v>
      </x:c>
      <x:c r="M7494" s="54">
        <x:f t="shared" si="1398"/>
        <x:v>3559.3935373600807</x:v>
      </x:c>
      <x:c r="N7494" s="54">
        <x:f t="shared" si="1399"/>
        <x:v>1.9718010676111672</x:v>
      </x:c>
      <x:c r="O7494" s="55">
        <x:f t="shared" si="1400"/>
        <x:v>137246</x:v>
      </x:c>
      <x:c r="P7494" s="55">
        <x:f t="shared" si="1401"/>
        <x:v>20680</x:v>
      </x:c>
      <x:c r="Q7494" s="55">
        <x:f t="shared" si="1402"/>
        <x:v>74295.026690279177</x:v>
      </x:c>
      <x:c r="R7494" s="55">
        <x:f t="shared" si="1403"/>
        <x:v>22270.973309720823</x:v>
      </x:c>
      <x:c r="S7494" s="1" t="str">
        <x:f t="shared" si="1404"/>
        <x:v>YES</x:v>
      </x:c>
      <x:c r="T7494" s="1">
        <x:f t="shared" si="1405"/>
        <x:v>22270.973309720823</x:v>
      </x:c>
    </x:row>
    <x:row r="7495">
      <x:c r="A7495" s="1"/>
      <x:c r="B7495" s="1"/>
      <x:c r="C7495" s="1"/>
      <x:c r="D7495" s="1"/>
      <x:c r="E7495" s="1"/>
      <x:c r="F7495" s="1"/>
      <x:c r="G7495" s="1"/>
      <x:c r="H7495" s="1"/>
      <x:c r="I7495" s="53">
        <x:f t="shared" si="1394"/>
        <x:v>11</x:v>
      </x:c>
      <x:c r="J7495" s="53">
        <x:f t="shared" si="1395"/>
        <x:v>9</x:v>
      </x:c>
      <x:c r="K7495" s="53">
        <x:f t="shared" si="1396"/>
        <x:v>9</x:v>
      </x:c>
      <x:c r="L7495" s="53">
        <x:f t="shared" si="1397"/>
        <x:v>29</x:v>
      </x:c>
      <x:c r="M7495" s="54">
        <x:f t="shared" si="1398"/>
        <x:v>3614.6868728004747</x:v>
      </x:c>
      <x:c r="N7495" s="54">
        <x:f t="shared" si="1399"/>
        <x:v>2.010199217222552</x:v>
      </x:c>
      <x:c r="O7495" s="55">
        <x:f t="shared" si="1400"/>
        <x:v>139946</x:v>
      </x:c>
      <x:c r="P7495" s="55">
        <x:f t="shared" si="1401"/>
        <x:v>21560</x:v>
      </x:c>
      <x:c r="Q7495" s="55">
        <x:f t="shared" si="1402"/>
        <x:v>75254.980430563795</x:v>
      </x:c>
      <x:c r="R7495" s="55">
        <x:f t="shared" si="1403"/>
        <x:v>23131.019569436205</x:v>
      </x:c>
      <x:c r="S7495" s="1" t="str">
        <x:f t="shared" si="1404"/>
        <x:v>YES</x:v>
      </x:c>
      <x:c r="T7495" s="1">
        <x:f t="shared" si="1405"/>
        <x:v>23131.019569436205</x:v>
      </x:c>
    </x:row>
    <x:row r="7496">
      <x:c r="A7496" s="1"/>
      <x:c r="B7496" s="1"/>
      <x:c r="C7496" s="1"/>
      <x:c r="D7496" s="1"/>
      <x:c r="E7496" s="1"/>
      <x:c r="F7496" s="1"/>
      <x:c r="G7496" s="1"/>
      <x:c r="H7496" s="1"/>
      <x:c r="I7496" s="53">
        <x:f t="shared" si="1394"/>
        <x:v>11</x:v>
      </x:c>
      <x:c r="J7496" s="53">
        <x:f t="shared" si="1395"/>
        <x:v>9</x:v>
      </x:c>
      <x:c r="K7496" s="53">
        <x:f t="shared" si="1396"/>
        <x:v>10</x:v>
      </x:c>
      <x:c r="L7496" s="53">
        <x:f t="shared" si="1397"/>
        <x:v>30</x:v>
      </x:c>
      <x:c r="M7496" s="54">
        <x:f t="shared" si="1398"/>
        <x:v>3671.300414283688</x:v>
      </x:c>
      <x:c r="N7496" s="54">
        <x:f t="shared" si="1399"/>
        <x:v>2.0495141765858946</x:v>
      </x:c>
      <x:c r="O7496" s="55">
        <x:f t="shared" si="1400"/>
        <x:v>142646</x:v>
      </x:c>
      <x:c r="P7496" s="55">
        <x:f t="shared" si="1401"/>
        <x:v>22440</x:v>
      </x:c>
      <x:c r="Q7496" s="55">
        <x:f t="shared" si="1402"/>
        <x:v>76237.854414647358</x:v>
      </x:c>
      <x:c r="R7496" s="55">
        <x:f t="shared" si="1403"/>
        <x:v>23968.145585352642</x:v>
      </x:c>
      <x:c r="S7496" s="1" t="str">
        <x:f t="shared" si="1404"/>
        <x:v>YES</x:v>
      </x:c>
      <x:c r="T7496" s="1">
        <x:f t="shared" si="1405"/>
        <x:v>23968.145585352642</x:v>
      </x:c>
    </x:row>
    <x:row r="7497">
      <x:c r="A7497" s="1"/>
      <x:c r="B7497" s="1"/>
      <x:c r="C7497" s="1"/>
      <x:c r="D7497" s="1"/>
      <x:c r="E7497" s="1"/>
      <x:c r="F7497" s="1"/>
      <x:c r="G7497" s="1"/>
      <x:c r="H7497" s="1"/>
      <x:c r="I7497" s="53">
        <x:f t="shared" si="1394"/>
        <x:v>11</x:v>
      </x:c>
      <x:c r="J7497" s="53">
        <x:f t="shared" si="1395"/>
        <x:v>9</x:v>
      </x:c>
      <x:c r="K7497" s="53">
        <x:f t="shared" si="1396"/>
        <x:v>11</x:v>
      </x:c>
      <x:c r="L7497" s="53">
        <x:f t="shared" si="1397"/>
        <x:v>31</x:v>
      </x:c>
      <x:c r="M7497" s="54">
        <x:f t="shared" si="1398"/>
        <x:v>3729.2585273771269</x:v>
      </x:c>
      <x:c r="N7497" s="54">
        <x:f t="shared" si="1399"/>
        <x:v>2.0897628662341159</x:v>
      </x:c>
      <x:c r="O7497" s="55">
        <x:f t="shared" si="1400"/>
        <x:v>145346</x:v>
      </x:c>
      <x:c r="P7497" s="55">
        <x:f t="shared" si="1401"/>
        <x:v>23320</x:v>
      </x:c>
      <x:c r="Q7497" s="55">
        <x:f t="shared" si="1402"/>
        <x:v>77244.071655852895</x:v>
      </x:c>
      <x:c r="R7497" s="55">
        <x:f t="shared" si="1403"/>
        <x:v>24781.928344147105</x:v>
      </x:c>
      <x:c r="S7497" s="1" t="str">
        <x:f t="shared" si="1404"/>
        <x:v>YES</x:v>
      </x:c>
      <x:c r="T7497" s="1">
        <x:f t="shared" si="1405"/>
        <x:v>24781.928344147105</x:v>
      </x:c>
    </x:row>
    <x:row r="7498">
      <x:c r="A7498" s="1"/>
      <x:c r="B7498" s="1"/>
      <x:c r="C7498" s="1"/>
      <x:c r="D7498" s="1"/>
      <x:c r="E7498" s="1"/>
      <x:c r="F7498" s="1"/>
      <x:c r="G7498" s="1"/>
      <x:c r="H7498" s="1"/>
      <x:c r="I7498" s="53">
        <x:f t="shared" si="1394"/>
        <x:v>11</x:v>
      </x:c>
      <x:c r="J7498" s="53">
        <x:f t="shared" si="1395"/>
        <x:v>9</x:v>
      </x:c>
      <x:c r="K7498" s="53">
        <x:f t="shared" si="1396"/>
        <x:v>12</x:v>
      </x:c>
      <x:c r="L7498" s="53">
        <x:f t="shared" si="1397"/>
        <x:v>32</x:v>
      </x:c>
      <x:c r="M7498" s="54">
        <x:f t="shared" si="1398"/>
        <x:v>3788.5859805051914</x:v>
      </x:c>
      <x:c r="N7498" s="54">
        <x:f t="shared" si="1399"/>
        <x:v>2.1309624864619385</x:v>
      </x:c>
      <x:c r="O7498" s="55">
        <x:f t="shared" si="1400"/>
        <x:v>148046</x:v>
      </x:c>
      <x:c r="P7498" s="55">
        <x:f t="shared" si="1401"/>
        <x:v>24200</x:v>
      </x:c>
      <x:c r="Q7498" s="55">
        <x:f t="shared" si="1402"/>
        <x:v>78274.062161548471</x:v>
      </x:c>
      <x:c r="R7498" s="55">
        <x:f t="shared" si="1403"/>
        <x:v>25571.937838451529</x:v>
      </x:c>
      <x:c r="S7498" s="1" t="str">
        <x:f t="shared" si="1404"/>
        <x:v>YES</x:v>
      </x:c>
      <x:c r="T7498" s="1">
        <x:f t="shared" si="1405"/>
        <x:v>25571.937838451529</x:v>
      </x:c>
    </x:row>
    <x:row r="7499">
      <x:c r="A7499" s="1"/>
      <x:c r="B7499" s="1"/>
      <x:c r="C7499" s="1"/>
      <x:c r="D7499" s="1"/>
      <x:c r="E7499" s="1"/>
      <x:c r="F7499" s="1"/>
      <x:c r="G7499" s="1"/>
      <x:c r="H7499" s="1"/>
      <x:c r="I7499" s="53">
        <x:f t="shared" si="1394"/>
        <x:v>11</x:v>
      </x:c>
      <x:c r="J7499" s="53">
        <x:f t="shared" si="1395"/>
        <x:v>9</x:v>
      </x:c>
      <x:c r="K7499" s="53">
        <x:f t="shared" si="1396"/>
        <x:v>13</x:v>
      </x:c>
      <x:c r="L7499" s="53">
        <x:f t="shared" si="1397"/>
        <x:v>33</x:v>
      </x:c>
      <x:c r="M7499" s="54">
        <x:f t="shared" si="1398"/>
        <x:v>3849.3079512135755</x:v>
      </x:c>
      <x:c r="N7499" s="54">
        <x:f t="shared" si="1399"/>
        <x:v>2.1731305216760939</x:v>
      </x:c>
      <x:c r="O7499" s="55">
        <x:f t="shared" si="1400"/>
        <x:v>150746</x:v>
      </x:c>
      <x:c r="P7499" s="55">
        <x:f t="shared" si="1401"/>
        <x:v>25080</x:v>
      </x:c>
      <x:c r="Q7499" s="55">
        <x:f t="shared" si="1402"/>
        <x:v>79328.263041902348</x:v>
      </x:c>
      <x:c r="R7499" s="55">
        <x:f t="shared" si="1403"/>
        <x:v>26337.736958097652</x:v>
      </x:c>
      <x:c r="S7499" s="1" t="str">
        <x:f t="shared" si="1404"/>
        <x:v>YES</x:v>
      </x:c>
      <x:c r="T7499" s="1">
        <x:f t="shared" si="1405"/>
        <x:v>26337.736958097652</x:v>
      </x:c>
    </x:row>
    <x:row r="7500">
      <x:c r="A7500" s="1"/>
      <x:c r="B7500" s="1"/>
      <x:c r="C7500" s="1"/>
      <x:c r="D7500" s="1"/>
      <x:c r="E7500" s="1"/>
      <x:c r="F7500" s="1"/>
      <x:c r="G7500" s="1"/>
      <x:c r="H7500" s="1"/>
      <x:c r="I7500" s="53">
        <x:f t="shared" si="1394"/>
        <x:v>11</x:v>
      </x:c>
      <x:c r="J7500" s="53">
        <x:f t="shared" si="1395"/>
        <x:v>9</x:v>
      </x:c>
      <x:c r="K7500" s="53">
        <x:f t="shared" si="1396"/>
        <x:v>14</x:v>
      </x:c>
      <x:c r="L7500" s="53">
        <x:f t="shared" si="1397"/>
        <x:v>34</x:v>
      </x:c>
      <x:c r="M7500" s="54">
        <x:f t="shared" si="1398"/>
        <x:v>3911.4500325272365</x:v>
      </x:c>
      <x:c r="N7500" s="54">
        <x:f t="shared" si="1399"/>
        <x:v>2.2162847448105811</x:v>
      </x:c>
      <x:c r="O7500" s="55">
        <x:f t="shared" si="1400"/>
        <x:v>153446</x:v>
      </x:c>
      <x:c r="P7500" s="55">
        <x:f t="shared" si="1401"/>
        <x:v>25960</x:v>
      </x:c>
      <x:c r="Q7500" s="55">
        <x:f t="shared" si="1402"/>
        <x:v>80407.118620264519</x:v>
      </x:c>
      <x:c r="R7500" s="55">
        <x:f t="shared" si="1403"/>
        <x:v>27078.881379735481</x:v>
      </x:c>
      <x:c r="S7500" s="1" t="str">
        <x:f t="shared" si="1404"/>
        <x:v>YES</x:v>
      </x:c>
      <x:c r="T7500" s="1">
        <x:f t="shared" si="1405"/>
        <x:v>27078.881379735481</x:v>
      </x:c>
    </x:row>
    <x:row r="7501">
      <x:c r="A7501" s="1"/>
      <x:c r="B7501" s="1"/>
      <x:c r="C7501" s="1"/>
      <x:c r="D7501" s="1"/>
      <x:c r="E7501" s="1"/>
      <x:c r="F7501" s="1"/>
      <x:c r="G7501" s="1"/>
      <x:c r="H7501" s="1"/>
      <x:c r="I7501" s="53">
        <x:f t="shared" si="1394"/>
        <x:v>11</x:v>
      </x:c>
      <x:c r="J7501" s="53">
        <x:f t="shared" si="1395"/>
        <x:v>9</x:v>
      </x:c>
      <x:c r="K7501" s="53">
        <x:f t="shared" si="1396"/>
        <x:v>15</x:v>
      </x:c>
      <x:c r="L7501" s="53">
        <x:f t="shared" si="1397"/>
        <x:v>35</x:v>
      </x:c>
      <x:c r="M7501" s="54">
        <x:f t="shared" si="1398"/>
        <x:v>3975.0382394033832</x:v>
      </x:c>
      <x:c r="N7501" s="54">
        <x:f t="shared" si="1399"/>
        <x:v>2.2604432218079049</x:v>
      </x:c>
      <x:c r="O7501" s="55">
        <x:f t="shared" si="1400"/>
        <x:v>156146</x:v>
      </x:c>
      <x:c r="P7501" s="55">
        <x:f t="shared" si="1401"/>
        <x:v>26840</x:v>
      </x:c>
      <x:c r="Q7501" s="55">
        <x:f t="shared" si="1402"/>
        <x:v>81511.080545197619</x:v>
      </x:c>
      <x:c r="R7501" s="55">
        <x:f t="shared" si="1403"/>
        <x:v>27794.919454802381</x:v>
      </x:c>
      <x:c r="S7501" s="1" t="str">
        <x:f t="shared" si="1404"/>
        <x:v>YES</x:v>
      </x:c>
      <x:c r="T7501" s="1">
        <x:f t="shared" si="1405"/>
        <x:v>27794.919454802381</x:v>
      </x:c>
    </x:row>
    <x:row r="7502">
      <x:c r="A7502" s="1"/>
      <x:c r="B7502" s="1"/>
      <x:c r="C7502" s="1"/>
      <x:c r="D7502" s="1"/>
      <x:c r="E7502" s="1"/>
      <x:c r="F7502" s="1"/>
      <x:c r="G7502" s="1"/>
      <x:c r="H7502" s="1"/>
      <x:c r="I7502" s="53">
        <x:f t="shared" si="1394"/>
        <x:v>11</x:v>
      </x:c>
      <x:c r="J7502" s="53">
        <x:f t="shared" si="1395"/>
        <x:v>9</x:v>
      </x:c>
      <x:c r="K7502" s="53">
        <x:f t="shared" si="1396"/>
        <x:v>16</x:v>
      </x:c>
      <x:c r="L7502" s="53">
        <x:f t="shared" si="1397"/>
        <x:v>36</x:v>
      </x:c>
      <x:c r="M7502" s="54">
        <x:f t="shared" si="1398"/>
        <x:v>4040.0990152808722</x:v>
      </x:c>
      <x:c r="N7502" s="54">
        <x:f t="shared" si="1399"/>
        <x:v>2.3056243161672723</x:v>
      </x:c>
      <x:c r="O7502" s="55">
        <x:f t="shared" si="1400"/>
        <x:v>158846</x:v>
      </x:c>
      <x:c r="P7502" s="55">
        <x:f t="shared" si="1401"/>
        <x:v>27720</x:v>
      </x:c>
      <x:c r="Q7502" s="55">
        <x:f t="shared" si="1402"/>
        <x:v>82640.607904181816</x:v>
      </x:c>
      <x:c r="R7502" s="55">
        <x:f t="shared" si="1403"/>
        <x:v>28485.392095818184</x:v>
      </x:c>
      <x:c r="S7502" s="1" t="str">
        <x:f t="shared" si="1404"/>
        <x:v>YES</x:v>
      </x:c>
      <x:c r="T7502" s="1">
        <x:f t="shared" si="1405"/>
        <x:v>28485.392095818184</x:v>
      </x:c>
    </x:row>
    <x:row r="7503">
      <x:c r="A7503" s="1"/>
      <x:c r="B7503" s="1"/>
      <x:c r="C7503" s="1"/>
      <x:c r="D7503" s="1"/>
      <x:c r="E7503" s="1"/>
      <x:c r="F7503" s="1"/>
      <x:c r="G7503" s="1"/>
      <x:c r="H7503" s="1"/>
      <x:c r="I7503" s="53">
        <x:f t="shared" si="1394"/>
        <x:v>11</x:v>
      </x:c>
      <x:c r="J7503" s="53">
        <x:f t="shared" si="1395"/>
        <x:v>9</x:v>
      </x:c>
      <x:c r="K7503" s="53">
        <x:f t="shared" si="1396"/>
        <x:v>17</x:v>
      </x:c>
      <x:c r="L7503" s="53">
        <x:f t="shared" si="1397"/>
        <x:v>37</x:v>
      </x:c>
      <x:c r="M7503" s="54">
        <x:f t="shared" si="1398"/>
        <x:v>4106.6592387274122</x:v>
      </x:c>
      <x:c r="N7503" s="54">
        <x:f t="shared" si="1399"/>
        <x:v>2.3518466935607028</x:v>
      </x:c>
      <x:c r="O7503" s="55">
        <x:f t="shared" si="1400"/>
        <x:v>161546</x:v>
      </x:c>
      <x:c r="P7503" s="55">
        <x:f t="shared" si="1401"/>
        <x:v>28600</x:v>
      </x:c>
      <x:c r="Q7503" s="55">
        <x:f t="shared" si="1402"/>
        <x:v>83796.167339017571</x:v>
      </x:c>
      <x:c r="R7503" s="55">
        <x:f t="shared" si="1403"/>
        <x:v>29149.832660982429</x:v>
      </x:c>
      <x:c r="S7503" s="1" t="str">
        <x:f t="shared" si="1404"/>
        <x:v>YES</x:v>
      </x:c>
      <x:c r="T7503" s="1">
        <x:f t="shared" si="1405"/>
        <x:v>29149.832660982429</x:v>
      </x:c>
    </x:row>
    <x:row r="7504">
      <x:c r="A7504" s="1"/>
      <x:c r="B7504" s="1"/>
      <x:c r="C7504" s="1"/>
      <x:c r="D7504" s="1"/>
      <x:c r="E7504" s="1"/>
      <x:c r="F7504" s="1"/>
      <x:c r="G7504" s="1"/>
      <x:c r="H7504" s="1"/>
      <x:c r="I7504" s="53">
        <x:f t="shared" si="1394"/>
        <x:v>11</x:v>
      </x:c>
      <x:c r="J7504" s="53">
        <x:f t="shared" si="1395"/>
        <x:v>9</x:v>
      </x:c>
      <x:c r="K7504" s="53">
        <x:f t="shared" si="1396"/>
        <x:v>18</x:v>
      </x:c>
      <x:c r="L7504" s="53">
        <x:f t="shared" si="1397"/>
        <x:v>38</x:v>
      </x:c>
      <x:c r="M7504" s="54">
        <x:f t="shared" si="1398"/>
        <x:v>4174.7462301859996</x:v>
      </x:c>
      <x:c r="N7504" s="54">
        <x:f t="shared" si="1399"/>
        <x:v>2.3991293265180551</x:v>
      </x:c>
      <x:c r="O7504" s="55">
        <x:f t="shared" si="1400"/>
        <x:v>164246</x:v>
      </x:c>
      <x:c r="P7504" s="55">
        <x:f t="shared" si="1401"/>
        <x:v>29480</x:v>
      </x:c>
      <x:c r="Q7504" s="55">
        <x:f t="shared" si="1402"/>
        <x:v>84978.233162951379</x:v>
      </x:c>
      <x:c r="R7504" s="55">
        <x:f t="shared" si="1403"/>
        <x:v>29787.766837048621</x:v>
      </x:c>
      <x:c r="S7504" s="1" t="str">
        <x:f t="shared" si="1404"/>
        <x:v>YES</x:v>
      </x:c>
      <x:c r="T7504" s="1">
        <x:f t="shared" si="1405"/>
        <x:v>29787.766837048621</x:v>
      </x:c>
    </x:row>
    <x:row r="7505">
      <x:c r="A7505" s="1"/>
      <x:c r="B7505" s="1"/>
      <x:c r="C7505" s="1"/>
      <x:c r="D7505" s="1"/>
      <x:c r="E7505" s="1"/>
      <x:c r="F7505" s="1"/>
      <x:c r="G7505" s="1"/>
      <x:c r="H7505" s="1"/>
      <x:c r="I7505" s="53">
        <x:f t="shared" si="1394"/>
        <x:v>11</x:v>
      </x:c>
      <x:c r="J7505" s="53">
        <x:f t="shared" si="1395"/>
        <x:v>9</x:v>
      </x:c>
      <x:c r="K7505" s="53">
        <x:f t="shared" si="1396"/>
        <x:v>19</x:v>
      </x:c>
      <x:c r="L7505" s="53">
        <x:f t="shared" si="1397"/>
        <x:v>39</x:v>
      </x:c>
      <x:c r="M7505" s="54">
        <x:f t="shared" si="1398"/>
        <x:v>4244.3877588220221</x:v>
      </x:c>
      <x:c r="N7505" s="54">
        <x:f t="shared" si="1399"/>
        <x:v>2.4474914991819596</x:v>
      </x:c>
      <x:c r="O7505" s="55">
        <x:f t="shared" si="1400"/>
        <x:v>166946</x:v>
      </x:c>
      <x:c r="P7505" s="55">
        <x:f t="shared" si="1401"/>
        <x:v>30360</x:v>
      </x:c>
      <x:c r="Q7505" s="55">
        <x:f t="shared" si="1402"/>
        <x:v>86187.287479548992</x:v>
      </x:c>
      <x:c r="R7505" s="55">
        <x:f t="shared" si="1403"/>
        <x:v>30398.712520451008</x:v>
      </x:c>
      <x:c r="S7505" s="1" t="str">
        <x:f t="shared" si="1404"/>
        <x:v>YES</x:v>
      </x:c>
      <x:c r="T7505" s="1">
        <x:f t="shared" si="1405"/>
        <x:v>30398.712520451008</x:v>
      </x:c>
    </x:row>
    <x:row r="7506">
      <x:c r="A7506" s="1"/>
      <x:c r="B7506" s="1"/>
      <x:c r="C7506" s="1"/>
      <x:c r="D7506" s="1"/>
      <x:c r="E7506" s="1"/>
      <x:c r="F7506" s="1"/>
      <x:c r="G7506" s="1"/>
      <x:c r="H7506" s="1"/>
      <x:c r="I7506" s="53">
        <x:f t="shared" si="1394"/>
        <x:v>11</x:v>
      </x:c>
      <x:c r="J7506" s="53">
        <x:f t="shared" si="1395"/>
        <x:v>9</x:v>
      </x:c>
      <x:c r="K7506" s="53">
        <x:f t="shared" si="1396"/>
        <x:v>20</x:v>
      </x:c>
      <x:c r="L7506" s="53">
        <x:f t="shared" si="1397"/>
        <x:v>40</x:v>
      </x:c>
      <x:c r="M7506" s="54">
        <x:f t="shared" si="1398"/>
        <x:v>4315.6120494724983</x:v>
      </x:c>
      <x:c r="N7506" s="54">
        <x:f t="shared" si="1399"/>
        <x:v>2.4969528121336793</x:v>
      </x:c>
      <x:c r="O7506" s="55">
        <x:f t="shared" si="1400"/>
        <x:v>169646</x:v>
      </x:c>
      <x:c r="P7506" s="55">
        <x:f t="shared" si="1401"/>
        <x:v>31240</x:v>
      </x:c>
      <x:c r="Q7506" s="55">
        <x:f t="shared" si="1402"/>
        <x:v>87423.820303341985</x:v>
      </x:c>
      <x:c r="R7506" s="55">
        <x:f t="shared" si="1403"/>
        <x:v>30982.179696658015</x:v>
      </x:c>
      <x:c r="S7506" s="1" t="str">
        <x:f t="shared" si="1404"/>
        <x:v>YES</x:v>
      </x:c>
      <x:c r="T7506" s="1">
        <x:f t="shared" si="1405"/>
        <x:v>30982.179696658015</x:v>
      </x:c>
    </x:row>
    <x:row r="7507">
      <x:c r="A7507" s="1"/>
      <x:c r="B7507" s="1"/>
      <x:c r="C7507" s="1"/>
      <x:c r="D7507" s="1"/>
      <x:c r="E7507" s="1"/>
      <x:c r="F7507" s="1"/>
      <x:c r="G7507" s="1"/>
      <x:c r="H7507" s="1"/>
      <x:c r="I7507" s="53">
        <x:f t="shared" si="1394"/>
        <x:v>11</x:v>
      </x:c>
      <x:c r="J7507" s="53">
        <x:f t="shared" si="1395"/>
        <x:v>9</x:v>
      </x:c>
      <x:c r="K7507" s="53">
        <x:f t="shared" si="1396"/>
        <x:v>21</x:v>
      </x:c>
      <x:c r="L7507" s="53">
        <x:f t="shared" si="1397"/>
        <x:v>41</x:v>
      </x:c>
      <x:c r="M7507" s="54">
        <x:f t="shared" si="1398"/>
        <x:v>4388.4477896989429</x:v>
      </x:c>
      <x:c r="N7507" s="54">
        <x:f t="shared" si="1399"/>
        <x:v>2.5475331872909326</x:v>
      </x:c>
      <x:c r="O7507" s="55">
        <x:f t="shared" si="1400"/>
        <x:v>172346</x:v>
      </x:c>
      <x:c r="P7507" s="55">
        <x:f t="shared" si="1401"/>
        <x:v>32120</x:v>
      </x:c>
      <x:c r="Q7507" s="55">
        <x:f t="shared" si="1402"/>
        <x:v>88688.32968227331</x:v>
      </x:c>
      <x:c r="R7507" s="55">
        <x:f t="shared" si="1403"/>
        <x:v>31537.67031772669</x:v>
      </x:c>
      <x:c r="S7507" s="1" t="str">
        <x:f t="shared" si="1404"/>
        <x:v>YES</x:v>
      </x:c>
      <x:c r="T7507" s="1">
        <x:f t="shared" si="1405"/>
        <x:v>31537.67031772669</x:v>
      </x:c>
    </x:row>
    <x:row r="7508">
      <x:c r="A7508" s="1"/>
      <x:c r="B7508" s="1"/>
      <x:c r="C7508" s="1"/>
      <x:c r="D7508" s="1"/>
      <x:c r="E7508" s="1"/>
      <x:c r="F7508" s="1"/>
      <x:c r="G7508" s="1"/>
      <x:c r="H7508" s="1"/>
      <x:c r="I7508" s="53">
        <x:f t="shared" si="1394"/>
        <x:v>11</x:v>
      </x:c>
      <x:c r="J7508" s="53">
        <x:f t="shared" si="1395"/>
        <x:v>9</x:v>
      </x:c>
      <x:c r="K7508" s="53">
        <x:f t="shared" si="1396"/>
        <x:v>22</x:v>
      </x:c>
      <x:c r="L7508" s="53">
        <x:f t="shared" si="1397"/>
        <x:v>42</x:v>
      </x:c>
      <x:c r="M7508" s="54">
        <x:f t="shared" si="1398"/>
        <x:v>4462.9241369453384</x:v>
      </x:c>
      <x:c r="N7508" s="54">
        <x:f t="shared" si="1399"/>
        <x:v>2.5992528728787074</x:v>
      </x:c>
      <x:c r="O7508" s="55">
        <x:f t="shared" si="1400"/>
        <x:v>175046</x:v>
      </x:c>
      <x:c r="P7508" s="55">
        <x:f t="shared" si="1401"/>
        <x:v>33000</x:v>
      </x:c>
      <x:c r="Q7508" s="55">
        <x:f t="shared" si="1402"/>
        <x:v>89981.321821967678</x:v>
      </x:c>
      <x:c r="R7508" s="55">
        <x:f t="shared" si="1403"/>
        <x:v>32064.678178032322</x:v>
      </x:c>
      <x:c r="S7508" s="1" t="str">
        <x:f t="shared" si="1404"/>
        <x:v>YES</x:v>
      </x:c>
      <x:c r="T7508" s="1">
        <x:f t="shared" si="1405"/>
        <x:v>32064.678178032322</x:v>
      </x:c>
    </x:row>
    <x:row r="7509">
      <x:c r="A7509" s="1"/>
      <x:c r="B7509" s="1"/>
      <x:c r="C7509" s="1"/>
      <x:c r="D7509" s="1"/>
      <x:c r="E7509" s="1"/>
      <x:c r="F7509" s="1"/>
      <x:c r="G7509" s="1"/>
      <x:c r="H7509" s="1"/>
      <x:c r="I7509" s="53">
        <x:f t="shared" si="1394"/>
        <x:v>11</x:v>
      </x:c>
      <x:c r="J7509" s="53">
        <x:f t="shared" si="1395"/>
        <x:v>9</x:v>
      </x:c>
      <x:c r="K7509" s="53">
        <x:f t="shared" si="1396"/>
        <x:v>23</x:v>
      </x:c>
      <x:c r="L7509" s="53">
        <x:f t="shared" si="1397"/>
        <x:v>43</x:v>
      </x:c>
      <x:c r="M7509" s="54">
        <x:f t="shared" si="1398"/>
        <x:v>4539.0707258027751</x:v>
      </x:c>
      <x:c r="N7509" s="54">
        <x:f t="shared" si="1399"/>
        <x:v>2.6521324484741493</x:v>
      </x:c>
      <x:c r="O7509" s="55">
        <x:f t="shared" si="1400"/>
        <x:v>177746</x:v>
      </x:c>
      <x:c r="P7509" s="55">
        <x:f t="shared" si="1401"/>
        <x:v>33880</x:v>
      </x:c>
      <x:c r="Q7509" s="55">
        <x:f t="shared" si="1402"/>
        <x:v>91303.311211853739</x:v>
      </x:c>
      <x:c r="R7509" s="55">
        <x:f t="shared" si="1403"/>
        <x:v>32562.688788146261</x:v>
      </x:c>
      <x:c r="S7509" s="1" t="str">
        <x:f t="shared" si="1404"/>
        <x:v>YES</x:v>
      </x:c>
      <x:c r="T7509" s="1">
        <x:f t="shared" si="1405"/>
        <x:v>32562.688788146261</x:v>
      </x:c>
    </x:row>
    <x:row r="7510">
      <x:c r="A7510" s="1"/>
      <x:c r="B7510" s="1"/>
      <x:c r="C7510" s="1"/>
      <x:c r="D7510" s="1"/>
      <x:c r="E7510" s="1"/>
      <x:c r="F7510" s="1"/>
      <x:c r="G7510" s="1"/>
      <x:c r="H7510" s="1"/>
      <x:c r="I7510" s="53">
        <x:f t="shared" si="1394"/>
        <x:v>11</x:v>
      </x:c>
      <x:c r="J7510" s="53">
        <x:f t="shared" si="1395"/>
        <x:v>9</x:v>
      </x:c>
      <x:c r="K7510" s="53">
        <x:f t="shared" si="1396"/>
        <x:v>24</x:v>
      </x:c>
      <x:c r="L7510" s="53">
        <x:f t="shared" si="1397"/>
        <x:v>44</x:v>
      </x:c>
      <x:c r="M7510" s="54">
        <x:f t="shared" si="1398"/>
        <x:v>4616.9176753822712</x:v>
      </x:c>
      <x:c r="N7510" s="54">
        <x:f t="shared" si="1399"/>
        <x:v>2.7061928301265774</x:v>
      </x:c>
      <x:c r="O7510" s="55">
        <x:f t="shared" si="1400"/>
        <x:v>180446</x:v>
      </x:c>
      <x:c r="P7510" s="55">
        <x:f t="shared" si="1401"/>
        <x:v>34760</x:v>
      </x:c>
      <x:c r="Q7510" s="55">
        <x:f t="shared" si="1402"/>
        <x:v>92654.820753164429</x:v>
      </x:c>
      <x:c r="R7510" s="55">
        <x:f t="shared" si="1403"/>
        <x:v>33031.179246835571</x:v>
      </x:c>
      <x:c r="S7510" s="1" t="str">
        <x:f t="shared" si="1404"/>
        <x:v>YES</x:v>
      </x:c>
      <x:c r="T7510" s="1">
        <x:f t="shared" si="1405"/>
        <x:v>33031.179246835571</x:v>
      </x:c>
    </x:row>
    <x:row r="7511">
      <x:c r="A7511" s="1"/>
      <x:c r="B7511" s="1"/>
      <x:c r="C7511" s="1"/>
      <x:c r="D7511" s="1"/>
      <x:c r="E7511" s="1"/>
      <x:c r="F7511" s="1"/>
      <x:c r="G7511" s="1"/>
      <x:c r="H7511" s="1"/>
      <x:c r="I7511" s="53">
        <x:f t="shared" si="1394"/>
        <x:v>11</x:v>
      </x:c>
      <x:c r="J7511" s="53">
        <x:f t="shared" si="1395"/>
        <x:v>9</x:v>
      </x:c>
      <x:c r="K7511" s="53">
        <x:f t="shared" si="1396"/>
        <x:v>25</x:v>
      </x:c>
      <x:c r="L7511" s="53">
        <x:f t="shared" si="1397"/>
        <x:v>45</x:v>
      </x:c>
      <x:c r="M7511" s="54">
        <x:f t="shared" si="1398"/>
        <x:v>4696.4955967973683</x:v>
      </x:c>
      <x:c r="N7511" s="54">
        <x:f t="shared" si="1399"/>
        <x:v>2.7614552755537281</x:v>
      </x:c>
      <x:c r="O7511" s="55">
        <x:f t="shared" si="1400"/>
        <x:v>183146</x:v>
      </x:c>
      <x:c r="P7511" s="55">
        <x:f t="shared" si="1401"/>
        <x:v>35640</x:v>
      </x:c>
      <x:c r="Q7511" s="55">
        <x:f t="shared" si="1402"/>
        <x:v>94036.3818888432</x:v>
      </x:c>
      <x:c r="R7511" s="55">
        <x:f t="shared" si="1403"/>
        <x:v>33469.6181111568</x:v>
      </x:c>
      <x:c r="S7511" s="1" t="str">
        <x:f t="shared" si="1404"/>
        <x:v>YES</x:v>
      </x:c>
      <x:c r="T7511" s="1">
        <x:f t="shared" si="1405"/>
        <x:v>33469.6181111568</x:v>
      </x:c>
    </x:row>
    <x:row r="7512">
      <x:c r="A7512" s="1"/>
      <x:c r="B7512" s="1"/>
      <x:c r="C7512" s="1"/>
      <x:c r="D7512" s="1"/>
      <x:c r="E7512" s="1"/>
      <x:c r="F7512" s="1"/>
      <x:c r="G7512" s="1"/>
      <x:c r="H7512" s="1"/>
      <x:c r="I7512" s="53">
        <x:f t="shared" si="1394"/>
        <x:v>11</x:v>
      </x:c>
      <x:c r="J7512" s="53">
        <x:f t="shared" si="1395"/>
        <x:v>9</x:v>
      </x:c>
      <x:c r="K7512" s="53">
        <x:f t="shared" si="1396"/>
        <x:v>26</x:v>
      </x:c>
      <x:c r="L7512" s="53">
        <x:f t="shared" si="1397"/>
        <x:v>46</x:v>
      </x:c>
      <x:c r="M7512" s="54">
        <x:f t="shared" si="1398"/>
        <x:v>4777.835600758086</x:v>
      </x:c>
      <x:c r="N7512" s="54">
        <x:f t="shared" si="1399"/>
        <x:v>2.8179413894153376</x:v>
      </x:c>
      <x:c r="O7512" s="55">
        <x:f t="shared" si="1400"/>
        <x:v>185846</x:v>
      </x:c>
      <x:c r="P7512" s="55">
        <x:f t="shared" si="1401"/>
        <x:v>36520</x:v>
      </x:c>
      <x:c r="Q7512" s="55">
        <x:f t="shared" si="1402"/>
        <x:v>95448.534735383437</x:v>
      </x:c>
      <x:c r="R7512" s="55">
        <x:f t="shared" si="1403"/>
        <x:v>33877.465264616563</x:v>
      </x:c>
      <x:c r="S7512" s="1" t="str">
        <x:f t="shared" si="1404"/>
        <x:v>YES</x:v>
      </x:c>
      <x:c r="T7512" s="1">
        <x:f t="shared" si="1405"/>
        <x:v>33877.465264616563</x:v>
      </x:c>
    </x:row>
    <x:row r="7513">
      <x:c r="A7513" s="1"/>
      <x:c r="B7513" s="1"/>
      <x:c r="C7513" s="1"/>
      <x:c r="D7513" s="1"/>
      <x:c r="E7513" s="1"/>
      <x:c r="F7513" s="1"/>
      <x:c r="G7513" s="1"/>
      <x:c r="H7513" s="1"/>
      <x:c r="I7513" s="53">
        <x:f t="shared" si="1394"/>
        <x:v>11</x:v>
      </x:c>
      <x:c r="J7513" s="53">
        <x:f t="shared" si="1395"/>
        <x:v>9</x:v>
      </x:c>
      <x:c r="K7513" s="53">
        <x:f t="shared" si="1396"/>
        <x:v>27</x:v>
      </x:c>
      <x:c r="L7513" s="53">
        <x:f t="shared" si="1397"/>
        <x:v>47</x:v>
      </x:c>
      <x:c r="M7513" s="54">
        <x:f t="shared" si="1398"/>
        <x:v>4860.969305277843</x:v>
      </x:c>
      <x:c r="N7513" s="54">
        <x:f t="shared" si="1399"/>
        <x:v>2.8756731286651687</x:v>
      </x:c>
      <x:c r="O7513" s="55">
        <x:f t="shared" si="1400"/>
        <x:v>188546</x:v>
      </x:c>
      <x:c r="P7513" s="55">
        <x:f t="shared" si="1401"/>
        <x:v>37400</x:v>
      </x:c>
      <x:c r="Q7513" s="55">
        <x:f t="shared" si="1402"/>
        <x:v>96891.828216629219</x:v>
      </x:c>
      <x:c r="R7513" s="55">
        <x:f t="shared" si="1403"/>
        <x:v>34254.171783370781</x:v>
      </x:c>
      <x:c r="S7513" s="1" t="str">
        <x:f t="shared" si="1404"/>
        <x:v>YES</x:v>
      </x:c>
      <x:c r="T7513" s="1">
        <x:f t="shared" si="1405"/>
        <x:v>34254.171783370781</x:v>
      </x:c>
    </x:row>
    <x:row r="7514">
      <x:c r="A7514" s="1"/>
      <x:c r="B7514" s="1"/>
      <x:c r="C7514" s="1"/>
      <x:c r="D7514" s="1"/>
      <x:c r="E7514" s="1"/>
      <x:c r="F7514" s="1"/>
      <x:c r="G7514" s="1"/>
      <x:c r="H7514" s="1"/>
      <x:c r="I7514" s="53">
        <x:f t="shared" si="1394"/>
        <x:v>11</x:v>
      </x:c>
      <x:c r="J7514" s="53">
        <x:f t="shared" si="1395"/>
        <x:v>9</x:v>
      </x:c>
      <x:c r="K7514" s="53">
        <x:f t="shared" si="1396"/>
        <x:v>28</x:v>
      </x:c>
      <x:c r="L7514" s="53">
        <x:f t="shared" si="1397"/>
        <x:v>48</x:v>
      </x:c>
      <x:c r="M7514" s="54">
        <x:f t="shared" si="1398"/>
        <x:v>4945.9288434949967</x:v>
      </x:c>
      <x:c r="N7514" s="54">
        <x:f t="shared" si="1399"/>
        <x:v>2.9346728079826367</x:v>
      </x:c>
      <x:c r="O7514" s="55">
        <x:f t="shared" si="1400"/>
        <x:v>191246</x:v>
      </x:c>
      <x:c r="P7514" s="55">
        <x:f t="shared" si="1401"/>
        <x:v>38280</x:v>
      </x:c>
      <x:c r="Q7514" s="55">
        <x:f t="shared" si="1402"/>
        <x:v>98366.820199565918</x:v>
      </x:c>
      <x:c r="R7514" s="55">
        <x:f t="shared" si="1403"/>
        <x:v>34599.179800434082</x:v>
      </x:c>
      <x:c r="S7514" s="1" t="str">
        <x:f t="shared" si="1404"/>
        <x:v>YES</x:v>
      </x:c>
      <x:c r="T7514" s="1">
        <x:f t="shared" si="1405"/>
        <x:v>34599.179800434082</x:v>
      </x:c>
    </x:row>
    <x:row r="7515">
      <x:c r="A7515" s="1"/>
      <x:c r="B7515" s="1"/>
      <x:c r="C7515" s="1"/>
      <x:c r="D7515" s="1"/>
      <x:c r="E7515" s="1"/>
      <x:c r="F7515" s="1"/>
      <x:c r="G7515" s="1"/>
      <x:c r="H7515" s="1"/>
      <x:c r="I7515" s="53">
        <x:f t="shared" si="1394"/>
        <x:v>11</x:v>
      </x:c>
      <x:c r="J7515" s="53">
        <x:f t="shared" si="1395"/>
        <x:v>9</x:v>
      </x:c>
      <x:c r="K7515" s="53">
        <x:f t="shared" si="1396"/>
        <x:v>29</x:v>
      </x:c>
      <x:c r="L7515" s="53">
        <x:f t="shared" si="1397"/>
        <x:v>49</x:v>
      </x:c>
      <x:c r="M7515" s="54">
        <x:f t="shared" si="1398"/>
        <x:v>5032.7468716106505</x:v>
      </x:c>
      <x:c r="N7515" s="54">
        <x:f t="shared" si="1399"/>
        <x:v>2.9949631052851737</x:v>
      </x:c>
      <x:c r="O7515" s="55">
        <x:f t="shared" si="1400"/>
        <x:v>193946</x:v>
      </x:c>
      <x:c r="P7515" s="55">
        <x:f t="shared" si="1401"/>
        <x:v>39160</x:v>
      </x:c>
      <x:c r="Q7515" s="55">
        <x:f t="shared" si="1402"/>
        <x:v>99874.077632129352</x:v>
      </x:c>
      <x:c r="R7515" s="55">
        <x:f t="shared" si="1403"/>
        <x:v>34911.922367870648</x:v>
      </x:c>
      <x:c r="S7515" s="1" t="str">
        <x:f t="shared" si="1404"/>
        <x:v>YES</x:v>
      </x:c>
      <x:c r="T7515" s="1">
        <x:f t="shared" si="1405"/>
        <x:v>34911.922367870648</x:v>
      </x:c>
    </x:row>
    <x:row r="7516">
      <x:c r="A7516" s="1"/>
      <x:c r="B7516" s="1"/>
      <x:c r="C7516" s="1"/>
      <x:c r="D7516" s="1"/>
      <x:c r="E7516" s="1"/>
      <x:c r="F7516" s="1"/>
      <x:c r="G7516" s="1"/>
      <x:c r="H7516" s="1"/>
      <x:c r="I7516" s="53">
        <x:f t="shared" si="1394"/>
        <x:v>11</x:v>
      </x:c>
      <x:c r="J7516" s="53">
        <x:f t="shared" si="1395"/>
        <x:v>9</x:v>
      </x:c>
      <x:c r="K7516" s="53">
        <x:f t="shared" si="1396"/>
        <x:v>30</x:v>
      </x:c>
      <x:c r="L7516" s="53">
        <x:f t="shared" si="1397"/>
        <x:v>50</x:v>
      </x:c>
      <x:c r="M7516" s="54">
        <x:f t="shared" si="1398"/>
        <x:v>5121.4565769444207</x:v>
      </x:c>
      <x:c r="N7516" s="54">
        <x:f t="shared" si="1399"/>
        <x:v>3.0565670673225145</x:v>
      </x:c>
      <x:c r="O7516" s="55">
        <x:f t="shared" si="1400"/>
        <x:v>196646</x:v>
      </x:c>
      <x:c r="P7516" s="55">
        <x:f t="shared" si="1401"/>
        <x:v>40040</x:v>
      </x:c>
      <x:c r="Q7516" s="55">
        <x:f t="shared" si="1402"/>
        <x:v>101414.17668306286</x:v>
      </x:c>
      <x:c r="R7516" s="55">
        <x:f t="shared" si="1403"/>
        <x:v>35191.823316937138</x:v>
      </x:c>
      <x:c r="S7516" s="1" t="str">
        <x:f t="shared" si="1404"/>
        <x:v>YES</x:v>
      </x:c>
      <x:c r="T7516" s="1">
        <x:f t="shared" si="1405"/>
        <x:v>35191.823316937138</x:v>
      </x:c>
    </x:row>
    <x:row r="7517">
      <x:c r="A7517" s="1"/>
      <x:c r="B7517" s="1"/>
      <x:c r="C7517" s="1"/>
      <x:c r="D7517" s="1"/>
      <x:c r="E7517" s="1"/>
      <x:c r="F7517" s="1"/>
      <x:c r="G7517" s="1"/>
      <x:c r="H7517" s="1"/>
      <x:c r="I7517" s="53">
        <x:f t="shared" si="1394"/>
        <x:v>11</x:v>
      </x:c>
      <x:c r="J7517" s="53">
        <x:f t="shared" si="1395"/>
        <x:v>10</x:v>
      </x:c>
      <x:c r="K7517" s="53">
        <x:f t="shared" si="1396"/>
        <x:v>0</x:v>
      </x:c>
      <x:c r="L7517" s="53">
        <x:f t="shared" si="1397"/>
        <x:v>21</x:v>
      </x:c>
      <x:c r="M7517" s="54">
        <x:f t="shared" si="1398"/>
        <x:v>3208.6109023078093</x:v>
      </x:c>
      <x:c r="N7517" s="54">
        <x:f t="shared" si="1399"/>
        <x:v>1.7282020154915343</x:v>
      </x:c>
      <x:c r="O7517" s="55">
        <x:f t="shared" si="1400"/>
        <x:v>117740</x:v>
      </x:c>
      <x:c r="P7517" s="55">
        <x:f t="shared" si="1401"/>
        <x:v>14080</x:v>
      </x:c>
      <x:c r="Q7517" s="55">
        <x:f t="shared" si="1402"/>
        <x:v>68205.050387288356</x:v>
      </x:c>
      <x:c r="R7517" s="55">
        <x:f t="shared" si="1403"/>
        <x:v>15454.949612711644</x:v>
      </x:c>
      <x:c r="S7517" s="1" t="str">
        <x:f t="shared" si="1404"/>
        <x:v>YES</x:v>
      </x:c>
      <x:c r="T7517" s="1">
        <x:f t="shared" si="1405"/>
        <x:v>15454.949612711644</x:v>
      </x:c>
    </x:row>
    <x:row r="7518">
      <x:c r="A7518" s="1"/>
      <x:c r="B7518" s="1"/>
      <x:c r="C7518" s="1"/>
      <x:c r="D7518" s="1"/>
      <x:c r="E7518" s="1"/>
      <x:c r="F7518" s="1"/>
      <x:c r="G7518" s="1"/>
      <x:c r="H7518" s="1"/>
      <x:c r="I7518" s="53">
        <x:f t="shared" si="1394"/>
        <x:v>11</x:v>
      </x:c>
      <x:c r="J7518" s="53">
        <x:f t="shared" si="1395"/>
        <x:v>10</x:v>
      </x:c>
      <x:c r="K7518" s="53">
        <x:f t="shared" si="1396"/>
        <x:v>1</x:v>
      </x:c>
      <x:c r="L7518" s="53">
        <x:f t="shared" si="1397"/>
        <x:v>22</x:v>
      </x:c>
      <x:c r="M7518" s="54">
        <x:f t="shared" si="1398"/>
        <x:v>3254.1734023078093</x:v>
      </x:c>
      <x:c r="N7518" s="54">
        <x:f t="shared" si="1399"/>
        <x:v>1.7598426404915342</x:v>
      </x:c>
      <x:c r="O7518" s="55">
        <x:f t="shared" si="1400"/>
        <x:v>120440</x:v>
      </x:c>
      <x:c r="P7518" s="55">
        <x:f t="shared" si="1401"/>
        <x:v>14960</x:v>
      </x:c>
      <x:c r="Q7518" s="55">
        <x:f t="shared" si="1402"/>
        <x:v>68996.066012288356</x:v>
      </x:c>
      <x:c r="R7518" s="55">
        <x:f t="shared" si="1403"/>
        <x:v>16483.933987711644</x:v>
      </x:c>
      <x:c r="S7518" s="1" t="str">
        <x:f t="shared" si="1404"/>
        <x:v>YES</x:v>
      </x:c>
      <x:c r="T7518" s="1">
        <x:f t="shared" si="1405"/>
        <x:v>16483.933987711644</x:v>
      </x:c>
    </x:row>
    <x:row r="7519">
      <x:c r="A7519" s="1"/>
      <x:c r="B7519" s="1"/>
      <x:c r="C7519" s="1"/>
      <x:c r="D7519" s="1"/>
      <x:c r="E7519" s="1"/>
      <x:c r="F7519" s="1"/>
      <x:c r="G7519" s="1"/>
      <x:c r="H7519" s="1"/>
      <x:c r="I7519" s="53">
        <x:f t="shared" si="1394"/>
        <x:v>11</x:v>
      </x:c>
      <x:c r="J7519" s="53">
        <x:f t="shared" si="1395"/>
        <x:v>10</x:v>
      </x:c>
      <x:c r="K7519" s="53">
        <x:f t="shared" si="1396"/>
        <x:v>2</x:v>
      </x:c>
      <x:c r="L7519" s="53">
        <x:f t="shared" si="1397"/>
        <x:v>23</x:v>
      </x:c>
      <x:c r="M7519" s="54">
        <x:f t="shared" si="1398"/>
        <x:v>3300.8749648078092</x:v>
      </x:c>
      <x:c r="N7519" s="54">
        <x:f t="shared" si="1399"/>
        <x:v>1.7922742811165342</x:v>
      </x:c>
      <x:c r="O7519" s="55">
        <x:f t="shared" si="1400"/>
        <x:v>123140</x:v>
      </x:c>
      <x:c r="P7519" s="55">
        <x:f t="shared" si="1401"/>
        <x:v>15840</x:v>
      </x:c>
      <x:c r="Q7519" s="55">
        <x:f t="shared" si="1402"/>
        <x:v>69806.857027913356</x:v>
      </x:c>
      <x:c r="R7519" s="55">
        <x:f t="shared" si="1403"/>
        <x:v>17493.142972086644</x:v>
      </x:c>
      <x:c r="S7519" s="1" t="str">
        <x:f t="shared" si="1404"/>
        <x:v>YES</x:v>
      </x:c>
      <x:c r="T7519" s="1">
        <x:f t="shared" si="1405"/>
        <x:v>17493.142972086644</x:v>
      </x:c>
    </x:row>
    <x:row r="7520">
      <x:c r="A7520" s="1"/>
      <x:c r="B7520" s="1"/>
      <x:c r="C7520" s="1"/>
      <x:c r="D7520" s="1"/>
      <x:c r="E7520" s="1"/>
      <x:c r="F7520" s="1"/>
      <x:c r="G7520" s="1"/>
      <x:c r="H7520" s="1"/>
      <x:c r="I7520" s="53">
        <x:f t="shared" si="1394"/>
        <x:v>11</x:v>
      </x:c>
      <x:c r="J7520" s="53">
        <x:f t="shared" si="1395"/>
        <x:v>10</x:v>
      </x:c>
      <x:c r="K7520" s="53">
        <x:f t="shared" si="1396"/>
        <x:v>3</x:v>
      </x:c>
      <x:c r="L7520" s="53">
        <x:f t="shared" si="1397"/>
        <x:v>24</x:v>
      </x:c>
      <x:c r="M7520" s="54">
        <x:f t="shared" si="1398"/>
        <x:v>3348.7369472296841</x:v>
      </x:c>
      <x:c r="N7520" s="54">
        <x:f t="shared" si="1399"/>
        <x:v>1.8255117689095028</x:v>
      </x:c>
      <x:c r="O7520" s="55">
        <x:f t="shared" si="1400"/>
        <x:v>125840</x:v>
      </x:c>
      <x:c r="P7520" s="55">
        <x:f t="shared" si="1401"/>
        <x:v>16720</x:v>
      </x:c>
      <x:c r="Q7520" s="55">
        <x:f t="shared" si="1402"/>
        <x:v>70637.794222737575</x:v>
      </x:c>
      <x:c r="R7520" s="55">
        <x:f t="shared" si="1403"/>
        <x:v>18482.205777262425</x:v>
      </x:c>
      <x:c r="S7520" s="1" t="str">
        <x:f t="shared" si="1404"/>
        <x:v>YES</x:v>
      </x:c>
      <x:c r="T7520" s="1">
        <x:f t="shared" si="1405"/>
        <x:v>18482.205777262425</x:v>
      </x:c>
    </x:row>
    <x:row r="7521">
      <x:c r="A7521" s="1"/>
      <x:c r="B7521" s="1"/>
      <x:c r="C7521" s="1"/>
      <x:c r="D7521" s="1"/>
      <x:c r="E7521" s="1"/>
      <x:c r="F7521" s="1"/>
      <x:c r="G7521" s="1"/>
      <x:c r="H7521" s="1"/>
      <x:c r="I7521" s="53">
        <x:f t="shared" si="1394"/>
        <x:v>11</x:v>
      </x:c>
      <x:c r="J7521" s="53">
        <x:f t="shared" si="1395"/>
        <x:v>10</x:v>
      </x:c>
      <x:c r="K7521" s="53">
        <x:f t="shared" si="1396"/>
        <x:v>4</x:v>
      </x:c>
      <x:c r="L7521" s="53">
        <x:f t="shared" si="1397"/>
        <x:v>25</x:v>
      </x:c>
      <x:c r="M7521" s="54">
        <x:f t="shared" si="1398"/>
        <x:v>3397.7810629523406</x:v>
      </x:c>
      <x:c r="N7521" s="54">
        <x:f t="shared" si="1399"/>
        <x:v>1.859570182605792</x:v>
      </x:c>
      <x:c r="O7521" s="55">
        <x:f t="shared" si="1400"/>
        <x:v>128540</x:v>
      </x:c>
      <x:c r="P7521" s="55">
        <x:f t="shared" si="1401"/>
        <x:v>17600</x:v>
      </x:c>
      <x:c r="Q7521" s="55">
        <x:f t="shared" si="1402"/>
        <x:v>71489.254565144802</x:v>
      </x:c>
      <x:c r="R7521" s="55">
        <x:f t="shared" si="1403"/>
        <x:v>19450.745434855198</x:v>
      </x:c>
      <x:c r="S7521" s="1" t="str">
        <x:f t="shared" si="1404"/>
        <x:v>YES</x:v>
      </x:c>
      <x:c r="T7521" s="1">
        <x:f t="shared" si="1405"/>
        <x:v>19450.745434855198</x:v>
      </x:c>
    </x:row>
    <x:row r="7522">
      <x:c r="A7522" s="1"/>
      <x:c r="B7522" s="1"/>
      <x:c r="C7522" s="1"/>
      <x:c r="D7522" s="1"/>
      <x:c r="E7522" s="1"/>
      <x:c r="F7522" s="1"/>
      <x:c r="G7522" s="1"/>
      <x:c r="H7522" s="1"/>
      <x:c r="I7522" s="53">
        <x:f t="shared" si="1394"/>
        <x:v>11</x:v>
      </x:c>
      <x:c r="J7522" s="53">
        <x:f t="shared" si="1395"/>
        <x:v>10</x:v>
      </x:c>
      <x:c r="K7522" s="53">
        <x:f t="shared" si="1396"/>
        <x:v>5</x:v>
      </x:c>
      <x:c r="L7522" s="53">
        <x:f t="shared" si="1397"/>
        <x:v>26</x:v>
      </x:c>
      <x:c r="M7522" s="54">
        <x:f t="shared" si="1398"/>
        <x:v>3448.0293868735439</x:v>
      </x:c>
      <x:c r="N7522" s="54">
        <x:f t="shared" si="1399"/>
        <x:v>1.8944648519955165</x:v>
      </x:c>
      <x:c r="O7522" s="55">
        <x:f t="shared" si="1400"/>
        <x:v>131240</x:v>
      </x:c>
      <x:c r="P7522" s="55">
        <x:f t="shared" si="1401"/>
        <x:v>18480</x:v>
      </x:c>
      <x:c r="Q7522" s="55">
        <x:f t="shared" si="1402"/>
        <x:v>72361.62129988792</x:v>
      </x:c>
      <x:c r="R7522" s="55">
        <x:f t="shared" si="1403"/>
        <x:v>20398.37870011208</x:v>
      </x:c>
      <x:c r="S7522" s="1" t="str">
        <x:f t="shared" si="1404"/>
        <x:v>YES</x:v>
      </x:c>
      <x:c r="T7522" s="1">
        <x:f t="shared" si="1405"/>
        <x:v>20398.37870011208</x:v>
      </x:c>
    </x:row>
    <x:row r="7523">
      <x:c r="A7523" s="1"/>
      <x:c r="B7523" s="1"/>
      <x:c r="C7523" s="1"/>
      <x:c r="D7523" s="1"/>
      <x:c r="E7523" s="1"/>
      <x:c r="F7523" s="1"/>
      <x:c r="G7523" s="1"/>
      <x:c r="H7523" s="1"/>
      <x:c r="I7523" s="53">
        <x:f t="shared" si="1394"/>
        <x:v>11</x:v>
      </x:c>
      <x:c r="J7523" s="53">
        <x:f t="shared" si="1395"/>
        <x:v>10</x:v>
      </x:c>
      <x:c r="K7523" s="53">
        <x:f t="shared" si="1396"/>
        <x:v>6</x:v>
      </x:c>
      <x:c r="L7523" s="53">
        <x:f t="shared" si="1397"/>
        <x:v>27</x:v>
      </x:c>
      <x:c r="M7523" s="54">
        <x:f t="shared" si="1398"/>
        <x:v>3499.504361055177</x:v>
      </x:c>
      <x:c r="N7523" s="54">
        <x:f t="shared" si="1399"/>
        <x:v>1.930211361843873</x:v>
      </x:c>
      <x:c r="O7523" s="55">
        <x:f t="shared" si="1400"/>
        <x:v>133940</x:v>
      </x:c>
      <x:c r="P7523" s="55">
        <x:f t="shared" si="1401"/>
        <x:v>19360</x:v>
      </x:c>
      <x:c r="Q7523" s="55">
        <x:f t="shared" si="1402"/>
        <x:v>73255.284046096815</x:v>
      </x:c>
      <x:c r="R7523" s="55">
        <x:f t="shared" si="1403"/>
        <x:v>21324.715953903185</x:v>
      </x:c>
      <x:c r="S7523" s="1" t="str">
        <x:f t="shared" si="1404"/>
        <x:v>YES</x:v>
      </x:c>
      <x:c r="T7523" s="1">
        <x:f t="shared" si="1405"/>
        <x:v>21324.715953903185</x:v>
      </x:c>
    </x:row>
    <x:row r="7524">
      <x:c r="A7524" s="1"/>
      <x:c r="B7524" s="1"/>
      <x:c r="C7524" s="1"/>
      <x:c r="D7524" s="1"/>
      <x:c r="E7524" s="1"/>
      <x:c r="F7524" s="1"/>
      <x:c r="G7524" s="1"/>
      <x:c r="H7524" s="1"/>
      <x:c r="I7524" s="53">
        <x:f t="shared" si="1394"/>
        <x:v>11</x:v>
      </x:c>
      <x:c r="J7524" s="53">
        <x:f t="shared" si="1395"/>
        <x:v>10</x:v>
      </x:c>
      <x:c r="K7524" s="53">
        <x:f t="shared" si="1396"/>
        <x:v>7</x:v>
      </x:c>
      <x:c r="L7524" s="53">
        <x:f t="shared" si="1397"/>
        <x:v>28</x:v>
      </x:c>
      <x:c r="M7524" s="54">
        <x:f t="shared" si="1398"/>
        <x:v>3552.2288004531374</x:v>
      </x:c>
      <x:c r="N7524" s="54">
        <x:f t="shared" si="1399"/>
        <x:v>1.9668255558702343</x:v>
      </x:c>
      <x:c r="O7524" s="55">
        <x:f t="shared" si="1400"/>
        <x:v>136640</x:v>
      </x:c>
      <x:c r="P7524" s="55">
        <x:f t="shared" si="1401"/>
        <x:v>20240</x:v>
      </x:c>
      <x:c r="Q7524" s="55">
        <x:f t="shared" si="1402"/>
        <x:v>74170.63889675586</x:v>
      </x:c>
      <x:c r="R7524" s="55">
        <x:f t="shared" si="1403"/>
        <x:v>22229.36110324414</x:v>
      </x:c>
      <x:c r="S7524" s="1" t="str">
        <x:f t="shared" si="1404"/>
        <x:v>YES</x:v>
      </x:c>
      <x:c r="T7524" s="1">
        <x:f t="shared" si="1405"/>
        <x:v>22229.36110324414</x:v>
      </x:c>
    </x:row>
    <x:row r="7525">
      <x:c r="A7525" s="1"/>
      <x:c r="B7525" s="1"/>
      <x:c r="C7525" s="1"/>
      <x:c r="D7525" s="1"/>
      <x:c r="E7525" s="1"/>
      <x:c r="F7525" s="1"/>
      <x:c r="G7525" s="1"/>
      <x:c r="H7525" s="1"/>
      <x:c r="I7525" s="53">
        <x:f t="shared" si="1394"/>
        <x:v>11</x:v>
      </x:c>
      <x:c r="J7525" s="53">
        <x:f t="shared" si="1395"/>
        <x:v>10</x:v>
      </x:c>
      <x:c r="K7525" s="53">
        <x:f t="shared" si="1396"/>
        <x:v>8</x:v>
      </x:c>
      <x:c r="L7525" s="53">
        <x:f t="shared" si="1397"/>
        <x:v>29</x:v>
      </x:c>
      <x:c r="M7525" s="54">
        <x:f t="shared" si="1398"/>
        <x:v>3606.2258987331179</x:v>
      </x:c>
      <x:c r="N7525" s="54">
        <x:f t="shared" si="1399"/>
        <x:v>2.0043235407868876</x:v>
      </x:c>
      <x:c r="O7525" s="55">
        <x:f t="shared" si="1400"/>
        <x:v>139340</x:v>
      </x:c>
      <x:c r="P7525" s="55">
        <x:f t="shared" si="1401"/>
        <x:v>21120</x:v>
      </x:c>
      <x:c r="Q7525" s="55">
        <x:f t="shared" si="1402"/>
        <x:v>75108.088519672194</x:v>
      </x:c>
      <x:c r="R7525" s="55">
        <x:f t="shared" si="1403"/>
        <x:v>23111.911480327806</x:v>
      </x:c>
      <x:c r="S7525" s="1" t="str">
        <x:f t="shared" si="1404"/>
        <x:v>YES</x:v>
      </x:c>
      <x:c r="T7525" s="1">
        <x:f t="shared" si="1405"/>
        <x:v>23111.911480327806</x:v>
      </x:c>
    </x:row>
    <x:row r="7526">
      <x:c r="A7526" s="1"/>
      <x:c r="B7526" s="1"/>
      <x:c r="C7526" s="1"/>
      <x:c r="D7526" s="1"/>
      <x:c r="E7526" s="1"/>
      <x:c r="F7526" s="1"/>
      <x:c r="G7526" s="1"/>
      <x:c r="H7526" s="1"/>
      <x:c r="I7526" s="53">
        <x:f t="shared" si="1394"/>
        <x:v>11</x:v>
      </x:c>
      <x:c r="J7526" s="53">
        <x:f t="shared" si="1395"/>
        <x:v>10</x:v>
      </x:c>
      <x:c r="K7526" s="53">
        <x:f t="shared" si="1396"/>
        <x:v>9</x:v>
      </x:c>
      <x:c r="L7526" s="53">
        <x:f t="shared" si="1397"/>
        <x:v>30</x:v>
      </x:c>
      <x:c r="M7526" s="54">
        <x:f t="shared" si="1398"/>
        <x:v>3661.5192341735119</x:v>
      </x:c>
      <x:c r="N7526" s="54">
        <x:f t="shared" si="1399"/>
        <x:v>2.0427216903982721</x:v>
      </x:c>
      <x:c r="O7526" s="55">
        <x:f t="shared" si="1400"/>
        <x:v>142040</x:v>
      </x:c>
      <x:c r="P7526" s="55">
        <x:f t="shared" si="1401"/>
        <x:v>22000</x:v>
      </x:c>
      <x:c r="Q7526" s="55">
        <x:f t="shared" si="1402"/>
        <x:v>76068.042259956797</x:v>
      </x:c>
      <x:c r="R7526" s="55">
        <x:f t="shared" si="1403"/>
        <x:v>23971.957740043203</x:v>
      </x:c>
      <x:c r="S7526" s="1" t="str">
        <x:f t="shared" si="1404"/>
        <x:v>YES</x:v>
      </x:c>
      <x:c r="T7526" s="1">
        <x:f t="shared" si="1405"/>
        <x:v>23971.957740043203</x:v>
      </x:c>
    </x:row>
    <x:row r="7527">
      <x:c r="A7527" s="1"/>
      <x:c r="B7527" s="1"/>
      <x:c r="C7527" s="1"/>
      <x:c r="D7527" s="1"/>
      <x:c r="E7527" s="1"/>
      <x:c r="F7527" s="1"/>
      <x:c r="G7527" s="1"/>
      <x:c r="H7527" s="1"/>
      <x:c r="I7527" s="53">
        <x:f t="shared" si="1394"/>
        <x:v>11</x:v>
      </x:c>
      <x:c r="J7527" s="53">
        <x:f t="shared" si="1395"/>
        <x:v>10</x:v>
      </x:c>
      <x:c r="K7527" s="53">
        <x:f t="shared" si="1396"/>
        <x:v>10</x:v>
      </x:c>
      <x:c r="L7527" s="53">
        <x:f t="shared" si="1397"/>
        <x:v>31</x:v>
      </x:c>
      <x:c r="M7527" s="54">
        <x:f t="shared" si="1398"/>
        <x:v>3718.1327756567252</x:v>
      </x:c>
      <x:c r="N7527" s="54">
        <x:f t="shared" si="1399"/>
        <x:v>2.0820366497616147</x:v>
      </x:c>
      <x:c r="O7527" s="55">
        <x:f t="shared" si="1400"/>
        <x:v>144740</x:v>
      </x:c>
      <x:c r="P7527" s="55">
        <x:f t="shared" si="1401"/>
        <x:v>22880</x:v>
      </x:c>
      <x:c r="Q7527" s="55">
        <x:f t="shared" si="1402"/>
        <x:v>77050.91624404036</x:v>
      </x:c>
      <x:c r="R7527" s="55">
        <x:f t="shared" si="1403"/>
        <x:v>24809.08375595964</x:v>
      </x:c>
      <x:c r="S7527" s="1" t="str">
        <x:f t="shared" si="1404"/>
        <x:v>YES</x:v>
      </x:c>
      <x:c r="T7527" s="1">
        <x:f t="shared" si="1405"/>
        <x:v>24809.08375595964</x:v>
      </x:c>
    </x:row>
    <x:row r="7528">
      <x:c r="A7528" s="1"/>
      <x:c r="B7528" s="1"/>
      <x:c r="C7528" s="1"/>
      <x:c r="D7528" s="1"/>
      <x:c r="E7528" s="1"/>
      <x:c r="F7528" s="1"/>
      <x:c r="G7528" s="1"/>
      <x:c r="H7528" s="1"/>
      <x:c r="I7528" s="53">
        <x:f t="shared" si="1394"/>
        <x:v>11</x:v>
      </x:c>
      <x:c r="J7528" s="53">
        <x:f t="shared" si="1395"/>
        <x:v>10</x:v>
      </x:c>
      <x:c r="K7528" s="53">
        <x:f t="shared" si="1396"/>
        <x:v>11</x:v>
      </x:c>
      <x:c r="L7528" s="53">
        <x:f t="shared" si="1397"/>
        <x:v>32</x:v>
      </x:c>
      <x:c r="M7528" s="54">
        <x:f t="shared" si="1398"/>
        <x:v>3776.0908887501641</x:v>
      </x:c>
      <x:c r="N7528" s="54">
        <x:f t="shared" si="1399"/>
        <x:v>2.122285339409836</x:v>
      </x:c>
      <x:c r="O7528" s="55">
        <x:f t="shared" si="1400"/>
        <x:v>147440</x:v>
      </x:c>
      <x:c r="P7528" s="55">
        <x:f t="shared" si="1401"/>
        <x:v>23760</x:v>
      </x:c>
      <x:c r="Q7528" s="55">
        <x:f t="shared" si="1402"/>
        <x:v>78057.133485245897</x:v>
      </x:c>
      <x:c r="R7528" s="55">
        <x:f t="shared" si="1403"/>
        <x:v>25622.866514754103</x:v>
      </x:c>
      <x:c r="S7528" s="1" t="str">
        <x:f t="shared" si="1404"/>
        <x:v>YES</x:v>
      </x:c>
      <x:c r="T7528" s="1">
        <x:f t="shared" si="1405"/>
        <x:v>25622.866514754103</x:v>
      </x:c>
    </x:row>
    <x:row r="7529">
      <x:c r="A7529" s="1"/>
      <x:c r="B7529" s="1"/>
      <x:c r="C7529" s="1"/>
      <x:c r="D7529" s="1"/>
      <x:c r="E7529" s="1"/>
      <x:c r="F7529" s="1"/>
      <x:c r="G7529" s="1"/>
      <x:c r="H7529" s="1"/>
      <x:c r="I7529" s="53">
        <x:f t="shared" si="1394"/>
        <x:v>11</x:v>
      </x:c>
      <x:c r="J7529" s="53">
        <x:f t="shared" si="1395"/>
        <x:v>10</x:v>
      </x:c>
      <x:c r="K7529" s="53">
        <x:f t="shared" si="1396"/>
        <x:v>12</x:v>
      </x:c>
      <x:c r="L7529" s="53">
        <x:f t="shared" si="1397"/>
        <x:v>33</x:v>
      </x:c>
      <x:c r="M7529" s="54">
        <x:f t="shared" si="1398"/>
        <x:v>3835.4183418782286</x:v>
      </x:c>
      <x:c r="N7529" s="54">
        <x:f t="shared" si="1399"/>
        <x:v>2.1634849596376586</x:v>
      </x:c>
      <x:c r="O7529" s="55">
        <x:f t="shared" si="1400"/>
        <x:v>150140</x:v>
      </x:c>
      <x:c r="P7529" s="55">
        <x:f t="shared" si="1401"/>
        <x:v>24640</x:v>
      </x:c>
      <x:c r="Q7529" s="55">
        <x:f t="shared" si="1402"/>
        <x:v>79087.123990941473</x:v>
      </x:c>
      <x:c r="R7529" s="55">
        <x:f t="shared" si="1403"/>
        <x:v>26412.876009058527</x:v>
      </x:c>
      <x:c r="S7529" s="1" t="str">
        <x:f t="shared" si="1404"/>
        <x:v>YES</x:v>
      </x:c>
      <x:c r="T7529" s="1">
        <x:f t="shared" si="1405"/>
        <x:v>26412.876009058527</x:v>
      </x:c>
    </x:row>
    <x:row r="7530">
      <x:c r="A7530" s="1"/>
      <x:c r="B7530" s="1"/>
      <x:c r="C7530" s="1"/>
      <x:c r="D7530" s="1"/>
      <x:c r="E7530" s="1"/>
      <x:c r="F7530" s="1"/>
      <x:c r="G7530" s="1"/>
      <x:c r="H7530" s="1"/>
      <x:c r="I7530" s="53">
        <x:f t="shared" si="1394"/>
        <x:v>11</x:v>
      </x:c>
      <x:c r="J7530" s="53">
        <x:f t="shared" si="1395"/>
        <x:v>10</x:v>
      </x:c>
      <x:c r="K7530" s="53">
        <x:f t="shared" si="1396"/>
        <x:v>13</x:v>
      </x:c>
      <x:c r="L7530" s="53">
        <x:f t="shared" si="1397"/>
        <x:v>34</x:v>
      </x:c>
      <x:c r="M7530" s="54">
        <x:f t="shared" si="1398"/>
        <x:v>3896.1403125866127</x:v>
      </x:c>
      <x:c r="N7530" s="54">
        <x:f t="shared" si="1399"/>
        <x:v>2.2056529948518144</x:v>
      </x:c>
      <x:c r="O7530" s="55">
        <x:f t="shared" si="1400"/>
        <x:v>152840</x:v>
      </x:c>
      <x:c r="P7530" s="55">
        <x:f t="shared" si="1401"/>
        <x:v>25520</x:v>
      </x:c>
      <x:c r="Q7530" s="55">
        <x:f t="shared" si="1402"/>
        <x:v>80141.324871295365</x:v>
      </x:c>
      <x:c r="R7530" s="55">
        <x:f t="shared" si="1403"/>
        <x:v>27178.675128704635</x:v>
      </x:c>
      <x:c r="S7530" s="1" t="str">
        <x:f t="shared" si="1404"/>
        <x:v>YES</x:v>
      </x:c>
      <x:c r="T7530" s="1">
        <x:f t="shared" si="1405"/>
        <x:v>27178.675128704635</x:v>
      </x:c>
    </x:row>
    <x:row r="7531">
      <x:c r="A7531" s="1"/>
      <x:c r="B7531" s="1"/>
      <x:c r="C7531" s="1"/>
      <x:c r="D7531" s="1"/>
      <x:c r="E7531" s="1"/>
      <x:c r="F7531" s="1"/>
      <x:c r="G7531" s="1"/>
      <x:c r="H7531" s="1"/>
      <x:c r="I7531" s="53">
        <x:f t="shared" si="1394"/>
        <x:v>11</x:v>
      </x:c>
      <x:c r="J7531" s="53">
        <x:f t="shared" si="1395"/>
        <x:v>10</x:v>
      </x:c>
      <x:c r="K7531" s="53">
        <x:f t="shared" si="1396"/>
        <x:v>14</x:v>
      </x:c>
      <x:c r="L7531" s="53">
        <x:f t="shared" si="1397"/>
        <x:v>35</x:v>
      </x:c>
      <x:c r="M7531" s="54">
        <x:f t="shared" si="1398"/>
        <x:v>3958.2823939002737</x:v>
      </x:c>
      <x:c r="N7531" s="54">
        <x:f t="shared" si="1399"/>
        <x:v>2.2488072179863012</x:v>
      </x:c>
      <x:c r="O7531" s="55">
        <x:f t="shared" si="1400"/>
        <x:v>155540</x:v>
      </x:c>
      <x:c r="P7531" s="55">
        <x:f t="shared" si="1401"/>
        <x:v>26400</x:v>
      </x:c>
      <x:c r="Q7531" s="55">
        <x:f t="shared" si="1402"/>
        <x:v>81220.180449657521</x:v>
      </x:c>
      <x:c r="R7531" s="55">
        <x:f t="shared" si="1403"/>
        <x:v>27919.819550342479</x:v>
      </x:c>
      <x:c r="S7531" s="1" t="str">
        <x:f t="shared" si="1404"/>
        <x:v>YES</x:v>
      </x:c>
      <x:c r="T7531" s="1">
        <x:f t="shared" si="1405"/>
        <x:v>27919.819550342479</x:v>
      </x:c>
    </x:row>
    <x:row r="7532">
      <x:c r="A7532" s="1"/>
      <x:c r="B7532" s="1"/>
      <x:c r="C7532" s="1"/>
      <x:c r="D7532" s="1"/>
      <x:c r="E7532" s="1"/>
      <x:c r="F7532" s="1"/>
      <x:c r="G7532" s="1"/>
      <x:c r="H7532" s="1"/>
      <x:c r="I7532" s="53">
        <x:f t="shared" si="1394"/>
        <x:v>11</x:v>
      </x:c>
      <x:c r="J7532" s="53">
        <x:f t="shared" si="1395"/>
        <x:v>10</x:v>
      </x:c>
      <x:c r="K7532" s="53">
        <x:f t="shared" si="1396"/>
        <x:v>15</x:v>
      </x:c>
      <x:c r="L7532" s="53">
        <x:f t="shared" si="1397"/>
        <x:v>36</x:v>
      </x:c>
      <x:c r="M7532" s="54">
        <x:f t="shared" si="1398"/>
        <x:v>4021.8706007764204</x:v>
      </x:c>
      <x:c r="N7532" s="54">
        <x:f t="shared" si="1399"/>
        <x:v>2.2929656949836255</x:v>
      </x:c>
      <x:c r="O7532" s="55">
        <x:f t="shared" si="1400"/>
        <x:v>158240</x:v>
      </x:c>
      <x:c r="P7532" s="55">
        <x:f t="shared" si="1401"/>
        <x:v>27280</x:v>
      </x:c>
      <x:c r="Q7532" s="55">
        <x:f t="shared" si="1402"/>
        <x:v>82324.142374590621</x:v>
      </x:c>
      <x:c r="R7532" s="55">
        <x:f t="shared" si="1403"/>
        <x:v>28635.857625409379</x:v>
      </x:c>
      <x:c r="S7532" s="1" t="str">
        <x:f t="shared" si="1404"/>
        <x:v>YES</x:v>
      </x:c>
      <x:c r="T7532" s="1">
        <x:f t="shared" si="1405"/>
        <x:v>28635.857625409379</x:v>
      </x:c>
    </x:row>
    <x:row r="7533">
      <x:c r="A7533" s="1"/>
      <x:c r="B7533" s="1"/>
      <x:c r="C7533" s="1"/>
      <x:c r="D7533" s="1"/>
      <x:c r="E7533" s="1"/>
      <x:c r="F7533" s="1"/>
      <x:c r="G7533" s="1"/>
      <x:c r="H7533" s="1"/>
      <x:c r="I7533" s="53">
        <x:f t="shared" si="1394"/>
        <x:v>11</x:v>
      </x:c>
      <x:c r="J7533" s="53">
        <x:f t="shared" si="1395"/>
        <x:v>10</x:v>
      </x:c>
      <x:c r="K7533" s="53">
        <x:f t="shared" si="1396"/>
        <x:v>16</x:v>
      </x:c>
      <x:c r="L7533" s="53">
        <x:f t="shared" si="1397"/>
        <x:v>37</x:v>
      </x:c>
      <x:c r="M7533" s="54">
        <x:f t="shared" si="1398"/>
        <x:v>4086.9313766539094</x:v>
      </x:c>
      <x:c r="N7533" s="54">
        <x:f t="shared" si="1399"/>
        <x:v>2.3381467893429928</x:v>
      </x:c>
      <x:c r="O7533" s="55">
        <x:f t="shared" si="1400"/>
        <x:v>160940</x:v>
      </x:c>
      <x:c r="P7533" s="55">
        <x:f t="shared" si="1401"/>
        <x:v>28160</x:v>
      </x:c>
      <x:c r="Q7533" s="55">
        <x:f t="shared" si="1402"/>
        <x:v>83453.669733574818</x:v>
      </x:c>
      <x:c r="R7533" s="55">
        <x:f t="shared" si="1403"/>
        <x:v>29326.330266425182</x:v>
      </x:c>
      <x:c r="S7533" s="1" t="str">
        <x:f t="shared" si="1404"/>
        <x:v>YES</x:v>
      </x:c>
      <x:c r="T7533" s="1">
        <x:f t="shared" si="1405"/>
        <x:v>29326.330266425182</x:v>
      </x:c>
    </x:row>
    <x:row r="7534">
      <x:c r="A7534" s="1"/>
      <x:c r="B7534" s="1"/>
      <x:c r="C7534" s="1"/>
      <x:c r="D7534" s="1"/>
      <x:c r="E7534" s="1"/>
      <x:c r="F7534" s="1"/>
      <x:c r="G7534" s="1"/>
      <x:c r="H7534" s="1"/>
      <x:c r="I7534" s="53" t="n">
        <x:f t="shared" ref="I7534:I7597" si="1406">INT((ROW()-ROW($I$46))/((CARROT_CAP+1)*(MESCLUN_CAP+1)))</x:f>
        <x:v>11</x:v>
      </x:c>
      <x:c r="J7534" s="53" t="n">
        <x:f t="shared" ref="J7534:J7597" si="1407">MOD(INT((ROW()-ROW($I$46))/(MESCLUN_CAP+1)),CARROT_CAP+1)</x:f>
        <x:v>10</x:v>
      </x:c>
      <x:c r="K7534" s="53" t="n">
        <x:f t="shared" ref="K7534:K7597" si="1408">MOD(ROW()-ROW($I$46),MESCLUN_CAP+1)</x:f>
        <x:v>17</x:v>
      </x:c>
      <x:c r="L7534" s="53" t="n">
        <x:f t="shared" ref="L7534:L7597" si="1409">SUM(I7534:K7534)</x:f>
        <x:v>38</x:v>
      </x:c>
      <x:c r="M7534" s="54" t="n">
        <x:f t="shared" ref="M7534:M7597" si="1410">I7534*TOMATO_HOURS*WEEKS*(1+TOMATO_DIM)^I7534+J7534*CARROT_HOURS*WEEKS*(1+CARROT_DIM)^J7534+K7534*MESCLUN_HOURS*WEEKS*(1+MESCLUN_DIM)^K7534</x:f>
        <x:v>4153.491600100449</x:v>
      </x:c>
      <x:c r="N7534" s="54" t="n">
        <x:f t="shared" ref="N7534:N7597" si="1411">MAX(M7534-FARMER_HOURS,0)/TEMP_HOURS_PER_WORKER</x:f>
        <x:v>2.3843691667364233</x:v>
      </x:c>
      <x:c r="O7534" s="55" t="n">
        <x:f t="shared" ref="O7534:O7597" si="1412">I7534*TOMATO_PRICE+J7534*CARROT_PRICE+K7534*MESCLUN_PRICE</x:f>
        <x:v>163640</x:v>
      </x:c>
      <x:c r="P7534" s="55" t="n">
        <x:f t="shared" ref="P7534:P7597" si="1413">I7534*TOMATO_FERTILIZER+J7534*CARROT_FERTILIZER+K7534*MESCLUN_FERTILIZER</x:f>
        <x:v>29040</x:v>
      </x:c>
      <x:c r="Q7534" s="55" t="n">
        <x:f t="shared" ref="Q7534:Q7597" si="1414">MIN(M7534,FARMER_HOURS)*FARMER_RATE+MAX(M7534-FARMER_HOURS,0)*TEMP_RATE</x:f>
        <x:v>84609.22916841059</x:v>
      </x:c>
      <x:c r="R7534" s="55" t="n">
        <x:f t="shared" ref="R7534:R7597" si="1415">O7534-P7534-Q7534-FIXED_COST</x:f>
        <x:v>29990.770831589412</x:v>
      </x:c>
      <x:c r="S7534" s="1" t="str">
        <x:f t="shared" ref="S7534:S7597" si="1416">IF(AND(L7534&lt;=TOTAL_BED_CAP,N7534&lt;=TEMP_WORKER_CAP),"YES","NO")</x:f>
        <x:v>YES</x:v>
      </x:c>
      <x:c r="T7534" s="1" t="n">
        <x:f t="shared" ref="T7534:T7597" si="1417">IF(S7534="YES",R7534,-1E+99)</x:f>
        <x:v>29990.770831589412</x:v>
      </x:c>
    </x:row>
    <x:row r="7535">
      <x:c r="A7535" s="1"/>
      <x:c r="B7535" s="1"/>
      <x:c r="C7535" s="1"/>
      <x:c r="D7535" s="1"/>
      <x:c r="E7535" s="1"/>
      <x:c r="F7535" s="1"/>
      <x:c r="G7535" s="1"/>
      <x:c r="H7535" s="1"/>
      <x:c r="I7535" s="53">
        <x:f t="shared" si="1406"/>
        <x:v>11</x:v>
      </x:c>
      <x:c r="J7535" s="53">
        <x:f t="shared" si="1407"/>
        <x:v>10</x:v>
      </x:c>
      <x:c r="K7535" s="53">
        <x:f t="shared" si="1408"/>
        <x:v>18</x:v>
      </x:c>
      <x:c r="L7535" s="53">
        <x:f t="shared" si="1409"/>
        <x:v>39</x:v>
      </x:c>
      <x:c r="M7535" s="54">
        <x:f t="shared" si="1410"/>
        <x:v>4221.5785915590368</x:v>
      </x:c>
      <x:c r="N7535" s="54">
        <x:f t="shared" si="1411"/>
        <x:v>2.4316517996937757</x:v>
      </x:c>
      <x:c r="O7535" s="55">
        <x:f t="shared" si="1412"/>
        <x:v>166340</x:v>
      </x:c>
      <x:c r="P7535" s="55">
        <x:f t="shared" si="1413"/>
        <x:v>29920</x:v>
      </x:c>
      <x:c r="Q7535" s="55">
        <x:f t="shared" si="1414"/>
        <x:v>85791.294992344396</x:v>
      </x:c>
      <x:c r="R7535" s="55">
        <x:f t="shared" si="1415"/>
        <x:v>30628.705007655604</x:v>
      </x:c>
      <x:c r="S7535" s="1" t="str">
        <x:f t="shared" si="1416"/>
        <x:v>YES</x:v>
      </x:c>
      <x:c r="T7535" s="1">
        <x:f t="shared" si="1417"/>
        <x:v>30628.705007655604</x:v>
      </x:c>
    </x:row>
    <x:row r="7536">
      <x:c r="A7536" s="1"/>
      <x:c r="B7536" s="1"/>
      <x:c r="C7536" s="1"/>
      <x:c r="D7536" s="1"/>
      <x:c r="E7536" s="1"/>
      <x:c r="F7536" s="1"/>
      <x:c r="G7536" s="1"/>
      <x:c r="H7536" s="1"/>
      <x:c r="I7536" s="53">
        <x:f t="shared" si="1406"/>
        <x:v>11</x:v>
      </x:c>
      <x:c r="J7536" s="53">
        <x:f t="shared" si="1407"/>
        <x:v>10</x:v>
      </x:c>
      <x:c r="K7536" s="53">
        <x:f t="shared" si="1408"/>
        <x:v>19</x:v>
      </x:c>
      <x:c r="L7536" s="53">
        <x:f t="shared" si="1409"/>
        <x:v>40</x:v>
      </x:c>
      <x:c r="M7536" s="54">
        <x:f t="shared" si="1410"/>
        <x:v>4291.2201201950593</x:v>
      </x:c>
      <x:c r="N7536" s="54">
        <x:f t="shared" si="1411"/>
        <x:v>2.4800139723576802</x:v>
      </x:c>
      <x:c r="O7536" s="55">
        <x:f t="shared" si="1412"/>
        <x:v>169040</x:v>
      </x:c>
      <x:c r="P7536" s="55">
        <x:f t="shared" si="1413"/>
        <x:v>30800</x:v>
      </x:c>
      <x:c r="Q7536" s="55">
        <x:f t="shared" si="1414"/>
        <x:v>87000.349308942008</x:v>
      </x:c>
      <x:c r="R7536" s="55">
        <x:f t="shared" si="1415"/>
        <x:v>31239.650691057992</x:v>
      </x:c>
      <x:c r="S7536" s="1" t="str">
        <x:f t="shared" si="1416"/>
        <x:v>YES</x:v>
      </x:c>
      <x:c r="T7536" s="1">
        <x:f t="shared" si="1417"/>
        <x:v>31239.650691057992</x:v>
      </x:c>
    </x:row>
    <x:row r="7537">
      <x:c r="A7537" s="1"/>
      <x:c r="B7537" s="1"/>
      <x:c r="C7537" s="1"/>
      <x:c r="D7537" s="1"/>
      <x:c r="E7537" s="1"/>
      <x:c r="F7537" s="1"/>
      <x:c r="G7537" s="1"/>
      <x:c r="H7537" s="1"/>
      <x:c r="I7537" s="53">
        <x:f t="shared" si="1406"/>
        <x:v>11</x:v>
      </x:c>
      <x:c r="J7537" s="53">
        <x:f t="shared" si="1407"/>
        <x:v>10</x:v>
      </x:c>
      <x:c r="K7537" s="53">
        <x:f t="shared" si="1408"/>
        <x:v>20</x:v>
      </x:c>
      <x:c r="L7537" s="53">
        <x:f t="shared" si="1409"/>
        <x:v>41</x:v>
      </x:c>
      <x:c r="M7537" s="54">
        <x:f t="shared" si="1410"/>
        <x:v>4362.4444108455355</x:v>
      </x:c>
      <x:c r="N7537" s="54">
        <x:f t="shared" si="1411"/>
        <x:v>2.5294752853093998</x:v>
      </x:c>
      <x:c r="O7537" s="55">
        <x:f t="shared" si="1412"/>
        <x:v>171740</x:v>
      </x:c>
      <x:c r="P7537" s="55">
        <x:f t="shared" si="1413"/>
        <x:v>31680</x:v>
      </x:c>
      <x:c r="Q7537" s="55">
        <x:f t="shared" si="1414"/>
        <x:v>88236.882132734987</x:v>
      </x:c>
      <x:c r="R7537" s="55">
        <x:f t="shared" si="1415"/>
        <x:v>31823.117867265013</x:v>
      </x:c>
      <x:c r="S7537" s="1" t="str">
        <x:f t="shared" si="1416"/>
        <x:v>YES</x:v>
      </x:c>
      <x:c r="T7537" s="1">
        <x:f t="shared" si="1417"/>
        <x:v>31823.117867265013</x:v>
      </x:c>
    </x:row>
    <x:row r="7538">
      <x:c r="A7538" s="1"/>
      <x:c r="B7538" s="1"/>
      <x:c r="C7538" s="1"/>
      <x:c r="D7538" s="1"/>
      <x:c r="E7538" s="1"/>
      <x:c r="F7538" s="1"/>
      <x:c r="G7538" s="1"/>
      <x:c r="H7538" s="1"/>
      <x:c r="I7538" s="53">
        <x:f t="shared" si="1406"/>
        <x:v>11</x:v>
      </x:c>
      <x:c r="J7538" s="53">
        <x:f t="shared" si="1407"/>
        <x:v>10</x:v>
      </x:c>
      <x:c r="K7538" s="53">
        <x:f t="shared" si="1408"/>
        <x:v>21</x:v>
      </x:c>
      <x:c r="L7538" s="53">
        <x:f t="shared" si="1409"/>
        <x:v>42</x:v>
      </x:c>
      <x:c r="M7538" s="54">
        <x:f t="shared" si="1410"/>
        <x:v>4435.2801510719801</x:v>
      </x:c>
      <x:c r="N7538" s="54">
        <x:f t="shared" si="1411"/>
        <x:v>2.5800556604666527</x:v>
      </x:c>
      <x:c r="O7538" s="55">
        <x:f t="shared" si="1412"/>
        <x:v>174440</x:v>
      </x:c>
      <x:c r="P7538" s="55">
        <x:f t="shared" si="1413"/>
        <x:v>32560</x:v>
      </x:c>
      <x:c r="Q7538" s="55">
        <x:f t="shared" si="1414"/>
        <x:v>89501.391511666327</x:v>
      </x:c>
      <x:c r="R7538" s="55">
        <x:f t="shared" si="1415"/>
        <x:v>32378.608488333673</x:v>
      </x:c>
      <x:c r="S7538" s="1" t="str">
        <x:f t="shared" si="1416"/>
        <x:v>YES</x:v>
      </x:c>
      <x:c r="T7538" s="1">
        <x:f t="shared" si="1417"/>
        <x:v>32378.608488333673</x:v>
      </x:c>
    </x:row>
    <x:row r="7539">
      <x:c r="A7539" s="1"/>
      <x:c r="B7539" s="1"/>
      <x:c r="C7539" s="1"/>
      <x:c r="D7539" s="1"/>
      <x:c r="E7539" s="1"/>
      <x:c r="F7539" s="1"/>
      <x:c r="G7539" s="1"/>
      <x:c r="H7539" s="1"/>
      <x:c r="I7539" s="53">
        <x:f t="shared" si="1406"/>
        <x:v>11</x:v>
      </x:c>
      <x:c r="J7539" s="53">
        <x:f t="shared" si="1407"/>
        <x:v>10</x:v>
      </x:c>
      <x:c r="K7539" s="53">
        <x:f t="shared" si="1408"/>
        <x:v>22</x:v>
      </x:c>
      <x:c r="L7539" s="53">
        <x:f t="shared" si="1409"/>
        <x:v>43</x:v>
      </x:c>
      <x:c r="M7539" s="54">
        <x:f t="shared" si="1410"/>
        <x:v>4509.7564983183756</x:v>
      </x:c>
      <x:c r="N7539" s="54">
        <x:f t="shared" si="1411"/>
        <x:v>2.6317753460544275</x:v>
      </x:c>
      <x:c r="O7539" s="55">
        <x:f t="shared" si="1412"/>
        <x:v>177140</x:v>
      </x:c>
      <x:c r="P7539" s="55">
        <x:f t="shared" si="1413"/>
        <x:v>33440</x:v>
      </x:c>
      <x:c r="Q7539" s="55">
        <x:f t="shared" si="1414"/>
        <x:v>90794.38365136068</x:v>
      </x:c>
      <x:c r="R7539" s="55">
        <x:f t="shared" si="1415"/>
        <x:v>32905.61634863932</x:v>
      </x:c>
      <x:c r="S7539" s="1" t="str">
        <x:f t="shared" si="1416"/>
        <x:v>YES</x:v>
      </x:c>
      <x:c r="T7539" s="1">
        <x:f t="shared" si="1417"/>
        <x:v>32905.61634863932</x:v>
      </x:c>
    </x:row>
    <x:row r="7540">
      <x:c r="A7540" s="1"/>
      <x:c r="B7540" s="1"/>
      <x:c r="C7540" s="1"/>
      <x:c r="D7540" s="1"/>
      <x:c r="E7540" s="1"/>
      <x:c r="F7540" s="1"/>
      <x:c r="G7540" s="1"/>
      <x:c r="H7540" s="1"/>
      <x:c r="I7540" s="53">
        <x:f t="shared" si="1406"/>
        <x:v>11</x:v>
      </x:c>
      <x:c r="J7540" s="53">
        <x:f t="shared" si="1407"/>
        <x:v>10</x:v>
      </x:c>
      <x:c r="K7540" s="53">
        <x:f t="shared" si="1408"/>
        <x:v>23</x:v>
      </x:c>
      <x:c r="L7540" s="53">
        <x:f t="shared" si="1409"/>
        <x:v>44</x:v>
      </x:c>
      <x:c r="M7540" s="54">
        <x:f t="shared" si="1410"/>
        <x:v>4585.9030871758123</x:v>
      </x:c>
      <x:c r="N7540" s="54">
        <x:f t="shared" si="1411"/>
        <x:v>2.6846549216498699</x:v>
      </x:c>
      <x:c r="O7540" s="55">
        <x:f t="shared" si="1412"/>
        <x:v>179840</x:v>
      </x:c>
      <x:c r="P7540" s="55">
        <x:f t="shared" si="1413"/>
        <x:v>34320</x:v>
      </x:c>
      <x:c r="Q7540" s="55">
        <x:f t="shared" si="1414"/>
        <x:v>92116.373041246741</x:v>
      </x:c>
      <x:c r="R7540" s="55">
        <x:f t="shared" si="1415"/>
        <x:v>33403.626958753259</x:v>
      </x:c>
      <x:c r="S7540" s="1" t="str">
        <x:f t="shared" si="1416"/>
        <x:v>YES</x:v>
      </x:c>
      <x:c r="T7540" s="1">
        <x:f t="shared" si="1417"/>
        <x:v>33403.626958753259</x:v>
      </x:c>
    </x:row>
    <x:row r="7541">
      <x:c r="A7541" s="1"/>
      <x:c r="B7541" s="1"/>
      <x:c r="C7541" s="1"/>
      <x:c r="D7541" s="1"/>
      <x:c r="E7541" s="1"/>
      <x:c r="F7541" s="1"/>
      <x:c r="G7541" s="1"/>
      <x:c r="H7541" s="1"/>
      <x:c r="I7541" s="53">
        <x:f t="shared" si="1406"/>
        <x:v>11</x:v>
      </x:c>
      <x:c r="J7541" s="53">
        <x:f t="shared" si="1407"/>
        <x:v>10</x:v>
      </x:c>
      <x:c r="K7541" s="53">
        <x:f t="shared" si="1408"/>
        <x:v>24</x:v>
      </x:c>
      <x:c r="L7541" s="53">
        <x:f t="shared" si="1409"/>
        <x:v>45</x:v>
      </x:c>
      <x:c r="M7541" s="54">
        <x:f t="shared" si="1410"/>
        <x:v>4663.7500367553084</x:v>
      </x:c>
      <x:c r="N7541" s="54">
        <x:f t="shared" si="1411"/>
        <x:v>2.7387153033022975</x:v>
      </x:c>
      <x:c r="O7541" s="55">
        <x:f t="shared" si="1412"/>
        <x:v>182540</x:v>
      </x:c>
      <x:c r="P7541" s="55">
        <x:f t="shared" si="1413"/>
        <x:v>35200</x:v>
      </x:c>
      <x:c r="Q7541" s="55">
        <x:f t="shared" si="1414"/>
        <x:v>93467.882582557431</x:v>
      </x:c>
      <x:c r="R7541" s="55">
        <x:f t="shared" si="1415"/>
        <x:v>33872.117417442569</x:v>
      </x:c>
      <x:c r="S7541" s="1" t="str">
        <x:f t="shared" si="1416"/>
        <x:v>YES</x:v>
      </x:c>
      <x:c r="T7541" s="1">
        <x:f t="shared" si="1417"/>
        <x:v>33872.117417442569</x:v>
      </x:c>
    </x:row>
    <x:row r="7542">
      <x:c r="A7542" s="1"/>
      <x:c r="B7542" s="1"/>
      <x:c r="C7542" s="1"/>
      <x:c r="D7542" s="1"/>
      <x:c r="E7542" s="1"/>
      <x:c r="F7542" s="1"/>
      <x:c r="G7542" s="1"/>
      <x:c r="H7542" s="1"/>
      <x:c r="I7542" s="53">
        <x:f t="shared" si="1406"/>
        <x:v>11</x:v>
      </x:c>
      <x:c r="J7542" s="53">
        <x:f t="shared" si="1407"/>
        <x:v>10</x:v>
      </x:c>
      <x:c r="K7542" s="53">
        <x:f t="shared" si="1408"/>
        <x:v>25</x:v>
      </x:c>
      <x:c r="L7542" s="53">
        <x:f t="shared" si="1409"/>
        <x:v>46</x:v>
      </x:c>
      <x:c r="M7542" s="54">
        <x:f t="shared" si="1410"/>
        <x:v>4743.3279581704055</x:v>
      </x:c>
      <x:c r="N7542" s="54">
        <x:f t="shared" si="1411"/>
        <x:v>2.7939777487294482</x:v>
      </x:c>
      <x:c r="O7542" s="55">
        <x:f t="shared" si="1412"/>
        <x:v>185240</x:v>
      </x:c>
      <x:c r="P7542" s="55">
        <x:f t="shared" si="1413"/>
        <x:v>36080</x:v>
      </x:c>
      <x:c r="Q7542" s="55">
        <x:f t="shared" si="1414"/>
        <x:v>94849.443718236202</x:v>
      </x:c>
      <x:c r="R7542" s="55">
        <x:f t="shared" si="1415"/>
        <x:v>34310.556281763798</x:v>
      </x:c>
      <x:c r="S7542" s="1" t="str">
        <x:f t="shared" si="1416"/>
        <x:v>YES</x:v>
      </x:c>
      <x:c r="T7542" s="1">
        <x:f t="shared" si="1417"/>
        <x:v>34310.556281763798</x:v>
      </x:c>
    </x:row>
    <x:row r="7543">
      <x:c r="A7543" s="1"/>
      <x:c r="B7543" s="1"/>
      <x:c r="C7543" s="1"/>
      <x:c r="D7543" s="1"/>
      <x:c r="E7543" s="1"/>
      <x:c r="F7543" s="1"/>
      <x:c r="G7543" s="1"/>
      <x:c r="H7543" s="1"/>
      <x:c r="I7543" s="53">
        <x:f t="shared" si="1406"/>
        <x:v>11</x:v>
      </x:c>
      <x:c r="J7543" s="53">
        <x:f t="shared" si="1407"/>
        <x:v>10</x:v>
      </x:c>
      <x:c r="K7543" s="53">
        <x:f t="shared" si="1408"/>
        <x:v>26</x:v>
      </x:c>
      <x:c r="L7543" s="53">
        <x:f t="shared" si="1409"/>
        <x:v>47</x:v>
      </x:c>
      <x:c r="M7543" s="54">
        <x:f t="shared" si="1410"/>
        <x:v>4824.6679621311232</x:v>
      </x:c>
      <x:c r="N7543" s="54">
        <x:f t="shared" si="1411"/>
        <x:v>2.8504638625910577</x:v>
      </x:c>
      <x:c r="O7543" s="55">
        <x:f t="shared" si="1412"/>
        <x:v>187940</x:v>
      </x:c>
      <x:c r="P7543" s="55">
        <x:f t="shared" si="1413"/>
        <x:v>36960</x:v>
      </x:c>
      <x:c r="Q7543" s="55">
        <x:f t="shared" si="1414"/>
        <x:v>96261.596564776439</x:v>
      </x:c>
      <x:c r="R7543" s="55">
        <x:f t="shared" si="1415"/>
        <x:v>34718.403435223561</x:v>
      </x:c>
      <x:c r="S7543" s="1" t="str">
        <x:f t="shared" si="1416"/>
        <x:v>YES</x:v>
      </x:c>
      <x:c r="T7543" s="1">
        <x:f t="shared" si="1417"/>
        <x:v>34718.403435223561</x:v>
      </x:c>
    </x:row>
    <x:row r="7544">
      <x:c r="A7544" s="1"/>
      <x:c r="B7544" s="1"/>
      <x:c r="C7544" s="1"/>
      <x:c r="D7544" s="1"/>
      <x:c r="E7544" s="1"/>
      <x:c r="F7544" s="1"/>
      <x:c r="G7544" s="1"/>
      <x:c r="H7544" s="1"/>
      <x:c r="I7544" s="53">
        <x:f t="shared" si="1406"/>
        <x:v>11</x:v>
      </x:c>
      <x:c r="J7544" s="53">
        <x:f t="shared" si="1407"/>
        <x:v>10</x:v>
      </x:c>
      <x:c r="K7544" s="53">
        <x:f t="shared" si="1408"/>
        <x:v>27</x:v>
      </x:c>
      <x:c r="L7544" s="53">
        <x:f t="shared" si="1409"/>
        <x:v>48</x:v>
      </x:c>
      <x:c r="M7544" s="54">
        <x:f t="shared" si="1410"/>
        <x:v>4907.8016666508802</x:v>
      </x:c>
      <x:c r="N7544" s="54">
        <x:f t="shared" si="1411"/>
        <x:v>2.9081956018408892</x:v>
      </x:c>
      <x:c r="O7544" s="55">
        <x:f t="shared" si="1412"/>
        <x:v>190640</x:v>
      </x:c>
      <x:c r="P7544" s="55">
        <x:f t="shared" si="1413"/>
        <x:v>37840</x:v>
      </x:c>
      <x:c r="Q7544" s="55">
        <x:f t="shared" si="1414"/>
        <x:v>97704.890046022221</x:v>
      </x:c>
      <x:c r="R7544" s="55">
        <x:f t="shared" si="1415"/>
        <x:v>35095.109953977779</x:v>
      </x:c>
      <x:c r="S7544" s="1" t="str">
        <x:f t="shared" si="1416"/>
        <x:v>YES</x:v>
      </x:c>
      <x:c r="T7544" s="1">
        <x:f t="shared" si="1417"/>
        <x:v>35095.109953977779</x:v>
      </x:c>
    </x:row>
    <x:row r="7545">
      <x:c r="A7545" s="1"/>
      <x:c r="B7545" s="1"/>
      <x:c r="C7545" s="1"/>
      <x:c r="D7545" s="1"/>
      <x:c r="E7545" s="1"/>
      <x:c r="F7545" s="1"/>
      <x:c r="G7545" s="1"/>
      <x:c r="H7545" s="1"/>
      <x:c r="I7545" s="53">
        <x:f t="shared" si="1406"/>
        <x:v>11</x:v>
      </x:c>
      <x:c r="J7545" s="53">
        <x:f t="shared" si="1407"/>
        <x:v>10</x:v>
      </x:c>
      <x:c r="K7545" s="53">
        <x:f t="shared" si="1408"/>
        <x:v>28</x:v>
      </x:c>
      <x:c r="L7545" s="53">
        <x:f t="shared" si="1409"/>
        <x:v>49</x:v>
      </x:c>
      <x:c r="M7545" s="54">
        <x:f t="shared" si="1410"/>
        <x:v>4992.7612048680339</x:v>
      </x:c>
      <x:c r="N7545" s="54">
        <x:f t="shared" si="1411"/>
        <x:v>2.9671952811583568</x:v>
      </x:c>
      <x:c r="O7545" s="55">
        <x:f t="shared" si="1412"/>
        <x:v>193340</x:v>
      </x:c>
      <x:c r="P7545" s="55">
        <x:f t="shared" si="1413"/>
        <x:v>38720</x:v>
      </x:c>
      <x:c r="Q7545" s="55">
        <x:f t="shared" si="1414"/>
        <x:v>99179.88202895892</x:v>
      </x:c>
      <x:c r="R7545" s="55">
        <x:f t="shared" si="1415"/>
        <x:v>35440.11797104108</x:v>
      </x:c>
      <x:c r="S7545" s="1" t="str">
        <x:f t="shared" si="1416"/>
        <x:v>YES</x:v>
      </x:c>
      <x:c r="T7545" s="1">
        <x:f t="shared" si="1417"/>
        <x:v>35440.11797104108</x:v>
      </x:c>
    </x:row>
    <x:row r="7546">
      <x:c r="A7546" s="1"/>
      <x:c r="B7546" s="1"/>
      <x:c r="C7546" s="1"/>
      <x:c r="D7546" s="1"/>
      <x:c r="E7546" s="1"/>
      <x:c r="F7546" s="1"/>
      <x:c r="G7546" s="1"/>
      <x:c r="H7546" s="1"/>
      <x:c r="I7546" s="53">
        <x:f t="shared" si="1406"/>
        <x:v>11</x:v>
      </x:c>
      <x:c r="J7546" s="53">
        <x:f t="shared" si="1407"/>
        <x:v>10</x:v>
      </x:c>
      <x:c r="K7546" s="53">
        <x:f t="shared" si="1408"/>
        <x:v>29</x:v>
      </x:c>
      <x:c r="L7546" s="53">
        <x:f t="shared" si="1409"/>
        <x:v>50</x:v>
      </x:c>
      <x:c r="M7546" s="54">
        <x:f t="shared" si="1410"/>
        <x:v>5079.5792329836877</x:v>
      </x:c>
      <x:c r="N7546" s="54">
        <x:f t="shared" si="1411"/>
        <x:v>3.0274855784608943</x:v>
      </x:c>
      <x:c r="O7546" s="55">
        <x:f t="shared" si="1412"/>
        <x:v>196040</x:v>
      </x:c>
      <x:c r="P7546" s="55">
        <x:f t="shared" si="1413"/>
        <x:v>39600</x:v>
      </x:c>
      <x:c r="Q7546" s="55">
        <x:f t="shared" si="1414"/>
        <x:v>100687.13946152235</x:v>
      </x:c>
      <x:c r="R7546" s="55">
        <x:f t="shared" si="1415"/>
        <x:v>35752.860538477646</x:v>
      </x:c>
      <x:c r="S7546" s="1" t="str">
        <x:f t="shared" si="1416"/>
        <x:v>YES</x:v>
      </x:c>
      <x:c r="T7546" s="1">
        <x:f t="shared" si="1417"/>
        <x:v>35752.860538477646</x:v>
      </x:c>
    </x:row>
    <x:row r="7547">
      <x:c r="A7547" s="1"/>
      <x:c r="B7547" s="1"/>
      <x:c r="C7547" s="1"/>
      <x:c r="D7547" s="1"/>
      <x:c r="E7547" s="1"/>
      <x:c r="F7547" s="1"/>
      <x:c r="G7547" s="1"/>
      <x:c r="H7547" s="1"/>
      <x:c r="I7547" s="53">
        <x:f t="shared" si="1406"/>
        <x:v>11</x:v>
      </x:c>
      <x:c r="J7547" s="53">
        <x:f t="shared" si="1407"/>
        <x:v>10</x:v>
      </x:c>
      <x:c r="K7547" s="53">
        <x:f t="shared" si="1408"/>
        <x:v>30</x:v>
      </x:c>
      <x:c r="L7547" s="53">
        <x:f t="shared" si="1409"/>
        <x:v>51</x:v>
      </x:c>
      <x:c r="M7547" s="54">
        <x:f t="shared" si="1410"/>
        <x:v>5168.2889383174579</x:v>
      </x:c>
      <x:c r="N7547" s="54">
        <x:f t="shared" si="1411"/>
        <x:v>3.0890895404982346</x:v>
      </x:c>
      <x:c r="O7547" s="55">
        <x:f t="shared" si="1412"/>
        <x:v>198740</x:v>
      </x:c>
      <x:c r="P7547" s="55">
        <x:f t="shared" si="1413"/>
        <x:v>40480</x:v>
      </x:c>
      <x:c r="Q7547" s="55">
        <x:f t="shared" si="1414"/>
        <x:v>102227.23851245586</x:v>
      </x:c>
      <x:c r="R7547" s="55">
        <x:f t="shared" si="1415"/>
        <x:v>36032.761487544136</x:v>
      </x:c>
      <x:c r="S7547" s="1" t="str">
        <x:f t="shared" si="1416"/>
        <x:v>YES</x:v>
      </x:c>
      <x:c r="T7547" s="1">
        <x:f t="shared" si="1417"/>
        <x:v>36032.761487544136</x:v>
      </x:c>
    </x:row>
    <x:row r="7548">
      <x:c r="A7548" s="1"/>
      <x:c r="B7548" s="1"/>
      <x:c r="C7548" s="1"/>
      <x:c r="D7548" s="1"/>
      <x:c r="E7548" s="1"/>
      <x:c r="F7548" s="1"/>
      <x:c r="G7548" s="1"/>
      <x:c r="H7548" s="1"/>
      <x:c r="I7548" s="53">
        <x:f t="shared" si="1406"/>
        <x:v>11</x:v>
      </x:c>
      <x:c r="J7548" s="53">
        <x:f t="shared" si="1407"/>
        <x:v>11</x:v>
      </x:c>
      <x:c r="K7548" s="53">
        <x:f t="shared" si="1408"/>
        <x:v>0</x:v>
      </x:c>
      <x:c r="L7548" s="53">
        <x:f t="shared" si="1409"/>
        <x:v>22</x:v>
      </x:c>
      <x:c r="M7548" s="54">
        <x:f t="shared" si="1410"/>
        <x:v>3257.5741361233204</x:v>
      </x:c>
      <x:c r="N7548" s="54">
        <x:f t="shared" si="1411"/>
        <x:v>1.7622042611967503</x:v>
      </x:c>
      <x:c r="O7548" s="55">
        <x:f t="shared" si="1412"/>
        <x:v>119834</x:v>
      </x:c>
      <x:c r="P7548" s="55">
        <x:f t="shared" si="1413"/>
        <x:v>14520</x:v>
      </x:c>
      <x:c r="Q7548" s="55">
        <x:f t="shared" si="1414"/>
        <x:v>69055.106529918761</x:v>
      </x:c>
      <x:c r="R7548" s="55">
        <x:f t="shared" si="1415"/>
        <x:v>16258.893470081239</x:v>
      </x:c>
      <x:c r="S7548" s="1" t="str">
        <x:f t="shared" si="1416"/>
        <x:v>YES</x:v>
      </x:c>
      <x:c r="T7548" s="1">
        <x:f t="shared" si="1417"/>
        <x:v>16258.893470081239</x:v>
      </x:c>
    </x:row>
    <x:row r="7549">
      <x:c r="A7549" s="1"/>
      <x:c r="B7549" s="1"/>
      <x:c r="C7549" s="1"/>
      <x:c r="D7549" s="1"/>
      <x:c r="E7549" s="1"/>
      <x:c r="F7549" s="1"/>
      <x:c r="G7549" s="1"/>
      <x:c r="H7549" s="1"/>
      <x:c r="I7549" s="53">
        <x:f t="shared" si="1406"/>
        <x:v>11</x:v>
      </x:c>
      <x:c r="J7549" s="53">
        <x:f t="shared" si="1407"/>
        <x:v>11</x:v>
      </x:c>
      <x:c r="K7549" s="53">
        <x:f t="shared" si="1408"/>
        <x:v>1</x:v>
      </x:c>
      <x:c r="L7549" s="53">
        <x:f t="shared" si="1409"/>
        <x:v>23</x:v>
      </x:c>
      <x:c r="M7549" s="54">
        <x:f t="shared" si="1410"/>
        <x:v>3303.1366361233204</x:v>
      </x:c>
      <x:c r="N7549" s="54">
        <x:f t="shared" si="1411"/>
        <x:v>1.7938448861967502</x:v>
      </x:c>
      <x:c r="O7549" s="55">
        <x:f t="shared" si="1412"/>
        <x:v>122534</x:v>
      </x:c>
      <x:c r="P7549" s="55">
        <x:f t="shared" si="1413"/>
        <x:v>15400</x:v>
      </x:c>
      <x:c r="Q7549" s="55">
        <x:f t="shared" si="1414"/>
        <x:v>69846.122154918761</x:v>
      </x:c>
      <x:c r="R7549" s="55">
        <x:f t="shared" si="1415"/>
        <x:v>17287.877845081239</x:v>
      </x:c>
      <x:c r="S7549" s="1" t="str">
        <x:f t="shared" si="1416"/>
        <x:v>YES</x:v>
      </x:c>
      <x:c r="T7549" s="1">
        <x:f t="shared" si="1417"/>
        <x:v>17287.877845081239</x:v>
      </x:c>
    </x:row>
    <x:row r="7550">
      <x:c r="A7550" s="1"/>
      <x:c r="B7550" s="1"/>
      <x:c r="C7550" s="1"/>
      <x:c r="D7550" s="1"/>
      <x:c r="E7550" s="1"/>
      <x:c r="F7550" s="1"/>
      <x:c r="G7550" s="1"/>
      <x:c r="H7550" s="1"/>
      <x:c r="I7550" s="53">
        <x:f t="shared" si="1406"/>
        <x:v>11</x:v>
      </x:c>
      <x:c r="J7550" s="53">
        <x:f t="shared" si="1407"/>
        <x:v>11</x:v>
      </x:c>
      <x:c r="K7550" s="53">
        <x:f t="shared" si="1408"/>
        <x:v>2</x:v>
      </x:c>
      <x:c r="L7550" s="53">
        <x:f t="shared" si="1409"/>
        <x:v>24</x:v>
      </x:c>
      <x:c r="M7550" s="54">
        <x:f t="shared" si="1410"/>
        <x:v>3349.8381986233203</x:v>
      </x:c>
      <x:c r="N7550" s="54">
        <x:f t="shared" si="1411"/>
        <x:v>1.8262765268217502</x:v>
      </x:c>
      <x:c r="O7550" s="55">
        <x:f t="shared" si="1412"/>
        <x:v>125234</x:v>
      </x:c>
      <x:c r="P7550" s="55">
        <x:f t="shared" si="1413"/>
        <x:v>16280</x:v>
      </x:c>
      <x:c r="Q7550" s="55">
        <x:f t="shared" si="1414"/>
        <x:v>70656.913170543761</x:v>
      </x:c>
      <x:c r="R7550" s="55">
        <x:f t="shared" si="1415"/>
        <x:v>18297.086829456239</x:v>
      </x:c>
      <x:c r="S7550" s="1" t="str">
        <x:f t="shared" si="1416"/>
        <x:v>YES</x:v>
      </x:c>
      <x:c r="T7550" s="1">
        <x:f t="shared" si="1417"/>
        <x:v>18297.086829456239</x:v>
      </x:c>
    </x:row>
    <x:row r="7551">
      <x:c r="A7551" s="1"/>
      <x:c r="B7551" s="1"/>
      <x:c r="C7551" s="1"/>
      <x:c r="D7551" s="1"/>
      <x:c r="E7551" s="1"/>
      <x:c r="F7551" s="1"/>
      <x:c r="G7551" s="1"/>
      <x:c r="H7551" s="1"/>
      <x:c r="I7551" s="53">
        <x:f t="shared" si="1406"/>
        <x:v>11</x:v>
      </x:c>
      <x:c r="J7551" s="53">
        <x:f t="shared" si="1407"/>
        <x:v>11</x:v>
      </x:c>
      <x:c r="K7551" s="53">
        <x:f t="shared" si="1408"/>
        <x:v>3</x:v>
      </x:c>
      <x:c r="L7551" s="53">
        <x:f t="shared" si="1409"/>
        <x:v>25</x:v>
      </x:c>
      <x:c r="M7551" s="54">
        <x:f t="shared" si="1410"/>
        <x:v>3397.7001810451952</x:v>
      </x:c>
      <x:c r="N7551" s="54">
        <x:f t="shared" si="1411"/>
        <x:v>1.8595140146147189</x:v>
      </x:c>
      <x:c r="O7551" s="55">
        <x:f t="shared" si="1412"/>
        <x:v>127934</x:v>
      </x:c>
      <x:c r="P7551" s="55">
        <x:f t="shared" si="1413"/>
        <x:v>17160</x:v>
      </x:c>
      <x:c r="Q7551" s="55">
        <x:f t="shared" si="1414"/>
        <x:v>71487.85036536798</x:v>
      </x:c>
      <x:c r="R7551" s="55">
        <x:f t="shared" si="1415"/>
        <x:v>19286.14963463202</x:v>
      </x:c>
      <x:c r="S7551" s="1" t="str">
        <x:f t="shared" si="1416"/>
        <x:v>YES</x:v>
      </x:c>
      <x:c r="T7551" s="1">
        <x:f t="shared" si="1417"/>
        <x:v>19286.14963463202</x:v>
      </x:c>
    </x:row>
    <x:row r="7552">
      <x:c r="A7552" s="1"/>
      <x:c r="B7552" s="1"/>
      <x:c r="C7552" s="1"/>
      <x:c r="D7552" s="1"/>
      <x:c r="E7552" s="1"/>
      <x:c r="F7552" s="1"/>
      <x:c r="G7552" s="1"/>
      <x:c r="H7552" s="1"/>
      <x:c r="I7552" s="53">
        <x:f t="shared" si="1406"/>
        <x:v>11</x:v>
      </x:c>
      <x:c r="J7552" s="53">
        <x:f t="shared" si="1407"/>
        <x:v>11</x:v>
      </x:c>
      <x:c r="K7552" s="53">
        <x:f t="shared" si="1408"/>
        <x:v>4</x:v>
      </x:c>
      <x:c r="L7552" s="53">
        <x:f t="shared" si="1409"/>
        <x:v>26</x:v>
      </x:c>
      <x:c r="M7552" s="54">
        <x:f t="shared" si="1410"/>
        <x:v>3446.7442967678517</x:v>
      </x:c>
      <x:c r="N7552" s="54">
        <x:f t="shared" si="1411"/>
        <x:v>1.893572428311008</x:v>
      </x:c>
      <x:c r="O7552" s="55">
        <x:f t="shared" si="1412"/>
        <x:v>130634</x:v>
      </x:c>
      <x:c r="P7552" s="55">
        <x:f t="shared" si="1413"/>
        <x:v>18040</x:v>
      </x:c>
      <x:c r="Q7552" s="55">
        <x:f t="shared" si="1414"/>
        <x:v>72339.310707775207</x:v>
      </x:c>
      <x:c r="R7552" s="55">
        <x:f t="shared" si="1415"/>
        <x:v>20254.689292224793</x:v>
      </x:c>
      <x:c r="S7552" s="1" t="str">
        <x:f t="shared" si="1416"/>
        <x:v>YES</x:v>
      </x:c>
      <x:c r="T7552" s="1">
        <x:f t="shared" si="1417"/>
        <x:v>20254.689292224793</x:v>
      </x:c>
    </x:row>
    <x:row r="7553">
      <x:c r="A7553" s="1"/>
      <x:c r="B7553" s="1"/>
      <x:c r="C7553" s="1"/>
      <x:c r="D7553" s="1"/>
      <x:c r="E7553" s="1"/>
      <x:c r="F7553" s="1"/>
      <x:c r="G7553" s="1"/>
      <x:c r="H7553" s="1"/>
      <x:c r="I7553" s="53">
        <x:f t="shared" si="1406"/>
        <x:v>11</x:v>
      </x:c>
      <x:c r="J7553" s="53">
        <x:f t="shared" si="1407"/>
        <x:v>11</x:v>
      </x:c>
      <x:c r="K7553" s="53">
        <x:f t="shared" si="1408"/>
        <x:v>5</x:v>
      </x:c>
      <x:c r="L7553" s="53">
        <x:f t="shared" si="1409"/>
        <x:v>27</x:v>
      </x:c>
      <x:c r="M7553" s="54">
        <x:f t="shared" si="1410"/>
        <x:v>3496.992620689055</x:v>
      </x:c>
      <x:c r="N7553" s="54">
        <x:f t="shared" si="1411"/>
        <x:v>1.9284670977007325</x:v>
      </x:c>
      <x:c r="O7553" s="55">
        <x:f t="shared" si="1412"/>
        <x:v>133334</x:v>
      </x:c>
      <x:c r="P7553" s="55">
        <x:f t="shared" si="1413"/>
        <x:v>18920</x:v>
      </x:c>
      <x:c r="Q7553" s="55">
        <x:f t="shared" si="1414"/>
        <x:v>73211.677442518325</x:v>
      </x:c>
      <x:c r="R7553" s="55">
        <x:f t="shared" si="1415"/>
        <x:v>21202.322557481675</x:v>
      </x:c>
      <x:c r="S7553" s="1" t="str">
        <x:f t="shared" si="1416"/>
        <x:v>YES</x:v>
      </x:c>
      <x:c r="T7553" s="1">
        <x:f t="shared" si="1417"/>
        <x:v>21202.322557481675</x:v>
      </x:c>
    </x:row>
    <x:row r="7554">
      <x:c r="A7554" s="1"/>
      <x:c r="B7554" s="1"/>
      <x:c r="C7554" s="1"/>
      <x:c r="D7554" s="1"/>
      <x:c r="E7554" s="1"/>
      <x:c r="F7554" s="1"/>
      <x:c r="G7554" s="1"/>
      <x:c r="H7554" s="1"/>
      <x:c r="I7554" s="53">
        <x:f t="shared" si="1406"/>
        <x:v>11</x:v>
      </x:c>
      <x:c r="J7554" s="53">
        <x:f t="shared" si="1407"/>
        <x:v>11</x:v>
      </x:c>
      <x:c r="K7554" s="53">
        <x:f t="shared" si="1408"/>
        <x:v>6</x:v>
      </x:c>
      <x:c r="L7554" s="53">
        <x:f t="shared" si="1409"/>
        <x:v>28</x:v>
      </x:c>
      <x:c r="M7554" s="54">
        <x:f t="shared" si="1410"/>
        <x:v>3548.4675948706881</x:v>
      </x:c>
      <x:c r="N7554" s="54">
        <x:f t="shared" si="1411"/>
        <x:v>1.964213607549089</x:v>
      </x:c>
      <x:c r="O7554" s="55">
        <x:f t="shared" si="1412"/>
        <x:v>136034</x:v>
      </x:c>
      <x:c r="P7554" s="55">
        <x:f t="shared" si="1413"/>
        <x:v>19800</x:v>
      </x:c>
      <x:c r="Q7554" s="55">
        <x:f t="shared" si="1414"/>
        <x:v>74105.340188727219</x:v>
      </x:c>
      <x:c r="R7554" s="55">
        <x:f t="shared" si="1415"/>
        <x:v>22128.659811272781</x:v>
      </x:c>
      <x:c r="S7554" s="1" t="str">
        <x:f t="shared" si="1416"/>
        <x:v>YES</x:v>
      </x:c>
      <x:c r="T7554" s="1">
        <x:f t="shared" si="1417"/>
        <x:v>22128.659811272781</x:v>
      </x:c>
    </x:row>
    <x:row r="7555">
      <x:c r="A7555" s="1"/>
      <x:c r="B7555" s="1"/>
      <x:c r="C7555" s="1"/>
      <x:c r="D7555" s="1"/>
      <x:c r="E7555" s="1"/>
      <x:c r="F7555" s="1"/>
      <x:c r="G7555" s="1"/>
      <x:c r="H7555" s="1"/>
      <x:c r="I7555" s="53">
        <x:f t="shared" si="1406"/>
        <x:v>11</x:v>
      </x:c>
      <x:c r="J7555" s="53">
        <x:f t="shared" si="1407"/>
        <x:v>11</x:v>
      </x:c>
      <x:c r="K7555" s="53">
        <x:f t="shared" si="1408"/>
        <x:v>7</x:v>
      </x:c>
      <x:c r="L7555" s="53">
        <x:f t="shared" si="1409"/>
        <x:v>29</x:v>
      </x:c>
      <x:c r="M7555" s="54">
        <x:f t="shared" si="1410"/>
        <x:v>3601.1920342686485</x:v>
      </x:c>
      <x:c r="N7555" s="54">
        <x:f t="shared" si="1411"/>
        <x:v>2.0008278015754501</x:v>
      </x:c>
      <x:c r="O7555" s="55">
        <x:f t="shared" si="1412"/>
        <x:v>138734</x:v>
      </x:c>
      <x:c r="P7555" s="55">
        <x:f t="shared" si="1413"/>
        <x:v>20680</x:v>
      </x:c>
      <x:c r="Q7555" s="55">
        <x:f t="shared" si="1414"/>
        <x:v>75020.69503938625</x:v>
      </x:c>
      <x:c r="R7555" s="55">
        <x:f t="shared" si="1415"/>
        <x:v>23033.30496061375</x:v>
      </x:c>
      <x:c r="S7555" s="1" t="str">
        <x:f t="shared" si="1416"/>
        <x:v>YES</x:v>
      </x:c>
      <x:c r="T7555" s="1">
        <x:f t="shared" si="1417"/>
        <x:v>23033.30496061375</x:v>
      </x:c>
    </x:row>
    <x:row r="7556">
      <x:c r="A7556" s="1"/>
      <x:c r="B7556" s="1"/>
      <x:c r="C7556" s="1"/>
      <x:c r="D7556" s="1"/>
      <x:c r="E7556" s="1"/>
      <x:c r="F7556" s="1"/>
      <x:c r="G7556" s="1"/>
      <x:c r="H7556" s="1"/>
      <x:c r="I7556" s="53">
        <x:f t="shared" si="1406"/>
        <x:v>11</x:v>
      </x:c>
      <x:c r="J7556" s="53">
        <x:f t="shared" si="1407"/>
        <x:v>11</x:v>
      </x:c>
      <x:c r="K7556" s="53">
        <x:f t="shared" si="1408"/>
        <x:v>8</x:v>
      </x:c>
      <x:c r="L7556" s="53">
        <x:f t="shared" si="1409"/>
        <x:v>30</x:v>
      </x:c>
      <x:c r="M7556" s="54">
        <x:f t="shared" si="1410"/>
        <x:v>3655.1891325486285</x:v>
      </x:c>
      <x:c r="N7556" s="54">
        <x:f t="shared" si="1411"/>
        <x:v>2.0383257864921029</x:v>
      </x:c>
      <x:c r="O7556" s="55">
        <x:f t="shared" si="1412"/>
        <x:v>141434</x:v>
      </x:c>
      <x:c r="P7556" s="55">
        <x:f t="shared" si="1413"/>
        <x:v>21560</x:v>
      </x:c>
      <x:c r="Q7556" s="55">
        <x:f t="shared" si="1414"/>
        <x:v>75958.144662302569</x:v>
      </x:c>
      <x:c r="R7556" s="55">
        <x:f t="shared" si="1415"/>
        <x:v>23915.855337697431</x:v>
      </x:c>
      <x:c r="S7556" s="1" t="str">
        <x:f t="shared" si="1416"/>
        <x:v>YES</x:v>
      </x:c>
      <x:c r="T7556" s="1">
        <x:f t="shared" si="1417"/>
        <x:v>23915.855337697431</x:v>
      </x:c>
    </x:row>
    <x:row r="7557">
      <x:c r="A7557" s="1"/>
      <x:c r="B7557" s="1"/>
      <x:c r="C7557" s="1"/>
      <x:c r="D7557" s="1"/>
      <x:c r="E7557" s="1"/>
      <x:c r="F7557" s="1"/>
      <x:c r="G7557" s="1"/>
      <x:c r="H7557" s="1"/>
      <x:c r="I7557" s="53">
        <x:f t="shared" si="1406"/>
        <x:v>11</x:v>
      </x:c>
      <x:c r="J7557" s="53">
        <x:f t="shared" si="1407"/>
        <x:v>11</x:v>
      </x:c>
      <x:c r="K7557" s="53">
        <x:f t="shared" si="1408"/>
        <x:v>9</x:v>
      </x:c>
      <x:c r="L7557" s="53">
        <x:f t="shared" si="1409"/>
        <x:v>31</x:v>
      </x:c>
      <x:c r="M7557" s="54">
        <x:f t="shared" si="1410"/>
        <x:v>3710.4824679890235</x:v>
      </x:c>
      <x:c r="N7557" s="54">
        <x:f t="shared" si="1411"/>
        <x:v>2.0767239361034884</x:v>
      </x:c>
      <x:c r="O7557" s="55">
        <x:f t="shared" si="1412"/>
        <x:v>144134</x:v>
      </x:c>
      <x:c r="P7557" s="55">
        <x:f t="shared" si="1413"/>
        <x:v>22440</x:v>
      </x:c>
      <x:c r="Q7557" s="55">
        <x:f t="shared" si="1414"/>
        <x:v>76918.098402587202</x:v>
      </x:c>
      <x:c r="R7557" s="55">
        <x:f t="shared" si="1415"/>
        <x:v>24775.901597412798</x:v>
      </x:c>
      <x:c r="S7557" s="1" t="str">
        <x:f t="shared" si="1416"/>
        <x:v>YES</x:v>
      </x:c>
      <x:c r="T7557" s="1">
        <x:f t="shared" si="1417"/>
        <x:v>24775.901597412798</x:v>
      </x:c>
    </x:row>
    <x:row r="7558">
      <x:c r="A7558" s="1"/>
      <x:c r="B7558" s="1"/>
      <x:c r="C7558" s="1"/>
      <x:c r="D7558" s="1"/>
      <x:c r="E7558" s="1"/>
      <x:c r="F7558" s="1"/>
      <x:c r="G7558" s="1"/>
      <x:c r="H7558" s="1"/>
      <x:c r="I7558" s="53">
        <x:f t="shared" si="1406"/>
        <x:v>11</x:v>
      </x:c>
      <x:c r="J7558" s="53">
        <x:f t="shared" si="1407"/>
        <x:v>11</x:v>
      </x:c>
      <x:c r="K7558" s="53">
        <x:f t="shared" si="1408"/>
        <x:v>10</x:v>
      </x:c>
      <x:c r="L7558" s="53">
        <x:f t="shared" si="1409"/>
        <x:v>32</x:v>
      </x:c>
      <x:c r="M7558" s="54">
        <x:f t="shared" si="1410"/>
        <x:v>3767.0960094722359</x:v>
      </x:c>
      <x:c r="N7558" s="54">
        <x:f t="shared" si="1411"/>
        <x:v>2.1160388954668305</x:v>
      </x:c>
      <x:c r="O7558" s="55">
        <x:f t="shared" si="1412"/>
        <x:v>146834</x:v>
      </x:c>
      <x:c r="P7558" s="55">
        <x:f t="shared" si="1413"/>
        <x:v>23320</x:v>
      </x:c>
      <x:c r="Q7558" s="55">
        <x:f t="shared" si="1414"/>
        <x:v>77900.972386670765</x:v>
      </x:c>
      <x:c r="R7558" s="55">
        <x:f t="shared" si="1415"/>
        <x:v>25613.027613329235</x:v>
      </x:c>
      <x:c r="S7558" s="1" t="str">
        <x:f t="shared" si="1416"/>
        <x:v>YES</x:v>
      </x:c>
      <x:c r="T7558" s="1">
        <x:f t="shared" si="1417"/>
        <x:v>25613.027613329235</x:v>
      </x:c>
    </x:row>
    <x:row r="7559">
      <x:c r="A7559" s="1"/>
      <x:c r="B7559" s="1"/>
      <x:c r="C7559" s="1"/>
      <x:c r="D7559" s="1"/>
      <x:c r="E7559" s="1"/>
      <x:c r="F7559" s="1"/>
      <x:c r="G7559" s="1"/>
      <x:c r="H7559" s="1"/>
      <x:c r="I7559" s="53">
        <x:f t="shared" si="1406"/>
        <x:v>11</x:v>
      </x:c>
      <x:c r="J7559" s="53">
        <x:f t="shared" si="1407"/>
        <x:v>11</x:v>
      </x:c>
      <x:c r="K7559" s="53">
        <x:f t="shared" si="1408"/>
        <x:v>11</x:v>
      </x:c>
      <x:c r="L7559" s="53">
        <x:f t="shared" si="1409"/>
        <x:v>33</x:v>
      </x:c>
      <x:c r="M7559" s="54">
        <x:f t="shared" si="1410"/>
        <x:v>3825.0541225656752</x:v>
      </x:c>
      <x:c r="N7559" s="54">
        <x:f t="shared" si="1411"/>
        <x:v>2.1562875851150523</x:v>
      </x:c>
      <x:c r="O7559" s="55">
        <x:f t="shared" si="1412"/>
        <x:v>149534</x:v>
      </x:c>
      <x:c r="P7559" s="55">
        <x:f t="shared" si="1413"/>
        <x:v>24200</x:v>
      </x:c>
      <x:c r="Q7559" s="55">
        <x:f t="shared" si="1414"/>
        <x:v>78907.189627876302</x:v>
      </x:c>
      <x:c r="R7559" s="55">
        <x:f t="shared" si="1415"/>
        <x:v>26426.810372123698</x:v>
      </x:c>
      <x:c r="S7559" s="1" t="str">
        <x:f t="shared" si="1416"/>
        <x:v>YES</x:v>
      </x:c>
      <x:c r="T7559" s="1">
        <x:f t="shared" si="1417"/>
        <x:v>26426.810372123698</x:v>
      </x:c>
    </x:row>
    <x:row r="7560">
      <x:c r="A7560" s="1"/>
      <x:c r="B7560" s="1"/>
      <x:c r="C7560" s="1"/>
      <x:c r="D7560" s="1"/>
      <x:c r="E7560" s="1"/>
      <x:c r="F7560" s="1"/>
      <x:c r="G7560" s="1"/>
      <x:c r="H7560" s="1"/>
      <x:c r="I7560" s="53">
        <x:f t="shared" si="1406"/>
        <x:v>11</x:v>
      </x:c>
      <x:c r="J7560" s="53">
        <x:f t="shared" si="1407"/>
        <x:v>11</x:v>
      </x:c>
      <x:c r="K7560" s="53">
        <x:f t="shared" si="1408"/>
        <x:v>12</x:v>
      </x:c>
      <x:c r="L7560" s="53">
        <x:f t="shared" si="1409"/>
        <x:v>34</x:v>
      </x:c>
      <x:c r="M7560" s="54">
        <x:f t="shared" si="1410"/>
        <x:v>3884.3815756937397</x:v>
      </x:c>
      <x:c r="N7560" s="54">
        <x:f t="shared" si="1411"/>
        <x:v>2.1974872053428749</x:v>
      </x:c>
      <x:c r="O7560" s="55">
        <x:f t="shared" si="1412"/>
        <x:v>152234</x:v>
      </x:c>
      <x:c r="P7560" s="55">
        <x:f t="shared" si="1413"/>
        <x:v>25080</x:v>
      </x:c>
      <x:c r="Q7560" s="55">
        <x:f t="shared" si="1414"/>
        <x:v>79937.180133571877</x:v>
      </x:c>
      <x:c r="R7560" s="55">
        <x:f t="shared" si="1415"/>
        <x:v>27216.819866428123</x:v>
      </x:c>
      <x:c r="S7560" s="1" t="str">
        <x:f t="shared" si="1416"/>
        <x:v>YES</x:v>
      </x:c>
      <x:c r="T7560" s="1">
        <x:f t="shared" si="1417"/>
        <x:v>27216.819866428123</x:v>
      </x:c>
    </x:row>
    <x:row r="7561">
      <x:c r="A7561" s="1"/>
      <x:c r="B7561" s="1"/>
      <x:c r="C7561" s="1"/>
      <x:c r="D7561" s="1"/>
      <x:c r="E7561" s="1"/>
      <x:c r="F7561" s="1"/>
      <x:c r="G7561" s="1"/>
      <x:c r="H7561" s="1"/>
      <x:c r="I7561" s="53">
        <x:f t="shared" si="1406"/>
        <x:v>11</x:v>
      </x:c>
      <x:c r="J7561" s="53">
        <x:f t="shared" si="1407"/>
        <x:v>11</x:v>
      </x:c>
      <x:c r="K7561" s="53">
        <x:f t="shared" si="1408"/>
        <x:v>13</x:v>
      </x:c>
      <x:c r="L7561" s="53">
        <x:f t="shared" si="1409"/>
        <x:v>35</x:v>
      </x:c>
      <x:c r="M7561" s="54">
        <x:f t="shared" si="1410"/>
        <x:v>3945.1035464021238</x:v>
      </x:c>
      <x:c r="N7561" s="54">
        <x:f t="shared" si="1411"/>
        <x:v>2.2396552405570302</x:v>
      </x:c>
      <x:c r="O7561" s="55">
        <x:f t="shared" si="1412"/>
        <x:v>154934</x:v>
      </x:c>
      <x:c r="P7561" s="55">
        <x:f t="shared" si="1413"/>
        <x:v>25960</x:v>
      </x:c>
      <x:c r="Q7561" s="55">
        <x:f t="shared" si="1414"/>
        <x:v>80991.381013925769</x:v>
      </x:c>
      <x:c r="R7561" s="55">
        <x:f t="shared" si="1415"/>
        <x:v>27982.618986074231</x:v>
      </x:c>
      <x:c r="S7561" s="1" t="str">
        <x:f t="shared" si="1416"/>
        <x:v>YES</x:v>
      </x:c>
      <x:c r="T7561" s="1">
        <x:f t="shared" si="1417"/>
        <x:v>27982.618986074231</x:v>
      </x:c>
    </x:row>
    <x:row r="7562">
      <x:c r="A7562" s="1"/>
      <x:c r="B7562" s="1"/>
      <x:c r="C7562" s="1"/>
      <x:c r="D7562" s="1"/>
      <x:c r="E7562" s="1"/>
      <x:c r="F7562" s="1"/>
      <x:c r="G7562" s="1"/>
      <x:c r="H7562" s="1"/>
      <x:c r="I7562" s="53">
        <x:f t="shared" si="1406"/>
        <x:v>11</x:v>
      </x:c>
      <x:c r="J7562" s="53">
        <x:f t="shared" si="1407"/>
        <x:v>11</x:v>
      </x:c>
      <x:c r="K7562" s="53">
        <x:f t="shared" si="1408"/>
        <x:v>14</x:v>
      </x:c>
      <x:c r="L7562" s="53">
        <x:f t="shared" si="1409"/>
        <x:v>36</x:v>
      </x:c>
      <x:c r="M7562" s="54">
        <x:f t="shared" si="1410"/>
        <x:v>4007.2456277157853</x:v>
      </x:c>
      <x:c r="N7562" s="54">
        <x:f t="shared" si="1411"/>
        <x:v>2.2828094636915175</x:v>
      </x:c>
      <x:c r="O7562" s="55">
        <x:f t="shared" si="1412"/>
        <x:v>157634</x:v>
      </x:c>
      <x:c r="P7562" s="55">
        <x:f t="shared" si="1413"/>
        <x:v>26840</x:v>
      </x:c>
      <x:c r="Q7562" s="55">
        <x:f t="shared" si="1414"/>
        <x:v>82070.23659228794</x:v>
      </x:c>
      <x:c r="R7562" s="55">
        <x:f t="shared" si="1415"/>
        <x:v>28723.76340771206</x:v>
      </x:c>
      <x:c r="S7562" s="1" t="str">
        <x:f t="shared" si="1416"/>
        <x:v>YES</x:v>
      </x:c>
      <x:c r="T7562" s="1">
        <x:f t="shared" si="1417"/>
        <x:v>28723.76340771206</x:v>
      </x:c>
    </x:row>
    <x:row r="7563">
      <x:c r="A7563" s="1"/>
      <x:c r="B7563" s="1"/>
      <x:c r="C7563" s="1"/>
      <x:c r="D7563" s="1"/>
      <x:c r="E7563" s="1"/>
      <x:c r="F7563" s="1"/>
      <x:c r="G7563" s="1"/>
      <x:c r="H7563" s="1"/>
      <x:c r="I7563" s="53">
        <x:f t="shared" si="1406"/>
        <x:v>11</x:v>
      </x:c>
      <x:c r="J7563" s="53">
        <x:f t="shared" si="1407"/>
        <x:v>11</x:v>
      </x:c>
      <x:c r="K7563" s="53">
        <x:f t="shared" si="1408"/>
        <x:v>15</x:v>
      </x:c>
      <x:c r="L7563" s="53">
        <x:f t="shared" si="1409"/>
        <x:v>37</x:v>
      </x:c>
      <x:c r="M7563" s="54">
        <x:f t="shared" si="1410"/>
        <x:v>4070.8338345919315</x:v>
      </x:c>
      <x:c r="N7563" s="54">
        <x:f t="shared" si="1411"/>
        <x:v>2.3269679406888413</x:v>
      </x:c>
      <x:c r="O7563" s="55">
        <x:f t="shared" si="1412"/>
        <x:v>160334</x:v>
      </x:c>
      <x:c r="P7563" s="55">
        <x:f t="shared" si="1413"/>
        <x:v>27720</x:v>
      </x:c>
      <x:c r="Q7563" s="55">
        <x:f t="shared" si="1414"/>
        <x:v>83174.198517221026</x:v>
      </x:c>
      <x:c r="R7563" s="55">
        <x:f t="shared" si="1415"/>
        <x:v>29439.801482778974</x:v>
      </x:c>
      <x:c r="S7563" s="1" t="str">
        <x:f t="shared" si="1416"/>
        <x:v>YES</x:v>
      </x:c>
      <x:c r="T7563" s="1">
        <x:f t="shared" si="1417"/>
        <x:v>29439.801482778974</x:v>
      </x:c>
    </x:row>
    <x:row r="7564">
      <x:c r="A7564" s="1"/>
      <x:c r="B7564" s="1"/>
      <x:c r="C7564" s="1"/>
      <x:c r="D7564" s="1"/>
      <x:c r="E7564" s="1"/>
      <x:c r="F7564" s="1"/>
      <x:c r="G7564" s="1"/>
      <x:c r="H7564" s="1"/>
      <x:c r="I7564" s="53">
        <x:f t="shared" si="1406"/>
        <x:v>11</x:v>
      </x:c>
      <x:c r="J7564" s="53">
        <x:f t="shared" si="1407"/>
        <x:v>11</x:v>
      </x:c>
      <x:c r="K7564" s="53">
        <x:f t="shared" si="1408"/>
        <x:v>16</x:v>
      </x:c>
      <x:c r="L7564" s="53">
        <x:f t="shared" si="1409"/>
        <x:v>38</x:v>
      </x:c>
      <x:c r="M7564" s="54">
        <x:f t="shared" si="1410"/>
        <x:v>4135.8946104694205</x:v>
      </x:c>
      <x:c r="N7564" s="54">
        <x:f t="shared" si="1411"/>
        <x:v>2.3721490350482086</x:v>
      </x:c>
      <x:c r="O7564" s="55">
        <x:f t="shared" si="1412"/>
        <x:v>163034</x:v>
      </x:c>
      <x:c r="P7564" s="55">
        <x:f t="shared" si="1413"/>
        <x:v>28600</x:v>
      </x:c>
      <x:c r="Q7564" s="55">
        <x:f t="shared" si="1414"/>
        <x:v>84303.725876205222</x:v>
      </x:c>
      <x:c r="R7564" s="55">
        <x:f t="shared" si="1415"/>
        <x:v>30130.274123794778</x:v>
      </x:c>
      <x:c r="S7564" s="1" t="str">
        <x:f t="shared" si="1416"/>
        <x:v>YES</x:v>
      </x:c>
      <x:c r="T7564" s="1">
        <x:f t="shared" si="1417"/>
        <x:v>30130.274123794778</x:v>
      </x:c>
    </x:row>
    <x:row r="7565">
      <x:c r="A7565" s="1"/>
      <x:c r="B7565" s="1"/>
      <x:c r="C7565" s="1"/>
      <x:c r="D7565" s="1"/>
      <x:c r="E7565" s="1"/>
      <x:c r="F7565" s="1"/>
      <x:c r="G7565" s="1"/>
      <x:c r="H7565" s="1"/>
      <x:c r="I7565" s="53">
        <x:f t="shared" si="1406"/>
        <x:v>11</x:v>
      </x:c>
      <x:c r="J7565" s="53">
        <x:f t="shared" si="1407"/>
        <x:v>11</x:v>
      </x:c>
      <x:c r="K7565" s="53">
        <x:f t="shared" si="1408"/>
        <x:v>17</x:v>
      </x:c>
      <x:c r="L7565" s="53">
        <x:f t="shared" si="1409"/>
        <x:v>39</x:v>
      </x:c>
      <x:c r="M7565" s="54">
        <x:f t="shared" si="1410"/>
        <x:v>4202.454833915961</x:v>
      </x:c>
      <x:c r="N7565" s="54">
        <x:f t="shared" si="1411"/>
        <x:v>2.4183714124416396</x:v>
      </x:c>
      <x:c r="O7565" s="55">
        <x:f t="shared" si="1412"/>
        <x:v>165734</x:v>
      </x:c>
      <x:c r="P7565" s="55">
        <x:f t="shared" si="1413"/>
        <x:v>29480</x:v>
      </x:c>
      <x:c r="Q7565" s="55">
        <x:f t="shared" si="1414"/>
        <x:v>85459.285311040992</x:v>
      </x:c>
      <x:c r="R7565" s="55">
        <x:f t="shared" si="1415"/>
        <x:v>30794.714688959008</x:v>
      </x:c>
      <x:c r="S7565" s="1" t="str">
        <x:f t="shared" si="1416"/>
        <x:v>YES</x:v>
      </x:c>
      <x:c r="T7565" s="1">
        <x:f t="shared" si="1417"/>
        <x:v>30794.714688959008</x:v>
      </x:c>
    </x:row>
    <x:row r="7566">
      <x:c r="A7566" s="1"/>
      <x:c r="B7566" s="1"/>
      <x:c r="C7566" s="1"/>
      <x:c r="D7566" s="1"/>
      <x:c r="E7566" s="1"/>
      <x:c r="F7566" s="1"/>
      <x:c r="G7566" s="1"/>
      <x:c r="H7566" s="1"/>
      <x:c r="I7566" s="53">
        <x:f t="shared" si="1406"/>
        <x:v>11</x:v>
      </x:c>
      <x:c r="J7566" s="53">
        <x:f t="shared" si="1407"/>
        <x:v>11</x:v>
      </x:c>
      <x:c r="K7566" s="53">
        <x:f t="shared" si="1408"/>
        <x:v>18</x:v>
      </x:c>
      <x:c r="L7566" s="53">
        <x:f t="shared" si="1409"/>
        <x:v>40</x:v>
      </x:c>
      <x:c r="M7566" s="54">
        <x:f t="shared" si="1410"/>
        <x:v>4270.5418253745484</x:v>
      </x:c>
      <x:c r="N7566" s="54">
        <x:f t="shared" si="1411"/>
        <x:v>2.4656540453989919</x:v>
      </x:c>
      <x:c r="O7566" s="55">
        <x:f t="shared" si="1412"/>
        <x:v>168434</x:v>
      </x:c>
      <x:c r="P7566" s="55">
        <x:f t="shared" si="1413"/>
        <x:v>30360</x:v>
      </x:c>
      <x:c r="Q7566" s="55">
        <x:f t="shared" si="1414"/>
        <x:v>86641.351134974801</x:v>
      </x:c>
      <x:c r="R7566" s="55">
        <x:f t="shared" si="1415"/>
        <x:v>31432.648865025199</x:v>
      </x:c>
      <x:c r="S7566" s="1" t="str">
        <x:f t="shared" si="1416"/>
        <x:v>YES</x:v>
      </x:c>
      <x:c r="T7566" s="1">
        <x:f t="shared" si="1417"/>
        <x:v>31432.648865025199</x:v>
      </x:c>
    </x:row>
    <x:row r="7567">
      <x:c r="A7567" s="1"/>
      <x:c r="B7567" s="1"/>
      <x:c r="C7567" s="1"/>
      <x:c r="D7567" s="1"/>
      <x:c r="E7567" s="1"/>
      <x:c r="F7567" s="1"/>
      <x:c r="G7567" s="1"/>
      <x:c r="H7567" s="1"/>
      <x:c r="I7567" s="53">
        <x:f t="shared" si="1406"/>
        <x:v>11</x:v>
      </x:c>
      <x:c r="J7567" s="53">
        <x:f t="shared" si="1407"/>
        <x:v>11</x:v>
      </x:c>
      <x:c r="K7567" s="53">
        <x:f t="shared" si="1408"/>
        <x:v>19</x:v>
      </x:c>
      <x:c r="L7567" s="53">
        <x:f t="shared" si="1409"/>
        <x:v>41</x:v>
      </x:c>
      <x:c r="M7567" s="54">
        <x:f t="shared" si="1410"/>
        <x:v>4340.1833540105699</x:v>
      </x:c>
      <x:c r="N7567" s="54">
        <x:f t="shared" si="1411"/>
        <x:v>2.514016218062896</x:v>
      </x:c>
      <x:c r="O7567" s="55">
        <x:f t="shared" si="1412"/>
        <x:v>171134</x:v>
      </x:c>
      <x:c r="P7567" s="55">
        <x:f t="shared" si="1413"/>
        <x:v>31240</x:v>
      </x:c>
      <x:c r="Q7567" s="55">
        <x:f t="shared" si="1414"/>
        <x:v>87850.405451572384</x:v>
      </x:c>
      <x:c r="R7567" s="55">
        <x:f t="shared" si="1415"/>
        <x:v>32043.594548427616</x:v>
      </x:c>
      <x:c r="S7567" s="1" t="str">
        <x:f t="shared" si="1416"/>
        <x:v>YES</x:v>
      </x:c>
      <x:c r="T7567" s="1">
        <x:f t="shared" si="1417"/>
        <x:v>32043.594548427616</x:v>
      </x:c>
    </x:row>
    <x:row r="7568">
      <x:c r="A7568" s="1"/>
      <x:c r="B7568" s="1"/>
      <x:c r="C7568" s="1"/>
      <x:c r="D7568" s="1"/>
      <x:c r="E7568" s="1"/>
      <x:c r="F7568" s="1"/>
      <x:c r="G7568" s="1"/>
      <x:c r="H7568" s="1"/>
      <x:c r="I7568" s="53">
        <x:f t="shared" si="1406"/>
        <x:v>11</x:v>
      </x:c>
      <x:c r="J7568" s="53">
        <x:f t="shared" si="1407"/>
        <x:v>11</x:v>
      </x:c>
      <x:c r="K7568" s="53">
        <x:f t="shared" si="1408"/>
        <x:v>20</x:v>
      </x:c>
      <x:c r="L7568" s="53">
        <x:f t="shared" si="1409"/>
        <x:v>42</x:v>
      </x:c>
      <x:c r="M7568" s="54">
        <x:f t="shared" si="1410"/>
        <x:v>4411.407644661047</x:v>
      </x:c>
      <x:c r="N7568" s="54">
        <x:f t="shared" si="1411"/>
        <x:v>2.5634775310146161</x:v>
      </x:c>
      <x:c r="O7568" s="55">
        <x:f t="shared" si="1412"/>
        <x:v>173834</x:v>
      </x:c>
      <x:c r="P7568" s="55">
        <x:f t="shared" si="1413"/>
        <x:v>32120</x:v>
      </x:c>
      <x:c r="Q7568" s="55">
        <x:f t="shared" si="1414"/>
        <x:v>89086.938275365392</x:v>
      </x:c>
      <x:c r="R7568" s="55">
        <x:f t="shared" si="1415"/>
        <x:v>32627.061724634608</x:v>
      </x:c>
      <x:c r="S7568" s="1" t="str">
        <x:f t="shared" si="1416"/>
        <x:v>YES</x:v>
      </x:c>
      <x:c r="T7568" s="1">
        <x:f t="shared" si="1417"/>
        <x:v>32627.061724634608</x:v>
      </x:c>
    </x:row>
    <x:row r="7569">
      <x:c r="A7569" s="1"/>
      <x:c r="B7569" s="1"/>
      <x:c r="C7569" s="1"/>
      <x:c r="D7569" s="1"/>
      <x:c r="E7569" s="1"/>
      <x:c r="F7569" s="1"/>
      <x:c r="G7569" s="1"/>
      <x:c r="H7569" s="1"/>
      <x:c r="I7569" s="53">
        <x:f t="shared" si="1406"/>
        <x:v>11</x:v>
      </x:c>
      <x:c r="J7569" s="53">
        <x:f t="shared" si="1407"/>
        <x:v>11</x:v>
      </x:c>
      <x:c r="K7569" s="53">
        <x:f t="shared" si="1408"/>
        <x:v>21</x:v>
      </x:c>
      <x:c r="L7569" s="53">
        <x:f t="shared" si="1409"/>
        <x:v>43</x:v>
      </x:c>
      <x:c r="M7569" s="54">
        <x:f t="shared" si="1410"/>
        <x:v>4484.2433848874907</x:v>
      </x:c>
      <x:c r="N7569" s="54">
        <x:f t="shared" si="1411"/>
        <x:v>2.6140579061718685</x:v>
      </x:c>
      <x:c r="O7569" s="55">
        <x:f t="shared" si="1412"/>
        <x:v>176534</x:v>
      </x:c>
      <x:c r="P7569" s="55">
        <x:f t="shared" si="1413"/>
        <x:v>33000</x:v>
      </x:c>
      <x:c r="Q7569" s="55">
        <x:f t="shared" si="1414"/>
        <x:v>90351.447654296702</x:v>
      </x:c>
      <x:c r="R7569" s="55">
        <x:f t="shared" si="1415"/>
        <x:v>33182.552345703298</x:v>
      </x:c>
      <x:c r="S7569" s="1" t="str">
        <x:f t="shared" si="1416"/>
        <x:v>YES</x:v>
      </x:c>
      <x:c r="T7569" s="1">
        <x:f t="shared" si="1417"/>
        <x:v>33182.552345703298</x:v>
      </x:c>
    </x:row>
    <x:row r="7570">
      <x:c r="A7570" s="1"/>
      <x:c r="B7570" s="1"/>
      <x:c r="C7570" s="1"/>
      <x:c r="D7570" s="1"/>
      <x:c r="E7570" s="1"/>
      <x:c r="F7570" s="1"/>
      <x:c r="G7570" s="1"/>
      <x:c r="H7570" s="1"/>
      <x:c r="I7570" s="53">
        <x:f t="shared" si="1406"/>
        <x:v>11</x:v>
      </x:c>
      <x:c r="J7570" s="53">
        <x:f t="shared" si="1407"/>
        <x:v>11</x:v>
      </x:c>
      <x:c r="K7570" s="53">
        <x:f t="shared" si="1408"/>
        <x:v>22</x:v>
      </x:c>
      <x:c r="L7570" s="53">
        <x:f t="shared" si="1409"/>
        <x:v>44</x:v>
      </x:c>
      <x:c r="M7570" s="54">
        <x:f t="shared" si="1410"/>
        <x:v>4558.7197321338872</x:v>
      </x:c>
      <x:c r="N7570" s="54">
        <x:f t="shared" si="1411"/>
        <x:v>2.6657775917596438</x:v>
      </x:c>
      <x:c r="O7570" s="55">
        <x:f t="shared" si="1412"/>
        <x:v>179234</x:v>
      </x:c>
      <x:c r="P7570" s="55">
        <x:f t="shared" si="1413"/>
        <x:v>33880</x:v>
      </x:c>
      <x:c r="Q7570" s="55">
        <x:f t="shared" si="1414"/>
        <x:v>91644.4397939911</x:v>
      </x:c>
      <x:c r="R7570" s="55">
        <x:f t="shared" si="1415"/>
        <x:v>33709.5602060089</x:v>
      </x:c>
      <x:c r="S7570" s="1" t="str">
        <x:f t="shared" si="1416"/>
        <x:v>YES</x:v>
      </x:c>
      <x:c r="T7570" s="1">
        <x:f t="shared" si="1417"/>
        <x:v>33709.5602060089</x:v>
      </x:c>
    </x:row>
    <x:row r="7571">
      <x:c r="A7571" s="1"/>
      <x:c r="B7571" s="1"/>
      <x:c r="C7571" s="1"/>
      <x:c r="D7571" s="1"/>
      <x:c r="E7571" s="1"/>
      <x:c r="F7571" s="1"/>
      <x:c r="G7571" s="1"/>
      <x:c r="H7571" s="1"/>
      <x:c r="I7571" s="53">
        <x:f t="shared" si="1406"/>
        <x:v>11</x:v>
      </x:c>
      <x:c r="J7571" s="53">
        <x:f t="shared" si="1407"/>
        <x:v>11</x:v>
      </x:c>
      <x:c r="K7571" s="53">
        <x:f t="shared" si="1408"/>
        <x:v>23</x:v>
      </x:c>
      <x:c r="L7571" s="53">
        <x:f t="shared" si="1409"/>
        <x:v>45</x:v>
      </x:c>
      <x:c r="M7571" s="54">
        <x:f t="shared" si="1410"/>
        <x:v>4634.8663209913229</x:v>
      </x:c>
      <x:c r="N7571" s="54">
        <x:f t="shared" si="1411"/>
        <x:v>2.7186571673550852</x:v>
      </x:c>
      <x:c r="O7571" s="55">
        <x:f t="shared" si="1412"/>
        <x:v>181934</x:v>
      </x:c>
      <x:c r="P7571" s="55">
        <x:f t="shared" si="1413"/>
        <x:v>34760</x:v>
      </x:c>
      <x:c r="Q7571" s="55">
        <x:f t="shared" si="1414"/>
        <x:v>92966.429183877131</x:v>
      </x:c>
      <x:c r="R7571" s="55">
        <x:f t="shared" si="1415"/>
        <x:v>34207.570816122869</x:v>
      </x:c>
      <x:c r="S7571" s="1" t="str">
        <x:f t="shared" si="1416"/>
        <x:v>YES</x:v>
      </x:c>
      <x:c r="T7571" s="1">
        <x:f t="shared" si="1417"/>
        <x:v>34207.570816122869</x:v>
      </x:c>
    </x:row>
    <x:row r="7572">
      <x:c r="A7572" s="1"/>
      <x:c r="B7572" s="1"/>
      <x:c r="C7572" s="1"/>
      <x:c r="D7572" s="1"/>
      <x:c r="E7572" s="1"/>
      <x:c r="F7572" s="1"/>
      <x:c r="G7572" s="1"/>
      <x:c r="H7572" s="1"/>
      <x:c r="I7572" s="53">
        <x:f t="shared" si="1406"/>
        <x:v>11</x:v>
      </x:c>
      <x:c r="J7572" s="53">
        <x:f t="shared" si="1407"/>
        <x:v>11</x:v>
      </x:c>
      <x:c r="K7572" s="53">
        <x:f t="shared" si="1408"/>
        <x:v>24</x:v>
      </x:c>
      <x:c r="L7572" s="53">
        <x:f t="shared" si="1409"/>
        <x:v>46</x:v>
      </x:c>
      <x:c r="M7572" s="54">
        <x:f t="shared" si="1410"/>
        <x:v>4712.7132705708191</x:v>
      </x:c>
      <x:c r="N7572" s="54">
        <x:f t="shared" si="1411"/>
        <x:v>2.7727175490075133</x:v>
      </x:c>
      <x:c r="O7572" s="55">
        <x:f t="shared" si="1412"/>
        <x:v>184634</x:v>
      </x:c>
      <x:c r="P7572" s="55">
        <x:f t="shared" si="1413"/>
        <x:v>35640</x:v>
      </x:c>
      <x:c r="Q7572" s="55">
        <x:f t="shared" si="1414"/>
        <x:v>94317.938725187836</x:v>
      </x:c>
      <x:c r="R7572" s="55">
        <x:f t="shared" si="1415"/>
        <x:v>34676.061274812164</x:v>
      </x:c>
      <x:c r="S7572" s="1" t="str">
        <x:f t="shared" si="1416"/>
        <x:v>YES</x:v>
      </x:c>
      <x:c r="T7572" s="1">
        <x:f t="shared" si="1417"/>
        <x:v>34676.061274812164</x:v>
      </x:c>
    </x:row>
    <x:row r="7573">
      <x:c r="A7573" s="1"/>
      <x:c r="B7573" s="1"/>
      <x:c r="C7573" s="1"/>
      <x:c r="D7573" s="1"/>
      <x:c r="E7573" s="1"/>
      <x:c r="F7573" s="1"/>
      <x:c r="G7573" s="1"/>
      <x:c r="H7573" s="1"/>
      <x:c r="I7573" s="53">
        <x:f t="shared" si="1406"/>
        <x:v>11</x:v>
      </x:c>
      <x:c r="J7573" s="53">
        <x:f t="shared" si="1407"/>
        <x:v>11</x:v>
      </x:c>
      <x:c r="K7573" s="53">
        <x:f t="shared" si="1408"/>
        <x:v>25</x:v>
      </x:c>
      <x:c r="L7573" s="53">
        <x:f t="shared" si="1409"/>
        <x:v>47</x:v>
      </x:c>
      <x:c r="M7573" s="54">
        <x:f t="shared" si="1410"/>
        <x:v>4792.2911919859171</x:v>
      </x:c>
      <x:c r="N7573" s="54">
        <x:f t="shared" si="1411"/>
        <x:v>2.8279799944346644</x:v>
      </x:c>
      <x:c r="O7573" s="55">
        <x:f t="shared" si="1412"/>
        <x:v>187334</x:v>
      </x:c>
      <x:c r="P7573" s="55">
        <x:f t="shared" si="1413"/>
        <x:v>36520</x:v>
      </x:c>
      <x:c r="Q7573" s="55">
        <x:f t="shared" si="1414"/>
        <x:v>95699.499860866621</x:v>
      </x:c>
      <x:c r="R7573" s="55">
        <x:f t="shared" si="1415"/>
        <x:v>35114.500139133379</x:v>
      </x:c>
      <x:c r="S7573" s="1" t="str">
        <x:f t="shared" si="1416"/>
        <x:v>YES</x:v>
      </x:c>
      <x:c r="T7573" s="1">
        <x:f t="shared" si="1417"/>
        <x:v>35114.500139133379</x:v>
      </x:c>
    </x:row>
    <x:row r="7574">
      <x:c r="A7574" s="1"/>
      <x:c r="B7574" s="1"/>
      <x:c r="C7574" s="1"/>
      <x:c r="D7574" s="1"/>
      <x:c r="E7574" s="1"/>
      <x:c r="F7574" s="1"/>
      <x:c r="G7574" s="1"/>
      <x:c r="H7574" s="1"/>
      <x:c r="I7574" s="53">
        <x:f t="shared" si="1406"/>
        <x:v>11</x:v>
      </x:c>
      <x:c r="J7574" s="53">
        <x:f t="shared" si="1407"/>
        <x:v>11</x:v>
      </x:c>
      <x:c r="K7574" s="53">
        <x:f t="shared" si="1408"/>
        <x:v>26</x:v>
      </x:c>
      <x:c r="L7574" s="53">
        <x:f t="shared" si="1409"/>
        <x:v>48</x:v>
      </x:c>
      <x:c r="M7574" s="54">
        <x:f t="shared" si="1410"/>
        <x:v>4873.6311959466348</x:v>
      </x:c>
      <x:c r="N7574" s="54">
        <x:f t="shared" si="1411"/>
        <x:v>2.8844661082962739</x:v>
      </x:c>
      <x:c r="O7574" s="55">
        <x:f t="shared" si="1412"/>
        <x:v>190034</x:v>
      </x:c>
      <x:c r="P7574" s="55">
        <x:f t="shared" si="1413"/>
        <x:v>37400</x:v>
      </x:c>
      <x:c r="Q7574" s="55">
        <x:f t="shared" si="1414"/>
        <x:v>97111.652707406858</x:v>
      </x:c>
      <x:c r="R7574" s="55">
        <x:f t="shared" si="1415"/>
        <x:v>35522.347292593142</x:v>
      </x:c>
      <x:c r="S7574" s="1" t="str">
        <x:f t="shared" si="1416"/>
        <x:v>YES</x:v>
      </x:c>
      <x:c r="T7574" s="1">
        <x:f t="shared" si="1417"/>
        <x:v>35522.347292593142</x:v>
      </x:c>
    </x:row>
    <x:row r="7575">
      <x:c r="A7575" s="1"/>
      <x:c r="B7575" s="1"/>
      <x:c r="C7575" s="1"/>
      <x:c r="D7575" s="1"/>
      <x:c r="E7575" s="1"/>
      <x:c r="F7575" s="1"/>
      <x:c r="G7575" s="1"/>
      <x:c r="H7575" s="1"/>
      <x:c r="I7575" s="53">
        <x:f t="shared" si="1406"/>
        <x:v>11</x:v>
      </x:c>
      <x:c r="J7575" s="53">
        <x:f t="shared" si="1407"/>
        <x:v>11</x:v>
      </x:c>
      <x:c r="K7575" s="53">
        <x:f t="shared" si="1408"/>
        <x:v>27</x:v>
      </x:c>
      <x:c r="L7575" s="53">
        <x:f t="shared" si="1409"/>
        <x:v>49</x:v>
      </x:c>
      <x:c r="M7575" s="54">
        <x:f t="shared" si="1410"/>
        <x:v>4956.7649004663908</x:v>
      </x:c>
      <x:c r="N7575" s="54">
        <x:f t="shared" si="1411"/>
        <x:v>2.9421978475461046</x:v>
      </x:c>
      <x:c r="O7575" s="55">
        <x:f t="shared" si="1412"/>
        <x:v>192734</x:v>
      </x:c>
      <x:c r="P7575" s="55">
        <x:f t="shared" si="1413"/>
        <x:v>38280</x:v>
      </x:c>
      <x:c r="Q7575" s="55">
        <x:f t="shared" si="1414"/>
        <x:v>98554.946188652611</x:v>
      </x:c>
      <x:c r="R7575" s="55">
        <x:f t="shared" si="1415"/>
        <x:v>35899.053811347389</x:v>
      </x:c>
      <x:c r="S7575" s="1" t="str">
        <x:f t="shared" si="1416"/>
        <x:v>YES</x:v>
      </x:c>
      <x:c r="T7575" s="1">
        <x:f t="shared" si="1417"/>
        <x:v>35899.053811347389</x:v>
      </x:c>
    </x:row>
    <x:row r="7576">
      <x:c r="A7576" s="1"/>
      <x:c r="B7576" s="1"/>
      <x:c r="C7576" s="1"/>
      <x:c r="D7576" s="1"/>
      <x:c r="E7576" s="1"/>
      <x:c r="F7576" s="1"/>
      <x:c r="G7576" s="1"/>
      <x:c r="H7576" s="1"/>
      <x:c r="I7576" s="53">
        <x:f t="shared" si="1406"/>
        <x:v>11</x:v>
      </x:c>
      <x:c r="J7576" s="53">
        <x:f t="shared" si="1407"/>
        <x:v>11</x:v>
      </x:c>
      <x:c r="K7576" s="53">
        <x:f t="shared" si="1408"/>
        <x:v>28</x:v>
      </x:c>
      <x:c r="L7576" s="53">
        <x:f t="shared" si="1409"/>
        <x:v>50</x:v>
      </x:c>
      <x:c r="M7576" s="54">
        <x:f t="shared" si="1410"/>
        <x:v>5041.7244386835446</x:v>
      </x:c>
      <x:c r="N7576" s="54">
        <x:f t="shared" si="1411"/>
        <x:v>3.0011975268635727</x:v>
      </x:c>
      <x:c r="O7576" s="55">
        <x:f t="shared" si="1412"/>
        <x:v>195434</x:v>
      </x:c>
      <x:c r="P7576" s="55">
        <x:f t="shared" si="1413"/>
        <x:v>39160</x:v>
      </x:c>
      <x:c r="Q7576" s="55">
        <x:f t="shared" si="1414"/>
        <x:v>100029.93817158931</x:v>
      </x:c>
      <x:c r="R7576" s="55">
        <x:f t="shared" si="1415"/>
        <x:v>36244.061828410689</x:v>
      </x:c>
      <x:c r="S7576" s="1" t="str">
        <x:f t="shared" si="1416"/>
        <x:v>YES</x:v>
      </x:c>
      <x:c r="T7576" s="1">
        <x:f t="shared" si="1417"/>
        <x:v>36244.061828410689</x:v>
      </x:c>
    </x:row>
    <x:row r="7577">
      <x:c r="A7577" s="1"/>
      <x:c r="B7577" s="1"/>
      <x:c r="C7577" s="1"/>
      <x:c r="D7577" s="1"/>
      <x:c r="E7577" s="1"/>
      <x:c r="F7577" s="1"/>
      <x:c r="G7577" s="1"/>
      <x:c r="H7577" s="1"/>
      <x:c r="I7577" s="53">
        <x:f t="shared" si="1406"/>
        <x:v>11</x:v>
      </x:c>
      <x:c r="J7577" s="53">
        <x:f t="shared" si="1407"/>
        <x:v>11</x:v>
      </x:c>
      <x:c r="K7577" s="53">
        <x:f t="shared" si="1408"/>
        <x:v>29</x:v>
      </x:c>
      <x:c r="L7577" s="53">
        <x:f t="shared" si="1409"/>
        <x:v>51</x:v>
      </x:c>
      <x:c r="M7577" s="54">
        <x:f t="shared" si="1410"/>
        <x:v>5128.5424667991983</x:v>
      </x:c>
      <x:c r="N7577" s="54">
        <x:f t="shared" si="1411"/>
        <x:v>3.0614878241661101</x:v>
      </x:c>
      <x:c r="O7577" s="55">
        <x:f t="shared" si="1412"/>
        <x:v>198134</x:v>
      </x:c>
      <x:c r="P7577" s="55">
        <x:f t="shared" si="1413"/>
        <x:v>40040</x:v>
      </x:c>
      <x:c r="Q7577" s="55">
        <x:f t="shared" si="1414"/>
        <x:v>101537.19560415274</x:v>
      </x:c>
      <x:c r="R7577" s="55">
        <x:f t="shared" si="1415"/>
        <x:v>36556.804395847255</x:v>
      </x:c>
      <x:c r="S7577" s="1" t="str">
        <x:f t="shared" si="1416"/>
        <x:v>YES</x:v>
      </x:c>
      <x:c r="T7577" s="1">
        <x:f t="shared" si="1417"/>
        <x:v>36556.804395847255</x:v>
      </x:c>
    </x:row>
    <x:row r="7578">
      <x:c r="A7578" s="1"/>
      <x:c r="B7578" s="1"/>
      <x:c r="C7578" s="1"/>
      <x:c r="D7578" s="1"/>
      <x:c r="E7578" s="1"/>
      <x:c r="F7578" s="1"/>
      <x:c r="G7578" s="1"/>
      <x:c r="H7578" s="1"/>
      <x:c r="I7578" s="53">
        <x:f t="shared" si="1406"/>
        <x:v>11</x:v>
      </x:c>
      <x:c r="J7578" s="53">
        <x:f t="shared" si="1407"/>
        <x:v>11</x:v>
      </x:c>
      <x:c r="K7578" s="53">
        <x:f t="shared" si="1408"/>
        <x:v>30</x:v>
      </x:c>
      <x:c r="L7578" s="53">
        <x:f t="shared" si="1409"/>
        <x:v>52</x:v>
      </x:c>
      <x:c r="M7578" s="54">
        <x:f t="shared" si="1410"/>
        <x:v>5217.2521721329695</x:v>
      </x:c>
      <x:c r="N7578" s="54">
        <x:f t="shared" si="1411"/>
        <x:v>3.1230917862034508</x:v>
      </x:c>
      <x:c r="O7578" s="55">
        <x:f t="shared" si="1412"/>
        <x:v>200834</x:v>
      </x:c>
      <x:c r="P7578" s="55">
        <x:f t="shared" si="1413"/>
        <x:v>40920</x:v>
      </x:c>
      <x:c r="Q7578" s="55">
        <x:f t="shared" si="1414"/>
        <x:v>103077.29465508627</x:v>
      </x:c>
      <x:c r="R7578" s="55">
        <x:f t="shared" si="1415"/>
        <x:v>36836.705344913731</x:v>
      </x:c>
      <x:c r="S7578" s="1" t="str">
        <x:f t="shared" si="1416"/>
        <x:v>YES</x:v>
      </x:c>
      <x:c r="T7578" s="1">
        <x:f t="shared" si="1417"/>
        <x:v>36836.705344913731</x:v>
      </x:c>
    </x:row>
    <x:row r="7579">
      <x:c r="A7579" s="1"/>
      <x:c r="B7579" s="1"/>
      <x:c r="C7579" s="1"/>
      <x:c r="D7579" s="1"/>
      <x:c r="E7579" s="1"/>
      <x:c r="F7579" s="1"/>
      <x:c r="G7579" s="1"/>
      <x:c r="H7579" s="1"/>
      <x:c r="I7579" s="53">
        <x:f t="shared" si="1406"/>
        <x:v>11</x:v>
      </x:c>
      <x:c r="J7579" s="53">
        <x:f t="shared" si="1407"/>
        <x:v>12</x:v>
      </x:c>
      <x:c r="K7579" s="53">
        <x:f t="shared" si="1408"/>
        <x:v>0</x:v>
      </x:c>
      <x:c r="L7579" s="53">
        <x:f t="shared" si="1409"/>
        <x:v>23</x:v>
      </x:c>
      <x:c r="M7579" s="54">
        <x:f t="shared" si="1410"/>
        <x:v>3308.7455157775694</x:v>
      </x:c>
      <x:c r="N7579" s="54">
        <x:f t="shared" si="1411"/>
        <x:v>1.7977399415122011</x:v>
      </x:c>
      <x:c r="O7579" s="55">
        <x:f t="shared" si="1412"/>
        <x:v>121928</x:v>
      </x:c>
      <x:c r="P7579" s="55">
        <x:f t="shared" si="1413"/>
        <x:v>14960</x:v>
      </x:c>
      <x:c r="Q7579" s="55">
        <x:f t="shared" si="1414"/>
        <x:v>69943.498537805019</x:v>
      </x:c>
      <x:c r="R7579" s="55">
        <x:f t="shared" si="1415"/>
        <x:v>17024.501462194981</x:v>
      </x:c>
      <x:c r="S7579" s="1" t="str">
        <x:f t="shared" si="1416"/>
        <x:v>YES</x:v>
      </x:c>
      <x:c r="T7579" s="1">
        <x:f t="shared" si="1417"/>
        <x:v>17024.501462194981</x:v>
      </x:c>
    </x:row>
    <x:row r="7580">
      <x:c r="A7580" s="1"/>
      <x:c r="B7580" s="1"/>
      <x:c r="C7580" s="1"/>
      <x:c r="D7580" s="1"/>
      <x:c r="E7580" s="1"/>
      <x:c r="F7580" s="1"/>
      <x:c r="G7580" s="1"/>
      <x:c r="H7580" s="1"/>
      <x:c r="I7580" s="53">
        <x:f t="shared" si="1406"/>
        <x:v>11</x:v>
      </x:c>
      <x:c r="J7580" s="53">
        <x:f t="shared" si="1407"/>
        <x:v>12</x:v>
      </x:c>
      <x:c r="K7580" s="53">
        <x:f t="shared" si="1408"/>
        <x:v>1</x:v>
      </x:c>
      <x:c r="L7580" s="53">
        <x:f t="shared" si="1409"/>
        <x:v>24</x:v>
      </x:c>
      <x:c r="M7580" s="54">
        <x:f t="shared" si="1410"/>
        <x:v>3354.3080157775694</x:v>
      </x:c>
      <x:c r="N7580" s="54">
        <x:f t="shared" si="1411"/>
        <x:v>1.8293805665122009</x:v>
      </x:c>
      <x:c r="O7580" s="55">
        <x:f t="shared" si="1412"/>
        <x:v>124628</x:v>
      </x:c>
      <x:c r="P7580" s="55">
        <x:f t="shared" si="1413"/>
        <x:v>15840</x:v>
      </x:c>
      <x:c r="Q7580" s="55">
        <x:f t="shared" si="1414"/>
        <x:v>70734.514162805019</x:v>
      </x:c>
      <x:c r="R7580" s="55">
        <x:f t="shared" si="1415"/>
        <x:v>18053.485837194981</x:v>
      </x:c>
      <x:c r="S7580" s="1" t="str">
        <x:f t="shared" si="1416"/>
        <x:v>YES</x:v>
      </x:c>
      <x:c r="T7580" s="1">
        <x:f t="shared" si="1417"/>
        <x:v>18053.485837194981</x:v>
      </x:c>
    </x:row>
    <x:row r="7581">
      <x:c r="A7581" s="1"/>
      <x:c r="B7581" s="1"/>
      <x:c r="C7581" s="1"/>
      <x:c r="D7581" s="1"/>
      <x:c r="E7581" s="1"/>
      <x:c r="F7581" s="1"/>
      <x:c r="G7581" s="1"/>
      <x:c r="H7581" s="1"/>
      <x:c r="I7581" s="53">
        <x:f t="shared" si="1406"/>
        <x:v>11</x:v>
      </x:c>
      <x:c r="J7581" s="53">
        <x:f t="shared" si="1407"/>
        <x:v>12</x:v>
      </x:c>
      <x:c r="K7581" s="53">
        <x:f t="shared" si="1408"/>
        <x:v>2</x:v>
      </x:c>
      <x:c r="L7581" s="53">
        <x:f t="shared" si="1409"/>
        <x:v>25</x:v>
      </x:c>
      <x:c r="M7581" s="54">
        <x:f t="shared" si="1410"/>
        <x:v>3401.0095782775693</x:v>
      </x:c>
      <x:c r="N7581" s="54">
        <x:f t="shared" si="1411"/>
        <x:v>1.861812207137201</x:v>
      </x:c>
      <x:c r="O7581" s="55">
        <x:f t="shared" si="1412"/>
        <x:v>127328</x:v>
      </x:c>
      <x:c r="P7581" s="55">
        <x:f t="shared" si="1413"/>
        <x:v>16720</x:v>
      </x:c>
      <x:c r="Q7581" s="55">
        <x:f t="shared" si="1414"/>
        <x:v>71545.305178430019</x:v>
      </x:c>
      <x:c r="R7581" s="55">
        <x:f t="shared" si="1415"/>
        <x:v>19062.694821569981</x:v>
      </x:c>
      <x:c r="S7581" s="1" t="str">
        <x:f t="shared" si="1416"/>
        <x:v>YES</x:v>
      </x:c>
      <x:c r="T7581" s="1">
        <x:f t="shared" si="1417"/>
        <x:v>19062.694821569981</x:v>
      </x:c>
    </x:row>
    <x:row r="7582">
      <x:c r="A7582" s="1"/>
      <x:c r="B7582" s="1"/>
      <x:c r="C7582" s="1"/>
      <x:c r="D7582" s="1"/>
      <x:c r="E7582" s="1"/>
      <x:c r="F7582" s="1"/>
      <x:c r="G7582" s="1"/>
      <x:c r="H7582" s="1"/>
      <x:c r="I7582" s="53">
        <x:f t="shared" si="1406"/>
        <x:v>11</x:v>
      </x:c>
      <x:c r="J7582" s="53">
        <x:f t="shared" si="1407"/>
        <x:v>12</x:v>
      </x:c>
      <x:c r="K7582" s="53">
        <x:f t="shared" si="1408"/>
        <x:v>3</x:v>
      </x:c>
      <x:c r="L7582" s="53">
        <x:f t="shared" si="1409"/>
        <x:v>26</x:v>
      </x:c>
      <x:c r="M7582" s="54">
        <x:f t="shared" si="1410"/>
        <x:v>3448.8715606994442</x:v>
      </x:c>
      <x:c r="N7582" s="54">
        <x:f t="shared" si="1411"/>
        <x:v>1.8950496949301696</x:v>
      </x:c>
      <x:c r="O7582" s="55">
        <x:f t="shared" si="1412"/>
        <x:v>130028</x:v>
      </x:c>
      <x:c r="P7582" s="55">
        <x:f t="shared" si="1413"/>
        <x:v>17600</x:v>
      </x:c>
      <x:c r="Q7582" s="55">
        <x:f t="shared" si="1414"/>
        <x:v>72376.242373254237</x:v>
      </x:c>
      <x:c r="R7582" s="55">
        <x:f t="shared" si="1415"/>
        <x:v>20051.757626745763</x:v>
      </x:c>
      <x:c r="S7582" s="1" t="str">
        <x:f t="shared" si="1416"/>
        <x:v>YES</x:v>
      </x:c>
      <x:c r="T7582" s="1">
        <x:f t="shared" si="1417"/>
        <x:v>20051.757626745763</x:v>
      </x:c>
    </x:row>
    <x:row r="7583">
      <x:c r="A7583" s="1"/>
      <x:c r="B7583" s="1"/>
      <x:c r="C7583" s="1"/>
      <x:c r="D7583" s="1"/>
      <x:c r="E7583" s="1"/>
      <x:c r="F7583" s="1"/>
      <x:c r="G7583" s="1"/>
      <x:c r="H7583" s="1"/>
      <x:c r="I7583" s="53">
        <x:f t="shared" si="1406"/>
        <x:v>11</x:v>
      </x:c>
      <x:c r="J7583" s="53">
        <x:f t="shared" si="1407"/>
        <x:v>12</x:v>
      </x:c>
      <x:c r="K7583" s="53">
        <x:f t="shared" si="1408"/>
        <x:v>4</x:v>
      </x:c>
      <x:c r="L7583" s="53">
        <x:f t="shared" si="1409"/>
        <x:v>27</x:v>
      </x:c>
      <x:c r="M7583" s="54">
        <x:f t="shared" si="1410"/>
        <x:v>3497.9156764221007</x:v>
      </x:c>
      <x:c r="N7583" s="54">
        <x:f t="shared" si="1411"/>
        <x:v>1.9291081086264588</x:v>
      </x:c>
      <x:c r="O7583" s="55">
        <x:f t="shared" si="1412"/>
        <x:v>132728</x:v>
      </x:c>
      <x:c r="P7583" s="55">
        <x:f t="shared" si="1413"/>
        <x:v>18480</x:v>
      </x:c>
      <x:c r="Q7583" s="55">
        <x:f t="shared" si="1414"/>
        <x:v>73227.702715661464</x:v>
      </x:c>
      <x:c r="R7583" s="55">
        <x:f t="shared" si="1415"/>
        <x:v>21020.297284338536</x:v>
      </x:c>
      <x:c r="S7583" s="1" t="str">
        <x:f t="shared" si="1416"/>
        <x:v>YES</x:v>
      </x:c>
      <x:c r="T7583" s="1">
        <x:f t="shared" si="1417"/>
        <x:v>21020.297284338536</x:v>
      </x:c>
    </x:row>
    <x:row r="7584">
      <x:c r="A7584" s="1"/>
      <x:c r="B7584" s="1"/>
      <x:c r="C7584" s="1"/>
      <x:c r="D7584" s="1"/>
      <x:c r="E7584" s="1"/>
      <x:c r="F7584" s="1"/>
      <x:c r="G7584" s="1"/>
      <x:c r="H7584" s="1"/>
      <x:c r="I7584" s="53">
        <x:f t="shared" si="1406"/>
        <x:v>11</x:v>
      </x:c>
      <x:c r="J7584" s="53">
        <x:f t="shared" si="1407"/>
        <x:v>12</x:v>
      </x:c>
      <x:c r="K7584" s="53">
        <x:f t="shared" si="1408"/>
        <x:v>5</x:v>
      </x:c>
      <x:c r="L7584" s="53">
        <x:f t="shared" si="1409"/>
        <x:v>28</x:v>
      </x:c>
      <x:c r="M7584" s="54">
        <x:f t="shared" si="1410"/>
        <x:v>3548.164000343304</x:v>
      </x:c>
      <x:c r="N7584" s="54">
        <x:f t="shared" si="1411"/>
        <x:v>1.9640027780161833</x:v>
      </x:c>
      <x:c r="O7584" s="55">
        <x:f t="shared" si="1412"/>
        <x:v>135428</x:v>
      </x:c>
      <x:c r="P7584" s="55">
        <x:f t="shared" si="1413"/>
        <x:v>19360</x:v>
      </x:c>
      <x:c r="Q7584" s="55">
        <x:f t="shared" si="1414"/>
        <x:v>74100.069450404582</x:v>
      </x:c>
      <x:c r="R7584" s="55">
        <x:f t="shared" si="1415"/>
        <x:v>21967.930549595418</x:v>
      </x:c>
      <x:c r="S7584" s="1" t="str">
        <x:f t="shared" si="1416"/>
        <x:v>YES</x:v>
      </x:c>
      <x:c r="T7584" s="1">
        <x:f t="shared" si="1417"/>
        <x:v>21967.930549595418</x:v>
      </x:c>
    </x:row>
    <x:row r="7585">
      <x:c r="A7585" s="1"/>
      <x:c r="B7585" s="1"/>
      <x:c r="C7585" s="1"/>
      <x:c r="D7585" s="1"/>
      <x:c r="E7585" s="1"/>
      <x:c r="F7585" s="1"/>
      <x:c r="G7585" s="1"/>
      <x:c r="H7585" s="1"/>
      <x:c r="I7585" s="53">
        <x:f t="shared" si="1406"/>
        <x:v>11</x:v>
      </x:c>
      <x:c r="J7585" s="53">
        <x:f t="shared" si="1407"/>
        <x:v>12</x:v>
      </x:c>
      <x:c r="K7585" s="53">
        <x:f t="shared" si="1408"/>
        <x:v>6</x:v>
      </x:c>
      <x:c r="L7585" s="53">
        <x:f t="shared" si="1409"/>
        <x:v>29</x:v>
      </x:c>
      <x:c r="M7585" s="54">
        <x:f t="shared" si="1410"/>
        <x:v>3599.6389745249371</x:v>
      </x:c>
      <x:c r="N7585" s="54">
        <x:f t="shared" si="1411"/>
        <x:v>1.9997492878645398</x:v>
      </x:c>
      <x:c r="O7585" s="55">
        <x:f t="shared" si="1412"/>
        <x:v>138128</x:v>
      </x:c>
      <x:c r="P7585" s="55">
        <x:f t="shared" si="1413"/>
        <x:v>20240</x:v>
      </x:c>
      <x:c r="Q7585" s="55">
        <x:f t="shared" si="1414"/>
        <x:v>74993.732196613491</x:v>
      </x:c>
      <x:c r="R7585" s="55">
        <x:f t="shared" si="1415"/>
        <x:v>22894.267803386509</x:v>
      </x:c>
      <x:c r="S7585" s="1" t="str">
        <x:f t="shared" si="1416"/>
        <x:v>YES</x:v>
      </x:c>
      <x:c r="T7585" s="1">
        <x:f t="shared" si="1417"/>
        <x:v>22894.267803386509</x:v>
      </x:c>
    </x:row>
    <x:row r="7586">
      <x:c r="A7586" s="1"/>
      <x:c r="B7586" s="1"/>
      <x:c r="C7586" s="1"/>
      <x:c r="D7586" s="1"/>
      <x:c r="E7586" s="1"/>
      <x:c r="F7586" s="1"/>
      <x:c r="G7586" s="1"/>
      <x:c r="H7586" s="1"/>
      <x:c r="I7586" s="53">
        <x:f t="shared" si="1406"/>
        <x:v>11</x:v>
      </x:c>
      <x:c r="J7586" s="53">
        <x:f t="shared" si="1407"/>
        <x:v>12</x:v>
      </x:c>
      <x:c r="K7586" s="53">
        <x:f t="shared" si="1408"/>
        <x:v>7</x:v>
      </x:c>
      <x:c r="L7586" s="53">
        <x:f t="shared" si="1409"/>
        <x:v>30</x:v>
      </x:c>
      <x:c r="M7586" s="54">
        <x:f t="shared" si="1410"/>
        <x:v>3652.3634139228975</x:v>
      </x:c>
      <x:c r="N7586" s="54">
        <x:f t="shared" si="1411"/>
        <x:v>2.0363634818909011</x:v>
      </x:c>
      <x:c r="O7586" s="55">
        <x:f t="shared" si="1412"/>
        <x:v>140828</x:v>
      </x:c>
      <x:c r="P7586" s="55">
        <x:f t="shared" si="1413"/>
        <x:v>21120</x:v>
      </x:c>
      <x:c r="Q7586" s="55">
        <x:f t="shared" si="1414"/>
        <x:v>75909.087047272522</x:v>
      </x:c>
      <x:c r="R7586" s="55">
        <x:f t="shared" si="1415"/>
        <x:v>23798.912952727478</x:v>
      </x:c>
      <x:c r="S7586" s="1" t="str">
        <x:f t="shared" si="1416"/>
        <x:v>YES</x:v>
      </x:c>
      <x:c r="T7586" s="1">
        <x:f t="shared" si="1417"/>
        <x:v>23798.912952727478</x:v>
      </x:c>
    </x:row>
    <x:row r="7587">
      <x:c r="A7587" s="1"/>
      <x:c r="B7587" s="1"/>
      <x:c r="C7587" s="1"/>
      <x:c r="D7587" s="1"/>
      <x:c r="E7587" s="1"/>
      <x:c r="F7587" s="1"/>
      <x:c r="G7587" s="1"/>
      <x:c r="H7587" s="1"/>
      <x:c r="I7587" s="53">
        <x:f t="shared" si="1406"/>
        <x:v>11</x:v>
      </x:c>
      <x:c r="J7587" s="53">
        <x:f t="shared" si="1407"/>
        <x:v>12</x:v>
      </x:c>
      <x:c r="K7587" s="53">
        <x:f t="shared" si="1408"/>
        <x:v>8</x:v>
      </x:c>
      <x:c r="L7587" s="53">
        <x:f t="shared" si="1409"/>
        <x:v>31</x:v>
      </x:c>
      <x:c r="M7587" s="54">
        <x:f t="shared" si="1410"/>
        <x:v>3706.3605122028775</x:v>
      </x:c>
      <x:c r="N7587" s="54">
        <x:f t="shared" si="1411"/>
        <x:v>2.0738614668075539</x:v>
      </x:c>
      <x:c r="O7587" s="55">
        <x:f t="shared" si="1412"/>
        <x:v>143528</x:v>
      </x:c>
      <x:c r="P7587" s="55">
        <x:f t="shared" si="1413"/>
        <x:v>22000</x:v>
      </x:c>
      <x:c r="Q7587" s="55">
        <x:f t="shared" si="1414"/>
        <x:v>76846.536670188842</x:v>
      </x:c>
      <x:c r="R7587" s="55">
        <x:f t="shared" si="1415"/>
        <x:v>24681.463329811158</x:v>
      </x:c>
      <x:c r="S7587" s="1" t="str">
        <x:f t="shared" si="1416"/>
        <x:v>YES</x:v>
      </x:c>
      <x:c r="T7587" s="1">
        <x:f t="shared" si="1417"/>
        <x:v>24681.463329811158</x:v>
      </x:c>
    </x:row>
    <x:row r="7588">
      <x:c r="A7588" s="1"/>
      <x:c r="B7588" s="1"/>
      <x:c r="C7588" s="1"/>
      <x:c r="D7588" s="1"/>
      <x:c r="E7588" s="1"/>
      <x:c r="F7588" s="1"/>
      <x:c r="G7588" s="1"/>
      <x:c r="H7588" s="1"/>
      <x:c r="I7588" s="53">
        <x:f t="shared" si="1406"/>
        <x:v>11</x:v>
      </x:c>
      <x:c r="J7588" s="53">
        <x:f t="shared" si="1407"/>
        <x:v>12</x:v>
      </x:c>
      <x:c r="K7588" s="53">
        <x:f t="shared" si="1408"/>
        <x:v>9</x:v>
      </x:c>
      <x:c r="L7588" s="53">
        <x:f t="shared" si="1409"/>
        <x:v>32</x:v>
      </x:c>
      <x:c r="M7588" s="54">
        <x:f t="shared" si="1410"/>
        <x:v>3761.6538476432725</x:v>
      </x:c>
      <x:c r="N7588" s="54">
        <x:f t="shared" si="1411"/>
        <x:v>2.1122596164189393</x:v>
      </x:c>
      <x:c r="O7588" s="55">
        <x:f t="shared" si="1412"/>
        <x:v>146228</x:v>
      </x:c>
      <x:c r="P7588" s="55">
        <x:f t="shared" si="1413"/>
        <x:v>22880</x:v>
      </x:c>
      <x:c r="Q7588" s="55">
        <x:f t="shared" si="1414"/>
        <x:v>77806.490410473489</x:v>
      </x:c>
      <x:c r="R7588" s="55">
        <x:f t="shared" si="1415"/>
        <x:v>25541.509589526511</x:v>
      </x:c>
      <x:c r="S7588" s="1" t="str">
        <x:f t="shared" si="1416"/>
        <x:v>YES</x:v>
      </x:c>
      <x:c r="T7588" s="1">
        <x:f t="shared" si="1417"/>
        <x:v>25541.509589526511</x:v>
      </x:c>
    </x:row>
    <x:row r="7589">
      <x:c r="A7589" s="1"/>
      <x:c r="B7589" s="1"/>
      <x:c r="C7589" s="1"/>
      <x:c r="D7589" s="1"/>
      <x:c r="E7589" s="1"/>
      <x:c r="F7589" s="1"/>
      <x:c r="G7589" s="1"/>
      <x:c r="H7589" s="1"/>
      <x:c r="I7589" s="53">
        <x:f t="shared" si="1406"/>
        <x:v>11</x:v>
      </x:c>
      <x:c r="J7589" s="53">
        <x:f t="shared" si="1407"/>
        <x:v>12</x:v>
      </x:c>
      <x:c r="K7589" s="53">
        <x:f t="shared" si="1408"/>
        <x:v>10</x:v>
      </x:c>
      <x:c r="L7589" s="53">
        <x:f t="shared" si="1409"/>
        <x:v>33</x:v>
      </x:c>
      <x:c r="M7589" s="54">
        <x:f t="shared" si="1410"/>
        <x:v>3818.2673891264849</x:v>
      </x:c>
      <x:c r="N7589" s="54">
        <x:f t="shared" si="1411"/>
        <x:v>2.1515745757822811</x:v>
      </x:c>
      <x:c r="O7589" s="55">
        <x:f t="shared" si="1412"/>
        <x:v>148928</x:v>
      </x:c>
      <x:c r="P7589" s="55">
        <x:f t="shared" si="1413"/>
        <x:v>23760</x:v>
      </x:c>
      <x:c r="Q7589" s="55">
        <x:f t="shared" si="1414"/>
        <x:v>78789.364394557022</x:v>
      </x:c>
      <x:c r="R7589" s="55">
        <x:f t="shared" si="1415"/>
        <x:v>26378.635605442978</x:v>
      </x:c>
      <x:c r="S7589" s="1" t="str">
        <x:f t="shared" si="1416"/>
        <x:v>YES</x:v>
      </x:c>
      <x:c r="T7589" s="1">
        <x:f t="shared" si="1417"/>
        <x:v>26378.635605442978</x:v>
      </x:c>
    </x:row>
    <x:row r="7590">
      <x:c r="A7590" s="1"/>
      <x:c r="B7590" s="1"/>
      <x:c r="C7590" s="1"/>
      <x:c r="D7590" s="1"/>
      <x:c r="E7590" s="1"/>
      <x:c r="F7590" s="1"/>
      <x:c r="G7590" s="1"/>
      <x:c r="H7590" s="1"/>
      <x:c r="I7590" s="53">
        <x:f t="shared" si="1406"/>
        <x:v>11</x:v>
      </x:c>
      <x:c r="J7590" s="53">
        <x:f t="shared" si="1407"/>
        <x:v>12</x:v>
      </x:c>
      <x:c r="K7590" s="53">
        <x:f t="shared" si="1408"/>
        <x:v>11</x:v>
      </x:c>
      <x:c r="L7590" s="53">
        <x:f t="shared" si="1409"/>
        <x:v>34</x:v>
      </x:c>
      <x:c r="M7590" s="54">
        <x:f t="shared" si="1410"/>
        <x:v>3876.2255022199242</x:v>
      </x:c>
      <x:c r="N7590" s="54">
        <x:f t="shared" si="1411"/>
        <x:v>2.1918232654305028</x:v>
      </x:c>
      <x:c r="O7590" s="55">
        <x:f t="shared" si="1412"/>
        <x:v>151628</x:v>
      </x:c>
      <x:c r="P7590" s="55">
        <x:f t="shared" si="1413"/>
        <x:v>24640</x:v>
      </x:c>
      <x:c r="Q7590" s="55">
        <x:f t="shared" si="1414"/>
        <x:v>79795.581635762574</x:v>
      </x:c>
      <x:c r="R7590" s="55">
        <x:f t="shared" si="1415"/>
        <x:v>27192.418364237426</x:v>
      </x:c>
      <x:c r="S7590" s="1" t="str">
        <x:f t="shared" si="1416"/>
        <x:v>YES</x:v>
      </x:c>
      <x:c r="T7590" s="1">
        <x:f t="shared" si="1417"/>
        <x:v>27192.418364237426</x:v>
      </x:c>
    </x:row>
    <x:row r="7591">
      <x:c r="A7591" s="1"/>
      <x:c r="B7591" s="1"/>
      <x:c r="C7591" s="1"/>
      <x:c r="D7591" s="1"/>
      <x:c r="E7591" s="1"/>
      <x:c r="F7591" s="1"/>
      <x:c r="G7591" s="1"/>
      <x:c r="H7591" s="1"/>
      <x:c r="I7591" s="53">
        <x:f t="shared" si="1406"/>
        <x:v>11</x:v>
      </x:c>
      <x:c r="J7591" s="53">
        <x:f t="shared" si="1407"/>
        <x:v>12</x:v>
      </x:c>
      <x:c r="K7591" s="53">
        <x:f t="shared" si="1408"/>
        <x:v>12</x:v>
      </x:c>
      <x:c r="L7591" s="53">
        <x:f t="shared" si="1409"/>
        <x:v>35</x:v>
      </x:c>
      <x:c r="M7591" s="54">
        <x:f t="shared" si="1410"/>
        <x:v>3935.5529553479887</x:v>
      </x:c>
      <x:c r="N7591" s="54">
        <x:f t="shared" si="1411"/>
        <x:v>2.2330228856583254</x:v>
      </x:c>
      <x:c r="O7591" s="55">
        <x:f t="shared" si="1412"/>
        <x:v>154328</x:v>
      </x:c>
      <x:c r="P7591" s="55">
        <x:f t="shared" si="1413"/>
        <x:v>25520</x:v>
      </x:c>
      <x:c r="Q7591" s="55">
        <x:f t="shared" si="1414"/>
        <x:v>80825.572141458135</x:v>
      </x:c>
      <x:c r="R7591" s="55">
        <x:f t="shared" si="1415"/>
        <x:v>27982.427858541865</x:v>
      </x:c>
      <x:c r="S7591" s="1" t="str">
        <x:f t="shared" si="1416"/>
        <x:v>YES</x:v>
      </x:c>
      <x:c r="T7591" s="1">
        <x:f t="shared" si="1417"/>
        <x:v>27982.427858541865</x:v>
      </x:c>
    </x:row>
    <x:row r="7592">
      <x:c r="A7592" s="1"/>
      <x:c r="B7592" s="1"/>
      <x:c r="C7592" s="1"/>
      <x:c r="D7592" s="1"/>
      <x:c r="E7592" s="1"/>
      <x:c r="F7592" s="1"/>
      <x:c r="G7592" s="1"/>
      <x:c r="H7592" s="1"/>
      <x:c r="I7592" s="53">
        <x:f t="shared" si="1406"/>
        <x:v>11</x:v>
      </x:c>
      <x:c r="J7592" s="53">
        <x:f t="shared" si="1407"/>
        <x:v>12</x:v>
      </x:c>
      <x:c r="K7592" s="53">
        <x:f t="shared" si="1408"/>
        <x:v>13</x:v>
      </x:c>
      <x:c r="L7592" s="53">
        <x:f t="shared" si="1409"/>
        <x:v>36</x:v>
      </x:c>
      <x:c r="M7592" s="54">
        <x:f t="shared" si="1410"/>
        <x:v>3996.2749260563728</x:v>
      </x:c>
      <x:c r="N7592" s="54">
        <x:f t="shared" si="1411"/>
        <x:v>2.2751909208724812</x:v>
      </x:c>
      <x:c r="O7592" s="55">
        <x:f t="shared" si="1412"/>
        <x:v>157028</x:v>
      </x:c>
      <x:c r="P7592" s="55">
        <x:f t="shared" si="1413"/>
        <x:v>26400</x:v>
      </x:c>
      <x:c r="Q7592" s="55">
        <x:f t="shared" si="1414"/>
        <x:v>81879.773021812027</x:v>
      </x:c>
      <x:c r="R7592" s="55">
        <x:f t="shared" si="1415"/>
        <x:v>28748.226978187973</x:v>
      </x:c>
      <x:c r="S7592" s="1" t="str">
        <x:f t="shared" si="1416"/>
        <x:v>YES</x:v>
      </x:c>
      <x:c r="T7592" s="1">
        <x:f t="shared" si="1417"/>
        <x:v>28748.226978187973</x:v>
      </x:c>
    </x:row>
    <x:row r="7593">
      <x:c r="A7593" s="1"/>
      <x:c r="B7593" s="1"/>
      <x:c r="C7593" s="1"/>
      <x:c r="D7593" s="1"/>
      <x:c r="E7593" s="1"/>
      <x:c r="F7593" s="1"/>
      <x:c r="G7593" s="1"/>
      <x:c r="H7593" s="1"/>
      <x:c r="I7593" s="53">
        <x:f t="shared" si="1406"/>
        <x:v>11</x:v>
      </x:c>
      <x:c r="J7593" s="53">
        <x:f t="shared" si="1407"/>
        <x:v>12</x:v>
      </x:c>
      <x:c r="K7593" s="53">
        <x:f t="shared" si="1408"/>
        <x:v>14</x:v>
      </x:c>
      <x:c r="L7593" s="53">
        <x:f t="shared" si="1409"/>
        <x:v>37</x:v>
      </x:c>
      <x:c r="M7593" s="54">
        <x:f t="shared" si="1410"/>
        <x:v>4058.4170073700343</x:v>
      </x:c>
      <x:c r="N7593" s="54">
        <x:f t="shared" si="1411"/>
        <x:v>2.3183451440069685</x:v>
      </x:c>
      <x:c r="O7593" s="55">
        <x:f t="shared" si="1412"/>
        <x:v>159728</x:v>
      </x:c>
      <x:c r="P7593" s="55">
        <x:f t="shared" si="1413"/>
        <x:v>27280</x:v>
      </x:c>
      <x:c r="Q7593" s="55">
        <x:f t="shared" si="1414"/>
        <x:v>82958.628600174212</x:v>
      </x:c>
      <x:c r="R7593" s="55">
        <x:f t="shared" si="1415"/>
        <x:v>29489.371399825788</x:v>
      </x:c>
      <x:c r="S7593" s="1" t="str">
        <x:f t="shared" si="1416"/>
        <x:v>YES</x:v>
      </x:c>
      <x:c r="T7593" s="1">
        <x:f t="shared" si="1417"/>
        <x:v>29489.371399825788</x:v>
      </x:c>
    </x:row>
    <x:row r="7594">
      <x:c r="A7594" s="1"/>
      <x:c r="B7594" s="1"/>
      <x:c r="C7594" s="1"/>
      <x:c r="D7594" s="1"/>
      <x:c r="E7594" s="1"/>
      <x:c r="F7594" s="1"/>
      <x:c r="G7594" s="1"/>
      <x:c r="H7594" s="1"/>
      <x:c r="I7594" s="53">
        <x:f t="shared" si="1406"/>
        <x:v>11</x:v>
      </x:c>
      <x:c r="J7594" s="53">
        <x:f t="shared" si="1407"/>
        <x:v>12</x:v>
      </x:c>
      <x:c r="K7594" s="53">
        <x:f t="shared" si="1408"/>
        <x:v>15</x:v>
      </x:c>
      <x:c r="L7594" s="53">
        <x:f t="shared" si="1409"/>
        <x:v>38</x:v>
      </x:c>
      <x:c r="M7594" s="54">
        <x:f t="shared" si="1410"/>
        <x:v>4122.0052142461809</x:v>
      </x:c>
      <x:c r="N7594" s="54">
        <x:f t="shared" si="1411"/>
        <x:v>2.3625036210042922</x:v>
      </x:c>
      <x:c r="O7594" s="55">
        <x:f t="shared" si="1412"/>
        <x:v>162428</x:v>
      </x:c>
      <x:c r="P7594" s="55">
        <x:f t="shared" si="1413"/>
        <x:v>28160</x:v>
      </x:c>
      <x:c r="Q7594" s="55">
        <x:f t="shared" si="1414"/>
        <x:v>84062.590525107313</x:v>
      </x:c>
      <x:c r="R7594" s="55">
        <x:f t="shared" si="1415"/>
        <x:v>30205.409474892687</x:v>
      </x:c>
      <x:c r="S7594" s="1" t="str">
        <x:f t="shared" si="1416"/>
        <x:v>YES</x:v>
      </x:c>
      <x:c r="T7594" s="1">
        <x:f t="shared" si="1417"/>
        <x:v>30205.409474892687</x:v>
      </x:c>
    </x:row>
    <x:row r="7595">
      <x:c r="A7595" s="1"/>
      <x:c r="B7595" s="1"/>
      <x:c r="C7595" s="1"/>
      <x:c r="D7595" s="1"/>
      <x:c r="E7595" s="1"/>
      <x:c r="F7595" s="1"/>
      <x:c r="G7595" s="1"/>
      <x:c r="H7595" s="1"/>
      <x:c r="I7595" s="53">
        <x:f t="shared" si="1406"/>
        <x:v>11</x:v>
      </x:c>
      <x:c r="J7595" s="53">
        <x:f t="shared" si="1407"/>
        <x:v>12</x:v>
      </x:c>
      <x:c r="K7595" s="53">
        <x:f t="shared" si="1408"/>
        <x:v>16</x:v>
      </x:c>
      <x:c r="L7595" s="53">
        <x:f t="shared" si="1409"/>
        <x:v>39</x:v>
      </x:c>
      <x:c r="M7595" s="54">
        <x:f t="shared" si="1410"/>
        <x:v>4187.0659901236695</x:v>
      </x:c>
      <x:c r="N7595" s="54">
        <x:f t="shared" si="1411"/>
        <x:v>2.4076847153636596</x:v>
      </x:c>
      <x:c r="O7595" s="55">
        <x:f t="shared" si="1412"/>
        <x:v>165128</x:v>
      </x:c>
      <x:c r="P7595" s="55">
        <x:f t="shared" si="1413"/>
        <x:v>29040</x:v>
      </x:c>
      <x:c r="Q7595" s="55">
        <x:f t="shared" si="1414"/>
        <x:v>85192.11788409148</x:v>
      </x:c>
      <x:c r="R7595" s="55">
        <x:f t="shared" si="1415"/>
        <x:v>30895.88211590852</x:v>
      </x:c>
      <x:c r="S7595" s="1" t="str">
        <x:f t="shared" si="1416"/>
        <x:v>YES</x:v>
      </x:c>
      <x:c r="T7595" s="1">
        <x:f t="shared" si="1417"/>
        <x:v>30895.88211590852</x:v>
      </x:c>
    </x:row>
    <x:row r="7596">
      <x:c r="A7596" s="1"/>
      <x:c r="B7596" s="1"/>
      <x:c r="C7596" s="1"/>
      <x:c r="D7596" s="1"/>
      <x:c r="E7596" s="1"/>
      <x:c r="F7596" s="1"/>
      <x:c r="G7596" s="1"/>
      <x:c r="H7596" s="1"/>
      <x:c r="I7596" s="53">
        <x:f t="shared" si="1406"/>
        <x:v>11</x:v>
      </x:c>
      <x:c r="J7596" s="53">
        <x:f t="shared" si="1407"/>
        <x:v>12</x:v>
      </x:c>
      <x:c r="K7596" s="53">
        <x:f t="shared" si="1408"/>
        <x:v>17</x:v>
      </x:c>
      <x:c r="L7596" s="53">
        <x:f t="shared" si="1409"/>
        <x:v>40</x:v>
      </x:c>
      <x:c r="M7596" s="54">
        <x:f t="shared" si="1410"/>
        <x:v>4253.62621357021</x:v>
      </x:c>
      <x:c r="N7596" s="54">
        <x:f t="shared" si="1411"/>
        <x:v>2.4539070927570901</x:v>
      </x:c>
      <x:c r="O7596" s="55">
        <x:f t="shared" si="1412"/>
        <x:v>167828</x:v>
      </x:c>
      <x:c r="P7596" s="55">
        <x:f t="shared" si="1413"/>
        <x:v>29920</x:v>
      </x:c>
      <x:c r="Q7596" s="55">
        <x:f t="shared" si="1414"/>
        <x:v>86347.67731892725</x:v>
      </x:c>
      <x:c r="R7596" s="55">
        <x:f t="shared" si="1415"/>
        <x:v>31560.32268107275</x:v>
      </x:c>
      <x:c r="S7596" s="1" t="str">
        <x:f t="shared" si="1416"/>
        <x:v>YES</x:v>
      </x:c>
      <x:c r="T7596" s="1">
        <x:f t="shared" si="1417"/>
        <x:v>31560.32268107275</x:v>
      </x:c>
    </x:row>
    <x:row r="7597">
      <x:c r="A7597" s="1"/>
      <x:c r="B7597" s="1"/>
      <x:c r="C7597" s="1"/>
      <x:c r="D7597" s="1"/>
      <x:c r="E7597" s="1"/>
      <x:c r="F7597" s="1"/>
      <x:c r="G7597" s="1"/>
      <x:c r="H7597" s="1"/>
      <x:c r="I7597" s="53">
        <x:f t="shared" si="1406"/>
        <x:v>11</x:v>
      </x:c>
      <x:c r="J7597" s="53">
        <x:f t="shared" si="1407"/>
        <x:v>12</x:v>
      </x:c>
      <x:c r="K7597" s="53">
        <x:f t="shared" si="1408"/>
        <x:v>18</x:v>
      </x:c>
      <x:c r="L7597" s="53">
        <x:f t="shared" si="1409"/>
        <x:v>41</x:v>
      </x:c>
      <x:c r="M7597" s="54">
        <x:f t="shared" si="1410"/>
        <x:v>4321.7132050287973</x:v>
      </x:c>
      <x:c r="N7597" s="54">
        <x:f t="shared" si="1411"/>
        <x:v>2.5011897257144424</x:v>
      </x:c>
      <x:c r="O7597" s="55">
        <x:f t="shared" si="1412"/>
        <x:v>170528</x:v>
      </x:c>
      <x:c r="P7597" s="55">
        <x:f t="shared" si="1413"/>
        <x:v>30800</x:v>
      </x:c>
      <x:c r="Q7597" s="55">
        <x:f t="shared" si="1414"/>
        <x:v>87529.743142861058</x:v>
      </x:c>
      <x:c r="R7597" s="55">
        <x:f t="shared" si="1415"/>
        <x:v>32198.256857138942</x:v>
      </x:c>
      <x:c r="S7597" s="1" t="str">
        <x:f t="shared" si="1416"/>
        <x:v>YES</x:v>
      </x:c>
      <x:c r="T7597" s="1">
        <x:f t="shared" si="1417"/>
        <x:v>32198.256857138942</x:v>
      </x:c>
    </x:row>
    <x:row r="7598">
      <x:c r="A7598" s="1"/>
      <x:c r="B7598" s="1"/>
      <x:c r="C7598" s="1"/>
      <x:c r="D7598" s="1"/>
      <x:c r="E7598" s="1"/>
      <x:c r="F7598" s="1"/>
      <x:c r="G7598" s="1"/>
      <x:c r="H7598" s="1"/>
      <x:c r="I7598" s="53" t="n">
        <x:f t="shared" ref="I7598:I7661" si="1418">INT((ROW()-ROW($I$46))/((CARROT_CAP+1)*(MESCLUN_CAP+1)))</x:f>
        <x:v>11</x:v>
      </x:c>
      <x:c r="J7598" s="53" t="n">
        <x:f t="shared" ref="J7598:J7661" si="1419">MOD(INT((ROW()-ROW($I$46))/(MESCLUN_CAP+1)),CARROT_CAP+1)</x:f>
        <x:v>12</x:v>
      </x:c>
      <x:c r="K7598" s="53" t="n">
        <x:f t="shared" ref="K7598:K7661" si="1420">MOD(ROW()-ROW($I$46),MESCLUN_CAP+1)</x:f>
        <x:v>19</x:v>
      </x:c>
      <x:c r="L7598" s="53" t="n">
        <x:f t="shared" ref="L7598:L7661" si="1421">SUM(I7598:K7598)</x:f>
        <x:v>42</x:v>
      </x:c>
      <x:c r="M7598" s="54" t="n">
        <x:f t="shared" ref="M7598:M7661" si="1422">I7598*TOMATO_HOURS*WEEKS*(1+TOMATO_DIM)^I7598+J7598*CARROT_HOURS*WEEKS*(1+CARROT_DIM)^J7598+K7598*MESCLUN_HOURS*WEEKS*(1+MESCLUN_DIM)^K7598</x:f>
        <x:v>4391.354733664819</x:v>
      </x:c>
      <x:c r="N7598" s="54" t="n">
        <x:f t="shared" ref="N7598:N7661" si="1423">MAX(M7598-FARMER_HOURS,0)/TEMP_HOURS_PER_WORKER</x:f>
        <x:v>2.5495518983783465</x:v>
      </x:c>
      <x:c r="O7598" s="55" t="n">
        <x:f t="shared" ref="O7598:O7661" si="1424">I7598*TOMATO_PRICE+J7598*CARROT_PRICE+K7598*MESCLUN_PRICE</x:f>
        <x:v>173228</x:v>
      </x:c>
      <x:c r="P7598" s="55" t="n">
        <x:f t="shared" ref="P7598:P7661" si="1425">I7598*TOMATO_FERTILIZER+J7598*CARROT_FERTILIZER+K7598*MESCLUN_FERTILIZER</x:f>
        <x:v>31680</x:v>
      </x:c>
      <x:c r="Q7598" s="55" t="n">
        <x:f t="shared" ref="Q7598:Q7661" si="1426">MIN(M7598,FARMER_HOURS)*FARMER_RATE+MAX(M7598-FARMER_HOURS,0)*TEMP_RATE</x:f>
        <x:v>88738.79745945867</x:v>
      </x:c>
      <x:c r="R7598" s="55" t="n">
        <x:f t="shared" ref="R7598:R7661" si="1427">O7598-P7598-Q7598-FIXED_COST</x:f>
        <x:v>32809.20254054133</x:v>
      </x:c>
      <x:c r="S7598" s="1" t="str">
        <x:f t="shared" ref="S7598:S7661" si="1428">IF(AND(L7598&lt;=TOTAL_BED_CAP,N7598&lt;=TEMP_WORKER_CAP),"YES","NO")</x:f>
        <x:v>YES</x:v>
      </x:c>
      <x:c r="T7598" s="1" t="n">
        <x:f t="shared" ref="T7598:T7661" si="1429">IF(S7598="YES",R7598,-1E+99)</x:f>
        <x:v>32809.20254054133</x:v>
      </x:c>
    </x:row>
    <x:row r="7599">
      <x:c r="A7599" s="1"/>
      <x:c r="B7599" s="1"/>
      <x:c r="C7599" s="1"/>
      <x:c r="D7599" s="1"/>
      <x:c r="E7599" s="1"/>
      <x:c r="F7599" s="1"/>
      <x:c r="G7599" s="1"/>
      <x:c r="H7599" s="1"/>
      <x:c r="I7599" s="53">
        <x:f t="shared" si="1418"/>
        <x:v>11</x:v>
      </x:c>
      <x:c r="J7599" s="53">
        <x:f t="shared" si="1419"/>
        <x:v>12</x:v>
      </x:c>
      <x:c r="K7599" s="53">
        <x:f t="shared" si="1420"/>
        <x:v>20</x:v>
      </x:c>
      <x:c r="L7599" s="53">
        <x:f t="shared" si="1421"/>
        <x:v>43</x:v>
      </x:c>
      <x:c r="M7599" s="54">
        <x:f t="shared" si="1422"/>
        <x:v>4462.579024315296</x:v>
      </x:c>
      <x:c r="N7599" s="54">
        <x:f t="shared" si="1423"/>
        <x:v>2.5990132113300666</x:v>
      </x:c>
      <x:c r="O7599" s="55">
        <x:f t="shared" si="1424"/>
        <x:v>175928</x:v>
      </x:c>
      <x:c r="P7599" s="55">
        <x:f t="shared" si="1425"/>
        <x:v>32560</x:v>
      </x:c>
      <x:c r="Q7599" s="55">
        <x:f t="shared" si="1426"/>
        <x:v>89975.330283251664</x:v>
      </x:c>
      <x:c r="R7599" s="55">
        <x:f t="shared" si="1427"/>
        <x:v>33392.669716748336</x:v>
      </x:c>
      <x:c r="S7599" s="1" t="str">
        <x:f t="shared" si="1428"/>
        <x:v>YES</x:v>
      </x:c>
      <x:c r="T7599" s="1">
        <x:f t="shared" si="1429"/>
        <x:v>33392.669716748336</x:v>
      </x:c>
    </x:row>
    <x:row r="7600">
      <x:c r="A7600" s="1"/>
      <x:c r="B7600" s="1"/>
      <x:c r="C7600" s="1"/>
      <x:c r="D7600" s="1"/>
      <x:c r="E7600" s="1"/>
      <x:c r="F7600" s="1"/>
      <x:c r="G7600" s="1"/>
      <x:c r="H7600" s="1"/>
      <x:c r="I7600" s="53">
        <x:f t="shared" si="1418"/>
        <x:v>11</x:v>
      </x:c>
      <x:c r="J7600" s="53">
        <x:f t="shared" si="1419"/>
        <x:v>12</x:v>
      </x:c>
      <x:c r="K7600" s="53">
        <x:f t="shared" si="1420"/>
        <x:v>21</x:v>
      </x:c>
      <x:c r="L7600" s="53">
        <x:f t="shared" si="1421"/>
        <x:v>44</x:v>
      </x:c>
      <x:c r="M7600" s="54">
        <x:f t="shared" si="1422"/>
        <x:v>4535.4147645417397</x:v>
      </x:c>
      <x:c r="N7600" s="54">
        <x:f t="shared" si="1423"/>
        <x:v>2.6495935864873195</x:v>
      </x:c>
      <x:c r="O7600" s="55">
        <x:f t="shared" si="1424"/>
        <x:v>178628</x:v>
      </x:c>
      <x:c r="P7600" s="55">
        <x:f t="shared" si="1425"/>
        <x:v>33440</x:v>
      </x:c>
      <x:c r="Q7600" s="55">
        <x:f t="shared" si="1426"/>
        <x:v>91239.839662182974</x:v>
      </x:c>
      <x:c r="R7600" s="55">
        <x:f t="shared" si="1427"/>
        <x:v>33948.160337817026</x:v>
      </x:c>
      <x:c r="S7600" s="1" t="str">
        <x:f t="shared" si="1428"/>
        <x:v>YES</x:v>
      </x:c>
      <x:c r="T7600" s="1">
        <x:f t="shared" si="1429"/>
        <x:v>33948.160337817026</x:v>
      </x:c>
    </x:row>
    <x:row r="7601">
      <x:c r="A7601" s="1"/>
      <x:c r="B7601" s="1"/>
      <x:c r="C7601" s="1"/>
      <x:c r="D7601" s="1"/>
      <x:c r="E7601" s="1"/>
      <x:c r="F7601" s="1"/>
      <x:c r="G7601" s="1"/>
      <x:c r="H7601" s="1"/>
      <x:c r="I7601" s="53">
        <x:f t="shared" si="1418"/>
        <x:v>11</x:v>
      </x:c>
      <x:c r="J7601" s="53">
        <x:f t="shared" si="1419"/>
        <x:v>12</x:v>
      </x:c>
      <x:c r="K7601" s="53">
        <x:f t="shared" si="1420"/>
        <x:v>22</x:v>
      </x:c>
      <x:c r="L7601" s="53">
        <x:f t="shared" si="1421"/>
        <x:v>45</x:v>
      </x:c>
      <x:c r="M7601" s="54">
        <x:f t="shared" si="1422"/>
        <x:v>4609.8911117881362</x:v>
      </x:c>
      <x:c r="N7601" s="54">
        <x:f t="shared" si="1423"/>
        <x:v>2.7013132720750948</x:v>
      </x:c>
      <x:c r="O7601" s="55">
        <x:f t="shared" si="1424"/>
        <x:v>181328</x:v>
      </x:c>
      <x:c r="P7601" s="55">
        <x:f t="shared" si="1425"/>
        <x:v>34320</x:v>
      </x:c>
      <x:c r="Q7601" s="55">
        <x:f t="shared" si="1426"/>
        <x:v>92532.831801877357</x:v>
      </x:c>
      <x:c r="R7601" s="55">
        <x:f t="shared" si="1427"/>
        <x:v>34475.168198122643</x:v>
      </x:c>
      <x:c r="S7601" s="1" t="str">
        <x:f t="shared" si="1428"/>
        <x:v>YES</x:v>
      </x:c>
      <x:c r="T7601" s="1">
        <x:f t="shared" si="1429"/>
        <x:v>34475.168198122643</x:v>
      </x:c>
    </x:row>
    <x:row r="7602">
      <x:c r="A7602" s="1"/>
      <x:c r="B7602" s="1"/>
      <x:c r="C7602" s="1"/>
      <x:c r="D7602" s="1"/>
      <x:c r="E7602" s="1"/>
      <x:c r="F7602" s="1"/>
      <x:c r="G7602" s="1"/>
      <x:c r="H7602" s="1"/>
      <x:c r="I7602" s="53">
        <x:f t="shared" si="1418"/>
        <x:v>11</x:v>
      </x:c>
      <x:c r="J7602" s="53">
        <x:f t="shared" si="1419"/>
        <x:v>12</x:v>
      </x:c>
      <x:c r="K7602" s="53">
        <x:f t="shared" si="1420"/>
        <x:v>23</x:v>
      </x:c>
      <x:c r="L7602" s="53">
        <x:f t="shared" si="1421"/>
        <x:v>46</x:v>
      </x:c>
      <x:c r="M7602" s="54">
        <x:f t="shared" si="1422"/>
        <x:v>4686.0377006455728</x:v>
      </x:c>
      <x:c r="N7602" s="54">
        <x:f t="shared" si="1423"/>
        <x:v>2.7541928476705366</x:v>
      </x:c>
      <x:c r="O7602" s="55">
        <x:f t="shared" si="1424"/>
        <x:v>184028</x:v>
      </x:c>
      <x:c r="P7602" s="55">
        <x:f t="shared" si="1425"/>
        <x:v>35200</x:v>
      </x:c>
      <x:c r="Q7602" s="55">
        <x:f t="shared" si="1426"/>
        <x:v>93854.821191763418</x:v>
      </x:c>
      <x:c r="R7602" s="55">
        <x:f t="shared" si="1427"/>
        <x:v>34973.178808236582</x:v>
      </x:c>
      <x:c r="S7602" s="1" t="str">
        <x:f t="shared" si="1428"/>
        <x:v>YES</x:v>
      </x:c>
      <x:c r="T7602" s="1">
        <x:f t="shared" si="1429"/>
        <x:v>34973.178808236582</x:v>
      </x:c>
    </x:row>
    <x:row r="7603">
      <x:c r="A7603" s="1"/>
      <x:c r="B7603" s="1"/>
      <x:c r="C7603" s="1"/>
      <x:c r="D7603" s="1"/>
      <x:c r="E7603" s="1"/>
      <x:c r="F7603" s="1"/>
      <x:c r="G7603" s="1"/>
      <x:c r="H7603" s="1"/>
      <x:c r="I7603" s="53">
        <x:f t="shared" si="1418"/>
        <x:v>11</x:v>
      </x:c>
      <x:c r="J7603" s="53">
        <x:f t="shared" si="1419"/>
        <x:v>12</x:v>
      </x:c>
      <x:c r="K7603" s="53">
        <x:f t="shared" si="1420"/>
        <x:v>24</x:v>
      </x:c>
      <x:c r="L7603" s="53">
        <x:f t="shared" si="1421"/>
        <x:v>47</x:v>
      </x:c>
      <x:c r="M7603" s="54">
        <x:f t="shared" si="1422"/>
        <x:v>4763.8846502250681</x:v>
      </x:c>
      <x:c r="N7603" s="54">
        <x:f t="shared" si="1423"/>
        <x:v>2.8082532293229638</x:v>
      </x:c>
      <x:c r="O7603" s="55">
        <x:f t="shared" si="1424"/>
        <x:v>186728</x:v>
      </x:c>
      <x:c r="P7603" s="55">
        <x:f t="shared" si="1425"/>
        <x:v>36080</x:v>
      </x:c>
      <x:c r="Q7603" s="55">
        <x:f t="shared" si="1426"/>
        <x:v>95206.330733074094</x:v>
      </x:c>
      <x:c r="R7603" s="55">
        <x:f t="shared" si="1427"/>
        <x:v>35441.669266925906</x:v>
      </x:c>
      <x:c r="S7603" s="1" t="str">
        <x:f t="shared" si="1428"/>
        <x:v>YES</x:v>
      </x:c>
      <x:c r="T7603" s="1">
        <x:f t="shared" si="1429"/>
        <x:v>35441.669266925906</x:v>
      </x:c>
    </x:row>
    <x:row r="7604">
      <x:c r="A7604" s="1"/>
      <x:c r="B7604" s="1"/>
      <x:c r="C7604" s="1"/>
      <x:c r="D7604" s="1"/>
      <x:c r="E7604" s="1"/>
      <x:c r="F7604" s="1"/>
      <x:c r="G7604" s="1"/>
      <x:c r="H7604" s="1"/>
      <x:c r="I7604" s="53">
        <x:f t="shared" si="1418"/>
        <x:v>11</x:v>
      </x:c>
      <x:c r="J7604" s="53">
        <x:f t="shared" si="1419"/>
        <x:v>12</x:v>
      </x:c>
      <x:c r="K7604" s="53">
        <x:f t="shared" si="1420"/>
        <x:v>25</x:v>
      </x:c>
      <x:c r="L7604" s="53">
        <x:f t="shared" si="1421"/>
        <x:v>48</x:v>
      </x:c>
      <x:c r="M7604" s="54">
        <x:f t="shared" si="1422"/>
        <x:v>4843.4625716401661</x:v>
      </x:c>
      <x:c r="N7604" s="54">
        <x:f t="shared" si="1423"/>
        <x:v>2.8635156747501154</x:v>
      </x:c>
      <x:c r="O7604" s="55">
        <x:f t="shared" si="1424"/>
        <x:v>189428</x:v>
      </x:c>
      <x:c r="P7604" s="55">
        <x:f t="shared" si="1425"/>
        <x:v>36960</x:v>
      </x:c>
      <x:c r="Q7604" s="55">
        <x:f t="shared" si="1426"/>
        <x:v>96587.891868752879</x:v>
      </x:c>
      <x:c r="R7604" s="55">
        <x:f t="shared" si="1427"/>
        <x:v>35880.108131247121</x:v>
      </x:c>
      <x:c r="S7604" s="1" t="str">
        <x:f t="shared" si="1428"/>
        <x:v>YES</x:v>
      </x:c>
      <x:c r="T7604" s="1">
        <x:f t="shared" si="1429"/>
        <x:v>35880.108131247121</x:v>
      </x:c>
    </x:row>
    <x:row r="7605">
      <x:c r="A7605" s="1"/>
      <x:c r="B7605" s="1"/>
      <x:c r="C7605" s="1"/>
      <x:c r="D7605" s="1"/>
      <x:c r="E7605" s="1"/>
      <x:c r="F7605" s="1"/>
      <x:c r="G7605" s="1"/>
      <x:c r="H7605" s="1"/>
      <x:c r="I7605" s="53">
        <x:f t="shared" si="1418"/>
        <x:v>11</x:v>
      </x:c>
      <x:c r="J7605" s="53">
        <x:f t="shared" si="1419"/>
        <x:v>12</x:v>
      </x:c>
      <x:c r="K7605" s="53">
        <x:f t="shared" si="1420"/>
        <x:v>26</x:v>
      </x:c>
      <x:c r="L7605" s="53">
        <x:f t="shared" si="1421"/>
        <x:v>49</x:v>
      </x:c>
      <x:c r="M7605" s="54">
        <x:f t="shared" si="1422"/>
        <x:v>4924.8025756008838</x:v>
      </x:c>
      <x:c r="N7605" s="54">
        <x:f t="shared" si="1423"/>
        <x:v>2.9200017886117249</x:v>
      </x:c>
      <x:c r="O7605" s="55">
        <x:f t="shared" si="1424"/>
        <x:v>192128</x:v>
      </x:c>
      <x:c r="P7605" s="55">
        <x:f t="shared" si="1425"/>
        <x:v>37840</x:v>
      </x:c>
      <x:c r="Q7605" s="55">
        <x:f t="shared" si="1426"/>
        <x:v>98000.044715293116</x:v>
      </x:c>
      <x:c r="R7605" s="55">
        <x:f t="shared" si="1427"/>
        <x:v>36287.955284706884</x:v>
      </x:c>
      <x:c r="S7605" s="1" t="str">
        <x:f t="shared" si="1428"/>
        <x:v>YES</x:v>
      </x:c>
      <x:c r="T7605" s="1">
        <x:f t="shared" si="1429"/>
        <x:v>36287.955284706884</x:v>
      </x:c>
    </x:row>
    <x:row r="7606">
      <x:c r="A7606" s="1"/>
      <x:c r="B7606" s="1"/>
      <x:c r="C7606" s="1"/>
      <x:c r="D7606" s="1"/>
      <x:c r="E7606" s="1"/>
      <x:c r="F7606" s="1"/>
      <x:c r="G7606" s="1"/>
      <x:c r="H7606" s="1"/>
      <x:c r="I7606" s="53">
        <x:f t="shared" si="1418"/>
        <x:v>11</x:v>
      </x:c>
      <x:c r="J7606" s="53">
        <x:f t="shared" si="1419"/>
        <x:v>12</x:v>
      </x:c>
      <x:c r="K7606" s="53">
        <x:f t="shared" si="1420"/>
        <x:v>27</x:v>
      </x:c>
      <x:c r="L7606" s="53">
        <x:f t="shared" si="1421"/>
        <x:v>50</x:v>
      </x:c>
      <x:c r="M7606" s="54">
        <x:f t="shared" si="1422"/>
        <x:v>5007.9362801206407</x:v>
      </x:c>
      <x:c r="N7606" s="54">
        <x:f t="shared" si="1423"/>
        <x:v>2.977733527861556</x:v>
      </x:c>
      <x:c r="O7606" s="55">
        <x:f t="shared" si="1424"/>
        <x:v>194828</x:v>
      </x:c>
      <x:c r="P7606" s="55">
        <x:f t="shared" si="1425"/>
        <x:v>38720</x:v>
      </x:c>
      <x:c r="Q7606" s="55">
        <x:f t="shared" si="1426"/>
        <x:v>99443.338196538898</x:v>
      </x:c>
      <x:c r="R7606" s="55">
        <x:f t="shared" si="1427"/>
        <x:v>36664.661803461102</x:v>
      </x:c>
      <x:c r="S7606" s="1" t="str">
        <x:f t="shared" si="1428"/>
        <x:v>YES</x:v>
      </x:c>
      <x:c r="T7606" s="1">
        <x:f t="shared" si="1429"/>
        <x:v>36664.661803461102</x:v>
      </x:c>
    </x:row>
    <x:row r="7607">
      <x:c r="A7607" s="1"/>
      <x:c r="B7607" s="1"/>
      <x:c r="C7607" s="1"/>
      <x:c r="D7607" s="1"/>
      <x:c r="E7607" s="1"/>
      <x:c r="F7607" s="1"/>
      <x:c r="G7607" s="1"/>
      <x:c r="H7607" s="1"/>
      <x:c r="I7607" s="53">
        <x:f t="shared" si="1418"/>
        <x:v>11</x:v>
      </x:c>
      <x:c r="J7607" s="53">
        <x:f t="shared" si="1419"/>
        <x:v>12</x:v>
      </x:c>
      <x:c r="K7607" s="53">
        <x:f t="shared" si="1420"/>
        <x:v>28</x:v>
      </x:c>
      <x:c r="L7607" s="53">
        <x:f t="shared" si="1421"/>
        <x:v>51</x:v>
      </x:c>
      <x:c r="M7607" s="54">
        <x:f t="shared" si="1422"/>
        <x:v>5092.8958183377945</x:v>
      </x:c>
      <x:c r="N7607" s="54">
        <x:f t="shared" si="1423"/>
        <x:v>3.0367332071790241</x:v>
      </x:c>
      <x:c r="O7607" s="55">
        <x:f t="shared" si="1424"/>
        <x:v>197528</x:v>
      </x:c>
      <x:c r="P7607" s="55">
        <x:f t="shared" si="1425"/>
        <x:v>39600</x:v>
      </x:c>
      <x:c r="Q7607" s="55">
        <x:f t="shared" si="1426"/>
        <x:v>100918.3301794756</x:v>
      </x:c>
      <x:c r="R7607" s="55">
        <x:f t="shared" si="1427"/>
        <x:v>37009.669820524403</x:v>
      </x:c>
      <x:c r="S7607" s="1" t="str">
        <x:f t="shared" si="1428"/>
        <x:v>YES</x:v>
      </x:c>
      <x:c r="T7607" s="1">
        <x:f t="shared" si="1429"/>
        <x:v>37009.669820524403</x:v>
      </x:c>
    </x:row>
    <x:row r="7608">
      <x:c r="A7608" s="1"/>
      <x:c r="B7608" s="1"/>
      <x:c r="C7608" s="1"/>
      <x:c r="D7608" s="1"/>
      <x:c r="E7608" s="1"/>
      <x:c r="F7608" s="1"/>
      <x:c r="G7608" s="1"/>
      <x:c r="H7608" s="1"/>
      <x:c r="I7608" s="53">
        <x:f t="shared" si="1418"/>
        <x:v>11</x:v>
      </x:c>
      <x:c r="J7608" s="53">
        <x:f t="shared" si="1419"/>
        <x:v>12</x:v>
      </x:c>
      <x:c r="K7608" s="53">
        <x:f t="shared" si="1420"/>
        <x:v>29</x:v>
      </x:c>
      <x:c r="L7608" s="53">
        <x:f t="shared" si="1421"/>
        <x:v>52</x:v>
      </x:c>
      <x:c r="M7608" s="54">
        <x:f t="shared" si="1422"/>
        <x:v>5179.7138464534473</x:v>
      </x:c>
      <x:c r="N7608" s="54">
        <x:f t="shared" si="1423"/>
        <x:v>3.0970235044815606</x:v>
      </x:c>
      <x:c r="O7608" s="55">
        <x:f t="shared" si="1424"/>
        <x:v>200228</x:v>
      </x:c>
      <x:c r="P7608" s="55">
        <x:f t="shared" si="1425"/>
        <x:v>40480</x:v>
      </x:c>
      <x:c r="Q7608" s="55">
        <x:f t="shared" si="1426"/>
        <x:v>102425.58761203902</x:v>
      </x:c>
      <x:c r="R7608" s="55">
        <x:f t="shared" si="1427"/>
        <x:v>37322.412387960983</x:v>
      </x:c>
      <x:c r="S7608" s="1" t="str">
        <x:f t="shared" si="1428"/>
        <x:v>YES</x:v>
      </x:c>
      <x:c r="T7608" s="1">
        <x:f t="shared" si="1429"/>
        <x:v>37322.412387960983</x:v>
      </x:c>
    </x:row>
    <x:row r="7609">
      <x:c r="A7609" s="1"/>
      <x:c r="B7609" s="1"/>
      <x:c r="C7609" s="1"/>
      <x:c r="D7609" s="1"/>
      <x:c r="E7609" s="1"/>
      <x:c r="F7609" s="1"/>
      <x:c r="G7609" s="1"/>
      <x:c r="H7609" s="1"/>
      <x:c r="I7609" s="53">
        <x:f t="shared" si="1418"/>
        <x:v>11</x:v>
      </x:c>
      <x:c r="J7609" s="53">
        <x:f t="shared" si="1419"/>
        <x:v>12</x:v>
      </x:c>
      <x:c r="K7609" s="53">
        <x:f t="shared" si="1420"/>
        <x:v>30</x:v>
      </x:c>
      <x:c r="L7609" s="53">
        <x:f t="shared" si="1421"/>
        <x:v>53</x:v>
      </x:c>
      <x:c r="M7609" s="54">
        <x:f t="shared" si="1422"/>
        <x:v>5268.4235517872185</x:v>
      </x:c>
      <x:c r="N7609" s="54">
        <x:f t="shared" si="1423"/>
        <x:v>3.1586274665189018</x:v>
      </x:c>
      <x:c r="O7609" s="55">
        <x:f t="shared" si="1424"/>
        <x:v>202928</x:v>
      </x:c>
      <x:c r="P7609" s="55">
        <x:f t="shared" si="1425"/>
        <x:v>41360</x:v>
      </x:c>
      <x:c r="Q7609" s="55">
        <x:f t="shared" si="1426"/>
        <x:v>103965.68666297254</x:v>
      </x:c>
      <x:c r="R7609" s="55">
        <x:f t="shared" si="1427"/>
        <x:v>37602.313337027459</x:v>
      </x:c>
      <x:c r="S7609" s="1" t="str">
        <x:f t="shared" si="1428"/>
        <x:v>YES</x:v>
      </x:c>
      <x:c r="T7609" s="1">
        <x:f t="shared" si="1429"/>
        <x:v>37602.313337027459</x:v>
      </x:c>
    </x:row>
    <x:row r="7610">
      <x:c r="A7610" s="1"/>
      <x:c r="B7610" s="1"/>
      <x:c r="C7610" s="1"/>
      <x:c r="D7610" s="1"/>
      <x:c r="E7610" s="1"/>
      <x:c r="F7610" s="1"/>
      <x:c r="G7610" s="1"/>
      <x:c r="H7610" s="1"/>
      <x:c r="I7610" s="53">
        <x:f t="shared" si="1418"/>
        <x:v>11</x:v>
      </x:c>
      <x:c r="J7610" s="53">
        <x:f t="shared" si="1419"/>
        <x:v>13</x:v>
      </x:c>
      <x:c r="K7610" s="53">
        <x:f t="shared" si="1420"/>
        <x:v>0</x:v>
      </x:c>
      <x:c r="L7610" s="53">
        <x:f t="shared" si="1421"/>
        <x:v>24</x:v>
      </x:c>
      <x:c r="M7610" s="54">
        <x:f t="shared" si="1422"/>
        <x:v>3362.20484654136</x:v>
      </x:c>
      <x:c r="N7610" s="54">
        <x:f t="shared" si="1423"/>
        <x:v>1.8348644767648332</x:v>
      </x:c>
      <x:c r="O7610" s="55">
        <x:f t="shared" si="1424"/>
        <x:v>124022</x:v>
      </x:c>
      <x:c r="P7610" s="55">
        <x:f t="shared" si="1425"/>
        <x:v>15400</x:v>
      </x:c>
      <x:c r="Q7610" s="55">
        <x:f t="shared" si="1426"/>
        <x:v>70871.611919120827</x:v>
      </x:c>
      <x:c r="R7610" s="55">
        <x:f t="shared" si="1427"/>
        <x:v>17750.388080879173</x:v>
      </x:c>
      <x:c r="S7610" s="1" t="str">
        <x:f t="shared" si="1428"/>
        <x:v>YES</x:v>
      </x:c>
      <x:c r="T7610" s="1">
        <x:f t="shared" si="1429"/>
        <x:v>17750.388080879173</x:v>
      </x:c>
    </x:row>
    <x:row r="7611">
      <x:c r="A7611" s="1"/>
      <x:c r="B7611" s="1"/>
      <x:c r="C7611" s="1"/>
      <x:c r="D7611" s="1"/>
      <x:c r="E7611" s="1"/>
      <x:c r="F7611" s="1"/>
      <x:c r="G7611" s="1"/>
      <x:c r="H7611" s="1"/>
      <x:c r="I7611" s="53">
        <x:f t="shared" si="1418"/>
        <x:v>11</x:v>
      </x:c>
      <x:c r="J7611" s="53">
        <x:f t="shared" si="1419"/>
        <x:v>13</x:v>
      </x:c>
      <x:c r="K7611" s="53">
        <x:f t="shared" si="1420"/>
        <x:v>1</x:v>
      </x:c>
      <x:c r="L7611" s="53">
        <x:f t="shared" si="1421"/>
        <x:v>25</x:v>
      </x:c>
      <x:c r="M7611" s="54">
        <x:f t="shared" si="1422"/>
        <x:v>3407.76734654136</x:v>
      </x:c>
      <x:c r="N7611" s="54">
        <x:f t="shared" si="1423"/>
        <x:v>1.8665051017648333</x:v>
      </x:c>
      <x:c r="O7611" s="55">
        <x:f t="shared" si="1424"/>
        <x:v>126722</x:v>
      </x:c>
      <x:c r="P7611" s="55">
        <x:f t="shared" si="1425"/>
        <x:v>16280</x:v>
      </x:c>
      <x:c r="Q7611" s="55">
        <x:f t="shared" si="1426"/>
        <x:v>71662.627544120827</x:v>
      </x:c>
      <x:c r="R7611" s="55">
        <x:f t="shared" si="1427"/>
        <x:v>18779.372455879173</x:v>
      </x:c>
      <x:c r="S7611" s="1" t="str">
        <x:f t="shared" si="1428"/>
        <x:v>YES</x:v>
      </x:c>
      <x:c r="T7611" s="1">
        <x:f t="shared" si="1429"/>
        <x:v>18779.372455879173</x:v>
      </x:c>
    </x:row>
    <x:row r="7612">
      <x:c r="A7612" s="1"/>
      <x:c r="B7612" s="1"/>
      <x:c r="C7612" s="1"/>
      <x:c r="D7612" s="1"/>
      <x:c r="E7612" s="1"/>
      <x:c r="F7612" s="1"/>
      <x:c r="G7612" s="1"/>
      <x:c r="H7612" s="1"/>
      <x:c r="I7612" s="53">
        <x:f t="shared" si="1418"/>
        <x:v>11</x:v>
      </x:c>
      <x:c r="J7612" s="53">
        <x:f t="shared" si="1419"/>
        <x:v>13</x:v>
      </x:c>
      <x:c r="K7612" s="53">
        <x:f t="shared" si="1420"/>
        <x:v>2</x:v>
      </x:c>
      <x:c r="L7612" s="53">
        <x:f t="shared" si="1421"/>
        <x:v>26</x:v>
      </x:c>
      <x:c r="M7612" s="54">
        <x:f t="shared" si="1422"/>
        <x:v>3454.4689090413599</x:v>
      </x:c>
      <x:c r="N7612" s="54">
        <x:f t="shared" si="1423"/>
        <x:v>1.8989367423898333</x:v>
      </x:c>
      <x:c r="O7612" s="55">
        <x:f t="shared" si="1424"/>
        <x:v>129422</x:v>
      </x:c>
      <x:c r="P7612" s="55">
        <x:f t="shared" si="1425"/>
        <x:v>17160</x:v>
      </x:c>
      <x:c r="Q7612" s="55">
        <x:f t="shared" si="1426"/>
        <x:v>72473.418559745827</x:v>
      </x:c>
      <x:c r="R7612" s="55">
        <x:f t="shared" si="1427"/>
        <x:v>19788.581440254173</x:v>
      </x:c>
      <x:c r="S7612" s="1" t="str">
        <x:f t="shared" si="1428"/>
        <x:v>YES</x:v>
      </x:c>
      <x:c r="T7612" s="1">
        <x:f t="shared" si="1429"/>
        <x:v>19788.581440254173</x:v>
      </x:c>
    </x:row>
    <x:row r="7613">
      <x:c r="A7613" s="1"/>
      <x:c r="B7613" s="1"/>
      <x:c r="C7613" s="1"/>
      <x:c r="D7613" s="1"/>
      <x:c r="E7613" s="1"/>
      <x:c r="F7613" s="1"/>
      <x:c r="G7613" s="1"/>
      <x:c r="H7613" s="1"/>
      <x:c r="I7613" s="53">
        <x:f t="shared" si="1418"/>
        <x:v>11</x:v>
      </x:c>
      <x:c r="J7613" s="53">
        <x:f t="shared" si="1419"/>
        <x:v>13</x:v>
      </x:c>
      <x:c r="K7613" s="53">
        <x:f t="shared" si="1420"/>
        <x:v>3</x:v>
      </x:c>
      <x:c r="L7613" s="53">
        <x:f t="shared" si="1421"/>
        <x:v>27</x:v>
      </x:c>
      <x:c r="M7613" s="54">
        <x:f t="shared" si="1422"/>
        <x:v>3502.3308914632348</x:v>
      </x:c>
      <x:c r="N7613" s="54">
        <x:f t="shared" si="1423"/>
        <x:v>1.932174230182802</x:v>
      </x:c>
      <x:c r="O7613" s="55">
        <x:f t="shared" si="1424"/>
        <x:v>132122</x:v>
      </x:c>
      <x:c r="P7613" s="55">
        <x:f t="shared" si="1425"/>
        <x:v>18040</x:v>
      </x:c>
      <x:c r="Q7613" s="55">
        <x:f t="shared" si="1426"/>
        <x:v>73304.355754570046</x:v>
      </x:c>
      <x:c r="R7613" s="55">
        <x:f t="shared" si="1427"/>
        <x:v>20777.644245429954</x:v>
      </x:c>
      <x:c r="S7613" s="1" t="str">
        <x:f t="shared" si="1428"/>
        <x:v>YES</x:v>
      </x:c>
      <x:c r="T7613" s="1">
        <x:f t="shared" si="1429"/>
        <x:v>20777.644245429954</x:v>
      </x:c>
    </x:row>
    <x:row r="7614">
      <x:c r="A7614" s="1"/>
      <x:c r="B7614" s="1"/>
      <x:c r="C7614" s="1"/>
      <x:c r="D7614" s="1"/>
      <x:c r="E7614" s="1"/>
      <x:c r="F7614" s="1"/>
      <x:c r="G7614" s="1"/>
      <x:c r="H7614" s="1"/>
      <x:c r="I7614" s="53">
        <x:f t="shared" si="1418"/>
        <x:v>11</x:v>
      </x:c>
      <x:c r="J7614" s="53">
        <x:f t="shared" si="1419"/>
        <x:v>13</x:v>
      </x:c>
      <x:c r="K7614" s="53">
        <x:f t="shared" si="1420"/>
        <x:v>4</x:v>
      </x:c>
      <x:c r="L7614" s="53">
        <x:f t="shared" si="1421"/>
        <x:v>28</x:v>
      </x:c>
      <x:c r="M7614" s="54">
        <x:f t="shared" si="1422"/>
        <x:v>3551.3750071858913</x:v>
      </x:c>
      <x:c r="N7614" s="54">
        <x:f t="shared" si="1423"/>
        <x:v>1.9662326438790911</x:v>
      </x:c>
      <x:c r="O7614" s="55">
        <x:f t="shared" si="1424"/>
        <x:v>134822</x:v>
      </x:c>
      <x:c r="P7614" s="55">
        <x:f t="shared" si="1425"/>
        <x:v>18920</x:v>
      </x:c>
      <x:c r="Q7614" s="55">
        <x:f t="shared" si="1426"/>
        <x:v>74155.816096977273</x:v>
      </x:c>
      <x:c r="R7614" s="55">
        <x:f t="shared" si="1427"/>
        <x:v>21746.183903022727</x:v>
      </x:c>
      <x:c r="S7614" s="1" t="str">
        <x:f t="shared" si="1428"/>
        <x:v>YES</x:v>
      </x:c>
      <x:c r="T7614" s="1">
        <x:f t="shared" si="1429"/>
        <x:v>21746.183903022727</x:v>
      </x:c>
    </x:row>
    <x:row r="7615">
      <x:c r="A7615" s="1"/>
      <x:c r="B7615" s="1"/>
      <x:c r="C7615" s="1"/>
      <x:c r="D7615" s="1"/>
      <x:c r="E7615" s="1"/>
      <x:c r="F7615" s="1"/>
      <x:c r="G7615" s="1"/>
      <x:c r="H7615" s="1"/>
      <x:c r="I7615" s="53">
        <x:f t="shared" si="1418"/>
        <x:v>11</x:v>
      </x:c>
      <x:c r="J7615" s="53">
        <x:f t="shared" si="1419"/>
        <x:v>13</x:v>
      </x:c>
      <x:c r="K7615" s="53">
        <x:f t="shared" si="1420"/>
        <x:v>5</x:v>
      </x:c>
      <x:c r="L7615" s="53">
        <x:f t="shared" si="1421"/>
        <x:v>29</x:v>
      </x:c>
      <x:c r="M7615" s="54">
        <x:f t="shared" si="1422"/>
        <x:v>3601.6233311070946</x:v>
      </x:c>
      <x:c r="N7615" s="54">
        <x:f t="shared" si="1423"/>
        <x:v>2.0011273132688157</x:v>
      </x:c>
      <x:c r="O7615" s="55">
        <x:f t="shared" si="1424"/>
        <x:v>137522</x:v>
      </x:c>
      <x:c r="P7615" s="55">
        <x:f t="shared" si="1425"/>
        <x:v>19800</x:v>
      </x:c>
      <x:c r="Q7615" s="55">
        <x:f t="shared" si="1426"/>
        <x:v>75028.182831720391</x:v>
      </x:c>
      <x:c r="R7615" s="55">
        <x:f t="shared" si="1427"/>
        <x:v>22693.817168279609</x:v>
      </x:c>
      <x:c r="S7615" s="1" t="str">
        <x:f t="shared" si="1428"/>
        <x:v>YES</x:v>
      </x:c>
      <x:c r="T7615" s="1">
        <x:f t="shared" si="1429"/>
        <x:v>22693.817168279609</x:v>
      </x:c>
    </x:row>
    <x:row r="7616">
      <x:c r="A7616" s="1"/>
      <x:c r="B7616" s="1"/>
      <x:c r="C7616" s="1"/>
      <x:c r="D7616" s="1"/>
      <x:c r="E7616" s="1"/>
      <x:c r="F7616" s="1"/>
      <x:c r="G7616" s="1"/>
      <x:c r="H7616" s="1"/>
      <x:c r="I7616" s="53">
        <x:f t="shared" si="1418"/>
        <x:v>11</x:v>
      </x:c>
      <x:c r="J7616" s="53">
        <x:f t="shared" si="1419"/>
        <x:v>13</x:v>
      </x:c>
      <x:c r="K7616" s="53">
        <x:f t="shared" si="1420"/>
        <x:v>6</x:v>
      </x:c>
      <x:c r="L7616" s="53">
        <x:f t="shared" si="1421"/>
        <x:v>30</x:v>
      </x:c>
      <x:c r="M7616" s="54">
        <x:f t="shared" si="1422"/>
        <x:v>3653.0983052887277</x:v>
      </x:c>
      <x:c r="N7616" s="54">
        <x:f t="shared" si="1423"/>
        <x:v>2.0368738231171721</x:v>
      </x:c>
      <x:c r="O7616" s="55">
        <x:f t="shared" si="1424"/>
        <x:v>140222</x:v>
      </x:c>
      <x:c r="P7616" s="55">
        <x:f t="shared" si="1425"/>
        <x:v>20680</x:v>
      </x:c>
      <x:c r="Q7616" s="55">
        <x:f t="shared" si="1426"/>
        <x:v>75921.8455779293</x:v>
      </x:c>
      <x:c r="R7616" s="55">
        <x:f t="shared" si="1427"/>
        <x:v>23620.1544220707</x:v>
      </x:c>
      <x:c r="S7616" s="1" t="str">
        <x:f t="shared" si="1428"/>
        <x:v>YES</x:v>
      </x:c>
      <x:c r="T7616" s="1">
        <x:f t="shared" si="1429"/>
        <x:v>23620.1544220707</x:v>
      </x:c>
    </x:row>
    <x:row r="7617">
      <x:c r="A7617" s="1"/>
      <x:c r="B7617" s="1"/>
      <x:c r="C7617" s="1"/>
      <x:c r="D7617" s="1"/>
      <x:c r="E7617" s="1"/>
      <x:c r="F7617" s="1"/>
      <x:c r="G7617" s="1"/>
      <x:c r="H7617" s="1"/>
      <x:c r="I7617" s="53">
        <x:f t="shared" si="1418"/>
        <x:v>11</x:v>
      </x:c>
      <x:c r="J7617" s="53">
        <x:f t="shared" si="1419"/>
        <x:v>13</x:v>
      </x:c>
      <x:c r="K7617" s="53">
        <x:f t="shared" si="1420"/>
        <x:v>7</x:v>
      </x:c>
      <x:c r="L7617" s="53">
        <x:f t="shared" si="1421"/>
        <x:v>31</x:v>
      </x:c>
      <x:c r="M7617" s="54">
        <x:f t="shared" si="1422"/>
        <x:v>3705.8227446866881</x:v>
      </x:c>
      <x:c r="N7617" s="54">
        <x:f t="shared" si="1423"/>
        <x:v>2.0734880171435335</x:v>
      </x:c>
      <x:c r="O7617" s="55">
        <x:f t="shared" si="1424"/>
        <x:v>142922</x:v>
      </x:c>
      <x:c r="P7617" s="55">
        <x:f t="shared" si="1425"/>
        <x:v>21560</x:v>
      </x:c>
      <x:c r="Q7617" s="55">
        <x:f t="shared" si="1426"/>
        <x:v>76837.200428588345</x:v>
      </x:c>
      <x:c r="R7617" s="55">
        <x:f t="shared" si="1427"/>
        <x:v>24524.799571411655</x:v>
      </x:c>
      <x:c r="S7617" s="1" t="str">
        <x:f t="shared" si="1428"/>
        <x:v>YES</x:v>
      </x:c>
      <x:c r="T7617" s="1">
        <x:f t="shared" si="1429"/>
        <x:v>24524.799571411655</x:v>
      </x:c>
    </x:row>
    <x:row r="7618">
      <x:c r="A7618" s="1"/>
      <x:c r="B7618" s="1"/>
      <x:c r="C7618" s="1"/>
      <x:c r="D7618" s="1"/>
      <x:c r="E7618" s="1"/>
      <x:c r="F7618" s="1"/>
      <x:c r="G7618" s="1"/>
      <x:c r="H7618" s="1"/>
      <x:c r="I7618" s="53">
        <x:f t="shared" si="1418"/>
        <x:v>11</x:v>
      </x:c>
      <x:c r="J7618" s="53">
        <x:f t="shared" si="1419"/>
        <x:v>13</x:v>
      </x:c>
      <x:c r="K7618" s="53">
        <x:f t="shared" si="1420"/>
        <x:v>8</x:v>
      </x:c>
      <x:c r="L7618" s="53">
        <x:f t="shared" si="1421"/>
        <x:v>32</x:v>
      </x:c>
      <x:c r="M7618" s="54">
        <x:f t="shared" si="1422"/>
        <x:v>3759.8198429666681</x:v>
      </x:c>
      <x:c r="N7618" s="54">
        <x:f t="shared" si="1423"/>
        <x:v>2.1109860020601863</x:v>
      </x:c>
      <x:c r="O7618" s="55">
        <x:f t="shared" si="1424"/>
        <x:v>145622</x:v>
      </x:c>
      <x:c r="P7618" s="55">
        <x:f t="shared" si="1425"/>
        <x:v>22440</x:v>
      </x:c>
      <x:c r="Q7618" s="55">
        <x:f t="shared" si="1426"/>
        <x:v>77774.650051504665</x:v>
      </x:c>
      <x:c r="R7618" s="55">
        <x:f t="shared" si="1427"/>
        <x:v>25407.349948495335</x:v>
      </x:c>
      <x:c r="S7618" s="1" t="str">
        <x:f t="shared" si="1428"/>
        <x:v>YES</x:v>
      </x:c>
      <x:c r="T7618" s="1">
        <x:f t="shared" si="1429"/>
        <x:v>25407.349948495335</x:v>
      </x:c>
    </x:row>
    <x:row r="7619">
      <x:c r="A7619" s="1"/>
      <x:c r="B7619" s="1"/>
      <x:c r="C7619" s="1"/>
      <x:c r="D7619" s="1"/>
      <x:c r="E7619" s="1"/>
      <x:c r="F7619" s="1"/>
      <x:c r="G7619" s="1"/>
      <x:c r="H7619" s="1"/>
      <x:c r="I7619" s="53">
        <x:f t="shared" si="1418"/>
        <x:v>11</x:v>
      </x:c>
      <x:c r="J7619" s="53">
        <x:f t="shared" si="1419"/>
        <x:v>13</x:v>
      </x:c>
      <x:c r="K7619" s="53">
        <x:f t="shared" si="1420"/>
        <x:v>9</x:v>
      </x:c>
      <x:c r="L7619" s="53">
        <x:f t="shared" si="1421"/>
        <x:v>33</x:v>
      </x:c>
      <x:c r="M7619" s="54">
        <x:f t="shared" si="1422"/>
        <x:v>3815.1131784070631</x:v>
      </x:c>
      <x:c r="N7619" s="54">
        <x:f t="shared" si="1423"/>
        <x:v>2.1493841516715717</x:v>
      </x:c>
      <x:c r="O7619" s="55">
        <x:f t="shared" si="1424"/>
        <x:v>148322</x:v>
      </x:c>
      <x:c r="P7619" s="55">
        <x:f t="shared" si="1425"/>
        <x:v>23320</x:v>
      </x:c>
      <x:c r="Q7619" s="55">
        <x:f t="shared" si="1426"/>
        <x:v>78734.603791789297</x:v>
      </x:c>
      <x:c r="R7619" s="55">
        <x:f t="shared" si="1427"/>
        <x:v>26267.396208210703</x:v>
      </x:c>
      <x:c r="S7619" s="1" t="str">
        <x:f t="shared" si="1428"/>
        <x:v>YES</x:v>
      </x:c>
      <x:c r="T7619" s="1">
        <x:f t="shared" si="1429"/>
        <x:v>26267.396208210703</x:v>
      </x:c>
    </x:row>
    <x:row r="7620">
      <x:c r="A7620" s="1"/>
      <x:c r="B7620" s="1"/>
      <x:c r="C7620" s="1"/>
      <x:c r="D7620" s="1"/>
      <x:c r="E7620" s="1"/>
      <x:c r="F7620" s="1"/>
      <x:c r="G7620" s="1"/>
      <x:c r="H7620" s="1"/>
      <x:c r="I7620" s="53">
        <x:f t="shared" si="1418"/>
        <x:v>11</x:v>
      </x:c>
      <x:c r="J7620" s="53">
        <x:f t="shared" si="1419"/>
        <x:v>13</x:v>
      </x:c>
      <x:c r="K7620" s="53">
        <x:f t="shared" si="1420"/>
        <x:v>10</x:v>
      </x:c>
      <x:c r="L7620" s="53">
        <x:f t="shared" si="1421"/>
        <x:v>34</x:v>
      </x:c>
      <x:c r="M7620" s="54">
        <x:f t="shared" si="1422"/>
        <x:v>3871.7267198902755</x:v>
      </x:c>
      <x:c r="N7620" s="54">
        <x:f t="shared" si="1423"/>
        <x:v>2.1886991110349134</x:v>
      </x:c>
      <x:c r="O7620" s="55">
        <x:f t="shared" si="1424"/>
        <x:v>151022</x:v>
      </x:c>
      <x:c r="P7620" s="55">
        <x:f t="shared" si="1425"/>
        <x:v>24200</x:v>
      </x:c>
      <x:c r="Q7620" s="55">
        <x:f t="shared" si="1426"/>
        <x:v>79717.477775872831</x:v>
      </x:c>
      <x:c r="R7620" s="55">
        <x:f t="shared" si="1427"/>
        <x:v>27104.522224127169</x:v>
      </x:c>
      <x:c r="S7620" s="1" t="str">
        <x:f t="shared" si="1428"/>
        <x:v>YES</x:v>
      </x:c>
      <x:c r="T7620" s="1">
        <x:f t="shared" si="1429"/>
        <x:v>27104.522224127169</x:v>
      </x:c>
    </x:row>
    <x:row r="7621">
      <x:c r="A7621" s="1"/>
      <x:c r="B7621" s="1"/>
      <x:c r="C7621" s="1"/>
      <x:c r="D7621" s="1"/>
      <x:c r="E7621" s="1"/>
      <x:c r="F7621" s="1"/>
      <x:c r="G7621" s="1"/>
      <x:c r="H7621" s="1"/>
      <x:c r="I7621" s="53">
        <x:f t="shared" si="1418"/>
        <x:v>11</x:v>
      </x:c>
      <x:c r="J7621" s="53">
        <x:f t="shared" si="1419"/>
        <x:v>13</x:v>
      </x:c>
      <x:c r="K7621" s="53">
        <x:f t="shared" si="1420"/>
        <x:v>11</x:v>
      </x:c>
      <x:c r="L7621" s="53">
        <x:f t="shared" si="1421"/>
        <x:v>35</x:v>
      </x:c>
      <x:c r="M7621" s="54">
        <x:f t="shared" si="1422"/>
        <x:v>3929.6848329837148</x:v>
      </x:c>
      <x:c r="N7621" s="54">
        <x:f t="shared" si="1423"/>
        <x:v>2.2289478006831351</x:v>
      </x:c>
      <x:c r="O7621" s="55">
        <x:f t="shared" si="1424"/>
        <x:v>153722</x:v>
      </x:c>
      <x:c r="P7621" s="55">
        <x:f t="shared" si="1425"/>
        <x:v>25080</x:v>
      </x:c>
      <x:c r="Q7621" s="55">
        <x:f t="shared" si="1426"/>
        <x:v>80723.695017078382</x:v>
      </x:c>
      <x:c r="R7621" s="55">
        <x:f t="shared" si="1427"/>
        <x:v>27918.304982921618</x:v>
      </x:c>
      <x:c r="S7621" s="1" t="str">
        <x:f t="shared" si="1428"/>
        <x:v>YES</x:v>
      </x:c>
      <x:c r="T7621" s="1">
        <x:f t="shared" si="1429"/>
        <x:v>27918.304982921618</x:v>
      </x:c>
    </x:row>
    <x:row r="7622">
      <x:c r="A7622" s="1"/>
      <x:c r="B7622" s="1"/>
      <x:c r="C7622" s="1"/>
      <x:c r="D7622" s="1"/>
      <x:c r="E7622" s="1"/>
      <x:c r="F7622" s="1"/>
      <x:c r="G7622" s="1"/>
      <x:c r="H7622" s="1"/>
      <x:c r="I7622" s="53">
        <x:f t="shared" si="1418"/>
        <x:v>11</x:v>
      </x:c>
      <x:c r="J7622" s="53">
        <x:f t="shared" si="1419"/>
        <x:v>13</x:v>
      </x:c>
      <x:c r="K7622" s="53">
        <x:f t="shared" si="1420"/>
        <x:v>12</x:v>
      </x:c>
      <x:c r="L7622" s="53">
        <x:f t="shared" si="1421"/>
        <x:v>36</x:v>
      </x:c>
      <x:c r="M7622" s="54">
        <x:f t="shared" si="1422"/>
        <x:v>3989.0122861117793</x:v>
      </x:c>
      <x:c r="N7622" s="54">
        <x:f t="shared" si="1423"/>
        <x:v>2.2701474209109578</x:v>
      </x:c>
      <x:c r="O7622" s="55">
        <x:f t="shared" si="1424"/>
        <x:v>156422</x:v>
      </x:c>
      <x:c r="P7622" s="55">
        <x:f t="shared" si="1425"/>
        <x:v>25960</x:v>
      </x:c>
      <x:c r="Q7622" s="55">
        <x:f t="shared" si="1426"/>
        <x:v>81753.685522773943</x:v>
      </x:c>
      <x:c r="R7622" s="55">
        <x:f t="shared" si="1427"/>
        <x:v>28708.314477226057</x:v>
      </x:c>
      <x:c r="S7622" s="1" t="str">
        <x:f t="shared" si="1428"/>
        <x:v>YES</x:v>
      </x:c>
      <x:c r="T7622" s="1">
        <x:f t="shared" si="1429"/>
        <x:v>28708.314477226057</x:v>
      </x:c>
    </x:row>
    <x:row r="7623">
      <x:c r="A7623" s="1"/>
      <x:c r="B7623" s="1"/>
      <x:c r="C7623" s="1"/>
      <x:c r="D7623" s="1"/>
      <x:c r="E7623" s="1"/>
      <x:c r="F7623" s="1"/>
      <x:c r="G7623" s="1"/>
      <x:c r="H7623" s="1"/>
      <x:c r="I7623" s="53">
        <x:f t="shared" si="1418"/>
        <x:v>11</x:v>
      </x:c>
      <x:c r="J7623" s="53">
        <x:f t="shared" si="1419"/>
        <x:v>13</x:v>
      </x:c>
      <x:c r="K7623" s="53">
        <x:f t="shared" si="1420"/>
        <x:v>13</x:v>
      </x:c>
      <x:c r="L7623" s="53">
        <x:f t="shared" si="1421"/>
        <x:v>37</x:v>
      </x:c>
      <x:c r="M7623" s="54">
        <x:f t="shared" si="1422"/>
        <x:v>4049.7342568201634</x:v>
      </x:c>
      <x:c r="N7623" s="54">
        <x:f t="shared" si="1423"/>
        <x:v>2.3123154561251136</x:v>
      </x:c>
      <x:c r="O7623" s="55">
        <x:f t="shared" si="1424"/>
        <x:v>159122</x:v>
      </x:c>
      <x:c r="P7623" s="55">
        <x:f t="shared" si="1425"/>
        <x:v>26840</x:v>
      </x:c>
      <x:c r="Q7623" s="55">
        <x:f t="shared" si="1426"/>
        <x:v>82807.886403127835</x:v>
      </x:c>
      <x:c r="R7623" s="55">
        <x:f t="shared" si="1427"/>
        <x:v>29474.113596872165</x:v>
      </x:c>
      <x:c r="S7623" s="1" t="str">
        <x:f t="shared" si="1428"/>
        <x:v>YES</x:v>
      </x:c>
      <x:c r="T7623" s="1">
        <x:f t="shared" si="1429"/>
        <x:v>29474.113596872165</x:v>
      </x:c>
    </x:row>
    <x:row r="7624">
      <x:c r="A7624" s="1"/>
      <x:c r="B7624" s="1"/>
      <x:c r="C7624" s="1"/>
      <x:c r="D7624" s="1"/>
      <x:c r="E7624" s="1"/>
      <x:c r="F7624" s="1"/>
      <x:c r="G7624" s="1"/>
      <x:c r="H7624" s="1"/>
      <x:c r="I7624" s="53">
        <x:f t="shared" si="1418"/>
        <x:v>11</x:v>
      </x:c>
      <x:c r="J7624" s="53">
        <x:f t="shared" si="1419"/>
        <x:v>13</x:v>
      </x:c>
      <x:c r="K7624" s="53">
        <x:f t="shared" si="1420"/>
        <x:v>14</x:v>
      </x:c>
      <x:c r="L7624" s="53">
        <x:f t="shared" si="1421"/>
        <x:v>38</x:v>
      </x:c>
      <x:c r="M7624" s="54">
        <x:f t="shared" si="1422"/>
        <x:v>4111.8763381338249</x:v>
      </x:c>
      <x:c r="N7624" s="54">
        <x:f t="shared" si="1423"/>
        <x:v>2.3554696792596008</x:v>
      </x:c>
      <x:c r="O7624" s="55">
        <x:f t="shared" si="1424"/>
        <x:v>161822</x:v>
      </x:c>
      <x:c r="P7624" s="55">
        <x:f t="shared" si="1425"/>
        <x:v>27720</x:v>
      </x:c>
      <x:c r="Q7624" s="55">
        <x:f t="shared" si="1426"/>
        <x:v>83886.74198149002</x:v>
      </x:c>
      <x:c r="R7624" s="55">
        <x:f t="shared" si="1427"/>
        <x:v>30215.25801850998</x:v>
      </x:c>
      <x:c r="S7624" s="1" t="str">
        <x:f t="shared" si="1428"/>
        <x:v>YES</x:v>
      </x:c>
      <x:c r="T7624" s="1">
        <x:f t="shared" si="1429"/>
        <x:v>30215.25801850998</x:v>
      </x:c>
    </x:row>
    <x:row r="7625">
      <x:c r="A7625" s="1"/>
      <x:c r="B7625" s="1"/>
      <x:c r="C7625" s="1"/>
      <x:c r="D7625" s="1"/>
      <x:c r="E7625" s="1"/>
      <x:c r="F7625" s="1"/>
      <x:c r="G7625" s="1"/>
      <x:c r="H7625" s="1"/>
      <x:c r="I7625" s="53">
        <x:f t="shared" si="1418"/>
        <x:v>11</x:v>
      </x:c>
      <x:c r="J7625" s="53">
        <x:f t="shared" si="1419"/>
        <x:v>13</x:v>
      </x:c>
      <x:c r="K7625" s="53">
        <x:f t="shared" si="1420"/>
        <x:v>15</x:v>
      </x:c>
      <x:c r="L7625" s="53">
        <x:f t="shared" si="1421"/>
        <x:v>39</x:v>
      </x:c>
      <x:c r="M7625" s="54">
        <x:f t="shared" si="1422"/>
        <x:v>4175.4645450099706</x:v>
      </x:c>
      <x:c r="N7625" s="54">
        <x:f t="shared" si="1423"/>
        <x:v>2.3996281562569242</x:v>
      </x:c>
      <x:c r="O7625" s="55">
        <x:f t="shared" si="1424"/>
        <x:v>164522</x:v>
      </x:c>
      <x:c r="P7625" s="55">
        <x:f t="shared" si="1425"/>
        <x:v>28600</x:v>
      </x:c>
      <x:c r="Q7625" s="55">
        <x:f t="shared" si="1426"/>
        <x:v>84990.703906423092</x:v>
      </x:c>
      <x:c r="R7625" s="55">
        <x:f t="shared" si="1427"/>
        <x:v>30931.296093576908</x:v>
      </x:c>
      <x:c r="S7625" s="1" t="str">
        <x:f t="shared" si="1428"/>
        <x:v>YES</x:v>
      </x:c>
      <x:c r="T7625" s="1">
        <x:f t="shared" si="1429"/>
        <x:v>30931.296093576908</x:v>
      </x:c>
    </x:row>
    <x:row r="7626">
      <x:c r="A7626" s="1"/>
      <x:c r="B7626" s="1"/>
      <x:c r="C7626" s="1"/>
      <x:c r="D7626" s="1"/>
      <x:c r="E7626" s="1"/>
      <x:c r="F7626" s="1"/>
      <x:c r="G7626" s="1"/>
      <x:c r="H7626" s="1"/>
      <x:c r="I7626" s="53">
        <x:f t="shared" si="1418"/>
        <x:v>11</x:v>
      </x:c>
      <x:c r="J7626" s="53">
        <x:f t="shared" si="1419"/>
        <x:v>13</x:v>
      </x:c>
      <x:c r="K7626" s="53">
        <x:f t="shared" si="1420"/>
        <x:v>16</x:v>
      </x:c>
      <x:c r="L7626" s="53">
        <x:f t="shared" si="1421"/>
        <x:v>40</x:v>
      </x:c>
      <x:c r="M7626" s="54">
        <x:f t="shared" si="1422"/>
        <x:v>4240.5253208874601</x:v>
      </x:c>
      <x:c r="N7626" s="54">
        <x:f t="shared" si="1423"/>
        <x:v>2.444809250616292</x:v>
      </x:c>
      <x:c r="O7626" s="55">
        <x:f t="shared" si="1424"/>
        <x:v>167222</x:v>
      </x:c>
      <x:c r="P7626" s="55">
        <x:f t="shared" si="1425"/>
        <x:v>29480</x:v>
      </x:c>
      <x:c r="Q7626" s="55">
        <x:f t="shared" si="1426"/>
        <x:v>86120.231265407288</x:v>
      </x:c>
      <x:c r="R7626" s="55">
        <x:f t="shared" si="1427"/>
        <x:v>31621.768734592712</x:v>
      </x:c>
      <x:c r="S7626" s="1" t="str">
        <x:f t="shared" si="1428"/>
        <x:v>YES</x:v>
      </x:c>
      <x:c r="T7626" s="1">
        <x:f t="shared" si="1429"/>
        <x:v>31621.768734592712</x:v>
      </x:c>
    </x:row>
    <x:row r="7627">
      <x:c r="A7627" s="1"/>
      <x:c r="B7627" s="1"/>
      <x:c r="C7627" s="1"/>
      <x:c r="D7627" s="1"/>
      <x:c r="E7627" s="1"/>
      <x:c r="F7627" s="1"/>
      <x:c r="G7627" s="1"/>
      <x:c r="H7627" s="1"/>
      <x:c r="I7627" s="53">
        <x:f t="shared" si="1418"/>
        <x:v>11</x:v>
      </x:c>
      <x:c r="J7627" s="53">
        <x:f t="shared" si="1419"/>
        <x:v>13</x:v>
      </x:c>
      <x:c r="K7627" s="53">
        <x:f t="shared" si="1420"/>
        <x:v>17</x:v>
      </x:c>
      <x:c r="L7627" s="53">
        <x:f t="shared" si="1421"/>
        <x:v>41</x:v>
      </x:c>
      <x:c r="M7627" s="54">
        <x:f t="shared" si="1422"/>
        <x:v>4307.0855443340006</x:v>
      </x:c>
      <x:c r="N7627" s="54">
        <x:f t="shared" si="1423"/>
        <x:v>2.4910316280097224</x:v>
      </x:c>
      <x:c r="O7627" s="55">
        <x:f t="shared" si="1424"/>
        <x:v>169922</x:v>
      </x:c>
      <x:c r="P7627" s="55">
        <x:f t="shared" si="1425"/>
        <x:v>30360</x:v>
      </x:c>
      <x:c r="Q7627" s="55">
        <x:f t="shared" si="1426"/>
        <x:v>87275.790700243058</x:v>
      </x:c>
      <x:c r="R7627" s="55">
        <x:f t="shared" si="1427"/>
        <x:v>32286.209299756942</x:v>
      </x:c>
      <x:c r="S7627" s="1" t="str">
        <x:f t="shared" si="1428"/>
        <x:v>YES</x:v>
      </x:c>
      <x:c r="T7627" s="1">
        <x:f t="shared" si="1429"/>
        <x:v>32286.209299756942</x:v>
      </x:c>
    </x:row>
    <x:row r="7628">
      <x:c r="A7628" s="1"/>
      <x:c r="B7628" s="1"/>
      <x:c r="C7628" s="1"/>
      <x:c r="D7628" s="1"/>
      <x:c r="E7628" s="1"/>
      <x:c r="F7628" s="1"/>
      <x:c r="G7628" s="1"/>
      <x:c r="H7628" s="1"/>
      <x:c r="I7628" s="53">
        <x:f t="shared" si="1418"/>
        <x:v>11</x:v>
      </x:c>
      <x:c r="J7628" s="53">
        <x:f t="shared" si="1419"/>
        <x:v>13</x:v>
      </x:c>
      <x:c r="K7628" s="53">
        <x:f t="shared" si="1420"/>
        <x:v>18</x:v>
      </x:c>
      <x:c r="L7628" s="53">
        <x:f t="shared" si="1421"/>
        <x:v>42</x:v>
      </x:c>
      <x:c r="M7628" s="54">
        <x:f t="shared" si="1422"/>
        <x:v>4375.172535792588</x:v>
      </x:c>
      <x:c r="N7628" s="54">
        <x:f t="shared" si="1423"/>
        <x:v>2.5383142609670748</x:v>
      </x:c>
      <x:c r="O7628" s="55">
        <x:f t="shared" si="1424"/>
        <x:v>172622</x:v>
      </x:c>
      <x:c r="P7628" s="55">
        <x:f t="shared" si="1425"/>
        <x:v>31240</x:v>
      </x:c>
      <x:c r="Q7628" s="55">
        <x:f t="shared" si="1426"/>
        <x:v>88457.856524176867</x:v>
      </x:c>
      <x:c r="R7628" s="55">
        <x:f t="shared" si="1427"/>
        <x:v>32924.143475823133</x:v>
      </x:c>
      <x:c r="S7628" s="1" t="str">
        <x:f t="shared" si="1428"/>
        <x:v>YES</x:v>
      </x:c>
      <x:c r="T7628" s="1">
        <x:f t="shared" si="1429"/>
        <x:v>32924.143475823133</x:v>
      </x:c>
    </x:row>
    <x:row r="7629">
      <x:c r="A7629" s="1"/>
      <x:c r="B7629" s="1"/>
      <x:c r="C7629" s="1"/>
      <x:c r="D7629" s="1"/>
      <x:c r="E7629" s="1"/>
      <x:c r="F7629" s="1"/>
      <x:c r="G7629" s="1"/>
      <x:c r="H7629" s="1"/>
      <x:c r="I7629" s="53">
        <x:f t="shared" si="1418"/>
        <x:v>11</x:v>
      </x:c>
      <x:c r="J7629" s="53">
        <x:f t="shared" si="1419"/>
        <x:v>13</x:v>
      </x:c>
      <x:c r="K7629" s="53">
        <x:f t="shared" si="1420"/>
        <x:v>19</x:v>
      </x:c>
      <x:c r="L7629" s="53">
        <x:f t="shared" si="1421"/>
        <x:v>43</x:v>
      </x:c>
      <x:c r="M7629" s="54">
        <x:f t="shared" si="1422"/>
        <x:v>4444.8140644286095</x:v>
      </x:c>
      <x:c r="N7629" s="54">
        <x:f t="shared" si="1423"/>
        <x:v>2.5866764336309789</x:v>
      </x:c>
      <x:c r="O7629" s="55">
        <x:f t="shared" si="1424"/>
        <x:v>175322</x:v>
      </x:c>
      <x:c r="P7629" s="55">
        <x:f t="shared" si="1425"/>
        <x:v>32120</x:v>
      </x:c>
      <x:c r="Q7629" s="55">
        <x:f t="shared" si="1426"/>
        <x:v>89666.910840774479</x:v>
      </x:c>
      <x:c r="R7629" s="55">
        <x:f t="shared" si="1427"/>
        <x:v>33535.089159225521</x:v>
      </x:c>
      <x:c r="S7629" s="1" t="str">
        <x:f t="shared" si="1428"/>
        <x:v>YES</x:v>
      </x:c>
      <x:c r="T7629" s="1">
        <x:f t="shared" si="1429"/>
        <x:v>33535.089159225521</x:v>
      </x:c>
    </x:row>
    <x:row r="7630">
      <x:c r="A7630" s="1"/>
      <x:c r="B7630" s="1"/>
      <x:c r="C7630" s="1"/>
      <x:c r="D7630" s="1"/>
      <x:c r="E7630" s="1"/>
      <x:c r="F7630" s="1"/>
      <x:c r="G7630" s="1"/>
      <x:c r="H7630" s="1"/>
      <x:c r="I7630" s="53">
        <x:f t="shared" si="1418"/>
        <x:v>11</x:v>
      </x:c>
      <x:c r="J7630" s="53">
        <x:f t="shared" si="1419"/>
        <x:v>13</x:v>
      </x:c>
      <x:c r="K7630" s="53">
        <x:f t="shared" si="1420"/>
        <x:v>20</x:v>
      </x:c>
      <x:c r="L7630" s="53">
        <x:f t="shared" si="1421"/>
        <x:v>44</x:v>
      </x:c>
      <x:c r="M7630" s="54">
        <x:f t="shared" si="1422"/>
        <x:v>4516.0383550790866</x:v>
      </x:c>
      <x:c r="N7630" s="54">
        <x:f t="shared" si="1423"/>
        <x:v>2.6361377465826989</x:v>
      </x:c>
      <x:c r="O7630" s="55">
        <x:f t="shared" si="1424"/>
        <x:v>178022</x:v>
      </x:c>
      <x:c r="P7630" s="55">
        <x:f t="shared" si="1425"/>
        <x:v>33000</x:v>
      </x:c>
      <x:c r="Q7630" s="55">
        <x:f t="shared" si="1426"/>
        <x:v>90903.443664567472</x:v>
      </x:c>
      <x:c r="R7630" s="55">
        <x:f t="shared" si="1427"/>
        <x:v>34118.556335432528</x:v>
      </x:c>
      <x:c r="S7630" s="1" t="str">
        <x:f t="shared" si="1428"/>
        <x:v>YES</x:v>
      </x:c>
      <x:c r="T7630" s="1">
        <x:f t="shared" si="1429"/>
        <x:v>34118.556335432528</x:v>
      </x:c>
    </x:row>
    <x:row r="7631">
      <x:c r="A7631" s="1"/>
      <x:c r="B7631" s="1"/>
      <x:c r="C7631" s="1"/>
      <x:c r="D7631" s="1"/>
      <x:c r="E7631" s="1"/>
      <x:c r="F7631" s="1"/>
      <x:c r="G7631" s="1"/>
      <x:c r="H7631" s="1"/>
      <x:c r="I7631" s="53">
        <x:f t="shared" si="1418"/>
        <x:v>11</x:v>
      </x:c>
      <x:c r="J7631" s="53">
        <x:f t="shared" si="1419"/>
        <x:v>13</x:v>
      </x:c>
      <x:c r="K7631" s="53">
        <x:f t="shared" si="1420"/>
        <x:v>21</x:v>
      </x:c>
      <x:c r="L7631" s="53">
        <x:f t="shared" si="1421"/>
        <x:v>45</x:v>
      </x:c>
      <x:c r="M7631" s="54">
        <x:f t="shared" si="1422"/>
        <x:v>4588.8740953055303</x:v>
      </x:c>
      <x:c r="N7631" s="54">
        <x:f t="shared" si="1423"/>
        <x:v>2.6867181217399514</x:v>
      </x:c>
      <x:c r="O7631" s="55">
        <x:f t="shared" si="1424"/>
        <x:v>180722</x:v>
      </x:c>
      <x:c r="P7631" s="55">
        <x:f t="shared" si="1425"/>
        <x:v>33880</x:v>
      </x:c>
      <x:c r="Q7631" s="55">
        <x:f t="shared" si="1426"/>
        <x:v>92167.953043498783</x:v>
      </x:c>
      <x:c r="R7631" s="55">
        <x:f t="shared" si="1427"/>
        <x:v>34674.046956501217</x:v>
      </x:c>
      <x:c r="S7631" s="1" t="str">
        <x:f t="shared" si="1428"/>
        <x:v>YES</x:v>
      </x:c>
      <x:c r="T7631" s="1">
        <x:f t="shared" si="1429"/>
        <x:v>34674.046956501217</x:v>
      </x:c>
    </x:row>
    <x:row r="7632">
      <x:c r="A7632" s="1"/>
      <x:c r="B7632" s="1"/>
      <x:c r="C7632" s="1"/>
      <x:c r="D7632" s="1"/>
      <x:c r="E7632" s="1"/>
      <x:c r="F7632" s="1"/>
      <x:c r="G7632" s="1"/>
      <x:c r="H7632" s="1"/>
      <x:c r="I7632" s="53">
        <x:f t="shared" si="1418"/>
        <x:v>11</x:v>
      </x:c>
      <x:c r="J7632" s="53">
        <x:f t="shared" si="1419"/>
        <x:v>13</x:v>
      </x:c>
      <x:c r="K7632" s="53">
        <x:f t="shared" si="1420"/>
        <x:v>22</x:v>
      </x:c>
      <x:c r="L7632" s="53">
        <x:f t="shared" si="1421"/>
        <x:v>46</x:v>
      </x:c>
      <x:c r="M7632" s="54">
        <x:f t="shared" si="1422"/>
        <x:v>4663.3504425519268</x:v>
      </x:c>
      <x:c r="N7632" s="54">
        <x:f t="shared" si="1423"/>
        <x:v>2.7384378073277271</x:v>
      </x:c>
      <x:c r="O7632" s="55">
        <x:f t="shared" si="1424"/>
        <x:v>183422</x:v>
      </x:c>
      <x:c r="P7632" s="55">
        <x:f t="shared" si="1425"/>
        <x:v>34760</x:v>
      </x:c>
      <x:c r="Q7632" s="55">
        <x:f t="shared" si="1426"/>
        <x:v>93460.945183193166</x:v>
      </x:c>
      <x:c r="R7632" s="55">
        <x:f t="shared" si="1427"/>
        <x:v>35201.054816806834</x:v>
      </x:c>
      <x:c r="S7632" s="1" t="str">
        <x:f t="shared" si="1428"/>
        <x:v>YES</x:v>
      </x:c>
      <x:c r="T7632" s="1">
        <x:f t="shared" si="1429"/>
        <x:v>35201.054816806834</x:v>
      </x:c>
    </x:row>
    <x:row r="7633">
      <x:c r="A7633" s="1"/>
      <x:c r="B7633" s="1"/>
      <x:c r="C7633" s="1"/>
      <x:c r="D7633" s="1"/>
      <x:c r="E7633" s="1"/>
      <x:c r="F7633" s="1"/>
      <x:c r="G7633" s="1"/>
      <x:c r="H7633" s="1"/>
      <x:c r="I7633" s="53">
        <x:f t="shared" si="1418"/>
        <x:v>11</x:v>
      </x:c>
      <x:c r="J7633" s="53">
        <x:f t="shared" si="1419"/>
        <x:v>13</x:v>
      </x:c>
      <x:c r="K7633" s="53">
        <x:f t="shared" si="1420"/>
        <x:v>23</x:v>
      </x:c>
      <x:c r="L7633" s="53">
        <x:f t="shared" si="1421"/>
        <x:v>47</x:v>
      </x:c>
      <x:c r="M7633" s="54">
        <x:f t="shared" si="1422"/>
        <x:v>4739.4970314093625</x:v>
      </x:c>
      <x:c r="N7633" s="54">
        <x:f t="shared" si="1423"/>
        <x:v>2.7913173829231686</x:v>
      </x:c>
      <x:c r="O7633" s="55">
        <x:f t="shared" si="1424"/>
        <x:v>186122</x:v>
      </x:c>
      <x:c r="P7633" s="55">
        <x:f t="shared" si="1425"/>
        <x:v>35640</x:v>
      </x:c>
      <x:c r="Q7633" s="55">
        <x:f t="shared" si="1426"/>
        <x:v>94782.934573079212</x:v>
      </x:c>
      <x:c r="R7633" s="55">
        <x:f t="shared" si="1427"/>
        <x:v>35699.065426920788</x:v>
      </x:c>
      <x:c r="S7633" s="1" t="str">
        <x:f t="shared" si="1428"/>
        <x:v>YES</x:v>
      </x:c>
      <x:c r="T7633" s="1">
        <x:f t="shared" si="1429"/>
        <x:v>35699.065426920788</x:v>
      </x:c>
    </x:row>
    <x:row r="7634">
      <x:c r="A7634" s="1"/>
      <x:c r="B7634" s="1"/>
      <x:c r="C7634" s="1"/>
      <x:c r="D7634" s="1"/>
      <x:c r="E7634" s="1"/>
      <x:c r="F7634" s="1"/>
      <x:c r="G7634" s="1"/>
      <x:c r="H7634" s="1"/>
      <x:c r="I7634" s="53">
        <x:f t="shared" si="1418"/>
        <x:v>11</x:v>
      </x:c>
      <x:c r="J7634" s="53">
        <x:f t="shared" si="1419"/>
        <x:v>13</x:v>
      </x:c>
      <x:c r="K7634" s="53">
        <x:f t="shared" si="1420"/>
        <x:v>24</x:v>
      </x:c>
      <x:c r="L7634" s="53">
        <x:f t="shared" si="1421"/>
        <x:v>48</x:v>
      </x:c>
      <x:c r="M7634" s="54">
        <x:f t="shared" si="1422"/>
        <x:v>4817.3439809888587</x:v>
      </x:c>
      <x:c r="N7634" s="54">
        <x:f t="shared" si="1423"/>
        <x:v>2.8453777645755962</x:v>
      </x:c>
      <x:c r="O7634" s="55">
        <x:f t="shared" si="1424"/>
        <x:v>188822</x:v>
      </x:c>
      <x:c r="P7634" s="55">
        <x:f t="shared" si="1425"/>
        <x:v>36520</x:v>
      </x:c>
      <x:c r="Q7634" s="55">
        <x:f t="shared" si="1426"/>
        <x:v>96134.444114389902</x:v>
      </x:c>
      <x:c r="R7634" s="55">
        <x:f t="shared" si="1427"/>
        <x:v>36167.555885610098</x:v>
      </x:c>
      <x:c r="S7634" s="1" t="str">
        <x:f t="shared" si="1428"/>
        <x:v>YES</x:v>
      </x:c>
      <x:c r="T7634" s="1">
        <x:f t="shared" si="1429"/>
        <x:v>36167.555885610098</x:v>
      </x:c>
    </x:row>
    <x:row r="7635">
      <x:c r="A7635" s="1"/>
      <x:c r="B7635" s="1"/>
      <x:c r="C7635" s="1"/>
      <x:c r="D7635" s="1"/>
      <x:c r="E7635" s="1"/>
      <x:c r="F7635" s="1"/>
      <x:c r="G7635" s="1"/>
      <x:c r="H7635" s="1"/>
      <x:c r="I7635" s="53">
        <x:f t="shared" si="1418"/>
        <x:v>11</x:v>
      </x:c>
      <x:c r="J7635" s="53">
        <x:f t="shared" si="1419"/>
        <x:v>13</x:v>
      </x:c>
      <x:c r="K7635" s="53">
        <x:f t="shared" si="1420"/>
        <x:v>25</x:v>
      </x:c>
      <x:c r="L7635" s="53">
        <x:f t="shared" si="1421"/>
        <x:v>49</x:v>
      </x:c>
      <x:c r="M7635" s="54">
        <x:f t="shared" si="1422"/>
        <x:v>4896.9219024039567</x:v>
      </x:c>
      <x:c r="N7635" s="54">
        <x:f t="shared" si="1423"/>
        <x:v>2.9006402100027477</x:v>
      </x:c>
      <x:c r="O7635" s="55">
        <x:f t="shared" si="1424"/>
        <x:v>191522</x:v>
      </x:c>
      <x:c r="P7635" s="55">
        <x:f t="shared" si="1425"/>
        <x:v>37400</x:v>
      </x:c>
      <x:c r="Q7635" s="55">
        <x:f t="shared" si="1426"/>
        <x:v>97516.005250068687</x:v>
      </x:c>
      <x:c r="R7635" s="55">
        <x:f t="shared" si="1427"/>
        <x:v>36605.994749931313</x:v>
      </x:c>
      <x:c r="S7635" s="1" t="str">
        <x:f t="shared" si="1428"/>
        <x:v>YES</x:v>
      </x:c>
      <x:c r="T7635" s="1">
        <x:f t="shared" si="1429"/>
        <x:v>36605.994749931313</x:v>
      </x:c>
    </x:row>
    <x:row r="7636">
      <x:c r="A7636" s="1"/>
      <x:c r="B7636" s="1"/>
      <x:c r="C7636" s="1"/>
      <x:c r="D7636" s="1"/>
      <x:c r="E7636" s="1"/>
      <x:c r="F7636" s="1"/>
      <x:c r="G7636" s="1"/>
      <x:c r="H7636" s="1"/>
      <x:c r="I7636" s="53">
        <x:f t="shared" si="1418"/>
        <x:v>11</x:v>
      </x:c>
      <x:c r="J7636" s="53">
        <x:f t="shared" si="1419"/>
        <x:v>13</x:v>
      </x:c>
      <x:c r="K7636" s="53">
        <x:f t="shared" si="1420"/>
        <x:v>26</x:v>
      </x:c>
      <x:c r="L7636" s="53">
        <x:f t="shared" si="1421"/>
        <x:v>50</x:v>
      </x:c>
      <x:c r="M7636" s="54">
        <x:f t="shared" si="1422"/>
        <x:v>4978.2619063646744</x:v>
      </x:c>
      <x:c r="N7636" s="54">
        <x:f t="shared" si="1423"/>
        <x:v>2.9571263238643573</x:v>
      </x:c>
      <x:c r="O7636" s="55">
        <x:f t="shared" si="1424"/>
        <x:v>194222</x:v>
      </x:c>
      <x:c r="P7636" s="55">
        <x:f t="shared" si="1425"/>
        <x:v>38280</x:v>
      </x:c>
      <x:c r="Q7636" s="55">
        <x:f t="shared" si="1426"/>
        <x:v>98928.158096608924</x:v>
      </x:c>
      <x:c r="R7636" s="55">
        <x:f t="shared" si="1427"/>
        <x:v>37013.841903391076</x:v>
      </x:c>
      <x:c r="S7636" s="1" t="str">
        <x:f t="shared" si="1428"/>
        <x:v>YES</x:v>
      </x:c>
      <x:c r="T7636" s="1">
        <x:f t="shared" si="1429"/>
        <x:v>37013.841903391076</x:v>
      </x:c>
    </x:row>
    <x:row r="7637">
      <x:c r="A7637" s="1"/>
      <x:c r="B7637" s="1"/>
      <x:c r="C7637" s="1"/>
      <x:c r="D7637" s="1"/>
      <x:c r="E7637" s="1"/>
      <x:c r="F7637" s="1"/>
      <x:c r="G7637" s="1"/>
      <x:c r="H7637" s="1"/>
      <x:c r="I7637" s="53">
        <x:f t="shared" si="1418"/>
        <x:v>11</x:v>
      </x:c>
      <x:c r="J7637" s="53">
        <x:f t="shared" si="1419"/>
        <x:v>13</x:v>
      </x:c>
      <x:c r="K7637" s="53">
        <x:f t="shared" si="1420"/>
        <x:v>27</x:v>
      </x:c>
      <x:c r="L7637" s="53">
        <x:f t="shared" si="1421"/>
        <x:v>51</x:v>
      </x:c>
      <x:c r="M7637" s="54">
        <x:f t="shared" si="1422"/>
        <x:v>5061.3956108844304</x:v>
      </x:c>
      <x:c r="N7637" s="54">
        <x:f t="shared" si="1423"/>
        <x:v>3.0148580631141879</x:v>
      </x:c>
      <x:c r="O7637" s="55">
        <x:f t="shared" si="1424"/>
        <x:v>196922</x:v>
      </x:c>
      <x:c r="P7637" s="55">
        <x:f t="shared" si="1425"/>
        <x:v>39160</x:v>
      </x:c>
      <x:c r="Q7637" s="55">
        <x:f t="shared" si="1426"/>
        <x:v>100371.45157785469</x:v>
      </x:c>
      <x:c r="R7637" s="55">
        <x:f t="shared" si="1427"/>
        <x:v>37390.548422145308</x:v>
      </x:c>
      <x:c r="S7637" s="1" t="str">
        <x:f t="shared" si="1428"/>
        <x:v>YES</x:v>
      </x:c>
      <x:c r="T7637" s="1">
        <x:f t="shared" si="1429"/>
        <x:v>37390.548422145308</x:v>
      </x:c>
    </x:row>
    <x:row r="7638">
      <x:c r="A7638" s="1"/>
      <x:c r="B7638" s="1"/>
      <x:c r="C7638" s="1"/>
      <x:c r="D7638" s="1"/>
      <x:c r="E7638" s="1"/>
      <x:c r="F7638" s="1"/>
      <x:c r="G7638" s="1"/>
      <x:c r="H7638" s="1"/>
      <x:c r="I7638" s="53">
        <x:f t="shared" si="1418"/>
        <x:v>11</x:v>
      </x:c>
      <x:c r="J7638" s="53">
        <x:f t="shared" si="1419"/>
        <x:v>13</x:v>
      </x:c>
      <x:c r="K7638" s="53">
        <x:f t="shared" si="1420"/>
        <x:v>28</x:v>
      </x:c>
      <x:c r="L7638" s="53">
        <x:f t="shared" si="1421"/>
        <x:v>52</x:v>
      </x:c>
      <x:c r="M7638" s="54">
        <x:f t="shared" si="1422"/>
        <x:v>5146.3551491015842</x:v>
      </x:c>
      <x:c r="N7638" s="54">
        <x:f t="shared" si="1423"/>
        <x:v>3.0738577424316555</x:v>
      </x:c>
      <x:c r="O7638" s="55">
        <x:f t="shared" si="1424"/>
        <x:v>199622</x:v>
      </x:c>
      <x:c r="P7638" s="55">
        <x:f t="shared" si="1425"/>
        <x:v>40040</x:v>
      </x:c>
      <x:c r="Q7638" s="55">
        <x:f t="shared" si="1426"/>
        <x:v>101846.44356079139</x:v>
      </x:c>
      <x:c r="R7638" s="55">
        <x:f t="shared" si="1427"/>
        <x:v>37735.556439208609</x:v>
      </x:c>
      <x:c r="S7638" s="1" t="str">
        <x:f t="shared" si="1428"/>
        <x:v>YES</x:v>
      </x:c>
      <x:c r="T7638" s="1">
        <x:f t="shared" si="1429"/>
        <x:v>37735.556439208609</x:v>
      </x:c>
    </x:row>
    <x:row r="7639">
      <x:c r="A7639" s="1"/>
      <x:c r="B7639" s="1"/>
      <x:c r="C7639" s="1"/>
      <x:c r="D7639" s="1"/>
      <x:c r="E7639" s="1"/>
      <x:c r="F7639" s="1"/>
      <x:c r="G7639" s="1"/>
      <x:c r="H7639" s="1"/>
      <x:c r="I7639" s="53">
        <x:f t="shared" si="1418"/>
        <x:v>11</x:v>
      </x:c>
      <x:c r="J7639" s="53">
        <x:f t="shared" si="1419"/>
        <x:v>13</x:v>
      </x:c>
      <x:c r="K7639" s="53">
        <x:f t="shared" si="1420"/>
        <x:v>29</x:v>
      </x:c>
      <x:c r="L7639" s="53">
        <x:f t="shared" si="1421"/>
        <x:v>53</x:v>
      </x:c>
      <x:c r="M7639" s="54">
        <x:f t="shared" si="1422"/>
        <x:v>5233.1731772172379</x:v>
      </x:c>
      <x:c r="N7639" s="54">
        <x:f t="shared" si="1423"/>
        <x:v>3.134148039734193</x:v>
      </x:c>
      <x:c r="O7639" s="55">
        <x:f t="shared" si="1424"/>
        <x:v>202322</x:v>
      </x:c>
      <x:c r="P7639" s="55">
        <x:f t="shared" si="1425"/>
        <x:v>40920</x:v>
      </x:c>
      <x:c r="Q7639" s="55">
        <x:f t="shared" si="1426"/>
        <x:v>103353.70099335483</x:v>
      </x:c>
      <x:c r="R7639" s="55">
        <x:f t="shared" si="1427"/>
        <x:v>38048.299006645175</x:v>
      </x:c>
      <x:c r="S7639" s="1" t="str">
        <x:f t="shared" si="1428"/>
        <x:v>YES</x:v>
      </x:c>
      <x:c r="T7639" s="1">
        <x:f t="shared" si="1429"/>
        <x:v>38048.299006645175</x:v>
      </x:c>
    </x:row>
    <x:row r="7640">
      <x:c r="A7640" s="1"/>
      <x:c r="B7640" s="1"/>
      <x:c r="C7640" s="1"/>
      <x:c r="D7640" s="1"/>
      <x:c r="E7640" s="1"/>
      <x:c r="F7640" s="1"/>
      <x:c r="G7640" s="1"/>
      <x:c r="H7640" s="1"/>
      <x:c r="I7640" s="53">
        <x:f t="shared" si="1418"/>
        <x:v>11</x:v>
      </x:c>
      <x:c r="J7640" s="53">
        <x:f t="shared" si="1419"/>
        <x:v>13</x:v>
      </x:c>
      <x:c r="K7640" s="53">
        <x:f t="shared" si="1420"/>
        <x:v>30</x:v>
      </x:c>
      <x:c r="L7640" s="53">
        <x:f t="shared" si="1421"/>
        <x:v>54</x:v>
      </x:c>
      <x:c r="M7640" s="54">
        <x:f t="shared" si="1422"/>
        <x:v>5321.8828825510091</x:v>
      </x:c>
      <x:c r="N7640" s="54">
        <x:f t="shared" si="1423"/>
        <x:v>3.1957520017715342</x:v>
      </x:c>
      <x:c r="O7640" s="55">
        <x:f t="shared" si="1424"/>
        <x:v>205022</x:v>
      </x:c>
      <x:c r="P7640" s="55">
        <x:f t="shared" si="1425"/>
        <x:v>41800</x:v>
      </x:c>
      <x:c r="Q7640" s="55">
        <x:f t="shared" si="1426"/>
        <x:v>104893.80004428835</x:v>
      </x:c>
      <x:c r="R7640" s="55">
        <x:f t="shared" si="1427"/>
        <x:v>38328.199955711651</x:v>
      </x:c>
      <x:c r="S7640" s="1" t="str">
        <x:f t="shared" si="1428"/>
        <x:v>YES</x:v>
      </x:c>
      <x:c r="T7640" s="1">
        <x:f t="shared" si="1429"/>
        <x:v>38328.199955711651</x:v>
      </x:c>
    </x:row>
    <x:row r="7641">
      <x:c r="A7641" s="1"/>
      <x:c r="B7641" s="1"/>
      <x:c r="C7641" s="1"/>
      <x:c r="D7641" s="1"/>
      <x:c r="E7641" s="1"/>
      <x:c r="F7641" s="1"/>
      <x:c r="G7641" s="1"/>
      <x:c r="H7641" s="1"/>
      <x:c r="I7641" s="53">
        <x:f t="shared" si="1418"/>
        <x:v>11</x:v>
      </x:c>
      <x:c r="J7641" s="53">
        <x:f t="shared" si="1419"/>
        <x:v>14</x:v>
      </x:c>
      <x:c r="K7641" s="53">
        <x:f t="shared" si="1420"/>
        <x:v>0</x:v>
      </x:c>
      <x:c r="L7641" s="53">
        <x:f t="shared" si="1421"/>
        <x:v>25</x:v>
      </x:c>
      <x:c r="M7641" s="54">
        <x:f t="shared" si="1422"/>
        <x:v>3418.0345438578843</x:v>
      </x:c>
      <x:c r="N7641" s="54">
        <x:f t="shared" si="1423"/>
        <x:v>1.8736350999013085</x:v>
      </x:c>
      <x:c r="O7641" s="55">
        <x:f t="shared" si="1424"/>
        <x:v>126116</x:v>
      </x:c>
      <x:c r="P7641" s="55">
        <x:f t="shared" si="1425"/>
        <x:v>15840</x:v>
      </x:c>
      <x:c r="Q7641" s="55">
        <x:f t="shared" si="1426"/>
        <x:v>71840.877497532711</x:v>
      </x:c>
      <x:c r="R7641" s="55">
        <x:f t="shared" si="1427"/>
        <x:v>18435.122502467289</x:v>
      </x:c>
      <x:c r="S7641" s="1" t="str">
        <x:f t="shared" si="1428"/>
        <x:v>YES</x:v>
      </x:c>
      <x:c r="T7641" s="1">
        <x:f t="shared" si="1429"/>
        <x:v>18435.122502467289</x:v>
      </x:c>
    </x:row>
    <x:row r="7642">
      <x:c r="A7642" s="1"/>
      <x:c r="B7642" s="1"/>
      <x:c r="C7642" s="1"/>
      <x:c r="D7642" s="1"/>
      <x:c r="E7642" s="1"/>
      <x:c r="F7642" s="1"/>
      <x:c r="G7642" s="1"/>
      <x:c r="H7642" s="1"/>
      <x:c r="I7642" s="53">
        <x:f t="shared" si="1418"/>
        <x:v>11</x:v>
      </x:c>
      <x:c r="J7642" s="53">
        <x:f t="shared" si="1419"/>
        <x:v>14</x:v>
      </x:c>
      <x:c r="K7642" s="53">
        <x:f t="shared" si="1420"/>
        <x:v>1</x:v>
      </x:c>
      <x:c r="L7642" s="53">
        <x:f t="shared" si="1421"/>
        <x:v>26</x:v>
      </x:c>
      <x:c r="M7642" s="54">
        <x:f t="shared" si="1422"/>
        <x:v>3463.5970438578843</x:v>
      </x:c>
      <x:c r="N7642" s="54">
        <x:f t="shared" si="1423"/>
        <x:v>1.9052757249013086</x:v>
      </x:c>
      <x:c r="O7642" s="55">
        <x:f t="shared" si="1424"/>
        <x:v>128816</x:v>
      </x:c>
      <x:c r="P7642" s="55">
        <x:f t="shared" si="1425"/>
        <x:v>16720</x:v>
      </x:c>
      <x:c r="Q7642" s="55">
        <x:f t="shared" si="1426"/>
        <x:v>72631.893122532711</x:v>
      </x:c>
      <x:c r="R7642" s="55">
        <x:f t="shared" si="1427"/>
        <x:v>19464.106877467289</x:v>
      </x:c>
      <x:c r="S7642" s="1" t="str">
        <x:f t="shared" si="1428"/>
        <x:v>YES</x:v>
      </x:c>
      <x:c r="T7642" s="1">
        <x:f t="shared" si="1429"/>
        <x:v>19464.106877467289</x:v>
      </x:c>
    </x:row>
    <x:row r="7643">
      <x:c r="A7643" s="1"/>
      <x:c r="B7643" s="1"/>
      <x:c r="C7643" s="1"/>
      <x:c r="D7643" s="1"/>
      <x:c r="E7643" s="1"/>
      <x:c r="F7643" s="1"/>
      <x:c r="G7643" s="1"/>
      <x:c r="H7643" s="1"/>
      <x:c r="I7643" s="53">
        <x:f t="shared" si="1418"/>
        <x:v>11</x:v>
      </x:c>
      <x:c r="J7643" s="53">
        <x:f t="shared" si="1419"/>
        <x:v>14</x:v>
      </x:c>
      <x:c r="K7643" s="53">
        <x:f t="shared" si="1420"/>
        <x:v>2</x:v>
      </x:c>
      <x:c r="L7643" s="53">
        <x:f t="shared" si="1421"/>
        <x:v>27</x:v>
      </x:c>
      <x:c r="M7643" s="54">
        <x:f t="shared" si="1422"/>
        <x:v>3510.2986063578842</x:v>
      </x:c>
      <x:c r="N7643" s="54">
        <x:f t="shared" si="1423"/>
        <x:v>1.9377073655263084</x:v>
      </x:c>
      <x:c r="O7643" s="55">
        <x:f t="shared" si="1424"/>
        <x:v>131516</x:v>
      </x:c>
      <x:c r="P7643" s="55">
        <x:f t="shared" si="1425"/>
        <x:v>17600</x:v>
      </x:c>
      <x:c r="Q7643" s="55">
        <x:f t="shared" si="1426"/>
        <x:v>73442.684138157711</x:v>
      </x:c>
      <x:c r="R7643" s="55">
        <x:f t="shared" si="1427"/>
        <x:v>20473.315861842289</x:v>
      </x:c>
      <x:c r="S7643" s="1" t="str">
        <x:f t="shared" si="1428"/>
        <x:v>YES</x:v>
      </x:c>
      <x:c r="T7643" s="1">
        <x:f t="shared" si="1429"/>
        <x:v>20473.315861842289</x:v>
      </x:c>
    </x:row>
    <x:row r="7644">
      <x:c r="A7644" s="1"/>
      <x:c r="B7644" s="1"/>
      <x:c r="C7644" s="1"/>
      <x:c r="D7644" s="1"/>
      <x:c r="E7644" s="1"/>
      <x:c r="F7644" s="1"/>
      <x:c r="G7644" s="1"/>
      <x:c r="H7644" s="1"/>
      <x:c r="I7644" s="53">
        <x:f t="shared" si="1418"/>
        <x:v>11</x:v>
      </x:c>
      <x:c r="J7644" s="53">
        <x:f t="shared" si="1419"/>
        <x:v>14</x:v>
      </x:c>
      <x:c r="K7644" s="53">
        <x:f t="shared" si="1420"/>
        <x:v>3</x:v>
      </x:c>
      <x:c r="L7644" s="53">
        <x:f t="shared" si="1421"/>
        <x:v>28</x:v>
      </x:c>
      <x:c r="M7644" s="54">
        <x:f t="shared" si="1422"/>
        <x:v>3558.1605887797591</x:v>
      </x:c>
      <x:c r="N7644" s="54">
        <x:f t="shared" si="1423"/>
        <x:v>1.9709448533192773</x:v>
      </x:c>
      <x:c r="O7644" s="55">
        <x:f t="shared" si="1424"/>
        <x:v>134216</x:v>
      </x:c>
      <x:c r="P7644" s="55">
        <x:f t="shared" si="1425"/>
        <x:v>18480</x:v>
      </x:c>
      <x:c r="Q7644" s="55">
        <x:f t="shared" si="1426"/>
        <x:v>74273.621332981929</x:v>
      </x:c>
      <x:c r="R7644" s="55">
        <x:f t="shared" si="1427"/>
        <x:v>21462.378667018071</x:v>
      </x:c>
      <x:c r="S7644" s="1" t="str">
        <x:f t="shared" si="1428"/>
        <x:v>YES</x:v>
      </x:c>
      <x:c r="T7644" s="1">
        <x:f t="shared" si="1429"/>
        <x:v>21462.378667018071</x:v>
      </x:c>
    </x:row>
    <x:row r="7645">
      <x:c r="A7645" s="1"/>
      <x:c r="B7645" s="1"/>
      <x:c r="C7645" s="1"/>
      <x:c r="D7645" s="1"/>
      <x:c r="E7645" s="1"/>
      <x:c r="F7645" s="1"/>
      <x:c r="G7645" s="1"/>
      <x:c r="H7645" s="1"/>
      <x:c r="I7645" s="53">
        <x:f t="shared" si="1418"/>
        <x:v>11</x:v>
      </x:c>
      <x:c r="J7645" s="53">
        <x:f t="shared" si="1419"/>
        <x:v>14</x:v>
      </x:c>
      <x:c r="K7645" s="53">
        <x:f t="shared" si="1420"/>
        <x:v>4</x:v>
      </x:c>
      <x:c r="L7645" s="53">
        <x:f t="shared" si="1421"/>
        <x:v>29</x:v>
      </x:c>
      <x:c r="M7645" s="54">
        <x:f t="shared" si="1422"/>
        <x:v>3607.2047045024156</x:v>
      </x:c>
      <x:c r="N7645" s="54">
        <x:f t="shared" si="1423"/>
        <x:v>2.0050032670155664</x:v>
      </x:c>
      <x:c r="O7645" s="55">
        <x:f t="shared" si="1424"/>
        <x:v>136916</x:v>
      </x:c>
      <x:c r="P7645" s="55">
        <x:f t="shared" si="1425"/>
        <x:v>19360</x:v>
      </x:c>
      <x:c r="Q7645" s="55">
        <x:f t="shared" si="1426"/>
        <x:v>75125.081675389156</x:v>
      </x:c>
      <x:c r="R7645" s="55">
        <x:f t="shared" si="1427"/>
        <x:v>22430.918324610844</x:v>
      </x:c>
      <x:c r="S7645" s="1" t="str">
        <x:f t="shared" si="1428"/>
        <x:v>YES</x:v>
      </x:c>
      <x:c r="T7645" s="1">
        <x:f t="shared" si="1429"/>
        <x:v>22430.918324610844</x:v>
      </x:c>
    </x:row>
    <x:row r="7646">
      <x:c r="A7646" s="1"/>
      <x:c r="B7646" s="1"/>
      <x:c r="C7646" s="1"/>
      <x:c r="D7646" s="1"/>
      <x:c r="E7646" s="1"/>
      <x:c r="F7646" s="1"/>
      <x:c r="G7646" s="1"/>
      <x:c r="H7646" s="1"/>
      <x:c r="I7646" s="53">
        <x:f t="shared" si="1418"/>
        <x:v>11</x:v>
      </x:c>
      <x:c r="J7646" s="53">
        <x:f t="shared" si="1419"/>
        <x:v>14</x:v>
      </x:c>
      <x:c r="K7646" s="53">
        <x:f t="shared" si="1420"/>
        <x:v>5</x:v>
      </x:c>
      <x:c r="L7646" s="53">
        <x:f t="shared" si="1421"/>
        <x:v>30</x:v>
      </x:c>
      <x:c r="M7646" s="54">
        <x:f t="shared" si="1422"/>
        <x:v>3657.4530284236189</x:v>
      </x:c>
      <x:c r="N7646" s="54">
        <x:f t="shared" si="1423"/>
        <x:v>2.0398979364052909</x:v>
      </x:c>
      <x:c r="O7646" s="55">
        <x:f t="shared" si="1424"/>
        <x:v>139616</x:v>
      </x:c>
      <x:c r="P7646" s="55">
        <x:f t="shared" si="1425"/>
        <x:v>20240</x:v>
      </x:c>
      <x:c r="Q7646" s="55">
        <x:f t="shared" si="1426"/>
        <x:v>75997.448410132274</x:v>
      </x:c>
      <x:c r="R7646" s="55">
        <x:f t="shared" si="1427"/>
        <x:v>23378.551589867726</x:v>
      </x:c>
      <x:c r="S7646" s="1" t="str">
        <x:f t="shared" si="1428"/>
        <x:v>YES</x:v>
      </x:c>
      <x:c r="T7646" s="1">
        <x:f t="shared" si="1429"/>
        <x:v>23378.551589867726</x:v>
      </x:c>
    </x:row>
    <x:row r="7647">
      <x:c r="A7647" s="1"/>
      <x:c r="B7647" s="1"/>
      <x:c r="C7647" s="1"/>
      <x:c r="D7647" s="1"/>
      <x:c r="E7647" s="1"/>
      <x:c r="F7647" s="1"/>
      <x:c r="G7647" s="1"/>
      <x:c r="H7647" s="1"/>
      <x:c r="I7647" s="53">
        <x:f t="shared" si="1418"/>
        <x:v>11</x:v>
      </x:c>
      <x:c r="J7647" s="53">
        <x:f t="shared" si="1419"/>
        <x:v>14</x:v>
      </x:c>
      <x:c r="K7647" s="53">
        <x:f t="shared" si="1420"/>
        <x:v>6</x:v>
      </x:c>
      <x:c r="L7647" s="53">
        <x:f t="shared" si="1421"/>
        <x:v>31</x:v>
      </x:c>
      <x:c r="M7647" s="54">
        <x:f t="shared" si="1422"/>
        <x:v>3708.928002605252</x:v>
      </x:c>
      <x:c r="N7647" s="54">
        <x:f t="shared" si="1423"/>
        <x:v>2.0756444462536474</x:v>
      </x:c>
      <x:c r="O7647" s="55">
        <x:f t="shared" si="1424"/>
        <x:v>142316</x:v>
      </x:c>
      <x:c r="P7647" s="55">
        <x:f t="shared" si="1425"/>
        <x:v>21120</x:v>
      </x:c>
      <x:c r="Q7647" s="55">
        <x:f t="shared" si="1426"/>
        <x:v>76891.111156341183</x:v>
      </x:c>
      <x:c r="R7647" s="55">
        <x:f t="shared" si="1427"/>
        <x:v>24304.888843658817</x:v>
      </x:c>
      <x:c r="S7647" s="1" t="str">
        <x:f t="shared" si="1428"/>
        <x:v>YES</x:v>
      </x:c>
      <x:c r="T7647" s="1">
        <x:f t="shared" si="1429"/>
        <x:v>24304.888843658817</x:v>
      </x:c>
    </x:row>
    <x:row r="7648">
      <x:c r="A7648" s="1"/>
      <x:c r="B7648" s="1"/>
      <x:c r="C7648" s="1"/>
      <x:c r="D7648" s="1"/>
      <x:c r="E7648" s="1"/>
      <x:c r="F7648" s="1"/>
      <x:c r="G7648" s="1"/>
      <x:c r="H7648" s="1"/>
      <x:c r="I7648" s="53">
        <x:f t="shared" si="1418"/>
        <x:v>11</x:v>
      </x:c>
      <x:c r="J7648" s="53">
        <x:f t="shared" si="1419"/>
        <x:v>14</x:v>
      </x:c>
      <x:c r="K7648" s="53">
        <x:f t="shared" si="1420"/>
        <x:v>7</x:v>
      </x:c>
      <x:c r="L7648" s="53">
        <x:f t="shared" si="1421"/>
        <x:v>32</x:v>
      </x:c>
      <x:c r="M7648" s="54">
        <x:f t="shared" si="1422"/>
        <x:v>3761.6524420032124</x:v>
      </x:c>
      <x:c r="N7648" s="54">
        <x:f t="shared" si="1423"/>
        <x:v>2.1122586402800088</x:v>
      </x:c>
      <x:c r="O7648" s="55">
        <x:f t="shared" si="1424"/>
        <x:v>145016</x:v>
      </x:c>
      <x:c r="P7648" s="55">
        <x:f t="shared" si="1425"/>
        <x:v>22000</x:v>
      </x:c>
      <x:c r="Q7648" s="55">
        <x:f t="shared" si="1426"/>
        <x:v>77806.466007000214</x:v>
      </x:c>
      <x:c r="R7648" s="55">
        <x:f t="shared" si="1427"/>
        <x:v>25209.533992999786</x:v>
      </x:c>
      <x:c r="S7648" s="1" t="str">
        <x:f t="shared" si="1428"/>
        <x:v>YES</x:v>
      </x:c>
      <x:c r="T7648" s="1">
        <x:f t="shared" si="1429"/>
        <x:v>25209.533992999786</x:v>
      </x:c>
    </x:row>
    <x:row r="7649">
      <x:c r="A7649" s="1"/>
      <x:c r="B7649" s="1"/>
      <x:c r="C7649" s="1"/>
      <x:c r="D7649" s="1"/>
      <x:c r="E7649" s="1"/>
      <x:c r="F7649" s="1"/>
      <x:c r="G7649" s="1"/>
      <x:c r="H7649" s="1"/>
      <x:c r="I7649" s="53">
        <x:f t="shared" si="1418"/>
        <x:v>11</x:v>
      </x:c>
      <x:c r="J7649" s="53">
        <x:f t="shared" si="1419"/>
        <x:v>14</x:v>
      </x:c>
      <x:c r="K7649" s="53">
        <x:f t="shared" si="1420"/>
        <x:v>8</x:v>
      </x:c>
      <x:c r="L7649" s="53">
        <x:f t="shared" si="1421"/>
        <x:v>33</x:v>
      </x:c>
      <x:c r="M7649" s="54">
        <x:f t="shared" si="1422"/>
        <x:v>3815.6495402831924</x:v>
      </x:c>
      <x:c r="N7649" s="54">
        <x:f t="shared" si="1423"/>
        <x:v>2.1497566251966616</x:v>
      </x:c>
      <x:c r="O7649" s="55">
        <x:f t="shared" si="1424"/>
        <x:v>147716</x:v>
      </x:c>
      <x:c r="P7649" s="55">
        <x:f t="shared" si="1425"/>
        <x:v>22880</x:v>
      </x:c>
      <x:c r="Q7649" s="55">
        <x:f t="shared" si="1426"/>
        <x:v>78743.915629916533</x:v>
      </x:c>
      <x:c r="R7649" s="55">
        <x:f t="shared" si="1427"/>
        <x:v>26092.084370083467</x:v>
      </x:c>
      <x:c r="S7649" s="1" t="str">
        <x:f t="shared" si="1428"/>
        <x:v>YES</x:v>
      </x:c>
      <x:c r="T7649" s="1">
        <x:f t="shared" si="1429"/>
        <x:v>26092.084370083467</x:v>
      </x:c>
    </x:row>
    <x:row r="7650">
      <x:c r="A7650" s="1"/>
      <x:c r="B7650" s="1"/>
      <x:c r="C7650" s="1"/>
      <x:c r="D7650" s="1"/>
      <x:c r="E7650" s="1"/>
      <x:c r="F7650" s="1"/>
      <x:c r="G7650" s="1"/>
      <x:c r="H7650" s="1"/>
      <x:c r="I7650" s="53">
        <x:f t="shared" si="1418"/>
        <x:v>11</x:v>
      </x:c>
      <x:c r="J7650" s="53">
        <x:f t="shared" si="1419"/>
        <x:v>14</x:v>
      </x:c>
      <x:c r="K7650" s="53">
        <x:f t="shared" si="1420"/>
        <x:v>9</x:v>
      </x:c>
      <x:c r="L7650" s="53">
        <x:f t="shared" si="1421"/>
        <x:v>34</x:v>
      </x:c>
      <x:c r="M7650" s="54">
        <x:f t="shared" si="1422"/>
        <x:v>3870.9428757235873</x:v>
      </x:c>
      <x:c r="N7650" s="54">
        <x:f t="shared" si="1423"/>
        <x:v>2.188154774808047</x:v>
      </x:c>
      <x:c r="O7650" s="55">
        <x:f t="shared" si="1424"/>
        <x:v>150416</x:v>
      </x:c>
      <x:c r="P7650" s="55">
        <x:f t="shared" si="1425"/>
        <x:v>23760</x:v>
      </x:c>
      <x:c r="Q7650" s="55">
        <x:f t="shared" si="1426"/>
        <x:v>79703.869370201166</x:v>
      </x:c>
      <x:c r="R7650" s="55">
        <x:f t="shared" si="1427"/>
        <x:v>26952.130629798834</x:v>
      </x:c>
      <x:c r="S7650" s="1" t="str">
        <x:f t="shared" si="1428"/>
        <x:v>YES</x:v>
      </x:c>
      <x:c r="T7650" s="1">
        <x:f t="shared" si="1429"/>
        <x:v>26952.130629798834</x:v>
      </x:c>
    </x:row>
    <x:row r="7651">
      <x:c r="A7651" s="1"/>
      <x:c r="B7651" s="1"/>
      <x:c r="C7651" s="1"/>
      <x:c r="D7651" s="1"/>
      <x:c r="E7651" s="1"/>
      <x:c r="F7651" s="1"/>
      <x:c r="G7651" s="1"/>
      <x:c r="H7651" s="1"/>
      <x:c r="I7651" s="53">
        <x:f t="shared" si="1418"/>
        <x:v>11</x:v>
      </x:c>
      <x:c r="J7651" s="53">
        <x:f t="shared" si="1419"/>
        <x:v>14</x:v>
      </x:c>
      <x:c r="K7651" s="53">
        <x:f t="shared" si="1420"/>
        <x:v>10</x:v>
      </x:c>
      <x:c r="L7651" s="53">
        <x:f t="shared" si="1421"/>
        <x:v>35</x:v>
      </x:c>
      <x:c r="M7651" s="54">
        <x:f t="shared" si="1422"/>
        <x:v>3927.5564172067998</x:v>
      </x:c>
      <x:c r="N7651" s="54">
        <x:f t="shared" si="1423"/>
        <x:v>2.2274697341713887</x:v>
      </x:c>
      <x:c r="O7651" s="55">
        <x:f t="shared" si="1424"/>
        <x:v>153116</x:v>
      </x:c>
      <x:c r="P7651" s="55">
        <x:f t="shared" si="1425"/>
        <x:v>24640</x:v>
      </x:c>
      <x:c r="Q7651" s="55">
        <x:f t="shared" si="1426"/>
        <x:v>80686.743354284714</x:v>
      </x:c>
      <x:c r="R7651" s="55">
        <x:f t="shared" si="1427"/>
        <x:v>27789.256645715286</x:v>
      </x:c>
      <x:c r="S7651" s="1" t="str">
        <x:f t="shared" si="1428"/>
        <x:v>YES</x:v>
      </x:c>
      <x:c r="T7651" s="1">
        <x:f t="shared" si="1429"/>
        <x:v>27789.256645715286</x:v>
      </x:c>
    </x:row>
    <x:row r="7652">
      <x:c r="A7652" s="1"/>
      <x:c r="B7652" s="1"/>
      <x:c r="C7652" s="1"/>
      <x:c r="D7652" s="1"/>
      <x:c r="E7652" s="1"/>
      <x:c r="F7652" s="1"/>
      <x:c r="G7652" s="1"/>
      <x:c r="H7652" s="1"/>
      <x:c r="I7652" s="53">
        <x:f t="shared" si="1418"/>
        <x:v>11</x:v>
      </x:c>
      <x:c r="J7652" s="53">
        <x:f t="shared" si="1419"/>
        <x:v>14</x:v>
      </x:c>
      <x:c r="K7652" s="53">
        <x:f t="shared" si="1420"/>
        <x:v>11</x:v>
      </x:c>
      <x:c r="L7652" s="53">
        <x:f t="shared" si="1421"/>
        <x:v>36</x:v>
      </x:c>
      <x:c r="M7652" s="54">
        <x:f t="shared" si="1422"/>
        <x:v>3985.5145303002391</x:v>
      </x:c>
      <x:c r="N7652" s="54">
        <x:f t="shared" si="1423"/>
        <x:v>2.2677184238196104</x:v>
      </x:c>
      <x:c r="O7652" s="55">
        <x:f t="shared" si="1424"/>
        <x:v>155816</x:v>
      </x:c>
      <x:c r="P7652" s="55">
        <x:f t="shared" si="1425"/>
        <x:v>25520</x:v>
      </x:c>
      <x:c r="Q7652" s="55">
        <x:f t="shared" si="1426"/>
        <x:v>81692.960595490265</x:v>
      </x:c>
      <x:c r="R7652" s="55">
        <x:f t="shared" si="1427"/>
        <x:v>28603.039404509735</x:v>
      </x:c>
      <x:c r="S7652" s="1" t="str">
        <x:f t="shared" si="1428"/>
        <x:v>YES</x:v>
      </x:c>
      <x:c r="T7652" s="1">
        <x:f t="shared" si="1429"/>
        <x:v>28603.039404509735</x:v>
      </x:c>
    </x:row>
    <x:row r="7653">
      <x:c r="A7653" s="1"/>
      <x:c r="B7653" s="1"/>
      <x:c r="C7653" s="1"/>
      <x:c r="D7653" s="1"/>
      <x:c r="E7653" s="1"/>
      <x:c r="F7653" s="1"/>
      <x:c r="G7653" s="1"/>
      <x:c r="H7653" s="1"/>
      <x:c r="I7653" s="53">
        <x:f t="shared" si="1418"/>
        <x:v>11</x:v>
      </x:c>
      <x:c r="J7653" s="53">
        <x:f t="shared" si="1419"/>
        <x:v>14</x:v>
      </x:c>
      <x:c r="K7653" s="53">
        <x:f t="shared" si="1420"/>
        <x:v>12</x:v>
      </x:c>
      <x:c r="L7653" s="53">
        <x:f t="shared" si="1421"/>
        <x:v>37</x:v>
      </x:c>
      <x:c r="M7653" s="54">
        <x:f t="shared" si="1422"/>
        <x:v>4044.8419834283036</x:v>
      </x:c>
      <x:c r="N7653" s="54">
        <x:f t="shared" si="1423"/>
        <x:v>2.3089180440474331</x:v>
      </x:c>
      <x:c r="O7653" s="55">
        <x:f t="shared" si="1424"/>
        <x:v>158516</x:v>
      </x:c>
      <x:c r="P7653" s="55">
        <x:f t="shared" si="1425"/>
        <x:v>26400</x:v>
      </x:c>
      <x:c r="Q7653" s="55">
        <x:f t="shared" si="1426"/>
        <x:v>82722.951101185827</x:v>
      </x:c>
      <x:c r="R7653" s="55">
        <x:f t="shared" si="1427"/>
        <x:v>29393.048898814173</x:v>
      </x:c>
      <x:c r="S7653" s="1" t="str">
        <x:f t="shared" si="1428"/>
        <x:v>YES</x:v>
      </x:c>
      <x:c r="T7653" s="1">
        <x:f t="shared" si="1429"/>
        <x:v>29393.048898814173</x:v>
      </x:c>
    </x:row>
    <x:row r="7654">
      <x:c r="A7654" s="1"/>
      <x:c r="B7654" s="1"/>
      <x:c r="C7654" s="1"/>
      <x:c r="D7654" s="1"/>
      <x:c r="E7654" s="1"/>
      <x:c r="F7654" s="1"/>
      <x:c r="G7654" s="1"/>
      <x:c r="H7654" s="1"/>
      <x:c r="I7654" s="53">
        <x:f t="shared" si="1418"/>
        <x:v>11</x:v>
      </x:c>
      <x:c r="J7654" s="53">
        <x:f t="shared" si="1419"/>
        <x:v>14</x:v>
      </x:c>
      <x:c r="K7654" s="53">
        <x:f t="shared" si="1420"/>
        <x:v>13</x:v>
      </x:c>
      <x:c r="L7654" s="53">
        <x:f t="shared" si="1421"/>
        <x:v>38</x:v>
      </x:c>
      <x:c r="M7654" s="54">
        <x:f t="shared" si="1422"/>
        <x:v>4105.5639541366872</x:v>
      </x:c>
      <x:c r="N7654" s="54">
        <x:f t="shared" si="1423"/>
        <x:v>2.3510860792615884</x:v>
      </x:c>
      <x:c r="O7654" s="55">
        <x:f t="shared" si="1424"/>
        <x:v>161216</x:v>
      </x:c>
      <x:c r="P7654" s="55">
        <x:f t="shared" si="1425"/>
        <x:v>27280</x:v>
      </x:c>
      <x:c r="Q7654" s="55">
        <x:f t="shared" si="1426"/>
        <x:v>83777.151981539704</x:v>
      </x:c>
      <x:c r="R7654" s="55">
        <x:f t="shared" si="1427"/>
        <x:v>30158.848018460296</x:v>
      </x:c>
      <x:c r="S7654" s="1" t="str">
        <x:f t="shared" si="1428"/>
        <x:v>YES</x:v>
      </x:c>
      <x:c r="T7654" s="1">
        <x:f t="shared" si="1429"/>
        <x:v>30158.848018460296</x:v>
      </x:c>
    </x:row>
    <x:row r="7655">
      <x:c r="A7655" s="1"/>
      <x:c r="B7655" s="1"/>
      <x:c r="C7655" s="1"/>
      <x:c r="D7655" s="1"/>
      <x:c r="E7655" s="1"/>
      <x:c r="F7655" s="1"/>
      <x:c r="G7655" s="1"/>
      <x:c r="H7655" s="1"/>
      <x:c r="I7655" s="53">
        <x:f t="shared" si="1418"/>
        <x:v>11</x:v>
      </x:c>
      <x:c r="J7655" s="53">
        <x:f t="shared" si="1419"/>
        <x:v>14</x:v>
      </x:c>
      <x:c r="K7655" s="53">
        <x:f t="shared" si="1420"/>
        <x:v>14</x:v>
      </x:c>
      <x:c r="L7655" s="53">
        <x:f t="shared" si="1421"/>
        <x:v>39</x:v>
      </x:c>
      <x:c r="M7655" s="54">
        <x:f t="shared" si="1422"/>
        <x:v>4167.7060354503492</x:v>
      </x:c>
      <x:c r="N7655" s="54">
        <x:f t="shared" si="1423"/>
        <x:v>2.3942403023960757</x:v>
      </x:c>
      <x:c r="O7655" s="55">
        <x:f t="shared" si="1424"/>
        <x:v>163916</x:v>
      </x:c>
      <x:c r="P7655" s="55">
        <x:f t="shared" si="1425"/>
        <x:v>28160</x:v>
      </x:c>
      <x:c r="Q7655" s="55">
        <x:f t="shared" si="1426"/>
        <x:v>84856.007559901889</x:v>
      </x:c>
      <x:c r="R7655" s="55">
        <x:f t="shared" si="1427"/>
        <x:v>30899.992440098111</x:v>
      </x:c>
      <x:c r="S7655" s="1" t="str">
        <x:f t="shared" si="1428"/>
        <x:v>YES</x:v>
      </x:c>
      <x:c r="T7655" s="1">
        <x:f t="shared" si="1429"/>
        <x:v>30899.992440098111</x:v>
      </x:c>
    </x:row>
    <x:row r="7656">
      <x:c r="A7656" s="1"/>
      <x:c r="B7656" s="1"/>
      <x:c r="C7656" s="1"/>
      <x:c r="D7656" s="1"/>
      <x:c r="E7656" s="1"/>
      <x:c r="F7656" s="1"/>
      <x:c r="G7656" s="1"/>
      <x:c r="H7656" s="1"/>
      <x:c r="I7656" s="53">
        <x:f t="shared" si="1418"/>
        <x:v>11</x:v>
      </x:c>
      <x:c r="J7656" s="53">
        <x:f t="shared" si="1419"/>
        <x:v>14</x:v>
      </x:c>
      <x:c r="K7656" s="53">
        <x:f t="shared" si="1420"/>
        <x:v>15</x:v>
      </x:c>
      <x:c r="L7656" s="53">
        <x:f t="shared" si="1421"/>
        <x:v>40</x:v>
      </x:c>
      <x:c r="M7656" s="54">
        <x:f t="shared" si="1422"/>
        <x:v>4231.2942423264958</x:v>
      </x:c>
      <x:c r="N7656" s="54">
        <x:f t="shared" si="1423"/>
        <x:v>2.4383987793933999</x:v>
      </x:c>
      <x:c r="O7656" s="55">
        <x:f t="shared" si="1424"/>
        <x:v>166616</x:v>
      </x:c>
      <x:c r="P7656" s="55">
        <x:f t="shared" si="1425"/>
        <x:v>29040</x:v>
      </x:c>
      <x:c r="Q7656" s="55">
        <x:f t="shared" si="1426"/>
        <x:v>85959.96948483499</x:v>
      </x:c>
      <x:c r="R7656" s="55">
        <x:f t="shared" si="1427"/>
        <x:v>31616.03051516501</x:v>
      </x:c>
      <x:c r="S7656" s="1" t="str">
        <x:f t="shared" si="1428"/>
        <x:v>YES</x:v>
      </x:c>
      <x:c r="T7656" s="1">
        <x:f t="shared" si="1429"/>
        <x:v>31616.03051516501</x:v>
      </x:c>
    </x:row>
    <x:row r="7657">
      <x:c r="A7657" s="1"/>
      <x:c r="B7657" s="1"/>
      <x:c r="C7657" s="1"/>
      <x:c r="D7657" s="1"/>
      <x:c r="E7657" s="1"/>
      <x:c r="F7657" s="1"/>
      <x:c r="G7657" s="1"/>
      <x:c r="H7657" s="1"/>
      <x:c r="I7657" s="53">
        <x:f t="shared" si="1418"/>
        <x:v>11</x:v>
      </x:c>
      <x:c r="J7657" s="53">
        <x:f t="shared" si="1419"/>
        <x:v>14</x:v>
      </x:c>
      <x:c r="K7657" s="53">
        <x:f t="shared" si="1420"/>
        <x:v>16</x:v>
      </x:c>
      <x:c r="L7657" s="53">
        <x:f t="shared" si="1421"/>
        <x:v>41</x:v>
      </x:c>
      <x:c r="M7657" s="54">
        <x:f t="shared" si="1422"/>
        <x:v>4296.3550182039844</x:v>
      </x:c>
      <x:c r="N7657" s="54">
        <x:f t="shared" si="1423"/>
        <x:v>2.4835798737527668</x:v>
      </x:c>
      <x:c r="O7657" s="55">
        <x:f t="shared" si="1424"/>
        <x:v>169316</x:v>
      </x:c>
      <x:c r="P7657" s="55">
        <x:f t="shared" si="1425"/>
        <x:v>29920</x:v>
      </x:c>
      <x:c r="Q7657" s="55">
        <x:f t="shared" si="1426"/>
        <x:v>87089.496843819172</x:v>
      </x:c>
      <x:c r="R7657" s="55">
        <x:f t="shared" si="1427"/>
        <x:v>32306.503156180828</x:v>
      </x:c>
      <x:c r="S7657" s="1" t="str">
        <x:f t="shared" si="1428"/>
        <x:v>YES</x:v>
      </x:c>
      <x:c r="T7657" s="1">
        <x:f t="shared" si="1429"/>
        <x:v>32306.503156180828</x:v>
      </x:c>
    </x:row>
    <x:row r="7658">
      <x:c r="A7658" s="1"/>
      <x:c r="B7658" s="1"/>
      <x:c r="C7658" s="1"/>
      <x:c r="D7658" s="1"/>
      <x:c r="E7658" s="1"/>
      <x:c r="F7658" s="1"/>
      <x:c r="G7658" s="1"/>
      <x:c r="H7658" s="1"/>
      <x:c r="I7658" s="53">
        <x:f t="shared" si="1418"/>
        <x:v>11</x:v>
      </x:c>
      <x:c r="J7658" s="53">
        <x:f t="shared" si="1419"/>
        <x:v>14</x:v>
      </x:c>
      <x:c r="K7658" s="53">
        <x:f t="shared" si="1420"/>
        <x:v>17</x:v>
      </x:c>
      <x:c r="L7658" s="53">
        <x:f t="shared" si="1421"/>
        <x:v>42</x:v>
      </x:c>
      <x:c r="M7658" s="54">
        <x:f t="shared" si="1422"/>
        <x:v>4362.9152416505249</x:v>
      </x:c>
      <x:c r="N7658" s="54">
        <x:f t="shared" si="1423"/>
        <x:v>2.5298022511461977</x:v>
      </x:c>
      <x:c r="O7658" s="55">
        <x:f t="shared" si="1424"/>
        <x:v>172016</x:v>
      </x:c>
      <x:c r="P7658" s="55">
        <x:f t="shared" si="1425"/>
        <x:v>30800</x:v>
      </x:c>
      <x:c r="Q7658" s="55">
        <x:f t="shared" si="1426"/>
        <x:v>88245.056278654942</x:v>
      </x:c>
      <x:c r="R7658" s="55">
        <x:f t="shared" si="1427"/>
        <x:v>32970.943721345058</x:v>
      </x:c>
      <x:c r="S7658" s="1" t="str">
        <x:f t="shared" si="1428"/>
        <x:v>YES</x:v>
      </x:c>
      <x:c r="T7658" s="1">
        <x:f t="shared" si="1429"/>
        <x:v>32970.943721345058</x:v>
      </x:c>
    </x:row>
    <x:row r="7659">
      <x:c r="A7659" s="1"/>
      <x:c r="B7659" s="1"/>
      <x:c r="C7659" s="1"/>
      <x:c r="D7659" s="1"/>
      <x:c r="E7659" s="1"/>
      <x:c r="F7659" s="1"/>
      <x:c r="G7659" s="1"/>
      <x:c r="H7659" s="1"/>
      <x:c r="I7659" s="53">
        <x:f t="shared" si="1418"/>
        <x:v>11</x:v>
      </x:c>
      <x:c r="J7659" s="53">
        <x:f t="shared" si="1419"/>
        <x:v>14</x:v>
      </x:c>
      <x:c r="K7659" s="53">
        <x:f t="shared" si="1420"/>
        <x:v>18</x:v>
      </x:c>
      <x:c r="L7659" s="53">
        <x:f t="shared" si="1421"/>
        <x:v>43</x:v>
      </x:c>
      <x:c r="M7659" s="54">
        <x:f t="shared" si="1422"/>
        <x:v>4431.0022331091122</x:v>
      </x:c>
      <x:c r="N7659" s="54">
        <x:f t="shared" si="1423"/>
        <x:v>2.5770848841035501</x:v>
      </x:c>
      <x:c r="O7659" s="55">
        <x:f t="shared" si="1424"/>
        <x:v>174716</x:v>
      </x:c>
      <x:c r="P7659" s="55">
        <x:f t="shared" si="1425"/>
        <x:v>31680</x:v>
      </x:c>
      <x:c r="Q7659" s="55">
        <x:f t="shared" si="1426"/>
        <x:v>89427.12210258875</x:v>
      </x:c>
      <x:c r="R7659" s="55">
        <x:f t="shared" si="1427"/>
        <x:v>33608.87789741125</x:v>
      </x:c>
      <x:c r="S7659" s="1" t="str">
        <x:f t="shared" si="1428"/>
        <x:v>YES</x:v>
      </x:c>
      <x:c r="T7659" s="1">
        <x:f t="shared" si="1429"/>
        <x:v>33608.87789741125</x:v>
      </x:c>
    </x:row>
    <x:row r="7660">
      <x:c r="A7660" s="1"/>
      <x:c r="B7660" s="1"/>
      <x:c r="C7660" s="1"/>
      <x:c r="D7660" s="1"/>
      <x:c r="E7660" s="1"/>
      <x:c r="F7660" s="1"/>
      <x:c r="G7660" s="1"/>
      <x:c r="H7660" s="1"/>
      <x:c r="I7660" s="53">
        <x:f t="shared" si="1418"/>
        <x:v>11</x:v>
      </x:c>
      <x:c r="J7660" s="53">
        <x:f t="shared" si="1419"/>
        <x:v>14</x:v>
      </x:c>
      <x:c r="K7660" s="53">
        <x:f t="shared" si="1420"/>
        <x:v>19</x:v>
      </x:c>
      <x:c r="L7660" s="53">
        <x:f t="shared" si="1421"/>
        <x:v>44</x:v>
      </x:c>
      <x:c r="M7660" s="54">
        <x:f t="shared" si="1422"/>
        <x:v>4500.6437617451338</x:v>
      </x:c>
      <x:c r="N7660" s="54">
        <x:f t="shared" si="1423"/>
        <x:v>2.6254470567674542</x:v>
      </x:c>
      <x:c r="O7660" s="55">
        <x:f t="shared" si="1424"/>
        <x:v>177416</x:v>
      </x:c>
      <x:c r="P7660" s="55">
        <x:f t="shared" si="1425"/>
        <x:v>32560</x:v>
      </x:c>
      <x:c r="Q7660" s="55">
        <x:f t="shared" si="1426"/>
        <x:v>90636.176419186348</x:v>
      </x:c>
      <x:c r="R7660" s="55">
        <x:f t="shared" si="1427"/>
        <x:v>34219.823580813652</x:v>
      </x:c>
      <x:c r="S7660" s="1" t="str">
        <x:f t="shared" si="1428"/>
        <x:v>YES</x:v>
      </x:c>
      <x:c r="T7660" s="1">
        <x:f t="shared" si="1429"/>
        <x:v>34219.823580813652</x:v>
      </x:c>
    </x:row>
    <x:row r="7661">
      <x:c r="A7661" s="1"/>
      <x:c r="B7661" s="1"/>
      <x:c r="C7661" s="1"/>
      <x:c r="D7661" s="1"/>
      <x:c r="E7661" s="1"/>
      <x:c r="F7661" s="1"/>
      <x:c r="G7661" s="1"/>
      <x:c r="H7661" s="1"/>
      <x:c r="I7661" s="53">
        <x:f t="shared" si="1418"/>
        <x:v>11</x:v>
      </x:c>
      <x:c r="J7661" s="53">
        <x:f t="shared" si="1419"/>
        <x:v>14</x:v>
      </x:c>
      <x:c r="K7661" s="53">
        <x:f t="shared" si="1420"/>
        <x:v>20</x:v>
      </x:c>
      <x:c r="L7661" s="53">
        <x:f t="shared" si="1421"/>
        <x:v>45</x:v>
      </x:c>
      <x:c r="M7661" s="54">
        <x:f t="shared" si="1422"/>
        <x:v>4571.8680523956109</x:v>
      </x:c>
      <x:c r="N7661" s="54">
        <x:f t="shared" si="1423"/>
        <x:v>2.6749083697191742</x:v>
      </x:c>
      <x:c r="O7661" s="55">
        <x:f t="shared" si="1424"/>
        <x:v>180116</x:v>
      </x:c>
      <x:c r="P7661" s="55">
        <x:f t="shared" si="1425"/>
        <x:v>33440</x:v>
      </x:c>
      <x:c r="Q7661" s="55">
        <x:f t="shared" si="1426"/>
        <x:v>91872.709242979356</x:v>
      </x:c>
      <x:c r="R7661" s="55">
        <x:f t="shared" si="1427"/>
        <x:v>34803.290757020644</x:v>
      </x:c>
      <x:c r="S7661" s="1" t="str">
        <x:f t="shared" si="1428"/>
        <x:v>YES</x:v>
      </x:c>
      <x:c r="T7661" s="1">
        <x:f t="shared" si="1429"/>
        <x:v>34803.290757020644</x:v>
      </x:c>
    </x:row>
    <x:row r="7662">
      <x:c r="A7662" s="1"/>
      <x:c r="B7662" s="1"/>
      <x:c r="C7662" s="1"/>
      <x:c r="D7662" s="1"/>
      <x:c r="E7662" s="1"/>
      <x:c r="F7662" s="1"/>
      <x:c r="G7662" s="1"/>
      <x:c r="H7662" s="1"/>
      <x:c r="I7662" s="53" t="n">
        <x:f t="shared" ref="I7662:I7725" si="1430">INT((ROW()-ROW($I$46))/((CARROT_CAP+1)*(MESCLUN_CAP+1)))</x:f>
        <x:v>11</x:v>
      </x:c>
      <x:c r="J7662" s="53" t="n">
        <x:f t="shared" ref="J7662:J7725" si="1431">MOD(INT((ROW()-ROW($I$46))/(MESCLUN_CAP+1)),CARROT_CAP+1)</x:f>
        <x:v>14</x:v>
      </x:c>
      <x:c r="K7662" s="53" t="n">
        <x:f t="shared" ref="K7662:K7725" si="1432">MOD(ROW()-ROW($I$46),MESCLUN_CAP+1)</x:f>
        <x:v>21</x:v>
      </x:c>
      <x:c r="L7662" s="53" t="n">
        <x:f t="shared" ref="L7662:L7725" si="1433">SUM(I7662:K7662)</x:f>
        <x:v>46</x:v>
      </x:c>
      <x:c r="M7662" s="54" t="n">
        <x:f t="shared" ref="M7662:M7725" si="1434">I7662*TOMATO_HOURS*WEEKS*(1+TOMATO_DIM)^I7662+J7662*CARROT_HOURS*WEEKS*(1+CARROT_DIM)^J7662+K7662*MESCLUN_HOURS*WEEKS*(1+MESCLUN_DIM)^K7662</x:f>
        <x:v>4644.703792622054</x:v>
      </x:c>
      <x:c r="N7662" s="54" t="n">
        <x:f t="shared" ref="N7662:N7725" si="1435">MAX(M7662-FARMER_HOURS,0)/TEMP_HOURS_PER_WORKER</x:f>
        <x:v>2.7254887448764262</x:v>
      </x:c>
      <x:c r="O7662" s="55" t="n">
        <x:f t="shared" ref="O7662:O7725" si="1436">I7662*TOMATO_PRICE+J7662*CARROT_PRICE+K7662*MESCLUN_PRICE</x:f>
        <x:v>182816</x:v>
      </x:c>
      <x:c r="P7662" s="55" t="n">
        <x:f t="shared" ref="P7662:P7725" si="1437">I7662*TOMATO_FERTILIZER+J7662*CARROT_FERTILIZER+K7662*MESCLUN_FERTILIZER</x:f>
        <x:v>34320</x:v>
      </x:c>
      <x:c r="Q7662" s="55" t="n">
        <x:f t="shared" ref="Q7662:Q7725" si="1438">MIN(M7662,FARMER_HOURS)*FARMER_RATE+MAX(M7662-FARMER_HOURS,0)*TEMP_RATE</x:f>
        <x:v>93137.21862191065</x:v>
      </x:c>
      <x:c r="R7662" s="55" t="n">
        <x:f t="shared" ref="R7662:R7725" si="1439">O7662-P7662-Q7662-FIXED_COST</x:f>
        <x:v>35358.78137808935</x:v>
      </x:c>
      <x:c r="S7662" s="1" t="str">
        <x:f t="shared" ref="S7662:S7725" si="1440">IF(AND(L7662&lt;=TOTAL_BED_CAP,N7662&lt;=TEMP_WORKER_CAP),"YES","NO")</x:f>
        <x:v>YES</x:v>
      </x:c>
      <x:c r="T7662" s="1" t="n">
        <x:f t="shared" ref="T7662:T7725" si="1441">IF(S7662="YES",R7662,-1E+99)</x:f>
        <x:v>35358.78137808935</x:v>
      </x:c>
    </x:row>
    <x:row r="7663">
      <x:c r="A7663" s="1"/>
      <x:c r="B7663" s="1"/>
      <x:c r="C7663" s="1"/>
      <x:c r="D7663" s="1"/>
      <x:c r="E7663" s="1"/>
      <x:c r="F7663" s="1"/>
      <x:c r="G7663" s="1"/>
      <x:c r="H7663" s="1"/>
      <x:c r="I7663" s="53">
        <x:f t="shared" si="1430"/>
        <x:v>11</x:v>
      </x:c>
      <x:c r="J7663" s="53">
        <x:f t="shared" si="1431"/>
        <x:v>14</x:v>
      </x:c>
      <x:c r="K7663" s="53">
        <x:f t="shared" si="1432"/>
        <x:v>22</x:v>
      </x:c>
      <x:c r="L7663" s="53">
        <x:f t="shared" si="1433"/>
        <x:v>47</x:v>
      </x:c>
      <x:c r="M7663" s="54">
        <x:f t="shared" si="1434"/>
        <x:v>4719.1801398684511</x:v>
      </x:c>
      <x:c r="N7663" s="54">
        <x:f t="shared" si="1435"/>
        <x:v>2.777208430464202</x:v>
      </x:c>
      <x:c r="O7663" s="55">
        <x:f t="shared" si="1436"/>
        <x:v>185516</x:v>
      </x:c>
      <x:c r="P7663" s="55">
        <x:f t="shared" si="1437"/>
        <x:v>35200</x:v>
      </x:c>
      <x:c r="Q7663" s="55">
        <x:f t="shared" si="1438"/>
        <x:v>94430.210761605049</x:v>
      </x:c>
      <x:c r="R7663" s="55">
        <x:f t="shared" si="1439"/>
        <x:v>35885.789238394951</x:v>
      </x:c>
      <x:c r="S7663" s="1" t="str">
        <x:f t="shared" si="1440"/>
        <x:v>YES</x:v>
      </x:c>
      <x:c r="T7663" s="1">
        <x:f t="shared" si="1441"/>
        <x:v>35885.789238394951</x:v>
      </x:c>
    </x:row>
    <x:row r="7664">
      <x:c r="A7664" s="1"/>
      <x:c r="B7664" s="1"/>
      <x:c r="C7664" s="1"/>
      <x:c r="D7664" s="1"/>
      <x:c r="E7664" s="1"/>
      <x:c r="F7664" s="1"/>
      <x:c r="G7664" s="1"/>
      <x:c r="H7664" s="1"/>
      <x:c r="I7664" s="53">
        <x:f t="shared" si="1430"/>
        <x:v>11</x:v>
      </x:c>
      <x:c r="J7664" s="53">
        <x:f t="shared" si="1431"/>
        <x:v>14</x:v>
      </x:c>
      <x:c r="K7664" s="53">
        <x:f t="shared" si="1432"/>
        <x:v>23</x:v>
      </x:c>
      <x:c r="L7664" s="53">
        <x:f t="shared" si="1433"/>
        <x:v>48</x:v>
      </x:c>
      <x:c r="M7664" s="54">
        <x:f t="shared" si="1434"/>
        <x:v>4795.3267287258877</x:v>
      </x:c>
      <x:c r="N7664" s="54">
        <x:f t="shared" si="1435"/>
        <x:v>2.8300880060596443</x:v>
      </x:c>
      <x:c r="O7664" s="55">
        <x:f t="shared" si="1436"/>
        <x:v>188216</x:v>
      </x:c>
      <x:c r="P7664" s="55">
        <x:f t="shared" si="1437"/>
        <x:v>36080</x:v>
      </x:c>
      <x:c r="Q7664" s="55">
        <x:f t="shared" si="1438"/>
        <x:v>95752.20015149111</x:v>
      </x:c>
      <x:c r="R7664" s="55">
        <x:f t="shared" si="1439"/>
        <x:v>36383.79984850889</x:v>
      </x:c>
      <x:c r="S7664" s="1" t="str">
        <x:f t="shared" si="1440"/>
        <x:v>YES</x:v>
      </x:c>
      <x:c r="T7664" s="1">
        <x:f t="shared" si="1441"/>
        <x:v>36383.79984850889</x:v>
      </x:c>
    </x:row>
    <x:row r="7665">
      <x:c r="A7665" s="1"/>
      <x:c r="B7665" s="1"/>
      <x:c r="C7665" s="1"/>
      <x:c r="D7665" s="1"/>
      <x:c r="E7665" s="1"/>
      <x:c r="F7665" s="1"/>
      <x:c r="G7665" s="1"/>
      <x:c r="H7665" s="1"/>
      <x:c r="I7665" s="53">
        <x:f t="shared" si="1430"/>
        <x:v>11</x:v>
      </x:c>
      <x:c r="J7665" s="53">
        <x:f t="shared" si="1431"/>
        <x:v>14</x:v>
      </x:c>
      <x:c r="K7665" s="53">
        <x:f t="shared" si="1432"/>
        <x:v>24</x:v>
      </x:c>
      <x:c r="L7665" s="53">
        <x:f t="shared" si="1433"/>
        <x:v>49</x:v>
      </x:c>
      <x:c r="M7665" s="54">
        <x:f t="shared" si="1434"/>
        <x:v>4873.173678305383</x:v>
      </x:c>
      <x:c r="N7665" s="54">
        <x:f t="shared" si="1435"/>
        <x:v>2.8841483877120715</x:v>
      </x:c>
      <x:c r="O7665" s="55">
        <x:f t="shared" si="1436"/>
        <x:v>190916</x:v>
      </x:c>
      <x:c r="P7665" s="55">
        <x:f t="shared" si="1437"/>
        <x:v>36960</x:v>
      </x:c>
      <x:c r="Q7665" s="55">
        <x:f t="shared" si="1438"/>
        <x:v>97103.709692801785</x:v>
      </x:c>
      <x:c r="R7665" s="55">
        <x:f t="shared" si="1439"/>
        <x:v>36852.290307198215</x:v>
      </x:c>
      <x:c r="S7665" s="1" t="str">
        <x:f t="shared" si="1440"/>
        <x:v>YES</x:v>
      </x:c>
      <x:c r="T7665" s="1">
        <x:f t="shared" si="1441"/>
        <x:v>36852.290307198215</x:v>
      </x:c>
    </x:row>
    <x:row r="7666">
      <x:c r="A7666" s="1"/>
      <x:c r="B7666" s="1"/>
      <x:c r="C7666" s="1"/>
      <x:c r="D7666" s="1"/>
      <x:c r="E7666" s="1"/>
      <x:c r="F7666" s="1"/>
      <x:c r="G7666" s="1"/>
      <x:c r="H7666" s="1"/>
      <x:c r="I7666" s="53">
        <x:f t="shared" si="1430"/>
        <x:v>11</x:v>
      </x:c>
      <x:c r="J7666" s="53">
        <x:f t="shared" si="1431"/>
        <x:v>14</x:v>
      </x:c>
      <x:c r="K7666" s="53">
        <x:f t="shared" si="1432"/>
        <x:v>25</x:v>
      </x:c>
      <x:c r="L7666" s="53">
        <x:f t="shared" si="1433"/>
        <x:v>50</x:v>
      </x:c>
      <x:c r="M7666" s="54">
        <x:f t="shared" si="1434"/>
        <x:v>4952.751599720481</x:v>
      </x:c>
      <x:c r="N7666" s="54">
        <x:f t="shared" si="1435"/>
        <x:v>2.939410833139223</x:v>
      </x:c>
      <x:c r="O7666" s="55">
        <x:f t="shared" si="1436"/>
        <x:v>193616</x:v>
      </x:c>
      <x:c r="P7666" s="55">
        <x:f t="shared" si="1437"/>
        <x:v>37840</x:v>
      </x:c>
      <x:c r="Q7666" s="55">
        <x:f t="shared" si="1438"/>
        <x:v>98485.27082848057</x:v>
      </x:c>
      <x:c r="R7666" s="55">
        <x:f t="shared" si="1439"/>
        <x:v>37290.72917151943</x:v>
      </x:c>
      <x:c r="S7666" s="1" t="str">
        <x:f t="shared" si="1440"/>
        <x:v>YES</x:v>
      </x:c>
      <x:c r="T7666" s="1">
        <x:f t="shared" si="1441"/>
        <x:v>37290.72917151943</x:v>
      </x:c>
    </x:row>
    <x:row r="7667">
      <x:c r="A7667" s="1"/>
      <x:c r="B7667" s="1"/>
      <x:c r="C7667" s="1"/>
      <x:c r="D7667" s="1"/>
      <x:c r="E7667" s="1"/>
      <x:c r="F7667" s="1"/>
      <x:c r="G7667" s="1"/>
      <x:c r="H7667" s="1"/>
      <x:c r="I7667" s="53">
        <x:f t="shared" si="1430"/>
        <x:v>11</x:v>
      </x:c>
      <x:c r="J7667" s="53">
        <x:f t="shared" si="1431"/>
        <x:v>14</x:v>
      </x:c>
      <x:c r="K7667" s="53">
        <x:f t="shared" si="1432"/>
        <x:v>26</x:v>
      </x:c>
      <x:c r="L7667" s="53">
        <x:f t="shared" si="1433"/>
        <x:v>51</x:v>
      </x:c>
      <x:c r="M7667" s="54">
        <x:f t="shared" si="1434"/>
        <x:v>5034.0916036811986</x:v>
      </x:c>
      <x:c r="N7667" s="54">
        <x:f t="shared" si="1435"/>
        <x:v>2.9958969470008325</x:v>
      </x:c>
      <x:c r="O7667" s="55">
        <x:f t="shared" si="1436"/>
        <x:v>196316</x:v>
      </x:c>
      <x:c r="P7667" s="55">
        <x:f t="shared" si="1437"/>
        <x:v>38720</x:v>
      </x:c>
      <x:c r="Q7667" s="55">
        <x:f t="shared" si="1438"/>
        <x:v>99897.423675020807</x:v>
      </x:c>
      <x:c r="R7667" s="55">
        <x:f t="shared" si="1439"/>
        <x:v>37698.576324979193</x:v>
      </x:c>
      <x:c r="S7667" s="1" t="str">
        <x:f t="shared" si="1440"/>
        <x:v>YES</x:v>
      </x:c>
      <x:c r="T7667" s="1">
        <x:f t="shared" si="1441"/>
        <x:v>37698.576324979193</x:v>
      </x:c>
    </x:row>
    <x:row r="7668">
      <x:c r="A7668" s="1"/>
      <x:c r="B7668" s="1"/>
      <x:c r="C7668" s="1"/>
      <x:c r="D7668" s="1"/>
      <x:c r="E7668" s="1"/>
      <x:c r="F7668" s="1"/>
      <x:c r="G7668" s="1"/>
      <x:c r="H7668" s="1"/>
      <x:c r="I7668" s="53">
        <x:f t="shared" si="1430"/>
        <x:v>11</x:v>
      </x:c>
      <x:c r="J7668" s="53">
        <x:f t="shared" si="1431"/>
        <x:v>14</x:v>
      </x:c>
      <x:c r="K7668" s="53">
        <x:f t="shared" si="1432"/>
        <x:v>27</x:v>
      </x:c>
      <x:c r="L7668" s="53">
        <x:f t="shared" si="1433"/>
        <x:v>52</x:v>
      </x:c>
      <x:c r="M7668" s="54">
        <x:f t="shared" si="1434"/>
        <x:v>5117.2253082009556</x:v>
      </x:c>
      <x:c r="N7668" s="54">
        <x:f t="shared" si="1435"/>
        <x:v>3.0536286862506636</x:v>
      </x:c>
      <x:c r="O7668" s="55">
        <x:f t="shared" si="1436"/>
        <x:v>199016</x:v>
      </x:c>
      <x:c r="P7668" s="55">
        <x:f t="shared" si="1437"/>
        <x:v>39600</x:v>
      </x:c>
      <x:c r="Q7668" s="55">
        <x:f t="shared" si="1438"/>
        <x:v>101340.71715626659</x:v>
      </x:c>
      <x:c r="R7668" s="55">
        <x:f t="shared" si="1439"/>
        <x:v>38075.28284373341</x:v>
      </x:c>
      <x:c r="S7668" s="1" t="str">
        <x:f t="shared" si="1440"/>
        <x:v>YES</x:v>
      </x:c>
      <x:c r="T7668" s="1">
        <x:f t="shared" si="1441"/>
        <x:v>38075.28284373341</x:v>
      </x:c>
    </x:row>
    <x:row r="7669">
      <x:c r="A7669" s="1"/>
      <x:c r="B7669" s="1"/>
      <x:c r="C7669" s="1"/>
      <x:c r="D7669" s="1"/>
      <x:c r="E7669" s="1"/>
      <x:c r="F7669" s="1"/>
      <x:c r="G7669" s="1"/>
      <x:c r="H7669" s="1"/>
      <x:c r="I7669" s="53">
        <x:f t="shared" si="1430"/>
        <x:v>11</x:v>
      </x:c>
      <x:c r="J7669" s="53">
        <x:f t="shared" si="1431"/>
        <x:v>14</x:v>
      </x:c>
      <x:c r="K7669" s="53">
        <x:f t="shared" si="1432"/>
        <x:v>28</x:v>
      </x:c>
      <x:c r="L7669" s="53">
        <x:f t="shared" si="1433"/>
        <x:v>53</x:v>
      </x:c>
      <x:c r="M7669" s="54">
        <x:f t="shared" si="1434"/>
        <x:v>5202.1848464181094</x:v>
      </x:c>
      <x:c r="N7669" s="54">
        <x:f t="shared" si="1435"/>
        <x:v>3.1126283655681317</x:v>
      </x:c>
      <x:c r="O7669" s="55">
        <x:f t="shared" si="1436"/>
        <x:v>201716</x:v>
      </x:c>
      <x:c r="P7669" s="55">
        <x:f t="shared" si="1437"/>
        <x:v>40480</x:v>
      </x:c>
      <x:c r="Q7669" s="55">
        <x:f t="shared" si="1438"/>
        <x:v>102815.70913920329</x:v>
      </x:c>
      <x:c r="R7669" s="55">
        <x:f t="shared" si="1439"/>
        <x:v>38420.290860796711</x:v>
      </x:c>
      <x:c r="S7669" s="1" t="str">
        <x:f t="shared" si="1440"/>
        <x:v>YES</x:v>
      </x:c>
      <x:c r="T7669" s="1">
        <x:f t="shared" si="1441"/>
        <x:v>38420.290860796711</x:v>
      </x:c>
    </x:row>
    <x:row r="7670">
      <x:c r="A7670" s="1"/>
      <x:c r="B7670" s="1"/>
      <x:c r="C7670" s="1"/>
      <x:c r="D7670" s="1"/>
      <x:c r="E7670" s="1"/>
      <x:c r="F7670" s="1"/>
      <x:c r="G7670" s="1"/>
      <x:c r="H7670" s="1"/>
      <x:c r="I7670" s="53">
        <x:f t="shared" si="1430"/>
        <x:v>11</x:v>
      </x:c>
      <x:c r="J7670" s="53">
        <x:f t="shared" si="1431"/>
        <x:v>14</x:v>
      </x:c>
      <x:c r="K7670" s="53">
        <x:f t="shared" si="1432"/>
        <x:v>29</x:v>
      </x:c>
      <x:c r="L7670" s="53">
        <x:f t="shared" si="1433"/>
        <x:v>54</x:v>
      </x:c>
      <x:c r="M7670" s="54">
        <x:f t="shared" si="1434"/>
        <x:v>5289.0028745337622</x:v>
      </x:c>
      <x:c r="N7670" s="54">
        <x:f t="shared" si="1435"/>
        <x:v>3.1729186628706683</x:v>
      </x:c>
      <x:c r="O7670" s="55">
        <x:f t="shared" si="1436"/>
        <x:v>204416</x:v>
      </x:c>
      <x:c r="P7670" s="55">
        <x:f t="shared" si="1437"/>
        <x:v>41360</x:v>
      </x:c>
      <x:c r="Q7670" s="55">
        <x:f t="shared" si="1438"/>
        <x:v>104322.96657176671</x:v>
      </x:c>
      <x:c r="R7670" s="55">
        <x:f t="shared" si="1439"/>
        <x:v>38733.033428233291</x:v>
      </x:c>
      <x:c r="S7670" s="1" t="str">
        <x:f t="shared" si="1440"/>
        <x:v>YES</x:v>
      </x:c>
      <x:c r="T7670" s="1">
        <x:f t="shared" si="1441"/>
        <x:v>38733.033428233291</x:v>
      </x:c>
    </x:row>
    <x:row r="7671">
      <x:c r="A7671" s="1"/>
      <x:c r="B7671" s="1"/>
      <x:c r="C7671" s="1"/>
      <x:c r="D7671" s="1"/>
      <x:c r="E7671" s="1"/>
      <x:c r="F7671" s="1"/>
      <x:c r="G7671" s="1"/>
      <x:c r="H7671" s="1"/>
      <x:c r="I7671" s="53">
        <x:f t="shared" si="1430"/>
        <x:v>11</x:v>
      </x:c>
      <x:c r="J7671" s="53">
        <x:f t="shared" si="1431"/>
        <x:v>14</x:v>
      </x:c>
      <x:c r="K7671" s="53">
        <x:f t="shared" si="1432"/>
        <x:v>30</x:v>
      </x:c>
      <x:c r="L7671" s="53">
        <x:f t="shared" si="1433"/>
        <x:v>55</x:v>
      </x:c>
      <x:c r="M7671" s="54">
        <x:f t="shared" si="1434"/>
        <x:v>5377.7125798675333</x:v>
      </x:c>
      <x:c r="N7671" s="54">
        <x:f t="shared" si="1435"/>
        <x:v>3.2345226249080095</x:v>
      </x:c>
      <x:c r="O7671" s="55">
        <x:f t="shared" si="1436"/>
        <x:v>207116</x:v>
      </x:c>
      <x:c r="P7671" s="55">
        <x:f t="shared" si="1437"/>
        <x:v>42240</x:v>
      </x:c>
      <x:c r="Q7671" s="55">
        <x:f t="shared" si="1438"/>
        <x:v>105863.06562270023</x:v>
      </x:c>
      <x:c r="R7671" s="55">
        <x:f t="shared" si="1439"/>
        <x:v>39012.934377299767</x:v>
      </x:c>
      <x:c r="S7671" s="1" t="str">
        <x:f t="shared" si="1440"/>
        <x:v>YES</x:v>
      </x:c>
      <x:c r="T7671" s="1">
        <x:f t="shared" si="1441"/>
        <x:v>39012.934377299767</x:v>
      </x:c>
    </x:row>
    <x:row r="7672">
      <x:c r="A7672" s="1"/>
      <x:c r="B7672" s="1"/>
      <x:c r="C7672" s="1"/>
      <x:c r="D7672" s="1"/>
      <x:c r="E7672" s="1"/>
      <x:c r="F7672" s="1"/>
      <x:c r="G7672" s="1"/>
      <x:c r="H7672" s="1"/>
      <x:c r="I7672" s="53">
        <x:f t="shared" si="1430"/>
        <x:v>11</x:v>
      </x:c>
      <x:c r="J7672" s="53">
        <x:f t="shared" si="1431"/>
        <x:v>15</x:v>
      </x:c>
      <x:c r="K7672" s="53">
        <x:f t="shared" si="1432"/>
        <x:v>0</x:v>
      </x:c>
      <x:c r="L7672" s="53">
        <x:f t="shared" si="1433"/>
        <x:v>26</x:v>
      </x:c>
      <x:c r="M7672" s="54">
        <x:f t="shared" si="1434"/>
        <x:v>3476.3197139730519</x:v>
      </x:c>
      <x:c r="N7672" s="54">
        <x:f t="shared" si="1435"/>
        <x:v>1.9141109124812861</x:v>
      </x:c>
      <x:c r="O7672" s="55">
        <x:f t="shared" si="1436"/>
        <x:v>128210</x:v>
      </x:c>
      <x:c r="P7672" s="55">
        <x:f t="shared" si="1437"/>
        <x:v>16280</x:v>
      </x:c>
      <x:c r="Q7672" s="55">
        <x:f t="shared" si="1438"/>
        <x:v>72852.772812032141</x:v>
      </x:c>
      <x:c r="R7672" s="55">
        <x:f t="shared" si="1439"/>
        <x:v>19077.227187967859</x:v>
      </x:c>
      <x:c r="S7672" s="1" t="str">
        <x:f t="shared" si="1440"/>
        <x:v>YES</x:v>
      </x:c>
      <x:c r="T7672" s="1">
        <x:f t="shared" si="1441"/>
        <x:v>19077.227187967859</x:v>
      </x:c>
    </x:row>
    <x:row r="7673">
      <x:c r="A7673" s="1"/>
      <x:c r="B7673" s="1"/>
      <x:c r="C7673" s="1"/>
      <x:c r="D7673" s="1"/>
      <x:c r="E7673" s="1"/>
      <x:c r="F7673" s="1"/>
      <x:c r="G7673" s="1"/>
      <x:c r="H7673" s="1"/>
      <x:c r="I7673" s="53">
        <x:f t="shared" si="1430"/>
        <x:v>11</x:v>
      </x:c>
      <x:c r="J7673" s="53">
        <x:f t="shared" si="1431"/>
        <x:v>15</x:v>
      </x:c>
      <x:c r="K7673" s="53">
        <x:f t="shared" si="1432"/>
        <x:v>1</x:v>
      </x:c>
      <x:c r="L7673" s="53">
        <x:f t="shared" si="1433"/>
        <x:v>27</x:v>
      </x:c>
      <x:c r="M7673" s="54">
        <x:f t="shared" si="1434"/>
        <x:v>3521.8822139730519</x:v>
      </x:c>
      <x:c r="N7673" s="54">
        <x:f t="shared" si="1435"/>
        <x:v>1.9457515374812859</x:v>
      </x:c>
      <x:c r="O7673" s="55">
        <x:f t="shared" si="1436"/>
        <x:v>130910</x:v>
      </x:c>
      <x:c r="P7673" s="55">
        <x:f t="shared" si="1437"/>
        <x:v>17160</x:v>
      </x:c>
      <x:c r="Q7673" s="55">
        <x:f t="shared" si="1438"/>
        <x:v>73643.788437032141</x:v>
      </x:c>
      <x:c r="R7673" s="55">
        <x:f t="shared" si="1439"/>
        <x:v>20106.211562967859</x:v>
      </x:c>
      <x:c r="S7673" s="1" t="str">
        <x:f t="shared" si="1440"/>
        <x:v>YES</x:v>
      </x:c>
      <x:c r="T7673" s="1">
        <x:f t="shared" si="1441"/>
        <x:v>20106.211562967859</x:v>
      </x:c>
    </x:row>
    <x:row r="7674">
      <x:c r="A7674" s="1"/>
      <x:c r="B7674" s="1"/>
      <x:c r="C7674" s="1"/>
      <x:c r="D7674" s="1"/>
      <x:c r="E7674" s="1"/>
      <x:c r="F7674" s="1"/>
      <x:c r="G7674" s="1"/>
      <x:c r="H7674" s="1"/>
      <x:c r="I7674" s="53">
        <x:f t="shared" si="1430"/>
        <x:v>11</x:v>
      </x:c>
      <x:c r="J7674" s="53">
        <x:f t="shared" si="1431"/>
        <x:v>15</x:v>
      </x:c>
      <x:c r="K7674" s="53">
        <x:f t="shared" si="1432"/>
        <x:v>2</x:v>
      </x:c>
      <x:c r="L7674" s="53">
        <x:f t="shared" si="1433"/>
        <x:v>28</x:v>
      </x:c>
      <x:c r="M7674" s="54">
        <x:f t="shared" si="1434"/>
        <x:v>3568.5837764730518</x:v>
      </x:c>
      <x:c r="N7674" s="54">
        <x:f t="shared" si="1435"/>
        <x:v>1.978183178106286</x:v>
      </x:c>
      <x:c r="O7674" s="55">
        <x:f t="shared" si="1436"/>
        <x:v>133610</x:v>
      </x:c>
      <x:c r="P7674" s="55">
        <x:f t="shared" si="1437"/>
        <x:v>18040</x:v>
      </x:c>
      <x:c r="Q7674" s="55">
        <x:f t="shared" si="1438"/>
        <x:v>74454.579452657141</x:v>
      </x:c>
      <x:c r="R7674" s="55">
        <x:f t="shared" si="1439"/>
        <x:v>21115.420547342859</x:v>
      </x:c>
      <x:c r="S7674" s="1" t="str">
        <x:f t="shared" si="1440"/>
        <x:v>YES</x:v>
      </x:c>
      <x:c r="T7674" s="1">
        <x:f t="shared" si="1441"/>
        <x:v>21115.420547342859</x:v>
      </x:c>
    </x:row>
    <x:row r="7675">
      <x:c r="A7675" s="1"/>
      <x:c r="B7675" s="1"/>
      <x:c r="C7675" s="1"/>
      <x:c r="D7675" s="1"/>
      <x:c r="E7675" s="1"/>
      <x:c r="F7675" s="1"/>
      <x:c r="G7675" s="1"/>
      <x:c r="H7675" s="1"/>
      <x:c r="I7675" s="53">
        <x:f t="shared" si="1430"/>
        <x:v>11</x:v>
      </x:c>
      <x:c r="J7675" s="53">
        <x:f t="shared" si="1431"/>
        <x:v>15</x:v>
      </x:c>
      <x:c r="K7675" s="53">
        <x:f t="shared" si="1432"/>
        <x:v>3</x:v>
      </x:c>
      <x:c r="L7675" s="53">
        <x:f t="shared" si="1433"/>
        <x:v>29</x:v>
      </x:c>
      <x:c r="M7675" s="54">
        <x:f t="shared" si="1434"/>
        <x:v>3616.4457588949267</x:v>
      </x:c>
      <x:c r="N7675" s="54">
        <x:f t="shared" si="1435"/>
        <x:v>2.0114206658992546</x:v>
      </x:c>
      <x:c r="O7675" s="55">
        <x:f t="shared" si="1436"/>
        <x:v>136310</x:v>
      </x:c>
      <x:c r="P7675" s="55">
        <x:f t="shared" si="1437"/>
        <x:v>18920</x:v>
      </x:c>
      <x:c r="Q7675" s="55">
        <x:f t="shared" si="1438"/>
        <x:v>75285.51664748136</x:v>
      </x:c>
      <x:c r="R7675" s="55">
        <x:f t="shared" si="1439"/>
        <x:v>22104.48335251864</x:v>
      </x:c>
      <x:c r="S7675" s="1" t="str">
        <x:f t="shared" si="1440"/>
        <x:v>YES</x:v>
      </x:c>
      <x:c r="T7675" s="1">
        <x:f t="shared" si="1441"/>
        <x:v>22104.48335251864</x:v>
      </x:c>
    </x:row>
    <x:row r="7676">
      <x:c r="A7676" s="1"/>
      <x:c r="B7676" s="1"/>
      <x:c r="C7676" s="1"/>
      <x:c r="D7676" s="1"/>
      <x:c r="E7676" s="1"/>
      <x:c r="F7676" s="1"/>
      <x:c r="G7676" s="1"/>
      <x:c r="H7676" s="1"/>
      <x:c r="I7676" s="53">
        <x:f t="shared" si="1430"/>
        <x:v>11</x:v>
      </x:c>
      <x:c r="J7676" s="53">
        <x:f t="shared" si="1431"/>
        <x:v>15</x:v>
      </x:c>
      <x:c r="K7676" s="53">
        <x:f t="shared" si="1432"/>
        <x:v>4</x:v>
      </x:c>
      <x:c r="L7676" s="53">
        <x:f t="shared" si="1433"/>
        <x:v>30</x:v>
      </x:c>
      <x:c r="M7676" s="54">
        <x:f t="shared" si="1434"/>
        <x:v>3665.4898746175832</x:v>
      </x:c>
      <x:c r="N7676" s="54">
        <x:f t="shared" si="1435"/>
        <x:v>2.0454790795955438</x:v>
      </x:c>
      <x:c r="O7676" s="55">
        <x:f t="shared" si="1436"/>
        <x:v>139010</x:v>
      </x:c>
      <x:c r="P7676" s="55">
        <x:f t="shared" si="1437"/>
        <x:v>19800</x:v>
      </x:c>
      <x:c r="Q7676" s="55">
        <x:f t="shared" si="1438"/>
        <x:v>76136.976989888586</x:v>
      </x:c>
      <x:c r="R7676" s="55">
        <x:f t="shared" si="1439"/>
        <x:v>23073.023010111414</x:v>
      </x:c>
      <x:c r="S7676" s="1" t="str">
        <x:f t="shared" si="1440"/>
        <x:v>YES</x:v>
      </x:c>
      <x:c r="T7676" s="1">
        <x:f t="shared" si="1441"/>
        <x:v>23073.023010111414</x:v>
      </x:c>
    </x:row>
    <x:row r="7677">
      <x:c r="A7677" s="1"/>
      <x:c r="B7677" s="1"/>
      <x:c r="C7677" s="1"/>
      <x:c r="D7677" s="1"/>
      <x:c r="E7677" s="1"/>
      <x:c r="F7677" s="1"/>
      <x:c r="G7677" s="1"/>
      <x:c r="H7677" s="1"/>
      <x:c r="I7677" s="53">
        <x:f t="shared" si="1430"/>
        <x:v>11</x:v>
      </x:c>
      <x:c r="J7677" s="53">
        <x:f t="shared" si="1431"/>
        <x:v>15</x:v>
      </x:c>
      <x:c r="K7677" s="53">
        <x:f t="shared" si="1432"/>
        <x:v>5</x:v>
      </x:c>
      <x:c r="L7677" s="53">
        <x:f t="shared" si="1433"/>
        <x:v>31</x:v>
      </x:c>
      <x:c r="M7677" s="54">
        <x:f t="shared" si="1434"/>
        <x:v>3715.7381985387865</x:v>
      </x:c>
      <x:c r="N7677" s="54">
        <x:f t="shared" si="1435"/>
        <x:v>2.0803737489852683</x:v>
      </x:c>
      <x:c r="O7677" s="55">
        <x:f t="shared" si="1436"/>
        <x:v>141710</x:v>
      </x:c>
      <x:c r="P7677" s="55">
        <x:f t="shared" si="1437"/>
        <x:v>20680</x:v>
      </x:c>
      <x:c r="Q7677" s="55">
        <x:f t="shared" si="1438"/>
        <x:v>77009.343724631704</x:v>
      </x:c>
      <x:c r="R7677" s="55">
        <x:f t="shared" si="1439"/>
        <x:v>24020.656275368296</x:v>
      </x:c>
      <x:c r="S7677" s="1" t="str">
        <x:f t="shared" si="1440"/>
        <x:v>YES</x:v>
      </x:c>
      <x:c r="T7677" s="1">
        <x:f t="shared" si="1441"/>
        <x:v>24020.656275368296</x:v>
      </x:c>
    </x:row>
    <x:row r="7678">
      <x:c r="A7678" s="1"/>
      <x:c r="B7678" s="1"/>
      <x:c r="C7678" s="1"/>
      <x:c r="D7678" s="1"/>
      <x:c r="E7678" s="1"/>
      <x:c r="F7678" s="1"/>
      <x:c r="G7678" s="1"/>
      <x:c r="H7678" s="1"/>
      <x:c r="I7678" s="53">
        <x:f t="shared" si="1430"/>
        <x:v>11</x:v>
      </x:c>
      <x:c r="J7678" s="53">
        <x:f t="shared" si="1431"/>
        <x:v>15</x:v>
      </x:c>
      <x:c r="K7678" s="53">
        <x:f t="shared" si="1432"/>
        <x:v>6</x:v>
      </x:c>
      <x:c r="L7678" s="53">
        <x:f t="shared" si="1433"/>
        <x:v>32</x:v>
      </x:c>
      <x:c r="M7678" s="54">
        <x:f t="shared" si="1434"/>
        <x:v>3767.2131727204196</x:v>
      </x:c>
      <x:c r="N7678" s="54">
        <x:f t="shared" si="1435"/>
        <x:v>2.1161202588336248</x:v>
      </x:c>
      <x:c r="O7678" s="55">
        <x:f t="shared" si="1436"/>
        <x:v>144410</x:v>
      </x:c>
      <x:c r="P7678" s="55">
        <x:f t="shared" si="1437"/>
        <x:v>21560</x:v>
      </x:c>
      <x:c r="Q7678" s="55">
        <x:f t="shared" si="1438"/>
        <x:v>77903.006470840613</x:v>
      </x:c>
      <x:c r="R7678" s="55">
        <x:f t="shared" si="1439"/>
        <x:v>24946.993529159387</x:v>
      </x:c>
      <x:c r="S7678" s="1" t="str">
        <x:f t="shared" si="1440"/>
        <x:v>YES</x:v>
      </x:c>
      <x:c r="T7678" s="1">
        <x:f t="shared" si="1441"/>
        <x:v>24946.993529159387</x:v>
      </x:c>
    </x:row>
    <x:row r="7679">
      <x:c r="A7679" s="1"/>
      <x:c r="B7679" s="1"/>
      <x:c r="C7679" s="1"/>
      <x:c r="D7679" s="1"/>
      <x:c r="E7679" s="1"/>
      <x:c r="F7679" s="1"/>
      <x:c r="G7679" s="1"/>
      <x:c r="H7679" s="1"/>
      <x:c r="I7679" s="53">
        <x:f t="shared" si="1430"/>
        <x:v>11</x:v>
      </x:c>
      <x:c r="J7679" s="53">
        <x:f t="shared" si="1431"/>
        <x:v>15</x:v>
      </x:c>
      <x:c r="K7679" s="53">
        <x:f t="shared" si="1432"/>
        <x:v>7</x:v>
      </x:c>
      <x:c r="L7679" s="53">
        <x:f t="shared" si="1433"/>
        <x:v>33</x:v>
      </x:c>
      <x:c r="M7679" s="54">
        <x:f t="shared" si="1434"/>
        <x:v>3819.93761211838</x:v>
      </x:c>
      <x:c r="N7679" s="54">
        <x:f t="shared" si="1435"/>
        <x:v>2.1527344528599861</x:v>
      </x:c>
      <x:c r="O7679" s="55">
        <x:f t="shared" si="1436"/>
        <x:v>147110</x:v>
      </x:c>
      <x:c r="P7679" s="55">
        <x:f t="shared" si="1437"/>
        <x:v>22440</x:v>
      </x:c>
      <x:c r="Q7679" s="55">
        <x:f t="shared" si="1438"/>
        <x:v>78818.361321499659</x:v>
      </x:c>
      <x:c r="R7679" s="55">
        <x:f t="shared" si="1439"/>
        <x:v>25851.638678500341</x:v>
      </x:c>
      <x:c r="S7679" s="1" t="str">
        <x:f t="shared" si="1440"/>
        <x:v>YES</x:v>
      </x:c>
      <x:c r="T7679" s="1">
        <x:f t="shared" si="1441"/>
        <x:v>25851.638678500341</x:v>
      </x:c>
    </x:row>
    <x:row r="7680">
      <x:c r="A7680" s="1"/>
      <x:c r="B7680" s="1"/>
      <x:c r="C7680" s="1"/>
      <x:c r="D7680" s="1"/>
      <x:c r="E7680" s="1"/>
      <x:c r="F7680" s="1"/>
      <x:c r="G7680" s="1"/>
      <x:c r="H7680" s="1"/>
      <x:c r="I7680" s="53">
        <x:f t="shared" si="1430"/>
        <x:v>11</x:v>
      </x:c>
      <x:c r="J7680" s="53">
        <x:f t="shared" si="1431"/>
        <x:v>15</x:v>
      </x:c>
      <x:c r="K7680" s="53">
        <x:f t="shared" si="1432"/>
        <x:v>8</x:v>
      </x:c>
      <x:c r="L7680" s="53">
        <x:f t="shared" si="1433"/>
        <x:v>34</x:v>
      </x:c>
      <x:c r="M7680" s="54">
        <x:f t="shared" si="1434"/>
        <x:v>3873.93471039836</x:v>
      </x:c>
      <x:c r="N7680" s="54">
        <x:f t="shared" si="1435"/>
        <x:v>2.1902324377766389</x:v>
      </x:c>
      <x:c r="O7680" s="55">
        <x:f t="shared" si="1436"/>
        <x:v>149810</x:v>
      </x:c>
      <x:c r="P7680" s="55">
        <x:f t="shared" si="1437"/>
        <x:v>23320</x:v>
      </x:c>
      <x:c r="Q7680" s="55">
        <x:f t="shared" si="1438"/>
        <x:v>79755.810944415978</x:v>
      </x:c>
      <x:c r="R7680" s="55">
        <x:f t="shared" si="1439"/>
        <x:v>26734.189055584022</x:v>
      </x:c>
      <x:c r="S7680" s="1" t="str">
        <x:f t="shared" si="1440"/>
        <x:v>YES</x:v>
      </x:c>
      <x:c r="T7680" s="1">
        <x:f t="shared" si="1441"/>
        <x:v>26734.189055584022</x:v>
      </x:c>
    </x:row>
    <x:row r="7681">
      <x:c r="A7681" s="1"/>
      <x:c r="B7681" s="1"/>
      <x:c r="C7681" s="1"/>
      <x:c r="D7681" s="1"/>
      <x:c r="E7681" s="1"/>
      <x:c r="F7681" s="1"/>
      <x:c r="G7681" s="1"/>
      <x:c r="H7681" s="1"/>
      <x:c r="I7681" s="53">
        <x:f t="shared" si="1430"/>
        <x:v>11</x:v>
      </x:c>
      <x:c r="J7681" s="53">
        <x:f t="shared" si="1431"/>
        <x:v>15</x:v>
      </x:c>
      <x:c r="K7681" s="53">
        <x:f t="shared" si="1432"/>
        <x:v>9</x:v>
      </x:c>
      <x:c r="L7681" s="53">
        <x:f t="shared" si="1433"/>
        <x:v>35</x:v>
      </x:c>
      <x:c r="M7681" s="54">
        <x:f t="shared" si="1434"/>
        <x:v>3929.228045838755</x:v>
      </x:c>
      <x:c r="N7681" s="54">
        <x:f t="shared" si="1435"/>
        <x:v>2.2286305873880243</x:v>
      </x:c>
      <x:c r="O7681" s="55">
        <x:f t="shared" si="1436"/>
        <x:v>152510</x:v>
      </x:c>
      <x:c r="P7681" s="55">
        <x:f t="shared" si="1437"/>
        <x:v>24200</x:v>
      </x:c>
      <x:c r="Q7681" s="55">
        <x:f t="shared" si="1438"/>
        <x:v>80715.764684700611</x:v>
      </x:c>
      <x:c r="R7681" s="55">
        <x:f t="shared" si="1439"/>
        <x:v>27594.235315299389</x:v>
      </x:c>
      <x:c r="S7681" s="1" t="str">
        <x:f t="shared" si="1440"/>
        <x:v>YES</x:v>
      </x:c>
      <x:c r="T7681" s="1">
        <x:f t="shared" si="1441"/>
        <x:v>27594.235315299389</x:v>
      </x:c>
    </x:row>
    <x:row r="7682">
      <x:c r="A7682" s="1"/>
      <x:c r="B7682" s="1"/>
      <x:c r="C7682" s="1"/>
      <x:c r="D7682" s="1"/>
      <x:c r="E7682" s="1"/>
      <x:c r="F7682" s="1"/>
      <x:c r="G7682" s="1"/>
      <x:c r="H7682" s="1"/>
      <x:c r="I7682" s="53">
        <x:f t="shared" si="1430"/>
        <x:v>11</x:v>
      </x:c>
      <x:c r="J7682" s="53">
        <x:f t="shared" si="1431"/>
        <x:v>15</x:v>
      </x:c>
      <x:c r="K7682" s="53">
        <x:f t="shared" si="1432"/>
        <x:v>10</x:v>
      </x:c>
      <x:c r="L7682" s="53">
        <x:f t="shared" si="1433"/>
        <x:v>36</x:v>
      </x:c>
      <x:c r="M7682" s="54">
        <x:f t="shared" si="1434"/>
        <x:v>3985.8415873219674</x:v>
      </x:c>
      <x:c r="N7682" s="54">
        <x:f t="shared" si="1435"/>
        <x:v>2.2679455467513661</x:v>
      </x:c>
      <x:c r="O7682" s="55">
        <x:f t="shared" si="1436"/>
        <x:v>155210</x:v>
      </x:c>
      <x:c r="P7682" s="55">
        <x:f t="shared" si="1437"/>
        <x:v>25080</x:v>
      </x:c>
      <x:c r="Q7682" s="55">
        <x:f t="shared" si="1438"/>
        <x:v>81698.638668784144</x:v>
      </x:c>
      <x:c r="R7682" s="55">
        <x:f t="shared" si="1439"/>
        <x:v>28431.361331215856</x:v>
      </x:c>
      <x:c r="S7682" s="1" t="str">
        <x:f t="shared" si="1440"/>
        <x:v>YES</x:v>
      </x:c>
      <x:c r="T7682" s="1">
        <x:f t="shared" si="1441"/>
        <x:v>28431.361331215856</x:v>
      </x:c>
    </x:row>
    <x:row r="7683">
      <x:c r="A7683" s="1"/>
      <x:c r="B7683" s="1"/>
      <x:c r="C7683" s="1"/>
      <x:c r="D7683" s="1"/>
      <x:c r="E7683" s="1"/>
      <x:c r="F7683" s="1"/>
      <x:c r="G7683" s="1"/>
      <x:c r="H7683" s="1"/>
      <x:c r="I7683" s="53">
        <x:f t="shared" si="1430"/>
        <x:v>11</x:v>
      </x:c>
      <x:c r="J7683" s="53">
        <x:f t="shared" si="1431"/>
        <x:v>15</x:v>
      </x:c>
      <x:c r="K7683" s="53">
        <x:f t="shared" si="1432"/>
        <x:v>11</x:v>
      </x:c>
      <x:c r="L7683" s="53">
        <x:f t="shared" si="1433"/>
        <x:v>37</x:v>
      </x:c>
      <x:c r="M7683" s="54">
        <x:f t="shared" si="1434"/>
        <x:v>4043.7997004154067</x:v>
      </x:c>
      <x:c r="N7683" s="54">
        <x:f t="shared" si="1435"/>
        <x:v>2.3081942363995882</x:v>
      </x:c>
      <x:c r="O7683" s="55">
        <x:f t="shared" si="1436"/>
        <x:v>157910</x:v>
      </x:c>
      <x:c r="P7683" s="55">
        <x:f t="shared" si="1437"/>
        <x:v>25960</x:v>
      </x:c>
      <x:c r="Q7683" s="55">
        <x:f t="shared" si="1438"/>
        <x:v>82704.855909989696</x:v>
      </x:c>
      <x:c r="R7683" s="55">
        <x:f t="shared" si="1439"/>
        <x:v>29245.144090010304</x:v>
      </x:c>
      <x:c r="S7683" s="1" t="str">
        <x:f t="shared" si="1440"/>
        <x:v>YES</x:v>
      </x:c>
      <x:c r="T7683" s="1">
        <x:f t="shared" si="1441"/>
        <x:v>29245.144090010304</x:v>
      </x:c>
    </x:row>
    <x:row r="7684">
      <x:c r="A7684" s="1"/>
      <x:c r="B7684" s="1"/>
      <x:c r="C7684" s="1"/>
      <x:c r="D7684" s="1"/>
      <x:c r="E7684" s="1"/>
      <x:c r="F7684" s="1"/>
      <x:c r="G7684" s="1"/>
      <x:c r="H7684" s="1"/>
      <x:c r="I7684" s="53">
        <x:f t="shared" si="1430"/>
        <x:v>11</x:v>
      </x:c>
      <x:c r="J7684" s="53">
        <x:f t="shared" si="1431"/>
        <x:v>15</x:v>
      </x:c>
      <x:c r="K7684" s="53">
        <x:f t="shared" si="1432"/>
        <x:v>12</x:v>
      </x:c>
      <x:c r="L7684" s="53">
        <x:f t="shared" si="1433"/>
        <x:v>38</x:v>
      </x:c>
      <x:c r="M7684" s="54">
        <x:f t="shared" si="1434"/>
        <x:v>4103.1271535434707</x:v>
      </x:c>
      <x:c r="N7684" s="54">
        <x:f t="shared" si="1435"/>
        <x:v>2.3493938566274104</x:v>
      </x:c>
      <x:c r="O7684" s="55">
        <x:f t="shared" si="1436"/>
        <x:v>160610</x:v>
      </x:c>
      <x:c r="P7684" s="55">
        <x:f t="shared" si="1437"/>
        <x:v>26840</x:v>
      </x:c>
      <x:c r="Q7684" s="55">
        <x:f t="shared" si="1438"/>
        <x:v>83734.846415685257</x:v>
      </x:c>
      <x:c r="R7684" s="55">
        <x:f t="shared" si="1439"/>
        <x:v>30035.153584314743</x:v>
      </x:c>
      <x:c r="S7684" s="1" t="str">
        <x:f t="shared" si="1440"/>
        <x:v>YES</x:v>
      </x:c>
      <x:c r="T7684" s="1">
        <x:f t="shared" si="1441"/>
        <x:v>30035.153584314743</x:v>
      </x:c>
    </x:row>
    <x:row r="7685">
      <x:c r="A7685" s="1"/>
      <x:c r="B7685" s="1"/>
      <x:c r="C7685" s="1"/>
      <x:c r="D7685" s="1"/>
      <x:c r="E7685" s="1"/>
      <x:c r="F7685" s="1"/>
      <x:c r="G7685" s="1"/>
      <x:c r="H7685" s="1"/>
      <x:c r="I7685" s="53">
        <x:f t="shared" si="1430"/>
        <x:v>11</x:v>
      </x:c>
      <x:c r="J7685" s="53">
        <x:f t="shared" si="1431"/>
        <x:v>15</x:v>
      </x:c>
      <x:c r="K7685" s="53">
        <x:f t="shared" si="1432"/>
        <x:v>13</x:v>
      </x:c>
      <x:c r="L7685" s="53">
        <x:f t="shared" si="1433"/>
        <x:v>39</x:v>
      </x:c>
      <x:c r="M7685" s="54">
        <x:f t="shared" si="1434"/>
        <x:v>4163.8491242518558</x:v>
      </x:c>
      <x:c r="N7685" s="54">
        <x:f t="shared" si="1435"/>
        <x:v>2.3915618918415666</x:v>
      </x:c>
      <x:c r="O7685" s="55">
        <x:f t="shared" si="1436"/>
        <x:v>163310</x:v>
      </x:c>
      <x:c r="P7685" s="55">
        <x:f t="shared" si="1437"/>
        <x:v>27720</x:v>
      </x:c>
      <x:c r="Q7685" s="55">
        <x:f t="shared" si="1438"/>
        <x:v>84789.047296039163</x:v>
      </x:c>
      <x:c r="R7685" s="55">
        <x:f t="shared" si="1439"/>
        <x:v>30800.952703960837</x:v>
      </x:c>
      <x:c r="S7685" s="1" t="str">
        <x:f t="shared" si="1440"/>
        <x:v>YES</x:v>
      </x:c>
      <x:c r="T7685" s="1">
        <x:f t="shared" si="1441"/>
        <x:v>30800.952703960837</x:v>
      </x:c>
    </x:row>
    <x:row r="7686">
      <x:c r="A7686" s="1"/>
      <x:c r="B7686" s="1"/>
      <x:c r="C7686" s="1"/>
      <x:c r="D7686" s="1"/>
      <x:c r="E7686" s="1"/>
      <x:c r="F7686" s="1"/>
      <x:c r="G7686" s="1"/>
      <x:c r="H7686" s="1"/>
      <x:c r="I7686" s="53">
        <x:f t="shared" si="1430"/>
        <x:v>11</x:v>
      </x:c>
      <x:c r="J7686" s="53">
        <x:f t="shared" si="1431"/>
        <x:v>15</x:v>
      </x:c>
      <x:c r="K7686" s="53">
        <x:f t="shared" si="1432"/>
        <x:v>14</x:v>
      </x:c>
      <x:c r="L7686" s="53">
        <x:f t="shared" si="1433"/>
        <x:v>40</x:v>
      </x:c>
      <x:c r="M7686" s="54">
        <x:f t="shared" si="1434"/>
        <x:v>4225.9912055655168</x:v>
      </x:c>
      <x:c r="N7686" s="54">
        <x:f t="shared" si="1435"/>
        <x:v>2.4347161149760534</x:v>
      </x:c>
      <x:c r="O7686" s="55">
        <x:f t="shared" si="1436"/>
        <x:v>166010</x:v>
      </x:c>
      <x:c r="P7686" s="55">
        <x:f t="shared" si="1437"/>
        <x:v>28600</x:v>
      </x:c>
      <x:c r="Q7686" s="55">
        <x:f t="shared" si="1438"/>
        <x:v>85867.902874401334</x:v>
      </x:c>
      <x:c r="R7686" s="55">
        <x:f t="shared" si="1439"/>
        <x:v>31542.097125598666</x:v>
      </x:c>
      <x:c r="S7686" s="1" t="str">
        <x:f t="shared" si="1440"/>
        <x:v>YES</x:v>
      </x:c>
      <x:c r="T7686" s="1">
        <x:f t="shared" si="1441"/>
        <x:v>31542.097125598666</x:v>
      </x:c>
    </x:row>
    <x:row r="7687">
      <x:c r="A7687" s="1"/>
      <x:c r="B7687" s="1"/>
      <x:c r="C7687" s="1"/>
      <x:c r="D7687" s="1"/>
      <x:c r="E7687" s="1"/>
      <x:c r="F7687" s="1"/>
      <x:c r="G7687" s="1"/>
      <x:c r="H7687" s="1"/>
      <x:c r="I7687" s="53">
        <x:f t="shared" si="1430"/>
        <x:v>11</x:v>
      </x:c>
      <x:c r="J7687" s="53">
        <x:f t="shared" si="1431"/>
        <x:v>15</x:v>
      </x:c>
      <x:c r="K7687" s="53">
        <x:f t="shared" si="1432"/>
        <x:v>15</x:v>
      </x:c>
      <x:c r="L7687" s="53">
        <x:f t="shared" si="1433"/>
        <x:v>41</x:v>
      </x:c>
      <x:c r="M7687" s="54">
        <x:f t="shared" si="1434"/>
        <x:v>4289.5794124416625</x:v>
      </x:c>
      <x:c r="N7687" s="54">
        <x:f t="shared" si="1435"/>
        <x:v>2.4788745919733768</x:v>
      </x:c>
      <x:c r="O7687" s="55">
        <x:f t="shared" si="1436"/>
        <x:v>168710</x:v>
      </x:c>
      <x:c r="P7687" s="55">
        <x:f t="shared" si="1437"/>
        <x:v>29480</x:v>
      </x:c>
      <x:c r="Q7687" s="55">
        <x:f t="shared" si="1438"/>
        <x:v>86971.86479933442</x:v>
      </x:c>
      <x:c r="R7687" s="55">
        <x:f t="shared" si="1439"/>
        <x:v>32258.13520066558</x:v>
      </x:c>
      <x:c r="S7687" s="1" t="str">
        <x:f t="shared" si="1440"/>
        <x:v>YES</x:v>
      </x:c>
      <x:c r="T7687" s="1">
        <x:f t="shared" si="1441"/>
        <x:v>32258.13520066558</x:v>
      </x:c>
    </x:row>
    <x:row r="7688">
      <x:c r="A7688" s="1"/>
      <x:c r="B7688" s="1"/>
      <x:c r="C7688" s="1"/>
      <x:c r="D7688" s="1"/>
      <x:c r="E7688" s="1"/>
      <x:c r="F7688" s="1"/>
      <x:c r="G7688" s="1"/>
      <x:c r="H7688" s="1"/>
      <x:c r="I7688" s="53">
        <x:f t="shared" si="1430"/>
        <x:v>11</x:v>
      </x:c>
      <x:c r="J7688" s="53">
        <x:f t="shared" si="1431"/>
        <x:v>15</x:v>
      </x:c>
      <x:c r="K7688" s="53">
        <x:f t="shared" si="1432"/>
        <x:v>16</x:v>
      </x:c>
      <x:c r="L7688" s="53">
        <x:f t="shared" si="1433"/>
        <x:v>42</x:v>
      </x:c>
      <x:c r="M7688" s="54">
        <x:f t="shared" si="1434"/>
        <x:v>4354.640188319152</x:v>
      </x:c>
      <x:c r="N7688" s="54">
        <x:f t="shared" si="1435"/>
        <x:v>2.5240556863327446</x:v>
      </x:c>
      <x:c r="O7688" s="55">
        <x:f t="shared" si="1436"/>
        <x:v>171410</x:v>
      </x:c>
      <x:c r="P7688" s="55">
        <x:f t="shared" si="1437"/>
        <x:v>30360</x:v>
      </x:c>
      <x:c r="Q7688" s="55">
        <x:f t="shared" si="1438"/>
        <x:v>88101.392158318602</x:v>
      </x:c>
      <x:c r="R7688" s="55">
        <x:f t="shared" si="1439"/>
        <x:v>32948.607841681398</x:v>
      </x:c>
      <x:c r="S7688" s="1" t="str">
        <x:f t="shared" si="1440"/>
        <x:v>YES</x:v>
      </x:c>
      <x:c r="T7688" s="1">
        <x:f t="shared" si="1441"/>
        <x:v>32948.607841681398</x:v>
      </x:c>
    </x:row>
    <x:row r="7689">
      <x:c r="A7689" s="1"/>
      <x:c r="B7689" s="1"/>
      <x:c r="C7689" s="1"/>
      <x:c r="D7689" s="1"/>
      <x:c r="E7689" s="1"/>
      <x:c r="F7689" s="1"/>
      <x:c r="G7689" s="1"/>
      <x:c r="H7689" s="1"/>
      <x:c r="I7689" s="53">
        <x:f t="shared" si="1430"/>
        <x:v>11</x:v>
      </x:c>
      <x:c r="J7689" s="53">
        <x:f t="shared" si="1431"/>
        <x:v>15</x:v>
      </x:c>
      <x:c r="K7689" s="53">
        <x:f t="shared" si="1432"/>
        <x:v>17</x:v>
      </x:c>
      <x:c r="L7689" s="53">
        <x:f t="shared" si="1433"/>
        <x:v>43</x:v>
      </x:c>
      <x:c r="M7689" s="54">
        <x:f t="shared" si="1434"/>
        <x:v>4421.2004117656925</x:v>
      </x:c>
      <x:c r="N7689" s="54">
        <x:f t="shared" si="1435"/>
        <x:v>2.5702780637261755</x:v>
      </x:c>
      <x:c r="O7689" s="55">
        <x:f t="shared" si="1436"/>
        <x:v>174110</x:v>
      </x:c>
      <x:c r="P7689" s="55">
        <x:f t="shared" si="1437"/>
        <x:v>31240</x:v>
      </x:c>
      <x:c r="Q7689" s="55">
        <x:f t="shared" si="1438"/>
        <x:v>89256.951593154372</x:v>
      </x:c>
      <x:c r="R7689" s="55">
        <x:f t="shared" si="1439"/>
        <x:v>33613.048406845628</x:v>
      </x:c>
      <x:c r="S7689" s="1" t="str">
        <x:f t="shared" si="1440"/>
        <x:v>YES</x:v>
      </x:c>
      <x:c r="T7689" s="1">
        <x:f t="shared" si="1441"/>
        <x:v>33613.048406845628</x:v>
      </x:c>
    </x:row>
    <x:row r="7690">
      <x:c r="A7690" s="1"/>
      <x:c r="B7690" s="1"/>
      <x:c r="C7690" s="1"/>
      <x:c r="D7690" s="1"/>
      <x:c r="E7690" s="1"/>
      <x:c r="F7690" s="1"/>
      <x:c r="G7690" s="1"/>
      <x:c r="H7690" s="1"/>
      <x:c r="I7690" s="53">
        <x:f t="shared" si="1430"/>
        <x:v>11</x:v>
      </x:c>
      <x:c r="J7690" s="53">
        <x:f t="shared" si="1431"/>
        <x:v>15</x:v>
      </x:c>
      <x:c r="K7690" s="53">
        <x:f t="shared" si="1432"/>
        <x:v>18</x:v>
      </x:c>
      <x:c r="L7690" s="53">
        <x:f t="shared" si="1433"/>
        <x:v>44</x:v>
      </x:c>
      <x:c r="M7690" s="54">
        <x:f t="shared" si="1434"/>
        <x:v>4489.2874032242798</x:v>
      </x:c>
      <x:c r="N7690" s="54">
        <x:f t="shared" si="1435"/>
        <x:v>2.6175606966835279</x:v>
      </x:c>
      <x:c r="O7690" s="55">
        <x:f t="shared" si="1436"/>
        <x:v>176810</x:v>
      </x:c>
      <x:c r="P7690" s="55">
        <x:f t="shared" si="1437"/>
        <x:v>32120</x:v>
      </x:c>
      <x:c r="Q7690" s="55">
        <x:f t="shared" si="1438"/>
        <x:v>90439.01741708818</x:v>
      </x:c>
      <x:c r="R7690" s="55">
        <x:f t="shared" si="1439"/>
        <x:v>34250.98258291182</x:v>
      </x:c>
      <x:c r="S7690" s="1" t="str">
        <x:f t="shared" si="1440"/>
        <x:v>YES</x:v>
      </x:c>
      <x:c r="T7690" s="1">
        <x:f t="shared" si="1441"/>
        <x:v>34250.98258291182</x:v>
      </x:c>
    </x:row>
    <x:row r="7691">
      <x:c r="A7691" s="1"/>
      <x:c r="B7691" s="1"/>
      <x:c r="C7691" s="1"/>
      <x:c r="D7691" s="1"/>
      <x:c r="E7691" s="1"/>
      <x:c r="F7691" s="1"/>
      <x:c r="G7691" s="1"/>
      <x:c r="H7691" s="1"/>
      <x:c r="I7691" s="53">
        <x:f t="shared" si="1430"/>
        <x:v>11</x:v>
      </x:c>
      <x:c r="J7691" s="53">
        <x:f t="shared" si="1431"/>
        <x:v>15</x:v>
      </x:c>
      <x:c r="K7691" s="53">
        <x:f t="shared" si="1432"/>
        <x:v>19</x:v>
      </x:c>
      <x:c r="L7691" s="53">
        <x:f t="shared" si="1433"/>
        <x:v>45</x:v>
      </x:c>
      <x:c r="M7691" s="54">
        <x:f t="shared" si="1434"/>
        <x:v>4558.9289318603014</x:v>
      </x:c>
      <x:c r="N7691" s="54">
        <x:f t="shared" si="1435"/>
        <x:v>2.6659228693474315</x:v>
      </x:c>
      <x:c r="O7691" s="55">
        <x:f t="shared" si="1436"/>
        <x:v>179510</x:v>
      </x:c>
      <x:c r="P7691" s="55">
        <x:f t="shared" si="1437"/>
        <x:v>33000</x:v>
      </x:c>
      <x:c r="Q7691" s="55">
        <x:f t="shared" si="1438"/>
        <x:v>91648.071733685792</x:v>
      </x:c>
      <x:c r="R7691" s="55">
        <x:f t="shared" si="1439"/>
        <x:v>34861.928266314208</x:v>
      </x:c>
      <x:c r="S7691" s="1" t="str">
        <x:f t="shared" si="1440"/>
        <x:v>YES</x:v>
      </x:c>
      <x:c r="T7691" s="1">
        <x:f t="shared" si="1441"/>
        <x:v>34861.928266314208</x:v>
      </x:c>
    </x:row>
    <x:row r="7692">
      <x:c r="A7692" s="1"/>
      <x:c r="B7692" s="1"/>
      <x:c r="C7692" s="1"/>
      <x:c r="D7692" s="1"/>
      <x:c r="E7692" s="1"/>
      <x:c r="F7692" s="1"/>
      <x:c r="G7692" s="1"/>
      <x:c r="H7692" s="1"/>
      <x:c r="I7692" s="53">
        <x:f t="shared" si="1430"/>
        <x:v>11</x:v>
      </x:c>
      <x:c r="J7692" s="53">
        <x:f t="shared" si="1431"/>
        <x:v>15</x:v>
      </x:c>
      <x:c r="K7692" s="53">
        <x:f t="shared" si="1432"/>
        <x:v>20</x:v>
      </x:c>
      <x:c r="L7692" s="53">
        <x:f t="shared" si="1433"/>
        <x:v>46</x:v>
      </x:c>
      <x:c r="M7692" s="54">
        <x:f t="shared" si="1434"/>
        <x:v>4630.1532225107785</x:v>
      </x:c>
      <x:c r="N7692" s="54">
        <x:f t="shared" si="1435"/>
        <x:v>2.7153841822991516</x:v>
      </x:c>
      <x:c r="O7692" s="55">
        <x:f t="shared" si="1436"/>
        <x:v>182210</x:v>
      </x:c>
      <x:c r="P7692" s="55">
        <x:f t="shared" si="1437"/>
        <x:v>33880</x:v>
      </x:c>
      <x:c r="Q7692" s="55">
        <x:f t="shared" si="1438"/>
        <x:v>92884.604557478786</x:v>
      </x:c>
      <x:c r="R7692" s="55">
        <x:f t="shared" si="1439"/>
        <x:v>35445.395442521214</x:v>
      </x:c>
      <x:c r="S7692" s="1" t="str">
        <x:f t="shared" si="1440"/>
        <x:v>YES</x:v>
      </x:c>
      <x:c r="T7692" s="1">
        <x:f t="shared" si="1441"/>
        <x:v>35445.395442521214</x:v>
      </x:c>
    </x:row>
    <x:row r="7693">
      <x:c r="A7693" s="1"/>
      <x:c r="B7693" s="1"/>
      <x:c r="C7693" s="1"/>
      <x:c r="D7693" s="1"/>
      <x:c r="E7693" s="1"/>
      <x:c r="F7693" s="1"/>
      <x:c r="G7693" s="1"/>
      <x:c r="H7693" s="1"/>
      <x:c r="I7693" s="53">
        <x:f t="shared" si="1430"/>
        <x:v>11</x:v>
      </x:c>
      <x:c r="J7693" s="53">
        <x:f t="shared" si="1431"/>
        <x:v>15</x:v>
      </x:c>
      <x:c r="K7693" s="53">
        <x:f t="shared" si="1432"/>
        <x:v>21</x:v>
      </x:c>
      <x:c r="L7693" s="53">
        <x:f t="shared" si="1433"/>
        <x:v>47</x:v>
      </x:c>
      <x:c r="M7693" s="54">
        <x:f t="shared" si="1434"/>
        <x:v>4702.9889627372222</x:v>
      </x:c>
      <x:c r="N7693" s="54">
        <x:f t="shared" si="1435"/>
        <x:v>2.7659645574564045</x:v>
      </x:c>
      <x:c r="O7693" s="55">
        <x:f t="shared" si="1436"/>
        <x:v>184910</x:v>
      </x:c>
      <x:c r="P7693" s="55">
        <x:f t="shared" si="1437"/>
        <x:v>34760</x:v>
      </x:c>
      <x:c r="Q7693" s="55">
        <x:f t="shared" si="1438"/>
        <x:v>94149.113936410111</x:v>
      </x:c>
      <x:c r="R7693" s="55">
        <x:f t="shared" si="1439"/>
        <x:v>36000.886063589889</x:v>
      </x:c>
      <x:c r="S7693" s="1" t="str">
        <x:f t="shared" si="1440"/>
        <x:v>YES</x:v>
      </x:c>
      <x:c r="T7693" s="1">
        <x:f t="shared" si="1441"/>
        <x:v>36000.886063589889</x:v>
      </x:c>
    </x:row>
    <x:row r="7694">
      <x:c r="A7694" s="1"/>
      <x:c r="B7694" s="1"/>
      <x:c r="C7694" s="1"/>
      <x:c r="D7694" s="1"/>
      <x:c r="E7694" s="1"/>
      <x:c r="F7694" s="1"/>
      <x:c r="G7694" s="1"/>
      <x:c r="H7694" s="1"/>
      <x:c r="I7694" s="53">
        <x:f t="shared" si="1430"/>
        <x:v>11</x:v>
      </x:c>
      <x:c r="J7694" s="53">
        <x:f t="shared" si="1431"/>
        <x:v>15</x:v>
      </x:c>
      <x:c r="K7694" s="53">
        <x:f t="shared" si="1432"/>
        <x:v>22</x:v>
      </x:c>
      <x:c r="L7694" s="53">
        <x:f t="shared" si="1433"/>
        <x:v>48</x:v>
      </x:c>
      <x:c r="M7694" s="54">
        <x:f t="shared" si="1434"/>
        <x:v>4777.4653099836187</x:v>
      </x:c>
      <x:c r="N7694" s="54">
        <x:f t="shared" si="1435"/>
        <x:v>2.8176842430441797</x:v>
      </x:c>
      <x:c r="O7694" s="55">
        <x:f t="shared" si="1436"/>
        <x:v>187610</x:v>
      </x:c>
      <x:c r="P7694" s="55">
        <x:f t="shared" si="1437"/>
        <x:v>35640</x:v>
      </x:c>
      <x:c r="Q7694" s="55">
        <x:f t="shared" si="1438"/>
        <x:v>95442.106076104494</x:v>
      </x:c>
      <x:c r="R7694" s="55">
        <x:f t="shared" si="1439"/>
        <x:v>36527.893923895506</x:v>
      </x:c>
      <x:c r="S7694" s="1" t="str">
        <x:f t="shared" si="1440"/>
        <x:v>YES</x:v>
      </x:c>
      <x:c r="T7694" s="1">
        <x:f t="shared" si="1441"/>
        <x:v>36527.893923895506</x:v>
      </x:c>
    </x:row>
    <x:row r="7695">
      <x:c r="A7695" s="1"/>
      <x:c r="B7695" s="1"/>
      <x:c r="C7695" s="1"/>
      <x:c r="D7695" s="1"/>
      <x:c r="E7695" s="1"/>
      <x:c r="F7695" s="1"/>
      <x:c r="G7695" s="1"/>
      <x:c r="H7695" s="1"/>
      <x:c r="I7695" s="53">
        <x:f t="shared" si="1430"/>
        <x:v>11</x:v>
      </x:c>
      <x:c r="J7695" s="53">
        <x:f t="shared" si="1431"/>
        <x:v>15</x:v>
      </x:c>
      <x:c r="K7695" s="53">
        <x:f t="shared" si="1432"/>
        <x:v>23</x:v>
      </x:c>
      <x:c r="L7695" s="53">
        <x:f t="shared" si="1433"/>
        <x:v>49</x:v>
      </x:c>
      <x:c r="M7695" s="54">
        <x:f t="shared" si="1434"/>
        <x:v>4853.6118988410544</x:v>
      </x:c>
      <x:c r="N7695" s="54">
        <x:f t="shared" si="1435"/>
        <x:v>2.8705638186396212</x:v>
      </x:c>
      <x:c r="O7695" s="55">
        <x:f t="shared" si="1436"/>
        <x:v>190310</x:v>
      </x:c>
      <x:c r="P7695" s="55">
        <x:f t="shared" si="1437"/>
        <x:v>36520</x:v>
      </x:c>
      <x:c r="Q7695" s="55">
        <x:f t="shared" si="1438"/>
        <x:v>96764.095465990526</x:v>
      </x:c>
      <x:c r="R7695" s="55">
        <x:f t="shared" si="1439"/>
        <x:v>37025.904534009474</x:v>
      </x:c>
      <x:c r="S7695" s="1" t="str">
        <x:f t="shared" si="1440"/>
        <x:v>YES</x:v>
      </x:c>
      <x:c r="T7695" s="1">
        <x:f t="shared" si="1441"/>
        <x:v>37025.904534009474</x:v>
      </x:c>
    </x:row>
    <x:row r="7696">
      <x:c r="A7696" s="1"/>
      <x:c r="B7696" s="1"/>
      <x:c r="C7696" s="1"/>
      <x:c r="D7696" s="1"/>
      <x:c r="E7696" s="1"/>
      <x:c r="F7696" s="1"/>
      <x:c r="G7696" s="1"/>
      <x:c r="H7696" s="1"/>
      <x:c r="I7696" s="53">
        <x:f t="shared" si="1430"/>
        <x:v>11</x:v>
      </x:c>
      <x:c r="J7696" s="53">
        <x:f t="shared" si="1431"/>
        <x:v>15</x:v>
      </x:c>
      <x:c r="K7696" s="53">
        <x:f t="shared" si="1432"/>
        <x:v>24</x:v>
      </x:c>
      <x:c r="L7696" s="53">
        <x:f t="shared" si="1433"/>
        <x:v>50</x:v>
      </x:c>
      <x:c r="M7696" s="54">
        <x:f t="shared" si="1434"/>
        <x:v>4931.4588484205506</x:v>
      </x:c>
      <x:c r="N7696" s="54">
        <x:f t="shared" si="1435"/>
        <x:v>2.9246242002920488</x:v>
      </x:c>
      <x:c r="O7696" s="55">
        <x:f t="shared" si="1436"/>
        <x:v>193010</x:v>
      </x:c>
      <x:c r="P7696" s="55">
        <x:f t="shared" si="1437"/>
        <x:v>37400</x:v>
      </x:c>
      <x:c r="Q7696" s="55">
        <x:f t="shared" si="1438"/>
        <x:v>98115.60500730123</x:v>
      </x:c>
      <x:c r="R7696" s="55">
        <x:f t="shared" si="1439"/>
        <x:v>37494.39499269877</x:v>
      </x:c>
      <x:c r="S7696" s="1" t="str">
        <x:f t="shared" si="1440"/>
        <x:v>YES</x:v>
      </x:c>
      <x:c r="T7696" s="1">
        <x:f t="shared" si="1441"/>
        <x:v>37494.39499269877</x:v>
      </x:c>
    </x:row>
    <x:row r="7697">
      <x:c r="A7697" s="1"/>
      <x:c r="B7697" s="1"/>
      <x:c r="C7697" s="1"/>
      <x:c r="D7697" s="1"/>
      <x:c r="E7697" s="1"/>
      <x:c r="F7697" s="1"/>
      <x:c r="G7697" s="1"/>
      <x:c r="H7697" s="1"/>
      <x:c r="I7697" s="53">
        <x:f t="shared" si="1430"/>
        <x:v>11</x:v>
      </x:c>
      <x:c r="J7697" s="53">
        <x:f t="shared" si="1431"/>
        <x:v>15</x:v>
      </x:c>
      <x:c r="K7697" s="53">
        <x:f t="shared" si="1432"/>
        <x:v>25</x:v>
      </x:c>
      <x:c r="L7697" s="53">
        <x:f t="shared" si="1433"/>
        <x:v>51</x:v>
      </x:c>
      <x:c r="M7697" s="54">
        <x:f t="shared" si="1434"/>
        <x:v>5011.0367698356486</x:v>
      </x:c>
      <x:c r="N7697" s="54">
        <x:f t="shared" si="1435"/>
        <x:v>2.9798866457192004</x:v>
      </x:c>
      <x:c r="O7697" s="55">
        <x:f t="shared" si="1436"/>
        <x:v>195710</x:v>
      </x:c>
      <x:c r="P7697" s="55">
        <x:f t="shared" si="1437"/>
        <x:v>38280</x:v>
      </x:c>
      <x:c r="Q7697" s="55">
        <x:f t="shared" si="1438"/>
        <x:v>99497.166142980015</x:v>
      </x:c>
      <x:c r="R7697" s="55">
        <x:f t="shared" si="1439"/>
        <x:v>37932.833857019985</x:v>
      </x:c>
      <x:c r="S7697" s="1" t="str">
        <x:f t="shared" si="1440"/>
        <x:v>YES</x:v>
      </x:c>
      <x:c r="T7697" s="1">
        <x:f t="shared" si="1441"/>
        <x:v>37932.833857019985</x:v>
      </x:c>
    </x:row>
    <x:row r="7698">
      <x:c r="A7698" s="1"/>
      <x:c r="B7698" s="1"/>
      <x:c r="C7698" s="1"/>
      <x:c r="D7698" s="1"/>
      <x:c r="E7698" s="1"/>
      <x:c r="F7698" s="1"/>
      <x:c r="G7698" s="1"/>
      <x:c r="H7698" s="1"/>
      <x:c r="I7698" s="53">
        <x:f t="shared" si="1430"/>
        <x:v>11</x:v>
      </x:c>
      <x:c r="J7698" s="53">
        <x:f t="shared" si="1431"/>
        <x:v>15</x:v>
      </x:c>
      <x:c r="K7698" s="53">
        <x:f t="shared" si="1432"/>
        <x:v>26</x:v>
      </x:c>
      <x:c r="L7698" s="53">
        <x:f t="shared" si="1433"/>
        <x:v>52</x:v>
      </x:c>
      <x:c r="M7698" s="54">
        <x:f t="shared" si="1434"/>
        <x:v>5092.3767737963663</x:v>
      </x:c>
      <x:c r="N7698" s="54">
        <x:f t="shared" si="1435"/>
        <x:v>3.0363727595808099</x:v>
      </x:c>
      <x:c r="O7698" s="55">
        <x:f t="shared" si="1436"/>
        <x:v>198410</x:v>
      </x:c>
      <x:c r="P7698" s="55">
        <x:f t="shared" si="1437"/>
        <x:v>39160</x:v>
      </x:c>
      <x:c r="Q7698" s="55">
        <x:f t="shared" si="1438"/>
        <x:v>100909.31898952025</x:v>
      </x:c>
      <x:c r="R7698" s="55">
        <x:f t="shared" si="1439"/>
        <x:v>38340.681010479748</x:v>
      </x:c>
      <x:c r="S7698" s="1" t="str">
        <x:f t="shared" si="1440"/>
        <x:v>YES</x:v>
      </x:c>
      <x:c r="T7698" s="1">
        <x:f t="shared" si="1441"/>
        <x:v>38340.681010479748</x:v>
      </x:c>
    </x:row>
    <x:row r="7699">
      <x:c r="A7699" s="1"/>
      <x:c r="B7699" s="1"/>
      <x:c r="C7699" s="1"/>
      <x:c r="D7699" s="1"/>
      <x:c r="E7699" s="1"/>
      <x:c r="F7699" s="1"/>
      <x:c r="G7699" s="1"/>
      <x:c r="H7699" s="1"/>
      <x:c r="I7699" s="53">
        <x:f t="shared" si="1430"/>
        <x:v>11</x:v>
      </x:c>
      <x:c r="J7699" s="53">
        <x:f t="shared" si="1431"/>
        <x:v>15</x:v>
      </x:c>
      <x:c r="K7699" s="53">
        <x:f t="shared" si="1432"/>
        <x:v>27</x:v>
      </x:c>
      <x:c r="L7699" s="53">
        <x:f t="shared" si="1433"/>
        <x:v>53</x:v>
      </x:c>
      <x:c r="M7699" s="54">
        <x:f t="shared" si="1434"/>
        <x:v>5175.5104783161223</x:v>
      </x:c>
      <x:c r="N7699" s="54">
        <x:f t="shared" si="1435"/>
        <x:v>3.0941044988306405</x:v>
      </x:c>
      <x:c r="O7699" s="55">
        <x:f t="shared" si="1436"/>
        <x:v>201110</x:v>
      </x:c>
      <x:c r="P7699" s="55">
        <x:f t="shared" si="1437"/>
        <x:v>40040</x:v>
      </x:c>
      <x:c r="Q7699" s="55">
        <x:f t="shared" si="1438"/>
        <x:v>102352.61247076601</x:v>
      </x:c>
      <x:c r="R7699" s="55">
        <x:f t="shared" si="1439"/>
        <x:v>38717.387529233994</x:v>
      </x:c>
      <x:c r="S7699" s="1" t="str">
        <x:f t="shared" si="1440"/>
        <x:v>YES</x:v>
      </x:c>
      <x:c r="T7699" s="1">
        <x:f t="shared" si="1441"/>
        <x:v>38717.387529233994</x:v>
      </x:c>
    </x:row>
    <x:row r="7700">
      <x:c r="A7700" s="1"/>
      <x:c r="B7700" s="1"/>
      <x:c r="C7700" s="1"/>
      <x:c r="D7700" s="1"/>
      <x:c r="E7700" s="1"/>
      <x:c r="F7700" s="1"/>
      <x:c r="G7700" s="1"/>
      <x:c r="H7700" s="1"/>
      <x:c r="I7700" s="53">
        <x:f t="shared" si="1430"/>
        <x:v>11</x:v>
      </x:c>
      <x:c r="J7700" s="53">
        <x:f t="shared" si="1431"/>
        <x:v>15</x:v>
      </x:c>
      <x:c r="K7700" s="53">
        <x:f t="shared" si="1432"/>
        <x:v>28</x:v>
      </x:c>
      <x:c r="L7700" s="53">
        <x:f t="shared" si="1433"/>
        <x:v>54</x:v>
      </x:c>
      <x:c r="M7700" s="54">
        <x:f t="shared" si="1434"/>
        <x:v>5260.4700165332761</x:v>
      </x:c>
      <x:c r="N7700" s="54">
        <x:f t="shared" si="1435"/>
        <x:v>3.1531041781481082</x:v>
      </x:c>
      <x:c r="O7700" s="55">
        <x:f t="shared" si="1436"/>
        <x:v>203810</x:v>
      </x:c>
      <x:c r="P7700" s="55">
        <x:f t="shared" si="1437"/>
        <x:v>40920</x:v>
      </x:c>
      <x:c r="Q7700" s="55">
        <x:f t="shared" si="1438"/>
        <x:v>103827.6044537027</x:v>
      </x:c>
      <x:c r="R7700" s="55">
        <x:f t="shared" si="1439"/>
        <x:v>39062.395546297295</x:v>
      </x:c>
      <x:c r="S7700" s="1" t="str">
        <x:f t="shared" si="1440"/>
        <x:v>YES</x:v>
      </x:c>
      <x:c r="T7700" s="1">
        <x:f t="shared" si="1441"/>
        <x:v>39062.395546297295</x:v>
      </x:c>
    </x:row>
    <x:row r="7701">
      <x:c r="A7701" s="1"/>
      <x:c r="B7701" s="1"/>
      <x:c r="C7701" s="1"/>
      <x:c r="D7701" s="1"/>
      <x:c r="E7701" s="1"/>
      <x:c r="F7701" s="1"/>
      <x:c r="G7701" s="1"/>
      <x:c r="H7701" s="1"/>
      <x:c r="I7701" s="53">
        <x:f t="shared" si="1430"/>
        <x:v>11</x:v>
      </x:c>
      <x:c r="J7701" s="53">
        <x:f t="shared" si="1431"/>
        <x:v>15</x:v>
      </x:c>
      <x:c r="K7701" s="53">
        <x:f t="shared" si="1432"/>
        <x:v>29</x:v>
      </x:c>
      <x:c r="L7701" s="53">
        <x:f t="shared" si="1433"/>
        <x:v>55</x:v>
      </x:c>
      <x:c r="M7701" s="54">
        <x:f t="shared" si="1434"/>
        <x:v>5347.2880446489298</x:v>
      </x:c>
      <x:c r="N7701" s="54">
        <x:f t="shared" si="1435"/>
        <x:v>3.2133944754506456</x:v>
      </x:c>
      <x:c r="O7701" s="55">
        <x:f t="shared" si="1436"/>
        <x:v>206510</x:v>
      </x:c>
      <x:c r="P7701" s="55">
        <x:f t="shared" si="1437"/>
        <x:v>41800</x:v>
      </x:c>
      <x:c r="Q7701" s="55">
        <x:f t="shared" si="1438"/>
        <x:v>105334.86188626614</x:v>
      </x:c>
      <x:c r="R7701" s="55">
        <x:f t="shared" si="1439"/>
        <x:v>39375.138113733861</x:v>
      </x:c>
      <x:c r="S7701" s="1" t="str">
        <x:f t="shared" si="1440"/>
        <x:v>YES</x:v>
      </x:c>
      <x:c r="T7701" s="1">
        <x:f t="shared" si="1441"/>
        <x:v>39375.138113733861</x:v>
      </x:c>
    </x:row>
    <x:row r="7702">
      <x:c r="A7702" s="1"/>
      <x:c r="B7702" s="1"/>
      <x:c r="C7702" s="1"/>
      <x:c r="D7702" s="1"/>
      <x:c r="E7702" s="1"/>
      <x:c r="F7702" s="1"/>
      <x:c r="G7702" s="1"/>
      <x:c r="H7702" s="1"/>
      <x:c r="I7702" s="53">
        <x:f t="shared" si="1430"/>
        <x:v>11</x:v>
      </x:c>
      <x:c r="J7702" s="53">
        <x:f t="shared" si="1431"/>
        <x:v>15</x:v>
      </x:c>
      <x:c r="K7702" s="53">
        <x:f t="shared" si="1432"/>
        <x:v>30</x:v>
      </x:c>
      <x:c r="L7702" s="53">
        <x:f t="shared" si="1433"/>
        <x:v>56</x:v>
      </x:c>
      <x:c r="M7702" s="54">
        <x:f t="shared" si="1434"/>
        <x:v>5435.997749982701</x:v>
      </x:c>
      <x:c r="N7702" s="54">
        <x:f t="shared" si="1435"/>
        <x:v>3.2749984374879868</x:v>
      </x:c>
      <x:c r="O7702" s="55">
        <x:f t="shared" si="1436"/>
        <x:v>209210</x:v>
      </x:c>
      <x:c r="P7702" s="55">
        <x:f t="shared" si="1437"/>
        <x:v>42680</x:v>
      </x:c>
      <x:c r="Q7702" s="55">
        <x:f t="shared" si="1438"/>
        <x:v>106874.96093719966</x:v>
      </x:c>
      <x:c r="R7702" s="55">
        <x:f t="shared" si="1439"/>
        <x:v>39655.039062800337</x:v>
      </x:c>
      <x:c r="S7702" s="1" t="str">
        <x:f t="shared" si="1440"/>
        <x:v>YES</x:v>
      </x:c>
      <x:c r="T7702" s="1">
        <x:f t="shared" si="1441"/>
        <x:v>39655.039062800337</x:v>
      </x:c>
    </x:row>
    <x:row r="7703">
      <x:c r="A7703" s="1"/>
      <x:c r="B7703" s="1"/>
      <x:c r="C7703" s="1"/>
      <x:c r="D7703" s="1"/>
      <x:c r="E7703" s="1"/>
      <x:c r="F7703" s="1"/>
      <x:c r="G7703" s="1"/>
      <x:c r="H7703" s="1"/>
      <x:c r="I7703" s="53">
        <x:f t="shared" si="1430"/>
        <x:v>11</x:v>
      </x:c>
      <x:c r="J7703" s="53">
        <x:f t="shared" si="1431"/>
        <x:v>16</x:v>
      </x:c>
      <x:c r="K7703" s="53">
        <x:f t="shared" si="1432"/>
        <x:v>0</x:v>
      </x:c>
      <x:c r="L7703" s="53">
        <x:f t="shared" si="1433"/>
        <x:v>27</x:v>
      </x:c>
      <x:c r="M7703" s="54">
        <x:f t="shared" si="1434"/>
        <x:v>3537.1482369659725</x:v>
      </x:c>
      <x:c r="N7703" s="54">
        <x:f t="shared" si="1435"/>
        <x:v>1.9563529423374808</x:v>
      </x:c>
      <x:c r="O7703" s="55">
        <x:f t="shared" si="1436"/>
        <x:v>130304</x:v>
      </x:c>
      <x:c r="P7703" s="55">
        <x:f t="shared" si="1437"/>
        <x:v>16720</x:v>
      </x:c>
      <x:c r="Q7703" s="55">
        <x:f t="shared" si="1438"/>
        <x:v>73908.823558437027</x:v>
      </x:c>
      <x:c r="R7703" s="55">
        <x:f t="shared" si="1439"/>
        <x:v>19675.176441562973</x:v>
      </x:c>
      <x:c r="S7703" s="1" t="str">
        <x:f t="shared" si="1440"/>
        <x:v>YES</x:v>
      </x:c>
      <x:c r="T7703" s="1">
        <x:f t="shared" si="1441"/>
        <x:v>19675.176441562973</x:v>
      </x:c>
    </x:row>
    <x:row r="7704">
      <x:c r="A7704" s="1"/>
      <x:c r="B7704" s="1"/>
      <x:c r="C7704" s="1"/>
      <x:c r="D7704" s="1"/>
      <x:c r="E7704" s="1"/>
      <x:c r="F7704" s="1"/>
      <x:c r="G7704" s="1"/>
      <x:c r="H7704" s="1"/>
      <x:c r="I7704" s="53">
        <x:f t="shared" si="1430"/>
        <x:v>11</x:v>
      </x:c>
      <x:c r="J7704" s="53">
        <x:f t="shared" si="1431"/>
        <x:v>16</x:v>
      </x:c>
      <x:c r="K7704" s="53">
        <x:f t="shared" si="1432"/>
        <x:v>1</x:v>
      </x:c>
      <x:c r="L7704" s="53">
        <x:f t="shared" si="1433"/>
        <x:v>28</x:v>
      </x:c>
      <x:c r="M7704" s="54">
        <x:f t="shared" si="1434"/>
        <x:v>3582.7107369659725</x:v>
      </x:c>
      <x:c r="N7704" s="54">
        <x:f t="shared" si="1435"/>
        <x:v>1.9879935673374809</x:v>
      </x:c>
      <x:c r="O7704" s="55">
        <x:f t="shared" si="1436"/>
        <x:v>133004</x:v>
      </x:c>
      <x:c r="P7704" s="55">
        <x:f t="shared" si="1437"/>
        <x:v>17600</x:v>
      </x:c>
      <x:c r="Q7704" s="55">
        <x:f t="shared" si="1438"/>
        <x:v>74699.839183437027</x:v>
      </x:c>
      <x:c r="R7704" s="55">
        <x:f t="shared" si="1439"/>
        <x:v>20704.160816562973</x:v>
      </x:c>
      <x:c r="S7704" s="1" t="str">
        <x:f t="shared" si="1440"/>
        <x:v>YES</x:v>
      </x:c>
      <x:c r="T7704" s="1">
        <x:f t="shared" si="1441"/>
        <x:v>20704.160816562973</x:v>
      </x:c>
    </x:row>
    <x:row r="7705">
      <x:c r="A7705" s="1"/>
      <x:c r="B7705" s="1"/>
      <x:c r="C7705" s="1"/>
      <x:c r="D7705" s="1"/>
      <x:c r="E7705" s="1"/>
      <x:c r="F7705" s="1"/>
      <x:c r="G7705" s="1"/>
      <x:c r="H7705" s="1"/>
      <x:c r="I7705" s="53">
        <x:f t="shared" si="1430"/>
        <x:v>11</x:v>
      </x:c>
      <x:c r="J7705" s="53">
        <x:f t="shared" si="1431"/>
        <x:v>16</x:v>
      </x:c>
      <x:c r="K7705" s="53">
        <x:f t="shared" si="1432"/>
        <x:v>2</x:v>
      </x:c>
      <x:c r="L7705" s="53">
        <x:f t="shared" si="1433"/>
        <x:v>29</x:v>
      </x:c>
      <x:c r="M7705" s="54">
        <x:f t="shared" si="1434"/>
        <x:v>3629.4122994659724</x:v>
      </x:c>
      <x:c r="N7705" s="54">
        <x:f t="shared" si="1435"/>
        <x:v>2.0204252079624809</x:v>
      </x:c>
      <x:c r="O7705" s="55">
        <x:f t="shared" si="1436"/>
        <x:v>135704</x:v>
      </x:c>
      <x:c r="P7705" s="55">
        <x:f t="shared" si="1437"/>
        <x:v>18480</x:v>
      </x:c>
      <x:c r="Q7705" s="55">
        <x:f t="shared" si="1438"/>
        <x:v>75510.630199062027</x:v>
      </x:c>
      <x:c r="R7705" s="55">
        <x:f t="shared" si="1439"/>
        <x:v>21713.369800937973</x:v>
      </x:c>
      <x:c r="S7705" s="1" t="str">
        <x:f t="shared" si="1440"/>
        <x:v>YES</x:v>
      </x:c>
      <x:c r="T7705" s="1">
        <x:f t="shared" si="1441"/>
        <x:v>21713.369800937973</x:v>
      </x:c>
    </x:row>
    <x:row r="7706">
      <x:c r="A7706" s="1"/>
      <x:c r="B7706" s="1"/>
      <x:c r="C7706" s="1"/>
      <x:c r="D7706" s="1"/>
      <x:c r="E7706" s="1"/>
      <x:c r="F7706" s="1"/>
      <x:c r="G7706" s="1"/>
      <x:c r="H7706" s="1"/>
      <x:c r="I7706" s="53">
        <x:f t="shared" si="1430"/>
        <x:v>11</x:v>
      </x:c>
      <x:c r="J7706" s="53">
        <x:f t="shared" si="1431"/>
        <x:v>16</x:v>
      </x:c>
      <x:c r="K7706" s="53">
        <x:f t="shared" si="1432"/>
        <x:v>3</x:v>
      </x:c>
      <x:c r="L7706" s="53">
        <x:f t="shared" si="1433"/>
        <x:v>30</x:v>
      </x:c>
      <x:c r="M7706" s="54">
        <x:f t="shared" si="1434"/>
        <x:v>3677.2742818878473</x:v>
      </x:c>
      <x:c r="N7706" s="54">
        <x:f t="shared" si="1435"/>
        <x:v>2.0536626957554494</x:v>
      </x:c>
      <x:c r="O7706" s="55">
        <x:f t="shared" si="1436"/>
        <x:v>138404</x:v>
      </x:c>
      <x:c r="P7706" s="55">
        <x:f t="shared" si="1437"/>
        <x:v>19360</x:v>
      </x:c>
      <x:c r="Q7706" s="55">
        <x:f t="shared" si="1438"/>
        <x:v>76341.567393886246</x:v>
      </x:c>
      <x:c r="R7706" s="55">
        <x:f t="shared" si="1439"/>
        <x:v>22702.432606113754</x:v>
      </x:c>
      <x:c r="S7706" s="1" t="str">
        <x:f t="shared" si="1440"/>
        <x:v>YES</x:v>
      </x:c>
      <x:c r="T7706" s="1">
        <x:f t="shared" si="1441"/>
        <x:v>22702.432606113754</x:v>
      </x:c>
    </x:row>
    <x:row r="7707">
      <x:c r="A7707" s="1"/>
      <x:c r="B7707" s="1"/>
      <x:c r="C7707" s="1"/>
      <x:c r="D7707" s="1"/>
      <x:c r="E7707" s="1"/>
      <x:c r="F7707" s="1"/>
      <x:c r="G7707" s="1"/>
      <x:c r="H7707" s="1"/>
      <x:c r="I7707" s="53">
        <x:f t="shared" si="1430"/>
        <x:v>11</x:v>
      </x:c>
      <x:c r="J7707" s="53">
        <x:f t="shared" si="1431"/>
        <x:v>16</x:v>
      </x:c>
      <x:c r="K7707" s="53">
        <x:f t="shared" si="1432"/>
        <x:v>4</x:v>
      </x:c>
      <x:c r="L7707" s="53">
        <x:f t="shared" si="1433"/>
        <x:v>31</x:v>
      </x:c>
      <x:c r="M7707" s="54">
        <x:f t="shared" si="1434"/>
        <x:v>3726.3183976105038</x:v>
      </x:c>
      <x:c r="N7707" s="54">
        <x:f t="shared" si="1435"/>
        <x:v>2.0877211094517389</x:v>
      </x:c>
      <x:c r="O7707" s="55">
        <x:f t="shared" si="1436"/>
        <x:v>141104</x:v>
      </x:c>
      <x:c r="P7707" s="55">
        <x:f t="shared" si="1437"/>
        <x:v>20240</x:v>
      </x:c>
      <x:c r="Q7707" s="55">
        <x:f t="shared" si="1438"/>
        <x:v>77193.027736293472</x:v>
      </x:c>
      <x:c r="R7707" s="55">
        <x:f t="shared" si="1439"/>
        <x:v>23670.972263706528</x:v>
      </x:c>
      <x:c r="S7707" s="1" t="str">
        <x:f t="shared" si="1440"/>
        <x:v>YES</x:v>
      </x:c>
      <x:c r="T7707" s="1">
        <x:f t="shared" si="1441"/>
        <x:v>23670.972263706528</x:v>
      </x:c>
    </x:row>
    <x:row r="7708">
      <x:c r="A7708" s="1"/>
      <x:c r="B7708" s="1"/>
      <x:c r="C7708" s="1"/>
      <x:c r="D7708" s="1"/>
      <x:c r="E7708" s="1"/>
      <x:c r="F7708" s="1"/>
      <x:c r="G7708" s="1"/>
      <x:c r="H7708" s="1"/>
      <x:c r="I7708" s="53">
        <x:f t="shared" si="1430"/>
        <x:v>11</x:v>
      </x:c>
      <x:c r="J7708" s="53">
        <x:f t="shared" si="1431"/>
        <x:v>16</x:v>
      </x:c>
      <x:c r="K7708" s="53">
        <x:f t="shared" si="1432"/>
        <x:v>5</x:v>
      </x:c>
      <x:c r="L7708" s="53">
        <x:f t="shared" si="1433"/>
        <x:v>32</x:v>
      </x:c>
      <x:c r="M7708" s="54">
        <x:f t="shared" si="1434"/>
        <x:v>3776.5667215317071</x:v>
      </x:c>
      <x:c r="N7708" s="54">
        <x:f t="shared" si="1435"/>
        <x:v>2.1226157788414635</x:v>
      </x:c>
      <x:c r="O7708" s="55">
        <x:f t="shared" si="1436"/>
        <x:v>143804</x:v>
      </x:c>
      <x:c r="P7708" s="55">
        <x:f t="shared" si="1437"/>
        <x:v>21120</x:v>
      </x:c>
      <x:c r="Q7708" s="55">
        <x:f t="shared" si="1438"/>
        <x:v>78065.39447103659</x:v>
      </x:c>
      <x:c r="R7708" s="55">
        <x:f t="shared" si="1439"/>
        <x:v>24618.60552896341</x:v>
      </x:c>
      <x:c r="S7708" s="1" t="str">
        <x:f t="shared" si="1440"/>
        <x:v>YES</x:v>
      </x:c>
      <x:c r="T7708" s="1">
        <x:f t="shared" si="1441"/>
        <x:v>24618.60552896341</x:v>
      </x:c>
    </x:row>
    <x:row r="7709">
      <x:c r="A7709" s="1"/>
      <x:c r="B7709" s="1"/>
      <x:c r="C7709" s="1"/>
      <x:c r="D7709" s="1"/>
      <x:c r="E7709" s="1"/>
      <x:c r="F7709" s="1"/>
      <x:c r="G7709" s="1"/>
      <x:c r="H7709" s="1"/>
      <x:c r="I7709" s="53">
        <x:f t="shared" si="1430"/>
        <x:v>11</x:v>
      </x:c>
      <x:c r="J7709" s="53">
        <x:f t="shared" si="1431"/>
        <x:v>16</x:v>
      </x:c>
      <x:c r="K7709" s="53">
        <x:f t="shared" si="1432"/>
        <x:v>6</x:v>
      </x:c>
      <x:c r="L7709" s="53">
        <x:f t="shared" si="1433"/>
        <x:v>33</x:v>
      </x:c>
      <x:c r="M7709" s="54">
        <x:f t="shared" si="1434"/>
        <x:v>3828.0416957133402</x:v>
      </x:c>
      <x:c r="N7709" s="54">
        <x:f t="shared" si="1435"/>
        <x:v>2.1583622886898195</x:v>
      </x:c>
      <x:c r="O7709" s="55">
        <x:f t="shared" si="1436"/>
        <x:v>146504</x:v>
      </x:c>
      <x:c r="P7709" s="55">
        <x:f t="shared" si="1437"/>
        <x:v>22000</x:v>
      </x:c>
      <x:c r="Q7709" s="55">
        <x:f t="shared" si="1438"/>
        <x:v>78959.057217245485</x:v>
      </x:c>
      <x:c r="R7709" s="55">
        <x:f t="shared" si="1439"/>
        <x:v>25544.942782754515</x:v>
      </x:c>
      <x:c r="S7709" s="1" t="str">
        <x:f t="shared" si="1440"/>
        <x:v>YES</x:v>
      </x:c>
      <x:c r="T7709" s="1">
        <x:f t="shared" si="1441"/>
        <x:v>25544.942782754515</x:v>
      </x:c>
    </x:row>
    <x:row r="7710">
      <x:c r="A7710" s="1"/>
      <x:c r="B7710" s="1"/>
      <x:c r="C7710" s="1"/>
      <x:c r="D7710" s="1"/>
      <x:c r="E7710" s="1"/>
      <x:c r="F7710" s="1"/>
      <x:c r="G7710" s="1"/>
      <x:c r="H7710" s="1"/>
      <x:c r="I7710" s="53">
        <x:f t="shared" si="1430"/>
        <x:v>11</x:v>
      </x:c>
      <x:c r="J7710" s="53">
        <x:f t="shared" si="1431"/>
        <x:v>16</x:v>
      </x:c>
      <x:c r="K7710" s="53">
        <x:f t="shared" si="1432"/>
        <x:v>7</x:v>
      </x:c>
      <x:c r="L7710" s="53">
        <x:f t="shared" si="1433"/>
        <x:v>34</x:v>
      </x:c>
      <x:c r="M7710" s="54">
        <x:f t="shared" si="1434"/>
        <x:v>3880.7661351113006</x:v>
      </x:c>
      <x:c r="N7710" s="54">
        <x:f t="shared" si="1435"/>
        <x:v>2.1949764827161808</x:v>
      </x:c>
      <x:c r="O7710" s="55">
        <x:f t="shared" si="1436"/>
        <x:v>149204</x:v>
      </x:c>
      <x:c r="P7710" s="55">
        <x:f t="shared" si="1437"/>
        <x:v>22880</x:v>
      </x:c>
      <x:c r="Q7710" s="55">
        <x:f t="shared" si="1438"/>
        <x:v>79874.412067904515</x:v>
      </x:c>
      <x:c r="R7710" s="55">
        <x:f t="shared" si="1439"/>
        <x:v>26449.587932095485</x:v>
      </x:c>
      <x:c r="S7710" s="1" t="str">
        <x:f t="shared" si="1440"/>
        <x:v>YES</x:v>
      </x:c>
      <x:c r="T7710" s="1">
        <x:f t="shared" si="1441"/>
        <x:v>26449.587932095485</x:v>
      </x:c>
    </x:row>
    <x:row r="7711">
      <x:c r="A7711" s="1"/>
      <x:c r="B7711" s="1"/>
      <x:c r="C7711" s="1"/>
      <x:c r="D7711" s="1"/>
      <x:c r="E7711" s="1"/>
      <x:c r="F7711" s="1"/>
      <x:c r="G7711" s="1"/>
      <x:c r="H7711" s="1"/>
      <x:c r="I7711" s="53">
        <x:f t="shared" si="1430"/>
        <x:v>11</x:v>
      </x:c>
      <x:c r="J7711" s="53">
        <x:f t="shared" si="1431"/>
        <x:v>16</x:v>
      </x:c>
      <x:c r="K7711" s="53">
        <x:f t="shared" si="1432"/>
        <x:v>8</x:v>
      </x:c>
      <x:c r="L7711" s="53">
        <x:f t="shared" si="1433"/>
        <x:v>35</x:v>
      </x:c>
      <x:c r="M7711" s="54">
        <x:f t="shared" si="1434"/>
        <x:v>3934.7632333912807</x:v>
      </x:c>
      <x:c r="N7711" s="54">
        <x:f t="shared" si="1435"/>
        <x:v>2.2324744676328336</x:v>
      </x:c>
      <x:c r="O7711" s="55">
        <x:f t="shared" si="1436"/>
        <x:v>151904</x:v>
      </x:c>
      <x:c r="P7711" s="55">
        <x:f t="shared" si="1437"/>
        <x:v>23760</x:v>
      </x:c>
      <x:c r="Q7711" s="55">
        <x:f t="shared" si="1438"/>
        <x:v>80811.861690820835</x:v>
      </x:c>
      <x:c r="R7711" s="55">
        <x:f t="shared" si="1439"/>
        <x:v>27332.138309179165</x:v>
      </x:c>
      <x:c r="S7711" s="1" t="str">
        <x:f t="shared" si="1440"/>
        <x:v>YES</x:v>
      </x:c>
      <x:c r="T7711" s="1">
        <x:f t="shared" si="1441"/>
        <x:v>27332.138309179165</x:v>
      </x:c>
    </x:row>
    <x:row r="7712">
      <x:c r="A7712" s="1"/>
      <x:c r="B7712" s="1"/>
      <x:c r="C7712" s="1"/>
      <x:c r="D7712" s="1"/>
      <x:c r="E7712" s="1"/>
      <x:c r="F7712" s="1"/>
      <x:c r="G7712" s="1"/>
      <x:c r="H7712" s="1"/>
      <x:c r="I7712" s="53">
        <x:f t="shared" si="1430"/>
        <x:v>11</x:v>
      </x:c>
      <x:c r="J7712" s="53">
        <x:f t="shared" si="1431"/>
        <x:v>16</x:v>
      </x:c>
      <x:c r="K7712" s="53">
        <x:f t="shared" si="1432"/>
        <x:v>9</x:v>
      </x:c>
      <x:c r="L7712" s="53">
        <x:f t="shared" si="1433"/>
        <x:v>36</x:v>
      </x:c>
      <x:c r="M7712" s="54">
        <x:f t="shared" si="1434"/>
        <x:v>3990.0565688316756</x:v>
      </x:c>
      <x:c r="N7712" s="54">
        <x:f t="shared" si="1435"/>
        <x:v>2.2708726172442191</x:v>
      </x:c>
      <x:c r="O7712" s="55">
        <x:f t="shared" si="1436"/>
        <x:v>154604</x:v>
      </x:c>
      <x:c r="P7712" s="55">
        <x:f t="shared" si="1437"/>
        <x:v>24640</x:v>
      </x:c>
      <x:c r="Q7712" s="55">
        <x:f t="shared" si="1438"/>
        <x:v>81771.815431105468</x:v>
      </x:c>
      <x:c r="R7712" s="55">
        <x:f t="shared" si="1439"/>
        <x:v>28192.184568894532</x:v>
      </x:c>
      <x:c r="S7712" s="1" t="str">
        <x:f t="shared" si="1440"/>
        <x:v>YES</x:v>
      </x:c>
      <x:c r="T7712" s="1">
        <x:f t="shared" si="1441"/>
        <x:v>28192.184568894532</x:v>
      </x:c>
    </x:row>
    <x:row r="7713">
      <x:c r="A7713" s="1"/>
      <x:c r="B7713" s="1"/>
      <x:c r="C7713" s="1"/>
      <x:c r="D7713" s="1"/>
      <x:c r="E7713" s="1"/>
      <x:c r="F7713" s="1"/>
      <x:c r="G7713" s="1"/>
      <x:c r="H7713" s="1"/>
      <x:c r="I7713" s="53">
        <x:f t="shared" si="1430"/>
        <x:v>11</x:v>
      </x:c>
      <x:c r="J7713" s="53">
        <x:f t="shared" si="1431"/>
        <x:v>16</x:v>
      </x:c>
      <x:c r="K7713" s="53">
        <x:f t="shared" si="1432"/>
        <x:v>10</x:v>
      </x:c>
      <x:c r="L7713" s="53">
        <x:f t="shared" si="1433"/>
        <x:v>37</x:v>
      </x:c>
      <x:c r="M7713" s="54">
        <x:f t="shared" si="1434"/>
        <x:v>4046.670110314888</x:v>
      </x:c>
      <x:c r="N7713" s="54">
        <x:f t="shared" si="1435"/>
        <x:v>2.3101875766075612</x:v>
      </x:c>
      <x:c r="O7713" s="55">
        <x:f t="shared" si="1436"/>
        <x:v>157304</x:v>
      </x:c>
      <x:c r="P7713" s="55">
        <x:f t="shared" si="1437"/>
        <x:v>25520</x:v>
      </x:c>
      <x:c r="Q7713" s="55">
        <x:f t="shared" si="1438"/>
        <x:v>82754.68941518903</x:v>
      </x:c>
      <x:c r="R7713" s="55">
        <x:f t="shared" si="1439"/>
        <x:v>29029.31058481097</x:v>
      </x:c>
      <x:c r="S7713" s="1" t="str">
        <x:f t="shared" si="1440"/>
        <x:v>YES</x:v>
      </x:c>
      <x:c r="T7713" s="1">
        <x:f t="shared" si="1441"/>
        <x:v>29029.31058481097</x:v>
      </x:c>
    </x:row>
    <x:row r="7714">
      <x:c r="A7714" s="1"/>
      <x:c r="B7714" s="1"/>
      <x:c r="C7714" s="1"/>
      <x:c r="D7714" s="1"/>
      <x:c r="E7714" s="1"/>
      <x:c r="F7714" s="1"/>
      <x:c r="G7714" s="1"/>
      <x:c r="H7714" s="1"/>
      <x:c r="I7714" s="53">
        <x:f t="shared" si="1430"/>
        <x:v>11</x:v>
      </x:c>
      <x:c r="J7714" s="53">
        <x:f t="shared" si="1431"/>
        <x:v>16</x:v>
      </x:c>
      <x:c r="K7714" s="53">
        <x:f t="shared" si="1432"/>
        <x:v>11</x:v>
      </x:c>
      <x:c r="L7714" s="53">
        <x:f t="shared" si="1433"/>
        <x:v>38</x:v>
      </x:c>
      <x:c r="M7714" s="54">
        <x:f t="shared" si="1434"/>
        <x:v>4104.6282234083274</x:v>
      </x:c>
      <x:c r="N7714" s="54">
        <x:f t="shared" si="1435"/>
        <x:v>2.3504362662557829</x:v>
      </x:c>
      <x:c r="O7714" s="55">
        <x:f t="shared" si="1436"/>
        <x:v>160004</x:v>
      </x:c>
      <x:c r="P7714" s="55">
        <x:f t="shared" si="1437"/>
        <x:v>26400</x:v>
      </x:c>
      <x:c r="Q7714" s="55">
        <x:f t="shared" si="1438"/>
        <x:v>83760.906656394567</x:v>
      </x:c>
      <x:c r="R7714" s="55">
        <x:f t="shared" si="1439"/>
        <x:v>29843.093343605433</x:v>
      </x:c>
      <x:c r="S7714" s="1" t="str">
        <x:f t="shared" si="1440"/>
        <x:v>YES</x:v>
      </x:c>
      <x:c r="T7714" s="1">
        <x:f t="shared" si="1441"/>
        <x:v>29843.093343605433</x:v>
      </x:c>
    </x:row>
    <x:row r="7715">
      <x:c r="A7715" s="1"/>
      <x:c r="B7715" s="1"/>
      <x:c r="C7715" s="1"/>
      <x:c r="D7715" s="1"/>
      <x:c r="E7715" s="1"/>
      <x:c r="F7715" s="1"/>
      <x:c r="G7715" s="1"/>
      <x:c r="H7715" s="1"/>
      <x:c r="I7715" s="53">
        <x:f t="shared" si="1430"/>
        <x:v>11</x:v>
      </x:c>
      <x:c r="J7715" s="53">
        <x:f t="shared" si="1431"/>
        <x:v>16</x:v>
      </x:c>
      <x:c r="K7715" s="53">
        <x:f t="shared" si="1432"/>
        <x:v>12</x:v>
      </x:c>
      <x:c r="L7715" s="53">
        <x:f t="shared" si="1433"/>
        <x:v>39</x:v>
      </x:c>
      <x:c r="M7715" s="54">
        <x:f t="shared" si="1434"/>
        <x:v>4163.9556765363914</x:v>
      </x:c>
      <x:c r="N7715" s="54">
        <x:f t="shared" si="1435"/>
        <x:v>2.3916358864836051</x:v>
      </x:c>
      <x:c r="O7715" s="55">
        <x:f t="shared" si="1436"/>
        <x:v>162704</x:v>
      </x:c>
      <x:c r="P7715" s="55">
        <x:f t="shared" si="1437"/>
        <x:v>27280</x:v>
      </x:c>
      <x:c r="Q7715" s="55">
        <x:f t="shared" si="1438"/>
        <x:v>84790.897162090128</x:v>
      </x:c>
      <x:c r="R7715" s="55">
        <x:f t="shared" si="1439"/>
        <x:v>30633.102837909872</x:v>
      </x:c>
      <x:c r="S7715" s="1" t="str">
        <x:f t="shared" si="1440"/>
        <x:v>YES</x:v>
      </x:c>
      <x:c r="T7715" s="1">
        <x:f t="shared" si="1441"/>
        <x:v>30633.102837909872</x:v>
      </x:c>
    </x:row>
    <x:row r="7716">
      <x:c r="A7716" s="1"/>
      <x:c r="B7716" s="1"/>
      <x:c r="C7716" s="1"/>
      <x:c r="D7716" s="1"/>
      <x:c r="E7716" s="1"/>
      <x:c r="F7716" s="1"/>
      <x:c r="G7716" s="1"/>
      <x:c r="H7716" s="1"/>
      <x:c r="I7716" s="53">
        <x:f t="shared" si="1430"/>
        <x:v>11</x:v>
      </x:c>
      <x:c r="J7716" s="53">
        <x:f t="shared" si="1431"/>
        <x:v>16</x:v>
      </x:c>
      <x:c r="K7716" s="53">
        <x:f t="shared" si="1432"/>
        <x:v>13</x:v>
      </x:c>
      <x:c r="L7716" s="53">
        <x:f t="shared" si="1433"/>
        <x:v>40</x:v>
      </x:c>
      <x:c r="M7716" s="54">
        <x:f t="shared" si="1434"/>
        <x:v>4224.6776472447764</x:v>
      </x:c>
      <x:c r="N7716" s="54">
        <x:f t="shared" si="1435"/>
        <x:v>2.4338039216977614</x:v>
      </x:c>
      <x:c r="O7716" s="55">
        <x:f t="shared" si="1436"/>
        <x:v>165404</x:v>
      </x:c>
      <x:c r="P7716" s="55">
        <x:f t="shared" si="1437"/>
        <x:v>28160</x:v>
      </x:c>
      <x:c r="Q7716" s="55">
        <x:f t="shared" si="1438"/>
        <x:v>85845.098042444035</x:v>
      </x:c>
      <x:c r="R7716" s="55">
        <x:f t="shared" si="1439"/>
        <x:v>31398.901957555965</x:v>
      </x:c>
      <x:c r="S7716" s="1" t="str">
        <x:f t="shared" si="1440"/>
        <x:v>YES</x:v>
      </x:c>
      <x:c r="T7716" s="1">
        <x:f t="shared" si="1441"/>
        <x:v>31398.901957555965</x:v>
      </x:c>
    </x:row>
    <x:row r="7717">
      <x:c r="A7717" s="1"/>
      <x:c r="B7717" s="1"/>
      <x:c r="C7717" s="1"/>
      <x:c r="D7717" s="1"/>
      <x:c r="E7717" s="1"/>
      <x:c r="F7717" s="1"/>
      <x:c r="G7717" s="1"/>
      <x:c r="H7717" s="1"/>
      <x:c r="I7717" s="53">
        <x:f t="shared" si="1430"/>
        <x:v>11</x:v>
      </x:c>
      <x:c r="J7717" s="53">
        <x:f t="shared" si="1431"/>
        <x:v>16</x:v>
      </x:c>
      <x:c r="K7717" s="53">
        <x:f t="shared" si="1432"/>
        <x:v>14</x:v>
      </x:c>
      <x:c r="L7717" s="53">
        <x:f t="shared" si="1433"/>
        <x:v>41</x:v>
      </x:c>
      <x:c r="M7717" s="54">
        <x:f t="shared" si="1434"/>
        <x:v>4286.8197285584374</x:v>
      </x:c>
      <x:c r="N7717" s="54">
        <x:f t="shared" si="1435"/>
        <x:v>2.4769581448322482</x:v>
      </x:c>
      <x:c r="O7717" s="55">
        <x:f t="shared" si="1436"/>
        <x:v>168104</x:v>
      </x:c>
      <x:c r="P7717" s="55">
        <x:f t="shared" si="1437"/>
        <x:v>29040</x:v>
      </x:c>
      <x:c r="Q7717" s="55">
        <x:f t="shared" si="1438"/>
        <x:v>86923.953620806205</x:v>
      </x:c>
      <x:c r="R7717" s="55">
        <x:f t="shared" si="1439"/>
        <x:v>32140.046379193795</x:v>
      </x:c>
      <x:c r="S7717" s="1" t="str">
        <x:f t="shared" si="1440"/>
        <x:v>YES</x:v>
      </x:c>
      <x:c r="T7717" s="1">
        <x:f t="shared" si="1441"/>
        <x:v>32140.046379193795</x:v>
      </x:c>
    </x:row>
    <x:row r="7718">
      <x:c r="A7718" s="1"/>
      <x:c r="B7718" s="1"/>
      <x:c r="C7718" s="1"/>
      <x:c r="D7718" s="1"/>
      <x:c r="E7718" s="1"/>
      <x:c r="F7718" s="1"/>
      <x:c r="G7718" s="1"/>
      <x:c r="H7718" s="1"/>
      <x:c r="I7718" s="53">
        <x:f t="shared" si="1430"/>
        <x:v>11</x:v>
      </x:c>
      <x:c r="J7718" s="53">
        <x:f t="shared" si="1431"/>
        <x:v>16</x:v>
      </x:c>
      <x:c r="K7718" s="53">
        <x:f t="shared" si="1432"/>
        <x:v>15</x:v>
      </x:c>
      <x:c r="L7718" s="53">
        <x:f t="shared" si="1433"/>
        <x:v>42</x:v>
      </x:c>
      <x:c r="M7718" s="54">
        <x:f t="shared" si="1434"/>
        <x:v>4350.4079354345831</x:v>
      </x:c>
      <x:c r="N7718" s="54">
        <x:f t="shared" si="1435"/>
        <x:v>2.5211166218295715</x:v>
      </x:c>
      <x:c r="O7718" s="55">
        <x:f t="shared" si="1436"/>
        <x:v>170804</x:v>
      </x:c>
      <x:c r="P7718" s="55">
        <x:f t="shared" si="1437"/>
        <x:v>29920</x:v>
      </x:c>
      <x:c r="Q7718" s="55">
        <x:f t="shared" si="1438"/>
        <x:v>88027.915545739292</x:v>
      </x:c>
      <x:c r="R7718" s="55">
        <x:f t="shared" si="1439"/>
        <x:v>32856.084454260708</x:v>
      </x:c>
      <x:c r="S7718" s="1" t="str">
        <x:f t="shared" si="1440"/>
        <x:v>YES</x:v>
      </x:c>
      <x:c r="T7718" s="1">
        <x:f t="shared" si="1441"/>
        <x:v>32856.084454260708</x:v>
      </x:c>
    </x:row>
    <x:row r="7719">
      <x:c r="A7719" s="1"/>
      <x:c r="B7719" s="1"/>
      <x:c r="C7719" s="1"/>
      <x:c r="D7719" s="1"/>
      <x:c r="E7719" s="1"/>
      <x:c r="F7719" s="1"/>
      <x:c r="G7719" s="1"/>
      <x:c r="H7719" s="1"/>
      <x:c r="I7719" s="53">
        <x:f t="shared" si="1430"/>
        <x:v>11</x:v>
      </x:c>
      <x:c r="J7719" s="53">
        <x:f t="shared" si="1431"/>
        <x:v>16</x:v>
      </x:c>
      <x:c r="K7719" s="53">
        <x:f t="shared" si="1432"/>
        <x:v>16</x:v>
      </x:c>
      <x:c r="L7719" s="53">
        <x:f t="shared" si="1433"/>
        <x:v>43</x:v>
      </x:c>
      <x:c r="M7719" s="54">
        <x:f t="shared" si="1434"/>
        <x:v>4415.4687113120726</x:v>
      </x:c>
      <x:c r="N7719" s="54">
        <x:f t="shared" si="1435"/>
        <x:v>2.5662977161889393</x:v>
      </x:c>
      <x:c r="O7719" s="55">
        <x:f t="shared" si="1436"/>
        <x:v>173504</x:v>
      </x:c>
      <x:c r="P7719" s="55">
        <x:f t="shared" si="1437"/>
        <x:v>30800</x:v>
      </x:c>
      <x:c r="Q7719" s="55">
        <x:f t="shared" si="1438"/>
        <x:v>89157.442904723488</x:v>
      </x:c>
      <x:c r="R7719" s="55">
        <x:f t="shared" si="1439"/>
        <x:v>33546.557095276512</x:v>
      </x:c>
      <x:c r="S7719" s="1" t="str">
        <x:f t="shared" si="1440"/>
        <x:v>YES</x:v>
      </x:c>
      <x:c r="T7719" s="1">
        <x:f t="shared" si="1441"/>
        <x:v>33546.557095276512</x:v>
      </x:c>
    </x:row>
    <x:row r="7720">
      <x:c r="A7720" s="1"/>
      <x:c r="B7720" s="1"/>
      <x:c r="C7720" s="1"/>
      <x:c r="D7720" s="1"/>
      <x:c r="E7720" s="1"/>
      <x:c r="F7720" s="1"/>
      <x:c r="G7720" s="1"/>
      <x:c r="H7720" s="1"/>
      <x:c r="I7720" s="53">
        <x:f t="shared" si="1430"/>
        <x:v>11</x:v>
      </x:c>
      <x:c r="J7720" s="53">
        <x:f t="shared" si="1431"/>
        <x:v>16</x:v>
      </x:c>
      <x:c r="K7720" s="53">
        <x:f t="shared" si="1432"/>
        <x:v>17</x:v>
      </x:c>
      <x:c r="L7720" s="53">
        <x:f t="shared" si="1433"/>
        <x:v>44</x:v>
      </x:c>
      <x:c r="M7720" s="54">
        <x:f t="shared" si="1434"/>
        <x:v>4482.0289347586131</x:v>
      </x:c>
      <x:c r="N7720" s="54">
        <x:f t="shared" si="1435"/>
        <x:v>2.6125200935823703</x:v>
      </x:c>
      <x:c r="O7720" s="55">
        <x:f t="shared" si="1436"/>
        <x:v>176204</x:v>
      </x:c>
      <x:c r="P7720" s="55">
        <x:f t="shared" si="1437"/>
        <x:v>31680</x:v>
      </x:c>
      <x:c r="Q7720" s="55">
        <x:f t="shared" si="1438"/>
        <x:v>90313.002339559258</x:v>
      </x:c>
      <x:c r="R7720" s="55">
        <x:f t="shared" si="1439"/>
        <x:v>34210.997660440742</x:v>
      </x:c>
      <x:c r="S7720" s="1" t="str">
        <x:f t="shared" si="1440"/>
        <x:v>YES</x:v>
      </x:c>
      <x:c r="T7720" s="1">
        <x:f t="shared" si="1441"/>
        <x:v>34210.997660440742</x:v>
      </x:c>
    </x:row>
    <x:row r="7721">
      <x:c r="A7721" s="1"/>
      <x:c r="B7721" s="1"/>
      <x:c r="C7721" s="1"/>
      <x:c r="D7721" s="1"/>
      <x:c r="E7721" s="1"/>
      <x:c r="F7721" s="1"/>
      <x:c r="G7721" s="1"/>
      <x:c r="H7721" s="1"/>
      <x:c r="I7721" s="53">
        <x:f t="shared" si="1430"/>
        <x:v>11</x:v>
      </x:c>
      <x:c r="J7721" s="53">
        <x:f t="shared" si="1431"/>
        <x:v>16</x:v>
      </x:c>
      <x:c r="K7721" s="53">
        <x:f t="shared" si="1432"/>
        <x:v>18</x:v>
      </x:c>
      <x:c r="L7721" s="53">
        <x:f t="shared" si="1433"/>
        <x:v>45</x:v>
      </x:c>
      <x:c r="M7721" s="54">
        <x:f t="shared" si="1434"/>
        <x:v>4550.1159262172005</x:v>
      </x:c>
      <x:c r="N7721" s="54">
        <x:f t="shared" si="1435"/>
        <x:v>2.6598027265397226</x:v>
      </x:c>
      <x:c r="O7721" s="55">
        <x:f t="shared" si="1436"/>
        <x:v>178904</x:v>
      </x:c>
      <x:c r="P7721" s="55">
        <x:f t="shared" si="1437"/>
        <x:v>32560</x:v>
      </x:c>
      <x:c r="Q7721" s="55">
        <x:f t="shared" si="1438"/>
        <x:v>91495.068163493066</x:v>
      </x:c>
      <x:c r="R7721" s="55">
        <x:f t="shared" si="1439"/>
        <x:v>34848.931836506934</x:v>
      </x:c>
      <x:c r="S7721" s="1" t="str">
        <x:f t="shared" si="1440"/>
        <x:v>YES</x:v>
      </x:c>
      <x:c r="T7721" s="1">
        <x:f t="shared" si="1441"/>
        <x:v>34848.931836506934</x:v>
      </x:c>
    </x:row>
    <x:row r="7722">
      <x:c r="A7722" s="1"/>
      <x:c r="B7722" s="1"/>
      <x:c r="C7722" s="1"/>
      <x:c r="D7722" s="1"/>
      <x:c r="E7722" s="1"/>
      <x:c r="F7722" s="1"/>
      <x:c r="G7722" s="1"/>
      <x:c r="H7722" s="1"/>
      <x:c r="I7722" s="53">
        <x:f t="shared" si="1430"/>
        <x:v>11</x:v>
      </x:c>
      <x:c r="J7722" s="53">
        <x:f t="shared" si="1431"/>
        <x:v>16</x:v>
      </x:c>
      <x:c r="K7722" s="53">
        <x:f t="shared" si="1432"/>
        <x:v>19</x:v>
      </x:c>
      <x:c r="L7722" s="53">
        <x:f t="shared" si="1433"/>
        <x:v>46</x:v>
      </x:c>
      <x:c r="M7722" s="54">
        <x:f t="shared" si="1434"/>
        <x:v>4619.757454853222</x:v>
      </x:c>
      <x:c r="N7722" s="54">
        <x:f t="shared" si="1435"/>
        <x:v>2.7081648992036262</x:v>
      </x:c>
      <x:c r="O7722" s="55">
        <x:f t="shared" si="1436"/>
        <x:v>181604</x:v>
      </x:c>
      <x:c r="P7722" s="55">
        <x:f t="shared" si="1437"/>
        <x:v>33440</x:v>
      </x:c>
      <x:c r="Q7722" s="55">
        <x:f t="shared" si="1438"/>
        <x:v>92704.122480090664</x:v>
      </x:c>
      <x:c r="R7722" s="55">
        <x:f t="shared" si="1439"/>
        <x:v>35459.877519909336</x:v>
      </x:c>
      <x:c r="S7722" s="1" t="str">
        <x:f t="shared" si="1440"/>
        <x:v>YES</x:v>
      </x:c>
      <x:c r="T7722" s="1">
        <x:f t="shared" si="1441"/>
        <x:v>35459.877519909336</x:v>
      </x:c>
    </x:row>
    <x:row r="7723">
      <x:c r="A7723" s="1"/>
      <x:c r="B7723" s="1"/>
      <x:c r="C7723" s="1"/>
      <x:c r="D7723" s="1"/>
      <x:c r="E7723" s="1"/>
      <x:c r="F7723" s="1"/>
      <x:c r="G7723" s="1"/>
      <x:c r="H7723" s="1"/>
      <x:c r="I7723" s="53">
        <x:f t="shared" si="1430"/>
        <x:v>11</x:v>
      </x:c>
      <x:c r="J7723" s="53">
        <x:f t="shared" si="1431"/>
        <x:v>16</x:v>
      </x:c>
      <x:c r="K7723" s="53">
        <x:f t="shared" si="1432"/>
        <x:v>20</x:v>
      </x:c>
      <x:c r="L7723" s="53">
        <x:f t="shared" si="1433"/>
        <x:v>47</x:v>
      </x:c>
      <x:c r="M7723" s="54">
        <x:f t="shared" si="1434"/>
        <x:v>4690.9817455036991</x:v>
      </x:c>
      <x:c r="N7723" s="54">
        <x:f t="shared" si="1435"/>
        <x:v>2.7576262121553468</x:v>
      </x:c>
      <x:c r="O7723" s="55">
        <x:f t="shared" si="1436"/>
        <x:v>184304</x:v>
      </x:c>
      <x:c r="P7723" s="55">
        <x:f t="shared" si="1437"/>
        <x:v>34320</x:v>
      </x:c>
      <x:c r="Q7723" s="55">
        <x:f t="shared" si="1438"/>
        <x:v>93940.655303883657</x:v>
      </x:c>
      <x:c r="R7723" s="55">
        <x:f t="shared" si="1439"/>
        <x:v>36043.344696116343</x:v>
      </x:c>
      <x:c r="S7723" s="1" t="str">
        <x:f t="shared" si="1440"/>
        <x:v>YES</x:v>
      </x:c>
      <x:c r="T7723" s="1">
        <x:f t="shared" si="1441"/>
        <x:v>36043.344696116343</x:v>
      </x:c>
    </x:row>
    <x:row r="7724">
      <x:c r="A7724" s="1"/>
      <x:c r="B7724" s="1"/>
      <x:c r="C7724" s="1"/>
      <x:c r="D7724" s="1"/>
      <x:c r="E7724" s="1"/>
      <x:c r="F7724" s="1"/>
      <x:c r="G7724" s="1"/>
      <x:c r="H7724" s="1"/>
      <x:c r="I7724" s="53">
        <x:f t="shared" si="1430"/>
        <x:v>11</x:v>
      </x:c>
      <x:c r="J7724" s="53">
        <x:f t="shared" si="1431"/>
        <x:v>16</x:v>
      </x:c>
      <x:c r="K7724" s="53">
        <x:f t="shared" si="1432"/>
        <x:v>21</x:v>
      </x:c>
      <x:c r="L7724" s="53">
        <x:f t="shared" si="1433"/>
        <x:v>48</x:v>
      </x:c>
      <x:c r="M7724" s="54">
        <x:f t="shared" si="1434"/>
        <x:v>4763.8174857301428</x:v>
      </x:c>
      <x:c r="N7724" s="54">
        <x:f t="shared" si="1435"/>
        <x:v>2.8082065873125992</x:v>
      </x:c>
      <x:c r="O7724" s="55">
        <x:f t="shared" si="1436"/>
        <x:v>187004</x:v>
      </x:c>
      <x:c r="P7724" s="55">
        <x:f t="shared" si="1437"/>
        <x:v>35200</x:v>
      </x:c>
      <x:c r="Q7724" s="55">
        <x:f t="shared" si="1438"/>
        <x:v>95205.164682814982</x:v>
      </x:c>
      <x:c r="R7724" s="55">
        <x:f t="shared" si="1439"/>
        <x:v>36598.835317185018</x:v>
      </x:c>
      <x:c r="S7724" s="1" t="str">
        <x:f t="shared" si="1440"/>
        <x:v>YES</x:v>
      </x:c>
      <x:c r="T7724" s="1">
        <x:f t="shared" si="1441"/>
        <x:v>36598.835317185018</x:v>
      </x:c>
    </x:row>
    <x:row r="7725">
      <x:c r="A7725" s="1"/>
      <x:c r="B7725" s="1"/>
      <x:c r="C7725" s="1"/>
      <x:c r="D7725" s="1"/>
      <x:c r="E7725" s="1"/>
      <x:c r="F7725" s="1"/>
      <x:c r="G7725" s="1"/>
      <x:c r="H7725" s="1"/>
      <x:c r="I7725" s="53">
        <x:f t="shared" si="1430"/>
        <x:v>11</x:v>
      </x:c>
      <x:c r="J7725" s="53">
        <x:f t="shared" si="1431"/>
        <x:v>16</x:v>
      </x:c>
      <x:c r="K7725" s="53">
        <x:f t="shared" si="1432"/>
        <x:v>22</x:v>
      </x:c>
      <x:c r="L7725" s="53">
        <x:f t="shared" si="1433"/>
        <x:v>49</x:v>
      </x:c>
      <x:c r="M7725" s="54">
        <x:f t="shared" si="1434"/>
        <x:v>4838.2938329765393</x:v>
      </x:c>
      <x:c r="N7725" s="54">
        <x:f t="shared" si="1435"/>
        <x:v>2.8599262729003745</x:v>
      </x:c>
      <x:c r="O7725" s="55">
        <x:f t="shared" si="1436"/>
        <x:v>189704</x:v>
      </x:c>
      <x:c r="P7725" s="55">
        <x:f t="shared" si="1437"/>
        <x:v>36080</x:v>
      </x:c>
      <x:c r="Q7725" s="55">
        <x:f t="shared" si="1438"/>
        <x:v>96498.156822509365</x:v>
      </x:c>
      <x:c r="R7725" s="55">
        <x:f t="shared" si="1439"/>
        <x:v>37125.843177490635</x:v>
      </x:c>
      <x:c r="S7725" s="1" t="str">
        <x:f t="shared" si="1440"/>
        <x:v>YES</x:v>
      </x:c>
      <x:c r="T7725" s="1">
        <x:f t="shared" si="1441"/>
        <x:v>37125.843177490635</x:v>
      </x:c>
    </x:row>
    <x:row r="7726">
      <x:c r="A7726" s="1"/>
      <x:c r="B7726" s="1"/>
      <x:c r="C7726" s="1"/>
      <x:c r="D7726" s="1"/>
      <x:c r="E7726" s="1"/>
      <x:c r="F7726" s="1"/>
      <x:c r="G7726" s="1"/>
      <x:c r="H7726" s="1"/>
      <x:c r="I7726" s="53" t="n">
        <x:f t="shared" ref="I7726:I7789" si="1442">INT((ROW()-ROW($I$46))/((CARROT_CAP+1)*(MESCLUN_CAP+1)))</x:f>
        <x:v>11</x:v>
      </x:c>
      <x:c r="J7726" s="53" t="n">
        <x:f t="shared" ref="J7726:J7789" si="1443">MOD(INT((ROW()-ROW($I$46))/(MESCLUN_CAP+1)),CARROT_CAP+1)</x:f>
        <x:v>16</x:v>
      </x:c>
      <x:c r="K7726" s="53" t="n">
        <x:f t="shared" ref="K7726:K7789" si="1444">MOD(ROW()-ROW($I$46),MESCLUN_CAP+1)</x:f>
        <x:v>23</x:v>
      </x:c>
      <x:c r="L7726" s="53" t="n">
        <x:f t="shared" ref="L7726:L7789" si="1445">SUM(I7726:K7726)</x:f>
        <x:v>50</x:v>
      </x:c>
      <x:c r="M7726" s="54" t="n">
        <x:f t="shared" ref="M7726:M7789" si="1446">I7726*TOMATO_HOURS*WEEKS*(1+TOMATO_DIM)^I7726+J7726*CARROT_HOURS*WEEKS*(1+CARROT_DIM)^J7726+K7726*MESCLUN_HOURS*WEEKS*(1+MESCLUN_DIM)^K7726</x:f>
        <x:v>4914.440421833974</x:v>
      </x:c>
      <x:c r="N7726" s="54" t="n">
        <x:f t="shared" ref="N7726:N7789" si="1447">MAX(M7726-FARMER_HOURS,0)/TEMP_HOURS_PER_WORKER</x:f>
        <x:v>2.9128058484958155</x:v>
      </x:c>
      <x:c r="O7726" s="55" t="n">
        <x:f t="shared" ref="O7726:O7789" si="1448">I7726*TOMATO_PRICE+J7726*CARROT_PRICE+K7726*MESCLUN_PRICE</x:f>
        <x:v>192404</x:v>
      </x:c>
      <x:c r="P7726" s="55" t="n">
        <x:f t="shared" ref="P7726:P7789" si="1449">I7726*TOMATO_FERTILIZER+J7726*CARROT_FERTILIZER+K7726*MESCLUN_FERTILIZER</x:f>
        <x:v>36960</x:v>
      </x:c>
      <x:c r="Q7726" s="55" t="n">
        <x:f t="shared" ref="Q7726:Q7789" si="1450">MIN(M7726,FARMER_HOURS)*FARMER_RATE+MAX(M7726-FARMER_HOURS,0)*TEMP_RATE</x:f>
        <x:v>97820.14621239538</x:v>
      </x:c>
      <x:c r="R7726" s="55" t="n">
        <x:f t="shared" ref="R7726:R7789" si="1451">O7726-P7726-Q7726-FIXED_COST</x:f>
        <x:v>37623.85378760462</x:v>
      </x:c>
      <x:c r="S7726" s="1" t="str">
        <x:f t="shared" ref="S7726:S7789" si="1452">IF(AND(L7726&lt;=TOTAL_BED_CAP,N7726&lt;=TEMP_WORKER_CAP),"YES","NO")</x:f>
        <x:v>YES</x:v>
      </x:c>
      <x:c r="T7726" s="1" t="n">
        <x:f t="shared" ref="T7726:T7789" si="1453">IF(S7726="YES",R7726,-1E+99)</x:f>
        <x:v>37623.85378760462</x:v>
      </x:c>
    </x:row>
    <x:row r="7727">
      <x:c r="A7727" s="1"/>
      <x:c r="B7727" s="1"/>
      <x:c r="C7727" s="1"/>
      <x:c r="D7727" s="1"/>
      <x:c r="E7727" s="1"/>
      <x:c r="F7727" s="1"/>
      <x:c r="G7727" s="1"/>
      <x:c r="H7727" s="1"/>
      <x:c r="I7727" s="53">
        <x:f t="shared" si="1442"/>
        <x:v>11</x:v>
      </x:c>
      <x:c r="J7727" s="53">
        <x:f t="shared" si="1443"/>
        <x:v>16</x:v>
      </x:c>
      <x:c r="K7727" s="53">
        <x:f t="shared" si="1444"/>
        <x:v>24</x:v>
      </x:c>
      <x:c r="L7727" s="53">
        <x:f t="shared" si="1445"/>
        <x:v>51</x:v>
      </x:c>
      <x:c r="M7727" s="54">
        <x:f t="shared" si="1446"/>
        <x:v>4992.2873714134712</x:v>
      </x:c>
      <x:c r="N7727" s="54">
        <x:f t="shared" si="1447"/>
        <x:v>2.966866230148244</x:v>
      </x:c>
      <x:c r="O7727" s="55">
        <x:f t="shared" si="1448"/>
        <x:v>195104</x:v>
      </x:c>
      <x:c r="P7727" s="55">
        <x:f t="shared" si="1449"/>
        <x:v>37840</x:v>
      </x:c>
      <x:c r="Q7727" s="55">
        <x:f t="shared" si="1450"/>
        <x:v>99171.655753706102</x:v>
      </x:c>
      <x:c r="R7727" s="55">
        <x:f t="shared" si="1451"/>
        <x:v>38092.344246293898</x:v>
      </x:c>
      <x:c r="S7727" s="1" t="str">
        <x:f t="shared" si="1452"/>
        <x:v>YES</x:v>
      </x:c>
      <x:c r="T7727" s="1">
        <x:f t="shared" si="1453"/>
        <x:v>38092.344246293898</x:v>
      </x:c>
    </x:row>
    <x:row r="7728">
      <x:c r="A7728" s="1"/>
      <x:c r="B7728" s="1"/>
      <x:c r="C7728" s="1"/>
      <x:c r="D7728" s="1"/>
      <x:c r="E7728" s="1"/>
      <x:c r="F7728" s="1"/>
      <x:c r="G7728" s="1"/>
      <x:c r="H7728" s="1"/>
      <x:c r="I7728" s="53">
        <x:f t="shared" si="1442"/>
        <x:v>11</x:v>
      </x:c>
      <x:c r="J7728" s="53">
        <x:f t="shared" si="1443"/>
        <x:v>16</x:v>
      </x:c>
      <x:c r="K7728" s="53">
        <x:f t="shared" si="1444"/>
        <x:v>25</x:v>
      </x:c>
      <x:c r="L7728" s="53">
        <x:f t="shared" si="1445"/>
        <x:v>52</x:v>
      </x:c>
      <x:c r="M7728" s="54">
        <x:f t="shared" si="1446"/>
        <x:v>5071.8652928285692</x:v>
      </x:c>
      <x:c r="N7728" s="54">
        <x:f t="shared" si="1447"/>
        <x:v>3.0221286755753951</x:v>
      </x:c>
      <x:c r="O7728" s="55">
        <x:f t="shared" si="1448"/>
        <x:v>197804</x:v>
      </x:c>
      <x:c r="P7728" s="55">
        <x:f t="shared" si="1449"/>
        <x:v>38720</x:v>
      </x:c>
      <x:c r="Q7728" s="55">
        <x:f t="shared" si="1450"/>
        <x:v>100553.21688938489</x:v>
      </x:c>
      <x:c r="R7728" s="55">
        <x:f t="shared" si="1451"/>
        <x:v>38530.783110615113</x:v>
      </x:c>
      <x:c r="S7728" s="1" t="str">
        <x:f t="shared" si="1452"/>
        <x:v>YES</x:v>
      </x:c>
      <x:c r="T7728" s="1">
        <x:f t="shared" si="1453"/>
        <x:v>38530.783110615113</x:v>
      </x:c>
    </x:row>
    <x:row r="7729">
      <x:c r="A7729" s="1"/>
      <x:c r="B7729" s="1"/>
      <x:c r="C7729" s="1"/>
      <x:c r="D7729" s="1"/>
      <x:c r="E7729" s="1"/>
      <x:c r="F7729" s="1"/>
      <x:c r="G7729" s="1"/>
      <x:c r="H7729" s="1"/>
      <x:c r="I7729" s="53">
        <x:f t="shared" si="1442"/>
        <x:v>11</x:v>
      </x:c>
      <x:c r="J7729" s="53">
        <x:f t="shared" si="1443"/>
        <x:v>16</x:v>
      </x:c>
      <x:c r="K7729" s="53">
        <x:f t="shared" si="1444"/>
        <x:v>26</x:v>
      </x:c>
      <x:c r="L7729" s="53">
        <x:f t="shared" si="1445"/>
        <x:v>53</x:v>
      </x:c>
      <x:c r="M7729" s="54">
        <x:f t="shared" si="1446"/>
        <x:v>5153.2052967892869</x:v>
      </x:c>
      <x:c r="N7729" s="54">
        <x:f t="shared" si="1447"/>
        <x:v>3.0786147894370046</x:v>
      </x:c>
      <x:c r="O7729" s="55">
        <x:f t="shared" si="1448"/>
        <x:v>200504</x:v>
      </x:c>
      <x:c r="P7729" s="55">
        <x:f t="shared" si="1449"/>
        <x:v>39600</x:v>
      </x:c>
      <x:c r="Q7729" s="55">
        <x:f t="shared" si="1450"/>
        <x:v>101965.36973592512</x:v>
      </x:c>
      <x:c r="R7729" s="55">
        <x:f t="shared" si="1451"/>
        <x:v>38938.630264074876</x:v>
      </x:c>
      <x:c r="S7729" s="1" t="str">
        <x:f t="shared" si="1452"/>
        <x:v>YES</x:v>
      </x:c>
      <x:c r="T7729" s="1">
        <x:f t="shared" si="1453"/>
        <x:v>38938.630264074876</x:v>
      </x:c>
    </x:row>
    <x:row r="7730">
      <x:c r="A7730" s="1"/>
      <x:c r="B7730" s="1"/>
      <x:c r="C7730" s="1"/>
      <x:c r="D7730" s="1"/>
      <x:c r="E7730" s="1"/>
      <x:c r="F7730" s="1"/>
      <x:c r="G7730" s="1"/>
      <x:c r="H7730" s="1"/>
      <x:c r="I7730" s="53">
        <x:f t="shared" si="1442"/>
        <x:v>11</x:v>
      </x:c>
      <x:c r="J7730" s="53">
        <x:f t="shared" si="1443"/>
        <x:v>16</x:v>
      </x:c>
      <x:c r="K7730" s="53">
        <x:f t="shared" si="1444"/>
        <x:v>27</x:v>
      </x:c>
      <x:c r="L7730" s="53">
        <x:f t="shared" si="1445"/>
        <x:v>54</x:v>
      </x:c>
      <x:c r="M7730" s="54">
        <x:f t="shared" si="1446"/>
        <x:v>5236.3390013090429</x:v>
      </x:c>
      <x:c r="N7730" s="54">
        <x:f t="shared" si="1447"/>
        <x:v>3.1363465286868353</x:v>
      </x:c>
      <x:c r="O7730" s="55">
        <x:f t="shared" si="1448"/>
        <x:v>203204</x:v>
      </x:c>
      <x:c r="P7730" s="55">
        <x:f t="shared" si="1449"/>
        <x:v>40480</x:v>
      </x:c>
      <x:c r="Q7730" s="55">
        <x:f t="shared" si="1450"/>
        <x:v>103408.66321717088</x:v>
      </x:c>
      <x:c r="R7730" s="55">
        <x:f t="shared" si="1451"/>
        <x:v>39315.336782829123</x:v>
      </x:c>
      <x:c r="S7730" s="1" t="str">
        <x:f t="shared" si="1452"/>
        <x:v>YES</x:v>
      </x:c>
      <x:c r="T7730" s="1">
        <x:f t="shared" si="1453"/>
        <x:v>39315.336782829123</x:v>
      </x:c>
    </x:row>
    <x:row r="7731">
      <x:c r="A7731" s="1"/>
      <x:c r="B7731" s="1"/>
      <x:c r="C7731" s="1"/>
      <x:c r="D7731" s="1"/>
      <x:c r="E7731" s="1"/>
      <x:c r="F7731" s="1"/>
      <x:c r="G7731" s="1"/>
      <x:c r="H7731" s="1"/>
      <x:c r="I7731" s="53">
        <x:f t="shared" si="1442"/>
        <x:v>11</x:v>
      </x:c>
      <x:c r="J7731" s="53">
        <x:f t="shared" si="1443"/>
        <x:v>16</x:v>
      </x:c>
      <x:c r="K7731" s="53">
        <x:f t="shared" si="1444"/>
        <x:v>28</x:v>
      </x:c>
      <x:c r="L7731" s="53">
        <x:f t="shared" si="1445"/>
        <x:v>55</x:v>
      </x:c>
      <x:c r="M7731" s="54">
        <x:f t="shared" si="1446"/>
        <x:v>5321.2985395261967</x:v>
      </x:c>
      <x:c r="N7731" s="54">
        <x:f t="shared" si="1447"/>
        <x:v>3.1953462080043034</x:v>
      </x:c>
      <x:c r="O7731" s="55">
        <x:f t="shared" si="1448"/>
        <x:v>205904</x:v>
      </x:c>
      <x:c r="P7731" s="55">
        <x:f t="shared" si="1449"/>
        <x:v>41360</x:v>
      </x:c>
      <x:c r="Q7731" s="55">
        <x:f t="shared" si="1450"/>
        <x:v>104883.65520010758</x:v>
      </x:c>
      <x:c r="R7731" s="55">
        <x:f t="shared" si="1451"/>
        <x:v>39660.344799892424</x:v>
      </x:c>
      <x:c r="S7731" s="1" t="str">
        <x:f t="shared" si="1452"/>
        <x:v>YES</x:v>
      </x:c>
      <x:c r="T7731" s="1">
        <x:f t="shared" si="1453"/>
        <x:v>39660.344799892424</x:v>
      </x:c>
    </x:row>
    <x:row r="7732">
      <x:c r="A7732" s="1"/>
      <x:c r="B7732" s="1"/>
      <x:c r="C7732" s="1"/>
      <x:c r="D7732" s="1"/>
      <x:c r="E7732" s="1"/>
      <x:c r="F7732" s="1"/>
      <x:c r="G7732" s="1"/>
      <x:c r="H7732" s="1"/>
      <x:c r="I7732" s="53">
        <x:f t="shared" si="1442"/>
        <x:v>11</x:v>
      </x:c>
      <x:c r="J7732" s="53">
        <x:f t="shared" si="1443"/>
        <x:v>16</x:v>
      </x:c>
      <x:c r="K7732" s="53">
        <x:f t="shared" si="1444"/>
        <x:v>29</x:v>
      </x:c>
      <x:c r="L7732" s="53">
        <x:f t="shared" si="1445"/>
        <x:v>56</x:v>
      </x:c>
      <x:c r="M7732" s="54">
        <x:f t="shared" si="1446"/>
        <x:v>5408.1165676418505</x:v>
      </x:c>
      <x:c r="N7732" s="54">
        <x:f t="shared" si="1447"/>
        <x:v>3.2556365053068408</x:v>
      </x:c>
      <x:c r="O7732" s="55">
        <x:f t="shared" si="1448"/>
        <x:v>208604</x:v>
      </x:c>
      <x:c r="P7732" s="55">
        <x:f t="shared" si="1449"/>
        <x:v>42240</x:v>
      </x:c>
      <x:c r="Q7732" s="55">
        <x:f t="shared" si="1450"/>
        <x:v>106390.91263267101</x:v>
      </x:c>
      <x:c r="R7732" s="55">
        <x:f t="shared" si="1451"/>
        <x:v>39973.08736732899</x:v>
      </x:c>
      <x:c r="S7732" s="1" t="str">
        <x:f t="shared" si="1452"/>
        <x:v>YES</x:v>
      </x:c>
      <x:c r="T7732" s="1">
        <x:f t="shared" si="1453"/>
        <x:v>39973.08736732899</x:v>
      </x:c>
    </x:row>
    <x:row r="7733">
      <x:c r="A7733" s="1"/>
      <x:c r="B7733" s="1"/>
      <x:c r="C7733" s="1"/>
      <x:c r="D7733" s="1"/>
      <x:c r="E7733" s="1"/>
      <x:c r="F7733" s="1"/>
      <x:c r="G7733" s="1"/>
      <x:c r="H7733" s="1"/>
      <x:c r="I7733" s="53">
        <x:f t="shared" si="1442"/>
        <x:v>11</x:v>
      </x:c>
      <x:c r="J7733" s="53">
        <x:f t="shared" si="1443"/>
        <x:v>16</x:v>
      </x:c>
      <x:c r="K7733" s="53">
        <x:f t="shared" si="1444"/>
        <x:v>30</x:v>
      </x:c>
      <x:c r="L7733" s="53">
        <x:f t="shared" si="1445"/>
        <x:v>57</x:v>
      </x:c>
      <x:c r="M7733" s="54">
        <x:f t="shared" si="1446"/>
        <x:v>5496.8262729756216</x:v>
      </x:c>
      <x:c r="N7733" s="54">
        <x:f t="shared" si="1447"/>
        <x:v>3.3172404673441815</x:v>
      </x:c>
      <x:c r="O7733" s="55">
        <x:f t="shared" si="1448"/>
        <x:v>211304</x:v>
      </x:c>
      <x:c r="P7733" s="55">
        <x:f t="shared" si="1449"/>
        <x:v>43120</x:v>
      </x:c>
      <x:c r="Q7733" s="55">
        <x:f t="shared" si="1450"/>
        <x:v>107931.01168360453</x:v>
      </x:c>
      <x:c r="R7733" s="55">
        <x:f t="shared" si="1451"/>
        <x:v>40252.988316395466</x:v>
      </x:c>
      <x:c r="S7733" s="1" t="str">
        <x:f t="shared" si="1452"/>
        <x:v>YES</x:v>
      </x:c>
      <x:c r="T7733" s="1">
        <x:f t="shared" si="1453"/>
        <x:v>40252.988316395466</x:v>
      </x:c>
    </x:row>
    <x:row r="7734">
      <x:c r="A7734" s="1"/>
      <x:c r="B7734" s="1"/>
      <x:c r="C7734" s="1"/>
      <x:c r="D7734" s="1"/>
      <x:c r="E7734" s="1"/>
      <x:c r="F7734" s="1"/>
      <x:c r="G7734" s="1"/>
      <x:c r="H7734" s="1"/>
      <x:c r="I7734" s="53">
        <x:f t="shared" si="1442"/>
        <x:v>11</x:v>
      </x:c>
      <x:c r="J7734" s="53">
        <x:f t="shared" si="1443"/>
        <x:v>17</x:v>
      </x:c>
      <x:c r="K7734" s="53">
        <x:f t="shared" si="1444"/>
        <x:v>0</x:v>
      </x:c>
      <x:c r="L7734" s="53">
        <x:f t="shared" si="1445"/>
        <x:v>28</x:v>
      </x:c>
      <x:c r="M7734" s="54">
        <x:f t="shared" si="1446"/>
        <x:v>3600.6108522492118</x:v>
      </x:c>
      <x:c r="N7734" s="54">
        <x:f t="shared" si="1447"/>
        <x:v>2.0004242029508417</x:v>
      </x:c>
      <x:c r="O7734" s="55">
        <x:f t="shared" si="1448"/>
        <x:v>132398</x:v>
      </x:c>
      <x:c r="P7734" s="55">
        <x:f t="shared" si="1449"/>
        <x:v>17160</x:v>
      </x:c>
      <x:c r="Q7734" s="55">
        <x:f t="shared" si="1450"/>
        <x:v>75010.605073771032</x:v>
      </x:c>
      <x:c r="R7734" s="55">
        <x:f t="shared" si="1451"/>
        <x:v>20227.394926228968</x:v>
      </x:c>
      <x:c r="S7734" s="1" t="str">
        <x:f t="shared" si="1452"/>
        <x:v>YES</x:v>
      </x:c>
      <x:c r="T7734" s="1">
        <x:f t="shared" si="1453"/>
        <x:v>20227.394926228968</x:v>
      </x:c>
    </x:row>
    <x:row r="7735">
      <x:c r="A7735" s="1"/>
      <x:c r="B7735" s="1"/>
      <x:c r="C7735" s="1"/>
      <x:c r="D7735" s="1"/>
      <x:c r="E7735" s="1"/>
      <x:c r="F7735" s="1"/>
      <x:c r="G7735" s="1"/>
      <x:c r="H7735" s="1"/>
      <x:c r="I7735" s="53">
        <x:f t="shared" si="1442"/>
        <x:v>11</x:v>
      </x:c>
      <x:c r="J7735" s="53">
        <x:f t="shared" si="1443"/>
        <x:v>17</x:v>
      </x:c>
      <x:c r="K7735" s="53">
        <x:f t="shared" si="1444"/>
        <x:v>1</x:v>
      </x:c>
      <x:c r="L7735" s="53">
        <x:f t="shared" si="1445"/>
        <x:v>29</x:v>
      </x:c>
      <x:c r="M7735" s="54">
        <x:f t="shared" si="1446"/>
        <x:v>3646.1733522492118</x:v>
      </x:c>
      <x:c r="N7735" s="54">
        <x:f t="shared" si="1447"/>
        <x:v>2.0320648279508413</x:v>
      </x:c>
      <x:c r="O7735" s="55">
        <x:f t="shared" si="1448"/>
        <x:v>135098</x:v>
      </x:c>
      <x:c r="P7735" s="55">
        <x:f t="shared" si="1449"/>
        <x:v>18040</x:v>
      </x:c>
      <x:c r="Q7735" s="55">
        <x:f t="shared" si="1450"/>
        <x:v>75801.620698771032</x:v>
      </x:c>
      <x:c r="R7735" s="55">
        <x:f t="shared" si="1451"/>
        <x:v>21256.379301228968</x:v>
      </x:c>
      <x:c r="S7735" s="1" t="str">
        <x:f t="shared" si="1452"/>
        <x:v>YES</x:v>
      </x:c>
      <x:c r="T7735" s="1">
        <x:f t="shared" si="1453"/>
        <x:v>21256.379301228968</x:v>
      </x:c>
    </x:row>
    <x:row r="7736">
      <x:c r="A7736" s="1"/>
      <x:c r="B7736" s="1"/>
      <x:c r="C7736" s="1"/>
      <x:c r="D7736" s="1"/>
      <x:c r="E7736" s="1"/>
      <x:c r="F7736" s="1"/>
      <x:c r="G7736" s="1"/>
      <x:c r="H7736" s="1"/>
      <x:c r="I7736" s="53">
        <x:f t="shared" si="1442"/>
        <x:v>11</x:v>
      </x:c>
      <x:c r="J7736" s="53">
        <x:f t="shared" si="1443"/>
        <x:v>17</x:v>
      </x:c>
      <x:c r="K7736" s="53">
        <x:f t="shared" si="1444"/>
        <x:v>2</x:v>
      </x:c>
      <x:c r="L7736" s="53">
        <x:f t="shared" si="1445"/>
        <x:v>30</x:v>
      </x:c>
      <x:c r="M7736" s="54">
        <x:f t="shared" si="1446"/>
        <x:v>3692.8749147492117</x:v>
      </x:c>
      <x:c r="N7736" s="54">
        <x:f t="shared" si="1447"/>
        <x:v>2.0644964685758413</x:v>
      </x:c>
      <x:c r="O7736" s="55">
        <x:f t="shared" si="1448"/>
        <x:v>137798</x:v>
      </x:c>
      <x:c r="P7736" s="55">
        <x:f t="shared" si="1449"/>
        <x:v>18920</x:v>
      </x:c>
      <x:c r="Q7736" s="55">
        <x:f t="shared" si="1450"/>
        <x:v>76612.411714396032</x:v>
      </x:c>
      <x:c r="R7736" s="55">
        <x:f t="shared" si="1451"/>
        <x:v>22265.588285603968</x:v>
      </x:c>
      <x:c r="S7736" s="1" t="str">
        <x:f t="shared" si="1452"/>
        <x:v>YES</x:v>
      </x:c>
      <x:c r="T7736" s="1">
        <x:f t="shared" si="1453"/>
        <x:v>22265.588285603968</x:v>
      </x:c>
    </x:row>
    <x:row r="7737">
      <x:c r="A7737" s="1"/>
      <x:c r="B7737" s="1"/>
      <x:c r="C7737" s="1"/>
      <x:c r="D7737" s="1"/>
      <x:c r="E7737" s="1"/>
      <x:c r="F7737" s="1"/>
      <x:c r="G7737" s="1"/>
      <x:c r="H7737" s="1"/>
      <x:c r="I7737" s="53">
        <x:f t="shared" si="1442"/>
        <x:v>11</x:v>
      </x:c>
      <x:c r="J7737" s="53">
        <x:f t="shared" si="1443"/>
        <x:v>17</x:v>
      </x:c>
      <x:c r="K7737" s="53">
        <x:f t="shared" si="1444"/>
        <x:v>3</x:v>
      </x:c>
      <x:c r="L7737" s="53">
        <x:f t="shared" si="1445"/>
        <x:v>31</x:v>
      </x:c>
      <x:c r="M7737" s="54">
        <x:f t="shared" si="1446"/>
        <x:v>3740.7368971710866</x:v>
      </x:c>
      <x:c r="N7737" s="54">
        <x:f t="shared" si="1447"/>
        <x:v>2.0977339563688102</x:v>
      </x:c>
      <x:c r="O7737" s="55">
        <x:f t="shared" si="1448"/>
        <x:v>140498</x:v>
      </x:c>
      <x:c r="P7737" s="55">
        <x:f t="shared" si="1449"/>
        <x:v>19800</x:v>
      </x:c>
      <x:c r="Q7737" s="55">
        <x:f t="shared" si="1450"/>
        <x:v>77443.348909220251</x:v>
      </x:c>
      <x:c r="R7737" s="55">
        <x:f t="shared" si="1451"/>
        <x:v>23254.651090779749</x:v>
      </x:c>
      <x:c r="S7737" s="1" t="str">
        <x:f t="shared" si="1452"/>
        <x:v>YES</x:v>
      </x:c>
      <x:c r="T7737" s="1">
        <x:f t="shared" si="1453"/>
        <x:v>23254.651090779749</x:v>
      </x:c>
    </x:row>
    <x:row r="7738">
      <x:c r="A7738" s="1"/>
      <x:c r="B7738" s="1"/>
      <x:c r="C7738" s="1"/>
      <x:c r="D7738" s="1"/>
      <x:c r="E7738" s="1"/>
      <x:c r="F7738" s="1"/>
      <x:c r="G7738" s="1"/>
      <x:c r="H7738" s="1"/>
      <x:c r="I7738" s="53">
        <x:f t="shared" si="1442"/>
        <x:v>11</x:v>
      </x:c>
      <x:c r="J7738" s="53">
        <x:f t="shared" si="1443"/>
        <x:v>17</x:v>
      </x:c>
      <x:c r="K7738" s="53">
        <x:f t="shared" si="1444"/>
        <x:v>4</x:v>
      </x:c>
      <x:c r="L7738" s="53">
        <x:f t="shared" si="1445"/>
        <x:v>32</x:v>
      </x:c>
      <x:c r="M7738" s="54">
        <x:f t="shared" si="1446"/>
        <x:v>3789.7810128937431</x:v>
      </x:c>
      <x:c r="N7738" s="54">
        <x:f t="shared" si="1447"/>
        <x:v>2.1317923700650994</x:v>
      </x:c>
      <x:c r="O7738" s="55">
        <x:f t="shared" si="1448"/>
        <x:v>143198</x:v>
      </x:c>
      <x:c r="P7738" s="55">
        <x:f t="shared" si="1449"/>
        <x:v>20680</x:v>
      </x:c>
      <x:c r="Q7738" s="55">
        <x:f t="shared" si="1450"/>
        <x:v>78294.809251627477</x:v>
      </x:c>
      <x:c r="R7738" s="55">
        <x:f t="shared" si="1451"/>
        <x:v>24223.190748372523</x:v>
      </x:c>
      <x:c r="S7738" s="1" t="str">
        <x:f t="shared" si="1452"/>
        <x:v>YES</x:v>
      </x:c>
      <x:c r="T7738" s="1">
        <x:f t="shared" si="1453"/>
        <x:v>24223.190748372523</x:v>
      </x:c>
    </x:row>
    <x:row r="7739">
      <x:c r="A7739" s="1"/>
      <x:c r="B7739" s="1"/>
      <x:c r="C7739" s="1"/>
      <x:c r="D7739" s="1"/>
      <x:c r="E7739" s="1"/>
      <x:c r="F7739" s="1"/>
      <x:c r="G7739" s="1"/>
      <x:c r="H7739" s="1"/>
      <x:c r="I7739" s="53">
        <x:f t="shared" si="1442"/>
        <x:v>11</x:v>
      </x:c>
      <x:c r="J7739" s="53">
        <x:f t="shared" si="1443"/>
        <x:v>17</x:v>
      </x:c>
      <x:c r="K7739" s="53">
        <x:f t="shared" si="1444"/>
        <x:v>5</x:v>
      </x:c>
      <x:c r="L7739" s="53">
        <x:f t="shared" si="1445"/>
        <x:v>33</x:v>
      </x:c>
      <x:c r="M7739" s="54">
        <x:f t="shared" si="1446"/>
        <x:v>3840.0293368149464</x:v>
      </x:c>
      <x:c r="N7739" s="54">
        <x:f t="shared" si="1447"/>
        <x:v>2.1666870394548239</x:v>
      </x:c>
      <x:c r="O7739" s="55">
        <x:f t="shared" si="1448"/>
        <x:v>145898</x:v>
      </x:c>
      <x:c r="P7739" s="55">
        <x:f t="shared" si="1449"/>
        <x:v>21560</x:v>
      </x:c>
      <x:c r="Q7739" s="55">
        <x:f t="shared" si="1450"/>
        <x:v>79167.175986370596</x:v>
      </x:c>
      <x:c r="R7739" s="55">
        <x:f t="shared" si="1451"/>
        <x:v>25170.824013629404</x:v>
      </x:c>
      <x:c r="S7739" s="1" t="str">
        <x:f t="shared" si="1452"/>
        <x:v>YES</x:v>
      </x:c>
      <x:c r="T7739" s="1">
        <x:f t="shared" si="1453"/>
        <x:v>25170.824013629404</x:v>
      </x:c>
    </x:row>
    <x:row r="7740">
      <x:c r="A7740" s="1"/>
      <x:c r="B7740" s="1"/>
      <x:c r="C7740" s="1"/>
      <x:c r="D7740" s="1"/>
      <x:c r="E7740" s="1"/>
      <x:c r="F7740" s="1"/>
      <x:c r="G7740" s="1"/>
      <x:c r="H7740" s="1"/>
      <x:c r="I7740" s="53">
        <x:f t="shared" si="1442"/>
        <x:v>11</x:v>
      </x:c>
      <x:c r="J7740" s="53">
        <x:f t="shared" si="1443"/>
        <x:v>17</x:v>
      </x:c>
      <x:c r="K7740" s="53">
        <x:f t="shared" si="1444"/>
        <x:v>6</x:v>
      </x:c>
      <x:c r="L7740" s="53">
        <x:f t="shared" si="1445"/>
        <x:v>34</x:v>
      </x:c>
      <x:c r="M7740" s="54">
        <x:f t="shared" si="1446"/>
        <x:v>3891.5043109965795</x:v>
      </x:c>
      <x:c r="N7740" s="54">
        <x:f t="shared" si="1447"/>
        <x:v>2.2024335493031804</x:v>
      </x:c>
      <x:c r="O7740" s="55">
        <x:f t="shared" si="1448"/>
        <x:v>148598</x:v>
      </x:c>
      <x:c r="P7740" s="55">
        <x:f t="shared" si="1449"/>
        <x:v>22440</x:v>
      </x:c>
      <x:c r="Q7740" s="55">
        <x:f t="shared" si="1450"/>
        <x:v>80060.838732579505</x:v>
      </x:c>
      <x:c r="R7740" s="55">
        <x:f t="shared" si="1451"/>
        <x:v>26097.161267420495</x:v>
      </x:c>
      <x:c r="S7740" s="1" t="str">
        <x:f t="shared" si="1452"/>
        <x:v>YES</x:v>
      </x:c>
      <x:c r="T7740" s="1">
        <x:f t="shared" si="1453"/>
        <x:v>26097.161267420495</x:v>
      </x:c>
    </x:row>
    <x:row r="7741">
      <x:c r="A7741" s="1"/>
      <x:c r="B7741" s="1"/>
      <x:c r="C7741" s="1"/>
      <x:c r="D7741" s="1"/>
      <x:c r="E7741" s="1"/>
      <x:c r="F7741" s="1"/>
      <x:c r="G7741" s="1"/>
      <x:c r="H7741" s="1"/>
      <x:c r="I7741" s="53">
        <x:f t="shared" si="1442"/>
        <x:v>11</x:v>
      </x:c>
      <x:c r="J7741" s="53">
        <x:f t="shared" si="1443"/>
        <x:v>17</x:v>
      </x:c>
      <x:c r="K7741" s="53">
        <x:f t="shared" si="1444"/>
        <x:v>7</x:v>
      </x:c>
      <x:c r="L7741" s="53">
        <x:f t="shared" si="1445"/>
        <x:v>35</x:v>
      </x:c>
      <x:c r="M7741" s="54">
        <x:f t="shared" si="1446"/>
        <x:v>3944.2287503945399</x:v>
      </x:c>
      <x:c r="N7741" s="54">
        <x:f t="shared" si="1447"/>
        <x:v>2.2390477433295417</x:v>
      </x:c>
      <x:c r="O7741" s="55">
        <x:f t="shared" si="1448"/>
        <x:v>151298</x:v>
      </x:c>
      <x:c r="P7741" s="55">
        <x:f t="shared" si="1449"/>
        <x:v>23320</x:v>
      </x:c>
      <x:c r="Q7741" s="55">
        <x:f t="shared" si="1450"/>
        <x:v>80976.19358323855</x:v>
      </x:c>
      <x:c r="R7741" s="55">
        <x:f t="shared" si="1451"/>
        <x:v>27001.80641676145</x:v>
      </x:c>
      <x:c r="S7741" s="1" t="str">
        <x:f t="shared" si="1452"/>
        <x:v>YES</x:v>
      </x:c>
      <x:c r="T7741" s="1">
        <x:f t="shared" si="1453"/>
        <x:v>27001.80641676145</x:v>
      </x:c>
    </x:row>
    <x:row r="7742">
      <x:c r="A7742" s="1"/>
      <x:c r="B7742" s="1"/>
      <x:c r="C7742" s="1"/>
      <x:c r="D7742" s="1"/>
      <x:c r="E7742" s="1"/>
      <x:c r="F7742" s="1"/>
      <x:c r="G7742" s="1"/>
      <x:c r="H7742" s="1"/>
      <x:c r="I7742" s="53">
        <x:f t="shared" si="1442"/>
        <x:v>11</x:v>
      </x:c>
      <x:c r="J7742" s="53">
        <x:f t="shared" si="1443"/>
        <x:v>17</x:v>
      </x:c>
      <x:c r="K7742" s="53">
        <x:f t="shared" si="1444"/>
        <x:v>8</x:v>
      </x:c>
      <x:c r="L7742" s="53">
        <x:f t="shared" si="1445"/>
        <x:v>36</x:v>
      </x:c>
      <x:c r="M7742" s="54">
        <x:f t="shared" si="1446"/>
        <x:v>3998.2258486745204</x:v>
      </x:c>
      <x:c r="N7742" s="54">
        <x:f t="shared" si="1447"/>
        <x:v>2.2765457282461949</x:v>
      </x:c>
      <x:c r="O7742" s="55">
        <x:f t="shared" si="1448"/>
        <x:v>153998</x:v>
      </x:c>
      <x:c r="P7742" s="55">
        <x:f t="shared" si="1449"/>
        <x:v>24200</x:v>
      </x:c>
      <x:c r="Q7742" s="55">
        <x:f t="shared" si="1450"/>
        <x:v>81913.643206154869</x:v>
      </x:c>
      <x:c r="R7742" s="55">
        <x:f t="shared" si="1451"/>
        <x:v>27884.356793845131</x:v>
      </x:c>
      <x:c r="S7742" s="1" t="str">
        <x:f t="shared" si="1452"/>
        <x:v>YES</x:v>
      </x:c>
      <x:c r="T7742" s="1">
        <x:f t="shared" si="1453"/>
        <x:v>27884.356793845131</x:v>
      </x:c>
    </x:row>
    <x:row r="7743">
      <x:c r="A7743" s="1"/>
      <x:c r="B7743" s="1"/>
      <x:c r="C7743" s="1"/>
      <x:c r="D7743" s="1"/>
      <x:c r="E7743" s="1"/>
      <x:c r="F7743" s="1"/>
      <x:c r="G7743" s="1"/>
      <x:c r="H7743" s="1"/>
      <x:c r="I7743" s="53">
        <x:f t="shared" si="1442"/>
        <x:v>11</x:v>
      </x:c>
      <x:c r="J7743" s="53">
        <x:f t="shared" si="1443"/>
        <x:v>17</x:v>
      </x:c>
      <x:c r="K7743" s="53">
        <x:f t="shared" si="1444"/>
        <x:v>9</x:v>
      </x:c>
      <x:c r="L7743" s="53">
        <x:f t="shared" si="1445"/>
        <x:v>37</x:v>
      </x:c>
      <x:c r="M7743" s="54">
        <x:f t="shared" si="1446"/>
        <x:v>4053.5191841149144</x:v>
      </x:c>
      <x:c r="N7743" s="54">
        <x:f t="shared" si="1447"/>
        <x:v>2.3149438778575795</x:v>
      </x:c>
      <x:c r="O7743" s="55">
        <x:f t="shared" si="1448"/>
        <x:v>156698</x:v>
      </x:c>
      <x:c r="P7743" s="55">
        <x:f t="shared" si="1449"/>
        <x:v>25080</x:v>
      </x:c>
      <x:c r="Q7743" s="55">
        <x:f t="shared" si="1450"/>
        <x:v>82873.596946439488</x:v>
      </x:c>
      <x:c r="R7743" s="55">
        <x:f t="shared" si="1451"/>
        <x:v>28744.403053560512</x:v>
      </x:c>
      <x:c r="S7743" s="1" t="str">
        <x:f t="shared" si="1452"/>
        <x:v>YES</x:v>
      </x:c>
      <x:c r="T7743" s="1">
        <x:f t="shared" si="1453"/>
        <x:v>28744.403053560512</x:v>
      </x:c>
    </x:row>
    <x:row r="7744">
      <x:c r="A7744" s="1"/>
      <x:c r="B7744" s="1"/>
      <x:c r="C7744" s="1"/>
      <x:c r="D7744" s="1"/>
      <x:c r="E7744" s="1"/>
      <x:c r="F7744" s="1"/>
      <x:c r="G7744" s="1"/>
      <x:c r="H7744" s="1"/>
      <x:c r="I7744" s="53">
        <x:f t="shared" si="1442"/>
        <x:v>11</x:v>
      </x:c>
      <x:c r="J7744" s="53">
        <x:f t="shared" si="1443"/>
        <x:v>17</x:v>
      </x:c>
      <x:c r="K7744" s="53">
        <x:f t="shared" si="1444"/>
        <x:v>10</x:v>
      </x:c>
      <x:c r="L7744" s="53">
        <x:f t="shared" si="1445"/>
        <x:v>38</x:v>
      </x:c>
      <x:c r="M7744" s="54">
        <x:f t="shared" si="1446"/>
        <x:v>4110.1327255981278</x:v>
      </x:c>
      <x:c r="N7744" s="54">
        <x:f t="shared" si="1447"/>
        <x:v>2.3542588372209221</x:v>
      </x:c>
      <x:c r="O7744" s="55">
        <x:f t="shared" si="1448"/>
        <x:v>159398</x:v>
      </x:c>
      <x:c r="P7744" s="55">
        <x:f t="shared" si="1449"/>
        <x:v>25960</x:v>
      </x:c>
      <x:c r="Q7744" s="55">
        <x:f t="shared" si="1450"/>
        <x:v>83856.47093052305</x:v>
      </x:c>
      <x:c r="R7744" s="55">
        <x:f t="shared" si="1451"/>
        <x:v>29581.52906947695</x:v>
      </x:c>
      <x:c r="S7744" s="1" t="str">
        <x:f t="shared" si="1452"/>
        <x:v>YES</x:v>
      </x:c>
      <x:c r="T7744" s="1">
        <x:f t="shared" si="1453"/>
        <x:v>29581.52906947695</x:v>
      </x:c>
    </x:row>
    <x:row r="7745">
      <x:c r="A7745" s="1"/>
      <x:c r="B7745" s="1"/>
      <x:c r="C7745" s="1"/>
      <x:c r="D7745" s="1"/>
      <x:c r="E7745" s="1"/>
      <x:c r="F7745" s="1"/>
      <x:c r="G7745" s="1"/>
      <x:c r="H7745" s="1"/>
      <x:c r="I7745" s="53">
        <x:f t="shared" si="1442"/>
        <x:v>11</x:v>
      </x:c>
      <x:c r="J7745" s="53">
        <x:f t="shared" si="1443"/>
        <x:v>17</x:v>
      </x:c>
      <x:c r="K7745" s="53">
        <x:f t="shared" si="1444"/>
        <x:v>11</x:v>
      </x:c>
      <x:c r="L7745" s="53">
        <x:f t="shared" si="1445"/>
        <x:v>39</x:v>
      </x:c>
      <x:c r="M7745" s="54">
        <x:f t="shared" si="1446"/>
        <x:v>4168.0908386915662</x:v>
      </x:c>
      <x:c r="N7745" s="54">
        <x:f t="shared" si="1447"/>
        <x:v>2.3945075268691434</x:v>
      </x:c>
      <x:c r="O7745" s="55">
        <x:f t="shared" si="1448"/>
        <x:v>162098</x:v>
      </x:c>
      <x:c r="P7745" s="55">
        <x:f t="shared" si="1449"/>
        <x:v>26840</x:v>
      </x:c>
      <x:c r="Q7745" s="55">
        <x:f t="shared" si="1450"/>
        <x:v>84862.688171728572</x:v>
      </x:c>
      <x:c r="R7745" s="55">
        <x:f t="shared" si="1451"/>
        <x:v>30395.311828271428</x:v>
      </x:c>
      <x:c r="S7745" s="1" t="str">
        <x:f t="shared" si="1452"/>
        <x:v>YES</x:v>
      </x:c>
      <x:c r="T7745" s="1">
        <x:f t="shared" si="1453"/>
        <x:v>30395.311828271428</x:v>
      </x:c>
    </x:row>
    <x:row r="7746">
      <x:c r="A7746" s="1"/>
      <x:c r="B7746" s="1"/>
      <x:c r="C7746" s="1"/>
      <x:c r="D7746" s="1"/>
      <x:c r="E7746" s="1"/>
      <x:c r="F7746" s="1"/>
      <x:c r="G7746" s="1"/>
      <x:c r="H7746" s="1"/>
      <x:c r="I7746" s="53">
        <x:f t="shared" si="1442"/>
        <x:v>11</x:v>
      </x:c>
      <x:c r="J7746" s="53">
        <x:f t="shared" si="1443"/>
        <x:v>17</x:v>
      </x:c>
      <x:c r="K7746" s="53">
        <x:f t="shared" si="1444"/>
        <x:v>12</x:v>
      </x:c>
      <x:c r="L7746" s="53">
        <x:f t="shared" si="1445"/>
        <x:v>40</x:v>
      </x:c>
      <x:c r="M7746" s="54">
        <x:f t="shared" si="1446"/>
        <x:v>4227.4182918196311</x:v>
      </x:c>
      <x:c r="N7746" s="54">
        <x:f t="shared" si="1447"/>
        <x:v>2.435707147096966</x:v>
      </x:c>
      <x:c r="O7746" s="55">
        <x:f t="shared" si="1448"/>
        <x:v>164798</x:v>
      </x:c>
      <x:c r="P7746" s="55">
        <x:f t="shared" si="1449"/>
        <x:v>27720</x:v>
      </x:c>
      <x:c r="Q7746" s="55">
        <x:f t="shared" si="1450"/>
        <x:v>85892.678677424148</x:v>
      </x:c>
      <x:c r="R7746" s="55">
        <x:f t="shared" si="1451"/>
        <x:v>31185.321322575852</x:v>
      </x:c>
      <x:c r="S7746" s="1" t="str">
        <x:f t="shared" si="1452"/>
        <x:v>YES</x:v>
      </x:c>
      <x:c r="T7746" s="1">
        <x:f t="shared" si="1453"/>
        <x:v>31185.321322575852</x:v>
      </x:c>
    </x:row>
    <x:row r="7747">
      <x:c r="A7747" s="1"/>
      <x:c r="B7747" s="1"/>
      <x:c r="C7747" s="1"/>
      <x:c r="D7747" s="1"/>
      <x:c r="E7747" s="1"/>
      <x:c r="F7747" s="1"/>
      <x:c r="G7747" s="1"/>
      <x:c r="H7747" s="1"/>
      <x:c r="I7747" s="53">
        <x:f t="shared" si="1442"/>
        <x:v>11</x:v>
      </x:c>
      <x:c r="J7747" s="53">
        <x:f t="shared" si="1443"/>
        <x:v>17</x:v>
      </x:c>
      <x:c r="K7747" s="53">
        <x:f t="shared" si="1444"/>
        <x:v>13</x:v>
      </x:c>
      <x:c r="L7747" s="53">
        <x:f t="shared" si="1445"/>
        <x:v>41</x:v>
      </x:c>
      <x:c r="M7747" s="54">
        <x:f t="shared" si="1446"/>
        <x:v>4288.1402625280152</x:v>
      </x:c>
      <x:c r="N7747" s="54">
        <x:f t="shared" si="1447"/>
        <x:v>2.4778751823111218</x:v>
      </x:c>
      <x:c r="O7747" s="55">
        <x:f t="shared" si="1448"/>
        <x:v>167498</x:v>
      </x:c>
      <x:c r="P7747" s="55">
        <x:f t="shared" si="1449"/>
        <x:v>28600</x:v>
      </x:c>
      <x:c r="Q7747" s="55">
        <x:f t="shared" si="1450"/>
        <x:v>86946.87955777804</x:v>
      </x:c>
      <x:c r="R7747" s="55">
        <x:f t="shared" si="1451"/>
        <x:v>31951.12044222196</x:v>
      </x:c>
      <x:c r="S7747" s="1" t="str">
        <x:f t="shared" si="1452"/>
        <x:v>YES</x:v>
      </x:c>
      <x:c r="T7747" s="1">
        <x:f t="shared" si="1453"/>
        <x:v>31951.12044222196</x:v>
      </x:c>
    </x:row>
    <x:row r="7748">
      <x:c r="A7748" s="1"/>
      <x:c r="B7748" s="1"/>
      <x:c r="C7748" s="1"/>
      <x:c r="D7748" s="1"/>
      <x:c r="E7748" s="1"/>
      <x:c r="F7748" s="1"/>
      <x:c r="G7748" s="1"/>
      <x:c r="H7748" s="1"/>
      <x:c r="I7748" s="53">
        <x:f t="shared" si="1442"/>
        <x:v>11</x:v>
      </x:c>
      <x:c r="J7748" s="53">
        <x:f t="shared" si="1443"/>
        <x:v>17</x:v>
      </x:c>
      <x:c r="K7748" s="53">
        <x:f t="shared" si="1444"/>
        <x:v>14</x:v>
      </x:c>
      <x:c r="L7748" s="53">
        <x:f t="shared" si="1445"/>
        <x:v>42</x:v>
      </x:c>
      <x:c r="M7748" s="54">
        <x:f t="shared" si="1446"/>
        <x:v>4350.2823438416763</x:v>
      </x:c>
      <x:c r="N7748" s="54">
        <x:f t="shared" si="1447"/>
        <x:v>2.5210294054456086</x:v>
      </x:c>
      <x:c r="O7748" s="55">
        <x:f t="shared" si="1448"/>
        <x:v>170198</x:v>
      </x:c>
      <x:c r="P7748" s="55">
        <x:f t="shared" si="1449"/>
        <x:v>29480</x:v>
      </x:c>
      <x:c r="Q7748" s="55">
        <x:f t="shared" si="1450"/>
        <x:v>88025.735136140211</x:v>
      </x:c>
      <x:c r="R7748" s="55">
        <x:f t="shared" si="1451"/>
        <x:v>32692.264863859789</x:v>
      </x:c>
      <x:c r="S7748" s="1" t="str">
        <x:f t="shared" si="1452"/>
        <x:v>YES</x:v>
      </x:c>
      <x:c r="T7748" s="1">
        <x:f t="shared" si="1453"/>
        <x:v>32692.264863859789</x:v>
      </x:c>
    </x:row>
    <x:row r="7749">
      <x:c r="A7749" s="1"/>
      <x:c r="B7749" s="1"/>
      <x:c r="C7749" s="1"/>
      <x:c r="D7749" s="1"/>
      <x:c r="E7749" s="1"/>
      <x:c r="F7749" s="1"/>
      <x:c r="G7749" s="1"/>
      <x:c r="H7749" s="1"/>
      <x:c r="I7749" s="53">
        <x:f t="shared" si="1442"/>
        <x:v>11</x:v>
      </x:c>
      <x:c r="J7749" s="53">
        <x:f t="shared" si="1443"/>
        <x:v>17</x:v>
      </x:c>
      <x:c r="K7749" s="53">
        <x:f t="shared" si="1444"/>
        <x:v>15</x:v>
      </x:c>
      <x:c r="L7749" s="53">
        <x:f t="shared" si="1445"/>
        <x:v>43</x:v>
      </x:c>
      <x:c r="M7749" s="54">
        <x:f t="shared" si="1446"/>
        <x:v>4413.8705507178229</x:v>
      </x:c>
      <x:c r="N7749" s="54">
        <x:f t="shared" si="1447"/>
        <x:v>2.5651878824429324</x:v>
      </x:c>
      <x:c r="O7749" s="55">
        <x:f t="shared" si="1448"/>
        <x:v>172898</x:v>
      </x:c>
      <x:c r="P7749" s="55">
        <x:f t="shared" si="1449"/>
        <x:v>30360</x:v>
      </x:c>
      <x:c r="Q7749" s="55">
        <x:f t="shared" si="1450"/>
        <x:v>89129.697061073311</x:v>
      </x:c>
      <x:c r="R7749" s="55">
        <x:f t="shared" si="1451"/>
        <x:v>33408.302938926689</x:v>
      </x:c>
      <x:c r="S7749" s="1" t="str">
        <x:f t="shared" si="1452"/>
        <x:v>YES</x:v>
      </x:c>
      <x:c r="T7749" s="1">
        <x:f t="shared" si="1453"/>
        <x:v>33408.302938926689</x:v>
      </x:c>
    </x:row>
    <x:row r="7750">
      <x:c r="A7750" s="1"/>
      <x:c r="B7750" s="1"/>
      <x:c r="C7750" s="1"/>
      <x:c r="D7750" s="1"/>
      <x:c r="E7750" s="1"/>
      <x:c r="F7750" s="1"/>
      <x:c r="G7750" s="1"/>
      <x:c r="H7750" s="1"/>
      <x:c r="I7750" s="53">
        <x:f t="shared" si="1442"/>
        <x:v>11</x:v>
      </x:c>
      <x:c r="J7750" s="53">
        <x:f t="shared" si="1443"/>
        <x:v>17</x:v>
      </x:c>
      <x:c r="K7750" s="53">
        <x:f t="shared" si="1444"/>
        <x:v>16</x:v>
      </x:c>
      <x:c r="L7750" s="53">
        <x:f t="shared" si="1445"/>
        <x:v>44</x:v>
      </x:c>
      <x:c r="M7750" s="54">
        <x:f t="shared" si="1446"/>
        <x:v>4478.9313265953115</x:v>
      </x:c>
      <x:c r="N7750" s="54">
        <x:f t="shared" si="1447"/>
        <x:v>2.6103689768022997</x:v>
      </x:c>
      <x:c r="O7750" s="55">
        <x:f t="shared" si="1448"/>
        <x:v>175598</x:v>
      </x:c>
      <x:c r="P7750" s="55">
        <x:f t="shared" si="1449"/>
        <x:v>31240</x:v>
      </x:c>
      <x:c r="Q7750" s="55">
        <x:f t="shared" si="1450"/>
        <x:v>90259.224420057493</x:v>
      </x:c>
      <x:c r="R7750" s="55">
        <x:f t="shared" si="1451"/>
        <x:v>34098.775579942507</x:v>
      </x:c>
      <x:c r="S7750" s="1" t="str">
        <x:f t="shared" si="1452"/>
        <x:v>YES</x:v>
      </x:c>
      <x:c r="T7750" s="1">
        <x:f t="shared" si="1453"/>
        <x:v>34098.775579942507</x:v>
      </x:c>
    </x:row>
    <x:row r="7751">
      <x:c r="A7751" s="1"/>
      <x:c r="B7751" s="1"/>
      <x:c r="C7751" s="1"/>
      <x:c r="D7751" s="1"/>
      <x:c r="E7751" s="1"/>
      <x:c r="F7751" s="1"/>
      <x:c r="G7751" s="1"/>
      <x:c r="H7751" s="1"/>
      <x:c r="I7751" s="53">
        <x:f t="shared" si="1442"/>
        <x:v>11</x:v>
      </x:c>
      <x:c r="J7751" s="53">
        <x:f t="shared" si="1443"/>
        <x:v>17</x:v>
      </x:c>
      <x:c r="K7751" s="53">
        <x:f t="shared" si="1444"/>
        <x:v>17</x:v>
      </x:c>
      <x:c r="L7751" s="53">
        <x:f t="shared" si="1445"/>
        <x:v>45</x:v>
      </x:c>
      <x:c r="M7751" s="54">
        <x:f t="shared" si="1446"/>
        <x:v>4545.491550041852</x:v>
      </x:c>
      <x:c r="N7751" s="54">
        <x:f t="shared" si="1447"/>
        <x:v>2.6565913541957307</x:v>
      </x:c>
      <x:c r="O7751" s="55">
        <x:f t="shared" si="1448"/>
        <x:v>178298</x:v>
      </x:c>
      <x:c r="P7751" s="55">
        <x:f t="shared" si="1449"/>
        <x:v>32120</x:v>
      </x:c>
      <x:c r="Q7751" s="55">
        <x:f t="shared" si="1450"/>
        <x:v>91414.783854893263</x:v>
      </x:c>
      <x:c r="R7751" s="55">
        <x:f t="shared" si="1451"/>
        <x:v>34763.216145106737</x:v>
      </x:c>
      <x:c r="S7751" s="1" t="str">
        <x:f t="shared" si="1452"/>
        <x:v>YES</x:v>
      </x:c>
      <x:c r="T7751" s="1">
        <x:f t="shared" si="1453"/>
        <x:v>34763.216145106737</x:v>
      </x:c>
    </x:row>
    <x:row r="7752">
      <x:c r="A7752" s="1"/>
      <x:c r="B7752" s="1"/>
      <x:c r="C7752" s="1"/>
      <x:c r="D7752" s="1"/>
      <x:c r="E7752" s="1"/>
      <x:c r="F7752" s="1"/>
      <x:c r="G7752" s="1"/>
      <x:c r="H7752" s="1"/>
      <x:c r="I7752" s="53">
        <x:f t="shared" si="1442"/>
        <x:v>11</x:v>
      </x:c>
      <x:c r="J7752" s="53">
        <x:f t="shared" si="1443"/>
        <x:v>17</x:v>
      </x:c>
      <x:c r="K7752" s="53">
        <x:f t="shared" si="1444"/>
        <x:v>18</x:v>
      </x:c>
      <x:c r="L7752" s="53">
        <x:f t="shared" si="1445"/>
        <x:v>46</x:v>
      </x:c>
      <x:c r="M7752" s="54">
        <x:f t="shared" si="1446"/>
        <x:v>4613.5785415004393</x:v>
      </x:c>
      <x:c r="N7752" s="54">
        <x:f t="shared" si="1447"/>
        <x:v>2.703873987153083</x:v>
      </x:c>
      <x:c r="O7752" s="55">
        <x:f t="shared" si="1448"/>
        <x:v>180998</x:v>
      </x:c>
      <x:c r="P7752" s="55">
        <x:f t="shared" si="1449"/>
        <x:v>33000</x:v>
      </x:c>
      <x:c r="Q7752" s="55">
        <x:f t="shared" si="1450"/>
        <x:v>92596.849678827071</x:v>
      </x:c>
      <x:c r="R7752" s="55">
        <x:f t="shared" si="1451"/>
        <x:v>35401.150321172929</x:v>
      </x:c>
      <x:c r="S7752" s="1" t="str">
        <x:f t="shared" si="1452"/>
        <x:v>YES</x:v>
      </x:c>
      <x:c r="T7752" s="1">
        <x:f t="shared" si="1453"/>
        <x:v>35401.150321172929</x:v>
      </x:c>
    </x:row>
    <x:row r="7753">
      <x:c r="A7753" s="1"/>
      <x:c r="B7753" s="1"/>
      <x:c r="C7753" s="1"/>
      <x:c r="D7753" s="1"/>
      <x:c r="E7753" s="1"/>
      <x:c r="F7753" s="1"/>
      <x:c r="G7753" s="1"/>
      <x:c r="H7753" s="1"/>
      <x:c r="I7753" s="53">
        <x:f t="shared" si="1442"/>
        <x:v>11</x:v>
      </x:c>
      <x:c r="J7753" s="53">
        <x:f t="shared" si="1443"/>
        <x:v>17</x:v>
      </x:c>
      <x:c r="K7753" s="53">
        <x:f t="shared" si="1444"/>
        <x:v>19</x:v>
      </x:c>
      <x:c r="L7753" s="53">
        <x:f t="shared" si="1445"/>
        <x:v>47</x:v>
      </x:c>
      <x:c r="M7753" s="54">
        <x:f t="shared" si="1446"/>
        <x:v>4683.2200701364618</x:v>
      </x:c>
      <x:c r="N7753" s="54">
        <x:f t="shared" si="1447"/>
        <x:v>2.7522361598169875</x:v>
      </x:c>
      <x:c r="O7753" s="55">
        <x:f t="shared" si="1448"/>
        <x:v>183698</x:v>
      </x:c>
      <x:c r="P7753" s="55">
        <x:f t="shared" si="1449"/>
        <x:v>33880</x:v>
      </x:c>
      <x:c r="Q7753" s="55">
        <x:f t="shared" si="1450"/>
        <x:v>93805.903995424684</x:v>
      </x:c>
      <x:c r="R7753" s="55">
        <x:f t="shared" si="1451"/>
        <x:v>36012.096004575316</x:v>
      </x:c>
      <x:c r="S7753" s="1" t="str">
        <x:f t="shared" si="1452"/>
        <x:v>YES</x:v>
      </x:c>
      <x:c r="T7753" s="1">
        <x:f t="shared" si="1453"/>
        <x:v>36012.096004575316</x:v>
      </x:c>
    </x:row>
    <x:row r="7754">
      <x:c r="A7754" s="1"/>
      <x:c r="B7754" s="1"/>
      <x:c r="C7754" s="1"/>
      <x:c r="D7754" s="1"/>
      <x:c r="E7754" s="1"/>
      <x:c r="F7754" s="1"/>
      <x:c r="G7754" s="1"/>
      <x:c r="H7754" s="1"/>
      <x:c r="I7754" s="53">
        <x:f t="shared" si="1442"/>
        <x:v>11</x:v>
      </x:c>
      <x:c r="J7754" s="53">
        <x:f t="shared" si="1443"/>
        <x:v>17</x:v>
      </x:c>
      <x:c r="K7754" s="53">
        <x:f t="shared" si="1444"/>
        <x:v>20</x:v>
      </x:c>
      <x:c r="L7754" s="53">
        <x:f t="shared" si="1445"/>
        <x:v>48</x:v>
      </x:c>
      <x:c r="M7754" s="54">
        <x:f t="shared" si="1446"/>
        <x:v>4754.444360786938</x:v>
      </x:c>
      <x:c r="N7754" s="54">
        <x:f t="shared" si="1447"/>
        <x:v>2.8016974727687067</x:v>
      </x:c>
      <x:c r="O7754" s="55">
        <x:f t="shared" si="1448"/>
        <x:v>186398</x:v>
      </x:c>
      <x:c r="P7754" s="55">
        <x:f t="shared" si="1449"/>
        <x:v>34760</x:v>
      </x:c>
      <x:c r="Q7754" s="55">
        <x:f t="shared" si="1450"/>
        <x:v>95042.436819217677</x:v>
      </x:c>
      <x:c r="R7754" s="55">
        <x:f t="shared" si="1451"/>
        <x:v>36595.563180782323</x:v>
      </x:c>
      <x:c r="S7754" s="1" t="str">
        <x:f t="shared" si="1452"/>
        <x:v>YES</x:v>
      </x:c>
      <x:c r="T7754" s="1">
        <x:f t="shared" si="1453"/>
        <x:v>36595.563180782323</x:v>
      </x:c>
    </x:row>
    <x:row r="7755">
      <x:c r="A7755" s="1"/>
      <x:c r="B7755" s="1"/>
      <x:c r="C7755" s="1"/>
      <x:c r="D7755" s="1"/>
      <x:c r="E7755" s="1"/>
      <x:c r="F7755" s="1"/>
      <x:c r="G7755" s="1"/>
      <x:c r="H7755" s="1"/>
      <x:c r="I7755" s="53">
        <x:f t="shared" si="1442"/>
        <x:v>11</x:v>
      </x:c>
      <x:c r="J7755" s="53">
        <x:f t="shared" si="1443"/>
        <x:v>17</x:v>
      </x:c>
      <x:c r="K7755" s="53">
        <x:f t="shared" si="1444"/>
        <x:v>21</x:v>
      </x:c>
      <x:c r="L7755" s="53">
        <x:f t="shared" si="1445"/>
        <x:v>49</x:v>
      </x:c>
      <x:c r="M7755" s="54">
        <x:f t="shared" si="1446"/>
        <x:v>4827.2801010133826</x:v>
      </x:c>
      <x:c r="N7755" s="54">
        <x:f t="shared" si="1447"/>
        <x:v>2.8522778479259601</x:v>
      </x:c>
      <x:c r="O7755" s="55">
        <x:f t="shared" si="1448"/>
        <x:v>189098</x:v>
      </x:c>
      <x:c r="P7755" s="55">
        <x:f t="shared" si="1449"/>
        <x:v>35640</x:v>
      </x:c>
      <x:c r="Q7755" s="55">
        <x:f t="shared" si="1450"/>
        <x:v>96306.946198149002</x:v>
      </x:c>
      <x:c r="R7755" s="55">
        <x:f t="shared" si="1451"/>
        <x:v>37151.053801850998</x:v>
      </x:c>
      <x:c r="S7755" s="1" t="str">
        <x:f t="shared" si="1452"/>
        <x:v>YES</x:v>
      </x:c>
      <x:c r="T7755" s="1">
        <x:f t="shared" si="1453"/>
        <x:v>37151.053801850998</x:v>
      </x:c>
    </x:row>
    <x:row r="7756">
      <x:c r="A7756" s="1"/>
      <x:c r="B7756" s="1"/>
      <x:c r="C7756" s="1"/>
      <x:c r="D7756" s="1"/>
      <x:c r="E7756" s="1"/>
      <x:c r="F7756" s="1"/>
      <x:c r="G7756" s="1"/>
      <x:c r="H7756" s="1"/>
      <x:c r="I7756" s="53">
        <x:f t="shared" si="1442"/>
        <x:v>11</x:v>
      </x:c>
      <x:c r="J7756" s="53">
        <x:f t="shared" si="1443"/>
        <x:v>17</x:v>
      </x:c>
      <x:c r="K7756" s="53">
        <x:f t="shared" si="1444"/>
        <x:v>22</x:v>
      </x:c>
      <x:c r="L7756" s="53">
        <x:f t="shared" si="1445"/>
        <x:v>50</x:v>
      </x:c>
      <x:c r="M7756" s="54">
        <x:f t="shared" si="1446"/>
        <x:v>4901.7564482597782</x:v>
      </x:c>
      <x:c r="N7756" s="54">
        <x:f t="shared" si="1447"/>
        <x:v>2.9039975335137349</x:v>
      </x:c>
      <x:c r="O7756" s="55">
        <x:f t="shared" si="1448"/>
        <x:v>191798</x:v>
      </x:c>
      <x:c r="P7756" s="55">
        <x:f t="shared" si="1449"/>
        <x:v>36520</x:v>
      </x:c>
      <x:c r="Q7756" s="55">
        <x:f t="shared" si="1450"/>
        <x:v>97599.93833784337</x:v>
      </x:c>
      <x:c r="R7756" s="55">
        <x:f t="shared" si="1451"/>
        <x:v>37678.06166215663</x:v>
      </x:c>
      <x:c r="S7756" s="1" t="str">
        <x:f t="shared" si="1452"/>
        <x:v>YES</x:v>
      </x:c>
      <x:c r="T7756" s="1">
        <x:f t="shared" si="1453"/>
        <x:v>37678.06166215663</x:v>
      </x:c>
    </x:row>
    <x:row r="7757">
      <x:c r="A7757" s="1"/>
      <x:c r="B7757" s="1"/>
      <x:c r="C7757" s="1"/>
      <x:c r="D7757" s="1"/>
      <x:c r="E7757" s="1"/>
      <x:c r="F7757" s="1"/>
      <x:c r="G7757" s="1"/>
      <x:c r="H7757" s="1"/>
      <x:c r="I7757" s="53">
        <x:f t="shared" si="1442"/>
        <x:v>11</x:v>
      </x:c>
      <x:c r="J7757" s="53">
        <x:f t="shared" si="1443"/>
        <x:v>17</x:v>
      </x:c>
      <x:c r="K7757" s="53">
        <x:f t="shared" si="1444"/>
        <x:v>23</x:v>
      </x:c>
      <x:c r="L7757" s="53">
        <x:f t="shared" si="1445"/>
        <x:v>51</x:v>
      </x:c>
      <x:c r="M7757" s="54">
        <x:f t="shared" si="1446"/>
        <x:v>4977.9030371172148</x:v>
      </x:c>
      <x:c r="N7757" s="54">
        <x:f t="shared" si="1447"/>
        <x:v>2.9568771091091768</x:v>
      </x:c>
      <x:c r="O7757" s="55">
        <x:f t="shared" si="1448"/>
        <x:v>194498</x:v>
      </x:c>
      <x:c r="P7757" s="55">
        <x:f t="shared" si="1449"/>
        <x:v>37400</x:v>
      </x:c>
      <x:c r="Q7757" s="55">
        <x:f t="shared" si="1450"/>
        <x:v>98921.927727729417</x:v>
      </x:c>
      <x:c r="R7757" s="55">
        <x:f t="shared" si="1451"/>
        <x:v>38176.072272270583</x:v>
      </x:c>
      <x:c r="S7757" s="1" t="str">
        <x:f t="shared" si="1452"/>
        <x:v>YES</x:v>
      </x:c>
      <x:c r="T7757" s="1">
        <x:f t="shared" si="1453"/>
        <x:v>38176.072272270583</x:v>
      </x:c>
    </x:row>
    <x:row r="7758">
      <x:c r="A7758" s="1"/>
      <x:c r="B7758" s="1"/>
      <x:c r="C7758" s="1"/>
      <x:c r="D7758" s="1"/>
      <x:c r="E7758" s="1"/>
      <x:c r="F7758" s="1"/>
      <x:c r="G7758" s="1"/>
      <x:c r="H7758" s="1"/>
      <x:c r="I7758" s="53">
        <x:f t="shared" si="1442"/>
        <x:v>11</x:v>
      </x:c>
      <x:c r="J7758" s="53">
        <x:f t="shared" si="1443"/>
        <x:v>17</x:v>
      </x:c>
      <x:c r="K7758" s="53">
        <x:f t="shared" si="1444"/>
        <x:v>24</x:v>
      </x:c>
      <x:c r="L7758" s="53">
        <x:f t="shared" si="1445"/>
        <x:v>52</x:v>
      </x:c>
      <x:c r="M7758" s="54">
        <x:f t="shared" si="1446"/>
        <x:v>5055.7499866967109</x:v>
      </x:c>
      <x:c r="N7758" s="54">
        <x:f t="shared" si="1447"/>
        <x:v>3.0109374907616049</x:v>
      </x:c>
      <x:c r="O7758" s="55">
        <x:f t="shared" si="1448"/>
        <x:v>197198</x:v>
      </x:c>
      <x:c r="P7758" s="55">
        <x:f t="shared" si="1449"/>
        <x:v>38280</x:v>
      </x:c>
      <x:c r="Q7758" s="55">
        <x:f t="shared" si="1450"/>
        <x:v>100273.43726904012</x:v>
      </x:c>
      <x:c r="R7758" s="55">
        <x:f t="shared" si="1451"/>
        <x:v>38644.562730959879</x:v>
      </x:c>
      <x:c r="S7758" s="1" t="str">
        <x:f t="shared" si="1452"/>
        <x:v>YES</x:v>
      </x:c>
      <x:c r="T7758" s="1">
        <x:f t="shared" si="1453"/>
        <x:v>38644.562730959879</x:v>
      </x:c>
    </x:row>
    <x:row r="7759">
      <x:c r="A7759" s="1"/>
      <x:c r="B7759" s="1"/>
      <x:c r="C7759" s="1"/>
      <x:c r="D7759" s="1"/>
      <x:c r="E7759" s="1"/>
      <x:c r="F7759" s="1"/>
      <x:c r="G7759" s="1"/>
      <x:c r="H7759" s="1"/>
      <x:c r="I7759" s="53">
        <x:f t="shared" si="1442"/>
        <x:v>11</x:v>
      </x:c>
      <x:c r="J7759" s="53">
        <x:f t="shared" si="1443"/>
        <x:v>17</x:v>
      </x:c>
      <x:c r="K7759" s="53">
        <x:f t="shared" si="1444"/>
        <x:v>25</x:v>
      </x:c>
      <x:c r="L7759" s="53">
        <x:f t="shared" si="1445"/>
        <x:v>53</x:v>
      </x:c>
      <x:c r="M7759" s="54">
        <x:f t="shared" si="1446"/>
        <x:v>5135.327908111808</x:v>
      </x:c>
      <x:c r="N7759" s="54">
        <x:f t="shared" si="1447"/>
        <x:v>3.0661999361887555</x:v>
      </x:c>
      <x:c r="O7759" s="55">
        <x:f t="shared" si="1448"/>
        <x:v>199898</x:v>
      </x:c>
      <x:c r="P7759" s="55">
        <x:f t="shared" si="1449"/>
        <x:v>39160</x:v>
      </x:c>
      <x:c r="Q7759" s="55">
        <x:f t="shared" si="1450"/>
        <x:v>101654.99840471889</x:v>
      </x:c>
      <x:c r="R7759" s="55">
        <x:f t="shared" si="1451"/>
        <x:v>39083.001595281108</x:v>
      </x:c>
      <x:c r="S7759" s="1" t="str">
        <x:f t="shared" si="1452"/>
        <x:v>YES</x:v>
      </x:c>
      <x:c r="T7759" s="1">
        <x:f t="shared" si="1453"/>
        <x:v>39083.001595281108</x:v>
      </x:c>
    </x:row>
    <x:row r="7760">
      <x:c r="A7760" s="1"/>
      <x:c r="B7760" s="1"/>
      <x:c r="C7760" s="1"/>
      <x:c r="D7760" s="1"/>
      <x:c r="E7760" s="1"/>
      <x:c r="F7760" s="1"/>
      <x:c r="G7760" s="1"/>
      <x:c r="H7760" s="1"/>
      <x:c r="I7760" s="53">
        <x:f t="shared" si="1442"/>
        <x:v>11</x:v>
      </x:c>
      <x:c r="J7760" s="53">
        <x:f t="shared" si="1443"/>
        <x:v>17</x:v>
      </x:c>
      <x:c r="K7760" s="53">
        <x:f t="shared" si="1444"/>
        <x:v>26</x:v>
      </x:c>
      <x:c r="L7760" s="53">
        <x:f t="shared" si="1445"/>
        <x:v>54</x:v>
      </x:c>
      <x:c r="M7760" s="54">
        <x:f t="shared" si="1446"/>
        <x:v>5216.6679120725257</x:v>
      </x:c>
      <x:c r="N7760" s="54">
        <x:f t="shared" si="1447"/>
        <x:v>3.122686050050365</x:v>
      </x:c>
      <x:c r="O7760" s="55">
        <x:f t="shared" si="1448"/>
        <x:v>202598</x:v>
      </x:c>
      <x:c r="P7760" s="55">
        <x:f t="shared" si="1449"/>
        <x:v>40040</x:v>
      </x:c>
      <x:c r="Q7760" s="55">
        <x:f t="shared" si="1450"/>
        <x:v>103067.15125125913</x:v>
      </x:c>
      <x:c r="R7760" s="55">
        <x:f t="shared" si="1451"/>
        <x:v>39490.848748740871</x:v>
      </x:c>
      <x:c r="S7760" s="1" t="str">
        <x:f t="shared" si="1452"/>
        <x:v>YES</x:v>
      </x:c>
      <x:c r="T7760" s="1">
        <x:f t="shared" si="1453"/>
        <x:v>39490.848748740871</x:v>
      </x:c>
    </x:row>
    <x:row r="7761">
      <x:c r="A7761" s="1"/>
      <x:c r="B7761" s="1"/>
      <x:c r="C7761" s="1"/>
      <x:c r="D7761" s="1"/>
      <x:c r="E7761" s="1"/>
      <x:c r="F7761" s="1"/>
      <x:c r="G7761" s="1"/>
      <x:c r="H7761" s="1"/>
      <x:c r="I7761" s="53">
        <x:f t="shared" si="1442"/>
        <x:v>11</x:v>
      </x:c>
      <x:c r="J7761" s="53">
        <x:f t="shared" si="1443"/>
        <x:v>17</x:v>
      </x:c>
      <x:c r="K7761" s="53">
        <x:f t="shared" si="1444"/>
        <x:v>27</x:v>
      </x:c>
      <x:c r="L7761" s="53">
        <x:f t="shared" si="1445"/>
        <x:v>55</x:v>
      </x:c>
      <x:c r="M7761" s="54">
        <x:f t="shared" si="1446"/>
        <x:v>5299.8016165922827</x:v>
      </x:c>
      <x:c r="N7761" s="54">
        <x:f t="shared" si="1447"/>
        <x:v>3.1804177893001961</x:v>
      </x:c>
      <x:c r="O7761" s="55">
        <x:f t="shared" si="1448"/>
        <x:v>205298</x:v>
      </x:c>
      <x:c r="P7761" s="55">
        <x:f t="shared" si="1449"/>
        <x:v>40920</x:v>
      </x:c>
      <x:c r="Q7761" s="55">
        <x:f t="shared" si="1450"/>
        <x:v>104510.44473250491</x:v>
      </x:c>
      <x:c r="R7761" s="55">
        <x:f t="shared" si="1451"/>
        <x:v>39867.555267495089</x:v>
      </x:c>
      <x:c r="S7761" s="1" t="str">
        <x:f t="shared" si="1452"/>
        <x:v>YES</x:v>
      </x:c>
      <x:c r="T7761" s="1">
        <x:f t="shared" si="1453"/>
        <x:v>39867.555267495089</x:v>
      </x:c>
    </x:row>
    <x:row r="7762">
      <x:c r="A7762" s="1"/>
      <x:c r="B7762" s="1"/>
      <x:c r="C7762" s="1"/>
      <x:c r="D7762" s="1"/>
      <x:c r="E7762" s="1"/>
      <x:c r="F7762" s="1"/>
      <x:c r="G7762" s="1"/>
      <x:c r="H7762" s="1"/>
      <x:c r="I7762" s="53">
        <x:f t="shared" si="1442"/>
        <x:v>11</x:v>
      </x:c>
      <x:c r="J7762" s="53">
        <x:f t="shared" si="1443"/>
        <x:v>17</x:v>
      </x:c>
      <x:c r="K7762" s="53">
        <x:f t="shared" si="1444"/>
        <x:v>28</x:v>
      </x:c>
      <x:c r="L7762" s="53">
        <x:f t="shared" si="1445"/>
        <x:v>56</x:v>
      </x:c>
      <x:c r="M7762" s="54">
        <x:f t="shared" si="1446"/>
        <x:v>5384.7611548094364</x:v>
      </x:c>
      <x:c r="N7762" s="54">
        <x:f t="shared" si="1447"/>
        <x:v>3.2394174686176642</x:v>
      </x:c>
      <x:c r="O7762" s="55">
        <x:f t="shared" si="1448"/>
        <x:v>207998</x:v>
      </x:c>
      <x:c r="P7762" s="55">
        <x:f t="shared" si="1449"/>
        <x:v>41800</x:v>
      </x:c>
      <x:c r="Q7762" s="55">
        <x:f t="shared" si="1450"/>
        <x:v>105985.43671544161</x:v>
      </x:c>
      <x:c r="R7762" s="55">
        <x:f t="shared" si="1451"/>
        <x:v>40212.56328455839</x:v>
      </x:c>
      <x:c r="S7762" s="1" t="str">
        <x:f t="shared" si="1452"/>
        <x:v>YES</x:v>
      </x:c>
      <x:c r="T7762" s="1">
        <x:f t="shared" si="1453"/>
        <x:v>40212.56328455839</x:v>
      </x:c>
    </x:row>
    <x:row r="7763">
      <x:c r="A7763" s="1"/>
      <x:c r="B7763" s="1"/>
      <x:c r="C7763" s="1"/>
      <x:c r="D7763" s="1"/>
      <x:c r="E7763" s="1"/>
      <x:c r="F7763" s="1"/>
      <x:c r="G7763" s="1"/>
      <x:c r="H7763" s="1"/>
      <x:c r="I7763" s="53">
        <x:f t="shared" si="1442"/>
        <x:v>11</x:v>
      </x:c>
      <x:c r="J7763" s="53">
        <x:f t="shared" si="1443"/>
        <x:v>17</x:v>
      </x:c>
      <x:c r="K7763" s="53">
        <x:f t="shared" si="1444"/>
        <x:v>29</x:v>
      </x:c>
      <x:c r="L7763" s="53">
        <x:f t="shared" si="1445"/>
        <x:v>57</x:v>
      </x:c>
      <x:c r="M7763" s="54">
        <x:f t="shared" si="1446"/>
        <x:v>5471.5791829250902</x:v>
      </x:c>
      <x:c r="N7763" s="54">
        <x:f t="shared" si="1447"/>
        <x:v>3.2997077659202017</x:v>
      </x:c>
      <x:c r="O7763" s="55">
        <x:f t="shared" si="1448"/>
        <x:v>210698</x:v>
      </x:c>
      <x:c r="P7763" s="55">
        <x:f t="shared" si="1449"/>
        <x:v>42680</x:v>
      </x:c>
      <x:c r="Q7763" s="55">
        <x:f t="shared" si="1450"/>
        <x:v>107492.69414800503</x:v>
      </x:c>
      <x:c r="R7763" s="55">
        <x:f t="shared" si="1451"/>
        <x:v>40525.30585199497</x:v>
      </x:c>
      <x:c r="S7763" s="1" t="str">
        <x:f t="shared" si="1452"/>
        <x:v>YES</x:v>
      </x:c>
      <x:c r="T7763" s="1">
        <x:f t="shared" si="1453"/>
        <x:v>40525.30585199497</x:v>
      </x:c>
    </x:row>
    <x:row r="7764">
      <x:c r="A7764" s="1"/>
      <x:c r="B7764" s="1"/>
      <x:c r="C7764" s="1"/>
      <x:c r="D7764" s="1"/>
      <x:c r="E7764" s="1"/>
      <x:c r="F7764" s="1"/>
      <x:c r="G7764" s="1"/>
      <x:c r="H7764" s="1"/>
      <x:c r="I7764" s="53">
        <x:f t="shared" si="1442"/>
        <x:v>11</x:v>
      </x:c>
      <x:c r="J7764" s="53">
        <x:f t="shared" si="1443"/>
        <x:v>17</x:v>
      </x:c>
      <x:c r="K7764" s="53">
        <x:f t="shared" si="1444"/>
        <x:v>30</x:v>
      </x:c>
      <x:c r="L7764" s="53">
        <x:f t="shared" si="1445"/>
        <x:v>58</x:v>
      </x:c>
      <x:c r="M7764" s="54">
        <x:f t="shared" si="1446"/>
        <x:v>5560.2888882588604</x:v>
      </x:c>
      <x:c r="N7764" s="54">
        <x:f t="shared" si="1447"/>
        <x:v>3.361311727957542</x:v>
      </x:c>
      <x:c r="O7764" s="55">
        <x:f t="shared" si="1448"/>
        <x:v>213398</x:v>
      </x:c>
      <x:c r="P7764" s="55">
        <x:f t="shared" si="1449"/>
        <x:v>43560</x:v>
      </x:c>
      <x:c r="Q7764" s="55">
        <x:f t="shared" si="1450"/>
        <x:v>109032.79319893855</x:v>
      </x:c>
      <x:c r="R7764" s="55">
        <x:f t="shared" si="1451"/>
        <x:v>40805.206801061446</x:v>
      </x:c>
      <x:c r="S7764" s="1" t="str">
        <x:f t="shared" si="1452"/>
        <x:v>YES</x:v>
      </x:c>
      <x:c r="T7764" s="1">
        <x:f t="shared" si="1453"/>
        <x:v>40805.206801061446</x:v>
      </x:c>
    </x:row>
    <x:row r="7765">
      <x:c r="A7765" s="1"/>
      <x:c r="B7765" s="1"/>
      <x:c r="C7765" s="1"/>
      <x:c r="D7765" s="1"/>
      <x:c r="E7765" s="1"/>
      <x:c r="F7765" s="1"/>
      <x:c r="G7765" s="1"/>
      <x:c r="H7765" s="1"/>
      <x:c r="I7765" s="53">
        <x:f t="shared" si="1442"/>
        <x:v>11</x:v>
      </x:c>
      <x:c r="J7765" s="53">
        <x:f t="shared" si="1443"/>
        <x:v>18</x:v>
      </x:c>
      <x:c r="K7765" s="53">
        <x:f t="shared" si="1444"/>
        <x:v>0</x:v>
      </x:c>
      <x:c r="L7765" s="53">
        <x:f t="shared" si="1445"/>
        <x:v>29</x:v>
      </x:c>
      <x:c r="M7765" s="54">
        <x:f t="shared" si="1446"/>
        <x:v>3666.8012466104146</x:v>
      </x:c>
      <x:c r="N7765" s="54">
        <x:f t="shared" si="1447"/>
        <x:v>2.0463897545905656</x:v>
      </x:c>
      <x:c r="O7765" s="55">
        <x:f t="shared" si="1448"/>
        <x:v>134492</x:v>
      </x:c>
      <x:c r="P7765" s="55">
        <x:f t="shared" si="1449"/>
        <x:v>17600</x:v>
      </x:c>
      <x:c r="Q7765" s="55">
        <x:f t="shared" si="1450"/>
        <x:v>76159.743864764139</x:v>
      </x:c>
      <x:c r="R7765" s="55">
        <x:f t="shared" si="1451"/>
        <x:v>20732.256135235861</x:v>
      </x:c>
      <x:c r="S7765" s="1" t="str">
        <x:f t="shared" si="1452"/>
        <x:v>YES</x:v>
      </x:c>
      <x:c r="T7765" s="1">
        <x:f t="shared" si="1453"/>
        <x:v>20732.256135235861</x:v>
      </x:c>
    </x:row>
    <x:row r="7766">
      <x:c r="A7766" s="1"/>
      <x:c r="B7766" s="1"/>
      <x:c r="C7766" s="1"/>
      <x:c r="D7766" s="1"/>
      <x:c r="E7766" s="1"/>
      <x:c r="F7766" s="1"/>
      <x:c r="G7766" s="1"/>
      <x:c r="H7766" s="1"/>
      <x:c r="I7766" s="53">
        <x:f t="shared" si="1442"/>
        <x:v>11</x:v>
      </x:c>
      <x:c r="J7766" s="53">
        <x:f t="shared" si="1443"/>
        <x:v>18</x:v>
      </x:c>
      <x:c r="K7766" s="53">
        <x:f t="shared" si="1444"/>
        <x:v>1</x:v>
      </x:c>
      <x:c r="L7766" s="53">
        <x:f t="shared" si="1445"/>
        <x:v>30</x:v>
      </x:c>
      <x:c r="M7766" s="54">
        <x:f t="shared" si="1446"/>
        <x:v>3712.3637466104146</x:v>
      </x:c>
      <x:c r="N7766" s="54">
        <x:f t="shared" si="1447"/>
        <x:v>2.0780303795905657</x:v>
      </x:c>
      <x:c r="O7766" s="55">
        <x:f t="shared" si="1448"/>
        <x:v>137192</x:v>
      </x:c>
      <x:c r="P7766" s="55">
        <x:f t="shared" si="1449"/>
        <x:v>18480</x:v>
      </x:c>
      <x:c r="Q7766" s="55">
        <x:f t="shared" si="1450"/>
        <x:v>76950.759489764139</x:v>
      </x:c>
      <x:c r="R7766" s="55">
        <x:f t="shared" si="1451"/>
        <x:v>21761.240510235861</x:v>
      </x:c>
      <x:c r="S7766" s="1" t="str">
        <x:f t="shared" si="1452"/>
        <x:v>YES</x:v>
      </x:c>
      <x:c r="T7766" s="1">
        <x:f t="shared" si="1453"/>
        <x:v>21761.240510235861</x:v>
      </x:c>
    </x:row>
    <x:row r="7767">
      <x:c r="A7767" s="1"/>
      <x:c r="B7767" s="1"/>
      <x:c r="C7767" s="1"/>
      <x:c r="D7767" s="1"/>
      <x:c r="E7767" s="1"/>
      <x:c r="F7767" s="1"/>
      <x:c r="G7767" s="1"/>
      <x:c r="H7767" s="1"/>
      <x:c r="I7767" s="53">
        <x:f t="shared" si="1442"/>
        <x:v>11</x:v>
      </x:c>
      <x:c r="J7767" s="53">
        <x:f t="shared" si="1443"/>
        <x:v>18</x:v>
      </x:c>
      <x:c r="K7767" s="53">
        <x:f t="shared" si="1444"/>
        <x:v>2</x:v>
      </x:c>
      <x:c r="L7767" s="53">
        <x:f t="shared" si="1445"/>
        <x:v>31</x:v>
      </x:c>
      <x:c r="M7767" s="54">
        <x:f t="shared" si="1446"/>
        <x:v>3759.0653091104145</x:v>
      </x:c>
      <x:c r="N7767" s="54">
        <x:f t="shared" si="1447"/>
        <x:v>2.1104620202155657</x:v>
      </x:c>
      <x:c r="O7767" s="55">
        <x:f t="shared" si="1448"/>
        <x:v>139892</x:v>
      </x:c>
      <x:c r="P7767" s="55">
        <x:f t="shared" si="1449"/>
        <x:v>19360</x:v>
      </x:c>
      <x:c r="Q7767" s="55">
        <x:f t="shared" si="1450"/>
        <x:v>77761.550505389139</x:v>
      </x:c>
      <x:c r="R7767" s="55">
        <x:f t="shared" si="1451"/>
        <x:v>22770.449494610861</x:v>
      </x:c>
      <x:c r="S7767" s="1" t="str">
        <x:f t="shared" si="1452"/>
        <x:v>YES</x:v>
      </x:c>
      <x:c r="T7767" s="1">
        <x:f t="shared" si="1453"/>
        <x:v>22770.449494610861</x:v>
      </x:c>
    </x:row>
    <x:row r="7768">
      <x:c r="A7768" s="1"/>
      <x:c r="B7768" s="1"/>
      <x:c r="C7768" s="1"/>
      <x:c r="D7768" s="1"/>
      <x:c r="E7768" s="1"/>
      <x:c r="F7768" s="1"/>
      <x:c r="G7768" s="1"/>
      <x:c r="H7768" s="1"/>
      <x:c r="I7768" s="53">
        <x:f t="shared" si="1442"/>
        <x:v>11</x:v>
      </x:c>
      <x:c r="J7768" s="53">
        <x:f t="shared" si="1443"/>
        <x:v>18</x:v>
      </x:c>
      <x:c r="K7768" s="53">
        <x:f t="shared" si="1444"/>
        <x:v>3</x:v>
      </x:c>
      <x:c r="L7768" s="53">
        <x:f t="shared" si="1445"/>
        <x:v>32</x:v>
      </x:c>
      <x:c r="M7768" s="54">
        <x:f t="shared" si="1446"/>
        <x:v>3806.9272915322895</x:v>
      </x:c>
      <x:c r="N7768" s="54">
        <x:f t="shared" si="1447"/>
        <x:v>2.1436995080085341</x:v>
      </x:c>
      <x:c r="O7768" s="55">
        <x:f t="shared" si="1448"/>
        <x:v>142592</x:v>
      </x:c>
      <x:c r="P7768" s="55">
        <x:f t="shared" si="1449"/>
        <x:v>20240</x:v>
      </x:c>
      <x:c r="Q7768" s="55">
        <x:f t="shared" si="1450"/>
        <x:v>78592.487700213358</x:v>
      </x:c>
      <x:c r="R7768" s="55">
        <x:f t="shared" si="1451"/>
        <x:v>23759.512299786642</x:v>
      </x:c>
      <x:c r="S7768" s="1" t="str">
        <x:f t="shared" si="1452"/>
        <x:v>YES</x:v>
      </x:c>
      <x:c r="T7768" s="1">
        <x:f t="shared" si="1453"/>
        <x:v>23759.512299786642</x:v>
      </x:c>
    </x:row>
    <x:row r="7769">
      <x:c r="A7769" s="1"/>
      <x:c r="B7769" s="1"/>
      <x:c r="C7769" s="1"/>
      <x:c r="D7769" s="1"/>
      <x:c r="E7769" s="1"/>
      <x:c r="F7769" s="1"/>
      <x:c r="G7769" s="1"/>
      <x:c r="H7769" s="1"/>
      <x:c r="I7769" s="53">
        <x:f t="shared" si="1442"/>
        <x:v>11</x:v>
      </x:c>
      <x:c r="J7769" s="53">
        <x:f t="shared" si="1443"/>
        <x:v>18</x:v>
      </x:c>
      <x:c r="K7769" s="53">
        <x:f t="shared" si="1444"/>
        <x:v>4</x:v>
      </x:c>
      <x:c r="L7769" s="53">
        <x:f t="shared" si="1445"/>
        <x:v>33</x:v>
      </x:c>
      <x:c r="M7769" s="54">
        <x:f t="shared" si="1446"/>
        <x:v>3855.9714072549459</x:v>
      </x:c>
      <x:c r="N7769" s="54">
        <x:f t="shared" si="1447"/>
        <x:v>2.1777579217048237</x:v>
      </x:c>
      <x:c r="O7769" s="55">
        <x:f t="shared" si="1448"/>
        <x:v>145292</x:v>
      </x:c>
      <x:c r="P7769" s="55">
        <x:f t="shared" si="1449"/>
        <x:v>21120</x:v>
      </x:c>
      <x:c r="Q7769" s="55">
        <x:f t="shared" si="1450"/>
        <x:v>79443.948042620585</x:v>
      </x:c>
      <x:c r="R7769" s="55">
        <x:f t="shared" si="1451"/>
        <x:v>24728.051957379415</x:v>
      </x:c>
      <x:c r="S7769" s="1" t="str">
        <x:f t="shared" si="1452"/>
        <x:v>YES</x:v>
      </x:c>
      <x:c r="T7769" s="1">
        <x:f t="shared" si="1453"/>
        <x:v>24728.051957379415</x:v>
      </x:c>
    </x:row>
    <x:row r="7770">
      <x:c r="A7770" s="1"/>
      <x:c r="B7770" s="1"/>
      <x:c r="C7770" s="1"/>
      <x:c r="D7770" s="1"/>
      <x:c r="E7770" s="1"/>
      <x:c r="F7770" s="1"/>
      <x:c r="G7770" s="1"/>
      <x:c r="H7770" s="1"/>
      <x:c r="I7770" s="53">
        <x:f t="shared" si="1442"/>
        <x:v>11</x:v>
      </x:c>
      <x:c r="J7770" s="53">
        <x:f t="shared" si="1443"/>
        <x:v>18</x:v>
      </x:c>
      <x:c r="K7770" s="53">
        <x:f t="shared" si="1444"/>
        <x:v>5</x:v>
      </x:c>
      <x:c r="L7770" s="53">
        <x:f t="shared" si="1445"/>
        <x:v>34</x:v>
      </x:c>
      <x:c r="M7770" s="54">
        <x:f t="shared" si="1446"/>
        <x:v>3906.2197311761493</x:v>
      </x:c>
      <x:c r="N7770" s="54">
        <x:f t="shared" si="1447"/>
        <x:v>2.2126525910945483</x:v>
      </x:c>
      <x:c r="O7770" s="55">
        <x:f t="shared" si="1448"/>
        <x:v>147992</x:v>
      </x:c>
      <x:c r="P7770" s="55">
        <x:f t="shared" si="1449"/>
        <x:v>22000</x:v>
      </x:c>
      <x:c r="Q7770" s="55">
        <x:f t="shared" si="1450"/>
        <x:v>80316.314777363703</x:v>
      </x:c>
      <x:c r="R7770" s="55">
        <x:f t="shared" si="1451"/>
        <x:v>25675.685222636297</x:v>
      </x:c>
      <x:c r="S7770" s="1" t="str">
        <x:f t="shared" si="1452"/>
        <x:v>YES</x:v>
      </x:c>
      <x:c r="T7770" s="1">
        <x:f t="shared" si="1453"/>
        <x:v>25675.685222636297</x:v>
      </x:c>
    </x:row>
    <x:row r="7771">
      <x:c r="A7771" s="1"/>
      <x:c r="B7771" s="1"/>
      <x:c r="C7771" s="1"/>
      <x:c r="D7771" s="1"/>
      <x:c r="E7771" s="1"/>
      <x:c r="F7771" s="1"/>
      <x:c r="G7771" s="1"/>
      <x:c r="H7771" s="1"/>
      <x:c r="I7771" s="53">
        <x:f t="shared" si="1442"/>
        <x:v>11</x:v>
      </x:c>
      <x:c r="J7771" s="53">
        <x:f t="shared" si="1443"/>
        <x:v>18</x:v>
      </x:c>
      <x:c r="K7771" s="53">
        <x:f t="shared" si="1444"/>
        <x:v>6</x:v>
      </x:c>
      <x:c r="L7771" s="53">
        <x:f t="shared" si="1445"/>
        <x:v>35</x:v>
      </x:c>
      <x:c r="M7771" s="54">
        <x:f t="shared" si="1446"/>
        <x:v>3957.6947053577824</x:v>
      </x:c>
      <x:c r="N7771" s="54">
        <x:f t="shared" si="1447"/>
        <x:v>2.2483991009429043</x:v>
      </x:c>
      <x:c r="O7771" s="55">
        <x:f t="shared" si="1448"/>
        <x:v>150692</x:v>
      </x:c>
      <x:c r="P7771" s="55">
        <x:f t="shared" si="1449"/>
        <x:v>22880</x:v>
      </x:c>
      <x:c r="Q7771" s="55">
        <x:f t="shared" si="1450"/>
        <x:v>81209.977523572612</x:v>
      </x:c>
      <x:c r="R7771" s="55">
        <x:f t="shared" si="1451"/>
        <x:v>26602.022476427388</x:v>
      </x:c>
      <x:c r="S7771" s="1" t="str">
        <x:f t="shared" si="1452"/>
        <x:v>YES</x:v>
      </x:c>
      <x:c r="T7771" s="1">
        <x:f t="shared" si="1453"/>
        <x:v>26602.022476427388</x:v>
      </x:c>
    </x:row>
    <x:row r="7772">
      <x:c r="A7772" s="1"/>
      <x:c r="B7772" s="1"/>
      <x:c r="C7772" s="1"/>
      <x:c r="D7772" s="1"/>
      <x:c r="E7772" s="1"/>
      <x:c r="F7772" s="1"/>
      <x:c r="G7772" s="1"/>
      <x:c r="H7772" s="1"/>
      <x:c r="I7772" s="53">
        <x:f t="shared" si="1442"/>
        <x:v>11</x:v>
      </x:c>
      <x:c r="J7772" s="53">
        <x:f t="shared" si="1443"/>
        <x:v>18</x:v>
      </x:c>
      <x:c r="K7772" s="53">
        <x:f t="shared" si="1444"/>
        <x:v>7</x:v>
      </x:c>
      <x:c r="L7772" s="53">
        <x:f t="shared" si="1445"/>
        <x:v>36</x:v>
      </x:c>
      <x:c r="M7772" s="54">
        <x:f t="shared" si="1446"/>
        <x:v>4010.4191447557428</x:v>
      </x:c>
      <x:c r="N7772" s="54">
        <x:f t="shared" si="1447"/>
        <x:v>2.2850132949692656</x:v>
      </x:c>
      <x:c r="O7772" s="55">
        <x:f t="shared" si="1448"/>
        <x:v>153392</x:v>
      </x:c>
      <x:c r="P7772" s="55">
        <x:f t="shared" si="1449"/>
        <x:v>23760</x:v>
      </x:c>
      <x:c r="Q7772" s="55">
        <x:f t="shared" si="1450"/>
        <x:v>82125.332374231642</x:v>
      </x:c>
      <x:c r="R7772" s="55">
        <x:f t="shared" si="1451"/>
        <x:v>27506.667625768358</x:v>
      </x:c>
      <x:c r="S7772" s="1" t="str">
        <x:f t="shared" si="1452"/>
        <x:v>YES</x:v>
      </x:c>
      <x:c r="T7772" s="1">
        <x:f t="shared" si="1453"/>
        <x:v>27506.667625768358</x:v>
      </x:c>
    </x:row>
    <x:row r="7773">
      <x:c r="A7773" s="1"/>
      <x:c r="B7773" s="1"/>
      <x:c r="C7773" s="1"/>
      <x:c r="D7773" s="1"/>
      <x:c r="E7773" s="1"/>
      <x:c r="F7773" s="1"/>
      <x:c r="G7773" s="1"/>
      <x:c r="H7773" s="1"/>
      <x:c r="I7773" s="53">
        <x:f t="shared" si="1442"/>
        <x:v>11</x:v>
      </x:c>
      <x:c r="J7773" s="53">
        <x:f t="shared" si="1443"/>
        <x:v>18</x:v>
      </x:c>
      <x:c r="K7773" s="53">
        <x:f t="shared" si="1444"/>
        <x:v>8</x:v>
      </x:c>
      <x:c r="L7773" s="53">
        <x:f t="shared" si="1445"/>
        <x:v>37</x:v>
      </x:c>
      <x:c r="M7773" s="54">
        <x:f t="shared" si="1446"/>
        <x:v>4064.4162430357228</x:v>
      </x:c>
      <x:c r="N7773" s="54">
        <x:f t="shared" si="1447"/>
        <x:v>2.3225112798859184</x:v>
      </x:c>
      <x:c r="O7773" s="55">
        <x:f t="shared" si="1448"/>
        <x:v>156092</x:v>
      </x:c>
      <x:c r="P7773" s="55">
        <x:f t="shared" si="1449"/>
        <x:v>24640</x:v>
      </x:c>
      <x:c r="Q7773" s="55">
        <x:f t="shared" si="1450"/>
        <x:v>83062.781997147962</x:v>
      </x:c>
      <x:c r="R7773" s="55">
        <x:f t="shared" si="1451"/>
        <x:v>28389.218002852038</x:v>
      </x:c>
      <x:c r="S7773" s="1" t="str">
        <x:f t="shared" si="1452"/>
        <x:v>YES</x:v>
      </x:c>
      <x:c r="T7773" s="1">
        <x:f t="shared" si="1453"/>
        <x:v>28389.218002852038</x:v>
      </x:c>
    </x:row>
    <x:row r="7774">
      <x:c r="A7774" s="1"/>
      <x:c r="B7774" s="1"/>
      <x:c r="C7774" s="1"/>
      <x:c r="D7774" s="1"/>
      <x:c r="E7774" s="1"/>
      <x:c r="F7774" s="1"/>
      <x:c r="G7774" s="1"/>
      <x:c r="H7774" s="1"/>
      <x:c r="I7774" s="53">
        <x:f t="shared" si="1442"/>
        <x:v>11</x:v>
      </x:c>
      <x:c r="J7774" s="53">
        <x:f t="shared" si="1443"/>
        <x:v>18</x:v>
      </x:c>
      <x:c r="K7774" s="53">
        <x:f t="shared" si="1444"/>
        <x:v>9</x:v>
      </x:c>
      <x:c r="L7774" s="53">
        <x:f t="shared" si="1445"/>
        <x:v>38</x:v>
      </x:c>
      <x:c r="M7774" s="54">
        <x:f t="shared" si="1446"/>
        <x:v>4119.7095784761177</x:v>
      </x:c>
      <x:c r="N7774" s="54">
        <x:f t="shared" si="1447"/>
        <x:v>2.3609094294973039</x:v>
      </x:c>
      <x:c r="O7774" s="55">
        <x:f t="shared" si="1448"/>
        <x:v>158792</x:v>
      </x:c>
      <x:c r="P7774" s="55">
        <x:f t="shared" si="1449"/>
        <x:v>25520</x:v>
      </x:c>
      <x:c r="Q7774" s="55">
        <x:f t="shared" si="1450"/>
        <x:v>84022.735737432595</x:v>
      </x:c>
      <x:c r="R7774" s="55">
        <x:f t="shared" si="1451"/>
        <x:v>29249.264262567405</x:v>
      </x:c>
      <x:c r="S7774" s="1" t="str">
        <x:f t="shared" si="1452"/>
        <x:v>YES</x:v>
      </x:c>
      <x:c r="T7774" s="1">
        <x:f t="shared" si="1453"/>
        <x:v>29249.264262567405</x:v>
      </x:c>
    </x:row>
    <x:row r="7775">
      <x:c r="A7775" s="1"/>
      <x:c r="B7775" s="1"/>
      <x:c r="C7775" s="1"/>
      <x:c r="D7775" s="1"/>
      <x:c r="E7775" s="1"/>
      <x:c r="F7775" s="1"/>
      <x:c r="G7775" s="1"/>
      <x:c r="H7775" s="1"/>
      <x:c r="I7775" s="53">
        <x:f t="shared" si="1442"/>
        <x:v>11</x:v>
      </x:c>
      <x:c r="J7775" s="53">
        <x:f t="shared" si="1443"/>
        <x:v>18</x:v>
      </x:c>
      <x:c r="K7775" s="53">
        <x:f t="shared" si="1444"/>
        <x:v>10</x:v>
      </x:c>
      <x:c r="L7775" s="53">
        <x:f t="shared" si="1445"/>
        <x:v>39</x:v>
      </x:c>
      <x:c r="M7775" s="54">
        <x:f t="shared" si="1446"/>
        <x:v>4176.3231199593301</x:v>
      </x:c>
      <x:c r="N7775" s="54">
        <x:f t="shared" si="1447"/>
        <x:v>2.400224388860646</x:v>
      </x:c>
      <x:c r="O7775" s="55">
        <x:f t="shared" si="1448"/>
        <x:v>161492</x:v>
      </x:c>
      <x:c r="P7775" s="55">
        <x:f t="shared" si="1449"/>
        <x:v>26400</x:v>
      </x:c>
      <x:c r="Q7775" s="55">
        <x:f t="shared" si="1450"/>
        <x:v>85005.609721516143</x:v>
      </x:c>
      <x:c r="R7775" s="55">
        <x:f t="shared" si="1451"/>
        <x:v>30086.390278483857</x:v>
      </x:c>
      <x:c r="S7775" s="1" t="str">
        <x:f t="shared" si="1452"/>
        <x:v>YES</x:v>
      </x:c>
      <x:c r="T7775" s="1">
        <x:f t="shared" si="1453"/>
        <x:v>30086.390278483857</x:v>
      </x:c>
    </x:row>
    <x:row r="7776">
      <x:c r="A7776" s="1"/>
      <x:c r="B7776" s="1"/>
      <x:c r="C7776" s="1"/>
      <x:c r="D7776" s="1"/>
      <x:c r="E7776" s="1"/>
      <x:c r="F7776" s="1"/>
      <x:c r="G7776" s="1"/>
      <x:c r="H7776" s="1"/>
      <x:c r="I7776" s="53">
        <x:f t="shared" si="1442"/>
        <x:v>11</x:v>
      </x:c>
      <x:c r="J7776" s="53">
        <x:f t="shared" si="1443"/>
        <x:v>18</x:v>
      </x:c>
      <x:c r="K7776" s="53">
        <x:f t="shared" si="1444"/>
        <x:v>11</x:v>
      </x:c>
      <x:c r="L7776" s="53">
        <x:f t="shared" si="1445"/>
        <x:v>40</x:v>
      </x:c>
      <x:c r="M7776" s="54">
        <x:f t="shared" si="1446"/>
        <x:v>4234.2812330527695</x:v>
      </x:c>
      <x:c r="N7776" s="54">
        <x:f t="shared" si="1447"/>
        <x:v>2.4404730785088677</x:v>
      </x:c>
      <x:c r="O7776" s="55">
        <x:f t="shared" si="1448"/>
        <x:v>164192</x:v>
      </x:c>
      <x:c r="P7776" s="55">
        <x:f t="shared" si="1449"/>
        <x:v>27280</x:v>
      </x:c>
      <x:c r="Q7776" s="55">
        <x:f t="shared" si="1450"/>
        <x:v>86011.826962721694</x:v>
      </x:c>
      <x:c r="R7776" s="55">
        <x:f t="shared" si="1451"/>
        <x:v>30900.173037278306</x:v>
      </x:c>
      <x:c r="S7776" s="1" t="str">
        <x:f t="shared" si="1452"/>
        <x:v>YES</x:v>
      </x:c>
      <x:c r="T7776" s="1">
        <x:f t="shared" si="1453"/>
        <x:v>30900.173037278306</x:v>
      </x:c>
    </x:row>
    <x:row r="7777">
      <x:c r="A7777" s="1"/>
      <x:c r="B7777" s="1"/>
      <x:c r="C7777" s="1"/>
      <x:c r="D7777" s="1"/>
      <x:c r="E7777" s="1"/>
      <x:c r="F7777" s="1"/>
      <x:c r="G7777" s="1"/>
      <x:c r="H7777" s="1"/>
      <x:c r="I7777" s="53">
        <x:f t="shared" si="1442"/>
        <x:v>11</x:v>
      </x:c>
      <x:c r="J7777" s="53">
        <x:f t="shared" si="1443"/>
        <x:v>18</x:v>
      </x:c>
      <x:c r="K7777" s="53">
        <x:f t="shared" si="1444"/>
        <x:v>12</x:v>
      </x:c>
      <x:c r="L7777" s="53">
        <x:f t="shared" si="1445"/>
        <x:v>41</x:v>
      </x:c>
      <x:c r="M7777" s="54">
        <x:f t="shared" si="1446"/>
        <x:v>4293.6086861808335</x:v>
      </x:c>
      <x:c r="N7777" s="54">
        <x:f t="shared" si="1447"/>
        <x:v>2.4816726987366899</x:v>
      </x:c>
      <x:c r="O7777" s="55">
        <x:f t="shared" si="1448"/>
        <x:v>166892</x:v>
      </x:c>
      <x:c r="P7777" s="55">
        <x:f t="shared" si="1449"/>
        <x:v>28160</x:v>
      </x:c>
      <x:c r="Q7777" s="55">
        <x:f t="shared" si="1450"/>
        <x:v>87041.817468417255</x:v>
      </x:c>
      <x:c r="R7777" s="55">
        <x:f t="shared" si="1451"/>
        <x:v>31690.182531582745</x:v>
      </x:c>
      <x:c r="S7777" s="1" t="str">
        <x:f t="shared" si="1452"/>
        <x:v>YES</x:v>
      </x:c>
      <x:c r="T7777" s="1">
        <x:f t="shared" si="1453"/>
        <x:v>31690.182531582745</x:v>
      </x:c>
    </x:row>
    <x:row r="7778">
      <x:c r="A7778" s="1"/>
      <x:c r="B7778" s="1"/>
      <x:c r="C7778" s="1"/>
      <x:c r="D7778" s="1"/>
      <x:c r="E7778" s="1"/>
      <x:c r="F7778" s="1"/>
      <x:c r="G7778" s="1"/>
      <x:c r="H7778" s="1"/>
      <x:c r="I7778" s="53">
        <x:f t="shared" si="1442"/>
        <x:v>11</x:v>
      </x:c>
      <x:c r="J7778" s="53">
        <x:f t="shared" si="1443"/>
        <x:v>18</x:v>
      </x:c>
      <x:c r="K7778" s="53">
        <x:f t="shared" si="1444"/>
        <x:v>13</x:v>
      </x:c>
      <x:c r="L7778" s="53">
        <x:f t="shared" si="1445"/>
        <x:v>42</x:v>
      </x:c>
      <x:c r="M7778" s="54">
        <x:f t="shared" si="1446"/>
        <x:v>4354.3306568892185</x:v>
      </x:c>
      <x:c r="N7778" s="54">
        <x:f t="shared" si="1447"/>
        <x:v>2.5238407339508462</x:v>
      </x:c>
      <x:c r="O7778" s="55">
        <x:f t="shared" si="1448"/>
        <x:v>169592</x:v>
      </x:c>
      <x:c r="P7778" s="55">
        <x:f t="shared" si="1449"/>
        <x:v>29040</x:v>
      </x:c>
      <x:c r="Q7778" s="55">
        <x:f t="shared" si="1450"/>
        <x:v>88096.018348771147</x:v>
      </x:c>
      <x:c r="R7778" s="55">
        <x:f t="shared" si="1451"/>
        <x:v>32455.981651228853</x:v>
      </x:c>
      <x:c r="S7778" s="1" t="str">
        <x:f t="shared" si="1452"/>
        <x:v>YES</x:v>
      </x:c>
      <x:c r="T7778" s="1">
        <x:f t="shared" si="1453"/>
        <x:v>32455.981651228853</x:v>
      </x:c>
    </x:row>
    <x:row r="7779">
      <x:c r="A7779" s="1"/>
      <x:c r="B7779" s="1"/>
      <x:c r="C7779" s="1"/>
      <x:c r="D7779" s="1"/>
      <x:c r="E7779" s="1"/>
      <x:c r="F7779" s="1"/>
      <x:c r="G7779" s="1"/>
      <x:c r="H7779" s="1"/>
      <x:c r="I7779" s="53">
        <x:f t="shared" si="1442"/>
        <x:v>11</x:v>
      </x:c>
      <x:c r="J7779" s="53">
        <x:f t="shared" si="1443"/>
        <x:v>18</x:v>
      </x:c>
      <x:c r="K7779" s="53">
        <x:f t="shared" si="1444"/>
        <x:v>14</x:v>
      </x:c>
      <x:c r="L7779" s="53">
        <x:f t="shared" si="1445"/>
        <x:v>43</x:v>
      </x:c>
      <x:c r="M7779" s="54">
        <x:f t="shared" si="1446"/>
        <x:v>4416.4727382028796</x:v>
      </x:c>
      <x:c r="N7779" s="54">
        <x:f t="shared" si="1447"/>
        <x:v>2.566994957085333</x:v>
      </x:c>
      <x:c r="O7779" s="55">
        <x:f t="shared" si="1448"/>
        <x:v>172292</x:v>
      </x:c>
      <x:c r="P7779" s="55">
        <x:f t="shared" si="1449"/>
        <x:v>29920</x:v>
      </x:c>
      <x:c r="Q7779" s="55">
        <x:f t="shared" si="1450"/>
        <x:v>89174.873927133332</x:v>
      </x:c>
      <x:c r="R7779" s="55">
        <x:f t="shared" si="1451"/>
        <x:v>33197.126072866668</x:v>
      </x:c>
      <x:c r="S7779" s="1" t="str">
        <x:f t="shared" si="1452"/>
        <x:v>YES</x:v>
      </x:c>
      <x:c r="T7779" s="1">
        <x:f t="shared" si="1453"/>
        <x:v>33197.126072866668</x:v>
      </x:c>
    </x:row>
    <x:row r="7780">
      <x:c r="A7780" s="1"/>
      <x:c r="B7780" s="1"/>
      <x:c r="C7780" s="1"/>
      <x:c r="D7780" s="1"/>
      <x:c r="E7780" s="1"/>
      <x:c r="F7780" s="1"/>
      <x:c r="G7780" s="1"/>
      <x:c r="H7780" s="1"/>
      <x:c r="I7780" s="53">
        <x:f t="shared" si="1442"/>
        <x:v>11</x:v>
      </x:c>
      <x:c r="J7780" s="53">
        <x:f t="shared" si="1443"/>
        <x:v>18</x:v>
      </x:c>
      <x:c r="K7780" s="53">
        <x:f t="shared" si="1444"/>
        <x:v>15</x:v>
      </x:c>
      <x:c r="L7780" s="53">
        <x:f t="shared" si="1445"/>
        <x:v>44</x:v>
      </x:c>
      <x:c r="M7780" s="54">
        <x:f t="shared" si="1446"/>
        <x:v>4480.0609450790253</x:v>
      </x:c>
      <x:c r="N7780" s="54">
        <x:f t="shared" si="1447"/>
        <x:v>2.6111534340826563</x:v>
      </x:c>
      <x:c r="O7780" s="55">
        <x:f t="shared" si="1448"/>
        <x:v>174992</x:v>
      </x:c>
      <x:c r="P7780" s="55">
        <x:f t="shared" si="1449"/>
        <x:v>30800</x:v>
      </x:c>
      <x:c r="Q7780" s="55">
        <x:f t="shared" si="1450"/>
        <x:v>90278.835852066404</x:v>
      </x:c>
      <x:c r="R7780" s="55">
        <x:f t="shared" si="1451"/>
        <x:v>33913.164147933596</x:v>
      </x:c>
      <x:c r="S7780" s="1" t="str">
        <x:f t="shared" si="1452"/>
        <x:v>YES</x:v>
      </x:c>
      <x:c r="T7780" s="1">
        <x:f t="shared" si="1453"/>
        <x:v>33913.164147933596</x:v>
      </x:c>
    </x:row>
    <x:row r="7781">
      <x:c r="A7781" s="1"/>
      <x:c r="B7781" s="1"/>
      <x:c r="C7781" s="1"/>
      <x:c r="D7781" s="1"/>
      <x:c r="E7781" s="1"/>
      <x:c r="F7781" s="1"/>
      <x:c r="G7781" s="1"/>
      <x:c r="H7781" s="1"/>
      <x:c r="I7781" s="53">
        <x:f t="shared" si="1442"/>
        <x:v>11</x:v>
      </x:c>
      <x:c r="J7781" s="53">
        <x:f t="shared" si="1443"/>
        <x:v>18</x:v>
      </x:c>
      <x:c r="K7781" s="53">
        <x:f t="shared" si="1444"/>
        <x:v>16</x:v>
      </x:c>
      <x:c r="L7781" s="53">
        <x:f t="shared" si="1445"/>
        <x:v>45</x:v>
      </x:c>
      <x:c r="M7781" s="54">
        <x:f t="shared" si="1446"/>
        <x:v>4545.1217209565148</x:v>
      </x:c>
      <x:c r="N7781" s="54">
        <x:f t="shared" si="1447"/>
        <x:v>2.6563345284420241</x:v>
      </x:c>
      <x:c r="O7781" s="55">
        <x:f t="shared" si="1448"/>
        <x:v>177692</x:v>
      </x:c>
      <x:c r="P7781" s="55">
        <x:f t="shared" si="1449"/>
        <x:v>31680</x:v>
      </x:c>
      <x:c r="Q7781" s="55">
        <x:f t="shared" si="1450"/>
        <x:v>91408.363211050601</x:v>
      </x:c>
      <x:c r="R7781" s="55">
        <x:f t="shared" si="1451"/>
        <x:v>34603.636788949399</x:v>
      </x:c>
      <x:c r="S7781" s="1" t="str">
        <x:f t="shared" si="1452"/>
        <x:v>YES</x:v>
      </x:c>
      <x:c r="T7781" s="1">
        <x:f t="shared" si="1453"/>
        <x:v>34603.636788949399</x:v>
      </x:c>
    </x:row>
    <x:row r="7782">
      <x:c r="A7782" s="1"/>
      <x:c r="B7782" s="1"/>
      <x:c r="C7782" s="1"/>
      <x:c r="D7782" s="1"/>
      <x:c r="E7782" s="1"/>
      <x:c r="F7782" s="1"/>
      <x:c r="G7782" s="1"/>
      <x:c r="H7782" s="1"/>
      <x:c r="I7782" s="53">
        <x:f t="shared" si="1442"/>
        <x:v>11</x:v>
      </x:c>
      <x:c r="J7782" s="53">
        <x:f t="shared" si="1443"/>
        <x:v>18</x:v>
      </x:c>
      <x:c r="K7782" s="53">
        <x:f t="shared" si="1444"/>
        <x:v>17</x:v>
      </x:c>
      <x:c r="L7782" s="53">
        <x:f t="shared" si="1445"/>
        <x:v>46</x:v>
      </x:c>
      <x:c r="M7782" s="54">
        <x:f t="shared" si="1446"/>
        <x:v>4611.6819444030552</x:v>
      </x:c>
      <x:c r="N7782" s="54">
        <x:f t="shared" si="1447"/>
        <x:v>2.702556905835455</x:v>
      </x:c>
      <x:c r="O7782" s="55">
        <x:f t="shared" si="1448"/>
        <x:v>180392</x:v>
      </x:c>
      <x:c r="P7782" s="55">
        <x:f t="shared" si="1449"/>
        <x:v>32560</x:v>
      </x:c>
      <x:c r="Q7782" s="55">
        <x:f t="shared" si="1450"/>
        <x:v>92563.92264588637</x:v>
      </x:c>
      <x:c r="R7782" s="55">
        <x:f t="shared" si="1451"/>
        <x:v>35268.07735411363</x:v>
      </x:c>
      <x:c r="S7782" s="1" t="str">
        <x:f t="shared" si="1452"/>
        <x:v>YES</x:v>
      </x:c>
      <x:c r="T7782" s="1">
        <x:f t="shared" si="1453"/>
        <x:v>35268.07735411363</x:v>
      </x:c>
    </x:row>
    <x:row r="7783">
      <x:c r="A7783" s="1"/>
      <x:c r="B7783" s="1"/>
      <x:c r="C7783" s="1"/>
      <x:c r="D7783" s="1"/>
      <x:c r="E7783" s="1"/>
      <x:c r="F7783" s="1"/>
      <x:c r="G7783" s="1"/>
      <x:c r="H7783" s="1"/>
      <x:c r="I7783" s="53">
        <x:f t="shared" si="1442"/>
        <x:v>11</x:v>
      </x:c>
      <x:c r="J7783" s="53">
        <x:f t="shared" si="1443"/>
        <x:v>18</x:v>
      </x:c>
      <x:c r="K7783" s="53">
        <x:f t="shared" si="1444"/>
        <x:v>18</x:v>
      </x:c>
      <x:c r="L7783" s="53">
        <x:f t="shared" si="1445"/>
        <x:v>47</x:v>
      </x:c>
      <x:c r="M7783" s="54">
        <x:f t="shared" si="1446"/>
        <x:v>4679.7689358616426</x:v>
      </x:c>
      <x:c r="N7783" s="54">
        <x:f t="shared" si="1447"/>
        <x:v>2.7498395387928074</x:v>
      </x:c>
      <x:c r="O7783" s="55">
        <x:f t="shared" si="1448"/>
        <x:v>183092</x:v>
      </x:c>
      <x:c r="P7783" s="55">
        <x:f t="shared" si="1449"/>
        <x:v>33440</x:v>
      </x:c>
      <x:c r="Q7783" s="55">
        <x:f t="shared" si="1450"/>
        <x:v>93745.988469820179</x:v>
      </x:c>
      <x:c r="R7783" s="55">
        <x:f t="shared" si="1451"/>
        <x:v>35906.011530179821</x:v>
      </x:c>
      <x:c r="S7783" s="1" t="str">
        <x:f t="shared" si="1452"/>
        <x:v>YES</x:v>
      </x:c>
      <x:c r="T7783" s="1">
        <x:f t="shared" si="1453"/>
        <x:v>35906.011530179821</x:v>
      </x:c>
    </x:row>
    <x:row r="7784">
      <x:c r="A7784" s="1"/>
      <x:c r="B7784" s="1"/>
      <x:c r="C7784" s="1"/>
      <x:c r="D7784" s="1"/>
      <x:c r="E7784" s="1"/>
      <x:c r="F7784" s="1"/>
      <x:c r="G7784" s="1"/>
      <x:c r="H7784" s="1"/>
      <x:c r="I7784" s="53">
        <x:f t="shared" si="1442"/>
        <x:v>11</x:v>
      </x:c>
      <x:c r="J7784" s="53">
        <x:f t="shared" si="1443"/>
        <x:v>18</x:v>
      </x:c>
      <x:c r="K7784" s="53">
        <x:f t="shared" si="1444"/>
        <x:v>19</x:v>
      </x:c>
      <x:c r="L7784" s="53">
        <x:f t="shared" si="1445"/>
        <x:v>48</x:v>
      </x:c>
      <x:c r="M7784" s="54">
        <x:f t="shared" si="1446"/>
        <x:v>4749.4104644976642</x:v>
      </x:c>
      <x:c r="N7784" s="54">
        <x:f t="shared" si="1447"/>
        <x:v>2.798201711456711</x:v>
      </x:c>
      <x:c r="O7784" s="55">
        <x:f t="shared" si="1448"/>
        <x:v>185792</x:v>
      </x:c>
      <x:c r="P7784" s="55">
        <x:f t="shared" si="1449"/>
        <x:v>34320</x:v>
      </x:c>
      <x:c r="Q7784" s="55">
        <x:f t="shared" si="1450"/>
        <x:v>94955.042786417776</x:v>
      </x:c>
      <x:c r="R7784" s="55">
        <x:f t="shared" si="1451"/>
        <x:v>36516.957213582224</x:v>
      </x:c>
      <x:c r="S7784" s="1" t="str">
        <x:f t="shared" si="1452"/>
        <x:v>YES</x:v>
      </x:c>
      <x:c r="T7784" s="1">
        <x:f t="shared" si="1453"/>
        <x:v>36516.957213582224</x:v>
      </x:c>
    </x:row>
    <x:row r="7785">
      <x:c r="A7785" s="1"/>
      <x:c r="B7785" s="1"/>
      <x:c r="C7785" s="1"/>
      <x:c r="D7785" s="1"/>
      <x:c r="E7785" s="1"/>
      <x:c r="F7785" s="1"/>
      <x:c r="G7785" s="1"/>
      <x:c r="H7785" s="1"/>
      <x:c r="I7785" s="53">
        <x:f t="shared" si="1442"/>
        <x:v>11</x:v>
      </x:c>
      <x:c r="J7785" s="53">
        <x:f t="shared" si="1443"/>
        <x:v>18</x:v>
      </x:c>
      <x:c r="K7785" s="53">
        <x:f t="shared" si="1444"/>
        <x:v>20</x:v>
      </x:c>
      <x:c r="L7785" s="53">
        <x:f t="shared" si="1445"/>
        <x:v>49</x:v>
      </x:c>
      <x:c r="M7785" s="54">
        <x:f t="shared" si="1446"/>
        <x:v>4820.6347551481413</x:v>
      </x:c>
      <x:c r="N7785" s="54">
        <x:f t="shared" si="1447"/>
        <x:v>2.8476630244084316</x:v>
      </x:c>
      <x:c r="O7785" s="55">
        <x:f t="shared" si="1448"/>
        <x:v>188492</x:v>
      </x:c>
      <x:c r="P7785" s="55">
        <x:f t="shared" si="1449"/>
        <x:v>35200</x:v>
      </x:c>
      <x:c r="Q7785" s="55">
        <x:f t="shared" si="1450"/>
        <x:v>96191.575610210784</x:v>
      </x:c>
      <x:c r="R7785" s="55">
        <x:f t="shared" si="1451"/>
        <x:v>37100.424389789216</x:v>
      </x:c>
      <x:c r="S7785" s="1" t="str">
        <x:f t="shared" si="1452"/>
        <x:v>YES</x:v>
      </x:c>
      <x:c r="T7785" s="1">
        <x:f t="shared" si="1453"/>
        <x:v>37100.424389789216</x:v>
      </x:c>
    </x:row>
    <x:row r="7786">
      <x:c r="A7786" s="1"/>
      <x:c r="B7786" s="1"/>
      <x:c r="C7786" s="1"/>
      <x:c r="D7786" s="1"/>
      <x:c r="E7786" s="1"/>
      <x:c r="F7786" s="1"/>
      <x:c r="G7786" s="1"/>
      <x:c r="H7786" s="1"/>
      <x:c r="I7786" s="53">
        <x:f t="shared" si="1442"/>
        <x:v>11</x:v>
      </x:c>
      <x:c r="J7786" s="53">
        <x:f t="shared" si="1443"/>
        <x:v>18</x:v>
      </x:c>
      <x:c r="K7786" s="53">
        <x:f t="shared" si="1444"/>
        <x:v>21</x:v>
      </x:c>
      <x:c r="L7786" s="53">
        <x:f t="shared" si="1445"/>
        <x:v>50</x:v>
      </x:c>
      <x:c r="M7786" s="54">
        <x:f t="shared" si="1446"/>
        <x:v>4893.470495374585</x:v>
      </x:c>
      <x:c r="N7786" s="54">
        <x:f t="shared" si="1447"/>
        <x:v>2.898243399565684</x:v>
      </x:c>
      <x:c r="O7786" s="55">
        <x:f t="shared" si="1448"/>
        <x:v>191192</x:v>
      </x:c>
      <x:c r="P7786" s="55">
        <x:f t="shared" si="1449"/>
        <x:v>36080</x:v>
      </x:c>
      <x:c r="Q7786" s="55">
        <x:f t="shared" si="1450"/>
        <x:v>97456.084989142095</x:v>
      </x:c>
      <x:c r="R7786" s="55">
        <x:f t="shared" si="1451"/>
        <x:v>37655.915010857905</x:v>
      </x:c>
      <x:c r="S7786" s="1" t="str">
        <x:f t="shared" si="1452"/>
        <x:v>YES</x:v>
      </x:c>
      <x:c r="T7786" s="1">
        <x:f t="shared" si="1453"/>
        <x:v>37655.915010857905</x:v>
      </x:c>
    </x:row>
    <x:row r="7787">
      <x:c r="A7787" s="1"/>
      <x:c r="B7787" s="1"/>
      <x:c r="C7787" s="1"/>
      <x:c r="D7787" s="1"/>
      <x:c r="E7787" s="1"/>
      <x:c r="F7787" s="1"/>
      <x:c r="G7787" s="1"/>
      <x:c r="H7787" s="1"/>
      <x:c r="I7787" s="53">
        <x:f t="shared" si="1442"/>
        <x:v>11</x:v>
      </x:c>
      <x:c r="J7787" s="53">
        <x:f t="shared" si="1443"/>
        <x:v>18</x:v>
      </x:c>
      <x:c r="K7787" s="53">
        <x:f t="shared" si="1444"/>
        <x:v>22</x:v>
      </x:c>
      <x:c r="L7787" s="53">
        <x:f t="shared" si="1445"/>
        <x:v>51</x:v>
      </x:c>
      <x:c r="M7787" s="54">
        <x:f t="shared" si="1446"/>
        <x:v>4967.9468426209814</x:v>
      </x:c>
      <x:c r="N7787" s="54">
        <x:f t="shared" si="1447"/>
        <x:v>2.9499630851534593</x:v>
      </x:c>
      <x:c r="O7787" s="55">
        <x:f t="shared" si="1448"/>
        <x:v>193892</x:v>
      </x:c>
      <x:c r="P7787" s="55">
        <x:f t="shared" si="1449"/>
        <x:v>36960</x:v>
      </x:c>
      <x:c r="Q7787" s="55">
        <x:f t="shared" si="1450"/>
        <x:v>98749.077128836478</x:v>
      </x:c>
      <x:c r="R7787" s="55">
        <x:f t="shared" si="1451"/>
        <x:v>38182.922871163522</x:v>
      </x:c>
      <x:c r="S7787" s="1" t="str">
        <x:f t="shared" si="1452"/>
        <x:v>YES</x:v>
      </x:c>
      <x:c r="T7787" s="1">
        <x:f t="shared" si="1453"/>
        <x:v>38182.922871163522</x:v>
      </x:c>
    </x:row>
    <x:row r="7788">
      <x:c r="A7788" s="1"/>
      <x:c r="B7788" s="1"/>
      <x:c r="C7788" s="1"/>
      <x:c r="D7788" s="1"/>
      <x:c r="E7788" s="1"/>
      <x:c r="F7788" s="1"/>
      <x:c r="G7788" s="1"/>
      <x:c r="H7788" s="1"/>
      <x:c r="I7788" s="53">
        <x:f t="shared" si="1442"/>
        <x:v>11</x:v>
      </x:c>
      <x:c r="J7788" s="53">
        <x:f t="shared" si="1443"/>
        <x:v>18</x:v>
      </x:c>
      <x:c r="K7788" s="53">
        <x:f t="shared" si="1444"/>
        <x:v>23</x:v>
      </x:c>
      <x:c r="L7788" s="53">
        <x:f t="shared" si="1445"/>
        <x:v>52</x:v>
      </x:c>
      <x:c r="M7788" s="54">
        <x:f t="shared" si="1446"/>
        <x:v>5044.0934314784172</x:v>
      </x:c>
      <x:c r="N7788" s="54">
        <x:f t="shared" si="1447"/>
        <x:v>3.0028426607489007</x:v>
      </x:c>
      <x:c r="O7788" s="55">
        <x:f t="shared" si="1448"/>
        <x:v>196592</x:v>
      </x:c>
      <x:c r="P7788" s="55">
        <x:f t="shared" si="1449"/>
        <x:v>37840</x:v>
      </x:c>
      <x:c r="Q7788" s="55">
        <x:f t="shared" si="1450"/>
        <x:v>100071.06651872252</x:v>
      </x:c>
      <x:c r="R7788" s="55">
        <x:f t="shared" si="1451"/>
        <x:v>38680.933481277476</x:v>
      </x:c>
      <x:c r="S7788" s="1" t="str">
        <x:f t="shared" si="1452"/>
        <x:v>YES</x:v>
      </x:c>
      <x:c r="T7788" s="1">
        <x:f t="shared" si="1453"/>
        <x:v>38680.933481277476</x:v>
      </x:c>
    </x:row>
    <x:row r="7789">
      <x:c r="A7789" s="1"/>
      <x:c r="B7789" s="1"/>
      <x:c r="C7789" s="1"/>
      <x:c r="D7789" s="1"/>
      <x:c r="E7789" s="1"/>
      <x:c r="F7789" s="1"/>
      <x:c r="G7789" s="1"/>
      <x:c r="H7789" s="1"/>
      <x:c r="I7789" s="53">
        <x:f t="shared" si="1442"/>
        <x:v>11</x:v>
      </x:c>
      <x:c r="J7789" s="53">
        <x:f t="shared" si="1443"/>
        <x:v>18</x:v>
      </x:c>
      <x:c r="K7789" s="53">
        <x:f t="shared" si="1444"/>
        <x:v>24</x:v>
      </x:c>
      <x:c r="L7789" s="53">
        <x:f t="shared" si="1445"/>
        <x:v>53</x:v>
      </x:c>
      <x:c r="M7789" s="54">
        <x:f t="shared" si="1446"/>
        <x:v>5121.9403810579133</x:v>
      </x:c>
      <x:c r="N7789" s="54">
        <x:f t="shared" si="1447"/>
        <x:v>3.0569030424013288</x:v>
      </x:c>
      <x:c r="O7789" s="55">
        <x:f t="shared" si="1448"/>
        <x:v>199292</x:v>
      </x:c>
      <x:c r="P7789" s="55">
        <x:f t="shared" si="1449"/>
        <x:v>38720</x:v>
      </x:c>
      <x:c r="Q7789" s="55">
        <x:f t="shared" si="1450"/>
        <x:v>101422.57606003321</x:v>
      </x:c>
      <x:c r="R7789" s="55">
        <x:f t="shared" si="1451"/>
        <x:v>39149.423939966786</x:v>
      </x:c>
      <x:c r="S7789" s="1" t="str">
        <x:f t="shared" si="1452"/>
        <x:v>YES</x:v>
      </x:c>
      <x:c r="T7789" s="1">
        <x:f t="shared" si="1453"/>
        <x:v>39149.423939966786</x:v>
      </x:c>
    </x:row>
    <x:row r="7790">
      <x:c r="A7790" s="1"/>
      <x:c r="B7790" s="1"/>
      <x:c r="C7790" s="1"/>
      <x:c r="D7790" s="1"/>
      <x:c r="E7790" s="1"/>
      <x:c r="F7790" s="1"/>
      <x:c r="G7790" s="1"/>
      <x:c r="H7790" s="1"/>
      <x:c r="I7790" s="53" t="n">
        <x:f t="shared" ref="I7790:I7853" si="1454">INT((ROW()-ROW($I$46))/((CARROT_CAP+1)*(MESCLUN_CAP+1)))</x:f>
        <x:v>11</x:v>
      </x:c>
      <x:c r="J7790" s="53" t="n">
        <x:f t="shared" ref="J7790:J7853" si="1455">MOD(INT((ROW()-ROW($I$46))/(MESCLUN_CAP+1)),CARROT_CAP+1)</x:f>
        <x:v>18</x:v>
      </x:c>
      <x:c r="K7790" s="53" t="n">
        <x:f t="shared" ref="K7790:K7853" si="1456">MOD(ROW()-ROW($I$46),MESCLUN_CAP+1)</x:f>
        <x:v>25</x:v>
      </x:c>
      <x:c r="L7790" s="53" t="n">
        <x:f t="shared" ref="L7790:L7853" si="1457">SUM(I7790:K7790)</x:f>
        <x:v>54</x:v>
      </x:c>
      <x:c r="M7790" s="54" t="n">
        <x:f t="shared" ref="M7790:M7853" si="1458">I7790*TOMATO_HOURS*WEEKS*(1+TOMATO_DIM)^I7790+J7790*CARROT_HOURS*WEEKS*(1+CARROT_DIM)^J7790+K7790*MESCLUN_HOURS*WEEKS*(1+MESCLUN_DIM)^K7790</x:f>
        <x:v>5201.5183024730095</x:v>
      </x:c>
      <x:c r="N7790" s="54" t="n">
        <x:f t="shared" ref="N7790:N7853" si="1459">MAX(M7790-FARMER_HOURS,0)/TEMP_HOURS_PER_WORKER</x:f>
        <x:v>3.112165487828479</x:v>
      </x:c>
      <x:c r="O7790" s="55" t="n">
        <x:f t="shared" ref="O7790:O7853" si="1460">I7790*TOMATO_PRICE+J7790*CARROT_PRICE+K7790*MESCLUN_PRICE</x:f>
        <x:v>201992</x:v>
      </x:c>
      <x:c r="P7790" s="55" t="n">
        <x:f t="shared" ref="P7790:P7853" si="1461">I7790*TOMATO_FERTILIZER+J7790*CARROT_FERTILIZER+K7790*MESCLUN_FERTILIZER</x:f>
        <x:v>39600</x:v>
      </x:c>
      <x:c r="Q7790" s="55" t="n">
        <x:f t="shared" ref="Q7790:Q7853" si="1462">MIN(M7790,FARMER_HOURS)*FARMER_RATE+MAX(M7790-FARMER_HOURS,0)*TEMP_RATE</x:f>
        <x:v>102804.13719571197</x:v>
      </x:c>
      <x:c r="R7790" s="55" t="n">
        <x:f t="shared" ref="R7790:R7853" si="1463">O7790-P7790-Q7790-FIXED_COST</x:f>
        <x:v>39587.86280428803</x:v>
      </x:c>
      <x:c r="S7790" s="1" t="str">
        <x:f t="shared" ref="S7790:S7853" si="1464">IF(AND(L7790&lt;=TOTAL_BED_CAP,N7790&lt;=TEMP_WORKER_CAP),"YES","NO")</x:f>
        <x:v>YES</x:v>
      </x:c>
      <x:c r="T7790" s="1" t="n">
        <x:f t="shared" ref="T7790:T7853" si="1465">IF(S7790="YES",R7790,-1E+99)</x:f>
        <x:v>39587.86280428803</x:v>
      </x:c>
    </x:row>
    <x:row r="7791">
      <x:c r="A7791" s="1"/>
      <x:c r="B7791" s="1"/>
      <x:c r="C7791" s="1"/>
      <x:c r="D7791" s="1"/>
      <x:c r="E7791" s="1"/>
      <x:c r="F7791" s="1"/>
      <x:c r="G7791" s="1"/>
      <x:c r="H7791" s="1"/>
      <x:c r="I7791" s="53">
        <x:f t="shared" si="1454"/>
        <x:v>11</x:v>
      </x:c>
      <x:c r="J7791" s="53">
        <x:f t="shared" si="1455"/>
        <x:v>18</x:v>
      </x:c>
      <x:c r="K7791" s="53">
        <x:f t="shared" si="1456"/>
        <x:v>26</x:v>
      </x:c>
      <x:c r="L7791" s="53">
        <x:f t="shared" si="1457"/>
        <x:v>55</x:v>
      </x:c>
      <x:c r="M7791" s="54">
        <x:f t="shared" si="1458"/>
        <x:v>5282.858306433729</x:v>
      </x:c>
      <x:c r="N7791" s="54">
        <x:f t="shared" si="1459"/>
        <x:v>3.1686516016900894</x:v>
      </x:c>
      <x:c r="O7791" s="55">
        <x:f t="shared" si="1460"/>
        <x:v>204692</x:v>
      </x:c>
      <x:c r="P7791" s="55">
        <x:f t="shared" si="1461"/>
        <x:v>40480</x:v>
      </x:c>
      <x:c r="Q7791" s="55">
        <x:f t="shared" si="1462"/>
        <x:v>104216.29004225224</x:v>
      </x:c>
      <x:c r="R7791" s="55">
        <x:f t="shared" si="1463"/>
        <x:v>39995.709957747764</x:v>
      </x:c>
      <x:c r="S7791" s="1" t="str">
        <x:f t="shared" si="1464"/>
        <x:v>YES</x:v>
      </x:c>
      <x:c r="T7791" s="1">
        <x:f t="shared" si="1465"/>
        <x:v>39995.709957747764</x:v>
      </x:c>
    </x:row>
    <x:row r="7792">
      <x:c r="A7792" s="1"/>
      <x:c r="B7792" s="1"/>
      <x:c r="C7792" s="1"/>
      <x:c r="D7792" s="1"/>
      <x:c r="E7792" s="1"/>
      <x:c r="F7792" s="1"/>
      <x:c r="G7792" s="1"/>
      <x:c r="H7792" s="1"/>
      <x:c r="I7792" s="53">
        <x:f t="shared" si="1454"/>
        <x:v>11</x:v>
      </x:c>
      <x:c r="J7792" s="53">
        <x:f t="shared" si="1455"/>
        <x:v>18</x:v>
      </x:c>
      <x:c r="K7792" s="53">
        <x:f t="shared" si="1456"/>
        <x:v>27</x:v>
      </x:c>
      <x:c r="L7792" s="53">
        <x:f t="shared" si="1457"/>
        <x:v>56</x:v>
      </x:c>
      <x:c r="M7792" s="54">
        <x:f t="shared" si="1458"/>
        <x:v>5365.9920109534851</x:v>
      </x:c>
      <x:c r="N7792" s="54">
        <x:f t="shared" si="1459"/>
        <x:v>3.2263833409399201</x:v>
      </x:c>
      <x:c r="O7792" s="55">
        <x:f t="shared" si="1460"/>
        <x:v>207392</x:v>
      </x:c>
      <x:c r="P7792" s="55">
        <x:f t="shared" si="1461"/>
        <x:v>41360</x:v>
      </x:c>
      <x:c r="Q7792" s="55">
        <x:f t="shared" si="1462"/>
        <x:v>105659.583523498</x:v>
      </x:c>
      <x:c r="R7792" s="55">
        <x:f t="shared" si="1463"/>
        <x:v>40372.416476501996</x:v>
      </x:c>
      <x:c r="S7792" s="1" t="str">
        <x:f t="shared" si="1464"/>
        <x:v>YES</x:v>
      </x:c>
      <x:c r="T7792" s="1">
        <x:f t="shared" si="1465"/>
        <x:v>40372.416476501996</x:v>
      </x:c>
    </x:row>
    <x:row r="7793">
      <x:c r="A7793" s="1"/>
      <x:c r="B7793" s="1"/>
      <x:c r="C7793" s="1"/>
      <x:c r="D7793" s="1"/>
      <x:c r="E7793" s="1"/>
      <x:c r="F7793" s="1"/>
      <x:c r="G7793" s="1"/>
      <x:c r="H7793" s="1"/>
      <x:c r="I7793" s="53">
        <x:f t="shared" si="1454"/>
        <x:v>11</x:v>
      </x:c>
      <x:c r="J7793" s="53">
        <x:f t="shared" si="1455"/>
        <x:v>18</x:v>
      </x:c>
      <x:c r="K7793" s="53">
        <x:f t="shared" si="1456"/>
        <x:v>28</x:v>
      </x:c>
      <x:c r="L7793" s="53">
        <x:f t="shared" si="1457"/>
        <x:v>57</x:v>
      </x:c>
      <x:c r="M7793" s="54">
        <x:f t="shared" si="1458"/>
        <x:v>5450.9515491706388</x:v>
      </x:c>
      <x:c r="N7793" s="54">
        <x:f t="shared" si="1459"/>
        <x:v>3.2853830202573882</x:v>
      </x:c>
      <x:c r="O7793" s="55">
        <x:f t="shared" si="1460"/>
        <x:v>210092</x:v>
      </x:c>
      <x:c r="P7793" s="55">
        <x:f t="shared" si="1461"/>
        <x:v>42240</x:v>
      </x:c>
      <x:c r="Q7793" s="55">
        <x:f t="shared" si="1462"/>
        <x:v>107134.5755064347</x:v>
      </x:c>
      <x:c r="R7793" s="55">
        <x:f t="shared" si="1463"/>
        <x:v>40717.424493565297</x:v>
      </x:c>
      <x:c r="S7793" s="1" t="str">
        <x:f t="shared" si="1464"/>
        <x:v>YES</x:v>
      </x:c>
      <x:c r="T7793" s="1">
        <x:f t="shared" si="1465"/>
        <x:v>40717.424493565297</x:v>
      </x:c>
    </x:row>
    <x:row r="7794">
      <x:c r="A7794" s="1"/>
      <x:c r="B7794" s="1"/>
      <x:c r="C7794" s="1"/>
      <x:c r="D7794" s="1"/>
      <x:c r="E7794" s="1"/>
      <x:c r="F7794" s="1"/>
      <x:c r="G7794" s="1"/>
      <x:c r="H7794" s="1"/>
      <x:c r="I7794" s="53">
        <x:f t="shared" si="1454"/>
        <x:v>11</x:v>
      </x:c>
      <x:c r="J7794" s="53">
        <x:f t="shared" si="1455"/>
        <x:v>18</x:v>
      </x:c>
      <x:c r="K7794" s="53">
        <x:f t="shared" si="1456"/>
        <x:v>29</x:v>
      </x:c>
      <x:c r="L7794" s="53">
        <x:f t="shared" si="1457"/>
        <x:v>58</x:v>
      </x:c>
      <x:c r="M7794" s="54">
        <x:f t="shared" si="1458"/>
        <x:v>5537.7695772862926</x:v>
      </x:c>
      <x:c r="N7794" s="54">
        <x:f t="shared" si="1459"/>
        <x:v>3.3456733175599256</x:v>
      </x:c>
      <x:c r="O7794" s="55">
        <x:f t="shared" si="1460"/>
        <x:v>212792</x:v>
      </x:c>
      <x:c r="P7794" s="55">
        <x:f t="shared" si="1461"/>
        <x:v>43120</x:v>
      </x:c>
      <x:c r="Q7794" s="55">
        <x:f t="shared" si="1462"/>
        <x:v>108641.83293899814</x:v>
      </x:c>
      <x:c r="R7794" s="55">
        <x:f t="shared" si="1463"/>
        <x:v>41030.167061001863</x:v>
      </x:c>
      <x:c r="S7794" s="1" t="str">
        <x:f t="shared" si="1464"/>
        <x:v>YES</x:v>
      </x:c>
      <x:c r="T7794" s="1">
        <x:f t="shared" si="1465"/>
        <x:v>41030.167061001863</x:v>
      </x:c>
    </x:row>
    <x:row r="7795">
      <x:c r="A7795" s="1"/>
      <x:c r="B7795" s="1"/>
      <x:c r="C7795" s="1"/>
      <x:c r="D7795" s="1"/>
      <x:c r="E7795" s="1"/>
      <x:c r="F7795" s="1"/>
      <x:c r="G7795" s="1"/>
      <x:c r="H7795" s="1"/>
      <x:c r="I7795" s="53">
        <x:f t="shared" si="1454"/>
        <x:v>11</x:v>
      </x:c>
      <x:c r="J7795" s="53">
        <x:f t="shared" si="1455"/>
        <x:v>18</x:v>
      </x:c>
      <x:c r="K7795" s="53">
        <x:f t="shared" si="1456"/>
        <x:v>30</x:v>
      </x:c>
      <x:c r="L7795" s="53">
        <x:f t="shared" si="1457"/>
        <x:v>59</x:v>
      </x:c>
      <x:c r="M7795" s="54">
        <x:f t="shared" si="1458"/>
        <x:v>5626.4792826200637</x:v>
      </x:c>
      <x:c r="N7795" s="54">
        <x:f t="shared" si="1459"/>
        <x:v>3.4072772795972663</x:v>
      </x:c>
      <x:c r="O7795" s="55">
        <x:f t="shared" si="1460"/>
        <x:v>215492</x:v>
      </x:c>
      <x:c r="P7795" s="55">
        <x:f t="shared" si="1461"/>
        <x:v>44000</x:v>
      </x:c>
      <x:c r="Q7795" s="55">
        <x:f t="shared" si="1462"/>
        <x:v>110181.93198993166</x:v>
      </x:c>
      <x:c r="R7795" s="55">
        <x:f t="shared" si="1463"/>
        <x:v>41310.068010068338</x:v>
      </x:c>
      <x:c r="S7795" s="1" t="str">
        <x:f t="shared" si="1464"/>
        <x:v>YES</x:v>
      </x:c>
      <x:c r="T7795" s="1">
        <x:f t="shared" si="1465"/>
        <x:v>41310.068010068338</x:v>
      </x:c>
    </x:row>
    <x:row r="7796">
      <x:c r="A7796" s="1"/>
      <x:c r="B7796" s="1"/>
      <x:c r="C7796" s="1"/>
      <x:c r="D7796" s="1"/>
      <x:c r="E7796" s="1"/>
      <x:c r="F7796" s="1"/>
      <x:c r="G7796" s="1"/>
      <x:c r="H7796" s="1"/>
      <x:c r="I7796" s="53">
        <x:f t="shared" si="1454"/>
        <x:v>11</x:v>
      </x:c>
      <x:c r="J7796" s="53">
        <x:f t="shared" si="1455"/>
        <x:v>19</x:v>
      </x:c>
      <x:c r="K7796" s="53">
        <x:f t="shared" si="1456"/>
        <x:v>0</x:v>
      </x:c>
      <x:c r="L7796" s="53">
        <x:f t="shared" si="1457"/>
        <x:v>30</x:v>
      </x:c>
      <x:c r="M7796" s="54">
        <x:f t="shared" si="1458"/>
        <x:v>3735.816144868927</x:v>
      </x:c>
      <x:c r="N7796" s="54">
        <x:f t="shared" si="1459"/>
        <x:v>2.0943167672700884</x:v>
      </x:c>
      <x:c r="O7796" s="55">
        <x:f t="shared" si="1460"/>
        <x:v>136586</x:v>
      </x:c>
      <x:c r="P7796" s="55">
        <x:f t="shared" si="1461"/>
        <x:v>18040</x:v>
      </x:c>
      <x:c r="Q7796" s="55">
        <x:f t="shared" si="1462"/>
        <x:v>77357.919181752208</x:v>
      </x:c>
      <x:c r="R7796" s="55">
        <x:f t="shared" si="1463"/>
        <x:v>21188.080818247792</x:v>
      </x:c>
      <x:c r="S7796" s="1" t="str">
        <x:f t="shared" si="1464"/>
        <x:v>YES</x:v>
      </x:c>
      <x:c r="T7796" s="1">
        <x:f t="shared" si="1465"/>
        <x:v>21188.080818247792</x:v>
      </x:c>
    </x:row>
    <x:row r="7797">
      <x:c r="A7797" s="1"/>
      <x:c r="B7797" s="1"/>
      <x:c r="C7797" s="1"/>
      <x:c r="D7797" s="1"/>
      <x:c r="E7797" s="1"/>
      <x:c r="F7797" s="1"/>
      <x:c r="G7797" s="1"/>
      <x:c r="H7797" s="1"/>
      <x:c r="I7797" s="53">
        <x:f t="shared" si="1454"/>
        <x:v>11</x:v>
      </x:c>
      <x:c r="J7797" s="53">
        <x:f t="shared" si="1455"/>
        <x:v>19</x:v>
      </x:c>
      <x:c r="K7797" s="53">
        <x:f t="shared" si="1456"/>
        <x:v>1</x:v>
      </x:c>
      <x:c r="L7797" s="53">
        <x:f t="shared" si="1457"/>
        <x:v>31</x:v>
      </x:c>
      <x:c r="M7797" s="54">
        <x:f t="shared" si="1458"/>
        <x:v>3781.378644868927</x:v>
      </x:c>
      <x:c r="N7797" s="54">
        <x:f t="shared" si="1459"/>
        <x:v>2.1259573922700881</x:v>
      </x:c>
      <x:c r="O7797" s="55">
        <x:f t="shared" si="1460"/>
        <x:v>139286</x:v>
      </x:c>
      <x:c r="P7797" s="55">
        <x:f t="shared" si="1461"/>
        <x:v>18920</x:v>
      </x:c>
      <x:c r="Q7797" s="55">
        <x:f t="shared" si="1462"/>
        <x:v>78148.934806752208</x:v>
      </x:c>
      <x:c r="R7797" s="55">
        <x:f t="shared" si="1463"/>
        <x:v>22217.065193247792</x:v>
      </x:c>
      <x:c r="S7797" s="1" t="str">
        <x:f t="shared" si="1464"/>
        <x:v>YES</x:v>
      </x:c>
      <x:c r="T7797" s="1">
        <x:f t="shared" si="1465"/>
        <x:v>22217.065193247792</x:v>
      </x:c>
    </x:row>
    <x:row r="7798">
      <x:c r="A7798" s="1"/>
      <x:c r="B7798" s="1"/>
      <x:c r="C7798" s="1"/>
      <x:c r="D7798" s="1"/>
      <x:c r="E7798" s="1"/>
      <x:c r="F7798" s="1"/>
      <x:c r="G7798" s="1"/>
      <x:c r="H7798" s="1"/>
      <x:c r="I7798" s="53">
        <x:f t="shared" si="1454"/>
        <x:v>11</x:v>
      </x:c>
      <x:c r="J7798" s="53">
        <x:f t="shared" si="1455"/>
        <x:v>19</x:v>
      </x:c>
      <x:c r="K7798" s="53">
        <x:f t="shared" si="1456"/>
        <x:v>2</x:v>
      </x:c>
      <x:c r="L7798" s="53">
        <x:f t="shared" si="1457"/>
        <x:v>32</x:v>
      </x:c>
      <x:c r="M7798" s="54">
        <x:f t="shared" si="1458"/>
        <x:v>3828.0802073689269</x:v>
      </x:c>
      <x:c r="N7798" s="54">
        <x:f t="shared" si="1459"/>
        <x:v>2.1583890328950881</x:v>
      </x:c>
      <x:c r="O7798" s="55">
        <x:f t="shared" si="1460"/>
        <x:v>141986</x:v>
      </x:c>
      <x:c r="P7798" s="55">
        <x:f t="shared" si="1461"/>
        <x:v>19800</x:v>
      </x:c>
      <x:c r="Q7798" s="55">
        <x:f t="shared" si="1462"/>
        <x:v>78959.725822377193</x:v>
      </x:c>
      <x:c r="R7798" s="55">
        <x:f t="shared" si="1463"/>
        <x:v>23226.274177622807</x:v>
      </x:c>
      <x:c r="S7798" s="1" t="str">
        <x:f t="shared" si="1464"/>
        <x:v>YES</x:v>
      </x:c>
      <x:c r="T7798" s="1">
        <x:f t="shared" si="1465"/>
        <x:v>23226.274177622807</x:v>
      </x:c>
    </x:row>
    <x:row r="7799">
      <x:c r="A7799" s="1"/>
      <x:c r="B7799" s="1"/>
      <x:c r="C7799" s="1"/>
      <x:c r="D7799" s="1"/>
      <x:c r="E7799" s="1"/>
      <x:c r="F7799" s="1"/>
      <x:c r="G7799" s="1"/>
      <x:c r="H7799" s="1"/>
      <x:c r="I7799" s="53">
        <x:f t="shared" si="1454"/>
        <x:v>11</x:v>
      </x:c>
      <x:c r="J7799" s="53">
        <x:f t="shared" si="1455"/>
        <x:v>19</x:v>
      </x:c>
      <x:c r="K7799" s="53">
        <x:f t="shared" si="1456"/>
        <x:v>3</x:v>
      </x:c>
      <x:c r="L7799" s="53">
        <x:f t="shared" si="1457"/>
        <x:v>33</x:v>
      </x:c>
      <x:c r="M7799" s="54">
        <x:f t="shared" si="1458"/>
        <x:v>3875.9421897908019</x:v>
      </x:c>
      <x:c r="N7799" s="54">
        <x:f t="shared" si="1459"/>
        <x:v>2.191626520688057</x:v>
      </x:c>
      <x:c r="O7799" s="55">
        <x:f t="shared" si="1460"/>
        <x:v>144686</x:v>
      </x:c>
      <x:c r="P7799" s="55">
        <x:f t="shared" si="1461"/>
        <x:v>20680</x:v>
      </x:c>
      <x:c r="Q7799" s="55">
        <x:f t="shared" si="1462"/>
        <x:v>79790.663017201412</x:v>
      </x:c>
      <x:c r="R7799" s="55">
        <x:f t="shared" si="1463"/>
        <x:v>24215.336982798588</x:v>
      </x:c>
      <x:c r="S7799" s="1" t="str">
        <x:f t="shared" si="1464"/>
        <x:v>YES</x:v>
      </x:c>
      <x:c r="T7799" s="1">
        <x:f t="shared" si="1465"/>
        <x:v>24215.336982798588</x:v>
      </x:c>
    </x:row>
    <x:row r="7800">
      <x:c r="A7800" s="1"/>
      <x:c r="B7800" s="1"/>
      <x:c r="C7800" s="1"/>
      <x:c r="D7800" s="1"/>
      <x:c r="E7800" s="1"/>
      <x:c r="F7800" s="1"/>
      <x:c r="G7800" s="1"/>
      <x:c r="H7800" s="1"/>
      <x:c r="I7800" s="53">
        <x:f t="shared" si="1454"/>
        <x:v>11</x:v>
      </x:c>
      <x:c r="J7800" s="53">
        <x:f t="shared" si="1455"/>
        <x:v>19</x:v>
      </x:c>
      <x:c r="K7800" s="53">
        <x:f t="shared" si="1456"/>
        <x:v>4</x:v>
      </x:c>
      <x:c r="L7800" s="53">
        <x:f t="shared" si="1457"/>
        <x:v>34</x:v>
      </x:c>
      <x:c r="M7800" s="54">
        <x:f t="shared" si="1458"/>
        <x:v>3924.9863055134583</x:v>
      </x:c>
      <x:c r="N7800" s="54">
        <x:f t="shared" si="1459"/>
        <x:v>2.2256849343843461</x:v>
      </x:c>
      <x:c r="O7800" s="55">
        <x:f t="shared" si="1460"/>
        <x:v>147386</x:v>
      </x:c>
      <x:c r="P7800" s="55">
        <x:f t="shared" si="1461"/>
        <x:v>21560</x:v>
      </x:c>
      <x:c r="Q7800" s="55">
        <x:f t="shared" si="1462"/>
        <x:v>80642.123359608653</x:v>
      </x:c>
      <x:c r="R7800" s="55">
        <x:f t="shared" si="1463"/>
        <x:v>25183.876640391347</x:v>
      </x:c>
      <x:c r="S7800" s="1" t="str">
        <x:f t="shared" si="1464"/>
        <x:v>YES</x:v>
      </x:c>
      <x:c r="T7800" s="1">
        <x:f t="shared" si="1465"/>
        <x:v>25183.876640391347</x:v>
      </x:c>
    </x:row>
    <x:row r="7801">
      <x:c r="A7801" s="1"/>
      <x:c r="B7801" s="1"/>
      <x:c r="C7801" s="1"/>
      <x:c r="D7801" s="1"/>
      <x:c r="E7801" s="1"/>
      <x:c r="F7801" s="1"/>
      <x:c r="G7801" s="1"/>
      <x:c r="H7801" s="1"/>
      <x:c r="I7801" s="53">
        <x:f t="shared" si="1454"/>
        <x:v>11</x:v>
      </x:c>
      <x:c r="J7801" s="53">
        <x:f t="shared" si="1455"/>
        <x:v>19</x:v>
      </x:c>
      <x:c r="K7801" s="53">
        <x:f t="shared" si="1456"/>
        <x:v>5</x:v>
      </x:c>
      <x:c r="L7801" s="53">
        <x:f t="shared" si="1457"/>
        <x:v>35</x:v>
      </x:c>
      <x:c r="M7801" s="54">
        <x:f t="shared" si="1458"/>
        <x:v>3975.2346294346617</x:v>
      </x:c>
      <x:c r="N7801" s="54">
        <x:f t="shared" si="1459"/>
        <x:v>2.2605796037740706</x:v>
      </x:c>
      <x:c r="O7801" s="55">
        <x:f t="shared" si="1460"/>
        <x:v>150086</x:v>
      </x:c>
      <x:c r="P7801" s="55">
        <x:f t="shared" si="1461"/>
        <x:v>22440</x:v>
      </x:c>
      <x:c r="Q7801" s="55">
        <x:f t="shared" si="1462"/>
        <x:v>81514.490094351757</x:v>
      </x:c>
      <x:c r="R7801" s="55">
        <x:f t="shared" si="1463"/>
        <x:v>26131.509905648243</x:v>
      </x:c>
      <x:c r="S7801" s="1" t="str">
        <x:f t="shared" si="1464"/>
        <x:v>YES</x:v>
      </x:c>
      <x:c r="T7801" s="1">
        <x:f t="shared" si="1465"/>
        <x:v>26131.509905648243</x:v>
      </x:c>
    </x:row>
    <x:row r="7802">
      <x:c r="A7802" s="1"/>
      <x:c r="B7802" s="1"/>
      <x:c r="C7802" s="1"/>
      <x:c r="D7802" s="1"/>
      <x:c r="E7802" s="1"/>
      <x:c r="F7802" s="1"/>
      <x:c r="G7802" s="1"/>
      <x:c r="H7802" s="1"/>
      <x:c r="I7802" s="53">
        <x:f t="shared" si="1454"/>
        <x:v>11</x:v>
      </x:c>
      <x:c r="J7802" s="53">
        <x:f t="shared" si="1455"/>
        <x:v>19</x:v>
      </x:c>
      <x:c r="K7802" s="53">
        <x:f t="shared" si="1456"/>
        <x:v>6</x:v>
      </x:c>
      <x:c r="L7802" s="53">
        <x:f t="shared" si="1457"/>
        <x:v>36</x:v>
      </x:c>
      <x:c r="M7802" s="54">
        <x:f t="shared" si="1458"/>
        <x:v>4026.7096036162948</x:v>
      </x:c>
      <x:c r="N7802" s="54">
        <x:f t="shared" si="1459"/>
        <x:v>2.2963261136224271</x:v>
      </x:c>
      <x:c r="O7802" s="55">
        <x:f t="shared" si="1460"/>
        <x:v>152786</x:v>
      </x:c>
      <x:c r="P7802" s="55">
        <x:f t="shared" si="1461"/>
        <x:v>23320</x:v>
      </x:c>
      <x:c r="Q7802" s="55">
        <x:f t="shared" si="1462"/>
        <x:v>82408.15284056068</x:v>
      </x:c>
      <x:c r="R7802" s="55">
        <x:f t="shared" si="1463"/>
        <x:v>27057.84715943932</x:v>
      </x:c>
      <x:c r="S7802" s="1" t="str">
        <x:f t="shared" si="1464"/>
        <x:v>YES</x:v>
      </x:c>
      <x:c r="T7802" s="1">
        <x:f t="shared" si="1465"/>
        <x:v>27057.84715943932</x:v>
      </x:c>
    </x:row>
    <x:row r="7803">
      <x:c r="A7803" s="1"/>
      <x:c r="B7803" s="1"/>
      <x:c r="C7803" s="1"/>
      <x:c r="D7803" s="1"/>
      <x:c r="E7803" s="1"/>
      <x:c r="F7803" s="1"/>
      <x:c r="G7803" s="1"/>
      <x:c r="H7803" s="1"/>
      <x:c r="I7803" s="53">
        <x:f t="shared" si="1454"/>
        <x:v>11</x:v>
      </x:c>
      <x:c r="J7803" s="53">
        <x:f t="shared" si="1455"/>
        <x:v>19</x:v>
      </x:c>
      <x:c r="K7803" s="53">
        <x:f t="shared" si="1456"/>
        <x:v>7</x:v>
      </x:c>
      <x:c r="L7803" s="53">
        <x:f t="shared" si="1457"/>
        <x:v>37</x:v>
      </x:c>
      <x:c r="M7803" s="54">
        <x:f t="shared" si="1458"/>
        <x:v>4079.4340430142552</x:v>
      </x:c>
      <x:c r="N7803" s="54">
        <x:f t="shared" si="1459"/>
        <x:v>2.3329403076487885</x:v>
      </x:c>
      <x:c r="O7803" s="55">
        <x:f t="shared" si="1460"/>
        <x:v>155486</x:v>
      </x:c>
      <x:c r="P7803" s="55">
        <x:f t="shared" si="1461"/>
        <x:v>24200</x:v>
      </x:c>
      <x:c r="Q7803" s="55">
        <x:f t="shared" si="1462"/>
        <x:v>83323.507691219711</x:v>
      </x:c>
      <x:c r="R7803" s="55">
        <x:f t="shared" si="1463"/>
        <x:v>27962.492308780289</x:v>
      </x:c>
      <x:c r="S7803" s="1" t="str">
        <x:f t="shared" si="1464"/>
        <x:v>YES</x:v>
      </x:c>
      <x:c r="T7803" s="1">
        <x:f t="shared" si="1465"/>
        <x:v>27962.492308780289</x:v>
      </x:c>
    </x:row>
    <x:row r="7804">
      <x:c r="A7804" s="1"/>
      <x:c r="B7804" s="1"/>
      <x:c r="C7804" s="1"/>
      <x:c r="D7804" s="1"/>
      <x:c r="E7804" s="1"/>
      <x:c r="F7804" s="1"/>
      <x:c r="G7804" s="1"/>
      <x:c r="H7804" s="1"/>
      <x:c r="I7804" s="53">
        <x:f t="shared" si="1454"/>
        <x:v>11</x:v>
      </x:c>
      <x:c r="J7804" s="53">
        <x:f t="shared" si="1455"/>
        <x:v>19</x:v>
      </x:c>
      <x:c r="K7804" s="53">
        <x:f t="shared" si="1456"/>
        <x:v>8</x:v>
      </x:c>
      <x:c r="L7804" s="53">
        <x:f t="shared" si="1457"/>
        <x:v>38</x:v>
      </x:c>
      <x:c r="M7804" s="54">
        <x:f t="shared" si="1458"/>
        <x:v>4133.4311412942352</x:v>
      </x:c>
      <x:c r="N7804" s="54">
        <x:f t="shared" si="1459"/>
        <x:v>2.3704382925654413</x:v>
      </x:c>
      <x:c r="O7804" s="55">
        <x:f t="shared" si="1460"/>
        <x:v>158186</x:v>
      </x:c>
      <x:c r="P7804" s="55">
        <x:f t="shared" si="1461"/>
        <x:v>25080</x:v>
      </x:c>
      <x:c r="Q7804" s="55">
        <x:f t="shared" si="1462"/>
        <x:v>84260.957314136031</x:v>
      </x:c>
      <x:c r="R7804" s="55">
        <x:f t="shared" si="1463"/>
        <x:v>28845.042685863969</x:v>
      </x:c>
      <x:c r="S7804" s="1" t="str">
        <x:f t="shared" si="1464"/>
        <x:v>YES</x:v>
      </x:c>
      <x:c r="T7804" s="1">
        <x:f t="shared" si="1465"/>
        <x:v>28845.042685863969</x:v>
      </x:c>
    </x:row>
    <x:row r="7805">
      <x:c r="A7805" s="1"/>
      <x:c r="B7805" s="1"/>
      <x:c r="C7805" s="1"/>
      <x:c r="D7805" s="1"/>
      <x:c r="E7805" s="1"/>
      <x:c r="F7805" s="1"/>
      <x:c r="G7805" s="1"/>
      <x:c r="H7805" s="1"/>
      <x:c r="I7805" s="53">
        <x:f t="shared" si="1454"/>
        <x:v>11</x:v>
      </x:c>
      <x:c r="J7805" s="53">
        <x:f t="shared" si="1455"/>
        <x:v>19</x:v>
      </x:c>
      <x:c r="K7805" s="53">
        <x:f t="shared" si="1456"/>
        <x:v>9</x:v>
      </x:c>
      <x:c r="L7805" s="53">
        <x:f t="shared" si="1457"/>
        <x:v>39</x:v>
      </x:c>
      <x:c r="M7805" s="54">
        <x:f t="shared" si="1458"/>
        <x:v>4188.7244767346301</x:v>
      </x:c>
      <x:c r="N7805" s="54">
        <x:f t="shared" si="1459"/>
        <x:v>2.4088364421768267</x:v>
      </x:c>
      <x:c r="O7805" s="55">
        <x:f t="shared" si="1460"/>
        <x:v>160886</x:v>
      </x:c>
      <x:c r="P7805" s="55">
        <x:f t="shared" si="1461"/>
        <x:v>25960</x:v>
      </x:c>
      <x:c r="Q7805" s="55">
        <x:f t="shared" si="1462"/>
        <x:v>85220.911054420663</x:v>
      </x:c>
      <x:c r="R7805" s="55">
        <x:f t="shared" si="1463"/>
        <x:v>29705.088945579337</x:v>
      </x:c>
      <x:c r="S7805" s="1" t="str">
        <x:f t="shared" si="1464"/>
        <x:v>YES</x:v>
      </x:c>
      <x:c r="T7805" s="1">
        <x:f t="shared" si="1465"/>
        <x:v>29705.088945579337</x:v>
      </x:c>
    </x:row>
    <x:row r="7806">
      <x:c r="A7806" s="1"/>
      <x:c r="B7806" s="1"/>
      <x:c r="C7806" s="1"/>
      <x:c r="D7806" s="1"/>
      <x:c r="E7806" s="1"/>
      <x:c r="F7806" s="1"/>
      <x:c r="G7806" s="1"/>
      <x:c r="H7806" s="1"/>
      <x:c r="I7806" s="53">
        <x:f t="shared" si="1454"/>
        <x:v>11</x:v>
      </x:c>
      <x:c r="J7806" s="53">
        <x:f t="shared" si="1455"/>
        <x:v>19</x:v>
      </x:c>
      <x:c r="K7806" s="53">
        <x:f t="shared" si="1456"/>
        <x:v>10</x:v>
      </x:c>
      <x:c r="L7806" s="53">
        <x:f t="shared" si="1457"/>
        <x:v>40</x:v>
      </x:c>
      <x:c r="M7806" s="54">
        <x:f t="shared" si="1458"/>
        <x:v>4245.3380182178425</x:v>
      </x:c>
      <x:c r="N7806" s="54">
        <x:f t="shared" si="1459"/>
        <x:v>2.4481514015401684</x:v>
      </x:c>
      <x:c r="O7806" s="55">
        <x:f t="shared" si="1460"/>
        <x:v>163586</x:v>
      </x:c>
      <x:c r="P7806" s="55">
        <x:f t="shared" si="1461"/>
        <x:v>26840</x:v>
      </x:c>
      <x:c r="Q7806" s="55">
        <x:f t="shared" si="1462"/>
        <x:v>86203.785038504211</x:v>
      </x:c>
      <x:c r="R7806" s="55">
        <x:f t="shared" si="1463"/>
        <x:v>30542.214961495789</x:v>
      </x:c>
      <x:c r="S7806" s="1" t="str">
        <x:f t="shared" si="1464"/>
        <x:v>YES</x:v>
      </x:c>
      <x:c r="T7806" s="1">
        <x:f t="shared" si="1465"/>
        <x:v>30542.214961495789</x:v>
      </x:c>
    </x:row>
    <x:row r="7807">
      <x:c r="A7807" s="1"/>
      <x:c r="B7807" s="1"/>
      <x:c r="C7807" s="1"/>
      <x:c r="D7807" s="1"/>
      <x:c r="E7807" s="1"/>
      <x:c r="F7807" s="1"/>
      <x:c r="G7807" s="1"/>
      <x:c r="H7807" s="1"/>
      <x:c r="I7807" s="53">
        <x:f t="shared" si="1454"/>
        <x:v>11</x:v>
      </x:c>
      <x:c r="J7807" s="53">
        <x:f t="shared" si="1455"/>
        <x:v>19</x:v>
      </x:c>
      <x:c r="K7807" s="53">
        <x:f t="shared" si="1456"/>
        <x:v>11</x:v>
      </x:c>
      <x:c r="L7807" s="53">
        <x:f t="shared" si="1457"/>
        <x:v>41</x:v>
      </x:c>
      <x:c r="M7807" s="54">
        <x:f t="shared" si="1458"/>
        <x:v>4303.2961313112819</x:v>
      </x:c>
      <x:c r="N7807" s="54">
        <x:f t="shared" si="1459"/>
        <x:v>2.4884000911883901</x:v>
      </x:c>
      <x:c r="O7807" s="55">
        <x:f t="shared" si="1460"/>
        <x:v>166286</x:v>
      </x:c>
      <x:c r="P7807" s="55">
        <x:f t="shared" si="1461"/>
        <x:v>27720</x:v>
      </x:c>
      <x:c r="Q7807" s="55">
        <x:f t="shared" si="1462"/>
        <x:v>87210.002279709763</x:v>
      </x:c>
      <x:c r="R7807" s="55">
        <x:f t="shared" si="1463"/>
        <x:v>31355.997720290237</x:v>
      </x:c>
      <x:c r="S7807" s="1" t="str">
        <x:f t="shared" si="1464"/>
        <x:v>YES</x:v>
      </x:c>
      <x:c r="T7807" s="1">
        <x:f t="shared" si="1465"/>
        <x:v>31355.997720290237</x:v>
      </x:c>
    </x:row>
    <x:row r="7808">
      <x:c r="A7808" s="1"/>
      <x:c r="B7808" s="1"/>
      <x:c r="C7808" s="1"/>
      <x:c r="D7808" s="1"/>
      <x:c r="E7808" s="1"/>
      <x:c r="F7808" s="1"/>
      <x:c r="G7808" s="1"/>
      <x:c r="H7808" s="1"/>
      <x:c r="I7808" s="53">
        <x:f t="shared" si="1454"/>
        <x:v>11</x:v>
      </x:c>
      <x:c r="J7808" s="53">
        <x:f t="shared" si="1455"/>
        <x:v>19</x:v>
      </x:c>
      <x:c r="K7808" s="53">
        <x:f t="shared" si="1456"/>
        <x:v>12</x:v>
      </x:c>
      <x:c r="L7808" s="53">
        <x:f t="shared" si="1457"/>
        <x:v>42</x:v>
      </x:c>
      <x:c r="M7808" s="54">
        <x:f t="shared" si="1458"/>
        <x:v>4362.6235844393459</x:v>
      </x:c>
      <x:c r="N7808" s="54">
        <x:f t="shared" si="1459"/>
        <x:v>2.5295997114162123</x:v>
      </x:c>
      <x:c r="O7808" s="55">
        <x:f t="shared" si="1460"/>
        <x:v>168986</x:v>
      </x:c>
      <x:c r="P7808" s="55">
        <x:f t="shared" si="1461"/>
        <x:v>28600</x:v>
      </x:c>
      <x:c r="Q7808" s="55">
        <x:f t="shared" si="1462"/>
        <x:v>88239.992785405309</x:v>
      </x:c>
      <x:c r="R7808" s="55">
        <x:f t="shared" si="1463"/>
        <x:v>32146.007214594691</x:v>
      </x:c>
      <x:c r="S7808" s="1" t="str">
        <x:f t="shared" si="1464"/>
        <x:v>YES</x:v>
      </x:c>
      <x:c r="T7808" s="1">
        <x:f t="shared" si="1465"/>
        <x:v>32146.007214594691</x:v>
      </x:c>
    </x:row>
    <x:row r="7809">
      <x:c r="A7809" s="1"/>
      <x:c r="B7809" s="1"/>
      <x:c r="C7809" s="1"/>
      <x:c r="D7809" s="1"/>
      <x:c r="E7809" s="1"/>
      <x:c r="F7809" s="1"/>
      <x:c r="G7809" s="1"/>
      <x:c r="H7809" s="1"/>
      <x:c r="I7809" s="53">
        <x:f t="shared" si="1454"/>
        <x:v>11</x:v>
      </x:c>
      <x:c r="J7809" s="53">
        <x:f t="shared" si="1455"/>
        <x:v>19</x:v>
      </x:c>
      <x:c r="K7809" s="53">
        <x:f t="shared" si="1456"/>
        <x:v>13</x:v>
      </x:c>
      <x:c r="L7809" s="53">
        <x:f t="shared" si="1457"/>
        <x:v>43</x:v>
      </x:c>
      <x:c r="M7809" s="54">
        <x:f t="shared" si="1458"/>
        <x:v>4423.3455551477309</x:v>
      </x:c>
      <x:c r="N7809" s="54">
        <x:f t="shared" si="1459"/>
        <x:v>2.5717677466303686</x:v>
      </x:c>
      <x:c r="O7809" s="55">
        <x:f t="shared" si="1460"/>
        <x:v>171686</x:v>
      </x:c>
      <x:c r="P7809" s="55">
        <x:f t="shared" si="1461"/>
        <x:v>29480</x:v>
      </x:c>
      <x:c r="Q7809" s="55">
        <x:f t="shared" si="1462"/>
        <x:v>89294.193665759216</x:v>
      </x:c>
      <x:c r="R7809" s="55">
        <x:f t="shared" si="1463"/>
        <x:v>32911.806334240784</x:v>
      </x:c>
      <x:c r="S7809" s="1" t="str">
        <x:f t="shared" si="1464"/>
        <x:v>YES</x:v>
      </x:c>
      <x:c r="T7809" s="1">
        <x:f t="shared" si="1465"/>
        <x:v>32911.806334240784</x:v>
      </x:c>
    </x:row>
    <x:row r="7810">
      <x:c r="A7810" s="1"/>
      <x:c r="B7810" s="1"/>
      <x:c r="C7810" s="1"/>
      <x:c r="D7810" s="1"/>
      <x:c r="E7810" s="1"/>
      <x:c r="F7810" s="1"/>
      <x:c r="G7810" s="1"/>
      <x:c r="H7810" s="1"/>
      <x:c r="I7810" s="53">
        <x:f t="shared" si="1454"/>
        <x:v>11</x:v>
      </x:c>
      <x:c r="J7810" s="53">
        <x:f t="shared" si="1455"/>
        <x:v>19</x:v>
      </x:c>
      <x:c r="K7810" s="53">
        <x:f t="shared" si="1456"/>
        <x:v>14</x:v>
      </x:c>
      <x:c r="L7810" s="53">
        <x:f t="shared" si="1457"/>
        <x:v>44</x:v>
      </x:c>
      <x:c r="M7810" s="54">
        <x:f t="shared" si="1458"/>
        <x:v>4485.487636461392</x:v>
      </x:c>
      <x:c r="N7810" s="54">
        <x:f t="shared" si="1459"/>
        <x:v>2.6149219697648554</x:v>
      </x:c>
      <x:c r="O7810" s="55">
        <x:f t="shared" si="1460"/>
        <x:v>174386</x:v>
      </x:c>
      <x:c r="P7810" s="55">
        <x:f t="shared" si="1461"/>
        <x:v>30360</x:v>
      </x:c>
      <x:c r="Q7810" s="55">
        <x:f t="shared" si="1462"/>
        <x:v>90373.049244121386</x:v>
      </x:c>
      <x:c r="R7810" s="55">
        <x:f t="shared" si="1463"/>
        <x:v>33652.950755878614</x:v>
      </x:c>
      <x:c r="S7810" s="1" t="str">
        <x:f t="shared" si="1464"/>
        <x:v>YES</x:v>
      </x:c>
      <x:c r="T7810" s="1">
        <x:f t="shared" si="1465"/>
        <x:v>33652.950755878614</x:v>
      </x:c>
    </x:row>
    <x:row r="7811">
      <x:c r="A7811" s="1"/>
      <x:c r="B7811" s="1"/>
      <x:c r="C7811" s="1"/>
      <x:c r="D7811" s="1"/>
      <x:c r="E7811" s="1"/>
      <x:c r="F7811" s="1"/>
      <x:c r="G7811" s="1"/>
      <x:c r="H7811" s="1"/>
      <x:c r="I7811" s="53">
        <x:f t="shared" si="1454"/>
        <x:v>11</x:v>
      </x:c>
      <x:c r="J7811" s="53">
        <x:f t="shared" si="1455"/>
        <x:v>19</x:v>
      </x:c>
      <x:c r="K7811" s="53">
        <x:f t="shared" si="1456"/>
        <x:v>15</x:v>
      </x:c>
      <x:c r="L7811" s="53">
        <x:f t="shared" si="1457"/>
        <x:v>45</x:v>
      </x:c>
      <x:c r="M7811" s="54">
        <x:f t="shared" si="1458"/>
        <x:v>4549.0758433375377</x:v>
      </x:c>
      <x:c r="N7811" s="54">
        <x:f t="shared" si="1459"/>
        <x:v>2.6590804467621791</x:v>
      </x:c>
      <x:c r="O7811" s="55">
        <x:f t="shared" si="1460"/>
        <x:v>177086</x:v>
      </x:c>
      <x:c r="P7811" s="55">
        <x:f t="shared" si="1461"/>
        <x:v>31240</x:v>
      </x:c>
      <x:c r="Q7811" s="55">
        <x:f t="shared" si="1462"/>
        <x:v>91477.011169054473</x:v>
      </x:c>
      <x:c r="R7811" s="55">
        <x:f t="shared" si="1463"/>
        <x:v>34368.988830945527</x:v>
      </x:c>
      <x:c r="S7811" s="1" t="str">
        <x:f t="shared" si="1464"/>
        <x:v>YES</x:v>
      </x:c>
      <x:c r="T7811" s="1">
        <x:f t="shared" si="1465"/>
        <x:v>34368.988830945527</x:v>
      </x:c>
    </x:row>
    <x:row r="7812">
      <x:c r="A7812" s="1"/>
      <x:c r="B7812" s="1"/>
      <x:c r="C7812" s="1"/>
      <x:c r="D7812" s="1"/>
      <x:c r="E7812" s="1"/>
      <x:c r="F7812" s="1"/>
      <x:c r="G7812" s="1"/>
      <x:c r="H7812" s="1"/>
      <x:c r="I7812" s="53">
        <x:f t="shared" si="1454"/>
        <x:v>11</x:v>
      </x:c>
      <x:c r="J7812" s="53">
        <x:f t="shared" si="1455"/>
        <x:v>19</x:v>
      </x:c>
      <x:c r="K7812" s="53">
        <x:f t="shared" si="1456"/>
        <x:v>16</x:v>
      </x:c>
      <x:c r="L7812" s="53">
        <x:f t="shared" si="1457"/>
        <x:v>46</x:v>
      </x:c>
      <x:c r="M7812" s="54">
        <x:f t="shared" si="1458"/>
        <x:v>4614.1366192150272</x:v>
      </x:c>
      <x:c r="N7812" s="54">
        <x:f t="shared" si="1459"/>
        <x:v>2.7042615411215465</x:v>
      </x:c>
      <x:c r="O7812" s="55">
        <x:f t="shared" si="1460"/>
        <x:v>179786</x:v>
      </x:c>
      <x:c r="P7812" s="55">
        <x:f t="shared" si="1461"/>
        <x:v>32120</x:v>
      </x:c>
      <x:c r="Q7812" s="55">
        <x:f t="shared" si="1462"/>
        <x:v>92606.538528038669</x:v>
      </x:c>
      <x:c r="R7812" s="55">
        <x:f t="shared" si="1463"/>
        <x:v>35059.461471961331</x:v>
      </x:c>
      <x:c r="S7812" s="1" t="str">
        <x:f t="shared" si="1464"/>
        <x:v>YES</x:v>
      </x:c>
      <x:c r="T7812" s="1">
        <x:f t="shared" si="1465"/>
        <x:v>35059.461471961331</x:v>
      </x:c>
    </x:row>
    <x:row r="7813">
      <x:c r="A7813" s="1"/>
      <x:c r="B7813" s="1"/>
      <x:c r="C7813" s="1"/>
      <x:c r="D7813" s="1"/>
      <x:c r="E7813" s="1"/>
      <x:c r="F7813" s="1"/>
      <x:c r="G7813" s="1"/>
      <x:c r="H7813" s="1"/>
      <x:c r="I7813" s="53">
        <x:f t="shared" si="1454"/>
        <x:v>11</x:v>
      </x:c>
      <x:c r="J7813" s="53">
        <x:f t="shared" si="1455"/>
        <x:v>19</x:v>
      </x:c>
      <x:c r="K7813" s="53">
        <x:f t="shared" si="1456"/>
        <x:v>17</x:v>
      </x:c>
      <x:c r="L7813" s="53">
        <x:f t="shared" si="1457"/>
        <x:v>47</x:v>
      </x:c>
      <x:c r="M7813" s="54">
        <x:f t="shared" si="1458"/>
        <x:v>4680.6968426615676</x:v>
      </x:c>
      <x:c r="N7813" s="54">
        <x:f t="shared" si="1459"/>
        <x:v>2.7504839185149774</x:v>
      </x:c>
      <x:c r="O7813" s="55">
        <x:f t="shared" si="1460"/>
        <x:v>182486</x:v>
      </x:c>
      <x:c r="P7813" s="55">
        <x:f t="shared" si="1461"/>
        <x:v>33000</x:v>
      </x:c>
      <x:c r="Q7813" s="55">
        <x:f t="shared" si="1462"/>
        <x:v>93762.097962874439</x:v>
      </x:c>
      <x:c r="R7813" s="55">
        <x:f t="shared" si="1463"/>
        <x:v>35723.902037125561</x:v>
      </x:c>
      <x:c r="S7813" s="1" t="str">
        <x:f t="shared" si="1464"/>
        <x:v>YES</x:v>
      </x:c>
      <x:c r="T7813" s="1">
        <x:f t="shared" si="1465"/>
        <x:v>35723.902037125561</x:v>
      </x:c>
    </x:row>
    <x:row r="7814">
      <x:c r="A7814" s="1"/>
      <x:c r="B7814" s="1"/>
      <x:c r="C7814" s="1"/>
      <x:c r="D7814" s="1"/>
      <x:c r="E7814" s="1"/>
      <x:c r="F7814" s="1"/>
      <x:c r="G7814" s="1"/>
      <x:c r="H7814" s="1"/>
      <x:c r="I7814" s="53">
        <x:f t="shared" si="1454"/>
        <x:v>11</x:v>
      </x:c>
      <x:c r="J7814" s="53">
        <x:f t="shared" si="1455"/>
        <x:v>19</x:v>
      </x:c>
      <x:c r="K7814" s="53">
        <x:f t="shared" si="1456"/>
        <x:v>18</x:v>
      </x:c>
      <x:c r="L7814" s="53">
        <x:f t="shared" si="1457"/>
        <x:v>48</x:v>
      </x:c>
      <x:c r="M7814" s="54">
        <x:f t="shared" si="1458"/>
        <x:v>4748.783834120155</x:v>
      </x:c>
      <x:c r="N7814" s="54">
        <x:f t="shared" si="1459"/>
        <x:v>2.7977665514723298</x:v>
      </x:c>
      <x:c r="O7814" s="55">
        <x:f t="shared" si="1460"/>
        <x:v>185186</x:v>
      </x:c>
      <x:c r="P7814" s="55">
        <x:f t="shared" si="1461"/>
        <x:v>33880</x:v>
      </x:c>
      <x:c r="Q7814" s="55">
        <x:f t="shared" si="1462"/>
        <x:v>94944.163786808247</x:v>
      </x:c>
      <x:c r="R7814" s="55">
        <x:f t="shared" si="1463"/>
        <x:v>36361.836213191753</x:v>
      </x:c>
      <x:c r="S7814" s="1" t="str">
        <x:f t="shared" si="1464"/>
        <x:v>YES</x:v>
      </x:c>
      <x:c r="T7814" s="1">
        <x:f t="shared" si="1465"/>
        <x:v>36361.836213191753</x:v>
      </x:c>
    </x:row>
    <x:row r="7815">
      <x:c r="A7815" s="1"/>
      <x:c r="B7815" s="1"/>
      <x:c r="C7815" s="1"/>
      <x:c r="D7815" s="1"/>
      <x:c r="E7815" s="1"/>
      <x:c r="F7815" s="1"/>
      <x:c r="G7815" s="1"/>
      <x:c r="H7815" s="1"/>
      <x:c r="I7815" s="53">
        <x:f t="shared" si="1454"/>
        <x:v>11</x:v>
      </x:c>
      <x:c r="J7815" s="53">
        <x:f t="shared" si="1455"/>
        <x:v>19</x:v>
      </x:c>
      <x:c r="K7815" s="53">
        <x:f t="shared" si="1456"/>
        <x:v>19</x:v>
      </x:c>
      <x:c r="L7815" s="53">
        <x:f t="shared" si="1457"/>
        <x:v>49</x:v>
      </x:c>
      <x:c r="M7815" s="54">
        <x:f t="shared" si="1458"/>
        <x:v>4818.4253627561766</x:v>
      </x:c>
      <x:c r="N7815" s="54">
        <x:f t="shared" si="1459"/>
        <x:v>2.8461287241362339</x:v>
      </x:c>
      <x:c r="O7815" s="55">
        <x:f t="shared" si="1460"/>
        <x:v>187886</x:v>
      </x:c>
      <x:c r="P7815" s="55">
        <x:f t="shared" si="1461"/>
        <x:v>34760</x:v>
      </x:c>
      <x:c r="Q7815" s="55">
        <x:f t="shared" si="1462"/>
        <x:v>96153.218103405845</x:v>
      </x:c>
      <x:c r="R7815" s="55">
        <x:f t="shared" si="1463"/>
        <x:v>36972.781896594155</x:v>
      </x:c>
      <x:c r="S7815" s="1" t="str">
        <x:f t="shared" si="1464"/>
        <x:v>YES</x:v>
      </x:c>
      <x:c r="T7815" s="1">
        <x:f t="shared" si="1465"/>
        <x:v>36972.781896594155</x:v>
      </x:c>
    </x:row>
    <x:row r="7816">
      <x:c r="A7816" s="1"/>
      <x:c r="B7816" s="1"/>
      <x:c r="C7816" s="1"/>
      <x:c r="D7816" s="1"/>
      <x:c r="E7816" s="1"/>
      <x:c r="F7816" s="1"/>
      <x:c r="G7816" s="1"/>
      <x:c r="H7816" s="1"/>
      <x:c r="I7816" s="53">
        <x:f t="shared" si="1454"/>
        <x:v>11</x:v>
      </x:c>
      <x:c r="J7816" s="53">
        <x:f t="shared" si="1455"/>
        <x:v>19</x:v>
      </x:c>
      <x:c r="K7816" s="53">
        <x:f t="shared" si="1456"/>
        <x:v>20</x:v>
      </x:c>
      <x:c r="L7816" s="53">
        <x:f t="shared" si="1457"/>
        <x:v>50</x:v>
      </x:c>
      <x:c r="M7816" s="54">
        <x:f t="shared" si="1458"/>
        <x:v>4889.6496534066537</x:v>
      </x:c>
      <x:c r="N7816" s="54">
        <x:f t="shared" si="1459"/>
        <x:v>2.8955900370879539</x:v>
      </x:c>
      <x:c r="O7816" s="55">
        <x:f t="shared" si="1460"/>
        <x:v>190586</x:v>
      </x:c>
      <x:c r="P7816" s="55">
        <x:f t="shared" si="1461"/>
        <x:v>35640</x:v>
      </x:c>
      <x:c r="Q7816" s="55">
        <x:f t="shared" si="1462"/>
        <x:v>97389.750927198853</x:v>
      </x:c>
      <x:c r="R7816" s="55">
        <x:f t="shared" si="1463"/>
        <x:v>37556.249072801147</x:v>
      </x:c>
      <x:c r="S7816" s="1" t="str">
        <x:f t="shared" si="1464"/>
        <x:v>YES</x:v>
      </x:c>
      <x:c r="T7816" s="1">
        <x:f t="shared" si="1465"/>
        <x:v>37556.249072801147</x:v>
      </x:c>
    </x:row>
    <x:row r="7817">
      <x:c r="A7817" s="1"/>
      <x:c r="B7817" s="1"/>
      <x:c r="C7817" s="1"/>
      <x:c r="D7817" s="1"/>
      <x:c r="E7817" s="1"/>
      <x:c r="F7817" s="1"/>
      <x:c r="G7817" s="1"/>
      <x:c r="H7817" s="1"/>
      <x:c r="I7817" s="53">
        <x:f t="shared" si="1454"/>
        <x:v>11</x:v>
      </x:c>
      <x:c r="J7817" s="53">
        <x:f t="shared" si="1455"/>
        <x:v>19</x:v>
      </x:c>
      <x:c r="K7817" s="53">
        <x:f t="shared" si="1456"/>
        <x:v>21</x:v>
      </x:c>
      <x:c r="L7817" s="53">
        <x:f t="shared" si="1457"/>
        <x:v>51</x:v>
      </x:c>
      <x:c r="M7817" s="54">
        <x:f t="shared" si="1458"/>
        <x:v>4962.4853936330974</x:v>
      </x:c>
      <x:c r="N7817" s="54">
        <x:f t="shared" si="1459"/>
        <x:v>2.9461704122452064</x:v>
      </x:c>
      <x:c r="O7817" s="55">
        <x:f t="shared" si="1460"/>
        <x:v>193286</x:v>
      </x:c>
      <x:c r="P7817" s="55">
        <x:f t="shared" si="1461"/>
        <x:v>36520</x:v>
      </x:c>
      <x:c r="Q7817" s="55">
        <x:f t="shared" si="1462"/>
        <x:v>98654.260306130163</x:v>
      </x:c>
      <x:c r="R7817" s="55">
        <x:f t="shared" si="1463"/>
        <x:v>38111.739693869837</x:v>
      </x:c>
      <x:c r="S7817" s="1" t="str">
        <x:f t="shared" si="1464"/>
        <x:v>YES</x:v>
      </x:c>
      <x:c r="T7817" s="1">
        <x:f t="shared" si="1465"/>
        <x:v>38111.739693869837</x:v>
      </x:c>
    </x:row>
    <x:row r="7818">
      <x:c r="A7818" s="1"/>
      <x:c r="B7818" s="1"/>
      <x:c r="C7818" s="1"/>
      <x:c r="D7818" s="1"/>
      <x:c r="E7818" s="1"/>
      <x:c r="F7818" s="1"/>
      <x:c r="G7818" s="1"/>
      <x:c r="H7818" s="1"/>
      <x:c r="I7818" s="53">
        <x:f t="shared" si="1454"/>
        <x:v>11</x:v>
      </x:c>
      <x:c r="J7818" s="53">
        <x:f t="shared" si="1455"/>
        <x:v>19</x:v>
      </x:c>
      <x:c r="K7818" s="53">
        <x:f t="shared" si="1456"/>
        <x:v>22</x:v>
      </x:c>
      <x:c r="L7818" s="53">
        <x:f t="shared" si="1457"/>
        <x:v>52</x:v>
      </x:c>
      <x:c r="M7818" s="54">
        <x:f t="shared" si="1458"/>
        <x:v>5036.9617408794938</x:v>
      </x:c>
      <x:c r="N7818" s="54">
        <x:f t="shared" si="1459"/>
        <x:v>2.9978900978329817</x:v>
      </x:c>
      <x:c r="O7818" s="55">
        <x:f t="shared" si="1460"/>
        <x:v>195986</x:v>
      </x:c>
      <x:c r="P7818" s="55">
        <x:f t="shared" si="1461"/>
        <x:v>37400</x:v>
      </x:c>
      <x:c r="Q7818" s="55">
        <x:f t="shared" si="1462"/>
        <x:v>99947.252445824546</x:v>
      </x:c>
      <x:c r="R7818" s="55">
        <x:f t="shared" si="1463"/>
        <x:v>38638.747554175454</x:v>
      </x:c>
      <x:c r="S7818" s="1" t="str">
        <x:f t="shared" si="1464"/>
        <x:v>YES</x:v>
      </x:c>
      <x:c r="T7818" s="1">
        <x:f t="shared" si="1465"/>
        <x:v>38638.747554175454</x:v>
      </x:c>
    </x:row>
    <x:row r="7819">
      <x:c r="A7819" s="1"/>
      <x:c r="B7819" s="1"/>
      <x:c r="C7819" s="1"/>
      <x:c r="D7819" s="1"/>
      <x:c r="E7819" s="1"/>
      <x:c r="F7819" s="1"/>
      <x:c r="G7819" s="1"/>
      <x:c r="H7819" s="1"/>
      <x:c r="I7819" s="53">
        <x:f t="shared" si="1454"/>
        <x:v>11</x:v>
      </x:c>
      <x:c r="J7819" s="53">
        <x:f t="shared" si="1455"/>
        <x:v>19</x:v>
      </x:c>
      <x:c r="K7819" s="53">
        <x:f t="shared" si="1456"/>
        <x:v>23</x:v>
      </x:c>
      <x:c r="L7819" s="53">
        <x:f t="shared" si="1457"/>
        <x:v>53</x:v>
      </x:c>
      <x:c r="M7819" s="54">
        <x:f t="shared" si="1458"/>
        <x:v>5113.1083297369296</x:v>
      </x:c>
      <x:c r="N7819" s="54">
        <x:f t="shared" si="1459"/>
        <x:v>3.0507696734284235</x:v>
      </x:c>
      <x:c r="O7819" s="55">
        <x:f t="shared" si="1460"/>
        <x:v>198686</x:v>
      </x:c>
      <x:c r="P7819" s="55">
        <x:f t="shared" si="1461"/>
        <x:v>38280</x:v>
      </x:c>
      <x:c r="Q7819" s="55">
        <x:f t="shared" si="1462"/>
        <x:v>101269.24183571058</x:v>
      </x:c>
      <x:c r="R7819" s="55">
        <x:f t="shared" si="1463"/>
        <x:v>39136.758164289422</x:v>
      </x:c>
      <x:c r="S7819" s="1" t="str">
        <x:f t="shared" si="1464"/>
        <x:v>YES</x:v>
      </x:c>
      <x:c r="T7819" s="1">
        <x:f t="shared" si="1465"/>
        <x:v>39136.758164289422</x:v>
      </x:c>
    </x:row>
    <x:row r="7820">
      <x:c r="A7820" s="1"/>
      <x:c r="B7820" s="1"/>
      <x:c r="C7820" s="1"/>
      <x:c r="D7820" s="1"/>
      <x:c r="E7820" s="1"/>
      <x:c r="F7820" s="1"/>
      <x:c r="G7820" s="1"/>
      <x:c r="H7820" s="1"/>
      <x:c r="I7820" s="53">
        <x:f t="shared" si="1454"/>
        <x:v>11</x:v>
      </x:c>
      <x:c r="J7820" s="53">
        <x:f t="shared" si="1455"/>
        <x:v>19</x:v>
      </x:c>
      <x:c r="K7820" s="53">
        <x:f t="shared" si="1456"/>
        <x:v>24</x:v>
      </x:c>
      <x:c r="L7820" s="53">
        <x:f t="shared" si="1457"/>
        <x:v>54</x:v>
      </x:c>
      <x:c r="M7820" s="54">
        <x:f t="shared" si="1458"/>
        <x:v>5190.9552793164257</x:v>
      </x:c>
      <x:c r="N7820" s="54">
        <x:f t="shared" si="1459"/>
        <x:v>3.1048300550808512</x:v>
      </x:c>
      <x:c r="O7820" s="55">
        <x:f t="shared" si="1460"/>
        <x:v>201386</x:v>
      </x:c>
      <x:c r="P7820" s="55">
        <x:f t="shared" si="1461"/>
        <x:v>39160</x:v>
      </x:c>
      <x:c r="Q7820" s="55">
        <x:f t="shared" si="1462"/>
        <x:v>102620.75137702128</x:v>
      </x:c>
      <x:c r="R7820" s="55">
        <x:f t="shared" si="1463"/>
        <x:v>39605.248622978717</x:v>
      </x:c>
      <x:c r="S7820" s="1" t="str">
        <x:f t="shared" si="1464"/>
        <x:v>YES</x:v>
      </x:c>
      <x:c r="T7820" s="1">
        <x:f t="shared" si="1465"/>
        <x:v>39605.248622978717</x:v>
      </x:c>
    </x:row>
    <x:row r="7821">
      <x:c r="A7821" s="1"/>
      <x:c r="B7821" s="1"/>
      <x:c r="C7821" s="1"/>
      <x:c r="D7821" s="1"/>
      <x:c r="E7821" s="1"/>
      <x:c r="F7821" s="1"/>
      <x:c r="G7821" s="1"/>
      <x:c r="H7821" s="1"/>
      <x:c r="I7821" s="53">
        <x:f t="shared" si="1454"/>
        <x:v>11</x:v>
      </x:c>
      <x:c r="J7821" s="53">
        <x:f t="shared" si="1455"/>
        <x:v>19</x:v>
      </x:c>
      <x:c r="K7821" s="53">
        <x:f t="shared" si="1456"/>
        <x:v>25</x:v>
      </x:c>
      <x:c r="L7821" s="53">
        <x:f t="shared" si="1457"/>
        <x:v>55</x:v>
      </x:c>
      <x:c r="M7821" s="54">
        <x:f t="shared" si="1458"/>
        <x:v>5270.5332007315237</x:v>
      </x:c>
      <x:c r="N7821" s="54">
        <x:f t="shared" si="1459"/>
        <x:v>3.1600925005080027</x:v>
      </x:c>
      <x:c r="O7821" s="55">
        <x:f t="shared" si="1460"/>
        <x:v>204086</x:v>
      </x:c>
      <x:c r="P7821" s="55">
        <x:f t="shared" si="1461"/>
        <x:v>40040</x:v>
      </x:c>
      <x:c r="Q7821" s="55">
        <x:f t="shared" si="1462"/>
        <x:v>104002.31251270007</x:v>
      </x:c>
      <x:c r="R7821" s="55">
        <x:f t="shared" si="1463"/>
        <x:v>40043.687487299932</x:v>
      </x:c>
      <x:c r="S7821" s="1" t="str">
        <x:f t="shared" si="1464"/>
        <x:v>YES</x:v>
      </x:c>
      <x:c r="T7821" s="1">
        <x:f t="shared" si="1465"/>
        <x:v>40043.687487299932</x:v>
      </x:c>
    </x:row>
    <x:row r="7822">
      <x:c r="A7822" s="1"/>
      <x:c r="B7822" s="1"/>
      <x:c r="C7822" s="1"/>
      <x:c r="D7822" s="1"/>
      <x:c r="E7822" s="1"/>
      <x:c r="F7822" s="1"/>
      <x:c r="G7822" s="1"/>
      <x:c r="H7822" s="1"/>
      <x:c r="I7822" s="53">
        <x:f t="shared" si="1454"/>
        <x:v>11</x:v>
      </x:c>
      <x:c r="J7822" s="53">
        <x:f t="shared" si="1455"/>
        <x:v>19</x:v>
      </x:c>
      <x:c r="K7822" s="53">
        <x:f t="shared" si="1456"/>
        <x:v>26</x:v>
      </x:c>
      <x:c r="L7822" s="53">
        <x:f t="shared" si="1457"/>
        <x:v>56</x:v>
      </x:c>
      <x:c r="M7822" s="54">
        <x:f t="shared" si="1458"/>
        <x:v>5351.8732046922414</x:v>
      </x:c>
      <x:c r="N7822" s="54">
        <x:f t="shared" si="1459"/>
        <x:v>3.2165786143696122</x:v>
      </x:c>
      <x:c r="O7822" s="55">
        <x:f t="shared" si="1460"/>
        <x:v>206786</x:v>
      </x:c>
      <x:c r="P7822" s="55">
        <x:f t="shared" si="1461"/>
        <x:v>40920</x:v>
      </x:c>
      <x:c r="Q7822" s="55">
        <x:f t="shared" si="1462"/>
        <x:v>105414.4653592403</x:v>
      </x:c>
      <x:c r="R7822" s="55">
        <x:f t="shared" si="1463"/>
        <x:v>40451.534640759695</x:v>
      </x:c>
      <x:c r="S7822" s="1" t="str">
        <x:f t="shared" si="1464"/>
        <x:v>YES</x:v>
      </x:c>
      <x:c r="T7822" s="1">
        <x:f t="shared" si="1465"/>
        <x:v>40451.534640759695</x:v>
      </x:c>
    </x:row>
    <x:row r="7823">
      <x:c r="A7823" s="1"/>
      <x:c r="B7823" s="1"/>
      <x:c r="C7823" s="1"/>
      <x:c r="D7823" s="1"/>
      <x:c r="E7823" s="1"/>
      <x:c r="F7823" s="1"/>
      <x:c r="G7823" s="1"/>
      <x:c r="H7823" s="1"/>
      <x:c r="I7823" s="53">
        <x:f t="shared" si="1454"/>
        <x:v>11</x:v>
      </x:c>
      <x:c r="J7823" s="53">
        <x:f t="shared" si="1455"/>
        <x:v>19</x:v>
      </x:c>
      <x:c r="K7823" s="53">
        <x:f t="shared" si="1456"/>
        <x:v>27</x:v>
      </x:c>
      <x:c r="L7823" s="53">
        <x:f t="shared" si="1457"/>
        <x:v>57</x:v>
      </x:c>
      <x:c r="M7823" s="54">
        <x:f t="shared" si="1458"/>
        <x:v>5435.0069092119975</x:v>
      </x:c>
      <x:c r="N7823" s="54">
        <x:f t="shared" si="1459"/>
        <x:v>3.2743103536194429</x:v>
      </x:c>
      <x:c r="O7823" s="55">
        <x:f t="shared" si="1460"/>
        <x:v>209486</x:v>
      </x:c>
      <x:c r="P7823" s="55">
        <x:f t="shared" si="1461"/>
        <x:v>41800</x:v>
      </x:c>
      <x:c r="Q7823" s="55">
        <x:f t="shared" si="1462"/>
        <x:v>106857.75884048607</x:v>
      </x:c>
      <x:c r="R7823" s="55">
        <x:f t="shared" si="1463"/>
        <x:v>40828.241159513927</x:v>
      </x:c>
      <x:c r="S7823" s="1" t="str">
        <x:f t="shared" si="1464"/>
        <x:v>YES</x:v>
      </x:c>
      <x:c r="T7823" s="1">
        <x:f t="shared" si="1465"/>
        <x:v>40828.241159513927</x:v>
      </x:c>
    </x:row>
    <x:row r="7824">
      <x:c r="A7824" s="1"/>
      <x:c r="B7824" s="1"/>
      <x:c r="C7824" s="1"/>
      <x:c r="D7824" s="1"/>
      <x:c r="E7824" s="1"/>
      <x:c r="F7824" s="1"/>
      <x:c r="G7824" s="1"/>
      <x:c r="H7824" s="1"/>
      <x:c r="I7824" s="53">
        <x:f t="shared" si="1454"/>
        <x:v>11</x:v>
      </x:c>
      <x:c r="J7824" s="53">
        <x:f t="shared" si="1455"/>
        <x:v>19</x:v>
      </x:c>
      <x:c r="K7824" s="53">
        <x:f t="shared" si="1456"/>
        <x:v>28</x:v>
      </x:c>
      <x:c r="L7824" s="53">
        <x:f t="shared" si="1457"/>
        <x:v>58</x:v>
      </x:c>
      <x:c r="M7824" s="54">
        <x:f t="shared" si="1458"/>
        <x:v>5519.9664474291512</x:v>
      </x:c>
      <x:c r="N7824" s="54">
        <x:f t="shared" si="1459"/>
        <x:v>3.3333100329369105</x:v>
      </x:c>
      <x:c r="O7824" s="55">
        <x:f t="shared" si="1460"/>
        <x:v>212186</x:v>
      </x:c>
      <x:c r="P7824" s="55">
        <x:f t="shared" si="1461"/>
        <x:v>42680</x:v>
      </x:c>
      <x:c r="Q7824" s="55">
        <x:f t="shared" si="1462"/>
        <x:v>108332.75082342276</x:v>
      </x:c>
      <x:c r="R7824" s="55">
        <x:f t="shared" si="1463"/>
        <x:v>41173.249176577243</x:v>
      </x:c>
      <x:c r="S7824" s="1" t="str">
        <x:f t="shared" si="1464"/>
        <x:v>YES</x:v>
      </x:c>
      <x:c r="T7824" s="1">
        <x:f t="shared" si="1465"/>
        <x:v>41173.249176577243</x:v>
      </x:c>
    </x:row>
    <x:row r="7825">
      <x:c r="A7825" s="1"/>
      <x:c r="B7825" s="1"/>
      <x:c r="C7825" s="1"/>
      <x:c r="D7825" s="1"/>
      <x:c r="E7825" s="1"/>
      <x:c r="F7825" s="1"/>
      <x:c r="G7825" s="1"/>
      <x:c r="H7825" s="1"/>
      <x:c r="I7825" s="53">
        <x:f t="shared" si="1454"/>
        <x:v>11</x:v>
      </x:c>
      <x:c r="J7825" s="53">
        <x:f t="shared" si="1455"/>
        <x:v>19</x:v>
      </x:c>
      <x:c r="K7825" s="53">
        <x:f t="shared" si="1456"/>
        <x:v>29</x:v>
      </x:c>
      <x:c r="L7825" s="53">
        <x:f t="shared" si="1457"/>
        <x:v>59</x:v>
      </x:c>
      <x:c r="M7825" s="54">
        <x:f t="shared" si="1458"/>
        <x:v>5606.784475544805</x:v>
      </x:c>
      <x:c r="N7825" s="54">
        <x:f t="shared" si="1459"/>
        <x:v>3.393600330239448</x:v>
      </x:c>
      <x:c r="O7825" s="55">
        <x:f t="shared" si="1460"/>
        <x:v>214886</x:v>
      </x:c>
      <x:c r="P7825" s="55">
        <x:f t="shared" si="1461"/>
        <x:v>43560</x:v>
      </x:c>
      <x:c r="Q7825" s="55">
        <x:f t="shared" si="1462"/>
        <x:v>109840.00825598619</x:v>
      </x:c>
      <x:c r="R7825" s="55">
        <x:f t="shared" si="1463"/>
        <x:v>41485.991744013809</x:v>
      </x:c>
      <x:c r="S7825" s="1" t="str">
        <x:f t="shared" si="1464"/>
        <x:v>YES</x:v>
      </x:c>
      <x:c r="T7825" s="1">
        <x:f t="shared" si="1465"/>
        <x:v>41485.991744013809</x:v>
      </x:c>
    </x:row>
    <x:row r="7826">
      <x:c r="A7826" s="1"/>
      <x:c r="B7826" s="1"/>
      <x:c r="C7826" s="1"/>
      <x:c r="D7826" s="1"/>
      <x:c r="E7826" s="1"/>
      <x:c r="F7826" s="1"/>
      <x:c r="G7826" s="1"/>
      <x:c r="H7826" s="1"/>
      <x:c r="I7826" s="53">
        <x:f t="shared" si="1454"/>
        <x:v>11</x:v>
      </x:c>
      <x:c r="J7826" s="53">
        <x:f t="shared" si="1455"/>
        <x:v>19</x:v>
      </x:c>
      <x:c r="K7826" s="53">
        <x:f t="shared" si="1456"/>
        <x:v>30</x:v>
      </x:c>
      <x:c r="L7826" s="53">
        <x:f t="shared" si="1457"/>
        <x:v>60</x:v>
      </x:c>
      <x:c r="M7826" s="54">
        <x:f t="shared" si="1458"/>
        <x:v>5695.4941808785761</x:v>
      </x:c>
      <x:c r="N7826" s="54">
        <x:f t="shared" si="1459"/>
        <x:v>3.4552042922767892</x:v>
      </x:c>
      <x:c r="O7826" s="55">
        <x:f t="shared" si="1460"/>
        <x:v>217586</x:v>
      </x:c>
      <x:c r="P7826" s="55">
        <x:f t="shared" si="1461"/>
        <x:v>44440</x:v>
      </x:c>
      <x:c r="Q7826" s="55">
        <x:f t="shared" si="1462"/>
        <x:v>111380.10730691972</x:v>
      </x:c>
      <x:c r="R7826" s="55">
        <x:f t="shared" si="1463"/>
        <x:v>41765.892693080285</x:v>
      </x:c>
      <x:c r="S7826" s="1" t="str">
        <x:f t="shared" si="1464"/>
        <x:v>YES</x:v>
      </x:c>
      <x:c r="T7826" s="1">
        <x:f t="shared" si="1465"/>
        <x:v>41765.892693080285</x:v>
      </x:c>
    </x:row>
    <x:row r="7827">
      <x:c r="A7827" s="1"/>
      <x:c r="B7827" s="1"/>
      <x:c r="C7827" s="1"/>
      <x:c r="D7827" s="1"/>
      <x:c r="E7827" s="1"/>
      <x:c r="F7827" s="1"/>
      <x:c r="G7827" s="1"/>
      <x:c r="H7827" s="1"/>
      <x:c r="I7827" s="53">
        <x:f t="shared" si="1454"/>
        <x:v>11</x:v>
      </x:c>
      <x:c r="J7827" s="53">
        <x:f t="shared" si="1455"/>
        <x:v>20</x:v>
      </x:c>
      <x:c r="K7827" s="53">
        <x:f t="shared" si="1456"/>
        <x:v>0</x:v>
      </x:c>
      <x:c r="L7827" s="53">
        <x:f t="shared" si="1457"/>
        <x:v>31</x:v>
      </x:c>
      <x:c r="M7827" s="54">
        <x:f t="shared" si="1458"/>
        <x:v>3807.7554032231396</x:v>
      </x:c>
      <x:c r="N7827" s="54">
        <x:f t="shared" si="1459"/>
        <x:v>2.1442745855716248</x:v>
      </x:c>
      <x:c r="O7827" s="55">
        <x:f t="shared" si="1460"/>
        <x:v>138680</x:v>
      </x:c>
      <x:c r="P7827" s="55">
        <x:f t="shared" si="1461"/>
        <x:v>18480</x:v>
      </x:c>
      <x:c r="Q7827" s="55">
        <x:f t="shared" si="1462"/>
        <x:v>78606.864639290608</x:v>
      </x:c>
      <x:c r="R7827" s="55">
        <x:f t="shared" si="1463"/>
        <x:v>21593.135360709392</x:v>
      </x:c>
      <x:c r="S7827" s="1" t="str">
        <x:f t="shared" si="1464"/>
        <x:v>YES</x:v>
      </x:c>
      <x:c r="T7827" s="1">
        <x:f t="shared" si="1465"/>
        <x:v>21593.135360709392</x:v>
      </x:c>
    </x:row>
    <x:row r="7828">
      <x:c r="A7828" s="1"/>
      <x:c r="B7828" s="1"/>
      <x:c r="C7828" s="1"/>
      <x:c r="D7828" s="1"/>
      <x:c r="E7828" s="1"/>
      <x:c r="F7828" s="1"/>
      <x:c r="G7828" s="1"/>
      <x:c r="H7828" s="1"/>
      <x:c r="I7828" s="53">
        <x:f t="shared" si="1454"/>
        <x:v>11</x:v>
      </x:c>
      <x:c r="J7828" s="53">
        <x:f t="shared" si="1455"/>
        <x:v>20</x:v>
      </x:c>
      <x:c r="K7828" s="53">
        <x:f t="shared" si="1456"/>
        <x:v>1</x:v>
      </x:c>
      <x:c r="L7828" s="53">
        <x:f t="shared" si="1457"/>
        <x:v>32</x:v>
      </x:c>
      <x:c r="M7828" s="54">
        <x:f t="shared" si="1458"/>
        <x:v>3853.3179032231396</x:v>
      </x:c>
      <x:c r="N7828" s="54">
        <x:f t="shared" si="1459"/>
        <x:v>2.1759152105716248</x:v>
      </x:c>
      <x:c r="O7828" s="55">
        <x:f t="shared" si="1460"/>
        <x:v>141380</x:v>
      </x:c>
      <x:c r="P7828" s="55">
        <x:f t="shared" si="1461"/>
        <x:v>19360</x:v>
      </x:c>
      <x:c r="Q7828" s="55">
        <x:f t="shared" si="1462"/>
        <x:v>79397.880264290608</x:v>
      </x:c>
      <x:c r="R7828" s="55">
        <x:f t="shared" si="1463"/>
        <x:v>22622.119735709392</x:v>
      </x:c>
      <x:c r="S7828" s="1" t="str">
        <x:f t="shared" si="1464"/>
        <x:v>YES</x:v>
      </x:c>
      <x:c r="T7828" s="1">
        <x:f t="shared" si="1465"/>
        <x:v>22622.119735709392</x:v>
      </x:c>
    </x:row>
    <x:row r="7829">
      <x:c r="A7829" s="1"/>
      <x:c r="B7829" s="1"/>
      <x:c r="C7829" s="1"/>
      <x:c r="D7829" s="1"/>
      <x:c r="E7829" s="1"/>
      <x:c r="F7829" s="1"/>
      <x:c r="G7829" s="1"/>
      <x:c r="H7829" s="1"/>
      <x:c r="I7829" s="53">
        <x:f t="shared" si="1454"/>
        <x:v>11</x:v>
      </x:c>
      <x:c r="J7829" s="53">
        <x:f t="shared" si="1455"/>
        <x:v>20</x:v>
      </x:c>
      <x:c r="K7829" s="53">
        <x:f t="shared" si="1456"/>
        <x:v>2</x:v>
      </x:c>
      <x:c r="L7829" s="53">
        <x:f t="shared" si="1457"/>
        <x:v>33</x:v>
      </x:c>
      <x:c r="M7829" s="54">
        <x:f t="shared" si="1458"/>
        <x:v>3900.0194657231395</x:v>
      </x:c>
      <x:c r="N7829" s="54">
        <x:f t="shared" si="1459"/>
        <x:v>2.2083468511966249</x:v>
      </x:c>
      <x:c r="O7829" s="55">
        <x:f t="shared" si="1460"/>
        <x:v>144080</x:v>
      </x:c>
      <x:c r="P7829" s="55">
        <x:f t="shared" si="1461"/>
        <x:v>20240</x:v>
      </x:c>
      <x:c r="Q7829" s="55">
        <x:f t="shared" si="1462"/>
        <x:v>80208.671279915608</x:v>
      </x:c>
      <x:c r="R7829" s="55">
        <x:f t="shared" si="1463"/>
        <x:v>23631.328720084392</x:v>
      </x:c>
      <x:c r="S7829" s="1" t="str">
        <x:f t="shared" si="1464"/>
        <x:v>YES</x:v>
      </x:c>
      <x:c r="T7829" s="1">
        <x:f t="shared" si="1465"/>
        <x:v>23631.328720084392</x:v>
      </x:c>
    </x:row>
    <x:row r="7830">
      <x:c r="A7830" s="1"/>
      <x:c r="B7830" s="1"/>
      <x:c r="C7830" s="1"/>
      <x:c r="D7830" s="1"/>
      <x:c r="E7830" s="1"/>
      <x:c r="F7830" s="1"/>
      <x:c r="G7830" s="1"/>
      <x:c r="H7830" s="1"/>
      <x:c r="I7830" s="53">
        <x:f t="shared" si="1454"/>
        <x:v>11</x:v>
      </x:c>
      <x:c r="J7830" s="53">
        <x:f t="shared" si="1455"/>
        <x:v>20</x:v>
      </x:c>
      <x:c r="K7830" s="53">
        <x:f t="shared" si="1456"/>
        <x:v>3</x:v>
      </x:c>
      <x:c r="L7830" s="53">
        <x:f t="shared" si="1457"/>
        <x:v>34</x:v>
      </x:c>
      <x:c r="M7830" s="54">
        <x:f t="shared" si="1458"/>
        <x:v>3947.8814481450145</x:v>
      </x:c>
      <x:c r="N7830" s="54">
        <x:f t="shared" si="1459"/>
        <x:v>2.2415843389895933</x:v>
      </x:c>
      <x:c r="O7830" s="55">
        <x:f t="shared" si="1460"/>
        <x:v>146780</x:v>
      </x:c>
      <x:c r="P7830" s="55">
        <x:f t="shared" si="1461"/>
        <x:v>21120</x:v>
      </x:c>
      <x:c r="Q7830" s="55">
        <x:f t="shared" si="1462"/>
        <x:v>81039.608474739827</x:v>
      </x:c>
      <x:c r="R7830" s="55">
        <x:f t="shared" si="1463"/>
        <x:v>24620.391525260173</x:v>
      </x:c>
      <x:c r="S7830" s="1" t="str">
        <x:f t="shared" si="1464"/>
        <x:v>YES</x:v>
      </x:c>
      <x:c r="T7830" s="1">
        <x:f t="shared" si="1465"/>
        <x:v>24620.391525260173</x:v>
      </x:c>
    </x:row>
    <x:row r="7831">
      <x:c r="A7831" s="1"/>
      <x:c r="B7831" s="1"/>
      <x:c r="C7831" s="1"/>
      <x:c r="D7831" s="1"/>
      <x:c r="E7831" s="1"/>
      <x:c r="F7831" s="1"/>
      <x:c r="G7831" s="1"/>
      <x:c r="H7831" s="1"/>
      <x:c r="I7831" s="53">
        <x:f t="shared" si="1454"/>
        <x:v>11</x:v>
      </x:c>
      <x:c r="J7831" s="53">
        <x:f t="shared" si="1455"/>
        <x:v>20</x:v>
      </x:c>
      <x:c r="K7831" s="53">
        <x:f t="shared" si="1456"/>
        <x:v>4</x:v>
      </x:c>
      <x:c r="L7831" s="53">
        <x:f t="shared" si="1457"/>
        <x:v>35</x:v>
      </x:c>
      <x:c r="M7831" s="54">
        <x:f t="shared" si="1458"/>
        <x:v>3996.9255638676709</x:v>
      </x:c>
      <x:c r="N7831" s="54">
        <x:f t="shared" si="1459"/>
        <x:v>2.2756427526858825</x:v>
      </x:c>
      <x:c r="O7831" s="55">
        <x:f t="shared" si="1460"/>
        <x:v>149480</x:v>
      </x:c>
      <x:c r="P7831" s="55">
        <x:f t="shared" si="1461"/>
        <x:v>22000</x:v>
      </x:c>
      <x:c r="Q7831" s="55">
        <x:f t="shared" si="1462"/>
        <x:v>81891.068817147054</x:v>
      </x:c>
      <x:c r="R7831" s="55">
        <x:f t="shared" si="1463"/>
        <x:v>25588.931182852946</x:v>
      </x:c>
      <x:c r="S7831" s="1" t="str">
        <x:f t="shared" si="1464"/>
        <x:v>YES</x:v>
      </x:c>
      <x:c r="T7831" s="1">
        <x:f t="shared" si="1465"/>
        <x:v>25588.931182852946</x:v>
      </x:c>
    </x:row>
    <x:row r="7832">
      <x:c r="A7832" s="1"/>
      <x:c r="B7832" s="1"/>
      <x:c r="C7832" s="1"/>
      <x:c r="D7832" s="1"/>
      <x:c r="E7832" s="1"/>
      <x:c r="F7832" s="1"/>
      <x:c r="G7832" s="1"/>
      <x:c r="H7832" s="1"/>
      <x:c r="I7832" s="53">
        <x:f t="shared" si="1454"/>
        <x:v>11</x:v>
      </x:c>
      <x:c r="J7832" s="53">
        <x:f t="shared" si="1455"/>
        <x:v>20</x:v>
      </x:c>
      <x:c r="K7832" s="53">
        <x:f t="shared" si="1456"/>
        <x:v>5</x:v>
      </x:c>
      <x:c r="L7832" s="53">
        <x:f t="shared" si="1457"/>
        <x:v>36</x:v>
      </x:c>
      <x:c r="M7832" s="54">
        <x:f t="shared" si="1458"/>
        <x:v>4047.1738877888743</x:v>
      </x:c>
      <x:c r="N7832" s="54">
        <x:f t="shared" si="1459"/>
        <x:v>2.310537422075607</x:v>
      </x:c>
      <x:c r="O7832" s="55">
        <x:f t="shared" si="1460"/>
        <x:v>152180</x:v>
      </x:c>
      <x:c r="P7832" s="55">
        <x:f t="shared" si="1461"/>
        <x:v>22880</x:v>
      </x:c>
      <x:c r="Q7832" s="55">
        <x:f t="shared" si="1462"/>
        <x:v>82763.435551890172</x:v>
      </x:c>
      <x:c r="R7832" s="55">
        <x:f t="shared" si="1463"/>
        <x:v>26536.564448109828</x:v>
      </x:c>
      <x:c r="S7832" s="1" t="str">
        <x:f t="shared" si="1464"/>
        <x:v>YES</x:v>
      </x:c>
      <x:c r="T7832" s="1">
        <x:f t="shared" si="1465"/>
        <x:v>26536.564448109828</x:v>
      </x:c>
    </x:row>
    <x:row r="7833">
      <x:c r="A7833" s="1"/>
      <x:c r="B7833" s="1"/>
      <x:c r="C7833" s="1"/>
      <x:c r="D7833" s="1"/>
      <x:c r="E7833" s="1"/>
      <x:c r="F7833" s="1"/>
      <x:c r="G7833" s="1"/>
      <x:c r="H7833" s="1"/>
      <x:c r="I7833" s="53">
        <x:f t="shared" si="1454"/>
        <x:v>11</x:v>
      </x:c>
      <x:c r="J7833" s="53">
        <x:f t="shared" si="1455"/>
        <x:v>20</x:v>
      </x:c>
      <x:c r="K7833" s="53">
        <x:f t="shared" si="1456"/>
        <x:v>6</x:v>
      </x:c>
      <x:c r="L7833" s="53">
        <x:f t="shared" si="1457"/>
        <x:v>37</x:v>
      </x:c>
      <x:c r="M7833" s="54">
        <x:f t="shared" si="1458"/>
        <x:v>4098.6488619705078</x:v>
      </x:c>
      <x:c r="N7833" s="54">
        <x:f t="shared" si="1459"/>
        <x:v>2.3462839319239639</x:v>
      </x:c>
      <x:c r="O7833" s="55">
        <x:f t="shared" si="1460"/>
        <x:v>154880</x:v>
      </x:c>
      <x:c r="P7833" s="55">
        <x:f t="shared" si="1461"/>
        <x:v>23760</x:v>
      </x:c>
      <x:c r="Q7833" s="55">
        <x:f t="shared" si="1462"/>
        <x:v>83657.098298099096</x:v>
      </x:c>
      <x:c r="R7833" s="55">
        <x:f t="shared" si="1463"/>
        <x:v>27462.901701900904</x:v>
      </x:c>
      <x:c r="S7833" s="1" t="str">
        <x:f t="shared" si="1464"/>
        <x:v>YES</x:v>
      </x:c>
      <x:c r="T7833" s="1">
        <x:f t="shared" si="1465"/>
        <x:v>27462.901701900904</x:v>
      </x:c>
    </x:row>
    <x:row r="7834">
      <x:c r="A7834" s="1"/>
      <x:c r="B7834" s="1"/>
      <x:c r="C7834" s="1"/>
      <x:c r="D7834" s="1"/>
      <x:c r="E7834" s="1"/>
      <x:c r="F7834" s="1"/>
      <x:c r="G7834" s="1"/>
      <x:c r="H7834" s="1"/>
      <x:c r="I7834" s="53">
        <x:f t="shared" si="1454"/>
        <x:v>11</x:v>
      </x:c>
      <x:c r="J7834" s="53">
        <x:f t="shared" si="1455"/>
        <x:v>20</x:v>
      </x:c>
      <x:c r="K7834" s="53">
        <x:f t="shared" si="1456"/>
        <x:v>7</x:v>
      </x:c>
      <x:c r="L7834" s="53">
        <x:f t="shared" si="1457"/>
        <x:v>38</x:v>
      </x:c>
      <x:c r="M7834" s="54">
        <x:f t="shared" si="1458"/>
        <x:v>4151.3733013684678</x:v>
      </x:c>
      <x:c r="N7834" s="54">
        <x:f t="shared" si="1459"/>
        <x:v>2.3828981259503248</x:v>
      </x:c>
      <x:c r="O7834" s="55">
        <x:f t="shared" si="1460"/>
        <x:v>157580</x:v>
      </x:c>
      <x:c r="P7834" s="55">
        <x:f t="shared" si="1461"/>
        <x:v>24640</x:v>
      </x:c>
      <x:c r="Q7834" s="55">
        <x:f t="shared" si="1462"/>
        <x:v>84572.453148758126</x:v>
      </x:c>
      <x:c r="R7834" s="55">
        <x:f t="shared" si="1463"/>
        <x:v>28367.546851241874</x:v>
      </x:c>
      <x:c r="S7834" s="1" t="str">
        <x:f t="shared" si="1464"/>
        <x:v>YES</x:v>
      </x:c>
      <x:c r="T7834" s="1">
        <x:f t="shared" si="1465"/>
        <x:v>28367.546851241874</x:v>
      </x:c>
    </x:row>
    <x:row r="7835">
      <x:c r="A7835" s="1"/>
      <x:c r="B7835" s="1"/>
      <x:c r="C7835" s="1"/>
      <x:c r="D7835" s="1"/>
      <x:c r="E7835" s="1"/>
      <x:c r="F7835" s="1"/>
      <x:c r="G7835" s="1"/>
      <x:c r="H7835" s="1"/>
      <x:c r="I7835" s="53">
        <x:f t="shared" si="1454"/>
        <x:v>11</x:v>
      </x:c>
      <x:c r="J7835" s="53">
        <x:f t="shared" si="1455"/>
        <x:v>20</x:v>
      </x:c>
      <x:c r="K7835" s="53">
        <x:f t="shared" si="1456"/>
        <x:v>8</x:v>
      </x:c>
      <x:c r="L7835" s="53">
        <x:f t="shared" si="1457"/>
        <x:v>39</x:v>
      </x:c>
      <x:c r="M7835" s="54">
        <x:f t="shared" si="1458"/>
        <x:v>4205.3703996484483</x:v>
      </x:c>
      <x:c r="N7835" s="54">
        <x:f t="shared" si="1459"/>
        <x:v>2.420396110866978</x:v>
      </x:c>
      <x:c r="O7835" s="55">
        <x:f t="shared" si="1460"/>
        <x:v>160280</x:v>
      </x:c>
      <x:c r="P7835" s="55">
        <x:f t="shared" si="1461"/>
        <x:v>25520</x:v>
      </x:c>
      <x:c r="Q7835" s="55">
        <x:f t="shared" si="1462"/>
        <x:v>85509.902771674446</x:v>
      </x:c>
      <x:c r="R7835" s="55">
        <x:f t="shared" si="1463"/>
        <x:v>29250.097228325554</x:v>
      </x:c>
      <x:c r="S7835" s="1" t="str">
        <x:f t="shared" si="1464"/>
        <x:v>YES</x:v>
      </x:c>
      <x:c r="T7835" s="1">
        <x:f t="shared" si="1465"/>
        <x:v>29250.097228325554</x:v>
      </x:c>
    </x:row>
    <x:row r="7836">
      <x:c r="A7836" s="1"/>
      <x:c r="B7836" s="1"/>
      <x:c r="C7836" s="1"/>
      <x:c r="D7836" s="1"/>
      <x:c r="E7836" s="1"/>
      <x:c r="F7836" s="1"/>
      <x:c r="G7836" s="1"/>
      <x:c r="H7836" s="1"/>
      <x:c r="I7836" s="53">
        <x:f t="shared" si="1454"/>
        <x:v>11</x:v>
      </x:c>
      <x:c r="J7836" s="53">
        <x:f t="shared" si="1455"/>
        <x:v>20</x:v>
      </x:c>
      <x:c r="K7836" s="53">
        <x:f t="shared" si="1456"/>
        <x:v>9</x:v>
      </x:c>
      <x:c r="L7836" s="53">
        <x:f t="shared" si="1457"/>
        <x:v>40</x:v>
      </x:c>
      <x:c r="M7836" s="54">
        <x:f t="shared" si="1458"/>
        <x:v>4260.6637350888423</x:v>
      </x:c>
      <x:c r="N7836" s="54">
        <x:f t="shared" si="1459"/>
        <x:v>2.4587942604783626</x:v>
      </x:c>
      <x:c r="O7836" s="55">
        <x:f t="shared" si="1460"/>
        <x:v>162980</x:v>
      </x:c>
      <x:c r="P7836" s="55">
        <x:f t="shared" si="1461"/>
        <x:v>26400</x:v>
      </x:c>
      <x:c r="Q7836" s="55">
        <x:f t="shared" si="1462"/>
        <x:v>86469.856511959064</x:v>
      </x:c>
      <x:c r="R7836" s="55">
        <x:f t="shared" si="1463"/>
        <x:v>30110.143488040936</x:v>
      </x:c>
      <x:c r="S7836" s="1" t="str">
        <x:f t="shared" si="1464"/>
        <x:v>YES</x:v>
      </x:c>
      <x:c r="T7836" s="1">
        <x:f t="shared" si="1465"/>
        <x:v>30110.143488040936</x:v>
      </x:c>
    </x:row>
    <x:row r="7837">
      <x:c r="A7837" s="1"/>
      <x:c r="B7837" s="1"/>
      <x:c r="C7837" s="1"/>
      <x:c r="D7837" s="1"/>
      <x:c r="E7837" s="1"/>
      <x:c r="F7837" s="1"/>
      <x:c r="G7837" s="1"/>
      <x:c r="H7837" s="1"/>
      <x:c r="I7837" s="53">
        <x:f t="shared" si="1454"/>
        <x:v>11</x:v>
      </x:c>
      <x:c r="J7837" s="53">
        <x:f t="shared" si="1455"/>
        <x:v>20</x:v>
      </x:c>
      <x:c r="K7837" s="53">
        <x:f t="shared" si="1456"/>
        <x:v>10</x:v>
      </x:c>
      <x:c r="L7837" s="53">
        <x:f t="shared" si="1457"/>
        <x:v>41</x:v>
      </x:c>
      <x:c r="M7837" s="54">
        <x:f t="shared" si="1458"/>
        <x:v>4317.2772765720556</x:v>
      </x:c>
      <x:c r="N7837" s="54">
        <x:f t="shared" si="1459"/>
        <x:v>2.4981092198417052</x:v>
      </x:c>
      <x:c r="O7837" s="55">
        <x:f t="shared" si="1460"/>
        <x:v>165680</x:v>
      </x:c>
      <x:c r="P7837" s="55">
        <x:f t="shared" si="1461"/>
        <x:v>27280</x:v>
      </x:c>
      <x:c r="Q7837" s="55">
        <x:f t="shared" si="1462"/>
        <x:v>87452.730496042641</x:v>
      </x:c>
      <x:c r="R7837" s="55">
        <x:f t="shared" si="1463"/>
        <x:v>30947.269503957359</x:v>
      </x:c>
      <x:c r="S7837" s="1" t="str">
        <x:f t="shared" si="1464"/>
        <x:v>YES</x:v>
      </x:c>
      <x:c r="T7837" s="1">
        <x:f t="shared" si="1465"/>
        <x:v>30947.269503957359</x:v>
      </x:c>
    </x:row>
    <x:row r="7838">
      <x:c r="A7838" s="1"/>
      <x:c r="B7838" s="1"/>
      <x:c r="C7838" s="1"/>
      <x:c r="D7838" s="1"/>
      <x:c r="E7838" s="1"/>
      <x:c r="F7838" s="1"/>
      <x:c r="G7838" s="1"/>
      <x:c r="H7838" s="1"/>
      <x:c r="I7838" s="53">
        <x:f t="shared" si="1454"/>
        <x:v>11</x:v>
      </x:c>
      <x:c r="J7838" s="53">
        <x:f t="shared" si="1455"/>
        <x:v>20</x:v>
      </x:c>
      <x:c r="K7838" s="53">
        <x:f t="shared" si="1456"/>
        <x:v>11</x:v>
      </x:c>
      <x:c r="L7838" s="53">
        <x:f t="shared" si="1457"/>
        <x:v>42</x:v>
      </x:c>
      <x:c r="M7838" s="54">
        <x:f t="shared" si="1458"/>
        <x:v>4375.235389665494</x:v>
      </x:c>
      <x:c r="N7838" s="54">
        <x:f t="shared" si="1459"/>
        <x:v>2.5383579094899265</x:v>
      </x:c>
      <x:c r="O7838" s="55">
        <x:f t="shared" si="1460"/>
        <x:v>168380</x:v>
      </x:c>
      <x:c r="P7838" s="55">
        <x:f t="shared" si="1461"/>
        <x:v>28160</x:v>
      </x:c>
      <x:c r="Q7838" s="55">
        <x:f t="shared" si="1462"/>
        <x:v>88458.947737248149</x:v>
      </x:c>
      <x:c r="R7838" s="55">
        <x:f t="shared" si="1463"/>
        <x:v>31761.052262751851</x:v>
      </x:c>
      <x:c r="S7838" s="1" t="str">
        <x:f t="shared" si="1464"/>
        <x:v>YES</x:v>
      </x:c>
      <x:c r="T7838" s="1">
        <x:f t="shared" si="1465"/>
        <x:v>31761.052262751851</x:v>
      </x:c>
    </x:row>
    <x:row r="7839">
      <x:c r="A7839" s="1"/>
      <x:c r="B7839" s="1"/>
      <x:c r="C7839" s="1"/>
      <x:c r="D7839" s="1"/>
      <x:c r="E7839" s="1"/>
      <x:c r="F7839" s="1"/>
      <x:c r="G7839" s="1"/>
      <x:c r="H7839" s="1"/>
      <x:c r="I7839" s="53">
        <x:f t="shared" si="1454"/>
        <x:v>11</x:v>
      </x:c>
      <x:c r="J7839" s="53">
        <x:f t="shared" si="1455"/>
        <x:v>20</x:v>
      </x:c>
      <x:c r="K7839" s="53">
        <x:f t="shared" si="1456"/>
        <x:v>12</x:v>
      </x:c>
      <x:c r="L7839" s="53">
        <x:f t="shared" si="1457"/>
        <x:v>43</x:v>
      </x:c>
      <x:c r="M7839" s="54">
        <x:f t="shared" si="1458"/>
        <x:v>4434.562842793559</x:v>
      </x:c>
      <x:c r="N7839" s="54">
        <x:f t="shared" si="1459"/>
        <x:v>2.5795575297177491</x:v>
      </x:c>
      <x:c r="O7839" s="55">
        <x:f t="shared" si="1460"/>
        <x:v>171080</x:v>
      </x:c>
      <x:c r="P7839" s="55">
        <x:f t="shared" si="1461"/>
        <x:v>29040</x:v>
      </x:c>
      <x:c r="Q7839" s="55">
        <x:f t="shared" si="1462"/>
        <x:v>89488.938242943725</x:v>
      </x:c>
      <x:c r="R7839" s="55">
        <x:f t="shared" si="1463"/>
        <x:v>32551.061757056275</x:v>
      </x:c>
      <x:c r="S7839" s="1" t="str">
        <x:f t="shared" si="1464"/>
        <x:v>YES</x:v>
      </x:c>
      <x:c r="T7839" s="1">
        <x:f t="shared" si="1465"/>
        <x:v>32551.061757056275</x:v>
      </x:c>
    </x:row>
    <x:row r="7840">
      <x:c r="A7840" s="1"/>
      <x:c r="B7840" s="1"/>
      <x:c r="C7840" s="1"/>
      <x:c r="D7840" s="1"/>
      <x:c r="E7840" s="1"/>
      <x:c r="F7840" s="1"/>
      <x:c r="G7840" s="1"/>
      <x:c r="H7840" s="1"/>
      <x:c r="I7840" s="53">
        <x:f t="shared" si="1454"/>
        <x:v>11</x:v>
      </x:c>
      <x:c r="J7840" s="53">
        <x:f t="shared" si="1455"/>
        <x:v>20</x:v>
      </x:c>
      <x:c r="K7840" s="53">
        <x:f t="shared" si="1456"/>
        <x:v>13</x:v>
      </x:c>
      <x:c r="L7840" s="53">
        <x:f t="shared" si="1457"/>
        <x:v>44</x:v>
      </x:c>
      <x:c r="M7840" s="54">
        <x:f t="shared" si="1458"/>
        <x:v>4495.2848135019431</x:v>
      </x:c>
      <x:c r="N7840" s="54">
        <x:f t="shared" si="1459"/>
        <x:v>2.6217255649319049</x:v>
      </x:c>
      <x:c r="O7840" s="55">
        <x:f t="shared" si="1460"/>
        <x:v>173780</x:v>
      </x:c>
      <x:c r="P7840" s="55">
        <x:f t="shared" si="1461"/>
        <x:v>29920</x:v>
      </x:c>
      <x:c r="Q7840" s="55">
        <x:f t="shared" si="1462"/>
        <x:v>90543.139123297617</x:v>
      </x:c>
      <x:c r="R7840" s="55">
        <x:f t="shared" si="1463"/>
        <x:v>33316.860876702383</x:v>
      </x:c>
      <x:c r="S7840" s="1" t="str">
        <x:f t="shared" si="1464"/>
        <x:v>YES</x:v>
      </x:c>
      <x:c r="T7840" s="1">
        <x:f t="shared" si="1465"/>
        <x:v>33316.860876702383</x:v>
      </x:c>
    </x:row>
    <x:row r="7841">
      <x:c r="A7841" s="1"/>
      <x:c r="B7841" s="1"/>
      <x:c r="C7841" s="1"/>
      <x:c r="D7841" s="1"/>
      <x:c r="E7841" s="1"/>
      <x:c r="F7841" s="1"/>
      <x:c r="G7841" s="1"/>
      <x:c r="H7841" s="1"/>
      <x:c r="I7841" s="53">
        <x:f t="shared" si="1454"/>
        <x:v>11</x:v>
      </x:c>
      <x:c r="J7841" s="53">
        <x:f t="shared" si="1455"/>
        <x:v>20</x:v>
      </x:c>
      <x:c r="K7841" s="53">
        <x:f t="shared" si="1456"/>
        <x:v>14</x:v>
      </x:c>
      <x:c r="L7841" s="53">
        <x:f t="shared" si="1457"/>
        <x:v>45</x:v>
      </x:c>
      <x:c r="M7841" s="54">
        <x:f t="shared" si="1458"/>
        <x:v>4557.4268948156041</x:v>
      </x:c>
      <x:c r="N7841" s="54">
        <x:f t="shared" si="1459"/>
        <x:v>2.6648797880663917</x:v>
      </x:c>
      <x:c r="O7841" s="55">
        <x:f t="shared" si="1460"/>
        <x:v>176480</x:v>
      </x:c>
      <x:c r="P7841" s="55">
        <x:f t="shared" si="1461"/>
        <x:v>30800</x:v>
      </x:c>
      <x:c r="Q7841" s="55">
        <x:f t="shared" si="1462"/>
        <x:v>91621.994701659787</x:v>
      </x:c>
      <x:c r="R7841" s="55">
        <x:f t="shared" si="1463"/>
        <x:v>34058.005298340213</x:v>
      </x:c>
      <x:c r="S7841" s="1" t="str">
        <x:f t="shared" si="1464"/>
        <x:v>YES</x:v>
      </x:c>
      <x:c r="T7841" s="1">
        <x:f t="shared" si="1465"/>
        <x:v>34058.005298340213</x:v>
      </x:c>
    </x:row>
    <x:row r="7842">
      <x:c r="A7842" s="1"/>
      <x:c r="B7842" s="1"/>
      <x:c r="C7842" s="1"/>
      <x:c r="D7842" s="1"/>
      <x:c r="E7842" s="1"/>
      <x:c r="F7842" s="1"/>
      <x:c r="G7842" s="1"/>
      <x:c r="H7842" s="1"/>
      <x:c r="I7842" s="53">
        <x:f t="shared" si="1454"/>
        <x:v>11</x:v>
      </x:c>
      <x:c r="J7842" s="53">
        <x:f t="shared" si="1455"/>
        <x:v>20</x:v>
      </x:c>
      <x:c r="K7842" s="53">
        <x:f t="shared" si="1456"/>
        <x:v>15</x:v>
      </x:c>
      <x:c r="L7842" s="53">
        <x:f t="shared" si="1457"/>
        <x:v>46</x:v>
      </x:c>
      <x:c r="M7842" s="54">
        <x:f t="shared" si="1458"/>
        <x:v>4621.0151016917507</x:v>
      </x:c>
      <x:c r="N7842" s="54">
        <x:f t="shared" si="1459"/>
        <x:v>2.7090382650637159</x:v>
      </x:c>
      <x:c r="O7842" s="55">
        <x:f t="shared" si="1460"/>
        <x:v>179180</x:v>
      </x:c>
      <x:c r="P7842" s="55">
        <x:f t="shared" si="1461"/>
        <x:v>31680</x:v>
      </x:c>
      <x:c r="Q7842" s="55">
        <x:f t="shared" si="1462"/>
        <x:v>92725.956626592888</x:v>
      </x:c>
      <x:c r="R7842" s="55">
        <x:f t="shared" si="1463"/>
        <x:v>34774.043373407112</x:v>
      </x:c>
      <x:c r="S7842" s="1" t="str">
        <x:f t="shared" si="1464"/>
        <x:v>YES</x:v>
      </x:c>
      <x:c r="T7842" s="1">
        <x:f t="shared" si="1465"/>
        <x:v>34774.043373407112</x:v>
      </x:c>
    </x:row>
    <x:row r="7843">
      <x:c r="A7843" s="1"/>
      <x:c r="B7843" s="1"/>
      <x:c r="C7843" s="1"/>
      <x:c r="D7843" s="1"/>
      <x:c r="E7843" s="1"/>
      <x:c r="F7843" s="1"/>
      <x:c r="G7843" s="1"/>
      <x:c r="H7843" s="1"/>
      <x:c r="I7843" s="53">
        <x:f t="shared" si="1454"/>
        <x:v>11</x:v>
      </x:c>
      <x:c r="J7843" s="53">
        <x:f t="shared" si="1455"/>
        <x:v>20</x:v>
      </x:c>
      <x:c r="K7843" s="53">
        <x:f t="shared" si="1456"/>
        <x:v>16</x:v>
      </x:c>
      <x:c r="L7843" s="53">
        <x:f t="shared" si="1457"/>
        <x:v>47</x:v>
      </x:c>
      <x:c r="M7843" s="54">
        <x:f t="shared" si="1458"/>
        <x:v>4686.0758775692393</x:v>
      </x:c>
      <x:c r="N7843" s="54">
        <x:f t="shared" si="1459"/>
        <x:v>2.7542193594230828</x:v>
      </x:c>
      <x:c r="O7843" s="55">
        <x:f t="shared" si="1460"/>
        <x:v>181880</x:v>
      </x:c>
      <x:c r="P7843" s="55">
        <x:f t="shared" si="1461"/>
        <x:v>32560</x:v>
      </x:c>
      <x:c r="Q7843" s="55">
        <x:f t="shared" si="1462"/>
        <x:v>93855.48398557707</x:v>
      </x:c>
      <x:c r="R7843" s="55">
        <x:f t="shared" si="1463"/>
        <x:v>35464.51601442293</x:v>
      </x:c>
      <x:c r="S7843" s="1" t="str">
        <x:f t="shared" si="1464"/>
        <x:v>YES</x:v>
      </x:c>
      <x:c r="T7843" s="1">
        <x:f t="shared" si="1465"/>
        <x:v>35464.51601442293</x:v>
      </x:c>
    </x:row>
    <x:row r="7844">
      <x:c r="A7844" s="1"/>
      <x:c r="B7844" s="1"/>
      <x:c r="C7844" s="1"/>
      <x:c r="D7844" s="1"/>
      <x:c r="E7844" s="1"/>
      <x:c r="F7844" s="1"/>
      <x:c r="G7844" s="1"/>
      <x:c r="H7844" s="1"/>
      <x:c r="I7844" s="53">
        <x:f t="shared" si="1454"/>
        <x:v>11</x:v>
      </x:c>
      <x:c r="J7844" s="53">
        <x:f t="shared" si="1455"/>
        <x:v>20</x:v>
      </x:c>
      <x:c r="K7844" s="53">
        <x:f t="shared" si="1456"/>
        <x:v>17</x:v>
      </x:c>
      <x:c r="L7844" s="53">
        <x:f t="shared" si="1457"/>
        <x:v>48</x:v>
      </x:c>
      <x:c r="M7844" s="54">
        <x:f t="shared" si="1458"/>
        <x:v>4752.6361010157798</x:v>
      </x:c>
      <x:c r="N7844" s="54">
        <x:f t="shared" si="1459"/>
        <x:v>2.8004417368165138</x:v>
      </x:c>
      <x:c r="O7844" s="55">
        <x:f t="shared" si="1460"/>
        <x:v>184580</x:v>
      </x:c>
      <x:c r="P7844" s="55">
        <x:f t="shared" si="1461"/>
        <x:v>33440</x:v>
      </x:c>
      <x:c r="Q7844" s="55">
        <x:f t="shared" si="1462"/>
        <x:v>95011.04342041284</x:v>
      </x:c>
      <x:c r="R7844" s="55">
        <x:f t="shared" si="1463"/>
        <x:v>36128.95657958716</x:v>
      </x:c>
      <x:c r="S7844" s="1" t="str">
        <x:f t="shared" si="1464"/>
        <x:v>YES</x:v>
      </x:c>
      <x:c r="T7844" s="1">
        <x:f t="shared" si="1465"/>
        <x:v>36128.95657958716</x:v>
      </x:c>
    </x:row>
    <x:row r="7845">
      <x:c r="A7845" s="1"/>
      <x:c r="B7845" s="1"/>
      <x:c r="C7845" s="1"/>
      <x:c r="D7845" s="1"/>
      <x:c r="E7845" s="1"/>
      <x:c r="F7845" s="1"/>
      <x:c r="G7845" s="1"/>
      <x:c r="H7845" s="1"/>
      <x:c r="I7845" s="53">
        <x:f t="shared" si="1454"/>
        <x:v>11</x:v>
      </x:c>
      <x:c r="J7845" s="53">
        <x:f t="shared" si="1455"/>
        <x:v>20</x:v>
      </x:c>
      <x:c r="K7845" s="53">
        <x:f t="shared" si="1456"/>
        <x:v>18</x:v>
      </x:c>
      <x:c r="L7845" s="53">
        <x:f t="shared" si="1457"/>
        <x:v>49</x:v>
      </x:c>
      <x:c r="M7845" s="54">
        <x:f t="shared" si="1458"/>
        <x:v>4820.7230924743671</x:v>
      </x:c>
      <x:c r="N7845" s="54">
        <x:f t="shared" si="1459"/>
        <x:v>2.8477243697738661</x:v>
      </x:c>
      <x:c r="O7845" s="55">
        <x:f t="shared" si="1460"/>
        <x:v>187280</x:v>
      </x:c>
      <x:c r="P7845" s="55">
        <x:f t="shared" si="1461"/>
        <x:v>34320</x:v>
      </x:c>
      <x:c r="Q7845" s="55">
        <x:f t="shared" si="1462"/>
        <x:v>96193.109244346648</x:v>
      </x:c>
      <x:c r="R7845" s="55">
        <x:f t="shared" si="1463"/>
        <x:v>36766.890755653352</x:v>
      </x:c>
      <x:c r="S7845" s="1" t="str">
        <x:f t="shared" si="1464"/>
        <x:v>YES</x:v>
      </x:c>
      <x:c r="T7845" s="1">
        <x:f t="shared" si="1465"/>
        <x:v>36766.890755653352</x:v>
      </x:c>
    </x:row>
    <x:row r="7846">
      <x:c r="A7846" s="1"/>
      <x:c r="B7846" s="1"/>
      <x:c r="C7846" s="1"/>
      <x:c r="D7846" s="1"/>
      <x:c r="E7846" s="1"/>
      <x:c r="F7846" s="1"/>
      <x:c r="G7846" s="1"/>
      <x:c r="H7846" s="1"/>
      <x:c r="I7846" s="53">
        <x:f t="shared" si="1454"/>
        <x:v>11</x:v>
      </x:c>
      <x:c r="J7846" s="53">
        <x:f t="shared" si="1455"/>
        <x:v>20</x:v>
      </x:c>
      <x:c r="K7846" s="53">
        <x:f t="shared" si="1456"/>
        <x:v>19</x:v>
      </x:c>
      <x:c r="L7846" s="53">
        <x:f t="shared" si="1457"/>
        <x:v>50</x:v>
      </x:c>
      <x:c r="M7846" s="54">
        <x:f t="shared" si="1458"/>
        <x:v>4890.3646211103896</x:v>
      </x:c>
      <x:c r="N7846" s="54">
        <x:f t="shared" si="1459"/>
        <x:v>2.8960865424377706</x:v>
      </x:c>
      <x:c r="O7846" s="55">
        <x:f t="shared" si="1460"/>
        <x:v>189980</x:v>
      </x:c>
      <x:c r="P7846" s="55">
        <x:f t="shared" si="1461"/>
        <x:v>35200</x:v>
      </x:c>
      <x:c r="Q7846" s="55">
        <x:f t="shared" si="1462"/>
        <x:v>97402.16356094426</x:v>
      </x:c>
      <x:c r="R7846" s="55">
        <x:f t="shared" si="1463"/>
        <x:v>37377.83643905574</x:v>
      </x:c>
      <x:c r="S7846" s="1" t="str">
        <x:f t="shared" si="1464"/>
        <x:v>YES</x:v>
      </x:c>
      <x:c r="T7846" s="1">
        <x:f t="shared" si="1465"/>
        <x:v>37377.83643905574</x:v>
      </x:c>
    </x:row>
    <x:row r="7847">
      <x:c r="A7847" s="1"/>
      <x:c r="B7847" s="1"/>
      <x:c r="C7847" s="1"/>
      <x:c r="D7847" s="1"/>
      <x:c r="E7847" s="1"/>
      <x:c r="F7847" s="1"/>
      <x:c r="G7847" s="1"/>
      <x:c r="H7847" s="1"/>
      <x:c r="I7847" s="53">
        <x:f t="shared" si="1454"/>
        <x:v>11</x:v>
      </x:c>
      <x:c r="J7847" s="53">
        <x:f t="shared" si="1455"/>
        <x:v>20</x:v>
      </x:c>
      <x:c r="K7847" s="53">
        <x:f t="shared" si="1456"/>
        <x:v>20</x:v>
      </x:c>
      <x:c r="L7847" s="53">
        <x:f t="shared" si="1457"/>
        <x:v>51</x:v>
      </x:c>
      <x:c r="M7847" s="54">
        <x:f t="shared" si="1458"/>
        <x:v>4961.5889117608658</x:v>
      </x:c>
      <x:c r="N7847" s="54">
        <x:f t="shared" si="1459"/>
        <x:v>2.9455478553894903</x:v>
      </x:c>
      <x:c r="O7847" s="55">
        <x:f t="shared" si="1460"/>
        <x:v>192680</x:v>
      </x:c>
      <x:c r="P7847" s="55">
        <x:f t="shared" si="1461"/>
        <x:v>36080</x:v>
      </x:c>
      <x:c r="Q7847" s="55">
        <x:f t="shared" si="1462"/>
        <x:v>98638.696384737254</x:v>
      </x:c>
      <x:c r="R7847" s="55">
        <x:f t="shared" si="1463"/>
        <x:v>37961.303615262746</x:v>
      </x:c>
      <x:c r="S7847" s="1" t="str">
        <x:f t="shared" si="1464"/>
        <x:v>YES</x:v>
      </x:c>
      <x:c r="T7847" s="1">
        <x:f t="shared" si="1465"/>
        <x:v>37961.303615262746</x:v>
      </x:c>
    </x:row>
    <x:row r="7848">
      <x:c r="A7848" s="1"/>
      <x:c r="B7848" s="1"/>
      <x:c r="C7848" s="1"/>
      <x:c r="D7848" s="1"/>
      <x:c r="E7848" s="1"/>
      <x:c r="F7848" s="1"/>
      <x:c r="G7848" s="1"/>
      <x:c r="H7848" s="1"/>
      <x:c r="I7848" s="53">
        <x:f t="shared" si="1454"/>
        <x:v>11</x:v>
      </x:c>
      <x:c r="J7848" s="53">
        <x:f t="shared" si="1455"/>
        <x:v>20</x:v>
      </x:c>
      <x:c r="K7848" s="53">
        <x:f t="shared" si="1456"/>
        <x:v>21</x:v>
      </x:c>
      <x:c r="L7848" s="53">
        <x:f t="shared" si="1457"/>
        <x:v>52</x:v>
      </x:c>
      <x:c r="M7848" s="54">
        <x:f t="shared" si="1458"/>
        <x:v>5034.4246519873104</x:v>
      </x:c>
      <x:c r="N7848" s="54">
        <x:f t="shared" si="1459"/>
        <x:v>2.9961282305467432</x:v>
      </x:c>
      <x:c r="O7848" s="55">
        <x:f t="shared" si="1460"/>
        <x:v>195380</x:v>
      </x:c>
      <x:c r="P7848" s="55">
        <x:f t="shared" si="1461"/>
        <x:v>36960</x:v>
      </x:c>
      <x:c r="Q7848" s="55">
        <x:f t="shared" si="1462"/>
        <x:v>99903.205763668579</x:v>
      </x:c>
      <x:c r="R7848" s="55">
        <x:f t="shared" si="1463"/>
        <x:v>38516.794236331421</x:v>
      </x:c>
      <x:c r="S7848" s="1" t="str">
        <x:f t="shared" si="1464"/>
        <x:v>YES</x:v>
      </x:c>
      <x:c r="T7848" s="1">
        <x:f t="shared" si="1465"/>
        <x:v>38516.794236331421</x:v>
      </x:c>
    </x:row>
    <x:row r="7849">
      <x:c r="A7849" s="1"/>
      <x:c r="B7849" s="1"/>
      <x:c r="C7849" s="1"/>
      <x:c r="D7849" s="1"/>
      <x:c r="E7849" s="1"/>
      <x:c r="F7849" s="1"/>
      <x:c r="G7849" s="1"/>
      <x:c r="H7849" s="1"/>
      <x:c r="I7849" s="53">
        <x:f t="shared" si="1454"/>
        <x:v>11</x:v>
      </x:c>
      <x:c r="J7849" s="53">
        <x:f t="shared" si="1455"/>
        <x:v>20</x:v>
      </x:c>
      <x:c r="K7849" s="53">
        <x:f t="shared" si="1456"/>
        <x:v>22</x:v>
      </x:c>
      <x:c r="L7849" s="53">
        <x:f t="shared" si="1457"/>
        <x:v>53</x:v>
      </x:c>
      <x:c r="M7849" s="54">
        <x:f t="shared" si="1458"/>
        <x:v>5108.900999233706</x:v>
      </x:c>
      <x:c r="N7849" s="54">
        <x:f t="shared" si="1459"/>
        <x:v>3.047847916134518</x:v>
      </x:c>
      <x:c r="O7849" s="55">
        <x:f t="shared" si="1460"/>
        <x:v>198080</x:v>
      </x:c>
      <x:c r="P7849" s="55">
        <x:f t="shared" si="1461"/>
        <x:v>37840</x:v>
      </x:c>
      <x:c r="Q7849" s="55">
        <x:f t="shared" si="1462"/>
        <x:v>101196.19790336295</x:v>
      </x:c>
      <x:c r="R7849" s="55">
        <x:f t="shared" si="1463"/>
        <x:v>39043.802096637053</x:v>
      </x:c>
      <x:c r="S7849" s="1" t="str">
        <x:f t="shared" si="1464"/>
        <x:v>YES</x:v>
      </x:c>
      <x:c r="T7849" s="1">
        <x:f t="shared" si="1465"/>
        <x:v>39043.802096637053</x:v>
      </x:c>
    </x:row>
    <x:row r="7850">
      <x:c r="A7850" s="1"/>
      <x:c r="B7850" s="1"/>
      <x:c r="C7850" s="1"/>
      <x:c r="D7850" s="1"/>
      <x:c r="E7850" s="1"/>
      <x:c r="F7850" s="1"/>
      <x:c r="G7850" s="1"/>
      <x:c r="H7850" s="1"/>
      <x:c r="I7850" s="53">
        <x:f t="shared" si="1454"/>
        <x:v>11</x:v>
      </x:c>
      <x:c r="J7850" s="53">
        <x:f t="shared" si="1455"/>
        <x:v>20</x:v>
      </x:c>
      <x:c r="K7850" s="53">
        <x:f t="shared" si="1456"/>
        <x:v>23</x:v>
      </x:c>
      <x:c r="L7850" s="53">
        <x:f t="shared" si="1457"/>
        <x:v>54</x:v>
      </x:c>
      <x:c r="M7850" s="54">
        <x:f t="shared" si="1458"/>
        <x:v>5185.0475880911426</x:v>
      </x:c>
      <x:c r="N7850" s="54">
        <x:f t="shared" si="1459"/>
        <x:v>3.1007274917299603</x:v>
      </x:c>
      <x:c r="O7850" s="55">
        <x:f t="shared" si="1460"/>
        <x:v>200780</x:v>
      </x:c>
      <x:c r="P7850" s="55">
        <x:f t="shared" si="1461"/>
        <x:v>38720</x:v>
      </x:c>
      <x:c r="Q7850" s="55">
        <x:f t="shared" si="1462"/>
        <x:v>102518.18729324901</x:v>
      </x:c>
      <x:c r="R7850" s="55">
        <x:f t="shared" si="1463"/>
        <x:v>39541.812706750992</x:v>
      </x:c>
      <x:c r="S7850" s="1" t="str">
        <x:f t="shared" si="1464"/>
        <x:v>YES</x:v>
      </x:c>
      <x:c r="T7850" s="1">
        <x:f t="shared" si="1465"/>
        <x:v>39541.812706750992</x:v>
      </x:c>
    </x:row>
    <x:row r="7851">
      <x:c r="A7851" s="1"/>
      <x:c r="B7851" s="1"/>
      <x:c r="C7851" s="1"/>
      <x:c r="D7851" s="1"/>
      <x:c r="E7851" s="1"/>
      <x:c r="F7851" s="1"/>
      <x:c r="G7851" s="1"/>
      <x:c r="H7851" s="1"/>
      <x:c r="I7851" s="53">
        <x:f t="shared" si="1454"/>
        <x:v>11</x:v>
      </x:c>
      <x:c r="J7851" s="53">
        <x:f t="shared" si="1455"/>
        <x:v>20</x:v>
      </x:c>
      <x:c r="K7851" s="53">
        <x:f t="shared" si="1456"/>
        <x:v>24</x:v>
      </x:c>
      <x:c r="L7851" s="53">
        <x:f t="shared" si="1457"/>
        <x:v>55</x:v>
      </x:c>
      <x:c r="M7851" s="54">
        <x:f t="shared" si="1458"/>
        <x:v>5262.8945376706388</x:v>
      </x:c>
      <x:c r="N7851" s="54">
        <x:f t="shared" si="1459"/>
        <x:v>3.154787873382388</x:v>
      </x:c>
      <x:c r="O7851" s="55">
        <x:f t="shared" si="1460"/>
        <x:v>203480</x:v>
      </x:c>
      <x:c r="P7851" s="55">
        <x:f t="shared" si="1461"/>
        <x:v>39600</x:v>
      </x:c>
      <x:c r="Q7851" s="55">
        <x:f t="shared" si="1462"/>
        <x:v>103869.6968345597</x:v>
      </x:c>
      <x:c r="R7851" s="55">
        <x:f t="shared" si="1463"/>
        <x:v>40010.303165440302</x:v>
      </x:c>
      <x:c r="S7851" s="1" t="str">
        <x:f t="shared" si="1464"/>
        <x:v>YES</x:v>
      </x:c>
      <x:c r="T7851" s="1">
        <x:f t="shared" si="1465"/>
        <x:v>40010.303165440302</x:v>
      </x:c>
    </x:row>
    <x:row r="7852">
      <x:c r="A7852" s="1"/>
      <x:c r="B7852" s="1"/>
      <x:c r="C7852" s="1"/>
      <x:c r="D7852" s="1"/>
      <x:c r="E7852" s="1"/>
      <x:c r="F7852" s="1"/>
      <x:c r="G7852" s="1"/>
      <x:c r="H7852" s="1"/>
      <x:c r="I7852" s="53">
        <x:f t="shared" si="1454"/>
        <x:v>11</x:v>
      </x:c>
      <x:c r="J7852" s="53">
        <x:f t="shared" si="1455"/>
        <x:v>20</x:v>
      </x:c>
      <x:c r="K7852" s="53">
        <x:f t="shared" si="1456"/>
        <x:v>25</x:v>
      </x:c>
      <x:c r="L7852" s="53">
        <x:f t="shared" si="1457"/>
        <x:v>56</x:v>
      </x:c>
      <x:c r="M7852" s="54">
        <x:f t="shared" si="1458"/>
        <x:v>5342.4724590857359</x:v>
      </x:c>
      <x:c r="N7852" s="54">
        <x:f t="shared" si="1459"/>
        <x:v>3.2100503188095386</x:v>
      </x:c>
      <x:c r="O7852" s="55">
        <x:f t="shared" si="1460"/>
        <x:v>206180</x:v>
      </x:c>
      <x:c r="P7852" s="55">
        <x:f t="shared" si="1461"/>
        <x:v>40480</x:v>
      </x:c>
      <x:c r="Q7852" s="55">
        <x:f t="shared" si="1462"/>
        <x:v>105251.25797023847</x:v>
      </x:c>
      <x:c r="R7852" s="55">
        <x:f t="shared" si="1463"/>
        <x:v>40448.742029761532</x:v>
      </x:c>
      <x:c r="S7852" s="1" t="str">
        <x:f t="shared" si="1464"/>
        <x:v>YES</x:v>
      </x:c>
      <x:c r="T7852" s="1">
        <x:f t="shared" si="1465"/>
        <x:v>40448.742029761532</x:v>
      </x:c>
    </x:row>
    <x:row r="7853">
      <x:c r="A7853" s="1"/>
      <x:c r="B7853" s="1"/>
      <x:c r="C7853" s="1"/>
      <x:c r="D7853" s="1"/>
      <x:c r="E7853" s="1"/>
      <x:c r="F7853" s="1"/>
      <x:c r="G7853" s="1"/>
      <x:c r="H7853" s="1"/>
      <x:c r="I7853" s="53">
        <x:f t="shared" si="1454"/>
        <x:v>11</x:v>
      </x:c>
      <x:c r="J7853" s="53">
        <x:f t="shared" si="1455"/>
        <x:v>20</x:v>
      </x:c>
      <x:c r="K7853" s="53">
        <x:f t="shared" si="1456"/>
        <x:v>26</x:v>
      </x:c>
      <x:c r="L7853" s="53">
        <x:f t="shared" si="1457"/>
        <x:v>57</x:v>
      </x:c>
      <x:c r="M7853" s="54">
        <x:f t="shared" si="1458"/>
        <x:v>5423.8124630464536</x:v>
      </x:c>
      <x:c r="N7853" s="54">
        <x:f t="shared" si="1459"/>
        <x:v>3.2665364326711481</x:v>
      </x:c>
      <x:c r="O7853" s="55">
        <x:f t="shared" si="1460"/>
        <x:v>208880</x:v>
      </x:c>
      <x:c r="P7853" s="55">
        <x:f t="shared" si="1461"/>
        <x:v>41360</x:v>
      </x:c>
      <x:c r="Q7853" s="55">
        <x:f t="shared" si="1462"/>
        <x:v>106663.41081677871</x:v>
      </x:c>
      <x:c r="R7853" s="55">
        <x:f t="shared" si="1463"/>
        <x:v>40856.589183221295</x:v>
      </x:c>
      <x:c r="S7853" s="1" t="str">
        <x:f t="shared" si="1464"/>
        <x:v>YES</x:v>
      </x:c>
      <x:c r="T7853" s="1">
        <x:f t="shared" si="1465"/>
        <x:v>40856.589183221295</x:v>
      </x:c>
    </x:row>
    <x:row r="7854">
      <x:c r="A7854" s="1"/>
      <x:c r="B7854" s="1"/>
      <x:c r="C7854" s="1"/>
      <x:c r="D7854" s="1"/>
      <x:c r="E7854" s="1"/>
      <x:c r="F7854" s="1"/>
      <x:c r="G7854" s="1"/>
      <x:c r="H7854" s="1"/>
      <x:c r="I7854" s="53" t="n">
        <x:f t="shared" ref="I7854:I7917" si="1466">INT((ROW()-ROW($I$46))/((CARROT_CAP+1)*(MESCLUN_CAP+1)))</x:f>
        <x:v>11</x:v>
      </x:c>
      <x:c r="J7854" s="53" t="n">
        <x:f t="shared" ref="J7854:J7917" si="1467">MOD(INT((ROW()-ROW($I$46))/(MESCLUN_CAP+1)),CARROT_CAP+1)</x:f>
        <x:v>20</x:v>
      </x:c>
      <x:c r="K7854" s="53" t="n">
        <x:f t="shared" ref="K7854:K7917" si="1468">MOD(ROW()-ROW($I$46),MESCLUN_CAP+1)</x:f>
        <x:v>27</x:v>
      </x:c>
      <x:c r="L7854" s="53" t="n">
        <x:f t="shared" ref="L7854:L7917" si="1469">SUM(I7854:K7854)</x:f>
        <x:v>58</x:v>
      </x:c>
      <x:c r="M7854" s="54" t="n">
        <x:f t="shared" ref="M7854:M7917" si="1470">I7854*TOMATO_HOURS*WEEKS*(1+TOMATO_DIM)^I7854+J7854*CARROT_HOURS*WEEKS*(1+CARROT_DIM)^J7854+K7854*MESCLUN_HOURS*WEEKS*(1+MESCLUN_DIM)^K7854</x:f>
        <x:v>5506.946167566209</x:v>
      </x:c>
      <x:c r="N7854" s="54" t="n">
        <x:f t="shared" ref="N7854:N7917" si="1471">MAX(M7854-FARMER_HOURS,0)/TEMP_HOURS_PER_WORKER</x:f>
        <x:v>3.3242681719209783</x:v>
      </x:c>
      <x:c r="O7854" s="55" t="n">
        <x:f t="shared" ref="O7854:O7917" si="1472">I7854*TOMATO_PRICE+J7854*CARROT_PRICE+K7854*MESCLUN_PRICE</x:f>
        <x:v>211580</x:v>
      </x:c>
      <x:c r="P7854" s="55" t="n">
        <x:f t="shared" ref="P7854:P7917" si="1473">I7854*TOMATO_FERTILIZER+J7854*CARROT_FERTILIZER+K7854*MESCLUN_FERTILIZER</x:f>
        <x:v>42240</x:v>
      </x:c>
      <x:c r="Q7854" s="55" t="n">
        <x:f t="shared" ref="Q7854:Q7917" si="1474">MIN(M7854,FARMER_HOURS)*FARMER_RATE+MAX(M7854-FARMER_HOURS,0)*TEMP_RATE</x:f>
        <x:v>108106.70429802446</x:v>
      </x:c>
      <x:c r="R7854" s="55" t="n">
        <x:f t="shared" ref="R7854:R7917" si="1475">O7854-P7854-Q7854-FIXED_COST</x:f>
        <x:v>41233.29570197554</x:v>
      </x:c>
      <x:c r="S7854" s="1" t="str">
        <x:f t="shared" ref="S7854:S7917" si="1476">IF(AND(L7854&lt;=TOTAL_BED_CAP,N7854&lt;=TEMP_WORKER_CAP),"YES","NO")</x:f>
        <x:v>YES</x:v>
      </x:c>
      <x:c r="T7854" s="1" t="n">
        <x:f t="shared" ref="T7854:T7917" si="1477">IF(S7854="YES",R7854,-1E+99)</x:f>
        <x:v>41233.29570197554</x:v>
      </x:c>
    </x:row>
    <x:row r="7855">
      <x:c r="A7855" s="1"/>
      <x:c r="B7855" s="1"/>
      <x:c r="C7855" s="1"/>
      <x:c r="D7855" s="1"/>
      <x:c r="E7855" s="1"/>
      <x:c r="F7855" s="1"/>
      <x:c r="G7855" s="1"/>
      <x:c r="H7855" s="1"/>
      <x:c r="I7855" s="53">
        <x:f t="shared" si="1466"/>
        <x:v>11</x:v>
      </x:c>
      <x:c r="J7855" s="53">
        <x:f t="shared" si="1467"/>
        <x:v>20</x:v>
      </x:c>
      <x:c r="K7855" s="53">
        <x:f t="shared" si="1468"/>
        <x:v>28</x:v>
      </x:c>
      <x:c r="L7855" s="53">
        <x:f t="shared" si="1469"/>
        <x:v>59</x:v>
      </x:c>
      <x:c r="M7855" s="54">
        <x:f t="shared" si="1470"/>
        <x:v>5591.9057057833643</x:v>
      </x:c>
      <x:c r="N7855" s="54">
        <x:f t="shared" si="1471"/>
        <x:v>3.3832678512384473</x:v>
      </x:c>
      <x:c r="O7855" s="55">
        <x:f t="shared" si="1472"/>
        <x:v>214280</x:v>
      </x:c>
      <x:c r="P7855" s="55">
        <x:f t="shared" si="1473"/>
        <x:v>43120</x:v>
      </x:c>
      <x:c r="Q7855" s="55">
        <x:f t="shared" si="1474"/>
        <x:v>109581.69628096119</x:v>
      </x:c>
      <x:c r="R7855" s="55">
        <x:f t="shared" si="1475"/>
        <x:v>41578.303719038813</x:v>
      </x:c>
      <x:c r="S7855" s="1" t="str">
        <x:f t="shared" si="1476"/>
        <x:v>YES</x:v>
      </x:c>
      <x:c r="T7855" s="1">
        <x:f t="shared" si="1477"/>
        <x:v>41578.303719038813</x:v>
      </x:c>
    </x:row>
    <x:row r="7856">
      <x:c r="A7856" s="1"/>
      <x:c r="B7856" s="1"/>
      <x:c r="C7856" s="1"/>
      <x:c r="D7856" s="1"/>
      <x:c r="E7856" s="1"/>
      <x:c r="F7856" s="1"/>
      <x:c r="G7856" s="1"/>
      <x:c r="H7856" s="1"/>
      <x:c r="I7856" s="53">
        <x:f t="shared" si="1466"/>
        <x:v>11</x:v>
      </x:c>
      <x:c r="J7856" s="53">
        <x:f t="shared" si="1467"/>
        <x:v>20</x:v>
      </x:c>
      <x:c r="K7856" s="53">
        <x:f t="shared" si="1468"/>
        <x:v>29</x:v>
      </x:c>
      <x:c r="L7856" s="53">
        <x:f t="shared" si="1469"/>
        <x:v>60</x:v>
      </x:c>
      <x:c r="M7856" s="54">
        <x:f t="shared" si="1470"/>
        <x:v>5678.723733899018</x:v>
      </x:c>
      <x:c r="N7856" s="54">
        <x:f t="shared" si="1471"/>
        <x:v>3.4435581485409847</x:v>
      </x:c>
      <x:c r="O7856" s="55">
        <x:f t="shared" si="1472"/>
        <x:v>216980</x:v>
      </x:c>
      <x:c r="P7856" s="55">
        <x:f t="shared" si="1473"/>
        <x:v>44000</x:v>
      </x:c>
      <x:c r="Q7856" s="55">
        <x:f t="shared" si="1474"/>
        <x:v>111088.95371352462</x:v>
      </x:c>
      <x:c r="R7856" s="55">
        <x:f t="shared" si="1475"/>
        <x:v>41891.046286475379</x:v>
      </x:c>
      <x:c r="S7856" s="1" t="str">
        <x:f t="shared" si="1476"/>
        <x:v>YES</x:v>
      </x:c>
      <x:c r="T7856" s="1">
        <x:f t="shared" si="1477"/>
        <x:v>41891.046286475379</x:v>
      </x:c>
    </x:row>
    <x:row r="7857">
      <x:c r="A7857" s="1"/>
      <x:c r="B7857" s="1"/>
      <x:c r="C7857" s="1"/>
      <x:c r="D7857" s="1"/>
      <x:c r="E7857" s="1"/>
      <x:c r="F7857" s="1"/>
      <x:c r="G7857" s="1"/>
      <x:c r="H7857" s="1"/>
      <x:c r="I7857" s="53">
        <x:f t="shared" si="1466"/>
        <x:v>11</x:v>
      </x:c>
      <x:c r="J7857" s="53">
        <x:f t="shared" si="1467"/>
        <x:v>20</x:v>
      </x:c>
      <x:c r="K7857" s="53">
        <x:f t="shared" si="1468"/>
        <x:v>30</x:v>
      </x:c>
      <x:c r="L7857" s="53">
        <x:f t="shared" si="1469"/>
        <x:v>61</x:v>
      </x:c>
      <x:c r="M7857" s="54">
        <x:f t="shared" si="1470"/>
        <x:v>5767.4334392327883</x:v>
      </x:c>
      <x:c r="N7857" s="54">
        <x:f t="shared" si="1471"/>
        <x:v>3.5051621105783251</x:v>
      </x:c>
      <x:c r="O7857" s="55">
        <x:f t="shared" si="1472"/>
        <x:v>219680</x:v>
      </x:c>
      <x:c r="P7857" s="55">
        <x:f t="shared" si="1473"/>
        <x:v>44880</x:v>
      </x:c>
      <x:c r="Q7857" s="55">
        <x:f t="shared" si="1474"/>
        <x:v>112629.05276445813</x:v>
      </x:c>
      <x:c r="R7857" s="55">
        <x:f t="shared" si="1475"/>
        <x:v>42170.947235541869</x:v>
      </x:c>
      <x:c r="S7857" s="1" t="str">
        <x:f t="shared" si="1476"/>
        <x:v>YES</x:v>
      </x:c>
      <x:c r="T7857" s="1">
        <x:f t="shared" si="1477"/>
        <x:v>42170.947235541869</x:v>
      </x:c>
    </x:row>
    <x:row r="7858">
      <x:c r="A7858" s="1"/>
      <x:c r="B7858" s="1"/>
      <x:c r="C7858" s="1"/>
      <x:c r="D7858" s="1"/>
      <x:c r="E7858" s="1"/>
      <x:c r="F7858" s="1"/>
      <x:c r="G7858" s="1"/>
      <x:c r="H7858" s="1"/>
      <x:c r="I7858" s="53">
        <x:f t="shared" si="1466"/>
        <x:v>12</x:v>
      </x:c>
      <x:c r="J7858" s="53">
        <x:f t="shared" si="1467"/>
        <x:v>0</x:v>
      </x:c>
      <x:c r="K7858" s="53">
        <x:f t="shared" si="1468"/>
        <x:v>0</x:v>
      </x:c>
      <x:c r="L7858" s="53">
        <x:f t="shared" si="1469"/>
        <x:v>12</x:v>
      </x:c>
      <x:c r="M7858" s="54">
        <x:f t="shared" si="1470"/>
        <x:v>3389.502646858683</x:v>
      </x:c>
      <x:c r="N7858" s="54">
        <x:f t="shared" si="1471"/>
        <x:v>1.8538212825407521</x:v>
      </x:c>
      <x:c r="O7858" s="55">
        <x:f t="shared" si="1472"/>
        <x:v>105600</x:v>
      </x:c>
      <x:c r="P7858" s="55">
        <x:f t="shared" si="1473"/>
        <x:v>10560</x:v>
      </x:c>
      <x:c r="Q7858" s="55">
        <x:f t="shared" si="1474"/>
        <x:v>71345.532063518796</x:v>
      </x:c>
      <x:c r="R7858" s="55">
        <x:f t="shared" si="1475"/>
        <x:v>3694.4679364812037</x:v>
      </x:c>
      <x:c r="S7858" s="1" t="str">
        <x:f t="shared" si="1476"/>
        <x:v>YES</x:v>
      </x:c>
      <x:c r="T7858" s="1">
        <x:f t="shared" si="1477"/>
        <x:v>3694.4679364812037</x:v>
      </x:c>
    </x:row>
    <x:row r="7859">
      <x:c r="A7859" s="1"/>
      <x:c r="B7859" s="1"/>
      <x:c r="C7859" s="1"/>
      <x:c r="D7859" s="1"/>
      <x:c r="E7859" s="1"/>
      <x:c r="F7859" s="1"/>
      <x:c r="G7859" s="1"/>
      <x:c r="H7859" s="1"/>
      <x:c r="I7859" s="53">
        <x:f t="shared" si="1466"/>
        <x:v>12</x:v>
      </x:c>
      <x:c r="J7859" s="53">
        <x:f t="shared" si="1467"/>
        <x:v>0</x:v>
      </x:c>
      <x:c r="K7859" s="53">
        <x:f t="shared" si="1468"/>
        <x:v>1</x:v>
      </x:c>
      <x:c r="L7859" s="53">
        <x:f t="shared" si="1469"/>
        <x:v>13</x:v>
      </x:c>
      <x:c r="M7859" s="54">
        <x:f t="shared" si="1470"/>
        <x:v>3435.065146858683</x:v>
      </x:c>
      <x:c r="N7859" s="54">
        <x:f t="shared" si="1471"/>
        <x:v>1.8854619075407522</x:v>
      </x:c>
      <x:c r="O7859" s="55">
        <x:f t="shared" si="1472"/>
        <x:v>108300</x:v>
      </x:c>
      <x:c r="P7859" s="55">
        <x:f t="shared" si="1473"/>
        <x:v>11440</x:v>
      </x:c>
      <x:c r="Q7859" s="55">
        <x:f t="shared" si="1474"/>
        <x:v>72136.547688518796</x:v>
      </x:c>
      <x:c r="R7859" s="55">
        <x:f t="shared" si="1475"/>
        <x:v>4723.4523114812037</x:v>
      </x:c>
      <x:c r="S7859" s="1" t="str">
        <x:f t="shared" si="1476"/>
        <x:v>YES</x:v>
      </x:c>
      <x:c r="T7859" s="1">
        <x:f t="shared" si="1477"/>
        <x:v>4723.4523114812037</x:v>
      </x:c>
    </x:row>
    <x:row r="7860">
      <x:c r="A7860" s="1"/>
      <x:c r="B7860" s="1"/>
      <x:c r="C7860" s="1"/>
      <x:c r="D7860" s="1"/>
      <x:c r="E7860" s="1"/>
      <x:c r="F7860" s="1"/>
      <x:c r="G7860" s="1"/>
      <x:c r="H7860" s="1"/>
      <x:c r="I7860" s="53">
        <x:f t="shared" si="1466"/>
        <x:v>12</x:v>
      </x:c>
      <x:c r="J7860" s="53">
        <x:f t="shared" si="1467"/>
        <x:v>0</x:v>
      </x:c>
      <x:c r="K7860" s="53">
        <x:f t="shared" si="1468"/>
        <x:v>2</x:v>
      </x:c>
      <x:c r="L7860" s="53">
        <x:f t="shared" si="1469"/>
        <x:v>14</x:v>
      </x:c>
      <x:c r="M7860" s="54">
        <x:f t="shared" si="1470"/>
        <x:v>3481.7667093586829</x:v>
      </x:c>
      <x:c r="N7860" s="54">
        <x:f t="shared" si="1471"/>
        <x:v>1.917893548165752</x:v>
      </x:c>
      <x:c r="O7860" s="55">
        <x:f t="shared" si="1472"/>
        <x:v>111000</x:v>
      </x:c>
      <x:c r="P7860" s="55">
        <x:f t="shared" si="1473"/>
        <x:v>12320</x:v>
      </x:c>
      <x:c r="Q7860" s="55">
        <x:f t="shared" si="1474"/>
        <x:v>72947.338704143796</x:v>
      </x:c>
      <x:c r="R7860" s="55">
        <x:f t="shared" si="1475"/>
        <x:v>5732.6612958562037</x:v>
      </x:c>
      <x:c r="S7860" s="1" t="str">
        <x:f t="shared" si="1476"/>
        <x:v>YES</x:v>
      </x:c>
      <x:c r="T7860" s="1">
        <x:f t="shared" si="1477"/>
        <x:v>5732.6612958562037</x:v>
      </x:c>
    </x:row>
    <x:row r="7861">
      <x:c r="A7861" s="1"/>
      <x:c r="B7861" s="1"/>
      <x:c r="C7861" s="1"/>
      <x:c r="D7861" s="1"/>
      <x:c r="E7861" s="1"/>
      <x:c r="F7861" s="1"/>
      <x:c r="G7861" s="1"/>
      <x:c r="H7861" s="1"/>
      <x:c r="I7861" s="53">
        <x:f t="shared" si="1466"/>
        <x:v>12</x:v>
      </x:c>
      <x:c r="J7861" s="53">
        <x:f t="shared" si="1467"/>
        <x:v>0</x:v>
      </x:c>
      <x:c r="K7861" s="53">
        <x:f t="shared" si="1468"/>
        <x:v>3</x:v>
      </x:c>
      <x:c r="L7861" s="53">
        <x:f t="shared" si="1469"/>
        <x:v>15</x:v>
      </x:c>
      <x:c r="M7861" s="54">
        <x:f t="shared" si="1470"/>
        <x:v>3529.6286917805578</x:v>
      </x:c>
      <x:c r="N7861" s="54">
        <x:f t="shared" si="1471"/>
        <x:v>1.9511310359587206</x:v>
      </x:c>
      <x:c r="O7861" s="55">
        <x:f t="shared" si="1472"/>
        <x:v>113700</x:v>
      </x:c>
      <x:c r="P7861" s="55">
        <x:f t="shared" si="1473"/>
        <x:v>13200</x:v>
      </x:c>
      <x:c r="Q7861" s="55">
        <x:f t="shared" si="1474"/>
        <x:v>73778.275898968015</x:v>
      </x:c>
      <x:c r="R7861" s="55">
        <x:f t="shared" si="1475"/>
        <x:v>6721.7241010319849</x:v>
      </x:c>
      <x:c r="S7861" s="1" t="str">
        <x:f t="shared" si="1476"/>
        <x:v>YES</x:v>
      </x:c>
      <x:c r="T7861" s="1">
        <x:f t="shared" si="1477"/>
        <x:v>6721.7241010319849</x:v>
      </x:c>
    </x:row>
    <x:row r="7862">
      <x:c r="A7862" s="1"/>
      <x:c r="B7862" s="1"/>
      <x:c r="C7862" s="1"/>
      <x:c r="D7862" s="1"/>
      <x:c r="E7862" s="1"/>
      <x:c r="F7862" s="1"/>
      <x:c r="G7862" s="1"/>
      <x:c r="H7862" s="1"/>
      <x:c r="I7862" s="53">
        <x:f t="shared" si="1466"/>
        <x:v>12</x:v>
      </x:c>
      <x:c r="J7862" s="53">
        <x:f t="shared" si="1467"/>
        <x:v>0</x:v>
      </x:c>
      <x:c r="K7862" s="53">
        <x:f t="shared" si="1468"/>
        <x:v>4</x:v>
      </x:c>
      <x:c r="L7862" s="53">
        <x:f t="shared" si="1469"/>
        <x:v>16</x:v>
      </x:c>
      <x:c r="M7862" s="54">
        <x:f t="shared" si="1470"/>
        <x:v>3578.6728075032142</x:v>
      </x:c>
      <x:c r="N7862" s="54">
        <x:f t="shared" si="1471"/>
        <x:v>1.98518944965501</x:v>
      </x:c>
      <x:c r="O7862" s="55">
        <x:f t="shared" si="1472"/>
        <x:v>116400</x:v>
      </x:c>
      <x:c r="P7862" s="55">
        <x:f t="shared" si="1473"/>
        <x:v>14080</x:v>
      </x:c>
      <x:c r="Q7862" s="55">
        <x:f t="shared" si="1474"/>
        <x:v>74629.736241375242</x:v>
      </x:c>
      <x:c r="R7862" s="55">
        <x:f t="shared" si="1475"/>
        <x:v>7690.2637586247583</x:v>
      </x:c>
      <x:c r="S7862" s="1" t="str">
        <x:f t="shared" si="1476"/>
        <x:v>YES</x:v>
      </x:c>
      <x:c r="T7862" s="1">
        <x:f t="shared" si="1477"/>
        <x:v>7690.2637586247583</x:v>
      </x:c>
    </x:row>
    <x:row r="7863">
      <x:c r="A7863" s="1"/>
      <x:c r="B7863" s="1"/>
      <x:c r="C7863" s="1"/>
      <x:c r="D7863" s="1"/>
      <x:c r="E7863" s="1"/>
      <x:c r="F7863" s="1"/>
      <x:c r="G7863" s="1"/>
      <x:c r="H7863" s="1"/>
      <x:c r="I7863" s="53">
        <x:f t="shared" si="1466"/>
        <x:v>12</x:v>
      </x:c>
      <x:c r="J7863" s="53">
        <x:f t="shared" si="1467"/>
        <x:v>0</x:v>
      </x:c>
      <x:c r="K7863" s="53">
        <x:f t="shared" si="1468"/>
        <x:v>5</x:v>
      </x:c>
      <x:c r="L7863" s="53">
        <x:f t="shared" si="1469"/>
        <x:v>17</x:v>
      </x:c>
      <x:c r="M7863" s="54">
        <x:f t="shared" si="1470"/>
        <x:v>3628.9211314244176</x:v>
      </x:c>
      <x:c r="N7863" s="54">
        <x:f t="shared" si="1471"/>
        <x:v>2.0200841190447343</x:v>
      </x:c>
      <x:c r="O7863" s="55">
        <x:f t="shared" si="1472"/>
        <x:v>119100</x:v>
      </x:c>
      <x:c r="P7863" s="55">
        <x:f t="shared" si="1473"/>
        <x:v>14960</x:v>
      </x:c>
      <x:c r="Q7863" s="55">
        <x:f t="shared" si="1474"/>
        <x:v>75502.10297611836</x:v>
      </x:c>
      <x:c r="R7863" s="55">
        <x:f t="shared" si="1475"/>
        <x:v>8637.8970238816401</x:v>
      </x:c>
      <x:c r="S7863" s="1" t="str">
        <x:f t="shared" si="1476"/>
        <x:v>YES</x:v>
      </x:c>
      <x:c r="T7863" s="1">
        <x:f t="shared" si="1477"/>
        <x:v>8637.8970238816401</x:v>
      </x:c>
    </x:row>
    <x:row r="7864">
      <x:c r="A7864" s="1"/>
      <x:c r="B7864" s="1"/>
      <x:c r="C7864" s="1"/>
      <x:c r="D7864" s="1"/>
      <x:c r="E7864" s="1"/>
      <x:c r="F7864" s="1"/>
      <x:c r="G7864" s="1"/>
      <x:c r="H7864" s="1"/>
      <x:c r="I7864" s="53">
        <x:f t="shared" si="1466"/>
        <x:v>12</x:v>
      </x:c>
      <x:c r="J7864" s="53">
        <x:f t="shared" si="1467"/>
        <x:v>0</x:v>
      </x:c>
      <x:c r="K7864" s="53">
        <x:f t="shared" si="1468"/>
        <x:v>6</x:v>
      </x:c>
      <x:c r="L7864" s="53">
        <x:f t="shared" si="1469"/>
        <x:v>18</x:v>
      </x:c>
      <x:c r="M7864" s="54">
        <x:f t="shared" si="1470"/>
        <x:v>3680.3961056060507</x:v>
      </x:c>
      <x:c r="N7864" s="54">
        <x:f t="shared" si="1471"/>
        <x:v>2.0558306288930908</x:v>
      </x:c>
      <x:c r="O7864" s="55">
        <x:f t="shared" si="1472"/>
        <x:v>121800</x:v>
      </x:c>
      <x:c r="P7864" s="55">
        <x:f t="shared" si="1473"/>
        <x:v>15840</x:v>
      </x:c>
      <x:c r="Q7864" s="55">
        <x:f t="shared" si="1474"/>
        <x:v>76395.765722327269</x:v>
      </x:c>
      <x:c r="R7864" s="55">
        <x:f t="shared" si="1475"/>
        <x:v>9564.234277672731</x:v>
      </x:c>
      <x:c r="S7864" s="1" t="str">
        <x:f t="shared" si="1476"/>
        <x:v>YES</x:v>
      </x:c>
      <x:c r="T7864" s="1">
        <x:f t="shared" si="1477"/>
        <x:v>9564.234277672731</x:v>
      </x:c>
    </x:row>
    <x:row r="7865">
      <x:c r="A7865" s="1"/>
      <x:c r="B7865" s="1"/>
      <x:c r="C7865" s="1"/>
      <x:c r="D7865" s="1"/>
      <x:c r="E7865" s="1"/>
      <x:c r="F7865" s="1"/>
      <x:c r="G7865" s="1"/>
      <x:c r="H7865" s="1"/>
      <x:c r="I7865" s="53">
        <x:f t="shared" si="1466"/>
        <x:v>12</x:v>
      </x:c>
      <x:c r="J7865" s="53">
        <x:f t="shared" si="1467"/>
        <x:v>0</x:v>
      </x:c>
      <x:c r="K7865" s="53">
        <x:f t="shared" si="1468"/>
        <x:v>7</x:v>
      </x:c>
      <x:c r="L7865" s="53">
        <x:f t="shared" si="1469"/>
        <x:v>19</x:v>
      </x:c>
      <x:c r="M7865" s="54">
        <x:f t="shared" si="1470"/>
        <x:v>3733.1205450040111</x:v>
      </x:c>
      <x:c r="N7865" s="54">
        <x:f t="shared" si="1471"/>
        <x:v>2.0924448229194521</x:v>
      </x:c>
      <x:c r="O7865" s="55">
        <x:f t="shared" si="1472"/>
        <x:v>124500</x:v>
      </x:c>
      <x:c r="P7865" s="55">
        <x:f t="shared" si="1473"/>
        <x:v>16720</x:v>
      </x:c>
      <x:c r="Q7865" s="55">
        <x:f t="shared" si="1474"/>
        <x:v>77311.1205729863</x:v>
      </x:c>
      <x:c r="R7865" s="55">
        <x:f t="shared" si="1475"/>
        <x:v>10468.8794270137</x:v>
      </x:c>
      <x:c r="S7865" s="1" t="str">
        <x:f t="shared" si="1476"/>
        <x:v>YES</x:v>
      </x:c>
      <x:c r="T7865" s="1">
        <x:f t="shared" si="1477"/>
        <x:v>10468.8794270137</x:v>
      </x:c>
    </x:row>
    <x:row r="7866">
      <x:c r="A7866" s="1"/>
      <x:c r="B7866" s="1"/>
      <x:c r="C7866" s="1"/>
      <x:c r="D7866" s="1"/>
      <x:c r="E7866" s="1"/>
      <x:c r="F7866" s="1"/>
      <x:c r="G7866" s="1"/>
      <x:c r="H7866" s="1"/>
      <x:c r="I7866" s="53">
        <x:f t="shared" si="1466"/>
        <x:v>12</x:v>
      </x:c>
      <x:c r="J7866" s="53">
        <x:f t="shared" si="1467"/>
        <x:v>0</x:v>
      </x:c>
      <x:c r="K7866" s="53">
        <x:f t="shared" si="1468"/>
        <x:v>8</x:v>
      </x:c>
      <x:c r="L7866" s="53">
        <x:f t="shared" si="1469"/>
        <x:v>20</x:v>
      </x:c>
      <x:c r="M7866" s="54">
        <x:f t="shared" si="1470"/>
        <x:v>3787.1176432839911</x:v>
      </x:c>
      <x:c r="N7866" s="54">
        <x:f t="shared" si="1471"/>
        <x:v>2.1299428078361049</x:v>
      </x:c>
      <x:c r="O7866" s="55">
        <x:f t="shared" si="1472"/>
        <x:v>127200</x:v>
      </x:c>
      <x:c r="P7866" s="55">
        <x:f t="shared" si="1473"/>
        <x:v>17600</x:v>
      </x:c>
      <x:c r="Q7866" s="55">
        <x:f t="shared" si="1474"/>
        <x:v>78248.570195902619</x:v>
      </x:c>
      <x:c r="R7866" s="55">
        <x:f t="shared" si="1475"/>
        <x:v>11351.429804097381</x:v>
      </x:c>
      <x:c r="S7866" s="1" t="str">
        <x:f t="shared" si="1476"/>
        <x:v>YES</x:v>
      </x:c>
      <x:c r="T7866" s="1">
        <x:f t="shared" si="1477"/>
        <x:v>11351.429804097381</x:v>
      </x:c>
    </x:row>
    <x:row r="7867">
      <x:c r="A7867" s="1"/>
      <x:c r="B7867" s="1"/>
      <x:c r="C7867" s="1"/>
      <x:c r="D7867" s="1"/>
      <x:c r="E7867" s="1"/>
      <x:c r="F7867" s="1"/>
      <x:c r="G7867" s="1"/>
      <x:c r="H7867" s="1"/>
      <x:c r="I7867" s="53">
        <x:f t="shared" si="1466"/>
        <x:v>12</x:v>
      </x:c>
      <x:c r="J7867" s="53">
        <x:f t="shared" si="1467"/>
        <x:v>0</x:v>
      </x:c>
      <x:c r="K7867" s="53">
        <x:f t="shared" si="1468"/>
        <x:v>9</x:v>
      </x:c>
      <x:c r="L7867" s="53">
        <x:f t="shared" si="1469"/>
        <x:v>21</x:v>
      </x:c>
      <x:c r="M7867" s="54">
        <x:f t="shared" si="1470"/>
        <x:v>3842.410978724386</x:v>
      </x:c>
      <x:c r="N7867" s="54">
        <x:f t="shared" si="1471"/>
        <x:v>2.1683409574474903</x:v>
      </x:c>
      <x:c r="O7867" s="55">
        <x:f t="shared" si="1472"/>
        <x:v>129900</x:v>
      </x:c>
      <x:c r="P7867" s="55">
        <x:f t="shared" si="1473"/>
        <x:v>18480</x:v>
      </x:c>
      <x:c r="Q7867" s="55">
        <x:f t="shared" si="1474"/>
        <x:v>79208.523936187266</x:v>
      </x:c>
      <x:c r="R7867" s="55">
        <x:f t="shared" si="1475"/>
        <x:v>12211.476063812734</x:v>
      </x:c>
      <x:c r="S7867" s="1" t="str">
        <x:f t="shared" si="1476"/>
        <x:v>YES</x:v>
      </x:c>
      <x:c r="T7867" s="1">
        <x:f t="shared" si="1477"/>
        <x:v>12211.476063812734</x:v>
      </x:c>
    </x:row>
    <x:row r="7868">
      <x:c r="A7868" s="1"/>
      <x:c r="B7868" s="1"/>
      <x:c r="C7868" s="1"/>
      <x:c r="D7868" s="1"/>
      <x:c r="E7868" s="1"/>
      <x:c r="F7868" s="1"/>
      <x:c r="G7868" s="1"/>
      <x:c r="H7868" s="1"/>
      <x:c r="I7868" s="53">
        <x:f t="shared" si="1466"/>
        <x:v>12</x:v>
      </x:c>
      <x:c r="J7868" s="53">
        <x:f t="shared" si="1467"/>
        <x:v>0</x:v>
      </x:c>
      <x:c r="K7868" s="53">
        <x:f t="shared" si="1468"/>
        <x:v>10</x:v>
      </x:c>
      <x:c r="L7868" s="53">
        <x:f t="shared" si="1469"/>
        <x:v>22</x:v>
      </x:c>
      <x:c r="M7868" s="54">
        <x:f t="shared" si="1470"/>
        <x:v>3899.0245202075985</x:v>
      </x:c>
      <x:c r="N7868" s="54">
        <x:f t="shared" si="1471"/>
        <x:v>2.2076559168108321</x:v>
      </x:c>
      <x:c r="O7868" s="55">
        <x:f t="shared" si="1472"/>
        <x:v>132600</x:v>
      </x:c>
      <x:c r="P7868" s="55">
        <x:f t="shared" si="1473"/>
        <x:v>19360</x:v>
      </x:c>
      <x:c r="Q7868" s="55">
        <x:f t="shared" si="1474"/>
        <x:v>80191.3979202708</x:v>
      </x:c>
      <x:c r="R7868" s="55">
        <x:f t="shared" si="1475"/>
        <x:v>13048.6020797292</x:v>
      </x:c>
      <x:c r="S7868" s="1" t="str">
        <x:f t="shared" si="1476"/>
        <x:v>YES</x:v>
      </x:c>
      <x:c r="T7868" s="1">
        <x:f t="shared" si="1477"/>
        <x:v>13048.6020797292</x:v>
      </x:c>
    </x:row>
    <x:row r="7869">
      <x:c r="A7869" s="1"/>
      <x:c r="B7869" s="1"/>
      <x:c r="C7869" s="1"/>
      <x:c r="D7869" s="1"/>
      <x:c r="E7869" s="1"/>
      <x:c r="F7869" s="1"/>
      <x:c r="G7869" s="1"/>
      <x:c r="H7869" s="1"/>
      <x:c r="I7869" s="53">
        <x:f t="shared" si="1466"/>
        <x:v>12</x:v>
      </x:c>
      <x:c r="J7869" s="53">
        <x:f t="shared" si="1467"/>
        <x:v>0</x:v>
      </x:c>
      <x:c r="K7869" s="53">
        <x:f t="shared" si="1468"/>
        <x:v>11</x:v>
      </x:c>
      <x:c r="L7869" s="53">
        <x:f t="shared" si="1469"/>
        <x:v>23</x:v>
      </x:c>
      <x:c r="M7869" s="54">
        <x:f t="shared" si="1470"/>
        <x:v>3956.9826333010378</x:v>
      </x:c>
      <x:c r="N7869" s="54">
        <x:f t="shared" si="1471"/>
        <x:v>2.2479046064590542</x:v>
      </x:c>
      <x:c r="O7869" s="55">
        <x:f t="shared" si="1472"/>
        <x:v>135300</x:v>
      </x:c>
      <x:c r="P7869" s="55">
        <x:f t="shared" si="1473"/>
        <x:v>20240</x:v>
      </x:c>
      <x:c r="Q7869" s="55">
        <x:f t="shared" si="1474"/>
        <x:v>81197.615161476351</x:v>
      </x:c>
      <x:c r="R7869" s="55">
        <x:f t="shared" si="1475"/>
        <x:v>13862.384838523649</x:v>
      </x:c>
      <x:c r="S7869" s="1" t="str">
        <x:f t="shared" si="1476"/>
        <x:v>YES</x:v>
      </x:c>
      <x:c r="T7869" s="1">
        <x:f t="shared" si="1477"/>
        <x:v>13862.384838523649</x:v>
      </x:c>
    </x:row>
    <x:row r="7870">
      <x:c r="A7870" s="1"/>
      <x:c r="B7870" s="1"/>
      <x:c r="C7870" s="1"/>
      <x:c r="D7870" s="1"/>
      <x:c r="E7870" s="1"/>
      <x:c r="F7870" s="1"/>
      <x:c r="G7870" s="1"/>
      <x:c r="H7870" s="1"/>
      <x:c r="I7870" s="53">
        <x:f t="shared" si="1466"/>
        <x:v>12</x:v>
      </x:c>
      <x:c r="J7870" s="53">
        <x:f t="shared" si="1467"/>
        <x:v>0</x:v>
      </x:c>
      <x:c r="K7870" s="53">
        <x:f t="shared" si="1468"/>
        <x:v>12</x:v>
      </x:c>
      <x:c r="L7870" s="53">
        <x:f t="shared" si="1469"/>
        <x:v>24</x:v>
      </x:c>
      <x:c r="M7870" s="54">
        <x:f t="shared" si="1470"/>
        <x:v>4016.3100864291023</x:v>
      </x:c>
      <x:c r="N7870" s="54">
        <x:f t="shared" si="1471"/>
        <x:v>2.2891042266868764</x:v>
      </x:c>
      <x:c r="O7870" s="55">
        <x:f t="shared" si="1472"/>
        <x:v>138000</x:v>
      </x:c>
      <x:c r="P7870" s="55">
        <x:f t="shared" si="1473"/>
        <x:v>21120</x:v>
      </x:c>
      <x:c r="Q7870" s="55">
        <x:f t="shared" si="1474"/>
        <x:v>82227.605667171913</x:v>
      </x:c>
      <x:c r="R7870" s="55">
        <x:f t="shared" si="1475"/>
        <x:v>14652.394332828087</x:v>
      </x:c>
      <x:c r="S7870" s="1" t="str">
        <x:f t="shared" si="1476"/>
        <x:v>YES</x:v>
      </x:c>
      <x:c r="T7870" s="1">
        <x:f t="shared" si="1477"/>
        <x:v>14652.394332828087</x:v>
      </x:c>
    </x:row>
    <x:row r="7871">
      <x:c r="A7871" s="1"/>
      <x:c r="B7871" s="1"/>
      <x:c r="C7871" s="1"/>
      <x:c r="D7871" s="1"/>
      <x:c r="E7871" s="1"/>
      <x:c r="F7871" s="1"/>
      <x:c r="G7871" s="1"/>
      <x:c r="H7871" s="1"/>
      <x:c r="I7871" s="53">
        <x:f t="shared" si="1466"/>
        <x:v>12</x:v>
      </x:c>
      <x:c r="J7871" s="53">
        <x:f t="shared" si="1467"/>
        <x:v>0</x:v>
      </x:c>
      <x:c r="K7871" s="53">
        <x:f t="shared" si="1468"/>
        <x:v>13</x:v>
      </x:c>
      <x:c r="L7871" s="53">
        <x:f t="shared" si="1469"/>
        <x:v>25</x:v>
      </x:c>
      <x:c r="M7871" s="54">
        <x:f t="shared" si="1470"/>
        <x:v>4077.0320571374864</x:v>
      </x:c>
      <x:c r="N7871" s="54">
        <x:f t="shared" si="1471"/>
        <x:v>2.3312722619010322</x:v>
      </x:c>
      <x:c r="O7871" s="55">
        <x:f t="shared" si="1472"/>
        <x:v>140700</x:v>
      </x:c>
      <x:c r="P7871" s="55">
        <x:f t="shared" si="1473"/>
        <x:v>22000</x:v>
      </x:c>
      <x:c r="Q7871" s="55">
        <x:f t="shared" si="1474"/>
        <x:v>83281.806547525804</x:v>
      </x:c>
      <x:c r="R7871" s="55">
        <x:f t="shared" si="1475"/>
        <x:v>15418.193452474196</x:v>
      </x:c>
      <x:c r="S7871" s="1" t="str">
        <x:f t="shared" si="1476"/>
        <x:v>YES</x:v>
      </x:c>
      <x:c r="T7871" s="1">
        <x:f t="shared" si="1477"/>
        <x:v>15418.193452474196</x:v>
      </x:c>
    </x:row>
    <x:row r="7872">
      <x:c r="A7872" s="1"/>
      <x:c r="B7872" s="1"/>
      <x:c r="C7872" s="1"/>
      <x:c r="D7872" s="1"/>
      <x:c r="E7872" s="1"/>
      <x:c r="F7872" s="1"/>
      <x:c r="G7872" s="1"/>
      <x:c r="H7872" s="1"/>
      <x:c r="I7872" s="53">
        <x:f t="shared" si="1466"/>
        <x:v>12</x:v>
      </x:c>
      <x:c r="J7872" s="53">
        <x:f t="shared" si="1467"/>
        <x:v>0</x:v>
      </x:c>
      <x:c r="K7872" s="53">
        <x:f t="shared" si="1468"/>
        <x:v>14</x:v>
      </x:c>
      <x:c r="L7872" s="53">
        <x:f t="shared" si="1469"/>
        <x:v>26</x:v>
      </x:c>
      <x:c r="M7872" s="54">
        <x:f t="shared" si="1470"/>
        <x:v>4139.1741384511479</x:v>
      </x:c>
      <x:c r="N7872" s="54">
        <x:f t="shared" si="1471"/>
        <x:v>2.3744264850355195</x:v>
      </x:c>
      <x:c r="O7872" s="55">
        <x:f t="shared" si="1472"/>
        <x:v>143400</x:v>
      </x:c>
      <x:c r="P7872" s="55">
        <x:f t="shared" si="1473"/>
        <x:v>22880</x:v>
      </x:c>
      <x:c r="Q7872" s="55">
        <x:f t="shared" si="1474"/>
        <x:v>84360.66212588799</x:v>
      </x:c>
      <x:c r="R7872" s="55">
        <x:f t="shared" si="1475"/>
        <x:v>16159.33787411201</x:v>
      </x:c>
      <x:c r="S7872" s="1" t="str">
        <x:f t="shared" si="1476"/>
        <x:v>YES</x:v>
      </x:c>
      <x:c r="T7872" s="1">
        <x:f t="shared" si="1477"/>
        <x:v>16159.33787411201</x:v>
      </x:c>
    </x:row>
    <x:row r="7873">
      <x:c r="A7873" s="1"/>
      <x:c r="B7873" s="1"/>
      <x:c r="C7873" s="1"/>
      <x:c r="D7873" s="1"/>
      <x:c r="E7873" s="1"/>
      <x:c r="F7873" s="1"/>
      <x:c r="G7873" s="1"/>
      <x:c r="H7873" s="1"/>
      <x:c r="I7873" s="53">
        <x:f t="shared" si="1466"/>
        <x:v>12</x:v>
      </x:c>
      <x:c r="J7873" s="53">
        <x:f t="shared" si="1467"/>
        <x:v>0</x:v>
      </x:c>
      <x:c r="K7873" s="53">
        <x:f t="shared" si="1468"/>
        <x:v>15</x:v>
      </x:c>
      <x:c r="L7873" s="53">
        <x:f t="shared" si="1469"/>
        <x:v>27</x:v>
      </x:c>
      <x:c r="M7873" s="54">
        <x:f t="shared" si="1470"/>
        <x:v>4202.7623453272936</x:v>
      </x:c>
      <x:c r="N7873" s="54">
        <x:f t="shared" si="1471"/>
        <x:v>2.4185849620328428</x:v>
      </x:c>
      <x:c r="O7873" s="55">
        <x:f t="shared" si="1472"/>
        <x:v>146100</x:v>
      </x:c>
      <x:c r="P7873" s="55">
        <x:f t="shared" si="1473"/>
        <x:v>23760</x:v>
      </x:c>
      <x:c r="Q7873" s="55">
        <x:f t="shared" si="1474"/>
        <x:v>85464.624050821061</x:v>
      </x:c>
      <x:c r="R7873" s="55">
        <x:f t="shared" si="1475"/>
        <x:v>16875.375949178939</x:v>
      </x:c>
      <x:c r="S7873" s="1" t="str">
        <x:f t="shared" si="1476"/>
        <x:v>YES</x:v>
      </x:c>
      <x:c r="T7873" s="1">
        <x:f t="shared" si="1477"/>
        <x:v>16875.375949178939</x:v>
      </x:c>
    </x:row>
    <x:row r="7874">
      <x:c r="A7874" s="1"/>
      <x:c r="B7874" s="1"/>
      <x:c r="C7874" s="1"/>
      <x:c r="D7874" s="1"/>
      <x:c r="E7874" s="1"/>
      <x:c r="F7874" s="1"/>
      <x:c r="G7874" s="1"/>
      <x:c r="H7874" s="1"/>
      <x:c r="I7874" s="53">
        <x:f t="shared" si="1466"/>
        <x:v>12</x:v>
      </x:c>
      <x:c r="J7874" s="53">
        <x:f t="shared" si="1467"/>
        <x:v>0</x:v>
      </x:c>
      <x:c r="K7874" s="53">
        <x:f t="shared" si="1468"/>
        <x:v>16</x:v>
      </x:c>
      <x:c r="L7874" s="53">
        <x:f t="shared" si="1469"/>
        <x:v>28</x:v>
      </x:c>
      <x:c r="M7874" s="54">
        <x:f t="shared" si="1470"/>
        <x:v>4267.8231212047831</x:v>
      </x:c>
      <x:c r="N7874" s="54">
        <x:f t="shared" si="1471"/>
        <x:v>2.4637660563922106</x:v>
      </x:c>
      <x:c r="O7874" s="55">
        <x:f t="shared" si="1472"/>
        <x:v>148800</x:v>
      </x:c>
      <x:c r="P7874" s="55">
        <x:f t="shared" si="1473"/>
        <x:v>24640</x:v>
      </x:c>
      <x:c r="Q7874" s="55">
        <x:f t="shared" si="1474"/>
        <x:v>86594.151409805258</x:v>
      </x:c>
      <x:c r="R7874" s="55">
        <x:f t="shared" si="1475"/>
        <x:v>17565.848590194742</x:v>
      </x:c>
      <x:c r="S7874" s="1" t="str">
        <x:f t="shared" si="1476"/>
        <x:v>YES</x:v>
      </x:c>
      <x:c r="T7874" s="1">
        <x:f t="shared" si="1477"/>
        <x:v>17565.848590194742</x:v>
      </x:c>
    </x:row>
    <x:row r="7875">
      <x:c r="A7875" s="1"/>
      <x:c r="B7875" s="1"/>
      <x:c r="C7875" s="1"/>
      <x:c r="D7875" s="1"/>
      <x:c r="E7875" s="1"/>
      <x:c r="F7875" s="1"/>
      <x:c r="G7875" s="1"/>
      <x:c r="H7875" s="1"/>
      <x:c r="I7875" s="53">
        <x:f t="shared" si="1466"/>
        <x:v>12</x:v>
      </x:c>
      <x:c r="J7875" s="53">
        <x:f t="shared" si="1467"/>
        <x:v>0</x:v>
      </x:c>
      <x:c r="K7875" s="53">
        <x:f t="shared" si="1468"/>
        <x:v>17</x:v>
      </x:c>
      <x:c r="L7875" s="53">
        <x:f t="shared" si="1469"/>
        <x:v>29</x:v>
      </x:c>
      <x:c r="M7875" s="54">
        <x:f t="shared" si="1470"/>
        <x:v>4334.3833446513236</x:v>
      </x:c>
      <x:c r="N7875" s="54">
        <x:f t="shared" si="1471"/>
        <x:v>2.5099884337856415</x:v>
      </x:c>
      <x:c r="O7875" s="55">
        <x:f t="shared" si="1472"/>
        <x:v>151500</x:v>
      </x:c>
      <x:c r="P7875" s="55">
        <x:f t="shared" si="1473"/>
        <x:v>25520</x:v>
      </x:c>
      <x:c r="Q7875" s="55">
        <x:f t="shared" si="1474"/>
        <x:v>87749.710844641028</x:v>
      </x:c>
      <x:c r="R7875" s="55">
        <x:f t="shared" si="1475"/>
        <x:v>18230.289155358972</x:v>
      </x:c>
      <x:c r="S7875" s="1" t="str">
        <x:f t="shared" si="1476"/>
        <x:v>YES</x:v>
      </x:c>
      <x:c r="T7875" s="1">
        <x:f t="shared" si="1477"/>
        <x:v>18230.289155358972</x:v>
      </x:c>
    </x:row>
    <x:row r="7876">
      <x:c r="A7876" s="1"/>
      <x:c r="B7876" s="1"/>
      <x:c r="C7876" s="1"/>
      <x:c r="D7876" s="1"/>
      <x:c r="E7876" s="1"/>
      <x:c r="F7876" s="1"/>
      <x:c r="G7876" s="1"/>
      <x:c r="H7876" s="1"/>
      <x:c r="I7876" s="53">
        <x:f t="shared" si="1466"/>
        <x:v>12</x:v>
      </x:c>
      <x:c r="J7876" s="53">
        <x:f t="shared" si="1467"/>
        <x:v>0</x:v>
      </x:c>
      <x:c r="K7876" s="53">
        <x:f t="shared" si="1468"/>
        <x:v>18</x:v>
      </x:c>
      <x:c r="L7876" s="53">
        <x:f t="shared" si="1469"/>
        <x:v>30</x:v>
      </x:c>
      <x:c r="M7876" s="54">
        <x:f t="shared" si="1470"/>
        <x:v>4402.4703361099109</x:v>
      </x:c>
      <x:c r="N7876" s="54">
        <x:f t="shared" si="1471"/>
        <x:v>2.5572710667429939</x:v>
      </x:c>
      <x:c r="O7876" s="55">
        <x:f t="shared" si="1472"/>
        <x:v>154200</x:v>
      </x:c>
      <x:c r="P7876" s="55">
        <x:f t="shared" si="1473"/>
        <x:v>26400</x:v>
      </x:c>
      <x:c r="Q7876" s="55">
        <x:f t="shared" si="1474"/>
        <x:v>88931.776668574836</x:v>
      </x:c>
      <x:c r="R7876" s="55">
        <x:f t="shared" si="1475"/>
        <x:v>18868.223331425164</x:v>
      </x:c>
      <x:c r="S7876" s="1" t="str">
        <x:f t="shared" si="1476"/>
        <x:v>YES</x:v>
      </x:c>
      <x:c r="T7876" s="1">
        <x:f t="shared" si="1477"/>
        <x:v>18868.223331425164</x:v>
      </x:c>
    </x:row>
    <x:row r="7877">
      <x:c r="A7877" s="1"/>
      <x:c r="B7877" s="1"/>
      <x:c r="C7877" s="1"/>
      <x:c r="D7877" s="1"/>
      <x:c r="E7877" s="1"/>
      <x:c r="F7877" s="1"/>
      <x:c r="G7877" s="1"/>
      <x:c r="H7877" s="1"/>
      <x:c r="I7877" s="53">
        <x:f t="shared" si="1466"/>
        <x:v>12</x:v>
      </x:c>
      <x:c r="J7877" s="53">
        <x:f t="shared" si="1467"/>
        <x:v>0</x:v>
      </x:c>
      <x:c r="K7877" s="53">
        <x:f t="shared" si="1468"/>
        <x:v>19</x:v>
      </x:c>
      <x:c r="L7877" s="53">
        <x:f t="shared" si="1469"/>
        <x:v>31</x:v>
      </x:c>
      <x:c r="M7877" s="54">
        <x:f t="shared" si="1470"/>
        <x:v>4472.1118647459325</x:v>
      </x:c>
      <x:c r="N7877" s="54">
        <x:f t="shared" si="1471"/>
        <x:v>2.6056332394068975</x:v>
      </x:c>
      <x:c r="O7877" s="55">
        <x:f t="shared" si="1472"/>
        <x:v>156900</x:v>
      </x:c>
      <x:c r="P7877" s="55">
        <x:f t="shared" si="1473"/>
        <x:v>27280</x:v>
      </x:c>
      <x:c r="Q7877" s="55">
        <x:f t="shared" si="1474"/>
        <x:v>90140.830985172448</x:v>
      </x:c>
      <x:c r="R7877" s="55">
        <x:f t="shared" si="1475"/>
        <x:v>19479.169014827552</x:v>
      </x:c>
      <x:c r="S7877" s="1" t="str">
        <x:f t="shared" si="1476"/>
        <x:v>YES</x:v>
      </x:c>
      <x:c r="T7877" s="1">
        <x:f t="shared" si="1477"/>
        <x:v>19479.169014827552</x:v>
      </x:c>
    </x:row>
    <x:row r="7878">
      <x:c r="A7878" s="1"/>
      <x:c r="B7878" s="1"/>
      <x:c r="C7878" s="1"/>
      <x:c r="D7878" s="1"/>
      <x:c r="E7878" s="1"/>
      <x:c r="F7878" s="1"/>
      <x:c r="G7878" s="1"/>
      <x:c r="H7878" s="1"/>
      <x:c r="I7878" s="53">
        <x:f t="shared" si="1466"/>
        <x:v>12</x:v>
      </x:c>
      <x:c r="J7878" s="53">
        <x:f t="shared" si="1467"/>
        <x:v>0</x:v>
      </x:c>
      <x:c r="K7878" s="53">
        <x:f t="shared" si="1468"/>
        <x:v>20</x:v>
      </x:c>
      <x:c r="L7878" s="53">
        <x:f t="shared" si="1469"/>
        <x:v>32</x:v>
      </x:c>
      <x:c r="M7878" s="54">
        <x:f t="shared" si="1470"/>
        <x:v>4543.3361553964096</x:v>
      </x:c>
      <x:c r="N7878" s="54">
        <x:f t="shared" si="1471"/>
        <x:v>2.6550945523586176</x:v>
      </x:c>
      <x:c r="O7878" s="55">
        <x:f t="shared" si="1472"/>
        <x:v>159600</x:v>
      </x:c>
      <x:c r="P7878" s="55">
        <x:f t="shared" si="1473"/>
        <x:v>28160</x:v>
      </x:c>
      <x:c r="Q7878" s="55">
        <x:f t="shared" si="1474"/>
        <x:v>91377.363808965441</x:v>
      </x:c>
      <x:c r="R7878" s="55">
        <x:f t="shared" si="1475"/>
        <x:v>20062.636191034559</x:v>
      </x:c>
      <x:c r="S7878" s="1" t="str">
        <x:f t="shared" si="1476"/>
        <x:v>YES</x:v>
      </x:c>
      <x:c r="T7878" s="1">
        <x:f t="shared" si="1477"/>
        <x:v>20062.636191034559</x:v>
      </x:c>
    </x:row>
    <x:row r="7879">
      <x:c r="A7879" s="1"/>
      <x:c r="B7879" s="1"/>
      <x:c r="C7879" s="1"/>
      <x:c r="D7879" s="1"/>
      <x:c r="E7879" s="1"/>
      <x:c r="F7879" s="1"/>
      <x:c r="G7879" s="1"/>
      <x:c r="H7879" s="1"/>
      <x:c r="I7879" s="53">
        <x:f t="shared" si="1466"/>
        <x:v>12</x:v>
      </x:c>
      <x:c r="J7879" s="53">
        <x:f t="shared" si="1467"/>
        <x:v>0</x:v>
      </x:c>
      <x:c r="K7879" s="53">
        <x:f t="shared" si="1468"/>
        <x:v>21</x:v>
      </x:c>
      <x:c r="L7879" s="53">
        <x:f t="shared" si="1469"/>
        <x:v>33</x:v>
      </x:c>
      <x:c r="M7879" s="54">
        <x:f t="shared" si="1470"/>
        <x:v>4616.1718956228533</x:v>
      </x:c>
      <x:c r="N7879" s="54">
        <x:f t="shared" si="1471"/>
        <x:v>2.7056749275158705</x:v>
      </x:c>
      <x:c r="O7879" s="55">
        <x:f t="shared" si="1472"/>
        <x:v>162300</x:v>
      </x:c>
      <x:c r="P7879" s="55">
        <x:f t="shared" si="1473"/>
        <x:v>29040</x:v>
      </x:c>
      <x:c r="Q7879" s="55">
        <x:f t="shared" si="1474"/>
        <x:v>92641.873187896752</x:v>
      </x:c>
      <x:c r="R7879" s="55">
        <x:f t="shared" si="1475"/>
        <x:v>20618.126812103248</x:v>
      </x:c>
      <x:c r="S7879" s="1" t="str">
        <x:f t="shared" si="1476"/>
        <x:v>YES</x:v>
      </x:c>
      <x:c r="T7879" s="1">
        <x:f t="shared" si="1477"/>
        <x:v>20618.126812103248</x:v>
      </x:c>
    </x:row>
    <x:row r="7880">
      <x:c r="A7880" s="1"/>
      <x:c r="B7880" s="1"/>
      <x:c r="C7880" s="1"/>
      <x:c r="D7880" s="1"/>
      <x:c r="E7880" s="1"/>
      <x:c r="F7880" s="1"/>
      <x:c r="G7880" s="1"/>
      <x:c r="H7880" s="1"/>
      <x:c r="I7880" s="53">
        <x:f t="shared" si="1466"/>
        <x:v>12</x:v>
      </x:c>
      <x:c r="J7880" s="53">
        <x:f t="shared" si="1467"/>
        <x:v>0</x:v>
      </x:c>
      <x:c r="K7880" s="53">
        <x:f t="shared" si="1468"/>
        <x:v>22</x:v>
      </x:c>
      <x:c r="L7880" s="53">
        <x:f t="shared" si="1469"/>
        <x:v>34</x:v>
      </x:c>
      <x:c r="M7880" s="54">
        <x:f t="shared" si="1470"/>
        <x:v>4690.6482428692498</x:v>
      </x:c>
      <x:c r="N7880" s="54">
        <x:f t="shared" si="1471"/>
        <x:v>2.7573946131036458</x:v>
      </x:c>
      <x:c r="O7880" s="55">
        <x:f t="shared" si="1472"/>
        <x:v>165000</x:v>
      </x:c>
      <x:c r="P7880" s="55">
        <x:f t="shared" si="1473"/>
        <x:v>29920</x:v>
      </x:c>
      <x:c r="Q7880" s="55">
        <x:f t="shared" si="1474"/>
        <x:v>93934.865327591135</x:v>
      </x:c>
      <x:c r="R7880" s="55">
        <x:f t="shared" si="1475"/>
        <x:v>21145.134672408865</x:v>
      </x:c>
      <x:c r="S7880" s="1" t="str">
        <x:f t="shared" si="1476"/>
        <x:v>YES</x:v>
      </x:c>
      <x:c r="T7880" s="1">
        <x:f t="shared" si="1477"/>
        <x:v>21145.134672408865</x:v>
      </x:c>
    </x:row>
    <x:row r="7881">
      <x:c r="A7881" s="1"/>
      <x:c r="B7881" s="1"/>
      <x:c r="C7881" s="1"/>
      <x:c r="D7881" s="1"/>
      <x:c r="E7881" s="1"/>
      <x:c r="F7881" s="1"/>
      <x:c r="G7881" s="1"/>
      <x:c r="H7881" s="1"/>
      <x:c r="I7881" s="53">
        <x:f t="shared" si="1466"/>
        <x:v>12</x:v>
      </x:c>
      <x:c r="J7881" s="53">
        <x:f t="shared" si="1467"/>
        <x:v>0</x:v>
      </x:c>
      <x:c r="K7881" s="53">
        <x:f t="shared" si="1468"/>
        <x:v>23</x:v>
      </x:c>
      <x:c r="L7881" s="53">
        <x:f t="shared" si="1469"/>
        <x:v>35</x:v>
      </x:c>
      <x:c r="M7881" s="54">
        <x:f t="shared" si="1470"/>
        <x:v>4766.7948317266855</x:v>
      </x:c>
      <x:c r="N7881" s="54">
        <x:f t="shared" si="1471"/>
        <x:v>2.8102741886990872</x:v>
      </x:c>
      <x:c r="O7881" s="55">
        <x:f t="shared" si="1472"/>
        <x:v>167700</x:v>
      </x:c>
      <x:c r="P7881" s="55">
        <x:f t="shared" si="1473"/>
        <x:v>30800</x:v>
      </x:c>
      <x:c r="Q7881" s="55">
        <x:f t="shared" si="1474"/>
        <x:v>95256.854717477181</x:v>
      </x:c>
      <x:c r="R7881" s="55">
        <x:f t="shared" si="1475"/>
        <x:v>21643.145282522819</x:v>
      </x:c>
      <x:c r="S7881" s="1" t="str">
        <x:f t="shared" si="1476"/>
        <x:v>YES</x:v>
      </x:c>
      <x:c r="T7881" s="1">
        <x:f t="shared" si="1477"/>
        <x:v>21643.145282522819</x:v>
      </x:c>
    </x:row>
    <x:row r="7882">
      <x:c r="A7882" s="1"/>
      <x:c r="B7882" s="1"/>
      <x:c r="C7882" s="1"/>
      <x:c r="D7882" s="1"/>
      <x:c r="E7882" s="1"/>
      <x:c r="F7882" s="1"/>
      <x:c r="G7882" s="1"/>
      <x:c r="H7882" s="1"/>
      <x:c r="I7882" s="53">
        <x:f t="shared" si="1466"/>
        <x:v>12</x:v>
      </x:c>
      <x:c r="J7882" s="53">
        <x:f t="shared" si="1467"/>
        <x:v>0</x:v>
      </x:c>
      <x:c r="K7882" s="53">
        <x:f t="shared" si="1468"/>
        <x:v>24</x:v>
      </x:c>
      <x:c r="L7882" s="53">
        <x:f t="shared" si="1469"/>
        <x:v>36</x:v>
      </x:c>
      <x:c r="M7882" s="54">
        <x:f t="shared" si="1470"/>
        <x:v>4844.6417813061817</x:v>
      </x:c>
      <x:c r="N7882" s="54">
        <x:f t="shared" si="1471"/>
        <x:v>2.8643345703515148</x:v>
      </x:c>
      <x:c r="O7882" s="55">
        <x:f t="shared" si="1472"/>
        <x:v>170400</x:v>
      </x:c>
      <x:c r="P7882" s="55">
        <x:f t="shared" si="1473"/>
        <x:v>31680</x:v>
      </x:c>
      <x:c r="Q7882" s="55">
        <x:f t="shared" si="1474"/>
        <x:v>96608.364258787871</x:v>
      </x:c>
      <x:c r="R7882" s="55">
        <x:f t="shared" si="1475"/>
        <x:v>22111.635741212129</x:v>
      </x:c>
      <x:c r="S7882" s="1" t="str">
        <x:f t="shared" si="1476"/>
        <x:v>YES</x:v>
      </x:c>
      <x:c r="T7882" s="1">
        <x:f t="shared" si="1477"/>
        <x:v>22111.635741212129</x:v>
      </x:c>
    </x:row>
    <x:row r="7883">
      <x:c r="A7883" s="1"/>
      <x:c r="B7883" s="1"/>
      <x:c r="C7883" s="1"/>
      <x:c r="D7883" s="1"/>
      <x:c r="E7883" s="1"/>
      <x:c r="F7883" s="1"/>
      <x:c r="G7883" s="1"/>
      <x:c r="H7883" s="1"/>
      <x:c r="I7883" s="53">
        <x:f t="shared" si="1466"/>
        <x:v>12</x:v>
      </x:c>
      <x:c r="J7883" s="53">
        <x:f t="shared" si="1467"/>
        <x:v>0</x:v>
      </x:c>
      <x:c r="K7883" s="53">
        <x:f t="shared" si="1468"/>
        <x:v>25</x:v>
      </x:c>
      <x:c r="L7883" s="53">
        <x:f t="shared" si="1469"/>
        <x:v>37</x:v>
      </x:c>
      <x:c r="M7883" s="54">
        <x:f t="shared" si="1470"/>
        <x:v>4924.2197027212796</x:v>
      </x:c>
      <x:c r="N7883" s="54">
        <x:f t="shared" si="1471"/>
        <x:v>2.9195970157786664</x:v>
      </x:c>
      <x:c r="O7883" s="55">
        <x:f t="shared" si="1472"/>
        <x:v>173100</x:v>
      </x:c>
      <x:c r="P7883" s="55">
        <x:f t="shared" si="1473"/>
        <x:v>32560</x:v>
      </x:c>
      <x:c r="Q7883" s="55">
        <x:f t="shared" si="1474"/>
        <x:v>97989.925394466656</x:v>
      </x:c>
      <x:c r="R7883" s="55">
        <x:f t="shared" si="1475"/>
        <x:v>22550.074605533344</x:v>
      </x:c>
      <x:c r="S7883" s="1" t="str">
        <x:f t="shared" si="1476"/>
        <x:v>YES</x:v>
      </x:c>
      <x:c r="T7883" s="1">
        <x:f t="shared" si="1477"/>
        <x:v>22550.074605533344</x:v>
      </x:c>
    </x:row>
    <x:row r="7884">
      <x:c r="A7884" s="1"/>
      <x:c r="B7884" s="1"/>
      <x:c r="C7884" s="1"/>
      <x:c r="D7884" s="1"/>
      <x:c r="E7884" s="1"/>
      <x:c r="F7884" s="1"/>
      <x:c r="G7884" s="1"/>
      <x:c r="H7884" s="1"/>
      <x:c r="I7884" s="53">
        <x:f t="shared" si="1466"/>
        <x:v>12</x:v>
      </x:c>
      <x:c r="J7884" s="53">
        <x:f t="shared" si="1467"/>
        <x:v>0</x:v>
      </x:c>
      <x:c r="K7884" s="53">
        <x:f t="shared" si="1468"/>
        <x:v>26</x:v>
      </x:c>
      <x:c r="L7884" s="53">
        <x:f t="shared" si="1469"/>
        <x:v>38</x:v>
      </x:c>
      <x:c r="M7884" s="54">
        <x:f t="shared" si="1470"/>
        <x:v>5005.5597066819973</x:v>
      </x:c>
      <x:c r="N7884" s="54">
        <x:f t="shared" si="1471"/>
        <x:v>2.9760831296402759</x:v>
      </x:c>
      <x:c r="O7884" s="55">
        <x:f t="shared" si="1472"/>
        <x:v>175800</x:v>
      </x:c>
      <x:c r="P7884" s="55">
        <x:f t="shared" si="1473"/>
        <x:v>33440</x:v>
      </x:c>
      <x:c r="Q7884" s="55">
        <x:f t="shared" si="1474"/>
        <x:v>99402.078241006893</x:v>
      </x:c>
      <x:c r="R7884" s="55">
        <x:f t="shared" si="1475"/>
        <x:v>22957.921758993107</x:v>
      </x:c>
      <x:c r="S7884" s="1" t="str">
        <x:f t="shared" si="1476"/>
        <x:v>YES</x:v>
      </x:c>
      <x:c r="T7884" s="1">
        <x:f t="shared" si="1477"/>
        <x:v>22957.921758993107</x:v>
      </x:c>
    </x:row>
    <x:row r="7885">
      <x:c r="A7885" s="1"/>
      <x:c r="B7885" s="1"/>
      <x:c r="C7885" s="1"/>
      <x:c r="D7885" s="1"/>
      <x:c r="E7885" s="1"/>
      <x:c r="F7885" s="1"/>
      <x:c r="G7885" s="1"/>
      <x:c r="H7885" s="1"/>
      <x:c r="I7885" s="53">
        <x:f t="shared" si="1466"/>
        <x:v>12</x:v>
      </x:c>
      <x:c r="J7885" s="53">
        <x:f t="shared" si="1467"/>
        <x:v>0</x:v>
      </x:c>
      <x:c r="K7885" s="53">
        <x:f t="shared" si="1468"/>
        <x:v>27</x:v>
      </x:c>
      <x:c r="L7885" s="53">
        <x:f t="shared" si="1469"/>
        <x:v>39</x:v>
      </x:c>
      <x:c r="M7885" s="54">
        <x:f t="shared" si="1470"/>
        <x:v>5088.6934112017534</x:v>
      </x:c>
      <x:c r="N7885" s="54">
        <x:f t="shared" si="1471"/>
        <x:v>3.0338148688901065</x:v>
      </x:c>
      <x:c r="O7885" s="55">
        <x:f t="shared" si="1472"/>
        <x:v>178500</x:v>
      </x:c>
      <x:c r="P7885" s="55">
        <x:f t="shared" si="1473"/>
        <x:v>34320</x:v>
      </x:c>
      <x:c r="Q7885" s="55">
        <x:f t="shared" si="1474"/>
        <x:v>100845.37172225266</x:v>
      </x:c>
      <x:c r="R7885" s="55">
        <x:f t="shared" si="1475"/>
        <x:v>23334.628277747339</x:v>
      </x:c>
      <x:c r="S7885" s="1" t="str">
        <x:f t="shared" si="1476"/>
        <x:v>YES</x:v>
      </x:c>
      <x:c r="T7885" s="1">
        <x:f t="shared" si="1477"/>
        <x:v>23334.628277747339</x:v>
      </x:c>
    </x:row>
    <x:row r="7886">
      <x:c r="A7886" s="1"/>
      <x:c r="B7886" s="1"/>
      <x:c r="C7886" s="1"/>
      <x:c r="D7886" s="1"/>
      <x:c r="E7886" s="1"/>
      <x:c r="F7886" s="1"/>
      <x:c r="G7886" s="1"/>
      <x:c r="H7886" s="1"/>
      <x:c r="I7886" s="53">
        <x:f t="shared" si="1466"/>
        <x:v>12</x:v>
      </x:c>
      <x:c r="J7886" s="53">
        <x:f t="shared" si="1467"/>
        <x:v>0</x:v>
      </x:c>
      <x:c r="K7886" s="53">
        <x:f t="shared" si="1468"/>
        <x:v>28</x:v>
      </x:c>
      <x:c r="L7886" s="53">
        <x:f t="shared" si="1469"/>
        <x:v>40</x:v>
      </x:c>
      <x:c r="M7886" s="54">
        <x:f t="shared" si="1470"/>
        <x:v>5173.6529494189072</x:v>
      </x:c>
      <x:c r="N7886" s="54">
        <x:f t="shared" si="1471"/>
        <x:v>3.0928145482075746</x:v>
      </x:c>
      <x:c r="O7886" s="55">
        <x:f t="shared" si="1472"/>
        <x:v>181200</x:v>
      </x:c>
      <x:c r="P7886" s="55">
        <x:f t="shared" si="1473"/>
        <x:v>35200</x:v>
      </x:c>
      <x:c r="Q7886" s="55">
        <x:f t="shared" si="1474"/>
        <x:v>102320.36370518936</x:v>
      </x:c>
      <x:c r="R7886" s="55">
        <x:f t="shared" si="1475"/>
        <x:v>23679.63629481064</x:v>
      </x:c>
      <x:c r="S7886" s="1" t="str">
        <x:f t="shared" si="1476"/>
        <x:v>YES</x:v>
      </x:c>
      <x:c r="T7886" s="1">
        <x:f t="shared" si="1477"/>
        <x:v>23679.63629481064</x:v>
      </x:c>
    </x:row>
    <x:row r="7887">
      <x:c r="A7887" s="1"/>
      <x:c r="B7887" s="1"/>
      <x:c r="C7887" s="1"/>
      <x:c r="D7887" s="1"/>
      <x:c r="E7887" s="1"/>
      <x:c r="F7887" s="1"/>
      <x:c r="G7887" s="1"/>
      <x:c r="H7887" s="1"/>
      <x:c r="I7887" s="53">
        <x:f t="shared" si="1466"/>
        <x:v>12</x:v>
      </x:c>
      <x:c r="J7887" s="53">
        <x:f t="shared" si="1467"/>
        <x:v>0</x:v>
      </x:c>
      <x:c r="K7887" s="53">
        <x:f t="shared" si="1468"/>
        <x:v>29</x:v>
      </x:c>
      <x:c r="L7887" s="53">
        <x:f t="shared" si="1469"/>
        <x:v>41</x:v>
      </x:c>
      <x:c r="M7887" s="54">
        <x:f t="shared" si="1470"/>
        <x:v>5260.4709775345609</x:v>
      </x:c>
      <x:c r="N7887" s="54">
        <x:f t="shared" si="1471"/>
        <x:v>3.1531048455101116</x:v>
      </x:c>
      <x:c r="O7887" s="55">
        <x:f t="shared" si="1472"/>
        <x:v>183900</x:v>
      </x:c>
      <x:c r="P7887" s="55">
        <x:f t="shared" si="1473"/>
        <x:v>36080</x:v>
      </x:c>
      <x:c r="Q7887" s="55">
        <x:f t="shared" si="1474"/>
        <x:v>103827.62113775279</x:v>
      </x:c>
      <x:c r="R7887" s="55">
        <x:f t="shared" si="1475"/>
        <x:v>23992.378862247206</x:v>
      </x:c>
      <x:c r="S7887" s="1" t="str">
        <x:f t="shared" si="1476"/>
        <x:v>YES</x:v>
      </x:c>
      <x:c r="T7887" s="1">
        <x:f t="shared" si="1477"/>
        <x:v>23992.378862247206</x:v>
      </x:c>
    </x:row>
    <x:row r="7888">
      <x:c r="A7888" s="1"/>
      <x:c r="B7888" s="1"/>
      <x:c r="C7888" s="1"/>
      <x:c r="D7888" s="1"/>
      <x:c r="E7888" s="1"/>
      <x:c r="F7888" s="1"/>
      <x:c r="G7888" s="1"/>
      <x:c r="H7888" s="1"/>
      <x:c r="I7888" s="53">
        <x:f t="shared" si="1466"/>
        <x:v>12</x:v>
      </x:c>
      <x:c r="J7888" s="53">
        <x:f t="shared" si="1467"/>
        <x:v>0</x:v>
      </x:c>
      <x:c r="K7888" s="53">
        <x:f t="shared" si="1468"/>
        <x:v>30</x:v>
      </x:c>
      <x:c r="L7888" s="53">
        <x:f t="shared" si="1469"/>
        <x:v>42</x:v>
      </x:c>
      <x:c r="M7888" s="54">
        <x:f t="shared" si="1470"/>
        <x:v>5349.180682868332</x:v>
      </x:c>
      <x:c r="N7888" s="54">
        <x:f t="shared" si="1471"/>
        <x:v>3.2147088075474528</x:v>
      </x:c>
      <x:c r="O7888" s="55">
        <x:f t="shared" si="1472"/>
        <x:v>186600</x:v>
      </x:c>
      <x:c r="P7888" s="55">
        <x:f t="shared" si="1473"/>
        <x:v>36960</x:v>
      </x:c>
      <x:c r="Q7888" s="55">
        <x:f t="shared" si="1474"/>
        <x:v>105367.72018868632</x:v>
      </x:c>
      <x:c r="R7888" s="55">
        <x:f t="shared" si="1475"/>
        <x:v>24272.279811313681</x:v>
      </x:c>
      <x:c r="S7888" s="1" t="str">
        <x:f t="shared" si="1476"/>
        <x:v>YES</x:v>
      </x:c>
      <x:c r="T7888" s="1">
        <x:f t="shared" si="1477"/>
        <x:v>24272.279811313681</x:v>
      </x:c>
    </x:row>
    <x:row r="7889">
      <x:c r="A7889" s="1"/>
      <x:c r="B7889" s="1"/>
      <x:c r="C7889" s="1"/>
      <x:c r="D7889" s="1"/>
      <x:c r="E7889" s="1"/>
      <x:c r="F7889" s="1"/>
      <x:c r="G7889" s="1"/>
      <x:c r="H7889" s="1"/>
      <x:c r="I7889" s="53">
        <x:f t="shared" si="1466"/>
        <x:v>12</x:v>
      </x:c>
      <x:c r="J7889" s="53">
        <x:f t="shared" si="1467"/>
        <x:v>1</x:v>
      </x:c>
      <x:c r="K7889" s="53">
        <x:f t="shared" si="1468"/>
        <x:v>0</x:v>
      </x:c>
      <x:c r="L7889" s="53">
        <x:f t="shared" si="1469"/>
        <x:v>13</x:v>
      </x:c>
      <x:c r="M7889" s="54">
        <x:f t="shared" si="1470"/>
        <x:v>3420.252646858683</x:v>
      </x:c>
      <x:c r="N7889" s="54">
        <x:f t="shared" si="1471"/>
        <x:v>1.8751754492074186</x:v>
      </x:c>
      <x:c r="O7889" s="55">
        <x:f t="shared" si="1472"/>
        <x:v>107694</x:v>
      </x:c>
      <x:c r="P7889" s="55">
        <x:f t="shared" si="1473"/>
        <x:v>11000</x:v>
      </x:c>
      <x:c r="Q7889" s="55">
        <x:f t="shared" si="1474"/>
        <x:v>71879.386230185468</x:v>
      </x:c>
      <x:c r="R7889" s="55">
        <x:f t="shared" si="1475"/>
        <x:v>4814.6137698145321</x:v>
      </x:c>
      <x:c r="S7889" s="1" t="str">
        <x:f t="shared" si="1476"/>
        <x:v>YES</x:v>
      </x:c>
      <x:c r="T7889" s="1">
        <x:f t="shared" si="1477"/>
        <x:v>4814.6137698145321</x:v>
      </x:c>
    </x:row>
    <x:row r="7890">
      <x:c r="A7890" s="1"/>
      <x:c r="B7890" s="1"/>
      <x:c r="C7890" s="1"/>
      <x:c r="D7890" s="1"/>
      <x:c r="E7890" s="1"/>
      <x:c r="F7890" s="1"/>
      <x:c r="G7890" s="1"/>
      <x:c r="H7890" s="1"/>
      <x:c r="I7890" s="53">
        <x:f t="shared" si="1466"/>
        <x:v>12</x:v>
      </x:c>
      <x:c r="J7890" s="53">
        <x:f t="shared" si="1467"/>
        <x:v>1</x:v>
      </x:c>
      <x:c r="K7890" s="53">
        <x:f t="shared" si="1468"/>
        <x:v>1</x:v>
      </x:c>
      <x:c r="L7890" s="53">
        <x:f t="shared" si="1469"/>
        <x:v>14</x:v>
      </x:c>
      <x:c r="M7890" s="54">
        <x:f t="shared" si="1470"/>
        <x:v>3465.815146858683</x:v>
      </x:c>
      <x:c r="N7890" s="54">
        <x:f t="shared" si="1471"/>
        <x:v>1.9068160742074187</x:v>
      </x:c>
      <x:c r="O7890" s="55">
        <x:f t="shared" si="1472"/>
        <x:v>110394</x:v>
      </x:c>
      <x:c r="P7890" s="55">
        <x:f t="shared" si="1473"/>
        <x:v>11880</x:v>
      </x:c>
      <x:c r="Q7890" s="55">
        <x:f t="shared" si="1474"/>
        <x:v>72670.401855185468</x:v>
      </x:c>
      <x:c r="R7890" s="55">
        <x:f t="shared" si="1475"/>
        <x:v>5843.5981448145321</x:v>
      </x:c>
      <x:c r="S7890" s="1" t="str">
        <x:f t="shared" si="1476"/>
        <x:v>YES</x:v>
      </x:c>
      <x:c r="T7890" s="1">
        <x:f t="shared" si="1477"/>
        <x:v>5843.5981448145321</x:v>
      </x:c>
    </x:row>
    <x:row r="7891">
      <x:c r="A7891" s="1"/>
      <x:c r="B7891" s="1"/>
      <x:c r="C7891" s="1"/>
      <x:c r="D7891" s="1"/>
      <x:c r="E7891" s="1"/>
      <x:c r="F7891" s="1"/>
      <x:c r="G7891" s="1"/>
      <x:c r="H7891" s="1"/>
      <x:c r="I7891" s="53">
        <x:f t="shared" si="1466"/>
        <x:v>12</x:v>
      </x:c>
      <x:c r="J7891" s="53">
        <x:f t="shared" si="1467"/>
        <x:v>1</x:v>
      </x:c>
      <x:c r="K7891" s="53">
        <x:f t="shared" si="1468"/>
        <x:v>2</x:v>
      </x:c>
      <x:c r="L7891" s="53">
        <x:f t="shared" si="1469"/>
        <x:v>15</x:v>
      </x:c>
      <x:c r="M7891" s="54">
        <x:f t="shared" si="1470"/>
        <x:v>3512.5167093586829</x:v>
      </x:c>
      <x:c r="N7891" s="54">
        <x:f t="shared" si="1471"/>
        <x:v>1.9392477148324188</x:v>
      </x:c>
      <x:c r="O7891" s="55">
        <x:f t="shared" si="1472"/>
        <x:v>113094</x:v>
      </x:c>
      <x:c r="P7891" s="55">
        <x:f t="shared" si="1473"/>
        <x:v>12760</x:v>
      </x:c>
      <x:c r="Q7891" s="55">
        <x:f t="shared" si="1474"/>
        <x:v>73481.192870810468</x:v>
      </x:c>
      <x:c r="R7891" s="55">
        <x:f t="shared" si="1475"/>
        <x:v>6852.8071291895321</x:v>
      </x:c>
      <x:c r="S7891" s="1" t="str">
        <x:f t="shared" si="1476"/>
        <x:v>YES</x:v>
      </x:c>
      <x:c r="T7891" s="1">
        <x:f t="shared" si="1477"/>
        <x:v>6852.8071291895321</x:v>
      </x:c>
    </x:row>
    <x:row r="7892">
      <x:c r="A7892" s="1"/>
      <x:c r="B7892" s="1"/>
      <x:c r="C7892" s="1"/>
      <x:c r="D7892" s="1"/>
      <x:c r="E7892" s="1"/>
      <x:c r="F7892" s="1"/>
      <x:c r="G7892" s="1"/>
      <x:c r="H7892" s="1"/>
      <x:c r="I7892" s="53">
        <x:f t="shared" si="1466"/>
        <x:v>12</x:v>
      </x:c>
      <x:c r="J7892" s="53">
        <x:f t="shared" si="1467"/>
        <x:v>1</x:v>
      </x:c>
      <x:c r="K7892" s="53">
        <x:f t="shared" si="1468"/>
        <x:v>3</x:v>
      </x:c>
      <x:c r="L7892" s="53">
        <x:f t="shared" si="1469"/>
        <x:v>16</x:v>
      </x:c>
      <x:c r="M7892" s="54">
        <x:f t="shared" si="1470"/>
        <x:v>3560.3786917805578</x:v>
      </x:c>
      <x:c r="N7892" s="54">
        <x:f t="shared" si="1471"/>
        <x:v>1.9724852026253874</x:v>
      </x:c>
      <x:c r="O7892" s="55">
        <x:f t="shared" si="1472"/>
        <x:v>115794</x:v>
      </x:c>
      <x:c r="P7892" s="55">
        <x:f t="shared" si="1473"/>
        <x:v>13640</x:v>
      </x:c>
      <x:c r="Q7892" s="55">
        <x:f t="shared" si="1474"/>
        <x:v>74312.130065634672</x:v>
      </x:c>
      <x:c r="R7892" s="55">
        <x:f t="shared" si="1475"/>
        <x:v>7841.8699343653279</x:v>
      </x:c>
      <x:c r="S7892" s="1" t="str">
        <x:f t="shared" si="1476"/>
        <x:v>YES</x:v>
      </x:c>
      <x:c r="T7892" s="1">
        <x:f t="shared" si="1477"/>
        <x:v>7841.8699343653279</x:v>
      </x:c>
    </x:row>
    <x:row r="7893">
      <x:c r="A7893" s="1"/>
      <x:c r="B7893" s="1"/>
      <x:c r="C7893" s="1"/>
      <x:c r="D7893" s="1"/>
      <x:c r="E7893" s="1"/>
      <x:c r="F7893" s="1"/>
      <x:c r="G7893" s="1"/>
      <x:c r="H7893" s="1"/>
      <x:c r="I7893" s="53">
        <x:f t="shared" si="1466"/>
        <x:v>12</x:v>
      </x:c>
      <x:c r="J7893" s="53">
        <x:f t="shared" si="1467"/>
        <x:v>1</x:v>
      </x:c>
      <x:c r="K7893" s="53">
        <x:f t="shared" si="1468"/>
        <x:v>4</x:v>
      </x:c>
      <x:c r="L7893" s="53">
        <x:f t="shared" si="1469"/>
        <x:v>17</x:v>
      </x:c>
      <x:c r="M7893" s="54">
        <x:f t="shared" si="1470"/>
        <x:v>3609.4228075032142</x:v>
      </x:c>
      <x:c r="N7893" s="54">
        <x:f t="shared" si="1471"/>
        <x:v>2.0065436163216765</x:v>
      </x:c>
      <x:c r="O7893" s="55">
        <x:f t="shared" si="1472"/>
        <x:v>118494</x:v>
      </x:c>
      <x:c r="P7893" s="55">
        <x:f t="shared" si="1473"/>
        <x:v>14520</x:v>
      </x:c>
      <x:c r="Q7893" s="55">
        <x:f t="shared" si="1474"/>
        <x:v>75163.590408041913</x:v>
      </x:c>
      <x:c r="R7893" s="55">
        <x:f t="shared" si="1475"/>
        <x:v>8810.4095919580868</x:v>
      </x:c>
      <x:c r="S7893" s="1" t="str">
        <x:f t="shared" si="1476"/>
        <x:v>YES</x:v>
      </x:c>
      <x:c r="T7893" s="1">
        <x:f t="shared" si="1477"/>
        <x:v>8810.4095919580868</x:v>
      </x:c>
    </x:row>
    <x:row r="7894">
      <x:c r="A7894" s="1"/>
      <x:c r="B7894" s="1"/>
      <x:c r="C7894" s="1"/>
      <x:c r="D7894" s="1"/>
      <x:c r="E7894" s="1"/>
      <x:c r="F7894" s="1"/>
      <x:c r="G7894" s="1"/>
      <x:c r="H7894" s="1"/>
      <x:c r="I7894" s="53">
        <x:f t="shared" si="1466"/>
        <x:v>12</x:v>
      </x:c>
      <x:c r="J7894" s="53">
        <x:f t="shared" si="1467"/>
        <x:v>1</x:v>
      </x:c>
      <x:c r="K7894" s="53">
        <x:f t="shared" si="1468"/>
        <x:v>5</x:v>
      </x:c>
      <x:c r="L7894" s="53">
        <x:f t="shared" si="1469"/>
        <x:v>18</x:v>
      </x:c>
      <x:c r="M7894" s="54">
        <x:f t="shared" si="1470"/>
        <x:v>3659.6711314244176</x:v>
      </x:c>
      <x:c r="N7894" s="54">
        <x:f t="shared" si="1471"/>
        <x:v>2.0414382857114011</x:v>
      </x:c>
      <x:c r="O7894" s="55">
        <x:f t="shared" si="1472"/>
        <x:v>121194</x:v>
      </x:c>
      <x:c r="P7894" s="55">
        <x:f t="shared" si="1473"/>
        <x:v>15400</x:v>
      </x:c>
      <x:c r="Q7894" s="55">
        <x:f t="shared" si="1474"/>
        <x:v>76035.957142785017</x:v>
      </x:c>
      <x:c r="R7894" s="55">
        <x:f t="shared" si="1475"/>
        <x:v>9758.0428572149831</x:v>
      </x:c>
      <x:c r="S7894" s="1" t="str">
        <x:f t="shared" si="1476"/>
        <x:v>YES</x:v>
      </x:c>
      <x:c r="T7894" s="1">
        <x:f t="shared" si="1477"/>
        <x:v>9758.0428572149831</x:v>
      </x:c>
    </x:row>
    <x:row r="7895">
      <x:c r="A7895" s="1"/>
      <x:c r="B7895" s="1"/>
      <x:c r="C7895" s="1"/>
      <x:c r="D7895" s="1"/>
      <x:c r="E7895" s="1"/>
      <x:c r="F7895" s="1"/>
      <x:c r="G7895" s="1"/>
      <x:c r="H7895" s="1"/>
      <x:c r="I7895" s="53">
        <x:f t="shared" si="1466"/>
        <x:v>12</x:v>
      </x:c>
      <x:c r="J7895" s="53">
        <x:f t="shared" si="1467"/>
        <x:v>1</x:v>
      </x:c>
      <x:c r="K7895" s="53">
        <x:f t="shared" si="1468"/>
        <x:v>6</x:v>
      </x:c>
      <x:c r="L7895" s="53">
        <x:f t="shared" si="1469"/>
        <x:v>19</x:v>
      </x:c>
      <x:c r="M7895" s="54">
        <x:f t="shared" si="1470"/>
        <x:v>3711.1461056060507</x:v>
      </x:c>
      <x:c r="N7895" s="54">
        <x:f t="shared" si="1471"/>
        <x:v>2.0771847955597575</x:v>
      </x:c>
      <x:c r="O7895" s="55">
        <x:f t="shared" si="1472"/>
        <x:v>123894</x:v>
      </x:c>
      <x:c r="P7895" s="55">
        <x:f t="shared" si="1473"/>
        <x:v>16280</x:v>
      </x:c>
      <x:c r="Q7895" s="55">
        <x:f t="shared" si="1474"/>
        <x:v>76929.619888993941</x:v>
      </x:c>
      <x:c r="R7895" s="55">
        <x:f t="shared" si="1475"/>
        <x:v>10684.380111006059</x:v>
      </x:c>
      <x:c r="S7895" s="1" t="str">
        <x:f t="shared" si="1476"/>
        <x:v>YES</x:v>
      </x:c>
      <x:c r="T7895" s="1">
        <x:f t="shared" si="1477"/>
        <x:v>10684.380111006059</x:v>
      </x:c>
    </x:row>
    <x:row r="7896">
      <x:c r="A7896" s="1"/>
      <x:c r="B7896" s="1"/>
      <x:c r="C7896" s="1"/>
      <x:c r="D7896" s="1"/>
      <x:c r="E7896" s="1"/>
      <x:c r="F7896" s="1"/>
      <x:c r="G7896" s="1"/>
      <x:c r="H7896" s="1"/>
      <x:c r="I7896" s="53">
        <x:f t="shared" si="1466"/>
        <x:v>12</x:v>
      </x:c>
      <x:c r="J7896" s="53">
        <x:f t="shared" si="1467"/>
        <x:v>1</x:v>
      </x:c>
      <x:c r="K7896" s="53">
        <x:f t="shared" si="1468"/>
        <x:v>7</x:v>
      </x:c>
      <x:c r="L7896" s="53">
        <x:f t="shared" si="1469"/>
        <x:v>20</x:v>
      </x:c>
      <x:c r="M7896" s="54">
        <x:f t="shared" si="1470"/>
        <x:v>3763.8705450040111</x:v>
      </x:c>
      <x:c r="N7896" s="54">
        <x:f t="shared" si="1471"/>
        <x:v>2.1137989895861189</x:v>
      </x:c>
      <x:c r="O7896" s="55">
        <x:f t="shared" si="1472"/>
        <x:v>126594</x:v>
      </x:c>
      <x:c r="P7896" s="55">
        <x:f t="shared" si="1473"/>
        <x:v>17160</x:v>
      </x:c>
      <x:c r="Q7896" s="55">
        <x:f t="shared" si="1474"/>
        <x:v>77844.974739652971</x:v>
      </x:c>
      <x:c r="R7896" s="55">
        <x:f t="shared" si="1475"/>
        <x:v>11589.025260347029</x:v>
      </x:c>
      <x:c r="S7896" s="1" t="str">
        <x:f t="shared" si="1476"/>
        <x:v>YES</x:v>
      </x:c>
      <x:c r="T7896" s="1">
        <x:f t="shared" si="1477"/>
        <x:v>11589.025260347029</x:v>
      </x:c>
    </x:row>
    <x:row r="7897">
      <x:c r="A7897" s="1"/>
      <x:c r="B7897" s="1"/>
      <x:c r="C7897" s="1"/>
      <x:c r="D7897" s="1"/>
      <x:c r="E7897" s="1"/>
      <x:c r="F7897" s="1"/>
      <x:c r="G7897" s="1"/>
      <x:c r="H7897" s="1"/>
      <x:c r="I7897" s="53">
        <x:f t="shared" si="1466"/>
        <x:v>12</x:v>
      </x:c>
      <x:c r="J7897" s="53">
        <x:f t="shared" si="1467"/>
        <x:v>1</x:v>
      </x:c>
      <x:c r="K7897" s="53">
        <x:f t="shared" si="1468"/>
        <x:v>8</x:v>
      </x:c>
      <x:c r="L7897" s="53">
        <x:f t="shared" si="1469"/>
        <x:v>21</x:v>
      </x:c>
      <x:c r="M7897" s="54">
        <x:f t="shared" si="1470"/>
        <x:v>3817.8676432839911</x:v>
      </x:c>
      <x:c r="N7897" s="54">
        <x:f t="shared" si="1471"/>
        <x:v>2.1512969745027717</x:v>
      </x:c>
      <x:c r="O7897" s="55">
        <x:f t="shared" si="1472"/>
        <x:v>129294</x:v>
      </x:c>
      <x:c r="P7897" s="55">
        <x:f t="shared" si="1473"/>
        <x:v>18040</x:v>
      </x:c>
      <x:c r="Q7897" s="55">
        <x:f t="shared" si="1474"/>
        <x:v>78782.424362569291</x:v>
      </x:c>
      <x:c r="R7897" s="55">
        <x:f t="shared" si="1475"/>
        <x:v>12471.575637430709</x:v>
      </x:c>
      <x:c r="S7897" s="1" t="str">
        <x:f t="shared" si="1476"/>
        <x:v>YES</x:v>
      </x:c>
      <x:c r="T7897" s="1">
        <x:f t="shared" si="1477"/>
        <x:v>12471.575637430709</x:v>
      </x:c>
    </x:row>
    <x:row r="7898">
      <x:c r="A7898" s="1"/>
      <x:c r="B7898" s="1"/>
      <x:c r="C7898" s="1"/>
      <x:c r="D7898" s="1"/>
      <x:c r="E7898" s="1"/>
      <x:c r="F7898" s="1"/>
      <x:c r="G7898" s="1"/>
      <x:c r="H7898" s="1"/>
      <x:c r="I7898" s="53">
        <x:f t="shared" si="1466"/>
        <x:v>12</x:v>
      </x:c>
      <x:c r="J7898" s="53">
        <x:f t="shared" si="1467"/>
        <x:v>1</x:v>
      </x:c>
      <x:c r="K7898" s="53">
        <x:f t="shared" si="1468"/>
        <x:v>9</x:v>
      </x:c>
      <x:c r="L7898" s="53">
        <x:f t="shared" si="1469"/>
        <x:v>22</x:v>
      </x:c>
      <x:c r="M7898" s="54">
        <x:f t="shared" si="1470"/>
        <x:v>3873.160978724386</x:v>
      </x:c>
      <x:c r="N7898" s="54">
        <x:f t="shared" si="1471"/>
        <x:v>2.1896951241141571</x:v>
      </x:c>
      <x:c r="O7898" s="55">
        <x:f t="shared" si="1472"/>
        <x:v>131994</x:v>
      </x:c>
      <x:c r="P7898" s="55">
        <x:f t="shared" si="1473"/>
        <x:v>18920</x:v>
      </x:c>
      <x:c r="Q7898" s="55">
        <x:f t="shared" si="1474"/>
        <x:v>79742.378102853923</x:v>
      </x:c>
      <x:c r="R7898" s="55">
        <x:f t="shared" si="1475"/>
        <x:v>13331.621897146077</x:v>
      </x:c>
      <x:c r="S7898" s="1" t="str">
        <x:f t="shared" si="1476"/>
        <x:v>YES</x:v>
      </x:c>
      <x:c r="T7898" s="1">
        <x:f t="shared" si="1477"/>
        <x:v>13331.621897146077</x:v>
      </x:c>
    </x:row>
    <x:row r="7899">
      <x:c r="A7899" s="1"/>
      <x:c r="B7899" s="1"/>
      <x:c r="C7899" s="1"/>
      <x:c r="D7899" s="1"/>
      <x:c r="E7899" s="1"/>
      <x:c r="F7899" s="1"/>
      <x:c r="G7899" s="1"/>
      <x:c r="H7899" s="1"/>
      <x:c r="I7899" s="53">
        <x:f t="shared" si="1466"/>
        <x:v>12</x:v>
      </x:c>
      <x:c r="J7899" s="53">
        <x:f t="shared" si="1467"/>
        <x:v>1</x:v>
      </x:c>
      <x:c r="K7899" s="53">
        <x:f t="shared" si="1468"/>
        <x:v>10</x:v>
      </x:c>
      <x:c r="L7899" s="53">
        <x:f t="shared" si="1469"/>
        <x:v>23</x:v>
      </x:c>
      <x:c r="M7899" s="54">
        <x:f t="shared" si="1470"/>
        <x:v>3929.7745202075985</x:v>
      </x:c>
      <x:c r="N7899" s="54">
        <x:f t="shared" si="1471"/>
        <x:v>2.2290100834774988</x:v>
      </x:c>
      <x:c r="O7899" s="55">
        <x:f t="shared" si="1472"/>
        <x:v>134694</x:v>
      </x:c>
      <x:c r="P7899" s="55">
        <x:f t="shared" si="1473"/>
        <x:v>19800</x:v>
      </x:c>
      <x:c r="Q7899" s="55">
        <x:f t="shared" si="1474"/>
        <x:v>80725.252086937471</x:v>
      </x:c>
      <x:c r="R7899" s="55">
        <x:f t="shared" si="1475"/>
        <x:v>14168.747913062529</x:v>
      </x:c>
      <x:c r="S7899" s="1" t="str">
        <x:f t="shared" si="1476"/>
        <x:v>YES</x:v>
      </x:c>
      <x:c r="T7899" s="1">
        <x:f t="shared" si="1477"/>
        <x:v>14168.747913062529</x:v>
      </x:c>
    </x:row>
    <x:row r="7900">
      <x:c r="A7900" s="1"/>
      <x:c r="B7900" s="1"/>
      <x:c r="C7900" s="1"/>
      <x:c r="D7900" s="1"/>
      <x:c r="E7900" s="1"/>
      <x:c r="F7900" s="1"/>
      <x:c r="G7900" s="1"/>
      <x:c r="H7900" s="1"/>
      <x:c r="I7900" s="53">
        <x:f t="shared" si="1466"/>
        <x:v>12</x:v>
      </x:c>
      <x:c r="J7900" s="53">
        <x:f t="shared" si="1467"/>
        <x:v>1</x:v>
      </x:c>
      <x:c r="K7900" s="53">
        <x:f t="shared" si="1468"/>
        <x:v>11</x:v>
      </x:c>
      <x:c r="L7900" s="53">
        <x:f t="shared" si="1469"/>
        <x:v>24</x:v>
      </x:c>
      <x:c r="M7900" s="54">
        <x:f t="shared" si="1470"/>
        <x:v>3987.7326333010378</x:v>
      </x:c>
      <x:c r="N7900" s="54">
        <x:f t="shared" si="1471"/>
        <x:v>2.2692587731257206</x:v>
      </x:c>
      <x:c r="O7900" s="55">
        <x:f t="shared" si="1472"/>
        <x:v>137394</x:v>
      </x:c>
      <x:c r="P7900" s="55">
        <x:f t="shared" si="1473"/>
        <x:v>20680</x:v>
      </x:c>
      <x:c r="Q7900" s="55">
        <x:f t="shared" si="1474"/>
        <x:v>81731.469328143023</x:v>
      </x:c>
      <x:c r="R7900" s="55">
        <x:f t="shared" si="1475"/>
        <x:v>14982.530671856977</x:v>
      </x:c>
      <x:c r="S7900" s="1" t="str">
        <x:f t="shared" si="1476"/>
        <x:v>YES</x:v>
      </x:c>
      <x:c r="T7900" s="1">
        <x:f t="shared" si="1477"/>
        <x:v>14982.530671856977</x:v>
      </x:c>
    </x:row>
    <x:row r="7901">
      <x:c r="A7901" s="1"/>
      <x:c r="B7901" s="1"/>
      <x:c r="C7901" s="1"/>
      <x:c r="D7901" s="1"/>
      <x:c r="E7901" s="1"/>
      <x:c r="F7901" s="1"/>
      <x:c r="G7901" s="1"/>
      <x:c r="H7901" s="1"/>
      <x:c r="I7901" s="53">
        <x:f t="shared" si="1466"/>
        <x:v>12</x:v>
      </x:c>
      <x:c r="J7901" s="53">
        <x:f t="shared" si="1467"/>
        <x:v>1</x:v>
      </x:c>
      <x:c r="K7901" s="53">
        <x:f t="shared" si="1468"/>
        <x:v>12</x:v>
      </x:c>
      <x:c r="L7901" s="53">
        <x:f t="shared" si="1469"/>
        <x:v>25</x:v>
      </x:c>
      <x:c r="M7901" s="54">
        <x:f t="shared" si="1470"/>
        <x:v>4047.0600864291023</x:v>
      </x:c>
      <x:c r="N7901" s="54">
        <x:f t="shared" si="1471"/>
        <x:v>2.3104583933535432</x:v>
      </x:c>
      <x:c r="O7901" s="55">
        <x:f t="shared" si="1472"/>
        <x:v>140094</x:v>
      </x:c>
      <x:c r="P7901" s="55">
        <x:f t="shared" si="1473"/>
        <x:v>21560</x:v>
      </x:c>
      <x:c r="Q7901" s="55">
        <x:f t="shared" si="1474"/>
        <x:v>82761.459833838569</x:v>
      </x:c>
      <x:c r="R7901" s="55">
        <x:f t="shared" si="1475"/>
        <x:v>15772.540166161431</x:v>
      </x:c>
      <x:c r="S7901" s="1" t="str">
        <x:f t="shared" si="1476"/>
        <x:v>YES</x:v>
      </x:c>
      <x:c r="T7901" s="1">
        <x:f t="shared" si="1477"/>
        <x:v>15772.540166161431</x:v>
      </x:c>
    </x:row>
    <x:row r="7902">
      <x:c r="A7902" s="1"/>
      <x:c r="B7902" s="1"/>
      <x:c r="C7902" s="1"/>
      <x:c r="D7902" s="1"/>
      <x:c r="E7902" s="1"/>
      <x:c r="F7902" s="1"/>
      <x:c r="G7902" s="1"/>
      <x:c r="H7902" s="1"/>
      <x:c r="I7902" s="53">
        <x:f t="shared" si="1466"/>
        <x:v>12</x:v>
      </x:c>
      <x:c r="J7902" s="53">
        <x:f t="shared" si="1467"/>
        <x:v>1</x:v>
      </x:c>
      <x:c r="K7902" s="53">
        <x:f t="shared" si="1468"/>
        <x:v>13</x:v>
      </x:c>
      <x:c r="L7902" s="53">
        <x:f t="shared" si="1469"/>
        <x:v>26</x:v>
      </x:c>
      <x:c r="M7902" s="54">
        <x:f t="shared" si="1470"/>
        <x:v>4107.7820571374868</x:v>
      </x:c>
      <x:c r="N7902" s="54">
        <x:f t="shared" si="1471"/>
        <x:v>2.352626428567699</x:v>
      </x:c>
      <x:c r="O7902" s="55">
        <x:f t="shared" si="1472"/>
        <x:v>142794</x:v>
      </x:c>
      <x:c r="P7902" s="55">
        <x:f t="shared" si="1473"/>
        <x:v>22440</x:v>
      </x:c>
      <x:c r="Q7902" s="55">
        <x:f t="shared" si="1474"/>
        <x:v>83815.660714192476</x:v>
      </x:c>
      <x:c r="R7902" s="55">
        <x:f t="shared" si="1475"/>
        <x:v>16538.339285807524</x:v>
      </x:c>
      <x:c r="S7902" s="1" t="str">
        <x:f t="shared" si="1476"/>
        <x:v>YES</x:v>
      </x:c>
      <x:c r="T7902" s="1">
        <x:f t="shared" si="1477"/>
        <x:v>16538.339285807524</x:v>
      </x:c>
    </x:row>
    <x:row r="7903">
      <x:c r="A7903" s="1"/>
      <x:c r="B7903" s="1"/>
      <x:c r="C7903" s="1"/>
      <x:c r="D7903" s="1"/>
      <x:c r="E7903" s="1"/>
      <x:c r="F7903" s="1"/>
      <x:c r="G7903" s="1"/>
      <x:c r="H7903" s="1"/>
      <x:c r="I7903" s="53">
        <x:f t="shared" si="1466"/>
        <x:v>12</x:v>
      </x:c>
      <x:c r="J7903" s="53">
        <x:f t="shared" si="1467"/>
        <x:v>1</x:v>
      </x:c>
      <x:c r="K7903" s="53">
        <x:f t="shared" si="1468"/>
        <x:v>14</x:v>
      </x:c>
      <x:c r="L7903" s="53">
        <x:f t="shared" si="1469"/>
        <x:v>27</x:v>
      </x:c>
      <x:c r="M7903" s="54">
        <x:f t="shared" si="1470"/>
        <x:v>4169.9241384511479</x:v>
      </x:c>
      <x:c r="N7903" s="54">
        <x:f t="shared" si="1471"/>
        <x:v>2.3957806517021862</x:v>
      </x:c>
      <x:c r="O7903" s="55">
        <x:f t="shared" si="1472"/>
        <x:v>145494</x:v>
      </x:c>
      <x:c r="P7903" s="55">
        <x:f t="shared" si="1473"/>
        <x:v>23320</x:v>
      </x:c>
      <x:c r="Q7903" s="55">
        <x:f t="shared" si="1474"/>
        <x:v>84894.516292554646</x:v>
      </x:c>
      <x:c r="R7903" s="55">
        <x:f t="shared" si="1475"/>
        <x:v>17279.483707445354</x:v>
      </x:c>
      <x:c r="S7903" s="1" t="str">
        <x:f t="shared" si="1476"/>
        <x:v>YES</x:v>
      </x:c>
      <x:c r="T7903" s="1">
        <x:f t="shared" si="1477"/>
        <x:v>17279.483707445354</x:v>
      </x:c>
    </x:row>
    <x:row r="7904">
      <x:c r="A7904" s="1"/>
      <x:c r="B7904" s="1"/>
      <x:c r="C7904" s="1"/>
      <x:c r="D7904" s="1"/>
      <x:c r="E7904" s="1"/>
      <x:c r="F7904" s="1"/>
      <x:c r="G7904" s="1"/>
      <x:c r="H7904" s="1"/>
      <x:c r="I7904" s="53">
        <x:f t="shared" si="1466"/>
        <x:v>12</x:v>
      </x:c>
      <x:c r="J7904" s="53">
        <x:f t="shared" si="1467"/>
        <x:v>1</x:v>
      </x:c>
      <x:c r="K7904" s="53">
        <x:f t="shared" si="1468"/>
        <x:v>15</x:v>
      </x:c>
      <x:c r="L7904" s="53">
        <x:f t="shared" si="1469"/>
        <x:v>28</x:v>
      </x:c>
      <x:c r="M7904" s="54">
        <x:f t="shared" si="1470"/>
        <x:v>4233.5123453272936</x:v>
      </x:c>
      <x:c r="N7904" s="54">
        <x:f t="shared" si="1471"/>
        <x:v>2.4399391286995096</x:v>
      </x:c>
      <x:c r="O7904" s="55">
        <x:f t="shared" si="1472"/>
        <x:v>148194</x:v>
      </x:c>
      <x:c r="P7904" s="55">
        <x:f t="shared" si="1473"/>
        <x:v>24200</x:v>
      </x:c>
      <x:c r="Q7904" s="55">
        <x:f t="shared" si="1474"/>
        <x:v>85998.478217487733</x:v>
      </x:c>
      <x:c r="R7904" s="55">
        <x:f t="shared" si="1475"/>
        <x:v>17995.521782512267</x:v>
      </x:c>
      <x:c r="S7904" s="1" t="str">
        <x:f t="shared" si="1476"/>
        <x:v>YES</x:v>
      </x:c>
      <x:c r="T7904" s="1">
        <x:f t="shared" si="1477"/>
        <x:v>17995.521782512267</x:v>
      </x:c>
    </x:row>
    <x:row r="7905">
      <x:c r="A7905" s="1"/>
      <x:c r="B7905" s="1"/>
      <x:c r="C7905" s="1"/>
      <x:c r="D7905" s="1"/>
      <x:c r="E7905" s="1"/>
      <x:c r="F7905" s="1"/>
      <x:c r="G7905" s="1"/>
      <x:c r="H7905" s="1"/>
      <x:c r="I7905" s="53">
        <x:f t="shared" si="1466"/>
        <x:v>12</x:v>
      </x:c>
      <x:c r="J7905" s="53">
        <x:f t="shared" si="1467"/>
        <x:v>1</x:v>
      </x:c>
      <x:c r="K7905" s="53">
        <x:f t="shared" si="1468"/>
        <x:v>16</x:v>
      </x:c>
      <x:c r="L7905" s="53">
        <x:f t="shared" si="1469"/>
        <x:v>29</x:v>
      </x:c>
      <x:c r="M7905" s="54">
        <x:f t="shared" si="1470"/>
        <x:v>4298.5731212047831</x:v>
      </x:c>
      <x:c r="N7905" s="54">
        <x:f t="shared" si="1471"/>
        <x:v>2.4851202230588774</x:v>
      </x:c>
      <x:c r="O7905" s="55">
        <x:f t="shared" si="1472"/>
        <x:v>150894</x:v>
      </x:c>
      <x:c r="P7905" s="55">
        <x:f t="shared" si="1473"/>
        <x:v>25080</x:v>
      </x:c>
      <x:c r="Q7905" s="55">
        <x:f t="shared" si="1474"/>
        <x:v>87128.005576471929</x:v>
      </x:c>
      <x:c r="R7905" s="55">
        <x:f t="shared" si="1475"/>
        <x:v>18685.994423528071</x:v>
      </x:c>
      <x:c r="S7905" s="1" t="str">
        <x:f t="shared" si="1476"/>
        <x:v>YES</x:v>
      </x:c>
      <x:c r="T7905" s="1">
        <x:f t="shared" si="1477"/>
        <x:v>18685.994423528071</x:v>
      </x:c>
    </x:row>
    <x:row r="7906">
      <x:c r="A7906" s="1"/>
      <x:c r="B7906" s="1"/>
      <x:c r="C7906" s="1"/>
      <x:c r="D7906" s="1"/>
      <x:c r="E7906" s="1"/>
      <x:c r="F7906" s="1"/>
      <x:c r="G7906" s="1"/>
      <x:c r="H7906" s="1"/>
      <x:c r="I7906" s="53">
        <x:f t="shared" si="1466"/>
        <x:v>12</x:v>
      </x:c>
      <x:c r="J7906" s="53">
        <x:f t="shared" si="1467"/>
        <x:v>1</x:v>
      </x:c>
      <x:c r="K7906" s="53">
        <x:f t="shared" si="1468"/>
        <x:v>17</x:v>
      </x:c>
      <x:c r="L7906" s="53">
        <x:f t="shared" si="1469"/>
        <x:v>30</x:v>
      </x:c>
      <x:c r="M7906" s="54">
        <x:f t="shared" si="1470"/>
        <x:v>4365.1333446513236</x:v>
      </x:c>
      <x:c r="N7906" s="54">
        <x:f t="shared" si="1471"/>
        <x:v>2.5313426004523079</x:v>
      </x:c>
      <x:c r="O7906" s="55">
        <x:f t="shared" si="1472"/>
        <x:v>153594</x:v>
      </x:c>
      <x:c r="P7906" s="55">
        <x:f t="shared" si="1473"/>
        <x:v>25960</x:v>
      </x:c>
      <x:c r="Q7906" s="55">
        <x:f t="shared" si="1474"/>
        <x:v>88283.565011307699</x:v>
      </x:c>
      <x:c r="R7906" s="55">
        <x:f t="shared" si="1475"/>
        <x:v>19350.434988692301</x:v>
      </x:c>
      <x:c r="S7906" s="1" t="str">
        <x:f t="shared" si="1476"/>
        <x:v>YES</x:v>
      </x:c>
      <x:c r="T7906" s="1">
        <x:f t="shared" si="1477"/>
        <x:v>19350.434988692301</x:v>
      </x:c>
    </x:row>
    <x:row r="7907">
      <x:c r="A7907" s="1"/>
      <x:c r="B7907" s="1"/>
      <x:c r="C7907" s="1"/>
      <x:c r="D7907" s="1"/>
      <x:c r="E7907" s="1"/>
      <x:c r="F7907" s="1"/>
      <x:c r="G7907" s="1"/>
      <x:c r="H7907" s="1"/>
      <x:c r="I7907" s="53">
        <x:f t="shared" si="1466"/>
        <x:v>12</x:v>
      </x:c>
      <x:c r="J7907" s="53">
        <x:f t="shared" si="1467"/>
        <x:v>1</x:v>
      </x:c>
      <x:c r="K7907" s="53">
        <x:f t="shared" si="1468"/>
        <x:v>18</x:v>
      </x:c>
      <x:c r="L7907" s="53">
        <x:f t="shared" si="1469"/>
        <x:v>31</x:v>
      </x:c>
      <x:c r="M7907" s="54">
        <x:f t="shared" si="1470"/>
        <x:v>4433.2203361099109</x:v>
      </x:c>
      <x:c r="N7907" s="54">
        <x:f t="shared" si="1471"/>
        <x:v>2.5786252334096602</x:v>
      </x:c>
      <x:c r="O7907" s="55">
        <x:f t="shared" si="1472"/>
        <x:v>156294</x:v>
      </x:c>
      <x:c r="P7907" s="55">
        <x:f t="shared" si="1473"/>
        <x:v>26840</x:v>
      </x:c>
      <x:c r="Q7907" s="55">
        <x:f t="shared" si="1474"/>
        <x:v>89465.630835241507</x:v>
      </x:c>
      <x:c r="R7907" s="55">
        <x:f t="shared" si="1475"/>
        <x:v>19988.369164758493</x:v>
      </x:c>
      <x:c r="S7907" s="1" t="str">
        <x:f t="shared" si="1476"/>
        <x:v>YES</x:v>
      </x:c>
      <x:c r="T7907" s="1">
        <x:f t="shared" si="1477"/>
        <x:v>19988.369164758493</x:v>
      </x:c>
    </x:row>
    <x:row r="7908">
      <x:c r="A7908" s="1"/>
      <x:c r="B7908" s="1"/>
      <x:c r="C7908" s="1"/>
      <x:c r="D7908" s="1"/>
      <x:c r="E7908" s="1"/>
      <x:c r="F7908" s="1"/>
      <x:c r="G7908" s="1"/>
      <x:c r="H7908" s="1"/>
      <x:c r="I7908" s="53">
        <x:f t="shared" si="1466"/>
        <x:v>12</x:v>
      </x:c>
      <x:c r="J7908" s="53">
        <x:f t="shared" si="1467"/>
        <x:v>1</x:v>
      </x:c>
      <x:c r="K7908" s="53">
        <x:f t="shared" si="1468"/>
        <x:v>19</x:v>
      </x:c>
      <x:c r="L7908" s="53">
        <x:f t="shared" si="1469"/>
        <x:v>32</x:v>
      </x:c>
      <x:c r="M7908" s="54">
        <x:f t="shared" si="1470"/>
        <x:v>4502.8618647459325</x:v>
      </x:c>
      <x:c r="N7908" s="54">
        <x:f t="shared" si="1471"/>
        <x:v>2.6269874060735643</x:v>
      </x:c>
      <x:c r="O7908" s="55">
        <x:f t="shared" si="1472"/>
        <x:v>158994</x:v>
      </x:c>
      <x:c r="P7908" s="55">
        <x:f t="shared" si="1473"/>
        <x:v>27720</x:v>
      </x:c>
      <x:c r="Q7908" s="55">
        <x:f t="shared" si="1474"/>
        <x:v>90674.685151839105</x:v>
      </x:c>
      <x:c r="R7908" s="55">
        <x:f t="shared" si="1475"/>
        <x:v>20599.314848160895</x:v>
      </x:c>
      <x:c r="S7908" s="1" t="str">
        <x:f t="shared" si="1476"/>
        <x:v>YES</x:v>
      </x:c>
      <x:c r="T7908" s="1">
        <x:f t="shared" si="1477"/>
        <x:v>20599.314848160895</x:v>
      </x:c>
    </x:row>
    <x:row r="7909">
      <x:c r="A7909" s="1"/>
      <x:c r="B7909" s="1"/>
      <x:c r="C7909" s="1"/>
      <x:c r="D7909" s="1"/>
      <x:c r="E7909" s="1"/>
      <x:c r="F7909" s="1"/>
      <x:c r="G7909" s="1"/>
      <x:c r="H7909" s="1"/>
      <x:c r="I7909" s="53">
        <x:f t="shared" si="1466"/>
        <x:v>12</x:v>
      </x:c>
      <x:c r="J7909" s="53">
        <x:f t="shared" si="1467"/>
        <x:v>1</x:v>
      </x:c>
      <x:c r="K7909" s="53">
        <x:f t="shared" si="1468"/>
        <x:v>20</x:v>
      </x:c>
      <x:c r="L7909" s="53">
        <x:f t="shared" si="1469"/>
        <x:v>33</x:v>
      </x:c>
      <x:c r="M7909" s="54">
        <x:f t="shared" si="1470"/>
        <x:v>4574.0861553964096</x:v>
      </x:c>
      <x:c r="N7909" s="54">
        <x:f t="shared" si="1471"/>
        <x:v>2.6764487190252844</x:v>
      </x:c>
      <x:c r="O7909" s="55">
        <x:f t="shared" si="1472"/>
        <x:v>161694</x:v>
      </x:c>
      <x:c r="P7909" s="55">
        <x:f t="shared" si="1473"/>
        <x:v>28600</x:v>
      </x:c>
      <x:c r="Q7909" s="55">
        <x:f t="shared" si="1474"/>
        <x:v>91911.217975632113</x:v>
      </x:c>
      <x:c r="R7909" s="55">
        <x:f t="shared" si="1475"/>
        <x:v>21182.782024367887</x:v>
      </x:c>
      <x:c r="S7909" s="1" t="str">
        <x:f t="shared" si="1476"/>
        <x:v>YES</x:v>
      </x:c>
      <x:c r="T7909" s="1">
        <x:f t="shared" si="1477"/>
        <x:v>21182.782024367887</x:v>
      </x:c>
    </x:row>
    <x:row r="7910">
      <x:c r="A7910" s="1"/>
      <x:c r="B7910" s="1"/>
      <x:c r="C7910" s="1"/>
      <x:c r="D7910" s="1"/>
      <x:c r="E7910" s="1"/>
      <x:c r="F7910" s="1"/>
      <x:c r="G7910" s="1"/>
      <x:c r="H7910" s="1"/>
      <x:c r="I7910" s="53">
        <x:f t="shared" si="1466"/>
        <x:v>12</x:v>
      </x:c>
      <x:c r="J7910" s="53">
        <x:f t="shared" si="1467"/>
        <x:v>1</x:v>
      </x:c>
      <x:c r="K7910" s="53">
        <x:f t="shared" si="1468"/>
        <x:v>21</x:v>
      </x:c>
      <x:c r="L7910" s="53">
        <x:f t="shared" si="1469"/>
        <x:v>34</x:v>
      </x:c>
      <x:c r="M7910" s="54">
        <x:f t="shared" si="1470"/>
        <x:v>4646.9218956228533</x:v>
      </x:c>
      <x:c r="N7910" s="54">
        <x:f t="shared" si="1471"/>
        <x:v>2.7270290941825368</x:v>
      </x:c>
      <x:c r="O7910" s="55">
        <x:f t="shared" si="1472"/>
        <x:v>164394</x:v>
      </x:c>
      <x:c r="P7910" s="55">
        <x:f t="shared" si="1473"/>
        <x:v>29480</x:v>
      </x:c>
      <x:c r="Q7910" s="55">
        <x:f t="shared" si="1474"/>
        <x:v>93175.727354563423</x:v>
      </x:c>
      <x:c r="R7910" s="55">
        <x:f t="shared" si="1475"/>
        <x:v>21738.272645436577</x:v>
      </x:c>
      <x:c r="S7910" s="1" t="str">
        <x:f t="shared" si="1476"/>
        <x:v>YES</x:v>
      </x:c>
      <x:c r="T7910" s="1">
        <x:f t="shared" si="1477"/>
        <x:v>21738.272645436577</x:v>
      </x:c>
    </x:row>
    <x:row r="7911">
      <x:c r="A7911" s="1"/>
      <x:c r="B7911" s="1"/>
      <x:c r="C7911" s="1"/>
      <x:c r="D7911" s="1"/>
      <x:c r="E7911" s="1"/>
      <x:c r="F7911" s="1"/>
      <x:c r="G7911" s="1"/>
      <x:c r="H7911" s="1"/>
      <x:c r="I7911" s="53">
        <x:f t="shared" si="1466"/>
        <x:v>12</x:v>
      </x:c>
      <x:c r="J7911" s="53">
        <x:f t="shared" si="1467"/>
        <x:v>1</x:v>
      </x:c>
      <x:c r="K7911" s="53">
        <x:f t="shared" si="1468"/>
        <x:v>22</x:v>
      </x:c>
      <x:c r="L7911" s="53">
        <x:f t="shared" si="1469"/>
        <x:v>35</x:v>
      </x:c>
      <x:c r="M7911" s="54">
        <x:f t="shared" si="1470"/>
        <x:v>4721.3982428692498</x:v>
      </x:c>
      <x:c r="N7911" s="54">
        <x:f t="shared" si="1471"/>
        <x:v>2.7787487797703125</x:v>
      </x:c>
      <x:c r="O7911" s="55">
        <x:f t="shared" si="1472"/>
        <x:v>167094</x:v>
      </x:c>
      <x:c r="P7911" s="55">
        <x:f t="shared" si="1473"/>
        <x:v>30360</x:v>
      </x:c>
      <x:c r="Q7911" s="55">
        <x:f t="shared" si="1474"/>
        <x:v>94468.719494257806</x:v>
      </x:c>
      <x:c r="R7911" s="55">
        <x:f t="shared" si="1475"/>
        <x:v>22265.280505742194</x:v>
      </x:c>
      <x:c r="S7911" s="1" t="str">
        <x:f t="shared" si="1476"/>
        <x:v>YES</x:v>
      </x:c>
      <x:c r="T7911" s="1">
        <x:f t="shared" si="1477"/>
        <x:v>22265.280505742194</x:v>
      </x:c>
    </x:row>
    <x:row r="7912">
      <x:c r="A7912" s="1"/>
      <x:c r="B7912" s="1"/>
      <x:c r="C7912" s="1"/>
      <x:c r="D7912" s="1"/>
      <x:c r="E7912" s="1"/>
      <x:c r="F7912" s="1"/>
      <x:c r="G7912" s="1"/>
      <x:c r="H7912" s="1"/>
      <x:c r="I7912" s="53">
        <x:f t="shared" si="1466"/>
        <x:v>12</x:v>
      </x:c>
      <x:c r="J7912" s="53">
        <x:f t="shared" si="1467"/>
        <x:v>1</x:v>
      </x:c>
      <x:c r="K7912" s="53">
        <x:f t="shared" si="1468"/>
        <x:v>23</x:v>
      </x:c>
      <x:c r="L7912" s="53">
        <x:f t="shared" si="1469"/>
        <x:v>36</x:v>
      </x:c>
      <x:c r="M7912" s="54">
        <x:f t="shared" si="1470"/>
        <x:v>4797.5448317266855</x:v>
      </x:c>
      <x:c r="N7912" s="54">
        <x:f t="shared" si="1471"/>
        <x:v>2.831628355365754</x:v>
      </x:c>
      <x:c r="O7912" s="55">
        <x:f t="shared" si="1472"/>
        <x:v>169794</x:v>
      </x:c>
      <x:c r="P7912" s="55">
        <x:f t="shared" si="1473"/>
        <x:v>31240</x:v>
      </x:c>
      <x:c r="Q7912" s="55">
        <x:f t="shared" si="1474"/>
        <x:v>95790.708884143838</x:v>
      </x:c>
      <x:c r="R7912" s="55">
        <x:f t="shared" si="1475"/>
        <x:v>22763.291115856162</x:v>
      </x:c>
      <x:c r="S7912" s="1" t="str">
        <x:f t="shared" si="1476"/>
        <x:v>YES</x:v>
      </x:c>
      <x:c r="T7912" s="1">
        <x:f t="shared" si="1477"/>
        <x:v>22763.291115856162</x:v>
      </x:c>
    </x:row>
    <x:row r="7913">
      <x:c r="A7913" s="1"/>
      <x:c r="B7913" s="1"/>
      <x:c r="C7913" s="1"/>
      <x:c r="D7913" s="1"/>
      <x:c r="E7913" s="1"/>
      <x:c r="F7913" s="1"/>
      <x:c r="G7913" s="1"/>
      <x:c r="H7913" s="1"/>
      <x:c r="I7913" s="53">
        <x:f t="shared" si="1466"/>
        <x:v>12</x:v>
      </x:c>
      <x:c r="J7913" s="53">
        <x:f t="shared" si="1467"/>
        <x:v>1</x:v>
      </x:c>
      <x:c r="K7913" s="53">
        <x:f t="shared" si="1468"/>
        <x:v>24</x:v>
      </x:c>
      <x:c r="L7913" s="53">
        <x:f t="shared" si="1469"/>
        <x:v>37</x:v>
      </x:c>
      <x:c r="M7913" s="54">
        <x:f t="shared" si="1470"/>
        <x:v>4875.3917813061817</x:v>
      </x:c>
      <x:c r="N7913" s="54">
        <x:f t="shared" si="1471"/>
        <x:v>2.8856887370181816</x:v>
      </x:c>
      <x:c r="O7913" s="55">
        <x:f t="shared" si="1472"/>
        <x:v>172494</x:v>
      </x:c>
      <x:c r="P7913" s="55">
        <x:f t="shared" si="1473"/>
        <x:v>32120</x:v>
      </x:c>
      <x:c r="Q7913" s="55">
        <x:f t="shared" si="1474"/>
        <x:v>97142.218425454543</x:v>
      </x:c>
      <x:c r="R7913" s="55">
        <x:f t="shared" si="1475"/>
        <x:v>23231.781574545457</x:v>
      </x:c>
      <x:c r="S7913" s="1" t="str">
        <x:f t="shared" si="1476"/>
        <x:v>YES</x:v>
      </x:c>
      <x:c r="T7913" s="1">
        <x:f t="shared" si="1477"/>
        <x:v>23231.781574545457</x:v>
      </x:c>
    </x:row>
    <x:row r="7914">
      <x:c r="A7914" s="1"/>
      <x:c r="B7914" s="1"/>
      <x:c r="C7914" s="1"/>
      <x:c r="D7914" s="1"/>
      <x:c r="E7914" s="1"/>
      <x:c r="F7914" s="1"/>
      <x:c r="G7914" s="1"/>
      <x:c r="H7914" s="1"/>
      <x:c r="I7914" s="53">
        <x:f t="shared" si="1466"/>
        <x:v>12</x:v>
      </x:c>
      <x:c r="J7914" s="53">
        <x:f t="shared" si="1467"/>
        <x:v>1</x:v>
      </x:c>
      <x:c r="K7914" s="53">
        <x:f t="shared" si="1468"/>
        <x:v>25</x:v>
      </x:c>
      <x:c r="L7914" s="53">
        <x:f t="shared" si="1469"/>
        <x:v>38</x:v>
      </x:c>
      <x:c r="M7914" s="54">
        <x:f t="shared" si="1470"/>
        <x:v>4954.9697027212796</x:v>
      </x:c>
      <x:c r="N7914" s="54">
        <x:f t="shared" si="1471"/>
        <x:v>2.9409511824453332</x:v>
      </x:c>
      <x:c r="O7914" s="55">
        <x:f t="shared" si="1472"/>
        <x:v>175194</x:v>
      </x:c>
      <x:c r="P7914" s="55">
        <x:f t="shared" si="1473"/>
        <x:v>33000</x:v>
      </x:c>
      <x:c r="Q7914" s="55">
        <x:f t="shared" si="1474"/>
        <x:v>98523.779561133328</x:v>
      </x:c>
      <x:c r="R7914" s="55">
        <x:f t="shared" si="1475"/>
        <x:v>23670.220438866672</x:v>
      </x:c>
      <x:c r="S7914" s="1" t="str">
        <x:f t="shared" si="1476"/>
        <x:v>YES</x:v>
      </x:c>
      <x:c r="T7914" s="1">
        <x:f t="shared" si="1477"/>
        <x:v>23670.220438866672</x:v>
      </x:c>
    </x:row>
    <x:row r="7915">
      <x:c r="A7915" s="1"/>
      <x:c r="B7915" s="1"/>
      <x:c r="C7915" s="1"/>
      <x:c r="D7915" s="1"/>
      <x:c r="E7915" s="1"/>
      <x:c r="F7915" s="1"/>
      <x:c r="G7915" s="1"/>
      <x:c r="H7915" s="1"/>
      <x:c r="I7915" s="53">
        <x:f t="shared" si="1466"/>
        <x:v>12</x:v>
      </x:c>
      <x:c r="J7915" s="53">
        <x:f t="shared" si="1467"/>
        <x:v>1</x:v>
      </x:c>
      <x:c r="K7915" s="53">
        <x:f t="shared" si="1468"/>
        <x:v>26</x:v>
      </x:c>
      <x:c r="L7915" s="53">
        <x:f t="shared" si="1469"/>
        <x:v>39</x:v>
      </x:c>
      <x:c r="M7915" s="54">
        <x:f t="shared" si="1470"/>
        <x:v>5036.3097066819973</x:v>
      </x:c>
      <x:c r="N7915" s="54">
        <x:f t="shared" si="1471"/>
        <x:v>2.9974372963069427</x:v>
      </x:c>
      <x:c r="O7915" s="55">
        <x:f t="shared" si="1472"/>
        <x:v>177894</x:v>
      </x:c>
      <x:c r="P7915" s="55">
        <x:f t="shared" si="1473"/>
        <x:v>33880</x:v>
      </x:c>
      <x:c r="Q7915" s="55">
        <x:f t="shared" si="1474"/>
        <x:v>99935.932407673565</x:v>
      </x:c>
      <x:c r="R7915" s="55">
        <x:f t="shared" si="1475"/>
        <x:v>24078.067592326435</x:v>
      </x:c>
      <x:c r="S7915" s="1" t="str">
        <x:f t="shared" si="1476"/>
        <x:v>YES</x:v>
      </x:c>
      <x:c r="T7915" s="1">
        <x:f t="shared" si="1477"/>
        <x:v>24078.067592326435</x:v>
      </x:c>
    </x:row>
    <x:row r="7916">
      <x:c r="A7916" s="1"/>
      <x:c r="B7916" s="1"/>
      <x:c r="C7916" s="1"/>
      <x:c r="D7916" s="1"/>
      <x:c r="E7916" s="1"/>
      <x:c r="F7916" s="1"/>
      <x:c r="G7916" s="1"/>
      <x:c r="H7916" s="1"/>
      <x:c r="I7916" s="53">
        <x:f t="shared" si="1466"/>
        <x:v>12</x:v>
      </x:c>
      <x:c r="J7916" s="53">
        <x:f t="shared" si="1467"/>
        <x:v>1</x:v>
      </x:c>
      <x:c r="K7916" s="53">
        <x:f t="shared" si="1468"/>
        <x:v>27</x:v>
      </x:c>
      <x:c r="L7916" s="53">
        <x:f t="shared" si="1469"/>
        <x:v>40</x:v>
      </x:c>
      <x:c r="M7916" s="54">
        <x:f t="shared" si="1470"/>
        <x:v>5119.4434112017534</x:v>
      </x:c>
      <x:c r="N7916" s="54">
        <x:f t="shared" si="1471"/>
        <x:v>3.0551690355567733</x:v>
      </x:c>
      <x:c r="O7916" s="55">
        <x:f t="shared" si="1472"/>
        <x:v>180594</x:v>
      </x:c>
      <x:c r="P7916" s="55">
        <x:f t="shared" si="1473"/>
        <x:v>34760</x:v>
      </x:c>
      <x:c r="Q7916" s="55">
        <x:f t="shared" si="1474"/>
        <x:v>101379.22588891933</x:v>
      </x:c>
      <x:c r="R7916" s="55">
        <x:f t="shared" si="1475"/>
        <x:v>24454.774111080667</x:v>
      </x:c>
      <x:c r="S7916" s="1" t="str">
        <x:f t="shared" si="1476"/>
        <x:v>YES</x:v>
      </x:c>
      <x:c r="T7916" s="1">
        <x:f t="shared" si="1477"/>
        <x:v>24454.774111080667</x:v>
      </x:c>
    </x:row>
    <x:row r="7917">
      <x:c r="A7917" s="1"/>
      <x:c r="B7917" s="1"/>
      <x:c r="C7917" s="1"/>
      <x:c r="D7917" s="1"/>
      <x:c r="E7917" s="1"/>
      <x:c r="F7917" s="1"/>
      <x:c r="G7917" s="1"/>
      <x:c r="H7917" s="1"/>
      <x:c r="I7917" s="53">
        <x:f t="shared" si="1466"/>
        <x:v>12</x:v>
      </x:c>
      <x:c r="J7917" s="53">
        <x:f t="shared" si="1467"/>
        <x:v>1</x:v>
      </x:c>
      <x:c r="K7917" s="53">
        <x:f t="shared" si="1468"/>
        <x:v>28</x:v>
      </x:c>
      <x:c r="L7917" s="53">
        <x:f t="shared" si="1469"/>
        <x:v>41</x:v>
      </x:c>
      <x:c r="M7917" s="54">
        <x:f t="shared" si="1470"/>
        <x:v>5204.4029494189072</x:v>
      </x:c>
      <x:c r="N7917" s="54">
        <x:f t="shared" si="1471"/>
        <x:v>3.114168714874241</x:v>
      </x:c>
      <x:c r="O7917" s="55">
        <x:f t="shared" si="1472"/>
        <x:v>183294</x:v>
      </x:c>
      <x:c r="P7917" s="55">
        <x:f t="shared" si="1473"/>
        <x:v>35640</x:v>
      </x:c>
      <x:c r="Q7917" s="55">
        <x:f t="shared" si="1474"/>
        <x:v>102854.21787185603</x:v>
      </x:c>
      <x:c r="R7917" s="55">
        <x:f t="shared" si="1475"/>
        <x:v>24799.782128143968</x:v>
      </x:c>
      <x:c r="S7917" s="1" t="str">
        <x:f t="shared" si="1476"/>
        <x:v>YES</x:v>
      </x:c>
      <x:c r="T7917" s="1">
        <x:f t="shared" si="1477"/>
        <x:v>24799.782128143968</x:v>
      </x:c>
    </x:row>
    <x:row r="7918">
      <x:c r="A7918" s="1"/>
      <x:c r="B7918" s="1"/>
      <x:c r="C7918" s="1"/>
      <x:c r="D7918" s="1"/>
      <x:c r="E7918" s="1"/>
      <x:c r="F7918" s="1"/>
      <x:c r="G7918" s="1"/>
      <x:c r="H7918" s="1"/>
      <x:c r="I7918" s="53" t="n">
        <x:f t="shared" ref="I7918:I7981" si="1478">INT((ROW()-ROW($I$46))/((CARROT_CAP+1)*(MESCLUN_CAP+1)))</x:f>
        <x:v>12</x:v>
      </x:c>
      <x:c r="J7918" s="53" t="n">
        <x:f t="shared" ref="J7918:J7981" si="1479">MOD(INT((ROW()-ROW($I$46))/(MESCLUN_CAP+1)),CARROT_CAP+1)</x:f>
        <x:v>1</x:v>
      </x:c>
      <x:c r="K7918" s="53" t="n">
        <x:f t="shared" ref="K7918:K7981" si="1480">MOD(ROW()-ROW($I$46),MESCLUN_CAP+1)</x:f>
        <x:v>29</x:v>
      </x:c>
      <x:c r="L7918" s="53" t="n">
        <x:f t="shared" ref="L7918:L7981" si="1481">SUM(I7918:K7918)</x:f>
        <x:v>42</x:v>
      </x:c>
      <x:c r="M7918" s="54" t="n">
        <x:f t="shared" ref="M7918:M7981" si="1482">I7918*TOMATO_HOURS*WEEKS*(1+TOMATO_DIM)^I7918+J7918*CARROT_HOURS*WEEKS*(1+CARROT_DIM)^J7918+K7918*MESCLUN_HOURS*WEEKS*(1+MESCLUN_DIM)^K7918</x:f>
        <x:v>5291.22097753456</x:v>
      </x:c>
      <x:c r="N7918" s="54" t="n">
        <x:f t="shared" ref="N7918:N7981" si="1483">MAX(M7918-FARMER_HOURS,0)/TEMP_HOURS_PER_WORKER</x:f>
        <x:v>3.174459012176778</x:v>
      </x:c>
      <x:c r="O7918" s="55" t="n">
        <x:f t="shared" ref="O7918:O7981" si="1484">I7918*TOMATO_PRICE+J7918*CARROT_PRICE+K7918*MESCLUN_PRICE</x:f>
        <x:v>185994</x:v>
      </x:c>
      <x:c r="P7918" s="55" t="n">
        <x:f t="shared" ref="P7918:P7981" si="1485">I7918*TOMATO_FERTILIZER+J7918*CARROT_FERTILIZER+K7918*MESCLUN_FERTILIZER</x:f>
        <x:v>36520</x:v>
      </x:c>
      <x:c r="Q7918" s="55" t="n">
        <x:f t="shared" ref="Q7918:Q7981" si="1486">MIN(M7918,FARMER_HOURS)*FARMER_RATE+MAX(M7918-FARMER_HOURS,0)*TEMP_RATE</x:f>
        <x:v>104361.47530441944</x:v>
      </x:c>
      <x:c r="R7918" s="55" t="n">
        <x:f t="shared" ref="R7918:R7981" si="1487">O7918-P7918-Q7918-FIXED_COST</x:f>
        <x:v>25112.524695580563</x:v>
      </x:c>
      <x:c r="S7918" s="1" t="str">
        <x:f t="shared" ref="S7918:S7981" si="1488">IF(AND(L7918&lt;=TOTAL_BED_CAP,N7918&lt;=TEMP_WORKER_CAP),"YES","NO")</x:f>
        <x:v>YES</x:v>
      </x:c>
      <x:c r="T7918" s="1" t="n">
        <x:f t="shared" ref="T7918:T7981" si="1489">IF(S7918="YES",R7918,-1E+99)</x:f>
        <x:v>25112.524695580563</x:v>
      </x:c>
    </x:row>
    <x:row r="7919">
      <x:c r="A7919" s="1"/>
      <x:c r="B7919" s="1"/>
      <x:c r="C7919" s="1"/>
      <x:c r="D7919" s="1"/>
      <x:c r="E7919" s="1"/>
      <x:c r="F7919" s="1"/>
      <x:c r="G7919" s="1"/>
      <x:c r="H7919" s="1"/>
      <x:c r="I7919" s="53">
        <x:f t="shared" si="1478"/>
        <x:v>12</x:v>
      </x:c>
      <x:c r="J7919" s="53">
        <x:f t="shared" si="1479"/>
        <x:v>1</x:v>
      </x:c>
      <x:c r="K7919" s="53">
        <x:f t="shared" si="1480"/>
        <x:v>30</x:v>
      </x:c>
      <x:c r="L7919" s="53">
        <x:f t="shared" si="1481"/>
        <x:v>43</x:v>
      </x:c>
      <x:c r="M7919" s="54">
        <x:f t="shared" si="1482"/>
        <x:v>5379.930682868332</x:v>
      </x:c>
      <x:c r="N7919" s="54">
        <x:f t="shared" si="1483"/>
        <x:v>3.2360629742141196</x:v>
      </x:c>
      <x:c r="O7919" s="55">
        <x:f t="shared" si="1484"/>
        <x:v>188694</x:v>
      </x:c>
      <x:c r="P7919" s="55">
        <x:f t="shared" si="1485"/>
        <x:v>37400</x:v>
      </x:c>
      <x:c r="Q7919" s="55">
        <x:f t="shared" si="1486"/>
        <x:v>105901.57435535299</x:v>
      </x:c>
      <x:c r="R7919" s="55">
        <x:f t="shared" si="1487"/>
        <x:v>25392.42564464701</x:v>
      </x:c>
      <x:c r="S7919" s="1" t="str">
        <x:f t="shared" si="1488"/>
        <x:v>YES</x:v>
      </x:c>
      <x:c r="T7919" s="1">
        <x:f t="shared" si="1489"/>
        <x:v>25392.42564464701</x:v>
      </x:c>
    </x:row>
    <x:row r="7920">
      <x:c r="A7920" s="1"/>
      <x:c r="B7920" s="1"/>
      <x:c r="C7920" s="1"/>
      <x:c r="D7920" s="1"/>
      <x:c r="E7920" s="1"/>
      <x:c r="F7920" s="1"/>
      <x:c r="G7920" s="1"/>
      <x:c r="H7920" s="1"/>
      <x:c r="I7920" s="53">
        <x:f t="shared" si="1478"/>
        <x:v>12</x:v>
      </x:c>
      <x:c r="J7920" s="53">
        <x:f t="shared" si="1479"/>
        <x:v>2</x:v>
      </x:c>
      <x:c r="K7920" s="53">
        <x:f t="shared" si="1480"/>
        <x:v>0</x:v>
      </x:c>
      <x:c r="L7920" s="53">
        <x:f t="shared" si="1481"/>
        <x:v>14</x:v>
      </x:c>
      <x:c r="M7920" s="54">
        <x:f t="shared" si="1482"/>
        <x:v>3452.5401468586829</x:v>
      </x:c>
      <x:c r="N7920" s="54">
        <x:f t="shared" si="1483"/>
        <x:v>1.8975973242074187</x:v>
      </x:c>
      <x:c r="O7920" s="55">
        <x:f t="shared" si="1484"/>
        <x:v>109788</x:v>
      </x:c>
      <x:c r="P7920" s="55">
        <x:f t="shared" si="1485"/>
        <x:v>11440</x:v>
      </x:c>
      <x:c r="Q7920" s="55">
        <x:f t="shared" si="1486"/>
        <x:v>72439.933105185468</x:v>
      </x:c>
      <x:c r="R7920" s="55">
        <x:f t="shared" si="1487"/>
        <x:v>5908.0668948145321</x:v>
      </x:c>
      <x:c r="S7920" s="1" t="str">
        <x:f t="shared" si="1488"/>
        <x:v>YES</x:v>
      </x:c>
      <x:c r="T7920" s="1">
        <x:f t="shared" si="1489"/>
        <x:v>5908.0668948145321</x:v>
      </x:c>
    </x:row>
    <x:row r="7921">
      <x:c r="A7921" s="1"/>
      <x:c r="B7921" s="1"/>
      <x:c r="C7921" s="1"/>
      <x:c r="D7921" s="1"/>
      <x:c r="E7921" s="1"/>
      <x:c r="F7921" s="1"/>
      <x:c r="G7921" s="1"/>
      <x:c r="H7921" s="1"/>
      <x:c r="I7921" s="53">
        <x:f t="shared" si="1478"/>
        <x:v>12</x:v>
      </x:c>
      <x:c r="J7921" s="53">
        <x:f t="shared" si="1479"/>
        <x:v>2</x:v>
      </x:c>
      <x:c r="K7921" s="53">
        <x:f t="shared" si="1480"/>
        <x:v>1</x:v>
      </x:c>
      <x:c r="L7921" s="53">
        <x:f t="shared" si="1481"/>
        <x:v>15</x:v>
      </x:c>
      <x:c r="M7921" s="54">
        <x:f t="shared" si="1482"/>
        <x:v>3498.1026468586829</x:v>
      </x:c>
      <x:c r="N7921" s="54">
        <x:f t="shared" si="1483"/>
        <x:v>1.9292379492074188</x:v>
      </x:c>
      <x:c r="O7921" s="55">
        <x:f t="shared" si="1484"/>
        <x:v>112488</x:v>
      </x:c>
      <x:c r="P7921" s="55">
        <x:f t="shared" si="1485"/>
        <x:v>12320</x:v>
      </x:c>
      <x:c r="Q7921" s="55">
        <x:f t="shared" si="1486"/>
        <x:v>73230.948730185468</x:v>
      </x:c>
      <x:c r="R7921" s="55">
        <x:f t="shared" si="1487"/>
        <x:v>6937.0512698145321</x:v>
      </x:c>
      <x:c r="S7921" s="1" t="str">
        <x:f t="shared" si="1488"/>
        <x:v>YES</x:v>
      </x:c>
      <x:c r="T7921" s="1">
        <x:f t="shared" si="1489"/>
        <x:v>6937.0512698145321</x:v>
      </x:c>
    </x:row>
    <x:row r="7922">
      <x:c r="A7922" s="1"/>
      <x:c r="B7922" s="1"/>
      <x:c r="C7922" s="1"/>
      <x:c r="D7922" s="1"/>
      <x:c r="E7922" s="1"/>
      <x:c r="F7922" s="1"/>
      <x:c r="G7922" s="1"/>
      <x:c r="H7922" s="1"/>
      <x:c r="I7922" s="53">
        <x:f t="shared" si="1478"/>
        <x:v>12</x:v>
      </x:c>
      <x:c r="J7922" s="53">
        <x:f t="shared" si="1479"/>
        <x:v>2</x:v>
      </x:c>
      <x:c r="K7922" s="53">
        <x:f t="shared" si="1480"/>
        <x:v>2</x:v>
      </x:c>
      <x:c r="L7922" s="53">
        <x:f t="shared" si="1481"/>
        <x:v>16</x:v>
      </x:c>
      <x:c r="M7922" s="54">
        <x:f t="shared" si="1482"/>
        <x:v>3544.8042093586828</x:v>
      </x:c>
      <x:c r="N7922" s="54">
        <x:f t="shared" si="1483"/>
        <x:v>1.9616695898324186</x:v>
      </x:c>
      <x:c r="O7922" s="55">
        <x:f t="shared" si="1484"/>
        <x:v>115188</x:v>
      </x:c>
      <x:c r="P7922" s="55">
        <x:f t="shared" si="1485"/>
        <x:v>13200</x:v>
      </x:c>
      <x:c r="Q7922" s="55">
        <x:f t="shared" si="1486"/>
        <x:v>74041.739745810453</x:v>
      </x:c>
      <x:c r="R7922" s="55">
        <x:f t="shared" si="1487"/>
        <x:v>7946.2602541895467</x:v>
      </x:c>
      <x:c r="S7922" s="1" t="str">
        <x:f t="shared" si="1488"/>
        <x:v>YES</x:v>
      </x:c>
      <x:c r="T7922" s="1">
        <x:f t="shared" si="1489"/>
        <x:v>7946.2602541895467</x:v>
      </x:c>
    </x:row>
    <x:row r="7923">
      <x:c r="A7923" s="1"/>
      <x:c r="B7923" s="1"/>
      <x:c r="C7923" s="1"/>
      <x:c r="D7923" s="1"/>
      <x:c r="E7923" s="1"/>
      <x:c r="F7923" s="1"/>
      <x:c r="G7923" s="1"/>
      <x:c r="H7923" s="1"/>
      <x:c r="I7923" s="53">
        <x:f t="shared" si="1478"/>
        <x:v>12</x:v>
      </x:c>
      <x:c r="J7923" s="53">
        <x:f t="shared" si="1479"/>
        <x:v>2</x:v>
      </x:c>
      <x:c r="K7923" s="53">
        <x:f t="shared" si="1480"/>
        <x:v>3</x:v>
      </x:c>
      <x:c r="L7923" s="53">
        <x:f t="shared" si="1481"/>
        <x:v>17</x:v>
      </x:c>
      <x:c r="M7923" s="54">
        <x:f t="shared" si="1482"/>
        <x:v>3592.6661917805577</x:v>
      </x:c>
      <x:c r="N7923" s="54">
        <x:f t="shared" si="1483"/>
        <x:v>1.9949070776253872</x:v>
      </x:c>
      <x:c r="O7923" s="55">
        <x:f t="shared" si="1484"/>
        <x:v>117888</x:v>
      </x:c>
      <x:c r="P7923" s="55">
        <x:f t="shared" si="1485"/>
        <x:v>14080</x:v>
      </x:c>
      <x:c r="Q7923" s="55">
        <x:f t="shared" si="1486"/>
        <x:v>74872.676940634672</x:v>
      </x:c>
      <x:c r="R7923" s="55">
        <x:f t="shared" si="1487"/>
        <x:v>8935.3230593653279</x:v>
      </x:c>
      <x:c r="S7923" s="1" t="str">
        <x:f t="shared" si="1488"/>
        <x:v>YES</x:v>
      </x:c>
      <x:c r="T7923" s="1">
        <x:f t="shared" si="1489"/>
        <x:v>8935.3230593653279</x:v>
      </x:c>
    </x:row>
    <x:row r="7924">
      <x:c r="A7924" s="1"/>
      <x:c r="B7924" s="1"/>
      <x:c r="C7924" s="1"/>
      <x:c r="D7924" s="1"/>
      <x:c r="E7924" s="1"/>
      <x:c r="F7924" s="1"/>
      <x:c r="G7924" s="1"/>
      <x:c r="H7924" s="1"/>
      <x:c r="I7924" s="53">
        <x:f t="shared" si="1478"/>
        <x:v>12</x:v>
      </x:c>
      <x:c r="J7924" s="53">
        <x:f t="shared" si="1479"/>
        <x:v>2</x:v>
      </x:c>
      <x:c r="K7924" s="53">
        <x:f t="shared" si="1480"/>
        <x:v>4</x:v>
      </x:c>
      <x:c r="L7924" s="53">
        <x:f t="shared" si="1481"/>
        <x:v>18</x:v>
      </x:c>
      <x:c r="M7924" s="54">
        <x:f t="shared" si="1482"/>
        <x:v>3641.7103075032142</x:v>
      </x:c>
      <x:c r="N7924" s="54">
        <x:f t="shared" si="1483"/>
        <x:v>2.0289654913216766</x:v>
      </x:c>
      <x:c r="O7924" s="55">
        <x:f t="shared" si="1484"/>
        <x:v>120588</x:v>
      </x:c>
      <x:c r="P7924" s="55">
        <x:f t="shared" si="1485"/>
        <x:v>14960</x:v>
      </x:c>
      <x:c r="Q7924" s="55">
        <x:f t="shared" si="1486"/>
        <x:v>75724.137283041913</x:v>
      </x:c>
      <x:c r="R7924" s="55">
        <x:f t="shared" si="1487"/>
        <x:v>9903.8627169580868</x:v>
      </x:c>
      <x:c r="S7924" s="1" t="str">
        <x:f t="shared" si="1488"/>
        <x:v>YES</x:v>
      </x:c>
      <x:c r="T7924" s="1">
        <x:f t="shared" si="1489"/>
        <x:v>9903.8627169580868</x:v>
      </x:c>
    </x:row>
    <x:row r="7925">
      <x:c r="A7925" s="1"/>
      <x:c r="B7925" s="1"/>
      <x:c r="C7925" s="1"/>
      <x:c r="D7925" s="1"/>
      <x:c r="E7925" s="1"/>
      <x:c r="F7925" s="1"/>
      <x:c r="G7925" s="1"/>
      <x:c r="H7925" s="1"/>
      <x:c r="I7925" s="53">
        <x:f t="shared" si="1478"/>
        <x:v>12</x:v>
      </x:c>
      <x:c r="J7925" s="53">
        <x:f t="shared" si="1479"/>
        <x:v>2</x:v>
      </x:c>
      <x:c r="K7925" s="53">
        <x:f t="shared" si="1480"/>
        <x:v>5</x:v>
      </x:c>
      <x:c r="L7925" s="53">
        <x:f t="shared" si="1481"/>
        <x:v>19</x:v>
      </x:c>
      <x:c r="M7925" s="54">
        <x:f t="shared" si="1482"/>
        <x:v>3691.9586314244175</x:v>
      </x:c>
      <x:c r="N7925" s="54">
        <x:f t="shared" si="1483"/>
        <x:v>2.0638601607114011</x:v>
      </x:c>
      <x:c r="O7925" s="55">
        <x:f t="shared" si="1484"/>
        <x:v>123288</x:v>
      </x:c>
      <x:c r="P7925" s="55">
        <x:f t="shared" si="1485"/>
        <x:v>15840</x:v>
      </x:c>
      <x:c r="Q7925" s="55">
        <x:f t="shared" si="1486"/>
        <x:v>76596.504017785017</x:v>
      </x:c>
      <x:c r="R7925" s="55">
        <x:f t="shared" si="1487"/>
        <x:v>10851.495982214983</x:v>
      </x:c>
      <x:c r="S7925" s="1" t="str">
        <x:f t="shared" si="1488"/>
        <x:v>YES</x:v>
      </x:c>
      <x:c r="T7925" s="1">
        <x:f t="shared" si="1489"/>
        <x:v>10851.495982214983</x:v>
      </x:c>
    </x:row>
    <x:row r="7926">
      <x:c r="A7926" s="1"/>
      <x:c r="B7926" s="1"/>
      <x:c r="C7926" s="1"/>
      <x:c r="D7926" s="1"/>
      <x:c r="E7926" s="1"/>
      <x:c r="F7926" s="1"/>
      <x:c r="G7926" s="1"/>
      <x:c r="H7926" s="1"/>
      <x:c r="I7926" s="53">
        <x:f t="shared" si="1478"/>
        <x:v>12</x:v>
      </x:c>
      <x:c r="J7926" s="53">
        <x:f t="shared" si="1479"/>
        <x:v>2</x:v>
      </x:c>
      <x:c r="K7926" s="53">
        <x:f t="shared" si="1480"/>
        <x:v>6</x:v>
      </x:c>
      <x:c r="L7926" s="53">
        <x:f t="shared" si="1481"/>
        <x:v>20</x:v>
      </x:c>
      <x:c r="M7926" s="54">
        <x:f t="shared" si="1482"/>
        <x:v>3743.4336056060506</x:v>
      </x:c>
      <x:c r="N7926" s="54">
        <x:f t="shared" si="1483"/>
        <x:v>2.0996066705597576</x:v>
      </x:c>
      <x:c r="O7926" s="55">
        <x:f t="shared" si="1484"/>
        <x:v>125988</x:v>
      </x:c>
      <x:c r="P7926" s="55">
        <x:f t="shared" si="1485"/>
        <x:v>16720</x:v>
      </x:c>
      <x:c r="Q7926" s="55">
        <x:f t="shared" si="1486"/>
        <x:v>77490.166763993941</x:v>
      </x:c>
      <x:c r="R7926" s="55">
        <x:f t="shared" si="1487"/>
        <x:v>11777.833236006059</x:v>
      </x:c>
      <x:c r="S7926" s="1" t="str">
        <x:f t="shared" si="1488"/>
        <x:v>YES</x:v>
      </x:c>
      <x:c r="T7926" s="1">
        <x:f t="shared" si="1489"/>
        <x:v>11777.833236006059</x:v>
      </x:c>
    </x:row>
    <x:row r="7927">
      <x:c r="A7927" s="1"/>
      <x:c r="B7927" s="1"/>
      <x:c r="C7927" s="1"/>
      <x:c r="D7927" s="1"/>
      <x:c r="E7927" s="1"/>
      <x:c r="F7927" s="1"/>
      <x:c r="G7927" s="1"/>
      <x:c r="H7927" s="1"/>
      <x:c r="I7927" s="53">
        <x:f t="shared" si="1478"/>
        <x:v>12</x:v>
      </x:c>
      <x:c r="J7927" s="53">
        <x:f t="shared" si="1479"/>
        <x:v>2</x:v>
      </x:c>
      <x:c r="K7927" s="53">
        <x:f t="shared" si="1480"/>
        <x:v>7</x:v>
      </x:c>
      <x:c r="L7927" s="53">
        <x:f t="shared" si="1481"/>
        <x:v>21</x:v>
      </x:c>
      <x:c r="M7927" s="54">
        <x:f t="shared" si="1482"/>
        <x:v>3796.158045004011</x:v>
      </x:c>
      <x:c r="N7927" s="54">
        <x:f t="shared" si="1483"/>
        <x:v>2.1362208645861189</x:v>
      </x:c>
      <x:c r="O7927" s="55">
        <x:f t="shared" si="1484"/>
        <x:v>128688</x:v>
      </x:c>
      <x:c r="P7927" s="55">
        <x:f t="shared" si="1485"/>
        <x:v>17600</x:v>
      </x:c>
      <x:c r="Q7927" s="55">
        <x:f t="shared" si="1486"/>
        <x:v>78405.521614652971</x:v>
      </x:c>
      <x:c r="R7927" s="55">
        <x:f t="shared" si="1487"/>
        <x:v>12682.478385347029</x:v>
      </x:c>
      <x:c r="S7927" s="1" t="str">
        <x:f t="shared" si="1488"/>
        <x:v>YES</x:v>
      </x:c>
      <x:c r="T7927" s="1">
        <x:f t="shared" si="1489"/>
        <x:v>12682.478385347029</x:v>
      </x:c>
    </x:row>
    <x:row r="7928">
      <x:c r="A7928" s="1"/>
      <x:c r="B7928" s="1"/>
      <x:c r="C7928" s="1"/>
      <x:c r="D7928" s="1"/>
      <x:c r="E7928" s="1"/>
      <x:c r="F7928" s="1"/>
      <x:c r="G7928" s="1"/>
      <x:c r="H7928" s="1"/>
      <x:c r="I7928" s="53">
        <x:f t="shared" si="1478"/>
        <x:v>12</x:v>
      </x:c>
      <x:c r="J7928" s="53">
        <x:f t="shared" si="1479"/>
        <x:v>2</x:v>
      </x:c>
      <x:c r="K7928" s="53">
        <x:f t="shared" si="1480"/>
        <x:v>8</x:v>
      </x:c>
      <x:c r="L7928" s="53">
        <x:f t="shared" si="1481"/>
        <x:v>22</x:v>
      </x:c>
      <x:c r="M7928" s="54">
        <x:f t="shared" si="1482"/>
        <x:v>3850.1551432839915</x:v>
      </x:c>
      <x:c r="N7928" s="54">
        <x:f t="shared" si="1483"/>
        <x:v>2.1737188495027717</x:v>
      </x:c>
      <x:c r="O7928" s="55">
        <x:f t="shared" si="1484"/>
        <x:v>131388</x:v>
      </x:c>
      <x:c r="P7928" s="55">
        <x:f t="shared" si="1485"/>
        <x:v>18480</x:v>
      </x:c>
      <x:c r="Q7928" s="55">
        <x:f t="shared" si="1486"/>
        <x:v>79342.971237569291</x:v>
      </x:c>
      <x:c r="R7928" s="55">
        <x:f t="shared" si="1487"/>
        <x:v>13565.028762430709</x:v>
      </x:c>
      <x:c r="S7928" s="1" t="str">
        <x:f t="shared" si="1488"/>
        <x:v>YES</x:v>
      </x:c>
      <x:c r="T7928" s="1">
        <x:f t="shared" si="1489"/>
        <x:v>13565.028762430709</x:v>
      </x:c>
    </x:row>
    <x:row r="7929">
      <x:c r="A7929" s="1"/>
      <x:c r="B7929" s="1"/>
      <x:c r="C7929" s="1"/>
      <x:c r="D7929" s="1"/>
      <x:c r="E7929" s="1"/>
      <x:c r="F7929" s="1"/>
      <x:c r="G7929" s="1"/>
      <x:c r="H7929" s="1"/>
      <x:c r="I7929" s="53">
        <x:f t="shared" si="1478"/>
        <x:v>12</x:v>
      </x:c>
      <x:c r="J7929" s="53">
        <x:f t="shared" si="1479"/>
        <x:v>2</x:v>
      </x:c>
      <x:c r="K7929" s="53">
        <x:f t="shared" si="1480"/>
        <x:v>9</x:v>
      </x:c>
      <x:c r="L7929" s="53">
        <x:f t="shared" si="1481"/>
        <x:v>23</x:v>
      </x:c>
      <x:c r="M7929" s="54">
        <x:f t="shared" si="1482"/>
        <x:v>3905.4484787243855</x:v>
      </x:c>
      <x:c r="N7929" s="54">
        <x:f t="shared" si="1483"/>
        <x:v>2.2121169991141567</x:v>
      </x:c>
      <x:c r="O7929" s="55">
        <x:f t="shared" si="1484"/>
        <x:v>134088</x:v>
      </x:c>
      <x:c r="P7929" s="55">
        <x:f t="shared" si="1485"/>
        <x:v>19360</x:v>
      </x:c>
      <x:c r="Q7929" s="55">
        <x:f t="shared" si="1486"/>
        <x:v>80302.924977853923</x:v>
      </x:c>
      <x:c r="R7929" s="55">
        <x:f t="shared" si="1487"/>
        <x:v>14425.075022146077</x:v>
      </x:c>
      <x:c r="S7929" s="1" t="str">
        <x:f t="shared" si="1488"/>
        <x:v>YES</x:v>
      </x:c>
      <x:c r="T7929" s="1">
        <x:f t="shared" si="1489"/>
        <x:v>14425.075022146077</x:v>
      </x:c>
    </x:row>
    <x:row r="7930">
      <x:c r="A7930" s="1"/>
      <x:c r="B7930" s="1"/>
      <x:c r="C7930" s="1"/>
      <x:c r="D7930" s="1"/>
      <x:c r="E7930" s="1"/>
      <x:c r="F7930" s="1"/>
      <x:c r="G7930" s="1"/>
      <x:c r="H7930" s="1"/>
      <x:c r="I7930" s="53">
        <x:f t="shared" si="1478"/>
        <x:v>12</x:v>
      </x:c>
      <x:c r="J7930" s="53">
        <x:f t="shared" si="1479"/>
        <x:v>2</x:v>
      </x:c>
      <x:c r="K7930" s="53">
        <x:f t="shared" si="1480"/>
        <x:v>10</x:v>
      </x:c>
      <x:c r="L7930" s="53">
        <x:f t="shared" si="1481"/>
        <x:v>24</x:v>
      </x:c>
      <x:c r="M7930" s="54">
        <x:f t="shared" si="1482"/>
        <x:v>3962.0620202075988</x:v>
      </x:c>
      <x:c r="N7930" s="54">
        <x:f t="shared" si="1483"/>
        <x:v>2.2514319584774993</x:v>
      </x:c>
      <x:c r="O7930" s="55">
        <x:f t="shared" si="1484"/>
        <x:v>136788</x:v>
      </x:c>
      <x:c r="P7930" s="55">
        <x:f t="shared" si="1485"/>
        <x:v>20240</x:v>
      </x:c>
      <x:c r="Q7930" s="55">
        <x:f t="shared" si="1486"/>
        <x:v>81285.798961937486</x:v>
      </x:c>
      <x:c r="R7930" s="55">
        <x:f t="shared" si="1487"/>
        <x:v>15262.201038062514</x:v>
      </x:c>
      <x:c r="S7930" s="1" t="str">
        <x:f t="shared" si="1488"/>
        <x:v>YES</x:v>
      </x:c>
      <x:c r="T7930" s="1">
        <x:f t="shared" si="1489"/>
        <x:v>15262.201038062514</x:v>
      </x:c>
    </x:row>
    <x:row r="7931">
      <x:c r="A7931" s="1"/>
      <x:c r="B7931" s="1"/>
      <x:c r="C7931" s="1"/>
      <x:c r="D7931" s="1"/>
      <x:c r="E7931" s="1"/>
      <x:c r="F7931" s="1"/>
      <x:c r="G7931" s="1"/>
      <x:c r="H7931" s="1"/>
      <x:c r="I7931" s="53">
        <x:f t="shared" si="1478"/>
        <x:v>12</x:v>
      </x:c>
      <x:c r="J7931" s="53">
        <x:f t="shared" si="1479"/>
        <x:v>2</x:v>
      </x:c>
      <x:c r="K7931" s="53">
        <x:f t="shared" si="1480"/>
        <x:v>11</x:v>
      </x:c>
      <x:c r="L7931" s="53">
        <x:f t="shared" si="1481"/>
        <x:v>25</x:v>
      </x:c>
      <x:c r="M7931" s="54">
        <x:f t="shared" si="1482"/>
        <x:v>4020.0201333010377</x:v>
      </x:c>
      <x:c r="N7931" s="54">
        <x:f t="shared" si="1483"/>
        <x:v>2.2916806481257206</x:v>
      </x:c>
      <x:c r="O7931" s="55">
        <x:f t="shared" si="1484"/>
        <x:v>139488</x:v>
      </x:c>
      <x:c r="P7931" s="55">
        <x:f t="shared" si="1485"/>
        <x:v>21120</x:v>
      </x:c>
      <x:c r="Q7931" s="55">
        <x:f t="shared" si="1486"/>
        <x:v>82292.016203143023</x:v>
      </x:c>
      <x:c r="R7931" s="55">
        <x:f t="shared" si="1487"/>
        <x:v>16075.983796856977</x:v>
      </x:c>
      <x:c r="S7931" s="1" t="str">
        <x:f t="shared" si="1488"/>
        <x:v>YES</x:v>
      </x:c>
      <x:c r="T7931" s="1">
        <x:f t="shared" si="1489"/>
        <x:v>16075.983796856977</x:v>
      </x:c>
    </x:row>
    <x:row r="7932">
      <x:c r="A7932" s="1"/>
      <x:c r="B7932" s="1"/>
      <x:c r="C7932" s="1"/>
      <x:c r="D7932" s="1"/>
      <x:c r="E7932" s="1"/>
      <x:c r="F7932" s="1"/>
      <x:c r="G7932" s="1"/>
      <x:c r="H7932" s="1"/>
      <x:c r="I7932" s="53">
        <x:f t="shared" si="1478"/>
        <x:v>12</x:v>
      </x:c>
      <x:c r="J7932" s="53">
        <x:f t="shared" si="1479"/>
        <x:v>2</x:v>
      </x:c>
      <x:c r="K7932" s="53">
        <x:f t="shared" si="1480"/>
        <x:v>12</x:v>
      </x:c>
      <x:c r="L7932" s="53">
        <x:f t="shared" si="1481"/>
        <x:v>26</x:v>
      </x:c>
      <x:c r="M7932" s="54">
        <x:f t="shared" si="1482"/>
        <x:v>4079.3475864291022</x:v>
      </x:c>
      <x:c r="N7932" s="54">
        <x:f t="shared" si="1483"/>
        <x:v>2.3328802683535432</x:v>
      </x:c>
      <x:c r="O7932" s="55">
        <x:f t="shared" si="1484"/>
        <x:v>142188</x:v>
      </x:c>
      <x:c r="P7932" s="55">
        <x:f t="shared" si="1485"/>
        <x:v>22000</x:v>
      </x:c>
      <x:c r="Q7932" s="55">
        <x:f t="shared" si="1486"/>
        <x:v>83322.006708838569</x:v>
      </x:c>
      <x:c r="R7932" s="55">
        <x:f t="shared" si="1487"/>
        <x:v>16865.993291161431</x:v>
      </x:c>
      <x:c r="S7932" s="1" t="str">
        <x:f t="shared" si="1488"/>
        <x:v>YES</x:v>
      </x:c>
      <x:c r="T7932" s="1">
        <x:f t="shared" si="1489"/>
        <x:v>16865.993291161431</x:v>
      </x:c>
    </x:row>
    <x:row r="7933">
      <x:c r="A7933" s="1"/>
      <x:c r="B7933" s="1"/>
      <x:c r="C7933" s="1"/>
      <x:c r="D7933" s="1"/>
      <x:c r="E7933" s="1"/>
      <x:c r="F7933" s="1"/>
      <x:c r="G7933" s="1"/>
      <x:c r="H7933" s="1"/>
      <x:c r="I7933" s="53">
        <x:f t="shared" si="1478"/>
        <x:v>12</x:v>
      </x:c>
      <x:c r="J7933" s="53">
        <x:f t="shared" si="1479"/>
        <x:v>2</x:v>
      </x:c>
      <x:c r="K7933" s="53">
        <x:f t="shared" si="1480"/>
        <x:v>13</x:v>
      </x:c>
      <x:c r="L7933" s="53">
        <x:f t="shared" si="1481"/>
        <x:v>27</x:v>
      </x:c>
      <x:c r="M7933" s="54">
        <x:f t="shared" si="1482"/>
        <x:v>4140.0695571374863</x:v>
      </x:c>
      <x:c r="N7933" s="54">
        <x:f t="shared" si="1483"/>
        <x:v>2.375048303567699</x:v>
      </x:c>
      <x:c r="O7933" s="55">
        <x:f t="shared" si="1484"/>
        <x:v>144888</x:v>
      </x:c>
      <x:c r="P7933" s="55">
        <x:f t="shared" si="1485"/>
        <x:v>22880</x:v>
      </x:c>
      <x:c r="Q7933" s="55">
        <x:f t="shared" si="1486"/>
        <x:v>84376.207589192461</x:v>
      </x:c>
      <x:c r="R7933" s="55">
        <x:f t="shared" si="1487"/>
        <x:v>17631.792410807539</x:v>
      </x:c>
      <x:c r="S7933" s="1" t="str">
        <x:f t="shared" si="1488"/>
        <x:v>YES</x:v>
      </x:c>
      <x:c r="T7933" s="1">
        <x:f t="shared" si="1489"/>
        <x:v>17631.792410807539</x:v>
      </x:c>
    </x:row>
    <x:row r="7934">
      <x:c r="A7934" s="1"/>
      <x:c r="B7934" s="1"/>
      <x:c r="C7934" s="1"/>
      <x:c r="D7934" s="1"/>
      <x:c r="E7934" s="1"/>
      <x:c r="F7934" s="1"/>
      <x:c r="G7934" s="1"/>
      <x:c r="H7934" s="1"/>
      <x:c r="I7934" s="53">
        <x:f t="shared" si="1478"/>
        <x:v>12</x:v>
      </x:c>
      <x:c r="J7934" s="53">
        <x:f t="shared" si="1479"/>
        <x:v>2</x:v>
      </x:c>
      <x:c r="K7934" s="53">
        <x:f t="shared" si="1480"/>
        <x:v>14</x:v>
      </x:c>
      <x:c r="L7934" s="53">
        <x:f t="shared" si="1481"/>
        <x:v>28</x:v>
      </x:c>
      <x:c r="M7934" s="54">
        <x:f t="shared" si="1482"/>
        <x:v>4202.2116384511473</x:v>
      </x:c>
      <x:c r="N7934" s="54">
        <x:f t="shared" si="1483"/>
        <x:v>2.4182025267021858</x:v>
      </x:c>
      <x:c r="O7934" s="55">
        <x:f t="shared" si="1484"/>
        <x:v>147588</x:v>
      </x:c>
      <x:c r="P7934" s="55">
        <x:f t="shared" si="1485"/>
        <x:v>23760</x:v>
      </x:c>
      <x:c r="Q7934" s="55">
        <x:f t="shared" si="1486"/>
        <x:v>85455.063167554646</x:v>
      </x:c>
      <x:c r="R7934" s="55">
        <x:f t="shared" si="1487"/>
        <x:v>18372.936832445354</x:v>
      </x:c>
      <x:c r="S7934" s="1" t="str">
        <x:f t="shared" si="1488"/>
        <x:v>YES</x:v>
      </x:c>
      <x:c r="T7934" s="1">
        <x:f t="shared" si="1489"/>
        <x:v>18372.936832445354</x:v>
      </x:c>
    </x:row>
    <x:row r="7935">
      <x:c r="A7935" s="1"/>
      <x:c r="B7935" s="1"/>
      <x:c r="C7935" s="1"/>
      <x:c r="D7935" s="1"/>
      <x:c r="E7935" s="1"/>
      <x:c r="F7935" s="1"/>
      <x:c r="G7935" s="1"/>
      <x:c r="H7935" s="1"/>
      <x:c r="I7935" s="53">
        <x:f t="shared" si="1478"/>
        <x:v>12</x:v>
      </x:c>
      <x:c r="J7935" s="53">
        <x:f t="shared" si="1479"/>
        <x:v>2</x:v>
      </x:c>
      <x:c r="K7935" s="53">
        <x:f t="shared" si="1480"/>
        <x:v>15</x:v>
      </x:c>
      <x:c r="L7935" s="53">
        <x:f t="shared" si="1481"/>
        <x:v>29</x:v>
      </x:c>
      <x:c r="M7935" s="54">
        <x:f t="shared" si="1482"/>
        <x:v>4265.799845327294</x:v>
      </x:c>
      <x:c r="N7935" s="54">
        <x:f t="shared" si="1483"/>
        <x:v>2.4623610036995096</x:v>
      </x:c>
      <x:c r="O7935" s="55">
        <x:f t="shared" si="1484"/>
        <x:v>150288</x:v>
      </x:c>
      <x:c r="P7935" s="55">
        <x:f t="shared" si="1485"/>
        <x:v>24640</x:v>
      </x:c>
      <x:c r="Q7935" s="55">
        <x:f t="shared" si="1486"/>
        <x:v>86559.025092487747</x:v>
      </x:c>
      <x:c r="R7935" s="55">
        <x:f t="shared" si="1487"/>
        <x:v>19088.974907512253</x:v>
      </x:c>
      <x:c r="S7935" s="1" t="str">
        <x:f t="shared" si="1488"/>
        <x:v>YES</x:v>
      </x:c>
      <x:c r="T7935" s="1">
        <x:f t="shared" si="1489"/>
        <x:v>19088.974907512253</x:v>
      </x:c>
    </x:row>
    <x:row r="7936">
      <x:c r="A7936" s="1"/>
      <x:c r="B7936" s="1"/>
      <x:c r="C7936" s="1"/>
      <x:c r="D7936" s="1"/>
      <x:c r="E7936" s="1"/>
      <x:c r="F7936" s="1"/>
      <x:c r="G7936" s="1"/>
      <x:c r="H7936" s="1"/>
      <x:c r="I7936" s="53">
        <x:f t="shared" si="1478"/>
        <x:v>12</x:v>
      </x:c>
      <x:c r="J7936" s="53">
        <x:f t="shared" si="1479"/>
        <x:v>2</x:v>
      </x:c>
      <x:c r="K7936" s="53">
        <x:f t="shared" si="1480"/>
        <x:v>16</x:v>
      </x:c>
      <x:c r="L7936" s="53">
        <x:f t="shared" si="1481"/>
        <x:v>30</x:v>
      </x:c>
      <x:c r="M7936" s="54">
        <x:f t="shared" si="1482"/>
        <x:v>4330.8606212047835</x:v>
      </x:c>
      <x:c r="N7936" s="54">
        <x:f t="shared" si="1483"/>
        <x:v>2.5075420980588774</x:v>
      </x:c>
      <x:c r="O7936" s="55">
        <x:f t="shared" si="1484"/>
        <x:v>152988</x:v>
      </x:c>
      <x:c r="P7936" s="55">
        <x:f t="shared" si="1485"/>
        <x:v>25520</x:v>
      </x:c>
      <x:c r="Q7936" s="55">
        <x:f t="shared" si="1486"/>
        <x:v>87688.552451471944</x:v>
      </x:c>
      <x:c r="R7936" s="55">
        <x:f t="shared" si="1487"/>
        <x:v>19779.447548528056</x:v>
      </x:c>
      <x:c r="S7936" s="1" t="str">
        <x:f t="shared" si="1488"/>
        <x:v>YES</x:v>
      </x:c>
      <x:c r="T7936" s="1">
        <x:f t="shared" si="1489"/>
        <x:v>19779.447548528056</x:v>
      </x:c>
    </x:row>
    <x:row r="7937">
      <x:c r="A7937" s="1"/>
      <x:c r="B7937" s="1"/>
      <x:c r="C7937" s="1"/>
      <x:c r="D7937" s="1"/>
      <x:c r="E7937" s="1"/>
      <x:c r="F7937" s="1"/>
      <x:c r="G7937" s="1"/>
      <x:c r="H7937" s="1"/>
      <x:c r="I7937" s="53">
        <x:f t="shared" si="1478"/>
        <x:v>12</x:v>
      </x:c>
      <x:c r="J7937" s="53">
        <x:f t="shared" si="1479"/>
        <x:v>2</x:v>
      </x:c>
      <x:c r="K7937" s="53">
        <x:f t="shared" si="1480"/>
        <x:v>17</x:v>
      </x:c>
      <x:c r="L7937" s="53">
        <x:f t="shared" si="1481"/>
        <x:v>31</x:v>
      </x:c>
      <x:c r="M7937" s="54">
        <x:f t="shared" si="1482"/>
        <x:v>4397.420844651323</x:v>
      </x:c>
      <x:c r="N7937" s="54">
        <x:f t="shared" si="1483"/>
        <x:v>2.5537644754523074</x:v>
      </x:c>
      <x:c r="O7937" s="55">
        <x:f t="shared" si="1484"/>
        <x:v>155688</x:v>
      </x:c>
      <x:c r="P7937" s="55">
        <x:f t="shared" si="1485"/>
        <x:v>26400</x:v>
      </x:c>
      <x:c r="Q7937" s="55">
        <x:f t="shared" si="1486"/>
        <x:v>88844.111886307684</x:v>
      </x:c>
      <x:c r="R7937" s="55">
        <x:f t="shared" si="1487"/>
        <x:v>20443.888113692316</x:v>
      </x:c>
      <x:c r="S7937" s="1" t="str">
        <x:f t="shared" si="1488"/>
        <x:v>YES</x:v>
      </x:c>
      <x:c r="T7937" s="1">
        <x:f t="shared" si="1489"/>
        <x:v>20443.888113692316</x:v>
      </x:c>
    </x:row>
    <x:row r="7938">
      <x:c r="A7938" s="1"/>
      <x:c r="B7938" s="1"/>
      <x:c r="C7938" s="1"/>
      <x:c r="D7938" s="1"/>
      <x:c r="E7938" s="1"/>
      <x:c r="F7938" s="1"/>
      <x:c r="G7938" s="1"/>
      <x:c r="H7938" s="1"/>
      <x:c r="I7938" s="53">
        <x:f t="shared" si="1478"/>
        <x:v>12</x:v>
      </x:c>
      <x:c r="J7938" s="53">
        <x:f t="shared" si="1479"/>
        <x:v>2</x:v>
      </x:c>
      <x:c r="K7938" s="53">
        <x:f t="shared" si="1480"/>
        <x:v>18</x:v>
      </x:c>
      <x:c r="L7938" s="53">
        <x:f t="shared" si="1481"/>
        <x:v>32</x:v>
      </x:c>
      <x:c r="M7938" s="54">
        <x:f t="shared" si="1482"/>
        <x:v>4465.5078361099104</x:v>
      </x:c>
      <x:c r="N7938" s="54">
        <x:f t="shared" si="1483"/>
        <x:v>2.6010471084096598</x:v>
      </x:c>
      <x:c r="O7938" s="55">
        <x:f t="shared" si="1484"/>
        <x:v>158388</x:v>
      </x:c>
      <x:c r="P7938" s="55">
        <x:f t="shared" si="1485"/>
        <x:v>27280</x:v>
      </x:c>
      <x:c r="Q7938" s="55">
        <x:f t="shared" si="1486"/>
        <x:v>90026.177710241493</x:v>
      </x:c>
      <x:c r="R7938" s="55">
        <x:f t="shared" si="1487"/>
        <x:v>21081.822289758507</x:v>
      </x:c>
      <x:c r="S7938" s="1" t="str">
        <x:f t="shared" si="1488"/>
        <x:v>YES</x:v>
      </x:c>
      <x:c r="T7938" s="1">
        <x:f t="shared" si="1489"/>
        <x:v>21081.822289758507</x:v>
      </x:c>
    </x:row>
    <x:row r="7939">
      <x:c r="A7939" s="1"/>
      <x:c r="B7939" s="1"/>
      <x:c r="C7939" s="1"/>
      <x:c r="D7939" s="1"/>
      <x:c r="E7939" s="1"/>
      <x:c r="F7939" s="1"/>
      <x:c r="G7939" s="1"/>
      <x:c r="H7939" s="1"/>
      <x:c r="I7939" s="53">
        <x:f t="shared" si="1478"/>
        <x:v>12</x:v>
      </x:c>
      <x:c r="J7939" s="53">
        <x:f t="shared" si="1479"/>
        <x:v>2</x:v>
      </x:c>
      <x:c r="K7939" s="53">
        <x:f t="shared" si="1480"/>
        <x:v>19</x:v>
      </x:c>
      <x:c r="L7939" s="53">
        <x:f t="shared" si="1481"/>
        <x:v>33</x:v>
      </x:c>
      <x:c r="M7939" s="54">
        <x:f t="shared" si="1482"/>
        <x:v>4535.149364745932</x:v>
      </x:c>
      <x:c r="N7939" s="54">
        <x:f t="shared" si="1483"/>
        <x:v>2.6494092810735639</x:v>
      </x:c>
      <x:c r="O7939" s="55">
        <x:f t="shared" si="1484"/>
        <x:v>161088</x:v>
      </x:c>
      <x:c r="P7939" s="55">
        <x:f t="shared" si="1485"/>
        <x:v>28160</x:v>
      </x:c>
      <x:c r="Q7939" s="55">
        <x:f t="shared" si="1486"/>
        <x:v>91235.23202683909</x:v>
      </x:c>
      <x:c r="R7939" s="55">
        <x:f t="shared" si="1487"/>
        <x:v>21692.76797316091</x:v>
      </x:c>
      <x:c r="S7939" s="1" t="str">
        <x:f t="shared" si="1488"/>
        <x:v>YES</x:v>
      </x:c>
      <x:c r="T7939" s="1">
        <x:f t="shared" si="1489"/>
        <x:v>21692.76797316091</x:v>
      </x:c>
    </x:row>
    <x:row r="7940">
      <x:c r="A7940" s="1"/>
      <x:c r="B7940" s="1"/>
      <x:c r="C7940" s="1"/>
      <x:c r="D7940" s="1"/>
      <x:c r="E7940" s="1"/>
      <x:c r="F7940" s="1"/>
      <x:c r="G7940" s="1"/>
      <x:c r="H7940" s="1"/>
      <x:c r="I7940" s="53">
        <x:f t="shared" si="1478"/>
        <x:v>12</x:v>
      </x:c>
      <x:c r="J7940" s="53">
        <x:f t="shared" si="1479"/>
        <x:v>2</x:v>
      </x:c>
      <x:c r="K7940" s="53">
        <x:f t="shared" si="1480"/>
        <x:v>20</x:v>
      </x:c>
      <x:c r="L7940" s="53">
        <x:f t="shared" si="1481"/>
        <x:v>34</x:v>
      </x:c>
      <x:c r="M7940" s="54">
        <x:f t="shared" si="1482"/>
        <x:v>4606.37365539641</x:v>
      </x:c>
      <x:c r="N7940" s="54">
        <x:f t="shared" si="1483"/>
        <x:v>2.6988705940252848</x:v>
      </x:c>
      <x:c r="O7940" s="55">
        <x:f t="shared" si="1484"/>
        <x:v>163788</x:v>
      </x:c>
      <x:c r="P7940" s="55">
        <x:f t="shared" si="1485"/>
        <x:v>29040</x:v>
      </x:c>
      <x:c r="Q7940" s="55">
        <x:f t="shared" si="1486"/>
        <x:v>92471.764850632113</x:v>
      </x:c>
      <x:c r="R7940" s="55">
        <x:f t="shared" si="1487"/>
        <x:v>22276.235149367887</x:v>
      </x:c>
      <x:c r="S7940" s="1" t="str">
        <x:f t="shared" si="1488"/>
        <x:v>YES</x:v>
      </x:c>
      <x:c r="T7940" s="1">
        <x:f t="shared" si="1489"/>
        <x:v>22276.235149367887</x:v>
      </x:c>
    </x:row>
    <x:row r="7941">
      <x:c r="A7941" s="1"/>
      <x:c r="B7941" s="1"/>
      <x:c r="C7941" s="1"/>
      <x:c r="D7941" s="1"/>
      <x:c r="E7941" s="1"/>
      <x:c r="F7941" s="1"/>
      <x:c r="G7941" s="1"/>
      <x:c r="H7941" s="1"/>
      <x:c r="I7941" s="53">
        <x:f t="shared" si="1478"/>
        <x:v>12</x:v>
      </x:c>
      <x:c r="J7941" s="53">
        <x:f t="shared" si="1479"/>
        <x:v>2</x:v>
      </x:c>
      <x:c r="K7941" s="53">
        <x:f t="shared" si="1480"/>
        <x:v>21</x:v>
      </x:c>
      <x:c r="L7941" s="53">
        <x:f t="shared" si="1481"/>
        <x:v>35</x:v>
      </x:c>
      <x:c r="M7941" s="54">
        <x:f t="shared" si="1482"/>
        <x:v>4679.2093956228528</x:v>
      </x:c>
      <x:c r="N7941" s="54">
        <x:f t="shared" si="1483"/>
        <x:v>2.7494509691825368</x:v>
      </x:c>
      <x:c r="O7941" s="55">
        <x:f t="shared" si="1484"/>
        <x:v>166488</x:v>
      </x:c>
      <x:c r="P7941" s="55">
        <x:f t="shared" si="1485"/>
        <x:v>29920</x:v>
      </x:c>
      <x:c r="Q7941" s="55">
        <x:f t="shared" si="1486"/>
        <x:v>93736.274229563409</x:v>
      </x:c>
      <x:c r="R7941" s="55">
        <x:f t="shared" si="1487"/>
        <x:v>22831.725770436591</x:v>
      </x:c>
      <x:c r="S7941" s="1" t="str">
        <x:f t="shared" si="1488"/>
        <x:v>YES</x:v>
      </x:c>
      <x:c r="T7941" s="1">
        <x:f t="shared" si="1489"/>
        <x:v>22831.725770436591</x:v>
      </x:c>
    </x:row>
    <x:row r="7942">
      <x:c r="A7942" s="1"/>
      <x:c r="B7942" s="1"/>
      <x:c r="C7942" s="1"/>
      <x:c r="D7942" s="1"/>
      <x:c r="E7942" s="1"/>
      <x:c r="F7942" s="1"/>
      <x:c r="G7942" s="1"/>
      <x:c r="H7942" s="1"/>
      <x:c r="I7942" s="53">
        <x:f t="shared" si="1478"/>
        <x:v>12</x:v>
      </x:c>
      <x:c r="J7942" s="53">
        <x:f t="shared" si="1479"/>
        <x:v>2</x:v>
      </x:c>
      <x:c r="K7942" s="53">
        <x:f t="shared" si="1480"/>
        <x:v>22</x:v>
      </x:c>
      <x:c r="L7942" s="53">
        <x:f t="shared" si="1481"/>
        <x:v>36</x:v>
      </x:c>
      <x:c r="M7942" s="54">
        <x:f t="shared" si="1482"/>
        <x:v>4753.6857428692492</x:v>
      </x:c>
      <x:c r="N7942" s="54">
        <x:f t="shared" si="1483"/>
        <x:v>2.8011706547703121</x:v>
      </x:c>
      <x:c r="O7942" s="55">
        <x:f t="shared" si="1484"/>
        <x:v>169188</x:v>
      </x:c>
      <x:c r="P7942" s="55">
        <x:f t="shared" si="1485"/>
        <x:v>30800</x:v>
      </x:c>
      <x:c r="Q7942" s="55">
        <x:f t="shared" si="1486"/>
        <x:v>95029.266369257792</x:v>
      </x:c>
      <x:c r="R7942" s="55">
        <x:f t="shared" si="1487"/>
        <x:v>23358.733630742208</x:v>
      </x:c>
      <x:c r="S7942" s="1" t="str">
        <x:f t="shared" si="1488"/>
        <x:v>YES</x:v>
      </x:c>
      <x:c r="T7942" s="1">
        <x:f t="shared" si="1489"/>
        <x:v>23358.733630742208</x:v>
      </x:c>
    </x:row>
    <x:row r="7943">
      <x:c r="A7943" s="1"/>
      <x:c r="B7943" s="1"/>
      <x:c r="C7943" s="1"/>
      <x:c r="D7943" s="1"/>
      <x:c r="E7943" s="1"/>
      <x:c r="F7943" s="1"/>
      <x:c r="G7943" s="1"/>
      <x:c r="H7943" s="1"/>
      <x:c r="I7943" s="53">
        <x:f t="shared" si="1478"/>
        <x:v>12</x:v>
      </x:c>
      <x:c r="J7943" s="53">
        <x:f t="shared" si="1479"/>
        <x:v>2</x:v>
      </x:c>
      <x:c r="K7943" s="53">
        <x:f t="shared" si="1480"/>
        <x:v>23</x:v>
      </x:c>
      <x:c r="L7943" s="53">
        <x:f t="shared" si="1481"/>
        <x:v>37</x:v>
      </x:c>
      <x:c r="M7943" s="54">
        <x:f t="shared" si="1482"/>
        <x:v>4829.8323317266859</x:v>
      </x:c>
      <x:c r="N7943" s="54">
        <x:f t="shared" si="1483"/>
        <x:v>2.854050230365754</x:v>
      </x:c>
      <x:c r="O7943" s="55">
        <x:f t="shared" si="1484"/>
        <x:v>171888</x:v>
      </x:c>
      <x:c r="P7943" s="55">
        <x:f t="shared" si="1485"/>
        <x:v>31680</x:v>
      </x:c>
      <x:c r="Q7943" s="55">
        <x:f t="shared" si="1486"/>
        <x:v>96351.255759143853</x:v>
      </x:c>
      <x:c r="R7943" s="55">
        <x:f t="shared" si="1487"/>
        <x:v>23856.744240856147</x:v>
      </x:c>
      <x:c r="S7943" s="1" t="str">
        <x:f t="shared" si="1488"/>
        <x:v>YES</x:v>
      </x:c>
      <x:c r="T7943" s="1">
        <x:f t="shared" si="1489"/>
        <x:v>23856.744240856147</x:v>
      </x:c>
    </x:row>
    <x:row r="7944">
      <x:c r="A7944" s="1"/>
      <x:c r="B7944" s="1"/>
      <x:c r="C7944" s="1"/>
      <x:c r="D7944" s="1"/>
      <x:c r="E7944" s="1"/>
      <x:c r="F7944" s="1"/>
      <x:c r="G7944" s="1"/>
      <x:c r="H7944" s="1"/>
      <x:c r="I7944" s="53">
        <x:f t="shared" si="1478"/>
        <x:v>12</x:v>
      </x:c>
      <x:c r="J7944" s="53">
        <x:f t="shared" si="1479"/>
        <x:v>2</x:v>
      </x:c>
      <x:c r="K7944" s="53">
        <x:f t="shared" si="1480"/>
        <x:v>24</x:v>
      </x:c>
      <x:c r="L7944" s="53">
        <x:f t="shared" si="1481"/>
        <x:v>38</x:v>
      </x:c>
      <x:c r="M7944" s="54">
        <x:f t="shared" si="1482"/>
        <x:v>4907.679281306182</x:v>
      </x:c>
      <x:c r="N7944" s="54">
        <x:f t="shared" si="1483"/>
        <x:v>2.9081106120181821</x:v>
      </x:c>
      <x:c r="O7944" s="55">
        <x:f t="shared" si="1484"/>
        <x:v>174588</x:v>
      </x:c>
      <x:c r="P7944" s="55">
        <x:f t="shared" si="1485"/>
        <x:v>32560</x:v>
      </x:c>
      <x:c r="Q7944" s="55">
        <x:f t="shared" si="1486"/>
        <x:v>97702.765300454543</x:v>
      </x:c>
      <x:c r="R7944" s="55">
        <x:f t="shared" si="1487"/>
        <x:v>24325.234699545457</x:v>
      </x:c>
      <x:c r="S7944" s="1" t="str">
        <x:f t="shared" si="1488"/>
        <x:v>YES</x:v>
      </x:c>
      <x:c r="T7944" s="1">
        <x:f t="shared" si="1489"/>
        <x:v>24325.234699545457</x:v>
      </x:c>
    </x:row>
    <x:row r="7945">
      <x:c r="A7945" s="1"/>
      <x:c r="B7945" s="1"/>
      <x:c r="C7945" s="1"/>
      <x:c r="D7945" s="1"/>
      <x:c r="E7945" s="1"/>
      <x:c r="F7945" s="1"/>
      <x:c r="G7945" s="1"/>
      <x:c r="H7945" s="1"/>
      <x:c r="I7945" s="53">
        <x:f t="shared" si="1478"/>
        <x:v>12</x:v>
      </x:c>
      <x:c r="J7945" s="53">
        <x:f t="shared" si="1479"/>
        <x:v>2</x:v>
      </x:c>
      <x:c r="K7945" s="53">
        <x:f t="shared" si="1480"/>
        <x:v>25</x:v>
      </x:c>
      <x:c r="L7945" s="53">
        <x:f t="shared" si="1481"/>
        <x:v>39</x:v>
      </x:c>
      <x:c r="M7945" s="54">
        <x:f t="shared" si="1482"/>
        <x:v>4987.2572027212791</x:v>
      </x:c>
      <x:c r="N7945" s="54">
        <x:f t="shared" si="1483"/>
        <x:v>2.9633730574453327</x:v>
      </x:c>
      <x:c r="O7945" s="55">
        <x:f t="shared" si="1484"/>
        <x:v>177288</x:v>
      </x:c>
      <x:c r="P7945" s="55">
        <x:f t="shared" si="1485"/>
        <x:v>33440</x:v>
      </x:c>
      <x:c r="Q7945" s="55">
        <x:f t="shared" si="1486"/>
        <x:v>99084.326436133313</x:v>
      </x:c>
      <x:c r="R7945" s="55">
        <x:f t="shared" si="1487"/>
        <x:v>24763.673563866687</x:v>
      </x:c>
      <x:c r="S7945" s="1" t="str">
        <x:f t="shared" si="1488"/>
        <x:v>YES</x:v>
      </x:c>
      <x:c r="T7945" s="1">
        <x:f t="shared" si="1489"/>
        <x:v>24763.673563866687</x:v>
      </x:c>
    </x:row>
    <x:row r="7946">
      <x:c r="A7946" s="1"/>
      <x:c r="B7946" s="1"/>
      <x:c r="C7946" s="1"/>
      <x:c r="D7946" s="1"/>
      <x:c r="E7946" s="1"/>
      <x:c r="F7946" s="1"/>
      <x:c r="G7946" s="1"/>
      <x:c r="H7946" s="1"/>
      <x:c r="I7946" s="53">
        <x:f t="shared" si="1478"/>
        <x:v>12</x:v>
      </x:c>
      <x:c r="J7946" s="53">
        <x:f t="shared" si="1479"/>
        <x:v>2</x:v>
      </x:c>
      <x:c r="K7946" s="53">
        <x:f t="shared" si="1480"/>
        <x:v>26</x:v>
      </x:c>
      <x:c r="L7946" s="53">
        <x:f t="shared" si="1481"/>
        <x:v>40</x:v>
      </x:c>
      <x:c r="M7946" s="54">
        <x:f t="shared" si="1482"/>
        <x:v>5068.5972066819977</x:v>
      </x:c>
      <x:c r="N7946" s="54">
        <x:f t="shared" si="1483"/>
        <x:v>3.0198591713069427</x:v>
      </x:c>
      <x:c r="O7946" s="55">
        <x:f t="shared" si="1484"/>
        <x:v>179988</x:v>
      </x:c>
      <x:c r="P7946" s="55">
        <x:f t="shared" si="1485"/>
        <x:v>34320</x:v>
      </x:c>
      <x:c r="Q7946" s="55">
        <x:f t="shared" si="1486"/>
        <x:v>100496.47928267356</x:v>
      </x:c>
      <x:c r="R7946" s="55">
        <x:f t="shared" si="1487"/>
        <x:v>25171.520717326435</x:v>
      </x:c>
      <x:c r="S7946" s="1" t="str">
        <x:f t="shared" si="1488"/>
        <x:v>YES</x:v>
      </x:c>
      <x:c r="T7946" s="1">
        <x:f t="shared" si="1489"/>
        <x:v>25171.520717326435</x:v>
      </x:c>
    </x:row>
    <x:row r="7947">
      <x:c r="A7947" s="1"/>
      <x:c r="B7947" s="1"/>
      <x:c r="C7947" s="1"/>
      <x:c r="D7947" s="1"/>
      <x:c r="E7947" s="1"/>
      <x:c r="F7947" s="1"/>
      <x:c r="G7947" s="1"/>
      <x:c r="H7947" s="1"/>
      <x:c r="I7947" s="53">
        <x:f t="shared" si="1478"/>
        <x:v>12</x:v>
      </x:c>
      <x:c r="J7947" s="53">
        <x:f t="shared" si="1479"/>
        <x:v>2</x:v>
      </x:c>
      <x:c r="K7947" s="53">
        <x:f t="shared" si="1480"/>
        <x:v>27</x:v>
      </x:c>
      <x:c r="L7947" s="53">
        <x:f t="shared" si="1481"/>
        <x:v>41</x:v>
      </x:c>
      <x:c r="M7947" s="54">
        <x:f t="shared" si="1482"/>
        <x:v>5151.7309112017538</x:v>
      </x:c>
      <x:c r="N7947" s="54">
        <x:f t="shared" si="1483"/>
        <x:v>3.0775909105567734</x:v>
      </x:c>
      <x:c r="O7947" s="55">
        <x:f t="shared" si="1484"/>
        <x:v>182688</x:v>
      </x:c>
      <x:c r="P7947" s="55">
        <x:f t="shared" si="1485"/>
        <x:v>35200</x:v>
      </x:c>
      <x:c r="Q7947" s="55">
        <x:f t="shared" si="1486"/>
        <x:v>101939.77276391933</x:v>
      </x:c>
      <x:c r="R7947" s="55">
        <x:f t="shared" si="1487"/>
        <x:v>25548.227236080667</x:v>
      </x:c>
      <x:c r="S7947" s="1" t="str">
        <x:f t="shared" si="1488"/>
        <x:v>YES</x:v>
      </x:c>
      <x:c r="T7947" s="1">
        <x:f t="shared" si="1489"/>
        <x:v>25548.227236080667</x:v>
      </x:c>
    </x:row>
    <x:row r="7948">
      <x:c r="A7948" s="1"/>
      <x:c r="B7948" s="1"/>
      <x:c r="C7948" s="1"/>
      <x:c r="D7948" s="1"/>
      <x:c r="E7948" s="1"/>
      <x:c r="F7948" s="1"/>
      <x:c r="G7948" s="1"/>
      <x:c r="H7948" s="1"/>
      <x:c r="I7948" s="53">
        <x:f t="shared" si="1478"/>
        <x:v>12</x:v>
      </x:c>
      <x:c r="J7948" s="53">
        <x:f t="shared" si="1479"/>
        <x:v>2</x:v>
      </x:c>
      <x:c r="K7948" s="53">
        <x:f t="shared" si="1480"/>
        <x:v>28</x:v>
      </x:c>
      <x:c r="L7948" s="53">
        <x:f t="shared" si="1481"/>
        <x:v>42</x:v>
      </x:c>
      <x:c r="M7948" s="54">
        <x:f t="shared" si="1482"/>
        <x:v>5236.6904494189075</x:v>
      </x:c>
      <x:c r="N7948" s="54">
        <x:f t="shared" si="1483"/>
        <x:v>3.1365905898742414</x:v>
      </x:c>
      <x:c r="O7948" s="55">
        <x:f t="shared" si="1484"/>
        <x:v>185388</x:v>
      </x:c>
      <x:c r="P7948" s="55">
        <x:f t="shared" si="1485"/>
        <x:v>36080</x:v>
      </x:c>
      <x:c r="Q7948" s="55">
        <x:f t="shared" si="1486"/>
        <x:v>103414.76474685603</x:v>
      </x:c>
      <x:c r="R7948" s="55">
        <x:f t="shared" si="1487"/>
        <x:v>25893.235253143968</x:v>
      </x:c>
      <x:c r="S7948" s="1" t="str">
        <x:f t="shared" si="1488"/>
        <x:v>YES</x:v>
      </x:c>
      <x:c r="T7948" s="1">
        <x:f t="shared" si="1489"/>
        <x:v>25893.235253143968</x:v>
      </x:c>
    </x:row>
    <x:row r="7949">
      <x:c r="A7949" s="1"/>
      <x:c r="B7949" s="1"/>
      <x:c r="C7949" s="1"/>
      <x:c r="D7949" s="1"/>
      <x:c r="E7949" s="1"/>
      <x:c r="F7949" s="1"/>
      <x:c r="G7949" s="1"/>
      <x:c r="H7949" s="1"/>
      <x:c r="I7949" s="53">
        <x:f t="shared" si="1478"/>
        <x:v>12</x:v>
      </x:c>
      <x:c r="J7949" s="53">
        <x:f t="shared" si="1479"/>
        <x:v>2</x:v>
      </x:c>
      <x:c r="K7949" s="53">
        <x:f t="shared" si="1480"/>
        <x:v>29</x:v>
      </x:c>
      <x:c r="L7949" s="53">
        <x:f t="shared" si="1481"/>
        <x:v>43</x:v>
      </x:c>
      <x:c r="M7949" s="54">
        <x:f t="shared" si="1482"/>
        <x:v>5323.5084775345613</x:v>
      </x:c>
      <x:c r="N7949" s="54">
        <x:f t="shared" si="1483"/>
        <x:v>3.1968808871767789</x:v>
      </x:c>
      <x:c r="O7949" s="55">
        <x:f t="shared" si="1484"/>
        <x:v>188088</x:v>
      </x:c>
      <x:c r="P7949" s="55">
        <x:f t="shared" si="1485"/>
        <x:v>36960</x:v>
      </x:c>
      <x:c r="Q7949" s="55">
        <x:f t="shared" si="1486"/>
        <x:v>104922.02217941947</x:v>
      </x:c>
      <x:c r="R7949" s="55">
        <x:f t="shared" si="1487"/>
        <x:v>26205.977820580534</x:v>
      </x:c>
      <x:c r="S7949" s="1" t="str">
        <x:f t="shared" si="1488"/>
        <x:v>YES</x:v>
      </x:c>
      <x:c r="T7949" s="1">
        <x:f t="shared" si="1489"/>
        <x:v>26205.977820580534</x:v>
      </x:c>
    </x:row>
    <x:row r="7950">
      <x:c r="A7950" s="1"/>
      <x:c r="B7950" s="1"/>
      <x:c r="C7950" s="1"/>
      <x:c r="D7950" s="1"/>
      <x:c r="E7950" s="1"/>
      <x:c r="F7950" s="1"/>
      <x:c r="G7950" s="1"/>
      <x:c r="H7950" s="1"/>
      <x:c r="I7950" s="53">
        <x:f t="shared" si="1478"/>
        <x:v>12</x:v>
      </x:c>
      <x:c r="J7950" s="53">
        <x:f t="shared" si="1479"/>
        <x:v>2</x:v>
      </x:c>
      <x:c r="K7950" s="53">
        <x:f t="shared" si="1480"/>
        <x:v>30</x:v>
      </x:c>
      <x:c r="L7950" s="53">
        <x:f t="shared" si="1481"/>
        <x:v>44</x:v>
      </x:c>
      <x:c r="M7950" s="54">
        <x:f t="shared" si="1482"/>
        <x:v>5412.2181828683315</x:v>
      </x:c>
      <x:c r="N7950" s="54">
        <x:f t="shared" si="1483"/>
        <x:v>3.2584848492141192</x:v>
      </x:c>
      <x:c r="O7950" s="55">
        <x:f t="shared" si="1484"/>
        <x:v>190788</x:v>
      </x:c>
      <x:c r="P7950" s="55">
        <x:f t="shared" si="1485"/>
        <x:v>37840</x:v>
      </x:c>
      <x:c r="Q7950" s="55">
        <x:f t="shared" si="1486"/>
        <x:v>106462.12123035298</x:v>
      </x:c>
      <x:c r="R7950" s="55">
        <x:f t="shared" si="1487"/>
        <x:v>26485.878769647024</x:v>
      </x:c>
      <x:c r="S7950" s="1" t="str">
        <x:f t="shared" si="1488"/>
        <x:v>YES</x:v>
      </x:c>
      <x:c r="T7950" s="1">
        <x:f t="shared" si="1489"/>
        <x:v>26485.878769647024</x:v>
      </x:c>
    </x:row>
    <x:row r="7951">
      <x:c r="A7951" s="1"/>
      <x:c r="B7951" s="1"/>
      <x:c r="C7951" s="1"/>
      <x:c r="D7951" s="1"/>
      <x:c r="E7951" s="1"/>
      <x:c r="F7951" s="1"/>
      <x:c r="G7951" s="1"/>
      <x:c r="H7951" s="1"/>
      <x:c r="I7951" s="53">
        <x:f t="shared" si="1478"/>
        <x:v>12</x:v>
      </x:c>
      <x:c r="J7951" s="53">
        <x:f t="shared" si="1479"/>
        <x:v>3</x:v>
      </x:c>
      <x:c r="K7951" s="53">
        <x:f t="shared" si="1480"/>
        <x:v>0</x:v>
      </x:c>
      <x:c r="L7951" s="53">
        <x:f t="shared" si="1481"/>
        <x:v>15</x:v>
      </x:c>
      <x:c r="M7951" s="54">
        <x:f t="shared" si="1482"/>
        <x:v>3486.4228031086832</x:v>
      </x:c>
      <x:c r="N7951" s="54">
        <x:f t="shared" si="1483"/>
        <x:v>1.9211269466032521</x:v>
      </x:c>
      <x:c r="O7951" s="55">
        <x:f t="shared" si="1484"/>
        <x:v>111882</x:v>
      </x:c>
      <x:c r="P7951" s="55">
        <x:f t="shared" si="1485"/>
        <x:v>11880</x:v>
      </x:c>
      <x:c r="Q7951" s="55">
        <x:f t="shared" si="1486"/>
        <x:v>73028.173665081296</x:v>
      </x:c>
      <x:c r="R7951" s="55">
        <x:f t="shared" si="1487"/>
        <x:v>6973.8263349187037</x:v>
      </x:c>
      <x:c r="S7951" s="1" t="str">
        <x:f t="shared" si="1488"/>
        <x:v>YES</x:v>
      </x:c>
      <x:c r="T7951" s="1">
        <x:f t="shared" si="1489"/>
        <x:v>6973.8263349187037</x:v>
      </x:c>
    </x:row>
    <x:row r="7952">
      <x:c r="A7952" s="1"/>
      <x:c r="B7952" s="1"/>
      <x:c r="C7952" s="1"/>
      <x:c r="D7952" s="1"/>
      <x:c r="E7952" s="1"/>
      <x:c r="F7952" s="1"/>
      <x:c r="G7952" s="1"/>
      <x:c r="H7952" s="1"/>
      <x:c r="I7952" s="53">
        <x:f t="shared" si="1478"/>
        <x:v>12</x:v>
      </x:c>
      <x:c r="J7952" s="53">
        <x:f t="shared" si="1479"/>
        <x:v>3</x:v>
      </x:c>
      <x:c r="K7952" s="53">
        <x:f t="shared" si="1480"/>
        <x:v>1</x:v>
      </x:c>
      <x:c r="L7952" s="53">
        <x:f t="shared" si="1481"/>
        <x:v>16</x:v>
      </x:c>
      <x:c r="M7952" s="54">
        <x:f t="shared" si="1482"/>
        <x:v>3531.9853031086832</x:v>
      </x:c>
      <x:c r="N7952" s="54">
        <x:f t="shared" si="1483"/>
        <x:v>1.9527675716032522</x:v>
      </x:c>
      <x:c r="O7952" s="55">
        <x:f t="shared" si="1484"/>
        <x:v>114582</x:v>
      </x:c>
      <x:c r="P7952" s="55">
        <x:f t="shared" si="1485"/>
        <x:v>12760</x:v>
      </x:c>
      <x:c r="Q7952" s="55">
        <x:f t="shared" si="1486"/>
        <x:v>73819.189290081296</x:v>
      </x:c>
      <x:c r="R7952" s="55">
        <x:f t="shared" si="1487"/>
        <x:v>8002.8107099187037</x:v>
      </x:c>
      <x:c r="S7952" s="1" t="str">
        <x:f t="shared" si="1488"/>
        <x:v>YES</x:v>
      </x:c>
      <x:c r="T7952" s="1">
        <x:f t="shared" si="1489"/>
        <x:v>8002.8107099187037</x:v>
      </x:c>
    </x:row>
    <x:row r="7953">
      <x:c r="A7953" s="1"/>
      <x:c r="B7953" s="1"/>
      <x:c r="C7953" s="1"/>
      <x:c r="D7953" s="1"/>
      <x:c r="E7953" s="1"/>
      <x:c r="F7953" s="1"/>
      <x:c r="G7953" s="1"/>
      <x:c r="H7953" s="1"/>
      <x:c r="I7953" s="53">
        <x:f t="shared" si="1478"/>
        <x:v>12</x:v>
      </x:c>
      <x:c r="J7953" s="53">
        <x:f t="shared" si="1479"/>
        <x:v>3</x:v>
      </x:c>
      <x:c r="K7953" s="53">
        <x:f t="shared" si="1480"/>
        <x:v>2</x:v>
      </x:c>
      <x:c r="L7953" s="53">
        <x:f t="shared" si="1481"/>
        <x:v>17</x:v>
      </x:c>
      <x:c r="M7953" s="54">
        <x:f t="shared" si="1482"/>
        <x:v>3578.6868656086831</x:v>
      </x:c>
      <x:c r="N7953" s="54">
        <x:f t="shared" si="1483"/>
        <x:v>1.9851992122282522</x:v>
      </x:c>
      <x:c r="O7953" s="55">
        <x:f t="shared" si="1484"/>
        <x:v>117282</x:v>
      </x:c>
      <x:c r="P7953" s="55">
        <x:f t="shared" si="1485"/>
        <x:v>13640</x:v>
      </x:c>
      <x:c r="Q7953" s="55">
        <x:f t="shared" si="1486"/>
        <x:v>74629.980305706296</x:v>
      </x:c>
      <x:c r="R7953" s="55">
        <x:f t="shared" si="1487"/>
        <x:v>9012.0196942937037</x:v>
      </x:c>
      <x:c r="S7953" s="1" t="str">
        <x:f t="shared" si="1488"/>
        <x:v>YES</x:v>
      </x:c>
      <x:c r="T7953" s="1">
        <x:f t="shared" si="1489"/>
        <x:v>9012.0196942937037</x:v>
      </x:c>
    </x:row>
    <x:row r="7954">
      <x:c r="A7954" s="1"/>
      <x:c r="B7954" s="1"/>
      <x:c r="C7954" s="1"/>
      <x:c r="D7954" s="1"/>
      <x:c r="E7954" s="1"/>
      <x:c r="F7954" s="1"/>
      <x:c r="G7954" s="1"/>
      <x:c r="H7954" s="1"/>
      <x:c r="I7954" s="53">
        <x:f t="shared" si="1478"/>
        <x:v>12</x:v>
      </x:c>
      <x:c r="J7954" s="53">
        <x:f t="shared" si="1479"/>
        <x:v>3</x:v>
      </x:c>
      <x:c r="K7954" s="53">
        <x:f t="shared" si="1480"/>
        <x:v>3</x:v>
      </x:c>
      <x:c r="L7954" s="53">
        <x:f t="shared" si="1481"/>
        <x:v>18</x:v>
      </x:c>
      <x:c r="M7954" s="54">
        <x:f t="shared" si="1482"/>
        <x:v>3626.548848030558</x:v>
      </x:c>
      <x:c r="N7954" s="54">
        <x:f t="shared" si="1483"/>
        <x:v>2.0184367000212209</x:v>
      </x:c>
      <x:c r="O7954" s="55">
        <x:f t="shared" si="1484"/>
        <x:v>119982</x:v>
      </x:c>
      <x:c r="P7954" s="55">
        <x:f t="shared" si="1485"/>
        <x:v>14520</x:v>
      </x:c>
      <x:c r="Q7954" s="55">
        <x:f t="shared" si="1486"/>
        <x:v>75460.917500530515</x:v>
      </x:c>
      <x:c r="R7954" s="55">
        <x:f t="shared" si="1487"/>
        <x:v>10001.082499469485</x:v>
      </x:c>
      <x:c r="S7954" s="1" t="str">
        <x:f t="shared" si="1488"/>
        <x:v>YES</x:v>
      </x:c>
      <x:c r="T7954" s="1">
        <x:f t="shared" si="1489"/>
        <x:v>10001.082499469485</x:v>
      </x:c>
    </x:row>
    <x:row r="7955">
      <x:c r="A7955" s="1"/>
      <x:c r="B7955" s="1"/>
      <x:c r="C7955" s="1"/>
      <x:c r="D7955" s="1"/>
      <x:c r="E7955" s="1"/>
      <x:c r="F7955" s="1"/>
      <x:c r="G7955" s="1"/>
      <x:c r="H7955" s="1"/>
      <x:c r="I7955" s="53">
        <x:f t="shared" si="1478"/>
        <x:v>12</x:v>
      </x:c>
      <x:c r="J7955" s="53">
        <x:f t="shared" si="1479"/>
        <x:v>3</x:v>
      </x:c>
      <x:c r="K7955" s="53">
        <x:f t="shared" si="1480"/>
        <x:v>4</x:v>
      </x:c>
      <x:c r="L7955" s="53">
        <x:f t="shared" si="1481"/>
        <x:v>19</x:v>
      </x:c>
      <x:c r="M7955" s="54">
        <x:f t="shared" si="1482"/>
        <x:v>3675.5929637532145</x:v>
      </x:c>
      <x:c r="N7955" s="54">
        <x:f t="shared" si="1483"/>
        <x:v>2.05249511371751</x:v>
      </x:c>
      <x:c r="O7955" s="55">
        <x:f t="shared" si="1484"/>
        <x:v>122682</x:v>
      </x:c>
      <x:c r="P7955" s="55">
        <x:f t="shared" si="1485"/>
        <x:v>15400</x:v>
      </x:c>
      <x:c r="Q7955" s="55">
        <x:f t="shared" si="1486"/>
        <x:v>76312.377842937742</x:v>
      </x:c>
      <x:c r="R7955" s="55">
        <x:f t="shared" si="1487"/>
        <x:v>10969.622157062258</x:v>
      </x:c>
      <x:c r="S7955" s="1" t="str">
        <x:f t="shared" si="1488"/>
        <x:v>YES</x:v>
      </x:c>
      <x:c r="T7955" s="1">
        <x:f t="shared" si="1489"/>
        <x:v>10969.622157062258</x:v>
      </x:c>
    </x:row>
    <x:row r="7956">
      <x:c r="A7956" s="1"/>
      <x:c r="B7956" s="1"/>
      <x:c r="C7956" s="1"/>
      <x:c r="D7956" s="1"/>
      <x:c r="E7956" s="1"/>
      <x:c r="F7956" s="1"/>
      <x:c r="G7956" s="1"/>
      <x:c r="H7956" s="1"/>
      <x:c r="I7956" s="53">
        <x:f t="shared" si="1478"/>
        <x:v>12</x:v>
      </x:c>
      <x:c r="J7956" s="53">
        <x:f t="shared" si="1479"/>
        <x:v>3</x:v>
      </x:c>
      <x:c r="K7956" s="53">
        <x:f t="shared" si="1480"/>
        <x:v>5</x:v>
      </x:c>
      <x:c r="L7956" s="53">
        <x:f t="shared" si="1481"/>
        <x:v>20</x:v>
      </x:c>
      <x:c r="M7956" s="54">
        <x:f t="shared" si="1482"/>
        <x:v>3725.8412876744178</x:v>
      </x:c>
      <x:c r="N7956" s="54">
        <x:f t="shared" si="1483"/>
        <x:v>2.0873897831072346</x:v>
      </x:c>
      <x:c r="O7956" s="55">
        <x:f t="shared" si="1484"/>
        <x:v>125382</x:v>
      </x:c>
      <x:c r="P7956" s="55">
        <x:f t="shared" si="1485"/>
        <x:v>16280</x:v>
      </x:c>
      <x:c r="Q7956" s="55">
        <x:f t="shared" si="1486"/>
        <x:v>77184.74457768086</x:v>
      </x:c>
      <x:c r="R7956" s="55">
        <x:f t="shared" si="1487"/>
        <x:v>11917.25542231914</x:v>
      </x:c>
      <x:c r="S7956" s="1" t="str">
        <x:f t="shared" si="1488"/>
        <x:v>YES</x:v>
      </x:c>
      <x:c r="T7956" s="1">
        <x:f t="shared" si="1489"/>
        <x:v>11917.25542231914</x:v>
      </x:c>
    </x:row>
    <x:row r="7957">
      <x:c r="A7957" s="1"/>
      <x:c r="B7957" s="1"/>
      <x:c r="C7957" s="1"/>
      <x:c r="D7957" s="1"/>
      <x:c r="E7957" s="1"/>
      <x:c r="F7957" s="1"/>
      <x:c r="G7957" s="1"/>
      <x:c r="H7957" s="1"/>
      <x:c r="I7957" s="53">
        <x:f t="shared" si="1478"/>
        <x:v>12</x:v>
      </x:c>
      <x:c r="J7957" s="53">
        <x:f t="shared" si="1479"/>
        <x:v>3</x:v>
      </x:c>
      <x:c r="K7957" s="53">
        <x:f t="shared" si="1480"/>
        <x:v>6</x:v>
      </x:c>
      <x:c r="L7957" s="53">
        <x:f t="shared" si="1481"/>
        <x:v>21</x:v>
      </x:c>
      <x:c r="M7957" s="54">
        <x:f t="shared" si="1482"/>
        <x:v>3777.3162618560509</x:v>
      </x:c>
      <x:c r="N7957" s="54">
        <x:f t="shared" si="1483"/>
        <x:v>2.123136292955591</x:v>
      </x:c>
      <x:c r="O7957" s="55">
        <x:f t="shared" si="1484"/>
        <x:v>128082</x:v>
      </x:c>
      <x:c r="P7957" s="55">
        <x:f t="shared" si="1485"/>
        <x:v>17160</x:v>
      </x:c>
      <x:c r="Q7957" s="55">
        <x:f t="shared" si="1486"/>
        <x:v>78078.407323889769</x:v>
      </x:c>
      <x:c r="R7957" s="55">
        <x:f t="shared" si="1487"/>
        <x:v>12843.592676110231</x:v>
      </x:c>
      <x:c r="S7957" s="1" t="str">
        <x:f t="shared" si="1488"/>
        <x:v>YES</x:v>
      </x:c>
      <x:c r="T7957" s="1">
        <x:f t="shared" si="1489"/>
        <x:v>12843.592676110231</x:v>
      </x:c>
    </x:row>
    <x:row r="7958">
      <x:c r="A7958" s="1"/>
      <x:c r="B7958" s="1"/>
      <x:c r="C7958" s="1"/>
      <x:c r="D7958" s="1"/>
      <x:c r="E7958" s="1"/>
      <x:c r="F7958" s="1"/>
      <x:c r="G7958" s="1"/>
      <x:c r="H7958" s="1"/>
      <x:c r="I7958" s="53">
        <x:f t="shared" si="1478"/>
        <x:v>12</x:v>
      </x:c>
      <x:c r="J7958" s="53">
        <x:f t="shared" si="1479"/>
        <x:v>3</x:v>
      </x:c>
      <x:c r="K7958" s="53">
        <x:f t="shared" si="1480"/>
        <x:v>7</x:v>
      </x:c>
      <x:c r="L7958" s="53">
        <x:f t="shared" si="1481"/>
        <x:v>22</x:v>
      </x:c>
      <x:c r="M7958" s="54">
        <x:f t="shared" si="1482"/>
        <x:v>3830.0407012540113</x:v>
      </x:c>
      <x:c r="N7958" s="54">
        <x:f t="shared" si="1483"/>
        <x:v>2.1597504869819524</x:v>
      </x:c>
      <x:c r="O7958" s="55">
        <x:f t="shared" si="1484"/>
        <x:v>130782</x:v>
      </x:c>
      <x:c r="P7958" s="55">
        <x:f t="shared" si="1485"/>
        <x:v>18040</x:v>
      </x:c>
      <x:c r="Q7958" s="55">
        <x:f t="shared" si="1486"/>
        <x:v>78993.762174548814</x:v>
      </x:c>
      <x:c r="R7958" s="55">
        <x:f t="shared" si="1487"/>
        <x:v>13748.237825451186</x:v>
      </x:c>
      <x:c r="S7958" s="1" t="str">
        <x:f t="shared" si="1488"/>
        <x:v>YES</x:v>
      </x:c>
      <x:c r="T7958" s="1">
        <x:f t="shared" si="1489"/>
        <x:v>13748.237825451186</x:v>
      </x:c>
    </x:row>
    <x:row r="7959">
      <x:c r="A7959" s="1"/>
      <x:c r="B7959" s="1"/>
      <x:c r="C7959" s="1"/>
      <x:c r="D7959" s="1"/>
      <x:c r="E7959" s="1"/>
      <x:c r="F7959" s="1"/>
      <x:c r="G7959" s="1"/>
      <x:c r="H7959" s="1"/>
      <x:c r="I7959" s="53">
        <x:f t="shared" si="1478"/>
        <x:v>12</x:v>
      </x:c>
      <x:c r="J7959" s="53">
        <x:f t="shared" si="1479"/>
        <x:v>3</x:v>
      </x:c>
      <x:c r="K7959" s="53">
        <x:f t="shared" si="1480"/>
        <x:v>8</x:v>
      </x:c>
      <x:c r="L7959" s="53">
        <x:f t="shared" si="1481"/>
        <x:v>23</x:v>
      </x:c>
      <x:c r="M7959" s="54">
        <x:f t="shared" si="1482"/>
        <x:v>3884.0377995339913</x:v>
      </x:c>
      <x:c r="N7959" s="54">
        <x:f t="shared" si="1483"/>
        <x:v>2.1972484718986052</x:v>
      </x:c>
      <x:c r="O7959" s="55">
        <x:f t="shared" si="1484"/>
        <x:v>133482</x:v>
      </x:c>
      <x:c r="P7959" s="55">
        <x:f t="shared" si="1485"/>
        <x:v>18920</x:v>
      </x:c>
      <x:c r="Q7959" s="55">
        <x:f t="shared" si="1486"/>
        <x:v>79931.211797465134</x:v>
      </x:c>
      <x:c r="R7959" s="55">
        <x:f t="shared" si="1487"/>
        <x:v>14630.788202534866</x:v>
      </x:c>
      <x:c r="S7959" s="1" t="str">
        <x:f t="shared" si="1488"/>
        <x:v>YES</x:v>
      </x:c>
      <x:c r="T7959" s="1">
        <x:f t="shared" si="1489"/>
        <x:v>14630.788202534866</x:v>
      </x:c>
    </x:row>
    <x:row r="7960">
      <x:c r="A7960" s="1"/>
      <x:c r="B7960" s="1"/>
      <x:c r="C7960" s="1"/>
      <x:c r="D7960" s="1"/>
      <x:c r="E7960" s="1"/>
      <x:c r="F7960" s="1"/>
      <x:c r="G7960" s="1"/>
      <x:c r="H7960" s="1"/>
      <x:c r="I7960" s="53">
        <x:f t="shared" si="1478"/>
        <x:v>12</x:v>
      </x:c>
      <x:c r="J7960" s="53">
        <x:f t="shared" si="1479"/>
        <x:v>3</x:v>
      </x:c>
      <x:c r="K7960" s="53">
        <x:f t="shared" si="1480"/>
        <x:v>9</x:v>
      </x:c>
      <x:c r="L7960" s="53">
        <x:f t="shared" si="1481"/>
        <x:v>24</x:v>
      </x:c>
      <x:c r="M7960" s="54">
        <x:f t="shared" si="1482"/>
        <x:v>3939.3311349743863</x:v>
      </x:c>
      <x:c r="N7960" s="54">
        <x:f t="shared" si="1483"/>
        <x:v>2.2356466215099906</x:v>
      </x:c>
      <x:c r="O7960" s="55">
        <x:f t="shared" si="1484"/>
        <x:v>136182</x:v>
      </x:c>
      <x:c r="P7960" s="55">
        <x:f t="shared" si="1485"/>
        <x:v>19800</x:v>
      </x:c>
      <x:c r="Q7960" s="55">
        <x:f t="shared" si="1486"/>
        <x:v>80891.165537749766</x:v>
      </x:c>
      <x:c r="R7960" s="55">
        <x:f t="shared" si="1487"/>
        <x:v>15490.834462250234</x:v>
      </x:c>
      <x:c r="S7960" s="1" t="str">
        <x:f t="shared" si="1488"/>
        <x:v>YES</x:v>
      </x:c>
      <x:c r="T7960" s="1">
        <x:f t="shared" si="1489"/>
        <x:v>15490.834462250234</x:v>
      </x:c>
    </x:row>
    <x:row r="7961">
      <x:c r="A7961" s="1"/>
      <x:c r="B7961" s="1"/>
      <x:c r="C7961" s="1"/>
      <x:c r="D7961" s="1"/>
      <x:c r="E7961" s="1"/>
      <x:c r="F7961" s="1"/>
      <x:c r="G7961" s="1"/>
      <x:c r="H7961" s="1"/>
      <x:c r="I7961" s="53">
        <x:f t="shared" si="1478"/>
        <x:v>12</x:v>
      </x:c>
      <x:c r="J7961" s="53">
        <x:f t="shared" si="1479"/>
        <x:v>3</x:v>
      </x:c>
      <x:c r="K7961" s="53">
        <x:f t="shared" si="1480"/>
        <x:v>10</x:v>
      </x:c>
      <x:c r="L7961" s="53">
        <x:f t="shared" si="1481"/>
        <x:v>25</x:v>
      </x:c>
      <x:c r="M7961" s="54">
        <x:f t="shared" si="1482"/>
        <x:v>3995.9446764575987</x:v>
      </x:c>
      <x:c r="N7961" s="54">
        <x:f t="shared" si="1483"/>
        <x:v>2.2749615808733323</x:v>
      </x:c>
      <x:c r="O7961" s="55">
        <x:f t="shared" si="1484"/>
        <x:v>138882</x:v>
      </x:c>
      <x:c r="P7961" s="55">
        <x:f t="shared" si="1485"/>
        <x:v>20680</x:v>
      </x:c>
      <x:c r="Q7961" s="55">
        <x:f t="shared" si="1486"/>
        <x:v>81874.0395218333</x:v>
      </x:c>
      <x:c r="R7961" s="55">
        <x:f t="shared" si="1487"/>
        <x:v>16327.9604781667</x:v>
      </x:c>
      <x:c r="S7961" s="1" t="str">
        <x:f t="shared" si="1488"/>
        <x:v>YES</x:v>
      </x:c>
      <x:c r="T7961" s="1">
        <x:f t="shared" si="1489"/>
        <x:v>16327.9604781667</x:v>
      </x:c>
    </x:row>
    <x:row r="7962">
      <x:c r="A7962" s="1"/>
      <x:c r="B7962" s="1"/>
      <x:c r="C7962" s="1"/>
      <x:c r="D7962" s="1"/>
      <x:c r="E7962" s="1"/>
      <x:c r="F7962" s="1"/>
      <x:c r="G7962" s="1"/>
      <x:c r="H7962" s="1"/>
      <x:c r="I7962" s="53">
        <x:f t="shared" si="1478"/>
        <x:v>12</x:v>
      </x:c>
      <x:c r="J7962" s="53">
        <x:f t="shared" si="1479"/>
        <x:v>3</x:v>
      </x:c>
      <x:c r="K7962" s="53">
        <x:f t="shared" si="1480"/>
        <x:v>11</x:v>
      </x:c>
      <x:c r="L7962" s="53">
        <x:f t="shared" si="1481"/>
        <x:v>26</x:v>
      </x:c>
      <x:c r="M7962" s="54">
        <x:f t="shared" si="1482"/>
        <x:v>4053.902789551038</x:v>
      </x:c>
      <x:c r="N7962" s="54">
        <x:f t="shared" si="1483"/>
        <x:v>2.315210270521554</x:v>
      </x:c>
      <x:c r="O7962" s="55">
        <x:f t="shared" si="1484"/>
        <x:v>141582</x:v>
      </x:c>
      <x:c r="P7962" s="55">
        <x:f t="shared" si="1485"/>
        <x:v>21560</x:v>
      </x:c>
      <x:c r="Q7962" s="55">
        <x:f t="shared" si="1486"/>
        <x:v>82880.256763038851</x:v>
      </x:c>
      <x:c r="R7962" s="55">
        <x:f t="shared" si="1487"/>
        <x:v>17141.743236961149</x:v>
      </x:c>
      <x:c r="S7962" s="1" t="str">
        <x:f t="shared" si="1488"/>
        <x:v>YES</x:v>
      </x:c>
      <x:c r="T7962" s="1">
        <x:f t="shared" si="1489"/>
        <x:v>17141.743236961149</x:v>
      </x:c>
    </x:row>
    <x:row r="7963">
      <x:c r="A7963" s="1"/>
      <x:c r="B7963" s="1"/>
      <x:c r="C7963" s="1"/>
      <x:c r="D7963" s="1"/>
      <x:c r="E7963" s="1"/>
      <x:c r="F7963" s="1"/>
      <x:c r="G7963" s="1"/>
      <x:c r="H7963" s="1"/>
      <x:c r="I7963" s="53">
        <x:f t="shared" si="1478"/>
        <x:v>12</x:v>
      </x:c>
      <x:c r="J7963" s="53">
        <x:f t="shared" si="1479"/>
        <x:v>3</x:v>
      </x:c>
      <x:c r="K7963" s="53">
        <x:f t="shared" si="1480"/>
        <x:v>12</x:v>
      </x:c>
      <x:c r="L7963" s="53">
        <x:f t="shared" si="1481"/>
        <x:v>27</x:v>
      </x:c>
      <x:c r="M7963" s="54">
        <x:f t="shared" si="1482"/>
        <x:v>4113.230242679102</x:v>
      </x:c>
      <x:c r="N7963" s="54">
        <x:f t="shared" si="1483"/>
        <x:v>2.3564098907493762</x:v>
      </x:c>
      <x:c r="O7963" s="55">
        <x:f t="shared" si="1484"/>
        <x:v>144282</x:v>
      </x:c>
      <x:c r="P7963" s="55">
        <x:f t="shared" si="1485"/>
        <x:v>22440</x:v>
      </x:c>
      <x:c r="Q7963" s="55">
        <x:f t="shared" si="1486"/>
        <x:v>83910.247268734413</x:v>
      </x:c>
      <x:c r="R7963" s="55">
        <x:f t="shared" si="1487"/>
        <x:v>17931.752731265587</x:v>
      </x:c>
      <x:c r="S7963" s="1" t="str">
        <x:f t="shared" si="1488"/>
        <x:v>YES</x:v>
      </x:c>
      <x:c r="T7963" s="1">
        <x:f t="shared" si="1489"/>
        <x:v>17931.752731265587</x:v>
      </x:c>
    </x:row>
    <x:row r="7964">
      <x:c r="A7964" s="1"/>
      <x:c r="B7964" s="1"/>
      <x:c r="C7964" s="1"/>
      <x:c r="D7964" s="1"/>
      <x:c r="E7964" s="1"/>
      <x:c r="F7964" s="1"/>
      <x:c r="G7964" s="1"/>
      <x:c r="H7964" s="1"/>
      <x:c r="I7964" s="53">
        <x:f t="shared" si="1478"/>
        <x:v>12</x:v>
      </x:c>
      <x:c r="J7964" s="53">
        <x:f t="shared" si="1479"/>
        <x:v>3</x:v>
      </x:c>
      <x:c r="K7964" s="53">
        <x:f t="shared" si="1480"/>
        <x:v>13</x:v>
      </x:c>
      <x:c r="L7964" s="53">
        <x:f t="shared" si="1481"/>
        <x:v>28</x:v>
      </x:c>
      <x:c r="M7964" s="54">
        <x:f t="shared" si="1482"/>
        <x:v>4173.9522133874871</x:v>
      </x:c>
      <x:c r="N7964" s="54">
        <x:f t="shared" si="1483"/>
        <x:v>2.3985779259635325</x:v>
      </x:c>
      <x:c r="O7964" s="55">
        <x:f t="shared" si="1484"/>
        <x:v>146982</x:v>
      </x:c>
      <x:c r="P7964" s="55">
        <x:f t="shared" si="1485"/>
        <x:v>23320</x:v>
      </x:c>
      <x:c r="Q7964" s="55">
        <x:f t="shared" si="1486"/>
        <x:v>84964.448149088319</x:v>
      </x:c>
      <x:c r="R7964" s="55">
        <x:f t="shared" si="1487"/>
        <x:v>18697.551850911681</x:v>
      </x:c>
      <x:c r="S7964" s="1" t="str">
        <x:f t="shared" si="1488"/>
        <x:v>YES</x:v>
      </x:c>
      <x:c r="T7964" s="1">
        <x:f t="shared" si="1489"/>
        <x:v>18697.551850911681</x:v>
      </x:c>
    </x:row>
    <x:row r="7965">
      <x:c r="A7965" s="1"/>
      <x:c r="B7965" s="1"/>
      <x:c r="C7965" s="1"/>
      <x:c r="D7965" s="1"/>
      <x:c r="E7965" s="1"/>
      <x:c r="F7965" s="1"/>
      <x:c r="G7965" s="1"/>
      <x:c r="H7965" s="1"/>
      <x:c r="I7965" s="53">
        <x:f t="shared" si="1478"/>
        <x:v>12</x:v>
      </x:c>
      <x:c r="J7965" s="53">
        <x:f t="shared" si="1479"/>
        <x:v>3</x:v>
      </x:c>
      <x:c r="K7965" s="53">
        <x:f t="shared" si="1480"/>
        <x:v>14</x:v>
      </x:c>
      <x:c r="L7965" s="53">
        <x:f t="shared" si="1481"/>
        <x:v>29</x:v>
      </x:c>
      <x:c r="M7965" s="54">
        <x:f t="shared" si="1482"/>
        <x:v>4236.0942947011481</x:v>
      </x:c>
      <x:c r="N7965" s="54">
        <x:f t="shared" si="1483"/>
        <x:v>2.4417321490980197</x:v>
      </x:c>
      <x:c r="O7965" s="55">
        <x:f t="shared" si="1484"/>
        <x:v>149682</x:v>
      </x:c>
      <x:c r="P7965" s="55">
        <x:f t="shared" si="1485"/>
        <x:v>24200</x:v>
      </x:c>
      <x:c r="Q7965" s="55">
        <x:f t="shared" si="1486"/>
        <x:v>86043.30372745049</x:v>
      </x:c>
      <x:c r="R7965" s="55">
        <x:f t="shared" si="1487"/>
        <x:v>19438.69627254951</x:v>
      </x:c>
      <x:c r="S7965" s="1" t="str">
        <x:f t="shared" si="1488"/>
        <x:v>YES</x:v>
      </x:c>
      <x:c r="T7965" s="1">
        <x:f t="shared" si="1489"/>
        <x:v>19438.69627254951</x:v>
      </x:c>
    </x:row>
    <x:row r="7966">
      <x:c r="A7966" s="1"/>
      <x:c r="B7966" s="1"/>
      <x:c r="C7966" s="1"/>
      <x:c r="D7966" s="1"/>
      <x:c r="E7966" s="1"/>
      <x:c r="F7966" s="1"/>
      <x:c r="G7966" s="1"/>
      <x:c r="H7966" s="1"/>
      <x:c r="I7966" s="53">
        <x:f t="shared" si="1478"/>
        <x:v>12</x:v>
      </x:c>
      <x:c r="J7966" s="53">
        <x:f t="shared" si="1479"/>
        <x:v>3</x:v>
      </x:c>
      <x:c r="K7966" s="53">
        <x:f t="shared" si="1480"/>
        <x:v>15</x:v>
      </x:c>
      <x:c r="L7966" s="53">
        <x:f t="shared" si="1481"/>
        <x:v>30</x:v>
      </x:c>
      <x:c r="M7966" s="54">
        <x:f t="shared" si="1482"/>
        <x:v>4299.6825015772938</x:v>
      </x:c>
      <x:c r="N7966" s="54">
        <x:f t="shared" si="1483"/>
        <x:v>2.4858906260953431</x:v>
      </x:c>
      <x:c r="O7966" s="55">
        <x:f t="shared" si="1484"/>
        <x:v>152382</x:v>
      </x:c>
      <x:c r="P7966" s="55">
        <x:f t="shared" si="1485"/>
        <x:v>25080</x:v>
      </x:c>
      <x:c r="Q7966" s="55">
        <x:f t="shared" si="1486"/>
        <x:v>87147.265652383561</x:v>
      </x:c>
      <x:c r="R7966" s="55">
        <x:f t="shared" si="1487"/>
        <x:v>20154.734347616439</x:v>
      </x:c>
      <x:c r="S7966" s="1" t="str">
        <x:f t="shared" si="1488"/>
        <x:v>YES</x:v>
      </x:c>
      <x:c r="T7966" s="1">
        <x:f t="shared" si="1489"/>
        <x:v>20154.734347616439</x:v>
      </x:c>
    </x:row>
    <x:row r="7967">
      <x:c r="A7967" s="1"/>
      <x:c r="B7967" s="1"/>
      <x:c r="C7967" s="1"/>
      <x:c r="D7967" s="1"/>
      <x:c r="E7967" s="1"/>
      <x:c r="F7967" s="1"/>
      <x:c r="G7967" s="1"/>
      <x:c r="H7967" s="1"/>
      <x:c r="I7967" s="53">
        <x:f t="shared" si="1478"/>
        <x:v>12</x:v>
      </x:c>
      <x:c r="J7967" s="53">
        <x:f t="shared" si="1479"/>
        <x:v>3</x:v>
      </x:c>
      <x:c r="K7967" s="53">
        <x:f t="shared" si="1480"/>
        <x:v>16</x:v>
      </x:c>
      <x:c r="L7967" s="53">
        <x:f t="shared" si="1481"/>
        <x:v>31</x:v>
      </x:c>
      <x:c r="M7967" s="54">
        <x:f t="shared" si="1482"/>
        <x:v>4364.7432774547833</x:v>
      </x:c>
      <x:c r="N7967" s="54">
        <x:f t="shared" si="1483"/>
        <x:v>2.5310717204547108</x:v>
      </x:c>
      <x:c r="O7967" s="55">
        <x:f t="shared" si="1484"/>
        <x:v>155082</x:v>
      </x:c>
      <x:c r="P7967" s="55">
        <x:f t="shared" si="1485"/>
        <x:v>25960</x:v>
      </x:c>
      <x:c r="Q7967" s="55">
        <x:f t="shared" si="1486"/>
        <x:v>88276.793011367758</x:v>
      </x:c>
      <x:c r="R7967" s="55">
        <x:f t="shared" si="1487"/>
        <x:v>20845.206988632242</x:v>
      </x:c>
      <x:c r="S7967" s="1" t="str">
        <x:f t="shared" si="1488"/>
        <x:v>YES</x:v>
      </x:c>
      <x:c r="T7967" s="1">
        <x:f t="shared" si="1489"/>
        <x:v>20845.206988632242</x:v>
      </x:c>
    </x:row>
    <x:row r="7968">
      <x:c r="A7968" s="1"/>
      <x:c r="B7968" s="1"/>
      <x:c r="C7968" s="1"/>
      <x:c r="D7968" s="1"/>
      <x:c r="E7968" s="1"/>
      <x:c r="F7968" s="1"/>
      <x:c r="G7968" s="1"/>
      <x:c r="H7968" s="1"/>
      <x:c r="I7968" s="53">
        <x:f t="shared" si="1478"/>
        <x:v>12</x:v>
      </x:c>
      <x:c r="J7968" s="53">
        <x:f t="shared" si="1479"/>
        <x:v>3</x:v>
      </x:c>
      <x:c r="K7968" s="53">
        <x:f t="shared" si="1480"/>
        <x:v>17</x:v>
      </x:c>
      <x:c r="L7968" s="53">
        <x:f t="shared" si="1481"/>
        <x:v>32</x:v>
      </x:c>
      <x:c r="M7968" s="54">
        <x:f t="shared" si="1482"/>
        <x:v>4431.3035009013238</x:v>
      </x:c>
      <x:c r="N7968" s="54">
        <x:f t="shared" si="1483"/>
        <x:v>2.5772940978481413</x:v>
      </x:c>
      <x:c r="O7968" s="55">
        <x:f t="shared" si="1484"/>
        <x:v>157782</x:v>
      </x:c>
      <x:c r="P7968" s="55">
        <x:f t="shared" si="1485"/>
        <x:v>26840</x:v>
      </x:c>
      <x:c r="Q7968" s="55">
        <x:f t="shared" si="1486"/>
        <x:v>89432.352446203528</x:v>
      </x:c>
      <x:c r="R7968" s="55">
        <x:f t="shared" si="1487"/>
        <x:v>21509.647553796472</x:v>
      </x:c>
      <x:c r="S7968" s="1" t="str">
        <x:f t="shared" si="1488"/>
        <x:v>YES</x:v>
      </x:c>
      <x:c r="T7968" s="1">
        <x:f t="shared" si="1489"/>
        <x:v>21509.647553796472</x:v>
      </x:c>
    </x:row>
    <x:row r="7969">
      <x:c r="A7969" s="1"/>
      <x:c r="B7969" s="1"/>
      <x:c r="C7969" s="1"/>
      <x:c r="D7969" s="1"/>
      <x:c r="E7969" s="1"/>
      <x:c r="F7969" s="1"/>
      <x:c r="G7969" s="1"/>
      <x:c r="H7969" s="1"/>
      <x:c r="I7969" s="53">
        <x:f t="shared" si="1478"/>
        <x:v>12</x:v>
      </x:c>
      <x:c r="J7969" s="53">
        <x:f t="shared" si="1479"/>
        <x:v>3</x:v>
      </x:c>
      <x:c r="K7969" s="53">
        <x:f t="shared" si="1480"/>
        <x:v>18</x:v>
      </x:c>
      <x:c r="L7969" s="53">
        <x:f t="shared" si="1481"/>
        <x:v>33</x:v>
      </x:c>
      <x:c r="M7969" s="54">
        <x:f t="shared" si="1482"/>
        <x:v>4499.3904923599111</x:v>
      </x:c>
      <x:c r="N7969" s="54">
        <x:f t="shared" si="1483"/>
        <x:v>2.6245767308054937</x:v>
      </x:c>
      <x:c r="O7969" s="55">
        <x:f t="shared" si="1484"/>
        <x:v>160482</x:v>
      </x:c>
      <x:c r="P7969" s="55">
        <x:f t="shared" si="1485"/>
        <x:v>27720</x:v>
      </x:c>
      <x:c r="Q7969" s="55">
        <x:f t="shared" si="1486"/>
        <x:v>90614.41827013735</x:v>
      </x:c>
      <x:c r="R7969" s="55">
        <x:f t="shared" si="1487"/>
        <x:v>22147.58172986265</x:v>
      </x:c>
      <x:c r="S7969" s="1" t="str">
        <x:f t="shared" si="1488"/>
        <x:v>YES</x:v>
      </x:c>
      <x:c r="T7969" s="1">
        <x:f t="shared" si="1489"/>
        <x:v>22147.58172986265</x:v>
      </x:c>
    </x:row>
    <x:row r="7970">
      <x:c r="A7970" s="1"/>
      <x:c r="B7970" s="1"/>
      <x:c r="C7970" s="1"/>
      <x:c r="D7970" s="1"/>
      <x:c r="E7970" s="1"/>
      <x:c r="F7970" s="1"/>
      <x:c r="G7970" s="1"/>
      <x:c r="H7970" s="1"/>
      <x:c r="I7970" s="53">
        <x:f t="shared" si="1478"/>
        <x:v>12</x:v>
      </x:c>
      <x:c r="J7970" s="53">
        <x:f t="shared" si="1479"/>
        <x:v>3</x:v>
      </x:c>
      <x:c r="K7970" s="53">
        <x:f t="shared" si="1480"/>
        <x:v>19</x:v>
      </x:c>
      <x:c r="L7970" s="53">
        <x:f t="shared" si="1481"/>
        <x:v>34</x:v>
      </x:c>
      <x:c r="M7970" s="54">
        <x:f t="shared" si="1482"/>
        <x:v>4569.0320209959327</x:v>
      </x:c>
      <x:c r="N7970" s="54">
        <x:f t="shared" si="1483"/>
        <x:v>2.6729389034693978</x:v>
      </x:c>
      <x:c r="O7970" s="55">
        <x:f t="shared" si="1484"/>
        <x:v>163182</x:v>
      </x:c>
      <x:c r="P7970" s="55">
        <x:f t="shared" si="1485"/>
        <x:v>28600</x:v>
      </x:c>
      <x:c r="Q7970" s="55">
        <x:f t="shared" si="1486"/>
        <x:v>91823.472586734948</x:v>
      </x:c>
      <x:c r="R7970" s="55">
        <x:f t="shared" si="1487"/>
        <x:v>22758.527413265052</x:v>
      </x:c>
      <x:c r="S7970" s="1" t="str">
        <x:f t="shared" si="1488"/>
        <x:v>YES</x:v>
      </x:c>
      <x:c r="T7970" s="1">
        <x:f t="shared" si="1489"/>
        <x:v>22758.527413265052</x:v>
      </x:c>
    </x:row>
    <x:row r="7971">
      <x:c r="A7971" s="1"/>
      <x:c r="B7971" s="1"/>
      <x:c r="C7971" s="1"/>
      <x:c r="D7971" s="1"/>
      <x:c r="E7971" s="1"/>
      <x:c r="F7971" s="1"/>
      <x:c r="G7971" s="1"/>
      <x:c r="H7971" s="1"/>
      <x:c r="I7971" s="53">
        <x:f t="shared" si="1478"/>
        <x:v>12</x:v>
      </x:c>
      <x:c r="J7971" s="53">
        <x:f t="shared" si="1479"/>
        <x:v>3</x:v>
      </x:c>
      <x:c r="K7971" s="53">
        <x:f t="shared" si="1480"/>
        <x:v>20</x:v>
      </x:c>
      <x:c r="L7971" s="53">
        <x:f t="shared" si="1481"/>
        <x:v>35</x:v>
      </x:c>
      <x:c r="M7971" s="54">
        <x:f t="shared" si="1482"/>
        <x:v>4640.2563116464098</x:v>
      </x:c>
      <x:c r="N7971" s="54">
        <x:f t="shared" si="1483"/>
        <x:v>2.7224002164211178</x:v>
      </x:c>
      <x:c r="O7971" s="55">
        <x:f t="shared" si="1484"/>
        <x:v>165882</x:v>
      </x:c>
      <x:c r="P7971" s="55">
        <x:f t="shared" si="1485"/>
        <x:v>29480</x:v>
      </x:c>
      <x:c r="Q7971" s="55">
        <x:f t="shared" si="1486"/>
        <x:v>93060.005410527941</x:v>
      </x:c>
      <x:c r="R7971" s="55">
        <x:f t="shared" si="1487"/>
        <x:v>23341.994589472059</x:v>
      </x:c>
      <x:c r="S7971" s="1" t="str">
        <x:f t="shared" si="1488"/>
        <x:v>YES</x:v>
      </x:c>
      <x:c r="T7971" s="1">
        <x:f t="shared" si="1489"/>
        <x:v>23341.994589472059</x:v>
      </x:c>
    </x:row>
    <x:row r="7972">
      <x:c r="A7972" s="1"/>
      <x:c r="B7972" s="1"/>
      <x:c r="C7972" s="1"/>
      <x:c r="D7972" s="1"/>
      <x:c r="E7972" s="1"/>
      <x:c r="F7972" s="1"/>
      <x:c r="G7972" s="1"/>
      <x:c r="H7972" s="1"/>
      <x:c r="I7972" s="53">
        <x:f t="shared" si="1478"/>
        <x:v>12</x:v>
      </x:c>
      <x:c r="J7972" s="53">
        <x:f t="shared" si="1479"/>
        <x:v>3</x:v>
      </x:c>
      <x:c r="K7972" s="53">
        <x:f t="shared" si="1480"/>
        <x:v>21</x:v>
      </x:c>
      <x:c r="L7972" s="53">
        <x:f t="shared" si="1481"/>
        <x:v>36</x:v>
      </x:c>
      <x:c r="M7972" s="54">
        <x:f t="shared" si="1482"/>
        <x:v>4713.0920518728535</x:v>
      </x:c>
      <x:c r="N7972" s="54">
        <x:f t="shared" si="1483"/>
        <x:v>2.7729805915783703</x:v>
      </x:c>
      <x:c r="O7972" s="55">
        <x:f t="shared" si="1484"/>
        <x:v>168582</x:v>
      </x:c>
      <x:c r="P7972" s="55">
        <x:f t="shared" si="1485"/>
        <x:v>30360</x:v>
      </x:c>
      <x:c r="Q7972" s="55">
        <x:f t="shared" si="1486"/>
        <x:v>94324.514789459266</x:v>
      </x:c>
      <x:c r="R7972" s="55">
        <x:f t="shared" si="1487"/>
        <x:v>23897.485210540734</x:v>
      </x:c>
      <x:c r="S7972" s="1" t="str">
        <x:f t="shared" si="1488"/>
        <x:v>YES</x:v>
      </x:c>
      <x:c r="T7972" s="1">
        <x:f t="shared" si="1489"/>
        <x:v>23897.485210540734</x:v>
      </x:c>
    </x:row>
    <x:row r="7973">
      <x:c r="A7973" s="1"/>
      <x:c r="B7973" s="1"/>
      <x:c r="C7973" s="1"/>
      <x:c r="D7973" s="1"/>
      <x:c r="E7973" s="1"/>
      <x:c r="F7973" s="1"/>
      <x:c r="G7973" s="1"/>
      <x:c r="H7973" s="1"/>
      <x:c r="I7973" s="53">
        <x:f t="shared" si="1478"/>
        <x:v>12</x:v>
      </x:c>
      <x:c r="J7973" s="53">
        <x:f t="shared" si="1479"/>
        <x:v>3</x:v>
      </x:c>
      <x:c r="K7973" s="53">
        <x:f t="shared" si="1480"/>
        <x:v>22</x:v>
      </x:c>
      <x:c r="L7973" s="53">
        <x:f t="shared" si="1481"/>
        <x:v>37</x:v>
      </x:c>
      <x:c r="M7973" s="54">
        <x:f t="shared" si="1482"/>
        <x:v>4787.56839911925</x:v>
      </x:c>
      <x:c r="N7973" s="54">
        <x:f t="shared" si="1483"/>
        <x:v>2.824700277166146</x:v>
      </x:c>
      <x:c r="O7973" s="55">
        <x:f t="shared" si="1484"/>
        <x:v>171282</x:v>
      </x:c>
      <x:c r="P7973" s="55">
        <x:f t="shared" si="1485"/>
        <x:v>31240</x:v>
      </x:c>
      <x:c r="Q7973" s="55">
        <x:f t="shared" si="1486"/>
        <x:v>95617.506929153649</x:v>
      </x:c>
      <x:c r="R7973" s="55">
        <x:f t="shared" si="1487"/>
        <x:v>24424.493070846351</x:v>
      </x:c>
      <x:c r="S7973" s="1" t="str">
        <x:f t="shared" si="1488"/>
        <x:v>YES</x:v>
      </x:c>
      <x:c r="T7973" s="1">
        <x:f t="shared" si="1489"/>
        <x:v>24424.493070846351</x:v>
      </x:c>
    </x:row>
    <x:row r="7974">
      <x:c r="A7974" s="1"/>
      <x:c r="B7974" s="1"/>
      <x:c r="C7974" s="1"/>
      <x:c r="D7974" s="1"/>
      <x:c r="E7974" s="1"/>
      <x:c r="F7974" s="1"/>
      <x:c r="G7974" s="1"/>
      <x:c r="H7974" s="1"/>
      <x:c r="I7974" s="53">
        <x:f t="shared" si="1478"/>
        <x:v>12</x:v>
      </x:c>
      <x:c r="J7974" s="53">
        <x:f t="shared" si="1479"/>
        <x:v>3</x:v>
      </x:c>
      <x:c r="K7974" s="53">
        <x:f t="shared" si="1480"/>
        <x:v>23</x:v>
      </x:c>
      <x:c r="L7974" s="53">
        <x:f t="shared" si="1481"/>
        <x:v>38</x:v>
      </x:c>
      <x:c r="M7974" s="54">
        <x:f t="shared" si="1482"/>
        <x:v>4863.7149879766857</x:v>
      </x:c>
      <x:c r="N7974" s="54">
        <x:f t="shared" si="1483"/>
        <x:v>2.8775798527615875</x:v>
      </x:c>
      <x:c r="O7974" s="55">
        <x:f t="shared" si="1484"/>
        <x:v>173982</x:v>
      </x:c>
      <x:c r="P7974" s="55">
        <x:f t="shared" si="1485"/>
        <x:v>32120</x:v>
      </x:c>
      <x:c r="Q7974" s="55">
        <x:f t="shared" si="1486"/>
        <x:v>96939.496319039681</x:v>
      </x:c>
      <x:c r="R7974" s="55">
        <x:f t="shared" si="1487"/>
        <x:v>24922.503680960319</x:v>
      </x:c>
      <x:c r="S7974" s="1" t="str">
        <x:f t="shared" si="1488"/>
        <x:v>YES</x:v>
      </x:c>
      <x:c r="T7974" s="1">
        <x:f t="shared" si="1489"/>
        <x:v>24922.503680960319</x:v>
      </x:c>
    </x:row>
    <x:row r="7975">
      <x:c r="A7975" s="1"/>
      <x:c r="B7975" s="1"/>
      <x:c r="C7975" s="1"/>
      <x:c r="D7975" s="1"/>
      <x:c r="E7975" s="1"/>
      <x:c r="F7975" s="1"/>
      <x:c r="G7975" s="1"/>
      <x:c r="H7975" s="1"/>
      <x:c r="I7975" s="53">
        <x:f t="shared" si="1478"/>
        <x:v>12</x:v>
      </x:c>
      <x:c r="J7975" s="53">
        <x:f t="shared" si="1479"/>
        <x:v>3</x:v>
      </x:c>
      <x:c r="K7975" s="53">
        <x:f t="shared" si="1480"/>
        <x:v>24</x:v>
      </x:c>
      <x:c r="L7975" s="53">
        <x:f t="shared" si="1481"/>
        <x:v>39</x:v>
      </x:c>
      <x:c r="M7975" s="54">
        <x:f t="shared" si="1482"/>
        <x:v>4941.5619375561819</x:v>
      </x:c>
      <x:c r="N7975" s="54">
        <x:f t="shared" si="1483"/>
        <x:v>2.9316402344140151</x:v>
      </x:c>
      <x:c r="O7975" s="55">
        <x:f t="shared" si="1484"/>
        <x:v>176682</x:v>
      </x:c>
      <x:c r="P7975" s="55">
        <x:f t="shared" si="1485"/>
        <x:v>33000</x:v>
      </x:c>
      <x:c r="Q7975" s="55">
        <x:f t="shared" si="1486"/>
        <x:v>98291.005860350371</x:v>
      </x:c>
      <x:c r="R7975" s="55">
        <x:f t="shared" si="1487"/>
        <x:v>25390.994139649629</x:v>
      </x:c>
      <x:c r="S7975" s="1" t="str">
        <x:f t="shared" si="1488"/>
        <x:v>YES</x:v>
      </x:c>
      <x:c r="T7975" s="1">
        <x:f t="shared" si="1489"/>
        <x:v>25390.994139649629</x:v>
      </x:c>
    </x:row>
    <x:row r="7976">
      <x:c r="A7976" s="1"/>
      <x:c r="B7976" s="1"/>
      <x:c r="C7976" s="1"/>
      <x:c r="D7976" s="1"/>
      <x:c r="E7976" s="1"/>
      <x:c r="F7976" s="1"/>
      <x:c r="G7976" s="1"/>
      <x:c r="H7976" s="1"/>
      <x:c r="I7976" s="53">
        <x:f t="shared" si="1478"/>
        <x:v>12</x:v>
      </x:c>
      <x:c r="J7976" s="53">
        <x:f t="shared" si="1479"/>
        <x:v>3</x:v>
      </x:c>
      <x:c r="K7976" s="53">
        <x:f t="shared" si="1480"/>
        <x:v>25</x:v>
      </x:c>
      <x:c r="L7976" s="53">
        <x:f t="shared" si="1481"/>
        <x:v>40</x:v>
      </x:c>
      <x:c r="M7976" s="54">
        <x:f t="shared" si="1482"/>
        <x:v>5021.1398589712799</x:v>
      </x:c>
      <x:c r="N7976" s="54">
        <x:f t="shared" si="1483"/>
        <x:v>2.9869026798411666</x:v>
      </x:c>
      <x:c r="O7976" s="55">
        <x:f t="shared" si="1484"/>
        <x:v>179382</x:v>
      </x:c>
      <x:c r="P7976" s="55">
        <x:f t="shared" si="1485"/>
        <x:v>33880</x:v>
      </x:c>
      <x:c r="Q7976" s="55">
        <x:f t="shared" si="1486"/>
        <x:v>99672.566996029156</x:v>
      </x:c>
      <x:c r="R7976" s="55">
        <x:f t="shared" si="1487"/>
        <x:v>25829.433003970844</x:v>
      </x:c>
      <x:c r="S7976" s="1" t="str">
        <x:f t="shared" si="1488"/>
        <x:v>YES</x:v>
      </x:c>
      <x:c r="T7976" s="1">
        <x:f t="shared" si="1489"/>
        <x:v>25829.433003970844</x:v>
      </x:c>
    </x:row>
    <x:row r="7977">
      <x:c r="A7977" s="1"/>
      <x:c r="B7977" s="1"/>
      <x:c r="C7977" s="1"/>
      <x:c r="D7977" s="1"/>
      <x:c r="E7977" s="1"/>
      <x:c r="F7977" s="1"/>
      <x:c r="G7977" s="1"/>
      <x:c r="H7977" s="1"/>
      <x:c r="I7977" s="53">
        <x:f t="shared" si="1478"/>
        <x:v>12</x:v>
      </x:c>
      <x:c r="J7977" s="53">
        <x:f t="shared" si="1479"/>
        <x:v>3</x:v>
      </x:c>
      <x:c r="K7977" s="53">
        <x:f t="shared" si="1480"/>
        <x:v>26</x:v>
      </x:c>
      <x:c r="L7977" s="53">
        <x:f t="shared" si="1481"/>
        <x:v>41</x:v>
      </x:c>
      <x:c r="M7977" s="54">
        <x:f t="shared" si="1482"/>
        <x:v>5102.4798629319976</x:v>
      </x:c>
      <x:c r="N7977" s="54">
        <x:f t="shared" si="1483"/>
        <x:v>3.0433887937027762</x:v>
      </x:c>
      <x:c r="O7977" s="55">
        <x:f t="shared" si="1484"/>
        <x:v>182082</x:v>
      </x:c>
      <x:c r="P7977" s="55">
        <x:f t="shared" si="1485"/>
        <x:v>34760</x:v>
      </x:c>
      <x:c r="Q7977" s="55">
        <x:f t="shared" si="1486"/>
        <x:v>101084.71984256939</x:v>
      </x:c>
      <x:c r="R7977" s="55">
        <x:f t="shared" si="1487"/>
        <x:v>26237.280157430607</x:v>
      </x:c>
      <x:c r="S7977" s="1" t="str">
        <x:f t="shared" si="1488"/>
        <x:v>YES</x:v>
      </x:c>
      <x:c r="T7977" s="1">
        <x:f t="shared" si="1489"/>
        <x:v>26237.280157430607</x:v>
      </x:c>
    </x:row>
    <x:row r="7978">
      <x:c r="A7978" s="1"/>
      <x:c r="B7978" s="1"/>
      <x:c r="C7978" s="1"/>
      <x:c r="D7978" s="1"/>
      <x:c r="E7978" s="1"/>
      <x:c r="F7978" s="1"/>
      <x:c r="G7978" s="1"/>
      <x:c r="H7978" s="1"/>
      <x:c r="I7978" s="53">
        <x:f t="shared" si="1478"/>
        <x:v>12</x:v>
      </x:c>
      <x:c r="J7978" s="53">
        <x:f t="shared" si="1479"/>
        <x:v>3</x:v>
      </x:c>
      <x:c r="K7978" s="53">
        <x:f t="shared" si="1480"/>
        <x:v>27</x:v>
      </x:c>
      <x:c r="L7978" s="53">
        <x:f t="shared" si="1481"/>
        <x:v>42</x:v>
      </x:c>
      <x:c r="M7978" s="54">
        <x:f t="shared" si="1482"/>
        <x:v>5185.6135674517536</x:v>
      </x:c>
      <x:c r="N7978" s="54">
        <x:f t="shared" si="1483"/>
        <x:v>3.1011205329526068</x:v>
      </x:c>
      <x:c r="O7978" s="55">
        <x:f t="shared" si="1484"/>
        <x:v>184782</x:v>
      </x:c>
      <x:c r="P7978" s="55">
        <x:f t="shared" si="1485"/>
        <x:v>35640</x:v>
      </x:c>
      <x:c r="Q7978" s="55">
        <x:f t="shared" si="1486"/>
        <x:v>102528.01332381516</x:v>
      </x:c>
      <x:c r="R7978" s="55">
        <x:f t="shared" si="1487"/>
        <x:v>26613.986676184839</x:v>
      </x:c>
      <x:c r="S7978" s="1" t="str">
        <x:f t="shared" si="1488"/>
        <x:v>YES</x:v>
      </x:c>
      <x:c r="T7978" s="1">
        <x:f t="shared" si="1489"/>
        <x:v>26613.986676184839</x:v>
      </x:c>
    </x:row>
    <x:row r="7979">
      <x:c r="A7979" s="1"/>
      <x:c r="B7979" s="1"/>
      <x:c r="C7979" s="1"/>
      <x:c r="D7979" s="1"/>
      <x:c r="E7979" s="1"/>
      <x:c r="F7979" s="1"/>
      <x:c r="G7979" s="1"/>
      <x:c r="H7979" s="1"/>
      <x:c r="I7979" s="53">
        <x:f t="shared" si="1478"/>
        <x:v>12</x:v>
      </x:c>
      <x:c r="J7979" s="53">
        <x:f t="shared" si="1479"/>
        <x:v>3</x:v>
      </x:c>
      <x:c r="K7979" s="53">
        <x:f t="shared" si="1480"/>
        <x:v>28</x:v>
      </x:c>
      <x:c r="L7979" s="53">
        <x:f t="shared" si="1481"/>
        <x:v>43</x:v>
      </x:c>
      <x:c r="M7979" s="54">
        <x:f t="shared" si="1482"/>
        <x:v>5270.5731056689074</x:v>
      </x:c>
      <x:c r="N7979" s="54">
        <x:f t="shared" si="1483"/>
        <x:v>3.1601202122700744</x:v>
      </x:c>
      <x:c r="O7979" s="55">
        <x:f t="shared" si="1484"/>
        <x:v>187482</x:v>
      </x:c>
      <x:c r="P7979" s="55">
        <x:f t="shared" si="1485"/>
        <x:v>36520</x:v>
      </x:c>
      <x:c r="Q7979" s="55">
        <x:f t="shared" si="1486"/>
        <x:v>104003.00530675186</x:v>
      </x:c>
      <x:c r="R7979" s="55">
        <x:f t="shared" si="1487"/>
        <x:v>26958.99469324814</x:v>
      </x:c>
      <x:c r="S7979" s="1" t="str">
        <x:f t="shared" si="1488"/>
        <x:v>YES</x:v>
      </x:c>
      <x:c r="T7979" s="1">
        <x:f t="shared" si="1489"/>
        <x:v>26958.99469324814</x:v>
      </x:c>
    </x:row>
    <x:row r="7980">
      <x:c r="A7980" s="1"/>
      <x:c r="B7980" s="1"/>
      <x:c r="C7980" s="1"/>
      <x:c r="D7980" s="1"/>
      <x:c r="E7980" s="1"/>
      <x:c r="F7980" s="1"/>
      <x:c r="G7980" s="1"/>
      <x:c r="H7980" s="1"/>
      <x:c r="I7980" s="53">
        <x:f t="shared" si="1478"/>
        <x:v>12</x:v>
      </x:c>
      <x:c r="J7980" s="53">
        <x:f t="shared" si="1479"/>
        <x:v>3</x:v>
      </x:c>
      <x:c r="K7980" s="53">
        <x:f t="shared" si="1480"/>
        <x:v>29</x:v>
      </x:c>
      <x:c r="L7980" s="53">
        <x:f t="shared" si="1481"/>
        <x:v>44</x:v>
      </x:c>
      <x:c r="M7980" s="54">
        <x:f t="shared" si="1482"/>
        <x:v>5357.3911337845611</x:v>
      </x:c>
      <x:c r="N7980" s="54">
        <x:f t="shared" si="1483"/>
        <x:v>3.2204105095726119</x:v>
      </x:c>
      <x:c r="O7980" s="55">
        <x:f t="shared" si="1484"/>
        <x:v>190182</x:v>
      </x:c>
      <x:c r="P7980" s="55">
        <x:f t="shared" si="1485"/>
        <x:v>37400</x:v>
      </x:c>
      <x:c r="Q7980" s="55">
        <x:f t="shared" si="1486"/>
        <x:v>105510.26273931529</x:v>
      </x:c>
      <x:c r="R7980" s="55">
        <x:f t="shared" si="1487"/>
        <x:v>27271.737260684706</x:v>
      </x:c>
      <x:c r="S7980" s="1" t="str">
        <x:f t="shared" si="1488"/>
        <x:v>YES</x:v>
      </x:c>
      <x:c r="T7980" s="1">
        <x:f t="shared" si="1489"/>
        <x:v>27271.737260684706</x:v>
      </x:c>
    </x:row>
    <x:row r="7981">
      <x:c r="A7981" s="1"/>
      <x:c r="B7981" s="1"/>
      <x:c r="C7981" s="1"/>
      <x:c r="D7981" s="1"/>
      <x:c r="E7981" s="1"/>
      <x:c r="F7981" s="1"/>
      <x:c r="G7981" s="1"/>
      <x:c r="H7981" s="1"/>
      <x:c r="I7981" s="53">
        <x:f t="shared" si="1478"/>
        <x:v>12</x:v>
      </x:c>
      <x:c r="J7981" s="53">
        <x:f t="shared" si="1479"/>
        <x:v>3</x:v>
      </x:c>
      <x:c r="K7981" s="53">
        <x:f t="shared" si="1480"/>
        <x:v>30</x:v>
      </x:c>
      <x:c r="L7981" s="53">
        <x:f t="shared" si="1481"/>
        <x:v>45</x:v>
      </x:c>
      <x:c r="M7981" s="54">
        <x:f t="shared" si="1482"/>
        <x:v>5446.1008391183323</x:v>
      </x:c>
      <x:c r="N7981" s="54">
        <x:f t="shared" si="1483"/>
        <x:v>3.2820144716099531</x:v>
      </x:c>
      <x:c r="O7981" s="55">
        <x:f t="shared" si="1484"/>
        <x:v>192882</x:v>
      </x:c>
      <x:c r="P7981" s="55">
        <x:f t="shared" si="1485"/>
        <x:v>38280</x:v>
      </x:c>
      <x:c r="Q7981" s="55">
        <x:f t="shared" si="1486"/>
        <x:v>107050.36179024882</x:v>
      </x:c>
      <x:c r="R7981" s="55">
        <x:f t="shared" si="1487"/>
        <x:v>27551.638209751181</x:v>
      </x:c>
      <x:c r="S7981" s="1" t="str">
        <x:f t="shared" si="1488"/>
        <x:v>YES</x:v>
      </x:c>
      <x:c r="T7981" s="1">
        <x:f t="shared" si="1489"/>
        <x:v>27551.638209751181</x:v>
      </x:c>
    </x:row>
    <x:row r="7982">
      <x:c r="A7982" s="1"/>
      <x:c r="B7982" s="1"/>
      <x:c r="C7982" s="1"/>
      <x:c r="D7982" s="1"/>
      <x:c r="E7982" s="1"/>
      <x:c r="F7982" s="1"/>
      <x:c r="G7982" s="1"/>
      <x:c r="H7982" s="1"/>
      <x:c r="I7982" s="53" t="n">
        <x:f t="shared" ref="I7982:I8045" si="1490">INT((ROW()-ROW($I$46))/((CARROT_CAP+1)*(MESCLUN_CAP+1)))</x:f>
        <x:v>12</x:v>
      </x:c>
      <x:c r="J7982" s="53" t="n">
        <x:f t="shared" ref="J7982:J8045" si="1491">MOD(INT((ROW()-ROW($I$46))/(MESCLUN_CAP+1)),CARROT_CAP+1)</x:f>
        <x:v>4</x:v>
      </x:c>
      <x:c r="K7982" s="53" t="n">
        <x:f t="shared" ref="K7982:K8045" si="1492">MOD(ROW()-ROW($I$46),MESCLUN_CAP+1)</x:f>
        <x:v>0</x:v>
      </x:c>
      <x:c r="L7982" s="53" t="n">
        <x:f t="shared" ref="L7982:L8045" si="1493">SUM(I7982:K7982)</x:f>
        <x:v>16</x:v>
      </x:c>
      <x:c r="M7982" s="54" t="n">
        <x:f t="shared" ref="M7982:M8045" si="1494">I7982*TOMATO_HOURS*WEEKS*(1+TOMATO_DIM)^I7982+J7982*CARROT_HOURS*WEEKS*(1+CARROT_DIM)^J7982+K7982*MESCLUN_HOURS*WEEKS*(1+MESCLUN_DIM)^K7982</x:f>
        <x:v>3521.9601937336834</x:v>
      </x:c>
      <x:c r="N7982" s="54" t="n">
        <x:f t="shared" ref="N7982:N8045" si="1495">MAX(M7982-FARMER_HOURS,0)/TEMP_HOURS_PER_WORKER</x:f>
        <x:v>1.9458056900928358</x:v>
      </x:c>
      <x:c r="O7982" s="55" t="n">
        <x:f t="shared" ref="O7982:O8045" si="1496">I7982*TOMATO_PRICE+J7982*CARROT_PRICE+K7982*MESCLUN_PRICE</x:f>
        <x:v>113976</x:v>
      </x:c>
      <x:c r="P7982" s="55" t="n">
        <x:f t="shared" ref="P7982:P8045" si="1497">I7982*TOMATO_FERTILIZER+J7982*CARROT_FERTILIZER+K7982*MESCLUN_FERTILIZER</x:f>
        <x:v>12320</x:v>
      </x:c>
      <x:c r="Q7982" s="55" t="n">
        <x:f t="shared" ref="Q7982:Q8045" si="1498">MIN(M7982,FARMER_HOURS)*FARMER_RATE+MAX(M7982-FARMER_HOURS,0)*TEMP_RATE</x:f>
        <x:v>73645.14225232089</x:v>
      </x:c>
      <x:c r="R7982" s="55" t="n">
        <x:f t="shared" ref="R7982:R8045" si="1499">O7982-P7982-Q7982-FIXED_COST</x:f>
        <x:v>8010.857747679111</x:v>
      </x:c>
      <x:c r="S7982" s="1" t="str">
        <x:f t="shared" ref="S7982:S8045" si="1500">IF(AND(L7982&lt;=TOTAL_BED_CAP,N7982&lt;=TEMP_WORKER_CAP),"YES","NO")</x:f>
        <x:v>YES</x:v>
      </x:c>
      <x:c r="T7982" s="1" t="n">
        <x:f t="shared" ref="T7982:T8045" si="1501">IF(S7982="YES",R7982,-1E+99)</x:f>
        <x:v>8010.857747679111</x:v>
      </x:c>
    </x:row>
    <x:row r="7983">
      <x:c r="A7983" s="1"/>
      <x:c r="B7983" s="1"/>
      <x:c r="C7983" s="1"/>
      <x:c r="D7983" s="1"/>
      <x:c r="E7983" s="1"/>
      <x:c r="F7983" s="1"/>
      <x:c r="G7983" s="1"/>
      <x:c r="H7983" s="1"/>
      <x:c r="I7983" s="53">
        <x:f t="shared" si="1490"/>
        <x:v>12</x:v>
      </x:c>
      <x:c r="J7983" s="53">
        <x:f t="shared" si="1491"/>
        <x:v>4</x:v>
      </x:c>
      <x:c r="K7983" s="53">
        <x:f t="shared" si="1492"/>
        <x:v>1</x:v>
      </x:c>
      <x:c r="L7983" s="53">
        <x:f t="shared" si="1493"/>
        <x:v>17</x:v>
      </x:c>
      <x:c r="M7983" s="54">
        <x:f t="shared" si="1494"/>
        <x:v>3567.5226937336829</x:v>
      </x:c>
      <x:c r="N7983" s="54">
        <x:f t="shared" si="1495"/>
        <x:v>1.9774463150928354</x:v>
      </x:c>
      <x:c r="O7983" s="55">
        <x:f t="shared" si="1496"/>
        <x:v>116676</x:v>
      </x:c>
      <x:c r="P7983" s="55">
        <x:f t="shared" si="1497"/>
        <x:v>13200</x:v>
      </x:c>
      <x:c r="Q7983" s="55">
        <x:f t="shared" si="1498"/>
        <x:v>74436.157877320889</x:v>
      </x:c>
      <x:c r="R7983" s="55">
        <x:f t="shared" si="1499"/>
        <x:v>9039.8421226791106</x:v>
      </x:c>
      <x:c r="S7983" s="1" t="str">
        <x:f t="shared" si="1500"/>
        <x:v>YES</x:v>
      </x:c>
      <x:c r="T7983" s="1">
        <x:f t="shared" si="1501"/>
        <x:v>9039.8421226791106</x:v>
      </x:c>
    </x:row>
    <x:row r="7984">
      <x:c r="A7984" s="1"/>
      <x:c r="B7984" s="1"/>
      <x:c r="C7984" s="1"/>
      <x:c r="D7984" s="1"/>
      <x:c r="E7984" s="1"/>
      <x:c r="F7984" s="1"/>
      <x:c r="G7984" s="1"/>
      <x:c r="H7984" s="1"/>
      <x:c r="I7984" s="53">
        <x:f t="shared" si="1490"/>
        <x:v>12</x:v>
      </x:c>
      <x:c r="J7984" s="53">
        <x:f t="shared" si="1491"/>
        <x:v>4</x:v>
      </x:c>
      <x:c r="K7984" s="53">
        <x:f t="shared" si="1492"/>
        <x:v>2</x:v>
      </x:c>
      <x:c r="L7984" s="53">
        <x:f t="shared" si="1493"/>
        <x:v>18</x:v>
      </x:c>
      <x:c r="M7984" s="54">
        <x:f t="shared" si="1494"/>
        <x:v>3614.2242562336828</x:v>
      </x:c>
      <x:c r="N7984" s="54">
        <x:f t="shared" si="1495"/>
        <x:v>2.0098779557178355</x:v>
      </x:c>
      <x:c r="O7984" s="55">
        <x:f t="shared" si="1496"/>
        <x:v>119376</x:v>
      </x:c>
      <x:c r="P7984" s="55">
        <x:f t="shared" si="1497"/>
        <x:v>14080</x:v>
      </x:c>
      <x:c r="Q7984" s="55">
        <x:f t="shared" si="1498"/>
        <x:v>75246.948892945889</x:v>
      </x:c>
      <x:c r="R7984" s="55">
        <x:f t="shared" si="1499"/>
        <x:v>10049.051107054111</x:v>
      </x:c>
      <x:c r="S7984" s="1" t="str">
        <x:f t="shared" si="1500"/>
        <x:v>YES</x:v>
      </x:c>
      <x:c r="T7984" s="1">
        <x:f t="shared" si="1501"/>
        <x:v>10049.051107054111</x:v>
      </x:c>
    </x:row>
    <x:row r="7985">
      <x:c r="A7985" s="1"/>
      <x:c r="B7985" s="1"/>
      <x:c r="C7985" s="1"/>
      <x:c r="D7985" s="1"/>
      <x:c r="E7985" s="1"/>
      <x:c r="F7985" s="1"/>
      <x:c r="G7985" s="1"/>
      <x:c r="H7985" s="1"/>
      <x:c r="I7985" s="53">
        <x:f t="shared" si="1490"/>
        <x:v>12</x:v>
      </x:c>
      <x:c r="J7985" s="53">
        <x:f t="shared" si="1491"/>
        <x:v>4</x:v>
      </x:c>
      <x:c r="K7985" s="53">
        <x:f t="shared" si="1492"/>
        <x:v>3</x:v>
      </x:c>
      <x:c r="L7985" s="53">
        <x:f t="shared" si="1493"/>
        <x:v>19</x:v>
      </x:c>
      <x:c r="M7985" s="54">
        <x:f t="shared" si="1494"/>
        <x:v>3662.0862386555577</x:v>
      </x:c>
      <x:c r="N7985" s="54">
        <x:f t="shared" si="1495"/>
        <x:v>2.0431154435108039</x:v>
      </x:c>
      <x:c r="O7985" s="55">
        <x:f t="shared" si="1496"/>
        <x:v>122076</x:v>
      </x:c>
      <x:c r="P7985" s="55">
        <x:f t="shared" si="1497"/>
        <x:v>14960</x:v>
      </x:c>
      <x:c r="Q7985" s="55">
        <x:f t="shared" si="1498"/>
        <x:v>76077.886087770108</x:v>
      </x:c>
      <x:c r="R7985" s="55">
        <x:f t="shared" si="1499"/>
        <x:v>11038.113912229892</x:v>
      </x:c>
      <x:c r="S7985" s="1" t="str">
        <x:f t="shared" si="1500"/>
        <x:v>YES</x:v>
      </x:c>
      <x:c r="T7985" s="1">
        <x:f t="shared" si="1501"/>
        <x:v>11038.113912229892</x:v>
      </x:c>
    </x:row>
    <x:row r="7986">
      <x:c r="A7986" s="1"/>
      <x:c r="B7986" s="1"/>
      <x:c r="C7986" s="1"/>
      <x:c r="D7986" s="1"/>
      <x:c r="E7986" s="1"/>
      <x:c r="F7986" s="1"/>
      <x:c r="G7986" s="1"/>
      <x:c r="H7986" s="1"/>
      <x:c r="I7986" s="53">
        <x:f t="shared" si="1490"/>
        <x:v>12</x:v>
      </x:c>
      <x:c r="J7986" s="53">
        <x:f t="shared" si="1491"/>
        <x:v>4</x:v>
      </x:c>
      <x:c r="K7986" s="53">
        <x:f t="shared" si="1492"/>
        <x:v>4</x:v>
      </x:c>
      <x:c r="L7986" s="53">
        <x:f t="shared" si="1493"/>
        <x:v>20</x:v>
      </x:c>
      <x:c r="M7986" s="54">
        <x:f t="shared" si="1494"/>
        <x:v>3711.1303543782142</x:v>
      </x:c>
      <x:c r="N7986" s="54">
        <x:f t="shared" si="1495"/>
        <x:v>2.077173857207093</x:v>
      </x:c>
      <x:c r="O7986" s="55">
        <x:f t="shared" si="1496"/>
        <x:v>124776</x:v>
      </x:c>
      <x:c r="P7986" s="55">
        <x:f t="shared" si="1497"/>
        <x:v>15840</x:v>
      </x:c>
      <x:c r="Q7986" s="55">
        <x:f t="shared" si="1498"/>
        <x:v>76929.346430177335</x:v>
      </x:c>
      <x:c r="R7986" s="55">
        <x:f t="shared" si="1499"/>
        <x:v>12006.653569822665</x:v>
      </x:c>
      <x:c r="S7986" s="1" t="str">
        <x:f t="shared" si="1500"/>
        <x:v>YES</x:v>
      </x:c>
      <x:c r="T7986" s="1">
        <x:f t="shared" si="1501"/>
        <x:v>12006.653569822665</x:v>
      </x:c>
    </x:row>
    <x:row r="7987">
      <x:c r="A7987" s="1"/>
      <x:c r="B7987" s="1"/>
      <x:c r="C7987" s="1"/>
      <x:c r="D7987" s="1"/>
      <x:c r="E7987" s="1"/>
      <x:c r="F7987" s="1"/>
      <x:c r="G7987" s="1"/>
      <x:c r="H7987" s="1"/>
      <x:c r="I7987" s="53">
        <x:f t="shared" si="1490"/>
        <x:v>12</x:v>
      </x:c>
      <x:c r="J7987" s="53">
        <x:f t="shared" si="1491"/>
        <x:v>4</x:v>
      </x:c>
      <x:c r="K7987" s="53">
        <x:f t="shared" si="1492"/>
        <x:v>5</x:v>
      </x:c>
      <x:c r="L7987" s="53">
        <x:f t="shared" si="1493"/>
        <x:v>21</x:v>
      </x:c>
      <x:c r="M7987" s="54">
        <x:f t="shared" si="1494"/>
        <x:v>3761.3786782994175</x:v>
      </x:c>
      <x:c r="N7987" s="54">
        <x:f t="shared" si="1495"/>
        <x:v>2.1120685265968175</x:v>
      </x:c>
      <x:c r="O7987" s="55">
        <x:f t="shared" si="1496"/>
        <x:v>127476</x:v>
      </x:c>
      <x:c r="P7987" s="55">
        <x:f t="shared" si="1497"/>
        <x:v>16720</x:v>
      </x:c>
      <x:c r="Q7987" s="55">
        <x:f t="shared" si="1498"/>
        <x:v>77801.713164920438</x:v>
      </x:c>
      <x:c r="R7987" s="55">
        <x:f t="shared" si="1499"/>
        <x:v>12954.286835079562</x:v>
      </x:c>
      <x:c r="S7987" s="1" t="str">
        <x:f t="shared" si="1500"/>
        <x:v>YES</x:v>
      </x:c>
      <x:c r="T7987" s="1">
        <x:f t="shared" si="1501"/>
        <x:v>12954.286835079562</x:v>
      </x:c>
    </x:row>
    <x:row r="7988">
      <x:c r="A7988" s="1"/>
      <x:c r="B7988" s="1"/>
      <x:c r="C7988" s="1"/>
      <x:c r="D7988" s="1"/>
      <x:c r="E7988" s="1"/>
      <x:c r="F7988" s="1"/>
      <x:c r="G7988" s="1"/>
      <x:c r="H7988" s="1"/>
      <x:c r="I7988" s="53">
        <x:f t="shared" si="1490"/>
        <x:v>12</x:v>
      </x:c>
      <x:c r="J7988" s="53">
        <x:f t="shared" si="1491"/>
        <x:v>4</x:v>
      </x:c>
      <x:c r="K7988" s="53">
        <x:f t="shared" si="1492"/>
        <x:v>6</x:v>
      </x:c>
      <x:c r="L7988" s="53">
        <x:f t="shared" si="1493"/>
        <x:v>22</x:v>
      </x:c>
      <x:c r="M7988" s="54">
        <x:f t="shared" si="1494"/>
        <x:v>3812.8536524810506</x:v>
      </x:c>
      <x:c r="N7988" s="54">
        <x:f t="shared" si="1495"/>
        <x:v>2.147815036445174</x:v>
      </x:c>
      <x:c r="O7988" s="55">
        <x:f t="shared" si="1496"/>
        <x:v>130176</x:v>
      </x:c>
      <x:c r="P7988" s="55">
        <x:f t="shared" si="1497"/>
        <x:v>17600</x:v>
      </x:c>
      <x:c r="Q7988" s="55">
        <x:f t="shared" si="1498"/>
        <x:v>78695.375911129348</x:v>
      </x:c>
      <x:c r="R7988" s="55">
        <x:f t="shared" si="1499"/>
        <x:v>13880.624088870652</x:v>
      </x:c>
      <x:c r="S7988" s="1" t="str">
        <x:f t="shared" si="1500"/>
        <x:v>YES</x:v>
      </x:c>
      <x:c r="T7988" s="1">
        <x:f t="shared" si="1501"/>
        <x:v>13880.624088870652</x:v>
      </x:c>
    </x:row>
    <x:row r="7989">
      <x:c r="A7989" s="1"/>
      <x:c r="B7989" s="1"/>
      <x:c r="C7989" s="1"/>
      <x:c r="D7989" s="1"/>
      <x:c r="E7989" s="1"/>
      <x:c r="F7989" s="1"/>
      <x:c r="G7989" s="1"/>
      <x:c r="H7989" s="1"/>
      <x:c r="I7989" s="53">
        <x:f t="shared" si="1490"/>
        <x:v>12</x:v>
      </x:c>
      <x:c r="J7989" s="53">
        <x:f t="shared" si="1491"/>
        <x:v>4</x:v>
      </x:c>
      <x:c r="K7989" s="53">
        <x:f t="shared" si="1492"/>
        <x:v>7</x:v>
      </x:c>
      <x:c r="L7989" s="53">
        <x:f t="shared" si="1493"/>
        <x:v>23</x:v>
      </x:c>
      <x:c r="M7989" s="54">
        <x:f t="shared" si="1494"/>
        <x:v>3865.578091879011</x:v>
      </x:c>
      <x:c r="N7989" s="54">
        <x:f t="shared" si="1495"/>
        <x:v>2.1844292304715354</x:v>
      </x:c>
      <x:c r="O7989" s="55">
        <x:f t="shared" si="1496"/>
        <x:v>132876</x:v>
      </x:c>
      <x:c r="P7989" s="55">
        <x:f t="shared" si="1497"/>
        <x:v>18480</x:v>
      </x:c>
      <x:c r="Q7989" s="55">
        <x:f t="shared" si="1498"/>
        <x:v>79610.730761788378</x:v>
      </x:c>
      <x:c r="R7989" s="55">
        <x:f t="shared" si="1499"/>
        <x:v>14785.269238211622</x:v>
      </x:c>
      <x:c r="S7989" s="1" t="str">
        <x:f t="shared" si="1500"/>
        <x:v>YES</x:v>
      </x:c>
      <x:c r="T7989" s="1">
        <x:f t="shared" si="1501"/>
        <x:v>14785.269238211622</x:v>
      </x:c>
    </x:row>
    <x:row r="7990">
      <x:c r="A7990" s="1"/>
      <x:c r="B7990" s="1"/>
      <x:c r="C7990" s="1"/>
      <x:c r="D7990" s="1"/>
      <x:c r="E7990" s="1"/>
      <x:c r="F7990" s="1"/>
      <x:c r="G7990" s="1"/>
      <x:c r="H7990" s="1"/>
      <x:c r="I7990" s="53">
        <x:f t="shared" si="1490"/>
        <x:v>12</x:v>
      </x:c>
      <x:c r="J7990" s="53">
        <x:f t="shared" si="1491"/>
        <x:v>4</x:v>
      </x:c>
      <x:c r="K7990" s="53">
        <x:f t="shared" si="1492"/>
        <x:v>8</x:v>
      </x:c>
      <x:c r="L7990" s="53">
        <x:f t="shared" si="1493"/>
        <x:v>24</x:v>
      </x:c>
      <x:c r="M7990" s="54">
        <x:f t="shared" si="1494"/>
        <x:v>3919.5751901589911</x:v>
      </x:c>
      <x:c r="N7990" s="54">
        <x:f t="shared" si="1495"/>
        <x:v>2.2219272153881882</x:v>
      </x:c>
      <x:c r="O7990" s="55">
        <x:f t="shared" si="1496"/>
        <x:v>135576</x:v>
      </x:c>
      <x:c r="P7990" s="55">
        <x:f t="shared" si="1497"/>
        <x:v>19360</x:v>
      </x:c>
      <x:c r="Q7990" s="55">
        <x:f t="shared" si="1498"/>
        <x:v>80548.180384704698</x:v>
      </x:c>
      <x:c r="R7990" s="55">
        <x:f t="shared" si="1499"/>
        <x:v>15667.819615295302</x:v>
      </x:c>
      <x:c r="S7990" s="1" t="str">
        <x:f t="shared" si="1500"/>
        <x:v>YES</x:v>
      </x:c>
      <x:c r="T7990" s="1">
        <x:f t="shared" si="1501"/>
        <x:v>15667.819615295302</x:v>
      </x:c>
    </x:row>
    <x:row r="7991">
      <x:c r="A7991" s="1"/>
      <x:c r="B7991" s="1"/>
      <x:c r="C7991" s="1"/>
      <x:c r="D7991" s="1"/>
      <x:c r="E7991" s="1"/>
      <x:c r="F7991" s="1"/>
      <x:c r="G7991" s="1"/>
      <x:c r="H7991" s="1"/>
      <x:c r="I7991" s="53">
        <x:f t="shared" si="1490"/>
        <x:v>12</x:v>
      </x:c>
      <x:c r="J7991" s="53">
        <x:f t="shared" si="1491"/>
        <x:v>4</x:v>
      </x:c>
      <x:c r="K7991" s="53">
        <x:f t="shared" si="1492"/>
        <x:v>9</x:v>
      </x:c>
      <x:c r="L7991" s="53">
        <x:f t="shared" si="1493"/>
        <x:v>25</x:v>
      </x:c>
      <x:c r="M7991" s="54">
        <x:f t="shared" si="1494"/>
        <x:v>3974.868525599386</x:v>
      </x:c>
      <x:c r="N7991" s="54">
        <x:f t="shared" si="1495"/>
        <x:v>2.2603253649995736</x:v>
      </x:c>
      <x:c r="O7991" s="55">
        <x:f t="shared" si="1496"/>
        <x:v>138276</x:v>
      </x:c>
      <x:c r="P7991" s="55">
        <x:f t="shared" si="1497"/>
        <x:v>20240</x:v>
      </x:c>
      <x:c r="Q7991" s="55">
        <x:f t="shared" si="1498"/>
        <x:v>81508.13412498933</x:v>
      </x:c>
      <x:c r="R7991" s="55">
        <x:f t="shared" si="1499"/>
        <x:v>16527.86587501067</x:v>
      </x:c>
      <x:c r="S7991" s="1" t="str">
        <x:f t="shared" si="1500"/>
        <x:v>YES</x:v>
      </x:c>
      <x:c r="T7991" s="1">
        <x:f t="shared" si="1501"/>
        <x:v>16527.86587501067</x:v>
      </x:c>
    </x:row>
    <x:row r="7992">
      <x:c r="A7992" s="1"/>
      <x:c r="B7992" s="1"/>
      <x:c r="C7992" s="1"/>
      <x:c r="D7992" s="1"/>
      <x:c r="E7992" s="1"/>
      <x:c r="F7992" s="1"/>
      <x:c r="G7992" s="1"/>
      <x:c r="H7992" s="1"/>
      <x:c r="I7992" s="53">
        <x:f t="shared" si="1490"/>
        <x:v>12</x:v>
      </x:c>
      <x:c r="J7992" s="53">
        <x:f t="shared" si="1491"/>
        <x:v>4</x:v>
      </x:c>
      <x:c r="K7992" s="53">
        <x:f t="shared" si="1492"/>
        <x:v>10</x:v>
      </x:c>
      <x:c r="L7992" s="53">
        <x:f t="shared" si="1493"/>
        <x:v>26</x:v>
      </x:c>
      <x:c r="M7992" s="54">
        <x:f t="shared" si="1494"/>
        <x:v>4031.4820670825984</x:v>
      </x:c>
      <x:c r="N7992" s="54">
        <x:f t="shared" si="1495"/>
        <x:v>2.2996403243629158</x:v>
      </x:c>
      <x:c r="O7992" s="55">
        <x:f t="shared" si="1496"/>
        <x:v>140976</x:v>
      </x:c>
      <x:c r="P7992" s="55">
        <x:f t="shared" si="1497"/>
        <x:v>21120</x:v>
      </x:c>
      <x:c r="Q7992" s="55">
        <x:f t="shared" si="1498"/>
        <x:v>82491.008109072893</x:v>
      </x:c>
      <x:c r="R7992" s="55">
        <x:f t="shared" si="1499"/>
        <x:v>17364.991890927107</x:v>
      </x:c>
      <x:c r="S7992" s="1" t="str">
        <x:f t="shared" si="1500"/>
        <x:v>YES</x:v>
      </x:c>
      <x:c r="T7992" s="1">
        <x:f t="shared" si="1501"/>
        <x:v>17364.991890927107</x:v>
      </x:c>
    </x:row>
    <x:row r="7993">
      <x:c r="A7993" s="1"/>
      <x:c r="B7993" s="1"/>
      <x:c r="C7993" s="1"/>
      <x:c r="D7993" s="1"/>
      <x:c r="E7993" s="1"/>
      <x:c r="F7993" s="1"/>
      <x:c r="G7993" s="1"/>
      <x:c r="H7993" s="1"/>
      <x:c r="I7993" s="53">
        <x:f t="shared" si="1490"/>
        <x:v>12</x:v>
      </x:c>
      <x:c r="J7993" s="53">
        <x:f t="shared" si="1491"/>
        <x:v>4</x:v>
      </x:c>
      <x:c r="K7993" s="53">
        <x:f t="shared" si="1492"/>
        <x:v>11</x:v>
      </x:c>
      <x:c r="L7993" s="53">
        <x:f t="shared" si="1493"/>
        <x:v>27</x:v>
      </x:c>
      <x:c r="M7993" s="54">
        <x:f t="shared" si="1494"/>
        <x:v>4089.4401801760378</x:v>
      </x:c>
      <x:c r="N7993" s="54">
        <x:f t="shared" si="1495"/>
        <x:v>2.3398890140111375</x:v>
      </x:c>
      <x:c r="O7993" s="55">
        <x:f t="shared" si="1496"/>
        <x:v>143676</x:v>
      </x:c>
      <x:c r="P7993" s="55">
        <x:f t="shared" si="1497"/>
        <x:v>22000</x:v>
      </x:c>
      <x:c r="Q7993" s="55">
        <x:f t="shared" si="1498"/>
        <x:v>83497.22535027843</x:v>
      </x:c>
      <x:c r="R7993" s="55">
        <x:f t="shared" si="1499"/>
        <x:v>18178.77464972157</x:v>
      </x:c>
      <x:c r="S7993" s="1" t="str">
        <x:f t="shared" si="1500"/>
        <x:v>YES</x:v>
      </x:c>
      <x:c r="T7993" s="1">
        <x:f t="shared" si="1501"/>
        <x:v>18178.77464972157</x:v>
      </x:c>
    </x:row>
    <x:row r="7994">
      <x:c r="A7994" s="1"/>
      <x:c r="B7994" s="1"/>
      <x:c r="C7994" s="1"/>
      <x:c r="D7994" s="1"/>
      <x:c r="E7994" s="1"/>
      <x:c r="F7994" s="1"/>
      <x:c r="G7994" s="1"/>
      <x:c r="H7994" s="1"/>
      <x:c r="I7994" s="53">
        <x:f t="shared" si="1490"/>
        <x:v>12</x:v>
      </x:c>
      <x:c r="J7994" s="53">
        <x:f t="shared" si="1491"/>
        <x:v>4</x:v>
      </x:c>
      <x:c r="K7994" s="53">
        <x:f t="shared" si="1492"/>
        <x:v>12</x:v>
      </x:c>
      <x:c r="L7994" s="53">
        <x:f t="shared" si="1493"/>
        <x:v>28</x:v>
      </x:c>
      <x:c r="M7994" s="54">
        <x:f t="shared" si="1494"/>
        <x:v>4148.7676333041018</x:v>
      </x:c>
      <x:c r="N7994" s="54">
        <x:f t="shared" si="1495"/>
        <x:v>2.3810886342389597</x:v>
      </x:c>
      <x:c r="O7994" s="55">
        <x:f t="shared" si="1496"/>
        <x:v>146376</x:v>
      </x:c>
      <x:c r="P7994" s="55">
        <x:f t="shared" si="1497"/>
        <x:v>22880</x:v>
      </x:c>
      <x:c r="Q7994" s="55">
        <x:f t="shared" si="1498"/>
        <x:v>84527.215855973991</x:v>
      </x:c>
      <x:c r="R7994" s="55">
        <x:f t="shared" si="1499"/>
        <x:v>18968.784144026009</x:v>
      </x:c>
      <x:c r="S7994" s="1" t="str">
        <x:f t="shared" si="1500"/>
        <x:v>YES</x:v>
      </x:c>
      <x:c r="T7994" s="1">
        <x:f t="shared" si="1501"/>
        <x:v>18968.784144026009</x:v>
      </x:c>
    </x:row>
    <x:row r="7995">
      <x:c r="A7995" s="1"/>
      <x:c r="B7995" s="1"/>
      <x:c r="C7995" s="1"/>
      <x:c r="D7995" s="1"/>
      <x:c r="E7995" s="1"/>
      <x:c r="F7995" s="1"/>
      <x:c r="G7995" s="1"/>
      <x:c r="H7995" s="1"/>
      <x:c r="I7995" s="53">
        <x:f t="shared" si="1490"/>
        <x:v>12</x:v>
      </x:c>
      <x:c r="J7995" s="53">
        <x:f t="shared" si="1491"/>
        <x:v>4</x:v>
      </x:c>
      <x:c r="K7995" s="53">
        <x:f t="shared" si="1492"/>
        <x:v>13</x:v>
      </x:c>
      <x:c r="L7995" s="53">
        <x:f t="shared" si="1493"/>
        <x:v>29</x:v>
      </x:c>
      <x:c r="M7995" s="54">
        <x:f t="shared" si="1494"/>
        <x:v>4209.4896040124859</x:v>
      </x:c>
      <x:c r="N7995" s="54">
        <x:f t="shared" si="1495"/>
        <x:v>2.423256669453115</x:v>
      </x:c>
      <x:c r="O7995" s="55">
        <x:f t="shared" si="1496"/>
        <x:v>149076</x:v>
      </x:c>
      <x:c r="P7995" s="55">
        <x:f t="shared" si="1497"/>
        <x:v>23760</x:v>
      </x:c>
      <x:c r="Q7995" s="55">
        <x:f t="shared" si="1498"/>
        <x:v>85581.416736327868</x:v>
      </x:c>
      <x:c r="R7995" s="55">
        <x:f t="shared" si="1499"/>
        <x:v>19734.583263672132</x:v>
      </x:c>
      <x:c r="S7995" s="1" t="str">
        <x:f t="shared" si="1500"/>
        <x:v>YES</x:v>
      </x:c>
      <x:c r="T7995" s="1">
        <x:f t="shared" si="1501"/>
        <x:v>19734.583263672132</x:v>
      </x:c>
    </x:row>
    <x:row r="7996">
      <x:c r="A7996" s="1"/>
      <x:c r="B7996" s="1"/>
      <x:c r="C7996" s="1"/>
      <x:c r="D7996" s="1"/>
      <x:c r="E7996" s="1"/>
      <x:c r="F7996" s="1"/>
      <x:c r="G7996" s="1"/>
      <x:c r="H7996" s="1"/>
      <x:c r="I7996" s="53">
        <x:f t="shared" si="1490"/>
        <x:v>12</x:v>
      </x:c>
      <x:c r="J7996" s="53">
        <x:f t="shared" si="1491"/>
        <x:v>4</x:v>
      </x:c>
      <x:c r="K7996" s="53">
        <x:f t="shared" si="1492"/>
        <x:v>14</x:v>
      </x:c>
      <x:c r="L7996" s="53">
        <x:f t="shared" si="1493"/>
        <x:v>30</x:v>
      </x:c>
      <x:c r="M7996" s="54">
        <x:f t="shared" si="1494"/>
        <x:v>4271.6316853261478</x:v>
      </x:c>
      <x:c r="N7996" s="54">
        <x:f t="shared" si="1495"/>
        <x:v>2.4664108925876027</x:v>
      </x:c>
      <x:c r="O7996" s="55">
        <x:f t="shared" si="1496"/>
        <x:v>151776</x:v>
      </x:c>
      <x:c r="P7996" s="55">
        <x:f t="shared" si="1497"/>
        <x:v>24640</x:v>
      </x:c>
      <x:c r="Q7996" s="55">
        <x:f t="shared" si="1498"/>
        <x:v>86660.272314690068</x:v>
      </x:c>
      <x:c r="R7996" s="55">
        <x:f t="shared" si="1499"/>
        <x:v>20475.727685309932</x:v>
      </x:c>
      <x:c r="S7996" s="1" t="str">
        <x:f t="shared" si="1500"/>
        <x:v>YES</x:v>
      </x:c>
      <x:c r="T7996" s="1">
        <x:f t="shared" si="1501"/>
        <x:v>20475.727685309932</x:v>
      </x:c>
    </x:row>
    <x:row r="7997">
      <x:c r="A7997" s="1"/>
      <x:c r="B7997" s="1"/>
      <x:c r="C7997" s="1"/>
      <x:c r="D7997" s="1"/>
      <x:c r="E7997" s="1"/>
      <x:c r="F7997" s="1"/>
      <x:c r="G7997" s="1"/>
      <x:c r="H7997" s="1"/>
      <x:c r="I7997" s="53">
        <x:f t="shared" si="1490"/>
        <x:v>12</x:v>
      </x:c>
      <x:c r="J7997" s="53">
        <x:f t="shared" si="1491"/>
        <x:v>4</x:v>
      </x:c>
      <x:c r="K7997" s="53">
        <x:f t="shared" si="1492"/>
        <x:v>15</x:v>
      </x:c>
      <x:c r="L7997" s="53">
        <x:f t="shared" si="1493"/>
        <x:v>31</x:v>
      </x:c>
      <x:c r="M7997" s="54">
        <x:f t="shared" si="1494"/>
        <x:v>4335.2198922022944</x:v>
      </x:c>
      <x:c r="N7997" s="54">
        <x:f t="shared" si="1495"/>
        <x:v>2.5105693695849265</x:v>
      </x:c>
      <x:c r="O7997" s="55">
        <x:f t="shared" si="1496"/>
        <x:v>154476</x:v>
      </x:c>
      <x:c r="P7997" s="55">
        <x:f t="shared" si="1497"/>
        <x:v>25520</x:v>
      </x:c>
      <x:c r="Q7997" s="55">
        <x:f t="shared" si="1498"/>
        <x:v>87764.234239623169</x:v>
      </x:c>
      <x:c r="R7997" s="55">
        <x:f t="shared" si="1499"/>
        <x:v>21191.765760376831</x:v>
      </x:c>
      <x:c r="S7997" s="1" t="str">
        <x:f t="shared" si="1500"/>
        <x:v>YES</x:v>
      </x:c>
      <x:c r="T7997" s="1">
        <x:f t="shared" si="1501"/>
        <x:v>21191.765760376831</x:v>
      </x:c>
    </x:row>
    <x:row r="7998">
      <x:c r="A7998" s="1"/>
      <x:c r="B7998" s="1"/>
      <x:c r="C7998" s="1"/>
      <x:c r="D7998" s="1"/>
      <x:c r="E7998" s="1"/>
      <x:c r="F7998" s="1"/>
      <x:c r="G7998" s="1"/>
      <x:c r="H7998" s="1"/>
      <x:c r="I7998" s="53">
        <x:f t="shared" si="1490"/>
        <x:v>12</x:v>
      </x:c>
      <x:c r="J7998" s="53">
        <x:f t="shared" si="1491"/>
        <x:v>4</x:v>
      </x:c>
      <x:c r="K7998" s="53">
        <x:f t="shared" si="1492"/>
        <x:v>16</x:v>
      </x:c>
      <x:c r="L7998" s="53">
        <x:f t="shared" si="1493"/>
        <x:v>32</x:v>
      </x:c>
      <x:c r="M7998" s="54">
        <x:f t="shared" si="1494"/>
        <x:v>4400.280668079783</x:v>
      </x:c>
      <x:c r="N7998" s="54">
        <x:f t="shared" si="1495"/>
        <x:v>2.5557504639442938</x:v>
      </x:c>
      <x:c r="O7998" s="55">
        <x:f t="shared" si="1496"/>
        <x:v>157176</x:v>
      </x:c>
      <x:c r="P7998" s="55">
        <x:f t="shared" si="1497"/>
        <x:v>26400</x:v>
      </x:c>
      <x:c r="Q7998" s="55">
        <x:f t="shared" si="1498"/>
        <x:v>88893.761598607351</x:v>
      </x:c>
      <x:c r="R7998" s="55">
        <x:f t="shared" si="1499"/>
        <x:v>21882.238401392649</x:v>
      </x:c>
      <x:c r="S7998" s="1" t="str">
        <x:f t="shared" si="1500"/>
        <x:v>YES</x:v>
      </x:c>
      <x:c r="T7998" s="1">
        <x:f t="shared" si="1501"/>
        <x:v>21882.238401392649</x:v>
      </x:c>
    </x:row>
    <x:row r="7999">
      <x:c r="A7999" s="1"/>
      <x:c r="B7999" s="1"/>
      <x:c r="C7999" s="1"/>
      <x:c r="D7999" s="1"/>
      <x:c r="E7999" s="1"/>
      <x:c r="F7999" s="1"/>
      <x:c r="G7999" s="1"/>
      <x:c r="H7999" s="1"/>
      <x:c r="I7999" s="53">
        <x:f t="shared" si="1490"/>
        <x:v>12</x:v>
      </x:c>
      <x:c r="J7999" s="53">
        <x:f t="shared" si="1491"/>
        <x:v>4</x:v>
      </x:c>
      <x:c r="K7999" s="53">
        <x:f t="shared" si="1492"/>
        <x:v>17</x:v>
      </x:c>
      <x:c r="L7999" s="53">
        <x:f t="shared" si="1493"/>
        <x:v>33</x:v>
      </x:c>
      <x:c r="M7999" s="54">
        <x:f t="shared" si="1494"/>
        <x:v>4466.8408915263235</x:v>
      </x:c>
      <x:c r="N7999" s="54">
        <x:f t="shared" si="1495"/>
        <x:v>2.6019728413377248</x:v>
      </x:c>
      <x:c r="O7999" s="55">
        <x:f t="shared" si="1496"/>
        <x:v>159876</x:v>
      </x:c>
      <x:c r="P7999" s="55">
        <x:f t="shared" si="1497"/>
        <x:v>27280</x:v>
      </x:c>
      <x:c r="Q7999" s="55">
        <x:f t="shared" si="1498"/>
        <x:v>90049.321033443121</x:v>
      </x:c>
      <x:c r="R7999" s="55">
        <x:f t="shared" si="1499"/>
        <x:v>22546.678966556879</x:v>
      </x:c>
      <x:c r="S7999" s="1" t="str">
        <x:f t="shared" si="1500"/>
        <x:v>YES</x:v>
      </x:c>
      <x:c r="T7999" s="1">
        <x:f t="shared" si="1501"/>
        <x:v>22546.678966556879</x:v>
      </x:c>
    </x:row>
    <x:row r="8000">
      <x:c r="A8000" s="1"/>
      <x:c r="B8000" s="1"/>
      <x:c r="C8000" s="1"/>
      <x:c r="D8000" s="1"/>
      <x:c r="E8000" s="1"/>
      <x:c r="F8000" s="1"/>
      <x:c r="G8000" s="1"/>
      <x:c r="H8000" s="1"/>
      <x:c r="I8000" s="53">
        <x:f t="shared" si="1490"/>
        <x:v>12</x:v>
      </x:c>
      <x:c r="J8000" s="53">
        <x:f t="shared" si="1491"/>
        <x:v>4</x:v>
      </x:c>
      <x:c r="K8000" s="53">
        <x:f t="shared" si="1492"/>
        <x:v>18</x:v>
      </x:c>
      <x:c r="L8000" s="53">
        <x:f t="shared" si="1493"/>
        <x:v>34</x:v>
      </x:c>
      <x:c r="M8000" s="54">
        <x:f t="shared" si="1494"/>
        <x:v>4534.9278829849109</x:v>
      </x:c>
      <x:c r="N8000" s="54">
        <x:f t="shared" si="1495"/>
        <x:v>2.6492554742950771</x:v>
      </x:c>
      <x:c r="O8000" s="55">
        <x:f t="shared" si="1496"/>
        <x:v>162576</x:v>
      </x:c>
      <x:c r="P8000" s="55">
        <x:f t="shared" si="1497"/>
        <x:v>28160</x:v>
      </x:c>
      <x:c r="Q8000" s="55">
        <x:f t="shared" si="1498"/>
        <x:v>91231.386857376929</x:v>
      </x:c>
      <x:c r="R8000" s="55">
        <x:f t="shared" si="1499"/>
        <x:v>23184.613142623071</x:v>
      </x:c>
      <x:c r="S8000" s="1" t="str">
        <x:f t="shared" si="1500"/>
        <x:v>YES</x:v>
      </x:c>
      <x:c r="T8000" s="1">
        <x:f t="shared" si="1501"/>
        <x:v>23184.613142623071</x:v>
      </x:c>
    </x:row>
    <x:row r="8001">
      <x:c r="A8001" s="1"/>
      <x:c r="B8001" s="1"/>
      <x:c r="C8001" s="1"/>
      <x:c r="D8001" s="1"/>
      <x:c r="E8001" s="1"/>
      <x:c r="F8001" s="1"/>
      <x:c r="G8001" s="1"/>
      <x:c r="H8001" s="1"/>
      <x:c r="I8001" s="53">
        <x:f t="shared" si="1490"/>
        <x:v>12</x:v>
      </x:c>
      <x:c r="J8001" s="53">
        <x:f t="shared" si="1491"/>
        <x:v>4</x:v>
      </x:c>
      <x:c r="K8001" s="53">
        <x:f t="shared" si="1492"/>
        <x:v>19</x:v>
      </x:c>
      <x:c r="L8001" s="53">
        <x:f t="shared" si="1493"/>
        <x:v>35</x:v>
      </x:c>
      <x:c r="M8001" s="54">
        <x:f t="shared" si="1494"/>
        <x:v>4604.5694116209324</x:v>
      </x:c>
      <x:c r="N8001" s="54">
        <x:f t="shared" si="1495"/>
        <x:v>2.6976176469589808</x:v>
      </x:c>
      <x:c r="O8001" s="55">
        <x:f t="shared" si="1496"/>
        <x:v>165276</x:v>
      </x:c>
      <x:c r="P8001" s="55">
        <x:f t="shared" si="1497"/>
        <x:v>29040</x:v>
      </x:c>
      <x:c r="Q8001" s="55">
        <x:f t="shared" si="1498"/>
        <x:v>92440.441173974526</x:v>
      </x:c>
      <x:c r="R8001" s="55">
        <x:f t="shared" si="1499"/>
        <x:v>23795.558826025474</x:v>
      </x:c>
      <x:c r="S8001" s="1" t="str">
        <x:f t="shared" si="1500"/>
        <x:v>YES</x:v>
      </x:c>
      <x:c r="T8001" s="1">
        <x:f t="shared" si="1501"/>
        <x:v>23795.558826025474</x:v>
      </x:c>
    </x:row>
    <x:row r="8002">
      <x:c r="A8002" s="1"/>
      <x:c r="B8002" s="1"/>
      <x:c r="C8002" s="1"/>
      <x:c r="D8002" s="1"/>
      <x:c r="E8002" s="1"/>
      <x:c r="F8002" s="1"/>
      <x:c r="G8002" s="1"/>
      <x:c r="H8002" s="1"/>
      <x:c r="I8002" s="53">
        <x:f t="shared" si="1490"/>
        <x:v>12</x:v>
      </x:c>
      <x:c r="J8002" s="53">
        <x:f t="shared" si="1491"/>
        <x:v>4</x:v>
      </x:c>
      <x:c r="K8002" s="53">
        <x:f t="shared" si="1492"/>
        <x:v>20</x:v>
      </x:c>
      <x:c r="L8002" s="53">
        <x:f t="shared" si="1493"/>
        <x:v>36</x:v>
      </x:c>
      <x:c r="M8002" s="54">
        <x:f t="shared" si="1494"/>
        <x:v>4675.7937022714095</x:v>
      </x:c>
      <x:c r="N8002" s="54">
        <x:f t="shared" si="1495"/>
        <x:v>2.7470789599107013</x:v>
      </x:c>
      <x:c r="O8002" s="55">
        <x:f t="shared" si="1496"/>
        <x:v>167976</x:v>
      </x:c>
      <x:c r="P8002" s="55">
        <x:f t="shared" si="1497"/>
        <x:v>29920</x:v>
      </x:c>
      <x:c r="Q8002" s="55">
        <x:f t="shared" si="1498"/>
        <x:v>93676.97399776752</x:v>
      </x:c>
      <x:c r="R8002" s="55">
        <x:f t="shared" si="1499"/>
        <x:v>24379.02600223248</x:v>
      </x:c>
      <x:c r="S8002" s="1" t="str">
        <x:f t="shared" si="1500"/>
        <x:v>YES</x:v>
      </x:c>
      <x:c r="T8002" s="1">
        <x:f t="shared" si="1501"/>
        <x:v>24379.02600223248</x:v>
      </x:c>
    </x:row>
    <x:row r="8003">
      <x:c r="A8003" s="1"/>
      <x:c r="B8003" s="1"/>
      <x:c r="C8003" s="1"/>
      <x:c r="D8003" s="1"/>
      <x:c r="E8003" s="1"/>
      <x:c r="F8003" s="1"/>
      <x:c r="G8003" s="1"/>
      <x:c r="H8003" s="1"/>
      <x:c r="I8003" s="53">
        <x:f t="shared" si="1490"/>
        <x:v>12</x:v>
      </x:c>
      <x:c r="J8003" s="53">
        <x:f t="shared" si="1491"/>
        <x:v>4</x:v>
      </x:c>
      <x:c r="K8003" s="53">
        <x:f t="shared" si="1492"/>
        <x:v>21</x:v>
      </x:c>
      <x:c r="L8003" s="53">
        <x:f t="shared" si="1493"/>
        <x:v>37</x:v>
      </x:c>
      <x:c r="M8003" s="54">
        <x:f t="shared" si="1494"/>
        <x:v>4748.6294424978532</x:v>
      </x:c>
      <x:c r="N8003" s="54">
        <x:f t="shared" si="1495"/>
        <x:v>2.7976593350679537</x:v>
      </x:c>
      <x:c r="O8003" s="55">
        <x:f t="shared" si="1496"/>
        <x:v>170676</x:v>
      </x:c>
      <x:c r="P8003" s="55">
        <x:f t="shared" si="1497"/>
        <x:v>30800</x:v>
      </x:c>
      <x:c r="Q8003" s="55">
        <x:f t="shared" si="1498"/>
        <x:v>94941.483376698845</x:v>
      </x:c>
      <x:c r="R8003" s="55">
        <x:f t="shared" si="1499"/>
        <x:v>24934.516623301155</x:v>
      </x:c>
      <x:c r="S8003" s="1" t="str">
        <x:f t="shared" si="1500"/>
        <x:v>YES</x:v>
      </x:c>
      <x:c r="T8003" s="1">
        <x:f t="shared" si="1501"/>
        <x:v>24934.516623301155</x:v>
      </x:c>
    </x:row>
    <x:row r="8004">
      <x:c r="A8004" s="1"/>
      <x:c r="B8004" s="1"/>
      <x:c r="C8004" s="1"/>
      <x:c r="D8004" s="1"/>
      <x:c r="E8004" s="1"/>
      <x:c r="F8004" s="1"/>
      <x:c r="G8004" s="1"/>
      <x:c r="H8004" s="1"/>
      <x:c r="I8004" s="53">
        <x:f t="shared" si="1490"/>
        <x:v>12</x:v>
      </x:c>
      <x:c r="J8004" s="53">
        <x:f t="shared" si="1491"/>
        <x:v>4</x:v>
      </x:c>
      <x:c r="K8004" s="53">
        <x:f t="shared" si="1492"/>
        <x:v>22</x:v>
      </x:c>
      <x:c r="L8004" s="53">
        <x:f t="shared" si="1493"/>
        <x:v>38</x:v>
      </x:c>
      <x:c r="M8004" s="54">
        <x:f t="shared" si="1494"/>
        <x:v>4823.1057897442497</x:v>
      </x:c>
      <x:c r="N8004" s="54">
        <x:f t="shared" si="1495"/>
        <x:v>2.849379020655729</x:v>
      </x:c>
      <x:c r="O8004" s="55">
        <x:f t="shared" si="1496"/>
        <x:v>173376</x:v>
      </x:c>
      <x:c r="P8004" s="55">
        <x:f t="shared" si="1497"/>
        <x:v>31680</x:v>
      </x:c>
      <x:c r="Q8004" s="55">
        <x:f t="shared" si="1498"/>
        <x:v>96234.475516393228</x:v>
      </x:c>
      <x:c r="R8004" s="55">
        <x:f t="shared" si="1499"/>
        <x:v>25461.524483606772</x:v>
      </x:c>
      <x:c r="S8004" s="1" t="str">
        <x:f t="shared" si="1500"/>
        <x:v>YES</x:v>
      </x:c>
      <x:c r="T8004" s="1">
        <x:f t="shared" si="1501"/>
        <x:v>25461.524483606772</x:v>
      </x:c>
    </x:row>
    <x:row r="8005">
      <x:c r="A8005" s="1"/>
      <x:c r="B8005" s="1"/>
      <x:c r="C8005" s="1"/>
      <x:c r="D8005" s="1"/>
      <x:c r="E8005" s="1"/>
      <x:c r="F8005" s="1"/>
      <x:c r="G8005" s="1"/>
      <x:c r="H8005" s="1"/>
      <x:c r="I8005" s="53">
        <x:f t="shared" si="1490"/>
        <x:v>12</x:v>
      </x:c>
      <x:c r="J8005" s="53">
        <x:f t="shared" si="1491"/>
        <x:v>4</x:v>
      </x:c>
      <x:c r="K8005" s="53">
        <x:f t="shared" si="1492"/>
        <x:v>23</x:v>
      </x:c>
      <x:c r="L8005" s="53">
        <x:f t="shared" si="1493"/>
        <x:v>39</x:v>
      </x:c>
      <x:c r="M8005" s="54">
        <x:f t="shared" si="1494"/>
        <x:v>4899.2523786016864</x:v>
      </x:c>
      <x:c r="N8005" s="54">
        <x:f t="shared" si="1495"/>
        <x:v>2.9022585962511709</x:v>
      </x:c>
      <x:c r="O8005" s="55">
        <x:f t="shared" si="1496"/>
        <x:v>176076</x:v>
      </x:c>
      <x:c r="P8005" s="55">
        <x:f t="shared" si="1497"/>
        <x:v>32560</x:v>
      </x:c>
      <x:c r="Q8005" s="55">
        <x:f t="shared" si="1498"/>
        <x:v>97556.464906279274</x:v>
      </x:c>
      <x:c r="R8005" s="55">
        <x:f t="shared" si="1499"/>
        <x:v>25959.535093720726</x:v>
      </x:c>
      <x:c r="S8005" s="1" t="str">
        <x:f t="shared" si="1500"/>
        <x:v>YES</x:v>
      </x:c>
      <x:c r="T8005" s="1">
        <x:f t="shared" si="1501"/>
        <x:v>25959.535093720726</x:v>
      </x:c>
    </x:row>
    <x:row r="8006">
      <x:c r="A8006" s="1"/>
      <x:c r="B8006" s="1"/>
      <x:c r="C8006" s="1"/>
      <x:c r="D8006" s="1"/>
      <x:c r="E8006" s="1"/>
      <x:c r="F8006" s="1"/>
      <x:c r="G8006" s="1"/>
      <x:c r="H8006" s="1"/>
      <x:c r="I8006" s="53">
        <x:f t="shared" si="1490"/>
        <x:v>12</x:v>
      </x:c>
      <x:c r="J8006" s="53">
        <x:f t="shared" si="1491"/>
        <x:v>4</x:v>
      </x:c>
      <x:c r="K8006" s="53">
        <x:f t="shared" si="1492"/>
        <x:v>24</x:v>
      </x:c>
      <x:c r="L8006" s="53">
        <x:f t="shared" si="1493"/>
        <x:v>40</x:v>
      </x:c>
      <x:c r="M8006" s="54">
        <x:f t="shared" si="1494"/>
        <x:v>4977.0993281811816</x:v>
      </x:c>
      <x:c r="N8006" s="54">
        <x:f t="shared" si="1495"/>
        <x:v>2.9563189779035985</x:v>
      </x:c>
      <x:c r="O8006" s="55">
        <x:f t="shared" si="1496"/>
        <x:v>178776</x:v>
      </x:c>
      <x:c r="P8006" s="55">
        <x:f t="shared" si="1497"/>
        <x:v>33440</x:v>
      </x:c>
      <x:c r="Q8006" s="55">
        <x:f t="shared" si="1498"/>
        <x:v>98907.97444758995</x:v>
      </x:c>
      <x:c r="R8006" s="55">
        <x:f t="shared" si="1499"/>
        <x:v>26428.02555241005</x:v>
      </x:c>
      <x:c r="S8006" s="1" t="str">
        <x:f t="shared" si="1500"/>
        <x:v>YES</x:v>
      </x:c>
      <x:c r="T8006" s="1">
        <x:f t="shared" si="1501"/>
        <x:v>26428.02555241005</x:v>
      </x:c>
    </x:row>
    <x:row r="8007">
      <x:c r="A8007" s="1"/>
      <x:c r="B8007" s="1"/>
      <x:c r="C8007" s="1"/>
      <x:c r="D8007" s="1"/>
      <x:c r="E8007" s="1"/>
      <x:c r="F8007" s="1"/>
      <x:c r="G8007" s="1"/>
      <x:c r="H8007" s="1"/>
      <x:c r="I8007" s="53">
        <x:f t="shared" si="1490"/>
        <x:v>12</x:v>
      </x:c>
      <x:c r="J8007" s="53">
        <x:f t="shared" si="1491"/>
        <x:v>4</x:v>
      </x:c>
      <x:c r="K8007" s="53">
        <x:f t="shared" si="1492"/>
        <x:v>25</x:v>
      </x:c>
      <x:c r="L8007" s="53">
        <x:f t="shared" si="1493"/>
        <x:v>41</x:v>
      </x:c>
      <x:c r="M8007" s="54">
        <x:f t="shared" si="1494"/>
        <x:v>5056.6772495962796</x:v>
      </x:c>
      <x:c r="N8007" s="54">
        <x:f t="shared" si="1495"/>
        <x:v>3.0115814233307496</x:v>
      </x:c>
      <x:c r="O8007" s="55">
        <x:f t="shared" si="1496"/>
        <x:v>181476</x:v>
      </x:c>
      <x:c r="P8007" s="55">
        <x:f t="shared" si="1497"/>
        <x:v>34320</x:v>
      </x:c>
      <x:c r="Q8007" s="55">
        <x:f t="shared" si="1498"/>
        <x:v>100289.53558326873</x:v>
      </x:c>
      <x:c r="R8007" s="55">
        <x:f t="shared" si="1499"/>
        <x:v>26866.464416731265</x:v>
      </x:c>
      <x:c r="S8007" s="1" t="str">
        <x:f t="shared" si="1500"/>
        <x:v>YES</x:v>
      </x:c>
      <x:c r="T8007" s="1">
        <x:f t="shared" si="1501"/>
        <x:v>26866.464416731265</x:v>
      </x:c>
    </x:row>
    <x:row r="8008">
      <x:c r="A8008" s="1"/>
      <x:c r="B8008" s="1"/>
      <x:c r="C8008" s="1"/>
      <x:c r="D8008" s="1"/>
      <x:c r="E8008" s="1"/>
      <x:c r="F8008" s="1"/>
      <x:c r="G8008" s="1"/>
      <x:c r="H8008" s="1"/>
      <x:c r="I8008" s="53">
        <x:f t="shared" si="1490"/>
        <x:v>12</x:v>
      </x:c>
      <x:c r="J8008" s="53">
        <x:f t="shared" si="1491"/>
        <x:v>4</x:v>
      </x:c>
      <x:c r="K8008" s="53">
        <x:f t="shared" si="1492"/>
        <x:v>26</x:v>
      </x:c>
      <x:c r="L8008" s="53">
        <x:f t="shared" si="1493"/>
        <x:v>42</x:v>
      </x:c>
      <x:c r="M8008" s="54">
        <x:f t="shared" si="1494"/>
        <x:v>5138.0172535569973</x:v>
      </x:c>
      <x:c r="N8008" s="54">
        <x:f t="shared" si="1495"/>
        <x:v>3.0680675371923591</x:v>
      </x:c>
      <x:c r="O8008" s="55">
        <x:f t="shared" si="1496"/>
        <x:v>184176</x:v>
      </x:c>
      <x:c r="P8008" s="55">
        <x:f t="shared" si="1497"/>
        <x:v>35200</x:v>
      </x:c>
      <x:c r="Q8008" s="55">
        <x:f t="shared" si="1498"/>
        <x:v>101701.68842980897</x:v>
      </x:c>
      <x:c r="R8008" s="55">
        <x:f t="shared" si="1499"/>
        <x:v>27274.311570191028</x:v>
      </x:c>
      <x:c r="S8008" s="1" t="str">
        <x:f t="shared" si="1500"/>
        <x:v>YES</x:v>
      </x:c>
      <x:c r="T8008" s="1">
        <x:f t="shared" si="1501"/>
        <x:v>27274.311570191028</x:v>
      </x:c>
    </x:row>
    <x:row r="8009">
      <x:c r="A8009" s="1"/>
      <x:c r="B8009" s="1"/>
      <x:c r="C8009" s="1"/>
      <x:c r="D8009" s="1"/>
      <x:c r="E8009" s="1"/>
      <x:c r="F8009" s="1"/>
      <x:c r="G8009" s="1"/>
      <x:c r="H8009" s="1"/>
      <x:c r="I8009" s="53">
        <x:f t="shared" si="1490"/>
        <x:v>12</x:v>
      </x:c>
      <x:c r="J8009" s="53">
        <x:f t="shared" si="1491"/>
        <x:v>4</x:v>
      </x:c>
      <x:c r="K8009" s="53">
        <x:f t="shared" si="1492"/>
        <x:v>27</x:v>
      </x:c>
      <x:c r="L8009" s="53">
        <x:f t="shared" si="1493"/>
        <x:v>43</x:v>
      </x:c>
      <x:c r="M8009" s="54">
        <x:f t="shared" si="1494"/>
        <x:v>5221.1509580767543</x:v>
      </x:c>
      <x:c r="N8009" s="54">
        <x:f t="shared" si="1495"/>
        <x:v>3.1257992764421902</x:v>
      </x:c>
      <x:c r="O8009" s="55">
        <x:f t="shared" si="1496"/>
        <x:v>186876</x:v>
      </x:c>
      <x:c r="P8009" s="55">
        <x:f t="shared" si="1497"/>
        <x:v>36080</x:v>
      </x:c>
      <x:c r="Q8009" s="55">
        <x:f t="shared" si="1498"/>
        <x:v>103144.98191105475</x:v>
      </x:c>
      <x:c r="R8009" s="55">
        <x:f t="shared" si="1499"/>
        <x:v>27651.018088945246</x:v>
      </x:c>
      <x:c r="S8009" s="1" t="str">
        <x:f t="shared" si="1500"/>
        <x:v>YES</x:v>
      </x:c>
      <x:c r="T8009" s="1">
        <x:f t="shared" si="1501"/>
        <x:v>27651.018088945246</x:v>
      </x:c>
    </x:row>
    <x:row r="8010">
      <x:c r="A8010" s="1"/>
      <x:c r="B8010" s="1"/>
      <x:c r="C8010" s="1"/>
      <x:c r="D8010" s="1"/>
      <x:c r="E8010" s="1"/>
      <x:c r="F8010" s="1"/>
      <x:c r="G8010" s="1"/>
      <x:c r="H8010" s="1"/>
      <x:c r="I8010" s="53">
        <x:f t="shared" si="1490"/>
        <x:v>12</x:v>
      </x:c>
      <x:c r="J8010" s="53">
        <x:f t="shared" si="1491"/>
        <x:v>4</x:v>
      </x:c>
      <x:c r="K8010" s="53">
        <x:f t="shared" si="1492"/>
        <x:v>28</x:v>
      </x:c>
      <x:c r="L8010" s="53">
        <x:f t="shared" si="1493"/>
        <x:v>44</x:v>
      </x:c>
      <x:c r="M8010" s="54">
        <x:f t="shared" si="1494"/>
        <x:v>5306.110496293908</x:v>
      </x:c>
      <x:c r="N8010" s="54">
        <x:f t="shared" si="1495"/>
        <x:v>3.1847989557596583</x:v>
      </x:c>
      <x:c r="O8010" s="55">
        <x:f t="shared" si="1496"/>
        <x:v>189576</x:v>
      </x:c>
      <x:c r="P8010" s="55">
        <x:f t="shared" si="1497"/>
        <x:v>36960</x:v>
      </x:c>
      <x:c r="Q8010" s="55">
        <x:f t="shared" si="1498"/>
        <x:v>104619.97389399145</x:v>
      </x:c>
      <x:c r="R8010" s="55">
        <x:f t="shared" si="1499"/>
        <x:v>27996.026106008547</x:v>
      </x:c>
      <x:c r="S8010" s="1" t="str">
        <x:f t="shared" si="1500"/>
        <x:v>YES</x:v>
      </x:c>
      <x:c r="T8010" s="1">
        <x:f t="shared" si="1501"/>
        <x:v>27996.026106008547</x:v>
      </x:c>
    </x:row>
    <x:row r="8011">
      <x:c r="A8011" s="1"/>
      <x:c r="B8011" s="1"/>
      <x:c r="C8011" s="1"/>
      <x:c r="D8011" s="1"/>
      <x:c r="E8011" s="1"/>
      <x:c r="F8011" s="1"/>
      <x:c r="G8011" s="1"/>
      <x:c r="H8011" s="1"/>
      <x:c r="I8011" s="53">
        <x:f t="shared" si="1490"/>
        <x:v>12</x:v>
      </x:c>
      <x:c r="J8011" s="53">
        <x:f t="shared" si="1491"/>
        <x:v>4</x:v>
      </x:c>
      <x:c r="K8011" s="53">
        <x:f t="shared" si="1492"/>
        <x:v>29</x:v>
      </x:c>
      <x:c r="L8011" s="53">
        <x:f t="shared" si="1493"/>
        <x:v>45</x:v>
      </x:c>
      <x:c r="M8011" s="54">
        <x:f t="shared" si="1494"/>
        <x:v>5392.9285244095609</x:v>
      </x:c>
      <x:c r="N8011" s="54">
        <x:f t="shared" si="1495"/>
        <x:v>3.2450892530621949</x:v>
      </x:c>
      <x:c r="O8011" s="55">
        <x:f t="shared" si="1496"/>
        <x:v>192276</x:v>
      </x:c>
      <x:c r="P8011" s="55">
        <x:f t="shared" si="1497"/>
        <x:v>37840</x:v>
      </x:c>
      <x:c r="Q8011" s="55">
        <x:f t="shared" si="1498"/>
        <x:v>106127.23132655487</x:v>
      </x:c>
      <x:c r="R8011" s="55">
        <x:f t="shared" si="1499"/>
        <x:v>28308.768673445127</x:v>
      </x:c>
      <x:c r="S8011" s="1" t="str">
        <x:f t="shared" si="1500"/>
        <x:v>YES</x:v>
      </x:c>
      <x:c r="T8011" s="1">
        <x:f t="shared" si="1501"/>
        <x:v>28308.768673445127</x:v>
      </x:c>
    </x:row>
    <x:row r="8012">
      <x:c r="A8012" s="1"/>
      <x:c r="B8012" s="1"/>
      <x:c r="C8012" s="1"/>
      <x:c r="D8012" s="1"/>
      <x:c r="E8012" s="1"/>
      <x:c r="F8012" s="1"/>
      <x:c r="G8012" s="1"/>
      <x:c r="H8012" s="1"/>
      <x:c r="I8012" s="53">
        <x:f t="shared" si="1490"/>
        <x:v>12</x:v>
      </x:c>
      <x:c r="J8012" s="53">
        <x:f t="shared" si="1491"/>
        <x:v>4</x:v>
      </x:c>
      <x:c r="K8012" s="53">
        <x:f t="shared" si="1492"/>
        <x:v>30</x:v>
      </x:c>
      <x:c r="L8012" s="53">
        <x:f t="shared" si="1493"/>
        <x:v>46</x:v>
      </x:c>
      <x:c r="M8012" s="54">
        <x:f t="shared" si="1494"/>
        <x:v>5481.638229743332</x:v>
      </x:c>
      <x:c r="N8012" s="54">
        <x:f t="shared" si="1495"/>
        <x:v>3.3066932150995361</x:v>
      </x:c>
      <x:c r="O8012" s="55">
        <x:f t="shared" si="1496"/>
        <x:v>194976</x:v>
      </x:c>
      <x:c r="P8012" s="55">
        <x:f t="shared" si="1497"/>
        <x:v>38720</x:v>
      </x:c>
      <x:c r="Q8012" s="55">
        <x:f t="shared" si="1498"/>
        <x:v>107667.3303774884</x:v>
      </x:c>
      <x:c r="R8012" s="55">
        <x:f t="shared" si="1499"/>
        <x:v>28588.669622511603</x:v>
      </x:c>
      <x:c r="S8012" s="1" t="str">
        <x:f t="shared" si="1500"/>
        <x:v>YES</x:v>
      </x:c>
      <x:c r="T8012" s="1">
        <x:f t="shared" si="1501"/>
        <x:v>28588.669622511603</x:v>
      </x:c>
    </x:row>
    <x:row r="8013">
      <x:c r="A8013" s="1"/>
      <x:c r="B8013" s="1"/>
      <x:c r="C8013" s="1"/>
      <x:c r="D8013" s="1"/>
      <x:c r="E8013" s="1"/>
      <x:c r="F8013" s="1"/>
      <x:c r="G8013" s="1"/>
      <x:c r="H8013" s="1"/>
      <x:c r="I8013" s="53">
        <x:f t="shared" si="1490"/>
        <x:v>12</x:v>
      </x:c>
      <x:c r="J8013" s="53">
        <x:f t="shared" si="1491"/>
        <x:v>5</x:v>
      </x:c>
      <x:c r="K8013" s="53">
        <x:f t="shared" si="1492"/>
        <x:v>0</x:v>
      </x:c>
      <x:c r="L8013" s="53">
        <x:f t="shared" si="1493"/>
        <x:v>17</x:v>
      </x:c>
      <x:c r="M8013" s="54">
        <x:f t="shared" si="1494"/>
        <x:v>3559.2138787922768</x:v>
      </x:c>
      <x:c r="N8013" s="54">
        <x:f t="shared" si="1495"/>
        <x:v>1.9716763047168588</x:v>
      </x:c>
      <x:c r="O8013" s="55">
        <x:f t="shared" si="1496"/>
        <x:v>116070</x:v>
      </x:c>
      <x:c r="P8013" s="55">
        <x:f t="shared" si="1497"/>
        <x:v>12760</x:v>
      </x:c>
      <x:c r="Q8013" s="55">
        <x:f t="shared" si="1498"/>
        <x:v>74291.907617921475</x:v>
      </x:c>
      <x:c r="R8013" s="55">
        <x:f t="shared" si="1499"/>
        <x:v>9018.0923820785247</x:v>
      </x:c>
      <x:c r="S8013" s="1" t="str">
        <x:f t="shared" si="1500"/>
        <x:v>YES</x:v>
      </x:c>
      <x:c r="T8013" s="1">
        <x:f t="shared" si="1501"/>
        <x:v>9018.0923820785247</x:v>
      </x:c>
    </x:row>
    <x:row r="8014">
      <x:c r="A8014" s="1"/>
      <x:c r="B8014" s="1"/>
      <x:c r="C8014" s="1"/>
      <x:c r="D8014" s="1"/>
      <x:c r="E8014" s="1"/>
      <x:c r="F8014" s="1"/>
      <x:c r="G8014" s="1"/>
      <x:c r="H8014" s="1"/>
      <x:c r="I8014" s="53">
        <x:f t="shared" si="1490"/>
        <x:v>12</x:v>
      </x:c>
      <x:c r="J8014" s="53">
        <x:f t="shared" si="1491"/>
        <x:v>5</x:v>
      </x:c>
      <x:c r="K8014" s="53">
        <x:f t="shared" si="1492"/>
        <x:v>1</x:v>
      </x:c>
      <x:c r="L8014" s="53">
        <x:f t="shared" si="1493"/>
        <x:v>18</x:v>
      </x:c>
      <x:c r="M8014" s="54">
        <x:f t="shared" si="1494"/>
        <x:v>3604.7763787922768</x:v>
      </x:c>
      <x:c r="N8014" s="54">
        <x:f t="shared" si="1495"/>
        <x:v>2.0033169297168589</x:v>
      </x:c>
      <x:c r="O8014" s="55">
        <x:f t="shared" si="1496"/>
        <x:v>118770</x:v>
      </x:c>
      <x:c r="P8014" s="55">
        <x:f t="shared" si="1497"/>
        <x:v>13640</x:v>
      </x:c>
      <x:c r="Q8014" s="55">
        <x:f t="shared" si="1498"/>
        <x:v>75082.923242921475</x:v>
      </x:c>
      <x:c r="R8014" s="55">
        <x:f t="shared" si="1499"/>
        <x:v>10047.076757078525</x:v>
      </x:c>
      <x:c r="S8014" s="1" t="str">
        <x:f t="shared" si="1500"/>
        <x:v>YES</x:v>
      </x:c>
      <x:c r="T8014" s="1">
        <x:f t="shared" si="1501"/>
        <x:v>10047.076757078525</x:v>
      </x:c>
    </x:row>
    <x:row r="8015">
      <x:c r="A8015" s="1"/>
      <x:c r="B8015" s="1"/>
      <x:c r="C8015" s="1"/>
      <x:c r="D8015" s="1"/>
      <x:c r="E8015" s="1"/>
      <x:c r="F8015" s="1"/>
      <x:c r="G8015" s="1"/>
      <x:c r="H8015" s="1"/>
      <x:c r="I8015" s="53">
        <x:f t="shared" si="1490"/>
        <x:v>12</x:v>
      </x:c>
      <x:c r="J8015" s="53">
        <x:f t="shared" si="1491"/>
        <x:v>5</x:v>
      </x:c>
      <x:c r="K8015" s="53">
        <x:f t="shared" si="1492"/>
        <x:v>2</x:v>
      </x:c>
      <x:c r="L8015" s="53">
        <x:f t="shared" si="1493"/>
        <x:v>19</x:v>
      </x:c>
      <x:c r="M8015" s="54">
        <x:f t="shared" si="1494"/>
        <x:v>3651.4779412922767</x:v>
      </x:c>
      <x:c r="N8015" s="54">
        <x:f t="shared" si="1495"/>
        <x:v>2.035748570341859</x:v>
      </x:c>
      <x:c r="O8015" s="55">
        <x:f t="shared" si="1496"/>
        <x:v>121470</x:v>
      </x:c>
      <x:c r="P8015" s="55">
        <x:f t="shared" si="1497"/>
        <x:v>14520</x:v>
      </x:c>
      <x:c r="Q8015" s="55">
        <x:f t="shared" si="1498"/>
        <x:v>75893.714258546475</x:v>
      </x:c>
      <x:c r="R8015" s="55">
        <x:f t="shared" si="1499"/>
        <x:v>11056.285741453525</x:v>
      </x:c>
      <x:c r="S8015" s="1" t="str">
        <x:f t="shared" si="1500"/>
        <x:v>YES</x:v>
      </x:c>
      <x:c r="T8015" s="1">
        <x:f t="shared" si="1501"/>
        <x:v>11056.285741453525</x:v>
      </x:c>
    </x:row>
    <x:row r="8016">
      <x:c r="A8016" s="1"/>
      <x:c r="B8016" s="1"/>
      <x:c r="C8016" s="1"/>
      <x:c r="D8016" s="1"/>
      <x:c r="E8016" s="1"/>
      <x:c r="F8016" s="1"/>
      <x:c r="G8016" s="1"/>
      <x:c r="H8016" s="1"/>
      <x:c r="I8016" s="53">
        <x:f t="shared" si="1490"/>
        <x:v>12</x:v>
      </x:c>
      <x:c r="J8016" s="53">
        <x:f t="shared" si="1491"/>
        <x:v>5</x:v>
      </x:c>
      <x:c r="K8016" s="53">
        <x:f t="shared" si="1492"/>
        <x:v>3</x:v>
      </x:c>
      <x:c r="L8016" s="53">
        <x:f t="shared" si="1493"/>
        <x:v>20</x:v>
      </x:c>
      <x:c r="M8016" s="54">
        <x:f t="shared" si="1494"/>
        <x:v>3699.3399237141516</x:v>
      </x:c>
      <x:c r="N8016" s="54">
        <x:f t="shared" si="1495"/>
        <x:v>2.0689860581348274</x:v>
      </x:c>
      <x:c r="O8016" s="55">
        <x:f t="shared" si="1496"/>
        <x:v>124170</x:v>
      </x:c>
      <x:c r="P8016" s="55">
        <x:f t="shared" si="1497"/>
        <x:v>15400</x:v>
      </x:c>
      <x:c r="Q8016" s="55">
        <x:f t="shared" si="1498"/>
        <x:v>76724.651453370694</x:v>
      </x:c>
      <x:c r="R8016" s="55">
        <x:f t="shared" si="1499"/>
        <x:v>12045.348546629306</x:v>
      </x:c>
      <x:c r="S8016" s="1" t="str">
        <x:f t="shared" si="1500"/>
        <x:v>YES</x:v>
      </x:c>
      <x:c r="T8016" s="1">
        <x:f t="shared" si="1501"/>
        <x:v>12045.348546629306</x:v>
      </x:c>
    </x:row>
    <x:row r="8017">
      <x:c r="A8017" s="1"/>
      <x:c r="B8017" s="1"/>
      <x:c r="C8017" s="1"/>
      <x:c r="D8017" s="1"/>
      <x:c r="E8017" s="1"/>
      <x:c r="F8017" s="1"/>
      <x:c r="G8017" s="1"/>
      <x:c r="H8017" s="1"/>
      <x:c r="I8017" s="53">
        <x:f t="shared" si="1490"/>
        <x:v>12</x:v>
      </x:c>
      <x:c r="J8017" s="53">
        <x:f t="shared" si="1491"/>
        <x:v>5</x:v>
      </x:c>
      <x:c r="K8017" s="53">
        <x:f t="shared" si="1492"/>
        <x:v>4</x:v>
      </x:c>
      <x:c r="L8017" s="53">
        <x:f t="shared" si="1493"/>
        <x:v>21</x:v>
      </x:c>
      <x:c r="M8017" s="54">
        <x:f t="shared" si="1494"/>
        <x:v>3748.3840394368081</x:v>
      </x:c>
      <x:c r="N8017" s="54">
        <x:f t="shared" si="1495"/>
        <x:v>2.1030444718311165</x:v>
      </x:c>
      <x:c r="O8017" s="55">
        <x:f t="shared" si="1496"/>
        <x:v>126870</x:v>
      </x:c>
      <x:c r="P8017" s="55">
        <x:f t="shared" si="1497"/>
        <x:v>16280</x:v>
      </x:c>
      <x:c r="Q8017" s="55">
        <x:f t="shared" si="1498"/>
        <x:v>77576.111795777921</x:v>
      </x:c>
      <x:c r="R8017" s="55">
        <x:f t="shared" si="1499"/>
        <x:v>13013.888204222079</x:v>
      </x:c>
      <x:c r="S8017" s="1" t="str">
        <x:f t="shared" si="1500"/>
        <x:v>YES</x:v>
      </x:c>
      <x:c r="T8017" s="1">
        <x:f t="shared" si="1501"/>
        <x:v>13013.888204222079</x:v>
      </x:c>
    </x:row>
    <x:row r="8018">
      <x:c r="A8018" s="1"/>
      <x:c r="B8018" s="1"/>
      <x:c r="C8018" s="1"/>
      <x:c r="D8018" s="1"/>
      <x:c r="E8018" s="1"/>
      <x:c r="F8018" s="1"/>
      <x:c r="G8018" s="1"/>
      <x:c r="H8018" s="1"/>
      <x:c r="I8018" s="53">
        <x:f t="shared" si="1490"/>
        <x:v>12</x:v>
      </x:c>
      <x:c r="J8018" s="53">
        <x:f t="shared" si="1491"/>
        <x:v>5</x:v>
      </x:c>
      <x:c r="K8018" s="53">
        <x:f t="shared" si="1492"/>
        <x:v>5</x:v>
      </x:c>
      <x:c r="L8018" s="53">
        <x:f t="shared" si="1493"/>
        <x:v>22</x:v>
      </x:c>
      <x:c r="M8018" s="54">
        <x:f t="shared" si="1494"/>
        <x:v>3798.6323633580114</x:v>
      </x:c>
      <x:c r="N8018" s="54">
        <x:f t="shared" si="1495"/>
        <x:v>2.1379391412208411</x:v>
      </x:c>
      <x:c r="O8018" s="55">
        <x:f t="shared" si="1496"/>
        <x:v>129570</x:v>
      </x:c>
      <x:c r="P8018" s="55">
        <x:f t="shared" si="1497"/>
        <x:v>17160</x:v>
      </x:c>
      <x:c r="Q8018" s="55">
        <x:f t="shared" si="1498"/>
        <x:v>78448.478530521039</x:v>
      </x:c>
      <x:c r="R8018" s="55">
        <x:f t="shared" si="1499"/>
        <x:v>13961.521469478961</x:v>
      </x:c>
      <x:c r="S8018" s="1" t="str">
        <x:f t="shared" si="1500"/>
        <x:v>YES</x:v>
      </x:c>
      <x:c r="T8018" s="1">
        <x:f t="shared" si="1501"/>
        <x:v>13961.521469478961</x:v>
      </x:c>
    </x:row>
    <x:row r="8019">
      <x:c r="A8019" s="1"/>
      <x:c r="B8019" s="1"/>
      <x:c r="C8019" s="1"/>
      <x:c r="D8019" s="1"/>
      <x:c r="E8019" s="1"/>
      <x:c r="F8019" s="1"/>
      <x:c r="G8019" s="1"/>
      <x:c r="H8019" s="1"/>
      <x:c r="I8019" s="53">
        <x:f t="shared" si="1490"/>
        <x:v>12</x:v>
      </x:c>
      <x:c r="J8019" s="53">
        <x:f t="shared" si="1491"/>
        <x:v>5</x:v>
      </x:c>
      <x:c r="K8019" s="53">
        <x:f t="shared" si="1492"/>
        <x:v>6</x:v>
      </x:c>
      <x:c r="L8019" s="53">
        <x:f t="shared" si="1493"/>
        <x:v>23</x:v>
      </x:c>
      <x:c r="M8019" s="54">
        <x:f t="shared" si="1494"/>
        <x:v>3850.1073375396445</x:v>
      </x:c>
      <x:c r="N8019" s="54">
        <x:f t="shared" si="1495"/>
        <x:v>2.1736856510691975</x:v>
      </x:c>
      <x:c r="O8019" s="55">
        <x:f t="shared" si="1496"/>
        <x:v>132270</x:v>
      </x:c>
      <x:c r="P8019" s="55">
        <x:f t="shared" si="1497"/>
        <x:v>18040</x:v>
      </x:c>
      <x:c r="Q8019" s="55">
        <x:f t="shared" si="1498"/>
        <x:v>79342.141276729933</x:v>
      </x:c>
      <x:c r="R8019" s="55">
        <x:f t="shared" si="1499"/>
        <x:v>14887.858723270067</x:v>
      </x:c>
      <x:c r="S8019" s="1" t="str">
        <x:f t="shared" si="1500"/>
        <x:v>YES</x:v>
      </x:c>
      <x:c r="T8019" s="1">
        <x:f t="shared" si="1501"/>
        <x:v>14887.858723270067</x:v>
      </x:c>
    </x:row>
    <x:row r="8020">
      <x:c r="A8020" s="1"/>
      <x:c r="B8020" s="1"/>
      <x:c r="C8020" s="1"/>
      <x:c r="D8020" s="1"/>
      <x:c r="E8020" s="1"/>
      <x:c r="F8020" s="1"/>
      <x:c r="G8020" s="1"/>
      <x:c r="H8020" s="1"/>
      <x:c r="I8020" s="53">
        <x:f t="shared" si="1490"/>
        <x:v>12</x:v>
      </x:c>
      <x:c r="J8020" s="53">
        <x:f t="shared" si="1491"/>
        <x:v>5</x:v>
      </x:c>
      <x:c r="K8020" s="53">
        <x:f t="shared" si="1492"/>
        <x:v>7</x:v>
      </x:c>
      <x:c r="L8020" s="53">
        <x:f t="shared" si="1493"/>
        <x:v>24</x:v>
      </x:c>
      <x:c r="M8020" s="54">
        <x:f t="shared" si="1494"/>
        <x:v>3902.8317769376049</x:v>
      </x:c>
      <x:c r="N8020" s="54">
        <x:f t="shared" si="1495"/>
        <x:v>2.2102998450955589</x:v>
      </x:c>
      <x:c r="O8020" s="55">
        <x:f t="shared" si="1496"/>
        <x:v>134970</x:v>
      </x:c>
      <x:c r="P8020" s="55">
        <x:f t="shared" si="1497"/>
        <x:v>18920</x:v>
      </x:c>
      <x:c r="Q8020" s="55">
        <x:f t="shared" si="1498"/>
        <x:v>80257.496127388964</x:v>
      </x:c>
      <x:c r="R8020" s="55">
        <x:f t="shared" si="1499"/>
        <x:v>15792.503872611036</x:v>
      </x:c>
      <x:c r="S8020" s="1" t="str">
        <x:f t="shared" si="1500"/>
        <x:v>YES</x:v>
      </x:c>
      <x:c r="T8020" s="1">
        <x:f t="shared" si="1501"/>
        <x:v>15792.503872611036</x:v>
      </x:c>
    </x:row>
    <x:row r="8021">
      <x:c r="A8021" s="1"/>
      <x:c r="B8021" s="1"/>
      <x:c r="C8021" s="1"/>
      <x:c r="D8021" s="1"/>
      <x:c r="E8021" s="1"/>
      <x:c r="F8021" s="1"/>
      <x:c r="G8021" s="1"/>
      <x:c r="H8021" s="1"/>
      <x:c r="I8021" s="53">
        <x:f t="shared" si="1490"/>
        <x:v>12</x:v>
      </x:c>
      <x:c r="J8021" s="53">
        <x:f t="shared" si="1491"/>
        <x:v>5</x:v>
      </x:c>
      <x:c r="K8021" s="53">
        <x:f t="shared" si="1492"/>
        <x:v>8</x:v>
      </x:c>
      <x:c r="L8021" s="53">
        <x:f t="shared" si="1493"/>
        <x:v>25</x:v>
      </x:c>
      <x:c r="M8021" s="54">
        <x:f t="shared" si="1494"/>
        <x:v>3956.8288752175849</x:v>
      </x:c>
      <x:c r="N8021" s="54">
        <x:f t="shared" si="1495"/>
        <x:v>2.2477978300122117</x:v>
      </x:c>
      <x:c r="O8021" s="55">
        <x:f t="shared" si="1496"/>
        <x:v>137670</x:v>
      </x:c>
      <x:c r="P8021" s="55">
        <x:f t="shared" si="1497"/>
        <x:v>19800</x:v>
      </x:c>
      <x:c r="Q8021" s="55">
        <x:f t="shared" si="1498"/>
        <x:v>81194.945750305284</x:v>
      </x:c>
      <x:c r="R8021" s="55">
        <x:f t="shared" si="1499"/>
        <x:v>16675.054249694716</x:v>
      </x:c>
      <x:c r="S8021" s="1" t="str">
        <x:f t="shared" si="1500"/>
        <x:v>YES</x:v>
      </x:c>
      <x:c r="T8021" s="1">
        <x:f t="shared" si="1501"/>
        <x:v>16675.054249694716</x:v>
      </x:c>
    </x:row>
    <x:row r="8022">
      <x:c r="A8022" s="1"/>
      <x:c r="B8022" s="1"/>
      <x:c r="C8022" s="1"/>
      <x:c r="D8022" s="1"/>
      <x:c r="E8022" s="1"/>
      <x:c r="F8022" s="1"/>
      <x:c r="G8022" s="1"/>
      <x:c r="H8022" s="1"/>
      <x:c r="I8022" s="53">
        <x:f t="shared" si="1490"/>
        <x:v>12</x:v>
      </x:c>
      <x:c r="J8022" s="53">
        <x:f t="shared" si="1491"/>
        <x:v>5</x:v>
      </x:c>
      <x:c r="K8022" s="53">
        <x:f t="shared" si="1492"/>
        <x:v>9</x:v>
      </x:c>
      <x:c r="L8022" s="53">
        <x:f t="shared" si="1493"/>
        <x:v>26</x:v>
      </x:c>
      <x:c r="M8022" s="54">
        <x:f t="shared" si="1494"/>
        <x:v>4012.1222106579798</x:v>
      </x:c>
      <x:c r="N8022" s="54">
        <x:f t="shared" si="1495"/>
        <x:v>2.2861959796235971</x:v>
      </x:c>
      <x:c r="O8022" s="55">
        <x:f t="shared" si="1496"/>
        <x:v>140370</x:v>
      </x:c>
      <x:c r="P8022" s="55">
        <x:f t="shared" si="1497"/>
        <x:v>20680</x:v>
      </x:c>
      <x:c r="Q8022" s="55">
        <x:f t="shared" si="1498"/>
        <x:v>82154.899490589916</x:v>
      </x:c>
      <x:c r="R8022" s="55">
        <x:f t="shared" si="1499"/>
        <x:v>17535.100509410084</x:v>
      </x:c>
      <x:c r="S8022" s="1" t="str">
        <x:f t="shared" si="1500"/>
        <x:v>YES</x:v>
      </x:c>
      <x:c r="T8022" s="1">
        <x:f t="shared" si="1501"/>
        <x:v>17535.100509410084</x:v>
      </x:c>
    </x:row>
    <x:row r="8023">
      <x:c r="A8023" s="1"/>
      <x:c r="B8023" s="1"/>
      <x:c r="C8023" s="1"/>
      <x:c r="D8023" s="1"/>
      <x:c r="E8023" s="1"/>
      <x:c r="F8023" s="1"/>
      <x:c r="G8023" s="1"/>
      <x:c r="H8023" s="1"/>
      <x:c r="I8023" s="53">
        <x:f t="shared" si="1490"/>
        <x:v>12</x:v>
      </x:c>
      <x:c r="J8023" s="53">
        <x:f t="shared" si="1491"/>
        <x:v>5</x:v>
      </x:c>
      <x:c r="K8023" s="53">
        <x:f t="shared" si="1492"/>
        <x:v>10</x:v>
      </x:c>
      <x:c r="L8023" s="53">
        <x:f t="shared" si="1493"/>
        <x:v>27</x:v>
      </x:c>
      <x:c r="M8023" s="54">
        <x:f t="shared" si="1494"/>
        <x:v>4068.7357521411923</x:v>
      </x:c>
      <x:c r="N8023" s="54">
        <x:f t="shared" si="1495"/>
        <x:v>2.3255109389869393</x:v>
      </x:c>
      <x:c r="O8023" s="55">
        <x:f t="shared" si="1496"/>
        <x:v>143070</x:v>
      </x:c>
      <x:c r="P8023" s="55">
        <x:f t="shared" si="1497"/>
        <x:v>21560</x:v>
      </x:c>
      <x:c r="Q8023" s="55">
        <x:f t="shared" si="1498"/>
        <x:v>83137.773474673479</x:v>
      </x:c>
      <x:c r="R8023" s="55">
        <x:f t="shared" si="1499"/>
        <x:v>18372.226525326521</x:v>
      </x:c>
      <x:c r="S8023" s="1" t="str">
        <x:f t="shared" si="1500"/>
        <x:v>YES</x:v>
      </x:c>
      <x:c r="T8023" s="1">
        <x:f t="shared" si="1501"/>
        <x:v>18372.226525326521</x:v>
      </x:c>
    </x:row>
    <x:row r="8024">
      <x:c r="A8024" s="1"/>
      <x:c r="B8024" s="1"/>
      <x:c r="C8024" s="1"/>
      <x:c r="D8024" s="1"/>
      <x:c r="E8024" s="1"/>
      <x:c r="F8024" s="1"/>
      <x:c r="G8024" s="1"/>
      <x:c r="H8024" s="1"/>
      <x:c r="I8024" s="53">
        <x:f t="shared" si="1490"/>
        <x:v>12</x:v>
      </x:c>
      <x:c r="J8024" s="53">
        <x:f t="shared" si="1491"/>
        <x:v>5</x:v>
      </x:c>
      <x:c r="K8024" s="53">
        <x:f t="shared" si="1492"/>
        <x:v>11</x:v>
      </x:c>
      <x:c r="L8024" s="53">
        <x:f t="shared" si="1493"/>
        <x:v>28</x:v>
      </x:c>
      <x:c r="M8024" s="54">
        <x:f t="shared" si="1494"/>
        <x:v>4126.6938652346316</x:v>
      </x:c>
      <x:c r="N8024" s="54">
        <x:f t="shared" si="1495"/>
        <x:v>2.365759628635161</x:v>
      </x:c>
      <x:c r="O8024" s="55">
        <x:f t="shared" si="1496"/>
        <x:v>145770</x:v>
      </x:c>
      <x:c r="P8024" s="55">
        <x:f t="shared" si="1497"/>
        <x:v>22440</x:v>
      </x:c>
      <x:c r="Q8024" s="55">
        <x:f t="shared" si="1498"/>
        <x:v>84143.990715879016</x:v>
      </x:c>
      <x:c r="R8024" s="55">
        <x:f t="shared" si="1499"/>
        <x:v>19186.009284120984</x:v>
      </x:c>
      <x:c r="S8024" s="1" t="str">
        <x:f t="shared" si="1500"/>
        <x:v>YES</x:v>
      </x:c>
      <x:c r="T8024" s="1">
        <x:f t="shared" si="1501"/>
        <x:v>19186.009284120984</x:v>
      </x:c>
    </x:row>
    <x:row r="8025">
      <x:c r="A8025" s="1"/>
      <x:c r="B8025" s="1"/>
      <x:c r="C8025" s="1"/>
      <x:c r="D8025" s="1"/>
      <x:c r="E8025" s="1"/>
      <x:c r="F8025" s="1"/>
      <x:c r="G8025" s="1"/>
      <x:c r="H8025" s="1"/>
      <x:c r="I8025" s="53">
        <x:f t="shared" si="1490"/>
        <x:v>12</x:v>
      </x:c>
      <x:c r="J8025" s="53">
        <x:f t="shared" si="1491"/>
        <x:v>5</x:v>
      </x:c>
      <x:c r="K8025" s="53">
        <x:f t="shared" si="1492"/>
        <x:v>12</x:v>
      </x:c>
      <x:c r="L8025" s="53">
        <x:f t="shared" si="1493"/>
        <x:v>29</x:v>
      </x:c>
      <x:c r="M8025" s="54">
        <x:f t="shared" si="1494"/>
        <x:v>4186.0213183626956</x:v>
      </x:c>
      <x:c r="N8025" s="54">
        <x:f t="shared" si="1495"/>
        <x:v>2.4069592488629832</x:v>
      </x:c>
      <x:c r="O8025" s="55">
        <x:f t="shared" si="1496"/>
        <x:v>148470</x:v>
      </x:c>
      <x:c r="P8025" s="55">
        <x:f t="shared" si="1497"/>
        <x:v>23320</x:v>
      </x:c>
      <x:c r="Q8025" s="55">
        <x:f t="shared" si="1498"/>
        <x:v>85173.981221574577</x:v>
      </x:c>
      <x:c r="R8025" s="55">
        <x:f t="shared" si="1499"/>
        <x:v>19976.018778425423</x:v>
      </x:c>
      <x:c r="S8025" s="1" t="str">
        <x:f t="shared" si="1500"/>
        <x:v>YES</x:v>
      </x:c>
      <x:c r="T8025" s="1">
        <x:f t="shared" si="1501"/>
        <x:v>19976.018778425423</x:v>
      </x:c>
    </x:row>
    <x:row r="8026">
      <x:c r="A8026" s="1"/>
      <x:c r="B8026" s="1"/>
      <x:c r="C8026" s="1"/>
      <x:c r="D8026" s="1"/>
      <x:c r="E8026" s="1"/>
      <x:c r="F8026" s="1"/>
      <x:c r="G8026" s="1"/>
      <x:c r="H8026" s="1"/>
      <x:c r="I8026" s="53">
        <x:f t="shared" si="1490"/>
        <x:v>12</x:v>
      </x:c>
      <x:c r="J8026" s="53">
        <x:f t="shared" si="1491"/>
        <x:v>5</x:v>
      </x:c>
      <x:c r="K8026" s="53">
        <x:f t="shared" si="1492"/>
        <x:v>13</x:v>
      </x:c>
      <x:c r="L8026" s="53">
        <x:f t="shared" si="1493"/>
        <x:v>30</x:v>
      </x:c>
      <x:c r="M8026" s="54">
        <x:f t="shared" si="1494"/>
        <x:v>4246.7432890710807</x:v>
      </x:c>
      <x:c r="N8026" s="54">
        <x:f t="shared" si="1495"/>
        <x:v>2.4491272840771394</x:v>
      </x:c>
      <x:c r="O8026" s="55">
        <x:f t="shared" si="1496"/>
        <x:v>151170</x:v>
      </x:c>
      <x:c r="P8026" s="55">
        <x:f t="shared" si="1497"/>
        <x:v>24200</x:v>
      </x:c>
      <x:c r="Q8026" s="55">
        <x:f t="shared" si="1498"/>
        <x:v>86228.182101928483</x:v>
      </x:c>
      <x:c r="R8026" s="55">
        <x:f t="shared" si="1499"/>
        <x:v>20741.817898071517</x:v>
      </x:c>
      <x:c r="S8026" s="1" t="str">
        <x:f t="shared" si="1500"/>
        <x:v>YES</x:v>
      </x:c>
      <x:c r="T8026" s="1">
        <x:f t="shared" si="1501"/>
        <x:v>20741.817898071517</x:v>
      </x:c>
    </x:row>
    <x:row r="8027">
      <x:c r="A8027" s="1"/>
      <x:c r="B8027" s="1"/>
      <x:c r="C8027" s="1"/>
      <x:c r="D8027" s="1"/>
      <x:c r="E8027" s="1"/>
      <x:c r="F8027" s="1"/>
      <x:c r="G8027" s="1"/>
      <x:c r="H8027" s="1"/>
      <x:c r="I8027" s="53">
        <x:f t="shared" si="1490"/>
        <x:v>12</x:v>
      </x:c>
      <x:c r="J8027" s="53">
        <x:f t="shared" si="1491"/>
        <x:v>5</x:v>
      </x:c>
      <x:c r="K8027" s="53">
        <x:f t="shared" si="1492"/>
        <x:v>14</x:v>
      </x:c>
      <x:c r="L8027" s="53">
        <x:f t="shared" si="1493"/>
        <x:v>31</x:v>
      </x:c>
      <x:c r="M8027" s="54">
        <x:f t="shared" si="1494"/>
        <x:v>4308.8853703847417</x:v>
      </x:c>
      <x:c r="N8027" s="54">
        <x:f t="shared" si="1495"/>
        <x:v>2.4922815072116262</x:v>
      </x:c>
      <x:c r="O8027" s="55">
        <x:f t="shared" si="1496"/>
        <x:v>153870</x:v>
      </x:c>
      <x:c r="P8027" s="55">
        <x:f t="shared" si="1497"/>
        <x:v>25080</x:v>
      </x:c>
      <x:c r="Q8027" s="55">
        <x:f t="shared" si="1498"/>
        <x:v>87307.037680290654</x:v>
      </x:c>
      <x:c r="R8027" s="55">
        <x:f t="shared" si="1499"/>
        <x:v>21482.962319709346</x:v>
      </x:c>
      <x:c r="S8027" s="1" t="str">
        <x:f t="shared" si="1500"/>
        <x:v>YES</x:v>
      </x:c>
      <x:c r="T8027" s="1">
        <x:f t="shared" si="1501"/>
        <x:v>21482.962319709346</x:v>
      </x:c>
    </x:row>
    <x:row r="8028">
      <x:c r="A8028" s="1"/>
      <x:c r="B8028" s="1"/>
      <x:c r="C8028" s="1"/>
      <x:c r="D8028" s="1"/>
      <x:c r="E8028" s="1"/>
      <x:c r="F8028" s="1"/>
      <x:c r="G8028" s="1"/>
      <x:c r="H8028" s="1"/>
      <x:c r="I8028" s="53">
        <x:f t="shared" si="1490"/>
        <x:v>12</x:v>
      </x:c>
      <x:c r="J8028" s="53">
        <x:f t="shared" si="1491"/>
        <x:v>5</x:v>
      </x:c>
      <x:c r="K8028" s="53">
        <x:f t="shared" si="1492"/>
        <x:v>15</x:v>
      </x:c>
      <x:c r="L8028" s="53">
        <x:f t="shared" si="1493"/>
        <x:v>32</x:v>
      </x:c>
      <x:c r="M8028" s="54">
        <x:f t="shared" si="1494"/>
        <x:v>4372.4735772608874</x:v>
      </x:c>
      <x:c r="N8028" s="54">
        <x:f t="shared" si="1495"/>
        <x:v>2.5364399842089496</x:v>
      </x:c>
      <x:c r="O8028" s="55">
        <x:f t="shared" si="1496"/>
        <x:v>156570</x:v>
      </x:c>
      <x:c r="P8028" s="55">
        <x:f t="shared" si="1497"/>
        <x:v>25960</x:v>
      </x:c>
      <x:c r="Q8028" s="55">
        <x:f t="shared" si="1498"/>
        <x:v>88410.99960522374</x:v>
      </x:c>
      <x:c r="R8028" s="55">
        <x:f t="shared" si="1499"/>
        <x:v>22199.00039477626</x:v>
      </x:c>
      <x:c r="S8028" s="1" t="str">
        <x:f t="shared" si="1500"/>
        <x:v>YES</x:v>
      </x:c>
      <x:c r="T8028" s="1">
        <x:f t="shared" si="1501"/>
        <x:v>22199.00039477626</x:v>
      </x:c>
    </x:row>
    <x:row r="8029">
      <x:c r="A8029" s="1"/>
      <x:c r="B8029" s="1"/>
      <x:c r="C8029" s="1"/>
      <x:c r="D8029" s="1"/>
      <x:c r="E8029" s="1"/>
      <x:c r="F8029" s="1"/>
      <x:c r="G8029" s="1"/>
      <x:c r="H8029" s="1"/>
      <x:c r="I8029" s="53">
        <x:f t="shared" si="1490"/>
        <x:v>12</x:v>
      </x:c>
      <x:c r="J8029" s="53">
        <x:f t="shared" si="1491"/>
        <x:v>5</x:v>
      </x:c>
      <x:c r="K8029" s="53">
        <x:f t="shared" si="1492"/>
        <x:v>16</x:v>
      </x:c>
      <x:c r="L8029" s="53">
        <x:f t="shared" si="1493"/>
        <x:v>33</x:v>
      </x:c>
      <x:c r="M8029" s="54">
        <x:f t="shared" si="1494"/>
        <x:v>4437.5343531383769</x:v>
      </x:c>
      <x:c r="N8029" s="54">
        <x:f t="shared" si="1495"/>
        <x:v>2.5816210785683174</x:v>
      </x:c>
      <x:c r="O8029" s="55">
        <x:f t="shared" si="1496"/>
        <x:v>159270</x:v>
      </x:c>
      <x:c r="P8029" s="55">
        <x:f t="shared" si="1497"/>
        <x:v>26840</x:v>
      </x:c>
      <x:c r="Q8029" s="55">
        <x:f t="shared" si="1498"/>
        <x:v>89540.526964207937</x:v>
      </x:c>
      <x:c r="R8029" s="55">
        <x:f t="shared" si="1499"/>
        <x:v>22889.473035792063</x:v>
      </x:c>
      <x:c r="S8029" s="1" t="str">
        <x:f t="shared" si="1500"/>
        <x:v>YES</x:v>
      </x:c>
      <x:c r="T8029" s="1">
        <x:f t="shared" si="1501"/>
        <x:v>22889.473035792063</x:v>
      </x:c>
    </x:row>
    <x:row r="8030">
      <x:c r="A8030" s="1"/>
      <x:c r="B8030" s="1"/>
      <x:c r="C8030" s="1"/>
      <x:c r="D8030" s="1"/>
      <x:c r="E8030" s="1"/>
      <x:c r="F8030" s="1"/>
      <x:c r="G8030" s="1"/>
      <x:c r="H8030" s="1"/>
      <x:c r="I8030" s="53">
        <x:f t="shared" si="1490"/>
        <x:v>12</x:v>
      </x:c>
      <x:c r="J8030" s="53">
        <x:f t="shared" si="1491"/>
        <x:v>5</x:v>
      </x:c>
      <x:c r="K8030" s="53">
        <x:f t="shared" si="1492"/>
        <x:v>17</x:v>
      </x:c>
      <x:c r="L8030" s="53">
        <x:f t="shared" si="1493"/>
        <x:v>34</x:v>
      </x:c>
      <x:c r="M8030" s="54">
        <x:f t="shared" si="1494"/>
        <x:v>4504.0945765849174</x:v>
      </x:c>
      <x:c r="N8030" s="54">
        <x:f t="shared" si="1495"/>
        <x:v>2.6278434559617483</x:v>
      </x:c>
      <x:c r="O8030" s="55">
        <x:f t="shared" si="1496"/>
        <x:v>161970</x:v>
      </x:c>
      <x:c r="P8030" s="55">
        <x:f t="shared" si="1497"/>
        <x:v>27720</x:v>
      </x:c>
      <x:c r="Q8030" s="55">
        <x:f t="shared" si="1498"/>
        <x:v>90696.086399043706</x:v>
      </x:c>
      <x:c r="R8030" s="55">
        <x:f t="shared" si="1499"/>
        <x:v>23553.913600956294</x:v>
      </x:c>
      <x:c r="S8030" s="1" t="str">
        <x:f t="shared" si="1500"/>
        <x:v>YES</x:v>
      </x:c>
      <x:c r="T8030" s="1">
        <x:f t="shared" si="1501"/>
        <x:v>23553.913600956294</x:v>
      </x:c>
    </x:row>
    <x:row r="8031">
      <x:c r="A8031" s="1"/>
      <x:c r="B8031" s="1"/>
      <x:c r="C8031" s="1"/>
      <x:c r="D8031" s="1"/>
      <x:c r="E8031" s="1"/>
      <x:c r="F8031" s="1"/>
      <x:c r="G8031" s="1"/>
      <x:c r="H8031" s="1"/>
      <x:c r="I8031" s="53">
        <x:f t="shared" si="1490"/>
        <x:v>12</x:v>
      </x:c>
      <x:c r="J8031" s="53">
        <x:f t="shared" si="1491"/>
        <x:v>5</x:v>
      </x:c>
      <x:c r="K8031" s="53">
        <x:f t="shared" si="1492"/>
        <x:v>18</x:v>
      </x:c>
      <x:c r="L8031" s="53">
        <x:f t="shared" si="1493"/>
        <x:v>35</x:v>
      </x:c>
      <x:c r="M8031" s="54">
        <x:f t="shared" si="1494"/>
        <x:v>4572.1815680435047</x:v>
      </x:c>
      <x:c r="N8031" s="54">
        <x:f t="shared" si="1495"/>
        <x:v>2.6751260889191006</x:v>
      </x:c>
      <x:c r="O8031" s="55">
        <x:f t="shared" si="1496"/>
        <x:v>164670</x:v>
      </x:c>
      <x:c r="P8031" s="55">
        <x:f t="shared" si="1497"/>
        <x:v>28600</x:v>
      </x:c>
      <x:c r="Q8031" s="55">
        <x:f t="shared" si="1498"/>
        <x:v>91878.152222977515</x:v>
      </x:c>
      <x:c r="R8031" s="55">
        <x:f t="shared" si="1499"/>
        <x:v>24191.847777022485</x:v>
      </x:c>
      <x:c r="S8031" s="1" t="str">
        <x:f t="shared" si="1500"/>
        <x:v>YES</x:v>
      </x:c>
      <x:c r="T8031" s="1">
        <x:f t="shared" si="1501"/>
        <x:v>24191.847777022485</x:v>
      </x:c>
    </x:row>
    <x:row r="8032">
      <x:c r="A8032" s="1"/>
      <x:c r="B8032" s="1"/>
      <x:c r="C8032" s="1"/>
      <x:c r="D8032" s="1"/>
      <x:c r="E8032" s="1"/>
      <x:c r="F8032" s="1"/>
      <x:c r="G8032" s="1"/>
      <x:c r="H8032" s="1"/>
      <x:c r="I8032" s="53">
        <x:f t="shared" si="1490"/>
        <x:v>12</x:v>
      </x:c>
      <x:c r="J8032" s="53">
        <x:f t="shared" si="1491"/>
        <x:v>5</x:v>
      </x:c>
      <x:c r="K8032" s="53">
        <x:f t="shared" si="1492"/>
        <x:v>19</x:v>
      </x:c>
      <x:c r="L8032" s="53">
        <x:f t="shared" si="1493"/>
        <x:v>36</x:v>
      </x:c>
      <x:c r="M8032" s="54">
        <x:f t="shared" si="1494"/>
        <x:v>4641.8230966795263</x:v>
      </x:c>
      <x:c r="N8032" s="54">
        <x:f t="shared" si="1495"/>
        <x:v>2.7234882615830043</x:v>
      </x:c>
      <x:c r="O8032" s="55">
        <x:f t="shared" si="1496"/>
        <x:v>167370</x:v>
      </x:c>
      <x:c r="P8032" s="55">
        <x:f t="shared" si="1497"/>
        <x:v>29480</x:v>
      </x:c>
      <x:c r="Q8032" s="55">
        <x:f t="shared" si="1498"/>
        <x:v>93087.206539575112</x:v>
      </x:c>
      <x:c r="R8032" s="55">
        <x:f t="shared" si="1499"/>
        <x:v>24802.793460424888</x:v>
      </x:c>
      <x:c r="S8032" s="1" t="str">
        <x:f t="shared" si="1500"/>
        <x:v>YES</x:v>
      </x:c>
      <x:c r="T8032" s="1">
        <x:f t="shared" si="1501"/>
        <x:v>24802.793460424888</x:v>
      </x:c>
    </x:row>
    <x:row r="8033">
      <x:c r="A8033" s="1"/>
      <x:c r="B8033" s="1"/>
      <x:c r="C8033" s="1"/>
      <x:c r="D8033" s="1"/>
      <x:c r="E8033" s="1"/>
      <x:c r="F8033" s="1"/>
      <x:c r="G8033" s="1"/>
      <x:c r="H8033" s="1"/>
      <x:c r="I8033" s="53">
        <x:f t="shared" si="1490"/>
        <x:v>12</x:v>
      </x:c>
      <x:c r="J8033" s="53">
        <x:f t="shared" si="1491"/>
        <x:v>5</x:v>
      </x:c>
      <x:c r="K8033" s="53">
        <x:f t="shared" si="1492"/>
        <x:v>20</x:v>
      </x:c>
      <x:c r="L8033" s="53">
        <x:f t="shared" si="1493"/>
        <x:v>37</x:v>
      </x:c>
      <x:c r="M8033" s="54">
        <x:f t="shared" si="1494"/>
        <x:v>4713.0473873300034</x:v>
      </x:c>
      <x:c r="N8033" s="54">
        <x:f t="shared" si="1495"/>
        <x:v>2.7729495745347248</x:v>
      </x:c>
      <x:c r="O8033" s="55">
        <x:f t="shared" si="1496"/>
        <x:v>170070</x:v>
      </x:c>
      <x:c r="P8033" s="55">
        <x:f t="shared" si="1497"/>
        <x:v>30360</x:v>
      </x:c>
      <x:c r="Q8033" s="55">
        <x:f t="shared" si="1498"/>
        <x:v>94323.739363368106</x:v>
      </x:c>
      <x:c r="R8033" s="55">
        <x:f t="shared" si="1499"/>
        <x:v>25386.260636631894</x:v>
      </x:c>
      <x:c r="S8033" s="1" t="str">
        <x:f t="shared" si="1500"/>
        <x:v>YES</x:v>
      </x:c>
      <x:c r="T8033" s="1">
        <x:f t="shared" si="1501"/>
        <x:v>25386.260636631894</x:v>
      </x:c>
    </x:row>
    <x:row r="8034">
      <x:c r="A8034" s="1"/>
      <x:c r="B8034" s="1"/>
      <x:c r="C8034" s="1"/>
      <x:c r="D8034" s="1"/>
      <x:c r="E8034" s="1"/>
      <x:c r="F8034" s="1"/>
      <x:c r="G8034" s="1"/>
      <x:c r="H8034" s="1"/>
      <x:c r="I8034" s="53">
        <x:f t="shared" si="1490"/>
        <x:v>12</x:v>
      </x:c>
      <x:c r="J8034" s="53">
        <x:f t="shared" si="1491"/>
        <x:v>5</x:v>
      </x:c>
      <x:c r="K8034" s="53">
        <x:f t="shared" si="1492"/>
        <x:v>21</x:v>
      </x:c>
      <x:c r="L8034" s="53">
        <x:f t="shared" si="1493"/>
        <x:v>38</x:v>
      </x:c>
      <x:c r="M8034" s="54">
        <x:f t="shared" si="1494"/>
        <x:v>4785.8831275564471</x:v>
      </x:c>
      <x:c r="N8034" s="54">
        <x:f t="shared" si="1495"/>
        <x:v>2.8235299496919772</x:v>
      </x:c>
      <x:c r="O8034" s="55">
        <x:f t="shared" si="1496"/>
        <x:v>172770</x:v>
      </x:c>
      <x:c r="P8034" s="55">
        <x:f t="shared" si="1497"/>
        <x:v>31240</x:v>
      </x:c>
      <x:c r="Q8034" s="55">
        <x:f t="shared" si="1498"/>
        <x:v>95588.248742299431</x:v>
      </x:c>
      <x:c r="R8034" s="55">
        <x:f t="shared" si="1499"/>
        <x:v>25941.751257700569</x:v>
      </x:c>
      <x:c r="S8034" s="1" t="str">
        <x:f t="shared" si="1500"/>
        <x:v>YES</x:v>
      </x:c>
      <x:c r="T8034" s="1">
        <x:f t="shared" si="1501"/>
        <x:v>25941.751257700569</x:v>
      </x:c>
    </x:row>
    <x:row r="8035">
      <x:c r="A8035" s="1"/>
      <x:c r="B8035" s="1"/>
      <x:c r="C8035" s="1"/>
      <x:c r="D8035" s="1"/>
      <x:c r="E8035" s="1"/>
      <x:c r="F8035" s="1"/>
      <x:c r="G8035" s="1"/>
      <x:c r="H8035" s="1"/>
      <x:c r="I8035" s="53">
        <x:f t="shared" si="1490"/>
        <x:v>12</x:v>
      </x:c>
      <x:c r="J8035" s="53">
        <x:f t="shared" si="1491"/>
        <x:v>5</x:v>
      </x:c>
      <x:c r="K8035" s="53">
        <x:f t="shared" si="1492"/>
        <x:v>22</x:v>
      </x:c>
      <x:c r="L8035" s="53">
        <x:f t="shared" si="1493"/>
        <x:v>39</x:v>
      </x:c>
      <x:c r="M8035" s="54">
        <x:f t="shared" si="1494"/>
        <x:v>4860.3594748028436</x:v>
      </x:c>
      <x:c r="N8035" s="54">
        <x:f t="shared" si="1495"/>
        <x:v>2.8752496352797525</x:v>
      </x:c>
      <x:c r="O8035" s="55">
        <x:f t="shared" si="1496"/>
        <x:v>175470</x:v>
      </x:c>
      <x:c r="P8035" s="55">
        <x:f t="shared" si="1497"/>
        <x:v>32120</x:v>
      </x:c>
      <x:c r="Q8035" s="55">
        <x:f t="shared" si="1498"/>
        <x:v>96881.240881993814</x:v>
      </x:c>
      <x:c r="R8035" s="55">
        <x:f t="shared" si="1499"/>
        <x:v>26468.759118006186</x:v>
      </x:c>
      <x:c r="S8035" s="1" t="str">
        <x:f t="shared" si="1500"/>
        <x:v>YES</x:v>
      </x:c>
      <x:c r="T8035" s="1">
        <x:f t="shared" si="1501"/>
        <x:v>26468.759118006186</x:v>
      </x:c>
    </x:row>
    <x:row r="8036">
      <x:c r="A8036" s="1"/>
      <x:c r="B8036" s="1"/>
      <x:c r="C8036" s="1"/>
      <x:c r="D8036" s="1"/>
      <x:c r="E8036" s="1"/>
      <x:c r="F8036" s="1"/>
      <x:c r="G8036" s="1"/>
      <x:c r="H8036" s="1"/>
      <x:c r="I8036" s="53">
        <x:f t="shared" si="1490"/>
        <x:v>12</x:v>
      </x:c>
      <x:c r="J8036" s="53">
        <x:f t="shared" si="1491"/>
        <x:v>5</x:v>
      </x:c>
      <x:c r="K8036" s="53">
        <x:f t="shared" si="1492"/>
        <x:v>23</x:v>
      </x:c>
      <x:c r="L8036" s="53">
        <x:f t="shared" si="1493"/>
        <x:v>40</x:v>
      </x:c>
      <x:c r="M8036" s="54">
        <x:f t="shared" si="1494"/>
        <x:v>4936.5060636602793</x:v>
      </x:c>
      <x:c r="N8036" s="54">
        <x:f t="shared" si="1495"/>
        <x:v>2.928129210875194</x:v>
      </x:c>
      <x:c r="O8036" s="55">
        <x:f t="shared" si="1496"/>
        <x:v>178170</x:v>
      </x:c>
      <x:c r="P8036" s="55">
        <x:f t="shared" si="1497"/>
        <x:v>33000</x:v>
      </x:c>
      <x:c r="Q8036" s="55">
        <x:f t="shared" si="1498"/>
        <x:v>98203.230271879846</x:v>
      </x:c>
      <x:c r="R8036" s="55">
        <x:f t="shared" si="1499"/>
        <x:v>26966.769728120154</x:v>
      </x:c>
      <x:c r="S8036" s="1" t="str">
        <x:f t="shared" si="1500"/>
        <x:v>YES</x:v>
      </x:c>
      <x:c r="T8036" s="1">
        <x:f t="shared" si="1501"/>
        <x:v>26966.769728120154</x:v>
      </x:c>
    </x:row>
    <x:row r="8037">
      <x:c r="A8037" s="1"/>
      <x:c r="B8037" s="1"/>
      <x:c r="C8037" s="1"/>
      <x:c r="D8037" s="1"/>
      <x:c r="E8037" s="1"/>
      <x:c r="F8037" s="1"/>
      <x:c r="G8037" s="1"/>
      <x:c r="H8037" s="1"/>
      <x:c r="I8037" s="53">
        <x:f t="shared" si="1490"/>
        <x:v>12</x:v>
      </x:c>
      <x:c r="J8037" s="53">
        <x:f t="shared" si="1491"/>
        <x:v>5</x:v>
      </x:c>
      <x:c r="K8037" s="53">
        <x:f t="shared" si="1492"/>
        <x:v>24</x:v>
      </x:c>
      <x:c r="L8037" s="53">
        <x:f t="shared" si="1493"/>
        <x:v>41</x:v>
      </x:c>
      <x:c r="M8037" s="54">
        <x:f t="shared" si="1494"/>
        <x:v>5014.3530132397755</x:v>
      </x:c>
      <x:c r="N8037" s="54">
        <x:f t="shared" si="1495"/>
        <x:v>2.9821895925276221</x:v>
      </x:c>
      <x:c r="O8037" s="55">
        <x:f t="shared" si="1496"/>
        <x:v>180870</x:v>
      </x:c>
      <x:c r="P8037" s="55">
        <x:f t="shared" si="1497"/>
        <x:v>33880</x:v>
      </x:c>
      <x:c r="Q8037" s="55">
        <x:f t="shared" si="1498"/>
        <x:v>99554.73981319055</x:v>
      </x:c>
      <x:c r="R8037" s="55">
        <x:f t="shared" si="1499"/>
        <x:v>27435.26018680945</x:v>
      </x:c>
      <x:c r="S8037" s="1" t="str">
        <x:f t="shared" si="1500"/>
        <x:v>YES</x:v>
      </x:c>
      <x:c r="T8037" s="1">
        <x:f t="shared" si="1501"/>
        <x:v>27435.26018680945</x:v>
      </x:c>
    </x:row>
    <x:row r="8038">
      <x:c r="A8038" s="1"/>
      <x:c r="B8038" s="1"/>
      <x:c r="C8038" s="1"/>
      <x:c r="D8038" s="1"/>
      <x:c r="E8038" s="1"/>
      <x:c r="F8038" s="1"/>
      <x:c r="G8038" s="1"/>
      <x:c r="H8038" s="1"/>
      <x:c r="I8038" s="53">
        <x:f t="shared" si="1490"/>
        <x:v>12</x:v>
      </x:c>
      <x:c r="J8038" s="53">
        <x:f t="shared" si="1491"/>
        <x:v>5</x:v>
      </x:c>
      <x:c r="K8038" s="53">
        <x:f t="shared" si="1492"/>
        <x:v>25</x:v>
      </x:c>
      <x:c r="L8038" s="53">
        <x:f t="shared" si="1493"/>
        <x:v>42</x:v>
      </x:c>
      <x:c r="M8038" s="54">
        <x:f t="shared" si="1494"/>
        <x:v>5093.9309346548735</x:v>
      </x:c>
      <x:c r="N8038" s="54">
        <x:f t="shared" si="1495"/>
        <x:v>3.0374520379547731</x:v>
      </x:c>
      <x:c r="O8038" s="55">
        <x:f t="shared" si="1496"/>
        <x:v>183570</x:v>
      </x:c>
      <x:c r="P8038" s="55">
        <x:f t="shared" si="1497"/>
        <x:v>34760</x:v>
      </x:c>
      <x:c r="Q8038" s="55">
        <x:f t="shared" si="1498"/>
        <x:v>100936.30094886934</x:v>
      </x:c>
      <x:c r="R8038" s="55">
        <x:f t="shared" si="1499"/>
        <x:v>27873.699051130665</x:v>
      </x:c>
      <x:c r="S8038" s="1" t="str">
        <x:f t="shared" si="1500"/>
        <x:v>YES</x:v>
      </x:c>
      <x:c r="T8038" s="1">
        <x:f t="shared" si="1501"/>
        <x:v>27873.699051130665</x:v>
      </x:c>
    </x:row>
    <x:row r="8039">
      <x:c r="A8039" s="1"/>
      <x:c r="B8039" s="1"/>
      <x:c r="C8039" s="1"/>
      <x:c r="D8039" s="1"/>
      <x:c r="E8039" s="1"/>
      <x:c r="F8039" s="1"/>
      <x:c r="G8039" s="1"/>
      <x:c r="H8039" s="1"/>
      <x:c r="I8039" s="53">
        <x:f t="shared" si="1490"/>
        <x:v>12</x:v>
      </x:c>
      <x:c r="J8039" s="53">
        <x:f t="shared" si="1491"/>
        <x:v>5</x:v>
      </x:c>
      <x:c r="K8039" s="53">
        <x:f t="shared" si="1492"/>
        <x:v>26</x:v>
      </x:c>
      <x:c r="L8039" s="53">
        <x:f t="shared" si="1493"/>
        <x:v>43</x:v>
      </x:c>
      <x:c r="M8039" s="54">
        <x:f t="shared" si="1494"/>
        <x:v>5175.2709386155911</x:v>
      </x:c>
      <x:c r="N8039" s="54">
        <x:f t="shared" si="1495"/>
        <x:v>3.0939381518163827</x:v>
      </x:c>
      <x:c r="O8039" s="55">
        <x:f t="shared" si="1496"/>
        <x:v>186270</x:v>
      </x:c>
      <x:c r="P8039" s="55">
        <x:f t="shared" si="1497"/>
        <x:v>35640</x:v>
      </x:c>
      <x:c r="Q8039" s="55">
        <x:f t="shared" si="1498"/>
        <x:v>102348.45379540957</x:v>
      </x:c>
      <x:c r="R8039" s="55">
        <x:f t="shared" si="1499"/>
        <x:v>28281.546204590428</x:v>
      </x:c>
      <x:c r="S8039" s="1" t="str">
        <x:f t="shared" si="1500"/>
        <x:v>YES</x:v>
      </x:c>
      <x:c r="T8039" s="1">
        <x:f t="shared" si="1501"/>
        <x:v>28281.546204590428</x:v>
      </x:c>
    </x:row>
    <x:row r="8040">
      <x:c r="A8040" s="1"/>
      <x:c r="B8040" s="1"/>
      <x:c r="C8040" s="1"/>
      <x:c r="D8040" s="1"/>
      <x:c r="E8040" s="1"/>
      <x:c r="F8040" s="1"/>
      <x:c r="G8040" s="1"/>
      <x:c r="H8040" s="1"/>
      <x:c r="I8040" s="53">
        <x:f t="shared" si="1490"/>
        <x:v>12</x:v>
      </x:c>
      <x:c r="J8040" s="53">
        <x:f t="shared" si="1491"/>
        <x:v>5</x:v>
      </x:c>
      <x:c r="K8040" s="53">
        <x:f t="shared" si="1492"/>
        <x:v>27</x:v>
      </x:c>
      <x:c r="L8040" s="53">
        <x:f t="shared" si="1493"/>
        <x:v>44</x:v>
      </x:c>
      <x:c r="M8040" s="54">
        <x:f t="shared" si="1494"/>
        <x:v>5258.4046431353472</x:v>
      </x:c>
      <x:c r="N8040" s="54">
        <x:f t="shared" si="1495"/>
        <x:v>3.1516698910662133</x:v>
      </x:c>
      <x:c r="O8040" s="55">
        <x:f t="shared" si="1496"/>
        <x:v>188970</x:v>
      </x:c>
      <x:c r="P8040" s="55">
        <x:f t="shared" si="1497"/>
        <x:v>36520</x:v>
      </x:c>
      <x:c r="Q8040" s="55">
        <x:f t="shared" si="1498"/>
        <x:v>103791.74727665533</x:v>
      </x:c>
      <x:c r="R8040" s="55">
        <x:f t="shared" si="1499"/>
        <x:v>28658.252723344674</x:v>
      </x:c>
      <x:c r="S8040" s="1" t="str">
        <x:f t="shared" si="1500"/>
        <x:v>YES</x:v>
      </x:c>
      <x:c r="T8040" s="1">
        <x:f t="shared" si="1501"/>
        <x:v>28658.252723344674</x:v>
      </x:c>
    </x:row>
    <x:row r="8041">
      <x:c r="A8041" s="1"/>
      <x:c r="B8041" s="1"/>
      <x:c r="C8041" s="1"/>
      <x:c r="D8041" s="1"/>
      <x:c r="E8041" s="1"/>
      <x:c r="F8041" s="1"/>
      <x:c r="G8041" s="1"/>
      <x:c r="H8041" s="1"/>
      <x:c r="I8041" s="53">
        <x:f t="shared" si="1490"/>
        <x:v>12</x:v>
      </x:c>
      <x:c r="J8041" s="53">
        <x:f t="shared" si="1491"/>
        <x:v>5</x:v>
      </x:c>
      <x:c r="K8041" s="53">
        <x:f t="shared" si="1492"/>
        <x:v>28</x:v>
      </x:c>
      <x:c r="L8041" s="53">
        <x:f t="shared" si="1493"/>
        <x:v>45</x:v>
      </x:c>
      <x:c r="M8041" s="54">
        <x:f t="shared" si="1494"/>
        <x:v>5343.364181352501</x:v>
      </x:c>
      <x:c r="N8041" s="54">
        <x:f t="shared" si="1495"/>
        <x:v>3.2106695703836814</x:v>
      </x:c>
      <x:c r="O8041" s="55">
        <x:f t="shared" si="1496"/>
        <x:v>191670</x:v>
      </x:c>
      <x:c r="P8041" s="55">
        <x:f t="shared" si="1497"/>
        <x:v>37400</x:v>
      </x:c>
      <x:c r="Q8041" s="55">
        <x:f t="shared" si="1498"/>
        <x:v>105266.73925959202</x:v>
      </x:c>
      <x:c r="R8041" s="55">
        <x:f t="shared" si="1499"/>
        <x:v>29003.260740407975</x:v>
      </x:c>
      <x:c r="S8041" s="1" t="str">
        <x:f t="shared" si="1500"/>
        <x:v>YES</x:v>
      </x:c>
      <x:c r="T8041" s="1">
        <x:f t="shared" si="1501"/>
        <x:v>29003.260740407975</x:v>
      </x:c>
    </x:row>
    <x:row r="8042">
      <x:c r="A8042" s="1"/>
      <x:c r="B8042" s="1"/>
      <x:c r="C8042" s="1"/>
      <x:c r="D8042" s="1"/>
      <x:c r="E8042" s="1"/>
      <x:c r="F8042" s="1"/>
      <x:c r="G8042" s="1"/>
      <x:c r="H8042" s="1"/>
      <x:c r="I8042" s="53">
        <x:f t="shared" si="1490"/>
        <x:v>12</x:v>
      </x:c>
      <x:c r="J8042" s="53">
        <x:f t="shared" si="1491"/>
        <x:v>5</x:v>
      </x:c>
      <x:c r="K8042" s="53">
        <x:f t="shared" si="1492"/>
        <x:v>29</x:v>
      </x:c>
      <x:c r="L8042" s="53">
        <x:f t="shared" si="1493"/>
        <x:v>46</x:v>
      </x:c>
      <x:c r="M8042" s="54">
        <x:f t="shared" si="1494"/>
        <x:v>5430.1822094681547</x:v>
      </x:c>
      <x:c r="N8042" s="54">
        <x:f t="shared" si="1495"/>
        <x:v>3.2709598676862184</x:v>
      </x:c>
      <x:c r="O8042" s="55">
        <x:f t="shared" si="1496"/>
        <x:v>194370</x:v>
      </x:c>
      <x:c r="P8042" s="55">
        <x:f t="shared" si="1497"/>
        <x:v>38280</x:v>
      </x:c>
      <x:c r="Q8042" s="55">
        <x:f t="shared" si="1498"/>
        <x:v>106773.99669215546</x:v>
      </x:c>
      <x:c r="R8042" s="55">
        <x:f t="shared" si="1499"/>
        <x:v>29316.003307844541</x:v>
      </x:c>
      <x:c r="S8042" s="1" t="str">
        <x:f t="shared" si="1500"/>
        <x:v>YES</x:v>
      </x:c>
      <x:c r="T8042" s="1">
        <x:f t="shared" si="1501"/>
        <x:v>29316.003307844541</x:v>
      </x:c>
    </x:row>
    <x:row r="8043">
      <x:c r="A8043" s="1"/>
      <x:c r="B8043" s="1"/>
      <x:c r="C8043" s="1"/>
      <x:c r="D8043" s="1"/>
      <x:c r="E8043" s="1"/>
      <x:c r="F8043" s="1"/>
      <x:c r="G8043" s="1"/>
      <x:c r="H8043" s="1"/>
      <x:c r="I8043" s="53">
        <x:f t="shared" si="1490"/>
        <x:v>12</x:v>
      </x:c>
      <x:c r="J8043" s="53">
        <x:f t="shared" si="1491"/>
        <x:v>5</x:v>
      </x:c>
      <x:c r="K8043" s="53">
        <x:f t="shared" si="1492"/>
        <x:v>30</x:v>
      </x:c>
      <x:c r="L8043" s="53">
        <x:f t="shared" si="1493"/>
        <x:v>47</x:v>
      </x:c>
      <x:c r="M8043" s="54">
        <x:f t="shared" si="1494"/>
        <x:v>5518.8919148019259</x:v>
      </x:c>
      <x:c r="N8043" s="54">
        <x:f t="shared" si="1495"/>
        <x:v>3.3325638297235596</x:v>
      </x:c>
      <x:c r="O8043" s="55">
        <x:f t="shared" si="1496"/>
        <x:v>197070</x:v>
      </x:c>
      <x:c r="P8043" s="55">
        <x:f t="shared" si="1497"/>
        <x:v>39160</x:v>
      </x:c>
      <x:c r="Q8043" s="55">
        <x:f t="shared" si="1498"/>
        <x:v>108314.09574308898</x:v>
      </x:c>
      <x:c r="R8043" s="55">
        <x:f t="shared" si="1499"/>
        <x:v>29595.904256911017</x:v>
      </x:c>
      <x:c r="S8043" s="1" t="str">
        <x:f t="shared" si="1500"/>
        <x:v>YES</x:v>
      </x:c>
      <x:c r="T8043" s="1">
        <x:f t="shared" si="1501"/>
        <x:v>29595.904256911017</x:v>
      </x:c>
    </x:row>
    <x:row r="8044">
      <x:c r="A8044" s="1"/>
      <x:c r="B8044" s="1"/>
      <x:c r="C8044" s="1"/>
      <x:c r="D8044" s="1"/>
      <x:c r="E8044" s="1"/>
      <x:c r="F8044" s="1"/>
      <x:c r="G8044" s="1"/>
      <x:c r="H8044" s="1"/>
      <x:c r="I8044" s="53">
        <x:f t="shared" si="1490"/>
        <x:v>12</x:v>
      </x:c>
      <x:c r="J8044" s="53">
        <x:f t="shared" si="1491"/>
        <x:v>6</x:v>
      </x:c>
      <x:c r="K8044" s="53">
        <x:f t="shared" si="1492"/>
        <x:v>0</x:v>
      </x:c>
      <x:c r="L8044" s="53">
        <x:f t="shared" si="1493"/>
        <x:v>18</x:v>
      </x:c>
      <x:c r="M8044" s="54">
        <x:f t="shared" si="1494"/>
        <x:v>3598.2474621370034</x:v>
      </x:c>
      <x:c r="N8044" s="54">
        <x:f t="shared" si="1495"/>
        <x:v>1.9987829598173634</x:v>
      </x:c>
      <x:c r="O8044" s="55">
        <x:f t="shared" si="1496"/>
        <x:v>118164</x:v>
      </x:c>
      <x:c r="P8044" s="55">
        <x:f t="shared" si="1497"/>
        <x:v>13200</x:v>
      </x:c>
      <x:c r="Q8044" s="55">
        <x:f t="shared" si="1498"/>
        <x:v>74969.573995434082</x:v>
      </x:c>
      <x:c r="R8044" s="55">
        <x:f t="shared" si="1499"/>
        <x:v>9994.4260045659175</x:v>
      </x:c>
      <x:c r="S8044" s="1" t="str">
        <x:f t="shared" si="1500"/>
        <x:v>YES</x:v>
      </x:c>
      <x:c r="T8044" s="1">
        <x:f t="shared" si="1501"/>
        <x:v>9994.4260045659175</x:v>
      </x:c>
    </x:row>
    <x:row r="8045">
      <x:c r="A8045" s="1"/>
      <x:c r="B8045" s="1"/>
      <x:c r="C8045" s="1"/>
      <x:c r="D8045" s="1"/>
      <x:c r="E8045" s="1"/>
      <x:c r="F8045" s="1"/>
      <x:c r="G8045" s="1"/>
      <x:c r="H8045" s="1"/>
      <x:c r="I8045" s="53">
        <x:f t="shared" si="1490"/>
        <x:v>12</x:v>
      </x:c>
      <x:c r="J8045" s="53">
        <x:f t="shared" si="1491"/>
        <x:v>6</x:v>
      </x:c>
      <x:c r="K8045" s="53">
        <x:f t="shared" si="1492"/>
        <x:v>1</x:v>
      </x:c>
      <x:c r="L8045" s="53">
        <x:f t="shared" si="1493"/>
        <x:v>19</x:v>
      </x:c>
      <x:c r="M8045" s="54">
        <x:f t="shared" si="1494"/>
        <x:v>3643.8099621370034</x:v>
      </x:c>
      <x:c r="N8045" s="54">
        <x:f t="shared" si="1495"/>
        <x:v>2.0304235848173633</x:v>
      </x:c>
      <x:c r="O8045" s="55">
        <x:f t="shared" si="1496"/>
        <x:v>120864</x:v>
      </x:c>
      <x:c r="P8045" s="55">
        <x:f t="shared" si="1497"/>
        <x:v>14080</x:v>
      </x:c>
      <x:c r="Q8045" s="55">
        <x:f t="shared" si="1498"/>
        <x:v>75760.589620434082</x:v>
      </x:c>
      <x:c r="R8045" s="55">
        <x:f t="shared" si="1499"/>
        <x:v>11023.410379565918</x:v>
      </x:c>
      <x:c r="S8045" s="1" t="str">
        <x:f t="shared" si="1500"/>
        <x:v>YES</x:v>
      </x:c>
      <x:c r="T8045" s="1">
        <x:f t="shared" si="1501"/>
        <x:v>11023.410379565918</x:v>
      </x:c>
    </x:row>
    <x:row r="8046">
      <x:c r="A8046" s="1"/>
      <x:c r="B8046" s="1"/>
      <x:c r="C8046" s="1"/>
      <x:c r="D8046" s="1"/>
      <x:c r="E8046" s="1"/>
      <x:c r="F8046" s="1"/>
      <x:c r="G8046" s="1"/>
      <x:c r="H8046" s="1"/>
      <x:c r="I8046" s="53" t="n">
        <x:f t="shared" ref="I8046:I8109" si="1502">INT((ROW()-ROW($I$46))/((CARROT_CAP+1)*(MESCLUN_CAP+1)))</x:f>
        <x:v>12</x:v>
      </x:c>
      <x:c r="J8046" s="53" t="n">
        <x:f t="shared" ref="J8046:J8109" si="1503">MOD(INT((ROW()-ROW($I$46))/(MESCLUN_CAP+1)),CARROT_CAP+1)</x:f>
        <x:v>6</x:v>
      </x:c>
      <x:c r="K8046" s="53" t="n">
        <x:f t="shared" ref="K8046:K8109" si="1504">MOD(ROW()-ROW($I$46),MESCLUN_CAP+1)</x:f>
        <x:v>2</x:v>
      </x:c>
      <x:c r="L8046" s="53" t="n">
        <x:f t="shared" ref="L8046:L8109" si="1505">SUM(I8046:K8046)</x:f>
        <x:v>20</x:v>
      </x:c>
      <x:c r="M8046" s="54" t="n">
        <x:f t="shared" ref="M8046:M8109" si="1506">I8046*TOMATO_HOURS*WEEKS*(1+TOMATO_DIM)^I8046+J8046*CARROT_HOURS*WEEKS*(1+CARROT_DIM)^J8046+K8046*MESCLUN_HOURS*WEEKS*(1+MESCLUN_DIM)^K8046</x:f>
        <x:v>3690.5115246370037</x:v>
      </x:c>
      <x:c r="N8046" s="54" t="n">
        <x:f t="shared" ref="N8046:N8109" si="1507">MAX(M8046-FARMER_HOURS,0)/TEMP_HOURS_PER_WORKER</x:f>
        <x:v>2.0628552254423638</x:v>
      </x:c>
      <x:c r="O8046" s="55" t="n">
        <x:f t="shared" ref="O8046:O8109" si="1508">I8046*TOMATO_PRICE+J8046*CARROT_PRICE+K8046*MESCLUN_PRICE</x:f>
        <x:v>123564</x:v>
      </x:c>
      <x:c r="P8046" s="55" t="n">
        <x:f t="shared" ref="P8046:P8109" si="1509">I8046*TOMATO_FERTILIZER+J8046*CARROT_FERTILIZER+K8046*MESCLUN_FERTILIZER</x:f>
        <x:v>14960</x:v>
      </x:c>
      <x:c r="Q8046" s="55" t="n">
        <x:f t="shared" ref="Q8046:Q8109" si="1510">MIN(M8046,FARMER_HOURS)*FARMER_RATE+MAX(M8046-FARMER_HOURS,0)*TEMP_RATE</x:f>
        <x:v>76571.3806360591</x:v>
      </x:c>
      <x:c r="R8046" s="55" t="n">
        <x:f t="shared" ref="R8046:R8109" si="1511">O8046-P8046-Q8046-FIXED_COST</x:f>
        <x:v>12032.619363940903</x:v>
      </x:c>
      <x:c r="S8046" s="1" t="str">
        <x:f t="shared" ref="S8046:S8109" si="1512">IF(AND(L8046&lt;=TOTAL_BED_CAP,N8046&lt;=TEMP_WORKER_CAP),"YES","NO")</x:f>
        <x:v>YES</x:v>
      </x:c>
      <x:c r="T8046" s="1" t="n">
        <x:f t="shared" ref="T8046:T8109" si="1513">IF(S8046="YES",R8046,-1E+99)</x:f>
        <x:v>12032.619363940903</x:v>
      </x:c>
    </x:row>
    <x:row r="8047">
      <x:c r="A8047" s="1"/>
      <x:c r="B8047" s="1"/>
      <x:c r="C8047" s="1"/>
      <x:c r="D8047" s="1"/>
      <x:c r="E8047" s="1"/>
      <x:c r="F8047" s="1"/>
      <x:c r="G8047" s="1"/>
      <x:c r="H8047" s="1"/>
      <x:c r="I8047" s="53">
        <x:f t="shared" si="1502"/>
        <x:v>12</x:v>
      </x:c>
      <x:c r="J8047" s="53">
        <x:f t="shared" si="1503"/>
        <x:v>6</x:v>
      </x:c>
      <x:c r="K8047" s="53">
        <x:f t="shared" si="1504"/>
        <x:v>3</x:v>
      </x:c>
      <x:c r="L8047" s="53">
        <x:f t="shared" si="1505"/>
        <x:v>21</x:v>
      </x:c>
      <x:c r="M8047" s="54">
        <x:f t="shared" si="1506"/>
        <x:v>3738.3735070588782</x:v>
      </x:c>
      <x:c r="N8047" s="54">
        <x:f t="shared" si="1507"/>
        <x:v>2.0960927132353322</x:v>
      </x:c>
      <x:c r="O8047" s="55">
        <x:f t="shared" si="1508"/>
        <x:v>126264</x:v>
      </x:c>
      <x:c r="P8047" s="55">
        <x:f t="shared" si="1509"/>
        <x:v>15840</x:v>
      </x:c>
      <x:c r="Q8047" s="55">
        <x:f t="shared" si="1510"/>
        <x:v>77402.317830883301</x:v>
      </x:c>
      <x:c r="R8047" s="55">
        <x:f t="shared" si="1511"/>
        <x:v>13021.682169116699</x:v>
      </x:c>
      <x:c r="S8047" s="1" t="str">
        <x:f t="shared" si="1512"/>
        <x:v>YES</x:v>
      </x:c>
      <x:c r="T8047" s="1">
        <x:f t="shared" si="1513"/>
        <x:v>13021.682169116699</x:v>
      </x:c>
    </x:row>
    <x:row r="8048">
      <x:c r="A8048" s="1"/>
      <x:c r="B8048" s="1"/>
      <x:c r="C8048" s="1"/>
      <x:c r="D8048" s="1"/>
      <x:c r="E8048" s="1"/>
      <x:c r="F8048" s="1"/>
      <x:c r="G8048" s="1"/>
      <x:c r="H8048" s="1"/>
      <x:c r="I8048" s="53">
        <x:f t="shared" si="1502"/>
        <x:v>12</x:v>
      </x:c>
      <x:c r="J8048" s="53">
        <x:f t="shared" si="1503"/>
        <x:v>6</x:v>
      </x:c>
      <x:c r="K8048" s="53">
        <x:f t="shared" si="1504"/>
        <x:v>4</x:v>
      </x:c>
      <x:c r="L8048" s="53">
        <x:f t="shared" si="1505"/>
        <x:v>22</x:v>
      </x:c>
      <x:c r="M8048" s="54">
        <x:f t="shared" si="1506"/>
        <x:v>3787.4176227815346</x:v>
      </x:c>
      <x:c r="N8048" s="54">
        <x:f t="shared" si="1507"/>
        <x:v>2.1301511269316213</x:v>
      </x:c>
      <x:c r="O8048" s="55">
        <x:f t="shared" si="1508"/>
        <x:v>128964</x:v>
      </x:c>
      <x:c r="P8048" s="55">
        <x:f t="shared" si="1509"/>
        <x:v>16720</x:v>
      </x:c>
      <x:c r="Q8048" s="55">
        <x:f t="shared" si="1510"/>
        <x:v>78253.778173290528</x:v>
      </x:c>
      <x:c r="R8048" s="55">
        <x:f t="shared" si="1511"/>
        <x:v>13990.221826709472</x:v>
      </x:c>
      <x:c r="S8048" s="1" t="str">
        <x:f t="shared" si="1512"/>
        <x:v>YES</x:v>
      </x:c>
      <x:c r="T8048" s="1">
        <x:f t="shared" si="1513"/>
        <x:v>13990.221826709472</x:v>
      </x:c>
    </x:row>
    <x:row r="8049">
      <x:c r="A8049" s="1"/>
      <x:c r="B8049" s="1"/>
      <x:c r="C8049" s="1"/>
      <x:c r="D8049" s="1"/>
      <x:c r="E8049" s="1"/>
      <x:c r="F8049" s="1"/>
      <x:c r="G8049" s="1"/>
      <x:c r="H8049" s="1"/>
      <x:c r="I8049" s="53">
        <x:f t="shared" si="1502"/>
        <x:v>12</x:v>
      </x:c>
      <x:c r="J8049" s="53">
        <x:f t="shared" si="1503"/>
        <x:v>6</x:v>
      </x:c>
      <x:c r="K8049" s="53">
        <x:f t="shared" si="1504"/>
        <x:v>5</x:v>
      </x:c>
      <x:c r="L8049" s="53">
        <x:f t="shared" si="1505"/>
        <x:v>23</x:v>
      </x:c>
      <x:c r="M8049" s="54">
        <x:f t="shared" si="1506"/>
        <x:v>3837.665946702738</x:v>
      </x:c>
      <x:c r="N8049" s="54">
        <x:f t="shared" si="1507"/>
        <x:v>2.1650457963213459</x:v>
      </x:c>
      <x:c r="O8049" s="55">
        <x:f t="shared" si="1508"/>
        <x:v>131664</x:v>
      </x:c>
      <x:c r="P8049" s="55">
        <x:f t="shared" si="1509"/>
        <x:v>17600</x:v>
      </x:c>
      <x:c r="Q8049" s="55">
        <x:f t="shared" si="1510"/>
        <x:v>79126.144908033646</x:v>
      </x:c>
      <x:c r="R8049" s="55">
        <x:f t="shared" si="1511"/>
        <x:v>14937.855091966354</x:v>
      </x:c>
      <x:c r="S8049" s="1" t="str">
        <x:f t="shared" si="1512"/>
        <x:v>YES</x:v>
      </x:c>
      <x:c r="T8049" s="1">
        <x:f t="shared" si="1513"/>
        <x:v>14937.855091966354</x:v>
      </x:c>
    </x:row>
    <x:row r="8050">
      <x:c r="A8050" s="1"/>
      <x:c r="B8050" s="1"/>
      <x:c r="C8050" s="1"/>
      <x:c r="D8050" s="1"/>
      <x:c r="E8050" s="1"/>
      <x:c r="F8050" s="1"/>
      <x:c r="G8050" s="1"/>
      <x:c r="H8050" s="1"/>
      <x:c r="I8050" s="53">
        <x:f t="shared" si="1502"/>
        <x:v>12</x:v>
      </x:c>
      <x:c r="J8050" s="53">
        <x:f t="shared" si="1503"/>
        <x:v>6</x:v>
      </x:c>
      <x:c r="K8050" s="53">
        <x:f t="shared" si="1504"/>
        <x:v>6</x:v>
      </x:c>
      <x:c r="L8050" s="53">
        <x:f t="shared" si="1505"/>
        <x:v>24</x:v>
      </x:c>
      <x:c r="M8050" s="54">
        <x:f t="shared" si="1506"/>
        <x:v>3889.1409208843711</x:v>
      </x:c>
      <x:c r="N8050" s="54">
        <x:f t="shared" si="1507"/>
        <x:v>2.2007923061697023</x:v>
      </x:c>
      <x:c r="O8050" s="55">
        <x:f t="shared" si="1508"/>
        <x:v>134364</x:v>
      </x:c>
      <x:c r="P8050" s="55">
        <x:f t="shared" si="1509"/>
        <x:v>18480</x:v>
      </x:c>
      <x:c r="Q8050" s="55">
        <x:f t="shared" si="1510"/>
        <x:v>80019.807654242555</x:v>
      </x:c>
      <x:c r="R8050" s="55">
        <x:f t="shared" si="1511"/>
        <x:v>15864.192345757445</x:v>
      </x:c>
      <x:c r="S8050" s="1" t="str">
        <x:f t="shared" si="1512"/>
        <x:v>YES</x:v>
      </x:c>
      <x:c r="T8050" s="1">
        <x:f t="shared" si="1513"/>
        <x:v>15864.192345757445</x:v>
      </x:c>
    </x:row>
    <x:row r="8051">
      <x:c r="A8051" s="1"/>
      <x:c r="B8051" s="1"/>
      <x:c r="C8051" s="1"/>
      <x:c r="D8051" s="1"/>
      <x:c r="E8051" s="1"/>
      <x:c r="F8051" s="1"/>
      <x:c r="G8051" s="1"/>
      <x:c r="H8051" s="1"/>
      <x:c r="I8051" s="53">
        <x:f t="shared" si="1502"/>
        <x:v>12</x:v>
      </x:c>
      <x:c r="J8051" s="53">
        <x:f t="shared" si="1503"/>
        <x:v>6</x:v>
      </x:c>
      <x:c r="K8051" s="53">
        <x:f t="shared" si="1504"/>
        <x:v>7</x:v>
      </x:c>
      <x:c r="L8051" s="53">
        <x:f t="shared" si="1505"/>
        <x:v>25</x:v>
      </x:c>
      <x:c r="M8051" s="54">
        <x:f t="shared" si="1506"/>
        <x:v>3941.8653602823315</x:v>
      </x:c>
      <x:c r="N8051" s="54">
        <x:f t="shared" si="1507"/>
        <x:v>2.2374065001960637</x:v>
      </x:c>
      <x:c r="O8051" s="55">
        <x:f t="shared" si="1508"/>
        <x:v>137064</x:v>
      </x:c>
      <x:c r="P8051" s="55">
        <x:f t="shared" si="1509"/>
        <x:v>19360</x:v>
      </x:c>
      <x:c r="Q8051" s="55">
        <x:f t="shared" si="1510"/>
        <x:v>80935.162504901586</x:v>
      </x:c>
      <x:c r="R8051" s="55">
        <x:f t="shared" si="1511"/>
        <x:v>16768.837495098414</x:v>
      </x:c>
      <x:c r="S8051" s="1" t="str">
        <x:f t="shared" si="1512"/>
        <x:v>YES</x:v>
      </x:c>
      <x:c r="T8051" s="1">
        <x:f t="shared" si="1513"/>
        <x:v>16768.837495098414</x:v>
      </x:c>
    </x:row>
    <x:row r="8052">
      <x:c r="A8052" s="1"/>
      <x:c r="B8052" s="1"/>
      <x:c r="C8052" s="1"/>
      <x:c r="D8052" s="1"/>
      <x:c r="E8052" s="1"/>
      <x:c r="F8052" s="1"/>
      <x:c r="G8052" s="1"/>
      <x:c r="H8052" s="1"/>
      <x:c r="I8052" s="53">
        <x:f t="shared" si="1502"/>
        <x:v>12</x:v>
      </x:c>
      <x:c r="J8052" s="53">
        <x:f t="shared" si="1503"/>
        <x:v>6</x:v>
      </x:c>
      <x:c r="K8052" s="53">
        <x:f t="shared" si="1504"/>
        <x:v>8</x:v>
      </x:c>
      <x:c r="L8052" s="53">
        <x:f t="shared" si="1505"/>
        <x:v>26</x:v>
      </x:c>
      <x:c r="M8052" s="54">
        <x:f t="shared" si="1506"/>
        <x:v>3995.862458562312</x:v>
      </x:c>
      <x:c r="N8052" s="54">
        <x:f t="shared" si="1507"/>
        <x:v>2.2749044851127165</x:v>
      </x:c>
      <x:c r="O8052" s="55">
        <x:f t="shared" si="1508"/>
        <x:v>139764</x:v>
      </x:c>
      <x:c r="P8052" s="55">
        <x:f t="shared" si="1509"/>
        <x:v>20240</x:v>
      </x:c>
      <x:c r="Q8052" s="55">
        <x:f t="shared" si="1510"/>
        <x:v>81872.612127817905</x:v>
      </x:c>
      <x:c r="R8052" s="55">
        <x:f t="shared" si="1511"/>
        <x:v>17651.387872182095</x:v>
      </x:c>
      <x:c r="S8052" s="1" t="str">
        <x:f t="shared" si="1512"/>
        <x:v>YES</x:v>
      </x:c>
      <x:c r="T8052" s="1">
        <x:f t="shared" si="1513"/>
        <x:v>17651.387872182095</x:v>
      </x:c>
    </x:row>
    <x:row r="8053">
      <x:c r="A8053" s="1"/>
      <x:c r="B8053" s="1"/>
      <x:c r="C8053" s="1"/>
      <x:c r="D8053" s="1"/>
      <x:c r="E8053" s="1"/>
      <x:c r="F8053" s="1"/>
      <x:c r="G8053" s="1"/>
      <x:c r="H8053" s="1"/>
      <x:c r="I8053" s="53">
        <x:f t="shared" si="1502"/>
        <x:v>12</x:v>
      </x:c>
      <x:c r="J8053" s="53">
        <x:f t="shared" si="1503"/>
        <x:v>6</x:v>
      </x:c>
      <x:c r="K8053" s="53">
        <x:f t="shared" si="1504"/>
        <x:v>9</x:v>
      </x:c>
      <x:c r="L8053" s="53">
        <x:f t="shared" si="1505"/>
        <x:v>27</x:v>
      </x:c>
      <x:c r="M8053" s="54">
        <x:f t="shared" si="1506"/>
        <x:v>4051.155794002706</x:v>
      </x:c>
      <x:c r="N8053" s="54">
        <x:f t="shared" si="1507"/>
        <x:v>2.3133026347241015</x:v>
      </x:c>
      <x:c r="O8053" s="55">
        <x:f t="shared" si="1508"/>
        <x:v>142464</x:v>
      </x:c>
      <x:c r="P8053" s="55">
        <x:f t="shared" si="1509"/>
        <x:v>21120</x:v>
      </x:c>
      <x:c r="Q8053" s="55">
        <x:f t="shared" si="1510"/>
        <x:v>82832.565868102538</x:v>
      </x:c>
      <x:c r="R8053" s="55">
        <x:f t="shared" si="1511"/>
        <x:v>18511.434131897462</x:v>
      </x:c>
      <x:c r="S8053" s="1" t="str">
        <x:f t="shared" si="1512"/>
        <x:v>YES</x:v>
      </x:c>
      <x:c r="T8053" s="1">
        <x:f t="shared" si="1513"/>
        <x:v>18511.434131897462</x:v>
      </x:c>
    </x:row>
    <x:row r="8054">
      <x:c r="A8054" s="1"/>
      <x:c r="B8054" s="1"/>
      <x:c r="C8054" s="1"/>
      <x:c r="D8054" s="1"/>
      <x:c r="E8054" s="1"/>
      <x:c r="F8054" s="1"/>
      <x:c r="G8054" s="1"/>
      <x:c r="H8054" s="1"/>
      <x:c r="I8054" s="53">
        <x:f t="shared" si="1502"/>
        <x:v>12</x:v>
      </x:c>
      <x:c r="J8054" s="53">
        <x:f t="shared" si="1503"/>
        <x:v>6</x:v>
      </x:c>
      <x:c r="K8054" s="53">
        <x:f t="shared" si="1504"/>
        <x:v>10</x:v>
      </x:c>
      <x:c r="L8054" s="53">
        <x:f t="shared" si="1505"/>
        <x:v>28</x:v>
      </x:c>
      <x:c r="M8054" s="54">
        <x:f t="shared" si="1506"/>
        <x:v>4107.7693354859193</x:v>
      </x:c>
      <x:c r="N8054" s="54">
        <x:f t="shared" si="1507"/>
        <x:v>2.3526175940874441</x:v>
      </x:c>
      <x:c r="O8054" s="55">
        <x:f t="shared" si="1508"/>
        <x:v>145164</x:v>
      </x:c>
      <x:c r="P8054" s="55">
        <x:f t="shared" si="1509"/>
        <x:v>22000</x:v>
      </x:c>
      <x:c r="Q8054" s="55">
        <x:f t="shared" si="1510"/>
        <x:v>83815.4398521861</x:v>
      </x:c>
      <x:c r="R8054" s="55">
        <x:f t="shared" si="1511"/>
        <x:v>19348.5601478139</x:v>
      </x:c>
      <x:c r="S8054" s="1" t="str">
        <x:f t="shared" si="1512"/>
        <x:v>YES</x:v>
      </x:c>
      <x:c r="T8054" s="1">
        <x:f t="shared" si="1513"/>
        <x:v>19348.5601478139</x:v>
      </x:c>
    </x:row>
    <x:row r="8055">
      <x:c r="A8055" s="1"/>
      <x:c r="B8055" s="1"/>
      <x:c r="C8055" s="1"/>
      <x:c r="D8055" s="1"/>
      <x:c r="E8055" s="1"/>
      <x:c r="F8055" s="1"/>
      <x:c r="G8055" s="1"/>
      <x:c r="H8055" s="1"/>
      <x:c r="I8055" s="53">
        <x:f t="shared" si="1502"/>
        <x:v>12</x:v>
      </x:c>
      <x:c r="J8055" s="53">
        <x:f t="shared" si="1503"/>
        <x:v>6</x:v>
      </x:c>
      <x:c r="K8055" s="53">
        <x:f t="shared" si="1504"/>
        <x:v>11</x:v>
      </x:c>
      <x:c r="L8055" s="53">
        <x:f t="shared" si="1505"/>
        <x:v>29</x:v>
      </x:c>
      <x:c r="M8055" s="54">
        <x:f t="shared" si="1506"/>
        <x:v>4165.7274485793578</x:v>
      </x:c>
      <x:c r="N8055" s="54">
        <x:f t="shared" si="1507"/>
        <x:v>2.3928662837356649</x:v>
      </x:c>
      <x:c r="O8055" s="55">
        <x:f t="shared" si="1508"/>
        <x:v>147864</x:v>
      </x:c>
      <x:c r="P8055" s="55">
        <x:f t="shared" si="1509"/>
        <x:v>22880</x:v>
      </x:c>
      <x:c r="Q8055" s="55">
        <x:f t="shared" si="1510"/>
        <x:v>84821.657093391637</x:v>
      </x:c>
      <x:c r="R8055" s="55">
        <x:f t="shared" si="1511"/>
        <x:v>20162.342906608363</x:v>
      </x:c>
      <x:c r="S8055" s="1" t="str">
        <x:f t="shared" si="1512"/>
        <x:v>YES</x:v>
      </x:c>
      <x:c r="T8055" s="1">
        <x:f t="shared" si="1513"/>
        <x:v>20162.342906608363</x:v>
      </x:c>
    </x:row>
    <x:row r="8056">
      <x:c r="A8056" s="1"/>
      <x:c r="B8056" s="1"/>
      <x:c r="C8056" s="1"/>
      <x:c r="D8056" s="1"/>
      <x:c r="E8056" s="1"/>
      <x:c r="F8056" s="1"/>
      <x:c r="G8056" s="1"/>
      <x:c r="H8056" s="1"/>
      <x:c r="I8056" s="53">
        <x:f t="shared" si="1502"/>
        <x:v>12</x:v>
      </x:c>
      <x:c r="J8056" s="53">
        <x:f t="shared" si="1503"/>
        <x:v>6</x:v>
      </x:c>
      <x:c r="K8056" s="53">
        <x:f t="shared" si="1504"/>
        <x:v>12</x:v>
      </x:c>
      <x:c r="L8056" s="53">
        <x:f t="shared" si="1505"/>
        <x:v>30</x:v>
      </x:c>
      <x:c r="M8056" s="54">
        <x:f t="shared" si="1506"/>
        <x:v>4225.0549017074227</x:v>
      </x:c>
      <x:c r="N8056" s="54">
        <x:f t="shared" si="1507"/>
        <x:v>2.434065903963488</x:v>
      </x:c>
      <x:c r="O8056" s="55">
        <x:f t="shared" si="1508"/>
        <x:v>150564</x:v>
      </x:c>
      <x:c r="P8056" s="55">
        <x:f t="shared" si="1509"/>
        <x:v>23760</x:v>
      </x:c>
      <x:c r="Q8056" s="55">
        <x:f t="shared" si="1510"/>
        <x:v>85851.647599087199</x:v>
      </x:c>
      <x:c r="R8056" s="55">
        <x:f t="shared" si="1511"/>
        <x:v>20952.352400912801</x:v>
      </x:c>
      <x:c r="S8056" s="1" t="str">
        <x:f t="shared" si="1512"/>
        <x:v>YES</x:v>
      </x:c>
      <x:c r="T8056" s="1">
        <x:f t="shared" si="1513"/>
        <x:v>20952.352400912801</x:v>
      </x:c>
    </x:row>
    <x:row r="8057">
      <x:c r="A8057" s="1"/>
      <x:c r="B8057" s="1"/>
      <x:c r="C8057" s="1"/>
      <x:c r="D8057" s="1"/>
      <x:c r="E8057" s="1"/>
      <x:c r="F8057" s="1"/>
      <x:c r="G8057" s="1"/>
      <x:c r="H8057" s="1"/>
      <x:c r="I8057" s="53">
        <x:f t="shared" si="1502"/>
        <x:v>12</x:v>
      </x:c>
      <x:c r="J8057" s="53">
        <x:f t="shared" si="1503"/>
        <x:v>6</x:v>
      </x:c>
      <x:c r="K8057" s="53">
        <x:f t="shared" si="1504"/>
        <x:v>13</x:v>
      </x:c>
      <x:c r="L8057" s="53">
        <x:f t="shared" si="1505"/>
        <x:v>31</x:v>
      </x:c>
      <x:c r="M8057" s="54">
        <x:f t="shared" si="1506"/>
        <x:v>4285.7768724158068</x:v>
      </x:c>
      <x:c r="N8057" s="54">
        <x:f t="shared" si="1507"/>
        <x:v>2.4762339391776438</x:v>
      </x:c>
      <x:c r="O8057" s="55">
        <x:f t="shared" si="1508"/>
        <x:v>153264</x:v>
      </x:c>
      <x:c r="P8057" s="55">
        <x:f t="shared" si="1509"/>
        <x:v>24640</x:v>
      </x:c>
      <x:c r="Q8057" s="55">
        <x:f t="shared" si="1510"/>
        <x:v>86905.848479441091</x:v>
      </x:c>
      <x:c r="R8057" s="55">
        <x:f t="shared" si="1511"/>
        <x:v>21718.151520558909</x:v>
      </x:c>
      <x:c r="S8057" s="1" t="str">
        <x:f t="shared" si="1512"/>
        <x:v>YES</x:v>
      </x:c>
      <x:c r="T8057" s="1">
        <x:f t="shared" si="1513"/>
        <x:v>21718.151520558909</x:v>
      </x:c>
    </x:row>
    <x:row r="8058">
      <x:c r="A8058" s="1"/>
      <x:c r="B8058" s="1"/>
      <x:c r="C8058" s="1"/>
      <x:c r="D8058" s="1"/>
      <x:c r="E8058" s="1"/>
      <x:c r="F8058" s="1"/>
      <x:c r="G8058" s="1"/>
      <x:c r="H8058" s="1"/>
      <x:c r="I8058" s="53">
        <x:f t="shared" si="1502"/>
        <x:v>12</x:v>
      </x:c>
      <x:c r="J8058" s="53">
        <x:f t="shared" si="1503"/>
        <x:v>6</x:v>
      </x:c>
      <x:c r="K8058" s="53">
        <x:f t="shared" si="1504"/>
        <x:v>14</x:v>
      </x:c>
      <x:c r="L8058" s="53">
        <x:f t="shared" si="1505"/>
        <x:v>32</x:v>
      </x:c>
      <x:c r="M8058" s="54">
        <x:f t="shared" si="1506"/>
        <x:v>4347.9189537294678</x:v>
      </x:c>
      <x:c r="N8058" s="54">
        <x:f t="shared" si="1507"/>
        <x:v>2.5193881623121306</x:v>
      </x:c>
      <x:c r="O8058" s="55">
        <x:f t="shared" si="1508"/>
        <x:v>155964</x:v>
      </x:c>
      <x:c r="P8058" s="55">
        <x:f t="shared" si="1509"/>
        <x:v>25520</x:v>
      </x:c>
      <x:c r="Q8058" s="55">
        <x:f t="shared" si="1510"/>
        <x:v>87984.704057803261</x:v>
      </x:c>
      <x:c r="R8058" s="55">
        <x:f t="shared" si="1511"/>
        <x:v>22459.295942196739</x:v>
      </x:c>
      <x:c r="S8058" s="1" t="str">
        <x:f t="shared" si="1512"/>
        <x:v>YES</x:v>
      </x:c>
      <x:c r="T8058" s="1">
        <x:f t="shared" si="1513"/>
        <x:v>22459.295942196739</x:v>
      </x:c>
    </x:row>
    <x:row r="8059">
      <x:c r="A8059" s="1"/>
      <x:c r="B8059" s="1"/>
      <x:c r="C8059" s="1"/>
      <x:c r="D8059" s="1"/>
      <x:c r="E8059" s="1"/>
      <x:c r="F8059" s="1"/>
      <x:c r="G8059" s="1"/>
      <x:c r="H8059" s="1"/>
      <x:c r="I8059" s="53">
        <x:f t="shared" si="1502"/>
        <x:v>12</x:v>
      </x:c>
      <x:c r="J8059" s="53">
        <x:f t="shared" si="1503"/>
        <x:v>6</x:v>
      </x:c>
      <x:c r="K8059" s="53">
        <x:f t="shared" si="1504"/>
        <x:v>15</x:v>
      </x:c>
      <x:c r="L8059" s="53">
        <x:f t="shared" si="1505"/>
        <x:v>33</x:v>
      </x:c>
      <x:c r="M8059" s="54">
        <x:f t="shared" si="1506"/>
        <x:v>4411.5071606056144</x:v>
      </x:c>
      <x:c r="N8059" s="54">
        <x:f t="shared" si="1507"/>
        <x:v>2.5635466393094544</x:v>
      </x:c>
      <x:c r="O8059" s="55">
        <x:f t="shared" si="1508"/>
        <x:v>158664</x:v>
      </x:c>
      <x:c r="P8059" s="55">
        <x:f t="shared" si="1509"/>
        <x:v>26400</x:v>
      </x:c>
      <x:c r="Q8059" s="55">
        <x:f t="shared" si="1510"/>
        <x:v>89088.665982736362</x:v>
      </x:c>
      <x:c r="R8059" s="55">
        <x:f t="shared" si="1511"/>
        <x:v>23175.334017263638</x:v>
      </x:c>
      <x:c r="S8059" s="1" t="str">
        <x:f t="shared" si="1512"/>
        <x:v>YES</x:v>
      </x:c>
      <x:c r="T8059" s="1">
        <x:f t="shared" si="1513"/>
        <x:v>23175.334017263638</x:v>
      </x:c>
    </x:row>
    <x:row r="8060">
      <x:c r="A8060" s="1"/>
      <x:c r="B8060" s="1"/>
      <x:c r="C8060" s="1"/>
      <x:c r="D8060" s="1"/>
      <x:c r="E8060" s="1"/>
      <x:c r="F8060" s="1"/>
      <x:c r="G8060" s="1"/>
      <x:c r="H8060" s="1"/>
      <x:c r="I8060" s="53">
        <x:f t="shared" si="1502"/>
        <x:v>12</x:v>
      </x:c>
      <x:c r="J8060" s="53">
        <x:f t="shared" si="1503"/>
        <x:v>6</x:v>
      </x:c>
      <x:c r="K8060" s="53">
        <x:f t="shared" si="1504"/>
        <x:v>16</x:v>
      </x:c>
      <x:c r="L8060" s="53">
        <x:f t="shared" si="1505"/>
        <x:v>34</x:v>
      </x:c>
      <x:c r="M8060" s="54">
        <x:f t="shared" si="1506"/>
        <x:v>4476.567936483103</x:v>
      </x:c>
      <x:c r="N8060" s="54">
        <x:f t="shared" si="1507"/>
        <x:v>2.6087277336688217</x:v>
      </x:c>
      <x:c r="O8060" s="55">
        <x:f t="shared" si="1508"/>
        <x:v>161364</x:v>
      </x:c>
      <x:c r="P8060" s="55">
        <x:f t="shared" si="1509"/>
        <x:v>27280</x:v>
      </x:c>
      <x:c r="Q8060" s="55">
        <x:f t="shared" si="1510"/>
        <x:v>90218.193341720529</x:v>
      </x:c>
      <x:c r="R8060" s="55">
        <x:f t="shared" si="1511"/>
        <x:v>23865.806658279471</x:v>
      </x:c>
      <x:c r="S8060" s="1" t="str">
        <x:f t="shared" si="1512"/>
        <x:v>YES</x:v>
      </x:c>
      <x:c r="T8060" s="1">
        <x:f t="shared" si="1513"/>
        <x:v>23865.806658279471</x:v>
      </x:c>
    </x:row>
    <x:row r="8061">
      <x:c r="A8061" s="1"/>
      <x:c r="B8061" s="1"/>
      <x:c r="C8061" s="1"/>
      <x:c r="D8061" s="1"/>
      <x:c r="E8061" s="1"/>
      <x:c r="F8061" s="1"/>
      <x:c r="G8061" s="1"/>
      <x:c r="H8061" s="1"/>
      <x:c r="I8061" s="53">
        <x:f t="shared" si="1502"/>
        <x:v>12</x:v>
      </x:c>
      <x:c r="J8061" s="53">
        <x:f t="shared" si="1503"/>
        <x:v>6</x:v>
      </x:c>
      <x:c r="K8061" s="53">
        <x:f t="shared" si="1504"/>
        <x:v>17</x:v>
      </x:c>
      <x:c r="L8061" s="53">
        <x:f t="shared" si="1505"/>
        <x:v>35</x:v>
      </x:c>
      <x:c r="M8061" s="54">
        <x:f t="shared" si="1506"/>
        <x:v>4543.1281599296435</x:v>
      </x:c>
      <x:c r="N8061" s="54">
        <x:f t="shared" si="1507"/>
        <x:v>2.6549501110622526</x:v>
      </x:c>
      <x:c r="O8061" s="55">
        <x:f t="shared" si="1508"/>
        <x:v>164064</x:v>
      </x:c>
      <x:c r="P8061" s="55">
        <x:f t="shared" si="1509"/>
        <x:v>28160</x:v>
      </x:c>
      <x:c r="Q8061" s="55">
        <x:f t="shared" si="1510"/>
        <x:v>91373.752776556314</x:v>
      </x:c>
      <x:c r="R8061" s="55">
        <x:f t="shared" si="1511"/>
        <x:v>24530.247223443686</x:v>
      </x:c>
      <x:c r="S8061" s="1" t="str">
        <x:f t="shared" si="1512"/>
        <x:v>YES</x:v>
      </x:c>
      <x:c r="T8061" s="1">
        <x:f t="shared" si="1513"/>
        <x:v>24530.247223443686</x:v>
      </x:c>
    </x:row>
    <x:row r="8062">
      <x:c r="A8062" s="1"/>
      <x:c r="B8062" s="1"/>
      <x:c r="C8062" s="1"/>
      <x:c r="D8062" s="1"/>
      <x:c r="E8062" s="1"/>
      <x:c r="F8062" s="1"/>
      <x:c r="G8062" s="1"/>
      <x:c r="H8062" s="1"/>
      <x:c r="I8062" s="53">
        <x:f t="shared" si="1502"/>
        <x:v>12</x:v>
      </x:c>
      <x:c r="J8062" s="53">
        <x:f t="shared" si="1503"/>
        <x:v>6</x:v>
      </x:c>
      <x:c r="K8062" s="53">
        <x:f t="shared" si="1504"/>
        <x:v>18</x:v>
      </x:c>
      <x:c r="L8062" s="53">
        <x:f t="shared" si="1505"/>
        <x:v>36</x:v>
      </x:c>
      <x:c r="M8062" s="54">
        <x:f t="shared" si="1506"/>
        <x:v>4611.2151513882309</x:v>
      </x:c>
      <x:c r="N8062" s="54">
        <x:f t="shared" si="1507"/>
        <x:v>2.7022327440196046</x:v>
      </x:c>
      <x:c r="O8062" s="55">
        <x:f t="shared" si="1508"/>
        <x:v>166764</x:v>
      </x:c>
      <x:c r="P8062" s="55">
        <x:f t="shared" si="1509"/>
        <x:v>29040</x:v>
      </x:c>
      <x:c r="Q8062" s="55">
        <x:f t="shared" si="1510"/>
        <x:v>92555.818600490122</x:v>
      </x:c>
      <x:c r="R8062" s="55">
        <x:f t="shared" si="1511"/>
        <x:v>25168.181399509878</x:v>
      </x:c>
      <x:c r="S8062" s="1" t="str">
        <x:f t="shared" si="1512"/>
        <x:v>YES</x:v>
      </x:c>
      <x:c r="T8062" s="1">
        <x:f t="shared" si="1513"/>
        <x:v>25168.181399509878</x:v>
      </x:c>
    </x:row>
    <x:row r="8063">
      <x:c r="A8063" s="1"/>
      <x:c r="B8063" s="1"/>
      <x:c r="C8063" s="1"/>
      <x:c r="D8063" s="1"/>
      <x:c r="E8063" s="1"/>
      <x:c r="F8063" s="1"/>
      <x:c r="G8063" s="1"/>
      <x:c r="H8063" s="1"/>
      <x:c r="I8063" s="53">
        <x:f t="shared" si="1502"/>
        <x:v>12</x:v>
      </x:c>
      <x:c r="J8063" s="53">
        <x:f t="shared" si="1503"/>
        <x:v>6</x:v>
      </x:c>
      <x:c r="K8063" s="53">
        <x:f t="shared" si="1504"/>
        <x:v>19</x:v>
      </x:c>
      <x:c r="L8063" s="53">
        <x:f t="shared" si="1505"/>
        <x:v>37</x:v>
      </x:c>
      <x:c r="M8063" s="54">
        <x:f t="shared" si="1506"/>
        <x:v>4680.8566800242534</x:v>
      </x:c>
      <x:c r="N8063" s="54">
        <x:f t="shared" si="1507"/>
        <x:v>2.7505949166835091</x:v>
      </x:c>
      <x:c r="O8063" s="55">
        <x:f t="shared" si="1508"/>
        <x:v>169464</x:v>
      </x:c>
      <x:c r="P8063" s="55">
        <x:f t="shared" si="1509"/>
        <x:v>29920</x:v>
      </x:c>
      <x:c r="Q8063" s="55">
        <x:f t="shared" si="1510"/>
        <x:v>93764.872917087734</x:v>
      </x:c>
      <x:c r="R8063" s="55">
        <x:f t="shared" si="1511"/>
        <x:v>25779.127082912266</x:v>
      </x:c>
      <x:c r="S8063" s="1" t="str">
        <x:f t="shared" si="1512"/>
        <x:v>YES</x:v>
      </x:c>
      <x:c r="T8063" s="1">
        <x:f t="shared" si="1513"/>
        <x:v>25779.127082912266</x:v>
      </x:c>
    </x:row>
    <x:row r="8064">
      <x:c r="A8064" s="1"/>
      <x:c r="B8064" s="1"/>
      <x:c r="C8064" s="1"/>
      <x:c r="D8064" s="1"/>
      <x:c r="E8064" s="1"/>
      <x:c r="F8064" s="1"/>
      <x:c r="G8064" s="1"/>
      <x:c r="H8064" s="1"/>
      <x:c r="I8064" s="53">
        <x:f t="shared" si="1502"/>
        <x:v>12</x:v>
      </x:c>
      <x:c r="J8064" s="53">
        <x:f t="shared" si="1503"/>
        <x:v>6</x:v>
      </x:c>
      <x:c r="K8064" s="53">
        <x:f t="shared" si="1504"/>
        <x:v>20</x:v>
      </x:c>
      <x:c r="L8064" s="53">
        <x:f t="shared" si="1505"/>
        <x:v>38</x:v>
      </x:c>
      <x:c r="M8064" s="54">
        <x:f t="shared" si="1506"/>
        <x:v>4752.0809706747295</x:v>
      </x:c>
      <x:c r="N8064" s="54">
        <x:f t="shared" si="1507"/>
        <x:v>2.8000562296352287</x:v>
      </x:c>
      <x:c r="O8064" s="55">
        <x:f t="shared" si="1508"/>
        <x:v>172164</x:v>
      </x:c>
      <x:c r="P8064" s="55">
        <x:f t="shared" si="1509"/>
        <x:v>30800</x:v>
      </x:c>
      <x:c r="Q8064" s="55">
        <x:f t="shared" si="1510"/>
        <x:v>95001.405740880713</x:v>
      </x:c>
      <x:c r="R8064" s="55">
        <x:f t="shared" si="1511"/>
        <x:v>26362.594259119287</x:v>
      </x:c>
      <x:c r="S8064" s="1" t="str">
        <x:f t="shared" si="1512"/>
        <x:v>YES</x:v>
      </x:c>
      <x:c r="T8064" s="1">
        <x:f t="shared" si="1513"/>
        <x:v>26362.594259119287</x:v>
      </x:c>
    </x:row>
    <x:row r="8065">
      <x:c r="A8065" s="1"/>
      <x:c r="B8065" s="1"/>
      <x:c r="C8065" s="1"/>
      <x:c r="D8065" s="1"/>
      <x:c r="E8065" s="1"/>
      <x:c r="F8065" s="1"/>
      <x:c r="G8065" s="1"/>
      <x:c r="H8065" s="1"/>
      <x:c r="I8065" s="53">
        <x:f t="shared" si="1502"/>
        <x:v>12</x:v>
      </x:c>
      <x:c r="J8065" s="53">
        <x:f t="shared" si="1503"/>
        <x:v>6</x:v>
      </x:c>
      <x:c r="K8065" s="53">
        <x:f t="shared" si="1504"/>
        <x:v>21</x:v>
      </x:c>
      <x:c r="L8065" s="53">
        <x:f t="shared" si="1505"/>
        <x:v>39</x:v>
      </x:c>
      <x:c r="M8065" s="54">
        <x:f t="shared" si="1506"/>
        <x:v>4824.9167109011742</x:v>
      </x:c>
      <x:c r="N8065" s="54">
        <x:f t="shared" si="1507"/>
        <x:v>2.850636604792482</x:v>
      </x:c>
      <x:c r="O8065" s="55">
        <x:f t="shared" si="1508"/>
        <x:v>174864</x:v>
      </x:c>
      <x:c r="P8065" s="55">
        <x:f t="shared" si="1509"/>
        <x:v>31680</x:v>
      </x:c>
      <x:c r="Q8065" s="55">
        <x:f t="shared" si="1510"/>
        <x:v>96265.915119812053</x:v>
      </x:c>
      <x:c r="R8065" s="55">
        <x:f t="shared" si="1511"/>
        <x:v>26918.084880187947</x:v>
      </x:c>
      <x:c r="S8065" s="1" t="str">
        <x:f t="shared" si="1512"/>
        <x:v>YES</x:v>
      </x:c>
      <x:c r="T8065" s="1">
        <x:f t="shared" si="1513"/>
        <x:v>26918.084880187947</x:v>
      </x:c>
    </x:row>
    <x:row r="8066">
      <x:c r="A8066" s="1"/>
      <x:c r="B8066" s="1"/>
      <x:c r="C8066" s="1"/>
      <x:c r="D8066" s="1"/>
      <x:c r="E8066" s="1"/>
      <x:c r="F8066" s="1"/>
      <x:c r="G8066" s="1"/>
      <x:c r="H8066" s="1"/>
      <x:c r="I8066" s="53">
        <x:f t="shared" si="1502"/>
        <x:v>12</x:v>
      </x:c>
      <x:c r="J8066" s="53">
        <x:f t="shared" si="1503"/>
        <x:v>6</x:v>
      </x:c>
      <x:c r="K8066" s="53">
        <x:f t="shared" si="1504"/>
        <x:v>22</x:v>
      </x:c>
      <x:c r="L8066" s="53">
        <x:f t="shared" si="1505"/>
        <x:v>40</x:v>
      </x:c>
      <x:c r="M8066" s="54">
        <x:f t="shared" si="1506"/>
        <x:v>4899.3930581475697</x:v>
      </x:c>
      <x:c r="N8066" s="54">
        <x:f t="shared" si="1507"/>
        <x:v>2.9023562903802569</x:v>
      </x:c>
      <x:c r="O8066" s="55">
        <x:f t="shared" si="1508"/>
        <x:v>177564</x:v>
      </x:c>
      <x:c r="P8066" s="55">
        <x:f t="shared" si="1509"/>
        <x:v>32560</x:v>
      </x:c>
      <x:c r="Q8066" s="55">
        <x:f t="shared" si="1510"/>
        <x:v>97558.907259506421</x:v>
      </x:c>
      <x:c r="R8066" s="55">
        <x:f t="shared" si="1511"/>
        <x:v>27445.092740493579</x:v>
      </x:c>
      <x:c r="S8066" s="1" t="str">
        <x:f t="shared" si="1512"/>
        <x:v>YES</x:v>
      </x:c>
      <x:c r="T8066" s="1">
        <x:f t="shared" si="1513"/>
        <x:v>27445.092740493579</x:v>
      </x:c>
    </x:row>
    <x:row r="8067">
      <x:c r="A8067" s="1"/>
      <x:c r="B8067" s="1"/>
      <x:c r="C8067" s="1"/>
      <x:c r="D8067" s="1"/>
      <x:c r="E8067" s="1"/>
      <x:c r="F8067" s="1"/>
      <x:c r="G8067" s="1"/>
      <x:c r="H8067" s="1"/>
      <x:c r="I8067" s="53">
        <x:f t="shared" si="1502"/>
        <x:v>12</x:v>
      </x:c>
      <x:c r="J8067" s="53">
        <x:f t="shared" si="1503"/>
        <x:v>6</x:v>
      </x:c>
      <x:c r="K8067" s="53">
        <x:f t="shared" si="1504"/>
        <x:v>23</x:v>
      </x:c>
      <x:c r="L8067" s="53">
        <x:f t="shared" si="1505"/>
        <x:v>41</x:v>
      </x:c>
      <x:c r="M8067" s="54">
        <x:f t="shared" si="1506"/>
        <x:v>4975.5396470050064</x:v>
      </x:c>
      <x:c r="N8067" s="54">
        <x:f t="shared" si="1507"/>
        <x:v>2.9552358659756988</x:v>
      </x:c>
      <x:c r="O8067" s="55">
        <x:f t="shared" si="1508"/>
        <x:v>180264</x:v>
      </x:c>
      <x:c r="P8067" s="55">
        <x:f t="shared" si="1509"/>
        <x:v>33440</x:v>
      </x:c>
      <x:c r="Q8067" s="55">
        <x:f t="shared" si="1510"/>
        <x:v>98880.896649392467</x:v>
      </x:c>
      <x:c r="R8067" s="55">
        <x:f t="shared" si="1511"/>
        <x:v>27943.103350607533</x:v>
      </x:c>
      <x:c r="S8067" s="1" t="str">
        <x:f t="shared" si="1512"/>
        <x:v>YES</x:v>
      </x:c>
      <x:c r="T8067" s="1">
        <x:f t="shared" si="1513"/>
        <x:v>27943.103350607533</x:v>
      </x:c>
    </x:row>
    <x:row r="8068">
      <x:c r="A8068" s="1"/>
      <x:c r="B8068" s="1"/>
      <x:c r="C8068" s="1"/>
      <x:c r="D8068" s="1"/>
      <x:c r="E8068" s="1"/>
      <x:c r="F8068" s="1"/>
      <x:c r="G8068" s="1"/>
      <x:c r="H8068" s="1"/>
      <x:c r="I8068" s="53">
        <x:f t="shared" si="1502"/>
        <x:v>12</x:v>
      </x:c>
      <x:c r="J8068" s="53">
        <x:f t="shared" si="1503"/>
        <x:v>6</x:v>
      </x:c>
      <x:c r="K8068" s="53">
        <x:f t="shared" si="1504"/>
        <x:v>24</x:v>
      </x:c>
      <x:c r="L8068" s="53">
        <x:f t="shared" si="1505"/>
        <x:v>42</x:v>
      </x:c>
      <x:c r="M8068" s="54">
        <x:f t="shared" si="1506"/>
        <x:v>5053.3865965845025</x:v>
      </x:c>
      <x:c r="N8068" s="54">
        <x:f t="shared" si="1507"/>
        <x:v>3.0092962476281269</x:v>
      </x:c>
      <x:c r="O8068" s="55">
        <x:f t="shared" si="1508"/>
        <x:v>182964</x:v>
      </x:c>
      <x:c r="P8068" s="55">
        <x:f t="shared" si="1509"/>
        <x:v>34320</x:v>
      </x:c>
      <x:c r="Q8068" s="55">
        <x:f t="shared" si="1510"/>
        <x:v>100232.40619070317</x:v>
      </x:c>
      <x:c r="R8068" s="55">
        <x:f t="shared" si="1511"/>
        <x:v>28411.593809296828</x:v>
      </x:c>
      <x:c r="S8068" s="1" t="str">
        <x:f t="shared" si="1512"/>
        <x:v>YES</x:v>
      </x:c>
      <x:c r="T8068" s="1">
        <x:f t="shared" si="1513"/>
        <x:v>28411.593809296828</x:v>
      </x:c>
    </x:row>
    <x:row r="8069">
      <x:c r="A8069" s="1"/>
      <x:c r="B8069" s="1"/>
      <x:c r="C8069" s="1"/>
      <x:c r="D8069" s="1"/>
      <x:c r="E8069" s="1"/>
      <x:c r="F8069" s="1"/>
      <x:c r="G8069" s="1"/>
      <x:c r="H8069" s="1"/>
      <x:c r="I8069" s="53">
        <x:f t="shared" si="1502"/>
        <x:v>12</x:v>
      </x:c>
      <x:c r="J8069" s="53">
        <x:f t="shared" si="1503"/>
        <x:v>6</x:v>
      </x:c>
      <x:c r="K8069" s="53">
        <x:f t="shared" si="1504"/>
        <x:v>25</x:v>
      </x:c>
      <x:c r="L8069" s="53">
        <x:f t="shared" si="1505"/>
        <x:v>43</x:v>
      </x:c>
      <x:c r="M8069" s="54">
        <x:f t="shared" si="1506"/>
        <x:v>5132.9645179995996</x:v>
      </x:c>
      <x:c r="N8069" s="54">
        <x:f t="shared" si="1507"/>
        <x:v>3.0645586930552775</x:v>
      </x:c>
      <x:c r="O8069" s="55">
        <x:f t="shared" si="1508"/>
        <x:v>185664</x:v>
      </x:c>
      <x:c r="P8069" s="55">
        <x:f t="shared" si="1509"/>
        <x:v>35200</x:v>
      </x:c>
      <x:c r="Q8069" s="55">
        <x:f t="shared" si="1510"/>
        <x:v>101613.96732638194</x:v>
      </x:c>
      <x:c r="R8069" s="55">
        <x:f t="shared" si="1511"/>
        <x:v>28850.032673618058</x:v>
      </x:c>
      <x:c r="S8069" s="1" t="str">
        <x:f t="shared" si="1512"/>
        <x:v>YES</x:v>
      </x:c>
      <x:c r="T8069" s="1">
        <x:f t="shared" si="1513"/>
        <x:v>28850.032673618058</x:v>
      </x:c>
    </x:row>
    <x:row r="8070">
      <x:c r="A8070" s="1"/>
      <x:c r="B8070" s="1"/>
      <x:c r="C8070" s="1"/>
      <x:c r="D8070" s="1"/>
      <x:c r="E8070" s="1"/>
      <x:c r="F8070" s="1"/>
      <x:c r="G8070" s="1"/>
      <x:c r="H8070" s="1"/>
      <x:c r="I8070" s="53">
        <x:f t="shared" si="1502"/>
        <x:v>12</x:v>
      </x:c>
      <x:c r="J8070" s="53">
        <x:f t="shared" si="1503"/>
        <x:v>6</x:v>
      </x:c>
      <x:c r="K8070" s="53">
        <x:f t="shared" si="1504"/>
        <x:v>26</x:v>
      </x:c>
      <x:c r="L8070" s="53">
        <x:f t="shared" si="1505"/>
        <x:v>44</x:v>
      </x:c>
      <x:c r="M8070" s="54">
        <x:f t="shared" si="1506"/>
        <x:v>5214.3045219603173</x:v>
      </x:c>
      <x:c r="N8070" s="54">
        <x:f t="shared" si="1507"/>
        <x:v>3.121044806916887</x:v>
      </x:c>
      <x:c r="O8070" s="55">
        <x:f t="shared" si="1508"/>
        <x:v>188364</x:v>
      </x:c>
      <x:c r="P8070" s="55">
        <x:f t="shared" si="1509"/>
        <x:v>36080</x:v>
      </x:c>
      <x:c r="Q8070" s="55">
        <x:f t="shared" si="1510"/>
        <x:v>103026.12017292218</x:v>
      </x:c>
      <x:c r="R8070" s="55">
        <x:f t="shared" si="1511"/>
        <x:v>29257.879827077821</x:v>
      </x:c>
      <x:c r="S8070" s="1" t="str">
        <x:f t="shared" si="1512"/>
        <x:v>YES</x:v>
      </x:c>
      <x:c r="T8070" s="1">
        <x:f t="shared" si="1513"/>
        <x:v>29257.879827077821</x:v>
      </x:c>
    </x:row>
    <x:row r="8071">
      <x:c r="A8071" s="1"/>
      <x:c r="B8071" s="1"/>
      <x:c r="C8071" s="1"/>
      <x:c r="D8071" s="1"/>
      <x:c r="E8071" s="1"/>
      <x:c r="F8071" s="1"/>
      <x:c r="G8071" s="1"/>
      <x:c r="H8071" s="1"/>
      <x:c r="I8071" s="53">
        <x:f t="shared" si="1502"/>
        <x:v>12</x:v>
      </x:c>
      <x:c r="J8071" s="53">
        <x:f t="shared" si="1503"/>
        <x:v>6</x:v>
      </x:c>
      <x:c r="K8071" s="53">
        <x:f t="shared" si="1504"/>
        <x:v>27</x:v>
      </x:c>
      <x:c r="L8071" s="53">
        <x:f t="shared" si="1505"/>
        <x:v>45</x:v>
      </x:c>
      <x:c r="M8071" s="54">
        <x:f t="shared" si="1506"/>
        <x:v>5297.4382264800743</x:v>
      </x:c>
      <x:c r="N8071" s="54">
        <x:f t="shared" si="1507"/>
        <x:v>3.1787765461667181</x:v>
      </x:c>
      <x:c r="O8071" s="55">
        <x:f t="shared" si="1508"/>
        <x:v>191064</x:v>
      </x:c>
      <x:c r="P8071" s="55">
        <x:f t="shared" si="1509"/>
        <x:v>36960</x:v>
      </x:c>
      <x:c r="Q8071" s="55">
        <x:f t="shared" si="1510"/>
        <x:v>104469.41365416795</x:v>
      </x:c>
      <x:c r="R8071" s="55">
        <x:f t="shared" si="1511"/>
        <x:v>29634.586345832053</x:v>
      </x:c>
      <x:c r="S8071" s="1" t="str">
        <x:f t="shared" si="1512"/>
        <x:v>YES</x:v>
      </x:c>
      <x:c r="T8071" s="1">
        <x:f t="shared" si="1513"/>
        <x:v>29634.586345832053</x:v>
      </x:c>
    </x:row>
    <x:row r="8072">
      <x:c r="A8072" s="1"/>
      <x:c r="B8072" s="1"/>
      <x:c r="C8072" s="1"/>
      <x:c r="D8072" s="1"/>
      <x:c r="E8072" s="1"/>
      <x:c r="F8072" s="1"/>
      <x:c r="G8072" s="1"/>
      <x:c r="H8072" s="1"/>
      <x:c r="I8072" s="53">
        <x:f t="shared" si="1502"/>
        <x:v>12</x:v>
      </x:c>
      <x:c r="J8072" s="53">
        <x:f t="shared" si="1503"/>
        <x:v>6</x:v>
      </x:c>
      <x:c r="K8072" s="53">
        <x:f t="shared" si="1504"/>
        <x:v>28</x:v>
      </x:c>
      <x:c r="L8072" s="53">
        <x:f t="shared" si="1505"/>
        <x:v>46</x:v>
      </x:c>
      <x:c r="M8072" s="54">
        <x:f t="shared" si="1506"/>
        <x:v>5382.397764697228</x:v>
      </x:c>
      <x:c r="N8072" s="54">
        <x:f t="shared" si="1507"/>
        <x:v>3.2377762254841862</x:v>
      </x:c>
      <x:c r="O8072" s="55">
        <x:f t="shared" si="1508"/>
        <x:v>193764</x:v>
      </x:c>
      <x:c r="P8072" s="55">
        <x:f t="shared" si="1509"/>
        <x:v>37840</x:v>
      </x:c>
      <x:c r="Q8072" s="55">
        <x:f t="shared" si="1510"/>
        <x:v>105944.40563710465</x:v>
      </x:c>
      <x:c r="R8072" s="55">
        <x:f t="shared" si="1511"/>
        <x:v>29979.594362895354</x:v>
      </x:c>
      <x:c r="S8072" s="1" t="str">
        <x:f t="shared" si="1512"/>
        <x:v>YES</x:v>
      </x:c>
      <x:c r="T8072" s="1">
        <x:f t="shared" si="1513"/>
        <x:v>29979.594362895354</x:v>
      </x:c>
    </x:row>
    <x:row r="8073">
      <x:c r="A8073" s="1"/>
      <x:c r="B8073" s="1"/>
      <x:c r="C8073" s="1"/>
      <x:c r="D8073" s="1"/>
      <x:c r="E8073" s="1"/>
      <x:c r="F8073" s="1"/>
      <x:c r="G8073" s="1"/>
      <x:c r="H8073" s="1"/>
      <x:c r="I8073" s="53">
        <x:f t="shared" si="1502"/>
        <x:v>12</x:v>
      </x:c>
      <x:c r="J8073" s="53">
        <x:f t="shared" si="1503"/>
        <x:v>6</x:v>
      </x:c>
      <x:c r="K8073" s="53">
        <x:f t="shared" si="1504"/>
        <x:v>29</x:v>
      </x:c>
      <x:c r="L8073" s="53">
        <x:f t="shared" si="1505"/>
        <x:v>47</x:v>
      </x:c>
      <x:c r="M8073" s="54">
        <x:f t="shared" si="1506"/>
        <x:v>5469.2157928128818</x:v>
      </x:c>
      <x:c r="N8073" s="54">
        <x:f t="shared" si="1507"/>
        <x:v>3.2980665227867236</x:v>
      </x:c>
      <x:c r="O8073" s="55">
        <x:f t="shared" si="1508"/>
        <x:v>196464</x:v>
      </x:c>
      <x:c r="P8073" s="55">
        <x:f t="shared" si="1509"/>
        <x:v>38720</x:v>
      </x:c>
      <x:c r="Q8073" s="55">
        <x:f t="shared" si="1510"/>
        <x:v>107451.66306966808</x:v>
      </x:c>
      <x:c r="R8073" s="55">
        <x:f t="shared" si="1511"/>
        <x:v>30292.33693033192</x:v>
      </x:c>
      <x:c r="S8073" s="1" t="str">
        <x:f t="shared" si="1512"/>
        <x:v>YES</x:v>
      </x:c>
      <x:c r="T8073" s="1">
        <x:f t="shared" si="1513"/>
        <x:v>30292.33693033192</x:v>
      </x:c>
    </x:row>
    <x:row r="8074">
      <x:c r="A8074" s="1"/>
      <x:c r="B8074" s="1"/>
      <x:c r="C8074" s="1"/>
      <x:c r="D8074" s="1"/>
      <x:c r="E8074" s="1"/>
      <x:c r="F8074" s="1"/>
      <x:c r="G8074" s="1"/>
      <x:c r="H8074" s="1"/>
      <x:c r="I8074" s="53">
        <x:f t="shared" si="1502"/>
        <x:v>12</x:v>
      </x:c>
      <x:c r="J8074" s="53">
        <x:f t="shared" si="1503"/>
        <x:v>6</x:v>
      </x:c>
      <x:c r="K8074" s="53">
        <x:f t="shared" si="1504"/>
        <x:v>30</x:v>
      </x:c>
      <x:c r="L8074" s="53">
        <x:f t="shared" si="1505"/>
        <x:v>48</x:v>
      </x:c>
      <x:c r="M8074" s="54">
        <x:f t="shared" si="1506"/>
        <x:v>5557.925498146652</x:v>
      </x:c>
      <x:c r="N8074" s="54">
        <x:f t="shared" si="1507"/>
        <x:v>3.3596704848240639</x:v>
      </x:c>
      <x:c r="O8074" s="55">
        <x:f t="shared" si="1508"/>
        <x:v>199164</x:v>
      </x:c>
      <x:c r="P8074" s="55">
        <x:f t="shared" si="1509"/>
        <x:v>39600</x:v>
      </x:c>
      <x:c r="Q8074" s="55">
        <x:f t="shared" si="1510"/>
        <x:v>108991.76212060159</x:v>
      </x:c>
      <x:c r="R8074" s="55">
        <x:f t="shared" si="1511"/>
        <x:v>30572.23787939841</x:v>
      </x:c>
      <x:c r="S8074" s="1" t="str">
        <x:f t="shared" si="1512"/>
        <x:v>YES</x:v>
      </x:c>
      <x:c r="T8074" s="1">
        <x:f t="shared" si="1513"/>
        <x:v>30572.23787939841</x:v>
      </x:c>
    </x:row>
    <x:row r="8075">
      <x:c r="A8075" s="1"/>
      <x:c r="B8075" s="1"/>
      <x:c r="C8075" s="1"/>
      <x:c r="D8075" s="1"/>
      <x:c r="E8075" s="1"/>
      <x:c r="F8075" s="1"/>
      <x:c r="G8075" s="1"/>
      <x:c r="H8075" s="1"/>
      <x:c r="I8075" s="53">
        <x:f t="shared" si="1502"/>
        <x:v>12</x:v>
      </x:c>
      <x:c r="J8075" s="53">
        <x:f t="shared" si="1503"/>
        <x:v>7</x:v>
      </x:c>
      <x:c r="K8075" s="53">
        <x:f t="shared" si="1504"/>
        <x:v>0</x:v>
      </x:c>
      <x:c r="L8075" s="53">
        <x:f t="shared" si="1505"/>
        <x:v>19</x:v>
      </x:c>
      <x:c r="M8075" s="54">
        <x:f t="shared" si="1506"/>
        <x:v>3639.1266551290078</x:v>
      </x:c>
      <x:c r="N8075" s="54">
        <x:f t="shared" si="1507"/>
        <x:v>2.0271712882840331</x:v>
      </x:c>
      <x:c r="O8075" s="55">
        <x:f t="shared" si="1508"/>
        <x:v>120258</x:v>
      </x:c>
      <x:c r="P8075" s="55">
        <x:f t="shared" si="1509"/>
        <x:v>13640</x:v>
      </x:c>
      <x:c r="Q8075" s="55">
        <x:f t="shared" si="1510"/>
        <x:v>75679.282207100827</x:v>
      </x:c>
      <x:c r="R8075" s="55">
        <x:f t="shared" si="1511"/>
        <x:v>10938.717792899173</x:v>
      </x:c>
      <x:c r="S8075" s="1" t="str">
        <x:f t="shared" si="1512"/>
        <x:v>YES</x:v>
      </x:c>
      <x:c r="T8075" s="1">
        <x:f t="shared" si="1513"/>
        <x:v>10938.717792899173</x:v>
      </x:c>
    </x:row>
    <x:row r="8076">
      <x:c r="A8076" s="1"/>
      <x:c r="B8076" s="1"/>
      <x:c r="C8076" s="1"/>
      <x:c r="D8076" s="1"/>
      <x:c r="E8076" s="1"/>
      <x:c r="F8076" s="1"/>
      <x:c r="G8076" s="1"/>
      <x:c r="H8076" s="1"/>
      <x:c r="I8076" s="53">
        <x:f t="shared" si="1502"/>
        <x:v>12</x:v>
      </x:c>
      <x:c r="J8076" s="53">
        <x:f t="shared" si="1503"/>
        <x:v>7</x:v>
      </x:c>
      <x:c r="K8076" s="53">
        <x:f t="shared" si="1504"/>
        <x:v>1</x:v>
      </x:c>
      <x:c r="L8076" s="53">
        <x:f t="shared" si="1505"/>
        <x:v>20</x:v>
      </x:c>
      <x:c r="M8076" s="54">
        <x:f t="shared" si="1506"/>
        <x:v>3684.6891551290078</x:v>
      </x:c>
      <x:c r="N8076" s="54">
        <x:f t="shared" si="1507"/>
        <x:v>2.0588119132840332</x:v>
      </x:c>
      <x:c r="O8076" s="55">
        <x:f t="shared" si="1508"/>
        <x:v>122958</x:v>
      </x:c>
      <x:c r="P8076" s="55">
        <x:f t="shared" si="1509"/>
        <x:v>14520</x:v>
      </x:c>
      <x:c r="Q8076" s="55">
        <x:f t="shared" si="1510"/>
        <x:v>76470.297832100827</x:v>
      </x:c>
      <x:c r="R8076" s="55">
        <x:f t="shared" si="1511"/>
        <x:v>11967.702167899173</x:v>
      </x:c>
      <x:c r="S8076" s="1" t="str">
        <x:f t="shared" si="1512"/>
        <x:v>YES</x:v>
      </x:c>
      <x:c r="T8076" s="1">
        <x:f t="shared" si="1513"/>
        <x:v>11967.702167899173</x:v>
      </x:c>
    </x:row>
    <x:row r="8077">
      <x:c r="A8077" s="1"/>
      <x:c r="B8077" s="1"/>
      <x:c r="C8077" s="1"/>
      <x:c r="D8077" s="1"/>
      <x:c r="E8077" s="1"/>
      <x:c r="F8077" s="1"/>
      <x:c r="G8077" s="1"/>
      <x:c r="H8077" s="1"/>
      <x:c r="I8077" s="53">
        <x:f t="shared" si="1502"/>
        <x:v>12</x:v>
      </x:c>
      <x:c r="J8077" s="53">
        <x:f t="shared" si="1503"/>
        <x:v>7</x:v>
      </x:c>
      <x:c r="K8077" s="53">
        <x:f t="shared" si="1504"/>
        <x:v>2</x:v>
      </x:c>
      <x:c r="L8077" s="53">
        <x:f t="shared" si="1505"/>
        <x:v>21</x:v>
      </x:c>
      <x:c r="M8077" s="54">
        <x:f t="shared" si="1506"/>
        <x:v>3731.3907176290077</x:v>
      </x:c>
      <x:c r="N8077" s="54">
        <x:f t="shared" si="1507"/>
        <x:v>2.0912435539090333</x:v>
      </x:c>
      <x:c r="O8077" s="55">
        <x:f t="shared" si="1508"/>
        <x:v>125658</x:v>
      </x:c>
      <x:c r="P8077" s="55">
        <x:f t="shared" si="1509"/>
        <x:v>15400</x:v>
      </x:c>
      <x:c r="Q8077" s="55">
        <x:f t="shared" si="1510"/>
        <x:v>77281.088847725827</x:v>
      </x:c>
      <x:c r="R8077" s="55">
        <x:f t="shared" si="1511"/>
        <x:v>12976.911152274173</x:v>
      </x:c>
      <x:c r="S8077" s="1" t="str">
        <x:f t="shared" si="1512"/>
        <x:v>YES</x:v>
      </x:c>
      <x:c r="T8077" s="1">
        <x:f t="shared" si="1513"/>
        <x:v>12976.911152274173</x:v>
      </x:c>
    </x:row>
    <x:row r="8078">
      <x:c r="A8078" s="1"/>
      <x:c r="B8078" s="1"/>
      <x:c r="C8078" s="1"/>
      <x:c r="D8078" s="1"/>
      <x:c r="E8078" s="1"/>
      <x:c r="F8078" s="1"/>
      <x:c r="G8078" s="1"/>
      <x:c r="H8078" s="1"/>
      <x:c r="I8078" s="53">
        <x:f t="shared" si="1502"/>
        <x:v>12</x:v>
      </x:c>
      <x:c r="J8078" s="53">
        <x:f t="shared" si="1503"/>
        <x:v>7</x:v>
      </x:c>
      <x:c r="K8078" s="53">
        <x:f t="shared" si="1504"/>
        <x:v>3</x:v>
      </x:c>
      <x:c r="L8078" s="53">
        <x:f t="shared" si="1505"/>
        <x:v>22</x:v>
      </x:c>
      <x:c r="M8078" s="54">
        <x:f t="shared" si="1506"/>
        <x:v>3779.2527000508826</x:v>
      </x:c>
      <x:c r="N8078" s="54">
        <x:f t="shared" si="1507"/>
        <x:v>2.1244810417020017</x:v>
      </x:c>
      <x:c r="O8078" s="55">
        <x:f t="shared" si="1508"/>
        <x:v>128358</x:v>
      </x:c>
      <x:c r="P8078" s="55">
        <x:f t="shared" si="1509"/>
        <x:v>16280</x:v>
      </x:c>
      <x:c r="Q8078" s="55">
        <x:f t="shared" si="1510"/>
        <x:v>78112.026042550046</x:v>
      </x:c>
      <x:c r="R8078" s="55">
        <x:f t="shared" si="1511"/>
        <x:v>13965.973957449954</x:v>
      </x:c>
      <x:c r="S8078" s="1" t="str">
        <x:f t="shared" si="1512"/>
        <x:v>YES</x:v>
      </x:c>
      <x:c r="T8078" s="1">
        <x:f t="shared" si="1513"/>
        <x:v>13965.973957449954</x:v>
      </x:c>
    </x:row>
    <x:row r="8079">
      <x:c r="A8079" s="1"/>
      <x:c r="B8079" s="1"/>
      <x:c r="C8079" s="1"/>
      <x:c r="D8079" s="1"/>
      <x:c r="E8079" s="1"/>
      <x:c r="F8079" s="1"/>
      <x:c r="G8079" s="1"/>
      <x:c r="H8079" s="1"/>
      <x:c r="I8079" s="53">
        <x:f t="shared" si="1502"/>
        <x:v>12</x:v>
      </x:c>
      <x:c r="J8079" s="53">
        <x:f t="shared" si="1503"/>
        <x:v>7</x:v>
      </x:c>
      <x:c r="K8079" s="53">
        <x:f t="shared" si="1504"/>
        <x:v>4</x:v>
      </x:c>
      <x:c r="L8079" s="53">
        <x:f t="shared" si="1505"/>
        <x:v>23</x:v>
      </x:c>
      <x:c r="M8079" s="54">
        <x:f t="shared" si="1506"/>
        <x:v>3828.296815773539</x:v>
      </x:c>
      <x:c r="N8079" s="54">
        <x:f t="shared" si="1507"/>
        <x:v>2.1585394553982908</x:v>
      </x:c>
      <x:c r="O8079" s="55">
        <x:f t="shared" si="1508"/>
        <x:v>131058</x:v>
      </x:c>
      <x:c r="P8079" s="55">
        <x:f t="shared" si="1509"/>
        <x:v>17160</x:v>
      </x:c>
      <x:c r="Q8079" s="55">
        <x:f t="shared" si="1510"/>
        <x:v>78963.486384957272</x:v>
      </x:c>
      <x:c r="R8079" s="55">
        <x:f t="shared" si="1511"/>
        <x:v>14934.513615042728</x:v>
      </x:c>
      <x:c r="S8079" s="1" t="str">
        <x:f t="shared" si="1512"/>
        <x:v>YES</x:v>
      </x:c>
      <x:c r="T8079" s="1">
        <x:f t="shared" si="1513"/>
        <x:v>14934.513615042728</x:v>
      </x:c>
    </x:row>
    <x:row r="8080">
      <x:c r="A8080" s="1"/>
      <x:c r="B8080" s="1"/>
      <x:c r="C8080" s="1"/>
      <x:c r="D8080" s="1"/>
      <x:c r="E8080" s="1"/>
      <x:c r="F8080" s="1"/>
      <x:c r="G8080" s="1"/>
      <x:c r="H8080" s="1"/>
      <x:c r="I8080" s="53">
        <x:f t="shared" si="1502"/>
        <x:v>12</x:v>
      </x:c>
      <x:c r="J8080" s="53">
        <x:f t="shared" si="1503"/>
        <x:v>7</x:v>
      </x:c>
      <x:c r="K8080" s="53">
        <x:f t="shared" si="1504"/>
        <x:v>5</x:v>
      </x:c>
      <x:c r="L8080" s="53">
        <x:f t="shared" si="1505"/>
        <x:v>24</x:v>
      </x:c>
      <x:c r="M8080" s="54">
        <x:f t="shared" si="1506"/>
        <x:v>3878.5451396947424</x:v>
      </x:c>
      <x:c r="N8080" s="54">
        <x:f t="shared" si="1507"/>
        <x:v>2.1934341247880154</x:v>
      </x:c>
      <x:c r="O8080" s="55">
        <x:f t="shared" si="1508"/>
        <x:v>133758</x:v>
      </x:c>
      <x:c r="P8080" s="55">
        <x:f t="shared" si="1509"/>
        <x:v>18040</x:v>
      </x:c>
      <x:c r="Q8080" s="55">
        <x:f t="shared" si="1510"/>
        <x:v>79835.85311970039</x:v>
      </x:c>
      <x:c r="R8080" s="55">
        <x:f t="shared" si="1511"/>
        <x:v>15882.14688029961</x:v>
      </x:c>
      <x:c r="S8080" s="1" t="str">
        <x:f t="shared" si="1512"/>
        <x:v>YES</x:v>
      </x:c>
      <x:c r="T8080" s="1">
        <x:f t="shared" si="1513"/>
        <x:v>15882.14688029961</x:v>
      </x:c>
    </x:row>
    <x:row r="8081">
      <x:c r="A8081" s="1"/>
      <x:c r="B8081" s="1"/>
      <x:c r="C8081" s="1"/>
      <x:c r="D8081" s="1"/>
      <x:c r="E8081" s="1"/>
      <x:c r="F8081" s="1"/>
      <x:c r="G8081" s="1"/>
      <x:c r="H8081" s="1"/>
      <x:c r="I8081" s="53">
        <x:f t="shared" si="1502"/>
        <x:v>12</x:v>
      </x:c>
      <x:c r="J8081" s="53">
        <x:f t="shared" si="1503"/>
        <x:v>7</x:v>
      </x:c>
      <x:c r="K8081" s="53">
        <x:f t="shared" si="1504"/>
        <x:v>6</x:v>
      </x:c>
      <x:c r="L8081" s="53">
        <x:f t="shared" si="1505"/>
        <x:v>25</x:v>
      </x:c>
      <x:c r="M8081" s="54">
        <x:f t="shared" si="1506"/>
        <x:v>3930.0201138763755</x:v>
      </x:c>
      <x:c r="N8081" s="54">
        <x:f t="shared" si="1507"/>
        <x:v>2.2291806346363718</x:v>
      </x:c>
      <x:c r="O8081" s="55">
        <x:f t="shared" si="1508"/>
        <x:v>136458</x:v>
      </x:c>
      <x:c r="P8081" s="55">
        <x:f t="shared" si="1509"/>
        <x:v>18920</x:v>
      </x:c>
      <x:c r="Q8081" s="55">
        <x:f t="shared" si="1510"/>
        <x:v>80729.515865909285</x:v>
      </x:c>
      <x:c r="R8081" s="55">
        <x:f t="shared" si="1511"/>
        <x:v>16808.484134090715</x:v>
      </x:c>
      <x:c r="S8081" s="1" t="str">
        <x:f t="shared" si="1512"/>
        <x:v>YES</x:v>
      </x:c>
      <x:c r="T8081" s="1">
        <x:f t="shared" si="1513"/>
        <x:v>16808.484134090715</x:v>
      </x:c>
    </x:row>
    <x:row r="8082">
      <x:c r="A8082" s="1"/>
      <x:c r="B8082" s="1"/>
      <x:c r="C8082" s="1"/>
      <x:c r="D8082" s="1"/>
      <x:c r="E8082" s="1"/>
      <x:c r="F8082" s="1"/>
      <x:c r="G8082" s="1"/>
      <x:c r="H8082" s="1"/>
      <x:c r="I8082" s="53">
        <x:f t="shared" si="1502"/>
        <x:v>12</x:v>
      </x:c>
      <x:c r="J8082" s="53">
        <x:f t="shared" si="1503"/>
        <x:v>7</x:v>
      </x:c>
      <x:c r="K8082" s="53">
        <x:f t="shared" si="1504"/>
        <x:v>7</x:v>
      </x:c>
      <x:c r="L8082" s="53">
        <x:f t="shared" si="1505"/>
        <x:v>26</x:v>
      </x:c>
      <x:c r="M8082" s="54">
        <x:f t="shared" si="1506"/>
        <x:v>3982.7445532743359</x:v>
      </x:c>
      <x:c r="N8082" s="54">
        <x:f t="shared" si="1507"/>
        <x:v>2.2657948286627332</x:v>
      </x:c>
      <x:c r="O8082" s="55">
        <x:f t="shared" si="1508"/>
        <x:v>139158</x:v>
      </x:c>
      <x:c r="P8082" s="55">
        <x:f t="shared" si="1509"/>
        <x:v>19800</x:v>
      </x:c>
      <x:c r="Q8082" s="55">
        <x:f t="shared" si="1510"/>
        <x:v>81644.87071656833</x:v>
      </x:c>
      <x:c r="R8082" s="55">
        <x:f t="shared" si="1511"/>
        <x:v>17713.12928343167</x:v>
      </x:c>
      <x:c r="S8082" s="1" t="str">
        <x:f t="shared" si="1512"/>
        <x:v>YES</x:v>
      </x:c>
      <x:c r="T8082" s="1">
        <x:f t="shared" si="1513"/>
        <x:v>17713.12928343167</x:v>
      </x:c>
    </x:row>
    <x:row r="8083">
      <x:c r="A8083" s="1"/>
      <x:c r="B8083" s="1"/>
      <x:c r="C8083" s="1"/>
      <x:c r="D8083" s="1"/>
      <x:c r="E8083" s="1"/>
      <x:c r="F8083" s="1"/>
      <x:c r="G8083" s="1"/>
      <x:c r="H8083" s="1"/>
      <x:c r="I8083" s="53">
        <x:f t="shared" si="1502"/>
        <x:v>12</x:v>
      </x:c>
      <x:c r="J8083" s="53">
        <x:f t="shared" si="1503"/>
        <x:v>7</x:v>
      </x:c>
      <x:c r="K8083" s="53">
        <x:f t="shared" si="1504"/>
        <x:v>8</x:v>
      </x:c>
      <x:c r="L8083" s="53">
        <x:f t="shared" si="1505"/>
        <x:v>27</x:v>
      </x:c>
      <x:c r="M8083" s="54">
        <x:f t="shared" si="1506"/>
        <x:v>4036.7416515543164</x:v>
      </x:c>
      <x:c r="N8083" s="54">
        <x:f t="shared" si="1507"/>
        <x:v>2.3032928135793864</x:v>
      </x:c>
      <x:c r="O8083" s="55">
        <x:f t="shared" si="1508"/>
        <x:v>141858</x:v>
      </x:c>
      <x:c r="P8083" s="55">
        <x:f t="shared" si="1509"/>
        <x:v>20680</x:v>
      </x:c>
      <x:c r="Q8083" s="55">
        <x:f t="shared" si="1510"/>
        <x:v>82582.320339484664</x:v>
      </x:c>
      <x:c r="R8083" s="55">
        <x:f t="shared" si="1511"/>
        <x:v>18595.679660515336</x:v>
      </x:c>
      <x:c r="S8083" s="1" t="str">
        <x:f t="shared" si="1512"/>
        <x:v>YES</x:v>
      </x:c>
      <x:c r="T8083" s="1">
        <x:f t="shared" si="1513"/>
        <x:v>18595.679660515336</x:v>
      </x:c>
    </x:row>
    <x:row r="8084">
      <x:c r="A8084" s="1"/>
      <x:c r="B8084" s="1"/>
      <x:c r="C8084" s="1"/>
      <x:c r="D8084" s="1"/>
      <x:c r="E8084" s="1"/>
      <x:c r="F8084" s="1"/>
      <x:c r="G8084" s="1"/>
      <x:c r="H8084" s="1"/>
      <x:c r="I8084" s="53">
        <x:f t="shared" si="1502"/>
        <x:v>12</x:v>
      </x:c>
      <x:c r="J8084" s="53">
        <x:f t="shared" si="1503"/>
        <x:v>7</x:v>
      </x:c>
      <x:c r="K8084" s="53">
        <x:f t="shared" si="1504"/>
        <x:v>9</x:v>
      </x:c>
      <x:c r="L8084" s="53">
        <x:f t="shared" si="1505"/>
        <x:v>28</x:v>
      </x:c>
      <x:c r="M8084" s="54">
        <x:f t="shared" si="1506"/>
        <x:v>4092.0349869947104</x:v>
      </x:c>
      <x:c r="N8084" s="54">
        <x:f t="shared" si="1507"/>
        <x:v>2.341690963190771</x:v>
      </x:c>
      <x:c r="O8084" s="55">
        <x:f t="shared" si="1508"/>
        <x:v>144558</x:v>
      </x:c>
      <x:c r="P8084" s="55">
        <x:f t="shared" si="1509"/>
        <x:v>21560</x:v>
      </x:c>
      <x:c r="Q8084" s="55">
        <x:f t="shared" si="1510"/>
        <x:v>83542.274079769268</x:v>
      </x:c>
      <x:c r="R8084" s="55">
        <x:f t="shared" si="1511"/>
        <x:v>19455.725920230732</x:v>
      </x:c>
      <x:c r="S8084" s="1" t="str">
        <x:f t="shared" si="1512"/>
        <x:v>YES</x:v>
      </x:c>
      <x:c r="T8084" s="1">
        <x:f t="shared" si="1513"/>
        <x:v>19455.725920230732</x:v>
      </x:c>
    </x:row>
    <x:row r="8085">
      <x:c r="A8085" s="1"/>
      <x:c r="B8085" s="1"/>
      <x:c r="C8085" s="1"/>
      <x:c r="D8085" s="1"/>
      <x:c r="E8085" s="1"/>
      <x:c r="F8085" s="1"/>
      <x:c r="G8085" s="1"/>
      <x:c r="H8085" s="1"/>
      <x:c r="I8085" s="53">
        <x:f t="shared" si="1502"/>
        <x:v>12</x:v>
      </x:c>
      <x:c r="J8085" s="53">
        <x:f t="shared" si="1503"/>
        <x:v>7</x:v>
      </x:c>
      <x:c r="K8085" s="53">
        <x:f t="shared" si="1504"/>
        <x:v>10</x:v>
      </x:c>
      <x:c r="L8085" s="53">
        <x:f t="shared" si="1505"/>
        <x:v>29</x:v>
      </x:c>
      <x:c r="M8085" s="54">
        <x:f t="shared" si="1506"/>
        <x:v>4148.6485284779237</x:v>
      </x:c>
      <x:c r="N8085" s="54">
        <x:f t="shared" si="1507"/>
        <x:v>2.3810059225541136</x:v>
      </x:c>
      <x:c r="O8085" s="55">
        <x:f t="shared" si="1508"/>
        <x:v>147258</x:v>
      </x:c>
      <x:c r="P8085" s="55">
        <x:f t="shared" si="1509"/>
        <x:v>22440</x:v>
      </x:c>
      <x:c r="Q8085" s="55">
        <x:f t="shared" si="1510"/>
        <x:v>84525.14806385283</x:v>
      </x:c>
      <x:c r="R8085" s="55">
        <x:f t="shared" si="1511"/>
        <x:v>20292.85193614717</x:v>
      </x:c>
      <x:c r="S8085" s="1" t="str">
        <x:f t="shared" si="1512"/>
        <x:v>YES</x:v>
      </x:c>
      <x:c r="T8085" s="1">
        <x:f t="shared" si="1513"/>
        <x:v>20292.85193614717</x:v>
      </x:c>
    </x:row>
    <x:row r="8086">
      <x:c r="A8086" s="1"/>
      <x:c r="B8086" s="1"/>
      <x:c r="C8086" s="1"/>
      <x:c r="D8086" s="1"/>
      <x:c r="E8086" s="1"/>
      <x:c r="F8086" s="1"/>
      <x:c r="G8086" s="1"/>
      <x:c r="H8086" s="1"/>
      <x:c r="I8086" s="53">
        <x:f t="shared" si="1502"/>
        <x:v>12</x:v>
      </x:c>
      <x:c r="J8086" s="53">
        <x:f t="shared" si="1503"/>
        <x:v>7</x:v>
      </x:c>
      <x:c r="K8086" s="53">
        <x:f t="shared" si="1504"/>
        <x:v>11</x:v>
      </x:c>
      <x:c r="L8086" s="53">
        <x:f t="shared" si="1505"/>
        <x:v>30</x:v>
      </x:c>
      <x:c r="M8086" s="54">
        <x:f t="shared" si="1506"/>
        <x:v>4206.6066415713622</x:v>
      </x:c>
      <x:c r="N8086" s="54">
        <x:f t="shared" si="1507"/>
        <x:v>2.4212546122023348</x:v>
      </x:c>
      <x:c r="O8086" s="55">
        <x:f t="shared" si="1508"/>
        <x:v>149958</x:v>
      </x:c>
      <x:c r="P8086" s="55">
        <x:f t="shared" si="1509"/>
        <x:v>23320</x:v>
      </x:c>
      <x:c r="Q8086" s="55">
        <x:f t="shared" si="1510"/>
        <x:v>85531.365305058367</x:v>
      </x:c>
      <x:c r="R8086" s="55">
        <x:f t="shared" si="1511"/>
        <x:v>21106.634694941633</x:v>
      </x:c>
      <x:c r="S8086" s="1" t="str">
        <x:f t="shared" si="1512"/>
        <x:v>YES</x:v>
      </x:c>
      <x:c r="T8086" s="1">
        <x:f t="shared" si="1513"/>
        <x:v>21106.634694941633</x:v>
      </x:c>
    </x:row>
    <x:row r="8087">
      <x:c r="A8087" s="1"/>
      <x:c r="B8087" s="1"/>
      <x:c r="C8087" s="1"/>
      <x:c r="D8087" s="1"/>
      <x:c r="E8087" s="1"/>
      <x:c r="F8087" s="1"/>
      <x:c r="G8087" s="1"/>
      <x:c r="H8087" s="1"/>
      <x:c r="I8087" s="53">
        <x:f t="shared" si="1502"/>
        <x:v>12</x:v>
      </x:c>
      <x:c r="J8087" s="53">
        <x:f t="shared" si="1503"/>
        <x:v>7</x:v>
      </x:c>
      <x:c r="K8087" s="53">
        <x:f t="shared" si="1504"/>
        <x:v>12</x:v>
      </x:c>
      <x:c r="L8087" s="53">
        <x:f t="shared" si="1505"/>
        <x:v>31</x:v>
      </x:c>
      <x:c r="M8087" s="54">
        <x:f t="shared" si="1506"/>
        <x:v>4265.9340946994271</x:v>
      </x:c>
      <x:c r="N8087" s="54">
        <x:f t="shared" si="1507"/>
        <x:v>2.4624542324301575</x:v>
      </x:c>
      <x:c r="O8087" s="55">
        <x:f t="shared" si="1508"/>
        <x:v>152658</x:v>
      </x:c>
      <x:c r="P8087" s="55">
        <x:f t="shared" si="1509"/>
        <x:v>24200</x:v>
      </x:c>
      <x:c r="Q8087" s="55">
        <x:f t="shared" si="1510"/>
        <x:v>86561.355810753943</x:v>
      </x:c>
      <x:c r="R8087" s="55">
        <x:f t="shared" si="1511"/>
        <x:v>21896.644189246057</x:v>
      </x:c>
      <x:c r="S8087" s="1" t="str">
        <x:f t="shared" si="1512"/>
        <x:v>YES</x:v>
      </x:c>
      <x:c r="T8087" s="1">
        <x:f t="shared" si="1513"/>
        <x:v>21896.644189246057</x:v>
      </x:c>
    </x:row>
    <x:row r="8088">
      <x:c r="A8088" s="1"/>
      <x:c r="B8088" s="1"/>
      <x:c r="C8088" s="1"/>
      <x:c r="D8088" s="1"/>
      <x:c r="E8088" s="1"/>
      <x:c r="F8088" s="1"/>
      <x:c r="G8088" s="1"/>
      <x:c r="H8088" s="1"/>
      <x:c r="I8088" s="53">
        <x:f t="shared" si="1502"/>
        <x:v>12</x:v>
      </x:c>
      <x:c r="J8088" s="53">
        <x:f t="shared" si="1503"/>
        <x:v>7</x:v>
      </x:c>
      <x:c r="K8088" s="53">
        <x:f t="shared" si="1504"/>
        <x:v>13</x:v>
      </x:c>
      <x:c r="L8088" s="53">
        <x:f t="shared" si="1505"/>
        <x:v>32</x:v>
      </x:c>
      <x:c r="M8088" s="54">
        <x:f t="shared" si="1506"/>
        <x:v>4326.6560654078112</x:v>
      </x:c>
      <x:c r="N8088" s="54">
        <x:f t="shared" si="1507"/>
        <x:v>2.5046222676443133</x:v>
      </x:c>
      <x:c r="O8088" s="55">
        <x:f t="shared" si="1508"/>
        <x:v>155358</x:v>
      </x:c>
      <x:c r="P8088" s="55">
        <x:f t="shared" si="1509"/>
        <x:v>25080</x:v>
      </x:c>
      <x:c r="Q8088" s="55">
        <x:f t="shared" si="1510"/>
        <x:v>87615.556691107835</x:v>
      </x:c>
      <x:c r="R8088" s="55">
        <x:f t="shared" si="1511"/>
        <x:v>22662.443308892165</x:v>
      </x:c>
      <x:c r="S8088" s="1" t="str">
        <x:f t="shared" si="1512"/>
        <x:v>YES</x:v>
      </x:c>
      <x:c r="T8088" s="1">
        <x:f t="shared" si="1513"/>
        <x:v>22662.443308892165</x:v>
      </x:c>
    </x:row>
    <x:row r="8089">
      <x:c r="A8089" s="1"/>
      <x:c r="B8089" s="1"/>
      <x:c r="C8089" s="1"/>
      <x:c r="D8089" s="1"/>
      <x:c r="E8089" s="1"/>
      <x:c r="F8089" s="1"/>
      <x:c r="G8089" s="1"/>
      <x:c r="H8089" s="1"/>
      <x:c r="I8089" s="53">
        <x:f t="shared" si="1502"/>
        <x:v>12</x:v>
      </x:c>
      <x:c r="J8089" s="53">
        <x:f t="shared" si="1503"/>
        <x:v>7</x:v>
      </x:c>
      <x:c r="K8089" s="53">
        <x:f t="shared" si="1504"/>
        <x:v>14</x:v>
      </x:c>
      <x:c r="L8089" s="53">
        <x:f t="shared" si="1505"/>
        <x:v>33</x:v>
      </x:c>
      <x:c r="M8089" s="54">
        <x:f t="shared" si="1506"/>
        <x:v>4388.7981467214722</x:v>
      </x:c>
      <x:c r="N8089" s="54">
        <x:f t="shared" si="1507"/>
        <x:v>2.5477764907788001</x:v>
      </x:c>
      <x:c r="O8089" s="55">
        <x:f t="shared" si="1508"/>
        <x:v>158058</x:v>
      </x:c>
      <x:c r="P8089" s="55">
        <x:f t="shared" si="1509"/>
        <x:v>25960</x:v>
      </x:c>
      <x:c r="Q8089" s="55">
        <x:f t="shared" si="1510"/>
        <x:v>88694.412269470005</x:v>
      </x:c>
      <x:c r="R8089" s="55">
        <x:f t="shared" si="1511"/>
        <x:v>23403.587730529995</x:v>
      </x:c>
      <x:c r="S8089" s="1" t="str">
        <x:f t="shared" si="1512"/>
        <x:v>YES</x:v>
      </x:c>
      <x:c r="T8089" s="1">
        <x:f t="shared" si="1513"/>
        <x:v>23403.587730529995</x:v>
      </x:c>
    </x:row>
    <x:row r="8090">
      <x:c r="A8090" s="1"/>
      <x:c r="B8090" s="1"/>
      <x:c r="C8090" s="1"/>
      <x:c r="D8090" s="1"/>
      <x:c r="E8090" s="1"/>
      <x:c r="F8090" s="1"/>
      <x:c r="G8090" s="1"/>
      <x:c r="H8090" s="1"/>
      <x:c r="I8090" s="53">
        <x:f t="shared" si="1502"/>
        <x:v>12</x:v>
      </x:c>
      <x:c r="J8090" s="53">
        <x:f t="shared" si="1503"/>
        <x:v>7</x:v>
      </x:c>
      <x:c r="K8090" s="53">
        <x:f t="shared" si="1504"/>
        <x:v>15</x:v>
      </x:c>
      <x:c r="L8090" s="53">
        <x:f t="shared" si="1505"/>
        <x:v>34</x:v>
      </x:c>
      <x:c r="M8090" s="54">
        <x:f t="shared" si="1506"/>
        <x:v>4452.3863535976188</x:v>
      </x:c>
      <x:c r="N8090" s="54">
        <x:f t="shared" si="1507"/>
        <x:v>2.5919349677761243</x:v>
      </x:c>
      <x:c r="O8090" s="55">
        <x:f t="shared" si="1508"/>
        <x:v>160758</x:v>
      </x:c>
      <x:c r="P8090" s="55">
        <x:f t="shared" si="1509"/>
        <x:v>26840</x:v>
      </x:c>
      <x:c r="Q8090" s="55">
        <x:f t="shared" si="1510"/>
        <x:v>89798.374194403106</x:v>
      </x:c>
      <x:c r="R8090" s="55">
        <x:f t="shared" si="1511"/>
        <x:v>24119.625805596894</x:v>
      </x:c>
      <x:c r="S8090" s="1" t="str">
        <x:f t="shared" si="1512"/>
        <x:v>YES</x:v>
      </x:c>
      <x:c r="T8090" s="1">
        <x:f t="shared" si="1513"/>
        <x:v>24119.625805596894</x:v>
      </x:c>
    </x:row>
    <x:row r="8091">
      <x:c r="A8091" s="1"/>
      <x:c r="B8091" s="1"/>
      <x:c r="C8091" s="1"/>
      <x:c r="D8091" s="1"/>
      <x:c r="E8091" s="1"/>
      <x:c r="F8091" s="1"/>
      <x:c r="G8091" s="1"/>
      <x:c r="H8091" s="1"/>
      <x:c r="I8091" s="53">
        <x:f t="shared" si="1502"/>
        <x:v>12</x:v>
      </x:c>
      <x:c r="J8091" s="53">
        <x:f t="shared" si="1503"/>
        <x:v>7</x:v>
      </x:c>
      <x:c r="K8091" s="53">
        <x:f t="shared" si="1504"/>
        <x:v>16</x:v>
      </x:c>
      <x:c r="L8091" s="53">
        <x:f t="shared" si="1505"/>
        <x:v>35</x:v>
      </x:c>
      <x:c r="M8091" s="54">
        <x:f t="shared" si="1506"/>
        <x:v>4517.4471294751074</x:v>
      </x:c>
      <x:c r="N8091" s="54">
        <x:f t="shared" si="1507"/>
        <x:v>2.6371160621354912</x:v>
      </x:c>
      <x:c r="O8091" s="55">
        <x:f t="shared" si="1508"/>
        <x:v>163458</x:v>
      </x:c>
      <x:c r="P8091" s="55">
        <x:f t="shared" si="1509"/>
        <x:v>27720</x:v>
      </x:c>
      <x:c r="Q8091" s="55">
        <x:f t="shared" si="1510"/>
        <x:v>90927.901553387273</x:v>
      </x:c>
      <x:c r="R8091" s="55">
        <x:f t="shared" si="1511"/>
        <x:v>24810.098446612727</x:v>
      </x:c>
      <x:c r="S8091" s="1" t="str">
        <x:f t="shared" si="1512"/>
        <x:v>YES</x:v>
      </x:c>
      <x:c r="T8091" s="1">
        <x:f t="shared" si="1513"/>
        <x:v>24810.098446612727</x:v>
      </x:c>
    </x:row>
    <x:row r="8092">
      <x:c r="A8092" s="1"/>
      <x:c r="B8092" s="1"/>
      <x:c r="C8092" s="1"/>
      <x:c r="D8092" s="1"/>
      <x:c r="E8092" s="1"/>
      <x:c r="F8092" s="1"/>
      <x:c r="G8092" s="1"/>
      <x:c r="H8092" s="1"/>
      <x:c r="I8092" s="53">
        <x:f t="shared" si="1502"/>
        <x:v>12</x:v>
      </x:c>
      <x:c r="J8092" s="53">
        <x:f t="shared" si="1503"/>
        <x:v>7</x:v>
      </x:c>
      <x:c r="K8092" s="53">
        <x:f t="shared" si="1504"/>
        <x:v>17</x:v>
      </x:c>
      <x:c r="L8092" s="53">
        <x:f t="shared" si="1505"/>
        <x:v>36</x:v>
      </x:c>
      <x:c r="M8092" s="54">
        <x:f t="shared" si="1506"/>
        <x:v>4584.0073529216479</x:v>
      </x:c>
      <x:c r="N8092" s="54">
        <x:f t="shared" si="1507"/>
        <x:v>2.6833384395289221</x:v>
      </x:c>
      <x:c r="O8092" s="55">
        <x:f t="shared" si="1508"/>
        <x:v>166158</x:v>
      </x:c>
      <x:c r="P8092" s="55">
        <x:f t="shared" si="1509"/>
        <x:v>28600</x:v>
      </x:c>
      <x:c r="Q8092" s="55">
        <x:f t="shared" si="1510"/>
        <x:v>92083.460988223058</x:v>
      </x:c>
      <x:c r="R8092" s="55">
        <x:f t="shared" si="1511"/>
        <x:v>25474.539011776942</x:v>
      </x:c>
      <x:c r="S8092" s="1" t="str">
        <x:f t="shared" si="1512"/>
        <x:v>YES</x:v>
      </x:c>
      <x:c r="T8092" s="1">
        <x:f t="shared" si="1513"/>
        <x:v>25474.539011776942</x:v>
      </x:c>
    </x:row>
    <x:row r="8093">
      <x:c r="A8093" s="1"/>
      <x:c r="B8093" s="1"/>
      <x:c r="C8093" s="1"/>
      <x:c r="D8093" s="1"/>
      <x:c r="E8093" s="1"/>
      <x:c r="F8093" s="1"/>
      <x:c r="G8093" s="1"/>
      <x:c r="H8093" s="1"/>
      <x:c r="I8093" s="53">
        <x:f t="shared" si="1502"/>
        <x:v>12</x:v>
      </x:c>
      <x:c r="J8093" s="53">
        <x:f t="shared" si="1503"/>
        <x:v>7</x:v>
      </x:c>
      <x:c r="K8093" s="53">
        <x:f t="shared" si="1504"/>
        <x:v>18</x:v>
      </x:c>
      <x:c r="L8093" s="53">
        <x:f t="shared" si="1505"/>
        <x:v>37</x:v>
      </x:c>
      <x:c r="M8093" s="54">
        <x:f t="shared" si="1506"/>
        <x:v>4652.0943443802353</x:v>
      </x:c>
      <x:c r="N8093" s="54">
        <x:f t="shared" si="1507"/>
        <x:v>2.7306210724862745</x:v>
      </x:c>
      <x:c r="O8093" s="55">
        <x:f t="shared" si="1508"/>
        <x:v>168858</x:v>
      </x:c>
      <x:c r="P8093" s="55">
        <x:f t="shared" si="1509"/>
        <x:v>29480</x:v>
      </x:c>
      <x:c r="Q8093" s="55">
        <x:f t="shared" si="1510"/>
        <x:v>93265.526812156866</x:v>
      </x:c>
      <x:c r="R8093" s="55">
        <x:f t="shared" si="1511"/>
        <x:v>26112.473187843134</x:v>
      </x:c>
      <x:c r="S8093" s="1" t="str">
        <x:f t="shared" si="1512"/>
        <x:v>YES</x:v>
      </x:c>
      <x:c r="T8093" s="1">
        <x:f t="shared" si="1513"/>
        <x:v>26112.473187843134</x:v>
      </x:c>
    </x:row>
    <x:row r="8094">
      <x:c r="A8094" s="1"/>
      <x:c r="B8094" s="1"/>
      <x:c r="C8094" s="1"/>
      <x:c r="D8094" s="1"/>
      <x:c r="E8094" s="1"/>
      <x:c r="F8094" s="1"/>
      <x:c r="G8094" s="1"/>
      <x:c r="H8094" s="1"/>
      <x:c r="I8094" s="53">
        <x:f t="shared" si="1502"/>
        <x:v>12</x:v>
      </x:c>
      <x:c r="J8094" s="53">
        <x:f t="shared" si="1503"/>
        <x:v>7</x:v>
      </x:c>
      <x:c r="K8094" s="53">
        <x:f t="shared" si="1504"/>
        <x:v>19</x:v>
      </x:c>
      <x:c r="L8094" s="53">
        <x:f t="shared" si="1505"/>
        <x:v>38</x:v>
      </x:c>
      <x:c r="M8094" s="54">
        <x:f t="shared" si="1506"/>
        <x:v>4721.7358730162578</x:v>
      </x:c>
      <x:c r="N8094" s="54">
        <x:f t="shared" si="1507"/>
        <x:v>2.778983245150179</x:v>
      </x:c>
      <x:c r="O8094" s="55">
        <x:f t="shared" si="1508"/>
        <x:v>171558</x:v>
      </x:c>
      <x:c r="P8094" s="55">
        <x:f t="shared" si="1509"/>
        <x:v>30360</x:v>
      </x:c>
      <x:c r="Q8094" s="55">
        <x:f t="shared" si="1510"/>
        <x:v>94474.581128754478</x:v>
      </x:c>
      <x:c r="R8094" s="55">
        <x:f t="shared" si="1511"/>
        <x:v>26723.418871245522</x:v>
      </x:c>
      <x:c r="S8094" s="1" t="str">
        <x:f t="shared" si="1512"/>
        <x:v>YES</x:v>
      </x:c>
      <x:c r="T8094" s="1">
        <x:f t="shared" si="1513"/>
        <x:v>26723.418871245522</x:v>
      </x:c>
    </x:row>
    <x:row r="8095">
      <x:c r="A8095" s="1"/>
      <x:c r="B8095" s="1"/>
      <x:c r="C8095" s="1"/>
      <x:c r="D8095" s="1"/>
      <x:c r="E8095" s="1"/>
      <x:c r="F8095" s="1"/>
      <x:c r="G8095" s="1"/>
      <x:c r="H8095" s="1"/>
      <x:c r="I8095" s="53">
        <x:f t="shared" si="1502"/>
        <x:v>12</x:v>
      </x:c>
      <x:c r="J8095" s="53">
        <x:f t="shared" si="1503"/>
        <x:v>7</x:v>
      </x:c>
      <x:c r="K8095" s="53">
        <x:f t="shared" si="1504"/>
        <x:v>20</x:v>
      </x:c>
      <x:c r="L8095" s="53">
        <x:f t="shared" si="1505"/>
        <x:v>39</x:v>
      </x:c>
      <x:c r="M8095" s="54">
        <x:f t="shared" si="1506"/>
        <x:v>4792.9601636667339</x:v>
      </x:c>
      <x:c r="N8095" s="54">
        <x:f t="shared" si="1507"/>
        <x:v>2.8284445581018987</x:v>
      </x:c>
      <x:c r="O8095" s="55">
        <x:f t="shared" si="1508"/>
        <x:v>174258</x:v>
      </x:c>
      <x:c r="P8095" s="55">
        <x:f t="shared" si="1509"/>
        <x:v>31240</x:v>
      </x:c>
      <x:c r="Q8095" s="55">
        <x:f t="shared" si="1510"/>
        <x:v>95711.113952547457</x:v>
      </x:c>
      <x:c r="R8095" s="55">
        <x:f t="shared" si="1511"/>
        <x:v>27306.886047452543</x:v>
      </x:c>
      <x:c r="S8095" s="1" t="str">
        <x:f t="shared" si="1512"/>
        <x:v>YES</x:v>
      </x:c>
      <x:c r="T8095" s="1">
        <x:f t="shared" si="1513"/>
        <x:v>27306.886047452543</x:v>
      </x:c>
    </x:row>
    <x:row r="8096">
      <x:c r="A8096" s="1"/>
      <x:c r="B8096" s="1"/>
      <x:c r="C8096" s="1"/>
      <x:c r="D8096" s="1"/>
      <x:c r="E8096" s="1"/>
      <x:c r="F8096" s="1"/>
      <x:c r="G8096" s="1"/>
      <x:c r="H8096" s="1"/>
      <x:c r="I8096" s="53">
        <x:f t="shared" si="1502"/>
        <x:v>12</x:v>
      </x:c>
      <x:c r="J8096" s="53">
        <x:f t="shared" si="1503"/>
        <x:v>7</x:v>
      </x:c>
      <x:c r="K8096" s="53">
        <x:f t="shared" si="1504"/>
        <x:v>21</x:v>
      </x:c>
      <x:c r="L8096" s="53">
        <x:f t="shared" si="1505"/>
        <x:v>40</x:v>
      </x:c>
      <x:c r="M8096" s="54">
        <x:f t="shared" si="1506"/>
        <x:v>4865.7959038931785</x:v>
      </x:c>
      <x:c r="N8096" s="54">
        <x:f t="shared" si="1507"/>
        <x:v>2.879024933259152</x:v>
      </x:c>
      <x:c r="O8096" s="55">
        <x:f t="shared" si="1508"/>
        <x:v>176958</x:v>
      </x:c>
      <x:c r="P8096" s="55">
        <x:f t="shared" si="1509"/>
        <x:v>32120</x:v>
      </x:c>
      <x:c r="Q8096" s="55">
        <x:f t="shared" si="1510"/>
        <x:v>96975.623331478797</x:v>
      </x:c>
      <x:c r="R8096" s="55">
        <x:f t="shared" si="1511"/>
        <x:v>27862.376668521203</x:v>
      </x:c>
      <x:c r="S8096" s="1" t="str">
        <x:f t="shared" si="1512"/>
        <x:v>YES</x:v>
      </x:c>
      <x:c r="T8096" s="1">
        <x:f t="shared" si="1513"/>
        <x:v>27862.376668521203</x:v>
      </x:c>
    </x:row>
    <x:row r="8097">
      <x:c r="A8097" s="1"/>
      <x:c r="B8097" s="1"/>
      <x:c r="C8097" s="1"/>
      <x:c r="D8097" s="1"/>
      <x:c r="E8097" s="1"/>
      <x:c r="F8097" s="1"/>
      <x:c r="G8097" s="1"/>
      <x:c r="H8097" s="1"/>
      <x:c r="I8097" s="53">
        <x:f t="shared" si="1502"/>
        <x:v>12</x:v>
      </x:c>
      <x:c r="J8097" s="53">
        <x:f t="shared" si="1503"/>
        <x:v>7</x:v>
      </x:c>
      <x:c r="K8097" s="53">
        <x:f t="shared" si="1504"/>
        <x:v>22</x:v>
      </x:c>
      <x:c r="L8097" s="53">
        <x:f t="shared" si="1505"/>
        <x:v>41</x:v>
      </x:c>
      <x:c r="M8097" s="54">
        <x:f t="shared" si="1506"/>
        <x:v>4940.2722511395741</x:v>
      </x:c>
      <x:c r="N8097" s="54">
        <x:f t="shared" si="1507"/>
        <x:v>2.9307446188469264</x:v>
      </x:c>
      <x:c r="O8097" s="55">
        <x:f t="shared" si="1508"/>
        <x:v>179658</x:v>
      </x:c>
      <x:c r="P8097" s="55">
        <x:f t="shared" si="1509"/>
        <x:v>33000</x:v>
      </x:c>
      <x:c r="Q8097" s="55">
        <x:f t="shared" si="1510"/>
        <x:v>98268.615471173165</x:v>
      </x:c>
      <x:c r="R8097" s="55">
        <x:f t="shared" si="1511"/>
        <x:v>28389.384528826835</x:v>
      </x:c>
      <x:c r="S8097" s="1" t="str">
        <x:f t="shared" si="1512"/>
        <x:v>YES</x:v>
      </x:c>
      <x:c r="T8097" s="1">
        <x:f t="shared" si="1513"/>
        <x:v>28389.384528826835</x:v>
      </x:c>
    </x:row>
    <x:row r="8098">
      <x:c r="A8098" s="1"/>
      <x:c r="B8098" s="1"/>
      <x:c r="C8098" s="1"/>
      <x:c r="D8098" s="1"/>
      <x:c r="E8098" s="1"/>
      <x:c r="F8098" s="1"/>
      <x:c r="G8098" s="1"/>
      <x:c r="H8098" s="1"/>
      <x:c r="I8098" s="53">
        <x:f t="shared" si="1502"/>
        <x:v>12</x:v>
      </x:c>
      <x:c r="J8098" s="53">
        <x:f t="shared" si="1503"/>
        <x:v>7</x:v>
      </x:c>
      <x:c r="K8098" s="53">
        <x:f t="shared" si="1504"/>
        <x:v>23</x:v>
      </x:c>
      <x:c r="L8098" s="53">
        <x:f t="shared" si="1505"/>
        <x:v>42</x:v>
      </x:c>
      <x:c r="M8098" s="54">
        <x:f t="shared" si="1506"/>
        <x:v>5016.4188399970108</x:v>
      </x:c>
      <x:c r="N8098" s="54">
        <x:f t="shared" si="1507"/>
        <x:v>2.9836241944423687</x:v>
      </x:c>
      <x:c r="O8098" s="55">
        <x:f t="shared" si="1508"/>
        <x:v>182358</x:v>
      </x:c>
      <x:c r="P8098" s="55">
        <x:f t="shared" si="1509"/>
        <x:v>33880</x:v>
      </x:c>
      <x:c r="Q8098" s="55">
        <x:f t="shared" si="1510"/>
        <x:v>99590.604861059212</x:v>
      </x:c>
      <x:c r="R8098" s="55">
        <x:f t="shared" si="1511"/>
        <x:v>28887.395138940788</x:v>
      </x:c>
      <x:c r="S8098" s="1" t="str">
        <x:f t="shared" si="1512"/>
        <x:v>YES</x:v>
      </x:c>
      <x:c r="T8098" s="1">
        <x:f t="shared" si="1513"/>
        <x:v>28887.395138940788</x:v>
      </x:c>
    </x:row>
    <x:row r="8099">
      <x:c r="A8099" s="1"/>
      <x:c r="B8099" s="1"/>
      <x:c r="C8099" s="1"/>
      <x:c r="D8099" s="1"/>
      <x:c r="E8099" s="1"/>
      <x:c r="F8099" s="1"/>
      <x:c r="G8099" s="1"/>
      <x:c r="H8099" s="1"/>
      <x:c r="I8099" s="53">
        <x:f t="shared" si="1502"/>
        <x:v>12</x:v>
      </x:c>
      <x:c r="J8099" s="53">
        <x:f t="shared" si="1503"/>
        <x:v>7</x:v>
      </x:c>
      <x:c r="K8099" s="53">
        <x:f t="shared" si="1504"/>
        <x:v>24</x:v>
      </x:c>
      <x:c r="L8099" s="53">
        <x:f t="shared" si="1505"/>
        <x:v>43</x:v>
      </x:c>
      <x:c r="M8099" s="54">
        <x:f t="shared" si="1506"/>
        <x:v>5094.2657895765069</x:v>
      </x:c>
      <x:c r="N8099" s="54">
        <x:f t="shared" si="1507"/>
        <x:v>3.0376845760947964</x:v>
      </x:c>
      <x:c r="O8099" s="55">
        <x:f t="shared" si="1508"/>
        <x:v>185058</x:v>
      </x:c>
      <x:c r="P8099" s="55">
        <x:f t="shared" si="1509"/>
        <x:v>34760</x:v>
      </x:c>
      <x:c r="Q8099" s="55">
        <x:f t="shared" si="1510"/>
        <x:v>100942.11440236992</x:v>
      </x:c>
      <x:c r="R8099" s="55">
        <x:f t="shared" si="1511"/>
        <x:v>29355.885597630084</x:v>
      </x:c>
      <x:c r="S8099" s="1" t="str">
        <x:f t="shared" si="1512"/>
        <x:v>YES</x:v>
      </x:c>
      <x:c r="T8099" s="1">
        <x:f t="shared" si="1513"/>
        <x:v>29355.885597630084</x:v>
      </x:c>
    </x:row>
    <x:row r="8100">
      <x:c r="A8100" s="1"/>
      <x:c r="B8100" s="1"/>
      <x:c r="C8100" s="1"/>
      <x:c r="D8100" s="1"/>
      <x:c r="E8100" s="1"/>
      <x:c r="F8100" s="1"/>
      <x:c r="G8100" s="1"/>
      <x:c r="H8100" s="1"/>
      <x:c r="I8100" s="53">
        <x:f t="shared" si="1502"/>
        <x:v>12</x:v>
      </x:c>
      <x:c r="J8100" s="53">
        <x:f t="shared" si="1503"/>
        <x:v>7</x:v>
      </x:c>
      <x:c r="K8100" s="53">
        <x:f t="shared" si="1504"/>
        <x:v>25</x:v>
      </x:c>
      <x:c r="L8100" s="53">
        <x:f t="shared" si="1505"/>
        <x:v>44</x:v>
      </x:c>
      <x:c r="M8100" s="54">
        <x:f t="shared" si="1506"/>
        <x:v>5173.843710991604</x:v>
      </x:c>
      <x:c r="N8100" s="54">
        <x:f t="shared" si="1507"/>
        <x:v>3.092947021521947</x:v>
      </x:c>
      <x:c r="O8100" s="55">
        <x:f t="shared" si="1508"/>
        <x:v>187758</x:v>
      </x:c>
      <x:c r="P8100" s="55">
        <x:f t="shared" si="1509"/>
        <x:v>35640</x:v>
      </x:c>
      <x:c r="Q8100" s="55">
        <x:f t="shared" si="1510"/>
        <x:v>102323.67553804867</x:v>
      </x:c>
      <x:c r="R8100" s="55">
        <x:f t="shared" si="1511"/>
        <x:v>29794.324461951328</x:v>
      </x:c>
      <x:c r="S8100" s="1" t="str">
        <x:f t="shared" si="1512"/>
        <x:v>YES</x:v>
      </x:c>
      <x:c r="T8100" s="1">
        <x:f t="shared" si="1513"/>
        <x:v>29794.324461951328</x:v>
      </x:c>
    </x:row>
    <x:row r="8101">
      <x:c r="A8101" s="1"/>
      <x:c r="B8101" s="1"/>
      <x:c r="C8101" s="1"/>
      <x:c r="D8101" s="1"/>
      <x:c r="E8101" s="1"/>
      <x:c r="F8101" s="1"/>
      <x:c r="G8101" s="1"/>
      <x:c r="H8101" s="1"/>
      <x:c r="I8101" s="53">
        <x:f t="shared" si="1502"/>
        <x:v>12</x:v>
      </x:c>
      <x:c r="J8101" s="53">
        <x:f t="shared" si="1503"/>
        <x:v>7</x:v>
      </x:c>
      <x:c r="K8101" s="53">
        <x:f t="shared" si="1504"/>
        <x:v>26</x:v>
      </x:c>
      <x:c r="L8101" s="53">
        <x:f t="shared" si="1505"/>
        <x:v>45</x:v>
      </x:c>
      <x:c r="M8101" s="54">
        <x:f t="shared" si="1506"/>
        <x:v>5255.1837149523217</x:v>
      </x:c>
      <x:c r="N8101" s="54">
        <x:f t="shared" si="1507"/>
        <x:v>3.1494331353835565</x:v>
      </x:c>
      <x:c r="O8101" s="55">
        <x:f t="shared" si="1508"/>
        <x:v>190458</x:v>
      </x:c>
      <x:c r="P8101" s="55">
        <x:f t="shared" si="1509"/>
        <x:v>36520</x:v>
      </x:c>
      <x:c r="Q8101" s="55">
        <x:f t="shared" si="1510"/>
        <x:v>103735.82838458891</x:v>
      </x:c>
      <x:c r="R8101" s="55">
        <x:f t="shared" si="1511"/>
        <x:v>30202.171615411091</x:v>
      </x:c>
      <x:c r="S8101" s="1" t="str">
        <x:f t="shared" si="1512"/>
        <x:v>YES</x:v>
      </x:c>
      <x:c r="T8101" s="1">
        <x:f t="shared" si="1513"/>
        <x:v>30202.171615411091</x:v>
      </x:c>
    </x:row>
    <x:row r="8102">
      <x:c r="A8102" s="1"/>
      <x:c r="B8102" s="1"/>
      <x:c r="C8102" s="1"/>
      <x:c r="D8102" s="1"/>
      <x:c r="E8102" s="1"/>
      <x:c r="F8102" s="1"/>
      <x:c r="G8102" s="1"/>
      <x:c r="H8102" s="1"/>
      <x:c r="I8102" s="53">
        <x:f t="shared" si="1502"/>
        <x:v>12</x:v>
      </x:c>
      <x:c r="J8102" s="53">
        <x:f t="shared" si="1503"/>
        <x:v>7</x:v>
      </x:c>
      <x:c r="K8102" s="53">
        <x:f t="shared" si="1504"/>
        <x:v>27</x:v>
      </x:c>
      <x:c r="L8102" s="53">
        <x:f t="shared" si="1505"/>
        <x:v>46</x:v>
      </x:c>
      <x:c r="M8102" s="54">
        <x:f t="shared" si="1506"/>
        <x:v>5338.3174194720787</x:v>
      </x:c>
      <x:c r="N8102" s="54">
        <x:f t="shared" si="1507"/>
        <x:v>3.2071648746333881</x:v>
      </x:c>
      <x:c r="O8102" s="55">
        <x:f t="shared" si="1508"/>
        <x:v>193158</x:v>
      </x:c>
      <x:c r="P8102" s="55">
        <x:f t="shared" si="1509"/>
        <x:v>37400</x:v>
      </x:c>
      <x:c r="Q8102" s="55">
        <x:f t="shared" si="1510"/>
        <x:v>105179.12186583469</x:v>
      </x:c>
      <x:c r="R8102" s="55">
        <x:f t="shared" si="1511"/>
        <x:v>30578.878134165308</x:v>
      </x:c>
      <x:c r="S8102" s="1" t="str">
        <x:f t="shared" si="1512"/>
        <x:v>YES</x:v>
      </x:c>
      <x:c r="T8102" s="1">
        <x:f t="shared" si="1513"/>
        <x:v>30578.878134165308</x:v>
      </x:c>
    </x:row>
    <x:row r="8103">
      <x:c r="A8103" s="1"/>
      <x:c r="B8103" s="1"/>
      <x:c r="C8103" s="1"/>
      <x:c r="D8103" s="1"/>
      <x:c r="E8103" s="1"/>
      <x:c r="F8103" s="1"/>
      <x:c r="G8103" s="1"/>
      <x:c r="H8103" s="1"/>
      <x:c r="I8103" s="53">
        <x:f t="shared" si="1502"/>
        <x:v>12</x:v>
      </x:c>
      <x:c r="J8103" s="53">
        <x:f t="shared" si="1503"/>
        <x:v>7</x:v>
      </x:c>
      <x:c r="K8103" s="53">
        <x:f t="shared" si="1504"/>
        <x:v>28</x:v>
      </x:c>
      <x:c r="L8103" s="53">
        <x:f t="shared" si="1505"/>
        <x:v>47</x:v>
      </x:c>
      <x:c r="M8103" s="54">
        <x:f t="shared" si="1506"/>
        <x:v>5423.2769576892324</x:v>
      </x:c>
      <x:c r="N8103" s="54">
        <x:f t="shared" si="1507"/>
        <x:v>3.2661645539508557</x:v>
      </x:c>
      <x:c r="O8103" s="55">
        <x:f t="shared" si="1508"/>
        <x:v>195858</x:v>
      </x:c>
      <x:c r="P8103" s="55">
        <x:f t="shared" si="1509"/>
        <x:v>38280</x:v>
      </x:c>
      <x:c r="Q8103" s="55">
        <x:f t="shared" si="1510"/>
        <x:v>106654.11384877139</x:v>
      </x:c>
      <x:c r="R8103" s="55">
        <x:f t="shared" si="1511"/>
        <x:v>30923.886151228609</x:v>
      </x:c>
      <x:c r="S8103" s="1" t="str">
        <x:f t="shared" si="1512"/>
        <x:v>YES</x:v>
      </x:c>
      <x:c r="T8103" s="1">
        <x:f t="shared" si="1513"/>
        <x:v>30923.886151228609</x:v>
      </x:c>
    </x:row>
    <x:row r="8104">
      <x:c r="A8104" s="1"/>
      <x:c r="B8104" s="1"/>
      <x:c r="C8104" s="1"/>
      <x:c r="D8104" s="1"/>
      <x:c r="E8104" s="1"/>
      <x:c r="F8104" s="1"/>
      <x:c r="G8104" s="1"/>
      <x:c r="H8104" s="1"/>
      <x:c r="I8104" s="53">
        <x:f t="shared" si="1502"/>
        <x:v>12</x:v>
      </x:c>
      <x:c r="J8104" s="53">
        <x:f t="shared" si="1503"/>
        <x:v>7</x:v>
      </x:c>
      <x:c r="K8104" s="53">
        <x:f t="shared" si="1504"/>
        <x:v>29</x:v>
      </x:c>
      <x:c r="L8104" s="53">
        <x:f t="shared" si="1505"/>
        <x:v>48</x:v>
      </x:c>
      <x:c r="M8104" s="54">
        <x:f t="shared" si="1506"/>
        <x:v>5510.0949858048862</x:v>
      </x:c>
      <x:c r="N8104" s="54">
        <x:f t="shared" si="1507"/>
        <x:v>3.3264548512533931</x:v>
      </x:c>
      <x:c r="O8104" s="55">
        <x:f t="shared" si="1508"/>
        <x:v>198558</x:v>
      </x:c>
      <x:c r="P8104" s="55">
        <x:f t="shared" si="1509"/>
        <x:v>39160</x:v>
      </x:c>
      <x:c r="Q8104" s="55">
        <x:f t="shared" si="1510"/>
        <x:v>108161.37128133482</x:v>
      </x:c>
      <x:c r="R8104" s="55">
        <x:f t="shared" si="1511"/>
        <x:v>31236.628718665175</x:v>
      </x:c>
      <x:c r="S8104" s="1" t="str">
        <x:f t="shared" si="1512"/>
        <x:v>YES</x:v>
      </x:c>
      <x:c r="T8104" s="1">
        <x:f t="shared" si="1513"/>
        <x:v>31236.628718665175</x:v>
      </x:c>
    </x:row>
    <x:row r="8105">
      <x:c r="A8105" s="1"/>
      <x:c r="B8105" s="1"/>
      <x:c r="C8105" s="1"/>
      <x:c r="D8105" s="1"/>
      <x:c r="E8105" s="1"/>
      <x:c r="F8105" s="1"/>
      <x:c r="G8105" s="1"/>
      <x:c r="H8105" s="1"/>
      <x:c r="I8105" s="53">
        <x:f t="shared" si="1502"/>
        <x:v>12</x:v>
      </x:c>
      <x:c r="J8105" s="53">
        <x:f t="shared" si="1503"/>
        <x:v>7</x:v>
      </x:c>
      <x:c r="K8105" s="53">
        <x:f t="shared" si="1504"/>
        <x:v>30</x:v>
      </x:c>
      <x:c r="L8105" s="53">
        <x:f t="shared" si="1505"/>
        <x:v>49</x:v>
      </x:c>
      <x:c r="M8105" s="54">
        <x:f t="shared" si="1506"/>
        <x:v>5598.8046911386564</x:v>
      </x:c>
      <x:c r="N8105" s="54">
        <x:f t="shared" si="1507"/>
        <x:v>3.3880588132907334</x:v>
      </x:c>
      <x:c r="O8105" s="55">
        <x:f t="shared" si="1508"/>
        <x:v>201258</x:v>
      </x:c>
      <x:c r="P8105" s="55">
        <x:f t="shared" si="1509"/>
        <x:v>40040</x:v>
      </x:c>
      <x:c r="Q8105" s="55">
        <x:f t="shared" si="1510"/>
        <x:v>109701.47033226833</x:v>
      </x:c>
      <x:c r="R8105" s="55">
        <x:f t="shared" si="1511"/>
        <x:v>31516.529667731666</x:v>
      </x:c>
      <x:c r="S8105" s="1" t="str">
        <x:f t="shared" si="1512"/>
        <x:v>YES</x:v>
      </x:c>
      <x:c r="T8105" s="1">
        <x:f t="shared" si="1513"/>
        <x:v>31516.529667731666</x:v>
      </x:c>
    </x:row>
    <x:row r="8106">
      <x:c r="A8106" s="1"/>
      <x:c r="B8106" s="1"/>
      <x:c r="C8106" s="1"/>
      <x:c r="D8106" s="1"/>
      <x:c r="E8106" s="1"/>
      <x:c r="F8106" s="1"/>
      <x:c r="G8106" s="1"/>
      <x:c r="H8106" s="1"/>
      <x:c r="I8106" s="53">
        <x:f t="shared" si="1502"/>
        <x:v>12</x:v>
      </x:c>
      <x:c r="J8106" s="53">
        <x:f t="shared" si="1503"/>
        <x:v>8</x:v>
      </x:c>
      <x:c r="K8106" s="53">
        <x:f t="shared" si="1504"/>
        <x:v>0</x:v>
      </x:c>
      <x:c r="L8106" s="53">
        <x:f t="shared" si="1505"/>
        <x:v>20</x:v>
      </x:c>
      <x:c r="M8106" s="54">
        <x:f t="shared" si="1506"/>
        <x:v>3681.9193422610633</x:v>
      </x:c>
      <x:c r="N8106" s="54">
        <x:f t="shared" si="1507"/>
        <x:v>2.0568884321257386</x:v>
      </x:c>
      <x:c r="O8106" s="55">
        <x:f t="shared" si="1508"/>
        <x:v>122352</x:v>
      </x:c>
      <x:c r="P8106" s="55">
        <x:f t="shared" si="1509"/>
        <x:v>14080</x:v>
      </x:c>
      <x:c r="Q8106" s="55">
        <x:f t="shared" si="1510"/>
        <x:v>76422.210803143462</x:v>
      </x:c>
      <x:c r="R8106" s="55">
        <x:f t="shared" si="1511"/>
        <x:v>11849.789196856538</x:v>
      </x:c>
      <x:c r="S8106" s="1" t="str">
        <x:f t="shared" si="1512"/>
        <x:v>YES</x:v>
      </x:c>
      <x:c r="T8106" s="1">
        <x:f t="shared" si="1513"/>
        <x:v>11849.789196856538</x:v>
      </x:c>
    </x:row>
    <x:row r="8107">
      <x:c r="A8107" s="1"/>
      <x:c r="B8107" s="1"/>
      <x:c r="C8107" s="1"/>
      <x:c r="D8107" s="1"/>
      <x:c r="E8107" s="1"/>
      <x:c r="F8107" s="1"/>
      <x:c r="G8107" s="1"/>
      <x:c r="H8107" s="1"/>
      <x:c r="I8107" s="53">
        <x:f t="shared" si="1502"/>
        <x:v>12</x:v>
      </x:c>
      <x:c r="J8107" s="53">
        <x:f t="shared" si="1503"/>
        <x:v>8</x:v>
      </x:c>
      <x:c r="K8107" s="53">
        <x:f t="shared" si="1504"/>
        <x:v>1</x:v>
      </x:c>
      <x:c r="L8107" s="53">
        <x:f t="shared" si="1505"/>
        <x:v>21</x:v>
      </x:c>
      <x:c r="M8107" s="54">
        <x:f t="shared" si="1506"/>
        <x:v>3727.4818422610633</x:v>
      </x:c>
      <x:c r="N8107" s="54">
        <x:f t="shared" si="1507"/>
        <x:v>2.0885290571257382</x:v>
      </x:c>
      <x:c r="O8107" s="55">
        <x:f t="shared" si="1508"/>
        <x:v>125052</x:v>
      </x:c>
      <x:c r="P8107" s="55">
        <x:f t="shared" si="1509"/>
        <x:v>14960</x:v>
      </x:c>
      <x:c r="Q8107" s="55">
        <x:f t="shared" si="1510"/>
        <x:v>77213.226428143462</x:v>
      </x:c>
      <x:c r="R8107" s="55">
        <x:f t="shared" si="1511"/>
        <x:v>12878.773571856538</x:v>
      </x:c>
      <x:c r="S8107" s="1" t="str">
        <x:f t="shared" si="1512"/>
        <x:v>YES</x:v>
      </x:c>
      <x:c r="T8107" s="1">
        <x:f t="shared" si="1513"/>
        <x:v>12878.773571856538</x:v>
      </x:c>
    </x:row>
    <x:row r="8108">
      <x:c r="A8108" s="1"/>
      <x:c r="B8108" s="1"/>
      <x:c r="C8108" s="1"/>
      <x:c r="D8108" s="1"/>
      <x:c r="E8108" s="1"/>
      <x:c r="F8108" s="1"/>
      <x:c r="G8108" s="1"/>
      <x:c r="H8108" s="1"/>
      <x:c r="I8108" s="53">
        <x:f t="shared" si="1502"/>
        <x:v>12</x:v>
      </x:c>
      <x:c r="J8108" s="53">
        <x:f t="shared" si="1503"/>
        <x:v>8</x:v>
      </x:c>
      <x:c r="K8108" s="53">
        <x:f t="shared" si="1504"/>
        <x:v>2</x:v>
      </x:c>
      <x:c r="L8108" s="53">
        <x:f t="shared" si="1505"/>
        <x:v>22</x:v>
      </x:c>
      <x:c r="M8108" s="54">
        <x:f t="shared" si="1506"/>
        <x:v>3774.1834047610632</x:v>
      </x:c>
      <x:c r="N8108" s="54">
        <x:f t="shared" si="1507"/>
        <x:v>2.1209606977507383</x:v>
      </x:c>
      <x:c r="O8108" s="55">
        <x:f t="shared" si="1508"/>
        <x:v>127752</x:v>
      </x:c>
      <x:c r="P8108" s="55">
        <x:f t="shared" si="1509"/>
        <x:v>15840</x:v>
      </x:c>
      <x:c r="Q8108" s="55">
        <x:f t="shared" si="1510"/>
        <x:v>78024.017443768447</x:v>
      </x:c>
      <x:c r="R8108" s="55">
        <x:f t="shared" si="1511"/>
        <x:v>13887.982556231553</x:v>
      </x:c>
      <x:c r="S8108" s="1" t="str">
        <x:f t="shared" si="1512"/>
        <x:v>YES</x:v>
      </x:c>
      <x:c r="T8108" s="1">
        <x:f t="shared" si="1513"/>
        <x:v>13887.982556231553</x:v>
      </x:c>
    </x:row>
    <x:row r="8109">
      <x:c r="A8109" s="1"/>
      <x:c r="B8109" s="1"/>
      <x:c r="C8109" s="1"/>
      <x:c r="D8109" s="1"/>
      <x:c r="E8109" s="1"/>
      <x:c r="F8109" s="1"/>
      <x:c r="G8109" s="1"/>
      <x:c r="H8109" s="1"/>
      <x:c r="I8109" s="53">
        <x:f t="shared" si="1502"/>
        <x:v>12</x:v>
      </x:c>
      <x:c r="J8109" s="53">
        <x:f t="shared" si="1503"/>
        <x:v>8</x:v>
      </x:c>
      <x:c r="K8109" s="53">
        <x:f t="shared" si="1504"/>
        <x:v>3</x:v>
      </x:c>
      <x:c r="L8109" s="53">
        <x:f t="shared" si="1505"/>
        <x:v>23</x:v>
      </x:c>
      <x:c r="M8109" s="54">
        <x:f t="shared" si="1506"/>
        <x:v>3822.0453871829382</x:v>
      </x:c>
      <x:c r="N8109" s="54">
        <x:f t="shared" si="1507"/>
        <x:v>2.1541981855437071</x:v>
      </x:c>
      <x:c r="O8109" s="55">
        <x:f t="shared" si="1508"/>
        <x:v>130452</x:v>
      </x:c>
      <x:c r="P8109" s="55">
        <x:f t="shared" si="1509"/>
        <x:v>16720</x:v>
      </x:c>
      <x:c r="Q8109" s="55">
        <x:f t="shared" si="1510"/>
        <x:v>78854.954638592666</x:v>
      </x:c>
      <x:c r="R8109" s="55">
        <x:f t="shared" si="1511"/>
        <x:v>14877.045361407334</x:v>
      </x:c>
      <x:c r="S8109" s="1" t="str">
        <x:f t="shared" si="1512"/>
        <x:v>YES</x:v>
      </x:c>
      <x:c r="T8109" s="1">
        <x:f t="shared" si="1513"/>
        <x:v>14877.045361407334</x:v>
      </x:c>
    </x:row>
    <x:row r="8110">
      <x:c r="A8110" s="1"/>
      <x:c r="B8110" s="1"/>
      <x:c r="C8110" s="1"/>
      <x:c r="D8110" s="1"/>
      <x:c r="E8110" s="1"/>
      <x:c r="F8110" s="1"/>
      <x:c r="G8110" s="1"/>
      <x:c r="H8110" s="1"/>
      <x:c r="I8110" s="53" t="n">
        <x:f t="shared" ref="I8110:I8173" si="1514">INT((ROW()-ROW($I$46))/((CARROT_CAP+1)*(MESCLUN_CAP+1)))</x:f>
        <x:v>12</x:v>
      </x:c>
      <x:c r="J8110" s="53" t="n">
        <x:f t="shared" ref="J8110:J8173" si="1515">MOD(INT((ROW()-ROW($I$46))/(MESCLUN_CAP+1)),CARROT_CAP+1)</x:f>
        <x:v>8</x:v>
      </x:c>
      <x:c r="K8110" s="53" t="n">
        <x:f t="shared" ref="K8110:K8173" si="1516">MOD(ROW()-ROW($I$46),MESCLUN_CAP+1)</x:f>
        <x:v>4</x:v>
      </x:c>
      <x:c r="L8110" s="53" t="n">
        <x:f t="shared" ref="L8110:L8173" si="1517">SUM(I8110:K8110)</x:f>
        <x:v>24</x:v>
      </x:c>
      <x:c r="M8110" s="54" t="n">
        <x:f t="shared" ref="M8110:M8173" si="1518">I8110*TOMATO_HOURS*WEEKS*(1+TOMATO_DIM)^I8110+J8110*CARROT_HOURS*WEEKS*(1+CARROT_DIM)^J8110+K8110*MESCLUN_HOURS*WEEKS*(1+MESCLUN_DIM)^K8110</x:f>
        <x:v>3871.0895029055946</x:v>
      </x:c>
      <x:c r="N8110" s="54" t="n">
        <x:f t="shared" ref="N8110:N8173" si="1519">MAX(M8110-FARMER_HOURS,0)/TEMP_HOURS_PER_WORKER</x:f>
        <x:v>2.1882565992399963</x:v>
      </x:c>
      <x:c r="O8110" s="55" t="n">
        <x:f t="shared" ref="O8110:O8173" si="1520">I8110*TOMATO_PRICE+J8110*CARROT_PRICE+K8110*MESCLUN_PRICE</x:f>
        <x:v>133152</x:v>
      </x:c>
      <x:c r="P8110" s="55" t="n">
        <x:f t="shared" ref="P8110:P8173" si="1521">I8110*TOMATO_FERTILIZER+J8110*CARROT_FERTILIZER+K8110*MESCLUN_FERTILIZER</x:f>
        <x:v>17600</x:v>
      </x:c>
      <x:c r="Q8110" s="55" t="n">
        <x:f t="shared" ref="Q8110:Q8173" si="1522">MIN(M8110,FARMER_HOURS)*FARMER_RATE+MAX(M8110-FARMER_HOURS,0)*TEMP_RATE</x:f>
        <x:v>79706.4149809999</x:v>
      </x:c>
      <x:c r="R8110" s="55" t="n">
        <x:f t="shared" ref="R8110:R8173" si="1523">O8110-P8110-Q8110-FIXED_COST</x:f>
        <x:v>15845.585019000093</x:v>
      </x:c>
      <x:c r="S8110" s="1" t="str">
        <x:f t="shared" ref="S8110:S8173" si="1524">IF(AND(L8110&lt;=TOTAL_BED_CAP,N8110&lt;=TEMP_WORKER_CAP),"YES","NO")</x:f>
        <x:v>YES</x:v>
      </x:c>
      <x:c r="T8110" s="1" t="n">
        <x:f t="shared" ref="T8110:T8173" si="1525">IF(S8110="YES",R8110,-1E+99)</x:f>
        <x:v>15845.585019000093</x:v>
      </x:c>
    </x:row>
    <x:row r="8111">
      <x:c r="A8111" s="1"/>
      <x:c r="B8111" s="1"/>
      <x:c r="C8111" s="1"/>
      <x:c r="D8111" s="1"/>
      <x:c r="E8111" s="1"/>
      <x:c r="F8111" s="1"/>
      <x:c r="G8111" s="1"/>
      <x:c r="H8111" s="1"/>
      <x:c r="I8111" s="53">
        <x:f t="shared" si="1514"/>
        <x:v>12</x:v>
      </x:c>
      <x:c r="J8111" s="53">
        <x:f t="shared" si="1515"/>
        <x:v>8</x:v>
      </x:c>
      <x:c r="K8111" s="53">
        <x:f t="shared" si="1516"/>
        <x:v>5</x:v>
      </x:c>
      <x:c r="L8111" s="53">
        <x:f t="shared" si="1517"/>
        <x:v>25</x:v>
      </x:c>
      <x:c r="M8111" s="54">
        <x:f t="shared" si="1518"/>
        <x:v>3921.3378268267979</x:v>
      </x:c>
      <x:c r="N8111" s="54">
        <x:f t="shared" si="1519"/>
        <x:v>2.2231512686297208</x:v>
      </x:c>
      <x:c r="O8111" s="55">
        <x:f t="shared" si="1520"/>
        <x:v>135852</x:v>
      </x:c>
      <x:c r="P8111" s="55">
        <x:f t="shared" si="1521"/>
        <x:v>18480</x:v>
      </x:c>
      <x:c r="Q8111" s="55">
        <x:f t="shared" si="1522"/>
        <x:v>80578.781715743011</x:v>
      </x:c>
      <x:c r="R8111" s="55">
        <x:f t="shared" si="1523"/>
        <x:v>16793.218284256989</x:v>
      </x:c>
      <x:c r="S8111" s="1" t="str">
        <x:f t="shared" si="1524"/>
        <x:v>YES</x:v>
      </x:c>
      <x:c r="T8111" s="1">
        <x:f t="shared" si="1525"/>
        <x:v>16793.218284256989</x:v>
      </x:c>
    </x:row>
    <x:row r="8112">
      <x:c r="A8112" s="1"/>
      <x:c r="B8112" s="1"/>
      <x:c r="C8112" s="1"/>
      <x:c r="D8112" s="1"/>
      <x:c r="E8112" s="1"/>
      <x:c r="F8112" s="1"/>
      <x:c r="G8112" s="1"/>
      <x:c r="H8112" s="1"/>
      <x:c r="I8112" s="53">
        <x:f t="shared" si="1514"/>
        <x:v>12</x:v>
      </x:c>
      <x:c r="J8112" s="53">
        <x:f t="shared" si="1515"/>
        <x:v>8</x:v>
      </x:c>
      <x:c r="K8112" s="53">
        <x:f t="shared" si="1516"/>
        <x:v>6</x:v>
      </x:c>
      <x:c r="L8112" s="53">
        <x:f t="shared" si="1517"/>
        <x:v>26</x:v>
      </x:c>
      <x:c r="M8112" s="54">
        <x:f t="shared" si="1518"/>
        <x:v>3972.8128010084311</x:v>
      </x:c>
      <x:c r="N8112" s="54">
        <x:f t="shared" si="1519"/>
        <x:v>2.2588977784780773</x:v>
      </x:c>
      <x:c r="O8112" s="55">
        <x:f t="shared" si="1520"/>
        <x:v>138552</x:v>
      </x:c>
      <x:c r="P8112" s="55">
        <x:f t="shared" si="1521"/>
        <x:v>19360</x:v>
      </x:c>
      <x:c r="Q8112" s="55">
        <x:f t="shared" si="1522"/>
        <x:v>81472.444461951934</x:v>
      </x:c>
      <x:c r="R8112" s="55">
        <x:f t="shared" si="1523"/>
        <x:v>17719.555538048066</x:v>
      </x:c>
      <x:c r="S8112" s="1" t="str">
        <x:f t="shared" si="1524"/>
        <x:v>YES</x:v>
      </x:c>
      <x:c r="T8112" s="1">
        <x:f t="shared" si="1525"/>
        <x:v>17719.555538048066</x:v>
      </x:c>
    </x:row>
    <x:row r="8113">
      <x:c r="A8113" s="1"/>
      <x:c r="B8113" s="1"/>
      <x:c r="C8113" s="1"/>
      <x:c r="D8113" s="1"/>
      <x:c r="E8113" s="1"/>
      <x:c r="F8113" s="1"/>
      <x:c r="G8113" s="1"/>
      <x:c r="H8113" s="1"/>
      <x:c r="I8113" s="53">
        <x:f t="shared" si="1514"/>
        <x:v>12</x:v>
      </x:c>
      <x:c r="J8113" s="53">
        <x:f t="shared" si="1515"/>
        <x:v>8</x:v>
      </x:c>
      <x:c r="K8113" s="53">
        <x:f t="shared" si="1516"/>
        <x:v>7</x:v>
      </x:c>
      <x:c r="L8113" s="53">
        <x:f t="shared" si="1517"/>
        <x:v>27</x:v>
      </x:c>
      <x:c r="M8113" s="54">
        <x:f t="shared" si="1518"/>
        <x:v>4025.5372404063914</x:v>
      </x:c>
      <x:c r="N8113" s="54">
        <x:f t="shared" si="1519"/>
        <x:v>2.2955119725044386</x:v>
      </x:c>
      <x:c r="O8113" s="55">
        <x:f t="shared" si="1520"/>
        <x:v>141252</x:v>
      </x:c>
      <x:c r="P8113" s="55">
        <x:f t="shared" si="1521"/>
        <x:v>20240</x:v>
      </x:c>
      <x:c r="Q8113" s="55">
        <x:f t="shared" si="1522"/>
        <x:v>82387.799312610965</x:v>
      </x:c>
      <x:c r="R8113" s="55">
        <x:f t="shared" si="1523"/>
        <x:v>18624.200687389035</x:v>
      </x:c>
      <x:c r="S8113" s="1" t="str">
        <x:f t="shared" si="1524"/>
        <x:v>YES</x:v>
      </x:c>
      <x:c r="T8113" s="1">
        <x:f t="shared" si="1525"/>
        <x:v>18624.200687389035</x:v>
      </x:c>
    </x:row>
    <x:row r="8114">
      <x:c r="A8114" s="1"/>
      <x:c r="B8114" s="1"/>
      <x:c r="C8114" s="1"/>
      <x:c r="D8114" s="1"/>
      <x:c r="E8114" s="1"/>
      <x:c r="F8114" s="1"/>
      <x:c r="G8114" s="1"/>
      <x:c r="H8114" s="1"/>
      <x:c r="I8114" s="53">
        <x:f t="shared" si="1514"/>
        <x:v>12</x:v>
      </x:c>
      <x:c r="J8114" s="53">
        <x:f t="shared" si="1515"/>
        <x:v>8</x:v>
      </x:c>
      <x:c r="K8114" s="53">
        <x:f t="shared" si="1516"/>
        <x:v>8</x:v>
      </x:c>
      <x:c r="L8114" s="53">
        <x:f t="shared" si="1517"/>
        <x:v>28</x:v>
      </x:c>
      <x:c r="M8114" s="54">
        <x:f t="shared" si="1518"/>
        <x:v>4079.5343386863715</x:v>
      </x:c>
      <x:c r="N8114" s="54">
        <x:f t="shared" si="1519"/>
        <x:v>2.3330099574210914</x:v>
      </x:c>
      <x:c r="O8114" s="55">
        <x:f t="shared" si="1520"/>
        <x:v>143952</x:v>
      </x:c>
      <x:c r="P8114" s="55">
        <x:f t="shared" si="1521"/>
        <x:v>21120</x:v>
      </x:c>
      <x:c r="Q8114" s="55">
        <x:f t="shared" si="1522"/>
        <x:v>83325.248935527285</x:v>
      </x:c>
      <x:c r="R8114" s="55">
        <x:f t="shared" si="1523"/>
        <x:v>19506.751064472715</x:v>
      </x:c>
      <x:c r="S8114" s="1" t="str">
        <x:f t="shared" si="1524"/>
        <x:v>YES</x:v>
      </x:c>
      <x:c r="T8114" s="1">
        <x:f t="shared" si="1525"/>
        <x:v>19506.751064472715</x:v>
      </x:c>
    </x:row>
    <x:row r="8115">
      <x:c r="A8115" s="1"/>
      <x:c r="B8115" s="1"/>
      <x:c r="C8115" s="1"/>
      <x:c r="D8115" s="1"/>
      <x:c r="E8115" s="1"/>
      <x:c r="F8115" s="1"/>
      <x:c r="G8115" s="1"/>
      <x:c r="H8115" s="1"/>
      <x:c r="I8115" s="53">
        <x:f t="shared" si="1514"/>
        <x:v>12</x:v>
      </x:c>
      <x:c r="J8115" s="53">
        <x:f t="shared" si="1515"/>
        <x:v>8</x:v>
      </x:c>
      <x:c r="K8115" s="53">
        <x:f t="shared" si="1516"/>
        <x:v>9</x:v>
      </x:c>
      <x:c r="L8115" s="53">
        <x:f t="shared" si="1517"/>
        <x:v>29</x:v>
      </x:c>
      <x:c r="M8115" s="54">
        <x:f t="shared" si="1518"/>
        <x:v>4134.8276741267664</x:v>
      </x:c>
      <x:c r="N8115" s="54">
        <x:f t="shared" si="1519"/>
        <x:v>2.3714081070324768</x:v>
      </x:c>
      <x:c r="O8115" s="55">
        <x:f t="shared" si="1520"/>
        <x:v>146652</x:v>
      </x:c>
      <x:c r="P8115" s="55">
        <x:f t="shared" si="1521"/>
        <x:v>22000</x:v>
      </x:c>
      <x:c r="Q8115" s="55">
        <x:f t="shared" si="1522"/>
        <x:v>84285.202675811917</x:v>
      </x:c>
      <x:c r="R8115" s="55">
        <x:f t="shared" si="1523"/>
        <x:v>20366.797324188083</x:v>
      </x:c>
      <x:c r="S8115" s="1" t="str">
        <x:f t="shared" si="1524"/>
        <x:v>YES</x:v>
      </x:c>
      <x:c r="T8115" s="1">
        <x:f t="shared" si="1525"/>
        <x:v>20366.797324188083</x:v>
      </x:c>
    </x:row>
    <x:row r="8116">
      <x:c r="A8116" s="1"/>
      <x:c r="B8116" s="1"/>
      <x:c r="C8116" s="1"/>
      <x:c r="D8116" s="1"/>
      <x:c r="E8116" s="1"/>
      <x:c r="F8116" s="1"/>
      <x:c r="G8116" s="1"/>
      <x:c r="H8116" s="1"/>
      <x:c r="I8116" s="53">
        <x:f t="shared" si="1514"/>
        <x:v>12</x:v>
      </x:c>
      <x:c r="J8116" s="53">
        <x:f t="shared" si="1515"/>
        <x:v>8</x:v>
      </x:c>
      <x:c r="K8116" s="53">
        <x:f t="shared" si="1516"/>
        <x:v>10</x:v>
      </x:c>
      <x:c r="L8116" s="53">
        <x:f t="shared" si="1517"/>
        <x:v>30</x:v>
      </x:c>
      <x:c r="M8116" s="54">
        <x:f t="shared" si="1518"/>
        <x:v>4191.4412156099788</x:v>
      </x:c>
      <x:c r="N8116" s="54">
        <x:f t="shared" si="1519"/>
        <x:v>2.4107230663958186</x:v>
      </x:c>
      <x:c r="O8116" s="55">
        <x:f t="shared" si="1520"/>
        <x:v>149352</x:v>
      </x:c>
      <x:c r="P8116" s="55">
        <x:f t="shared" si="1521"/>
        <x:v>22880</x:v>
      </x:c>
      <x:c r="Q8116" s="55">
        <x:f t="shared" si="1522"/>
        <x:v>85268.076659895465</x:v>
      </x:c>
      <x:c r="R8116" s="55">
        <x:f t="shared" si="1523"/>
        <x:v>21203.923340104535</x:v>
      </x:c>
      <x:c r="S8116" s="1" t="str">
        <x:f t="shared" si="1524"/>
        <x:v>YES</x:v>
      </x:c>
      <x:c r="T8116" s="1">
        <x:f t="shared" si="1525"/>
        <x:v>21203.923340104535</x:v>
      </x:c>
    </x:row>
    <x:row r="8117">
      <x:c r="A8117" s="1"/>
      <x:c r="B8117" s="1"/>
      <x:c r="C8117" s="1"/>
      <x:c r="D8117" s="1"/>
      <x:c r="E8117" s="1"/>
      <x:c r="F8117" s="1"/>
      <x:c r="G8117" s="1"/>
      <x:c r="H8117" s="1"/>
      <x:c r="I8117" s="53">
        <x:f t="shared" si="1514"/>
        <x:v>12</x:v>
      </x:c>
      <x:c r="J8117" s="53">
        <x:f t="shared" si="1515"/>
        <x:v>8</x:v>
      </x:c>
      <x:c r="K8117" s="53">
        <x:f t="shared" si="1516"/>
        <x:v>11</x:v>
      </x:c>
      <x:c r="L8117" s="53">
        <x:f t="shared" si="1517"/>
        <x:v>31</x:v>
      </x:c>
      <x:c r="M8117" s="54">
        <x:f t="shared" si="1518"/>
        <x:v>4249.3993287034182</x:v>
      </x:c>
      <x:c r="N8117" s="54">
        <x:f t="shared" si="1519"/>
        <x:v>2.4509717560440403</x:v>
      </x:c>
      <x:c r="O8117" s="55">
        <x:f t="shared" si="1520"/>
        <x:v>152052</x:v>
      </x:c>
      <x:c r="P8117" s="55">
        <x:f t="shared" si="1521"/>
        <x:v>23760</x:v>
      </x:c>
      <x:c r="Q8117" s="55">
        <x:f t="shared" si="1522"/>
        <x:v>86274.293901101017</x:v>
      </x:c>
      <x:c r="R8117" s="55">
        <x:f t="shared" si="1523"/>
        <x:v>22017.706098898983</x:v>
      </x:c>
      <x:c r="S8117" s="1" t="str">
        <x:f t="shared" si="1524"/>
        <x:v>YES</x:v>
      </x:c>
      <x:c r="T8117" s="1">
        <x:f t="shared" si="1525"/>
        <x:v>22017.706098898983</x:v>
      </x:c>
    </x:row>
    <x:row r="8118">
      <x:c r="A8118" s="1"/>
      <x:c r="B8118" s="1"/>
      <x:c r="C8118" s="1"/>
      <x:c r="D8118" s="1"/>
      <x:c r="E8118" s="1"/>
      <x:c r="F8118" s="1"/>
      <x:c r="G8118" s="1"/>
      <x:c r="H8118" s="1"/>
      <x:c r="I8118" s="53">
        <x:f t="shared" si="1514"/>
        <x:v>12</x:v>
      </x:c>
      <x:c r="J8118" s="53">
        <x:f t="shared" si="1515"/>
        <x:v>8</x:v>
      </x:c>
      <x:c r="K8118" s="53">
        <x:f t="shared" si="1516"/>
        <x:v>12</x:v>
      </x:c>
      <x:c r="L8118" s="53">
        <x:f t="shared" si="1517"/>
        <x:v>32</x:v>
      </x:c>
      <x:c r="M8118" s="54">
        <x:f t="shared" si="1518"/>
        <x:v>4308.7267818314822</x:v>
      </x:c>
      <x:c r="N8118" s="54">
        <x:f t="shared" si="1519"/>
        <x:v>2.4921713762718625</x:v>
      </x:c>
      <x:c r="O8118" s="55">
        <x:f t="shared" si="1520"/>
        <x:v>154752</x:v>
      </x:c>
      <x:c r="P8118" s="55">
        <x:f t="shared" si="1521"/>
        <x:v>24640</x:v>
      </x:c>
      <x:c r="Q8118" s="55">
        <x:f t="shared" si="1522"/>
        <x:v>87304.284406796563</x:v>
      </x:c>
      <x:c r="R8118" s="55">
        <x:f t="shared" si="1523"/>
        <x:v>22807.715593203437</x:v>
      </x:c>
      <x:c r="S8118" s="1" t="str">
        <x:f t="shared" si="1524"/>
        <x:v>YES</x:v>
      </x:c>
      <x:c r="T8118" s="1">
        <x:f t="shared" si="1525"/>
        <x:v>22807.715593203437</x:v>
      </x:c>
    </x:row>
    <x:row r="8119">
      <x:c r="A8119" s="1"/>
      <x:c r="B8119" s="1"/>
      <x:c r="C8119" s="1"/>
      <x:c r="D8119" s="1"/>
      <x:c r="E8119" s="1"/>
      <x:c r="F8119" s="1"/>
      <x:c r="G8119" s="1"/>
      <x:c r="H8119" s="1"/>
      <x:c r="I8119" s="53">
        <x:f t="shared" si="1514"/>
        <x:v>12</x:v>
      </x:c>
      <x:c r="J8119" s="53">
        <x:f t="shared" si="1515"/>
        <x:v>8</x:v>
      </x:c>
      <x:c r="K8119" s="53">
        <x:f t="shared" si="1516"/>
        <x:v>13</x:v>
      </x:c>
      <x:c r="L8119" s="53">
        <x:f t="shared" si="1517"/>
        <x:v>33</x:v>
      </x:c>
      <x:c r="M8119" s="54">
        <x:f t="shared" si="1518"/>
        <x:v>4369.4487525398672</x:v>
      </x:c>
      <x:c r="N8119" s="54">
        <x:f t="shared" si="1519"/>
        <x:v>2.5343394114860187</x:v>
      </x:c>
      <x:c r="O8119" s="55">
        <x:f t="shared" si="1520"/>
        <x:v>157452</x:v>
      </x:c>
      <x:c r="P8119" s="55">
        <x:f t="shared" si="1521"/>
        <x:v>25520</x:v>
      </x:c>
      <x:c r="Q8119" s="55">
        <x:f t="shared" si="1522"/>
        <x:v>88358.48528715047</x:v>
      </x:c>
      <x:c r="R8119" s="55">
        <x:f t="shared" si="1523"/>
        <x:v>23573.51471284953</x:v>
      </x:c>
      <x:c r="S8119" s="1" t="str">
        <x:f t="shared" si="1524"/>
        <x:v>YES</x:v>
      </x:c>
      <x:c r="T8119" s="1">
        <x:f t="shared" si="1525"/>
        <x:v>23573.51471284953</x:v>
      </x:c>
    </x:row>
    <x:row r="8120">
      <x:c r="A8120" s="1"/>
      <x:c r="B8120" s="1"/>
      <x:c r="C8120" s="1"/>
      <x:c r="D8120" s="1"/>
      <x:c r="E8120" s="1"/>
      <x:c r="F8120" s="1"/>
      <x:c r="G8120" s="1"/>
      <x:c r="H8120" s="1"/>
      <x:c r="I8120" s="53">
        <x:f t="shared" si="1514"/>
        <x:v>12</x:v>
      </x:c>
      <x:c r="J8120" s="53">
        <x:f t="shared" si="1515"/>
        <x:v>8</x:v>
      </x:c>
      <x:c r="K8120" s="53">
        <x:f t="shared" si="1516"/>
        <x:v>14</x:v>
      </x:c>
      <x:c r="L8120" s="53">
        <x:f t="shared" si="1517"/>
        <x:v>34</x:v>
      </x:c>
      <x:c r="M8120" s="54">
        <x:f t="shared" si="1518"/>
        <x:v>4431.5908338535282</x:v>
      </x:c>
      <x:c r="N8120" s="54">
        <x:f t="shared" si="1519"/>
        <x:v>2.5774936346205055</x:v>
      </x:c>
      <x:c r="O8120" s="55">
        <x:f t="shared" si="1520"/>
        <x:v>160152</x:v>
      </x:c>
      <x:c r="P8120" s="55">
        <x:f t="shared" si="1521"/>
        <x:v>26400</x:v>
      </x:c>
      <x:c r="Q8120" s="55">
        <x:f t="shared" si="1522"/>
        <x:v>89437.34086551264</x:v>
      </x:c>
      <x:c r="R8120" s="55">
        <x:f t="shared" si="1523"/>
        <x:v>24314.65913448736</x:v>
      </x:c>
      <x:c r="S8120" s="1" t="str">
        <x:f t="shared" si="1524"/>
        <x:v>YES</x:v>
      </x:c>
      <x:c r="T8120" s="1">
        <x:f t="shared" si="1525"/>
        <x:v>24314.65913448736</x:v>
      </x:c>
    </x:row>
    <x:row r="8121">
      <x:c r="A8121" s="1"/>
      <x:c r="B8121" s="1"/>
      <x:c r="C8121" s="1"/>
      <x:c r="D8121" s="1"/>
      <x:c r="E8121" s="1"/>
      <x:c r="F8121" s="1"/>
      <x:c r="G8121" s="1"/>
      <x:c r="H8121" s="1"/>
      <x:c r="I8121" s="53">
        <x:f t="shared" si="1514"/>
        <x:v>12</x:v>
      </x:c>
      <x:c r="J8121" s="53">
        <x:f t="shared" si="1515"/>
        <x:v>8</x:v>
      </x:c>
      <x:c r="K8121" s="53">
        <x:f t="shared" si="1516"/>
        <x:v>15</x:v>
      </x:c>
      <x:c r="L8121" s="53">
        <x:f t="shared" si="1517"/>
        <x:v>35</x:v>
      </x:c>
      <x:c r="M8121" s="54">
        <x:f t="shared" si="1518"/>
        <x:v>4495.1790407296739</x:v>
      </x:c>
      <x:c r="N8121" s="54">
        <x:f t="shared" si="1519"/>
        <x:v>2.6216521116178293</x:v>
      </x:c>
      <x:c r="O8121" s="55">
        <x:f t="shared" si="1520"/>
        <x:v>162852</x:v>
      </x:c>
      <x:c r="P8121" s="55">
        <x:f t="shared" si="1521"/>
        <x:v>27280</x:v>
      </x:c>
      <x:c r="Q8121" s="55">
        <x:f t="shared" si="1522"/>
        <x:v>90541.302790445727</x:v>
      </x:c>
      <x:c r="R8121" s="55">
        <x:f t="shared" si="1523"/>
        <x:v>25030.697209554273</x:v>
      </x:c>
      <x:c r="S8121" s="1" t="str">
        <x:f t="shared" si="1524"/>
        <x:v>YES</x:v>
      </x:c>
      <x:c r="T8121" s="1">
        <x:f t="shared" si="1525"/>
        <x:v>25030.697209554273</x:v>
      </x:c>
    </x:row>
    <x:row r="8122">
      <x:c r="A8122" s="1"/>
      <x:c r="B8122" s="1"/>
      <x:c r="C8122" s="1"/>
      <x:c r="D8122" s="1"/>
      <x:c r="E8122" s="1"/>
      <x:c r="F8122" s="1"/>
      <x:c r="G8122" s="1"/>
      <x:c r="H8122" s="1"/>
      <x:c r="I8122" s="53">
        <x:f t="shared" si="1514"/>
        <x:v>12</x:v>
      </x:c>
      <x:c r="J8122" s="53">
        <x:f t="shared" si="1515"/>
        <x:v>8</x:v>
      </x:c>
      <x:c r="K8122" s="53">
        <x:f t="shared" si="1516"/>
        <x:v>16</x:v>
      </x:c>
      <x:c r="L8122" s="53">
        <x:f t="shared" si="1517"/>
        <x:v>36</x:v>
      </x:c>
      <x:c r="M8122" s="54">
        <x:f t="shared" si="1518"/>
        <x:v>4560.2398166071634</x:v>
      </x:c>
      <x:c r="N8122" s="54">
        <x:f t="shared" si="1519"/>
        <x:v>2.6668332059771966</x:v>
      </x:c>
      <x:c r="O8122" s="55">
        <x:f t="shared" si="1520"/>
        <x:v>165552</x:v>
      </x:c>
      <x:c r="P8122" s="55">
        <x:f t="shared" si="1521"/>
        <x:v>28160</x:v>
      </x:c>
      <x:c r="Q8122" s="55">
        <x:f t="shared" si="1522"/>
        <x:v>91670.830149429923</x:v>
      </x:c>
      <x:c r="R8122" s="55">
        <x:f t="shared" si="1523"/>
        <x:v>25721.169850570077</x:v>
      </x:c>
      <x:c r="S8122" s="1" t="str">
        <x:f t="shared" si="1524"/>
        <x:v>YES</x:v>
      </x:c>
      <x:c r="T8122" s="1">
        <x:f t="shared" si="1525"/>
        <x:v>25721.169850570077</x:v>
      </x:c>
    </x:row>
    <x:row r="8123">
      <x:c r="A8123" s="1"/>
      <x:c r="B8123" s="1"/>
      <x:c r="C8123" s="1"/>
      <x:c r="D8123" s="1"/>
      <x:c r="E8123" s="1"/>
      <x:c r="F8123" s="1"/>
      <x:c r="G8123" s="1"/>
      <x:c r="H8123" s="1"/>
      <x:c r="I8123" s="53">
        <x:f t="shared" si="1514"/>
        <x:v>12</x:v>
      </x:c>
      <x:c r="J8123" s="53">
        <x:f t="shared" si="1515"/>
        <x:v>8</x:v>
      </x:c>
      <x:c r="K8123" s="53">
        <x:f t="shared" si="1516"/>
        <x:v>17</x:v>
      </x:c>
      <x:c r="L8123" s="53">
        <x:f t="shared" si="1517"/>
        <x:v>37</x:v>
      </x:c>
      <x:c r="M8123" s="54">
        <x:f t="shared" si="1518"/>
        <x:v>4626.8000400537039</x:v>
      </x:c>
      <x:c r="N8123" s="54">
        <x:f t="shared" si="1519"/>
        <x:v>2.7130555833706276</x:v>
      </x:c>
      <x:c r="O8123" s="55">
        <x:f t="shared" si="1520"/>
        <x:v>168252</x:v>
      </x:c>
      <x:c r="P8123" s="55">
        <x:f t="shared" si="1521"/>
        <x:v>29040</x:v>
      </x:c>
      <x:c r="Q8123" s="55">
        <x:f t="shared" si="1522"/>
        <x:v>92826.389584265693</x:v>
      </x:c>
      <x:c r="R8123" s="55">
        <x:f t="shared" si="1523"/>
        <x:v>26385.610415734307</x:v>
      </x:c>
      <x:c r="S8123" s="1" t="str">
        <x:f t="shared" si="1524"/>
        <x:v>YES</x:v>
      </x:c>
      <x:c r="T8123" s="1">
        <x:f t="shared" si="1525"/>
        <x:v>26385.610415734307</x:v>
      </x:c>
    </x:row>
    <x:row r="8124">
      <x:c r="A8124" s="1"/>
      <x:c r="B8124" s="1"/>
      <x:c r="C8124" s="1"/>
      <x:c r="D8124" s="1"/>
      <x:c r="E8124" s="1"/>
      <x:c r="F8124" s="1"/>
      <x:c r="G8124" s="1"/>
      <x:c r="H8124" s="1"/>
      <x:c r="I8124" s="53">
        <x:f t="shared" si="1514"/>
        <x:v>12</x:v>
      </x:c>
      <x:c r="J8124" s="53">
        <x:f t="shared" si="1515"/>
        <x:v>8</x:v>
      </x:c>
      <x:c r="K8124" s="53">
        <x:f t="shared" si="1516"/>
        <x:v>18</x:v>
      </x:c>
      <x:c r="L8124" s="53">
        <x:f t="shared" si="1517"/>
        <x:v>38</x:v>
      </x:c>
      <x:c r="M8124" s="54">
        <x:f t="shared" si="1518"/>
        <x:v>4694.8870315122913</x:v>
      </x:c>
      <x:c r="N8124" s="54">
        <x:f t="shared" si="1519"/>
        <x:v>2.7603382163279799</x:v>
      </x:c>
      <x:c r="O8124" s="55">
        <x:f t="shared" si="1520"/>
        <x:v>170952</x:v>
      </x:c>
      <x:c r="P8124" s="55">
        <x:f t="shared" si="1521"/>
        <x:v>29920</x:v>
      </x:c>
      <x:c r="Q8124" s="55">
        <x:f t="shared" si="1522"/>
        <x:v>94008.455408199501</x:v>
      </x:c>
      <x:c r="R8124" s="55">
        <x:f t="shared" si="1523"/>
        <x:v>27023.544591800499</x:v>
      </x:c>
      <x:c r="S8124" s="1" t="str">
        <x:f t="shared" si="1524"/>
        <x:v>YES</x:v>
      </x:c>
      <x:c r="T8124" s="1">
        <x:f t="shared" si="1525"/>
        <x:v>27023.544591800499</x:v>
      </x:c>
    </x:row>
    <x:row r="8125">
      <x:c r="A8125" s="1"/>
      <x:c r="B8125" s="1"/>
      <x:c r="C8125" s="1"/>
      <x:c r="D8125" s="1"/>
      <x:c r="E8125" s="1"/>
      <x:c r="F8125" s="1"/>
      <x:c r="G8125" s="1"/>
      <x:c r="H8125" s="1"/>
      <x:c r="I8125" s="53">
        <x:f t="shared" si="1514"/>
        <x:v>12</x:v>
      </x:c>
      <x:c r="J8125" s="53">
        <x:f t="shared" si="1515"/>
        <x:v>8</x:v>
      </x:c>
      <x:c r="K8125" s="53">
        <x:f t="shared" si="1516"/>
        <x:v>19</x:v>
      </x:c>
      <x:c r="L8125" s="53">
        <x:f t="shared" si="1517"/>
        <x:v>39</x:v>
      </x:c>
      <x:c r="M8125" s="54">
        <x:f t="shared" si="1518"/>
        <x:v>4764.5285601483129</x:v>
      </x:c>
      <x:c r="N8125" s="54">
        <x:f t="shared" si="1519"/>
        <x:v>2.808700388991884</x:v>
      </x:c>
      <x:c r="O8125" s="55">
        <x:f t="shared" si="1520"/>
        <x:v>173652</x:v>
      </x:c>
      <x:c r="P8125" s="55">
        <x:f t="shared" si="1521"/>
        <x:v>30800</x:v>
      </x:c>
      <x:c r="Q8125" s="55">
        <x:f t="shared" si="1522"/>
        <x:v>95217.509724797099</x:v>
      </x:c>
      <x:c r="R8125" s="55">
        <x:f t="shared" si="1523"/>
        <x:v>27634.490275202901</x:v>
      </x:c>
      <x:c r="S8125" s="1" t="str">
        <x:f t="shared" si="1524"/>
        <x:v>YES</x:v>
      </x:c>
      <x:c r="T8125" s="1">
        <x:f t="shared" si="1525"/>
        <x:v>27634.490275202901</x:v>
      </x:c>
    </x:row>
    <x:row r="8126">
      <x:c r="A8126" s="1"/>
      <x:c r="B8126" s="1"/>
      <x:c r="C8126" s="1"/>
      <x:c r="D8126" s="1"/>
      <x:c r="E8126" s="1"/>
      <x:c r="F8126" s="1"/>
      <x:c r="G8126" s="1"/>
      <x:c r="H8126" s="1"/>
      <x:c r="I8126" s="53">
        <x:f t="shared" si="1514"/>
        <x:v>12</x:v>
      </x:c>
      <x:c r="J8126" s="53">
        <x:f t="shared" si="1515"/>
        <x:v>8</x:v>
      </x:c>
      <x:c r="K8126" s="53">
        <x:f t="shared" si="1516"/>
        <x:v>20</x:v>
      </x:c>
      <x:c r="L8126" s="53">
        <x:f t="shared" si="1517"/>
        <x:v>40</x:v>
      </x:c>
      <x:c r="M8126" s="54">
        <x:f t="shared" si="1518"/>
        <x:v>4835.75285079879</x:v>
      </x:c>
      <x:c r="N8126" s="54">
        <x:f t="shared" si="1519"/>
        <x:v>2.8581617019436041</x:v>
      </x:c>
      <x:c r="O8126" s="55">
        <x:f t="shared" si="1520"/>
        <x:v>176352</x:v>
      </x:c>
      <x:c r="P8126" s="55">
        <x:f t="shared" si="1521"/>
        <x:v>31680</x:v>
      </x:c>
      <x:c r="Q8126" s="55">
        <x:f t="shared" si="1522"/>
        <x:v>96454.042548590107</x:v>
      </x:c>
      <x:c r="R8126" s="55">
        <x:f t="shared" si="1523"/>
        <x:v>28217.957451409893</x:v>
      </x:c>
      <x:c r="S8126" s="1" t="str">
        <x:f t="shared" si="1524"/>
        <x:v>YES</x:v>
      </x:c>
      <x:c r="T8126" s="1">
        <x:f t="shared" si="1525"/>
        <x:v>28217.957451409893</x:v>
      </x:c>
    </x:row>
    <x:row r="8127">
      <x:c r="A8127" s="1"/>
      <x:c r="B8127" s="1"/>
      <x:c r="C8127" s="1"/>
      <x:c r="D8127" s="1"/>
      <x:c r="E8127" s="1"/>
      <x:c r="F8127" s="1"/>
      <x:c r="G8127" s="1"/>
      <x:c r="H8127" s="1"/>
      <x:c r="I8127" s="53">
        <x:f t="shared" si="1514"/>
        <x:v>12</x:v>
      </x:c>
      <x:c r="J8127" s="53">
        <x:f t="shared" si="1515"/>
        <x:v>8</x:v>
      </x:c>
      <x:c r="K8127" s="53">
        <x:f t="shared" si="1516"/>
        <x:v>21</x:v>
      </x:c>
      <x:c r="L8127" s="53">
        <x:f t="shared" si="1517"/>
        <x:v>41</x:v>
      </x:c>
      <x:c r="M8127" s="54">
        <x:f t="shared" si="1518"/>
        <x:v>4908.5885910252337</x:v>
      </x:c>
      <x:c r="N8127" s="54">
        <x:f t="shared" si="1519"/>
        <x:v>2.9087420771008565</x:v>
      </x:c>
      <x:c r="O8127" s="55">
        <x:f t="shared" si="1520"/>
        <x:v>179052</x:v>
      </x:c>
      <x:c r="P8127" s="55">
        <x:f t="shared" si="1521"/>
        <x:v>32560</x:v>
      </x:c>
      <x:c r="Q8127" s="55">
        <x:f t="shared" si="1522"/>
        <x:v>97718.551927521417</x:v>
      </x:c>
      <x:c r="R8127" s="55">
        <x:f t="shared" si="1523"/>
        <x:v>28773.448072478583</x:v>
      </x:c>
      <x:c r="S8127" s="1" t="str">
        <x:f t="shared" si="1524"/>
        <x:v>YES</x:v>
      </x:c>
      <x:c r="T8127" s="1">
        <x:f t="shared" si="1525"/>
        <x:v>28773.448072478583</x:v>
      </x:c>
    </x:row>
    <x:row r="8128">
      <x:c r="A8128" s="1"/>
      <x:c r="B8128" s="1"/>
      <x:c r="C8128" s="1"/>
      <x:c r="D8128" s="1"/>
      <x:c r="E8128" s="1"/>
      <x:c r="F8128" s="1"/>
      <x:c r="G8128" s="1"/>
      <x:c r="H8128" s="1"/>
      <x:c r="I8128" s="53">
        <x:f t="shared" si="1514"/>
        <x:v>12</x:v>
      </x:c>
      <x:c r="J8128" s="53">
        <x:f t="shared" si="1515"/>
        <x:v>8</x:v>
      </x:c>
      <x:c r="K8128" s="53">
        <x:f t="shared" si="1516"/>
        <x:v>22</x:v>
      </x:c>
      <x:c r="L8128" s="53">
        <x:f t="shared" si="1517"/>
        <x:v>42</x:v>
      </x:c>
      <x:c r="M8128" s="54">
        <x:f t="shared" si="1518"/>
        <x:v>4983.0649382716301</x:v>
      </x:c>
      <x:c r="N8128" s="54">
        <x:f t="shared" si="1519"/>
        <x:v>2.9604617626886318</x:v>
      </x:c>
      <x:c r="O8128" s="55">
        <x:f t="shared" si="1520"/>
        <x:v>181752</x:v>
      </x:c>
      <x:c r="P8128" s="55">
        <x:f t="shared" si="1521"/>
        <x:v>33440</x:v>
      </x:c>
      <x:c r="Q8128" s="55">
        <x:f t="shared" si="1522"/>
        <x:v>99011.5440672158</x:v>
      </x:c>
      <x:c r="R8128" s="55">
        <x:f t="shared" si="1523"/>
        <x:v>29300.4559327842</x:v>
      </x:c>
      <x:c r="S8128" s="1" t="str">
        <x:f t="shared" si="1524"/>
        <x:v>YES</x:v>
      </x:c>
      <x:c r="T8128" s="1">
        <x:f t="shared" si="1525"/>
        <x:v>29300.4559327842</x:v>
      </x:c>
    </x:row>
    <x:row r="8129">
      <x:c r="A8129" s="1"/>
      <x:c r="B8129" s="1"/>
      <x:c r="C8129" s="1"/>
      <x:c r="D8129" s="1"/>
      <x:c r="E8129" s="1"/>
      <x:c r="F8129" s="1"/>
      <x:c r="G8129" s="1"/>
      <x:c r="H8129" s="1"/>
      <x:c r="I8129" s="53">
        <x:f t="shared" si="1514"/>
        <x:v>12</x:v>
      </x:c>
      <x:c r="J8129" s="53">
        <x:f t="shared" si="1515"/>
        <x:v>8</x:v>
      </x:c>
      <x:c r="K8129" s="53">
        <x:f t="shared" si="1516"/>
        <x:v>23</x:v>
      </x:c>
      <x:c r="L8129" s="53">
        <x:f t="shared" si="1517"/>
        <x:v>43</x:v>
      </x:c>
      <x:c r="M8129" s="54">
        <x:f t="shared" si="1518"/>
        <x:v>5059.2115271290659</x:v>
      </x:c>
      <x:c r="N8129" s="54">
        <x:f t="shared" si="1519"/>
        <x:v>3.0133413382840737</x:v>
      </x:c>
      <x:c r="O8129" s="55">
        <x:f t="shared" si="1520"/>
        <x:v>184452</x:v>
      </x:c>
      <x:c r="P8129" s="55">
        <x:f t="shared" si="1521"/>
        <x:v>34320</x:v>
      </x:c>
      <x:c r="Q8129" s="55">
        <x:f t="shared" si="1522"/>
        <x:v>100333.53345710183</x:v>
      </x:c>
      <x:c r="R8129" s="55">
        <x:f t="shared" si="1523"/>
        <x:v>29798.466542898168</x:v>
      </x:c>
      <x:c r="S8129" s="1" t="str">
        <x:f t="shared" si="1524"/>
        <x:v>YES</x:v>
      </x:c>
      <x:c r="T8129" s="1">
        <x:f t="shared" si="1525"/>
        <x:v>29798.466542898168</x:v>
      </x:c>
    </x:row>
    <x:row r="8130">
      <x:c r="A8130" s="1"/>
      <x:c r="B8130" s="1"/>
      <x:c r="C8130" s="1"/>
      <x:c r="D8130" s="1"/>
      <x:c r="E8130" s="1"/>
      <x:c r="F8130" s="1"/>
      <x:c r="G8130" s="1"/>
      <x:c r="H8130" s="1"/>
      <x:c r="I8130" s="53">
        <x:f t="shared" si="1514"/>
        <x:v>12</x:v>
      </x:c>
      <x:c r="J8130" s="53">
        <x:f t="shared" si="1515"/>
        <x:v>8</x:v>
      </x:c>
      <x:c r="K8130" s="53">
        <x:f t="shared" si="1516"/>
        <x:v>24</x:v>
      </x:c>
      <x:c r="L8130" s="53">
        <x:f t="shared" si="1517"/>
        <x:v>44</x:v>
      </x:c>
      <x:c r="M8130" s="54">
        <x:f t="shared" si="1518"/>
        <x:v>5137.058476708562</x:v>
      </x:c>
      <x:c r="N8130" s="54">
        <x:f t="shared" si="1519"/>
        <x:v>3.0674017199365013</x:v>
      </x:c>
      <x:c r="O8130" s="55">
        <x:f t="shared" si="1520"/>
        <x:v>187152</x:v>
      </x:c>
      <x:c r="P8130" s="55">
        <x:f t="shared" si="1521"/>
        <x:v>35200</x:v>
      </x:c>
      <x:c r="Q8130" s="55">
        <x:f t="shared" si="1522"/>
        <x:v>101685.04299841254</x:v>
      </x:c>
      <x:c r="R8130" s="55">
        <x:f t="shared" si="1523"/>
        <x:v>30266.957001587463</x:v>
      </x:c>
      <x:c r="S8130" s="1" t="str">
        <x:f t="shared" si="1524"/>
        <x:v>YES</x:v>
      </x:c>
      <x:c r="T8130" s="1">
        <x:f t="shared" si="1525"/>
        <x:v>30266.957001587463</x:v>
      </x:c>
    </x:row>
    <x:row r="8131">
      <x:c r="A8131" s="1"/>
      <x:c r="B8131" s="1"/>
      <x:c r="C8131" s="1"/>
      <x:c r="D8131" s="1"/>
      <x:c r="E8131" s="1"/>
      <x:c r="F8131" s="1"/>
      <x:c r="G8131" s="1"/>
      <x:c r="H8131" s="1"/>
      <x:c r="I8131" s="53">
        <x:f t="shared" si="1514"/>
        <x:v>12</x:v>
      </x:c>
      <x:c r="J8131" s="53">
        <x:f t="shared" si="1515"/>
        <x:v>8</x:v>
      </x:c>
      <x:c r="K8131" s="53">
        <x:f t="shared" si="1516"/>
        <x:v>25</x:v>
      </x:c>
      <x:c r="L8131" s="53">
        <x:f t="shared" si="1517"/>
        <x:v>45</x:v>
      </x:c>
      <x:c r="M8131" s="54">
        <x:f t="shared" si="1518"/>
        <x:v>5216.63639812366</x:v>
      </x:c>
      <x:c r="N8131" s="54">
        <x:f t="shared" si="1519"/>
        <x:v>3.1226641653636529</x:v>
      </x:c>
      <x:c r="O8131" s="55">
        <x:f t="shared" si="1520"/>
        <x:v>189852</x:v>
      </x:c>
      <x:c r="P8131" s="55">
        <x:f t="shared" si="1521"/>
        <x:v>36080</x:v>
      </x:c>
      <x:c r="Q8131" s="55">
        <x:f t="shared" si="1522"/>
        <x:v>103066.60413409132</x:v>
      </x:c>
      <x:c r="R8131" s="55">
        <x:f t="shared" si="1523"/>
        <x:v>30705.395865908678</x:v>
      </x:c>
      <x:c r="S8131" s="1" t="str">
        <x:f t="shared" si="1524"/>
        <x:v>YES</x:v>
      </x:c>
      <x:c r="T8131" s="1">
        <x:f t="shared" si="1525"/>
        <x:v>30705.395865908678</x:v>
      </x:c>
    </x:row>
    <x:row r="8132">
      <x:c r="A8132" s="1"/>
      <x:c r="B8132" s="1"/>
      <x:c r="C8132" s="1"/>
      <x:c r="D8132" s="1"/>
      <x:c r="E8132" s="1"/>
      <x:c r="F8132" s="1"/>
      <x:c r="G8132" s="1"/>
      <x:c r="H8132" s="1"/>
      <x:c r="I8132" s="53">
        <x:f t="shared" si="1514"/>
        <x:v>12</x:v>
      </x:c>
      <x:c r="J8132" s="53">
        <x:f t="shared" si="1515"/>
        <x:v>8</x:v>
      </x:c>
      <x:c r="K8132" s="53">
        <x:f t="shared" si="1516"/>
        <x:v>26</x:v>
      </x:c>
      <x:c r="L8132" s="53">
        <x:f t="shared" si="1517"/>
        <x:v>46</x:v>
      </x:c>
      <x:c r="M8132" s="54">
        <x:f t="shared" si="1518"/>
        <x:v>5297.9764020843777</x:v>
      </x:c>
      <x:c r="N8132" s="54">
        <x:f t="shared" si="1519"/>
        <x:v>3.1791502792252624</x:v>
      </x:c>
      <x:c r="O8132" s="55">
        <x:f t="shared" si="1520"/>
        <x:v>192552</x:v>
      </x:c>
      <x:c r="P8132" s="55">
        <x:f t="shared" si="1521"/>
        <x:v>36960</x:v>
      </x:c>
      <x:c r="Q8132" s="55">
        <x:f t="shared" si="1522"/>
        <x:v>104478.75698063156</x:v>
      </x:c>
      <x:c r="R8132" s="55">
        <x:f t="shared" si="1523"/>
        <x:v>31113.243019368441</x:v>
      </x:c>
      <x:c r="S8132" s="1" t="str">
        <x:f t="shared" si="1524"/>
        <x:v>YES</x:v>
      </x:c>
      <x:c r="T8132" s="1">
        <x:f t="shared" si="1525"/>
        <x:v>31113.243019368441</x:v>
      </x:c>
    </x:row>
    <x:row r="8133">
      <x:c r="A8133" s="1"/>
      <x:c r="B8133" s="1"/>
      <x:c r="C8133" s="1"/>
      <x:c r="D8133" s="1"/>
      <x:c r="E8133" s="1"/>
      <x:c r="F8133" s="1"/>
      <x:c r="G8133" s="1"/>
      <x:c r="H8133" s="1"/>
      <x:c r="I8133" s="53">
        <x:f t="shared" si="1514"/>
        <x:v>12</x:v>
      </x:c>
      <x:c r="J8133" s="53">
        <x:f t="shared" si="1515"/>
        <x:v>8</x:v>
      </x:c>
      <x:c r="K8133" s="53">
        <x:f t="shared" si="1516"/>
        <x:v>27</x:v>
      </x:c>
      <x:c r="L8133" s="53">
        <x:f t="shared" si="1517"/>
        <x:v>47</x:v>
      </x:c>
      <x:c r="M8133" s="54">
        <x:f t="shared" si="1518"/>
        <x:v>5381.1101066041338</x:v>
      </x:c>
      <x:c r="N8133" s="54">
        <x:f t="shared" si="1519"/>
        <x:v>3.236882018475093</x:v>
      </x:c>
      <x:c r="O8133" s="55">
        <x:f t="shared" si="1520"/>
        <x:v>195252</x:v>
      </x:c>
      <x:c r="P8133" s="55">
        <x:f t="shared" si="1521"/>
        <x:v>37840</x:v>
      </x:c>
      <x:c r="Q8133" s="55">
        <x:f t="shared" si="1522"/>
        <x:v>105922.05046187733</x:v>
      </x:c>
      <x:c r="R8133" s="55">
        <x:f t="shared" si="1523"/>
        <x:v>31489.949538122673</x:v>
      </x:c>
      <x:c r="S8133" s="1" t="str">
        <x:f t="shared" si="1524"/>
        <x:v>YES</x:v>
      </x:c>
      <x:c r="T8133" s="1">
        <x:f t="shared" si="1525"/>
        <x:v>31489.949538122673</x:v>
      </x:c>
    </x:row>
    <x:row r="8134">
      <x:c r="A8134" s="1"/>
      <x:c r="B8134" s="1"/>
      <x:c r="C8134" s="1"/>
      <x:c r="D8134" s="1"/>
      <x:c r="E8134" s="1"/>
      <x:c r="F8134" s="1"/>
      <x:c r="G8134" s="1"/>
      <x:c r="H8134" s="1"/>
      <x:c r="I8134" s="53">
        <x:f t="shared" si="1514"/>
        <x:v>12</x:v>
      </x:c>
      <x:c r="J8134" s="53">
        <x:f t="shared" si="1515"/>
        <x:v>8</x:v>
      </x:c>
      <x:c r="K8134" s="53">
        <x:f t="shared" si="1516"/>
        <x:v>28</x:v>
      </x:c>
      <x:c r="L8134" s="53">
        <x:f t="shared" si="1517"/>
        <x:v>48</x:v>
      </x:c>
      <x:c r="M8134" s="54">
        <x:f t="shared" si="1518"/>
        <x:v>5466.0696448212875</x:v>
      </x:c>
      <x:c r="N8134" s="54">
        <x:f t="shared" si="1519"/>
        <x:v>3.2958816977925607</x:v>
      </x:c>
      <x:c r="O8134" s="55">
        <x:f t="shared" si="1520"/>
        <x:v>197952</x:v>
      </x:c>
      <x:c r="P8134" s="55">
        <x:f t="shared" si="1521"/>
        <x:v>38720</x:v>
      </x:c>
      <x:c r="Q8134" s="55">
        <x:f t="shared" si="1522"/>
        <x:v>107397.04244481401</x:v>
      </x:c>
      <x:c r="R8134" s="55">
        <x:f t="shared" si="1523"/>
        <x:v>31834.957555185989</x:v>
      </x:c>
      <x:c r="S8134" s="1" t="str">
        <x:f t="shared" si="1524"/>
        <x:v>YES</x:v>
      </x:c>
      <x:c r="T8134" s="1">
        <x:f t="shared" si="1525"/>
        <x:v>31834.957555185989</x:v>
      </x:c>
    </x:row>
    <x:row r="8135">
      <x:c r="A8135" s="1"/>
      <x:c r="B8135" s="1"/>
      <x:c r="C8135" s="1"/>
      <x:c r="D8135" s="1"/>
      <x:c r="E8135" s="1"/>
      <x:c r="F8135" s="1"/>
      <x:c r="G8135" s="1"/>
      <x:c r="H8135" s="1"/>
      <x:c r="I8135" s="53">
        <x:f t="shared" si="1514"/>
        <x:v>12</x:v>
      </x:c>
      <x:c r="J8135" s="53">
        <x:f t="shared" si="1515"/>
        <x:v>8</x:v>
      </x:c>
      <x:c r="K8135" s="53">
        <x:f t="shared" si="1516"/>
        <x:v>29</x:v>
      </x:c>
      <x:c r="L8135" s="53">
        <x:f t="shared" si="1517"/>
        <x:v>49</x:v>
      </x:c>
      <x:c r="M8135" s="54">
        <x:f t="shared" si="1518"/>
        <x:v>5552.8876729369413</x:v>
      </x:c>
      <x:c r="N8135" s="54">
        <x:f t="shared" si="1519"/>
        <x:v>3.3561719950950981</x:v>
      </x:c>
      <x:c r="O8135" s="55">
        <x:f t="shared" si="1520"/>
        <x:v>200652</x:v>
      </x:c>
      <x:c r="P8135" s="55">
        <x:f t="shared" si="1521"/>
        <x:v>39600</x:v>
      </x:c>
      <x:c r="Q8135" s="55">
        <x:f t="shared" si="1522"/>
        <x:v>108904.29987737745</x:v>
      </x:c>
      <x:c r="R8135" s="55">
        <x:f t="shared" si="1523"/>
        <x:v>32147.700122622555</x:v>
      </x:c>
      <x:c r="S8135" s="1" t="str">
        <x:f t="shared" si="1524"/>
        <x:v>YES</x:v>
      </x:c>
      <x:c r="T8135" s="1">
        <x:f t="shared" si="1525"/>
        <x:v>32147.700122622555</x:v>
      </x:c>
    </x:row>
    <x:row r="8136">
      <x:c r="A8136" s="1"/>
      <x:c r="B8136" s="1"/>
      <x:c r="C8136" s="1"/>
      <x:c r="D8136" s="1"/>
      <x:c r="E8136" s="1"/>
      <x:c r="F8136" s="1"/>
      <x:c r="G8136" s="1"/>
      <x:c r="H8136" s="1"/>
      <x:c r="I8136" s="53">
        <x:f t="shared" si="1514"/>
        <x:v>12</x:v>
      </x:c>
      <x:c r="J8136" s="53">
        <x:f t="shared" si="1515"/>
        <x:v>8</x:v>
      </x:c>
      <x:c r="K8136" s="53">
        <x:f t="shared" si="1516"/>
        <x:v>30</x:v>
      </x:c>
      <x:c r="L8136" s="53">
        <x:f t="shared" si="1517"/>
        <x:v>50</x:v>
      </x:c>
      <x:c r="M8136" s="54">
        <x:f t="shared" si="1518"/>
        <x:v>5641.5973782707124</x:v>
      </x:c>
      <x:c r="N8136" s="54">
        <x:f t="shared" si="1519"/>
        <x:v>3.4177759571324393</x:v>
      </x:c>
      <x:c r="O8136" s="55">
        <x:f t="shared" si="1520"/>
        <x:v>203352</x:v>
      </x:c>
      <x:c r="P8136" s="55">
        <x:f t="shared" si="1521"/>
        <x:v>40480</x:v>
      </x:c>
      <x:c r="Q8136" s="55">
        <x:f t="shared" si="1522"/>
        <x:v>110444.39892831098</x:v>
      </x:c>
      <x:c r="R8136" s="55">
        <x:f t="shared" si="1523"/>
        <x:v>32427.601071689016</x:v>
      </x:c>
      <x:c r="S8136" s="1" t="str">
        <x:f t="shared" si="1524"/>
        <x:v>YES</x:v>
      </x:c>
      <x:c r="T8136" s="1">
        <x:f t="shared" si="1525"/>
        <x:v>32427.601071689016</x:v>
      </x:c>
    </x:row>
    <x:row r="8137">
      <x:c r="A8137" s="1"/>
      <x:c r="B8137" s="1"/>
      <x:c r="C8137" s="1"/>
      <x:c r="D8137" s="1"/>
      <x:c r="E8137" s="1"/>
      <x:c r="F8137" s="1"/>
      <x:c r="G8137" s="1"/>
      <x:c r="H8137" s="1"/>
      <x:c r="I8137" s="53">
        <x:f t="shared" si="1514"/>
        <x:v>12</x:v>
      </x:c>
      <x:c r="J8137" s="53">
        <x:f t="shared" si="1515"/>
        <x:v>9</x:v>
      </x:c>
      <x:c r="K8137" s="53">
        <x:f t="shared" si="1516"/>
        <x:v>0</x:v>
      </x:c>
      <x:c r="L8137" s="53">
        <x:f t="shared" si="1517"/>
        <x:v>21</x:v>
      </x:c>
      <x:c r="M8137" s="54">
        <x:f t="shared" si="1518"/>
        <x:v>3726.6956487445527</x:v>
      </x:c>
      <x:c r="N8137" s="54">
        <x:f t="shared" si="1519"/>
        <x:v>2.0879830894059395</x:v>
      </x:c>
      <x:c r="O8137" s="55">
        <x:f t="shared" si="1520"/>
        <x:v>124446</x:v>
      </x:c>
      <x:c r="P8137" s="55">
        <x:f t="shared" si="1521"/>
        <x:v>14520</x:v>
      </x:c>
      <x:c r="Q8137" s="55">
        <x:f t="shared" si="1522"/>
        <x:v>77199.577235148492</x:v>
      </x:c>
      <x:c r="R8137" s="55">
        <x:f t="shared" si="1523"/>
        <x:v>12726.422764851508</x:v>
      </x:c>
      <x:c r="S8137" s="1" t="str">
        <x:f t="shared" si="1524"/>
        <x:v>YES</x:v>
      </x:c>
      <x:c r="T8137" s="1">
        <x:f t="shared" si="1525"/>
        <x:v>12726.422764851508</x:v>
      </x:c>
    </x:row>
    <x:row r="8138">
      <x:c r="A8138" s="1"/>
      <x:c r="B8138" s="1"/>
      <x:c r="C8138" s="1"/>
      <x:c r="D8138" s="1"/>
      <x:c r="E8138" s="1"/>
      <x:c r="F8138" s="1"/>
      <x:c r="G8138" s="1"/>
      <x:c r="H8138" s="1"/>
      <x:c r="I8138" s="53">
        <x:f t="shared" si="1514"/>
        <x:v>12</x:v>
      </x:c>
      <x:c r="J8138" s="53">
        <x:f t="shared" si="1515"/>
        <x:v>9</x:v>
      </x:c>
      <x:c r="K8138" s="53">
        <x:f t="shared" si="1516"/>
        <x:v>1</x:v>
      </x:c>
      <x:c r="L8138" s="53">
        <x:f t="shared" si="1517"/>
        <x:v>22</x:v>
      </x:c>
      <x:c r="M8138" s="54">
        <x:f t="shared" si="1518"/>
        <x:v>3772.2581487445527</x:v>
      </x:c>
      <x:c r="N8138" s="54">
        <x:f t="shared" si="1519"/>
        <x:v>2.1196237144059396</x:v>
      </x:c>
      <x:c r="O8138" s="55">
        <x:f t="shared" si="1520"/>
        <x:v>127146</x:v>
      </x:c>
      <x:c r="P8138" s="55">
        <x:f t="shared" si="1521"/>
        <x:v>15400</x:v>
      </x:c>
      <x:c r="Q8138" s="55">
        <x:f t="shared" si="1522"/>
        <x:v>77990.592860148492</x:v>
      </x:c>
      <x:c r="R8138" s="55">
        <x:f t="shared" si="1523"/>
        <x:v>13755.407139851508</x:v>
      </x:c>
      <x:c r="S8138" s="1" t="str">
        <x:f t="shared" si="1524"/>
        <x:v>YES</x:v>
      </x:c>
      <x:c r="T8138" s="1">
        <x:f t="shared" si="1525"/>
        <x:v>13755.407139851508</x:v>
      </x:c>
    </x:row>
    <x:row r="8139">
      <x:c r="A8139" s="1"/>
      <x:c r="B8139" s="1"/>
      <x:c r="C8139" s="1"/>
      <x:c r="D8139" s="1"/>
      <x:c r="E8139" s="1"/>
      <x:c r="F8139" s="1"/>
      <x:c r="G8139" s="1"/>
      <x:c r="H8139" s="1"/>
      <x:c r="I8139" s="53">
        <x:f t="shared" si="1514"/>
        <x:v>12</x:v>
      </x:c>
      <x:c r="J8139" s="53">
        <x:f t="shared" si="1515"/>
        <x:v>9</x:v>
      </x:c>
      <x:c r="K8139" s="53">
        <x:f t="shared" si="1516"/>
        <x:v>2</x:v>
      </x:c>
      <x:c r="L8139" s="53">
        <x:f t="shared" si="1517"/>
        <x:v>23</x:v>
      </x:c>
      <x:c r="M8139" s="54">
        <x:f t="shared" si="1518"/>
        <x:v>3818.9597112445526</x:v>
      </x:c>
      <x:c r="N8139" s="54">
        <x:f t="shared" si="1519"/>
        <x:v>2.1520553550309391</x:v>
      </x:c>
      <x:c r="O8139" s="55">
        <x:f t="shared" si="1520"/>
        <x:v>129846</x:v>
      </x:c>
      <x:c r="P8139" s="55">
        <x:f t="shared" si="1521"/>
        <x:v>16280</x:v>
      </x:c>
      <x:c r="Q8139" s="55">
        <x:f t="shared" si="1522"/>
        <x:v>78801.383875773492</x:v>
      </x:c>
      <x:c r="R8139" s="55">
        <x:f t="shared" si="1523"/>
        <x:v>14764.616124226508</x:v>
      </x:c>
      <x:c r="S8139" s="1" t="str">
        <x:f t="shared" si="1524"/>
        <x:v>YES</x:v>
      </x:c>
      <x:c r="T8139" s="1">
        <x:f t="shared" si="1525"/>
        <x:v>14764.616124226508</x:v>
      </x:c>
    </x:row>
    <x:row r="8140">
      <x:c r="A8140" s="1"/>
      <x:c r="B8140" s="1"/>
      <x:c r="C8140" s="1"/>
      <x:c r="D8140" s="1"/>
      <x:c r="E8140" s="1"/>
      <x:c r="F8140" s="1"/>
      <x:c r="G8140" s="1"/>
      <x:c r="H8140" s="1"/>
      <x:c r="I8140" s="53">
        <x:f t="shared" si="1514"/>
        <x:v>12</x:v>
      </x:c>
      <x:c r="J8140" s="53">
        <x:f t="shared" si="1515"/>
        <x:v>9</x:v>
      </x:c>
      <x:c r="K8140" s="53">
        <x:f t="shared" si="1516"/>
        <x:v>3</x:v>
      </x:c>
      <x:c r="L8140" s="53">
        <x:f t="shared" si="1517"/>
        <x:v>24</x:v>
      </x:c>
      <x:c r="M8140" s="54">
        <x:f t="shared" si="1518"/>
        <x:v>3866.8216936664276</x:v>
      </x:c>
      <x:c r="N8140" s="54">
        <x:f t="shared" si="1519"/>
        <x:v>2.185292842823908</x:v>
      </x:c>
      <x:c r="O8140" s="55">
        <x:f t="shared" si="1520"/>
        <x:v>132546</x:v>
      </x:c>
      <x:c r="P8140" s="55">
        <x:f t="shared" si="1521"/>
        <x:v>17160</x:v>
      </x:c>
      <x:c r="Q8140" s="55">
        <x:f t="shared" si="1522"/>
        <x:v>79632.321070597696</x:v>
      </x:c>
      <x:c r="R8140" s="55">
        <x:f t="shared" si="1523"/>
        <x:v>15753.678929402304</x:v>
      </x:c>
      <x:c r="S8140" s="1" t="str">
        <x:f t="shared" si="1524"/>
        <x:v>YES</x:v>
      </x:c>
      <x:c r="T8140" s="1">
        <x:f t="shared" si="1525"/>
        <x:v>15753.678929402304</x:v>
      </x:c>
    </x:row>
    <x:row r="8141">
      <x:c r="A8141" s="1"/>
      <x:c r="B8141" s="1"/>
      <x:c r="C8141" s="1"/>
      <x:c r="D8141" s="1"/>
      <x:c r="E8141" s="1"/>
      <x:c r="F8141" s="1"/>
      <x:c r="G8141" s="1"/>
      <x:c r="H8141" s="1"/>
      <x:c r="I8141" s="53">
        <x:f t="shared" si="1514"/>
        <x:v>12</x:v>
      </x:c>
      <x:c r="J8141" s="53">
        <x:f t="shared" si="1515"/>
        <x:v>9</x:v>
      </x:c>
      <x:c r="K8141" s="53">
        <x:f t="shared" si="1516"/>
        <x:v>4</x:v>
      </x:c>
      <x:c r="L8141" s="53">
        <x:f t="shared" si="1517"/>
        <x:v>25</x:v>
      </x:c>
      <x:c r="M8141" s="54">
        <x:f t="shared" si="1518"/>
        <x:v>3915.865809389084</x:v>
      </x:c>
      <x:c r="N8141" s="54">
        <x:f t="shared" si="1519"/>
        <x:v>2.2193512565201972</x:v>
      </x:c>
      <x:c r="O8141" s="55">
        <x:f t="shared" si="1520"/>
        <x:v>135246</x:v>
      </x:c>
      <x:c r="P8141" s="55">
        <x:f t="shared" si="1521"/>
        <x:v>18040</x:v>
      </x:c>
      <x:c r="Q8141" s="55">
        <x:f t="shared" si="1522"/>
        <x:v>80483.781413004937</x:v>
      </x:c>
      <x:c r="R8141" s="55">
        <x:f t="shared" si="1523"/>
        <x:v>16722.218586995063</x:v>
      </x:c>
      <x:c r="S8141" s="1" t="str">
        <x:f t="shared" si="1524"/>
        <x:v>YES</x:v>
      </x:c>
      <x:c r="T8141" s="1">
        <x:f t="shared" si="1525"/>
        <x:v>16722.218586995063</x:v>
      </x:c>
    </x:row>
    <x:row r="8142">
      <x:c r="A8142" s="1"/>
      <x:c r="B8142" s="1"/>
      <x:c r="C8142" s="1"/>
      <x:c r="D8142" s="1"/>
      <x:c r="E8142" s="1"/>
      <x:c r="F8142" s="1"/>
      <x:c r="G8142" s="1"/>
      <x:c r="H8142" s="1"/>
      <x:c r="I8142" s="53">
        <x:f t="shared" si="1514"/>
        <x:v>12</x:v>
      </x:c>
      <x:c r="J8142" s="53">
        <x:f t="shared" si="1515"/>
        <x:v>9</x:v>
      </x:c>
      <x:c r="K8142" s="53">
        <x:f t="shared" si="1516"/>
        <x:v>5</x:v>
      </x:c>
      <x:c r="L8142" s="53">
        <x:f t="shared" si="1517"/>
        <x:v>26</x:v>
      </x:c>
      <x:c r="M8142" s="54">
        <x:f t="shared" si="1518"/>
        <x:v>3966.1141333102873</x:v>
      </x:c>
      <x:c r="N8142" s="54">
        <x:f t="shared" si="1519"/>
        <x:v>2.2542459259099217</x:v>
      </x:c>
      <x:c r="O8142" s="55">
        <x:f t="shared" si="1520"/>
        <x:v>137946</x:v>
      </x:c>
      <x:c r="P8142" s="55">
        <x:f t="shared" si="1521"/>
        <x:v>18920</x:v>
      </x:c>
      <x:c r="Q8142" s="55">
        <x:f t="shared" si="1522"/>
        <x:v>81356.148147748041</x:v>
      </x:c>
      <x:c r="R8142" s="55">
        <x:f t="shared" si="1523"/>
        <x:v>17669.851852251959</x:v>
      </x:c>
      <x:c r="S8142" s="1" t="str">
        <x:f t="shared" si="1524"/>
        <x:v>YES</x:v>
      </x:c>
      <x:c r="T8142" s="1">
        <x:f t="shared" si="1525"/>
        <x:v>17669.851852251959</x:v>
      </x:c>
    </x:row>
    <x:row r="8143">
      <x:c r="A8143" s="1"/>
      <x:c r="B8143" s="1"/>
      <x:c r="C8143" s="1"/>
      <x:c r="D8143" s="1"/>
      <x:c r="E8143" s="1"/>
      <x:c r="F8143" s="1"/>
      <x:c r="G8143" s="1"/>
      <x:c r="H8143" s="1"/>
      <x:c r="I8143" s="53">
        <x:f t="shared" si="1514"/>
        <x:v>12</x:v>
      </x:c>
      <x:c r="J8143" s="53">
        <x:f t="shared" si="1515"/>
        <x:v>9</x:v>
      </x:c>
      <x:c r="K8143" s="53">
        <x:f t="shared" si="1516"/>
        <x:v>6</x:v>
      </x:c>
      <x:c r="L8143" s="53">
        <x:f t="shared" si="1517"/>
        <x:v>27</x:v>
      </x:c>
      <x:c r="M8143" s="54">
        <x:f t="shared" si="1518"/>
        <x:v>4017.5891074919205</x:v>
      </x:c>
      <x:c r="N8143" s="54">
        <x:f t="shared" si="1519"/>
        <x:v>2.2899924357582782</x:v>
      </x:c>
      <x:c r="O8143" s="55">
        <x:f t="shared" si="1520"/>
        <x:v>140646</x:v>
      </x:c>
      <x:c r="P8143" s="55">
        <x:f t="shared" si="1521"/>
        <x:v>19800</x:v>
      </x:c>
      <x:c r="Q8143" s="55">
        <x:f t="shared" si="1522"/>
        <x:v>82249.81089395695</x:v>
      </x:c>
      <x:c r="R8143" s="55">
        <x:f t="shared" si="1523"/>
        <x:v>18596.18910604305</x:v>
      </x:c>
      <x:c r="S8143" s="1" t="str">
        <x:f t="shared" si="1524"/>
        <x:v>YES</x:v>
      </x:c>
      <x:c r="T8143" s="1">
        <x:f t="shared" si="1525"/>
        <x:v>18596.18910604305</x:v>
      </x:c>
    </x:row>
    <x:row r="8144">
      <x:c r="A8144" s="1"/>
      <x:c r="B8144" s="1"/>
      <x:c r="C8144" s="1"/>
      <x:c r="D8144" s="1"/>
      <x:c r="E8144" s="1"/>
      <x:c r="F8144" s="1"/>
      <x:c r="G8144" s="1"/>
      <x:c r="H8144" s="1"/>
      <x:c r="I8144" s="53">
        <x:f t="shared" si="1514"/>
        <x:v>12</x:v>
      </x:c>
      <x:c r="J8144" s="53">
        <x:f t="shared" si="1515"/>
        <x:v>9</x:v>
      </x:c>
      <x:c r="K8144" s="53">
        <x:f t="shared" si="1516"/>
        <x:v>7</x:v>
      </x:c>
      <x:c r="L8144" s="53">
        <x:f t="shared" si="1517"/>
        <x:v>28</x:v>
      </x:c>
      <x:c r="M8144" s="54">
        <x:f t="shared" si="1518"/>
        <x:v>4070.3135468898809</x:v>
      </x:c>
      <x:c r="N8144" s="54">
        <x:f t="shared" si="1519"/>
        <x:v>2.3266066297846395</x:v>
      </x:c>
      <x:c r="O8144" s="55">
        <x:f t="shared" si="1520"/>
        <x:v>143346</x:v>
      </x:c>
      <x:c r="P8144" s="55">
        <x:f t="shared" si="1521"/>
        <x:v>20680</x:v>
      </x:c>
      <x:c r="Q8144" s="55">
        <x:f t="shared" si="1522"/>
        <x:v>83165.165744615981</x:v>
      </x:c>
      <x:c r="R8144" s="55">
        <x:f t="shared" si="1523"/>
        <x:v>19500.834255384019</x:v>
      </x:c>
      <x:c r="S8144" s="1" t="str">
        <x:f t="shared" si="1524"/>
        <x:v>YES</x:v>
      </x:c>
      <x:c r="T8144" s="1">
        <x:f t="shared" si="1525"/>
        <x:v>19500.834255384019</x:v>
      </x:c>
    </x:row>
    <x:row r="8145">
      <x:c r="A8145" s="1"/>
      <x:c r="B8145" s="1"/>
      <x:c r="C8145" s="1"/>
      <x:c r="D8145" s="1"/>
      <x:c r="E8145" s="1"/>
      <x:c r="F8145" s="1"/>
      <x:c r="G8145" s="1"/>
      <x:c r="H8145" s="1"/>
      <x:c r="I8145" s="53">
        <x:f t="shared" si="1514"/>
        <x:v>12</x:v>
      </x:c>
      <x:c r="J8145" s="53">
        <x:f t="shared" si="1515"/>
        <x:v>9</x:v>
      </x:c>
      <x:c r="K8145" s="53">
        <x:f t="shared" si="1516"/>
        <x:v>8</x:v>
      </x:c>
      <x:c r="L8145" s="53">
        <x:f t="shared" si="1517"/>
        <x:v>29</x:v>
      </x:c>
      <x:c r="M8145" s="54">
        <x:f t="shared" si="1518"/>
        <x:v>4124.3106451698613</x:v>
      </x:c>
      <x:c r="N8145" s="54">
        <x:f t="shared" si="1519"/>
        <x:v>2.3641046147012927</x:v>
      </x:c>
      <x:c r="O8145" s="55">
        <x:f t="shared" si="1520"/>
        <x:v>146046</x:v>
      </x:c>
      <x:c r="P8145" s="55">
        <x:f t="shared" si="1521"/>
        <x:v>21560</x:v>
      </x:c>
      <x:c r="Q8145" s="55">
        <x:f t="shared" si="1522"/>
        <x:v>84102.615367532315</x:v>
      </x:c>
      <x:c r="R8145" s="55">
        <x:f t="shared" si="1523"/>
        <x:v>20383.384632467685</x:v>
      </x:c>
      <x:c r="S8145" s="1" t="str">
        <x:f t="shared" si="1524"/>
        <x:v>YES</x:v>
      </x:c>
      <x:c r="T8145" s="1">
        <x:f t="shared" si="1525"/>
        <x:v>20383.384632467685</x:v>
      </x:c>
    </x:row>
    <x:row r="8146">
      <x:c r="A8146" s="1"/>
      <x:c r="B8146" s="1"/>
      <x:c r="C8146" s="1"/>
      <x:c r="D8146" s="1"/>
      <x:c r="E8146" s="1"/>
      <x:c r="F8146" s="1"/>
      <x:c r="G8146" s="1"/>
      <x:c r="H8146" s="1"/>
      <x:c r="I8146" s="53">
        <x:f t="shared" si="1514"/>
        <x:v>12</x:v>
      </x:c>
      <x:c r="J8146" s="53">
        <x:f t="shared" si="1515"/>
        <x:v>9</x:v>
      </x:c>
      <x:c r="K8146" s="53">
        <x:f t="shared" si="1516"/>
        <x:v>9</x:v>
      </x:c>
      <x:c r="L8146" s="53">
        <x:f t="shared" si="1517"/>
        <x:v>30</x:v>
      </x:c>
      <x:c r="M8146" s="54">
        <x:f t="shared" si="1518"/>
        <x:v>4179.6039806102553</x:v>
      </x:c>
      <x:c r="N8146" s="54">
        <x:f t="shared" si="1519"/>
        <x:v>2.4025027643126773</x:v>
      </x:c>
      <x:c r="O8146" s="55">
        <x:f t="shared" si="1520"/>
        <x:v>148746</x:v>
      </x:c>
      <x:c r="P8146" s="55">
        <x:f t="shared" si="1521"/>
        <x:v>22440</x:v>
      </x:c>
      <x:c r="Q8146" s="55">
        <x:f t="shared" si="1522"/>
        <x:v>85062.569107816933</x:v>
      </x:c>
      <x:c r="R8146" s="55">
        <x:f t="shared" si="1523"/>
        <x:v>21243.430892183067</x:v>
      </x:c>
      <x:c r="S8146" s="1" t="str">
        <x:f t="shared" si="1524"/>
        <x:v>YES</x:v>
      </x:c>
      <x:c r="T8146" s="1">
        <x:f t="shared" si="1525"/>
        <x:v>21243.430892183067</x:v>
      </x:c>
    </x:row>
    <x:row r="8147">
      <x:c r="A8147" s="1"/>
      <x:c r="B8147" s="1"/>
      <x:c r="C8147" s="1"/>
      <x:c r="D8147" s="1"/>
      <x:c r="E8147" s="1"/>
      <x:c r="F8147" s="1"/>
      <x:c r="G8147" s="1"/>
      <x:c r="H8147" s="1"/>
      <x:c r="I8147" s="53">
        <x:f t="shared" si="1514"/>
        <x:v>12</x:v>
      </x:c>
      <x:c r="J8147" s="53">
        <x:f t="shared" si="1515"/>
        <x:v>9</x:v>
      </x:c>
      <x:c r="K8147" s="53">
        <x:f t="shared" si="1516"/>
        <x:v>10</x:v>
      </x:c>
      <x:c r="L8147" s="53">
        <x:f t="shared" si="1517"/>
        <x:v>31</x:v>
      </x:c>
      <x:c r="M8147" s="54">
        <x:f t="shared" si="1518"/>
        <x:v>4236.2175220934687</x:v>
      </x:c>
      <x:c r="N8147" s="54">
        <x:f t="shared" si="1519"/>
        <x:v>2.4418177236760199</x:v>
      </x:c>
      <x:c r="O8147" s="55">
        <x:f t="shared" si="1520"/>
        <x:v>151446</x:v>
      </x:c>
      <x:c r="P8147" s="55">
        <x:f t="shared" si="1521"/>
        <x:v>23320</x:v>
      </x:c>
      <x:c r="Q8147" s="55">
        <x:f t="shared" si="1522"/>
        <x:v>86045.443091900495</x:v>
      </x:c>
      <x:c r="R8147" s="55">
        <x:f t="shared" si="1523"/>
        <x:v>22080.556908099505</x:v>
      </x:c>
      <x:c r="S8147" s="1" t="str">
        <x:f t="shared" si="1524"/>
        <x:v>YES</x:v>
      </x:c>
      <x:c r="T8147" s="1">
        <x:f t="shared" si="1525"/>
        <x:v>22080.556908099505</x:v>
      </x:c>
    </x:row>
    <x:row r="8148">
      <x:c r="A8148" s="1"/>
      <x:c r="B8148" s="1"/>
      <x:c r="C8148" s="1"/>
      <x:c r="D8148" s="1"/>
      <x:c r="E8148" s="1"/>
      <x:c r="F8148" s="1"/>
      <x:c r="G8148" s="1"/>
      <x:c r="H8148" s="1"/>
      <x:c r="I8148" s="53">
        <x:f t="shared" si="1514"/>
        <x:v>12</x:v>
      </x:c>
      <x:c r="J8148" s="53">
        <x:f t="shared" si="1515"/>
        <x:v>9</x:v>
      </x:c>
      <x:c r="K8148" s="53">
        <x:f t="shared" si="1516"/>
        <x:v>11</x:v>
      </x:c>
      <x:c r="L8148" s="53">
        <x:f t="shared" si="1517"/>
        <x:v>32</x:v>
      </x:c>
      <x:c r="M8148" s="54">
        <x:f t="shared" si="1518"/>
        <x:v>4294.1756351869071</x:v>
      </x:c>
      <x:c r="N8148" s="54">
        <x:f t="shared" si="1519"/>
        <x:v>2.4820664133242412</x:v>
      </x:c>
      <x:c r="O8148" s="55">
        <x:f t="shared" si="1520"/>
        <x:v>154146</x:v>
      </x:c>
      <x:c r="P8148" s="55">
        <x:f t="shared" si="1521"/>
        <x:v>24200</x:v>
      </x:c>
      <x:c r="Q8148" s="55">
        <x:f t="shared" si="1522"/>
        <x:v>87051.660333106032</x:v>
      </x:c>
      <x:c r="R8148" s="55">
        <x:f t="shared" si="1523"/>
        <x:v>22894.339666893968</x:v>
      </x:c>
      <x:c r="S8148" s="1" t="str">
        <x:f t="shared" si="1524"/>
        <x:v>YES</x:v>
      </x:c>
      <x:c r="T8148" s="1">
        <x:f t="shared" si="1525"/>
        <x:v>22894.339666893968</x:v>
      </x:c>
    </x:row>
    <x:row r="8149">
      <x:c r="A8149" s="1"/>
      <x:c r="B8149" s="1"/>
      <x:c r="C8149" s="1"/>
      <x:c r="D8149" s="1"/>
      <x:c r="E8149" s="1"/>
      <x:c r="F8149" s="1"/>
      <x:c r="G8149" s="1"/>
      <x:c r="H8149" s="1"/>
      <x:c r="I8149" s="53">
        <x:f t="shared" si="1514"/>
        <x:v>12</x:v>
      </x:c>
      <x:c r="J8149" s="53">
        <x:f t="shared" si="1515"/>
        <x:v>9</x:v>
      </x:c>
      <x:c r="K8149" s="53">
        <x:f t="shared" si="1516"/>
        <x:v>12</x:v>
      </x:c>
      <x:c r="L8149" s="53">
        <x:f t="shared" si="1517"/>
        <x:v>33</x:v>
      </x:c>
      <x:c r="M8149" s="54">
        <x:f t="shared" si="1518"/>
        <x:v>4353.503088314972</x:v>
      </x:c>
      <x:c r="N8149" s="54">
        <x:f t="shared" si="1519"/>
        <x:v>2.5232660335520638</x:v>
      </x:c>
      <x:c r="O8149" s="55">
        <x:f t="shared" si="1520"/>
        <x:v>156846</x:v>
      </x:c>
      <x:c r="P8149" s="55">
        <x:f t="shared" si="1521"/>
        <x:v>25080</x:v>
      </x:c>
      <x:c r="Q8149" s="55">
        <x:f t="shared" si="1522"/>
        <x:v>88081.650838801594</x:v>
      </x:c>
      <x:c r="R8149" s="55">
        <x:f t="shared" si="1523"/>
        <x:v>23684.349161198406</x:v>
      </x:c>
      <x:c r="S8149" s="1" t="str">
        <x:f t="shared" si="1524"/>
        <x:v>YES</x:v>
      </x:c>
      <x:c r="T8149" s="1">
        <x:f t="shared" si="1525"/>
        <x:v>23684.349161198406</x:v>
      </x:c>
    </x:row>
    <x:row r="8150">
      <x:c r="A8150" s="1"/>
      <x:c r="B8150" s="1"/>
      <x:c r="C8150" s="1"/>
      <x:c r="D8150" s="1"/>
      <x:c r="E8150" s="1"/>
      <x:c r="F8150" s="1"/>
      <x:c r="G8150" s="1"/>
      <x:c r="H8150" s="1"/>
      <x:c r="I8150" s="53">
        <x:f t="shared" si="1514"/>
        <x:v>12</x:v>
      </x:c>
      <x:c r="J8150" s="53">
        <x:f t="shared" si="1515"/>
        <x:v>9</x:v>
      </x:c>
      <x:c r="K8150" s="53">
        <x:f t="shared" si="1516"/>
        <x:v>13</x:v>
      </x:c>
      <x:c r="L8150" s="53">
        <x:f t="shared" si="1517"/>
        <x:v>34</x:v>
      </x:c>
      <x:c r="M8150" s="54">
        <x:f t="shared" si="1518"/>
        <x:v>4414.2250590233562</x:v>
      </x:c>
      <x:c r="N8150" s="54">
        <x:f t="shared" si="1519"/>
        <x:v>2.5654340687662196</x:v>
      </x:c>
      <x:c r="O8150" s="55">
        <x:f t="shared" si="1520"/>
        <x:v>159546</x:v>
      </x:c>
      <x:c r="P8150" s="55">
        <x:f t="shared" si="1521"/>
        <x:v>25960</x:v>
      </x:c>
      <x:c r="Q8150" s="55">
        <x:f t="shared" si="1522"/>
        <x:v>89135.851719155486</x:v>
      </x:c>
      <x:c r="R8150" s="55">
        <x:f t="shared" si="1523"/>
        <x:v>24450.148280844514</x:v>
      </x:c>
      <x:c r="S8150" s="1" t="str">
        <x:f t="shared" si="1524"/>
        <x:v>YES</x:v>
      </x:c>
      <x:c r="T8150" s="1">
        <x:f t="shared" si="1525"/>
        <x:v>24450.148280844514</x:v>
      </x:c>
    </x:row>
    <x:row r="8151">
      <x:c r="A8151" s="1"/>
      <x:c r="B8151" s="1"/>
      <x:c r="C8151" s="1"/>
      <x:c r="D8151" s="1"/>
      <x:c r="E8151" s="1"/>
      <x:c r="F8151" s="1"/>
      <x:c r="G8151" s="1"/>
      <x:c r="H8151" s="1"/>
      <x:c r="I8151" s="53">
        <x:f t="shared" si="1514"/>
        <x:v>12</x:v>
      </x:c>
      <x:c r="J8151" s="53">
        <x:f t="shared" si="1515"/>
        <x:v>9</x:v>
      </x:c>
      <x:c r="K8151" s="53">
        <x:f t="shared" si="1516"/>
        <x:v>14</x:v>
      </x:c>
      <x:c r="L8151" s="53">
        <x:f t="shared" si="1517"/>
        <x:v>35</x:v>
      </x:c>
      <x:c r="M8151" s="54">
        <x:f t="shared" si="1518"/>
        <x:v>4476.3671403370172</x:v>
      </x:c>
      <x:c r="N8151" s="54">
        <x:f t="shared" si="1519"/>
        <x:v>2.6085882919007064</x:v>
      </x:c>
      <x:c r="O8151" s="55">
        <x:f t="shared" si="1520"/>
        <x:v>162246</x:v>
      </x:c>
      <x:c r="P8151" s="55">
        <x:f t="shared" si="1521"/>
        <x:v>26840</x:v>
      </x:c>
      <x:c r="Q8151" s="55">
        <x:f t="shared" si="1522"/>
        <x:v>90214.707297517656</x:v>
      </x:c>
      <x:c r="R8151" s="55">
        <x:f t="shared" si="1523"/>
        <x:v>25191.292702482344</x:v>
      </x:c>
      <x:c r="S8151" s="1" t="str">
        <x:f t="shared" si="1524"/>
        <x:v>YES</x:v>
      </x:c>
      <x:c r="T8151" s="1">
        <x:f t="shared" si="1525"/>
        <x:v>25191.292702482344</x:v>
      </x:c>
    </x:row>
    <x:row r="8152">
      <x:c r="A8152" s="1"/>
      <x:c r="B8152" s="1"/>
      <x:c r="C8152" s="1"/>
      <x:c r="D8152" s="1"/>
      <x:c r="E8152" s="1"/>
      <x:c r="F8152" s="1"/>
      <x:c r="G8152" s="1"/>
      <x:c r="H8152" s="1"/>
      <x:c r="I8152" s="53">
        <x:f t="shared" si="1514"/>
        <x:v>12</x:v>
      </x:c>
      <x:c r="J8152" s="53">
        <x:f t="shared" si="1515"/>
        <x:v>9</x:v>
      </x:c>
      <x:c r="K8152" s="53">
        <x:f t="shared" si="1516"/>
        <x:v>15</x:v>
      </x:c>
      <x:c r="L8152" s="53">
        <x:f t="shared" si="1517"/>
        <x:v>36</x:v>
      </x:c>
      <x:c r="M8152" s="54">
        <x:f t="shared" si="1518"/>
        <x:v>4539.9553472131638</x:v>
      </x:c>
      <x:c r="N8152" s="54">
        <x:f t="shared" si="1519"/>
        <x:v>2.6527467688980306</x:v>
      </x:c>
      <x:c r="O8152" s="55">
        <x:f t="shared" si="1520"/>
        <x:v>164946</x:v>
      </x:c>
      <x:c r="P8152" s="55">
        <x:f t="shared" si="1521"/>
        <x:v>27720</x:v>
      </x:c>
      <x:c r="Q8152" s="55">
        <x:f t="shared" si="1522"/>
        <x:v>91318.669222450757</x:v>
      </x:c>
      <x:c r="R8152" s="55">
        <x:f t="shared" si="1523"/>
        <x:v>25907.330777549243</x:v>
      </x:c>
      <x:c r="S8152" s="1" t="str">
        <x:f t="shared" si="1524"/>
        <x:v>YES</x:v>
      </x:c>
      <x:c r="T8152" s="1">
        <x:f t="shared" si="1525"/>
        <x:v>25907.330777549243</x:v>
      </x:c>
    </x:row>
    <x:row r="8153">
      <x:c r="A8153" s="1"/>
      <x:c r="B8153" s="1"/>
      <x:c r="C8153" s="1"/>
      <x:c r="D8153" s="1"/>
      <x:c r="E8153" s="1"/>
      <x:c r="F8153" s="1"/>
      <x:c r="G8153" s="1"/>
      <x:c r="H8153" s="1"/>
      <x:c r="I8153" s="53">
        <x:f t="shared" si="1514"/>
        <x:v>12</x:v>
      </x:c>
      <x:c r="J8153" s="53">
        <x:f t="shared" si="1515"/>
        <x:v>9</x:v>
      </x:c>
      <x:c r="K8153" s="53">
        <x:f t="shared" si="1516"/>
        <x:v>16</x:v>
      </x:c>
      <x:c r="L8153" s="53">
        <x:f t="shared" si="1517"/>
        <x:v>37</x:v>
      </x:c>
      <x:c r="M8153" s="54">
        <x:f t="shared" si="1518"/>
        <x:v>4605.0161230906524</x:v>
      </x:c>
      <x:c r="N8153" s="54">
        <x:f t="shared" si="1519"/>
        <x:v>2.6979278632573975</x:v>
      </x:c>
      <x:c r="O8153" s="55">
        <x:f t="shared" si="1520"/>
        <x:v>167646</x:v>
      </x:c>
      <x:c r="P8153" s="55">
        <x:f t="shared" si="1521"/>
        <x:v>28600</x:v>
      </x:c>
      <x:c r="Q8153" s="55">
        <x:f t="shared" si="1522"/>
        <x:v>92448.196581434939</x:v>
      </x:c>
      <x:c r="R8153" s="55">
        <x:f t="shared" si="1523"/>
        <x:v>26597.803418565061</x:v>
      </x:c>
      <x:c r="S8153" s="1" t="str">
        <x:f t="shared" si="1524"/>
        <x:v>YES</x:v>
      </x:c>
      <x:c r="T8153" s="1">
        <x:f t="shared" si="1525"/>
        <x:v>26597.803418565061</x:v>
      </x:c>
    </x:row>
    <x:row r="8154">
      <x:c r="A8154" s="1"/>
      <x:c r="B8154" s="1"/>
      <x:c r="C8154" s="1"/>
      <x:c r="D8154" s="1"/>
      <x:c r="E8154" s="1"/>
      <x:c r="F8154" s="1"/>
      <x:c r="G8154" s="1"/>
      <x:c r="H8154" s="1"/>
      <x:c r="I8154" s="53">
        <x:f t="shared" si="1514"/>
        <x:v>12</x:v>
      </x:c>
      <x:c r="J8154" s="53">
        <x:f t="shared" si="1515"/>
        <x:v>9</x:v>
      </x:c>
      <x:c r="K8154" s="53">
        <x:f t="shared" si="1516"/>
        <x:v>17</x:v>
      </x:c>
      <x:c r="L8154" s="53">
        <x:f t="shared" si="1517"/>
        <x:v>38</x:v>
      </x:c>
      <x:c r="M8154" s="54">
        <x:f t="shared" si="1518"/>
        <x:v>4671.5763465371929</x:v>
      </x:c>
      <x:c r="N8154" s="54">
        <x:f t="shared" si="1519"/>
        <x:v>2.7441502406508285</x:v>
      </x:c>
      <x:c r="O8154" s="55">
        <x:f t="shared" si="1520"/>
        <x:v>170346</x:v>
      </x:c>
      <x:c r="P8154" s="55">
        <x:f t="shared" si="1521"/>
        <x:v>29480</x:v>
      </x:c>
      <x:c r="Q8154" s="55">
        <x:f t="shared" si="1522"/>
        <x:v>93603.756016270709</x:v>
      </x:c>
      <x:c r="R8154" s="55">
        <x:f t="shared" si="1523"/>
        <x:v>27262.243983729291</x:v>
      </x:c>
      <x:c r="S8154" s="1" t="str">
        <x:f t="shared" si="1524"/>
        <x:v>YES</x:v>
      </x:c>
      <x:c r="T8154" s="1">
        <x:f t="shared" si="1525"/>
        <x:v>27262.243983729291</x:v>
      </x:c>
    </x:row>
    <x:row r="8155">
      <x:c r="A8155" s="1"/>
      <x:c r="B8155" s="1"/>
      <x:c r="C8155" s="1"/>
      <x:c r="D8155" s="1"/>
      <x:c r="E8155" s="1"/>
      <x:c r="F8155" s="1"/>
      <x:c r="G8155" s="1"/>
      <x:c r="H8155" s="1"/>
      <x:c r="I8155" s="53">
        <x:f t="shared" si="1514"/>
        <x:v>12</x:v>
      </x:c>
      <x:c r="J8155" s="53">
        <x:f t="shared" si="1515"/>
        <x:v>9</x:v>
      </x:c>
      <x:c r="K8155" s="53">
        <x:f t="shared" si="1516"/>
        <x:v>18</x:v>
      </x:c>
      <x:c r="L8155" s="53">
        <x:f t="shared" si="1517"/>
        <x:v>39</x:v>
      </x:c>
      <x:c r="M8155" s="54">
        <x:f t="shared" si="1518"/>
        <x:v>4739.6633379957802</x:v>
      </x:c>
      <x:c r="N8155" s="54">
        <x:f t="shared" si="1519"/>
        <x:v>2.7914328736081808</x:v>
      </x:c>
      <x:c r="O8155" s="55">
        <x:f t="shared" si="1520"/>
        <x:v>173046</x:v>
      </x:c>
      <x:c r="P8155" s="55">
        <x:f t="shared" si="1521"/>
        <x:v>30360</x:v>
      </x:c>
      <x:c r="Q8155" s="55">
        <x:f t="shared" si="1522"/>
        <x:v>94785.821840204517</x:v>
      </x:c>
      <x:c r="R8155" s="55">
        <x:f t="shared" si="1523"/>
        <x:v>27900.178159795483</x:v>
      </x:c>
      <x:c r="S8155" s="1" t="str">
        <x:f t="shared" si="1524"/>
        <x:v>YES</x:v>
      </x:c>
      <x:c r="T8155" s="1">
        <x:f t="shared" si="1525"/>
        <x:v>27900.178159795483</x:v>
      </x:c>
    </x:row>
    <x:row r="8156">
      <x:c r="A8156" s="1"/>
      <x:c r="B8156" s="1"/>
      <x:c r="C8156" s="1"/>
      <x:c r="D8156" s="1"/>
      <x:c r="E8156" s="1"/>
      <x:c r="F8156" s="1"/>
      <x:c r="G8156" s="1"/>
      <x:c r="H8156" s="1"/>
      <x:c r="I8156" s="53">
        <x:f t="shared" si="1514"/>
        <x:v>12</x:v>
      </x:c>
      <x:c r="J8156" s="53">
        <x:f t="shared" si="1515"/>
        <x:v>9</x:v>
      </x:c>
      <x:c r="K8156" s="53">
        <x:f t="shared" si="1516"/>
        <x:v>19</x:v>
      </x:c>
      <x:c r="L8156" s="53">
        <x:f t="shared" si="1517"/>
        <x:v>40</x:v>
      </x:c>
      <x:c r="M8156" s="54">
        <x:f t="shared" si="1518"/>
        <x:v>4809.3048666318027</x:v>
      </x:c>
      <x:c r="N8156" s="54">
        <x:f t="shared" si="1519"/>
        <x:v>2.8397950462720853</x:v>
      </x:c>
      <x:c r="O8156" s="55">
        <x:f t="shared" si="1520"/>
        <x:v>175746</x:v>
      </x:c>
      <x:c r="P8156" s="55">
        <x:f t="shared" si="1521"/>
        <x:v>31240</x:v>
      </x:c>
      <x:c r="Q8156" s="55">
        <x:f t="shared" si="1522"/>
        <x:v>95994.876156802129</x:v>
      </x:c>
      <x:c r="R8156" s="55">
        <x:f t="shared" si="1523"/>
        <x:v>28511.123843197871</x:v>
      </x:c>
      <x:c r="S8156" s="1" t="str">
        <x:f t="shared" si="1524"/>
        <x:v>YES</x:v>
      </x:c>
      <x:c r="T8156" s="1">
        <x:f t="shared" si="1525"/>
        <x:v>28511.123843197871</x:v>
      </x:c>
    </x:row>
    <x:row r="8157">
      <x:c r="A8157" s="1"/>
      <x:c r="B8157" s="1"/>
      <x:c r="C8157" s="1"/>
      <x:c r="D8157" s="1"/>
      <x:c r="E8157" s="1"/>
      <x:c r="F8157" s="1"/>
      <x:c r="G8157" s="1"/>
      <x:c r="H8157" s="1"/>
      <x:c r="I8157" s="53">
        <x:f t="shared" si="1514"/>
        <x:v>12</x:v>
      </x:c>
      <x:c r="J8157" s="53">
        <x:f t="shared" si="1515"/>
        <x:v>9</x:v>
      </x:c>
      <x:c r="K8157" s="53">
        <x:f t="shared" si="1516"/>
        <x:v>20</x:v>
      </x:c>
      <x:c r="L8157" s="53">
        <x:f t="shared" si="1517"/>
        <x:v>41</x:v>
      </x:c>
      <x:c r="M8157" s="54">
        <x:f t="shared" si="1518"/>
        <x:v>4880.5291572822789</x:v>
      </x:c>
      <x:c r="N8157" s="54">
        <x:f t="shared" si="1519"/>
        <x:v>2.889256359223805</x:v>
      </x:c>
      <x:c r="O8157" s="55">
        <x:f t="shared" si="1520"/>
        <x:v>178446</x:v>
      </x:c>
      <x:c r="P8157" s="55">
        <x:f t="shared" si="1521"/>
        <x:v>32120</x:v>
      </x:c>
      <x:c r="Q8157" s="55">
        <x:f t="shared" si="1522"/>
        <x:v>97231.408980595123</x:v>
      </x:c>
      <x:c r="R8157" s="55">
        <x:f t="shared" si="1523"/>
        <x:v>29094.591019404877</x:v>
      </x:c>
      <x:c r="S8157" s="1" t="str">
        <x:f t="shared" si="1524"/>
        <x:v>YES</x:v>
      </x:c>
      <x:c r="T8157" s="1">
        <x:f t="shared" si="1525"/>
        <x:v>29094.591019404877</x:v>
      </x:c>
    </x:row>
    <x:row r="8158">
      <x:c r="A8158" s="1"/>
      <x:c r="B8158" s="1"/>
      <x:c r="C8158" s="1"/>
      <x:c r="D8158" s="1"/>
      <x:c r="E8158" s="1"/>
      <x:c r="F8158" s="1"/>
      <x:c r="G8158" s="1"/>
      <x:c r="H8158" s="1"/>
      <x:c r="I8158" s="53">
        <x:f t="shared" si="1514"/>
        <x:v>12</x:v>
      </x:c>
      <x:c r="J8158" s="53">
        <x:f t="shared" si="1515"/>
        <x:v>9</x:v>
      </x:c>
      <x:c r="K8158" s="53">
        <x:f t="shared" si="1516"/>
        <x:v>21</x:v>
      </x:c>
      <x:c r="L8158" s="53">
        <x:f t="shared" si="1517"/>
        <x:v>42</x:v>
      </x:c>
      <x:c r="M8158" s="54">
        <x:f t="shared" si="1518"/>
        <x:v>4953.3648975087235</x:v>
      </x:c>
      <x:c r="N8158" s="54">
        <x:f t="shared" si="1519"/>
        <x:v>2.9398367343810579</x:v>
      </x:c>
      <x:c r="O8158" s="55">
        <x:f t="shared" si="1520"/>
        <x:v>181146</x:v>
      </x:c>
      <x:c r="P8158" s="55">
        <x:f t="shared" si="1521"/>
        <x:v>33000</x:v>
      </x:c>
      <x:c r="Q8158" s="55">
        <x:f t="shared" si="1522"/>
        <x:v>98495.918359526448</x:v>
      </x:c>
      <x:c r="R8158" s="55">
        <x:f t="shared" si="1523"/>
        <x:v>29650.081640473552</x:v>
      </x:c>
      <x:c r="S8158" s="1" t="str">
        <x:f t="shared" si="1524"/>
        <x:v>YES</x:v>
      </x:c>
      <x:c r="T8158" s="1">
        <x:f t="shared" si="1525"/>
        <x:v>29650.081640473552</x:v>
      </x:c>
    </x:row>
    <x:row r="8159">
      <x:c r="A8159" s="1"/>
      <x:c r="B8159" s="1"/>
      <x:c r="C8159" s="1"/>
      <x:c r="D8159" s="1"/>
      <x:c r="E8159" s="1"/>
      <x:c r="F8159" s="1"/>
      <x:c r="G8159" s="1"/>
      <x:c r="H8159" s="1"/>
      <x:c r="I8159" s="53">
        <x:f t="shared" si="1514"/>
        <x:v>12</x:v>
      </x:c>
      <x:c r="J8159" s="53">
        <x:f t="shared" si="1515"/>
        <x:v>9</x:v>
      </x:c>
      <x:c r="K8159" s="53">
        <x:f t="shared" si="1516"/>
        <x:v>22</x:v>
      </x:c>
      <x:c r="L8159" s="53">
        <x:f t="shared" si="1517"/>
        <x:v>43</x:v>
      </x:c>
      <x:c r="M8159" s="54">
        <x:f t="shared" si="1518"/>
        <x:v>5027.8412447551191</x:v>
      </x:c>
      <x:c r="N8159" s="54">
        <x:f t="shared" si="1519"/>
        <x:v>2.9915564199688327</x:v>
      </x:c>
      <x:c r="O8159" s="55">
        <x:f t="shared" si="1520"/>
        <x:v>183846</x:v>
      </x:c>
      <x:c r="P8159" s="55">
        <x:f t="shared" si="1521"/>
        <x:v>33880</x:v>
      </x:c>
      <x:c r="Q8159" s="55">
        <x:f t="shared" si="1522"/>
        <x:v>99788.910499220816</x:v>
      </x:c>
      <x:c r="R8159" s="55">
        <x:f t="shared" si="1523"/>
        <x:v>30177.089500779184</x:v>
      </x:c>
      <x:c r="S8159" s="1" t="str">
        <x:f t="shared" si="1524"/>
        <x:v>YES</x:v>
      </x:c>
      <x:c r="T8159" s="1">
        <x:f t="shared" si="1525"/>
        <x:v>30177.089500779184</x:v>
      </x:c>
    </x:row>
    <x:row r="8160">
      <x:c r="A8160" s="1"/>
      <x:c r="B8160" s="1"/>
      <x:c r="C8160" s="1"/>
      <x:c r="D8160" s="1"/>
      <x:c r="E8160" s="1"/>
      <x:c r="F8160" s="1"/>
      <x:c r="G8160" s="1"/>
      <x:c r="H8160" s="1"/>
      <x:c r="I8160" s="53">
        <x:f t="shared" si="1514"/>
        <x:v>12</x:v>
      </x:c>
      <x:c r="J8160" s="53">
        <x:f t="shared" si="1515"/>
        <x:v>9</x:v>
      </x:c>
      <x:c r="K8160" s="53">
        <x:f t="shared" si="1516"/>
        <x:v>23</x:v>
      </x:c>
      <x:c r="L8160" s="53">
        <x:f t="shared" si="1517"/>
        <x:v>44</x:v>
      </x:c>
      <x:c r="M8160" s="54">
        <x:f t="shared" si="1518"/>
        <x:v>5103.9878336125557</x:v>
      </x:c>
      <x:c r="N8160" s="54">
        <x:f t="shared" si="1519"/>
        <x:v>3.044435995564275</x:v>
      </x:c>
      <x:c r="O8160" s="55">
        <x:f t="shared" si="1520"/>
        <x:v>186546</x:v>
      </x:c>
      <x:c r="P8160" s="55">
        <x:f t="shared" si="1521"/>
        <x:v>34760</x:v>
      </x:c>
      <x:c r="Q8160" s="55">
        <x:f t="shared" si="1522"/>
        <x:v>101110.89988910686</x:v>
      </x:c>
      <x:c r="R8160" s="55">
        <x:f t="shared" si="1523"/>
        <x:v>30675.100110893138</x:v>
      </x:c>
      <x:c r="S8160" s="1" t="str">
        <x:f t="shared" si="1524"/>
        <x:v>YES</x:v>
      </x:c>
      <x:c r="T8160" s="1">
        <x:f t="shared" si="1525"/>
        <x:v>30675.100110893138</x:v>
      </x:c>
    </x:row>
    <x:row r="8161">
      <x:c r="A8161" s="1"/>
      <x:c r="B8161" s="1"/>
      <x:c r="C8161" s="1"/>
      <x:c r="D8161" s="1"/>
      <x:c r="E8161" s="1"/>
      <x:c r="F8161" s="1"/>
      <x:c r="G8161" s="1"/>
      <x:c r="H8161" s="1"/>
      <x:c r="I8161" s="53">
        <x:f t="shared" si="1514"/>
        <x:v>12</x:v>
      </x:c>
      <x:c r="J8161" s="53">
        <x:f t="shared" si="1515"/>
        <x:v>9</x:v>
      </x:c>
      <x:c r="K8161" s="53">
        <x:f t="shared" si="1516"/>
        <x:v>24</x:v>
      </x:c>
      <x:c r="L8161" s="53">
        <x:f t="shared" si="1517"/>
        <x:v>45</x:v>
      </x:c>
      <x:c r="M8161" s="54">
        <x:f t="shared" si="1518"/>
        <x:v>5181.8347831920519</x:v>
      </x:c>
      <x:c r="N8161" s="54">
        <x:f t="shared" si="1519"/>
        <x:v>3.0984963772167027</x:v>
      </x:c>
      <x:c r="O8161" s="55">
        <x:f t="shared" si="1520"/>
        <x:v>189246</x:v>
      </x:c>
      <x:c r="P8161" s="55">
        <x:f t="shared" si="1521"/>
        <x:v>35640</x:v>
      </x:c>
      <x:c r="Q8161" s="55">
        <x:f t="shared" si="1522"/>
        <x:v>102462.40943041757</x:v>
      </x:c>
      <x:c r="R8161" s="55">
        <x:f t="shared" si="1523"/>
        <x:v>31143.590569582433</x:v>
      </x:c>
      <x:c r="S8161" s="1" t="str">
        <x:f t="shared" si="1524"/>
        <x:v>YES</x:v>
      </x:c>
      <x:c r="T8161" s="1">
        <x:f t="shared" si="1525"/>
        <x:v>31143.590569582433</x:v>
      </x:c>
    </x:row>
    <x:row r="8162">
      <x:c r="A8162" s="1"/>
      <x:c r="B8162" s="1"/>
      <x:c r="C8162" s="1"/>
      <x:c r="D8162" s="1"/>
      <x:c r="E8162" s="1"/>
      <x:c r="F8162" s="1"/>
      <x:c r="G8162" s="1"/>
      <x:c r="H8162" s="1"/>
      <x:c r="I8162" s="53">
        <x:f t="shared" si="1514"/>
        <x:v>12</x:v>
      </x:c>
      <x:c r="J8162" s="53">
        <x:f t="shared" si="1515"/>
        <x:v>9</x:v>
      </x:c>
      <x:c r="K8162" s="53">
        <x:f t="shared" si="1516"/>
        <x:v>25</x:v>
      </x:c>
      <x:c r="L8162" s="53">
        <x:f t="shared" si="1517"/>
        <x:v>46</x:v>
      </x:c>
      <x:c r="M8162" s="54">
        <x:f t="shared" si="1518"/>
        <x:v>5261.412704607149</x:v>
      </x:c>
      <x:c r="N8162" s="54">
        <x:f t="shared" si="1519"/>
        <x:v>3.1537588226438533</x:v>
      </x:c>
      <x:c r="O8162" s="55">
        <x:f t="shared" si="1520"/>
        <x:v>191946</x:v>
      </x:c>
      <x:c r="P8162" s="55">
        <x:f t="shared" si="1521"/>
        <x:v>36520</x:v>
      </x:c>
      <x:c r="Q8162" s="55">
        <x:f t="shared" si="1522"/>
        <x:v>103843.97056609634</x:v>
      </x:c>
      <x:c r="R8162" s="55">
        <x:f t="shared" si="1523"/>
        <x:v>31582.029433903663</x:v>
      </x:c>
      <x:c r="S8162" s="1" t="str">
        <x:f t="shared" si="1524"/>
        <x:v>YES</x:v>
      </x:c>
      <x:c r="T8162" s="1">
        <x:f t="shared" si="1525"/>
        <x:v>31582.029433903663</x:v>
      </x:c>
    </x:row>
    <x:row r="8163">
      <x:c r="A8163" s="1"/>
      <x:c r="B8163" s="1"/>
      <x:c r="C8163" s="1"/>
      <x:c r="D8163" s="1"/>
      <x:c r="E8163" s="1"/>
      <x:c r="F8163" s="1"/>
      <x:c r="G8163" s="1"/>
      <x:c r="H8163" s="1"/>
      <x:c r="I8163" s="53">
        <x:f t="shared" si="1514"/>
        <x:v>12</x:v>
      </x:c>
      <x:c r="J8163" s="53">
        <x:f t="shared" si="1515"/>
        <x:v>9</x:v>
      </x:c>
      <x:c r="K8163" s="53">
        <x:f t="shared" si="1516"/>
        <x:v>26</x:v>
      </x:c>
      <x:c r="L8163" s="53">
        <x:f t="shared" si="1517"/>
        <x:v>47</x:v>
      </x:c>
      <x:c r="M8163" s="54">
        <x:f t="shared" si="1518"/>
        <x:v>5342.7527085678666</x:v>
      </x:c>
      <x:c r="N8163" s="54">
        <x:f t="shared" si="1519"/>
        <x:v>3.2102449365054628</x:v>
      </x:c>
      <x:c r="O8163" s="55">
        <x:f t="shared" si="1520"/>
        <x:v>194646</x:v>
      </x:c>
      <x:c r="P8163" s="55">
        <x:f t="shared" si="1521"/>
        <x:v>37400</x:v>
      </x:c>
      <x:c r="Q8163" s="55">
        <x:f t="shared" si="1522"/>
        <x:v>105256.12341263657</x:v>
      </x:c>
      <x:c r="R8163" s="55">
        <x:f t="shared" si="1523"/>
        <x:v>31989.876587363426</x:v>
      </x:c>
      <x:c r="S8163" s="1" t="str">
        <x:f t="shared" si="1524"/>
        <x:v>YES</x:v>
      </x:c>
      <x:c r="T8163" s="1">
        <x:f t="shared" si="1525"/>
        <x:v>31989.876587363426</x:v>
      </x:c>
    </x:row>
    <x:row r="8164">
      <x:c r="A8164" s="1"/>
      <x:c r="B8164" s="1"/>
      <x:c r="C8164" s="1"/>
      <x:c r="D8164" s="1"/>
      <x:c r="E8164" s="1"/>
      <x:c r="F8164" s="1"/>
      <x:c r="G8164" s="1"/>
      <x:c r="H8164" s="1"/>
      <x:c r="I8164" s="53">
        <x:f t="shared" si="1514"/>
        <x:v>12</x:v>
      </x:c>
      <x:c r="J8164" s="53">
        <x:f t="shared" si="1515"/>
        <x:v>9</x:v>
      </x:c>
      <x:c r="K8164" s="53">
        <x:f t="shared" si="1516"/>
        <x:v>27</x:v>
      </x:c>
      <x:c r="L8164" s="53">
        <x:f t="shared" si="1517"/>
        <x:v>48</x:v>
      </x:c>
      <x:c r="M8164" s="54">
        <x:f t="shared" si="1518"/>
        <x:v>5425.8864130876236</x:v>
      </x:c>
      <x:c r="N8164" s="54">
        <x:f t="shared" si="1519"/>
        <x:v>3.2679766757552944</x:v>
      </x:c>
      <x:c r="O8164" s="55">
        <x:f t="shared" si="1520"/>
        <x:v>197346</x:v>
      </x:c>
      <x:c r="P8164" s="55">
        <x:f t="shared" si="1521"/>
        <x:v>38280</x:v>
      </x:c>
      <x:c r="Q8164" s="55">
        <x:f t="shared" si="1522"/>
        <x:v>106699.41689388236</x:v>
      </x:c>
      <x:c r="R8164" s="55">
        <x:f t="shared" si="1523"/>
        <x:v>32366.583106117643</x:v>
      </x:c>
      <x:c r="S8164" s="1" t="str">
        <x:f t="shared" si="1524"/>
        <x:v>YES</x:v>
      </x:c>
      <x:c r="T8164" s="1">
        <x:f t="shared" si="1525"/>
        <x:v>32366.583106117643</x:v>
      </x:c>
    </x:row>
    <x:row r="8165">
      <x:c r="A8165" s="1"/>
      <x:c r="B8165" s="1"/>
      <x:c r="C8165" s="1"/>
      <x:c r="D8165" s="1"/>
      <x:c r="E8165" s="1"/>
      <x:c r="F8165" s="1"/>
      <x:c r="G8165" s="1"/>
      <x:c r="H8165" s="1"/>
      <x:c r="I8165" s="53">
        <x:f t="shared" si="1514"/>
        <x:v>12</x:v>
      </x:c>
      <x:c r="J8165" s="53">
        <x:f t="shared" si="1515"/>
        <x:v>9</x:v>
      </x:c>
      <x:c r="K8165" s="53">
        <x:f t="shared" si="1516"/>
        <x:v>28</x:v>
      </x:c>
      <x:c r="L8165" s="53">
        <x:f t="shared" si="1517"/>
        <x:v>49</x:v>
      </x:c>
      <x:c r="M8165" s="54">
        <x:f t="shared" si="1518"/>
        <x:v>5510.8459513047774</x:v>
      </x:c>
      <x:c r="N8165" s="54">
        <x:f t="shared" si="1519"/>
        <x:v>3.326976355072762</x:v>
      </x:c>
      <x:c r="O8165" s="55">
        <x:f t="shared" si="1520"/>
        <x:v>200046</x:v>
      </x:c>
      <x:c r="P8165" s="55">
        <x:f t="shared" si="1521"/>
        <x:v>39160</x:v>
      </x:c>
      <x:c r="Q8165" s="55">
        <x:f t="shared" si="1522"/>
        <x:v>108174.40887681906</x:v>
      </x:c>
      <x:c r="R8165" s="55">
        <x:f t="shared" si="1523"/>
        <x:v>32711.591123180944</x:v>
      </x:c>
      <x:c r="S8165" s="1" t="str">
        <x:f t="shared" si="1524"/>
        <x:v>YES</x:v>
      </x:c>
      <x:c r="T8165" s="1">
        <x:f t="shared" si="1525"/>
        <x:v>32711.591123180944</x:v>
      </x:c>
    </x:row>
    <x:row r="8166">
      <x:c r="A8166" s="1"/>
      <x:c r="B8166" s="1"/>
      <x:c r="C8166" s="1"/>
      <x:c r="D8166" s="1"/>
      <x:c r="E8166" s="1"/>
      <x:c r="F8166" s="1"/>
      <x:c r="G8166" s="1"/>
      <x:c r="H8166" s="1"/>
      <x:c r="I8166" s="53">
        <x:f t="shared" si="1514"/>
        <x:v>12</x:v>
      </x:c>
      <x:c r="J8166" s="53">
        <x:f t="shared" si="1515"/>
        <x:v>9</x:v>
      </x:c>
      <x:c r="K8166" s="53">
        <x:f t="shared" si="1516"/>
        <x:v>29</x:v>
      </x:c>
      <x:c r="L8166" s="53">
        <x:f t="shared" si="1517"/>
        <x:v>50</x:v>
      </x:c>
      <x:c r="M8166" s="54">
        <x:f t="shared" si="1518"/>
        <x:v>5597.6639794204311</x:v>
      </x:c>
      <x:c r="N8166" s="54">
        <x:f t="shared" si="1519"/>
        <x:v>3.3872666523752994</x:v>
      </x:c>
      <x:c r="O8166" s="55">
        <x:f t="shared" si="1520"/>
        <x:v>202746</x:v>
      </x:c>
      <x:c r="P8166" s="55">
        <x:f t="shared" si="1521"/>
        <x:v>40040</x:v>
      </x:c>
      <x:c r="Q8166" s="55">
        <x:f t="shared" si="1522"/>
        <x:v>109681.66630938249</x:v>
      </x:c>
      <x:c r="R8166" s="55">
        <x:f t="shared" si="1523"/>
        <x:v>33024.33369061751</x:v>
      </x:c>
      <x:c r="S8166" s="1" t="str">
        <x:f t="shared" si="1524"/>
        <x:v>YES</x:v>
      </x:c>
      <x:c r="T8166" s="1">
        <x:f t="shared" si="1525"/>
        <x:v>33024.33369061751</x:v>
      </x:c>
    </x:row>
    <x:row r="8167">
      <x:c r="A8167" s="1"/>
      <x:c r="B8167" s="1"/>
      <x:c r="C8167" s="1"/>
      <x:c r="D8167" s="1"/>
      <x:c r="E8167" s="1"/>
      <x:c r="F8167" s="1"/>
      <x:c r="G8167" s="1"/>
      <x:c r="H8167" s="1"/>
      <x:c r="I8167" s="53">
        <x:f t="shared" si="1514"/>
        <x:v>12</x:v>
      </x:c>
      <x:c r="J8167" s="53">
        <x:f t="shared" si="1515"/>
        <x:v>9</x:v>
      </x:c>
      <x:c r="K8167" s="53">
        <x:f t="shared" si="1516"/>
        <x:v>30</x:v>
      </x:c>
      <x:c r="L8167" s="53">
        <x:f t="shared" si="1517"/>
        <x:v>51</x:v>
      </x:c>
      <x:c r="M8167" s="54">
        <x:f t="shared" si="1518"/>
        <x:v>5686.3736847542013</x:v>
      </x:c>
      <x:c r="N8167" s="54">
        <x:f t="shared" si="1519"/>
        <x:v>3.4488706144126398</x:v>
      </x:c>
      <x:c r="O8167" s="55">
        <x:f t="shared" si="1520"/>
        <x:v>205446</x:v>
      </x:c>
      <x:c r="P8167" s="55">
        <x:f t="shared" si="1521"/>
        <x:v>40920</x:v>
      </x:c>
      <x:c r="Q8167" s="55">
        <x:f t="shared" si="1522"/>
        <x:v>111221.765360316</x:v>
      </x:c>
      <x:c r="R8167" s="55">
        <x:f t="shared" si="1523"/>
        <x:v>33304.234639684</x:v>
      </x:c>
      <x:c r="S8167" s="1" t="str">
        <x:f t="shared" si="1524"/>
        <x:v>YES</x:v>
      </x:c>
      <x:c r="T8167" s="1">
        <x:f t="shared" si="1525"/>
        <x:v>33304.234639684</x:v>
      </x:c>
    </x:row>
    <x:row r="8168">
      <x:c r="A8168" s="1"/>
      <x:c r="B8168" s="1"/>
      <x:c r="C8168" s="1"/>
      <x:c r="D8168" s="1"/>
      <x:c r="E8168" s="1"/>
      <x:c r="F8168" s="1"/>
      <x:c r="G8168" s="1"/>
      <x:c r="H8168" s="1"/>
      <x:c r="I8168" s="53">
        <x:f t="shared" si="1514"/>
        <x:v>12</x:v>
      </x:c>
      <x:c r="J8168" s="53">
        <x:f t="shared" si="1515"/>
        <x:v>10</x:v>
      </x:c>
      <x:c r="K8168" s="53">
        <x:f t="shared" si="1516"/>
        <x:v>0</x:v>
      </x:c>
      <x:c r="L8168" s="53">
        <x:f t="shared" si="1517"/>
        <x:v>22</x:v>
      </x:c>
      <x:c r="M8168" s="54">
        <x:f t="shared" si="1518"/>
        <x:v>3773.5280101175899</x:v>
      </x:c>
      <x:c r="N8168" s="54">
        <x:f t="shared" si="1519"/>
        <x:v>2.1205055625816596</x:v>
      </x:c>
      <x:c r="O8168" s="55">
        <x:f t="shared" si="1520"/>
        <x:v>126540</x:v>
      </x:c>
      <x:c r="P8168" s="55">
        <x:f t="shared" si="1521"/>
        <x:v>14960</x:v>
      </x:c>
      <x:c r="Q8168" s="55">
        <x:f t="shared" si="1522"/>
        <x:v>78012.639064541494</x:v>
      </x:c>
      <x:c r="R8168" s="55">
        <x:f t="shared" si="1523"/>
        <x:v>13567.360935458506</x:v>
      </x:c>
      <x:c r="S8168" s="1" t="str">
        <x:f t="shared" si="1524"/>
        <x:v>YES</x:v>
      </x:c>
      <x:c r="T8168" s="1">
        <x:f t="shared" si="1525"/>
        <x:v>13567.360935458506</x:v>
      </x:c>
    </x:row>
    <x:row r="8169">
      <x:c r="A8169" s="1"/>
      <x:c r="B8169" s="1"/>
      <x:c r="C8169" s="1"/>
      <x:c r="D8169" s="1"/>
      <x:c r="E8169" s="1"/>
      <x:c r="F8169" s="1"/>
      <x:c r="G8169" s="1"/>
      <x:c r="H8169" s="1"/>
      <x:c r="I8169" s="53">
        <x:f t="shared" si="1514"/>
        <x:v>12</x:v>
      </x:c>
      <x:c r="J8169" s="53">
        <x:f t="shared" si="1515"/>
        <x:v>10</x:v>
      </x:c>
      <x:c r="K8169" s="53">
        <x:f t="shared" si="1516"/>
        <x:v>1</x:v>
      </x:c>
      <x:c r="L8169" s="53">
        <x:f t="shared" si="1517"/>
        <x:v>23</x:v>
      </x:c>
      <x:c r="M8169" s="54">
        <x:f t="shared" si="1518"/>
        <x:v>3819.0905101175899</x:v>
      </x:c>
      <x:c r="N8169" s="54">
        <x:f t="shared" si="1519"/>
        <x:v>2.1521461875816597</x:v>
      </x:c>
      <x:c r="O8169" s="55">
        <x:f t="shared" si="1520"/>
        <x:v>129240</x:v>
      </x:c>
      <x:c r="P8169" s="55">
        <x:f t="shared" si="1521"/>
        <x:v>15840</x:v>
      </x:c>
      <x:c r="Q8169" s="55">
        <x:f t="shared" si="1522"/>
        <x:v>78803.654689541494</x:v>
      </x:c>
      <x:c r="R8169" s="55">
        <x:f t="shared" si="1523"/>
        <x:v>14596.345310458506</x:v>
      </x:c>
      <x:c r="S8169" s="1" t="str">
        <x:f t="shared" si="1524"/>
        <x:v>YES</x:v>
      </x:c>
      <x:c r="T8169" s="1">
        <x:f t="shared" si="1525"/>
        <x:v>14596.345310458506</x:v>
      </x:c>
    </x:row>
    <x:row r="8170">
      <x:c r="A8170" s="1"/>
      <x:c r="B8170" s="1"/>
      <x:c r="C8170" s="1"/>
      <x:c r="D8170" s="1"/>
      <x:c r="E8170" s="1"/>
      <x:c r="F8170" s="1"/>
      <x:c r="G8170" s="1"/>
      <x:c r="H8170" s="1"/>
      <x:c r="I8170" s="53">
        <x:f t="shared" si="1514"/>
        <x:v>12</x:v>
      </x:c>
      <x:c r="J8170" s="53">
        <x:f t="shared" si="1515"/>
        <x:v>10</x:v>
      </x:c>
      <x:c r="K8170" s="53">
        <x:f t="shared" si="1516"/>
        <x:v>2</x:v>
      </x:c>
      <x:c r="L8170" s="53">
        <x:f t="shared" si="1517"/>
        <x:v>24</x:v>
      </x:c>
      <x:c r="M8170" s="54">
        <x:f t="shared" si="1518"/>
        <x:v>3865.7920726175898</x:v>
      </x:c>
      <x:c r="N8170" s="54">
        <x:f t="shared" si="1519"/>
        <x:v>2.1845778282066597</x:v>
      </x:c>
      <x:c r="O8170" s="55">
        <x:f t="shared" si="1520"/>
        <x:v>131940</x:v>
      </x:c>
      <x:c r="P8170" s="55">
        <x:f t="shared" si="1521"/>
        <x:v>16720</x:v>
      </x:c>
      <x:c r="Q8170" s="55">
        <x:f t="shared" si="1522"/>
        <x:v>79614.445705166494</x:v>
      </x:c>
      <x:c r="R8170" s="55">
        <x:f t="shared" si="1523"/>
        <x:v>15605.554294833506</x:v>
      </x:c>
      <x:c r="S8170" s="1" t="str">
        <x:f t="shared" si="1524"/>
        <x:v>YES</x:v>
      </x:c>
      <x:c r="T8170" s="1">
        <x:f t="shared" si="1525"/>
        <x:v>15605.554294833506</x:v>
      </x:c>
    </x:row>
    <x:row r="8171">
      <x:c r="A8171" s="1"/>
      <x:c r="B8171" s="1"/>
      <x:c r="C8171" s="1"/>
      <x:c r="D8171" s="1"/>
      <x:c r="E8171" s="1"/>
      <x:c r="F8171" s="1"/>
      <x:c r="G8171" s="1"/>
      <x:c r="H8171" s="1"/>
      <x:c r="I8171" s="53">
        <x:f t="shared" si="1514"/>
        <x:v>12</x:v>
      </x:c>
      <x:c r="J8171" s="53">
        <x:f t="shared" si="1515"/>
        <x:v>10</x:v>
      </x:c>
      <x:c r="K8171" s="53">
        <x:f t="shared" si="1516"/>
        <x:v>3</x:v>
      </x:c>
      <x:c r="L8171" s="53">
        <x:f t="shared" si="1517"/>
        <x:v>25</x:v>
      </x:c>
      <x:c r="M8171" s="54">
        <x:f t="shared" si="1518"/>
        <x:v>3913.6540550394648</x:v>
      </x:c>
      <x:c r="N8171" s="54">
        <x:f t="shared" si="1519"/>
        <x:v>2.2178153159996281</x:v>
      </x:c>
      <x:c r="O8171" s="55">
        <x:f t="shared" si="1520"/>
        <x:v>134640</x:v>
      </x:c>
      <x:c r="P8171" s="55">
        <x:f t="shared" si="1521"/>
        <x:v>17600</x:v>
      </x:c>
      <x:c r="Q8171" s="55">
        <x:f t="shared" si="1522"/>
        <x:v>80445.382899990713</x:v>
      </x:c>
      <x:c r="R8171" s="55">
        <x:f t="shared" si="1523"/>
        <x:v>16594.617100009287</x:v>
      </x:c>
      <x:c r="S8171" s="1" t="str">
        <x:f t="shared" si="1524"/>
        <x:v>YES</x:v>
      </x:c>
      <x:c r="T8171" s="1">
        <x:f t="shared" si="1525"/>
        <x:v>16594.617100009287</x:v>
      </x:c>
    </x:row>
    <x:row r="8172">
      <x:c r="A8172" s="1"/>
      <x:c r="B8172" s="1"/>
      <x:c r="C8172" s="1"/>
      <x:c r="D8172" s="1"/>
      <x:c r="E8172" s="1"/>
      <x:c r="F8172" s="1"/>
      <x:c r="G8172" s="1"/>
      <x:c r="H8172" s="1"/>
      <x:c r="I8172" s="53">
        <x:f t="shared" si="1514"/>
        <x:v>12</x:v>
      </x:c>
      <x:c r="J8172" s="53">
        <x:f t="shared" si="1515"/>
        <x:v>10</x:v>
      </x:c>
      <x:c r="K8172" s="53">
        <x:f t="shared" si="1516"/>
        <x:v>4</x:v>
      </x:c>
      <x:c r="L8172" s="53">
        <x:f t="shared" si="1517"/>
        <x:v>26</x:v>
      </x:c>
      <x:c r="M8172" s="54">
        <x:f t="shared" si="1518"/>
        <x:v>3962.6981707621212</x:v>
      </x:c>
      <x:c r="N8172" s="54">
        <x:f t="shared" si="1519"/>
        <x:v>2.2518737296959177</x:v>
      </x:c>
      <x:c r="O8172" s="55">
        <x:f t="shared" si="1520"/>
        <x:v>137340</x:v>
      </x:c>
      <x:c r="P8172" s="55">
        <x:f t="shared" si="1521"/>
        <x:v>18480</x:v>
      </x:c>
      <x:c r="Q8172" s="55">
        <x:f t="shared" si="1522"/>
        <x:v>81296.843242397939</x:v>
      </x:c>
      <x:c r="R8172" s="55">
        <x:f t="shared" si="1523"/>
        <x:v>17563.156757602061</x:v>
      </x:c>
      <x:c r="S8172" s="1" t="str">
        <x:f t="shared" si="1524"/>
        <x:v>YES</x:v>
      </x:c>
      <x:c r="T8172" s="1">
        <x:f t="shared" si="1525"/>
        <x:v>17563.156757602061</x:v>
      </x:c>
    </x:row>
    <x:row r="8173">
      <x:c r="A8173" s="1"/>
      <x:c r="B8173" s="1"/>
      <x:c r="C8173" s="1"/>
      <x:c r="D8173" s="1"/>
      <x:c r="E8173" s="1"/>
      <x:c r="F8173" s="1"/>
      <x:c r="G8173" s="1"/>
      <x:c r="H8173" s="1"/>
      <x:c r="I8173" s="53">
        <x:f t="shared" si="1514"/>
        <x:v>12</x:v>
      </x:c>
      <x:c r="J8173" s="53">
        <x:f t="shared" si="1515"/>
        <x:v>10</x:v>
      </x:c>
      <x:c r="K8173" s="53">
        <x:f t="shared" si="1516"/>
        <x:v>5</x:v>
      </x:c>
      <x:c r="L8173" s="53">
        <x:f t="shared" si="1517"/>
        <x:v>27</x:v>
      </x:c>
      <x:c r="M8173" s="54">
        <x:f t="shared" si="1518"/>
        <x:v>4012.9464946833245</x:v>
      </x:c>
      <x:c r="N8173" s="54">
        <x:f t="shared" si="1519"/>
        <x:v>2.2867683990856422</x:v>
      </x:c>
      <x:c r="O8173" s="55">
        <x:f t="shared" si="1520"/>
        <x:v>140040</x:v>
      </x:c>
      <x:c r="P8173" s="55">
        <x:f t="shared" si="1521"/>
        <x:v>19360</x:v>
      </x:c>
      <x:c r="Q8173" s="55">
        <x:f t="shared" si="1522"/>
        <x:v>82169.209977141058</x:v>
      </x:c>
      <x:c r="R8173" s="55">
        <x:f t="shared" si="1523"/>
        <x:v>18510.790022858942</x:v>
      </x:c>
      <x:c r="S8173" s="1" t="str">
        <x:f t="shared" si="1524"/>
        <x:v>YES</x:v>
      </x:c>
      <x:c r="T8173" s="1">
        <x:f t="shared" si="1525"/>
        <x:v>18510.790022858942</x:v>
      </x:c>
    </x:row>
    <x:row r="8174">
      <x:c r="A8174" s="1"/>
      <x:c r="B8174" s="1"/>
      <x:c r="C8174" s="1"/>
      <x:c r="D8174" s="1"/>
      <x:c r="E8174" s="1"/>
      <x:c r="F8174" s="1"/>
      <x:c r="G8174" s="1"/>
      <x:c r="H8174" s="1"/>
      <x:c r="I8174" s="53" t="n">
        <x:f t="shared" ref="I8174:I8237" si="1526">INT((ROW()-ROW($I$46))/((CARROT_CAP+1)*(MESCLUN_CAP+1)))</x:f>
        <x:v>12</x:v>
      </x:c>
      <x:c r="J8174" s="53" t="n">
        <x:f t="shared" ref="J8174:J8237" si="1527">MOD(INT((ROW()-ROW($I$46))/(MESCLUN_CAP+1)),CARROT_CAP+1)</x:f>
        <x:v>10</x:v>
      </x:c>
      <x:c r="K8174" s="53" t="n">
        <x:f t="shared" ref="K8174:K8237" si="1528">MOD(ROW()-ROW($I$46),MESCLUN_CAP+1)</x:f>
        <x:v>6</x:v>
      </x:c>
      <x:c r="L8174" s="53" t="n">
        <x:f t="shared" ref="L8174:L8237" si="1529">SUM(I8174:K8174)</x:f>
        <x:v>28</x:v>
      </x:c>
      <x:c r="M8174" s="54" t="n">
        <x:f t="shared" ref="M8174:M8237" si="1530">I8174*TOMATO_HOURS*WEEKS*(1+TOMATO_DIM)^I8174+J8174*CARROT_HOURS*WEEKS*(1+CARROT_DIM)^J8174+K8174*MESCLUN_HOURS*WEEKS*(1+MESCLUN_DIM)^K8174</x:f>
        <x:v>4064.421468864958</x:v>
      </x:c>
      <x:c r="N8174" s="54" t="n">
        <x:f t="shared" ref="N8174:N8237" si="1531">MAX(M8174-FARMER_HOURS,0)/TEMP_HOURS_PER_WORKER</x:f>
        <x:v>2.3225149089339987</x:v>
      </x:c>
      <x:c r="O8174" s="55" t="n">
        <x:f t="shared" ref="O8174:O8237" si="1532">I8174*TOMATO_PRICE+J8174*CARROT_PRICE+K8174*MESCLUN_PRICE</x:f>
        <x:v>142740</x:v>
      </x:c>
      <x:c r="P8174" s="55" t="n">
        <x:f t="shared" ref="P8174:P8237" si="1533">I8174*TOMATO_FERTILIZER+J8174*CARROT_FERTILIZER+K8174*MESCLUN_FERTILIZER</x:f>
        <x:v>20240</x:v>
      </x:c>
      <x:c r="Q8174" s="55" t="n">
        <x:f t="shared" ref="Q8174:Q8237" si="1534">MIN(M8174,FARMER_HOURS)*FARMER_RATE+MAX(M8174-FARMER_HOURS,0)*TEMP_RATE</x:f>
        <x:v>83062.87272334997</x:v>
      </x:c>
      <x:c r="R8174" s="55" t="n">
        <x:f t="shared" ref="R8174:R8237" si="1535">O8174-P8174-Q8174-FIXED_COST</x:f>
        <x:v>19437.127276650033</x:v>
      </x:c>
      <x:c r="S8174" s="1" t="str">
        <x:f t="shared" ref="S8174:S8237" si="1536">IF(AND(L8174&lt;=TOTAL_BED_CAP,N8174&lt;=TEMP_WORKER_CAP),"YES","NO")</x:f>
        <x:v>YES</x:v>
      </x:c>
      <x:c r="T8174" s="1" t="n">
        <x:f t="shared" ref="T8174:T8237" si="1537">IF(S8174="YES",R8174,-1E+99)</x:f>
        <x:v>19437.127276650033</x:v>
      </x:c>
    </x:row>
    <x:row r="8175">
      <x:c r="A8175" s="1"/>
      <x:c r="B8175" s="1"/>
      <x:c r="C8175" s="1"/>
      <x:c r="D8175" s="1"/>
      <x:c r="E8175" s="1"/>
      <x:c r="F8175" s="1"/>
      <x:c r="G8175" s="1"/>
      <x:c r="H8175" s="1"/>
      <x:c r="I8175" s="53">
        <x:f t="shared" si="1526"/>
        <x:v>12</x:v>
      </x:c>
      <x:c r="J8175" s="53">
        <x:f t="shared" si="1527"/>
        <x:v>10</x:v>
      </x:c>
      <x:c r="K8175" s="53">
        <x:f t="shared" si="1528"/>
        <x:v>7</x:v>
      </x:c>
      <x:c r="L8175" s="53">
        <x:f t="shared" si="1529"/>
        <x:v>29</x:v>
      </x:c>
      <x:c r="M8175" s="54">
        <x:f t="shared" si="1530"/>
        <x:v>4117.1459082629181</x:v>
      </x:c>
      <x:c r="N8175" s="54">
        <x:f t="shared" si="1531"/>
        <x:v>2.3591291029603596</x:v>
      </x:c>
      <x:c r="O8175" s="55">
        <x:f t="shared" si="1532"/>
        <x:v>145440</x:v>
      </x:c>
      <x:c r="P8175" s="55">
        <x:f t="shared" si="1533"/>
        <x:v>21120</x:v>
      </x:c>
      <x:c r="Q8175" s="55">
        <x:f t="shared" si="1534"/>
        <x:v>83978.227574008983</x:v>
      </x:c>
      <x:c r="R8175" s="55">
        <x:f t="shared" si="1535"/>
        <x:v>20341.772425991017</x:v>
      </x:c>
      <x:c r="S8175" s="1" t="str">
        <x:f t="shared" si="1536"/>
        <x:v>YES</x:v>
      </x:c>
      <x:c r="T8175" s="1">
        <x:f t="shared" si="1537"/>
        <x:v>20341.772425991017</x:v>
      </x:c>
    </x:row>
    <x:row r="8176">
      <x:c r="A8176" s="1"/>
      <x:c r="B8176" s="1"/>
      <x:c r="C8176" s="1"/>
      <x:c r="D8176" s="1"/>
      <x:c r="E8176" s="1"/>
      <x:c r="F8176" s="1"/>
      <x:c r="G8176" s="1"/>
      <x:c r="H8176" s="1"/>
      <x:c r="I8176" s="53">
        <x:f t="shared" si="1526"/>
        <x:v>12</x:v>
      </x:c>
      <x:c r="J8176" s="53">
        <x:f t="shared" si="1527"/>
        <x:v>10</x:v>
      </x:c>
      <x:c r="K8176" s="53">
        <x:f t="shared" si="1528"/>
        <x:v>8</x:v>
      </x:c>
      <x:c r="L8176" s="53">
        <x:f t="shared" si="1529"/>
        <x:v>30</x:v>
      </x:c>
      <x:c r="M8176" s="54">
        <x:f t="shared" si="1530"/>
        <x:v>4171.1430065428985</x:v>
      </x:c>
      <x:c r="N8176" s="54">
        <x:f t="shared" si="1531"/>
        <x:v>2.3966270878770128</x:v>
      </x:c>
      <x:c r="O8176" s="55">
        <x:f t="shared" si="1532"/>
        <x:v>148140</x:v>
      </x:c>
      <x:c r="P8176" s="55">
        <x:f t="shared" si="1533"/>
        <x:v>22000</x:v>
      </x:c>
      <x:c r="Q8176" s="55">
        <x:f t="shared" si="1534"/>
        <x:v>84915.677196925331</x:v>
      </x:c>
      <x:c r="R8176" s="55">
        <x:f t="shared" si="1535"/>
        <x:v>21224.322803074669</x:v>
      </x:c>
      <x:c r="S8176" s="1" t="str">
        <x:f t="shared" si="1536"/>
        <x:v>YES</x:v>
      </x:c>
      <x:c r="T8176" s="1">
        <x:f t="shared" si="1537"/>
        <x:v>21224.322803074669</x:v>
      </x:c>
    </x:row>
    <x:row r="8177">
      <x:c r="A8177" s="1"/>
      <x:c r="B8177" s="1"/>
      <x:c r="C8177" s="1"/>
      <x:c r="D8177" s="1"/>
      <x:c r="E8177" s="1"/>
      <x:c r="F8177" s="1"/>
      <x:c r="G8177" s="1"/>
      <x:c r="H8177" s="1"/>
      <x:c r="I8177" s="53">
        <x:f t="shared" si="1526"/>
        <x:v>12</x:v>
      </x:c>
      <x:c r="J8177" s="53">
        <x:f t="shared" si="1527"/>
        <x:v>10</x:v>
      </x:c>
      <x:c r="K8177" s="53">
        <x:f t="shared" si="1528"/>
        <x:v>9</x:v>
      </x:c>
      <x:c r="L8177" s="53">
        <x:f t="shared" si="1529"/>
        <x:v>31</x:v>
      </x:c>
      <x:c r="M8177" s="54">
        <x:f t="shared" si="1530"/>
        <x:v>4226.4363419832926</x:v>
      </x:c>
      <x:c r="N8177" s="54">
        <x:f t="shared" si="1531"/>
        <x:v>2.4350252374883974</x:v>
      </x:c>
      <x:c r="O8177" s="55">
        <x:f t="shared" si="1532"/>
        <x:v>150840</x:v>
      </x:c>
      <x:c r="P8177" s="55">
        <x:f t="shared" si="1533"/>
        <x:v>22880</x:v>
      </x:c>
      <x:c r="Q8177" s="55">
        <x:f t="shared" si="1534"/>
        <x:v>85875.630937209935</x:v>
      </x:c>
      <x:c r="R8177" s="55">
        <x:f t="shared" si="1535"/>
        <x:v>22084.369062790065</x:v>
      </x:c>
      <x:c r="S8177" s="1" t="str">
        <x:f t="shared" si="1536"/>
        <x:v>YES</x:v>
      </x:c>
      <x:c r="T8177" s="1">
        <x:f t="shared" si="1537"/>
        <x:v>22084.369062790065</x:v>
      </x:c>
    </x:row>
    <x:row r="8178">
      <x:c r="A8178" s="1"/>
      <x:c r="B8178" s="1"/>
      <x:c r="C8178" s="1"/>
      <x:c r="D8178" s="1"/>
      <x:c r="E8178" s="1"/>
      <x:c r="F8178" s="1"/>
      <x:c r="G8178" s="1"/>
      <x:c r="H8178" s="1"/>
      <x:c r="I8178" s="53">
        <x:f t="shared" si="1526"/>
        <x:v>12</x:v>
      </x:c>
      <x:c r="J8178" s="53">
        <x:f t="shared" si="1527"/>
        <x:v>10</x:v>
      </x:c>
      <x:c r="K8178" s="53">
        <x:f t="shared" si="1528"/>
        <x:v>10</x:v>
      </x:c>
      <x:c r="L8178" s="53">
        <x:f t="shared" si="1529"/>
        <x:v>32</x:v>
      </x:c>
      <x:c r="M8178" s="54">
        <x:f t="shared" si="1530"/>
        <x:v>4283.0498834665059</x:v>
      </x:c>
      <x:c r="N8178" s="54">
        <x:f t="shared" si="1531"/>
        <x:v>2.47434019685174</x:v>
      </x:c>
      <x:c r="O8178" s="55">
        <x:f t="shared" si="1532"/>
        <x:v>153540</x:v>
      </x:c>
      <x:c r="P8178" s="55">
        <x:f t="shared" si="1533"/>
        <x:v>23760</x:v>
      </x:c>
      <x:c r="Q8178" s="55">
        <x:f t="shared" si="1534"/>
        <x:v>86858.504921293497</x:v>
      </x:c>
      <x:c r="R8178" s="55">
        <x:f t="shared" si="1535"/>
        <x:v>22921.495078706503</x:v>
      </x:c>
      <x:c r="S8178" s="1" t="str">
        <x:f t="shared" si="1536"/>
        <x:v>YES</x:v>
      </x:c>
      <x:c r="T8178" s="1">
        <x:f t="shared" si="1537"/>
        <x:v>22921.495078706503</x:v>
      </x:c>
    </x:row>
    <x:row r="8179">
      <x:c r="A8179" s="1"/>
      <x:c r="B8179" s="1"/>
      <x:c r="C8179" s="1"/>
      <x:c r="D8179" s="1"/>
      <x:c r="E8179" s="1"/>
      <x:c r="F8179" s="1"/>
      <x:c r="G8179" s="1"/>
      <x:c r="H8179" s="1"/>
      <x:c r="I8179" s="53">
        <x:f t="shared" si="1526"/>
        <x:v>12</x:v>
      </x:c>
      <x:c r="J8179" s="53">
        <x:f t="shared" si="1527"/>
        <x:v>10</x:v>
      </x:c>
      <x:c r="K8179" s="53">
        <x:f t="shared" si="1528"/>
        <x:v>11</x:v>
      </x:c>
      <x:c r="L8179" s="53">
        <x:f t="shared" si="1529"/>
        <x:v>33</x:v>
      </x:c>
      <x:c r="M8179" s="54">
        <x:f t="shared" si="1530"/>
        <x:v>4341.0079965599443</x:v>
      </x:c>
      <x:c r="N8179" s="54">
        <x:f t="shared" si="1531"/>
        <x:v>2.5145888864999613</x:v>
      </x:c>
      <x:c r="O8179" s="55">
        <x:f t="shared" si="1532"/>
        <x:v>156240</x:v>
      </x:c>
      <x:c r="P8179" s="55">
        <x:f t="shared" si="1533"/>
        <x:v>24640</x:v>
      </x:c>
      <x:c r="Q8179" s="55">
        <x:f t="shared" si="1534"/>
        <x:v>87864.722162499034</x:v>
      </x:c>
      <x:c r="R8179" s="55">
        <x:f t="shared" si="1535"/>
        <x:v>23735.277837500966</x:v>
      </x:c>
      <x:c r="S8179" s="1" t="str">
        <x:f t="shared" si="1536"/>
        <x:v>YES</x:v>
      </x:c>
      <x:c r="T8179" s="1">
        <x:f t="shared" si="1537"/>
        <x:v>23735.277837500966</x:v>
      </x:c>
    </x:row>
    <x:row r="8180">
      <x:c r="A8180" s="1"/>
      <x:c r="B8180" s="1"/>
      <x:c r="C8180" s="1"/>
      <x:c r="D8180" s="1"/>
      <x:c r="E8180" s="1"/>
      <x:c r="F8180" s="1"/>
      <x:c r="G8180" s="1"/>
      <x:c r="H8180" s="1"/>
      <x:c r="I8180" s="53">
        <x:f t="shared" si="1526"/>
        <x:v>12</x:v>
      </x:c>
      <x:c r="J8180" s="53">
        <x:f t="shared" si="1527"/>
        <x:v>10</x:v>
      </x:c>
      <x:c r="K8180" s="53">
        <x:f t="shared" si="1528"/>
        <x:v>12</x:v>
      </x:c>
      <x:c r="L8180" s="53">
        <x:f t="shared" si="1529"/>
        <x:v>34</x:v>
      </x:c>
      <x:c r="M8180" s="54">
        <x:f t="shared" si="1530"/>
        <x:v>4400.3354496880092</x:v>
      </x:c>
      <x:c r="N8180" s="54">
        <x:f t="shared" si="1531"/>
        <x:v>2.5557885067277843</x:v>
      </x:c>
      <x:c r="O8180" s="55">
        <x:f t="shared" si="1532"/>
        <x:v>158940</x:v>
      </x:c>
      <x:c r="P8180" s="55">
        <x:f t="shared" si="1533"/>
        <x:v>25520</x:v>
      </x:c>
      <x:c r="Q8180" s="55">
        <x:f t="shared" si="1534"/>
        <x:v>88894.71266819461</x:v>
      </x:c>
      <x:c r="R8180" s="55">
        <x:f t="shared" si="1535"/>
        <x:v>24525.28733180539</x:v>
      </x:c>
      <x:c r="S8180" s="1" t="str">
        <x:f t="shared" si="1536"/>
        <x:v>YES</x:v>
      </x:c>
      <x:c r="T8180" s="1">
        <x:f t="shared" si="1537"/>
        <x:v>24525.28733180539</x:v>
      </x:c>
    </x:row>
    <x:row r="8181">
      <x:c r="A8181" s="1"/>
      <x:c r="B8181" s="1"/>
      <x:c r="C8181" s="1"/>
      <x:c r="D8181" s="1"/>
      <x:c r="E8181" s="1"/>
      <x:c r="F8181" s="1"/>
      <x:c r="G8181" s="1"/>
      <x:c r="H8181" s="1"/>
      <x:c r="I8181" s="53">
        <x:f t="shared" si="1526"/>
        <x:v>12</x:v>
      </x:c>
      <x:c r="J8181" s="53">
        <x:f t="shared" si="1527"/>
        <x:v>10</x:v>
      </x:c>
      <x:c r="K8181" s="53">
        <x:f t="shared" si="1528"/>
        <x:v>13</x:v>
      </x:c>
      <x:c r="L8181" s="53">
        <x:f t="shared" si="1529"/>
        <x:v>35</x:v>
      </x:c>
      <x:c r="M8181" s="54">
        <x:f t="shared" si="1530"/>
        <x:v>4461.0574203963934</x:v>
      </x:c>
      <x:c r="N8181" s="54">
        <x:f t="shared" si="1531"/>
        <x:v>2.5979565419419397</x:v>
      </x:c>
      <x:c r="O8181" s="55">
        <x:f t="shared" si="1532"/>
        <x:v>161640</x:v>
      </x:c>
      <x:c r="P8181" s="55">
        <x:f t="shared" si="1533"/>
        <x:v>26400</x:v>
      </x:c>
      <x:c r="Q8181" s="55">
        <x:f t="shared" si="1534"/>
        <x:v>89948.913548548502</x:v>
      </x:c>
      <x:c r="R8181" s="55">
        <x:f t="shared" si="1535"/>
        <x:v>25291.086451451498</x:v>
      </x:c>
      <x:c r="S8181" s="1" t="str">
        <x:f t="shared" si="1536"/>
        <x:v>YES</x:v>
      </x:c>
      <x:c r="T8181" s="1">
        <x:f t="shared" si="1537"/>
        <x:v>25291.086451451498</x:v>
      </x:c>
    </x:row>
    <x:row r="8182">
      <x:c r="A8182" s="1"/>
      <x:c r="B8182" s="1"/>
      <x:c r="C8182" s="1"/>
      <x:c r="D8182" s="1"/>
      <x:c r="E8182" s="1"/>
      <x:c r="F8182" s="1"/>
      <x:c r="G8182" s="1"/>
      <x:c r="H8182" s="1"/>
      <x:c r="I8182" s="53">
        <x:f t="shared" si="1526"/>
        <x:v>12</x:v>
      </x:c>
      <x:c r="J8182" s="53">
        <x:f t="shared" si="1527"/>
        <x:v>10</x:v>
      </x:c>
      <x:c r="K8182" s="53">
        <x:f t="shared" si="1528"/>
        <x:v>14</x:v>
      </x:c>
      <x:c r="L8182" s="53">
        <x:f t="shared" si="1529"/>
        <x:v>36</x:v>
      </x:c>
      <x:c r="M8182" s="54">
        <x:f t="shared" si="1530"/>
        <x:v>4523.1995017100544</x:v>
      </x:c>
      <x:c r="N8182" s="54">
        <x:f t="shared" si="1531"/>
        <x:v>2.6411107650764265</x:v>
      </x:c>
      <x:c r="O8182" s="55">
        <x:f t="shared" si="1532"/>
        <x:v>164340</x:v>
      </x:c>
      <x:c r="P8182" s="55">
        <x:f t="shared" si="1533"/>
        <x:v>27280</x:v>
      </x:c>
      <x:c r="Q8182" s="55">
        <x:f t="shared" si="1534"/>
        <x:v>91027.769126910658</x:v>
      </x:c>
      <x:c r="R8182" s="55">
        <x:f t="shared" si="1535"/>
        <x:v>26032.230873089342</x:v>
      </x:c>
      <x:c r="S8182" s="1" t="str">
        <x:f t="shared" si="1536"/>
        <x:v>YES</x:v>
      </x:c>
      <x:c r="T8182" s="1">
        <x:f t="shared" si="1537"/>
        <x:v>26032.230873089342</x:v>
      </x:c>
    </x:row>
    <x:row r="8183">
      <x:c r="A8183" s="1"/>
      <x:c r="B8183" s="1"/>
      <x:c r="C8183" s="1"/>
      <x:c r="D8183" s="1"/>
      <x:c r="E8183" s="1"/>
      <x:c r="F8183" s="1"/>
      <x:c r="G8183" s="1"/>
      <x:c r="H8183" s="1"/>
      <x:c r="I8183" s="53">
        <x:f t="shared" si="1526"/>
        <x:v>12</x:v>
      </x:c>
      <x:c r="J8183" s="53">
        <x:f t="shared" si="1527"/>
        <x:v>10</x:v>
      </x:c>
      <x:c r="K8183" s="53">
        <x:f t="shared" si="1528"/>
        <x:v>15</x:v>
      </x:c>
      <x:c r="L8183" s="53">
        <x:f t="shared" si="1529"/>
        <x:v>37</x:v>
      </x:c>
      <x:c r="M8183" s="54">
        <x:f t="shared" si="1530"/>
        <x:v>4586.787708586201</x:v>
      </x:c>
      <x:c r="N8183" s="54">
        <x:f t="shared" si="1531"/>
        <x:v>2.6852692420737507</x:v>
      </x:c>
      <x:c r="O8183" s="55">
        <x:f t="shared" si="1532"/>
        <x:v>167040</x:v>
      </x:c>
      <x:c r="P8183" s="55">
        <x:f t="shared" si="1533"/>
        <x:v>28160</x:v>
      </x:c>
      <x:c r="Q8183" s="55">
        <x:f t="shared" si="1534"/>
        <x:v>92131.731051843759</x:v>
      </x:c>
      <x:c r="R8183" s="55">
        <x:f t="shared" si="1535"/>
        <x:v>26748.268948156241</x:v>
      </x:c>
      <x:c r="S8183" s="1" t="str">
        <x:f t="shared" si="1536"/>
        <x:v>YES</x:v>
      </x:c>
      <x:c r="T8183" s="1">
        <x:f t="shared" si="1537"/>
        <x:v>26748.268948156241</x:v>
      </x:c>
    </x:row>
    <x:row r="8184">
      <x:c r="A8184" s="1"/>
      <x:c r="B8184" s="1"/>
      <x:c r="C8184" s="1"/>
      <x:c r="D8184" s="1"/>
      <x:c r="E8184" s="1"/>
      <x:c r="F8184" s="1"/>
      <x:c r="G8184" s="1"/>
      <x:c r="H8184" s="1"/>
      <x:c r="I8184" s="53">
        <x:f t="shared" si="1526"/>
        <x:v>12</x:v>
      </x:c>
      <x:c r="J8184" s="53">
        <x:f t="shared" si="1527"/>
        <x:v>10</x:v>
      </x:c>
      <x:c r="K8184" s="53">
        <x:f t="shared" si="1528"/>
        <x:v>16</x:v>
      </x:c>
      <x:c r="L8184" s="53">
        <x:f t="shared" si="1529"/>
        <x:v>38</x:v>
      </x:c>
      <x:c r="M8184" s="54">
        <x:f t="shared" si="1530"/>
        <x:v>4651.8484844636896</x:v>
      </x:c>
      <x:c r="N8184" s="54">
        <x:f t="shared" si="1531"/>
        <x:v>2.7304503364331176</x:v>
      </x:c>
      <x:c r="O8184" s="55">
        <x:f t="shared" si="1532"/>
        <x:v>169740</x:v>
      </x:c>
      <x:c r="P8184" s="55">
        <x:f t="shared" si="1533"/>
        <x:v>29040</x:v>
      </x:c>
      <x:c r="Q8184" s="55">
        <x:f t="shared" si="1534"/>
        <x:v>93261.258410827941</x:v>
      </x:c>
      <x:c r="R8184" s="55">
        <x:f t="shared" si="1535"/>
        <x:v>27438.741589172059</x:v>
      </x:c>
      <x:c r="S8184" s="1" t="str">
        <x:f t="shared" si="1536"/>
        <x:v>YES</x:v>
      </x:c>
      <x:c r="T8184" s="1">
        <x:f t="shared" si="1537"/>
        <x:v>27438.741589172059</x:v>
      </x:c>
    </x:row>
    <x:row r="8185">
      <x:c r="A8185" s="1"/>
      <x:c r="B8185" s="1"/>
      <x:c r="C8185" s="1"/>
      <x:c r="D8185" s="1"/>
      <x:c r="E8185" s="1"/>
      <x:c r="F8185" s="1"/>
      <x:c r="G8185" s="1"/>
      <x:c r="H8185" s="1"/>
      <x:c r="I8185" s="53">
        <x:f t="shared" si="1526"/>
        <x:v>12</x:v>
      </x:c>
      <x:c r="J8185" s="53">
        <x:f t="shared" si="1527"/>
        <x:v>10</x:v>
      </x:c>
      <x:c r="K8185" s="53">
        <x:f t="shared" si="1528"/>
        <x:v>17</x:v>
      </x:c>
      <x:c r="L8185" s="53">
        <x:f t="shared" si="1529"/>
        <x:v>39</x:v>
      </x:c>
      <x:c r="M8185" s="54">
        <x:f t="shared" si="1530"/>
        <x:v>4718.4087079102301</x:v>
      </x:c>
      <x:c r="N8185" s="54">
        <x:f t="shared" si="1531"/>
        <x:v>2.7766727138265486</x:v>
      </x:c>
      <x:c r="O8185" s="55">
        <x:f t="shared" si="1532"/>
        <x:v>172440</x:v>
      </x:c>
      <x:c r="P8185" s="55">
        <x:f t="shared" si="1533"/>
        <x:v>29920</x:v>
      </x:c>
      <x:c r="Q8185" s="55">
        <x:f t="shared" si="1534"/>
        <x:v>94416.817845663711</x:v>
      </x:c>
      <x:c r="R8185" s="55">
        <x:f t="shared" si="1535"/>
        <x:v>28103.182154336289</x:v>
      </x:c>
      <x:c r="S8185" s="1" t="str">
        <x:f t="shared" si="1536"/>
        <x:v>YES</x:v>
      </x:c>
      <x:c r="T8185" s="1">
        <x:f t="shared" si="1537"/>
        <x:v>28103.182154336289</x:v>
      </x:c>
    </x:row>
    <x:row r="8186">
      <x:c r="A8186" s="1"/>
      <x:c r="B8186" s="1"/>
      <x:c r="C8186" s="1"/>
      <x:c r="D8186" s="1"/>
      <x:c r="E8186" s="1"/>
      <x:c r="F8186" s="1"/>
      <x:c r="G8186" s="1"/>
      <x:c r="H8186" s="1"/>
      <x:c r="I8186" s="53">
        <x:f t="shared" si="1526"/>
        <x:v>12</x:v>
      </x:c>
      <x:c r="J8186" s="53">
        <x:f t="shared" si="1527"/>
        <x:v>10</x:v>
      </x:c>
      <x:c r="K8186" s="53">
        <x:f t="shared" si="1528"/>
        <x:v>18</x:v>
      </x:c>
      <x:c r="L8186" s="53">
        <x:f t="shared" si="1529"/>
        <x:v>40</x:v>
      </x:c>
      <x:c r="M8186" s="54">
        <x:f t="shared" si="1530"/>
        <x:v>4786.4956993688174</x:v>
      </x:c>
      <x:c r="N8186" s="54">
        <x:f t="shared" si="1531"/>
        <x:v>2.8239553467839009</x:v>
      </x:c>
      <x:c r="O8186" s="55">
        <x:f t="shared" si="1532"/>
        <x:v>175140</x:v>
      </x:c>
      <x:c r="P8186" s="55">
        <x:f t="shared" si="1533"/>
        <x:v>30800</x:v>
      </x:c>
      <x:c r="Q8186" s="55">
        <x:f t="shared" si="1534"/>
        <x:v>95598.883669597519</x:v>
      </x:c>
      <x:c r="R8186" s="55">
        <x:f t="shared" si="1535"/>
        <x:v>28741.116330402481</x:v>
      </x:c>
      <x:c r="S8186" s="1" t="str">
        <x:f t="shared" si="1536"/>
        <x:v>YES</x:v>
      </x:c>
      <x:c r="T8186" s="1">
        <x:f t="shared" si="1537"/>
        <x:v>28741.116330402481</x:v>
      </x:c>
    </x:row>
    <x:row r="8187">
      <x:c r="A8187" s="1"/>
      <x:c r="B8187" s="1"/>
      <x:c r="C8187" s="1"/>
      <x:c r="D8187" s="1"/>
      <x:c r="E8187" s="1"/>
      <x:c r="F8187" s="1"/>
      <x:c r="G8187" s="1"/>
      <x:c r="H8187" s="1"/>
      <x:c r="I8187" s="53">
        <x:f t="shared" si="1526"/>
        <x:v>12</x:v>
      </x:c>
      <x:c r="J8187" s="53">
        <x:f t="shared" si="1527"/>
        <x:v>10</x:v>
      </x:c>
      <x:c r="K8187" s="53">
        <x:f t="shared" si="1528"/>
        <x:v>19</x:v>
      </x:c>
      <x:c r="L8187" s="53">
        <x:f t="shared" si="1529"/>
        <x:v>41</x:v>
      </x:c>
      <x:c r="M8187" s="54">
        <x:f t="shared" si="1530"/>
        <x:v>4856.1372280048399</x:v>
      </x:c>
      <x:c r="N8187" s="54">
        <x:f t="shared" si="1531"/>
        <x:v>2.8723175194478054</x:v>
      </x:c>
      <x:c r="O8187" s="55">
        <x:f t="shared" si="1532"/>
        <x:v>177840</x:v>
      </x:c>
      <x:c r="P8187" s="55">
        <x:f t="shared" si="1533"/>
        <x:v>31680</x:v>
      </x:c>
      <x:c r="Q8187" s="55">
        <x:f t="shared" si="1534"/>
        <x:v>96807.937986195131</x:v>
      </x:c>
      <x:c r="R8187" s="55">
        <x:f t="shared" si="1535"/>
        <x:v>29352.062013804869</x:v>
      </x:c>
      <x:c r="S8187" s="1" t="str">
        <x:f t="shared" si="1536"/>
        <x:v>YES</x:v>
      </x:c>
      <x:c r="T8187" s="1">
        <x:f t="shared" si="1537"/>
        <x:v>29352.062013804869</x:v>
      </x:c>
    </x:row>
    <x:row r="8188">
      <x:c r="A8188" s="1"/>
      <x:c r="B8188" s="1"/>
      <x:c r="C8188" s="1"/>
      <x:c r="D8188" s="1"/>
      <x:c r="E8188" s="1"/>
      <x:c r="F8188" s="1"/>
      <x:c r="G8188" s="1"/>
      <x:c r="H8188" s="1"/>
      <x:c r="I8188" s="53">
        <x:f t="shared" si="1526"/>
        <x:v>12</x:v>
      </x:c>
      <x:c r="J8188" s="53">
        <x:f t="shared" si="1527"/>
        <x:v>10</x:v>
      </x:c>
      <x:c r="K8188" s="53">
        <x:f t="shared" si="1528"/>
        <x:v>20</x:v>
      </x:c>
      <x:c r="L8188" s="53">
        <x:f t="shared" si="1529"/>
        <x:v>42</x:v>
      </x:c>
      <x:c r="M8188" s="54">
        <x:f t="shared" si="1530"/>
        <x:v>4927.3615186553161</x:v>
      </x:c>
      <x:c r="N8188" s="54">
        <x:f t="shared" si="1531"/>
        <x:v>2.9217788323995251</x:v>
      </x:c>
      <x:c r="O8188" s="55">
        <x:f t="shared" si="1532"/>
        <x:v>180540</x:v>
      </x:c>
      <x:c r="P8188" s="55">
        <x:f t="shared" si="1533"/>
        <x:v>32560</x:v>
      </x:c>
      <x:c r="Q8188" s="55">
        <x:f t="shared" si="1534"/>
        <x:v>98044.470809988125</x:v>
      </x:c>
      <x:c r="R8188" s="55">
        <x:f t="shared" si="1535"/>
        <x:v>29935.529190011875</x:v>
      </x:c>
      <x:c r="S8188" s="1" t="str">
        <x:f t="shared" si="1536"/>
        <x:v>YES</x:v>
      </x:c>
      <x:c r="T8188" s="1">
        <x:f t="shared" si="1537"/>
        <x:v>29935.529190011875</x:v>
      </x:c>
    </x:row>
    <x:row r="8189">
      <x:c r="A8189" s="1"/>
      <x:c r="B8189" s="1"/>
      <x:c r="C8189" s="1"/>
      <x:c r="D8189" s="1"/>
      <x:c r="E8189" s="1"/>
      <x:c r="F8189" s="1"/>
      <x:c r="G8189" s="1"/>
      <x:c r="H8189" s="1"/>
      <x:c r="I8189" s="53">
        <x:f t="shared" si="1526"/>
        <x:v>12</x:v>
      </x:c>
      <x:c r="J8189" s="53">
        <x:f t="shared" si="1527"/>
        <x:v>10</x:v>
      </x:c>
      <x:c r="K8189" s="53">
        <x:f t="shared" si="1528"/>
        <x:v>21</x:v>
      </x:c>
      <x:c r="L8189" s="53">
        <x:f t="shared" si="1529"/>
        <x:v>43</x:v>
      </x:c>
      <x:c r="M8189" s="54">
        <x:f t="shared" si="1530"/>
        <x:v>5000.1972588817607</x:v>
      </x:c>
      <x:c r="N8189" s="54">
        <x:f t="shared" si="1531"/>
        <x:v>2.9723592075567784</x:v>
      </x:c>
      <x:c r="O8189" s="55">
        <x:f t="shared" si="1532"/>
        <x:v>183240</x:v>
      </x:c>
      <x:c r="P8189" s="55">
        <x:f t="shared" si="1533"/>
        <x:v>33440</x:v>
      </x:c>
      <x:c r="Q8189" s="55">
        <x:f t="shared" si="1534"/>
        <x:v>99308.98018891945</x:v>
      </x:c>
      <x:c r="R8189" s="55">
        <x:f t="shared" si="1535"/>
        <x:v>30491.01981108055</x:v>
      </x:c>
      <x:c r="S8189" s="1" t="str">
        <x:f t="shared" si="1536"/>
        <x:v>YES</x:v>
      </x:c>
      <x:c r="T8189" s="1">
        <x:f t="shared" si="1537"/>
        <x:v>30491.01981108055</x:v>
      </x:c>
    </x:row>
    <x:row r="8190">
      <x:c r="A8190" s="1"/>
      <x:c r="B8190" s="1"/>
      <x:c r="C8190" s="1"/>
      <x:c r="D8190" s="1"/>
      <x:c r="E8190" s="1"/>
      <x:c r="F8190" s="1"/>
      <x:c r="G8190" s="1"/>
      <x:c r="H8190" s="1"/>
      <x:c r="I8190" s="53">
        <x:f t="shared" si="1526"/>
        <x:v>12</x:v>
      </x:c>
      <x:c r="J8190" s="53">
        <x:f t="shared" si="1527"/>
        <x:v>10</x:v>
      </x:c>
      <x:c r="K8190" s="53">
        <x:f t="shared" si="1528"/>
        <x:v>22</x:v>
      </x:c>
      <x:c r="L8190" s="53">
        <x:f t="shared" si="1529"/>
        <x:v>44</x:v>
      </x:c>
      <x:c r="M8190" s="54">
        <x:f t="shared" si="1530"/>
        <x:v>5074.6736061281563</x:v>
      </x:c>
      <x:c r="N8190" s="54">
        <x:f t="shared" si="1531"/>
        <x:v>3.0240788931445528</x:v>
      </x:c>
      <x:c r="O8190" s="55">
        <x:f t="shared" si="1532"/>
        <x:v>185940</x:v>
      </x:c>
      <x:c r="P8190" s="55">
        <x:f t="shared" si="1533"/>
        <x:v>34320</x:v>
      </x:c>
      <x:c r="Q8190" s="55">
        <x:f t="shared" si="1534"/>
        <x:v>100601.97232861382</x:v>
      </x:c>
      <x:c r="R8190" s="55">
        <x:f t="shared" si="1535"/>
        <x:v>31018.027671386182</x:v>
      </x:c>
      <x:c r="S8190" s="1" t="str">
        <x:f t="shared" si="1536"/>
        <x:v>YES</x:v>
      </x:c>
      <x:c r="T8190" s="1">
        <x:f t="shared" si="1537"/>
        <x:v>31018.027671386182</x:v>
      </x:c>
    </x:row>
    <x:row r="8191">
      <x:c r="A8191" s="1"/>
      <x:c r="B8191" s="1"/>
      <x:c r="C8191" s="1"/>
      <x:c r="D8191" s="1"/>
      <x:c r="E8191" s="1"/>
      <x:c r="F8191" s="1"/>
      <x:c r="G8191" s="1"/>
      <x:c r="H8191" s="1"/>
      <x:c r="I8191" s="53">
        <x:f t="shared" si="1526"/>
        <x:v>12</x:v>
      </x:c>
      <x:c r="J8191" s="53">
        <x:f t="shared" si="1527"/>
        <x:v>10</x:v>
      </x:c>
      <x:c r="K8191" s="53">
        <x:f t="shared" si="1528"/>
        <x:v>23</x:v>
      </x:c>
      <x:c r="L8191" s="53">
        <x:f t="shared" si="1529"/>
        <x:v>45</x:v>
      </x:c>
      <x:c r="M8191" s="54">
        <x:f t="shared" si="1530"/>
        <x:v>5150.8201949855929</x:v>
      </x:c>
      <x:c r="N8191" s="54">
        <x:f t="shared" si="1531"/>
        <x:v>3.0769584687399951</x:v>
      </x:c>
      <x:c r="O8191" s="55">
        <x:f t="shared" si="1532"/>
        <x:v>188640</x:v>
      </x:c>
      <x:c r="P8191" s="55">
        <x:f t="shared" si="1533"/>
        <x:v>35200</x:v>
      </x:c>
      <x:c r="Q8191" s="55">
        <x:f t="shared" si="1534"/>
        <x:v>101923.96171849988</x:v>
      </x:c>
      <x:c r="R8191" s="55">
        <x:f t="shared" si="1535"/>
        <x:v>31516.038281500121</x:v>
      </x:c>
      <x:c r="S8191" s="1" t="str">
        <x:f t="shared" si="1536"/>
        <x:v>YES</x:v>
      </x:c>
      <x:c r="T8191" s="1">
        <x:f t="shared" si="1537"/>
        <x:v>31516.038281500121</x:v>
      </x:c>
    </x:row>
    <x:row r="8192">
      <x:c r="A8192" s="1"/>
      <x:c r="B8192" s="1"/>
      <x:c r="C8192" s="1"/>
      <x:c r="D8192" s="1"/>
      <x:c r="E8192" s="1"/>
      <x:c r="F8192" s="1"/>
      <x:c r="G8192" s="1"/>
      <x:c r="H8192" s="1"/>
      <x:c r="I8192" s="53">
        <x:f t="shared" si="1526"/>
        <x:v>12</x:v>
      </x:c>
      <x:c r="J8192" s="53">
        <x:f t="shared" si="1527"/>
        <x:v>10</x:v>
      </x:c>
      <x:c r="K8192" s="53">
        <x:f t="shared" si="1528"/>
        <x:v>24</x:v>
      </x:c>
      <x:c r="L8192" s="53">
        <x:f t="shared" si="1529"/>
        <x:v>46</x:v>
      </x:c>
      <x:c r="M8192" s="54">
        <x:f t="shared" si="1530"/>
        <x:v>5228.6671445650891</x:v>
      </x:c>
      <x:c r="N8192" s="54">
        <x:f t="shared" si="1531"/>
        <x:v>3.1310188503924228</x:v>
      </x:c>
      <x:c r="O8192" s="55">
        <x:f t="shared" si="1532"/>
        <x:v>191340</x:v>
      </x:c>
      <x:c r="P8192" s="55">
        <x:f t="shared" si="1533"/>
        <x:v>36080</x:v>
      </x:c>
      <x:c r="Q8192" s="55">
        <x:f t="shared" si="1534"/>
        <x:v>103275.47125981057</x:v>
      </x:c>
      <x:c r="R8192" s="55">
        <x:f t="shared" si="1535"/>
        <x:v>31984.528740189431</x:v>
      </x:c>
      <x:c r="S8192" s="1" t="str">
        <x:f t="shared" si="1536"/>
        <x:v>YES</x:v>
      </x:c>
      <x:c r="T8192" s="1">
        <x:f t="shared" si="1537"/>
        <x:v>31984.528740189431</x:v>
      </x:c>
    </x:row>
    <x:row r="8193">
      <x:c r="A8193" s="1"/>
      <x:c r="B8193" s="1"/>
      <x:c r="C8193" s="1"/>
      <x:c r="D8193" s="1"/>
      <x:c r="E8193" s="1"/>
      <x:c r="F8193" s="1"/>
      <x:c r="G8193" s="1"/>
      <x:c r="H8193" s="1"/>
      <x:c r="I8193" s="53">
        <x:f t="shared" si="1526"/>
        <x:v>12</x:v>
      </x:c>
      <x:c r="J8193" s="53">
        <x:f t="shared" si="1527"/>
        <x:v>10</x:v>
      </x:c>
      <x:c r="K8193" s="53">
        <x:f t="shared" si="1528"/>
        <x:v>25</x:v>
      </x:c>
      <x:c r="L8193" s="53">
        <x:f t="shared" si="1529"/>
        <x:v>47</x:v>
      </x:c>
      <x:c r="M8193" s="54">
        <x:f t="shared" si="1530"/>
        <x:v>5308.2450659801862</x:v>
      </x:c>
      <x:c r="N8193" s="54">
        <x:f t="shared" si="1531"/>
        <x:v>3.1862812958195739</x:v>
      </x:c>
      <x:c r="O8193" s="55">
        <x:f t="shared" si="1532"/>
        <x:v>194040</x:v>
      </x:c>
      <x:c r="P8193" s="55">
        <x:f t="shared" si="1533"/>
        <x:v>36960</x:v>
      </x:c>
      <x:c r="Q8193" s="55">
        <x:f t="shared" si="1534"/>
        <x:v>104657.03239548934</x:v>
      </x:c>
      <x:c r="R8193" s="55">
        <x:f t="shared" si="1535"/>
        <x:v>32422.967604510661</x:v>
      </x:c>
      <x:c r="S8193" s="1" t="str">
        <x:f t="shared" si="1536"/>
        <x:v>YES</x:v>
      </x:c>
      <x:c r="T8193" s="1">
        <x:f t="shared" si="1537"/>
        <x:v>32422.967604510661</x:v>
      </x:c>
    </x:row>
    <x:row r="8194">
      <x:c r="A8194" s="1"/>
      <x:c r="B8194" s="1"/>
      <x:c r="C8194" s="1"/>
      <x:c r="D8194" s="1"/>
      <x:c r="E8194" s="1"/>
      <x:c r="F8194" s="1"/>
      <x:c r="G8194" s="1"/>
      <x:c r="H8194" s="1"/>
      <x:c r="I8194" s="53">
        <x:f t="shared" si="1526"/>
        <x:v>12</x:v>
      </x:c>
      <x:c r="J8194" s="53">
        <x:f t="shared" si="1527"/>
        <x:v>10</x:v>
      </x:c>
      <x:c r="K8194" s="53">
        <x:f t="shared" si="1528"/>
        <x:v>26</x:v>
      </x:c>
      <x:c r="L8194" s="53">
        <x:f t="shared" si="1529"/>
        <x:v>48</x:v>
      </x:c>
      <x:c r="M8194" s="54">
        <x:f t="shared" si="1530"/>
        <x:v>5389.5850699409038</x:v>
      </x:c>
      <x:c r="N8194" s="54">
        <x:f t="shared" si="1531"/>
        <x:v>3.2427674096811834</x:v>
      </x:c>
      <x:c r="O8194" s="55">
        <x:f t="shared" si="1532"/>
        <x:v>196740</x:v>
      </x:c>
      <x:c r="P8194" s="55">
        <x:f t="shared" si="1533"/>
        <x:v>37840</x:v>
      </x:c>
      <x:c r="Q8194" s="55">
        <x:f t="shared" si="1534"/>
        <x:v>106069.18524202958</x:v>
      </x:c>
      <x:c r="R8194" s="55">
        <x:f t="shared" si="1535"/>
        <x:v>32830.814757970424</x:v>
      </x:c>
      <x:c r="S8194" s="1" t="str">
        <x:f t="shared" si="1536"/>
        <x:v>YES</x:v>
      </x:c>
      <x:c r="T8194" s="1">
        <x:f t="shared" si="1537"/>
        <x:v>32830.814757970424</x:v>
      </x:c>
    </x:row>
    <x:row r="8195">
      <x:c r="A8195" s="1"/>
      <x:c r="B8195" s="1"/>
      <x:c r="C8195" s="1"/>
      <x:c r="D8195" s="1"/>
      <x:c r="E8195" s="1"/>
      <x:c r="F8195" s="1"/>
      <x:c r="G8195" s="1"/>
      <x:c r="H8195" s="1"/>
      <x:c r="I8195" s="53">
        <x:f t="shared" si="1526"/>
        <x:v>12</x:v>
      </x:c>
      <x:c r="J8195" s="53">
        <x:f t="shared" si="1527"/>
        <x:v>10</x:v>
      </x:c>
      <x:c r="K8195" s="53">
        <x:f t="shared" si="1528"/>
        <x:v>27</x:v>
      </x:c>
      <x:c r="L8195" s="53">
        <x:f t="shared" si="1529"/>
        <x:v>49</x:v>
      </x:c>
      <x:c r="M8195" s="54">
        <x:f t="shared" si="1530"/>
        <x:v>5472.7187744606608</x:v>
      </x:c>
      <x:c r="N8195" s="54">
        <x:f t="shared" si="1531"/>
        <x:v>3.3004991489310145</x:v>
      </x:c>
      <x:c r="O8195" s="55">
        <x:f t="shared" si="1532"/>
        <x:v>199440</x:v>
      </x:c>
      <x:c r="P8195" s="55">
        <x:f t="shared" si="1533"/>
        <x:v>38720</x:v>
      </x:c>
      <x:c r="Q8195" s="55">
        <x:f t="shared" si="1534"/>
        <x:v>107512.47872327536</x:v>
      </x:c>
      <x:c r="R8195" s="55">
        <x:f t="shared" si="1535"/>
        <x:v>33207.521276724641</x:v>
      </x:c>
      <x:c r="S8195" s="1" t="str">
        <x:f t="shared" si="1536"/>
        <x:v>YES</x:v>
      </x:c>
      <x:c r="T8195" s="1">
        <x:f t="shared" si="1537"/>
        <x:v>33207.521276724641</x:v>
      </x:c>
    </x:row>
    <x:row r="8196">
      <x:c r="A8196" s="1"/>
      <x:c r="B8196" s="1"/>
      <x:c r="C8196" s="1"/>
      <x:c r="D8196" s="1"/>
      <x:c r="E8196" s="1"/>
      <x:c r="F8196" s="1"/>
      <x:c r="G8196" s="1"/>
      <x:c r="H8196" s="1"/>
      <x:c r="I8196" s="53">
        <x:f t="shared" si="1526"/>
        <x:v>12</x:v>
      </x:c>
      <x:c r="J8196" s="53">
        <x:f t="shared" si="1527"/>
        <x:v>10</x:v>
      </x:c>
      <x:c r="K8196" s="53">
        <x:f t="shared" si="1528"/>
        <x:v>28</x:v>
      </x:c>
      <x:c r="L8196" s="53">
        <x:f t="shared" si="1529"/>
        <x:v>50</x:v>
      </x:c>
      <x:c r="M8196" s="54">
        <x:f t="shared" si="1530"/>
        <x:v>5557.6783126778146</x:v>
      </x:c>
      <x:c r="N8196" s="54">
        <x:f t="shared" si="1531"/>
        <x:v>3.3594988282484826</x:v>
      </x:c>
      <x:c r="O8196" s="55">
        <x:f t="shared" si="1532"/>
        <x:v>202140</x:v>
      </x:c>
      <x:c r="P8196" s="55">
        <x:f t="shared" si="1533"/>
        <x:v>39600</x:v>
      </x:c>
      <x:c r="Q8196" s="55">
        <x:f t="shared" si="1534"/>
        <x:v>108987.47070621206</x:v>
      </x:c>
      <x:c r="R8196" s="55">
        <x:f t="shared" si="1535"/>
        <x:v>33552.529293787942</x:v>
      </x:c>
      <x:c r="S8196" s="1" t="str">
        <x:f t="shared" si="1536"/>
        <x:v>YES</x:v>
      </x:c>
      <x:c r="T8196" s="1">
        <x:f t="shared" si="1537"/>
        <x:v>33552.529293787942</x:v>
      </x:c>
    </x:row>
    <x:row r="8197">
      <x:c r="A8197" s="1"/>
      <x:c r="B8197" s="1"/>
      <x:c r="C8197" s="1"/>
      <x:c r="D8197" s="1"/>
      <x:c r="E8197" s="1"/>
      <x:c r="F8197" s="1"/>
      <x:c r="G8197" s="1"/>
      <x:c r="H8197" s="1"/>
      <x:c r="I8197" s="53">
        <x:f t="shared" si="1526"/>
        <x:v>12</x:v>
      </x:c>
      <x:c r="J8197" s="53">
        <x:f t="shared" si="1527"/>
        <x:v>10</x:v>
      </x:c>
      <x:c r="K8197" s="53">
        <x:f t="shared" si="1528"/>
        <x:v>29</x:v>
      </x:c>
      <x:c r="L8197" s="53">
        <x:f t="shared" si="1529"/>
        <x:v>51</x:v>
      </x:c>
      <x:c r="M8197" s="54">
        <x:f t="shared" si="1530"/>
        <x:v>5644.4963407934683</x:v>
      </x:c>
      <x:c r="N8197" s="54">
        <x:f t="shared" si="1531"/>
        <x:v>3.4197891255510195</x:v>
      </x:c>
      <x:c r="O8197" s="55">
        <x:f t="shared" si="1532"/>
        <x:v>204840</x:v>
      </x:c>
      <x:c r="P8197" s="55">
        <x:f t="shared" si="1533"/>
        <x:v>40480</x:v>
      </x:c>
      <x:c r="Q8197" s="55">
        <x:f t="shared" si="1534"/>
        <x:v>110494.72813877549</x:v>
      </x:c>
      <x:c r="R8197" s="55">
        <x:f t="shared" si="1535"/>
        <x:v>33865.271861224508</x:v>
      </x:c>
      <x:c r="S8197" s="1" t="str">
        <x:f t="shared" si="1536"/>
        <x:v>YES</x:v>
      </x:c>
      <x:c r="T8197" s="1">
        <x:f t="shared" si="1537"/>
        <x:v>33865.271861224508</x:v>
      </x:c>
    </x:row>
    <x:row r="8198">
      <x:c r="A8198" s="1"/>
      <x:c r="B8198" s="1"/>
      <x:c r="C8198" s="1"/>
      <x:c r="D8198" s="1"/>
      <x:c r="E8198" s="1"/>
      <x:c r="F8198" s="1"/>
      <x:c r="G8198" s="1"/>
      <x:c r="H8198" s="1"/>
      <x:c r="I8198" s="53">
        <x:f t="shared" si="1526"/>
        <x:v>12</x:v>
      </x:c>
      <x:c r="J8198" s="53">
        <x:f t="shared" si="1527"/>
        <x:v>10</x:v>
      </x:c>
      <x:c r="K8198" s="53">
        <x:f t="shared" si="1528"/>
        <x:v>30</x:v>
      </x:c>
      <x:c r="L8198" s="53">
        <x:f t="shared" si="1529"/>
        <x:v>52</x:v>
      </x:c>
      <x:c r="M8198" s="54">
        <x:f t="shared" si="1530"/>
        <x:v>5733.2060461272386</x:v>
      </x:c>
      <x:c r="N8198" s="54">
        <x:f t="shared" si="1531"/>
        <x:v>3.4813930875883603</x:v>
      </x:c>
      <x:c r="O8198" s="55">
        <x:f t="shared" si="1532"/>
        <x:v>207540</x:v>
      </x:c>
      <x:c r="P8198" s="55">
        <x:f t="shared" si="1533"/>
        <x:v>41360</x:v>
      </x:c>
      <x:c r="Q8198" s="55">
        <x:f t="shared" si="1534"/>
        <x:v>112034.827189709</x:v>
      </x:c>
      <x:c r="R8198" s="55">
        <x:f t="shared" si="1535"/>
        <x:v>34145.172810290998</x:v>
      </x:c>
      <x:c r="S8198" s="1" t="str">
        <x:f t="shared" si="1536"/>
        <x:v>YES</x:v>
      </x:c>
      <x:c r="T8198" s="1">
        <x:f t="shared" si="1537"/>
        <x:v>34145.172810290998</x:v>
      </x:c>
    </x:row>
    <x:row r="8199">
      <x:c r="A8199" s="1"/>
      <x:c r="B8199" s="1"/>
      <x:c r="C8199" s="1"/>
      <x:c r="D8199" s="1"/>
      <x:c r="E8199" s="1"/>
      <x:c r="F8199" s="1"/>
      <x:c r="G8199" s="1"/>
      <x:c r="H8199" s="1"/>
      <x:c r="I8199" s="53">
        <x:f t="shared" si="1526"/>
        <x:v>12</x:v>
      </x:c>
      <x:c r="J8199" s="53">
        <x:f t="shared" si="1527"/>
        <x:v>11</x:v>
      </x:c>
      <x:c r="K8199" s="53">
        <x:f t="shared" si="1528"/>
        <x:v>0</x:v>
      </x:c>
      <x:c r="L8199" s="53">
        <x:f t="shared" si="1529"/>
        <x:v>23</x:v>
      </x:c>
      <x:c r="M8199" s="54">
        <x:f t="shared" si="1530"/>
        <x:v>3822.491243933101</x:v>
      </x:c>
      <x:c r="N8199" s="54">
        <x:f t="shared" si="1531"/>
        <x:v>2.1545078082868758</x:v>
      </x:c>
      <x:c r="O8199" s="55">
        <x:f t="shared" si="1532"/>
        <x:v>128634</x:v>
      </x:c>
      <x:c r="P8199" s="55">
        <x:f t="shared" si="1533"/>
        <x:v>15400</x:v>
      </x:c>
      <x:c r="Q8199" s="55">
        <x:f t="shared" si="1534"/>
        <x:v>78862.695207171899</x:v>
      </x:c>
      <x:c r="R8199" s="55">
        <x:f t="shared" si="1535"/>
        <x:v>14371.304792828101</x:v>
      </x:c>
      <x:c r="S8199" s="1" t="str">
        <x:f t="shared" si="1536"/>
        <x:v>YES</x:v>
      </x:c>
      <x:c r="T8199" s="1">
        <x:f t="shared" si="1537"/>
        <x:v>14371.304792828101</x:v>
      </x:c>
    </x:row>
    <x:row r="8200">
      <x:c r="A8200" s="1"/>
      <x:c r="B8200" s="1"/>
      <x:c r="C8200" s="1"/>
      <x:c r="D8200" s="1"/>
      <x:c r="E8200" s="1"/>
      <x:c r="F8200" s="1"/>
      <x:c r="G8200" s="1"/>
      <x:c r="H8200" s="1"/>
      <x:c r="I8200" s="53">
        <x:f t="shared" si="1526"/>
        <x:v>12</x:v>
      </x:c>
      <x:c r="J8200" s="53">
        <x:f t="shared" si="1527"/>
        <x:v>11</x:v>
      </x:c>
      <x:c r="K8200" s="53">
        <x:f t="shared" si="1528"/>
        <x:v>1</x:v>
      </x:c>
      <x:c r="L8200" s="53">
        <x:f t="shared" si="1529"/>
        <x:v>24</x:v>
      </x:c>
      <x:c r="M8200" s="54">
        <x:f t="shared" si="1530"/>
        <x:v>3868.053743933101</x:v>
      </x:c>
      <x:c r="N8200" s="54">
        <x:f t="shared" si="1531"/>
        <x:v>2.1861484332868759</x:v>
      </x:c>
      <x:c r="O8200" s="55">
        <x:f t="shared" si="1532"/>
        <x:v>131334</x:v>
      </x:c>
      <x:c r="P8200" s="55">
        <x:f t="shared" si="1533"/>
        <x:v>16280</x:v>
      </x:c>
      <x:c r="Q8200" s="55">
        <x:f t="shared" si="1534"/>
        <x:v>79653.710832171899</x:v>
      </x:c>
      <x:c r="R8200" s="55">
        <x:f t="shared" si="1535"/>
        <x:v>15400.289167828101</x:v>
      </x:c>
      <x:c r="S8200" s="1" t="str">
        <x:f t="shared" si="1536"/>
        <x:v>YES</x:v>
      </x:c>
      <x:c r="T8200" s="1">
        <x:f t="shared" si="1537"/>
        <x:v>15400.289167828101</x:v>
      </x:c>
    </x:row>
    <x:row r="8201">
      <x:c r="A8201" s="1"/>
      <x:c r="B8201" s="1"/>
      <x:c r="C8201" s="1"/>
      <x:c r="D8201" s="1"/>
      <x:c r="E8201" s="1"/>
      <x:c r="F8201" s="1"/>
      <x:c r="G8201" s="1"/>
      <x:c r="H8201" s="1"/>
      <x:c r="I8201" s="53">
        <x:f t="shared" si="1526"/>
        <x:v>12</x:v>
      </x:c>
      <x:c r="J8201" s="53">
        <x:f t="shared" si="1527"/>
        <x:v>11</x:v>
      </x:c>
      <x:c r="K8201" s="53">
        <x:f t="shared" si="1528"/>
        <x:v>2</x:v>
      </x:c>
      <x:c r="L8201" s="53">
        <x:f t="shared" si="1529"/>
        <x:v>25</x:v>
      </x:c>
      <x:c r="M8201" s="54">
        <x:f t="shared" si="1530"/>
        <x:v>3914.7553064331009</x:v>
      </x:c>
      <x:c r="N8201" s="54">
        <x:f t="shared" si="1531"/>
        <x:v>2.2185800739118755</x:v>
      </x:c>
      <x:c r="O8201" s="55">
        <x:f t="shared" si="1532"/>
        <x:v>134034</x:v>
      </x:c>
      <x:c r="P8201" s="55">
        <x:f t="shared" si="1533"/>
        <x:v>17160</x:v>
      </x:c>
      <x:c r="Q8201" s="55">
        <x:f t="shared" si="1534"/>
        <x:v>80464.501847796899</x:v>
      </x:c>
      <x:c r="R8201" s="55">
        <x:f t="shared" si="1535"/>
        <x:v>16409.498152203101</x:v>
      </x:c>
      <x:c r="S8201" s="1" t="str">
        <x:f t="shared" si="1536"/>
        <x:v>YES</x:v>
      </x:c>
      <x:c r="T8201" s="1">
        <x:f t="shared" si="1537"/>
        <x:v>16409.498152203101</x:v>
      </x:c>
    </x:row>
    <x:row r="8202">
      <x:c r="A8202" s="1"/>
      <x:c r="B8202" s="1"/>
      <x:c r="C8202" s="1"/>
      <x:c r="D8202" s="1"/>
      <x:c r="E8202" s="1"/>
      <x:c r="F8202" s="1"/>
      <x:c r="G8202" s="1"/>
      <x:c r="H8202" s="1"/>
      <x:c r="I8202" s="53">
        <x:f t="shared" si="1526"/>
        <x:v>12</x:v>
      </x:c>
      <x:c r="J8202" s="53">
        <x:f t="shared" si="1527"/>
        <x:v>11</x:v>
      </x:c>
      <x:c r="K8202" s="53">
        <x:f t="shared" si="1528"/>
        <x:v>3</x:v>
      </x:c>
      <x:c r="L8202" s="53">
        <x:f t="shared" si="1529"/>
        <x:v>26</x:v>
      </x:c>
      <x:c r="M8202" s="54">
        <x:f t="shared" si="1530"/>
        <x:v>3962.6172888549759</x:v>
      </x:c>
      <x:c r="N8202" s="54">
        <x:f t="shared" si="1531"/>
        <x:v>2.2518175617048444</x:v>
      </x:c>
      <x:c r="O8202" s="55">
        <x:f t="shared" si="1532"/>
        <x:v>136734</x:v>
      </x:c>
      <x:c r="P8202" s="55">
        <x:f t="shared" si="1533"/>
        <x:v>18040</x:v>
      </x:c>
      <x:c r="Q8202" s="55">
        <x:f t="shared" si="1534"/>
        <x:v>81295.439042621118</x:v>
      </x:c>
      <x:c r="R8202" s="55">
        <x:f t="shared" si="1535"/>
        <x:v>17398.560957378882</x:v>
      </x:c>
      <x:c r="S8202" s="1" t="str">
        <x:f t="shared" si="1536"/>
        <x:v>YES</x:v>
      </x:c>
      <x:c r="T8202" s="1">
        <x:f t="shared" si="1537"/>
        <x:v>17398.560957378882</x:v>
      </x:c>
    </x:row>
    <x:row r="8203">
      <x:c r="A8203" s="1"/>
      <x:c r="B8203" s="1"/>
      <x:c r="C8203" s="1"/>
      <x:c r="D8203" s="1"/>
      <x:c r="E8203" s="1"/>
      <x:c r="F8203" s="1"/>
      <x:c r="G8203" s="1"/>
      <x:c r="H8203" s="1"/>
      <x:c r="I8203" s="53">
        <x:f t="shared" si="1526"/>
        <x:v>12</x:v>
      </x:c>
      <x:c r="J8203" s="53">
        <x:f t="shared" si="1527"/>
        <x:v>11</x:v>
      </x:c>
      <x:c r="K8203" s="53">
        <x:f t="shared" si="1528"/>
        <x:v>4</x:v>
      </x:c>
      <x:c r="L8203" s="53">
        <x:f t="shared" si="1529"/>
        <x:v>27</x:v>
      </x:c>
      <x:c r="M8203" s="54">
        <x:f t="shared" si="1530"/>
        <x:v>4011.6614045776323</x:v>
      </x:c>
      <x:c r="N8203" s="54">
        <x:f t="shared" si="1531"/>
        <x:v>2.2858759754011335</x:v>
      </x:c>
      <x:c r="O8203" s="55">
        <x:f t="shared" si="1532"/>
        <x:v>139434</x:v>
      </x:c>
      <x:c r="P8203" s="55">
        <x:f t="shared" si="1533"/>
        <x:v>18920</x:v>
      </x:c>
      <x:c r="Q8203" s="55">
        <x:f t="shared" si="1534"/>
        <x:v>82146.899385028344</x:v>
      </x:c>
      <x:c r="R8203" s="55">
        <x:f t="shared" si="1535"/>
        <x:v>18367.100614971656</x:v>
      </x:c>
      <x:c r="S8203" s="1" t="str">
        <x:f t="shared" si="1536"/>
        <x:v>YES</x:v>
      </x:c>
      <x:c r="T8203" s="1">
        <x:f t="shared" si="1537"/>
        <x:v>18367.100614971656</x:v>
      </x:c>
    </x:row>
    <x:row r="8204">
      <x:c r="A8204" s="1"/>
      <x:c r="B8204" s="1"/>
      <x:c r="C8204" s="1"/>
      <x:c r="D8204" s="1"/>
      <x:c r="E8204" s="1"/>
      <x:c r="F8204" s="1"/>
      <x:c r="G8204" s="1"/>
      <x:c r="H8204" s="1"/>
      <x:c r="I8204" s="53">
        <x:f t="shared" si="1526"/>
        <x:v>12</x:v>
      </x:c>
      <x:c r="J8204" s="53">
        <x:f t="shared" si="1527"/>
        <x:v>11</x:v>
      </x:c>
      <x:c r="K8204" s="53">
        <x:f t="shared" si="1528"/>
        <x:v>5</x:v>
      </x:c>
      <x:c r="L8204" s="53">
        <x:f t="shared" si="1529"/>
        <x:v>28</x:v>
      </x:c>
      <x:c r="M8204" s="54">
        <x:f t="shared" si="1530"/>
        <x:v>4061.9097284988356</x:v>
      </x:c>
      <x:c r="N8204" s="54">
        <x:f t="shared" si="1531"/>
        <x:v>2.320770644790858</x:v>
      </x:c>
      <x:c r="O8204" s="55">
        <x:f t="shared" si="1532"/>
        <x:v>142134</x:v>
      </x:c>
      <x:c r="P8204" s="55">
        <x:f t="shared" si="1533"/>
        <x:v>19800</x:v>
      </x:c>
      <x:c r="Q8204" s="55">
        <x:f t="shared" si="1534"/>
        <x:v>83019.266119771448</x:v>
      </x:c>
      <x:c r="R8204" s="55">
        <x:f t="shared" si="1535"/>
        <x:v>19314.733880228552</x:v>
      </x:c>
      <x:c r="S8204" s="1" t="str">
        <x:f t="shared" si="1536"/>
        <x:v>YES</x:v>
      </x:c>
      <x:c r="T8204" s="1">
        <x:f t="shared" si="1537"/>
        <x:v>19314.733880228552</x:v>
      </x:c>
    </x:row>
    <x:row r="8205">
      <x:c r="A8205" s="1"/>
      <x:c r="B8205" s="1"/>
      <x:c r="C8205" s="1"/>
      <x:c r="D8205" s="1"/>
      <x:c r="E8205" s="1"/>
      <x:c r="F8205" s="1"/>
      <x:c r="G8205" s="1"/>
      <x:c r="H8205" s="1"/>
      <x:c r="I8205" s="53">
        <x:f t="shared" si="1526"/>
        <x:v>12</x:v>
      </x:c>
      <x:c r="J8205" s="53">
        <x:f t="shared" si="1527"/>
        <x:v>11</x:v>
      </x:c>
      <x:c r="K8205" s="53">
        <x:f t="shared" si="1528"/>
        <x:v>6</x:v>
      </x:c>
      <x:c r="L8205" s="53">
        <x:f t="shared" si="1529"/>
        <x:v>29</x:v>
      </x:c>
      <x:c r="M8205" s="54">
        <x:f t="shared" si="1530"/>
        <x:v>4113.3847026804688</x:v>
      </x:c>
      <x:c r="N8205" s="54">
        <x:f t="shared" si="1531"/>
        <x:v>2.3565171546392145</x:v>
      </x:c>
      <x:c r="O8205" s="55">
        <x:f t="shared" si="1532"/>
        <x:v>144834</x:v>
      </x:c>
      <x:c r="P8205" s="55">
        <x:f t="shared" si="1533"/>
        <x:v>20680</x:v>
      </x:c>
      <x:c r="Q8205" s="55">
        <x:f t="shared" si="1534"/>
        <x:v>83912.928865980357</x:v>
      </x:c>
      <x:c r="R8205" s="55">
        <x:f t="shared" si="1535"/>
        <x:v>20241.071134019643</x:v>
      </x:c>
      <x:c r="S8205" s="1" t="str">
        <x:f t="shared" si="1536"/>
        <x:v>YES</x:v>
      </x:c>
      <x:c r="T8205" s="1">
        <x:f t="shared" si="1537"/>
        <x:v>20241.071134019643</x:v>
      </x:c>
    </x:row>
    <x:row r="8206">
      <x:c r="A8206" s="1"/>
      <x:c r="B8206" s="1"/>
      <x:c r="C8206" s="1"/>
      <x:c r="D8206" s="1"/>
      <x:c r="E8206" s="1"/>
      <x:c r="F8206" s="1"/>
      <x:c r="G8206" s="1"/>
      <x:c r="H8206" s="1"/>
      <x:c r="I8206" s="53">
        <x:f t="shared" si="1526"/>
        <x:v>12</x:v>
      </x:c>
      <x:c r="J8206" s="53">
        <x:f t="shared" si="1527"/>
        <x:v>11</x:v>
      </x:c>
      <x:c r="K8206" s="53">
        <x:f t="shared" si="1528"/>
        <x:v>7</x:v>
      </x:c>
      <x:c r="L8206" s="53">
        <x:f t="shared" si="1529"/>
        <x:v>30</x:v>
      </x:c>
      <x:c r="M8206" s="54">
        <x:f t="shared" si="1530"/>
        <x:v>4166.1091420784296</x:v>
      </x:c>
      <x:c r="N8206" s="54">
        <x:f t="shared" si="1531"/>
        <x:v>2.3931313486655763</x:v>
      </x:c>
      <x:c r="O8206" s="55">
        <x:f t="shared" si="1532"/>
        <x:v>147534</x:v>
      </x:c>
      <x:c r="P8206" s="55">
        <x:f t="shared" si="1533"/>
        <x:v>21560</x:v>
      </x:c>
      <x:c r="Q8206" s="55">
        <x:f t="shared" si="1534"/>
        <x:v>84828.283716639402</x:v>
      </x:c>
      <x:c r="R8206" s="55">
        <x:f t="shared" si="1535"/>
        <x:v>21145.716283360598</x:v>
      </x:c>
      <x:c r="S8206" s="1" t="str">
        <x:f t="shared" si="1536"/>
        <x:v>YES</x:v>
      </x:c>
      <x:c r="T8206" s="1">
        <x:f t="shared" si="1537"/>
        <x:v>21145.716283360598</x:v>
      </x:c>
    </x:row>
    <x:row r="8207">
      <x:c r="A8207" s="1"/>
      <x:c r="B8207" s="1"/>
      <x:c r="C8207" s="1"/>
      <x:c r="D8207" s="1"/>
      <x:c r="E8207" s="1"/>
      <x:c r="F8207" s="1"/>
      <x:c r="G8207" s="1"/>
      <x:c r="H8207" s="1"/>
      <x:c r="I8207" s="53">
        <x:f t="shared" si="1526"/>
        <x:v>12</x:v>
      </x:c>
      <x:c r="J8207" s="53">
        <x:f t="shared" si="1527"/>
        <x:v>11</x:v>
      </x:c>
      <x:c r="K8207" s="53">
        <x:f t="shared" si="1528"/>
        <x:v>8</x:v>
      </x:c>
      <x:c r="L8207" s="53">
        <x:f t="shared" si="1529"/>
        <x:v>31</x:v>
      </x:c>
      <x:c r="M8207" s="54">
        <x:f t="shared" si="1530"/>
        <x:v>4220.1062403584092</x:v>
      </x:c>
      <x:c r="N8207" s="54">
        <x:f t="shared" si="1531"/>
        <x:v>2.4306293335822287</x:v>
      </x:c>
      <x:c r="O8207" s="55">
        <x:f t="shared" si="1532"/>
        <x:v>150234</x:v>
      </x:c>
      <x:c r="P8207" s="55">
        <x:f t="shared" si="1533"/>
        <x:v>22440</x:v>
      </x:c>
      <x:c r="Q8207" s="55">
        <x:f t="shared" si="1534"/>
        <x:v>85765.733339555707</x:v>
      </x:c>
      <x:c r="R8207" s="55">
        <x:f t="shared" si="1535"/>
        <x:v>22028.266660444293</x:v>
      </x:c>
      <x:c r="S8207" s="1" t="str">
        <x:f t="shared" si="1536"/>
        <x:v>YES</x:v>
      </x:c>
      <x:c r="T8207" s="1">
        <x:f t="shared" si="1537"/>
        <x:v>22028.266660444293</x:v>
      </x:c>
    </x:row>
    <x:row r="8208">
      <x:c r="A8208" s="1"/>
      <x:c r="B8208" s="1"/>
      <x:c r="C8208" s="1"/>
      <x:c r="D8208" s="1"/>
      <x:c r="E8208" s="1"/>
      <x:c r="F8208" s="1"/>
      <x:c r="G8208" s="1"/>
      <x:c r="H8208" s="1"/>
      <x:c r="I8208" s="53">
        <x:f t="shared" si="1526"/>
        <x:v>12</x:v>
      </x:c>
      <x:c r="J8208" s="53">
        <x:f t="shared" si="1527"/>
        <x:v>11</x:v>
      </x:c>
      <x:c r="K8208" s="53">
        <x:f t="shared" si="1528"/>
        <x:v>9</x:v>
      </x:c>
      <x:c r="L8208" s="53">
        <x:f t="shared" si="1529"/>
        <x:v>32</x:v>
      </x:c>
      <x:c r="M8208" s="54">
        <x:f t="shared" si="1530"/>
        <x:v>4275.3995757988041</x:v>
      </x:c>
      <x:c r="N8208" s="54">
        <x:f t="shared" si="1531"/>
        <x:v>2.4690274831936141</x:v>
      </x:c>
      <x:c r="O8208" s="55">
        <x:f t="shared" si="1532"/>
        <x:v>152934</x:v>
      </x:c>
      <x:c r="P8208" s="55">
        <x:f t="shared" si="1533"/>
        <x:v>23320</x:v>
      </x:c>
      <x:c r="Q8208" s="55">
        <x:f t="shared" si="1534"/>
        <x:v>86725.68707984034</x:v>
      </x:c>
      <x:c r="R8208" s="55">
        <x:f t="shared" si="1535"/>
        <x:v>22888.31292015966</x:v>
      </x:c>
      <x:c r="S8208" s="1" t="str">
        <x:f t="shared" si="1536"/>
        <x:v>YES</x:v>
      </x:c>
      <x:c r="T8208" s="1">
        <x:f t="shared" si="1537"/>
        <x:v>22888.31292015966</x:v>
      </x:c>
    </x:row>
    <x:row r="8209">
      <x:c r="A8209" s="1"/>
      <x:c r="B8209" s="1"/>
      <x:c r="C8209" s="1"/>
      <x:c r="D8209" s="1"/>
      <x:c r="E8209" s="1"/>
      <x:c r="F8209" s="1"/>
      <x:c r="G8209" s="1"/>
      <x:c r="H8209" s="1"/>
      <x:c r="I8209" s="53">
        <x:f t="shared" si="1526"/>
        <x:v>12</x:v>
      </x:c>
      <x:c r="J8209" s="53">
        <x:f t="shared" si="1527"/>
        <x:v>11</x:v>
      </x:c>
      <x:c r="K8209" s="53">
        <x:f t="shared" si="1528"/>
        <x:v>10</x:v>
      </x:c>
      <x:c r="L8209" s="53">
        <x:f t="shared" si="1529"/>
        <x:v>33</x:v>
      </x:c>
      <x:c r="M8209" s="54">
        <x:f t="shared" si="1530"/>
        <x:v>4332.0131172820165</x:v>
      </x:c>
      <x:c r="N8209" s="54">
        <x:f t="shared" si="1531"/>
        <x:v>2.5083424425569558</x:v>
      </x:c>
      <x:c r="O8209" s="55">
        <x:f t="shared" si="1532"/>
        <x:v>155634</x:v>
      </x:c>
      <x:c r="P8209" s="55">
        <x:f t="shared" si="1533"/>
        <x:v>24200</x:v>
      </x:c>
      <x:c r="Q8209" s="55">
        <x:f t="shared" si="1534"/>
        <x:v>87708.561063923902</x:v>
      </x:c>
      <x:c r="R8209" s="55">
        <x:f t="shared" si="1535"/>
        <x:v>23725.438936076098</x:v>
      </x:c>
      <x:c r="S8209" s="1" t="str">
        <x:f t="shared" si="1536"/>
        <x:v>YES</x:v>
      </x:c>
      <x:c r="T8209" s="1">
        <x:f t="shared" si="1537"/>
        <x:v>23725.438936076098</x:v>
      </x:c>
    </x:row>
    <x:row r="8210">
      <x:c r="A8210" s="1"/>
      <x:c r="B8210" s="1"/>
      <x:c r="C8210" s="1"/>
      <x:c r="D8210" s="1"/>
      <x:c r="E8210" s="1"/>
      <x:c r="F8210" s="1"/>
      <x:c r="G8210" s="1"/>
      <x:c r="H8210" s="1"/>
      <x:c r="I8210" s="53">
        <x:f t="shared" si="1526"/>
        <x:v>12</x:v>
      </x:c>
      <x:c r="J8210" s="53">
        <x:f t="shared" si="1527"/>
        <x:v>11</x:v>
      </x:c>
      <x:c r="K8210" s="53">
        <x:f t="shared" si="1528"/>
        <x:v>11</x:v>
      </x:c>
      <x:c r="L8210" s="53">
        <x:f t="shared" si="1529"/>
        <x:v>34</x:v>
      </x:c>
      <x:c r="M8210" s="54">
        <x:f t="shared" si="1530"/>
        <x:v>4389.9712303754559</x:v>
      </x:c>
      <x:c r="N8210" s="54">
        <x:f t="shared" si="1531"/>
        <x:v>2.5485911322051775</x:v>
      </x:c>
      <x:c r="O8210" s="55">
        <x:f t="shared" si="1532"/>
        <x:v>158334</x:v>
      </x:c>
      <x:c r="P8210" s="55">
        <x:f t="shared" si="1533"/>
        <x:v>25080</x:v>
      </x:c>
      <x:c r="Q8210" s="55">
        <x:f t="shared" si="1534"/>
        <x:v>88714.778305129439</x:v>
      </x:c>
      <x:c r="R8210" s="55">
        <x:f t="shared" si="1535"/>
        <x:v>24539.221694870561</x:v>
      </x:c>
      <x:c r="S8210" s="1" t="str">
        <x:f t="shared" si="1536"/>
        <x:v>YES</x:v>
      </x:c>
      <x:c r="T8210" s="1">
        <x:f t="shared" si="1537"/>
        <x:v>24539.221694870561</x:v>
      </x:c>
    </x:row>
    <x:row r="8211">
      <x:c r="A8211" s="1"/>
      <x:c r="B8211" s="1"/>
      <x:c r="C8211" s="1"/>
      <x:c r="D8211" s="1"/>
      <x:c r="E8211" s="1"/>
      <x:c r="F8211" s="1"/>
      <x:c r="G8211" s="1"/>
      <x:c r="H8211" s="1"/>
      <x:c r="I8211" s="53">
        <x:f t="shared" si="1526"/>
        <x:v>12</x:v>
      </x:c>
      <x:c r="J8211" s="53">
        <x:f t="shared" si="1527"/>
        <x:v>11</x:v>
      </x:c>
      <x:c r="K8211" s="53">
        <x:f t="shared" si="1528"/>
        <x:v>12</x:v>
      </x:c>
      <x:c r="L8211" s="53">
        <x:f t="shared" si="1529"/>
        <x:v>35</x:v>
      </x:c>
      <x:c r="M8211" s="54">
        <x:f t="shared" si="1530"/>
        <x:v>4449.2986835035199</x:v>
      </x:c>
      <x:c r="N8211" s="54">
        <x:f t="shared" si="1531"/>
        <x:v>2.5897907524329997</x:v>
      </x:c>
      <x:c r="O8211" s="55">
        <x:f t="shared" si="1532"/>
        <x:v>161034</x:v>
      </x:c>
      <x:c r="P8211" s="55">
        <x:f t="shared" si="1533"/>
        <x:v>25960</x:v>
      </x:c>
      <x:c r="Q8211" s="55">
        <x:f t="shared" si="1534"/>
        <x:v>89744.768810824986</x:v>
      </x:c>
      <x:c r="R8211" s="55">
        <x:f t="shared" si="1535"/>
        <x:v>25329.231189175014</x:v>
      </x:c>
      <x:c r="S8211" s="1" t="str">
        <x:f t="shared" si="1536"/>
        <x:v>YES</x:v>
      </x:c>
      <x:c r="T8211" s="1">
        <x:f t="shared" si="1537"/>
        <x:v>25329.231189175014</x:v>
      </x:c>
    </x:row>
    <x:row r="8212">
      <x:c r="A8212" s="1"/>
      <x:c r="B8212" s="1"/>
      <x:c r="C8212" s="1"/>
      <x:c r="D8212" s="1"/>
      <x:c r="E8212" s="1"/>
      <x:c r="F8212" s="1"/>
      <x:c r="G8212" s="1"/>
      <x:c r="H8212" s="1"/>
      <x:c r="I8212" s="53">
        <x:f t="shared" si="1526"/>
        <x:v>12</x:v>
      </x:c>
      <x:c r="J8212" s="53">
        <x:f t="shared" si="1527"/>
        <x:v>11</x:v>
      </x:c>
      <x:c r="K8212" s="53">
        <x:f t="shared" si="1528"/>
        <x:v>13</x:v>
      </x:c>
      <x:c r="L8212" s="53">
        <x:f t="shared" si="1529"/>
        <x:v>36</x:v>
      </x:c>
      <x:c r="M8212" s="54">
        <x:f t="shared" si="1530"/>
        <x:v>4510.0206542119049</x:v>
      </x:c>
      <x:c r="N8212" s="54">
        <x:f t="shared" si="1531"/>
        <x:v>2.6319587876471564</x:v>
      </x:c>
      <x:c r="O8212" s="55">
        <x:f t="shared" si="1532"/>
        <x:v>163734</x:v>
      </x:c>
      <x:c r="P8212" s="55">
        <x:f t="shared" si="1533"/>
        <x:v>26840</x:v>
      </x:c>
      <x:c r="Q8212" s="55">
        <x:f t="shared" si="1534"/>
        <x:v>90798.969691178907</x:v>
      </x:c>
      <x:c r="R8212" s="55">
        <x:f t="shared" si="1535"/>
        <x:v>26095.030308821093</x:v>
      </x:c>
      <x:c r="S8212" s="1" t="str">
        <x:f t="shared" si="1536"/>
        <x:v>YES</x:v>
      </x:c>
      <x:c r="T8212" s="1">
        <x:f t="shared" si="1537"/>
        <x:v>26095.030308821093</x:v>
      </x:c>
    </x:row>
    <x:row r="8213">
      <x:c r="A8213" s="1"/>
      <x:c r="B8213" s="1"/>
      <x:c r="C8213" s="1"/>
      <x:c r="D8213" s="1"/>
      <x:c r="E8213" s="1"/>
      <x:c r="F8213" s="1"/>
      <x:c r="G8213" s="1"/>
      <x:c r="H8213" s="1"/>
      <x:c r="I8213" s="53">
        <x:f t="shared" si="1526"/>
        <x:v>12</x:v>
      </x:c>
      <x:c r="J8213" s="53">
        <x:f t="shared" si="1527"/>
        <x:v>11</x:v>
      </x:c>
      <x:c r="K8213" s="53">
        <x:f t="shared" si="1528"/>
        <x:v>14</x:v>
      </x:c>
      <x:c r="L8213" s="53">
        <x:f t="shared" si="1529"/>
        <x:v>37</x:v>
      </x:c>
      <x:c r="M8213" s="54">
        <x:f t="shared" si="1530"/>
        <x:v>4572.1627355255659</x:v>
      </x:c>
      <x:c r="N8213" s="54">
        <x:f t="shared" si="1531"/>
        <x:v>2.6751130107816432</x:v>
      </x:c>
      <x:c r="O8213" s="55">
        <x:f t="shared" si="1532"/>
        <x:v>166434</x:v>
      </x:c>
      <x:c r="P8213" s="55">
        <x:f t="shared" si="1533"/>
        <x:v>27720</x:v>
      </x:c>
      <x:c r="Q8213" s="55">
        <x:f t="shared" si="1534"/>
        <x:v>91877.825269541077</x:v>
      </x:c>
      <x:c r="R8213" s="55">
        <x:f t="shared" si="1535"/>
        <x:v>26836.174730458923</x:v>
      </x:c>
      <x:c r="S8213" s="1" t="str">
        <x:f t="shared" si="1536"/>
        <x:v>YES</x:v>
      </x:c>
      <x:c r="T8213" s="1">
        <x:f t="shared" si="1537"/>
        <x:v>26836.174730458923</x:v>
      </x:c>
    </x:row>
    <x:row r="8214">
      <x:c r="A8214" s="1"/>
      <x:c r="B8214" s="1"/>
      <x:c r="C8214" s="1"/>
      <x:c r="D8214" s="1"/>
      <x:c r="E8214" s="1"/>
      <x:c r="F8214" s="1"/>
      <x:c r="G8214" s="1"/>
      <x:c r="H8214" s="1"/>
      <x:c r="I8214" s="53">
        <x:f t="shared" si="1526"/>
        <x:v>12</x:v>
      </x:c>
      <x:c r="J8214" s="53">
        <x:f t="shared" si="1527"/>
        <x:v>11</x:v>
      </x:c>
      <x:c r="K8214" s="53">
        <x:f t="shared" si="1528"/>
        <x:v>15</x:v>
      </x:c>
      <x:c r="L8214" s="53">
        <x:f t="shared" si="1529"/>
        <x:v>38</x:v>
      </x:c>
      <x:c r="M8214" s="54">
        <x:f t="shared" si="1530"/>
        <x:v>4635.7509424017117</x:v>
      </x:c>
      <x:c r="N8214" s="54">
        <x:f t="shared" si="1531"/>
        <x:v>2.7192714877789665</x:v>
      </x:c>
      <x:c r="O8214" s="55">
        <x:f t="shared" si="1532"/>
        <x:v>169134</x:v>
      </x:c>
      <x:c r="P8214" s="55">
        <x:f t="shared" si="1533"/>
        <x:v>28600</x:v>
      </x:c>
      <x:c r="Q8214" s="55">
        <x:f t="shared" si="1534"/>
        <x:v>92981.787194474164</x:v>
      </x:c>
      <x:c r="R8214" s="55">
        <x:f t="shared" si="1535"/>
        <x:v>27552.212805525836</x:v>
      </x:c>
      <x:c r="S8214" s="1" t="str">
        <x:f t="shared" si="1536"/>
        <x:v>YES</x:v>
      </x:c>
      <x:c r="T8214" s="1">
        <x:f t="shared" si="1537"/>
        <x:v>27552.212805525836</x:v>
      </x:c>
    </x:row>
    <x:row r="8215">
      <x:c r="A8215" s="1"/>
      <x:c r="B8215" s="1"/>
      <x:c r="C8215" s="1"/>
      <x:c r="D8215" s="1"/>
      <x:c r="E8215" s="1"/>
      <x:c r="F8215" s="1"/>
      <x:c r="G8215" s="1"/>
      <x:c r="H8215" s="1"/>
      <x:c r="I8215" s="53">
        <x:f t="shared" si="1526"/>
        <x:v>12</x:v>
      </x:c>
      <x:c r="J8215" s="53">
        <x:f t="shared" si="1527"/>
        <x:v>11</x:v>
      </x:c>
      <x:c r="K8215" s="53">
        <x:f t="shared" si="1528"/>
        <x:v>16</x:v>
      </x:c>
      <x:c r="L8215" s="53">
        <x:f t="shared" si="1529"/>
        <x:v>39</x:v>
      </x:c>
      <x:c r="M8215" s="54">
        <x:f t="shared" si="1530"/>
        <x:v>4700.8117182792012</x:v>
      </x:c>
      <x:c r="N8215" s="54">
        <x:f t="shared" si="1531"/>
        <x:v>2.7644525821383343</x:v>
      </x:c>
      <x:c r="O8215" s="55">
        <x:f t="shared" si="1532"/>
        <x:v>171834</x:v>
      </x:c>
      <x:c r="P8215" s="55">
        <x:f t="shared" si="1533"/>
        <x:v>29480</x:v>
      </x:c>
      <x:c r="Q8215" s="55">
        <x:f t="shared" si="1534"/>
        <x:v>94111.314553458345</x:v>
      </x:c>
      <x:c r="R8215" s="55">
        <x:f t="shared" si="1535"/>
        <x:v>28242.685446541655</x:v>
      </x:c>
      <x:c r="S8215" s="1" t="str">
        <x:f t="shared" si="1536"/>
        <x:v>YES</x:v>
      </x:c>
      <x:c r="T8215" s="1">
        <x:f t="shared" si="1537"/>
        <x:v>28242.685446541655</x:v>
      </x:c>
    </x:row>
    <x:row r="8216">
      <x:c r="A8216" s="1"/>
      <x:c r="B8216" s="1"/>
      <x:c r="C8216" s="1"/>
      <x:c r="D8216" s="1"/>
      <x:c r="E8216" s="1"/>
      <x:c r="F8216" s="1"/>
      <x:c r="G8216" s="1"/>
      <x:c r="H8216" s="1"/>
      <x:c r="I8216" s="53">
        <x:f t="shared" si="1526"/>
        <x:v>12</x:v>
      </x:c>
      <x:c r="J8216" s="53">
        <x:f t="shared" si="1527"/>
        <x:v>11</x:v>
      </x:c>
      <x:c r="K8216" s="53">
        <x:f t="shared" si="1528"/>
        <x:v>17</x:v>
      </x:c>
      <x:c r="L8216" s="53">
        <x:f t="shared" si="1529"/>
        <x:v>40</x:v>
      </x:c>
      <x:c r="M8216" s="54">
        <x:f t="shared" si="1530"/>
        <x:v>4767.3719417257416</x:v>
      </x:c>
      <x:c r="N8216" s="54">
        <x:f t="shared" si="1531"/>
        <x:v>2.8106749595317648</x:v>
      </x:c>
      <x:c r="O8216" s="55">
        <x:f t="shared" si="1532"/>
        <x:v>174534</x:v>
      </x:c>
      <x:c r="P8216" s="55">
        <x:f t="shared" si="1533"/>
        <x:v>30360</x:v>
      </x:c>
      <x:c r="Q8216" s="55">
        <x:f t="shared" si="1534"/>
        <x:v>95266.87398829413</x:v>
      </x:c>
      <x:c r="R8216" s="55">
        <x:f t="shared" si="1535"/>
        <x:v>28907.12601170587</x:v>
      </x:c>
      <x:c r="S8216" s="1" t="str">
        <x:f t="shared" si="1536"/>
        <x:v>YES</x:v>
      </x:c>
      <x:c r="T8216" s="1">
        <x:f t="shared" si="1537"/>
        <x:v>28907.12601170587</x:v>
      </x:c>
    </x:row>
    <x:row r="8217">
      <x:c r="A8217" s="1"/>
      <x:c r="B8217" s="1"/>
      <x:c r="C8217" s="1"/>
      <x:c r="D8217" s="1"/>
      <x:c r="E8217" s="1"/>
      <x:c r="F8217" s="1"/>
      <x:c r="G8217" s="1"/>
      <x:c r="H8217" s="1"/>
      <x:c r="I8217" s="53">
        <x:f t="shared" si="1526"/>
        <x:v>12</x:v>
      </x:c>
      <x:c r="J8217" s="53">
        <x:f t="shared" si="1527"/>
        <x:v>11</x:v>
      </x:c>
      <x:c r="K8217" s="53">
        <x:f t="shared" si="1528"/>
        <x:v>18</x:v>
      </x:c>
      <x:c r="L8217" s="53">
        <x:f t="shared" si="1529"/>
        <x:v>41</x:v>
      </x:c>
      <x:c r="M8217" s="54">
        <x:f t="shared" si="1530"/>
        <x:v>4835.458933184329</x:v>
      </x:c>
      <x:c r="N8217" s="54">
        <x:f t="shared" si="1531"/>
        <x:v>2.8579575924891172</x:v>
      </x:c>
      <x:c r="O8217" s="55">
        <x:f t="shared" si="1532"/>
        <x:v>177234</x:v>
      </x:c>
      <x:c r="P8217" s="55">
        <x:f t="shared" si="1533"/>
        <x:v>31240</x:v>
      </x:c>
      <x:c r="Q8217" s="55">
        <x:f t="shared" si="1534"/>
        <x:v>96448.939812227938</x:v>
      </x:c>
      <x:c r="R8217" s="55">
        <x:f t="shared" si="1535"/>
        <x:v>29545.060187772062</x:v>
      </x:c>
      <x:c r="S8217" s="1" t="str">
        <x:f t="shared" si="1536"/>
        <x:v>YES</x:v>
      </x:c>
      <x:c r="T8217" s="1">
        <x:f t="shared" si="1537"/>
        <x:v>29545.060187772062</x:v>
      </x:c>
    </x:row>
    <x:row r="8218">
      <x:c r="A8218" s="1"/>
      <x:c r="B8218" s="1"/>
      <x:c r="C8218" s="1"/>
      <x:c r="D8218" s="1"/>
      <x:c r="E8218" s="1"/>
      <x:c r="F8218" s="1"/>
      <x:c r="G8218" s="1"/>
      <x:c r="H8218" s="1"/>
      <x:c r="I8218" s="53">
        <x:f t="shared" si="1526"/>
        <x:v>12</x:v>
      </x:c>
      <x:c r="J8218" s="53">
        <x:f t="shared" si="1527"/>
        <x:v>11</x:v>
      </x:c>
      <x:c r="K8218" s="53">
        <x:f t="shared" si="1528"/>
        <x:v>19</x:v>
      </x:c>
      <x:c r="L8218" s="53">
        <x:f t="shared" si="1529"/>
        <x:v>42</x:v>
      </x:c>
      <x:c r="M8218" s="54">
        <x:f t="shared" si="1530"/>
        <x:v>4905.1004618203506</x:v>
      </x:c>
      <x:c r="N8218" s="54">
        <x:f t="shared" si="1531"/>
        <x:v>2.9063197651530213</x:v>
      </x:c>
      <x:c r="O8218" s="55">
        <x:f t="shared" si="1532"/>
        <x:v>179934</x:v>
      </x:c>
      <x:c r="P8218" s="55">
        <x:f t="shared" si="1533"/>
        <x:v>32120</x:v>
      </x:c>
      <x:c r="Q8218" s="55">
        <x:f t="shared" si="1534"/>
        <x:v>97657.994128825536</x:v>
      </x:c>
      <x:c r="R8218" s="55">
        <x:f t="shared" si="1535"/>
        <x:v>30156.005871174464</x:v>
      </x:c>
      <x:c r="S8218" s="1" t="str">
        <x:f t="shared" si="1536"/>
        <x:v>YES</x:v>
      </x:c>
      <x:c r="T8218" s="1">
        <x:f t="shared" si="1537"/>
        <x:v>30156.005871174464</x:v>
      </x:c>
    </x:row>
    <x:row r="8219">
      <x:c r="A8219" s="1"/>
      <x:c r="B8219" s="1"/>
      <x:c r="C8219" s="1"/>
      <x:c r="D8219" s="1"/>
      <x:c r="E8219" s="1"/>
      <x:c r="F8219" s="1"/>
      <x:c r="G8219" s="1"/>
      <x:c r="H8219" s="1"/>
      <x:c r="I8219" s="53">
        <x:f t="shared" si="1526"/>
        <x:v>12</x:v>
      </x:c>
      <x:c r="J8219" s="53">
        <x:f t="shared" si="1527"/>
        <x:v>11</x:v>
      </x:c>
      <x:c r="K8219" s="53">
        <x:f t="shared" si="1528"/>
        <x:v>20</x:v>
      </x:c>
      <x:c r="L8219" s="53">
        <x:f t="shared" si="1529"/>
        <x:v>43</x:v>
      </x:c>
      <x:c r="M8219" s="54">
        <x:f t="shared" si="1530"/>
        <x:v>4976.3247524708277</x:v>
      </x:c>
      <x:c r="N8219" s="54">
        <x:f t="shared" si="1531"/>
        <x:v>2.9557810781047413</x:v>
      </x:c>
      <x:c r="O8219" s="55">
        <x:f t="shared" si="1532"/>
        <x:v>182634</x:v>
      </x:c>
      <x:c r="P8219" s="55">
        <x:f t="shared" si="1533"/>
        <x:v>33000</x:v>
      </x:c>
      <x:c r="Q8219" s="55">
        <x:f t="shared" si="1534"/>
        <x:v>98894.526952618529</x:v>
      </x:c>
      <x:c r="R8219" s="55">
        <x:f t="shared" si="1535"/>
        <x:v>30739.473047381471</x:v>
      </x:c>
      <x:c r="S8219" s="1" t="str">
        <x:f t="shared" si="1536"/>
        <x:v>YES</x:v>
      </x:c>
      <x:c r="T8219" s="1">
        <x:f t="shared" si="1537"/>
        <x:v>30739.473047381471</x:v>
      </x:c>
    </x:row>
    <x:row r="8220">
      <x:c r="A8220" s="1"/>
      <x:c r="B8220" s="1"/>
      <x:c r="C8220" s="1"/>
      <x:c r="D8220" s="1"/>
      <x:c r="E8220" s="1"/>
      <x:c r="F8220" s="1"/>
      <x:c r="G8220" s="1"/>
      <x:c r="H8220" s="1"/>
      <x:c r="I8220" s="53">
        <x:f t="shared" si="1526"/>
        <x:v>12</x:v>
      </x:c>
      <x:c r="J8220" s="53">
        <x:f t="shared" si="1527"/>
        <x:v>11</x:v>
      </x:c>
      <x:c r="K8220" s="53">
        <x:f t="shared" si="1528"/>
        <x:v>21</x:v>
      </x:c>
      <x:c r="L8220" s="53">
        <x:f t="shared" si="1529"/>
        <x:v>44</x:v>
      </x:c>
      <x:c r="M8220" s="54">
        <x:f t="shared" si="1530"/>
        <x:v>5049.1604926972714</x:v>
      </x:c>
      <x:c r="N8220" s="54">
        <x:f t="shared" si="1531"/>
        <x:v>3.0063614532619942</x:v>
      </x:c>
      <x:c r="O8220" s="55">
        <x:f t="shared" si="1532"/>
        <x:v>185334</x:v>
      </x:c>
      <x:c r="P8220" s="55">
        <x:f t="shared" si="1533"/>
        <x:v>33880</x:v>
      </x:c>
      <x:c r="Q8220" s="55">
        <x:f t="shared" si="1534"/>
        <x:v>100159.03633154985</x:v>
      </x:c>
      <x:c r="R8220" s="55">
        <x:f t="shared" si="1535"/>
        <x:v>31294.963668450146</x:v>
      </x:c>
      <x:c r="S8220" s="1" t="str">
        <x:f t="shared" si="1536"/>
        <x:v>YES</x:v>
      </x:c>
      <x:c r="T8220" s="1">
        <x:f t="shared" si="1537"/>
        <x:v>31294.963668450146</x:v>
      </x:c>
    </x:row>
    <x:row r="8221">
      <x:c r="A8221" s="1"/>
      <x:c r="B8221" s="1"/>
      <x:c r="C8221" s="1"/>
      <x:c r="D8221" s="1"/>
      <x:c r="E8221" s="1"/>
      <x:c r="F8221" s="1"/>
      <x:c r="G8221" s="1"/>
      <x:c r="H8221" s="1"/>
      <x:c r="I8221" s="53">
        <x:f t="shared" si="1526"/>
        <x:v>12</x:v>
      </x:c>
      <x:c r="J8221" s="53">
        <x:f t="shared" si="1527"/>
        <x:v>11</x:v>
      </x:c>
      <x:c r="K8221" s="53">
        <x:f t="shared" si="1528"/>
        <x:v>22</x:v>
      </x:c>
      <x:c r="L8221" s="53">
        <x:f t="shared" si="1529"/>
        <x:v>45</x:v>
      </x:c>
      <x:c r="M8221" s="54">
        <x:f t="shared" si="1530"/>
        <x:v>5123.6368399436678</x:v>
      </x:c>
      <x:c r="N8221" s="54">
        <x:f t="shared" si="1531"/>
        <x:v>3.0580811388497695</x:v>
      </x:c>
      <x:c r="O8221" s="55">
        <x:f t="shared" si="1532"/>
        <x:v>188034</x:v>
      </x:c>
      <x:c r="P8221" s="55">
        <x:f t="shared" si="1533"/>
        <x:v>34760</x:v>
      </x:c>
      <x:c r="Q8221" s="55">
        <x:f t="shared" si="1534"/>
        <x:v>101452.02847124424</x:v>
      </x:c>
      <x:c r="R8221" s="55">
        <x:f t="shared" si="1535"/>
        <x:v>31821.971528755763</x:v>
      </x:c>
      <x:c r="S8221" s="1" t="str">
        <x:f t="shared" si="1536"/>
        <x:v>YES</x:v>
      </x:c>
      <x:c r="T8221" s="1">
        <x:f t="shared" si="1537"/>
        <x:v>31821.971528755763</x:v>
      </x:c>
    </x:row>
    <x:row r="8222">
      <x:c r="A8222" s="1"/>
      <x:c r="B8222" s="1"/>
      <x:c r="C8222" s="1"/>
      <x:c r="D8222" s="1"/>
      <x:c r="E8222" s="1"/>
      <x:c r="F8222" s="1"/>
      <x:c r="G8222" s="1"/>
      <x:c r="H8222" s="1"/>
      <x:c r="I8222" s="53">
        <x:f t="shared" si="1526"/>
        <x:v>12</x:v>
      </x:c>
      <x:c r="J8222" s="53">
        <x:f t="shared" si="1527"/>
        <x:v>11</x:v>
      </x:c>
      <x:c r="K8222" s="53">
        <x:f t="shared" si="1528"/>
        <x:v>23</x:v>
      </x:c>
      <x:c r="L8222" s="53">
        <x:f t="shared" si="1529"/>
        <x:v>46</x:v>
      </x:c>
      <x:c r="M8222" s="54">
        <x:f t="shared" si="1530"/>
        <x:v>5199.7834288011036</x:v>
      </x:c>
      <x:c r="N8222" s="54">
        <x:f t="shared" si="1531"/>
        <x:v>3.1109607144452109</x:v>
      </x:c>
      <x:c r="O8222" s="55">
        <x:f t="shared" si="1532"/>
        <x:v>190734</x:v>
      </x:c>
      <x:c r="P8222" s="55">
        <x:f t="shared" si="1533"/>
        <x:v>35640</x:v>
      </x:c>
      <x:c r="Q8222" s="55">
        <x:f t="shared" si="1534"/>
        <x:v>102774.01786113027</x:v>
      </x:c>
      <x:c r="R8222" s="55">
        <x:f t="shared" si="1535"/>
        <x:v>32319.982138869731</x:v>
      </x:c>
      <x:c r="S8222" s="1" t="str">
        <x:f t="shared" si="1536"/>
        <x:v>YES</x:v>
      </x:c>
      <x:c r="T8222" s="1">
        <x:f t="shared" si="1537"/>
        <x:v>32319.982138869731</x:v>
      </x:c>
    </x:row>
    <x:row r="8223">
      <x:c r="A8223" s="1"/>
      <x:c r="B8223" s="1"/>
      <x:c r="C8223" s="1"/>
      <x:c r="D8223" s="1"/>
      <x:c r="E8223" s="1"/>
      <x:c r="F8223" s="1"/>
      <x:c r="G8223" s="1"/>
      <x:c r="H8223" s="1"/>
      <x:c r="I8223" s="53">
        <x:f t="shared" si="1526"/>
        <x:v>12</x:v>
      </x:c>
      <x:c r="J8223" s="53">
        <x:f t="shared" si="1527"/>
        <x:v>11</x:v>
      </x:c>
      <x:c r="K8223" s="53">
        <x:f t="shared" si="1528"/>
        <x:v>24</x:v>
      </x:c>
      <x:c r="L8223" s="53">
        <x:f t="shared" si="1529"/>
        <x:v>47</x:v>
      </x:c>
      <x:c r="M8223" s="54">
        <x:f t="shared" si="1530"/>
        <x:v>5277.6303783805997</x:v>
      </x:c>
      <x:c r="N8223" s="54">
        <x:f t="shared" si="1531"/>
        <x:v>3.1650210960976386</x:v>
      </x:c>
      <x:c r="O8223" s="55">
        <x:f t="shared" si="1532"/>
        <x:v>193434</x:v>
      </x:c>
      <x:c r="P8223" s="55">
        <x:f t="shared" si="1533"/>
        <x:v>36520</x:v>
      </x:c>
      <x:c r="Q8223" s="55">
        <x:f t="shared" si="1534"/>
        <x:v>104125.52740244096</x:v>
      </x:c>
      <x:c r="R8223" s="55">
        <x:f t="shared" si="1535"/>
        <x:v>32788.472597559041</x:v>
      </x:c>
      <x:c r="S8223" s="1" t="str">
        <x:f t="shared" si="1536"/>
        <x:v>YES</x:v>
      </x:c>
      <x:c r="T8223" s="1">
        <x:f t="shared" si="1537"/>
        <x:v>32788.472597559041</x:v>
      </x:c>
    </x:row>
    <x:row r="8224">
      <x:c r="A8224" s="1"/>
      <x:c r="B8224" s="1"/>
      <x:c r="C8224" s="1"/>
      <x:c r="D8224" s="1"/>
      <x:c r="E8224" s="1"/>
      <x:c r="F8224" s="1"/>
      <x:c r="G8224" s="1"/>
      <x:c r="H8224" s="1"/>
      <x:c r="I8224" s="53">
        <x:f t="shared" si="1526"/>
        <x:v>12</x:v>
      </x:c>
      <x:c r="J8224" s="53">
        <x:f t="shared" si="1527"/>
        <x:v>11</x:v>
      </x:c>
      <x:c r="K8224" s="53">
        <x:f t="shared" si="1528"/>
        <x:v>25</x:v>
      </x:c>
      <x:c r="L8224" s="53">
        <x:f t="shared" si="1529"/>
        <x:v>48</x:v>
      </x:c>
      <x:c r="M8224" s="54">
        <x:f t="shared" si="1530"/>
        <x:v>5357.2082997956977</x:v>
      </x:c>
      <x:c r="N8224" s="54">
        <x:f t="shared" si="1531"/>
        <x:v>3.2202835415247901</x:v>
      </x:c>
      <x:c r="O8224" s="55">
        <x:f t="shared" si="1532"/>
        <x:v>196134</x:v>
      </x:c>
      <x:c r="P8224" s="55">
        <x:f t="shared" si="1533"/>
        <x:v>37400</x:v>
      </x:c>
      <x:c r="Q8224" s="55">
        <x:f t="shared" si="1534"/>
        <x:v>105507.08853811974</x:v>
      </x:c>
      <x:c r="R8224" s="55">
        <x:f t="shared" si="1535"/>
        <x:v>33226.911461880256</x:v>
      </x:c>
      <x:c r="S8224" s="1" t="str">
        <x:f t="shared" si="1536"/>
        <x:v>YES</x:v>
      </x:c>
      <x:c r="T8224" s="1">
        <x:f t="shared" si="1537"/>
        <x:v>33226.911461880256</x:v>
      </x:c>
    </x:row>
    <x:row r="8225">
      <x:c r="A8225" s="1"/>
      <x:c r="B8225" s="1"/>
      <x:c r="C8225" s="1"/>
      <x:c r="D8225" s="1"/>
      <x:c r="E8225" s="1"/>
      <x:c r="F8225" s="1"/>
      <x:c r="G8225" s="1"/>
      <x:c r="H8225" s="1"/>
      <x:c r="I8225" s="53">
        <x:f t="shared" si="1526"/>
        <x:v>12</x:v>
      </x:c>
      <x:c r="J8225" s="53">
        <x:f t="shared" si="1527"/>
        <x:v>11</x:v>
      </x:c>
      <x:c r="K8225" s="53">
        <x:f t="shared" si="1528"/>
        <x:v>26</x:v>
      </x:c>
      <x:c r="L8225" s="53">
        <x:f t="shared" si="1529"/>
        <x:v>49</x:v>
      </x:c>
      <x:c r="M8225" s="54">
        <x:f t="shared" si="1530"/>
        <x:v>5438.5483037564154</x:v>
      </x:c>
      <x:c r="N8225" s="54">
        <x:f t="shared" si="1531"/>
        <x:v>3.2767696553863996</x:v>
      </x:c>
      <x:c r="O8225" s="55">
        <x:f t="shared" si="1532"/>
        <x:v>198834</x:v>
      </x:c>
      <x:c r="P8225" s="55">
        <x:f t="shared" si="1533"/>
        <x:v>38280</x:v>
      </x:c>
      <x:c r="Q8225" s="55">
        <x:f t="shared" si="1534"/>
        <x:v>106919.24138465998</x:v>
      </x:c>
      <x:c r="R8225" s="55">
        <x:f t="shared" si="1535"/>
        <x:v>33634.758615340019</x:v>
      </x:c>
      <x:c r="S8225" s="1" t="str">
        <x:f t="shared" si="1536"/>
        <x:v>YES</x:v>
      </x:c>
      <x:c r="T8225" s="1">
        <x:f t="shared" si="1537"/>
        <x:v>33634.758615340019</x:v>
      </x:c>
    </x:row>
    <x:row r="8226">
      <x:c r="A8226" s="1"/>
      <x:c r="B8226" s="1"/>
      <x:c r="C8226" s="1"/>
      <x:c r="D8226" s="1"/>
      <x:c r="E8226" s="1"/>
      <x:c r="F8226" s="1"/>
      <x:c r="G8226" s="1"/>
      <x:c r="H8226" s="1"/>
      <x:c r="I8226" s="53">
        <x:f t="shared" si="1526"/>
        <x:v>12</x:v>
      </x:c>
      <x:c r="J8226" s="53">
        <x:f t="shared" si="1527"/>
        <x:v>11</x:v>
      </x:c>
      <x:c r="K8226" s="53">
        <x:f t="shared" si="1528"/>
        <x:v>27</x:v>
      </x:c>
      <x:c r="L8226" s="53">
        <x:f t="shared" si="1529"/>
        <x:v>50</x:v>
      </x:c>
      <x:c r="M8226" s="54">
        <x:f t="shared" si="1530"/>
        <x:v>5521.6820082761715</x:v>
      </x:c>
      <x:c r="N8226" s="54">
        <x:f t="shared" si="1531"/>
        <x:v>3.3345013946362303</x:v>
      </x:c>
      <x:c r="O8226" s="55">
        <x:f t="shared" si="1532"/>
        <x:v>201534</x:v>
      </x:c>
      <x:c r="P8226" s="55">
        <x:f t="shared" si="1533"/>
        <x:v>39160</x:v>
      </x:c>
      <x:c r="Q8226" s="55">
        <x:f t="shared" si="1534"/>
        <x:v>108362.53486590575</x:v>
      </x:c>
      <x:c r="R8226" s="55">
        <x:f t="shared" si="1535"/>
        <x:v>34011.465134094251</x:v>
      </x:c>
      <x:c r="S8226" s="1" t="str">
        <x:f t="shared" si="1536"/>
        <x:v>YES</x:v>
      </x:c>
      <x:c r="T8226" s="1">
        <x:f t="shared" si="1537"/>
        <x:v>34011.465134094251</x:v>
      </x:c>
    </x:row>
    <x:row r="8227">
      <x:c r="A8227" s="1"/>
      <x:c r="B8227" s="1"/>
      <x:c r="C8227" s="1"/>
      <x:c r="D8227" s="1"/>
      <x:c r="E8227" s="1"/>
      <x:c r="F8227" s="1"/>
      <x:c r="G8227" s="1"/>
      <x:c r="H8227" s="1"/>
      <x:c r="I8227" s="53">
        <x:f t="shared" si="1526"/>
        <x:v>12</x:v>
      </x:c>
      <x:c r="J8227" s="53">
        <x:f t="shared" si="1527"/>
        <x:v>11</x:v>
      </x:c>
      <x:c r="K8227" s="53">
        <x:f t="shared" si="1528"/>
        <x:v>28</x:v>
      </x:c>
      <x:c r="L8227" s="53">
        <x:f t="shared" si="1529"/>
        <x:v>51</x:v>
      </x:c>
      <x:c r="M8227" s="54">
        <x:f t="shared" si="1530"/>
        <x:v>5606.6415464933252</x:v>
      </x:c>
      <x:c r="N8227" s="54">
        <x:f t="shared" si="1531"/>
        <x:v>3.3935010739536979</x:v>
      </x:c>
      <x:c r="O8227" s="55">
        <x:f t="shared" si="1532"/>
        <x:v>204234</x:v>
      </x:c>
      <x:c r="P8227" s="55">
        <x:f t="shared" si="1533"/>
        <x:v>40040</x:v>
      </x:c>
      <x:c r="Q8227" s="55">
        <x:f t="shared" si="1534"/>
        <x:v>109837.52684884245</x:v>
      </x:c>
      <x:c r="R8227" s="55">
        <x:f t="shared" si="1535"/>
        <x:v>34356.473151157552</x:v>
      </x:c>
      <x:c r="S8227" s="1" t="str">
        <x:f t="shared" si="1536"/>
        <x:v>YES</x:v>
      </x:c>
      <x:c r="T8227" s="1">
        <x:f t="shared" si="1537"/>
        <x:v>34356.473151157552</x:v>
      </x:c>
    </x:row>
    <x:row r="8228">
      <x:c r="A8228" s="1"/>
      <x:c r="B8228" s="1"/>
      <x:c r="C8228" s="1"/>
      <x:c r="D8228" s="1"/>
      <x:c r="E8228" s="1"/>
      <x:c r="F8228" s="1"/>
      <x:c r="G8228" s="1"/>
      <x:c r="H8228" s="1"/>
      <x:c r="I8228" s="53">
        <x:f t="shared" si="1526"/>
        <x:v>12</x:v>
      </x:c>
      <x:c r="J8228" s="53">
        <x:f t="shared" si="1527"/>
        <x:v>11</x:v>
      </x:c>
      <x:c r="K8228" s="53">
        <x:f t="shared" si="1528"/>
        <x:v>29</x:v>
      </x:c>
      <x:c r="L8228" s="53">
        <x:f t="shared" si="1529"/>
        <x:v>52</x:v>
      </x:c>
      <x:c r="M8228" s="54">
        <x:f t="shared" si="1530"/>
        <x:v>5693.459574608979</x:v>
      </x:c>
      <x:c r="N8228" s="54">
        <x:f t="shared" si="1531"/>
        <x:v>3.4537913712562354</x:v>
      </x:c>
      <x:c r="O8228" s="55">
        <x:f t="shared" si="1532"/>
        <x:v>206934</x:v>
      </x:c>
      <x:c r="P8228" s="55">
        <x:f t="shared" si="1533"/>
        <x:v>40920</x:v>
      </x:c>
      <x:c r="Q8228" s="55">
        <x:f t="shared" si="1534"/>
        <x:v>111344.78428140588</x:v>
      </x:c>
      <x:c r="R8228" s="55">
        <x:f t="shared" si="1535"/>
        <x:v>34669.215718594118</x:v>
      </x:c>
      <x:c r="S8228" s="1" t="str">
        <x:f t="shared" si="1536"/>
        <x:v>YES</x:v>
      </x:c>
      <x:c r="T8228" s="1">
        <x:f t="shared" si="1537"/>
        <x:v>34669.215718594118</x:v>
      </x:c>
    </x:row>
    <x:row r="8229">
      <x:c r="A8229" s="1"/>
      <x:c r="B8229" s="1"/>
      <x:c r="C8229" s="1"/>
      <x:c r="D8229" s="1"/>
      <x:c r="E8229" s="1"/>
      <x:c r="F8229" s="1"/>
      <x:c r="G8229" s="1"/>
      <x:c r="H8229" s="1"/>
      <x:c r="I8229" s="53">
        <x:f t="shared" si="1526"/>
        <x:v>12</x:v>
      </x:c>
      <x:c r="J8229" s="53">
        <x:f t="shared" si="1527"/>
        <x:v>11</x:v>
      </x:c>
      <x:c r="K8229" s="53">
        <x:f t="shared" si="1528"/>
        <x:v>30</x:v>
      </x:c>
      <x:c r="L8229" s="53">
        <x:f t="shared" si="1529"/>
        <x:v>53</x:v>
      </x:c>
      <x:c r="M8229" s="54">
        <x:f t="shared" si="1530"/>
        <x:v>5782.1692799427501</x:v>
      </x:c>
      <x:c r="N8229" s="54">
        <x:f t="shared" si="1531"/>
        <x:v>3.5153953332935766</x:v>
      </x:c>
      <x:c r="O8229" s="55">
        <x:f t="shared" si="1532"/>
        <x:v>209634</x:v>
      </x:c>
      <x:c r="P8229" s="55">
        <x:f t="shared" si="1533"/>
        <x:v>41800</x:v>
      </x:c>
      <x:c r="Q8229" s="55">
        <x:f t="shared" si="1534"/>
        <x:v>112884.88333233941</x:v>
      </x:c>
      <x:c r="R8229" s="55">
        <x:f t="shared" si="1535"/>
        <x:v>34949.116667660594</x:v>
      </x:c>
      <x:c r="S8229" s="1" t="str">
        <x:f t="shared" si="1536"/>
        <x:v>YES</x:v>
      </x:c>
      <x:c r="T8229" s="1">
        <x:f t="shared" si="1537"/>
        <x:v>34949.116667660594</x:v>
      </x:c>
    </x:row>
    <x:row r="8230">
      <x:c r="A8230" s="1"/>
      <x:c r="B8230" s="1"/>
      <x:c r="C8230" s="1"/>
      <x:c r="D8230" s="1"/>
      <x:c r="E8230" s="1"/>
      <x:c r="F8230" s="1"/>
      <x:c r="G8230" s="1"/>
      <x:c r="H8230" s="1"/>
      <x:c r="I8230" s="53">
        <x:f t="shared" si="1526"/>
        <x:v>12</x:v>
      </x:c>
      <x:c r="J8230" s="53">
        <x:f t="shared" si="1527"/>
        <x:v>12</x:v>
      </x:c>
      <x:c r="K8230" s="53">
        <x:f t="shared" si="1528"/>
        <x:v>0</x:v>
      </x:c>
      <x:c r="L8230" s="53">
        <x:f t="shared" si="1529"/>
        <x:v>24</x:v>
      </x:c>
      <x:c r="M8230" s="54">
        <x:f t="shared" si="1530"/>
        <x:v>3873.66262358735</x:v>
      </x:c>
      <x:c r="N8230" s="54">
        <x:f t="shared" si="1531"/>
        <x:v>2.1900434886023263</x:v>
      </x:c>
      <x:c r="O8230" s="55">
        <x:f t="shared" si="1532"/>
        <x:v>130728</x:v>
      </x:c>
      <x:c r="P8230" s="55">
        <x:f t="shared" si="1533"/>
        <x:v>15840</x:v>
      </x:c>
      <x:c r="Q8230" s="55">
        <x:f t="shared" si="1534"/>
        <x:v>79751.087215058156</x:v>
      </x:c>
      <x:c r="R8230" s="55">
        <x:f t="shared" si="1535"/>
        <x:v>15136.912784941844</x:v>
      </x:c>
      <x:c r="S8230" s="1" t="str">
        <x:f t="shared" si="1536"/>
        <x:v>YES</x:v>
      </x:c>
      <x:c r="T8230" s="1">
        <x:f t="shared" si="1537"/>
        <x:v>15136.912784941844</x:v>
      </x:c>
    </x:row>
    <x:row r="8231">
      <x:c r="A8231" s="1"/>
      <x:c r="B8231" s="1"/>
      <x:c r="C8231" s="1"/>
      <x:c r="D8231" s="1"/>
      <x:c r="E8231" s="1"/>
      <x:c r="F8231" s="1"/>
      <x:c r="G8231" s="1"/>
      <x:c r="H8231" s="1"/>
      <x:c r="I8231" s="53">
        <x:f t="shared" si="1526"/>
        <x:v>12</x:v>
      </x:c>
      <x:c r="J8231" s="53">
        <x:f t="shared" si="1527"/>
        <x:v>12</x:v>
      </x:c>
      <x:c r="K8231" s="53">
        <x:f t="shared" si="1528"/>
        <x:v>1</x:v>
      </x:c>
      <x:c r="L8231" s="53">
        <x:f t="shared" si="1529"/>
        <x:v>25</x:v>
      </x:c>
      <x:c r="M8231" s="54">
        <x:f t="shared" si="1530"/>
        <x:v>3919.22512358735</x:v>
      </x:c>
      <x:c r="N8231" s="54">
        <x:f t="shared" si="1531"/>
        <x:v>2.2216841136023264</x:v>
      </x:c>
      <x:c r="O8231" s="55">
        <x:f t="shared" si="1532"/>
        <x:v>133428</x:v>
      </x:c>
      <x:c r="P8231" s="55">
        <x:f t="shared" si="1533"/>
        <x:v>16720</x:v>
      </x:c>
      <x:c r="Q8231" s="55">
        <x:f t="shared" si="1534"/>
        <x:v>80542.102840058156</x:v>
      </x:c>
      <x:c r="R8231" s="55">
        <x:f t="shared" si="1535"/>
        <x:v>16165.897159941844</x:v>
      </x:c>
      <x:c r="S8231" s="1" t="str">
        <x:f t="shared" si="1536"/>
        <x:v>YES</x:v>
      </x:c>
      <x:c r="T8231" s="1">
        <x:f t="shared" si="1537"/>
        <x:v>16165.897159941844</x:v>
      </x:c>
    </x:row>
    <x:row r="8232">
      <x:c r="A8232" s="1"/>
      <x:c r="B8232" s="1"/>
      <x:c r="C8232" s="1"/>
      <x:c r="D8232" s="1"/>
      <x:c r="E8232" s="1"/>
      <x:c r="F8232" s="1"/>
      <x:c r="G8232" s="1"/>
      <x:c r="H8232" s="1"/>
      <x:c r="I8232" s="53">
        <x:f t="shared" si="1526"/>
        <x:v>12</x:v>
      </x:c>
      <x:c r="J8232" s="53">
        <x:f t="shared" si="1527"/>
        <x:v>12</x:v>
      </x:c>
      <x:c r="K8232" s="53">
        <x:f t="shared" si="1528"/>
        <x:v>2</x:v>
      </x:c>
      <x:c r="L8232" s="53">
        <x:f t="shared" si="1529"/>
        <x:v>26</x:v>
      </x:c>
      <x:c r="M8232" s="54">
        <x:f t="shared" si="1530"/>
        <x:v>3965.9266860873499</x:v>
      </x:c>
      <x:c r="N8232" s="54">
        <x:f t="shared" si="1531"/>
        <x:v>2.2541157542273265</x:v>
      </x:c>
      <x:c r="O8232" s="55">
        <x:f t="shared" si="1532"/>
        <x:v>136128</x:v>
      </x:c>
      <x:c r="P8232" s="55">
        <x:f t="shared" si="1533"/>
        <x:v>17600</x:v>
      </x:c>
      <x:c r="Q8232" s="55">
        <x:f t="shared" si="1534"/>
        <x:v>81352.893855683156</x:v>
      </x:c>
      <x:c r="R8232" s="55">
        <x:f t="shared" si="1535"/>
        <x:v>17175.106144316844</x:v>
      </x:c>
      <x:c r="S8232" s="1" t="str">
        <x:f t="shared" si="1536"/>
        <x:v>YES</x:v>
      </x:c>
      <x:c r="T8232" s="1">
        <x:f t="shared" si="1537"/>
        <x:v>17175.106144316844</x:v>
      </x:c>
    </x:row>
    <x:row r="8233">
      <x:c r="A8233" s="1"/>
      <x:c r="B8233" s="1"/>
      <x:c r="C8233" s="1"/>
      <x:c r="D8233" s="1"/>
      <x:c r="E8233" s="1"/>
      <x:c r="F8233" s="1"/>
      <x:c r="G8233" s="1"/>
      <x:c r="H8233" s="1"/>
      <x:c r="I8233" s="53">
        <x:f t="shared" si="1526"/>
        <x:v>12</x:v>
      </x:c>
      <x:c r="J8233" s="53">
        <x:f t="shared" si="1527"/>
        <x:v>12</x:v>
      </x:c>
      <x:c r="K8233" s="53">
        <x:f t="shared" si="1528"/>
        <x:v>3</x:v>
      </x:c>
      <x:c r="L8233" s="53">
        <x:f t="shared" si="1529"/>
        <x:v>27</x:v>
      </x:c>
      <x:c r="M8233" s="54">
        <x:f t="shared" si="1530"/>
        <x:v>4013.7886685092249</x:v>
      </x:c>
      <x:c r="N8233" s="54">
        <x:f t="shared" si="1531"/>
        <x:v>2.2873532420202949</x:v>
      </x:c>
      <x:c r="O8233" s="55">
        <x:f t="shared" si="1532"/>
        <x:v>138828</x:v>
      </x:c>
      <x:c r="P8233" s="55">
        <x:f t="shared" si="1533"/>
        <x:v>18480</x:v>
      </x:c>
      <x:c r="Q8233" s="55">
        <x:f t="shared" si="1534"/>
        <x:v>82183.831050507375</x:v>
      </x:c>
      <x:c r="R8233" s="55">
        <x:f t="shared" si="1535"/>
        <x:v>18164.168949492625</x:v>
      </x:c>
      <x:c r="S8233" s="1" t="str">
        <x:f t="shared" si="1536"/>
        <x:v>YES</x:v>
      </x:c>
      <x:c r="T8233" s="1">
        <x:f t="shared" si="1537"/>
        <x:v>18164.168949492625</x:v>
      </x:c>
    </x:row>
    <x:row r="8234">
      <x:c r="A8234" s="1"/>
      <x:c r="B8234" s="1"/>
      <x:c r="C8234" s="1"/>
      <x:c r="D8234" s="1"/>
      <x:c r="E8234" s="1"/>
      <x:c r="F8234" s="1"/>
      <x:c r="G8234" s="1"/>
      <x:c r="H8234" s="1"/>
      <x:c r="I8234" s="53">
        <x:f t="shared" si="1526"/>
        <x:v>12</x:v>
      </x:c>
      <x:c r="J8234" s="53">
        <x:f t="shared" si="1527"/>
        <x:v>12</x:v>
      </x:c>
      <x:c r="K8234" s="53">
        <x:f t="shared" si="1528"/>
        <x:v>4</x:v>
      </x:c>
      <x:c r="L8234" s="53">
        <x:f t="shared" si="1529"/>
        <x:v>28</x:v>
      </x:c>
      <x:c r="M8234" s="54">
        <x:f t="shared" si="1530"/>
        <x:v>4062.8327842318813</x:v>
      </x:c>
      <x:c r="N8234" s="54">
        <x:f t="shared" si="1531"/>
        <x:v>2.321411655716584</x:v>
      </x:c>
      <x:c r="O8234" s="55">
        <x:f t="shared" si="1532"/>
        <x:v>141528</x:v>
      </x:c>
      <x:c r="P8234" s="55">
        <x:f t="shared" si="1533"/>
        <x:v>19360</x:v>
      </x:c>
      <x:c r="Q8234" s="55">
        <x:f t="shared" si="1534"/>
        <x:v>83035.291392914602</x:v>
      </x:c>
      <x:c r="R8234" s="55">
        <x:f t="shared" si="1535"/>
        <x:v>19132.708607085398</x:v>
      </x:c>
      <x:c r="S8234" s="1" t="str">
        <x:f t="shared" si="1536"/>
        <x:v>YES</x:v>
      </x:c>
      <x:c r="T8234" s="1">
        <x:f t="shared" si="1537"/>
        <x:v>19132.708607085398</x:v>
      </x:c>
    </x:row>
    <x:row r="8235">
      <x:c r="A8235" s="1"/>
      <x:c r="B8235" s="1"/>
      <x:c r="C8235" s="1"/>
      <x:c r="D8235" s="1"/>
      <x:c r="E8235" s="1"/>
      <x:c r="F8235" s="1"/>
      <x:c r="G8235" s="1"/>
      <x:c r="H8235" s="1"/>
      <x:c r="I8235" s="53">
        <x:f t="shared" si="1526"/>
        <x:v>12</x:v>
      </x:c>
      <x:c r="J8235" s="53">
        <x:f t="shared" si="1527"/>
        <x:v>12</x:v>
      </x:c>
      <x:c r="K8235" s="53">
        <x:f t="shared" si="1528"/>
        <x:v>5</x:v>
      </x:c>
      <x:c r="L8235" s="53">
        <x:f t="shared" si="1529"/>
        <x:v>29</x:v>
      </x:c>
      <x:c r="M8235" s="54">
        <x:f t="shared" si="1530"/>
        <x:v>4113.0811081530846</x:v>
      </x:c>
      <x:c r="N8235" s="54">
        <x:f t="shared" si="1531"/>
        <x:v>2.356306325106309</x:v>
      </x:c>
      <x:c r="O8235" s="55">
        <x:f t="shared" si="1532"/>
        <x:v>144228</x:v>
      </x:c>
      <x:c r="P8235" s="55">
        <x:f t="shared" si="1533"/>
        <x:v>20240</x:v>
      </x:c>
      <x:c r="Q8235" s="55">
        <x:f t="shared" si="1534"/>
        <x:v>83907.65812765772</x:v>
      </x:c>
      <x:c r="R8235" s="55">
        <x:f t="shared" si="1535"/>
        <x:v>20080.34187234228</x:v>
      </x:c>
      <x:c r="S8235" s="1" t="str">
        <x:f t="shared" si="1536"/>
        <x:v>YES</x:v>
      </x:c>
      <x:c r="T8235" s="1">
        <x:f t="shared" si="1537"/>
        <x:v>20080.34187234228</x:v>
      </x:c>
    </x:row>
    <x:row r="8236">
      <x:c r="A8236" s="1"/>
      <x:c r="B8236" s="1"/>
      <x:c r="C8236" s="1"/>
      <x:c r="D8236" s="1"/>
      <x:c r="E8236" s="1"/>
      <x:c r="F8236" s="1"/>
      <x:c r="G8236" s="1"/>
      <x:c r="H8236" s="1"/>
      <x:c r="I8236" s="53">
        <x:f t="shared" si="1526"/>
        <x:v>12</x:v>
      </x:c>
      <x:c r="J8236" s="53">
        <x:f t="shared" si="1527"/>
        <x:v>12</x:v>
      </x:c>
      <x:c r="K8236" s="53">
        <x:f t="shared" si="1528"/>
        <x:v>6</x:v>
      </x:c>
      <x:c r="L8236" s="53">
        <x:f t="shared" si="1529"/>
        <x:v>30</x:v>
      </x:c>
      <x:c r="M8236" s="54">
        <x:f t="shared" si="1530"/>
        <x:v>4164.5560823347178</x:v>
      </x:c>
      <x:c r="N8236" s="54">
        <x:f t="shared" si="1531"/>
        <x:v>2.392052834954665</x:v>
      </x:c>
      <x:c r="O8236" s="55">
        <x:f t="shared" si="1532"/>
        <x:v>146928</x:v>
      </x:c>
      <x:c r="P8236" s="55">
        <x:f t="shared" si="1533"/>
        <x:v>21120</x:v>
      </x:c>
      <x:c r="Q8236" s="55">
        <x:f t="shared" si="1534"/>
        <x:v>84801.320873866629</x:v>
      </x:c>
      <x:c r="R8236" s="55">
        <x:f t="shared" si="1535"/>
        <x:v>21006.679126133371</x:v>
      </x:c>
      <x:c r="S8236" s="1" t="str">
        <x:f t="shared" si="1536"/>
        <x:v>YES</x:v>
      </x:c>
      <x:c r="T8236" s="1">
        <x:f t="shared" si="1537"/>
        <x:v>21006.679126133371</x:v>
      </x:c>
    </x:row>
    <x:row r="8237">
      <x:c r="A8237" s="1"/>
      <x:c r="B8237" s="1"/>
      <x:c r="C8237" s="1"/>
      <x:c r="D8237" s="1"/>
      <x:c r="E8237" s="1"/>
      <x:c r="F8237" s="1"/>
      <x:c r="G8237" s="1"/>
      <x:c r="H8237" s="1"/>
      <x:c r="I8237" s="53">
        <x:f t="shared" si="1526"/>
        <x:v>12</x:v>
      </x:c>
      <x:c r="J8237" s="53">
        <x:f t="shared" si="1527"/>
        <x:v>12</x:v>
      </x:c>
      <x:c r="K8237" s="53">
        <x:f t="shared" si="1528"/>
        <x:v>7</x:v>
      </x:c>
      <x:c r="L8237" s="53">
        <x:f t="shared" si="1529"/>
        <x:v>31</x:v>
      </x:c>
      <x:c r="M8237" s="54">
        <x:f t="shared" si="1530"/>
        <x:v>4217.2805217326786</x:v>
      </x:c>
      <x:c r="N8237" s="54">
        <x:f t="shared" si="1531"/>
        <x:v>2.4286670289810268</x:v>
      </x:c>
      <x:c r="O8237" s="55">
        <x:f t="shared" si="1532"/>
        <x:v>149628</x:v>
      </x:c>
      <x:c r="P8237" s="55">
        <x:f t="shared" si="1533"/>
        <x:v>22000</x:v>
      </x:c>
      <x:c r="Q8237" s="55">
        <x:f t="shared" si="1534"/>
        <x:v>85716.675724525674</x:v>
      </x:c>
      <x:c r="R8237" s="55">
        <x:f t="shared" si="1535"/>
        <x:v>21911.324275474326</x:v>
      </x:c>
      <x:c r="S8237" s="1" t="str">
        <x:f t="shared" si="1536"/>
        <x:v>YES</x:v>
      </x:c>
      <x:c r="T8237" s="1">
        <x:f t="shared" si="1537"/>
        <x:v>21911.324275474326</x:v>
      </x:c>
    </x:row>
    <x:row r="8238">
      <x:c r="A8238" s="1"/>
      <x:c r="B8238" s="1"/>
      <x:c r="C8238" s="1"/>
      <x:c r="D8238" s="1"/>
      <x:c r="E8238" s="1"/>
      <x:c r="F8238" s="1"/>
      <x:c r="G8238" s="1"/>
      <x:c r="H8238" s="1"/>
      <x:c r="I8238" s="53" t="n">
        <x:f t="shared" ref="I8238:I8301" si="1538">INT((ROW()-ROW($I$46))/((CARROT_CAP+1)*(MESCLUN_CAP+1)))</x:f>
        <x:v>12</x:v>
      </x:c>
      <x:c r="J8238" s="53" t="n">
        <x:f t="shared" ref="J8238:J8301" si="1539">MOD(INT((ROW()-ROW($I$46))/(MESCLUN_CAP+1)),CARROT_CAP+1)</x:f>
        <x:v>12</x:v>
      </x:c>
      <x:c r="K8238" s="53" t="n">
        <x:f t="shared" ref="K8238:K8301" si="1540">MOD(ROW()-ROW($I$46),MESCLUN_CAP+1)</x:f>
        <x:v>8</x:v>
      </x:c>
      <x:c r="L8238" s="53" t="n">
        <x:f t="shared" ref="L8238:L8301" si="1541">SUM(I8238:K8238)</x:f>
        <x:v>32</x:v>
      </x:c>
      <x:c r="M8238" s="54" t="n">
        <x:f t="shared" ref="M8238:M8301" si="1542">I8238*TOMATO_HOURS*WEEKS*(1+TOMATO_DIM)^I8238+J8238*CARROT_HOURS*WEEKS*(1+CARROT_DIM)^J8238+K8238*MESCLUN_HOURS*WEEKS*(1+MESCLUN_DIM)^K8238</x:f>
        <x:v>4271.277620012659</x:v>
      </x:c>
      <x:c r="N8238" s="54" t="n">
        <x:f t="shared" ref="N8238:N8301" si="1543">MAX(M8238-FARMER_HOURS,0)/TEMP_HOURS_PER_WORKER</x:f>
        <x:v>2.46616501389768</x:v>
      </x:c>
      <x:c r="O8238" s="55" t="n">
        <x:f t="shared" ref="O8238:O8301" si="1544">I8238*TOMATO_PRICE+J8238*CARROT_PRICE+K8238*MESCLUN_PRICE</x:f>
        <x:v>152328</x:v>
      </x:c>
      <x:c r="P8238" s="55" t="n">
        <x:f t="shared" ref="P8238:P8301" si="1545">I8238*TOMATO_FERTILIZER+J8238*CARROT_FERTILIZER+K8238*MESCLUN_FERTILIZER</x:f>
        <x:v>22880</x:v>
      </x:c>
      <x:c r="Q8238" s="55" t="n">
        <x:f t="shared" ref="Q8238:Q8301" si="1546">MIN(M8238,FARMER_HOURS)*FARMER_RATE+MAX(M8238-FARMER_HOURS,0)*TEMP_RATE</x:f>
        <x:v>86654.125347442</x:v>
      </x:c>
      <x:c r="R8238" s="55" t="n">
        <x:f t="shared" ref="R8238:R8301" si="1547">O8238-P8238-Q8238-FIXED_COST</x:f>
        <x:v>22793.874652558006</x:v>
      </x:c>
      <x:c r="S8238" s="1" t="str">
        <x:f t="shared" ref="S8238:S8301" si="1548">IF(AND(L8238&lt;=TOTAL_BED_CAP,N8238&lt;=TEMP_WORKER_CAP),"YES","NO")</x:f>
        <x:v>YES</x:v>
      </x:c>
      <x:c r="T8238" s="1" t="n">
        <x:f t="shared" ref="T8238:T8301" si="1549">IF(S8238="YES",R8238,-1E+99)</x:f>
        <x:v>22793.874652558006</x:v>
      </x:c>
    </x:row>
    <x:row r="8239">
      <x:c r="A8239" s="1"/>
      <x:c r="B8239" s="1"/>
      <x:c r="C8239" s="1"/>
      <x:c r="D8239" s="1"/>
      <x:c r="E8239" s="1"/>
      <x:c r="F8239" s="1"/>
      <x:c r="G8239" s="1"/>
      <x:c r="H8239" s="1"/>
      <x:c r="I8239" s="53">
        <x:f t="shared" si="1538"/>
        <x:v>12</x:v>
      </x:c>
      <x:c r="J8239" s="53">
        <x:f t="shared" si="1539"/>
        <x:v>12</x:v>
      </x:c>
      <x:c r="K8239" s="53">
        <x:f t="shared" si="1540"/>
        <x:v>9</x:v>
      </x:c>
      <x:c r="L8239" s="53">
        <x:f t="shared" si="1541"/>
        <x:v>33</x:v>
      </x:c>
      <x:c r="M8239" s="54">
        <x:f t="shared" si="1542"/>
        <x:v>4326.5709554530531</x:v>
      </x:c>
      <x:c r="N8239" s="54">
        <x:f t="shared" si="1543"/>
        <x:v>2.5045631635090646</x:v>
      </x:c>
      <x:c r="O8239" s="55">
        <x:f t="shared" si="1544"/>
        <x:v>155028</x:v>
      </x:c>
      <x:c r="P8239" s="55">
        <x:f t="shared" si="1545"/>
        <x:v>23760</x:v>
      </x:c>
      <x:c r="Q8239" s="55">
        <x:f t="shared" si="1546"/>
        <x:v>87614.079087726612</x:v>
      </x:c>
      <x:c r="R8239" s="55">
        <x:f t="shared" si="1547"/>
        <x:v>23653.920912273388</x:v>
      </x:c>
      <x:c r="S8239" s="1" t="str">
        <x:f t="shared" si="1548"/>
        <x:v>YES</x:v>
      </x:c>
      <x:c r="T8239" s="1">
        <x:f t="shared" si="1549"/>
        <x:v>23653.920912273388</x:v>
      </x:c>
    </x:row>
    <x:row r="8240">
      <x:c r="A8240" s="1"/>
      <x:c r="B8240" s="1"/>
      <x:c r="C8240" s="1"/>
      <x:c r="D8240" s="1"/>
      <x:c r="E8240" s="1"/>
      <x:c r="F8240" s="1"/>
      <x:c r="G8240" s="1"/>
      <x:c r="H8240" s="1"/>
      <x:c r="I8240" s="53">
        <x:f t="shared" si="1538"/>
        <x:v>12</x:v>
      </x:c>
      <x:c r="J8240" s="53">
        <x:f t="shared" si="1539"/>
        <x:v>12</x:v>
      </x:c>
      <x:c r="K8240" s="53">
        <x:f t="shared" si="1540"/>
        <x:v>10</x:v>
      </x:c>
      <x:c r="L8240" s="53">
        <x:f t="shared" si="1541"/>
        <x:v>34</x:v>
      </x:c>
      <x:c r="M8240" s="54">
        <x:f t="shared" si="1542"/>
        <x:v>4383.1844969362655</x:v>
      </x:c>
      <x:c r="N8240" s="54">
        <x:f t="shared" si="1543"/>
        <x:v>2.5438781228724068</x:v>
      </x:c>
      <x:c r="O8240" s="55">
        <x:f t="shared" si="1544"/>
        <x:v>157728</x:v>
      </x:c>
      <x:c r="P8240" s="55">
        <x:f t="shared" si="1545"/>
        <x:v>24640</x:v>
      </x:c>
      <x:c r="Q8240" s="55">
        <x:f t="shared" si="1546"/>
        <x:v>88596.95307181016</x:v>
      </x:c>
      <x:c r="R8240" s="55">
        <x:f t="shared" si="1547"/>
        <x:v>24491.04692818984</x:v>
      </x:c>
      <x:c r="S8240" s="1" t="str">
        <x:f t="shared" si="1548"/>
        <x:v>YES</x:v>
      </x:c>
      <x:c r="T8240" s="1">
        <x:f t="shared" si="1549"/>
        <x:v>24491.04692818984</x:v>
      </x:c>
    </x:row>
    <x:row r="8241">
      <x:c r="A8241" s="1"/>
      <x:c r="B8241" s="1"/>
      <x:c r="C8241" s="1"/>
      <x:c r="D8241" s="1"/>
      <x:c r="E8241" s="1"/>
      <x:c r="F8241" s="1"/>
      <x:c r="G8241" s="1"/>
      <x:c r="H8241" s="1"/>
      <x:c r="I8241" s="53">
        <x:f t="shared" si="1538"/>
        <x:v>12</x:v>
      </x:c>
      <x:c r="J8241" s="53">
        <x:f t="shared" si="1539"/>
        <x:v>12</x:v>
      </x:c>
      <x:c r="K8241" s="53">
        <x:f t="shared" si="1540"/>
        <x:v>11</x:v>
      </x:c>
      <x:c r="L8241" s="53">
        <x:f t="shared" si="1541"/>
        <x:v>35</x:v>
      </x:c>
      <x:c r="M8241" s="54">
        <x:f t="shared" si="1542"/>
        <x:v>4441.1426100297049</x:v>
      </x:c>
      <x:c r="N8241" s="54">
        <x:f t="shared" si="1543"/>
        <x:v>2.5841268125206285</x:v>
      </x:c>
      <x:c r="O8241" s="55">
        <x:f t="shared" si="1544"/>
        <x:v>160428</x:v>
      </x:c>
      <x:c r="P8241" s="55">
        <x:f t="shared" si="1545"/>
        <x:v>25520</x:v>
      </x:c>
      <x:c r="Q8241" s="55">
        <x:f t="shared" si="1546"/>
        <x:v>89603.170313015711</x:v>
      </x:c>
      <x:c r="R8241" s="55">
        <x:f t="shared" si="1547"/>
        <x:v>25304.829686984289</x:v>
      </x:c>
      <x:c r="S8241" s="1" t="str">
        <x:f t="shared" si="1548"/>
        <x:v>YES</x:v>
      </x:c>
      <x:c r="T8241" s="1">
        <x:f t="shared" si="1549"/>
        <x:v>25304.829686984289</x:v>
      </x:c>
    </x:row>
    <x:row r="8242">
      <x:c r="A8242" s="1"/>
      <x:c r="B8242" s="1"/>
      <x:c r="C8242" s="1"/>
      <x:c r="D8242" s="1"/>
      <x:c r="E8242" s="1"/>
      <x:c r="F8242" s="1"/>
      <x:c r="G8242" s="1"/>
      <x:c r="H8242" s="1"/>
      <x:c r="I8242" s="53">
        <x:f t="shared" si="1538"/>
        <x:v>12</x:v>
      </x:c>
      <x:c r="J8242" s="53">
        <x:f t="shared" si="1539"/>
        <x:v>12</x:v>
      </x:c>
      <x:c r="K8242" s="53">
        <x:f t="shared" si="1540"/>
        <x:v>12</x:v>
      </x:c>
      <x:c r="L8242" s="53">
        <x:f t="shared" si="1541"/>
        <x:v>36</x:v>
      </x:c>
      <x:c r="M8242" s="54">
        <x:f t="shared" si="1542"/>
        <x:v>4500.4700631577689</x:v>
      </x:c>
      <x:c r="N8242" s="54">
        <x:f t="shared" si="1543"/>
        <x:v>2.6253264327484507</x:v>
      </x:c>
      <x:c r="O8242" s="55">
        <x:f t="shared" si="1544"/>
        <x:v>163128</x:v>
      </x:c>
      <x:c r="P8242" s="55">
        <x:f t="shared" si="1545"/>
        <x:v>26400</x:v>
      </x:c>
      <x:c r="Q8242" s="55">
        <x:f t="shared" si="1546"/>
        <x:v>90633.160818711258</x:v>
      </x:c>
      <x:c r="R8242" s="55">
        <x:f t="shared" si="1547"/>
        <x:v>26094.839181288742</x:v>
      </x:c>
      <x:c r="S8242" s="1" t="str">
        <x:f t="shared" si="1548"/>
        <x:v>YES</x:v>
      </x:c>
      <x:c r="T8242" s="1">
        <x:f t="shared" si="1549"/>
        <x:v>26094.839181288742</x:v>
      </x:c>
    </x:row>
    <x:row r="8243">
      <x:c r="A8243" s="1"/>
      <x:c r="B8243" s="1"/>
      <x:c r="C8243" s="1"/>
      <x:c r="D8243" s="1"/>
      <x:c r="E8243" s="1"/>
      <x:c r="F8243" s="1"/>
      <x:c r="G8243" s="1"/>
      <x:c r="H8243" s="1"/>
      <x:c r="I8243" s="53">
        <x:f t="shared" si="1538"/>
        <x:v>12</x:v>
      </x:c>
      <x:c r="J8243" s="53">
        <x:f t="shared" si="1539"/>
        <x:v>12</x:v>
      </x:c>
      <x:c r="K8243" s="53">
        <x:f t="shared" si="1540"/>
        <x:v>13</x:v>
      </x:c>
      <x:c r="L8243" s="53">
        <x:f t="shared" si="1541"/>
        <x:v>37</x:v>
      </x:c>
      <x:c r="M8243" s="54">
        <x:f t="shared" si="1542"/>
        <x:v>4561.192033866153</x:v>
      </x:c>
      <x:c r="N8243" s="54">
        <x:f t="shared" si="1543"/>
        <x:v>2.667494467962606</x:v>
      </x:c>
      <x:c r="O8243" s="55">
        <x:f t="shared" si="1544"/>
        <x:v>165828</x:v>
      </x:c>
      <x:c r="P8243" s="55">
        <x:f t="shared" si="1545"/>
        <x:v>27280</x:v>
      </x:c>
      <x:c r="Q8243" s="55">
        <x:f t="shared" si="1546"/>
        <x:v>91687.36169906515</x:v>
      </x:c>
      <x:c r="R8243" s="55">
        <x:f t="shared" si="1547"/>
        <x:v>26860.63830093485</x:v>
      </x:c>
      <x:c r="S8243" s="1" t="str">
        <x:f t="shared" si="1548"/>
        <x:v>YES</x:v>
      </x:c>
      <x:c r="T8243" s="1">
        <x:f t="shared" si="1549"/>
        <x:v>26860.63830093485</x:v>
      </x:c>
    </x:row>
    <x:row r="8244">
      <x:c r="A8244" s="1"/>
      <x:c r="B8244" s="1"/>
      <x:c r="C8244" s="1"/>
      <x:c r="D8244" s="1"/>
      <x:c r="E8244" s="1"/>
      <x:c r="F8244" s="1"/>
      <x:c r="G8244" s="1"/>
      <x:c r="H8244" s="1"/>
      <x:c r="I8244" s="53">
        <x:f t="shared" si="1538"/>
        <x:v>12</x:v>
      </x:c>
      <x:c r="J8244" s="53">
        <x:f t="shared" si="1539"/>
        <x:v>12</x:v>
      </x:c>
      <x:c r="K8244" s="53">
        <x:f t="shared" si="1540"/>
        <x:v>14</x:v>
      </x:c>
      <x:c r="L8244" s="53">
        <x:f t="shared" si="1541"/>
        <x:v>38</x:v>
      </x:c>
      <x:c r="M8244" s="54">
        <x:f t="shared" si="1542"/>
        <x:v>4623.3341151798149</x:v>
      </x:c>
      <x:c r="N8244" s="54">
        <x:f t="shared" si="1543"/>
        <x:v>2.7106486910970937</x:v>
      </x:c>
      <x:c r="O8244" s="55">
        <x:f t="shared" si="1544"/>
        <x:v>168528</x:v>
      </x:c>
      <x:c r="P8244" s="55">
        <x:f t="shared" si="1545"/>
        <x:v>28160</x:v>
      </x:c>
      <x:c r="Q8244" s="55">
        <x:f t="shared" si="1546"/>
        <x:v>92766.217277427335</x:v>
      </x:c>
      <x:c r="R8244" s="55">
        <x:f t="shared" si="1547"/>
        <x:v>27601.782722572665</x:v>
      </x:c>
      <x:c r="S8244" s="1" t="str">
        <x:f t="shared" si="1548"/>
        <x:v>YES</x:v>
      </x:c>
      <x:c r="T8244" s="1">
        <x:f t="shared" si="1549"/>
        <x:v>27601.782722572665</x:v>
      </x:c>
    </x:row>
    <x:row r="8245">
      <x:c r="A8245" s="1"/>
      <x:c r="B8245" s="1"/>
      <x:c r="C8245" s="1"/>
      <x:c r="D8245" s="1"/>
      <x:c r="E8245" s="1"/>
      <x:c r="F8245" s="1"/>
      <x:c r="G8245" s="1"/>
      <x:c r="H8245" s="1"/>
      <x:c r="I8245" s="53">
        <x:f t="shared" si="1538"/>
        <x:v>12</x:v>
      </x:c>
      <x:c r="J8245" s="53">
        <x:f t="shared" si="1539"/>
        <x:v>12</x:v>
      </x:c>
      <x:c r="K8245" s="53">
        <x:f t="shared" si="1540"/>
        <x:v>15</x:v>
      </x:c>
      <x:c r="L8245" s="53">
        <x:f t="shared" si="1541"/>
        <x:v>39</x:v>
      </x:c>
      <x:c r="M8245" s="54">
        <x:f t="shared" si="1542"/>
        <x:v>4686.9223220559616</x:v>
      </x:c>
      <x:c r="N8245" s="54">
        <x:f t="shared" si="1543"/>
        <x:v>2.7548071680944179</x:v>
      </x:c>
      <x:c r="O8245" s="55">
        <x:f t="shared" si="1544"/>
        <x:v>171228</x:v>
      </x:c>
      <x:c r="P8245" s="55">
        <x:f t="shared" si="1545"/>
        <x:v>29040</x:v>
      </x:c>
      <x:c r="Q8245" s="55">
        <x:f t="shared" si="1546"/>
        <x:v>93870.179202360436</x:v>
      </x:c>
      <x:c r="R8245" s="55">
        <x:f t="shared" si="1547"/>
        <x:v>28317.820797639564</x:v>
      </x:c>
      <x:c r="S8245" s="1" t="str">
        <x:f t="shared" si="1548"/>
        <x:v>YES</x:v>
      </x:c>
      <x:c r="T8245" s="1">
        <x:f t="shared" si="1549"/>
        <x:v>28317.820797639564</x:v>
      </x:c>
    </x:row>
    <x:row r="8246">
      <x:c r="A8246" s="1"/>
      <x:c r="B8246" s="1"/>
      <x:c r="C8246" s="1"/>
      <x:c r="D8246" s="1"/>
      <x:c r="E8246" s="1"/>
      <x:c r="F8246" s="1"/>
      <x:c r="G8246" s="1"/>
      <x:c r="H8246" s="1"/>
      <x:c r="I8246" s="53">
        <x:f t="shared" si="1538"/>
        <x:v>12</x:v>
      </x:c>
      <x:c r="J8246" s="53">
        <x:f t="shared" si="1539"/>
        <x:v>12</x:v>
      </x:c>
      <x:c r="K8246" s="53">
        <x:f t="shared" si="1540"/>
        <x:v>16</x:v>
      </x:c>
      <x:c r="L8246" s="53">
        <x:f t="shared" si="1541"/>
        <x:v>40</x:v>
      </x:c>
      <x:c r="M8246" s="54">
        <x:f t="shared" si="1542"/>
        <x:v>4751.9830979334502</x:v>
      </x:c>
      <x:c r="N8246" s="54">
        <x:f t="shared" si="1543"/>
        <x:v>2.7999882624537848</x:v>
      </x:c>
      <x:c r="O8246" s="55">
        <x:f t="shared" si="1544"/>
        <x:v>173928</x:v>
      </x:c>
      <x:c r="P8246" s="55">
        <x:f t="shared" si="1545"/>
        <x:v>29920</x:v>
      </x:c>
      <x:c r="Q8246" s="55">
        <x:f t="shared" si="1546"/>
        <x:v>94999.706561344618</x:v>
      </x:c>
      <x:c r="R8246" s="55">
        <x:f t="shared" si="1547"/>
        <x:v>29008.293438655382</x:v>
      </x:c>
      <x:c r="S8246" s="1" t="str">
        <x:f t="shared" si="1548"/>
        <x:v>YES</x:v>
      </x:c>
      <x:c r="T8246" s="1">
        <x:f t="shared" si="1549"/>
        <x:v>29008.293438655382</x:v>
      </x:c>
    </x:row>
    <x:row r="8247">
      <x:c r="A8247" s="1"/>
      <x:c r="B8247" s="1"/>
      <x:c r="C8247" s="1"/>
      <x:c r="D8247" s="1"/>
      <x:c r="E8247" s="1"/>
      <x:c r="F8247" s="1"/>
      <x:c r="G8247" s="1"/>
      <x:c r="H8247" s="1"/>
      <x:c r="I8247" s="53">
        <x:f t="shared" si="1538"/>
        <x:v>12</x:v>
      </x:c>
      <x:c r="J8247" s="53">
        <x:f t="shared" si="1539"/>
        <x:v>12</x:v>
      </x:c>
      <x:c r="K8247" s="53">
        <x:f t="shared" si="1540"/>
        <x:v>17</x:v>
      </x:c>
      <x:c r="L8247" s="53">
        <x:f t="shared" si="1541"/>
        <x:v>41</x:v>
      </x:c>
      <x:c r="M8247" s="54">
        <x:f t="shared" si="1542"/>
        <x:v>4818.5433213799906</x:v>
      </x:c>
      <x:c r="N8247" s="54">
        <x:f t="shared" si="1543"/>
        <x:v>2.8462106398472158</x:v>
      </x:c>
      <x:c r="O8247" s="55">
        <x:f t="shared" si="1544"/>
        <x:v>176628</x:v>
      </x:c>
      <x:c r="P8247" s="55">
        <x:f t="shared" si="1545"/>
        <x:v>30800</x:v>
      </x:c>
      <x:c r="Q8247" s="55">
        <x:f t="shared" si="1546"/>
        <x:v>96155.265996180387</x:v>
      </x:c>
      <x:c r="R8247" s="55">
        <x:f t="shared" si="1547"/>
        <x:v>29672.734003819613</x:v>
      </x:c>
      <x:c r="S8247" s="1" t="str">
        <x:f t="shared" si="1548"/>
        <x:v>YES</x:v>
      </x:c>
      <x:c r="T8247" s="1">
        <x:f t="shared" si="1549"/>
        <x:v>29672.734003819613</x:v>
      </x:c>
    </x:row>
    <x:row r="8248">
      <x:c r="A8248" s="1"/>
      <x:c r="B8248" s="1"/>
      <x:c r="C8248" s="1"/>
      <x:c r="D8248" s="1"/>
      <x:c r="E8248" s="1"/>
      <x:c r="F8248" s="1"/>
      <x:c r="G8248" s="1"/>
      <x:c r="H8248" s="1"/>
      <x:c r="I8248" s="53">
        <x:f t="shared" si="1538"/>
        <x:v>12</x:v>
      </x:c>
      <x:c r="J8248" s="53">
        <x:f t="shared" si="1539"/>
        <x:v>12</x:v>
      </x:c>
      <x:c r="K8248" s="53">
        <x:f t="shared" si="1540"/>
        <x:v>18</x:v>
      </x:c>
      <x:c r="L8248" s="53">
        <x:f t="shared" si="1541"/>
        <x:v>42</x:v>
      </x:c>
      <x:c r="M8248" s="54">
        <x:f t="shared" si="1542"/>
        <x:v>4886.630312838578</x:v>
      </x:c>
      <x:c r="N8248" s="54">
        <x:f t="shared" si="1543"/>
        <x:v>2.8934932728045681</x:v>
      </x:c>
      <x:c r="O8248" s="55">
        <x:f t="shared" si="1544"/>
        <x:v>179328</x:v>
      </x:c>
      <x:c r="P8248" s="55">
        <x:f t="shared" si="1545"/>
        <x:v>31680</x:v>
      </x:c>
      <x:c r="Q8248" s="55">
        <x:f t="shared" si="1546"/>
        <x:v>97337.331820114196</x:v>
      </x:c>
      <x:c r="R8248" s="55">
        <x:f t="shared" si="1547"/>
        <x:v>30310.668179885804</x:v>
      </x:c>
      <x:c r="S8248" s="1" t="str">
        <x:f t="shared" si="1548"/>
        <x:v>YES</x:v>
      </x:c>
      <x:c r="T8248" s="1">
        <x:f t="shared" si="1549"/>
        <x:v>30310.668179885804</x:v>
      </x:c>
    </x:row>
    <x:row r="8249">
      <x:c r="A8249" s="1"/>
      <x:c r="B8249" s="1"/>
      <x:c r="C8249" s="1"/>
      <x:c r="D8249" s="1"/>
      <x:c r="E8249" s="1"/>
      <x:c r="F8249" s="1"/>
      <x:c r="G8249" s="1"/>
      <x:c r="H8249" s="1"/>
      <x:c r="I8249" s="53">
        <x:f t="shared" si="1538"/>
        <x:v>12</x:v>
      </x:c>
      <x:c r="J8249" s="53">
        <x:f t="shared" si="1539"/>
        <x:v>12</x:v>
      </x:c>
      <x:c r="K8249" s="53">
        <x:f t="shared" si="1540"/>
        <x:v>19</x:v>
      </x:c>
      <x:c r="L8249" s="53">
        <x:f t="shared" si="1541"/>
        <x:v>43</x:v>
      </x:c>
      <x:c r="M8249" s="54">
        <x:f t="shared" si="1542"/>
        <x:v>4956.2718414745996</x:v>
      </x:c>
      <x:c r="N8249" s="54">
        <x:f t="shared" si="1543"/>
        <x:v>2.9418554454684718</x:v>
      </x:c>
      <x:c r="O8249" s="55">
        <x:f t="shared" si="1544"/>
        <x:v>182028</x:v>
      </x:c>
      <x:c r="P8249" s="55">
        <x:f t="shared" si="1545"/>
        <x:v>32560</x:v>
      </x:c>
      <x:c r="Q8249" s="55">
        <x:f t="shared" si="1546"/>
        <x:v>98546.386136711793</x:v>
      </x:c>
      <x:c r="R8249" s="55">
        <x:f t="shared" si="1547"/>
        <x:v>30921.613863288207</x:v>
      </x:c>
      <x:c r="S8249" s="1" t="str">
        <x:f t="shared" si="1548"/>
        <x:v>YES</x:v>
      </x:c>
      <x:c r="T8249" s="1">
        <x:f t="shared" si="1549"/>
        <x:v>30921.613863288207</x:v>
      </x:c>
    </x:row>
    <x:row r="8250">
      <x:c r="A8250" s="1"/>
      <x:c r="B8250" s="1"/>
      <x:c r="C8250" s="1"/>
      <x:c r="D8250" s="1"/>
      <x:c r="E8250" s="1"/>
      <x:c r="F8250" s="1"/>
      <x:c r="G8250" s="1"/>
      <x:c r="H8250" s="1"/>
      <x:c r="I8250" s="53">
        <x:f t="shared" si="1538"/>
        <x:v>12</x:v>
      </x:c>
      <x:c r="J8250" s="53">
        <x:f t="shared" si="1539"/>
        <x:v>12</x:v>
      </x:c>
      <x:c r="K8250" s="53">
        <x:f t="shared" si="1540"/>
        <x:v>20</x:v>
      </x:c>
      <x:c r="L8250" s="53">
        <x:f t="shared" si="1541"/>
        <x:v>44</x:v>
      </x:c>
      <x:c r="M8250" s="54">
        <x:f t="shared" si="1542"/>
        <x:v>5027.4961321250767</x:v>
      </x:c>
      <x:c r="N8250" s="54">
        <x:f t="shared" si="1543"/>
        <x:v>2.9913167584201923</x:v>
      </x:c>
      <x:c r="O8250" s="55">
        <x:f t="shared" si="1544"/>
        <x:v>184728</x:v>
      </x:c>
      <x:c r="P8250" s="55">
        <x:f t="shared" si="1545"/>
        <x:v>33440</x:v>
      </x:c>
      <x:c r="Q8250" s="55">
        <x:f t="shared" si="1546"/>
        <x:v>99782.918960504801</x:v>
      </x:c>
      <x:c r="R8250" s="55">
        <x:f t="shared" si="1547"/>
        <x:v>31505.081039495199</x:v>
      </x:c>
      <x:c r="S8250" s="1" t="str">
        <x:f t="shared" si="1548"/>
        <x:v>YES</x:v>
      </x:c>
      <x:c r="T8250" s="1">
        <x:f t="shared" si="1549"/>
        <x:v>31505.081039495199</x:v>
      </x:c>
    </x:row>
    <x:row r="8251">
      <x:c r="A8251" s="1"/>
      <x:c r="B8251" s="1"/>
      <x:c r="C8251" s="1"/>
      <x:c r="D8251" s="1"/>
      <x:c r="E8251" s="1"/>
      <x:c r="F8251" s="1"/>
      <x:c r="G8251" s="1"/>
      <x:c r="H8251" s="1"/>
      <x:c r="I8251" s="53">
        <x:f t="shared" si="1538"/>
        <x:v>12</x:v>
      </x:c>
      <x:c r="J8251" s="53">
        <x:f t="shared" si="1539"/>
        <x:v>12</x:v>
      </x:c>
      <x:c r="K8251" s="53">
        <x:f t="shared" si="1540"/>
        <x:v>21</x:v>
      </x:c>
      <x:c r="L8251" s="53">
        <x:f t="shared" si="1541"/>
        <x:v>45</x:v>
      </x:c>
      <x:c r="M8251" s="54">
        <x:f t="shared" si="1542"/>
        <x:v>5100.3318723515204</x:v>
      </x:c>
      <x:c r="N8251" s="54">
        <x:f t="shared" si="1543"/>
        <x:v>3.0418971335774447</x:v>
      </x:c>
      <x:c r="O8251" s="55">
        <x:f t="shared" si="1544"/>
        <x:v>187428</x:v>
      </x:c>
      <x:c r="P8251" s="55">
        <x:f t="shared" si="1545"/>
        <x:v>34320</x:v>
      </x:c>
      <x:c r="Q8251" s="55">
        <x:f t="shared" si="1546"/>
        <x:v>101047.42833943611</x:v>
      </x:c>
      <x:c r="R8251" s="55">
        <x:f t="shared" si="1547"/>
        <x:v>32060.571660563888</x:v>
      </x:c>
      <x:c r="S8251" s="1" t="str">
        <x:f t="shared" si="1548"/>
        <x:v>YES</x:v>
      </x:c>
      <x:c r="T8251" s="1">
        <x:f t="shared" si="1549"/>
        <x:v>32060.571660563888</x:v>
      </x:c>
    </x:row>
    <x:row r="8252">
      <x:c r="A8252" s="1"/>
      <x:c r="B8252" s="1"/>
      <x:c r="C8252" s="1"/>
      <x:c r="D8252" s="1"/>
      <x:c r="E8252" s="1"/>
      <x:c r="F8252" s="1"/>
      <x:c r="G8252" s="1"/>
      <x:c r="H8252" s="1"/>
      <x:c r="I8252" s="53">
        <x:f t="shared" si="1538"/>
        <x:v>12</x:v>
      </x:c>
      <x:c r="J8252" s="53">
        <x:f t="shared" si="1539"/>
        <x:v>12</x:v>
      </x:c>
      <x:c r="K8252" s="53">
        <x:f t="shared" si="1540"/>
        <x:v>22</x:v>
      </x:c>
      <x:c r="L8252" s="53">
        <x:f t="shared" si="1541"/>
        <x:v>46</x:v>
      </x:c>
      <x:c r="M8252" s="54">
        <x:f t="shared" si="1542"/>
        <x:v>5174.8082195979168</x:v>
      </x:c>
      <x:c r="N8252" s="54">
        <x:f t="shared" si="1543"/>
        <x:v>3.09361681916522</x:v>
      </x:c>
      <x:c r="O8252" s="55">
        <x:f t="shared" si="1544"/>
        <x:v>190128</x:v>
      </x:c>
      <x:c r="P8252" s="55">
        <x:f t="shared" si="1545"/>
        <x:v>35200</x:v>
      </x:c>
      <x:c r="Q8252" s="55">
        <x:f t="shared" si="1546"/>
        <x:v>102340.42047913049</x:v>
      </x:c>
      <x:c r="R8252" s="55">
        <x:f t="shared" si="1547"/>
        <x:v>32587.579520869505</x:v>
      </x:c>
      <x:c r="S8252" s="1" t="str">
        <x:f t="shared" si="1548"/>
        <x:v>YES</x:v>
      </x:c>
      <x:c r="T8252" s="1">
        <x:f t="shared" si="1549"/>
        <x:v>32587.579520869505</x:v>
      </x:c>
    </x:row>
    <x:row r="8253">
      <x:c r="A8253" s="1"/>
      <x:c r="B8253" s="1"/>
      <x:c r="C8253" s="1"/>
      <x:c r="D8253" s="1"/>
      <x:c r="E8253" s="1"/>
      <x:c r="F8253" s="1"/>
      <x:c r="G8253" s="1"/>
      <x:c r="H8253" s="1"/>
      <x:c r="I8253" s="53">
        <x:f t="shared" si="1538"/>
        <x:v>12</x:v>
      </x:c>
      <x:c r="J8253" s="53">
        <x:f t="shared" si="1539"/>
        <x:v>12</x:v>
      </x:c>
      <x:c r="K8253" s="53">
        <x:f t="shared" si="1540"/>
        <x:v>23</x:v>
      </x:c>
      <x:c r="L8253" s="53">
        <x:f t="shared" si="1541"/>
        <x:v>47</x:v>
      </x:c>
      <x:c r="M8253" s="54">
        <x:f t="shared" si="1542"/>
        <x:v>5250.9548084553535</x:v>
      </x:c>
      <x:c r="N8253" s="54">
        <x:f t="shared" si="1543"/>
        <x:v>3.1464963947606623</x:v>
      </x:c>
      <x:c r="O8253" s="55">
        <x:f t="shared" si="1544"/>
        <x:v>192828</x:v>
      </x:c>
      <x:c r="P8253" s="55">
        <x:f t="shared" si="1545"/>
        <x:v>36080</x:v>
      </x:c>
      <x:c r="Q8253" s="55">
        <x:f t="shared" si="1546"/>
        <x:v>103662.40986901656</x:v>
      </x:c>
      <x:c r="R8253" s="55">
        <x:f t="shared" si="1547"/>
        <x:v>33085.590130983444</x:v>
      </x:c>
      <x:c r="S8253" s="1" t="str">
        <x:f t="shared" si="1548"/>
        <x:v>YES</x:v>
      </x:c>
      <x:c r="T8253" s="1">
        <x:f t="shared" si="1549"/>
        <x:v>33085.590130983444</x:v>
      </x:c>
    </x:row>
    <x:row r="8254">
      <x:c r="A8254" s="1"/>
      <x:c r="B8254" s="1"/>
      <x:c r="C8254" s="1"/>
      <x:c r="D8254" s="1"/>
      <x:c r="E8254" s="1"/>
      <x:c r="F8254" s="1"/>
      <x:c r="G8254" s="1"/>
      <x:c r="H8254" s="1"/>
      <x:c r="I8254" s="53">
        <x:f t="shared" si="1538"/>
        <x:v>12</x:v>
      </x:c>
      <x:c r="J8254" s="53">
        <x:f t="shared" si="1539"/>
        <x:v>12</x:v>
      </x:c>
      <x:c r="K8254" s="53">
        <x:f t="shared" si="1540"/>
        <x:v>24</x:v>
      </x:c>
      <x:c r="L8254" s="53">
        <x:f t="shared" si="1541"/>
        <x:v>48</x:v>
      </x:c>
      <x:c r="M8254" s="54">
        <x:f t="shared" si="1542"/>
        <x:v>5328.8017580348487</x:v>
      </x:c>
      <x:c r="N8254" s="54">
        <x:f t="shared" si="1543"/>
        <x:v>3.2005567764130896</x:v>
      </x:c>
      <x:c r="O8254" s="55">
        <x:f t="shared" si="1544"/>
        <x:v>195528</x:v>
      </x:c>
      <x:c r="P8254" s="55">
        <x:f t="shared" si="1545"/>
        <x:v>36960</x:v>
      </x:c>
      <x:c r="Q8254" s="55">
        <x:f t="shared" si="1546"/>
        <x:v>105013.91941032723</x:v>
      </x:c>
      <x:c r="R8254" s="55">
        <x:f t="shared" si="1547"/>
        <x:v>33554.080589672769</x:v>
      </x:c>
      <x:c r="S8254" s="1" t="str">
        <x:f t="shared" si="1548"/>
        <x:v>YES</x:v>
      </x:c>
      <x:c r="T8254" s="1">
        <x:f t="shared" si="1549"/>
        <x:v>33554.080589672769</x:v>
      </x:c>
    </x:row>
    <x:row r="8255">
      <x:c r="A8255" s="1"/>
      <x:c r="B8255" s="1"/>
      <x:c r="C8255" s="1"/>
      <x:c r="D8255" s="1"/>
      <x:c r="E8255" s="1"/>
      <x:c r="F8255" s="1"/>
      <x:c r="G8255" s="1"/>
      <x:c r="H8255" s="1"/>
      <x:c r="I8255" s="53">
        <x:f t="shared" si="1538"/>
        <x:v>12</x:v>
      </x:c>
      <x:c r="J8255" s="53">
        <x:f t="shared" si="1539"/>
        <x:v>12</x:v>
      </x:c>
      <x:c r="K8255" s="53">
        <x:f t="shared" si="1540"/>
        <x:v>25</x:v>
      </x:c>
      <x:c r="L8255" s="53">
        <x:f t="shared" si="1541"/>
        <x:v>49</x:v>
      </x:c>
      <x:c r="M8255" s="54">
        <x:f t="shared" si="1542"/>
        <x:v>5408.3796794499467</x:v>
      </x:c>
      <x:c r="N8255" s="54">
        <x:f t="shared" si="1543"/>
        <x:v>3.2558192218402406</x:v>
      </x:c>
      <x:c r="O8255" s="55">
        <x:f t="shared" si="1544"/>
        <x:v>198228</x:v>
      </x:c>
      <x:c r="P8255" s="55">
        <x:f t="shared" si="1545"/>
        <x:v>37840</x:v>
      </x:c>
      <x:c r="Q8255" s="55">
        <x:f t="shared" si="1546"/>
        <x:v>106395.48054600602</x:v>
      </x:c>
      <x:c r="R8255" s="55">
        <x:f t="shared" si="1547"/>
        <x:v>33992.519453993984</x:v>
      </x:c>
      <x:c r="S8255" s="1" t="str">
        <x:f t="shared" si="1548"/>
        <x:v>YES</x:v>
      </x:c>
      <x:c r="T8255" s="1">
        <x:f t="shared" si="1549"/>
        <x:v>33992.519453993984</x:v>
      </x:c>
    </x:row>
    <x:row r="8256">
      <x:c r="A8256" s="1"/>
      <x:c r="B8256" s="1"/>
      <x:c r="C8256" s="1"/>
      <x:c r="D8256" s="1"/>
      <x:c r="E8256" s="1"/>
      <x:c r="F8256" s="1"/>
      <x:c r="G8256" s="1"/>
      <x:c r="H8256" s="1"/>
      <x:c r="I8256" s="53">
        <x:f t="shared" si="1538"/>
        <x:v>12</x:v>
      </x:c>
      <x:c r="J8256" s="53">
        <x:f t="shared" si="1539"/>
        <x:v>12</x:v>
      </x:c>
      <x:c r="K8256" s="53">
        <x:f t="shared" si="1540"/>
        <x:v>26</x:v>
      </x:c>
      <x:c r="L8256" s="53">
        <x:f t="shared" si="1541"/>
        <x:v>50</x:v>
      </x:c>
      <x:c r="M8256" s="54">
        <x:f t="shared" si="1542"/>
        <x:v>5489.7196834106644</x:v>
      </x:c>
      <x:c r="N8256" s="54">
        <x:f t="shared" si="1543"/>
        <x:v>3.3123053357018502</x:v>
      </x:c>
      <x:c r="O8256" s="55">
        <x:f t="shared" si="1544"/>
        <x:v>200928</x:v>
      </x:c>
      <x:c r="P8256" s="55">
        <x:f t="shared" si="1545"/>
        <x:v>38720</x:v>
      </x:c>
      <x:c r="Q8256" s="55">
        <x:f t="shared" si="1546"/>
        <x:v>107807.63339254625</x:v>
      </x:c>
      <x:c r="R8256" s="55">
        <x:f t="shared" si="1547"/>
        <x:v>34400.366607453747</x:v>
      </x:c>
      <x:c r="S8256" s="1" t="str">
        <x:f t="shared" si="1548"/>
        <x:v>YES</x:v>
      </x:c>
      <x:c r="T8256" s="1">
        <x:f t="shared" si="1549"/>
        <x:v>34400.366607453747</x:v>
      </x:c>
    </x:row>
    <x:row r="8257">
      <x:c r="A8257" s="1"/>
      <x:c r="B8257" s="1"/>
      <x:c r="C8257" s="1"/>
      <x:c r="D8257" s="1"/>
      <x:c r="E8257" s="1"/>
      <x:c r="F8257" s="1"/>
      <x:c r="G8257" s="1"/>
      <x:c r="H8257" s="1"/>
      <x:c r="I8257" s="53">
        <x:f t="shared" si="1538"/>
        <x:v>12</x:v>
      </x:c>
      <x:c r="J8257" s="53">
        <x:f t="shared" si="1539"/>
        <x:v>12</x:v>
      </x:c>
      <x:c r="K8257" s="53">
        <x:f t="shared" si="1540"/>
        <x:v>27</x:v>
      </x:c>
      <x:c r="L8257" s="53">
        <x:f t="shared" si="1541"/>
        <x:v>51</x:v>
      </x:c>
      <x:c r="M8257" s="54">
        <x:f t="shared" si="1542"/>
        <x:v>5572.8533879304214</x:v>
      </x:c>
      <x:c r="N8257" s="54">
        <x:f t="shared" si="1543"/>
        <x:v>3.3700370749516817</x:v>
      </x:c>
      <x:c r="O8257" s="55">
        <x:f t="shared" si="1544"/>
        <x:v>203628</x:v>
      </x:c>
      <x:c r="P8257" s="55">
        <x:f t="shared" si="1545"/>
        <x:v>39600</x:v>
      </x:c>
      <x:c r="Q8257" s="55">
        <x:f t="shared" si="1546"/>
        <x:v>109250.92687379204</x:v>
      </x:c>
      <x:c r="R8257" s="55">
        <x:f t="shared" si="1547"/>
        <x:v>34777.073126207964</x:v>
      </x:c>
      <x:c r="S8257" s="1" t="str">
        <x:f t="shared" si="1548"/>
        <x:v>YES</x:v>
      </x:c>
      <x:c r="T8257" s="1">
        <x:f t="shared" si="1549"/>
        <x:v>34777.073126207964</x:v>
      </x:c>
    </x:row>
    <x:row r="8258">
      <x:c r="A8258" s="1"/>
      <x:c r="B8258" s="1"/>
      <x:c r="C8258" s="1"/>
      <x:c r="D8258" s="1"/>
      <x:c r="E8258" s="1"/>
      <x:c r="F8258" s="1"/>
      <x:c r="G8258" s="1"/>
      <x:c r="H8258" s="1"/>
      <x:c r="I8258" s="53">
        <x:f t="shared" si="1538"/>
        <x:v>12</x:v>
      </x:c>
      <x:c r="J8258" s="53">
        <x:f t="shared" si="1539"/>
        <x:v>12</x:v>
      </x:c>
      <x:c r="K8258" s="53">
        <x:f t="shared" si="1540"/>
        <x:v>28</x:v>
      </x:c>
      <x:c r="L8258" s="53">
        <x:f t="shared" si="1541"/>
        <x:v>52</x:v>
      </x:c>
      <x:c r="M8258" s="54">
        <x:f t="shared" si="1542"/>
        <x:v>5657.8129261475751</x:v>
      </x:c>
      <x:c r="N8258" s="54">
        <x:f t="shared" si="1543"/>
        <x:v>3.4290367542691493</x:v>
      </x:c>
      <x:c r="O8258" s="55">
        <x:f t="shared" si="1544"/>
        <x:v>206328</x:v>
      </x:c>
      <x:c r="P8258" s="55">
        <x:f t="shared" si="1545"/>
        <x:v>40480</x:v>
      </x:c>
      <x:c r="Q8258" s="55">
        <x:f t="shared" si="1546"/>
        <x:v>110725.91885672873</x:v>
      </x:c>
      <x:c r="R8258" s="55">
        <x:f t="shared" si="1547"/>
        <x:v>35122.081143271265</x:v>
      </x:c>
      <x:c r="S8258" s="1" t="str">
        <x:f t="shared" si="1548"/>
        <x:v>YES</x:v>
      </x:c>
      <x:c r="T8258" s="1">
        <x:f t="shared" si="1549"/>
        <x:v>35122.081143271265</x:v>
      </x:c>
    </x:row>
    <x:row r="8259">
      <x:c r="A8259" s="1"/>
      <x:c r="B8259" s="1"/>
      <x:c r="C8259" s="1"/>
      <x:c r="D8259" s="1"/>
      <x:c r="E8259" s="1"/>
      <x:c r="F8259" s="1"/>
      <x:c r="G8259" s="1"/>
      <x:c r="H8259" s="1"/>
      <x:c r="I8259" s="53">
        <x:f t="shared" si="1538"/>
        <x:v>12</x:v>
      </x:c>
      <x:c r="J8259" s="53">
        <x:f t="shared" si="1539"/>
        <x:v>12</x:v>
      </x:c>
      <x:c r="K8259" s="53">
        <x:f t="shared" si="1540"/>
        <x:v>29</x:v>
      </x:c>
      <x:c r="L8259" s="53">
        <x:f t="shared" si="1541"/>
        <x:v>53</x:v>
      </x:c>
      <x:c r="M8259" s="54">
        <x:f t="shared" si="1542"/>
        <x:v>5744.630954263228</x:v>
      </x:c>
      <x:c r="N8259" s="54">
        <x:f t="shared" si="1543"/>
        <x:v>3.4893270515716859</x:v>
      </x:c>
      <x:c r="O8259" s="55">
        <x:f t="shared" si="1544"/>
        <x:v>209028</x:v>
      </x:c>
      <x:c r="P8259" s="55">
        <x:f t="shared" si="1545"/>
        <x:v>41360</x:v>
      </x:c>
      <x:c r="Q8259" s="55">
        <x:f t="shared" si="1546"/>
        <x:v>112233.17628929215</x:v>
      </x:c>
      <x:c r="R8259" s="55">
        <x:f t="shared" si="1547"/>
        <x:v>35434.823710707846</x:v>
      </x:c>
      <x:c r="S8259" s="1" t="str">
        <x:f t="shared" si="1548"/>
        <x:v>YES</x:v>
      </x:c>
      <x:c r="T8259" s="1">
        <x:f t="shared" si="1549"/>
        <x:v>35434.823710707846</x:v>
      </x:c>
    </x:row>
    <x:row r="8260">
      <x:c r="A8260" s="1"/>
      <x:c r="B8260" s="1"/>
      <x:c r="C8260" s="1"/>
      <x:c r="D8260" s="1"/>
      <x:c r="E8260" s="1"/>
      <x:c r="F8260" s="1"/>
      <x:c r="G8260" s="1"/>
      <x:c r="H8260" s="1"/>
      <x:c r="I8260" s="53">
        <x:f t="shared" si="1538"/>
        <x:v>12</x:v>
      </x:c>
      <x:c r="J8260" s="53">
        <x:f t="shared" si="1539"/>
        <x:v>12</x:v>
      </x:c>
      <x:c r="K8260" s="53">
        <x:f t="shared" si="1540"/>
        <x:v>30</x:v>
      </x:c>
      <x:c r="L8260" s="53">
        <x:f t="shared" si="1541"/>
        <x:v>54</x:v>
      </x:c>
      <x:c r="M8260" s="54">
        <x:f t="shared" si="1542"/>
        <x:v>5833.3406595969991</x:v>
      </x:c>
      <x:c r="N8260" s="54">
        <x:f t="shared" si="1543"/>
        <x:v>3.5509310136090271</x:v>
      </x:c>
      <x:c r="O8260" s="55">
        <x:f t="shared" si="1544"/>
        <x:v>211728</x:v>
      </x:c>
      <x:c r="P8260" s="55">
        <x:f t="shared" si="1545"/>
        <x:v>42240</x:v>
      </x:c>
      <x:c r="Q8260" s="55">
        <x:f t="shared" si="1546"/>
        <x:v>113773.27534022568</x:v>
      </x:c>
      <x:c r="R8260" s="55">
        <x:f t="shared" si="1547"/>
        <x:v>35714.724659774321</x:v>
      </x:c>
      <x:c r="S8260" s="1" t="str">
        <x:f t="shared" si="1548"/>
        <x:v>YES</x:v>
      </x:c>
      <x:c r="T8260" s="1">
        <x:f t="shared" si="1549"/>
        <x:v>35714.724659774321</x:v>
      </x:c>
    </x:row>
    <x:row r="8261">
      <x:c r="A8261" s="1"/>
      <x:c r="B8261" s="1"/>
      <x:c r="C8261" s="1"/>
      <x:c r="D8261" s="1"/>
      <x:c r="E8261" s="1"/>
      <x:c r="F8261" s="1"/>
      <x:c r="G8261" s="1"/>
      <x:c r="H8261" s="1"/>
      <x:c r="I8261" s="53">
        <x:f t="shared" si="1538"/>
        <x:v>12</x:v>
      </x:c>
      <x:c r="J8261" s="53">
        <x:f t="shared" si="1539"/>
        <x:v>13</x:v>
      </x:c>
      <x:c r="K8261" s="53">
        <x:f t="shared" si="1540"/>
        <x:v>0</x:v>
      </x:c>
      <x:c r="L8261" s="53">
        <x:f t="shared" si="1541"/>
        <x:v>25</x:v>
      </x:c>
      <x:c r="M8261" s="54">
        <x:f t="shared" si="1542"/>
        <x:v>3927.1219543511406</x:v>
      </x:c>
      <x:c r="N8261" s="54">
        <x:f t="shared" si="1543"/>
        <x:v>2.2271680238549587</x:v>
      </x:c>
      <x:c r="O8261" s="55">
        <x:f t="shared" si="1544"/>
        <x:v>132822</x:v>
      </x:c>
      <x:c r="P8261" s="55">
        <x:f t="shared" si="1545"/>
        <x:v>16280</x:v>
      </x:c>
      <x:c r="Q8261" s="55">
        <x:f t="shared" si="1546"/>
        <x:v>80679.200596373965</x:v>
      </x:c>
      <x:c r="R8261" s="55">
        <x:f t="shared" si="1547"/>
        <x:v>15862.799403626035</x:v>
      </x:c>
      <x:c r="S8261" s="1" t="str">
        <x:f t="shared" si="1548"/>
        <x:v>YES</x:v>
      </x:c>
      <x:c r="T8261" s="1">
        <x:f t="shared" si="1549"/>
        <x:v>15862.799403626035</x:v>
      </x:c>
    </x:row>
    <x:row r="8262">
      <x:c r="A8262" s="1"/>
      <x:c r="B8262" s="1"/>
      <x:c r="C8262" s="1"/>
      <x:c r="D8262" s="1"/>
      <x:c r="E8262" s="1"/>
      <x:c r="F8262" s="1"/>
      <x:c r="G8262" s="1"/>
      <x:c r="H8262" s="1"/>
      <x:c r="I8262" s="53">
        <x:f t="shared" si="1538"/>
        <x:v>12</x:v>
      </x:c>
      <x:c r="J8262" s="53">
        <x:f t="shared" si="1539"/>
        <x:v>13</x:v>
      </x:c>
      <x:c r="K8262" s="53">
        <x:f t="shared" si="1540"/>
        <x:v>1</x:v>
      </x:c>
      <x:c r="L8262" s="53">
        <x:f t="shared" si="1541"/>
        <x:v>26</x:v>
      </x:c>
      <x:c r="M8262" s="54">
        <x:f t="shared" si="1542"/>
        <x:v>3972.6844543511406</x:v>
      </x:c>
      <x:c r="N8262" s="54">
        <x:f t="shared" si="1543"/>
        <x:v>2.2588086488549588</x:v>
      </x:c>
      <x:c r="O8262" s="55">
        <x:f t="shared" si="1544"/>
        <x:v>135522</x:v>
      </x:c>
      <x:c r="P8262" s="55">
        <x:f t="shared" si="1545"/>
        <x:v>17160</x:v>
      </x:c>
      <x:c r="Q8262" s="55">
        <x:f t="shared" si="1546"/>
        <x:v>81470.216221373965</x:v>
      </x:c>
      <x:c r="R8262" s="55">
        <x:f t="shared" si="1547"/>
        <x:v>16891.783778626035</x:v>
      </x:c>
      <x:c r="S8262" s="1" t="str">
        <x:f t="shared" si="1548"/>
        <x:v>YES</x:v>
      </x:c>
      <x:c r="T8262" s="1">
        <x:f t="shared" si="1549"/>
        <x:v>16891.783778626035</x:v>
      </x:c>
    </x:row>
    <x:row r="8263">
      <x:c r="A8263" s="1"/>
      <x:c r="B8263" s="1"/>
      <x:c r="C8263" s="1"/>
      <x:c r="D8263" s="1"/>
      <x:c r="E8263" s="1"/>
      <x:c r="F8263" s="1"/>
      <x:c r="G8263" s="1"/>
      <x:c r="H8263" s="1"/>
      <x:c r="I8263" s="53">
        <x:f t="shared" si="1538"/>
        <x:v>12</x:v>
      </x:c>
      <x:c r="J8263" s="53">
        <x:f t="shared" si="1539"/>
        <x:v>13</x:v>
      </x:c>
      <x:c r="K8263" s="53">
        <x:f t="shared" si="1540"/>
        <x:v>2</x:v>
      </x:c>
      <x:c r="L8263" s="53">
        <x:f t="shared" si="1541"/>
        <x:v>27</x:v>
      </x:c>
      <x:c r="M8263" s="54">
        <x:f t="shared" si="1542"/>
        <x:v>4019.3860168511405</x:v>
      </x:c>
      <x:c r="N8263" s="54">
        <x:f t="shared" si="1543"/>
        <x:v>2.2912402894799588</x:v>
      </x:c>
      <x:c r="O8263" s="55">
        <x:f t="shared" si="1544"/>
        <x:v>138222</x:v>
      </x:c>
      <x:c r="P8263" s="55">
        <x:f t="shared" si="1545"/>
        <x:v>18040</x:v>
      </x:c>
      <x:c r="Q8263" s="55">
        <x:f t="shared" si="1546"/>
        <x:v>82281.007236998965</x:v>
      </x:c>
      <x:c r="R8263" s="55">
        <x:f t="shared" si="1547"/>
        <x:v>17900.992763001035</x:v>
      </x:c>
      <x:c r="S8263" s="1" t="str">
        <x:f t="shared" si="1548"/>
        <x:v>YES</x:v>
      </x:c>
      <x:c r="T8263" s="1">
        <x:f t="shared" si="1549"/>
        <x:v>17900.992763001035</x:v>
      </x:c>
    </x:row>
    <x:row r="8264">
      <x:c r="A8264" s="1"/>
      <x:c r="B8264" s="1"/>
      <x:c r="C8264" s="1"/>
      <x:c r="D8264" s="1"/>
      <x:c r="E8264" s="1"/>
      <x:c r="F8264" s="1"/>
      <x:c r="G8264" s="1"/>
      <x:c r="H8264" s="1"/>
      <x:c r="I8264" s="53">
        <x:f t="shared" si="1538"/>
        <x:v>12</x:v>
      </x:c>
      <x:c r="J8264" s="53">
        <x:f t="shared" si="1539"/>
        <x:v>13</x:v>
      </x:c>
      <x:c r="K8264" s="53">
        <x:f t="shared" si="1540"/>
        <x:v>3</x:v>
      </x:c>
      <x:c r="L8264" s="53">
        <x:f t="shared" si="1541"/>
        <x:v>28</x:v>
      </x:c>
      <x:c r="M8264" s="54">
        <x:f t="shared" si="1542"/>
        <x:v>4067.2479992730155</x:v>
      </x:c>
      <x:c r="N8264" s="54">
        <x:f t="shared" si="1543"/>
        <x:v>2.3244777772729273</x:v>
      </x:c>
      <x:c r="O8264" s="55">
        <x:f t="shared" si="1544"/>
        <x:v>140922</x:v>
      </x:c>
      <x:c r="P8264" s="55">
        <x:f t="shared" si="1545"/>
        <x:v>18920</x:v>
      </x:c>
      <x:c r="Q8264" s="55">
        <x:f t="shared" si="1546"/>
        <x:v>83111.944431823184</x:v>
      </x:c>
      <x:c r="R8264" s="55">
        <x:f t="shared" si="1547"/>
        <x:v>18890.055568176816</x:v>
      </x:c>
      <x:c r="S8264" s="1" t="str">
        <x:f t="shared" si="1548"/>
        <x:v>YES</x:v>
      </x:c>
      <x:c r="T8264" s="1">
        <x:f t="shared" si="1549"/>
        <x:v>18890.055568176816</x:v>
      </x:c>
    </x:row>
    <x:row r="8265">
      <x:c r="A8265" s="1"/>
      <x:c r="B8265" s="1"/>
      <x:c r="C8265" s="1"/>
      <x:c r="D8265" s="1"/>
      <x:c r="E8265" s="1"/>
      <x:c r="F8265" s="1"/>
      <x:c r="G8265" s="1"/>
      <x:c r="H8265" s="1"/>
      <x:c r="I8265" s="53">
        <x:f t="shared" si="1538"/>
        <x:v>12</x:v>
      </x:c>
      <x:c r="J8265" s="53">
        <x:f t="shared" si="1539"/>
        <x:v>13</x:v>
      </x:c>
      <x:c r="K8265" s="53">
        <x:f t="shared" si="1540"/>
        <x:v>4</x:v>
      </x:c>
      <x:c r="L8265" s="53">
        <x:f t="shared" si="1541"/>
        <x:v>29</x:v>
      </x:c>
      <x:c r="M8265" s="54">
        <x:f t="shared" si="1542"/>
        <x:v>4116.2921149956719</x:v>
      </x:c>
      <x:c r="N8265" s="54">
        <x:f t="shared" si="1543"/>
        <x:v>2.3585361909692164</x:v>
      </x:c>
      <x:c r="O8265" s="55">
        <x:f t="shared" si="1544"/>
        <x:v>143622</x:v>
      </x:c>
      <x:c r="P8265" s="55">
        <x:f t="shared" si="1545"/>
        <x:v>19800</x:v>
      </x:c>
      <x:c r="Q8265" s="55">
        <x:f t="shared" si="1546"/>
        <x:v>83963.40477423041</x:v>
      </x:c>
      <x:c r="R8265" s="55">
        <x:f t="shared" si="1547"/>
        <x:v>19858.59522576959</x:v>
      </x:c>
      <x:c r="S8265" s="1" t="str">
        <x:f t="shared" si="1548"/>
        <x:v>YES</x:v>
      </x:c>
      <x:c r="T8265" s="1">
        <x:f t="shared" si="1549"/>
        <x:v>19858.59522576959</x:v>
      </x:c>
    </x:row>
    <x:row r="8266">
      <x:c r="A8266" s="1"/>
      <x:c r="B8266" s="1"/>
      <x:c r="C8266" s="1"/>
      <x:c r="D8266" s="1"/>
      <x:c r="E8266" s="1"/>
      <x:c r="F8266" s="1"/>
      <x:c r="G8266" s="1"/>
      <x:c r="H8266" s="1"/>
      <x:c r="I8266" s="53">
        <x:f t="shared" si="1538"/>
        <x:v>12</x:v>
      </x:c>
      <x:c r="J8266" s="53">
        <x:f t="shared" si="1539"/>
        <x:v>13</x:v>
      </x:c>
      <x:c r="K8266" s="53">
        <x:f t="shared" si="1540"/>
        <x:v>5</x:v>
      </x:c>
      <x:c r="L8266" s="53">
        <x:f t="shared" si="1541"/>
        <x:v>30</x:v>
      </x:c>
      <x:c r="M8266" s="54">
        <x:f t="shared" si="1542"/>
        <x:v>4166.5404389168752</x:v>
      </x:c>
      <x:c r="N8266" s="54">
        <x:f t="shared" si="1543"/>
        <x:v>2.3934308603589409</x:v>
      </x:c>
      <x:c r="O8266" s="55">
        <x:f t="shared" si="1544"/>
        <x:v>146322</x:v>
      </x:c>
      <x:c r="P8266" s="55">
        <x:f t="shared" si="1545"/>
        <x:v>20680</x:v>
      </x:c>
      <x:c r="Q8266" s="55">
        <x:f t="shared" si="1546"/>
        <x:v>84835.771508973528</x:v>
      </x:c>
      <x:c r="R8266" s="55">
        <x:f t="shared" si="1547"/>
        <x:v>20806.228491026472</x:v>
      </x:c>
      <x:c r="S8266" s="1" t="str">
        <x:f t="shared" si="1548"/>
        <x:v>YES</x:v>
      </x:c>
      <x:c r="T8266" s="1">
        <x:f t="shared" si="1549"/>
        <x:v>20806.228491026472</x:v>
      </x:c>
    </x:row>
    <x:row r="8267">
      <x:c r="A8267" s="1"/>
      <x:c r="B8267" s="1"/>
      <x:c r="C8267" s="1"/>
      <x:c r="D8267" s="1"/>
      <x:c r="E8267" s="1"/>
      <x:c r="F8267" s="1"/>
      <x:c r="G8267" s="1"/>
      <x:c r="H8267" s="1"/>
      <x:c r="I8267" s="53">
        <x:f t="shared" si="1538"/>
        <x:v>12</x:v>
      </x:c>
      <x:c r="J8267" s="53">
        <x:f t="shared" si="1539"/>
        <x:v>13</x:v>
      </x:c>
      <x:c r="K8267" s="53">
        <x:f t="shared" si="1540"/>
        <x:v>6</x:v>
      </x:c>
      <x:c r="L8267" s="53">
        <x:f t="shared" si="1541"/>
        <x:v>31</x:v>
      </x:c>
      <x:c r="M8267" s="54">
        <x:f t="shared" si="1542"/>
        <x:v>4218.0154130985084</x:v>
      </x:c>
      <x:c r="N8267" s="54">
        <x:f t="shared" si="1543"/>
        <x:v>2.4291773702072974</x:v>
      </x:c>
      <x:c r="O8267" s="55">
        <x:f t="shared" si="1544"/>
        <x:v>149022</x:v>
      </x:c>
      <x:c r="P8267" s="55">
        <x:f t="shared" si="1545"/>
        <x:v>21560</x:v>
      </x:c>
      <x:c r="Q8267" s="55">
        <x:f t="shared" si="1546"/>
        <x:v>85729.434255182437</x:v>
      </x:c>
      <x:c r="R8267" s="55">
        <x:f t="shared" si="1547"/>
        <x:v>21732.565744817563</x:v>
      </x:c>
      <x:c r="S8267" s="1" t="str">
        <x:f t="shared" si="1548"/>
        <x:v>YES</x:v>
      </x:c>
      <x:c r="T8267" s="1">
        <x:f t="shared" si="1549"/>
        <x:v>21732.565744817563</x:v>
      </x:c>
    </x:row>
    <x:row r="8268">
      <x:c r="A8268" s="1"/>
      <x:c r="B8268" s="1"/>
      <x:c r="C8268" s="1"/>
      <x:c r="D8268" s="1"/>
      <x:c r="E8268" s="1"/>
      <x:c r="F8268" s="1"/>
      <x:c r="G8268" s="1"/>
      <x:c r="H8268" s="1"/>
      <x:c r="I8268" s="53">
        <x:f t="shared" si="1538"/>
        <x:v>12</x:v>
      </x:c>
      <x:c r="J8268" s="53">
        <x:f t="shared" si="1539"/>
        <x:v>13</x:v>
      </x:c>
      <x:c r="K8268" s="53">
        <x:f t="shared" si="1540"/>
        <x:v>7</x:v>
      </x:c>
      <x:c r="L8268" s="53">
        <x:f t="shared" si="1541"/>
        <x:v>32</x:v>
      </x:c>
      <x:c r="M8268" s="54">
        <x:f t="shared" si="1542"/>
        <x:v>4270.7398524964692</x:v>
      </x:c>
      <x:c r="N8268" s="54">
        <x:f t="shared" si="1543"/>
        <x:v>2.4657915642336592</x:v>
      </x:c>
      <x:c r="O8268" s="55">
        <x:f t="shared" si="1544"/>
        <x:v>151722</x:v>
      </x:c>
      <x:c r="P8268" s="55">
        <x:f t="shared" si="1545"/>
        <x:v>22440</x:v>
      </x:c>
      <x:c r="Q8268" s="55">
        <x:f t="shared" si="1546"/>
        <x:v>86644.789105841483</x:v>
      </x:c>
      <x:c r="R8268" s="55">
        <x:f t="shared" si="1547"/>
        <x:v>22637.210894158517</x:v>
      </x:c>
      <x:c r="S8268" s="1" t="str">
        <x:f t="shared" si="1548"/>
        <x:v>YES</x:v>
      </x:c>
      <x:c r="T8268" s="1">
        <x:f t="shared" si="1549"/>
        <x:v>22637.210894158517</x:v>
      </x:c>
    </x:row>
    <x:row r="8269">
      <x:c r="A8269" s="1"/>
      <x:c r="B8269" s="1"/>
      <x:c r="C8269" s="1"/>
      <x:c r="D8269" s="1"/>
      <x:c r="E8269" s="1"/>
      <x:c r="F8269" s="1"/>
      <x:c r="G8269" s="1"/>
      <x:c r="H8269" s="1"/>
      <x:c r="I8269" s="53">
        <x:f t="shared" si="1538"/>
        <x:v>12</x:v>
      </x:c>
      <x:c r="J8269" s="53">
        <x:f t="shared" si="1539"/>
        <x:v>13</x:v>
      </x:c>
      <x:c r="K8269" s="53">
        <x:f t="shared" si="1540"/>
        <x:v>8</x:v>
      </x:c>
      <x:c r="L8269" s="53">
        <x:f t="shared" si="1541"/>
        <x:v>33</x:v>
      </x:c>
      <x:c r="M8269" s="54">
        <x:f t="shared" si="1542"/>
        <x:v>4324.7369507764488</x:v>
      </x:c>
      <x:c r="N8269" s="54">
        <x:f t="shared" si="1543"/>
        <x:v>2.5032895491503115</x:v>
      </x:c>
      <x:c r="O8269" s="55">
        <x:f t="shared" si="1544"/>
        <x:v>154422</x:v>
      </x:c>
      <x:c r="P8269" s="55">
        <x:f t="shared" si="1545"/>
        <x:v>23320</x:v>
      </x:c>
      <x:c r="Q8269" s="55">
        <x:f t="shared" si="1546"/>
        <x:v>87582.238728757788</x:v>
      </x:c>
      <x:c r="R8269" s="55">
        <x:f t="shared" si="1547"/>
        <x:v>23519.761271242212</x:v>
      </x:c>
      <x:c r="S8269" s="1" t="str">
        <x:f t="shared" si="1548"/>
        <x:v>YES</x:v>
      </x:c>
      <x:c r="T8269" s="1">
        <x:f t="shared" si="1549"/>
        <x:v>23519.761271242212</x:v>
      </x:c>
    </x:row>
    <x:row r="8270">
      <x:c r="A8270" s="1"/>
      <x:c r="B8270" s="1"/>
      <x:c r="C8270" s="1"/>
      <x:c r="D8270" s="1"/>
      <x:c r="E8270" s="1"/>
      <x:c r="F8270" s="1"/>
      <x:c r="G8270" s="1"/>
      <x:c r="H8270" s="1"/>
      <x:c r="I8270" s="53">
        <x:f t="shared" si="1538"/>
        <x:v>12</x:v>
      </x:c>
      <x:c r="J8270" s="53">
        <x:f t="shared" si="1539"/>
        <x:v>13</x:v>
      </x:c>
      <x:c r="K8270" s="53">
        <x:f t="shared" si="1540"/>
        <x:v>9</x:v>
      </x:c>
      <x:c r="L8270" s="53">
        <x:f t="shared" si="1541"/>
        <x:v>34</x:v>
      </x:c>
      <x:c r="M8270" s="54">
        <x:f t="shared" si="1542"/>
        <x:v>4380.0302862168437</x:v>
      </x:c>
      <x:c r="N8270" s="54">
        <x:f t="shared" si="1543"/>
        <x:v>2.541687698761697</x:v>
      </x:c>
      <x:c r="O8270" s="55">
        <x:f t="shared" si="1544"/>
        <x:v>157122</x:v>
      </x:c>
      <x:c r="P8270" s="55">
        <x:f t="shared" si="1545"/>
        <x:v>24200</x:v>
      </x:c>
      <x:c r="Q8270" s="55">
        <x:f t="shared" si="1546"/>
        <x:v>88542.192469042435</x:v>
      </x:c>
      <x:c r="R8270" s="55">
        <x:f t="shared" si="1547"/>
        <x:v>24379.807530957565</x:v>
      </x:c>
      <x:c r="S8270" s="1" t="str">
        <x:f t="shared" si="1548"/>
        <x:v>YES</x:v>
      </x:c>
      <x:c r="T8270" s="1">
        <x:f t="shared" si="1549"/>
        <x:v>24379.807530957565</x:v>
      </x:c>
    </x:row>
    <x:row r="8271">
      <x:c r="A8271" s="1"/>
      <x:c r="B8271" s="1"/>
      <x:c r="C8271" s="1"/>
      <x:c r="D8271" s="1"/>
      <x:c r="E8271" s="1"/>
      <x:c r="F8271" s="1"/>
      <x:c r="G8271" s="1"/>
      <x:c r="H8271" s="1"/>
      <x:c r="I8271" s="53">
        <x:f t="shared" si="1538"/>
        <x:v>12</x:v>
      </x:c>
      <x:c r="J8271" s="53">
        <x:f t="shared" si="1539"/>
        <x:v>13</x:v>
      </x:c>
      <x:c r="K8271" s="53">
        <x:f t="shared" si="1540"/>
        <x:v>10</x:v>
      </x:c>
      <x:c r="L8271" s="53">
        <x:f t="shared" si="1541"/>
        <x:v>35</x:v>
      </x:c>
      <x:c r="M8271" s="54">
        <x:f t="shared" si="1542"/>
        <x:v>4436.6438277000561</x:v>
      </x:c>
      <x:c r="N8271" s="54">
        <x:f t="shared" si="1543"/>
        <x:v>2.5810026581250392</x:v>
      </x:c>
      <x:c r="O8271" s="55">
        <x:f t="shared" si="1544"/>
        <x:v>159822</x:v>
      </x:c>
      <x:c r="P8271" s="55">
        <x:f t="shared" si="1545"/>
        <x:v>25080</x:v>
      </x:c>
      <x:c r="Q8271" s="55">
        <x:f t="shared" si="1546"/>
        <x:v>89525.066453125968</x:v>
      </x:c>
      <x:c r="R8271" s="55">
        <x:f t="shared" si="1547"/>
        <x:v>25216.933546874032</x:v>
      </x:c>
      <x:c r="S8271" s="1" t="str">
        <x:f t="shared" si="1548"/>
        <x:v>YES</x:v>
      </x:c>
      <x:c r="T8271" s="1">
        <x:f t="shared" si="1549"/>
        <x:v>25216.933546874032</x:v>
      </x:c>
    </x:row>
    <x:row r="8272">
      <x:c r="A8272" s="1"/>
      <x:c r="B8272" s="1"/>
      <x:c r="C8272" s="1"/>
      <x:c r="D8272" s="1"/>
      <x:c r="E8272" s="1"/>
      <x:c r="F8272" s="1"/>
      <x:c r="G8272" s="1"/>
      <x:c r="H8272" s="1"/>
      <x:c r="I8272" s="53">
        <x:f t="shared" si="1538"/>
        <x:v>12</x:v>
      </x:c>
      <x:c r="J8272" s="53">
        <x:f t="shared" si="1539"/>
        <x:v>13</x:v>
      </x:c>
      <x:c r="K8272" s="53">
        <x:f t="shared" si="1540"/>
        <x:v>11</x:v>
      </x:c>
      <x:c r="L8272" s="53">
        <x:f t="shared" si="1541"/>
        <x:v>36</x:v>
      </x:c>
      <x:c r="M8272" s="54">
        <x:f t="shared" si="1542"/>
        <x:v>4494.6019407934955</x:v>
      </x:c>
      <x:c r="N8272" s="54">
        <x:f t="shared" si="1543"/>
        <x:v>2.6212513477732609</x:v>
      </x:c>
      <x:c r="O8272" s="55">
        <x:f t="shared" si="1544"/>
        <x:v>162522</x:v>
      </x:c>
      <x:c r="P8272" s="55">
        <x:f t="shared" si="1545"/>
        <x:v>25960</x:v>
      </x:c>
      <x:c r="Q8272" s="55">
        <x:f t="shared" si="1546"/>
        <x:v>90531.28369433152</x:v>
      </x:c>
      <x:c r="R8272" s="55">
        <x:f t="shared" si="1547"/>
        <x:v>26030.71630566848</x:v>
      </x:c>
      <x:c r="S8272" s="1" t="str">
        <x:f t="shared" si="1548"/>
        <x:v>YES</x:v>
      </x:c>
      <x:c r="T8272" s="1">
        <x:f t="shared" si="1549"/>
        <x:v>26030.71630566848</x:v>
      </x:c>
    </x:row>
    <x:row r="8273">
      <x:c r="A8273" s="1"/>
      <x:c r="B8273" s="1"/>
      <x:c r="C8273" s="1"/>
      <x:c r="D8273" s="1"/>
      <x:c r="E8273" s="1"/>
      <x:c r="F8273" s="1"/>
      <x:c r="G8273" s="1"/>
      <x:c r="H8273" s="1"/>
      <x:c r="I8273" s="53">
        <x:f t="shared" si="1538"/>
        <x:v>12</x:v>
      </x:c>
      <x:c r="J8273" s="53">
        <x:f t="shared" si="1539"/>
        <x:v>13</x:v>
      </x:c>
      <x:c r="K8273" s="53">
        <x:f t="shared" si="1540"/>
        <x:v>12</x:v>
      </x:c>
      <x:c r="L8273" s="53">
        <x:f t="shared" si="1541"/>
        <x:v>37</x:v>
      </x:c>
      <x:c r="M8273" s="54">
        <x:f t="shared" si="1542"/>
        <x:v>4553.9293939215595</x:v>
      </x:c>
      <x:c r="N8273" s="54">
        <x:f t="shared" si="1543"/>
        <x:v>2.6624509680010831</x:v>
      </x:c>
      <x:c r="O8273" s="55">
        <x:f t="shared" si="1544"/>
        <x:v>165222</x:v>
      </x:c>
      <x:c r="P8273" s="55">
        <x:f t="shared" si="1545"/>
        <x:v>26840</x:v>
      </x:c>
      <x:c r="Q8273" s="55">
        <x:f t="shared" si="1546"/>
        <x:v>91561.274200027066</x:v>
      </x:c>
      <x:c r="R8273" s="55">
        <x:f t="shared" si="1547"/>
        <x:v>26820.725799972934</x:v>
      </x:c>
      <x:c r="S8273" s="1" t="str">
        <x:f t="shared" si="1548"/>
        <x:v>YES</x:v>
      </x:c>
      <x:c r="T8273" s="1">
        <x:f t="shared" si="1549"/>
        <x:v>26820.725799972934</x:v>
      </x:c>
    </x:row>
    <x:row r="8274">
      <x:c r="A8274" s="1"/>
      <x:c r="B8274" s="1"/>
      <x:c r="C8274" s="1"/>
      <x:c r="D8274" s="1"/>
      <x:c r="E8274" s="1"/>
      <x:c r="F8274" s="1"/>
      <x:c r="G8274" s="1"/>
      <x:c r="H8274" s="1"/>
      <x:c r="I8274" s="53">
        <x:f t="shared" si="1538"/>
        <x:v>12</x:v>
      </x:c>
      <x:c r="J8274" s="53">
        <x:f t="shared" si="1539"/>
        <x:v>13</x:v>
      </x:c>
      <x:c r="K8274" s="53">
        <x:f t="shared" si="1540"/>
        <x:v>13</x:v>
      </x:c>
      <x:c r="L8274" s="53">
        <x:f t="shared" si="1541"/>
        <x:v>38</x:v>
      </x:c>
      <x:c r="M8274" s="54">
        <x:f t="shared" si="1542"/>
        <x:v>4614.6513646299445</x:v>
      </x:c>
      <x:c r="N8274" s="54">
        <x:f t="shared" si="1543"/>
        <x:v>2.7046190032152393</x:v>
      </x:c>
      <x:c r="O8274" s="55">
        <x:f t="shared" si="1544"/>
        <x:v>167922</x:v>
      </x:c>
      <x:c r="P8274" s="55">
        <x:f t="shared" si="1545"/>
        <x:v>27720</x:v>
      </x:c>
      <x:c r="Q8274" s="55">
        <x:f t="shared" si="1546"/>
        <x:v>92615.475080380973</x:v>
      </x:c>
      <x:c r="R8274" s="55">
        <x:f t="shared" si="1547"/>
        <x:v>27586.524919619027</x:v>
      </x:c>
      <x:c r="S8274" s="1" t="str">
        <x:f t="shared" si="1548"/>
        <x:v>YES</x:v>
      </x:c>
      <x:c r="T8274" s="1">
        <x:f t="shared" si="1549"/>
        <x:v>27586.524919619027</x:v>
      </x:c>
    </x:row>
    <x:row r="8275">
      <x:c r="A8275" s="1"/>
      <x:c r="B8275" s="1"/>
      <x:c r="C8275" s="1"/>
      <x:c r="D8275" s="1"/>
      <x:c r="E8275" s="1"/>
      <x:c r="F8275" s="1"/>
      <x:c r="G8275" s="1"/>
      <x:c r="H8275" s="1"/>
      <x:c r="I8275" s="53">
        <x:f t="shared" si="1538"/>
        <x:v>12</x:v>
      </x:c>
      <x:c r="J8275" s="53">
        <x:f t="shared" si="1539"/>
        <x:v>13</x:v>
      </x:c>
      <x:c r="K8275" s="53">
        <x:f t="shared" si="1540"/>
        <x:v>14</x:v>
      </x:c>
      <x:c r="L8275" s="53">
        <x:f t="shared" si="1541"/>
        <x:v>39</x:v>
      </x:c>
      <x:c r="M8275" s="54">
        <x:f t="shared" si="1542"/>
        <x:v>4676.7934459436055</x:v>
      </x:c>
      <x:c r="N8275" s="54">
        <x:f t="shared" si="1543"/>
        <x:v>2.7477732263497261</x:v>
      </x:c>
      <x:c r="O8275" s="55">
        <x:f t="shared" si="1544"/>
        <x:v>170622</x:v>
      </x:c>
      <x:c r="P8275" s="55">
        <x:f t="shared" si="1545"/>
        <x:v>28600</x:v>
      </x:c>
      <x:c r="Q8275" s="55">
        <x:f t="shared" si="1546"/>
        <x:v>93694.330658743143</x:v>
      </x:c>
      <x:c r="R8275" s="55">
        <x:f t="shared" si="1547"/>
        <x:v>28327.669341256857</x:v>
      </x:c>
      <x:c r="S8275" s="1" t="str">
        <x:f t="shared" si="1548"/>
        <x:v>YES</x:v>
      </x:c>
      <x:c r="T8275" s="1">
        <x:f t="shared" si="1549"/>
        <x:v>28327.669341256857</x:v>
      </x:c>
    </x:row>
    <x:row r="8276">
      <x:c r="A8276" s="1"/>
      <x:c r="B8276" s="1"/>
      <x:c r="C8276" s="1"/>
      <x:c r="D8276" s="1"/>
      <x:c r="E8276" s="1"/>
      <x:c r="F8276" s="1"/>
      <x:c r="G8276" s="1"/>
      <x:c r="H8276" s="1"/>
      <x:c r="I8276" s="53">
        <x:f t="shared" si="1538"/>
        <x:v>12</x:v>
      </x:c>
      <x:c r="J8276" s="53">
        <x:f t="shared" si="1539"/>
        <x:v>13</x:v>
      </x:c>
      <x:c r="K8276" s="53">
        <x:f t="shared" si="1540"/>
        <x:v>15</x:v>
      </x:c>
      <x:c r="L8276" s="53">
        <x:f t="shared" si="1541"/>
        <x:v>40</x:v>
      </x:c>
      <x:c r="M8276" s="54">
        <x:f t="shared" si="1542"/>
        <x:v>4740.3816528197513</x:v>
      </x:c>
      <x:c r="N8276" s="54">
        <x:f t="shared" si="1543"/>
        <x:v>2.7919317033470494</x:v>
      </x:c>
      <x:c r="O8276" s="55">
        <x:f t="shared" si="1544"/>
        <x:v>173322</x:v>
      </x:c>
      <x:c r="P8276" s="55">
        <x:f t="shared" si="1545"/>
        <x:v>29480</x:v>
      </x:c>
      <x:c r="Q8276" s="55">
        <x:f t="shared" si="1546"/>
        <x:v>94798.29258367623</x:v>
      </x:c>
      <x:c r="R8276" s="55">
        <x:f t="shared" si="1547"/>
        <x:v>29043.70741632377</x:v>
      </x:c>
      <x:c r="S8276" s="1" t="str">
        <x:f t="shared" si="1548"/>
        <x:v>YES</x:v>
      </x:c>
      <x:c r="T8276" s="1">
        <x:f t="shared" si="1549"/>
        <x:v>29043.70741632377</x:v>
      </x:c>
    </x:row>
    <x:row r="8277">
      <x:c r="A8277" s="1"/>
      <x:c r="B8277" s="1"/>
      <x:c r="C8277" s="1"/>
      <x:c r="D8277" s="1"/>
      <x:c r="E8277" s="1"/>
      <x:c r="F8277" s="1"/>
      <x:c r="G8277" s="1"/>
      <x:c r="H8277" s="1"/>
      <x:c r="I8277" s="53">
        <x:f t="shared" si="1538"/>
        <x:v>12</x:v>
      </x:c>
      <x:c r="J8277" s="53">
        <x:f t="shared" si="1539"/>
        <x:v>13</x:v>
      </x:c>
      <x:c r="K8277" s="53">
        <x:f t="shared" si="1540"/>
        <x:v>16</x:v>
      </x:c>
      <x:c r="L8277" s="53">
        <x:f t="shared" si="1541"/>
        <x:v>41</x:v>
      </x:c>
      <x:c r="M8277" s="54">
        <x:f t="shared" si="1542"/>
        <x:v>4805.4424286972408</x:v>
      </x:c>
      <x:c r="N8277" s="54">
        <x:f t="shared" si="1543"/>
        <x:v>2.8371127977064172</x:v>
      </x:c>
      <x:c r="O8277" s="55">
        <x:f t="shared" si="1544"/>
        <x:v>176022</x:v>
      </x:c>
      <x:c r="P8277" s="55">
        <x:f t="shared" si="1545"/>
        <x:v>30360</x:v>
      </x:c>
      <x:c r="Q8277" s="55">
        <x:f t="shared" si="1546"/>
        <x:v>95927.819942660426</x:v>
      </x:c>
      <x:c r="R8277" s="55">
        <x:f t="shared" si="1547"/>
        <x:v>29734.180057339574</x:v>
      </x:c>
      <x:c r="S8277" s="1" t="str">
        <x:f t="shared" si="1548"/>
        <x:v>YES</x:v>
      </x:c>
      <x:c r="T8277" s="1">
        <x:f t="shared" si="1549"/>
        <x:v>29734.180057339574</x:v>
      </x:c>
    </x:row>
    <x:row r="8278">
      <x:c r="A8278" s="1"/>
      <x:c r="B8278" s="1"/>
      <x:c r="C8278" s="1"/>
      <x:c r="D8278" s="1"/>
      <x:c r="E8278" s="1"/>
      <x:c r="F8278" s="1"/>
      <x:c r="G8278" s="1"/>
      <x:c r="H8278" s="1"/>
      <x:c r="I8278" s="53">
        <x:f t="shared" si="1538"/>
        <x:v>12</x:v>
      </x:c>
      <x:c r="J8278" s="53">
        <x:f t="shared" si="1539"/>
        <x:v>13</x:v>
      </x:c>
      <x:c r="K8278" s="53">
        <x:f t="shared" si="1540"/>
        <x:v>17</x:v>
      </x:c>
      <x:c r="L8278" s="53">
        <x:f t="shared" si="1541"/>
        <x:v>42</x:v>
      </x:c>
      <x:c r="M8278" s="54">
        <x:f t="shared" si="1542"/>
        <x:v>4872.0026521437812</x:v>
      </x:c>
      <x:c r="N8278" s="54">
        <x:f t="shared" si="1543"/>
        <x:v>2.8833351750998482</x:v>
      </x:c>
      <x:c r="O8278" s="55">
        <x:f t="shared" si="1544"/>
        <x:v>178722</x:v>
      </x:c>
      <x:c r="P8278" s="55">
        <x:f t="shared" si="1545"/>
        <x:v>31240</x:v>
      </x:c>
      <x:c r="Q8278" s="55">
        <x:f t="shared" si="1546"/>
        <x:v>97083.379377496196</x:v>
      </x:c>
      <x:c r="R8278" s="55">
        <x:f t="shared" si="1547"/>
        <x:v>30398.620622503804</x:v>
      </x:c>
      <x:c r="S8278" s="1" t="str">
        <x:f t="shared" si="1548"/>
        <x:v>YES</x:v>
      </x:c>
      <x:c r="T8278" s="1">
        <x:f t="shared" si="1549"/>
        <x:v>30398.620622503804</x:v>
      </x:c>
    </x:row>
    <x:row r="8279">
      <x:c r="A8279" s="1"/>
      <x:c r="B8279" s="1"/>
      <x:c r="C8279" s="1"/>
      <x:c r="D8279" s="1"/>
      <x:c r="E8279" s="1"/>
      <x:c r="F8279" s="1"/>
      <x:c r="G8279" s="1"/>
      <x:c r="H8279" s="1"/>
      <x:c r="I8279" s="53">
        <x:f t="shared" si="1538"/>
        <x:v>12</x:v>
      </x:c>
      <x:c r="J8279" s="53">
        <x:f t="shared" si="1539"/>
        <x:v>13</x:v>
      </x:c>
      <x:c r="K8279" s="53">
        <x:f t="shared" si="1540"/>
        <x:v>18</x:v>
      </x:c>
      <x:c r="L8279" s="53">
        <x:f t="shared" si="1541"/>
        <x:v>43</x:v>
      </x:c>
      <x:c r="M8279" s="54">
        <x:f t="shared" si="1542"/>
        <x:v>4940.0896436023686</x:v>
      </x:c>
      <x:c r="N8279" s="54">
        <x:f t="shared" si="1543"/>
        <x:v>2.9306178080572005</x:v>
      </x:c>
      <x:c r="O8279" s="55">
        <x:f t="shared" si="1544"/>
        <x:v>181422</x:v>
      </x:c>
      <x:c r="P8279" s="55">
        <x:f t="shared" si="1545"/>
        <x:v>32120</x:v>
      </x:c>
      <x:c r="Q8279" s="55">
        <x:f t="shared" si="1546"/>
        <x:v>98265.445201430004</x:v>
      </x:c>
      <x:c r="R8279" s="55">
        <x:f t="shared" si="1547"/>
        <x:v>31036.554798569996</x:v>
      </x:c>
      <x:c r="S8279" s="1" t="str">
        <x:f t="shared" si="1548"/>
        <x:v>YES</x:v>
      </x:c>
      <x:c r="T8279" s="1">
        <x:f t="shared" si="1549"/>
        <x:v>31036.554798569996</x:v>
      </x:c>
    </x:row>
    <x:row r="8280">
      <x:c r="A8280" s="1"/>
      <x:c r="B8280" s="1"/>
      <x:c r="C8280" s="1"/>
      <x:c r="D8280" s="1"/>
      <x:c r="E8280" s="1"/>
      <x:c r="F8280" s="1"/>
      <x:c r="G8280" s="1"/>
      <x:c r="H8280" s="1"/>
      <x:c r="I8280" s="53">
        <x:f t="shared" si="1538"/>
        <x:v>12</x:v>
      </x:c>
      <x:c r="J8280" s="53">
        <x:f t="shared" si="1539"/>
        <x:v>13</x:v>
      </x:c>
      <x:c r="K8280" s="53">
        <x:f t="shared" si="1540"/>
        <x:v>19</x:v>
      </x:c>
      <x:c r="L8280" s="53">
        <x:f t="shared" si="1541"/>
        <x:v>44</x:v>
      </x:c>
      <x:c r="M8280" s="54">
        <x:f t="shared" si="1542"/>
        <x:v>5009.7311722383902</x:v>
      </x:c>
      <x:c r="N8280" s="54">
        <x:f t="shared" si="1543"/>
        <x:v>2.9789799807211041</x:v>
      </x:c>
      <x:c r="O8280" s="55">
        <x:f t="shared" si="1544"/>
        <x:v>184122</x:v>
      </x:c>
      <x:c r="P8280" s="55">
        <x:f t="shared" si="1545"/>
        <x:v>33000</x:v>
      </x:c>
      <x:c r="Q8280" s="55">
        <x:f t="shared" si="1546"/>
        <x:v>99474.499518027602</x:v>
      </x:c>
      <x:c r="R8280" s="55">
        <x:f t="shared" si="1547"/>
        <x:v>31647.500481972398</x:v>
      </x:c>
      <x:c r="S8280" s="1" t="str">
        <x:f t="shared" si="1548"/>
        <x:v>YES</x:v>
      </x:c>
      <x:c r="T8280" s="1">
        <x:f t="shared" si="1549"/>
        <x:v>31647.500481972398</x:v>
      </x:c>
    </x:row>
    <x:row r="8281">
      <x:c r="A8281" s="1"/>
      <x:c r="B8281" s="1"/>
      <x:c r="C8281" s="1"/>
      <x:c r="D8281" s="1"/>
      <x:c r="E8281" s="1"/>
      <x:c r="F8281" s="1"/>
      <x:c r="G8281" s="1"/>
      <x:c r="H8281" s="1"/>
      <x:c r="I8281" s="53">
        <x:f t="shared" si="1538"/>
        <x:v>12</x:v>
      </x:c>
      <x:c r="J8281" s="53">
        <x:f t="shared" si="1539"/>
        <x:v>13</x:v>
      </x:c>
      <x:c r="K8281" s="53">
        <x:f t="shared" si="1540"/>
        <x:v>20</x:v>
      </x:c>
      <x:c r="L8281" s="53">
        <x:f t="shared" si="1541"/>
        <x:v>45</x:v>
      </x:c>
      <x:c r="M8281" s="54">
        <x:f t="shared" si="1542"/>
        <x:v>5080.9554628888673</x:v>
      </x:c>
      <x:c r="N8281" s="54">
        <x:f t="shared" si="1543"/>
        <x:v>3.0284412936728247</x:v>
      </x:c>
      <x:c r="O8281" s="55">
        <x:f t="shared" si="1544"/>
        <x:v>186822</x:v>
      </x:c>
      <x:c r="P8281" s="55">
        <x:f t="shared" si="1545"/>
        <x:v>33880</x:v>
      </x:c>
      <x:c r="Q8281" s="55">
        <x:f t="shared" si="1546"/>
        <x:v>100711.03234182061</x:v>
      </x:c>
      <x:c r="R8281" s="55">
        <x:f t="shared" si="1547"/>
        <x:v>32230.96765817939</x:v>
      </x:c>
      <x:c r="S8281" s="1" t="str">
        <x:f t="shared" si="1548"/>
        <x:v>YES</x:v>
      </x:c>
      <x:c r="T8281" s="1">
        <x:f t="shared" si="1549"/>
        <x:v>32230.96765817939</x:v>
      </x:c>
    </x:row>
    <x:row r="8282">
      <x:c r="A8282" s="1"/>
      <x:c r="B8282" s="1"/>
      <x:c r="C8282" s="1"/>
      <x:c r="D8282" s="1"/>
      <x:c r="E8282" s="1"/>
      <x:c r="F8282" s="1"/>
      <x:c r="G8282" s="1"/>
      <x:c r="H8282" s="1"/>
      <x:c r="I8282" s="53">
        <x:f t="shared" si="1538"/>
        <x:v>12</x:v>
      </x:c>
      <x:c r="J8282" s="53">
        <x:f t="shared" si="1539"/>
        <x:v>13</x:v>
      </x:c>
      <x:c r="K8282" s="53">
        <x:f t="shared" si="1540"/>
        <x:v>21</x:v>
      </x:c>
      <x:c r="L8282" s="53">
        <x:f t="shared" si="1541"/>
        <x:v>46</x:v>
      </x:c>
      <x:c r="M8282" s="54">
        <x:f t="shared" si="1542"/>
        <x:v>5153.791203115311</x:v>
      </x:c>
      <x:c r="N8282" s="54">
        <x:f t="shared" si="1543"/>
        <x:v>3.0790216688300771</x:v>
      </x:c>
      <x:c r="O8282" s="55">
        <x:f t="shared" si="1544"/>
        <x:v>189522</x:v>
      </x:c>
      <x:c r="P8282" s="55">
        <x:f t="shared" si="1545"/>
        <x:v>34760</x:v>
      </x:c>
      <x:c r="Q8282" s="55">
        <x:f t="shared" si="1546"/>
        <x:v>101975.54172075192</x:v>
      </x:c>
      <x:c r="R8282" s="55">
        <x:f t="shared" si="1547"/>
        <x:v>32786.45827924808</x:v>
      </x:c>
      <x:c r="S8282" s="1" t="str">
        <x:f t="shared" si="1548"/>
        <x:v>YES</x:v>
      </x:c>
      <x:c r="T8282" s="1">
        <x:f t="shared" si="1549"/>
        <x:v>32786.45827924808</x:v>
      </x:c>
    </x:row>
    <x:row r="8283">
      <x:c r="A8283" s="1"/>
      <x:c r="B8283" s="1"/>
      <x:c r="C8283" s="1"/>
      <x:c r="D8283" s="1"/>
      <x:c r="E8283" s="1"/>
      <x:c r="F8283" s="1"/>
      <x:c r="G8283" s="1"/>
      <x:c r="H8283" s="1"/>
      <x:c r="I8283" s="53">
        <x:f t="shared" si="1538"/>
        <x:v>12</x:v>
      </x:c>
      <x:c r="J8283" s="53">
        <x:f t="shared" si="1539"/>
        <x:v>13</x:v>
      </x:c>
      <x:c r="K8283" s="53">
        <x:f t="shared" si="1540"/>
        <x:v>22</x:v>
      </x:c>
      <x:c r="L8283" s="53">
        <x:f t="shared" si="1541"/>
        <x:v>47</x:v>
      </x:c>
      <x:c r="M8283" s="54">
        <x:f t="shared" si="1542"/>
        <x:v>5228.2675503617074</x:v>
      </x:c>
      <x:c r="N8283" s="54">
        <x:f t="shared" si="1543"/>
        <x:v>3.1307413544178524</x:v>
      </x:c>
      <x:c r="O8283" s="55">
        <x:f t="shared" si="1544"/>
        <x:v>192222</x:v>
      </x:c>
      <x:c r="P8283" s="55">
        <x:f t="shared" si="1545"/>
        <x:v>35640</x:v>
      </x:c>
      <x:c r="Q8283" s="55">
        <x:f t="shared" si="1546"/>
        <x:v>103268.5338604463</x:v>
      </x:c>
      <x:c r="R8283" s="55">
        <x:f t="shared" si="1547"/>
        <x:v>33313.466139553697</x:v>
      </x:c>
      <x:c r="S8283" s="1" t="str">
        <x:f t="shared" si="1548"/>
        <x:v>YES</x:v>
      </x:c>
      <x:c r="T8283" s="1">
        <x:f t="shared" si="1549"/>
        <x:v>33313.466139553697</x:v>
      </x:c>
    </x:row>
    <x:row r="8284">
      <x:c r="A8284" s="1"/>
      <x:c r="B8284" s="1"/>
      <x:c r="C8284" s="1"/>
      <x:c r="D8284" s="1"/>
      <x:c r="E8284" s="1"/>
      <x:c r="F8284" s="1"/>
      <x:c r="G8284" s="1"/>
      <x:c r="H8284" s="1"/>
      <x:c r="I8284" s="53">
        <x:f t="shared" si="1538"/>
        <x:v>12</x:v>
      </x:c>
      <x:c r="J8284" s="53">
        <x:f t="shared" si="1539"/>
        <x:v>13</x:v>
      </x:c>
      <x:c r="K8284" s="53">
        <x:f t="shared" si="1540"/>
        <x:v>23</x:v>
      </x:c>
      <x:c r="L8284" s="53">
        <x:f t="shared" si="1541"/>
        <x:v>48</x:v>
      </x:c>
      <x:c r="M8284" s="54">
        <x:f t="shared" si="1542"/>
        <x:v>5304.4141392191432</x:v>
      </x:c>
      <x:c r="N8284" s="54">
        <x:f t="shared" si="1543"/>
        <x:v>3.1836209300132938</x:v>
      </x:c>
      <x:c r="O8284" s="55">
        <x:f t="shared" si="1544"/>
        <x:v>194922</x:v>
      </x:c>
      <x:c r="P8284" s="55">
        <x:f t="shared" si="1545"/>
        <x:v>36520</x:v>
      </x:c>
      <x:c r="Q8284" s="55">
        <x:f t="shared" si="1546"/>
        <x:v>104590.52325033235</x:v>
      </x:c>
      <x:c r="R8284" s="55">
        <x:f t="shared" si="1547"/>
        <x:v>33811.47674966765</x:v>
      </x:c>
      <x:c r="S8284" s="1" t="str">
        <x:f t="shared" si="1548"/>
        <x:v>YES</x:v>
      </x:c>
      <x:c r="T8284" s="1">
        <x:f t="shared" si="1549"/>
        <x:v>33811.47674966765</x:v>
      </x:c>
    </x:row>
    <x:row r="8285">
      <x:c r="A8285" s="1"/>
      <x:c r="B8285" s="1"/>
      <x:c r="C8285" s="1"/>
      <x:c r="D8285" s="1"/>
      <x:c r="E8285" s="1"/>
      <x:c r="F8285" s="1"/>
      <x:c r="G8285" s="1"/>
      <x:c r="H8285" s="1"/>
      <x:c r="I8285" s="53">
        <x:f t="shared" si="1538"/>
        <x:v>12</x:v>
      </x:c>
      <x:c r="J8285" s="53">
        <x:f t="shared" si="1539"/>
        <x:v>13</x:v>
      </x:c>
      <x:c r="K8285" s="53">
        <x:f t="shared" si="1540"/>
        <x:v>24</x:v>
      </x:c>
      <x:c r="L8285" s="53">
        <x:f t="shared" si="1541"/>
        <x:v>49</x:v>
      </x:c>
      <x:c r="M8285" s="54">
        <x:f t="shared" si="1542"/>
        <x:v>5382.2610887986393</x:v>
      </x:c>
      <x:c r="N8285" s="54">
        <x:f t="shared" si="1543"/>
        <x:v>3.2376813116657219</x:v>
      </x:c>
      <x:c r="O8285" s="55">
        <x:f t="shared" si="1544"/>
        <x:v>197622</x:v>
      </x:c>
      <x:c r="P8285" s="55">
        <x:f t="shared" si="1545"/>
        <x:v>37400</x:v>
      </x:c>
      <x:c r="Q8285" s="55">
        <x:f t="shared" si="1546"/>
        <x:v>105942.03279164304</x:v>
      </x:c>
      <x:c r="R8285" s="55">
        <x:f t="shared" si="1547"/>
        <x:v>34279.96720835696</x:v>
      </x:c>
      <x:c r="S8285" s="1" t="str">
        <x:f t="shared" si="1548"/>
        <x:v>YES</x:v>
      </x:c>
      <x:c r="T8285" s="1">
        <x:f t="shared" si="1549"/>
        <x:v>34279.96720835696</x:v>
      </x:c>
    </x:row>
    <x:row r="8286">
      <x:c r="A8286" s="1"/>
      <x:c r="B8286" s="1"/>
      <x:c r="C8286" s="1"/>
      <x:c r="D8286" s="1"/>
      <x:c r="E8286" s="1"/>
      <x:c r="F8286" s="1"/>
      <x:c r="G8286" s="1"/>
      <x:c r="H8286" s="1"/>
      <x:c r="I8286" s="53">
        <x:f t="shared" si="1538"/>
        <x:v>12</x:v>
      </x:c>
      <x:c r="J8286" s="53">
        <x:f t="shared" si="1539"/>
        <x:v>13</x:v>
      </x:c>
      <x:c r="K8286" s="53">
        <x:f t="shared" si="1540"/>
        <x:v>25</x:v>
      </x:c>
      <x:c r="L8286" s="53">
        <x:f t="shared" si="1541"/>
        <x:v>50</x:v>
      </x:c>
      <x:c r="M8286" s="54">
        <x:f t="shared" si="1542"/>
        <x:v>5461.8390102137373</x:v>
      </x:c>
      <x:c r="N8286" s="54">
        <x:f t="shared" si="1543"/>
        <x:v>3.292943757092873</x:v>
      </x:c>
      <x:c r="O8286" s="55">
        <x:f t="shared" si="1544"/>
        <x:v>200322</x:v>
      </x:c>
      <x:c r="P8286" s="55">
        <x:f t="shared" si="1545"/>
        <x:v>38280</x:v>
      </x:c>
      <x:c r="Q8286" s="55">
        <x:f t="shared" si="1546"/>
        <x:v>107323.59392732182</x:v>
      </x:c>
      <x:c r="R8286" s="55">
        <x:f t="shared" si="1547"/>
        <x:v>34718.406072678175</x:v>
      </x:c>
      <x:c r="S8286" s="1" t="str">
        <x:f t="shared" si="1548"/>
        <x:v>YES</x:v>
      </x:c>
      <x:c r="T8286" s="1">
        <x:f t="shared" si="1549"/>
        <x:v>34718.406072678175</x:v>
      </x:c>
    </x:row>
    <x:row r="8287">
      <x:c r="A8287" s="1"/>
      <x:c r="B8287" s="1"/>
      <x:c r="C8287" s="1"/>
      <x:c r="D8287" s="1"/>
      <x:c r="E8287" s="1"/>
      <x:c r="F8287" s="1"/>
      <x:c r="G8287" s="1"/>
      <x:c r="H8287" s="1"/>
      <x:c r="I8287" s="53">
        <x:f t="shared" si="1538"/>
        <x:v>12</x:v>
      </x:c>
      <x:c r="J8287" s="53">
        <x:f t="shared" si="1539"/>
        <x:v>13</x:v>
      </x:c>
      <x:c r="K8287" s="53">
        <x:f t="shared" si="1540"/>
        <x:v>26</x:v>
      </x:c>
      <x:c r="L8287" s="53">
        <x:f t="shared" si="1541"/>
        <x:v>51</x:v>
      </x:c>
      <x:c r="M8287" s="54">
        <x:f t="shared" si="1542"/>
        <x:v>5543.179014174455</x:v>
      </x:c>
      <x:c r="N8287" s="54">
        <x:f t="shared" si="1543"/>
        <x:v>3.3494298709544825</x:v>
      </x:c>
      <x:c r="O8287" s="55">
        <x:f t="shared" si="1544"/>
        <x:v>203022</x:v>
      </x:c>
      <x:c r="P8287" s="55">
        <x:f t="shared" si="1545"/>
        <x:v>39160</x:v>
      </x:c>
      <x:c r="Q8287" s="55">
        <x:f t="shared" si="1546"/>
        <x:v>108735.74677386206</x:v>
      </x:c>
      <x:c r="R8287" s="55">
        <x:f t="shared" si="1547"/>
        <x:v>35126.253226137938</x:v>
      </x:c>
      <x:c r="S8287" s="1" t="str">
        <x:f t="shared" si="1548"/>
        <x:v>YES</x:v>
      </x:c>
      <x:c r="T8287" s="1">
        <x:f t="shared" si="1549"/>
        <x:v>35126.253226137938</x:v>
      </x:c>
    </x:row>
    <x:row r="8288">
      <x:c r="A8288" s="1"/>
      <x:c r="B8288" s="1"/>
      <x:c r="C8288" s="1"/>
      <x:c r="D8288" s="1"/>
      <x:c r="E8288" s="1"/>
      <x:c r="F8288" s="1"/>
      <x:c r="G8288" s="1"/>
      <x:c r="H8288" s="1"/>
      <x:c r="I8288" s="53">
        <x:f t="shared" si="1538"/>
        <x:v>12</x:v>
      </x:c>
      <x:c r="J8288" s="53">
        <x:f t="shared" si="1539"/>
        <x:v>13</x:v>
      </x:c>
      <x:c r="K8288" s="53">
        <x:f t="shared" si="1540"/>
        <x:v>27</x:v>
      </x:c>
      <x:c r="L8288" s="53">
        <x:f t="shared" si="1541"/>
        <x:v>52</x:v>
      </x:c>
      <x:c r="M8288" s="54">
        <x:f t="shared" si="1542"/>
        <x:v>5626.3127186942111</x:v>
      </x:c>
      <x:c r="N8288" s="54">
        <x:f t="shared" si="1543"/>
        <x:v>3.4071616102043132</x:v>
      </x:c>
      <x:c r="O8288" s="55">
        <x:f t="shared" si="1544"/>
        <x:v>205722</x:v>
      </x:c>
      <x:c r="P8288" s="55">
        <x:f t="shared" si="1545"/>
        <x:v>40040</x:v>
      </x:c>
      <x:c r="Q8288" s="55">
        <x:f t="shared" si="1546"/>
        <x:v>110179.04025510783</x:v>
      </x:c>
      <x:c r="R8288" s="55">
        <x:f t="shared" si="1547"/>
        <x:v>35502.95974489217</x:v>
      </x:c>
      <x:c r="S8288" s="1" t="str">
        <x:f t="shared" si="1548"/>
        <x:v>YES</x:v>
      </x:c>
      <x:c r="T8288" s="1">
        <x:f t="shared" si="1549"/>
        <x:v>35502.95974489217</x:v>
      </x:c>
    </x:row>
    <x:row r="8289">
      <x:c r="A8289" s="1"/>
      <x:c r="B8289" s="1"/>
      <x:c r="C8289" s="1"/>
      <x:c r="D8289" s="1"/>
      <x:c r="E8289" s="1"/>
      <x:c r="F8289" s="1"/>
      <x:c r="G8289" s="1"/>
      <x:c r="H8289" s="1"/>
      <x:c r="I8289" s="53">
        <x:f t="shared" si="1538"/>
        <x:v>12</x:v>
      </x:c>
      <x:c r="J8289" s="53">
        <x:f t="shared" si="1539"/>
        <x:v>13</x:v>
      </x:c>
      <x:c r="K8289" s="53">
        <x:f t="shared" si="1540"/>
        <x:v>28</x:v>
      </x:c>
      <x:c r="L8289" s="53">
        <x:f t="shared" si="1541"/>
        <x:v>53</x:v>
      </x:c>
      <x:c r="M8289" s="54">
        <x:f t="shared" si="1542"/>
        <x:v>5711.2722569113648</x:v>
      </x:c>
      <x:c r="N8289" s="54">
        <x:f t="shared" si="1543"/>
        <x:v>3.4661612895217813</x:v>
      </x:c>
      <x:c r="O8289" s="55">
        <x:f t="shared" si="1544"/>
        <x:v>208422</x:v>
      </x:c>
      <x:c r="P8289" s="55">
        <x:f t="shared" si="1545"/>
        <x:v>40920</x:v>
      </x:c>
      <x:c r="Q8289" s="55">
        <x:f t="shared" si="1546"/>
        <x:v>111654.03223804453</x:v>
      </x:c>
      <x:c r="R8289" s="55">
        <x:f t="shared" si="1547"/>
        <x:v>35847.967761955471</x:v>
      </x:c>
      <x:c r="S8289" s="1" t="str">
        <x:f t="shared" si="1548"/>
        <x:v>YES</x:v>
      </x:c>
      <x:c r="T8289" s="1">
        <x:f t="shared" si="1549"/>
        <x:v>35847.967761955471</x:v>
      </x:c>
    </x:row>
    <x:row r="8290">
      <x:c r="A8290" s="1"/>
      <x:c r="B8290" s="1"/>
      <x:c r="C8290" s="1"/>
      <x:c r="D8290" s="1"/>
      <x:c r="E8290" s="1"/>
      <x:c r="F8290" s="1"/>
      <x:c r="G8290" s="1"/>
      <x:c r="H8290" s="1"/>
      <x:c r="I8290" s="53">
        <x:f t="shared" si="1538"/>
        <x:v>12</x:v>
      </x:c>
      <x:c r="J8290" s="53">
        <x:f t="shared" si="1539"/>
        <x:v>13</x:v>
      </x:c>
      <x:c r="K8290" s="53">
        <x:f t="shared" si="1540"/>
        <x:v>29</x:v>
      </x:c>
      <x:c r="L8290" s="53">
        <x:f t="shared" si="1541"/>
        <x:v>54</x:v>
      </x:c>
      <x:c r="M8290" s="54">
        <x:f t="shared" si="1542"/>
        <x:v>5798.0902850270186</x:v>
      </x:c>
      <x:c r="N8290" s="54">
        <x:f t="shared" si="1543"/>
        <x:v>3.5264515868243183</x:v>
      </x:c>
      <x:c r="O8290" s="55">
        <x:f t="shared" si="1544"/>
        <x:v>211122</x:v>
      </x:c>
      <x:c r="P8290" s="55">
        <x:f t="shared" si="1545"/>
        <x:v>41800</x:v>
      </x:c>
      <x:c r="Q8290" s="55">
        <x:f t="shared" si="1546"/>
        <x:v>113161.28967060796</x:v>
      </x:c>
      <x:c r="R8290" s="55">
        <x:f t="shared" si="1547"/>
        <x:v>36160.710329392037</x:v>
      </x:c>
      <x:c r="S8290" s="1" t="str">
        <x:f t="shared" si="1548"/>
        <x:v>YES</x:v>
      </x:c>
      <x:c r="T8290" s="1">
        <x:f t="shared" si="1549"/>
        <x:v>36160.710329392037</x:v>
      </x:c>
    </x:row>
    <x:row r="8291">
      <x:c r="A8291" s="1"/>
      <x:c r="B8291" s="1"/>
      <x:c r="C8291" s="1"/>
      <x:c r="D8291" s="1"/>
      <x:c r="E8291" s="1"/>
      <x:c r="F8291" s="1"/>
      <x:c r="G8291" s="1"/>
      <x:c r="H8291" s="1"/>
      <x:c r="I8291" s="53">
        <x:f t="shared" si="1538"/>
        <x:v>12</x:v>
      </x:c>
      <x:c r="J8291" s="53">
        <x:f t="shared" si="1539"/>
        <x:v>13</x:v>
      </x:c>
      <x:c r="K8291" s="53">
        <x:f t="shared" si="1540"/>
        <x:v>30</x:v>
      </x:c>
      <x:c r="L8291" s="53">
        <x:f t="shared" si="1541"/>
        <x:v>55</x:v>
      </x:c>
      <x:c r="M8291" s="54">
        <x:f t="shared" si="1542"/>
        <x:v>5886.7999903607897</x:v>
      </x:c>
      <x:c r="N8291" s="54">
        <x:f t="shared" si="1543"/>
        <x:v>3.5880555488616594</x:v>
      </x:c>
      <x:c r="O8291" s="55">
        <x:f t="shared" si="1544"/>
        <x:v>213822</x:v>
      </x:c>
      <x:c r="P8291" s="55">
        <x:f t="shared" si="1545"/>
        <x:v>42680</x:v>
      </x:c>
      <x:c r="Q8291" s="55">
        <x:f t="shared" si="1546"/>
        <x:v>114701.38872154149</x:v>
      </x:c>
      <x:c r="R8291" s="55">
        <x:f t="shared" si="1547"/>
        <x:v>36440.611278458513</x:v>
      </x:c>
      <x:c r="S8291" s="1" t="str">
        <x:f t="shared" si="1548"/>
        <x:v>YES</x:v>
      </x:c>
      <x:c r="T8291" s="1">
        <x:f t="shared" si="1549"/>
        <x:v>36440.611278458513</x:v>
      </x:c>
    </x:row>
    <x:row r="8292">
      <x:c r="A8292" s="1"/>
      <x:c r="B8292" s="1"/>
      <x:c r="C8292" s="1"/>
      <x:c r="D8292" s="1"/>
      <x:c r="E8292" s="1"/>
      <x:c r="F8292" s="1"/>
      <x:c r="G8292" s="1"/>
      <x:c r="H8292" s="1"/>
      <x:c r="I8292" s="53">
        <x:f t="shared" si="1538"/>
        <x:v>12</x:v>
      </x:c>
      <x:c r="J8292" s="53">
        <x:f t="shared" si="1539"/>
        <x:v>14</x:v>
      </x:c>
      <x:c r="K8292" s="53">
        <x:f t="shared" si="1540"/>
        <x:v>0</x:v>
      </x:c>
      <x:c r="L8292" s="53">
        <x:f t="shared" si="1541"/>
        <x:v>26</x:v>
      </x:c>
      <x:c r="M8292" s="54">
        <x:f t="shared" si="1542"/>
        <x:v>3982.9516516676649</x:v>
      </x:c>
      <x:c r="N8292" s="54">
        <x:f t="shared" si="1543"/>
        <x:v>2.265938646991434</x:v>
      </x:c>
      <x:c r="O8292" s="55">
        <x:f t="shared" si="1544"/>
        <x:v>134916</x:v>
      </x:c>
      <x:c r="P8292" s="55">
        <x:f t="shared" si="1545"/>
        <x:v>16720</x:v>
      </x:c>
      <x:c r="Q8292" s="55">
        <x:f t="shared" si="1546"/>
        <x:v>81648.466174785848</x:v>
      </x:c>
      <x:c r="R8292" s="55">
        <x:f t="shared" si="1547"/>
        <x:v>16547.533825214152</x:v>
      </x:c>
      <x:c r="S8292" s="1" t="str">
        <x:f t="shared" si="1548"/>
        <x:v>YES</x:v>
      </x:c>
      <x:c r="T8292" s="1">
        <x:f t="shared" si="1549"/>
        <x:v>16547.533825214152</x:v>
      </x:c>
    </x:row>
    <x:row r="8293">
      <x:c r="A8293" s="1"/>
      <x:c r="B8293" s="1"/>
      <x:c r="C8293" s="1"/>
      <x:c r="D8293" s="1"/>
      <x:c r="E8293" s="1"/>
      <x:c r="F8293" s="1"/>
      <x:c r="G8293" s="1"/>
      <x:c r="H8293" s="1"/>
      <x:c r="I8293" s="53">
        <x:f t="shared" si="1538"/>
        <x:v>12</x:v>
      </x:c>
      <x:c r="J8293" s="53">
        <x:f t="shared" si="1539"/>
        <x:v>14</x:v>
      </x:c>
      <x:c r="K8293" s="53">
        <x:f t="shared" si="1540"/>
        <x:v>1</x:v>
      </x:c>
      <x:c r="L8293" s="53">
        <x:f t="shared" si="1541"/>
        <x:v>27</x:v>
      </x:c>
      <x:c r="M8293" s="54">
        <x:f t="shared" si="1542"/>
        <x:v>4028.5141516676649</x:v>
      </x:c>
      <x:c r="N8293" s="54">
        <x:f t="shared" si="1543"/>
        <x:v>2.2975792719914341</x:v>
      </x:c>
      <x:c r="O8293" s="55">
        <x:f t="shared" si="1544"/>
        <x:v>137616</x:v>
      </x:c>
      <x:c r="P8293" s="55">
        <x:f t="shared" si="1545"/>
        <x:v>17600</x:v>
      </x:c>
      <x:c r="Q8293" s="55">
        <x:f t="shared" si="1546"/>
        <x:v>82439.481799785848</x:v>
      </x:c>
      <x:c r="R8293" s="55">
        <x:f t="shared" si="1547"/>
        <x:v>17576.518200214152</x:v>
      </x:c>
      <x:c r="S8293" s="1" t="str">
        <x:f t="shared" si="1548"/>
        <x:v>YES</x:v>
      </x:c>
      <x:c r="T8293" s="1">
        <x:f t="shared" si="1549"/>
        <x:v>17576.518200214152</x:v>
      </x:c>
    </x:row>
    <x:row r="8294">
      <x:c r="A8294" s="1"/>
      <x:c r="B8294" s="1"/>
      <x:c r="C8294" s="1"/>
      <x:c r="D8294" s="1"/>
      <x:c r="E8294" s="1"/>
      <x:c r="F8294" s="1"/>
      <x:c r="G8294" s="1"/>
      <x:c r="H8294" s="1"/>
      <x:c r="I8294" s="53">
        <x:f t="shared" si="1538"/>
        <x:v>12</x:v>
      </x:c>
      <x:c r="J8294" s="53">
        <x:f t="shared" si="1539"/>
        <x:v>14</x:v>
      </x:c>
      <x:c r="K8294" s="53">
        <x:f t="shared" si="1540"/>
        <x:v>2</x:v>
      </x:c>
      <x:c r="L8294" s="53">
        <x:f t="shared" si="1541"/>
        <x:v>28</x:v>
      </x:c>
      <x:c r="M8294" s="54">
        <x:f t="shared" si="1542"/>
        <x:v>4075.2157141676648</x:v>
      </x:c>
      <x:c r="N8294" s="54">
        <x:f t="shared" si="1543"/>
        <x:v>2.3300109126164341</x:v>
      </x:c>
      <x:c r="O8294" s="55">
        <x:f t="shared" si="1544"/>
        <x:v>140316</x:v>
      </x:c>
      <x:c r="P8294" s="55">
        <x:f t="shared" si="1545"/>
        <x:v>18480</x:v>
      </x:c>
      <x:c r="Q8294" s="55">
        <x:f t="shared" si="1546"/>
        <x:v>83250.272815410848</x:v>
      </x:c>
      <x:c r="R8294" s="55">
        <x:f t="shared" si="1547"/>
        <x:v>18585.727184589152</x:v>
      </x:c>
      <x:c r="S8294" s="1" t="str">
        <x:f t="shared" si="1548"/>
        <x:v>YES</x:v>
      </x:c>
      <x:c r="T8294" s="1">
        <x:f t="shared" si="1549"/>
        <x:v>18585.727184589152</x:v>
      </x:c>
    </x:row>
    <x:row r="8295">
      <x:c r="A8295" s="1"/>
      <x:c r="B8295" s="1"/>
      <x:c r="C8295" s="1"/>
      <x:c r="D8295" s="1"/>
      <x:c r="E8295" s="1"/>
      <x:c r="F8295" s="1"/>
      <x:c r="G8295" s="1"/>
      <x:c r="H8295" s="1"/>
      <x:c r="I8295" s="53">
        <x:f t="shared" si="1538"/>
        <x:v>12</x:v>
      </x:c>
      <x:c r="J8295" s="53">
        <x:f t="shared" si="1539"/>
        <x:v>14</x:v>
      </x:c>
      <x:c r="K8295" s="53">
        <x:f t="shared" si="1540"/>
        <x:v>3</x:v>
      </x:c>
      <x:c r="L8295" s="53">
        <x:f t="shared" si="1541"/>
        <x:v>29</x:v>
      </x:c>
      <x:c r="M8295" s="54">
        <x:f t="shared" si="1542"/>
        <x:v>4123.0776965895402</x:v>
      </x:c>
      <x:c r="N8295" s="54">
        <x:f t="shared" si="1543"/>
        <x:v>2.363248400409403</x:v>
      </x:c>
      <x:c r="O8295" s="55">
        <x:f t="shared" si="1544"/>
        <x:v>143016</x:v>
      </x:c>
      <x:c r="P8295" s="55">
        <x:f t="shared" si="1545"/>
        <x:v>19360</x:v>
      </x:c>
      <x:c r="Q8295" s="55">
        <x:f t="shared" si="1546"/>
        <x:v>84081.210010235081</x:v>
      </x:c>
      <x:c r="R8295" s="55">
        <x:f t="shared" si="1547"/>
        <x:v>19574.789989764919</x:v>
      </x:c>
      <x:c r="S8295" s="1" t="str">
        <x:f t="shared" si="1548"/>
        <x:v>YES</x:v>
      </x:c>
      <x:c r="T8295" s="1">
        <x:f t="shared" si="1549"/>
        <x:v>19574.789989764919</x:v>
      </x:c>
    </x:row>
    <x:row r="8296">
      <x:c r="A8296" s="1"/>
      <x:c r="B8296" s="1"/>
      <x:c r="C8296" s="1"/>
      <x:c r="D8296" s="1"/>
      <x:c r="E8296" s="1"/>
      <x:c r="F8296" s="1"/>
      <x:c r="G8296" s="1"/>
      <x:c r="H8296" s="1"/>
      <x:c r="I8296" s="53">
        <x:f t="shared" si="1538"/>
        <x:v>12</x:v>
      </x:c>
      <x:c r="J8296" s="53">
        <x:f t="shared" si="1539"/>
        <x:v>14</x:v>
      </x:c>
      <x:c r="K8296" s="53">
        <x:f t="shared" si="1540"/>
        <x:v>4</x:v>
      </x:c>
      <x:c r="L8296" s="53">
        <x:f t="shared" si="1541"/>
        <x:v>30</x:v>
      </x:c>
      <x:c r="M8296" s="54">
        <x:f t="shared" si="1542"/>
        <x:v>4172.1218123121962</x:v>
      </x:c>
      <x:c r="N8296" s="54">
        <x:f t="shared" si="1543"/>
        <x:v>2.3973068141056917</x:v>
      </x:c>
      <x:c r="O8296" s="55">
        <x:f t="shared" si="1544"/>
        <x:v>145716</x:v>
      </x:c>
      <x:c r="P8296" s="55">
        <x:f t="shared" si="1545"/>
        <x:v>20240</x:v>
      </x:c>
      <x:c r="Q8296" s="55">
        <x:f t="shared" si="1546"/>
        <x:v>84932.670352642293</x:v>
      </x:c>
      <x:c r="R8296" s="55">
        <x:f t="shared" si="1547"/>
        <x:v>20543.329647357707</x:v>
      </x:c>
      <x:c r="S8296" s="1" t="str">
        <x:f t="shared" si="1548"/>
        <x:v>YES</x:v>
      </x:c>
      <x:c r="T8296" s="1">
        <x:f t="shared" si="1549"/>
        <x:v>20543.329647357707</x:v>
      </x:c>
    </x:row>
    <x:row r="8297">
      <x:c r="A8297" s="1"/>
      <x:c r="B8297" s="1"/>
      <x:c r="C8297" s="1"/>
      <x:c r="D8297" s="1"/>
      <x:c r="E8297" s="1"/>
      <x:c r="F8297" s="1"/>
      <x:c r="G8297" s="1"/>
      <x:c r="H8297" s="1"/>
      <x:c r="I8297" s="53">
        <x:f t="shared" si="1538"/>
        <x:v>12</x:v>
      </x:c>
      <x:c r="J8297" s="53">
        <x:f t="shared" si="1539"/>
        <x:v>14</x:v>
      </x:c>
      <x:c r="K8297" s="53">
        <x:f t="shared" si="1540"/>
        <x:v>5</x:v>
      </x:c>
      <x:c r="L8297" s="53">
        <x:f t="shared" si="1541"/>
        <x:v>31</x:v>
      </x:c>
      <x:c r="M8297" s="54">
        <x:f t="shared" si="1542"/>
        <x:v>4222.3701362333995</x:v>
      </x:c>
      <x:c r="N8297" s="54">
        <x:f t="shared" si="1543"/>
        <x:v>2.4322014834954162</x:v>
      </x:c>
      <x:c r="O8297" s="55">
        <x:f t="shared" si="1544"/>
        <x:v>148416</x:v>
      </x:c>
      <x:c r="P8297" s="55">
        <x:f t="shared" si="1545"/>
        <x:v>21120</x:v>
      </x:c>
      <x:c r="Q8297" s="55">
        <x:f t="shared" si="1546"/>
        <x:v>85805.037087385397</x:v>
      </x:c>
      <x:c r="R8297" s="55">
        <x:f t="shared" si="1547"/>
        <x:v>21490.962912614603</x:v>
      </x:c>
      <x:c r="S8297" s="1" t="str">
        <x:f t="shared" si="1548"/>
        <x:v>YES</x:v>
      </x:c>
      <x:c r="T8297" s="1">
        <x:f t="shared" si="1549"/>
        <x:v>21490.962912614603</x:v>
      </x:c>
    </x:row>
    <x:row r="8298">
      <x:c r="A8298" s="1"/>
      <x:c r="B8298" s="1"/>
      <x:c r="C8298" s="1"/>
      <x:c r="D8298" s="1"/>
      <x:c r="E8298" s="1"/>
      <x:c r="F8298" s="1"/>
      <x:c r="G8298" s="1"/>
      <x:c r="H8298" s="1"/>
      <x:c r="I8298" s="53">
        <x:f t="shared" si="1538"/>
        <x:v>12</x:v>
      </x:c>
      <x:c r="J8298" s="53">
        <x:f t="shared" si="1539"/>
        <x:v>14</x:v>
      </x:c>
      <x:c r="K8298" s="53">
        <x:f t="shared" si="1540"/>
        <x:v>6</x:v>
      </x:c>
      <x:c r="L8298" s="53">
        <x:f t="shared" si="1541"/>
        <x:v>32</x:v>
      </x:c>
      <x:c r="M8298" s="54">
        <x:f t="shared" si="1542"/>
        <x:v>4273.8451104150327</x:v>
      </x:c>
      <x:c r="N8298" s="54">
        <x:f t="shared" si="1543"/>
        <x:v>2.4679479933437727</x:v>
      </x:c>
      <x:c r="O8298" s="55">
        <x:f t="shared" si="1544"/>
        <x:v>151116</x:v>
      </x:c>
      <x:c r="P8298" s="55">
        <x:f t="shared" si="1545"/>
        <x:v>22000</x:v>
      </x:c>
      <x:c r="Q8298" s="55">
        <x:f t="shared" si="1546"/>
        <x:v>86698.699833594321</x:v>
      </x:c>
      <x:c r="R8298" s="55">
        <x:f t="shared" si="1547"/>
        <x:v>22417.300166405679</x:v>
      </x:c>
      <x:c r="S8298" s="1" t="str">
        <x:f t="shared" si="1548"/>
        <x:v>YES</x:v>
      </x:c>
      <x:c r="T8298" s="1">
        <x:f t="shared" si="1549"/>
        <x:v>22417.300166405679</x:v>
      </x:c>
    </x:row>
    <x:row r="8299">
      <x:c r="A8299" s="1"/>
      <x:c r="B8299" s="1"/>
      <x:c r="C8299" s="1"/>
      <x:c r="D8299" s="1"/>
      <x:c r="E8299" s="1"/>
      <x:c r="F8299" s="1"/>
      <x:c r="G8299" s="1"/>
      <x:c r="H8299" s="1"/>
      <x:c r="I8299" s="53">
        <x:f t="shared" si="1538"/>
        <x:v>12</x:v>
      </x:c>
      <x:c r="J8299" s="53">
        <x:f t="shared" si="1539"/>
        <x:v>14</x:v>
      </x:c>
      <x:c r="K8299" s="53">
        <x:f t="shared" si="1540"/>
        <x:v>7</x:v>
      </x:c>
      <x:c r="L8299" s="53">
        <x:f t="shared" si="1541"/>
        <x:v>33</x:v>
      </x:c>
      <x:c r="M8299" s="54">
        <x:f t="shared" si="1542"/>
        <x:v>4326.5695498129935</x:v>
      </x:c>
      <x:c r="N8299" s="54">
        <x:f t="shared" si="1543"/>
        <x:v>2.5045621873701345</x:v>
      </x:c>
      <x:c r="O8299" s="55">
        <x:f t="shared" si="1544"/>
        <x:v>153816</x:v>
      </x:c>
      <x:c r="P8299" s="55">
        <x:f t="shared" si="1545"/>
        <x:v>22880</x:v>
      </x:c>
      <x:c r="Q8299" s="55">
        <x:f t="shared" si="1546"/>
        <x:v>87614.054684253351</x:v>
      </x:c>
      <x:c r="R8299" s="55">
        <x:f t="shared" si="1547"/>
        <x:v>23321.945315746649</x:v>
      </x:c>
      <x:c r="S8299" s="1" t="str">
        <x:f t="shared" si="1548"/>
        <x:v>YES</x:v>
      </x:c>
      <x:c r="T8299" s="1">
        <x:f t="shared" si="1549"/>
        <x:v>23321.945315746649</x:v>
      </x:c>
    </x:row>
    <x:row r="8300">
      <x:c r="A8300" s="1"/>
      <x:c r="B8300" s="1"/>
      <x:c r="C8300" s="1"/>
      <x:c r="D8300" s="1"/>
      <x:c r="E8300" s="1"/>
      <x:c r="F8300" s="1"/>
      <x:c r="G8300" s="1"/>
      <x:c r="H8300" s="1"/>
      <x:c r="I8300" s="53">
        <x:f t="shared" si="1538"/>
        <x:v>12</x:v>
      </x:c>
      <x:c r="J8300" s="53">
        <x:f t="shared" si="1539"/>
        <x:v>14</x:v>
      </x:c>
      <x:c r="K8300" s="53">
        <x:f t="shared" si="1540"/>
        <x:v>8</x:v>
      </x:c>
      <x:c r="L8300" s="53">
        <x:f t="shared" si="1541"/>
        <x:v>34</x:v>
      </x:c>
      <x:c r="M8300" s="54">
        <x:f t="shared" si="1542"/>
        <x:v>4380.5666480929731</x:v>
      </x:c>
      <x:c r="N8300" s="54">
        <x:f t="shared" si="1543"/>
        <x:v>2.5420601722867868</x:v>
      </x:c>
      <x:c r="O8300" s="55">
        <x:f t="shared" si="1544"/>
        <x:v>156516</x:v>
      </x:c>
      <x:c r="P8300" s="55">
        <x:f t="shared" si="1545"/>
        <x:v>23760</x:v>
      </x:c>
      <x:c r="Q8300" s="55">
        <x:f t="shared" si="1546"/>
        <x:v>88551.504307169671</x:v>
      </x:c>
      <x:c r="R8300" s="55">
        <x:f t="shared" si="1547"/>
        <x:v>24204.495692830329</x:v>
      </x:c>
      <x:c r="S8300" s="1" t="str">
        <x:f t="shared" si="1548"/>
        <x:v>YES</x:v>
      </x:c>
      <x:c r="T8300" s="1">
        <x:f t="shared" si="1549"/>
        <x:v>24204.495692830329</x:v>
      </x:c>
    </x:row>
    <x:row r="8301">
      <x:c r="A8301" s="1"/>
      <x:c r="B8301" s="1"/>
      <x:c r="C8301" s="1"/>
      <x:c r="D8301" s="1"/>
      <x:c r="E8301" s="1"/>
      <x:c r="F8301" s="1"/>
      <x:c r="G8301" s="1"/>
      <x:c r="H8301" s="1"/>
      <x:c r="I8301" s="53">
        <x:f t="shared" si="1538"/>
        <x:v>12</x:v>
      </x:c>
      <x:c r="J8301" s="53">
        <x:f t="shared" si="1539"/>
        <x:v>14</x:v>
      </x:c>
      <x:c r="K8301" s="53">
        <x:f t="shared" si="1540"/>
        <x:v>9</x:v>
      </x:c>
      <x:c r="L8301" s="53">
        <x:f t="shared" si="1541"/>
        <x:v>35</x:v>
      </x:c>
      <x:c r="M8301" s="54">
        <x:f t="shared" si="1542"/>
        <x:v>4435.859983533368</x:v>
      </x:c>
      <x:c r="N8301" s="54">
        <x:f t="shared" si="1543"/>
        <x:v>2.5804583218981723</x:v>
      </x:c>
      <x:c r="O8301" s="55">
        <x:f t="shared" si="1544"/>
        <x:v>159216</x:v>
      </x:c>
      <x:c r="P8301" s="55">
        <x:f t="shared" si="1545"/>
        <x:v>24640</x:v>
      </x:c>
      <x:c r="Q8301" s="55">
        <x:f t="shared" si="1546"/>
        <x:v>89511.458047454304</x:v>
      </x:c>
      <x:c r="R8301" s="55">
        <x:f t="shared" si="1547"/>
        <x:v>25064.541952545696</x:v>
      </x:c>
      <x:c r="S8301" s="1" t="str">
        <x:f t="shared" si="1548"/>
        <x:v>YES</x:v>
      </x:c>
      <x:c r="T8301" s="1">
        <x:f t="shared" si="1549"/>
        <x:v>25064.541952545696</x:v>
      </x:c>
    </x:row>
    <x:row r="8302">
      <x:c r="A8302" s="1"/>
      <x:c r="B8302" s="1"/>
      <x:c r="C8302" s="1"/>
      <x:c r="D8302" s="1"/>
      <x:c r="E8302" s="1"/>
      <x:c r="F8302" s="1"/>
      <x:c r="G8302" s="1"/>
      <x:c r="H8302" s="1"/>
      <x:c r="I8302" s="53" t="n">
        <x:f t="shared" ref="I8302:I8365" si="1550">INT((ROW()-ROW($I$46))/((CARROT_CAP+1)*(MESCLUN_CAP+1)))</x:f>
        <x:v>12</x:v>
      </x:c>
      <x:c r="J8302" s="53" t="n">
        <x:f t="shared" ref="J8302:J8365" si="1551">MOD(INT((ROW()-ROW($I$46))/(MESCLUN_CAP+1)),CARROT_CAP+1)</x:f>
        <x:v>14</x:v>
      </x:c>
      <x:c r="K8302" s="53" t="n">
        <x:f t="shared" ref="K8302:K8365" si="1552">MOD(ROW()-ROW($I$46),MESCLUN_CAP+1)</x:f>
        <x:v>10</x:v>
      </x:c>
      <x:c r="L8302" s="53" t="n">
        <x:f t="shared" ref="L8302:L8365" si="1553">SUM(I8302:K8302)</x:f>
        <x:v>36</x:v>
      </x:c>
      <x:c r="M8302" s="54" t="n">
        <x:f t="shared" ref="M8302:M8365" si="1554">I8302*TOMATO_HOURS*WEEKS*(1+TOMATO_DIM)^I8302+J8302*CARROT_HOURS*WEEKS*(1+CARROT_DIM)^J8302+K8302*MESCLUN_HOURS*WEEKS*(1+MESCLUN_DIM)^K8302</x:f>
        <x:v>4492.47352501658</x:v>
      </x:c>
      <x:c r="N8302" s="54" t="n">
        <x:f t="shared" ref="N8302:N8365" si="1555">MAX(M8302-FARMER_HOURS,0)/TEMP_HOURS_PER_WORKER</x:f>
        <x:v>2.619773281261514</x:v>
      </x:c>
      <x:c r="O8302" s="55" t="n">
        <x:f t="shared" ref="O8302:O8365" si="1556">I8302*TOMATO_PRICE+J8302*CARROT_PRICE+K8302*MESCLUN_PRICE</x:f>
        <x:v>161916</x:v>
      </x:c>
      <x:c r="P8302" s="55" t="n">
        <x:f t="shared" ref="P8302:P8365" si="1557">I8302*TOMATO_FERTILIZER+J8302*CARROT_FERTILIZER+K8302*MESCLUN_FERTILIZER</x:f>
        <x:v>25520</x:v>
      </x:c>
      <x:c r="Q8302" s="55" t="n">
        <x:f t="shared" ref="Q8302:Q8365" si="1558">MIN(M8302,FARMER_HOURS)*FARMER_RATE+MAX(M8302-FARMER_HOURS,0)*TEMP_RATE</x:f>
        <x:v>90494.33203153785</x:v>
      </x:c>
      <x:c r="R8302" s="55" t="n">
        <x:f t="shared" ref="R8302:R8365" si="1559">O8302-P8302-Q8302-FIXED_COST</x:f>
        <x:v>25901.66796846215</x:v>
      </x:c>
      <x:c r="S8302" s="1" t="str">
        <x:f t="shared" ref="S8302:S8365" si="1560">IF(AND(L8302&lt;=TOTAL_BED_CAP,N8302&lt;=TEMP_WORKER_CAP),"YES","NO")</x:f>
        <x:v>YES</x:v>
      </x:c>
      <x:c r="T8302" s="1" t="n">
        <x:f t="shared" ref="T8302:T8365" si="1561">IF(S8302="YES",R8302,-1E+99)</x:f>
        <x:v>25901.66796846215</x:v>
      </x:c>
    </x:row>
    <x:row r="8303">
      <x:c r="A8303" s="1"/>
      <x:c r="B8303" s="1"/>
      <x:c r="C8303" s="1"/>
      <x:c r="D8303" s="1"/>
      <x:c r="E8303" s="1"/>
      <x:c r="F8303" s="1"/>
      <x:c r="G8303" s="1"/>
      <x:c r="H8303" s="1"/>
      <x:c r="I8303" s="53">
        <x:f t="shared" si="1550"/>
        <x:v>12</x:v>
      </x:c>
      <x:c r="J8303" s="53">
        <x:f t="shared" si="1551"/>
        <x:v>14</x:v>
      </x:c>
      <x:c r="K8303" s="53">
        <x:f t="shared" si="1552"/>
        <x:v>11</x:v>
      </x:c>
      <x:c r="L8303" s="53">
        <x:f t="shared" si="1553"/>
        <x:v>37</x:v>
      </x:c>
      <x:c r="M8303" s="54">
        <x:f t="shared" si="1554"/>
        <x:v>4550.4316381100198</x:v>
      </x:c>
      <x:c r="N8303" s="54">
        <x:f t="shared" si="1555"/>
        <x:v>2.6600219709097361</x:v>
      </x:c>
      <x:c r="O8303" s="55">
        <x:f t="shared" si="1556"/>
        <x:v>164616</x:v>
      </x:c>
      <x:c r="P8303" s="55">
        <x:f t="shared" si="1557"/>
        <x:v>26400</x:v>
      </x:c>
      <x:c r="Q8303" s="55">
        <x:f t="shared" si="1558"/>
        <x:v>91500.549272743403</x:v>
      </x:c>
      <x:c r="R8303" s="55">
        <x:f t="shared" si="1559"/>
        <x:v>26715.450727256597</x:v>
      </x:c>
      <x:c r="S8303" s="1" t="str">
        <x:f t="shared" si="1560"/>
        <x:v>YES</x:v>
      </x:c>
      <x:c r="T8303" s="1">
        <x:f t="shared" si="1561"/>
        <x:v>26715.450727256597</x:v>
      </x:c>
    </x:row>
    <x:row r="8304">
      <x:c r="A8304" s="1"/>
      <x:c r="B8304" s="1"/>
      <x:c r="C8304" s="1"/>
      <x:c r="D8304" s="1"/>
      <x:c r="E8304" s="1"/>
      <x:c r="F8304" s="1"/>
      <x:c r="G8304" s="1"/>
      <x:c r="H8304" s="1"/>
      <x:c r="I8304" s="53">
        <x:f t="shared" si="1550"/>
        <x:v>12</x:v>
      </x:c>
      <x:c r="J8304" s="53">
        <x:f t="shared" si="1551"/>
        <x:v>14</x:v>
      </x:c>
      <x:c r="K8304" s="53">
        <x:f t="shared" si="1552"/>
        <x:v>12</x:v>
      </x:c>
      <x:c r="L8304" s="53">
        <x:f t="shared" si="1553"/>
        <x:v>38</x:v>
      </x:c>
      <x:c r="M8304" s="54">
        <x:f t="shared" si="1554"/>
        <x:v>4609.7590912380838</x:v>
      </x:c>
      <x:c r="N8304" s="54">
        <x:f t="shared" si="1555"/>
        <x:v>2.7012215911375583</x:v>
      </x:c>
      <x:c r="O8304" s="55">
        <x:f t="shared" si="1556"/>
        <x:v>167316</x:v>
      </x:c>
      <x:c r="P8304" s="55">
        <x:f t="shared" si="1557"/>
        <x:v>27280</x:v>
      </x:c>
      <x:c r="Q8304" s="55">
        <x:f t="shared" si="1558"/>
        <x:v>92530.53977843895</x:v>
      </x:c>
      <x:c r="R8304" s="55">
        <x:f t="shared" si="1559"/>
        <x:v>27505.46022156105</x:v>
      </x:c>
      <x:c r="S8304" s="1" t="str">
        <x:f t="shared" si="1560"/>
        <x:v>YES</x:v>
      </x:c>
      <x:c r="T8304" s="1">
        <x:f t="shared" si="1561"/>
        <x:v>27505.46022156105</x:v>
      </x:c>
    </x:row>
    <x:row r="8305">
      <x:c r="A8305" s="1"/>
      <x:c r="B8305" s="1"/>
      <x:c r="C8305" s="1"/>
      <x:c r="D8305" s="1"/>
      <x:c r="E8305" s="1"/>
      <x:c r="F8305" s="1"/>
      <x:c r="G8305" s="1"/>
      <x:c r="H8305" s="1"/>
      <x:c r="I8305" s="53">
        <x:f t="shared" si="1550"/>
        <x:v>12</x:v>
      </x:c>
      <x:c r="J8305" s="53">
        <x:f t="shared" si="1551"/>
        <x:v>14</x:v>
      </x:c>
      <x:c r="K8305" s="53">
        <x:f t="shared" si="1552"/>
        <x:v>13</x:v>
      </x:c>
      <x:c r="L8305" s="53">
        <x:f t="shared" si="1553"/>
        <x:v>39</x:v>
      </x:c>
      <x:c r="M8305" s="54">
        <x:f t="shared" si="1554"/>
        <x:v>4670.4810619464679</x:v>
      </x:c>
      <x:c r="N8305" s="54">
        <x:f t="shared" si="1555"/>
        <x:v>2.7433896263517137</x:v>
      </x:c>
      <x:c r="O8305" s="55">
        <x:f t="shared" si="1556"/>
        <x:v>170016</x:v>
      </x:c>
      <x:c r="P8305" s="55">
        <x:f t="shared" si="1557"/>
        <x:v>28160</x:v>
      </x:c>
      <x:c r="Q8305" s="55">
        <x:f t="shared" si="1558"/>
        <x:v>93584.740658792842</x:v>
      </x:c>
      <x:c r="R8305" s="55">
        <x:f t="shared" si="1559"/>
        <x:v>28271.259341207158</x:v>
      </x:c>
      <x:c r="S8305" s="1" t="str">
        <x:f t="shared" si="1560"/>
        <x:v>YES</x:v>
      </x:c>
      <x:c r="T8305" s="1">
        <x:f t="shared" si="1561"/>
        <x:v>28271.259341207158</x:v>
      </x:c>
    </x:row>
    <x:row r="8306">
      <x:c r="A8306" s="1"/>
      <x:c r="B8306" s="1"/>
      <x:c r="C8306" s="1"/>
      <x:c r="D8306" s="1"/>
      <x:c r="E8306" s="1"/>
      <x:c r="F8306" s="1"/>
      <x:c r="G8306" s="1"/>
      <x:c r="H8306" s="1"/>
      <x:c r="I8306" s="53">
        <x:f t="shared" si="1550"/>
        <x:v>12</x:v>
      </x:c>
      <x:c r="J8306" s="53">
        <x:f t="shared" si="1551"/>
        <x:v>14</x:v>
      </x:c>
      <x:c r="K8306" s="53">
        <x:f t="shared" si="1552"/>
        <x:v>14</x:v>
      </x:c>
      <x:c r="L8306" s="53">
        <x:f t="shared" si="1553"/>
        <x:v>40</x:v>
      </x:c>
      <x:c r="M8306" s="54">
        <x:f t="shared" si="1554"/>
        <x:v>4732.6231432601298</x:v>
      </x:c>
      <x:c r="N8306" s="54">
        <x:f t="shared" si="1555"/>
        <x:v>2.7865438494862014</x:v>
      </x:c>
      <x:c r="O8306" s="55">
        <x:f t="shared" si="1556"/>
        <x:v>172716</x:v>
      </x:c>
      <x:c r="P8306" s="55">
        <x:f t="shared" si="1557"/>
        <x:v>29040</x:v>
      </x:c>
      <x:c r="Q8306" s="55">
        <x:f t="shared" si="1558"/>
        <x:v>94663.596237155027</x:v>
      </x:c>
      <x:c r="R8306" s="55">
        <x:f t="shared" si="1559"/>
        <x:v>29012.403762844973</x:v>
      </x:c>
      <x:c r="S8306" s="1" t="str">
        <x:f t="shared" si="1560"/>
        <x:v>YES</x:v>
      </x:c>
      <x:c r="T8306" s="1">
        <x:f t="shared" si="1561"/>
        <x:v>29012.403762844973</x:v>
      </x:c>
    </x:row>
    <x:row r="8307">
      <x:c r="A8307" s="1"/>
      <x:c r="B8307" s="1"/>
      <x:c r="C8307" s="1"/>
      <x:c r="D8307" s="1"/>
      <x:c r="E8307" s="1"/>
      <x:c r="F8307" s="1"/>
      <x:c r="G8307" s="1"/>
      <x:c r="H8307" s="1"/>
      <x:c r="I8307" s="53">
        <x:f t="shared" si="1550"/>
        <x:v>12</x:v>
      </x:c>
      <x:c r="J8307" s="53">
        <x:f t="shared" si="1551"/>
        <x:v>14</x:v>
      </x:c>
      <x:c r="K8307" s="53">
        <x:f t="shared" si="1552"/>
        <x:v>15</x:v>
      </x:c>
      <x:c r="L8307" s="53">
        <x:f t="shared" si="1553"/>
        <x:v>41</x:v>
      </x:c>
      <x:c r="M8307" s="54">
        <x:f t="shared" si="1554"/>
        <x:v>4796.2113501362765</x:v>
      </x:c>
      <x:c r="N8307" s="54">
        <x:f t="shared" si="1555"/>
        <x:v>2.8307023264835252</x:v>
      </x:c>
      <x:c r="O8307" s="55">
        <x:f t="shared" si="1556"/>
        <x:v>175416</x:v>
      </x:c>
      <x:c r="P8307" s="55">
        <x:f t="shared" si="1557"/>
        <x:v>29920</x:v>
      </x:c>
      <x:c r="Q8307" s="55">
        <x:f t="shared" si="1558"/>
        <x:v>95767.558162088128</x:v>
      </x:c>
      <x:c r="R8307" s="55">
        <x:f t="shared" si="1559"/>
        <x:v>29728.441837911872</x:v>
      </x:c>
      <x:c r="S8307" s="1" t="str">
        <x:f t="shared" si="1560"/>
        <x:v>YES</x:v>
      </x:c>
      <x:c r="T8307" s="1">
        <x:f t="shared" si="1561"/>
        <x:v>29728.441837911872</x:v>
      </x:c>
    </x:row>
    <x:row r="8308">
      <x:c r="A8308" s="1"/>
      <x:c r="B8308" s="1"/>
      <x:c r="C8308" s="1"/>
      <x:c r="D8308" s="1"/>
      <x:c r="E8308" s="1"/>
      <x:c r="F8308" s="1"/>
      <x:c r="G8308" s="1"/>
      <x:c r="H8308" s="1"/>
      <x:c r="I8308" s="53">
        <x:f t="shared" si="1550"/>
        <x:v>12</x:v>
      </x:c>
      <x:c r="J8308" s="53">
        <x:f t="shared" si="1551"/>
        <x:v>14</x:v>
      </x:c>
      <x:c r="K8308" s="53">
        <x:f t="shared" si="1552"/>
        <x:v>16</x:v>
      </x:c>
      <x:c r="L8308" s="53">
        <x:f t="shared" si="1553"/>
        <x:v>42</x:v>
      </x:c>
      <x:c r="M8308" s="54">
        <x:f t="shared" si="1554"/>
        <x:v>4861.272126013765</x:v>
      </x:c>
      <x:c r="N8308" s="54">
        <x:f t="shared" si="1555"/>
        <x:v>2.8758834208428925</x:v>
      </x:c>
      <x:c r="O8308" s="55">
        <x:f t="shared" si="1556"/>
        <x:v>178116</x:v>
      </x:c>
      <x:c r="P8308" s="55">
        <x:f t="shared" si="1557"/>
        <x:v>30800</x:v>
      </x:c>
      <x:c r="Q8308" s="55">
        <x:f t="shared" si="1558"/>
        <x:v>96897.085521072309</x:v>
      </x:c>
      <x:c r="R8308" s="55">
        <x:f t="shared" si="1559"/>
        <x:v>30418.914478927691</x:v>
      </x:c>
      <x:c r="S8308" s="1" t="str">
        <x:f t="shared" si="1560"/>
        <x:v>YES</x:v>
      </x:c>
      <x:c r="T8308" s="1">
        <x:f t="shared" si="1561"/>
        <x:v>30418.914478927691</x:v>
      </x:c>
    </x:row>
    <x:row r="8309">
      <x:c r="A8309" s="1"/>
      <x:c r="B8309" s="1"/>
      <x:c r="C8309" s="1"/>
      <x:c r="D8309" s="1"/>
      <x:c r="E8309" s="1"/>
      <x:c r="F8309" s="1"/>
      <x:c r="G8309" s="1"/>
      <x:c r="H8309" s="1"/>
      <x:c r="I8309" s="53">
        <x:f t="shared" si="1550"/>
        <x:v>12</x:v>
      </x:c>
      <x:c r="J8309" s="53">
        <x:f t="shared" si="1551"/>
        <x:v>14</x:v>
      </x:c>
      <x:c r="K8309" s="53">
        <x:f t="shared" si="1552"/>
        <x:v>17</x:v>
      </x:c>
      <x:c r="L8309" s="53">
        <x:f t="shared" si="1553"/>
        <x:v>43</x:v>
      </x:c>
      <x:c r="M8309" s="54">
        <x:f t="shared" si="1554"/>
        <x:v>4927.8323494603055</x:v>
      </x:c>
      <x:c r="N8309" s="54">
        <x:f t="shared" si="1555"/>
        <x:v>2.9221057982363234</x:v>
      </x:c>
      <x:c r="O8309" s="55">
        <x:f t="shared" si="1556"/>
        <x:v>180816</x:v>
      </x:c>
      <x:c r="P8309" s="55">
        <x:f t="shared" si="1557"/>
        <x:v>31680</x:v>
      </x:c>
      <x:c r="Q8309" s="55">
        <x:f t="shared" si="1558"/>
        <x:v>98052.644955908079</x:v>
      </x:c>
      <x:c r="R8309" s="55">
        <x:f t="shared" si="1559"/>
        <x:v>31083.355044091921</x:v>
      </x:c>
      <x:c r="S8309" s="1" t="str">
        <x:f t="shared" si="1560"/>
        <x:v>YES</x:v>
      </x:c>
      <x:c r="T8309" s="1">
        <x:f t="shared" si="1561"/>
        <x:v>31083.355044091921</x:v>
      </x:c>
    </x:row>
    <x:row r="8310">
      <x:c r="A8310" s="1"/>
      <x:c r="B8310" s="1"/>
      <x:c r="C8310" s="1"/>
      <x:c r="D8310" s="1"/>
      <x:c r="E8310" s="1"/>
      <x:c r="F8310" s="1"/>
      <x:c r="G8310" s="1"/>
      <x:c r="H8310" s="1"/>
      <x:c r="I8310" s="53">
        <x:f t="shared" si="1550"/>
        <x:v>12</x:v>
      </x:c>
      <x:c r="J8310" s="53">
        <x:f t="shared" si="1551"/>
        <x:v>14</x:v>
      </x:c>
      <x:c r="K8310" s="53">
        <x:f t="shared" si="1552"/>
        <x:v>18</x:v>
      </x:c>
      <x:c r="L8310" s="53">
        <x:f t="shared" si="1553"/>
        <x:v>44</x:v>
      </x:c>
      <x:c r="M8310" s="54">
        <x:f t="shared" si="1554"/>
        <x:v>4995.9193409188929</x:v>
      </x:c>
      <x:c r="N8310" s="54">
        <x:f t="shared" si="1555"/>
        <x:v>2.9693884311936758</x:v>
      </x:c>
      <x:c r="O8310" s="55">
        <x:f t="shared" si="1556"/>
        <x:v>183516</x:v>
      </x:c>
      <x:c r="P8310" s="55">
        <x:f t="shared" si="1557"/>
        <x:v>32560</x:v>
      </x:c>
      <x:c r="Q8310" s="55">
        <x:f t="shared" si="1558"/>
        <x:v>99234.710779841887</x:v>
      </x:c>
      <x:c r="R8310" s="55">
        <x:f t="shared" si="1559"/>
        <x:v>31721.289220158113</x:v>
      </x:c>
      <x:c r="S8310" s="1" t="str">
        <x:f t="shared" si="1560"/>
        <x:v>YES</x:v>
      </x:c>
      <x:c r="T8310" s="1">
        <x:f t="shared" si="1561"/>
        <x:v>31721.289220158113</x:v>
      </x:c>
    </x:row>
    <x:row r="8311">
      <x:c r="A8311" s="1"/>
      <x:c r="B8311" s="1"/>
      <x:c r="C8311" s="1"/>
      <x:c r="D8311" s="1"/>
      <x:c r="E8311" s="1"/>
      <x:c r="F8311" s="1"/>
      <x:c r="G8311" s="1"/>
      <x:c r="H8311" s="1"/>
      <x:c r="I8311" s="53">
        <x:f t="shared" si="1550"/>
        <x:v>12</x:v>
      </x:c>
      <x:c r="J8311" s="53">
        <x:f t="shared" si="1551"/>
        <x:v>14</x:v>
      </x:c>
      <x:c r="K8311" s="53">
        <x:f t="shared" si="1552"/>
        <x:v>19</x:v>
      </x:c>
      <x:c r="L8311" s="53">
        <x:f t="shared" si="1553"/>
        <x:v>45</x:v>
      </x:c>
      <x:c r="M8311" s="54">
        <x:f t="shared" si="1554"/>
        <x:v>5065.5608695549145</x:v>
      </x:c>
      <x:c r="N8311" s="54">
        <x:f t="shared" si="1555"/>
        <x:v>3.0177506038575794</x:v>
      </x:c>
      <x:c r="O8311" s="55">
        <x:f t="shared" si="1556"/>
        <x:v>186216</x:v>
      </x:c>
      <x:c r="P8311" s="55">
        <x:f t="shared" si="1557"/>
        <x:v>33440</x:v>
      </x:c>
      <x:c r="Q8311" s="55">
        <x:f t="shared" si="1558"/>
        <x:v>100443.76509643949</x:v>
      </x:c>
      <x:c r="R8311" s="55">
        <x:f t="shared" si="1559"/>
        <x:v>32332.234903560515</x:v>
      </x:c>
      <x:c r="S8311" s="1" t="str">
        <x:f t="shared" si="1560"/>
        <x:v>YES</x:v>
      </x:c>
      <x:c r="T8311" s="1">
        <x:f t="shared" si="1561"/>
        <x:v>32332.234903560515</x:v>
      </x:c>
    </x:row>
    <x:row r="8312">
      <x:c r="A8312" s="1"/>
      <x:c r="B8312" s="1"/>
      <x:c r="C8312" s="1"/>
      <x:c r="D8312" s="1"/>
      <x:c r="E8312" s="1"/>
      <x:c r="F8312" s="1"/>
      <x:c r="G8312" s="1"/>
      <x:c r="H8312" s="1"/>
      <x:c r="I8312" s="53">
        <x:f t="shared" si="1550"/>
        <x:v>12</x:v>
      </x:c>
      <x:c r="J8312" s="53">
        <x:f t="shared" si="1551"/>
        <x:v>14</x:v>
      </x:c>
      <x:c r="K8312" s="53">
        <x:f t="shared" si="1552"/>
        <x:v>20</x:v>
      </x:c>
      <x:c r="L8312" s="53">
        <x:f t="shared" si="1553"/>
        <x:v>46</x:v>
      </x:c>
      <x:c r="M8312" s="54">
        <x:f t="shared" si="1554"/>
        <x:v>5136.7851602053915</x:v>
      </x:c>
      <x:c r="N8312" s="54">
        <x:f t="shared" si="1555"/>
        <x:v>3.0672119168092995</x:v>
      </x:c>
      <x:c r="O8312" s="55">
        <x:f t="shared" si="1556"/>
        <x:v>188916</x:v>
      </x:c>
      <x:c r="P8312" s="55">
        <x:f t="shared" si="1557"/>
        <x:v>34320</x:v>
      </x:c>
      <x:c r="Q8312" s="55">
        <x:f t="shared" si="1558"/>
        <x:v>101680.29792023249</x:v>
      </x:c>
      <x:c r="R8312" s="55">
        <x:f t="shared" si="1559"/>
        <x:v>32915.702079767507</x:v>
      </x:c>
      <x:c r="S8312" s="1" t="str">
        <x:f t="shared" si="1560"/>
        <x:v>YES</x:v>
      </x:c>
      <x:c r="T8312" s="1">
        <x:f t="shared" si="1561"/>
        <x:v>32915.702079767507</x:v>
      </x:c>
    </x:row>
    <x:row r="8313">
      <x:c r="A8313" s="1"/>
      <x:c r="B8313" s="1"/>
      <x:c r="C8313" s="1"/>
      <x:c r="D8313" s="1"/>
      <x:c r="E8313" s="1"/>
      <x:c r="F8313" s="1"/>
      <x:c r="G8313" s="1"/>
      <x:c r="H8313" s="1"/>
      <x:c r="I8313" s="53">
        <x:f t="shared" si="1550"/>
        <x:v>12</x:v>
      </x:c>
      <x:c r="J8313" s="53">
        <x:f t="shared" si="1551"/>
        <x:v>14</x:v>
      </x:c>
      <x:c r="K8313" s="53">
        <x:f t="shared" si="1552"/>
        <x:v>21</x:v>
      </x:c>
      <x:c r="L8313" s="53">
        <x:f t="shared" si="1553"/>
        <x:v>47</x:v>
      </x:c>
      <x:c r="M8313" s="54">
        <x:f t="shared" si="1554"/>
        <x:v>5209.6209004318353</x:v>
      </x:c>
      <x:c r="N8313" s="54">
        <x:f t="shared" si="1555"/>
        <x:v>3.1177922919665524</x:v>
      </x:c>
      <x:c r="O8313" s="55">
        <x:f t="shared" si="1556"/>
        <x:v>191616</x:v>
      </x:c>
      <x:c r="P8313" s="55">
        <x:f t="shared" si="1557"/>
        <x:v>35200</x:v>
      </x:c>
      <x:c r="Q8313" s="55">
        <x:f t="shared" si="1558"/>
        <x:v>102944.8072991638</x:v>
      </x:c>
      <x:c r="R8313" s="55">
        <x:f t="shared" si="1559"/>
        <x:v>33471.192700836196</x:v>
      </x:c>
      <x:c r="S8313" s="1" t="str">
        <x:f t="shared" si="1560"/>
        <x:v>YES</x:v>
      </x:c>
      <x:c r="T8313" s="1">
        <x:f t="shared" si="1561"/>
        <x:v>33471.192700836196</x:v>
      </x:c>
    </x:row>
    <x:row r="8314">
      <x:c r="A8314" s="1"/>
      <x:c r="B8314" s="1"/>
      <x:c r="C8314" s="1"/>
      <x:c r="D8314" s="1"/>
      <x:c r="E8314" s="1"/>
      <x:c r="F8314" s="1"/>
      <x:c r="G8314" s="1"/>
      <x:c r="H8314" s="1"/>
      <x:c r="I8314" s="53">
        <x:f t="shared" si="1550"/>
        <x:v>12</x:v>
      </x:c>
      <x:c r="J8314" s="53">
        <x:f t="shared" si="1551"/>
        <x:v>14</x:v>
      </x:c>
      <x:c r="K8314" s="53">
        <x:f t="shared" si="1552"/>
        <x:v>22</x:v>
      </x:c>
      <x:c r="L8314" s="53">
        <x:f t="shared" si="1553"/>
        <x:v>48</x:v>
      </x:c>
      <x:c r="M8314" s="54">
        <x:f t="shared" si="1554"/>
        <x:v>5284.0972476782317</x:v>
      </x:c>
      <x:c r="N8314" s="54">
        <x:f t="shared" si="1555"/>
        <x:v>3.1695119775543277</x:v>
      </x:c>
      <x:c r="O8314" s="55">
        <x:f t="shared" si="1556"/>
        <x:v>194316</x:v>
      </x:c>
      <x:c r="P8314" s="55">
        <x:f t="shared" si="1557"/>
        <x:v>36080</x:v>
      </x:c>
      <x:c r="Q8314" s="55">
        <x:f t="shared" si="1558"/>
        <x:v>104237.79943885819</x:v>
      </x:c>
      <x:c r="R8314" s="55">
        <x:f t="shared" si="1559"/>
        <x:v>33998.200561141814</x:v>
      </x:c>
      <x:c r="S8314" s="1" t="str">
        <x:f t="shared" si="1560"/>
        <x:v>YES</x:v>
      </x:c>
      <x:c r="T8314" s="1">
        <x:f t="shared" si="1561"/>
        <x:v>33998.200561141814</x:v>
      </x:c>
    </x:row>
    <x:row r="8315">
      <x:c r="A8315" s="1"/>
      <x:c r="B8315" s="1"/>
      <x:c r="C8315" s="1"/>
      <x:c r="D8315" s="1"/>
      <x:c r="E8315" s="1"/>
      <x:c r="F8315" s="1"/>
      <x:c r="G8315" s="1"/>
      <x:c r="H8315" s="1"/>
      <x:c r="I8315" s="53">
        <x:f t="shared" si="1550"/>
        <x:v>12</x:v>
      </x:c>
      <x:c r="J8315" s="53">
        <x:f t="shared" si="1551"/>
        <x:v>14</x:v>
      </x:c>
      <x:c r="K8315" s="53">
        <x:f t="shared" si="1552"/>
        <x:v>23</x:v>
      </x:c>
      <x:c r="L8315" s="53">
        <x:f t="shared" si="1553"/>
        <x:v>49</x:v>
      </x:c>
      <x:c r="M8315" s="54">
        <x:f t="shared" si="1554"/>
        <x:v>5360.2438365356684</x:v>
      </x:c>
      <x:c r="N8315" s="54">
        <x:f t="shared" si="1555"/>
        <x:v>3.2223915531497695</x:v>
      </x:c>
      <x:c r="O8315" s="55">
        <x:f t="shared" si="1556"/>
        <x:v>197016</x:v>
      </x:c>
      <x:c r="P8315" s="55">
        <x:f t="shared" si="1557"/>
        <x:v>36960</x:v>
      </x:c>
      <x:c r="Q8315" s="55">
        <x:f t="shared" si="1558"/>
        <x:v>105559.78882874425</x:v>
      </x:c>
      <x:c r="R8315" s="55">
        <x:f t="shared" si="1559"/>
        <x:v>34496.211171255753</x:v>
      </x:c>
      <x:c r="S8315" s="1" t="str">
        <x:f t="shared" si="1560"/>
        <x:v>YES</x:v>
      </x:c>
      <x:c r="T8315" s="1">
        <x:f t="shared" si="1561"/>
        <x:v>34496.211171255753</x:v>
      </x:c>
    </x:row>
    <x:row r="8316">
      <x:c r="A8316" s="1"/>
      <x:c r="B8316" s="1"/>
      <x:c r="C8316" s="1"/>
      <x:c r="D8316" s="1"/>
      <x:c r="E8316" s="1"/>
      <x:c r="F8316" s="1"/>
      <x:c r="G8316" s="1"/>
      <x:c r="H8316" s="1"/>
      <x:c r="I8316" s="53">
        <x:f t="shared" si="1550"/>
        <x:v>12</x:v>
      </x:c>
      <x:c r="J8316" s="53">
        <x:f t="shared" si="1551"/>
        <x:v>14</x:v>
      </x:c>
      <x:c r="K8316" s="53">
        <x:f t="shared" si="1552"/>
        <x:v>24</x:v>
      </x:c>
      <x:c r="L8316" s="53">
        <x:f t="shared" si="1553"/>
        <x:v>50</x:v>
      </x:c>
      <x:c r="M8316" s="54">
        <x:f t="shared" si="1554"/>
        <x:v>5438.0907861151636</x:v>
      </x:c>
      <x:c r="N8316" s="54">
        <x:f t="shared" si="1555"/>
        <x:v>3.2764519348021968</x:v>
      </x:c>
      <x:c r="O8316" s="55">
        <x:f t="shared" si="1556"/>
        <x:v>199716</x:v>
      </x:c>
      <x:c r="P8316" s="55">
        <x:f t="shared" si="1557"/>
        <x:v>37840</x:v>
      </x:c>
      <x:c r="Q8316" s="55">
        <x:f t="shared" si="1558"/>
        <x:v>106911.29837005492</x:v>
      </x:c>
      <x:c r="R8316" s="55">
        <x:f t="shared" si="1559"/>
        <x:v>34964.701629945077</x:v>
      </x:c>
      <x:c r="S8316" s="1" t="str">
        <x:f t="shared" si="1560"/>
        <x:v>YES</x:v>
      </x:c>
      <x:c r="T8316" s="1">
        <x:f t="shared" si="1561"/>
        <x:v>34964.701629945077</x:v>
      </x:c>
    </x:row>
    <x:row r="8317">
      <x:c r="A8317" s="1"/>
      <x:c r="B8317" s="1"/>
      <x:c r="C8317" s="1"/>
      <x:c r="D8317" s="1"/>
      <x:c r="E8317" s="1"/>
      <x:c r="F8317" s="1"/>
      <x:c r="G8317" s="1"/>
      <x:c r="H8317" s="1"/>
      <x:c r="I8317" s="53">
        <x:f t="shared" si="1550"/>
        <x:v>12</x:v>
      </x:c>
      <x:c r="J8317" s="53">
        <x:f t="shared" si="1551"/>
        <x:v>14</x:v>
      </x:c>
      <x:c r="K8317" s="53">
        <x:f t="shared" si="1552"/>
        <x:v>25</x:v>
      </x:c>
      <x:c r="L8317" s="53">
        <x:f t="shared" si="1553"/>
        <x:v>51</x:v>
      </x:c>
      <x:c r="M8317" s="54">
        <x:f t="shared" si="1554"/>
        <x:v>5517.6687075302616</x:v>
      </x:c>
      <x:c r="N8317" s="54">
        <x:f t="shared" si="1555"/>
        <x:v>3.3317143802293483</x:v>
      </x:c>
      <x:c r="O8317" s="55">
        <x:f t="shared" si="1556"/>
        <x:v>202416</x:v>
      </x:c>
      <x:c r="P8317" s="55">
        <x:f t="shared" si="1557"/>
        <x:v>38720</x:v>
      </x:c>
      <x:c r="Q8317" s="55">
        <x:f t="shared" si="1558"/>
        <x:v>108292.85950573371</x:v>
      </x:c>
      <x:c r="R8317" s="55">
        <x:f t="shared" si="1559"/>
        <x:v>35403.140494266292</x:v>
      </x:c>
      <x:c r="S8317" s="1" t="str">
        <x:f t="shared" si="1560"/>
        <x:v>YES</x:v>
      </x:c>
      <x:c r="T8317" s="1">
        <x:f t="shared" si="1561"/>
        <x:v>35403.140494266292</x:v>
      </x:c>
    </x:row>
    <x:row r="8318">
      <x:c r="A8318" s="1"/>
      <x:c r="B8318" s="1"/>
      <x:c r="C8318" s="1"/>
      <x:c r="D8318" s="1"/>
      <x:c r="E8318" s="1"/>
      <x:c r="F8318" s="1"/>
      <x:c r="G8318" s="1"/>
      <x:c r="H8318" s="1"/>
      <x:c r="I8318" s="53">
        <x:f t="shared" si="1550"/>
        <x:v>12</x:v>
      </x:c>
      <x:c r="J8318" s="53">
        <x:f t="shared" si="1551"/>
        <x:v>14</x:v>
      </x:c>
      <x:c r="K8318" s="53">
        <x:f t="shared" si="1552"/>
        <x:v>26</x:v>
      </x:c>
      <x:c r="L8318" s="53">
        <x:f t="shared" si="1553"/>
        <x:v>52</x:v>
      </x:c>
      <x:c r="M8318" s="54">
        <x:f t="shared" si="1554"/>
        <x:v>5599.0087114909793</x:v>
      </x:c>
      <x:c r="N8318" s="54">
        <x:f t="shared" si="1555"/>
        <x:v>3.3882004940909578</x:v>
      </x:c>
      <x:c r="O8318" s="55">
        <x:f t="shared" si="1556"/>
        <x:v>205116</x:v>
      </x:c>
      <x:c r="P8318" s="55">
        <x:f t="shared" si="1557"/>
        <x:v>39600</x:v>
      </x:c>
      <x:c r="Q8318" s="55">
        <x:f t="shared" si="1558"/>
        <x:v>109705.01235227394</x:v>
      </x:c>
      <x:c r="R8318" s="55">
        <x:f t="shared" si="1559"/>
        <x:v>35810.987647726055</x:v>
      </x:c>
      <x:c r="S8318" s="1" t="str">
        <x:f t="shared" si="1560"/>
        <x:v>YES</x:v>
      </x:c>
      <x:c r="T8318" s="1">
        <x:f t="shared" si="1561"/>
        <x:v>35810.987647726055</x:v>
      </x:c>
    </x:row>
    <x:row r="8319">
      <x:c r="A8319" s="1"/>
      <x:c r="B8319" s="1"/>
      <x:c r="C8319" s="1"/>
      <x:c r="D8319" s="1"/>
      <x:c r="E8319" s="1"/>
      <x:c r="F8319" s="1"/>
      <x:c r="G8319" s="1"/>
      <x:c r="H8319" s="1"/>
      <x:c r="I8319" s="53">
        <x:f t="shared" si="1550"/>
        <x:v>12</x:v>
      </x:c>
      <x:c r="J8319" s="53">
        <x:f t="shared" si="1551"/>
        <x:v>14</x:v>
      </x:c>
      <x:c r="K8319" s="53">
        <x:f t="shared" si="1552"/>
        <x:v>27</x:v>
      </x:c>
      <x:c r="L8319" s="53">
        <x:f t="shared" si="1553"/>
        <x:v>53</x:v>
      </x:c>
      <x:c r="M8319" s="54">
        <x:f t="shared" si="1554"/>
        <x:v>5682.1424160107363</x:v>
      </x:c>
      <x:c r="N8319" s="54">
        <x:f t="shared" si="1555"/>
        <x:v>3.4459322333407889</x:v>
      </x:c>
      <x:c r="O8319" s="55">
        <x:f t="shared" si="1556"/>
        <x:v>207816</x:v>
      </x:c>
      <x:c r="P8319" s="55">
        <x:f t="shared" si="1557"/>
        <x:v>40480</x:v>
      </x:c>
      <x:c r="Q8319" s="55">
        <x:f t="shared" si="1558"/>
        <x:v>111148.30583351973</x:v>
      </x:c>
      <x:c r="R8319" s="55">
        <x:f t="shared" si="1559"/>
        <x:v>36187.694166480273</x:v>
      </x:c>
      <x:c r="S8319" s="1" t="str">
        <x:f t="shared" si="1560"/>
        <x:v>YES</x:v>
      </x:c>
      <x:c r="T8319" s="1">
        <x:f t="shared" si="1561"/>
        <x:v>36187.694166480273</x:v>
      </x:c>
    </x:row>
    <x:row r="8320">
      <x:c r="A8320" s="1"/>
      <x:c r="B8320" s="1"/>
      <x:c r="C8320" s="1"/>
      <x:c r="D8320" s="1"/>
      <x:c r="E8320" s="1"/>
      <x:c r="F8320" s="1"/>
      <x:c r="G8320" s="1"/>
      <x:c r="H8320" s="1"/>
      <x:c r="I8320" s="53">
        <x:f t="shared" si="1550"/>
        <x:v>12</x:v>
      </x:c>
      <x:c r="J8320" s="53">
        <x:f t="shared" si="1551"/>
        <x:v>14</x:v>
      </x:c>
      <x:c r="K8320" s="53">
        <x:f t="shared" si="1552"/>
        <x:v>28</x:v>
      </x:c>
      <x:c r="L8320" s="53">
        <x:f t="shared" si="1553"/>
        <x:v>54</x:v>
      </x:c>
      <x:c r="M8320" s="54">
        <x:f t="shared" si="1554"/>
        <x:v>5767.10195422789</x:v>
      </x:c>
      <x:c r="N8320" s="54">
        <x:f t="shared" si="1555"/>
        <x:v>3.504931912658257</x:v>
      </x:c>
      <x:c r="O8320" s="55">
        <x:f t="shared" si="1556"/>
        <x:v>210516</x:v>
      </x:c>
      <x:c r="P8320" s="55">
        <x:f t="shared" si="1557"/>
        <x:v>41360</x:v>
      </x:c>
      <x:c r="Q8320" s="55">
        <x:f t="shared" si="1558"/>
        <x:v>112623.29781645643</x:v>
      </x:c>
      <x:c r="R8320" s="55">
        <x:f t="shared" si="1559"/>
        <x:v>36532.702183543573</x:v>
      </x:c>
      <x:c r="S8320" s="1" t="str">
        <x:f t="shared" si="1560"/>
        <x:v>YES</x:v>
      </x:c>
      <x:c r="T8320" s="1">
        <x:f t="shared" si="1561"/>
        <x:v>36532.702183543573</x:v>
      </x:c>
    </x:row>
    <x:row r="8321">
      <x:c r="A8321" s="1"/>
      <x:c r="B8321" s="1"/>
      <x:c r="C8321" s="1"/>
      <x:c r="D8321" s="1"/>
      <x:c r="E8321" s="1"/>
      <x:c r="F8321" s="1"/>
      <x:c r="G8321" s="1"/>
      <x:c r="H8321" s="1"/>
      <x:c r="I8321" s="53">
        <x:f t="shared" si="1550"/>
        <x:v>12</x:v>
      </x:c>
      <x:c r="J8321" s="53">
        <x:f t="shared" si="1551"/>
        <x:v>14</x:v>
      </x:c>
      <x:c r="K8321" s="53">
        <x:f t="shared" si="1552"/>
        <x:v>29</x:v>
      </x:c>
      <x:c r="L8321" s="53">
        <x:f t="shared" si="1553"/>
        <x:v>55</x:v>
      </x:c>
      <x:c r="M8321" s="54">
        <x:f t="shared" si="1554"/>
        <x:v>5853.9199823435429</x:v>
      </x:c>
      <x:c r="N8321" s="54">
        <x:f t="shared" si="1555"/>
        <x:v>3.5652222099607935</x:v>
      </x:c>
      <x:c r="O8321" s="55">
        <x:f t="shared" si="1556"/>
        <x:v>213216</x:v>
      </x:c>
      <x:c r="P8321" s="55">
        <x:f t="shared" si="1557"/>
        <x:v>42240</x:v>
      </x:c>
      <x:c r="Q8321" s="55">
        <x:f t="shared" si="1558"/>
        <x:v>114130.55524901985</x:v>
      </x:c>
      <x:c r="R8321" s="55">
        <x:f t="shared" si="1559"/>
        <x:v>36845.444750980154</x:v>
      </x:c>
      <x:c r="S8321" s="1" t="str">
        <x:f t="shared" si="1560"/>
        <x:v>YES</x:v>
      </x:c>
      <x:c r="T8321" s="1">
        <x:f t="shared" si="1561"/>
        <x:v>36845.444750980154</x:v>
      </x:c>
    </x:row>
    <x:row r="8322">
      <x:c r="A8322" s="1"/>
      <x:c r="B8322" s="1"/>
      <x:c r="C8322" s="1"/>
      <x:c r="D8322" s="1"/>
      <x:c r="E8322" s="1"/>
      <x:c r="F8322" s="1"/>
      <x:c r="G8322" s="1"/>
      <x:c r="H8322" s="1"/>
      <x:c r="I8322" s="53">
        <x:f t="shared" si="1550"/>
        <x:v>12</x:v>
      </x:c>
      <x:c r="J8322" s="53">
        <x:f t="shared" si="1551"/>
        <x:v>14</x:v>
      </x:c>
      <x:c r="K8322" s="53">
        <x:f t="shared" si="1552"/>
        <x:v>30</x:v>
      </x:c>
      <x:c r="L8322" s="53">
        <x:f t="shared" si="1553"/>
        <x:v>56</x:v>
      </x:c>
      <x:c r="M8322" s="54">
        <x:f t="shared" si="1554"/>
        <x:v>5942.629687677314</x:v>
      </x:c>
      <x:c r="N8322" s="54">
        <x:f t="shared" si="1555"/>
        <x:v>3.6268261719981347</x:v>
      </x:c>
      <x:c r="O8322" s="55">
        <x:f t="shared" si="1556"/>
        <x:v>215916</x:v>
      </x:c>
      <x:c r="P8322" s="55">
        <x:f t="shared" si="1557"/>
        <x:v>43120</x:v>
      </x:c>
      <x:c r="Q8322" s="55">
        <x:f t="shared" si="1558"/>
        <x:v>115670.65429995337</x:v>
      </x:c>
      <x:c r="R8322" s="55">
        <x:f t="shared" si="1559"/>
        <x:v>37125.34570004663</x:v>
      </x:c>
      <x:c r="S8322" s="1" t="str">
        <x:f t="shared" si="1560"/>
        <x:v>YES</x:v>
      </x:c>
      <x:c r="T8322" s="1">
        <x:f t="shared" si="1561"/>
        <x:v>37125.34570004663</x:v>
      </x:c>
    </x:row>
    <x:row r="8323">
      <x:c r="A8323" s="1"/>
      <x:c r="B8323" s="1"/>
      <x:c r="C8323" s="1"/>
      <x:c r="D8323" s="1"/>
      <x:c r="E8323" s="1"/>
      <x:c r="F8323" s="1"/>
      <x:c r="G8323" s="1"/>
      <x:c r="H8323" s="1"/>
      <x:c r="I8323" s="53">
        <x:f t="shared" si="1550"/>
        <x:v>12</x:v>
      </x:c>
      <x:c r="J8323" s="53">
        <x:f t="shared" si="1551"/>
        <x:v>15</x:v>
      </x:c>
      <x:c r="K8323" s="53">
        <x:f t="shared" si="1552"/>
        <x:v>0</x:v>
      </x:c>
      <x:c r="L8323" s="53">
        <x:f t="shared" si="1553"/>
        <x:v>27</x:v>
      </x:c>
      <x:c r="M8323" s="54">
        <x:f t="shared" si="1554"/>
        <x:v>4041.2368217828325</x:v>
      </x:c>
      <x:c r="N8323" s="54">
        <x:f t="shared" si="1555"/>
        <x:v>2.3064144595714113</x:v>
      </x:c>
      <x:c r="O8323" s="55">
        <x:f t="shared" si="1556"/>
        <x:v>137010</x:v>
      </x:c>
      <x:c r="P8323" s="55">
        <x:f t="shared" si="1557"/>
        <x:v>17160</x:v>
      </x:c>
      <x:c r="Q8323" s="55">
        <x:f t="shared" si="1558"/>
        <x:v>82660.361489285278</x:v>
      </x:c>
      <x:c r="R8323" s="55">
        <x:f t="shared" si="1559"/>
        <x:v>17189.638510714722</x:v>
      </x:c>
      <x:c r="S8323" s="1" t="str">
        <x:f t="shared" si="1560"/>
        <x:v>YES</x:v>
      </x:c>
      <x:c r="T8323" s="1">
        <x:f t="shared" si="1561"/>
        <x:v>17189.638510714722</x:v>
      </x:c>
    </x:row>
    <x:row r="8324">
      <x:c r="A8324" s="1"/>
      <x:c r="B8324" s="1"/>
      <x:c r="C8324" s="1"/>
      <x:c r="D8324" s="1"/>
      <x:c r="E8324" s="1"/>
      <x:c r="F8324" s="1"/>
      <x:c r="G8324" s="1"/>
      <x:c r="H8324" s="1"/>
      <x:c r="I8324" s="53">
        <x:f t="shared" si="1550"/>
        <x:v>12</x:v>
      </x:c>
      <x:c r="J8324" s="53">
        <x:f t="shared" si="1551"/>
        <x:v>15</x:v>
      </x:c>
      <x:c r="K8324" s="53">
        <x:f t="shared" si="1552"/>
        <x:v>1</x:v>
      </x:c>
      <x:c r="L8324" s="53">
        <x:f t="shared" si="1553"/>
        <x:v>28</x:v>
      </x:c>
      <x:c r="M8324" s="54">
        <x:f t="shared" si="1554"/>
        <x:v>4086.7993217828325</x:v>
      </x:c>
      <x:c r="N8324" s="54">
        <x:f t="shared" si="1555"/>
        <x:v>2.3380550845714114</x:v>
      </x:c>
      <x:c r="O8324" s="55">
        <x:f t="shared" si="1556"/>
        <x:v>139710</x:v>
      </x:c>
      <x:c r="P8324" s="55">
        <x:f t="shared" si="1557"/>
        <x:v>18040</x:v>
      </x:c>
      <x:c r="Q8324" s="55">
        <x:f t="shared" si="1558"/>
        <x:v>83451.377114285278</x:v>
      </x:c>
      <x:c r="R8324" s="55">
        <x:f t="shared" si="1559"/>
        <x:v>18218.622885714722</x:v>
      </x:c>
      <x:c r="S8324" s="1" t="str">
        <x:f t="shared" si="1560"/>
        <x:v>YES</x:v>
      </x:c>
      <x:c r="T8324" s="1">
        <x:f t="shared" si="1561"/>
        <x:v>18218.622885714722</x:v>
      </x:c>
    </x:row>
    <x:row r="8325">
      <x:c r="A8325" s="1"/>
      <x:c r="B8325" s="1"/>
      <x:c r="C8325" s="1"/>
      <x:c r="D8325" s="1"/>
      <x:c r="E8325" s="1"/>
      <x:c r="F8325" s="1"/>
      <x:c r="G8325" s="1"/>
      <x:c r="H8325" s="1"/>
      <x:c r="I8325" s="53">
        <x:f t="shared" si="1550"/>
        <x:v>12</x:v>
      </x:c>
      <x:c r="J8325" s="53">
        <x:f t="shared" si="1551"/>
        <x:v>15</x:v>
      </x:c>
      <x:c r="K8325" s="53">
        <x:f t="shared" si="1552"/>
        <x:v>2</x:v>
      </x:c>
      <x:c r="L8325" s="53">
        <x:f t="shared" si="1553"/>
        <x:v>29</x:v>
      </x:c>
      <x:c r="M8325" s="54">
        <x:f t="shared" si="1554"/>
        <x:v>4133.5008842828329</x:v>
      </x:c>
      <x:c r="N8325" s="54">
        <x:f t="shared" si="1555"/>
        <x:v>2.3704867251964119</x:v>
      </x:c>
      <x:c r="O8325" s="55">
        <x:f t="shared" si="1556"/>
        <x:v>142410</x:v>
      </x:c>
      <x:c r="P8325" s="55">
        <x:f t="shared" si="1557"/>
        <x:v>18920</x:v>
      </x:c>
      <x:c r="Q8325" s="55">
        <x:f t="shared" si="1558"/>
        <x:v>84262.168129910293</x:v>
      </x:c>
      <x:c r="R8325" s="55">
        <x:f t="shared" si="1559"/>
        <x:v>19227.831870089707</x:v>
      </x:c>
      <x:c r="S8325" s="1" t="str">
        <x:f t="shared" si="1560"/>
        <x:v>YES</x:v>
      </x:c>
      <x:c r="T8325" s="1">
        <x:f t="shared" si="1561"/>
        <x:v>19227.831870089707</x:v>
      </x:c>
    </x:row>
    <x:row r="8326">
      <x:c r="A8326" s="1"/>
      <x:c r="B8326" s="1"/>
      <x:c r="C8326" s="1"/>
      <x:c r="D8326" s="1"/>
      <x:c r="E8326" s="1"/>
      <x:c r="F8326" s="1"/>
      <x:c r="G8326" s="1"/>
      <x:c r="H8326" s="1"/>
      <x:c r="I8326" s="53">
        <x:f t="shared" si="1550"/>
        <x:v>12</x:v>
      </x:c>
      <x:c r="J8326" s="53">
        <x:f t="shared" si="1551"/>
        <x:v>15</x:v>
      </x:c>
      <x:c r="K8326" s="53">
        <x:f t="shared" si="1552"/>
        <x:v>3</x:v>
      </x:c>
      <x:c r="L8326" s="53">
        <x:f t="shared" si="1553"/>
        <x:v>30</x:v>
      </x:c>
      <x:c r="M8326" s="54">
        <x:f t="shared" si="1554"/>
        <x:v>4181.3628667047078</x:v>
      </x:c>
      <x:c r="N8326" s="54">
        <x:f t="shared" si="1555"/>
        <x:v>2.4037242129893803</x:v>
      </x:c>
      <x:c r="O8326" s="55">
        <x:f t="shared" si="1556"/>
        <x:v>145110</x:v>
      </x:c>
      <x:c r="P8326" s="55">
        <x:f t="shared" si="1557"/>
        <x:v>19800</x:v>
      </x:c>
      <x:c r="Q8326" s="55">
        <x:f t="shared" si="1558"/>
        <x:v>85093.105324734512</x:v>
      </x:c>
      <x:c r="R8326" s="55">
        <x:f t="shared" si="1559"/>
        <x:v>20216.894675265488</x:v>
      </x:c>
      <x:c r="S8326" s="1" t="str">
        <x:f t="shared" si="1560"/>
        <x:v>YES</x:v>
      </x:c>
      <x:c r="T8326" s="1">
        <x:f t="shared" si="1561"/>
        <x:v>20216.894675265488</x:v>
      </x:c>
    </x:row>
    <x:row r="8327">
      <x:c r="A8327" s="1"/>
      <x:c r="B8327" s="1"/>
      <x:c r="C8327" s="1"/>
      <x:c r="D8327" s="1"/>
      <x:c r="E8327" s="1"/>
      <x:c r="F8327" s="1"/>
      <x:c r="G8327" s="1"/>
      <x:c r="H8327" s="1"/>
      <x:c r="I8327" s="53">
        <x:f t="shared" si="1550"/>
        <x:v>12</x:v>
      </x:c>
      <x:c r="J8327" s="53">
        <x:f t="shared" si="1551"/>
        <x:v>15</x:v>
      </x:c>
      <x:c r="K8327" s="53">
        <x:f t="shared" si="1552"/>
        <x:v>4</x:v>
      </x:c>
      <x:c r="L8327" s="53">
        <x:f t="shared" si="1553"/>
        <x:v>31</x:v>
      </x:c>
      <x:c r="M8327" s="54">
        <x:f t="shared" si="1554"/>
        <x:v>4230.4069824273638</x:v>
      </x:c>
      <x:c r="N8327" s="54">
        <x:f t="shared" si="1555"/>
        <x:v>2.4377826266856695</x:v>
      </x:c>
      <x:c r="O8327" s="55">
        <x:f t="shared" si="1556"/>
        <x:v>147810</x:v>
      </x:c>
      <x:c r="P8327" s="55">
        <x:f t="shared" si="1557"/>
        <x:v>20680</x:v>
      </x:c>
      <x:c r="Q8327" s="55">
        <x:f t="shared" si="1558"/>
        <x:v>85944.565667141724</x:v>
      </x:c>
      <x:c r="R8327" s="55">
        <x:f t="shared" si="1559"/>
        <x:v>21185.434332858276</x:v>
      </x:c>
      <x:c r="S8327" s="1" t="str">
        <x:f t="shared" si="1560"/>
        <x:v>YES</x:v>
      </x:c>
      <x:c r="T8327" s="1">
        <x:f t="shared" si="1561"/>
        <x:v>21185.434332858276</x:v>
      </x:c>
    </x:row>
    <x:row r="8328">
      <x:c r="A8328" s="1"/>
      <x:c r="B8328" s="1"/>
      <x:c r="C8328" s="1"/>
      <x:c r="D8328" s="1"/>
      <x:c r="E8328" s="1"/>
      <x:c r="F8328" s="1"/>
      <x:c r="G8328" s="1"/>
      <x:c r="H8328" s="1"/>
      <x:c r="I8328" s="53">
        <x:f t="shared" si="1550"/>
        <x:v>12</x:v>
      </x:c>
      <x:c r="J8328" s="53">
        <x:f t="shared" si="1551"/>
        <x:v>15</x:v>
      </x:c>
      <x:c r="K8328" s="53">
        <x:f t="shared" si="1552"/>
        <x:v>5</x:v>
      </x:c>
      <x:c r="L8328" s="53">
        <x:f t="shared" si="1553"/>
        <x:v>32</x:v>
      </x:c>
      <x:c r="M8328" s="54">
        <x:f t="shared" si="1554"/>
        <x:v>4280.6553063485671</x:v>
      </x:c>
      <x:c r="N8328" s="54">
        <x:f t="shared" si="1555"/>
        <x:v>2.472677296075394</x:v>
      </x:c>
      <x:c r="O8328" s="55">
        <x:f t="shared" si="1556"/>
        <x:v>150510</x:v>
      </x:c>
      <x:c r="P8328" s="55">
        <x:f t="shared" si="1557"/>
        <x:v>21560</x:v>
      </x:c>
      <x:c r="Q8328" s="55">
        <x:f t="shared" si="1558"/>
        <x:v>86816.932401884842</x:v>
      </x:c>
      <x:c r="R8328" s="55">
        <x:f t="shared" si="1559"/>
        <x:v>22133.067598115158</x:v>
      </x:c>
      <x:c r="S8328" s="1" t="str">
        <x:f t="shared" si="1560"/>
        <x:v>YES</x:v>
      </x:c>
      <x:c r="T8328" s="1">
        <x:f t="shared" si="1561"/>
        <x:v>22133.067598115158</x:v>
      </x:c>
    </x:row>
    <x:row r="8329">
      <x:c r="A8329" s="1"/>
      <x:c r="B8329" s="1"/>
      <x:c r="C8329" s="1"/>
      <x:c r="D8329" s="1"/>
      <x:c r="E8329" s="1"/>
      <x:c r="F8329" s="1"/>
      <x:c r="G8329" s="1"/>
      <x:c r="H8329" s="1"/>
      <x:c r="I8329" s="53">
        <x:f t="shared" si="1550"/>
        <x:v>12</x:v>
      </x:c>
      <x:c r="J8329" s="53">
        <x:f t="shared" si="1551"/>
        <x:v>15</x:v>
      </x:c>
      <x:c r="K8329" s="53">
        <x:f t="shared" si="1552"/>
        <x:v>6</x:v>
      </x:c>
      <x:c r="L8329" s="53">
        <x:f t="shared" si="1553"/>
        <x:v>33</x:v>
      </x:c>
      <x:c r="M8329" s="54">
        <x:f t="shared" si="1554"/>
        <x:v>4332.1302805302003</x:v>
      </x:c>
      <x:c r="N8329" s="54">
        <x:f t="shared" si="1555"/>
        <x:v>2.50842380592375</x:v>
      </x:c>
      <x:c r="O8329" s="55">
        <x:f t="shared" si="1556"/>
        <x:v>153210</x:v>
      </x:c>
      <x:c r="P8329" s="55">
        <x:f t="shared" si="1557"/>
        <x:v>22440</x:v>
      </x:c>
      <x:c r="Q8329" s="55">
        <x:f t="shared" si="1558"/>
        <x:v>87710.595148093751</x:v>
      </x:c>
      <x:c r="R8329" s="55">
        <x:f t="shared" si="1559"/>
        <x:v>23059.404851906249</x:v>
      </x:c>
      <x:c r="S8329" s="1" t="str">
        <x:f t="shared" si="1560"/>
        <x:v>YES</x:v>
      </x:c>
      <x:c r="T8329" s="1">
        <x:f t="shared" si="1561"/>
        <x:v>23059.404851906249</x:v>
      </x:c>
    </x:row>
    <x:row r="8330">
      <x:c r="A8330" s="1"/>
      <x:c r="B8330" s="1"/>
      <x:c r="C8330" s="1"/>
      <x:c r="D8330" s="1"/>
      <x:c r="E8330" s="1"/>
      <x:c r="F8330" s="1"/>
      <x:c r="G8330" s="1"/>
      <x:c r="H8330" s="1"/>
      <x:c r="I8330" s="53">
        <x:f t="shared" si="1550"/>
        <x:v>12</x:v>
      </x:c>
      <x:c r="J8330" s="53">
        <x:f t="shared" si="1551"/>
        <x:v>15</x:v>
      </x:c>
      <x:c r="K8330" s="53">
        <x:f t="shared" si="1552"/>
        <x:v>7</x:v>
      </x:c>
      <x:c r="L8330" s="53">
        <x:f t="shared" si="1553"/>
        <x:v>34</x:v>
      </x:c>
      <x:c r="M8330" s="54">
        <x:f t="shared" si="1554"/>
        <x:v>4384.8547199281611</x:v>
      </x:c>
      <x:c r="N8330" s="54">
        <x:f t="shared" si="1555"/>
        <x:v>2.5450379999501118</x:v>
      </x:c>
      <x:c r="O8330" s="55">
        <x:f t="shared" si="1556"/>
        <x:v>155910</x:v>
      </x:c>
      <x:c r="P8330" s="55">
        <x:f t="shared" si="1557"/>
        <x:v>23320</x:v>
      </x:c>
      <x:c r="Q8330" s="55">
        <x:f t="shared" si="1558"/>
        <x:v>88625.949998752796</x:v>
      </x:c>
      <x:c r="R8330" s="55">
        <x:f t="shared" si="1559"/>
        <x:v>23964.050001247204</x:v>
      </x:c>
      <x:c r="S8330" s="1" t="str">
        <x:f t="shared" si="1560"/>
        <x:v>YES</x:v>
      </x:c>
      <x:c r="T8330" s="1">
        <x:f t="shared" si="1561"/>
        <x:v>23964.050001247204</x:v>
      </x:c>
    </x:row>
    <x:row r="8331">
      <x:c r="A8331" s="1"/>
      <x:c r="B8331" s="1"/>
      <x:c r="C8331" s="1"/>
      <x:c r="D8331" s="1"/>
      <x:c r="E8331" s="1"/>
      <x:c r="F8331" s="1"/>
      <x:c r="G8331" s="1"/>
      <x:c r="H8331" s="1"/>
      <x:c r="I8331" s="53">
        <x:f t="shared" si="1550"/>
        <x:v>12</x:v>
      </x:c>
      <x:c r="J8331" s="53">
        <x:f t="shared" si="1551"/>
        <x:v>15</x:v>
      </x:c>
      <x:c r="K8331" s="53">
        <x:f t="shared" si="1552"/>
        <x:v>8</x:v>
      </x:c>
      <x:c r="L8331" s="53">
        <x:f t="shared" si="1553"/>
        <x:v>35</x:v>
      </x:c>
      <x:c r="M8331" s="54">
        <x:f t="shared" si="1554"/>
        <x:v>4438.8518182081407</x:v>
      </x:c>
      <x:c r="N8331" s="54">
        <x:f t="shared" si="1555"/>
        <x:v>2.5825359848667642</x:v>
      </x:c>
      <x:c r="O8331" s="55">
        <x:f t="shared" si="1556"/>
        <x:v>158610</x:v>
      </x:c>
      <x:c r="P8331" s="55">
        <x:f t="shared" si="1557"/>
        <x:v>24200</x:v>
      </x:c>
      <x:c r="Q8331" s="55">
        <x:f t="shared" si="1558"/>
        <x:v>89563.399621669116</x:v>
      </x:c>
      <x:c r="R8331" s="55">
        <x:f t="shared" si="1559"/>
        <x:v>24846.600378330884</x:v>
      </x:c>
      <x:c r="S8331" s="1" t="str">
        <x:f t="shared" si="1560"/>
        <x:v>YES</x:v>
      </x:c>
      <x:c r="T8331" s="1">
        <x:f t="shared" si="1561"/>
        <x:v>24846.600378330884</x:v>
      </x:c>
    </x:row>
    <x:row r="8332">
      <x:c r="A8332" s="1"/>
      <x:c r="B8332" s="1"/>
      <x:c r="C8332" s="1"/>
      <x:c r="D8332" s="1"/>
      <x:c r="E8332" s="1"/>
      <x:c r="F8332" s="1"/>
      <x:c r="G8332" s="1"/>
      <x:c r="H8332" s="1"/>
      <x:c r="I8332" s="53">
        <x:f t="shared" si="1550"/>
        <x:v>12</x:v>
      </x:c>
      <x:c r="J8332" s="53">
        <x:f t="shared" si="1551"/>
        <x:v>15</x:v>
      </x:c>
      <x:c r="K8332" s="53">
        <x:f t="shared" si="1552"/>
        <x:v>9</x:v>
      </x:c>
      <x:c r="L8332" s="53">
        <x:f t="shared" si="1553"/>
        <x:v>36</x:v>
      </x:c>
      <x:c r="M8332" s="54">
        <x:f t="shared" si="1554"/>
        <x:v>4494.1451536485356</x:v>
      </x:c>
      <x:c r="N8332" s="54">
        <x:f t="shared" si="1555"/>
        <x:v>2.6209341344781496</x:v>
      </x:c>
      <x:c r="O8332" s="55">
        <x:f t="shared" si="1556"/>
        <x:v>161310</x:v>
      </x:c>
      <x:c r="P8332" s="55">
        <x:f t="shared" si="1557"/>
        <x:v>25080</x:v>
      </x:c>
      <x:c r="Q8332" s="55">
        <x:f t="shared" si="1558"/>
        <x:v>90523.353361953748</x:v>
      </x:c>
      <x:c r="R8332" s="55">
        <x:f t="shared" si="1559"/>
        <x:v>25706.646638046252</x:v>
      </x:c>
      <x:c r="S8332" s="1" t="str">
        <x:f t="shared" si="1560"/>
        <x:v>YES</x:v>
      </x:c>
      <x:c r="T8332" s="1">
        <x:f t="shared" si="1561"/>
        <x:v>25706.646638046252</x:v>
      </x:c>
    </x:row>
    <x:row r="8333">
      <x:c r="A8333" s="1"/>
      <x:c r="B8333" s="1"/>
      <x:c r="C8333" s="1"/>
      <x:c r="D8333" s="1"/>
      <x:c r="E8333" s="1"/>
      <x:c r="F8333" s="1"/>
      <x:c r="G8333" s="1"/>
      <x:c r="H8333" s="1"/>
      <x:c r="I8333" s="53">
        <x:f t="shared" si="1550"/>
        <x:v>12</x:v>
      </x:c>
      <x:c r="J8333" s="53">
        <x:f t="shared" si="1551"/>
        <x:v>15</x:v>
      </x:c>
      <x:c r="K8333" s="53">
        <x:f t="shared" si="1552"/>
        <x:v>10</x:v>
      </x:c>
      <x:c r="L8333" s="53">
        <x:f t="shared" si="1553"/>
        <x:v>37</x:v>
      </x:c>
      <x:c r="M8333" s="54">
        <x:f t="shared" si="1554"/>
        <x:v>4550.758695131748</x:v>
      </x:c>
      <x:c r="N8333" s="54">
        <x:f t="shared" si="1555"/>
        <x:v>2.6602490938414918</x:v>
      </x:c>
      <x:c r="O8333" s="55">
        <x:f t="shared" si="1556"/>
        <x:v>164010</x:v>
      </x:c>
      <x:c r="P8333" s="55">
        <x:f t="shared" si="1557"/>
        <x:v>25960</x:v>
      </x:c>
      <x:c r="Q8333" s="55">
        <x:f t="shared" si="1558"/>
        <x:v>91506.227346037296</x:v>
      </x:c>
      <x:c r="R8333" s="55">
        <x:f t="shared" si="1559"/>
        <x:v>26543.772653962704</x:v>
      </x:c>
      <x:c r="S8333" s="1" t="str">
        <x:f t="shared" si="1560"/>
        <x:v>YES</x:v>
      </x:c>
      <x:c r="T8333" s="1">
        <x:f t="shared" si="1561"/>
        <x:v>26543.772653962704</x:v>
      </x:c>
    </x:row>
    <x:row r="8334">
      <x:c r="A8334" s="1"/>
      <x:c r="B8334" s="1"/>
      <x:c r="C8334" s="1"/>
      <x:c r="D8334" s="1"/>
      <x:c r="E8334" s="1"/>
      <x:c r="F8334" s="1"/>
      <x:c r="G8334" s="1"/>
      <x:c r="H8334" s="1"/>
      <x:c r="I8334" s="53">
        <x:f t="shared" si="1550"/>
        <x:v>12</x:v>
      </x:c>
      <x:c r="J8334" s="53">
        <x:f t="shared" si="1551"/>
        <x:v>15</x:v>
      </x:c>
      <x:c r="K8334" s="53">
        <x:f t="shared" si="1552"/>
        <x:v>11</x:v>
      </x:c>
      <x:c r="L8334" s="53">
        <x:f t="shared" si="1553"/>
        <x:v>38</x:v>
      </x:c>
      <x:c r="M8334" s="54">
        <x:f t="shared" si="1554"/>
        <x:v>4608.7168082251874</x:v>
      </x:c>
      <x:c r="N8334" s="54">
        <x:f t="shared" si="1555"/>
        <x:v>2.7004977834897135</x:v>
      </x:c>
      <x:c r="O8334" s="55">
        <x:f t="shared" si="1556"/>
        <x:v>166710</x:v>
      </x:c>
      <x:c r="P8334" s="55">
        <x:f t="shared" si="1557"/>
        <x:v>26840</x:v>
      </x:c>
      <x:c r="Q8334" s="55">
        <x:f t="shared" si="1558"/>
        <x:v>92512.444587242833</x:v>
      </x:c>
      <x:c r="R8334" s="55">
        <x:f t="shared" si="1559"/>
        <x:v>27357.555412757167</x:v>
      </x:c>
      <x:c r="S8334" s="1" t="str">
        <x:f t="shared" si="1560"/>
        <x:v>YES</x:v>
      </x:c>
      <x:c r="T8334" s="1">
        <x:f t="shared" si="1561"/>
        <x:v>27357.555412757167</x:v>
      </x:c>
    </x:row>
    <x:row r="8335">
      <x:c r="A8335" s="1"/>
      <x:c r="B8335" s="1"/>
      <x:c r="C8335" s="1"/>
      <x:c r="D8335" s="1"/>
      <x:c r="E8335" s="1"/>
      <x:c r="F8335" s="1"/>
      <x:c r="G8335" s="1"/>
      <x:c r="H8335" s="1"/>
      <x:c r="I8335" s="53">
        <x:f t="shared" si="1550"/>
        <x:v>12</x:v>
      </x:c>
      <x:c r="J8335" s="53">
        <x:f t="shared" si="1551"/>
        <x:v>15</x:v>
      </x:c>
      <x:c r="K8335" s="53">
        <x:f t="shared" si="1552"/>
        <x:v>12</x:v>
      </x:c>
      <x:c r="L8335" s="53">
        <x:f t="shared" si="1553"/>
        <x:v>39</x:v>
      </x:c>
      <x:c r="M8335" s="54">
        <x:f t="shared" si="1554"/>
        <x:v>4668.0442613532514</x:v>
      </x:c>
      <x:c r="N8335" s="54">
        <x:f t="shared" si="1555"/>
        <x:v>2.7416974037175357</x:v>
      </x:c>
      <x:c r="O8335" s="55">
        <x:f t="shared" si="1556"/>
        <x:v>169410</x:v>
      </x:c>
      <x:c r="P8335" s="55">
        <x:f t="shared" si="1557"/>
        <x:v>27720</x:v>
      </x:c>
      <x:c r="Q8335" s="55">
        <x:f t="shared" si="1558"/>
        <x:v>93542.435092938395</x:v>
      </x:c>
      <x:c r="R8335" s="55">
        <x:f t="shared" si="1559"/>
        <x:v>28147.564907061605</x:v>
      </x:c>
      <x:c r="S8335" s="1" t="str">
        <x:f t="shared" si="1560"/>
        <x:v>YES</x:v>
      </x:c>
      <x:c r="T8335" s="1">
        <x:f t="shared" si="1561"/>
        <x:v>28147.564907061605</x:v>
      </x:c>
    </x:row>
    <x:row r="8336">
      <x:c r="A8336" s="1"/>
      <x:c r="B8336" s="1"/>
      <x:c r="C8336" s="1"/>
      <x:c r="D8336" s="1"/>
      <x:c r="E8336" s="1"/>
      <x:c r="F8336" s="1"/>
      <x:c r="G8336" s="1"/>
      <x:c r="H8336" s="1"/>
      <x:c r="I8336" s="53">
        <x:f t="shared" si="1550"/>
        <x:v>12</x:v>
      </x:c>
      <x:c r="J8336" s="53">
        <x:f t="shared" si="1551"/>
        <x:v>15</x:v>
      </x:c>
      <x:c r="K8336" s="53">
        <x:f t="shared" si="1552"/>
        <x:v>13</x:v>
      </x:c>
      <x:c r="L8336" s="53">
        <x:f t="shared" si="1553"/>
        <x:v>40</x:v>
      </x:c>
      <x:c r="M8336" s="54">
        <x:f t="shared" si="1554"/>
        <x:v>4728.7662320616364</x:v>
      </x:c>
      <x:c r="N8336" s="54">
        <x:f t="shared" si="1555"/>
        <x:v>2.7838654389316919</x:v>
      </x:c>
      <x:c r="O8336" s="55">
        <x:f t="shared" si="1556"/>
        <x:v>172110</x:v>
      </x:c>
      <x:c r="P8336" s="55">
        <x:f t="shared" si="1557"/>
        <x:v>28600</x:v>
      </x:c>
      <x:c r="Q8336" s="55">
        <x:f t="shared" si="1558"/>
        <x:v>94596.635973292301</x:v>
      </x:c>
      <x:c r="R8336" s="55">
        <x:f t="shared" si="1559"/>
        <x:v>28913.364026707699</x:v>
      </x:c>
      <x:c r="S8336" s="1" t="str">
        <x:f t="shared" si="1560"/>
        <x:v>YES</x:v>
      </x:c>
      <x:c r="T8336" s="1">
        <x:f t="shared" si="1561"/>
        <x:v>28913.364026707699</x:v>
      </x:c>
    </x:row>
    <x:row r="8337">
      <x:c r="A8337" s="1"/>
      <x:c r="B8337" s="1"/>
      <x:c r="C8337" s="1"/>
      <x:c r="D8337" s="1"/>
      <x:c r="E8337" s="1"/>
      <x:c r="F8337" s="1"/>
      <x:c r="G8337" s="1"/>
      <x:c r="H8337" s="1"/>
      <x:c r="I8337" s="53">
        <x:f t="shared" si="1550"/>
        <x:v>12</x:v>
      </x:c>
      <x:c r="J8337" s="53">
        <x:f t="shared" si="1551"/>
        <x:v>15</x:v>
      </x:c>
      <x:c r="K8337" s="53">
        <x:f t="shared" si="1552"/>
        <x:v>14</x:v>
      </x:c>
      <x:c r="L8337" s="53">
        <x:f t="shared" si="1553"/>
        <x:v>41</x:v>
      </x:c>
      <x:c r="M8337" s="54">
        <x:f t="shared" si="1554"/>
        <x:v>4790.9083133752974</x:v>
      </x:c>
      <x:c r="N8337" s="54">
        <x:f t="shared" si="1555"/>
        <x:v>2.8270196620661787</x:v>
      </x:c>
      <x:c r="O8337" s="55">
        <x:f t="shared" si="1556"/>
        <x:v>174810</x:v>
      </x:c>
      <x:c r="P8337" s="55">
        <x:f t="shared" si="1557"/>
        <x:v>29480</x:v>
      </x:c>
      <x:c r="Q8337" s="55">
        <x:f t="shared" si="1558"/>
        <x:v>95675.491551654472</x:v>
      </x:c>
      <x:c r="R8337" s="55">
        <x:f t="shared" si="1559"/>
        <x:v>29654.508448345528</x:v>
      </x:c>
      <x:c r="S8337" s="1" t="str">
        <x:f t="shared" si="1560"/>
        <x:v>YES</x:v>
      </x:c>
      <x:c r="T8337" s="1">
        <x:f t="shared" si="1561"/>
        <x:v>29654.508448345528</x:v>
      </x:c>
    </x:row>
    <x:row r="8338">
      <x:c r="A8338" s="1"/>
      <x:c r="B8338" s="1"/>
      <x:c r="C8338" s="1"/>
      <x:c r="D8338" s="1"/>
      <x:c r="E8338" s="1"/>
      <x:c r="F8338" s="1"/>
      <x:c r="G8338" s="1"/>
      <x:c r="H8338" s="1"/>
      <x:c r="I8338" s="53">
        <x:f t="shared" si="1550"/>
        <x:v>12</x:v>
      </x:c>
      <x:c r="J8338" s="53">
        <x:f t="shared" si="1551"/>
        <x:v>15</x:v>
      </x:c>
      <x:c r="K8338" s="53">
        <x:f t="shared" si="1552"/>
        <x:v>15</x:v>
      </x:c>
      <x:c r="L8338" s="53">
        <x:f t="shared" si="1553"/>
        <x:v>42</x:v>
      </x:c>
      <x:c r="M8338" s="54">
        <x:f t="shared" si="1554"/>
        <x:v>4854.4965202514431</x:v>
      </x:c>
      <x:c r="N8338" s="54">
        <x:f t="shared" si="1555"/>
        <x:v>2.8711781390635021</x:v>
      </x:c>
      <x:c r="O8338" s="55">
        <x:f t="shared" si="1556"/>
        <x:v>177510</x:v>
      </x:c>
      <x:c r="P8338" s="55">
        <x:f t="shared" si="1557"/>
        <x:v>30360</x:v>
      </x:c>
      <x:c r="Q8338" s="55">
        <x:f t="shared" si="1558"/>
        <x:v>96779.453476587558</x:v>
      </x:c>
      <x:c r="R8338" s="55">
        <x:f t="shared" si="1559"/>
        <x:v>30370.546523412442</x:v>
      </x:c>
      <x:c r="S8338" s="1" t="str">
        <x:f t="shared" si="1560"/>
        <x:v>YES</x:v>
      </x:c>
      <x:c r="T8338" s="1">
        <x:f t="shared" si="1561"/>
        <x:v>30370.546523412442</x:v>
      </x:c>
    </x:row>
    <x:row r="8339">
      <x:c r="A8339" s="1"/>
      <x:c r="B8339" s="1"/>
      <x:c r="C8339" s="1"/>
      <x:c r="D8339" s="1"/>
      <x:c r="E8339" s="1"/>
      <x:c r="F8339" s="1"/>
      <x:c r="G8339" s="1"/>
      <x:c r="H8339" s="1"/>
      <x:c r="I8339" s="53">
        <x:f t="shared" si="1550"/>
        <x:v>12</x:v>
      </x:c>
      <x:c r="J8339" s="53">
        <x:f t="shared" si="1551"/>
        <x:v>15</x:v>
      </x:c>
      <x:c r="K8339" s="53">
        <x:f t="shared" si="1552"/>
        <x:v>16</x:v>
      </x:c>
      <x:c r="L8339" s="53">
        <x:f t="shared" si="1553"/>
        <x:v>43</x:v>
      </x:c>
      <x:c r="M8339" s="54">
        <x:f t="shared" si="1554"/>
        <x:v>4919.5572961289326</x:v>
      </x:c>
      <x:c r="N8339" s="54">
        <x:f t="shared" si="1555"/>
        <x:v>2.9163592334228698</x:v>
      </x:c>
      <x:c r="O8339" s="55">
        <x:f t="shared" si="1556"/>
        <x:v>180210</x:v>
      </x:c>
      <x:c r="P8339" s="55">
        <x:f t="shared" si="1557"/>
        <x:v>31240</x:v>
      </x:c>
      <x:c r="Q8339" s="55">
        <x:f t="shared" si="1558"/>
        <x:v>97908.98083557174</x:v>
      </x:c>
      <x:c r="R8339" s="55">
        <x:f t="shared" si="1559"/>
        <x:v>31061.01916442826</x:v>
      </x:c>
      <x:c r="S8339" s="1" t="str">
        <x:f t="shared" si="1560"/>
        <x:v>YES</x:v>
      </x:c>
      <x:c r="T8339" s="1">
        <x:f t="shared" si="1561"/>
        <x:v>31061.01916442826</x:v>
      </x:c>
    </x:row>
    <x:row r="8340">
      <x:c r="A8340" s="1"/>
      <x:c r="B8340" s="1"/>
      <x:c r="C8340" s="1"/>
      <x:c r="D8340" s="1"/>
      <x:c r="E8340" s="1"/>
      <x:c r="F8340" s="1"/>
      <x:c r="G8340" s="1"/>
      <x:c r="H8340" s="1"/>
      <x:c r="I8340" s="53">
        <x:f t="shared" si="1550"/>
        <x:v>12</x:v>
      </x:c>
      <x:c r="J8340" s="53">
        <x:f t="shared" si="1551"/>
        <x:v>15</x:v>
      </x:c>
      <x:c r="K8340" s="53">
        <x:f t="shared" si="1552"/>
        <x:v>17</x:v>
      </x:c>
      <x:c r="L8340" s="53">
        <x:f t="shared" si="1553"/>
        <x:v>44</x:v>
      </x:c>
      <x:c r="M8340" s="54">
        <x:f t="shared" si="1554"/>
        <x:v>4986.1175195754731</x:v>
      </x:c>
      <x:c r="N8340" s="54">
        <x:f t="shared" si="1555"/>
        <x:v>2.9625816108163008</x:v>
      </x:c>
      <x:c r="O8340" s="55">
        <x:f t="shared" si="1556"/>
        <x:v>182910</x:v>
      </x:c>
      <x:c r="P8340" s="55">
        <x:f t="shared" si="1557"/>
        <x:v>32120</x:v>
      </x:c>
      <x:c r="Q8340" s="55">
        <x:f t="shared" si="1558"/>
        <x:v>99064.540270407524</x:v>
      </x:c>
      <x:c r="R8340" s="55">
        <x:f t="shared" si="1559"/>
        <x:v>31725.459729592476</x:v>
      </x:c>
      <x:c r="S8340" s="1" t="str">
        <x:f t="shared" si="1560"/>
        <x:v>YES</x:v>
      </x:c>
      <x:c r="T8340" s="1">
        <x:f t="shared" si="1561"/>
        <x:v>31725.459729592476</x:v>
      </x:c>
    </x:row>
    <x:row r="8341">
      <x:c r="A8341" s="1"/>
      <x:c r="B8341" s="1"/>
      <x:c r="C8341" s="1"/>
      <x:c r="D8341" s="1"/>
      <x:c r="E8341" s="1"/>
      <x:c r="F8341" s="1"/>
      <x:c r="G8341" s="1"/>
      <x:c r="H8341" s="1"/>
      <x:c r="I8341" s="53">
        <x:f t="shared" si="1550"/>
        <x:v>12</x:v>
      </x:c>
      <x:c r="J8341" s="53">
        <x:f t="shared" si="1551"/>
        <x:v>15</x:v>
      </x:c>
      <x:c r="K8341" s="53">
        <x:f t="shared" si="1552"/>
        <x:v>18</x:v>
      </x:c>
      <x:c r="L8341" s="53">
        <x:f t="shared" si="1553"/>
        <x:v>45</x:v>
      </x:c>
      <x:c r="M8341" s="54">
        <x:f t="shared" si="1554"/>
        <x:v>5054.2045110340605</x:v>
      </x:c>
      <x:c r="N8341" s="54">
        <x:f t="shared" si="1555"/>
        <x:v>3.0098642437736531</x:v>
      </x:c>
      <x:c r="O8341" s="55">
        <x:f t="shared" si="1556"/>
        <x:v>185610</x:v>
      </x:c>
      <x:c r="P8341" s="55">
        <x:f t="shared" si="1557"/>
        <x:v>33000</x:v>
      </x:c>
      <x:c r="Q8341" s="55">
        <x:f t="shared" si="1558"/>
        <x:v>100246.60609434133</x:v>
      </x:c>
      <x:c r="R8341" s="55">
        <x:f t="shared" si="1559"/>
        <x:v>32363.393905658668</x:v>
      </x:c>
      <x:c r="S8341" s="1" t="str">
        <x:f t="shared" si="1560"/>
        <x:v>YES</x:v>
      </x:c>
      <x:c r="T8341" s="1">
        <x:f t="shared" si="1561"/>
        <x:v>32363.393905658668</x:v>
      </x:c>
    </x:row>
    <x:row r="8342">
      <x:c r="A8342" s="1"/>
      <x:c r="B8342" s="1"/>
      <x:c r="C8342" s="1"/>
      <x:c r="D8342" s="1"/>
      <x:c r="E8342" s="1"/>
      <x:c r="F8342" s="1"/>
      <x:c r="G8342" s="1"/>
      <x:c r="H8342" s="1"/>
      <x:c r="I8342" s="53">
        <x:f t="shared" si="1550"/>
        <x:v>12</x:v>
      </x:c>
      <x:c r="J8342" s="53">
        <x:f t="shared" si="1551"/>
        <x:v>15</x:v>
      </x:c>
      <x:c r="K8342" s="53">
        <x:f t="shared" si="1552"/>
        <x:v>19</x:v>
      </x:c>
      <x:c r="L8342" s="53">
        <x:f t="shared" si="1553"/>
        <x:v>46</x:v>
      </x:c>
      <x:c r="M8342" s="54">
        <x:f t="shared" si="1554"/>
        <x:v>5123.8460396700821</x:v>
      </x:c>
      <x:c r="N8342" s="54">
        <x:f t="shared" si="1555"/>
        <x:v>3.0582264164375568</x:v>
      </x:c>
      <x:c r="O8342" s="55">
        <x:f t="shared" si="1556"/>
        <x:v>188310</x:v>
      </x:c>
      <x:c r="P8342" s="55">
        <x:f t="shared" si="1557"/>
        <x:v>33880</x:v>
      </x:c>
      <x:c r="Q8342" s="55">
        <x:f t="shared" si="1558"/>
        <x:v>101455.66041093893</x:v>
      </x:c>
      <x:c r="R8342" s="55">
        <x:f t="shared" si="1559"/>
        <x:v>32974.33958906107</x:v>
      </x:c>
      <x:c r="S8342" s="1" t="str">
        <x:f t="shared" si="1560"/>
        <x:v>YES</x:v>
      </x:c>
      <x:c r="T8342" s="1">
        <x:f t="shared" si="1561"/>
        <x:v>32974.33958906107</x:v>
      </x:c>
    </x:row>
    <x:row r="8343">
      <x:c r="A8343" s="1"/>
      <x:c r="B8343" s="1"/>
      <x:c r="C8343" s="1"/>
      <x:c r="D8343" s="1"/>
      <x:c r="E8343" s="1"/>
      <x:c r="F8343" s="1"/>
      <x:c r="G8343" s="1"/>
      <x:c r="H8343" s="1"/>
      <x:c r="I8343" s="53">
        <x:f t="shared" si="1550"/>
        <x:v>12</x:v>
      </x:c>
      <x:c r="J8343" s="53">
        <x:f t="shared" si="1551"/>
        <x:v>15</x:v>
      </x:c>
      <x:c r="K8343" s="53">
        <x:f t="shared" si="1552"/>
        <x:v>20</x:v>
      </x:c>
      <x:c r="L8343" s="53">
        <x:f t="shared" si="1553"/>
        <x:v>47</x:v>
      </x:c>
      <x:c r="M8343" s="54">
        <x:f t="shared" si="1554"/>
        <x:v>5195.0703303205592</x:v>
      </x:c>
      <x:c r="N8343" s="54">
        <x:f t="shared" si="1555"/>
        <x:v>3.1076877293892773</x:v>
      </x:c>
      <x:c r="O8343" s="55">
        <x:f t="shared" si="1556"/>
        <x:v>191010</x:v>
      </x:c>
      <x:c r="P8343" s="55">
        <x:f t="shared" si="1557"/>
        <x:v>34760</x:v>
      </x:c>
      <x:c r="Q8343" s="55">
        <x:f t="shared" si="1558"/>
        <x:v>102692.19323473192</x:v>
      </x:c>
      <x:c r="R8343" s="55">
        <x:f t="shared" si="1559"/>
        <x:v>33557.806765268077</x:v>
      </x:c>
      <x:c r="S8343" s="1" t="str">
        <x:f t="shared" si="1560"/>
        <x:v>YES</x:v>
      </x:c>
      <x:c r="T8343" s="1">
        <x:f t="shared" si="1561"/>
        <x:v>33557.806765268077</x:v>
      </x:c>
    </x:row>
    <x:row r="8344">
      <x:c r="A8344" s="1"/>
      <x:c r="B8344" s="1"/>
      <x:c r="C8344" s="1"/>
      <x:c r="D8344" s="1"/>
      <x:c r="E8344" s="1"/>
      <x:c r="F8344" s="1"/>
      <x:c r="G8344" s="1"/>
      <x:c r="H8344" s="1"/>
      <x:c r="I8344" s="53">
        <x:f t="shared" si="1550"/>
        <x:v>12</x:v>
      </x:c>
      <x:c r="J8344" s="53">
        <x:f t="shared" si="1551"/>
        <x:v>15</x:v>
      </x:c>
      <x:c r="K8344" s="53">
        <x:f t="shared" si="1552"/>
        <x:v>21</x:v>
      </x:c>
      <x:c r="L8344" s="53">
        <x:f t="shared" si="1553"/>
        <x:v>48</x:v>
      </x:c>
      <x:c r="M8344" s="54">
        <x:f t="shared" si="1554"/>
        <x:v>5267.9060705470029</x:v>
      </x:c>
      <x:c r="N8344" s="54">
        <x:f t="shared" si="1555"/>
        <x:v>3.1582681045465297</x:v>
      </x:c>
      <x:c r="O8344" s="55">
        <x:f t="shared" si="1556"/>
        <x:v>193710</x:v>
      </x:c>
      <x:c r="P8344" s="55">
        <x:f t="shared" si="1557"/>
        <x:v>35640</x:v>
      </x:c>
      <x:c r="Q8344" s="55">
        <x:f t="shared" si="1558"/>
        <x:v>103956.70261366325</x:v>
      </x:c>
      <x:c r="R8344" s="55">
        <x:f t="shared" si="1559"/>
        <x:v>34113.297386336752</x:v>
      </x:c>
      <x:c r="S8344" s="1" t="str">
        <x:f t="shared" si="1560"/>
        <x:v>YES</x:v>
      </x:c>
      <x:c r="T8344" s="1">
        <x:f t="shared" si="1561"/>
        <x:v>34113.297386336752</x:v>
      </x:c>
    </x:row>
    <x:row r="8345">
      <x:c r="A8345" s="1"/>
      <x:c r="B8345" s="1"/>
      <x:c r="C8345" s="1"/>
      <x:c r="D8345" s="1"/>
      <x:c r="E8345" s="1"/>
      <x:c r="F8345" s="1"/>
      <x:c r="G8345" s="1"/>
      <x:c r="H8345" s="1"/>
      <x:c r="I8345" s="53">
        <x:f t="shared" si="1550"/>
        <x:v>12</x:v>
      </x:c>
      <x:c r="J8345" s="53">
        <x:f t="shared" si="1551"/>
        <x:v>15</x:v>
      </x:c>
      <x:c r="K8345" s="53">
        <x:f t="shared" si="1552"/>
        <x:v>22</x:v>
      </x:c>
      <x:c r="L8345" s="53">
        <x:f t="shared" si="1553"/>
        <x:v>49</x:v>
      </x:c>
      <x:c r="M8345" s="54">
        <x:f t="shared" si="1554"/>
        <x:v>5342.3824177933993</x:v>
      </x:c>
      <x:c r="N8345" s="54">
        <x:f t="shared" si="1555"/>
        <x:v>3.209987790134305</x:v>
      </x:c>
      <x:c r="O8345" s="55">
        <x:f t="shared" si="1556"/>
        <x:v>196410</x:v>
      </x:c>
      <x:c r="P8345" s="55">
        <x:f t="shared" si="1557"/>
        <x:v>36520</x:v>
      </x:c>
      <x:c r="Q8345" s="55">
        <x:f t="shared" si="1558"/>
        <x:v>105249.69475335763</x:v>
      </x:c>
      <x:c r="R8345" s="55">
        <x:f t="shared" si="1559"/>
        <x:v>34640.305246642369</x:v>
      </x:c>
      <x:c r="S8345" s="1" t="str">
        <x:f t="shared" si="1560"/>
        <x:v>YES</x:v>
      </x:c>
      <x:c r="T8345" s="1">
        <x:f t="shared" si="1561"/>
        <x:v>34640.305246642369</x:v>
      </x:c>
    </x:row>
    <x:row r="8346">
      <x:c r="A8346" s="1"/>
      <x:c r="B8346" s="1"/>
      <x:c r="C8346" s="1"/>
      <x:c r="D8346" s="1"/>
      <x:c r="E8346" s="1"/>
      <x:c r="F8346" s="1"/>
      <x:c r="G8346" s="1"/>
      <x:c r="H8346" s="1"/>
      <x:c r="I8346" s="53">
        <x:f t="shared" si="1550"/>
        <x:v>12</x:v>
      </x:c>
      <x:c r="J8346" s="53">
        <x:f t="shared" si="1551"/>
        <x:v>15</x:v>
      </x:c>
      <x:c r="K8346" s="53">
        <x:f t="shared" si="1552"/>
        <x:v>23</x:v>
      </x:c>
      <x:c r="L8346" s="53">
        <x:f t="shared" si="1553"/>
        <x:v>50</x:v>
      </x:c>
      <x:c r="M8346" s="54">
        <x:f t="shared" si="1554"/>
        <x:v>5418.5290066508351</x:v>
      </x:c>
      <x:c r="N8346" s="54">
        <x:f t="shared" si="1555"/>
        <x:v>3.2628673657297464</x:v>
      </x:c>
      <x:c r="O8346" s="55">
        <x:f t="shared" si="1556"/>
        <x:v>199110</x:v>
      </x:c>
      <x:c r="P8346" s="55">
        <x:f t="shared" si="1557"/>
        <x:v>37400</x:v>
      </x:c>
      <x:c r="Q8346" s="55">
        <x:f t="shared" si="1558"/>
        <x:v>106571.68414324366</x:v>
      </x:c>
      <x:c r="R8346" s="55">
        <x:f t="shared" si="1559"/>
        <x:v>35138.315856756337</x:v>
      </x:c>
      <x:c r="S8346" s="1" t="str">
        <x:f t="shared" si="1560"/>
        <x:v>YES</x:v>
      </x:c>
      <x:c r="T8346" s="1">
        <x:f t="shared" si="1561"/>
        <x:v>35138.315856756337</x:v>
      </x:c>
    </x:row>
    <x:row r="8347">
      <x:c r="A8347" s="1"/>
      <x:c r="B8347" s="1"/>
      <x:c r="C8347" s="1"/>
      <x:c r="D8347" s="1"/>
      <x:c r="E8347" s="1"/>
      <x:c r="F8347" s="1"/>
      <x:c r="G8347" s="1"/>
      <x:c r="H8347" s="1"/>
      <x:c r="I8347" s="53">
        <x:f t="shared" si="1550"/>
        <x:v>12</x:v>
      </x:c>
      <x:c r="J8347" s="53">
        <x:f t="shared" si="1551"/>
        <x:v>15</x:v>
      </x:c>
      <x:c r="K8347" s="53">
        <x:f t="shared" si="1552"/>
        <x:v>24</x:v>
      </x:c>
      <x:c r="L8347" s="53">
        <x:f t="shared" si="1553"/>
        <x:v>51</x:v>
      </x:c>
      <x:c r="M8347" s="54">
        <x:f t="shared" si="1554"/>
        <x:v>5496.3759562303312</x:v>
      </x:c>
      <x:c r="N8347" s="54">
        <x:f t="shared" si="1555"/>
        <x:v>3.3169277473821746</x:v>
      </x:c>
      <x:c r="O8347" s="55">
        <x:f t="shared" si="1556"/>
        <x:v>201810</x:v>
      </x:c>
      <x:c r="P8347" s="55">
        <x:f t="shared" si="1557"/>
        <x:v>38280</x:v>
      </x:c>
      <x:c r="Q8347" s="55">
        <x:f t="shared" si="1558"/>
        <x:v>107923.19368455435</x:v>
      </x:c>
      <x:c r="R8347" s="55">
        <x:f t="shared" si="1559"/>
        <x:v>35606.806315445647</x:v>
      </x:c>
      <x:c r="S8347" s="1" t="str">
        <x:f t="shared" si="1560"/>
        <x:v>YES</x:v>
      </x:c>
      <x:c r="T8347" s="1">
        <x:f t="shared" si="1561"/>
        <x:v>35606.806315445647</x:v>
      </x:c>
    </x:row>
    <x:row r="8348">
      <x:c r="A8348" s="1"/>
      <x:c r="B8348" s="1"/>
      <x:c r="C8348" s="1"/>
      <x:c r="D8348" s="1"/>
      <x:c r="E8348" s="1"/>
      <x:c r="F8348" s="1"/>
      <x:c r="G8348" s="1"/>
      <x:c r="H8348" s="1"/>
      <x:c r="I8348" s="53">
        <x:f t="shared" si="1550"/>
        <x:v>12</x:v>
      </x:c>
      <x:c r="J8348" s="53">
        <x:f t="shared" si="1551"/>
        <x:v>15</x:v>
      </x:c>
      <x:c r="K8348" s="53">
        <x:f t="shared" si="1552"/>
        <x:v>25</x:v>
      </x:c>
      <x:c r="L8348" s="53">
        <x:f t="shared" si="1553"/>
        <x:v>52</x:v>
      </x:c>
      <x:c r="M8348" s="54">
        <x:f t="shared" si="1554"/>
        <x:v>5575.9538776454292</x:v>
      </x:c>
      <x:c r="N8348" s="54">
        <x:f t="shared" si="1555"/>
        <x:v>3.3721901928093256</x:v>
      </x:c>
      <x:c r="O8348" s="55">
        <x:f t="shared" si="1556"/>
        <x:v>204510</x:v>
      </x:c>
      <x:c r="P8348" s="55">
        <x:f t="shared" si="1557"/>
        <x:v>39160</x:v>
      </x:c>
      <x:c r="Q8348" s="55">
        <x:f t="shared" si="1558"/>
        <x:v>109304.75482023314</x:v>
      </x:c>
      <x:c r="R8348" s="55">
        <x:f t="shared" si="1559"/>
        <x:v>36045.245179766862</x:v>
      </x:c>
      <x:c r="S8348" s="1" t="str">
        <x:f t="shared" si="1560"/>
        <x:v>YES</x:v>
      </x:c>
      <x:c r="T8348" s="1">
        <x:f t="shared" si="1561"/>
        <x:v>36045.245179766862</x:v>
      </x:c>
    </x:row>
    <x:row r="8349">
      <x:c r="A8349" s="1"/>
      <x:c r="B8349" s="1"/>
      <x:c r="C8349" s="1"/>
      <x:c r="D8349" s="1"/>
      <x:c r="E8349" s="1"/>
      <x:c r="F8349" s="1"/>
      <x:c r="G8349" s="1"/>
      <x:c r="H8349" s="1"/>
      <x:c r="I8349" s="53">
        <x:f t="shared" si="1550"/>
        <x:v>12</x:v>
      </x:c>
      <x:c r="J8349" s="53">
        <x:f t="shared" si="1551"/>
        <x:v>15</x:v>
      </x:c>
      <x:c r="K8349" s="53">
        <x:f t="shared" si="1552"/>
        <x:v>26</x:v>
      </x:c>
      <x:c r="L8349" s="53">
        <x:f t="shared" si="1553"/>
        <x:v>53</x:v>
      </x:c>
      <x:c r="M8349" s="54">
        <x:f t="shared" si="1554"/>
        <x:v>5657.2938816061469</x:v>
      </x:c>
      <x:c r="N8349" s="54">
        <x:f t="shared" si="1555"/>
        <x:v>3.4286763066709351</x:v>
      </x:c>
      <x:c r="O8349" s="55">
        <x:f t="shared" si="1556"/>
        <x:v>207210</x:v>
      </x:c>
      <x:c r="P8349" s="55">
        <x:f t="shared" si="1557"/>
        <x:v>40040</x:v>
      </x:c>
      <x:c r="Q8349" s="55">
        <x:f t="shared" si="1558"/>
        <x:v>110716.90766677338</x:v>
      </x:c>
      <x:c r="R8349" s="55">
        <x:f t="shared" si="1559"/>
        <x:v>36453.092333226625</x:v>
      </x:c>
      <x:c r="S8349" s="1" t="str">
        <x:f t="shared" si="1560"/>
        <x:v>YES</x:v>
      </x:c>
      <x:c r="T8349" s="1">
        <x:f t="shared" si="1561"/>
        <x:v>36453.092333226625</x:v>
      </x:c>
    </x:row>
    <x:row r="8350">
      <x:c r="A8350" s="1"/>
      <x:c r="B8350" s="1"/>
      <x:c r="C8350" s="1"/>
      <x:c r="D8350" s="1"/>
      <x:c r="E8350" s="1"/>
      <x:c r="F8350" s="1"/>
      <x:c r="G8350" s="1"/>
      <x:c r="H8350" s="1"/>
      <x:c r="I8350" s="53">
        <x:f t="shared" si="1550"/>
        <x:v>12</x:v>
      </x:c>
      <x:c r="J8350" s="53">
        <x:f t="shared" si="1551"/>
        <x:v>15</x:v>
      </x:c>
      <x:c r="K8350" s="53">
        <x:f t="shared" si="1552"/>
        <x:v>27</x:v>
      </x:c>
      <x:c r="L8350" s="53">
        <x:f t="shared" si="1553"/>
        <x:v>54</x:v>
      </x:c>
      <x:c r="M8350" s="54">
        <x:f t="shared" si="1554"/>
        <x:v>5740.427586125903</x:v>
      </x:c>
      <x:c r="N8350" s="54">
        <x:f t="shared" si="1555"/>
        <x:v>3.4864080459207658</x:v>
      </x:c>
      <x:c r="O8350" s="55">
        <x:f t="shared" si="1556"/>
        <x:v>209910</x:v>
      </x:c>
      <x:c r="P8350" s="55">
        <x:f t="shared" si="1557"/>
        <x:v>40920</x:v>
      </x:c>
      <x:c r="Q8350" s="55">
        <x:f t="shared" si="1558"/>
        <x:v>112160.20114801914</x:v>
      </x:c>
      <x:c r="R8350" s="55">
        <x:f t="shared" si="1559"/>
        <x:v>36829.798851980857</x:v>
      </x:c>
      <x:c r="S8350" s="1" t="str">
        <x:f t="shared" si="1560"/>
        <x:v>YES</x:v>
      </x:c>
      <x:c r="T8350" s="1">
        <x:f t="shared" si="1561"/>
        <x:v>36829.798851980857</x:v>
      </x:c>
    </x:row>
    <x:row r="8351">
      <x:c r="A8351" s="1"/>
      <x:c r="B8351" s="1"/>
      <x:c r="C8351" s="1"/>
      <x:c r="D8351" s="1"/>
      <x:c r="E8351" s="1"/>
      <x:c r="F8351" s="1"/>
      <x:c r="G8351" s="1"/>
      <x:c r="H8351" s="1"/>
      <x:c r="I8351" s="53">
        <x:f t="shared" si="1550"/>
        <x:v>12</x:v>
      </x:c>
      <x:c r="J8351" s="53">
        <x:f t="shared" si="1551"/>
        <x:v>15</x:v>
      </x:c>
      <x:c r="K8351" s="53">
        <x:f t="shared" si="1552"/>
        <x:v>28</x:v>
      </x:c>
      <x:c r="L8351" s="53">
        <x:f t="shared" si="1553"/>
        <x:v>55</x:v>
      </x:c>
      <x:c r="M8351" s="54">
        <x:f t="shared" si="1554"/>
        <x:v>5825.3871243430567</x:v>
      </x:c>
      <x:c r="N8351" s="54">
        <x:f t="shared" si="1555"/>
        <x:v>3.5454077252382339</x:v>
      </x:c>
      <x:c r="O8351" s="55">
        <x:f t="shared" si="1556"/>
        <x:v>212610</x:v>
      </x:c>
      <x:c r="P8351" s="55">
        <x:f t="shared" si="1557"/>
        <x:v>41800</x:v>
      </x:c>
      <x:c r="Q8351" s="55">
        <x:f t="shared" si="1558"/>
        <x:v>113635.19313095584</x:v>
      </x:c>
      <x:c r="R8351" s="55">
        <x:f t="shared" si="1559"/>
        <x:v>37174.806869044158</x:v>
      </x:c>
      <x:c r="S8351" s="1" t="str">
        <x:f t="shared" si="1560"/>
        <x:v>YES</x:v>
      </x:c>
      <x:c r="T8351" s="1">
        <x:f t="shared" si="1561"/>
        <x:v>37174.806869044158</x:v>
      </x:c>
    </x:row>
    <x:row r="8352">
      <x:c r="A8352" s="1"/>
      <x:c r="B8352" s="1"/>
      <x:c r="C8352" s="1"/>
      <x:c r="D8352" s="1"/>
      <x:c r="E8352" s="1"/>
      <x:c r="F8352" s="1"/>
      <x:c r="G8352" s="1"/>
      <x:c r="H8352" s="1"/>
      <x:c r="I8352" s="53">
        <x:f t="shared" si="1550"/>
        <x:v>12</x:v>
      </x:c>
      <x:c r="J8352" s="53">
        <x:f t="shared" si="1551"/>
        <x:v>15</x:v>
      </x:c>
      <x:c r="K8352" s="53">
        <x:f t="shared" si="1552"/>
        <x:v>29</x:v>
      </x:c>
      <x:c r="L8352" s="53">
        <x:f t="shared" si="1553"/>
        <x:v>56</x:v>
      </x:c>
      <x:c r="M8352" s="54">
        <x:f t="shared" si="1554"/>
        <x:v>5912.2051524587105</x:v>
      </x:c>
      <x:c r="N8352" s="54">
        <x:f t="shared" si="1555"/>
        <x:v>3.6056980225407713</x:v>
      </x:c>
      <x:c r="O8352" s="55">
        <x:f t="shared" si="1556"/>
        <x:v>215310</x:v>
      </x:c>
      <x:c r="P8352" s="55">
        <x:f t="shared" si="1557"/>
        <x:v>42680</x:v>
      </x:c>
      <x:c r="Q8352" s="55">
        <x:f t="shared" si="1558"/>
        <x:v>115142.45056351928</x:v>
      </x:c>
      <x:c r="R8352" s="55">
        <x:f t="shared" si="1559"/>
        <x:v>37487.549436480724</x:v>
      </x:c>
      <x:c r="S8352" s="1" t="str">
        <x:f t="shared" si="1560"/>
        <x:v>YES</x:v>
      </x:c>
      <x:c r="T8352" s="1">
        <x:f t="shared" si="1561"/>
        <x:v>37487.549436480724</x:v>
      </x:c>
    </x:row>
    <x:row r="8353">
      <x:c r="A8353" s="1"/>
      <x:c r="B8353" s="1"/>
      <x:c r="C8353" s="1"/>
      <x:c r="D8353" s="1"/>
      <x:c r="E8353" s="1"/>
      <x:c r="F8353" s="1"/>
      <x:c r="G8353" s="1"/>
      <x:c r="H8353" s="1"/>
      <x:c r="I8353" s="53">
        <x:f t="shared" si="1550"/>
        <x:v>12</x:v>
      </x:c>
      <x:c r="J8353" s="53">
        <x:f t="shared" si="1551"/>
        <x:v>15</x:v>
      </x:c>
      <x:c r="K8353" s="53">
        <x:f t="shared" si="1552"/>
        <x:v>30</x:v>
      </x:c>
      <x:c r="L8353" s="53">
        <x:f t="shared" si="1553"/>
        <x:v>57</x:v>
      </x:c>
      <x:c r="M8353" s="54">
        <x:f t="shared" si="1554"/>
        <x:v>6000.9148577924816</x:v>
      </x:c>
      <x:c r="N8353" s="54">
        <x:f t="shared" si="1555"/>
        <x:v>3.6673019845781121</x:v>
      </x:c>
      <x:c r="O8353" s="55">
        <x:f t="shared" si="1556"/>
        <x:v>218010</x:v>
      </x:c>
      <x:c r="P8353" s="55">
        <x:f t="shared" si="1557"/>
        <x:v>43560</x:v>
      </x:c>
      <x:c r="Q8353" s="55">
        <x:f t="shared" si="1558"/>
        <x:v>116682.5496144528</x:v>
      </x:c>
      <x:c r="R8353" s="55">
        <x:f t="shared" si="1559"/>
        <x:v>37767.450385547199</x:v>
      </x:c>
      <x:c r="S8353" s="1" t="str">
        <x:f t="shared" si="1560"/>
        <x:v>YES</x:v>
      </x:c>
      <x:c r="T8353" s="1">
        <x:f t="shared" si="1561"/>
        <x:v>37767.450385547199</x:v>
      </x:c>
    </x:row>
    <x:row r="8354">
      <x:c r="A8354" s="1"/>
      <x:c r="B8354" s="1"/>
      <x:c r="C8354" s="1"/>
      <x:c r="D8354" s="1"/>
      <x:c r="E8354" s="1"/>
      <x:c r="F8354" s="1"/>
      <x:c r="G8354" s="1"/>
      <x:c r="H8354" s="1"/>
      <x:c r="I8354" s="53">
        <x:f t="shared" si="1550"/>
        <x:v>12</x:v>
      </x:c>
      <x:c r="J8354" s="53">
        <x:f t="shared" si="1551"/>
        <x:v>16</x:v>
      </x:c>
      <x:c r="K8354" s="53">
        <x:f t="shared" si="1552"/>
        <x:v>0</x:v>
      </x:c>
      <x:c r="L8354" s="53">
        <x:f t="shared" si="1553"/>
        <x:v>28</x:v>
      </x:c>
      <x:c r="M8354" s="54">
        <x:f t="shared" si="1554"/>
        <x:v>4102.0653447757531</x:v>
      </x:c>
      <x:c r="N8354" s="54">
        <x:f t="shared" si="1555"/>
        <x:v>2.3486564894276065</x:v>
      </x:c>
      <x:c r="O8354" s="55">
        <x:f t="shared" si="1556"/>
        <x:v>139104</x:v>
      </x:c>
      <x:c r="P8354" s="55">
        <x:f t="shared" si="1557"/>
        <x:v>17600</x:v>
      </x:c>
      <x:c r="Q8354" s="55">
        <x:f t="shared" si="1558"/>
        <x:v>83716.412235690164</x:v>
      </x:c>
      <x:c r="R8354" s="55">
        <x:f t="shared" si="1559"/>
        <x:v>17787.587764309836</x:v>
      </x:c>
      <x:c r="S8354" s="1" t="str">
        <x:f t="shared" si="1560"/>
        <x:v>YES</x:v>
      </x:c>
      <x:c r="T8354" s="1">
        <x:f t="shared" si="1561"/>
        <x:v>17787.587764309836</x:v>
      </x:c>
    </x:row>
    <x:row r="8355">
      <x:c r="A8355" s="1"/>
      <x:c r="B8355" s="1"/>
      <x:c r="C8355" s="1"/>
      <x:c r="D8355" s="1"/>
      <x:c r="E8355" s="1"/>
      <x:c r="F8355" s="1"/>
      <x:c r="G8355" s="1"/>
      <x:c r="H8355" s="1"/>
      <x:c r="I8355" s="53">
        <x:f t="shared" si="1550"/>
        <x:v>12</x:v>
      </x:c>
      <x:c r="J8355" s="53">
        <x:f t="shared" si="1551"/>
        <x:v>16</x:v>
      </x:c>
      <x:c r="K8355" s="53">
        <x:f t="shared" si="1552"/>
        <x:v>1</x:v>
      </x:c>
      <x:c r="L8355" s="53">
        <x:f t="shared" si="1553"/>
        <x:v>29</x:v>
      </x:c>
      <x:c r="M8355" s="54">
        <x:f t="shared" si="1554"/>
        <x:v>4147.6278447757531</x:v>
      </x:c>
      <x:c r="N8355" s="54">
        <x:f t="shared" si="1555"/>
        <x:v>2.3802971144276062</x:v>
      </x:c>
      <x:c r="O8355" s="55">
        <x:f t="shared" si="1556"/>
        <x:v>141804</x:v>
      </x:c>
      <x:c r="P8355" s="55">
        <x:f t="shared" si="1557"/>
        <x:v>18480</x:v>
      </x:c>
      <x:c r="Q8355" s="55">
        <x:f t="shared" si="1558"/>
        <x:v>84507.427860690164</x:v>
      </x:c>
      <x:c r="R8355" s="55">
        <x:f t="shared" si="1559"/>
        <x:v>18816.572139309836</x:v>
      </x:c>
      <x:c r="S8355" s="1" t="str">
        <x:f t="shared" si="1560"/>
        <x:v>YES</x:v>
      </x:c>
      <x:c r="T8355" s="1">
        <x:f t="shared" si="1561"/>
        <x:v>18816.572139309836</x:v>
      </x:c>
    </x:row>
    <x:row r="8356">
      <x:c r="A8356" s="1"/>
      <x:c r="B8356" s="1"/>
      <x:c r="C8356" s="1"/>
      <x:c r="D8356" s="1"/>
      <x:c r="E8356" s="1"/>
      <x:c r="F8356" s="1"/>
      <x:c r="G8356" s="1"/>
      <x:c r="H8356" s="1"/>
      <x:c r="I8356" s="53">
        <x:f t="shared" si="1550"/>
        <x:v>12</x:v>
      </x:c>
      <x:c r="J8356" s="53">
        <x:f t="shared" si="1551"/>
        <x:v>16</x:v>
      </x:c>
      <x:c r="K8356" s="53">
        <x:f t="shared" si="1552"/>
        <x:v>2</x:v>
      </x:c>
      <x:c r="L8356" s="53">
        <x:f t="shared" si="1553"/>
        <x:v>30</x:v>
      </x:c>
      <x:c r="M8356" s="54">
        <x:f t="shared" si="1554"/>
        <x:v>4194.3294072757535</x:v>
      </x:c>
      <x:c r="N8356" s="54">
        <x:f t="shared" si="1555"/>
        <x:v>2.4127287550526066</x:v>
      </x:c>
      <x:c r="O8356" s="55">
        <x:f t="shared" si="1556"/>
        <x:v>144504</x:v>
      </x:c>
      <x:c r="P8356" s="55">
        <x:f t="shared" si="1557"/>
        <x:v>19360</x:v>
      </x:c>
      <x:c r="Q8356" s="55">
        <x:f t="shared" si="1558"/>
        <x:v>85318.218876315164</x:v>
      </x:c>
      <x:c r="R8356" s="55">
        <x:f t="shared" si="1559"/>
        <x:v>19825.781123684836</x:v>
      </x:c>
      <x:c r="S8356" s="1" t="str">
        <x:f t="shared" si="1560"/>
        <x:v>YES</x:v>
      </x:c>
      <x:c r="T8356" s="1">
        <x:f t="shared" si="1561"/>
        <x:v>19825.781123684836</x:v>
      </x:c>
    </x:row>
    <x:row r="8357">
      <x:c r="A8357" s="1"/>
      <x:c r="B8357" s="1"/>
      <x:c r="C8357" s="1"/>
      <x:c r="D8357" s="1"/>
      <x:c r="E8357" s="1"/>
      <x:c r="F8357" s="1"/>
      <x:c r="G8357" s="1"/>
      <x:c r="H8357" s="1"/>
      <x:c r="I8357" s="53">
        <x:f t="shared" si="1550"/>
        <x:v>12</x:v>
      </x:c>
      <x:c r="J8357" s="53">
        <x:f t="shared" si="1551"/>
        <x:v>16</x:v>
      </x:c>
      <x:c r="K8357" s="53">
        <x:f t="shared" si="1552"/>
        <x:v>3</x:v>
      </x:c>
      <x:c r="L8357" s="53">
        <x:f t="shared" si="1553"/>
        <x:v>31</x:v>
      </x:c>
      <x:c r="M8357" s="54">
        <x:f t="shared" si="1554"/>
        <x:v>4242.1913896976284</x:v>
      </x:c>
      <x:c r="N8357" s="54">
        <x:f t="shared" si="1555"/>
        <x:v>2.4459662428455755</x:v>
      </x:c>
      <x:c r="O8357" s="55">
        <x:f t="shared" si="1556"/>
        <x:v>147204</x:v>
      </x:c>
      <x:c r="P8357" s="55">
        <x:f t="shared" si="1557"/>
        <x:v>20240</x:v>
      </x:c>
      <x:c r="Q8357" s="55">
        <x:f t="shared" si="1558"/>
        <x:v>86149.156071139383</x:v>
      </x:c>
      <x:c r="R8357" s="55">
        <x:f t="shared" si="1559"/>
        <x:v>20814.843928860617</x:v>
      </x:c>
      <x:c r="S8357" s="1" t="str">
        <x:f t="shared" si="1560"/>
        <x:v>YES</x:v>
      </x:c>
      <x:c r="T8357" s="1">
        <x:f t="shared" si="1561"/>
        <x:v>20814.843928860617</x:v>
      </x:c>
    </x:row>
    <x:row r="8358">
      <x:c r="A8358" s="1"/>
      <x:c r="B8358" s="1"/>
      <x:c r="C8358" s="1"/>
      <x:c r="D8358" s="1"/>
      <x:c r="E8358" s="1"/>
      <x:c r="F8358" s="1"/>
      <x:c r="G8358" s="1"/>
      <x:c r="H8358" s="1"/>
      <x:c r="I8358" s="53">
        <x:f t="shared" si="1550"/>
        <x:v>12</x:v>
      </x:c>
      <x:c r="J8358" s="53">
        <x:f t="shared" si="1551"/>
        <x:v>16</x:v>
      </x:c>
      <x:c r="K8358" s="53">
        <x:f t="shared" si="1552"/>
        <x:v>4</x:v>
      </x:c>
      <x:c r="L8358" s="53">
        <x:f t="shared" si="1553"/>
        <x:v>32</x:v>
      </x:c>
      <x:c r="M8358" s="54">
        <x:f t="shared" si="1554"/>
        <x:v>4291.2355054202844</x:v>
      </x:c>
      <x:c r="N8358" s="54">
        <x:f t="shared" si="1555"/>
        <x:v>2.4800246565418642</x:v>
      </x:c>
      <x:c r="O8358" s="55">
        <x:f t="shared" si="1556"/>
        <x:v>149904</x:v>
      </x:c>
      <x:c r="P8358" s="55">
        <x:f t="shared" si="1557"/>
        <x:v>21120</x:v>
      </x:c>
      <x:c r="Q8358" s="55">
        <x:f t="shared" si="1558"/>
        <x:v>87000.61641354661</x:v>
      </x:c>
      <x:c r="R8358" s="55">
        <x:f t="shared" si="1559"/>
        <x:v>21783.38358645339</x:v>
      </x:c>
      <x:c r="S8358" s="1" t="str">
        <x:f t="shared" si="1560"/>
        <x:v>YES</x:v>
      </x:c>
      <x:c r="T8358" s="1">
        <x:f t="shared" si="1561"/>
        <x:v>21783.38358645339</x:v>
      </x:c>
    </x:row>
    <x:row r="8359">
      <x:c r="A8359" s="1"/>
      <x:c r="B8359" s="1"/>
      <x:c r="C8359" s="1"/>
      <x:c r="D8359" s="1"/>
      <x:c r="E8359" s="1"/>
      <x:c r="F8359" s="1"/>
      <x:c r="G8359" s="1"/>
      <x:c r="H8359" s="1"/>
      <x:c r="I8359" s="53">
        <x:f t="shared" si="1550"/>
        <x:v>12</x:v>
      </x:c>
      <x:c r="J8359" s="53">
        <x:f t="shared" si="1551"/>
        <x:v>16</x:v>
      </x:c>
      <x:c r="K8359" s="53">
        <x:f t="shared" si="1552"/>
        <x:v>5</x:v>
      </x:c>
      <x:c r="L8359" s="53">
        <x:f t="shared" si="1553"/>
        <x:v>33</x:v>
      </x:c>
      <x:c r="M8359" s="54">
        <x:f t="shared" si="1554"/>
        <x:v>4341.4838293414878</x:v>
      </x:c>
      <x:c r="N8359" s="54">
        <x:f t="shared" si="1555"/>
        <x:v>2.5149193259315887</x:v>
      </x:c>
      <x:c r="O8359" s="55">
        <x:f t="shared" si="1556"/>
        <x:v>152604</x:v>
      </x:c>
      <x:c r="P8359" s="55">
        <x:f t="shared" si="1557"/>
        <x:v>22000</x:v>
      </x:c>
      <x:c r="Q8359" s="55">
        <x:f t="shared" si="1558"/>
        <x:v>87872.983148289713</x:v>
      </x:c>
      <x:c r="R8359" s="55">
        <x:f t="shared" si="1559"/>
        <x:v>22731.016851710287</x:v>
      </x:c>
      <x:c r="S8359" s="1" t="str">
        <x:f t="shared" si="1560"/>
        <x:v>YES</x:v>
      </x:c>
      <x:c r="T8359" s="1">
        <x:f t="shared" si="1561"/>
        <x:v>22731.016851710287</x:v>
      </x:c>
    </x:row>
    <x:row r="8360">
      <x:c r="A8360" s="1"/>
      <x:c r="B8360" s="1"/>
      <x:c r="C8360" s="1"/>
      <x:c r="D8360" s="1"/>
      <x:c r="E8360" s="1"/>
      <x:c r="F8360" s="1"/>
      <x:c r="G8360" s="1"/>
      <x:c r="H8360" s="1"/>
      <x:c r="I8360" s="53">
        <x:f t="shared" si="1550"/>
        <x:v>12</x:v>
      </x:c>
      <x:c r="J8360" s="53">
        <x:f t="shared" si="1551"/>
        <x:v>16</x:v>
      </x:c>
      <x:c r="K8360" s="53">
        <x:f t="shared" si="1552"/>
        <x:v>6</x:v>
      </x:c>
      <x:c r="L8360" s="53">
        <x:f t="shared" si="1553"/>
        <x:v>34</x:v>
      </x:c>
      <x:c r="M8360" s="54">
        <x:f t="shared" si="1554"/>
        <x:v>4392.9588035231209</x:v>
      </x:c>
      <x:c r="N8360" s="54">
        <x:f t="shared" si="1555"/>
        <x:v>2.5506658357799452</x:v>
      </x:c>
      <x:c r="O8360" s="55">
        <x:f t="shared" si="1556"/>
        <x:v>155304</x:v>
      </x:c>
      <x:c r="P8360" s="55">
        <x:f t="shared" si="1557"/>
        <x:v>22880</x:v>
      </x:c>
      <x:c r="Q8360" s="55">
        <x:f t="shared" si="1558"/>
        <x:v>88766.645894498623</x:v>
      </x:c>
      <x:c r="R8360" s="55">
        <x:f t="shared" si="1559"/>
        <x:v>23657.354105501377</x:v>
      </x:c>
      <x:c r="S8360" s="1" t="str">
        <x:f t="shared" si="1560"/>
        <x:v>YES</x:v>
      </x:c>
      <x:c r="T8360" s="1">
        <x:f t="shared" si="1561"/>
        <x:v>23657.354105501377</x:v>
      </x:c>
    </x:row>
    <x:row r="8361">
      <x:c r="A8361" s="1"/>
      <x:c r="B8361" s="1"/>
      <x:c r="C8361" s="1"/>
      <x:c r="D8361" s="1"/>
      <x:c r="E8361" s="1"/>
      <x:c r="F8361" s="1"/>
      <x:c r="G8361" s="1"/>
      <x:c r="H8361" s="1"/>
      <x:c r="I8361" s="53">
        <x:f t="shared" si="1550"/>
        <x:v>12</x:v>
      </x:c>
      <x:c r="J8361" s="53">
        <x:f t="shared" si="1551"/>
        <x:v>16</x:v>
      </x:c>
      <x:c r="K8361" s="53">
        <x:f t="shared" si="1552"/>
        <x:v>7</x:v>
      </x:c>
      <x:c r="L8361" s="53">
        <x:f t="shared" si="1553"/>
        <x:v>35</x:v>
      </x:c>
      <x:c r="M8361" s="54">
        <x:f t="shared" si="1554"/>
        <x:v>4445.6832429210817</x:v>
      </x:c>
      <x:c r="N8361" s="54">
        <x:f t="shared" si="1555"/>
        <x:v>2.5872800298063066</x:v>
      </x:c>
      <x:c r="O8361" s="55">
        <x:f t="shared" si="1556"/>
        <x:v>158004</x:v>
      </x:c>
      <x:c r="P8361" s="55">
        <x:f t="shared" si="1557"/>
        <x:v>23760</x:v>
      </x:c>
      <x:c r="Q8361" s="55">
        <x:f t="shared" si="1558"/>
        <x:v>89682.000745157668</x:v>
      </x:c>
      <x:c r="R8361" s="55">
        <x:f t="shared" si="1559"/>
        <x:v>24561.999254842332</x:v>
      </x:c>
      <x:c r="S8361" s="1" t="str">
        <x:f t="shared" si="1560"/>
        <x:v>YES</x:v>
      </x:c>
      <x:c r="T8361" s="1">
        <x:f t="shared" si="1561"/>
        <x:v>24561.999254842332</x:v>
      </x:c>
    </x:row>
    <x:row r="8362">
      <x:c r="A8362" s="1"/>
      <x:c r="B8362" s="1"/>
      <x:c r="C8362" s="1"/>
      <x:c r="D8362" s="1"/>
      <x:c r="E8362" s="1"/>
      <x:c r="F8362" s="1"/>
      <x:c r="G8362" s="1"/>
      <x:c r="H8362" s="1"/>
      <x:c r="I8362" s="53">
        <x:f t="shared" si="1550"/>
        <x:v>12</x:v>
      </x:c>
      <x:c r="J8362" s="53">
        <x:f t="shared" si="1551"/>
        <x:v>16</x:v>
      </x:c>
      <x:c r="K8362" s="53">
        <x:f t="shared" si="1552"/>
        <x:v>8</x:v>
      </x:c>
      <x:c r="L8362" s="53">
        <x:f t="shared" si="1553"/>
        <x:v>36</x:v>
      </x:c>
      <x:c r="M8362" s="54">
        <x:f t="shared" si="1554"/>
        <x:v>4499.6803412010613</x:v>
      </x:c>
      <x:c r="N8362" s="54">
        <x:f t="shared" si="1555"/>
        <x:v>2.6247780147229594</x:v>
      </x:c>
      <x:c r="O8362" s="55">
        <x:f t="shared" si="1556"/>
        <x:v>160704</x:v>
      </x:c>
      <x:c r="P8362" s="55">
        <x:f t="shared" si="1557"/>
        <x:v>24640</x:v>
      </x:c>
      <x:c r="Q8362" s="55">
        <x:f t="shared" si="1558"/>
        <x:v>90619.450368073973</x:v>
      </x:c>
      <x:c r="R8362" s="55">
        <x:f t="shared" si="1559"/>
        <x:v>25444.549631926027</x:v>
      </x:c>
      <x:c r="S8362" s="1" t="str">
        <x:f t="shared" si="1560"/>
        <x:v>YES</x:v>
      </x:c>
      <x:c r="T8362" s="1">
        <x:f t="shared" si="1561"/>
        <x:v>25444.549631926027</x:v>
      </x:c>
    </x:row>
    <x:row r="8363">
      <x:c r="A8363" s="1"/>
      <x:c r="B8363" s="1"/>
      <x:c r="C8363" s="1"/>
      <x:c r="D8363" s="1"/>
      <x:c r="E8363" s="1"/>
      <x:c r="F8363" s="1"/>
      <x:c r="G8363" s="1"/>
      <x:c r="H8363" s="1"/>
      <x:c r="I8363" s="53">
        <x:f t="shared" si="1550"/>
        <x:v>12</x:v>
      </x:c>
      <x:c r="J8363" s="53">
        <x:f t="shared" si="1551"/>
        <x:v>16</x:v>
      </x:c>
      <x:c r="K8363" s="53">
        <x:f t="shared" si="1552"/>
        <x:v>9</x:v>
      </x:c>
      <x:c r="L8363" s="53">
        <x:f t="shared" si="1553"/>
        <x:v>37</x:v>
      </x:c>
      <x:c r="M8363" s="54">
        <x:f t="shared" si="1554"/>
        <x:v>4554.9736766414562</x:v>
      </x:c>
      <x:c r="N8363" s="54">
        <x:f t="shared" si="1555"/>
        <x:v>2.6631761643343448</x:v>
      </x:c>
      <x:c r="O8363" s="55">
        <x:f t="shared" si="1556"/>
        <x:v>163404</x:v>
      </x:c>
      <x:c r="P8363" s="55">
        <x:f t="shared" si="1557"/>
        <x:v>25520</x:v>
      </x:c>
      <x:c r="Q8363" s="55">
        <x:f t="shared" si="1558"/>
        <x:v>91579.40410835862</x:v>
      </x:c>
      <x:c r="R8363" s="55">
        <x:f t="shared" si="1559"/>
        <x:v>26304.59589164138</x:v>
      </x:c>
      <x:c r="S8363" s="1" t="str">
        <x:f t="shared" si="1560"/>
        <x:v>YES</x:v>
      </x:c>
      <x:c r="T8363" s="1">
        <x:f t="shared" si="1561"/>
        <x:v>26304.59589164138</x:v>
      </x:c>
    </x:row>
    <x:row r="8364">
      <x:c r="A8364" s="1"/>
      <x:c r="B8364" s="1"/>
      <x:c r="C8364" s="1"/>
      <x:c r="D8364" s="1"/>
      <x:c r="E8364" s="1"/>
      <x:c r="F8364" s="1"/>
      <x:c r="G8364" s="1"/>
      <x:c r="H8364" s="1"/>
      <x:c r="I8364" s="53">
        <x:f t="shared" si="1550"/>
        <x:v>12</x:v>
      </x:c>
      <x:c r="J8364" s="53">
        <x:f t="shared" si="1551"/>
        <x:v>16</x:v>
      </x:c>
      <x:c r="K8364" s="53">
        <x:f t="shared" si="1552"/>
        <x:v>10</x:v>
      </x:c>
      <x:c r="L8364" s="53">
        <x:f t="shared" si="1553"/>
        <x:v>38</x:v>
      </x:c>
      <x:c r="M8364" s="54">
        <x:f t="shared" si="1554"/>
        <x:v>4611.5872181246687</x:v>
      </x:c>
      <x:c r="N8364" s="54">
        <x:f t="shared" si="1555"/>
        <x:v>2.7024911236976865</x:v>
      </x:c>
      <x:c r="O8364" s="55">
        <x:f t="shared" si="1556"/>
        <x:v>166104</x:v>
      </x:c>
      <x:c r="P8364" s="55">
        <x:f t="shared" si="1557"/>
        <x:v>26400</x:v>
      </x:c>
      <x:c r="Q8364" s="55">
        <x:f t="shared" si="1558"/>
        <x:v>92562.278092442168</x:v>
      </x:c>
      <x:c r="R8364" s="55">
        <x:f t="shared" si="1559"/>
        <x:v>27141.721907557832</x:v>
      </x:c>
      <x:c r="S8364" s="1" t="str">
        <x:f t="shared" si="1560"/>
        <x:v>YES</x:v>
      </x:c>
      <x:c r="T8364" s="1">
        <x:f t="shared" si="1561"/>
        <x:v>27141.721907557832</x:v>
      </x:c>
    </x:row>
    <x:row r="8365">
      <x:c r="A8365" s="1"/>
      <x:c r="B8365" s="1"/>
      <x:c r="C8365" s="1"/>
      <x:c r="D8365" s="1"/>
      <x:c r="E8365" s="1"/>
      <x:c r="F8365" s="1"/>
      <x:c r="G8365" s="1"/>
      <x:c r="H8365" s="1"/>
      <x:c r="I8365" s="53">
        <x:f t="shared" si="1550"/>
        <x:v>12</x:v>
      </x:c>
      <x:c r="J8365" s="53">
        <x:f t="shared" si="1551"/>
        <x:v>16</x:v>
      </x:c>
      <x:c r="K8365" s="53">
        <x:f t="shared" si="1552"/>
        <x:v>11</x:v>
      </x:c>
      <x:c r="L8365" s="53">
        <x:f t="shared" si="1553"/>
        <x:v>39</x:v>
      </x:c>
      <x:c r="M8365" s="54">
        <x:f t="shared" si="1554"/>
        <x:v>4669.545331218108</x:v>
      </x:c>
      <x:c r="N8365" s="54">
        <x:f t="shared" si="1555"/>
        <x:v>2.7427398133459082</x:v>
      </x:c>
      <x:c r="O8365" s="55">
        <x:f t="shared" si="1556"/>
        <x:v>168804</x:v>
      </x:c>
      <x:c r="P8365" s="55">
        <x:f t="shared" si="1557"/>
        <x:v>27280</x:v>
      </x:c>
      <x:c r="Q8365" s="55">
        <x:f t="shared" si="1558"/>
        <x:v>93568.495333647705</x:v>
      </x:c>
      <x:c r="R8365" s="55">
        <x:f t="shared" si="1559"/>
        <x:v>27955.504666352295</x:v>
      </x:c>
      <x:c r="S8365" s="1" t="str">
        <x:f t="shared" si="1560"/>
        <x:v>YES</x:v>
      </x:c>
      <x:c r="T8365" s="1">
        <x:f t="shared" si="1561"/>
        <x:v>27955.504666352295</x:v>
      </x:c>
    </x:row>
    <x:row r="8366">
      <x:c r="A8366" s="1"/>
      <x:c r="B8366" s="1"/>
      <x:c r="C8366" s="1"/>
      <x:c r="D8366" s="1"/>
      <x:c r="E8366" s="1"/>
      <x:c r="F8366" s="1"/>
      <x:c r="G8366" s="1"/>
      <x:c r="H8366" s="1"/>
      <x:c r="I8366" s="53" t="n">
        <x:f t="shared" ref="I8366:I8429" si="1562">INT((ROW()-ROW($I$46))/((CARROT_CAP+1)*(MESCLUN_CAP+1)))</x:f>
        <x:v>12</x:v>
      </x:c>
      <x:c r="J8366" s="53" t="n">
        <x:f t="shared" ref="J8366:J8429" si="1563">MOD(INT((ROW()-ROW($I$46))/(MESCLUN_CAP+1)),CARROT_CAP+1)</x:f>
        <x:v>16</x:v>
      </x:c>
      <x:c r="K8366" s="53" t="n">
        <x:f t="shared" ref="K8366:K8429" si="1564">MOD(ROW()-ROW($I$46),MESCLUN_CAP+1)</x:f>
        <x:v>12</x:v>
      </x:c>
      <x:c r="L8366" s="53" t="n">
        <x:f t="shared" ref="L8366:L8429" si="1565">SUM(I8366:K8366)</x:f>
        <x:v>40</x:v>
      </x:c>
      <x:c r="M8366" s="54" t="n">
        <x:f t="shared" ref="M8366:M8429" si="1566">I8366*TOMATO_HOURS*WEEKS*(1+TOMATO_DIM)^I8366+J8366*CARROT_HOURS*WEEKS*(1+CARROT_DIM)^J8366+K8366*MESCLUN_HOURS*WEEKS*(1+MESCLUN_DIM)^K8366</x:f>
        <x:v>4728.872784346172</x:v>
      </x:c>
      <x:c r="N8366" s="54" t="n">
        <x:f t="shared" ref="N8366:N8429" si="1567">MAX(M8366-FARMER_HOURS,0)/TEMP_HOURS_PER_WORKER</x:f>
        <x:v>2.7839394335737304</x:v>
      </x:c>
      <x:c r="O8366" s="55" t="n">
        <x:f t="shared" ref="O8366:O8429" si="1568">I8366*TOMATO_PRICE+J8366*CARROT_PRICE+K8366*MESCLUN_PRICE</x:f>
        <x:v>171504</x:v>
      </x:c>
      <x:c r="P8366" s="55" t="n">
        <x:f t="shared" ref="P8366:P8429" si="1569">I8366*TOMATO_FERTILIZER+J8366*CARROT_FERTILIZER+K8366*MESCLUN_FERTILIZER</x:f>
        <x:v>28160</x:v>
      </x:c>
      <x:c r="Q8366" s="55" t="n">
        <x:f t="shared" ref="Q8366:Q8429" si="1570">MIN(M8366,FARMER_HOURS)*FARMER_RATE+MAX(M8366-FARMER_HOURS,0)*TEMP_RATE</x:f>
        <x:v>94598.48583934327</x:v>
      </x:c>
      <x:c r="R8366" s="55" t="n">
        <x:f t="shared" ref="R8366:R8429" si="1571">O8366-P8366-Q8366-FIXED_COST</x:f>
        <x:v>28745.514160656734</x:v>
      </x:c>
      <x:c r="S8366" s="1" t="str">
        <x:f t="shared" ref="S8366:S8429" si="1572">IF(AND(L8366&lt;=TOTAL_BED_CAP,N8366&lt;=TEMP_WORKER_CAP),"YES","NO")</x:f>
        <x:v>YES</x:v>
      </x:c>
      <x:c r="T8366" s="1" t="n">
        <x:f t="shared" ref="T8366:T8429" si="1573">IF(S8366="YES",R8366,-1E+99)</x:f>
        <x:v>28745.514160656734</x:v>
      </x:c>
    </x:row>
    <x:row r="8367">
      <x:c r="A8367" s="1"/>
      <x:c r="B8367" s="1"/>
      <x:c r="C8367" s="1"/>
      <x:c r="D8367" s="1"/>
      <x:c r="E8367" s="1"/>
      <x:c r="F8367" s="1"/>
      <x:c r="G8367" s="1"/>
      <x:c r="H8367" s="1"/>
      <x:c r="I8367" s="53">
        <x:f t="shared" si="1562"/>
        <x:v>12</x:v>
      </x:c>
      <x:c r="J8367" s="53">
        <x:f t="shared" si="1563"/>
        <x:v>16</x:v>
      </x:c>
      <x:c r="K8367" s="53">
        <x:f t="shared" si="1564"/>
        <x:v>13</x:v>
      </x:c>
      <x:c r="L8367" s="53">
        <x:f t="shared" si="1565"/>
        <x:v>41</x:v>
      </x:c>
      <x:c r="M8367" s="54">
        <x:f t="shared" si="1566"/>
        <x:v>4789.594755054557</x:v>
      </x:c>
      <x:c r="N8367" s="54">
        <x:f t="shared" si="1567"/>
        <x:v>2.8261074687878867</x:v>
      </x:c>
      <x:c r="O8367" s="55">
        <x:f t="shared" si="1568"/>
        <x:v>174204</x:v>
      </x:c>
      <x:c r="P8367" s="55">
        <x:f t="shared" si="1569"/>
        <x:v>29040</x:v>
      </x:c>
      <x:c r="Q8367" s="55">
        <x:f t="shared" si="1570"/>
        <x:v>95652.686719697173</x:v>
      </x:c>
      <x:c r="R8367" s="55">
        <x:f t="shared" si="1571"/>
        <x:v>29511.313280302827</x:v>
      </x:c>
      <x:c r="S8367" s="1" t="str">
        <x:f t="shared" si="1572"/>
        <x:v>YES</x:v>
      </x:c>
      <x:c r="T8367" s="1">
        <x:f t="shared" si="1573"/>
        <x:v>29511.313280302827</x:v>
      </x:c>
    </x:row>
    <x:row r="8368">
      <x:c r="A8368" s="1"/>
      <x:c r="B8368" s="1"/>
      <x:c r="C8368" s="1"/>
      <x:c r="D8368" s="1"/>
      <x:c r="E8368" s="1"/>
      <x:c r="F8368" s="1"/>
      <x:c r="G8368" s="1"/>
      <x:c r="H8368" s="1"/>
      <x:c r="I8368" s="53">
        <x:f t="shared" si="1562"/>
        <x:v>12</x:v>
      </x:c>
      <x:c r="J8368" s="53">
        <x:f t="shared" si="1563"/>
        <x:v>16</x:v>
      </x:c>
      <x:c r="K8368" s="53">
        <x:f t="shared" si="1564"/>
        <x:v>14</x:v>
      </x:c>
      <x:c r="L8368" s="53">
        <x:f t="shared" si="1565"/>
        <x:v>42</x:v>
      </x:c>
      <x:c r="M8368" s="54">
        <x:f t="shared" si="1566"/>
        <x:v>4851.7368363682181</x:v>
      </x:c>
      <x:c r="N8368" s="54">
        <x:f t="shared" si="1567"/>
        <x:v>2.8692616919223735</x:v>
      </x:c>
      <x:c r="O8368" s="55">
        <x:f t="shared" si="1568"/>
        <x:v>176904</x:v>
      </x:c>
      <x:c r="P8368" s="55">
        <x:f t="shared" si="1569"/>
        <x:v>29920</x:v>
      </x:c>
      <x:c r="Q8368" s="55">
        <x:f t="shared" si="1570"/>
        <x:v>96731.542298059343</x:v>
      </x:c>
      <x:c r="R8368" s="55">
        <x:f t="shared" si="1571"/>
        <x:v>30252.457701940657</x:v>
      </x:c>
      <x:c r="S8368" s="1" t="str">
        <x:f t="shared" si="1572"/>
        <x:v>YES</x:v>
      </x:c>
      <x:c r="T8368" s="1">
        <x:f t="shared" si="1573"/>
        <x:v>30252.457701940657</x:v>
      </x:c>
    </x:row>
    <x:row r="8369">
      <x:c r="A8369" s="1"/>
      <x:c r="B8369" s="1"/>
      <x:c r="C8369" s="1"/>
      <x:c r="D8369" s="1"/>
      <x:c r="E8369" s="1"/>
      <x:c r="F8369" s="1"/>
      <x:c r="G8369" s="1"/>
      <x:c r="H8369" s="1"/>
      <x:c r="I8369" s="53">
        <x:f t="shared" si="1562"/>
        <x:v>12</x:v>
      </x:c>
      <x:c r="J8369" s="53">
        <x:f t="shared" si="1563"/>
        <x:v>16</x:v>
      </x:c>
      <x:c r="K8369" s="53">
        <x:f t="shared" si="1564"/>
        <x:v>15</x:v>
      </x:c>
      <x:c r="L8369" s="53">
        <x:f t="shared" si="1565"/>
        <x:v>43</x:v>
      </x:c>
      <x:c r="M8369" s="54">
        <x:f t="shared" si="1566"/>
        <x:v>4915.3250432443638</x:v>
      </x:c>
      <x:c r="N8369" s="54">
        <x:f t="shared" si="1567"/>
        <x:v>2.9134201689196972</x:v>
      </x:c>
      <x:c r="O8369" s="55">
        <x:f t="shared" si="1568"/>
        <x:v>179604</x:v>
      </x:c>
      <x:c r="P8369" s="55">
        <x:f t="shared" si="1569"/>
        <x:v>30800</x:v>
      </x:c>
      <x:c r="Q8369" s="55">
        <x:f t="shared" si="1570"/>
        <x:v>97835.504222992429</x:v>
      </x:c>
      <x:c r="R8369" s="55">
        <x:f t="shared" si="1571"/>
        <x:v>30968.495777007571</x:v>
      </x:c>
      <x:c r="S8369" s="1" t="str">
        <x:f t="shared" si="1572"/>
        <x:v>YES</x:v>
      </x:c>
      <x:c r="T8369" s="1">
        <x:f t="shared" si="1573"/>
        <x:v>30968.495777007571</x:v>
      </x:c>
    </x:row>
    <x:row r="8370">
      <x:c r="A8370" s="1"/>
      <x:c r="B8370" s="1"/>
      <x:c r="C8370" s="1"/>
      <x:c r="D8370" s="1"/>
      <x:c r="E8370" s="1"/>
      <x:c r="F8370" s="1"/>
      <x:c r="G8370" s="1"/>
      <x:c r="H8370" s="1"/>
      <x:c r="I8370" s="53">
        <x:f t="shared" si="1562"/>
        <x:v>12</x:v>
      </x:c>
      <x:c r="J8370" s="53">
        <x:f t="shared" si="1563"/>
        <x:v>16</x:v>
      </x:c>
      <x:c r="K8370" s="53">
        <x:f t="shared" si="1564"/>
        <x:v>16</x:v>
      </x:c>
      <x:c r="L8370" s="53">
        <x:f t="shared" si="1565"/>
        <x:v>44</x:v>
      </x:c>
      <x:c r="M8370" s="54">
        <x:f t="shared" si="1566"/>
        <x:v>4980.3858191218533</x:v>
      </x:c>
      <x:c r="N8370" s="54">
        <x:f t="shared" si="1567"/>
        <x:v>2.9586012632790646</x:v>
      </x:c>
      <x:c r="O8370" s="55">
        <x:f t="shared" si="1568"/>
        <x:v>182304</x:v>
      </x:c>
      <x:c r="P8370" s="55">
        <x:f t="shared" si="1569"/>
        <x:v>31680</x:v>
      </x:c>
      <x:c r="Q8370" s="55">
        <x:f t="shared" si="1570"/>
        <x:v>98965.031581976611</x:v>
      </x:c>
      <x:c r="R8370" s="55">
        <x:f t="shared" si="1571"/>
        <x:v>31658.968418023389</x:v>
      </x:c>
      <x:c r="S8370" s="1" t="str">
        <x:f t="shared" si="1572"/>
        <x:v>YES</x:v>
      </x:c>
      <x:c r="T8370" s="1">
        <x:f t="shared" si="1573"/>
        <x:v>31658.968418023389</x:v>
      </x:c>
    </x:row>
    <x:row r="8371">
      <x:c r="A8371" s="1"/>
      <x:c r="B8371" s="1"/>
      <x:c r="C8371" s="1"/>
      <x:c r="D8371" s="1"/>
      <x:c r="E8371" s="1"/>
      <x:c r="F8371" s="1"/>
      <x:c r="G8371" s="1"/>
      <x:c r="H8371" s="1"/>
      <x:c r="I8371" s="53">
        <x:f t="shared" si="1562"/>
        <x:v>12</x:v>
      </x:c>
      <x:c r="J8371" s="53">
        <x:f t="shared" si="1563"/>
        <x:v>16</x:v>
      </x:c>
      <x:c r="K8371" s="53">
        <x:f t="shared" si="1564"/>
        <x:v>17</x:v>
      </x:c>
      <x:c r="L8371" s="53">
        <x:f t="shared" si="1565"/>
        <x:v>45</x:v>
      </x:c>
      <x:c r="M8371" s="54">
        <x:f t="shared" si="1566"/>
        <x:v>5046.9460425683938</x:v>
      </x:c>
      <x:c r="N8371" s="54">
        <x:f t="shared" si="1567"/>
        <x:v>3.0048236406724955</x:v>
      </x:c>
      <x:c r="O8371" s="55">
        <x:f t="shared" si="1568"/>
        <x:v>185004</x:v>
      </x:c>
      <x:c r="P8371" s="55">
        <x:f t="shared" si="1569"/>
        <x:v>32560</x:v>
      </x:c>
      <x:c r="Q8371" s="55">
        <x:f t="shared" si="1570"/>
        <x:v>100120.5910168124</x:v>
      </x:c>
      <x:c r="R8371" s="55">
        <x:f t="shared" si="1571"/>
        <x:v>32323.408983187604</x:v>
      </x:c>
      <x:c r="S8371" s="1" t="str">
        <x:f t="shared" si="1572"/>
        <x:v>YES</x:v>
      </x:c>
      <x:c r="T8371" s="1">
        <x:f t="shared" si="1573"/>
        <x:v>32323.408983187604</x:v>
      </x:c>
    </x:row>
    <x:row r="8372">
      <x:c r="A8372" s="1"/>
      <x:c r="B8372" s="1"/>
      <x:c r="C8372" s="1"/>
      <x:c r="D8372" s="1"/>
      <x:c r="E8372" s="1"/>
      <x:c r="F8372" s="1"/>
      <x:c r="G8372" s="1"/>
      <x:c r="H8372" s="1"/>
      <x:c r="I8372" s="53">
        <x:f t="shared" si="1562"/>
        <x:v>12</x:v>
      </x:c>
      <x:c r="J8372" s="53">
        <x:f t="shared" si="1563"/>
        <x:v>16</x:v>
      </x:c>
      <x:c r="K8372" s="53">
        <x:f t="shared" si="1564"/>
        <x:v>18</x:v>
      </x:c>
      <x:c r="L8372" s="53">
        <x:f t="shared" si="1565"/>
        <x:v>46</x:v>
      </x:c>
      <x:c r="M8372" s="54">
        <x:f t="shared" si="1566"/>
        <x:v>5115.0330340269811</x:v>
      </x:c>
      <x:c r="N8372" s="54">
        <x:f t="shared" si="1567"/>
        <x:v>3.0521062736298479</x:v>
      </x:c>
      <x:c r="O8372" s="55">
        <x:f t="shared" si="1568"/>
        <x:v>187704</x:v>
      </x:c>
      <x:c r="P8372" s="55">
        <x:f t="shared" si="1569"/>
        <x:v>33440</x:v>
      </x:c>
      <x:c r="Q8372" s="55">
        <x:f t="shared" si="1570"/>
        <x:v>101302.6568407462</x:v>
      </x:c>
      <x:c r="R8372" s="55">
        <x:f t="shared" si="1571"/>
        <x:v>32961.343159253796</x:v>
      </x:c>
      <x:c r="S8372" s="1" t="str">
        <x:f t="shared" si="1572"/>
        <x:v>YES</x:v>
      </x:c>
      <x:c r="T8372" s="1">
        <x:f t="shared" si="1573"/>
        <x:v>32961.343159253796</x:v>
      </x:c>
    </x:row>
    <x:row r="8373">
      <x:c r="A8373" s="1"/>
      <x:c r="B8373" s="1"/>
      <x:c r="C8373" s="1"/>
      <x:c r="D8373" s="1"/>
      <x:c r="E8373" s="1"/>
      <x:c r="F8373" s="1"/>
      <x:c r="G8373" s="1"/>
      <x:c r="H8373" s="1"/>
      <x:c r="I8373" s="53">
        <x:f t="shared" si="1562"/>
        <x:v>12</x:v>
      </x:c>
      <x:c r="J8373" s="53">
        <x:f t="shared" si="1563"/>
        <x:v>16</x:v>
      </x:c>
      <x:c r="K8373" s="53">
        <x:f t="shared" si="1564"/>
        <x:v>19</x:v>
      </x:c>
      <x:c r="L8373" s="53">
        <x:f t="shared" si="1565"/>
        <x:v>47</x:v>
      </x:c>
      <x:c r="M8373" s="54">
        <x:f t="shared" si="1566"/>
        <x:v>5184.6745626630027</x:v>
      </x:c>
      <x:c r="N8373" s="54">
        <x:f t="shared" si="1567"/>
        <x:v>3.100468446293752</x:v>
      </x:c>
      <x:c r="O8373" s="55">
        <x:f t="shared" si="1568"/>
        <x:v>190404</x:v>
      </x:c>
      <x:c r="P8373" s="55">
        <x:f t="shared" si="1569"/>
        <x:v>34320</x:v>
      </x:c>
      <x:c r="Q8373" s="55">
        <x:f t="shared" si="1570"/>
        <x:v>102511.7111573438</x:v>
      </x:c>
      <x:c r="R8373" s="55">
        <x:f t="shared" si="1571"/>
        <x:v>33572.288842656199</x:v>
      </x:c>
      <x:c r="S8373" s="1" t="str">
        <x:f t="shared" si="1572"/>
        <x:v>YES</x:v>
      </x:c>
      <x:c r="T8373" s="1">
        <x:f t="shared" si="1573"/>
        <x:v>33572.288842656199</x:v>
      </x:c>
    </x:row>
    <x:row r="8374">
      <x:c r="A8374" s="1"/>
      <x:c r="B8374" s="1"/>
      <x:c r="C8374" s="1"/>
      <x:c r="D8374" s="1"/>
      <x:c r="E8374" s="1"/>
      <x:c r="F8374" s="1"/>
      <x:c r="G8374" s="1"/>
      <x:c r="H8374" s="1"/>
      <x:c r="I8374" s="53">
        <x:f t="shared" si="1562"/>
        <x:v>12</x:v>
      </x:c>
      <x:c r="J8374" s="53">
        <x:f t="shared" si="1563"/>
        <x:v>16</x:v>
      </x:c>
      <x:c r="K8374" s="53">
        <x:f t="shared" si="1564"/>
        <x:v>20</x:v>
      </x:c>
      <x:c r="L8374" s="53">
        <x:f t="shared" si="1565"/>
        <x:v>48</x:v>
      </x:c>
      <x:c r="M8374" s="54">
        <x:f t="shared" si="1566"/>
        <x:v>5255.8988533134798</x:v>
      </x:c>
      <x:c r="N8374" s="54">
        <x:f t="shared" si="1567"/>
        <x:v>3.149929759245472</x:v>
      </x:c>
      <x:c r="O8374" s="55">
        <x:f t="shared" si="1568"/>
        <x:v>193104</x:v>
      </x:c>
      <x:c r="P8374" s="55">
        <x:f t="shared" si="1569"/>
        <x:v>35200</x:v>
      </x:c>
      <x:c r="Q8374" s="55">
        <x:f t="shared" si="1570"/>
        <x:v>103748.24398113679</x:v>
      </x:c>
      <x:c r="R8374" s="55">
        <x:f t="shared" si="1571"/>
        <x:v>34155.756018863205</x:v>
      </x:c>
      <x:c r="S8374" s="1" t="str">
        <x:f t="shared" si="1572"/>
        <x:v>YES</x:v>
      </x:c>
      <x:c r="T8374" s="1">
        <x:f t="shared" si="1573"/>
        <x:v>34155.756018863205</x:v>
      </x:c>
    </x:row>
    <x:row r="8375">
      <x:c r="A8375" s="1"/>
      <x:c r="B8375" s="1"/>
      <x:c r="C8375" s="1"/>
      <x:c r="D8375" s="1"/>
      <x:c r="E8375" s="1"/>
      <x:c r="F8375" s="1"/>
      <x:c r="G8375" s="1"/>
      <x:c r="H8375" s="1"/>
      <x:c r="I8375" s="53">
        <x:f t="shared" si="1562"/>
        <x:v>12</x:v>
      </x:c>
      <x:c r="J8375" s="53">
        <x:f t="shared" si="1563"/>
        <x:v>16</x:v>
      </x:c>
      <x:c r="K8375" s="53">
        <x:f t="shared" si="1564"/>
        <x:v>21</x:v>
      </x:c>
      <x:c r="L8375" s="53">
        <x:f t="shared" si="1565"/>
        <x:v>49</x:v>
      </x:c>
      <x:c r="M8375" s="54">
        <x:f t="shared" si="1566"/>
        <x:v>5328.7345935399235</x:v>
      </x:c>
      <x:c r="N8375" s="54">
        <x:f t="shared" si="1567"/>
        <x:v>3.2005101344027245</x:v>
      </x:c>
      <x:c r="O8375" s="55">
        <x:f t="shared" si="1568"/>
        <x:v>195804</x:v>
      </x:c>
      <x:c r="P8375" s="55">
        <x:f t="shared" si="1569"/>
        <x:v>36080</x:v>
      </x:c>
      <x:c r="Q8375" s="55">
        <x:f t="shared" si="1570"/>
        <x:v>105012.75336006812</x:v>
      </x:c>
      <x:c r="R8375" s="55">
        <x:f t="shared" si="1571"/>
        <x:v>34711.24663993188</x:v>
      </x:c>
      <x:c r="S8375" s="1" t="str">
        <x:f t="shared" si="1572"/>
        <x:v>YES</x:v>
      </x:c>
      <x:c r="T8375" s="1">
        <x:f t="shared" si="1573"/>
        <x:v>34711.24663993188</x:v>
      </x:c>
    </x:row>
    <x:row r="8376">
      <x:c r="A8376" s="1"/>
      <x:c r="B8376" s="1"/>
      <x:c r="C8376" s="1"/>
      <x:c r="D8376" s="1"/>
      <x:c r="E8376" s="1"/>
      <x:c r="F8376" s="1"/>
      <x:c r="G8376" s="1"/>
      <x:c r="H8376" s="1"/>
      <x:c r="I8376" s="53">
        <x:f t="shared" si="1562"/>
        <x:v>12</x:v>
      </x:c>
      <x:c r="J8376" s="53">
        <x:f t="shared" si="1563"/>
        <x:v>16</x:v>
      </x:c>
      <x:c r="K8376" s="53">
        <x:f t="shared" si="1564"/>
        <x:v>22</x:v>
      </x:c>
      <x:c r="L8376" s="53">
        <x:f t="shared" si="1565"/>
        <x:v>50</x:v>
      </x:c>
      <x:c r="M8376" s="54">
        <x:f t="shared" si="1566"/>
        <x:v>5403.21094078632</x:v>
      </x:c>
      <x:c r="N8376" s="54">
        <x:f t="shared" si="1567"/>
        <x:v>3.2522298199904998</x:v>
      </x:c>
      <x:c r="O8376" s="55">
        <x:f t="shared" si="1568"/>
        <x:v>198504</x:v>
      </x:c>
      <x:c r="P8376" s="55">
        <x:f t="shared" si="1569"/>
        <x:v>36960</x:v>
      </x:c>
      <x:c r="Q8376" s="55">
        <x:f t="shared" si="1570"/>
        <x:v>106305.7454997625</x:v>
      </x:c>
      <x:c r="R8376" s="55">
        <x:f t="shared" si="1571"/>
        <x:v>35238.254500237497</x:v>
      </x:c>
      <x:c r="S8376" s="1" t="str">
        <x:f t="shared" si="1572"/>
        <x:v>YES</x:v>
      </x:c>
      <x:c r="T8376" s="1">
        <x:f t="shared" si="1573"/>
        <x:v>35238.254500237497</x:v>
      </x:c>
    </x:row>
    <x:row r="8377">
      <x:c r="A8377" s="1"/>
      <x:c r="B8377" s="1"/>
      <x:c r="C8377" s="1"/>
      <x:c r="D8377" s="1"/>
      <x:c r="E8377" s="1"/>
      <x:c r="F8377" s="1"/>
      <x:c r="G8377" s="1"/>
      <x:c r="H8377" s="1"/>
      <x:c r="I8377" s="53">
        <x:f t="shared" si="1562"/>
        <x:v>12</x:v>
      </x:c>
      <x:c r="J8377" s="53">
        <x:f t="shared" si="1563"/>
        <x:v>16</x:v>
      </x:c>
      <x:c r="K8377" s="53">
        <x:f t="shared" si="1564"/>
        <x:v>23</x:v>
      </x:c>
      <x:c r="L8377" s="53">
        <x:f t="shared" si="1565"/>
        <x:v>51</x:v>
      </x:c>
      <x:c r="M8377" s="54">
        <x:f t="shared" si="1566"/>
        <x:v>5479.3575296437557</x:v>
      </x:c>
      <x:c r="N8377" s="54">
        <x:f t="shared" si="1567"/>
        <x:v>3.3051093955859416</x:v>
      </x:c>
      <x:c r="O8377" s="55">
        <x:f t="shared" si="1568"/>
        <x:v>201204</x:v>
      </x:c>
      <x:c r="P8377" s="55">
        <x:f t="shared" si="1569"/>
        <x:v>37840</x:v>
      </x:c>
      <x:c r="Q8377" s="55">
        <x:f t="shared" si="1570"/>
        <x:v>107627.73488964853</x:v>
      </x:c>
      <x:c r="R8377" s="55">
        <x:f t="shared" si="1571"/>
        <x:v>35736.265110351465</x:v>
      </x:c>
      <x:c r="S8377" s="1" t="str">
        <x:f t="shared" si="1572"/>
        <x:v>YES</x:v>
      </x:c>
      <x:c r="T8377" s="1">
        <x:f t="shared" si="1573"/>
        <x:v>35736.265110351465</x:v>
      </x:c>
    </x:row>
    <x:row r="8378">
      <x:c r="A8378" s="1"/>
      <x:c r="B8378" s="1"/>
      <x:c r="C8378" s="1"/>
      <x:c r="D8378" s="1"/>
      <x:c r="E8378" s="1"/>
      <x:c r="F8378" s="1"/>
      <x:c r="G8378" s="1"/>
      <x:c r="H8378" s="1"/>
      <x:c r="I8378" s="53">
        <x:f t="shared" si="1562"/>
        <x:v>12</x:v>
      </x:c>
      <x:c r="J8378" s="53">
        <x:f t="shared" si="1563"/>
        <x:v>16</x:v>
      </x:c>
      <x:c r="K8378" s="53">
        <x:f t="shared" si="1564"/>
        <x:v>24</x:v>
      </x:c>
      <x:c r="L8378" s="53">
        <x:f t="shared" si="1565"/>
        <x:v>52</x:v>
      </x:c>
      <x:c r="M8378" s="54">
        <x:f t="shared" si="1566"/>
        <x:v>5557.2044792232518</x:v>
      </x:c>
      <x:c r="N8378" s="54">
        <x:f t="shared" si="1567"/>
        <x:v>3.3591697772383693</x:v>
      </x:c>
      <x:c r="O8378" s="55">
        <x:f t="shared" si="1568"/>
        <x:v>203904</x:v>
      </x:c>
      <x:c r="P8378" s="55">
        <x:f t="shared" si="1569"/>
        <x:v>38720</x:v>
      </x:c>
      <x:c r="Q8378" s="55">
        <x:f t="shared" si="1570"/>
        <x:v>108979.24443095922</x:v>
      </x:c>
      <x:c r="R8378" s="55">
        <x:f t="shared" si="1571"/>
        <x:v>36204.755569040775</x:v>
      </x:c>
      <x:c r="S8378" s="1" t="str">
        <x:f t="shared" si="1572"/>
        <x:v>YES</x:v>
      </x:c>
      <x:c r="T8378" s="1">
        <x:f t="shared" si="1573"/>
        <x:v>36204.755569040775</x:v>
      </x:c>
    </x:row>
    <x:row r="8379">
      <x:c r="A8379" s="1"/>
      <x:c r="B8379" s="1"/>
      <x:c r="C8379" s="1"/>
      <x:c r="D8379" s="1"/>
      <x:c r="E8379" s="1"/>
      <x:c r="F8379" s="1"/>
      <x:c r="G8379" s="1"/>
      <x:c r="H8379" s="1"/>
      <x:c r="I8379" s="53">
        <x:f t="shared" si="1562"/>
        <x:v>12</x:v>
      </x:c>
      <x:c r="J8379" s="53">
        <x:f t="shared" si="1563"/>
        <x:v>16</x:v>
      </x:c>
      <x:c r="K8379" s="53">
        <x:f t="shared" si="1564"/>
        <x:v>25</x:v>
      </x:c>
      <x:c r="L8379" s="53">
        <x:f t="shared" si="1565"/>
        <x:v>53</x:v>
      </x:c>
      <x:c r="M8379" s="54">
        <x:f t="shared" si="1566"/>
        <x:v>5636.7824006383498</x:v>
      </x:c>
      <x:c r="N8379" s="54">
        <x:f t="shared" si="1567"/>
        <x:v>3.4144322226655208</x:v>
      </x:c>
      <x:c r="O8379" s="55">
        <x:f t="shared" si="1568"/>
        <x:v>206604</x:v>
      </x:c>
      <x:c r="P8379" s="55">
        <x:f t="shared" si="1569"/>
        <x:v>39600</x:v>
      </x:c>
      <x:c r="Q8379" s="55">
        <x:f t="shared" si="1570"/>
        <x:v>110360.80556663801</x:v>
      </x:c>
      <x:c r="R8379" s="55">
        <x:f t="shared" si="1571"/>
        <x:v>36643.19443336199</x:v>
      </x:c>
      <x:c r="S8379" s="1" t="str">
        <x:f t="shared" si="1572"/>
        <x:v>YES</x:v>
      </x:c>
      <x:c r="T8379" s="1">
        <x:f t="shared" si="1573"/>
        <x:v>36643.19443336199</x:v>
      </x:c>
    </x:row>
    <x:row r="8380">
      <x:c r="A8380" s="1"/>
      <x:c r="B8380" s="1"/>
      <x:c r="C8380" s="1"/>
      <x:c r="D8380" s="1"/>
      <x:c r="E8380" s="1"/>
      <x:c r="F8380" s="1"/>
      <x:c r="G8380" s="1"/>
      <x:c r="H8380" s="1"/>
      <x:c r="I8380" s="53">
        <x:f t="shared" si="1562"/>
        <x:v>12</x:v>
      </x:c>
      <x:c r="J8380" s="53">
        <x:f t="shared" si="1563"/>
        <x:v>16</x:v>
      </x:c>
      <x:c r="K8380" s="53">
        <x:f t="shared" si="1564"/>
        <x:v>26</x:v>
      </x:c>
      <x:c r="L8380" s="53">
        <x:f t="shared" si="1565"/>
        <x:v>54</x:v>
      </x:c>
      <x:c r="M8380" s="54">
        <x:f t="shared" si="1566"/>
        <x:v>5718.1224045990675</x:v>
      </x:c>
      <x:c r="N8380" s="54">
        <x:f t="shared" si="1567"/>
        <x:v>3.4709183365271303</x:v>
      </x:c>
      <x:c r="O8380" s="55">
        <x:f t="shared" si="1568"/>
        <x:v>209304</x:v>
      </x:c>
      <x:c r="P8380" s="55">
        <x:f t="shared" si="1569"/>
        <x:v>40480</x:v>
      </x:c>
      <x:c r="Q8380" s="55">
        <x:f t="shared" si="1570"/>
        <x:v>111772.95841317825</x:v>
      </x:c>
      <x:c r="R8380" s="55">
        <x:f t="shared" si="1571"/>
        <x:v>37051.041586821753</x:v>
      </x:c>
      <x:c r="S8380" s="1" t="str">
        <x:f t="shared" si="1572"/>
        <x:v>YES</x:v>
      </x:c>
      <x:c r="T8380" s="1">
        <x:f t="shared" si="1573"/>
        <x:v>37051.041586821753</x:v>
      </x:c>
    </x:row>
    <x:row r="8381">
      <x:c r="A8381" s="1"/>
      <x:c r="B8381" s="1"/>
      <x:c r="C8381" s="1"/>
      <x:c r="D8381" s="1"/>
      <x:c r="E8381" s="1"/>
      <x:c r="F8381" s="1"/>
      <x:c r="G8381" s="1"/>
      <x:c r="H8381" s="1"/>
      <x:c r="I8381" s="53">
        <x:f t="shared" si="1562"/>
        <x:v>12</x:v>
      </x:c>
      <x:c r="J8381" s="53">
        <x:f t="shared" si="1563"/>
        <x:v>16</x:v>
      </x:c>
      <x:c r="K8381" s="53">
        <x:f t="shared" si="1564"/>
        <x:v>27</x:v>
      </x:c>
      <x:c r="L8381" s="53">
        <x:f t="shared" si="1565"/>
        <x:v>55</x:v>
      </x:c>
      <x:c r="M8381" s="54">
        <x:f t="shared" si="1566"/>
        <x:v>5801.2561091188236</x:v>
      </x:c>
      <x:c r="N8381" s="54">
        <x:f t="shared" si="1567"/>
        <x:v>3.528650075776961</x:v>
      </x:c>
      <x:c r="O8381" s="55">
        <x:f t="shared" si="1568"/>
        <x:v>212004</x:v>
      </x:c>
      <x:c r="P8381" s="55">
        <x:f t="shared" si="1569"/>
        <x:v>41360</x:v>
      </x:c>
      <x:c r="Q8381" s="55">
        <x:f t="shared" si="1570"/>
        <x:v>113216.25189442401</x:v>
      </x:c>
      <x:c r="R8381" s="55">
        <x:f t="shared" si="1571"/>
        <x:v>37427.748105575985</x:v>
      </x:c>
      <x:c r="S8381" s="1" t="str">
        <x:f t="shared" si="1572"/>
        <x:v>YES</x:v>
      </x:c>
      <x:c r="T8381" s="1">
        <x:f t="shared" si="1573"/>
        <x:v>37427.748105575985</x:v>
      </x:c>
    </x:row>
    <x:row r="8382">
      <x:c r="A8382" s="1"/>
      <x:c r="B8382" s="1"/>
      <x:c r="C8382" s="1"/>
      <x:c r="D8382" s="1"/>
      <x:c r="E8382" s="1"/>
      <x:c r="F8382" s="1"/>
      <x:c r="G8382" s="1"/>
      <x:c r="H8382" s="1"/>
      <x:c r="I8382" s="53">
        <x:f t="shared" si="1562"/>
        <x:v>12</x:v>
      </x:c>
      <x:c r="J8382" s="53">
        <x:f t="shared" si="1563"/>
        <x:v>16</x:v>
      </x:c>
      <x:c r="K8382" s="53">
        <x:f t="shared" si="1564"/>
        <x:v>28</x:v>
      </x:c>
      <x:c r="L8382" s="53">
        <x:f t="shared" si="1565"/>
        <x:v>56</x:v>
      </x:c>
      <x:c r="M8382" s="54">
        <x:f t="shared" si="1566"/>
        <x:v>5886.2156473359773</x:v>
      </x:c>
      <x:c r="N8382" s="54">
        <x:f t="shared" si="1567"/>
        <x:v>3.5876497550944286</x:v>
      </x:c>
      <x:c r="O8382" s="55">
        <x:f t="shared" si="1568"/>
        <x:v>214704</x:v>
      </x:c>
      <x:c r="P8382" s="55">
        <x:f t="shared" si="1569"/>
        <x:v>42240</x:v>
      </x:c>
      <x:c r="Q8382" s="55">
        <x:f t="shared" si="1570"/>
        <x:v>114691.24387736071</x:v>
      </x:c>
      <x:c r="R8382" s="55">
        <x:f t="shared" si="1571"/>
        <x:v>37772.756122639286</x:v>
      </x:c>
      <x:c r="S8382" s="1" t="str">
        <x:f t="shared" si="1572"/>
        <x:v>YES</x:v>
      </x:c>
      <x:c r="T8382" s="1">
        <x:f t="shared" si="1573"/>
        <x:v>37772.756122639286</x:v>
      </x:c>
    </x:row>
    <x:row r="8383">
      <x:c r="A8383" s="1"/>
      <x:c r="B8383" s="1"/>
      <x:c r="C8383" s="1"/>
      <x:c r="D8383" s="1"/>
      <x:c r="E8383" s="1"/>
      <x:c r="F8383" s="1"/>
      <x:c r="G8383" s="1"/>
      <x:c r="H8383" s="1"/>
      <x:c r="I8383" s="53">
        <x:f t="shared" si="1562"/>
        <x:v>12</x:v>
      </x:c>
      <x:c r="J8383" s="53">
        <x:f t="shared" si="1563"/>
        <x:v>16</x:v>
      </x:c>
      <x:c r="K8383" s="53">
        <x:f t="shared" si="1564"/>
        <x:v>29</x:v>
      </x:c>
      <x:c r="L8383" s="53">
        <x:f t="shared" si="1565"/>
        <x:v>57</x:v>
      </x:c>
      <x:c r="M8383" s="54">
        <x:f t="shared" si="1566"/>
        <x:v>5973.0336754516311</x:v>
      </x:c>
      <x:c r="N8383" s="54">
        <x:f t="shared" si="1567"/>
        <x:v>3.6479400523969661</x:v>
      </x:c>
      <x:c r="O8383" s="55">
        <x:f t="shared" si="1568"/>
        <x:v>217404</x:v>
      </x:c>
      <x:c r="P8383" s="55">
        <x:f t="shared" si="1569"/>
        <x:v>43120</x:v>
      </x:c>
      <x:c r="Q8383" s="55">
        <x:f t="shared" si="1570"/>
        <x:v>116198.50130992415</x:v>
      </x:c>
      <x:c r="R8383" s="55">
        <x:f t="shared" si="1571"/>
        <x:v>38085.498690075852</x:v>
      </x:c>
      <x:c r="S8383" s="1" t="str">
        <x:f t="shared" si="1572"/>
        <x:v>YES</x:v>
      </x:c>
      <x:c r="T8383" s="1">
        <x:f t="shared" si="1573"/>
        <x:v>38085.498690075852</x:v>
      </x:c>
    </x:row>
    <x:row r="8384">
      <x:c r="A8384" s="1"/>
      <x:c r="B8384" s="1"/>
      <x:c r="C8384" s="1"/>
      <x:c r="D8384" s="1"/>
      <x:c r="E8384" s="1"/>
      <x:c r="F8384" s="1"/>
      <x:c r="G8384" s="1"/>
      <x:c r="H8384" s="1"/>
      <x:c r="I8384" s="53">
        <x:f t="shared" si="1562"/>
        <x:v>12</x:v>
      </x:c>
      <x:c r="J8384" s="53">
        <x:f t="shared" si="1563"/>
        <x:v>16</x:v>
      </x:c>
      <x:c r="K8384" s="53">
        <x:f t="shared" si="1564"/>
        <x:v>30</x:v>
      </x:c>
      <x:c r="L8384" s="53">
        <x:f t="shared" si="1565"/>
        <x:v>58</x:v>
      </x:c>
      <x:c r="M8384" s="54">
        <x:f t="shared" si="1566"/>
        <x:v>6061.7433807854022</x:v>
      </x:c>
      <x:c r="N8384" s="54">
        <x:f t="shared" si="1567"/>
        <x:v>3.7095440144343073</x:v>
      </x:c>
      <x:c r="O8384" s="55">
        <x:f t="shared" si="1568"/>
        <x:v>220104</x:v>
      </x:c>
      <x:c r="P8384" s="55">
        <x:f t="shared" si="1569"/>
        <x:v>44000</x:v>
      </x:c>
      <x:c r="Q8384" s="55">
        <x:f t="shared" si="1570"/>
        <x:v>117738.60036085767</x:v>
      </x:c>
      <x:c r="R8384" s="55">
        <x:f t="shared" si="1571"/>
        <x:v>38365.399639142328</x:v>
      </x:c>
      <x:c r="S8384" s="1" t="str">
        <x:f t="shared" si="1572"/>
        <x:v>YES</x:v>
      </x:c>
      <x:c r="T8384" s="1">
        <x:f t="shared" si="1573"/>
        <x:v>38365.399639142328</x:v>
      </x:c>
    </x:row>
    <x:row r="8385">
      <x:c r="A8385" s="1"/>
      <x:c r="B8385" s="1"/>
      <x:c r="C8385" s="1"/>
      <x:c r="D8385" s="1"/>
      <x:c r="E8385" s="1"/>
      <x:c r="F8385" s="1"/>
      <x:c r="G8385" s="1"/>
      <x:c r="H8385" s="1"/>
      <x:c r="I8385" s="53">
        <x:f t="shared" si="1562"/>
        <x:v>12</x:v>
      </x:c>
      <x:c r="J8385" s="53">
        <x:f t="shared" si="1563"/>
        <x:v>17</x:v>
      </x:c>
      <x:c r="K8385" s="53">
        <x:f t="shared" si="1564"/>
        <x:v>0</x:v>
      </x:c>
      <x:c r="L8385" s="53">
        <x:f t="shared" si="1565"/>
        <x:v>29</x:v>
      </x:c>
      <x:c r="M8385" s="54">
        <x:f t="shared" si="1566"/>
        <x:v>4165.527960058992</x:v>
      </x:c>
      <x:c r="N8385" s="54">
        <x:f t="shared" si="1567"/>
        <x:v>2.3927277500409665</x:v>
      </x:c>
      <x:c r="O8385" s="55">
        <x:f t="shared" si="1568"/>
        <x:v>141198</x:v>
      </x:c>
      <x:c r="P8385" s="55">
        <x:f t="shared" si="1569"/>
        <x:v>18040</x:v>
      </x:c>
      <x:c r="Q8385" s="55">
        <x:f t="shared" si="1570"/>
        <x:v>84818.19375102417</x:v>
      </x:c>
      <x:c r="R8385" s="55">
        <x:f t="shared" si="1571"/>
        <x:v>18339.80624897583</x:v>
      </x:c>
      <x:c r="S8385" s="1" t="str">
        <x:f t="shared" si="1572"/>
        <x:v>YES</x:v>
      </x:c>
      <x:c r="T8385" s="1">
        <x:f t="shared" si="1573"/>
        <x:v>18339.80624897583</x:v>
      </x:c>
    </x:row>
    <x:row r="8386">
      <x:c r="A8386" s="1"/>
      <x:c r="B8386" s="1"/>
      <x:c r="C8386" s="1"/>
      <x:c r="D8386" s="1"/>
      <x:c r="E8386" s="1"/>
      <x:c r="F8386" s="1"/>
      <x:c r="G8386" s="1"/>
      <x:c r="H8386" s="1"/>
      <x:c r="I8386" s="53">
        <x:f t="shared" si="1562"/>
        <x:v>12</x:v>
      </x:c>
      <x:c r="J8386" s="53">
        <x:f t="shared" si="1563"/>
        <x:v>17</x:v>
      </x:c>
      <x:c r="K8386" s="53">
        <x:f t="shared" si="1564"/>
        <x:v>1</x:v>
      </x:c>
      <x:c r="L8386" s="53">
        <x:f t="shared" si="1565"/>
        <x:v>30</x:v>
      </x:c>
      <x:c r="M8386" s="54">
        <x:f t="shared" si="1566"/>
        <x:v>4211.090460058992</x:v>
      </x:c>
      <x:c r="N8386" s="54">
        <x:f t="shared" si="1567"/>
        <x:v>2.4243683750409666</x:v>
      </x:c>
      <x:c r="O8386" s="55">
        <x:f t="shared" si="1568"/>
        <x:v>143898</x:v>
      </x:c>
      <x:c r="P8386" s="55">
        <x:f t="shared" si="1569"/>
        <x:v>18920</x:v>
      </x:c>
      <x:c r="Q8386" s="55">
        <x:f t="shared" si="1570"/>
        <x:v>85609.20937602417</x:v>
      </x:c>
      <x:c r="R8386" s="55">
        <x:f t="shared" si="1571"/>
        <x:v>19368.79062397583</x:v>
      </x:c>
      <x:c r="S8386" s="1" t="str">
        <x:f t="shared" si="1572"/>
        <x:v>YES</x:v>
      </x:c>
      <x:c r="T8386" s="1">
        <x:f t="shared" si="1573"/>
        <x:v>19368.79062397583</x:v>
      </x:c>
    </x:row>
    <x:row r="8387">
      <x:c r="A8387" s="1"/>
      <x:c r="B8387" s="1"/>
      <x:c r="C8387" s="1"/>
      <x:c r="D8387" s="1"/>
      <x:c r="E8387" s="1"/>
      <x:c r="F8387" s="1"/>
      <x:c r="G8387" s="1"/>
      <x:c r="H8387" s="1"/>
      <x:c r="I8387" s="53">
        <x:f t="shared" si="1562"/>
        <x:v>12</x:v>
      </x:c>
      <x:c r="J8387" s="53">
        <x:f t="shared" si="1563"/>
        <x:v>17</x:v>
      </x:c>
      <x:c r="K8387" s="53">
        <x:f t="shared" si="1564"/>
        <x:v>2</x:v>
      </x:c>
      <x:c r="L8387" s="53">
        <x:f t="shared" si="1565"/>
        <x:v>31</x:v>
      </x:c>
      <x:c r="M8387" s="54">
        <x:f t="shared" si="1566"/>
        <x:v>4257.7920225589924</x:v>
      </x:c>
      <x:c r="N8387" s="54">
        <x:f t="shared" si="1567"/>
        <x:v>2.4568000156659671</x:v>
      </x:c>
      <x:c r="O8387" s="55">
        <x:f t="shared" si="1568"/>
        <x:v>146598</x:v>
      </x:c>
      <x:c r="P8387" s="55">
        <x:f t="shared" si="1569"/>
        <x:v>19800</x:v>
      </x:c>
      <x:c r="Q8387" s="55">
        <x:f t="shared" si="1570"/>
        <x:v>86420.00039164917</x:v>
      </x:c>
      <x:c r="R8387" s="55">
        <x:f t="shared" si="1571"/>
        <x:v>20377.99960835083</x:v>
      </x:c>
      <x:c r="S8387" s="1" t="str">
        <x:f t="shared" si="1572"/>
        <x:v>YES</x:v>
      </x:c>
      <x:c r="T8387" s="1">
        <x:f t="shared" si="1573"/>
        <x:v>20377.99960835083</x:v>
      </x:c>
    </x:row>
    <x:row r="8388">
      <x:c r="A8388" s="1"/>
      <x:c r="B8388" s="1"/>
      <x:c r="C8388" s="1"/>
      <x:c r="D8388" s="1"/>
      <x:c r="E8388" s="1"/>
      <x:c r="F8388" s="1"/>
      <x:c r="G8388" s="1"/>
      <x:c r="H8388" s="1"/>
      <x:c r="I8388" s="53">
        <x:f t="shared" si="1562"/>
        <x:v>12</x:v>
      </x:c>
      <x:c r="J8388" s="53">
        <x:f t="shared" si="1563"/>
        <x:v>17</x:v>
      </x:c>
      <x:c r="K8388" s="53">
        <x:f t="shared" si="1564"/>
        <x:v>3</x:v>
      </x:c>
      <x:c r="L8388" s="53">
        <x:f t="shared" si="1565"/>
        <x:v>32</x:v>
      </x:c>
      <x:c r="M8388" s="54">
        <x:f t="shared" si="1566"/>
        <x:v>4305.6540049808673</x:v>
      </x:c>
      <x:c r="N8388" s="54">
        <x:f t="shared" si="1567"/>
        <x:v>2.4900375034589355</x:v>
      </x:c>
      <x:c r="O8388" s="55">
        <x:f t="shared" si="1568"/>
        <x:v>149298</x:v>
      </x:c>
      <x:c r="P8388" s="55">
        <x:f t="shared" si="1569"/>
        <x:v>20680</x:v>
      </x:c>
      <x:c r="Q8388" s="55">
        <x:f t="shared" si="1570"/>
        <x:v>87250.937586473388</x:v>
      </x:c>
      <x:c r="R8388" s="55">
        <x:f t="shared" si="1571"/>
        <x:v>21367.062413526612</x:v>
      </x:c>
      <x:c r="S8388" s="1" t="str">
        <x:f t="shared" si="1572"/>
        <x:v>YES</x:v>
      </x:c>
      <x:c r="T8388" s="1">
        <x:f t="shared" si="1573"/>
        <x:v>21367.062413526612</x:v>
      </x:c>
    </x:row>
    <x:row r="8389">
      <x:c r="A8389" s="1"/>
      <x:c r="B8389" s="1"/>
      <x:c r="C8389" s="1"/>
      <x:c r="D8389" s="1"/>
      <x:c r="E8389" s="1"/>
      <x:c r="F8389" s="1"/>
      <x:c r="G8389" s="1"/>
      <x:c r="H8389" s="1"/>
      <x:c r="I8389" s="53">
        <x:f t="shared" si="1562"/>
        <x:v>12</x:v>
      </x:c>
      <x:c r="J8389" s="53">
        <x:f t="shared" si="1563"/>
        <x:v>17</x:v>
      </x:c>
      <x:c r="K8389" s="53">
        <x:f t="shared" si="1564"/>
        <x:v>4</x:v>
      </x:c>
      <x:c r="L8389" s="53">
        <x:f t="shared" si="1565"/>
        <x:v>33</x:v>
      </x:c>
      <x:c r="M8389" s="54">
        <x:f t="shared" si="1566"/>
        <x:v>4354.6981207035233</x:v>
      </x:c>
      <x:c r="N8389" s="54">
        <x:f t="shared" si="1567"/>
        <x:v>2.5240959171552246</x:v>
      </x:c>
      <x:c r="O8389" s="55">
        <x:f t="shared" si="1568"/>
        <x:v>151998</x:v>
      </x:c>
      <x:c r="P8389" s="55">
        <x:f t="shared" si="1569"/>
        <x:v>21560</x:v>
      </x:c>
      <x:c r="Q8389" s="55">
        <x:f t="shared" si="1570"/>
        <x:v>88102.397928880615</x:v>
      </x:c>
      <x:c r="R8389" s="55">
        <x:f t="shared" si="1571"/>
        <x:v>22335.602071119385</x:v>
      </x:c>
      <x:c r="S8389" s="1" t="str">
        <x:f t="shared" si="1572"/>
        <x:v>YES</x:v>
      </x:c>
      <x:c r="T8389" s="1">
        <x:f t="shared" si="1573"/>
        <x:v>22335.602071119385</x:v>
      </x:c>
    </x:row>
    <x:row r="8390">
      <x:c r="A8390" s="1"/>
      <x:c r="B8390" s="1"/>
      <x:c r="C8390" s="1"/>
      <x:c r="D8390" s="1"/>
      <x:c r="E8390" s="1"/>
      <x:c r="F8390" s="1"/>
      <x:c r="G8390" s="1"/>
      <x:c r="H8390" s="1"/>
      <x:c r="I8390" s="53">
        <x:f t="shared" si="1562"/>
        <x:v>12</x:v>
      </x:c>
      <x:c r="J8390" s="53">
        <x:f t="shared" si="1563"/>
        <x:v>17</x:v>
      </x:c>
      <x:c r="K8390" s="53">
        <x:f t="shared" si="1564"/>
        <x:v>5</x:v>
      </x:c>
      <x:c r="L8390" s="53">
        <x:f t="shared" si="1565"/>
        <x:v>34</x:v>
      </x:c>
      <x:c r="M8390" s="54">
        <x:f t="shared" si="1566"/>
        <x:v>4404.9464446247266</x:v>
      </x:c>
      <x:c r="N8390" s="54">
        <x:f t="shared" si="1567"/>
        <x:v>2.5589905865449492</x:v>
      </x:c>
      <x:c r="O8390" s="55">
        <x:f t="shared" si="1568"/>
        <x:v>154698</x:v>
      </x:c>
      <x:c r="P8390" s="55">
        <x:f t="shared" si="1569"/>
        <x:v>22440</x:v>
      </x:c>
      <x:c r="Q8390" s="55">
        <x:f t="shared" si="1570"/>
        <x:v>88974.764663623733</x:v>
      </x:c>
      <x:c r="R8390" s="55">
        <x:f t="shared" si="1571"/>
        <x:v>23283.235336376267</x:v>
      </x:c>
      <x:c r="S8390" s="1" t="str">
        <x:f t="shared" si="1572"/>
        <x:v>YES</x:v>
      </x:c>
      <x:c r="T8390" s="1">
        <x:f t="shared" si="1573"/>
        <x:v>23283.235336376267</x:v>
      </x:c>
    </x:row>
    <x:row r="8391">
      <x:c r="A8391" s="1"/>
      <x:c r="B8391" s="1"/>
      <x:c r="C8391" s="1"/>
      <x:c r="D8391" s="1"/>
      <x:c r="E8391" s="1"/>
      <x:c r="F8391" s="1"/>
      <x:c r="G8391" s="1"/>
      <x:c r="H8391" s="1"/>
      <x:c r="I8391" s="53">
        <x:f t="shared" si="1562"/>
        <x:v>12</x:v>
      </x:c>
      <x:c r="J8391" s="53">
        <x:f t="shared" si="1563"/>
        <x:v>17</x:v>
      </x:c>
      <x:c r="K8391" s="53">
        <x:f t="shared" si="1564"/>
        <x:v>6</x:v>
      </x:c>
      <x:c r="L8391" s="53">
        <x:f t="shared" si="1565"/>
        <x:v>35</x:v>
      </x:c>
      <x:c r="M8391" s="54">
        <x:f t="shared" si="1566"/>
        <x:v>4456.4214188063597</x:v>
      </x:c>
      <x:c r="N8391" s="54">
        <x:f t="shared" si="1567"/>
        <x:v>2.5947370963933052</x:v>
      </x:c>
      <x:c r="O8391" s="55">
        <x:f t="shared" si="1568"/>
        <x:v>157398</x:v>
      </x:c>
      <x:c r="P8391" s="55">
        <x:f t="shared" si="1569"/>
        <x:v>23320</x:v>
      </x:c>
      <x:c r="Q8391" s="55">
        <x:f t="shared" si="1570"/>
        <x:v>89868.427409832628</x:v>
      </x:c>
      <x:c r="R8391" s="55">
        <x:f t="shared" si="1571"/>
        <x:v>24209.572590167372</x:v>
      </x:c>
      <x:c r="S8391" s="1" t="str">
        <x:f t="shared" si="1572"/>
        <x:v>YES</x:v>
      </x:c>
      <x:c r="T8391" s="1">
        <x:f t="shared" si="1573"/>
        <x:v>24209.572590167372</x:v>
      </x:c>
    </x:row>
    <x:row r="8392">
      <x:c r="A8392" s="1"/>
      <x:c r="B8392" s="1"/>
      <x:c r="C8392" s="1"/>
      <x:c r="D8392" s="1"/>
      <x:c r="E8392" s="1"/>
      <x:c r="F8392" s="1"/>
      <x:c r="G8392" s="1"/>
      <x:c r="H8392" s="1"/>
      <x:c r="I8392" s="53">
        <x:f t="shared" si="1562"/>
        <x:v>12</x:v>
      </x:c>
      <x:c r="J8392" s="53">
        <x:f t="shared" si="1563"/>
        <x:v>17</x:v>
      </x:c>
      <x:c r="K8392" s="53">
        <x:f t="shared" si="1564"/>
        <x:v>7</x:v>
      </x:c>
      <x:c r="L8392" s="53">
        <x:f t="shared" si="1565"/>
        <x:v>36</x:v>
      </x:c>
      <x:c r="M8392" s="54">
        <x:f t="shared" si="1566"/>
        <x:v>4509.1458582043206</x:v>
      </x:c>
      <x:c r="N8392" s="54">
        <x:f t="shared" si="1567"/>
        <x:v>2.631351290419667</x:v>
      </x:c>
      <x:c r="O8392" s="55">
        <x:f t="shared" si="1568"/>
        <x:v>160098</x:v>
      </x:c>
      <x:c r="P8392" s="55">
        <x:f t="shared" si="1569"/>
        <x:v>24200</x:v>
      </x:c>
      <x:c r="Q8392" s="55">
        <x:f t="shared" si="1570"/>
        <x:v>90783.782260491673</x:v>
      </x:c>
      <x:c r="R8392" s="55">
        <x:f t="shared" si="1571"/>
        <x:v>25114.217739508327</x:v>
      </x:c>
      <x:c r="S8392" s="1" t="str">
        <x:f t="shared" si="1572"/>
        <x:v>YES</x:v>
      </x:c>
      <x:c r="T8392" s="1">
        <x:f t="shared" si="1573"/>
        <x:v>25114.217739508327</x:v>
      </x:c>
    </x:row>
    <x:row r="8393">
      <x:c r="A8393" s="1"/>
      <x:c r="B8393" s="1"/>
      <x:c r="C8393" s="1"/>
      <x:c r="D8393" s="1"/>
      <x:c r="E8393" s="1"/>
      <x:c r="F8393" s="1"/>
      <x:c r="G8393" s="1"/>
      <x:c r="H8393" s="1"/>
      <x:c r="I8393" s="53">
        <x:f t="shared" si="1562"/>
        <x:v>12</x:v>
      </x:c>
      <x:c r="J8393" s="53">
        <x:f t="shared" si="1563"/>
        <x:v>17</x:v>
      </x:c>
      <x:c r="K8393" s="53">
        <x:f t="shared" si="1564"/>
        <x:v>8</x:v>
      </x:c>
      <x:c r="L8393" s="53">
        <x:f t="shared" si="1565"/>
        <x:v>37</x:v>
      </x:c>
      <x:c r="M8393" s="54">
        <x:f t="shared" si="1566"/>
        <x:v>4563.1429564843002</x:v>
      </x:c>
      <x:c r="N8393" s="54">
        <x:f t="shared" si="1567"/>
        <x:v>2.6688492753363198</x:v>
      </x:c>
      <x:c r="O8393" s="55">
        <x:f t="shared" si="1568"/>
        <x:v>162798</x:v>
      </x:c>
      <x:c r="P8393" s="55">
        <x:f t="shared" si="1569"/>
        <x:v>25080</x:v>
      </x:c>
      <x:c r="Q8393" s="55">
        <x:f t="shared" si="1570"/>
        <x:v>91721.231883407992</x:v>
      </x:c>
      <x:c r="R8393" s="55">
        <x:f t="shared" si="1571"/>
        <x:v>25996.768116592008</x:v>
      </x:c>
      <x:c r="S8393" s="1" t="str">
        <x:f t="shared" si="1572"/>
        <x:v>YES</x:v>
      </x:c>
      <x:c r="T8393" s="1">
        <x:f t="shared" si="1573"/>
        <x:v>25996.768116592008</x:v>
      </x:c>
    </x:row>
    <x:row r="8394">
      <x:c r="A8394" s="1"/>
      <x:c r="B8394" s="1"/>
      <x:c r="C8394" s="1"/>
      <x:c r="D8394" s="1"/>
      <x:c r="E8394" s="1"/>
      <x:c r="F8394" s="1"/>
      <x:c r="G8394" s="1"/>
      <x:c r="H8394" s="1"/>
      <x:c r="I8394" s="53">
        <x:f t="shared" si="1562"/>
        <x:v>12</x:v>
      </x:c>
      <x:c r="J8394" s="53">
        <x:f t="shared" si="1563"/>
        <x:v>17</x:v>
      </x:c>
      <x:c r="K8394" s="53">
        <x:f t="shared" si="1564"/>
        <x:v>9</x:v>
      </x:c>
      <x:c r="L8394" s="53">
        <x:f t="shared" si="1565"/>
        <x:v>38</x:v>
      </x:c>
      <x:c r="M8394" s="54">
        <x:f t="shared" si="1566"/>
        <x:v>4618.4362919246951</x:v>
      </x:c>
      <x:c r="N8394" s="54">
        <x:f t="shared" si="1567"/>
        <x:v>2.7072474249477048</x:v>
      </x:c>
      <x:c r="O8394" s="55">
        <x:f t="shared" si="1568"/>
        <x:v>165498</x:v>
      </x:c>
      <x:c r="P8394" s="55">
        <x:f t="shared" si="1569"/>
        <x:v>25960</x:v>
      </x:c>
      <x:c r="Q8394" s="55">
        <x:f t="shared" si="1570"/>
        <x:v>92681.185623692625</x:v>
      </x:c>
      <x:c r="R8394" s="55">
        <x:f t="shared" si="1571"/>
        <x:v>26856.814376307375</x:v>
      </x:c>
      <x:c r="S8394" s="1" t="str">
        <x:f t="shared" si="1572"/>
        <x:v>YES</x:v>
      </x:c>
      <x:c r="T8394" s="1">
        <x:f t="shared" si="1573"/>
        <x:v>26856.814376307375</x:v>
      </x:c>
    </x:row>
    <x:row r="8395">
      <x:c r="A8395" s="1"/>
      <x:c r="B8395" s="1"/>
      <x:c r="C8395" s="1"/>
      <x:c r="D8395" s="1"/>
      <x:c r="E8395" s="1"/>
      <x:c r="F8395" s="1"/>
      <x:c r="G8395" s="1"/>
      <x:c r="H8395" s="1"/>
      <x:c r="I8395" s="53">
        <x:f t="shared" si="1562"/>
        <x:v>12</x:v>
      </x:c>
      <x:c r="J8395" s="53">
        <x:f t="shared" si="1563"/>
        <x:v>17</x:v>
      </x:c>
      <x:c r="K8395" s="53">
        <x:f t="shared" si="1564"/>
        <x:v>10</x:v>
      </x:c>
      <x:c r="L8395" s="53">
        <x:f t="shared" si="1565"/>
        <x:v>39</x:v>
      </x:c>
      <x:c r="M8395" s="54">
        <x:f t="shared" si="1566"/>
        <x:v>4675.0498334079075</x:v>
      </x:c>
      <x:c r="N8395" s="54">
        <x:f t="shared" si="1567"/>
        <x:v>2.7465623843110469</x:v>
      </x:c>
      <x:c r="O8395" s="55">
        <x:f t="shared" si="1568"/>
        <x:v>168198</x:v>
      </x:c>
      <x:c r="P8395" s="55">
        <x:f t="shared" si="1569"/>
        <x:v>26840</x:v>
      </x:c>
      <x:c r="Q8395" s="55">
        <x:f t="shared" si="1570"/>
        <x:v>93664.059607776173</x:v>
      </x:c>
      <x:c r="R8395" s="55">
        <x:f t="shared" si="1571"/>
        <x:v>27693.940392223827</x:v>
      </x:c>
      <x:c r="S8395" s="1" t="str">
        <x:f t="shared" si="1572"/>
        <x:v>YES</x:v>
      </x:c>
      <x:c r="T8395" s="1">
        <x:f t="shared" si="1573"/>
        <x:v>27693.940392223827</x:v>
      </x:c>
    </x:row>
    <x:row r="8396">
      <x:c r="A8396" s="1"/>
      <x:c r="B8396" s="1"/>
      <x:c r="C8396" s="1"/>
      <x:c r="D8396" s="1"/>
      <x:c r="E8396" s="1"/>
      <x:c r="F8396" s="1"/>
      <x:c r="G8396" s="1"/>
      <x:c r="H8396" s="1"/>
      <x:c r="I8396" s="53">
        <x:f t="shared" si="1562"/>
        <x:v>12</x:v>
      </x:c>
      <x:c r="J8396" s="53">
        <x:f t="shared" si="1563"/>
        <x:v>17</x:v>
      </x:c>
      <x:c r="K8396" s="53">
        <x:f t="shared" si="1564"/>
        <x:v>11</x:v>
      </x:c>
      <x:c r="L8396" s="53">
        <x:f t="shared" si="1565"/>
        <x:v>40</x:v>
      </x:c>
      <x:c r="M8396" s="54">
        <x:f t="shared" si="1566"/>
        <x:v>4733.0079465013469</x:v>
      </x:c>
      <x:c r="N8396" s="54">
        <x:f t="shared" si="1567"/>
        <x:v>2.7868110739592686</x:v>
      </x:c>
      <x:c r="O8396" s="55">
        <x:f t="shared" si="1568"/>
        <x:v>170898</x:v>
      </x:c>
      <x:c r="P8396" s="55">
        <x:f t="shared" si="1569"/>
        <x:v>27720</x:v>
      </x:c>
      <x:c r="Q8396" s="55">
        <x:f t="shared" si="1570"/>
        <x:v>94670.27684898171</x:v>
      </x:c>
      <x:c r="R8396" s="55">
        <x:f t="shared" si="1571"/>
        <x:v>28507.72315101829</x:v>
      </x:c>
      <x:c r="S8396" s="1" t="str">
        <x:f t="shared" si="1572"/>
        <x:v>YES</x:v>
      </x:c>
      <x:c r="T8396" s="1">
        <x:f t="shared" si="1573"/>
        <x:v>28507.72315101829</x:v>
      </x:c>
    </x:row>
    <x:row r="8397">
      <x:c r="A8397" s="1"/>
      <x:c r="B8397" s="1"/>
      <x:c r="C8397" s="1"/>
      <x:c r="D8397" s="1"/>
      <x:c r="E8397" s="1"/>
      <x:c r="F8397" s="1"/>
      <x:c r="G8397" s="1"/>
      <x:c r="H8397" s="1"/>
      <x:c r="I8397" s="53">
        <x:f t="shared" si="1562"/>
        <x:v>12</x:v>
      </x:c>
      <x:c r="J8397" s="53">
        <x:f t="shared" si="1563"/>
        <x:v>17</x:v>
      </x:c>
      <x:c r="K8397" s="53">
        <x:f t="shared" si="1564"/>
        <x:v>12</x:v>
      </x:c>
      <x:c r="L8397" s="53">
        <x:f t="shared" si="1565"/>
        <x:v>41</x:v>
      </x:c>
      <x:c r="M8397" s="54">
        <x:f t="shared" si="1566"/>
        <x:v>4792.3353996294109</x:v>
      </x:c>
      <x:c r="N8397" s="54">
        <x:f t="shared" si="1567"/>
        <x:v>2.8280106941870908</x:v>
      </x:c>
      <x:c r="O8397" s="55">
        <x:f t="shared" si="1568"/>
        <x:v>173598</x:v>
      </x:c>
      <x:c r="P8397" s="55">
        <x:f t="shared" si="1569"/>
        <x:v>28600</x:v>
      </x:c>
      <x:c r="Q8397" s="55">
        <x:f t="shared" si="1570"/>
        <x:v>95700.267354677271</x:v>
      </x:c>
      <x:c r="R8397" s="55">
        <x:f t="shared" si="1571"/>
        <x:v>29297.732645322729</x:v>
      </x:c>
      <x:c r="S8397" s="1" t="str">
        <x:f t="shared" si="1572"/>
        <x:v>YES</x:v>
      </x:c>
      <x:c r="T8397" s="1">
        <x:f t="shared" si="1573"/>
        <x:v>29297.732645322729</x:v>
      </x:c>
    </x:row>
    <x:row r="8398">
      <x:c r="A8398" s="1"/>
      <x:c r="B8398" s="1"/>
      <x:c r="C8398" s="1"/>
      <x:c r="D8398" s="1"/>
      <x:c r="E8398" s="1"/>
      <x:c r="F8398" s="1"/>
      <x:c r="G8398" s="1"/>
      <x:c r="H8398" s="1"/>
      <x:c r="I8398" s="53">
        <x:f t="shared" si="1562"/>
        <x:v>12</x:v>
      </x:c>
      <x:c r="J8398" s="53">
        <x:f t="shared" si="1563"/>
        <x:v>17</x:v>
      </x:c>
      <x:c r="K8398" s="53">
        <x:f t="shared" si="1564"/>
        <x:v>13</x:v>
      </x:c>
      <x:c r="L8398" s="53">
        <x:f t="shared" si="1565"/>
        <x:v>42</x:v>
      </x:c>
      <x:c r="M8398" s="54">
        <x:f t="shared" si="1566"/>
        <x:v>4853.0573703377959</x:v>
      </x:c>
      <x:c r="N8398" s="54">
        <x:f t="shared" si="1567"/>
        <x:v>2.8701787294012471</x:v>
      </x:c>
      <x:c r="O8398" s="55">
        <x:f t="shared" si="1568"/>
        <x:v>176298</x:v>
      </x:c>
      <x:c r="P8398" s="55">
        <x:f t="shared" si="1569"/>
        <x:v>29480</x:v>
      </x:c>
      <x:c r="Q8398" s="55">
        <x:f t="shared" si="1570"/>
        <x:v>96754.468235031178</x:v>
      </x:c>
      <x:c r="R8398" s="55">
        <x:f t="shared" si="1571"/>
        <x:v>30063.531764968822</x:v>
      </x:c>
      <x:c r="S8398" s="1" t="str">
        <x:f t="shared" si="1572"/>
        <x:v>YES</x:v>
      </x:c>
      <x:c r="T8398" s="1">
        <x:f t="shared" si="1573"/>
        <x:v>30063.531764968822</x:v>
      </x:c>
    </x:row>
    <x:row r="8399">
      <x:c r="A8399" s="1"/>
      <x:c r="B8399" s="1"/>
      <x:c r="C8399" s="1"/>
      <x:c r="D8399" s="1"/>
      <x:c r="E8399" s="1"/>
      <x:c r="F8399" s="1"/>
      <x:c r="G8399" s="1"/>
      <x:c r="H8399" s="1"/>
      <x:c r="I8399" s="53">
        <x:f t="shared" si="1562"/>
        <x:v>12</x:v>
      </x:c>
      <x:c r="J8399" s="53">
        <x:f t="shared" si="1563"/>
        <x:v>17</x:v>
      </x:c>
      <x:c r="K8399" s="53">
        <x:f t="shared" si="1564"/>
        <x:v>14</x:v>
      </x:c>
      <x:c r="L8399" s="53">
        <x:f t="shared" si="1565"/>
        <x:v>43</x:v>
      </x:c>
      <x:c r="M8399" s="54">
        <x:f t="shared" si="1566"/>
        <x:v>4915.1994516514569</x:v>
      </x:c>
      <x:c r="N8399" s="54">
        <x:f t="shared" si="1567"/>
        <x:v>2.9133329525357339</x:v>
      </x:c>
      <x:c r="O8399" s="55">
        <x:f t="shared" si="1568"/>
        <x:v>178998</x:v>
      </x:c>
      <x:c r="P8399" s="55">
        <x:f t="shared" si="1569"/>
        <x:v>30360</x:v>
      </x:c>
      <x:c r="Q8399" s="55">
        <x:f t="shared" si="1570"/>
        <x:v>97833.323813393348</x:v>
      </x:c>
      <x:c r="R8399" s="55">
        <x:f t="shared" si="1571"/>
        <x:v>30804.676186606652</x:v>
      </x:c>
      <x:c r="S8399" s="1" t="str">
        <x:f t="shared" si="1572"/>
        <x:v>YES</x:v>
      </x:c>
      <x:c r="T8399" s="1">
        <x:f t="shared" si="1573"/>
        <x:v>30804.676186606652</x:v>
      </x:c>
    </x:row>
    <x:row r="8400">
      <x:c r="A8400" s="1"/>
      <x:c r="B8400" s="1"/>
      <x:c r="C8400" s="1"/>
      <x:c r="D8400" s="1"/>
      <x:c r="E8400" s="1"/>
      <x:c r="F8400" s="1"/>
      <x:c r="G8400" s="1"/>
      <x:c r="H8400" s="1"/>
      <x:c r="I8400" s="53">
        <x:f t="shared" si="1562"/>
        <x:v>12</x:v>
      </x:c>
      <x:c r="J8400" s="53">
        <x:f t="shared" si="1563"/>
        <x:v>17</x:v>
      </x:c>
      <x:c r="K8400" s="53">
        <x:f t="shared" si="1564"/>
        <x:v>15</x:v>
      </x:c>
      <x:c r="L8400" s="53">
        <x:f t="shared" si="1565"/>
        <x:v>44</x:v>
      </x:c>
      <x:c r="M8400" s="54">
        <x:f t="shared" si="1566"/>
        <x:v>4978.7876585276026</x:v>
      </x:c>
      <x:c r="N8400" s="54">
        <x:f t="shared" si="1567"/>
        <x:v>2.9574914295330572</x:v>
      </x:c>
      <x:c r="O8400" s="55">
        <x:f t="shared" si="1568"/>
        <x:v>181698</x:v>
      </x:c>
      <x:c r="P8400" s="55">
        <x:f t="shared" si="1569"/>
        <x:v>31240</x:v>
      </x:c>
      <x:c r="Q8400" s="55">
        <x:f t="shared" si="1570"/>
        <x:v>98937.285738326435</x:v>
      </x:c>
      <x:c r="R8400" s="55">
        <x:f t="shared" si="1571"/>
        <x:v>31520.714261673565</x:v>
      </x:c>
      <x:c r="S8400" s="1" t="str">
        <x:f t="shared" si="1572"/>
        <x:v>YES</x:v>
      </x:c>
      <x:c r="T8400" s="1">
        <x:f t="shared" si="1573"/>
        <x:v>31520.714261673565</x:v>
      </x:c>
    </x:row>
    <x:row r="8401">
      <x:c r="A8401" s="1"/>
      <x:c r="B8401" s="1"/>
      <x:c r="C8401" s="1"/>
      <x:c r="D8401" s="1"/>
      <x:c r="E8401" s="1"/>
      <x:c r="F8401" s="1"/>
      <x:c r="G8401" s="1"/>
      <x:c r="H8401" s="1"/>
      <x:c r="I8401" s="53">
        <x:f t="shared" si="1562"/>
        <x:v>12</x:v>
      </x:c>
      <x:c r="J8401" s="53">
        <x:f t="shared" si="1563"/>
        <x:v>17</x:v>
      </x:c>
      <x:c r="K8401" s="53">
        <x:f t="shared" si="1564"/>
        <x:v>16</x:v>
      </x:c>
      <x:c r="L8401" s="53">
        <x:f t="shared" si="1565"/>
        <x:v>45</x:v>
      </x:c>
      <x:c r="M8401" s="54">
        <x:f t="shared" si="1566"/>
        <x:v>5043.8484344050921</x:v>
      </x:c>
      <x:c r="N8401" s="54">
        <x:f t="shared" si="1567"/>
        <x:v>3.002672523892425</x:v>
      </x:c>
      <x:c r="O8401" s="55">
        <x:f t="shared" si="1568"/>
        <x:v>184398</x:v>
      </x:c>
      <x:c r="P8401" s="55">
        <x:f t="shared" si="1569"/>
        <x:v>32120</x:v>
      </x:c>
      <x:c r="Q8401" s="55">
        <x:f t="shared" si="1570"/>
        <x:v>100066.81309731063</x:v>
      </x:c>
      <x:c r="R8401" s="55">
        <x:f t="shared" si="1571"/>
        <x:v>32211.186902689369</x:v>
      </x:c>
      <x:c r="S8401" s="1" t="str">
        <x:f t="shared" si="1572"/>
        <x:v>YES</x:v>
      </x:c>
      <x:c r="T8401" s="1">
        <x:f t="shared" si="1573"/>
        <x:v>32211.186902689369</x:v>
      </x:c>
    </x:row>
    <x:row r="8402">
      <x:c r="A8402" s="1"/>
      <x:c r="B8402" s="1"/>
      <x:c r="C8402" s="1"/>
      <x:c r="D8402" s="1"/>
      <x:c r="E8402" s="1"/>
      <x:c r="F8402" s="1"/>
      <x:c r="G8402" s="1"/>
      <x:c r="H8402" s="1"/>
      <x:c r="I8402" s="53">
        <x:f t="shared" si="1562"/>
        <x:v>12</x:v>
      </x:c>
      <x:c r="J8402" s="53">
        <x:f t="shared" si="1563"/>
        <x:v>17</x:v>
      </x:c>
      <x:c r="K8402" s="53">
        <x:f t="shared" si="1564"/>
        <x:v>17</x:v>
      </x:c>
      <x:c r="L8402" s="53">
        <x:f t="shared" si="1565"/>
        <x:v>46</x:v>
      </x:c>
      <x:c r="M8402" s="54">
        <x:f t="shared" si="1566"/>
        <x:v>5110.4086578516326</x:v>
      </x:c>
      <x:c r="N8402" s="54">
        <x:f t="shared" si="1567"/>
        <x:v>3.0488949012858559</x:v>
      </x:c>
      <x:c r="O8402" s="55">
        <x:f t="shared" si="1568"/>
        <x:v>187098</x:v>
      </x:c>
      <x:c r="P8402" s="55">
        <x:f t="shared" si="1569"/>
        <x:v>33000</x:v>
      </x:c>
      <x:c r="Q8402" s="55">
        <x:f t="shared" si="1570"/>
        <x:v>101222.3725321464</x:v>
      </x:c>
      <x:c r="R8402" s="55">
        <x:f t="shared" si="1571"/>
        <x:v>32875.627467853599</x:v>
      </x:c>
      <x:c r="S8402" s="1" t="str">
        <x:f t="shared" si="1572"/>
        <x:v>YES</x:v>
      </x:c>
      <x:c r="T8402" s="1">
        <x:f t="shared" si="1573"/>
        <x:v>32875.627467853599</x:v>
      </x:c>
    </x:row>
    <x:row r="8403">
      <x:c r="A8403" s="1"/>
      <x:c r="B8403" s="1"/>
      <x:c r="C8403" s="1"/>
      <x:c r="D8403" s="1"/>
      <x:c r="E8403" s="1"/>
      <x:c r="F8403" s="1"/>
      <x:c r="G8403" s="1"/>
      <x:c r="H8403" s="1"/>
      <x:c r="I8403" s="53">
        <x:f t="shared" si="1562"/>
        <x:v>12</x:v>
      </x:c>
      <x:c r="J8403" s="53">
        <x:f t="shared" si="1563"/>
        <x:v>17</x:v>
      </x:c>
      <x:c r="K8403" s="53">
        <x:f t="shared" si="1564"/>
        <x:v>18</x:v>
      </x:c>
      <x:c r="L8403" s="53">
        <x:f t="shared" si="1565"/>
        <x:v>47</x:v>
      </x:c>
      <x:c r="M8403" s="54">
        <x:f t="shared" si="1566"/>
        <x:v>5178.49564931022</x:v>
      </x:c>
      <x:c r="N8403" s="54">
        <x:f t="shared" si="1567"/>
        <x:v>3.0961775342432083</x:v>
      </x:c>
      <x:c r="O8403" s="55">
        <x:f t="shared" si="1568"/>
        <x:v>189798</x:v>
      </x:c>
      <x:c r="P8403" s="55">
        <x:f t="shared" si="1569"/>
        <x:v>33880</x:v>
      </x:c>
      <x:c r="Q8403" s="55">
        <x:f t="shared" si="1570"/>
        <x:v>102404.43835608021</x:v>
      </x:c>
      <x:c r="R8403" s="55">
        <x:f t="shared" si="1571"/>
        <x:v>33513.561643919791</x:v>
      </x:c>
      <x:c r="S8403" s="1" t="str">
        <x:f t="shared" si="1572"/>
        <x:v>YES</x:v>
      </x:c>
      <x:c r="T8403" s="1">
        <x:f t="shared" si="1573"/>
        <x:v>33513.561643919791</x:v>
      </x:c>
    </x:row>
    <x:row r="8404">
      <x:c r="A8404" s="1"/>
      <x:c r="B8404" s="1"/>
      <x:c r="C8404" s="1"/>
      <x:c r="D8404" s="1"/>
      <x:c r="E8404" s="1"/>
      <x:c r="F8404" s="1"/>
      <x:c r="G8404" s="1"/>
      <x:c r="H8404" s="1"/>
      <x:c r="I8404" s="53">
        <x:f t="shared" si="1562"/>
        <x:v>12</x:v>
      </x:c>
      <x:c r="J8404" s="53">
        <x:f t="shared" si="1563"/>
        <x:v>17</x:v>
      </x:c>
      <x:c r="K8404" s="53">
        <x:f t="shared" si="1564"/>
        <x:v>19</x:v>
      </x:c>
      <x:c r="L8404" s="53">
        <x:f t="shared" si="1565"/>
        <x:v>48</x:v>
      </x:c>
      <x:c r="M8404" s="54">
        <x:f t="shared" si="1566"/>
        <x:v>5248.1371779462415</x:v>
      </x:c>
      <x:c r="N8404" s="54">
        <x:f t="shared" si="1567"/>
        <x:v>3.1445397069071124</x:v>
      </x:c>
      <x:c r="O8404" s="55">
        <x:f t="shared" si="1568"/>
        <x:v>192498</x:v>
      </x:c>
      <x:c r="P8404" s="55">
        <x:f t="shared" si="1569"/>
        <x:v>34760</x:v>
      </x:c>
      <x:c r="Q8404" s="55">
        <x:f t="shared" si="1570"/>
        <x:v>103613.49267267781</x:v>
      </x:c>
      <x:c r="R8404" s="55">
        <x:f t="shared" si="1571"/>
        <x:v>34124.507327322193</x:v>
      </x:c>
      <x:c r="S8404" s="1" t="str">
        <x:f t="shared" si="1572"/>
        <x:v>YES</x:v>
      </x:c>
      <x:c r="T8404" s="1">
        <x:f t="shared" si="1573"/>
        <x:v>34124.507327322193</x:v>
      </x:c>
    </x:row>
    <x:row r="8405">
      <x:c r="A8405" s="1"/>
      <x:c r="B8405" s="1"/>
      <x:c r="C8405" s="1"/>
      <x:c r="D8405" s="1"/>
      <x:c r="E8405" s="1"/>
      <x:c r="F8405" s="1"/>
      <x:c r="G8405" s="1"/>
      <x:c r="H8405" s="1"/>
      <x:c r="I8405" s="53">
        <x:f t="shared" si="1562"/>
        <x:v>12</x:v>
      </x:c>
      <x:c r="J8405" s="53">
        <x:f t="shared" si="1563"/>
        <x:v>17</x:v>
      </x:c>
      <x:c r="K8405" s="53">
        <x:f t="shared" si="1564"/>
        <x:v>20</x:v>
      </x:c>
      <x:c r="L8405" s="53">
        <x:f t="shared" si="1565"/>
        <x:v>49</x:v>
      </x:c>
      <x:c r="M8405" s="54">
        <x:f t="shared" si="1566"/>
        <x:v>5319.3614685967186</x:v>
      </x:c>
      <x:c r="N8405" s="54">
        <x:f t="shared" si="1567"/>
        <x:v>3.1940010198588324</x:v>
      </x:c>
      <x:c r="O8405" s="55">
        <x:f t="shared" si="1568"/>
        <x:v>195198</x:v>
      </x:c>
      <x:c r="P8405" s="55">
        <x:f t="shared" si="1569"/>
        <x:v>35640</x:v>
      </x:c>
      <x:c r="Q8405" s="55">
        <x:f t="shared" si="1570"/>
        <x:v>104850.02549647081</x:v>
      </x:c>
      <x:c r="R8405" s="55">
        <x:f t="shared" si="1571"/>
        <x:v>34707.974503529185</x:v>
      </x:c>
      <x:c r="S8405" s="1" t="str">
        <x:f t="shared" si="1572"/>
        <x:v>YES</x:v>
      </x:c>
      <x:c r="T8405" s="1">
        <x:f t="shared" si="1573"/>
        <x:v>34707.974503529185</x:v>
      </x:c>
    </x:row>
    <x:row r="8406">
      <x:c r="A8406" s="1"/>
      <x:c r="B8406" s="1"/>
      <x:c r="C8406" s="1"/>
      <x:c r="D8406" s="1"/>
      <x:c r="E8406" s="1"/>
      <x:c r="F8406" s="1"/>
      <x:c r="G8406" s="1"/>
      <x:c r="H8406" s="1"/>
      <x:c r="I8406" s="53">
        <x:f t="shared" si="1562"/>
        <x:v>12</x:v>
      </x:c>
      <x:c r="J8406" s="53">
        <x:f t="shared" si="1563"/>
        <x:v>17</x:v>
      </x:c>
      <x:c r="K8406" s="53">
        <x:f t="shared" si="1564"/>
        <x:v>21</x:v>
      </x:c>
      <x:c r="L8406" s="53">
        <x:f t="shared" si="1565"/>
        <x:v>50</x:v>
      </x:c>
      <x:c r="M8406" s="54">
        <x:f t="shared" si="1566"/>
        <x:v>5392.1972088231623</x:v>
      </x:c>
      <x:c r="N8406" s="54">
        <x:f t="shared" si="1567"/>
        <x:v>3.2445813950160849</x:v>
      </x:c>
      <x:c r="O8406" s="55">
        <x:f t="shared" si="1568"/>
        <x:v>197898</x:v>
      </x:c>
      <x:c r="P8406" s="55">
        <x:f t="shared" si="1569"/>
        <x:v>36520</x:v>
      </x:c>
      <x:c r="Q8406" s="55">
        <x:f t="shared" si="1570"/>
        <x:v>106114.53487540213</x:v>
      </x:c>
      <x:c r="R8406" s="55">
        <x:f t="shared" si="1571"/>
        <x:v>35263.465124597875</x:v>
      </x:c>
      <x:c r="S8406" s="1" t="str">
        <x:f t="shared" si="1572"/>
        <x:v>YES</x:v>
      </x:c>
      <x:c r="T8406" s="1">
        <x:f t="shared" si="1573"/>
        <x:v>35263.465124597875</x:v>
      </x:c>
    </x:row>
    <x:row r="8407">
      <x:c r="A8407" s="1"/>
      <x:c r="B8407" s="1"/>
      <x:c r="C8407" s="1"/>
      <x:c r="D8407" s="1"/>
      <x:c r="E8407" s="1"/>
      <x:c r="F8407" s="1"/>
      <x:c r="G8407" s="1"/>
      <x:c r="H8407" s="1"/>
      <x:c r="I8407" s="53">
        <x:f t="shared" si="1562"/>
        <x:v>12</x:v>
      </x:c>
      <x:c r="J8407" s="53">
        <x:f t="shared" si="1563"/>
        <x:v>17</x:v>
      </x:c>
      <x:c r="K8407" s="53">
        <x:f t="shared" si="1564"/>
        <x:v>22</x:v>
      </x:c>
      <x:c r="L8407" s="53">
        <x:f t="shared" si="1565"/>
        <x:v>51</x:v>
      </x:c>
      <x:c r="M8407" s="54">
        <x:f t="shared" si="1566"/>
        <x:v>5466.6735560695588</x:v>
      </x:c>
      <x:c r="N8407" s="54">
        <x:f t="shared" si="1567"/>
        <x:v>3.2963010806038602</x:v>
      </x:c>
      <x:c r="O8407" s="55">
        <x:f t="shared" si="1568"/>
        <x:v>200598</x:v>
      </x:c>
      <x:c r="P8407" s="55">
        <x:f t="shared" si="1569"/>
        <x:v>37400</x:v>
      </x:c>
      <x:c r="Q8407" s="55">
        <x:f t="shared" si="1570"/>
        <x:v>107407.52701509651</x:v>
      </x:c>
      <x:c r="R8407" s="55">
        <x:f t="shared" si="1571"/>
        <x:v>35790.472984903492</x:v>
      </x:c>
      <x:c r="S8407" s="1" t="str">
        <x:f t="shared" si="1572"/>
        <x:v>YES</x:v>
      </x:c>
      <x:c r="T8407" s="1">
        <x:f t="shared" si="1573"/>
        <x:v>35790.472984903492</x:v>
      </x:c>
    </x:row>
    <x:row r="8408">
      <x:c r="A8408" s="1"/>
      <x:c r="B8408" s="1"/>
      <x:c r="C8408" s="1"/>
      <x:c r="D8408" s="1"/>
      <x:c r="E8408" s="1"/>
      <x:c r="F8408" s="1"/>
      <x:c r="G8408" s="1"/>
      <x:c r="H8408" s="1"/>
      <x:c r="I8408" s="53">
        <x:f t="shared" si="1562"/>
        <x:v>12</x:v>
      </x:c>
      <x:c r="J8408" s="53">
        <x:f t="shared" si="1563"/>
        <x:v>17</x:v>
      </x:c>
      <x:c r="K8408" s="53">
        <x:f t="shared" si="1564"/>
        <x:v>23</x:v>
      </x:c>
      <x:c r="L8408" s="53">
        <x:f t="shared" si="1565"/>
        <x:v>52</x:v>
      </x:c>
      <x:c r="M8408" s="54">
        <x:f t="shared" si="1566"/>
        <x:v>5542.8201449269945</x:v>
      </x:c>
      <x:c r="N8408" s="54">
        <x:f t="shared" si="1567"/>
        <x:v>3.3491806561993016</x:v>
      </x:c>
      <x:c r="O8408" s="55">
        <x:f t="shared" si="1568"/>
        <x:v>203298</x:v>
      </x:c>
      <x:c r="P8408" s="55">
        <x:f t="shared" si="1569"/>
        <x:v>38280</x:v>
      </x:c>
      <x:c r="Q8408" s="55">
        <x:f t="shared" si="1570"/>
        <x:v>108729.51640498254</x:v>
      </x:c>
      <x:c r="R8408" s="55">
        <x:f t="shared" si="1571"/>
        <x:v>36288.48359501746</x:v>
      </x:c>
      <x:c r="S8408" s="1" t="str">
        <x:f t="shared" si="1572"/>
        <x:v>YES</x:v>
      </x:c>
      <x:c r="T8408" s="1">
        <x:f t="shared" si="1573"/>
        <x:v>36288.48359501746</x:v>
      </x:c>
    </x:row>
    <x:row r="8409">
      <x:c r="A8409" s="1"/>
      <x:c r="B8409" s="1"/>
      <x:c r="C8409" s="1"/>
      <x:c r="D8409" s="1"/>
      <x:c r="E8409" s="1"/>
      <x:c r="F8409" s="1"/>
      <x:c r="G8409" s="1"/>
      <x:c r="H8409" s="1"/>
      <x:c r="I8409" s="53">
        <x:f t="shared" si="1562"/>
        <x:v>12</x:v>
      </x:c>
      <x:c r="J8409" s="53">
        <x:f t="shared" si="1563"/>
        <x:v>17</x:v>
      </x:c>
      <x:c r="K8409" s="53">
        <x:f t="shared" si="1564"/>
        <x:v>24</x:v>
      </x:c>
      <x:c r="L8409" s="53">
        <x:f t="shared" si="1565"/>
        <x:v>53</x:v>
      </x:c>
      <x:c r="M8409" s="54">
        <x:f t="shared" si="1566"/>
        <x:v>5620.6670945064907</x:v>
      </x:c>
      <x:c r="N8409" s="54">
        <x:f t="shared" si="1567"/>
        <x:v>3.4032410378517297</x:v>
      </x:c>
      <x:c r="O8409" s="55">
        <x:f t="shared" si="1568"/>
        <x:v>205998</x:v>
      </x:c>
      <x:c r="P8409" s="55">
        <x:f t="shared" si="1569"/>
        <x:v>39160</x:v>
      </x:c>
      <x:c r="Q8409" s="55">
        <x:f t="shared" si="1570"/>
        <x:v>110081.02594629324</x:v>
      </x:c>
      <x:c r="R8409" s="55">
        <x:f t="shared" si="1571"/>
        <x:v>36756.974053706756</x:v>
      </x:c>
      <x:c r="S8409" s="1" t="str">
        <x:f t="shared" si="1572"/>
        <x:v>YES</x:v>
      </x:c>
      <x:c r="T8409" s="1">
        <x:f t="shared" si="1573"/>
        <x:v>36756.974053706756</x:v>
      </x:c>
    </x:row>
    <x:row r="8410">
      <x:c r="A8410" s="1"/>
      <x:c r="B8410" s="1"/>
      <x:c r="C8410" s="1"/>
      <x:c r="D8410" s="1"/>
      <x:c r="E8410" s="1"/>
      <x:c r="F8410" s="1"/>
      <x:c r="G8410" s="1"/>
      <x:c r="H8410" s="1"/>
      <x:c r="I8410" s="53">
        <x:f t="shared" si="1562"/>
        <x:v>12</x:v>
      </x:c>
      <x:c r="J8410" s="53">
        <x:f t="shared" si="1563"/>
        <x:v>17</x:v>
      </x:c>
      <x:c r="K8410" s="53">
        <x:f t="shared" si="1564"/>
        <x:v>25</x:v>
      </x:c>
      <x:c r="L8410" s="53">
        <x:f t="shared" si="1565"/>
        <x:v>54</x:v>
      </x:c>
      <x:c r="M8410" s="54">
        <x:f t="shared" si="1566"/>
        <x:v>5700.2450159215887</x:v>
      </x:c>
      <x:c r="N8410" s="54">
        <x:f t="shared" si="1567"/>
        <x:v>3.4585034832788812</x:v>
      </x:c>
      <x:c r="O8410" s="55">
        <x:f t="shared" si="1568"/>
        <x:v>208698</x:v>
      </x:c>
      <x:c r="P8410" s="55">
        <x:f t="shared" si="1569"/>
        <x:v>40040</x:v>
      </x:c>
      <x:c r="Q8410" s="55">
        <x:f t="shared" si="1570"/>
        <x:v>111462.58708197203</x:v>
      </x:c>
      <x:c r="R8410" s="55">
        <x:f t="shared" si="1571"/>
        <x:v>37195.412918027971</x:v>
      </x:c>
      <x:c r="S8410" s="1" t="str">
        <x:f t="shared" si="1572"/>
        <x:v>YES</x:v>
      </x:c>
      <x:c r="T8410" s="1">
        <x:f t="shared" si="1573"/>
        <x:v>37195.412918027971</x:v>
      </x:c>
    </x:row>
    <x:row r="8411">
      <x:c r="A8411" s="1"/>
      <x:c r="B8411" s="1"/>
      <x:c r="C8411" s="1"/>
      <x:c r="D8411" s="1"/>
      <x:c r="E8411" s="1"/>
      <x:c r="F8411" s="1"/>
      <x:c r="G8411" s="1"/>
      <x:c r="H8411" s="1"/>
      <x:c r="I8411" s="53">
        <x:f t="shared" si="1562"/>
        <x:v>12</x:v>
      </x:c>
      <x:c r="J8411" s="53">
        <x:f t="shared" si="1563"/>
        <x:v>17</x:v>
      </x:c>
      <x:c r="K8411" s="53">
        <x:f t="shared" si="1564"/>
        <x:v>26</x:v>
      </x:c>
      <x:c r="L8411" s="53">
        <x:f t="shared" si="1565"/>
        <x:v>55</x:v>
      </x:c>
      <x:c r="M8411" s="54">
        <x:f t="shared" si="1566"/>
        <x:v>5781.5850198823064</x:v>
      </x:c>
      <x:c r="N8411" s="54">
        <x:f t="shared" si="1567"/>
        <x:v>3.5149895971404908</x:v>
      </x:c>
      <x:c r="O8411" s="55">
        <x:f t="shared" si="1568"/>
        <x:v>211398</x:v>
      </x:c>
      <x:c r="P8411" s="55">
        <x:f t="shared" si="1569"/>
        <x:v>40920</x:v>
      </x:c>
      <x:c r="Q8411" s="55">
        <x:f t="shared" si="1570"/>
        <x:v>112874.73992851227</x:v>
      </x:c>
      <x:c r="R8411" s="55">
        <x:f t="shared" si="1571"/>
        <x:v>37603.260071487734</x:v>
      </x:c>
      <x:c r="S8411" s="1" t="str">
        <x:f t="shared" si="1572"/>
        <x:v>YES</x:v>
      </x:c>
      <x:c r="T8411" s="1">
        <x:f t="shared" si="1573"/>
        <x:v>37603.260071487734</x:v>
      </x:c>
    </x:row>
    <x:row r="8412">
      <x:c r="A8412" s="1"/>
      <x:c r="B8412" s="1"/>
      <x:c r="C8412" s="1"/>
      <x:c r="D8412" s="1"/>
      <x:c r="E8412" s="1"/>
      <x:c r="F8412" s="1"/>
      <x:c r="G8412" s="1"/>
      <x:c r="H8412" s="1"/>
      <x:c r="I8412" s="53">
        <x:f t="shared" si="1562"/>
        <x:v>12</x:v>
      </x:c>
      <x:c r="J8412" s="53">
        <x:f t="shared" si="1563"/>
        <x:v>17</x:v>
      </x:c>
      <x:c r="K8412" s="53">
        <x:f t="shared" si="1564"/>
        <x:v>27</x:v>
      </x:c>
      <x:c r="L8412" s="53">
        <x:f t="shared" si="1565"/>
        <x:v>56</x:v>
      </x:c>
      <x:c r="M8412" s="54">
        <x:f t="shared" si="1566"/>
        <x:v>5864.7187244020624</x:v>
      </x:c>
      <x:c r="N8412" s="54">
        <x:f t="shared" si="1567"/>
        <x:v>3.572721336390321</x:v>
      </x:c>
      <x:c r="O8412" s="55">
        <x:f t="shared" si="1568"/>
        <x:v>214098</x:v>
      </x:c>
      <x:c r="P8412" s="55">
        <x:f t="shared" si="1569"/>
        <x:v>41800</x:v>
      </x:c>
      <x:c r="Q8412" s="55">
        <x:f t="shared" si="1570"/>
        <x:v>114318.03340975802</x:v>
      </x:c>
      <x:c r="R8412" s="55">
        <x:f t="shared" si="1571"/>
        <x:v>37979.96659024198</x:v>
      </x:c>
      <x:c r="S8412" s="1" t="str">
        <x:f t="shared" si="1572"/>
        <x:v>YES</x:v>
      </x:c>
      <x:c r="T8412" s="1">
        <x:f t="shared" si="1573"/>
        <x:v>37979.96659024198</x:v>
      </x:c>
    </x:row>
    <x:row r="8413">
      <x:c r="A8413" s="1"/>
      <x:c r="B8413" s="1"/>
      <x:c r="C8413" s="1"/>
      <x:c r="D8413" s="1"/>
      <x:c r="E8413" s="1"/>
      <x:c r="F8413" s="1"/>
      <x:c r="G8413" s="1"/>
      <x:c r="H8413" s="1"/>
      <x:c r="I8413" s="53">
        <x:f t="shared" si="1562"/>
        <x:v>12</x:v>
      </x:c>
      <x:c r="J8413" s="53">
        <x:f t="shared" si="1563"/>
        <x:v>17</x:v>
      </x:c>
      <x:c r="K8413" s="53">
        <x:f t="shared" si="1564"/>
        <x:v>28</x:v>
      </x:c>
      <x:c r="L8413" s="53">
        <x:f t="shared" si="1565"/>
        <x:v>57</x:v>
      </x:c>
      <x:c r="M8413" s="54">
        <x:f t="shared" si="1566"/>
        <x:v>5949.6782626192162</x:v>
      </x:c>
      <x:c r="N8413" s="54">
        <x:f t="shared" si="1567"/>
        <x:v>3.631721015707789</x:v>
      </x:c>
      <x:c r="O8413" s="55">
        <x:f t="shared" si="1568"/>
        <x:v>216798</x:v>
      </x:c>
      <x:c r="P8413" s="55">
        <x:f t="shared" si="1569"/>
        <x:v>42680</x:v>
      </x:c>
      <x:c r="Q8413" s="55">
        <x:f t="shared" si="1570"/>
        <x:v>115793.02539269472</x:v>
      </x:c>
      <x:c r="R8413" s="55">
        <x:f t="shared" si="1571"/>
        <x:v>38324.974607305281</x:v>
      </x:c>
      <x:c r="S8413" s="1" t="str">
        <x:f t="shared" si="1572"/>
        <x:v>YES</x:v>
      </x:c>
      <x:c r="T8413" s="1">
        <x:f t="shared" si="1573"/>
        <x:v>38324.974607305281</x:v>
      </x:c>
    </x:row>
    <x:row r="8414">
      <x:c r="A8414" s="1"/>
      <x:c r="B8414" s="1"/>
      <x:c r="C8414" s="1"/>
      <x:c r="D8414" s="1"/>
      <x:c r="E8414" s="1"/>
      <x:c r="F8414" s="1"/>
      <x:c r="G8414" s="1"/>
      <x:c r="H8414" s="1"/>
      <x:c r="I8414" s="53">
        <x:f t="shared" si="1562"/>
        <x:v>12</x:v>
      </x:c>
      <x:c r="J8414" s="53">
        <x:f t="shared" si="1563"/>
        <x:v>17</x:v>
      </x:c>
      <x:c r="K8414" s="53">
        <x:f t="shared" si="1564"/>
        <x:v>29</x:v>
      </x:c>
      <x:c r="L8414" s="53">
        <x:f t="shared" si="1565"/>
        <x:v>58</x:v>
      </x:c>
      <x:c r="M8414" s="54">
        <x:f t="shared" si="1566"/>
        <x:v>6036.4962907348699</x:v>
      </x:c>
      <x:c r="N8414" s="54">
        <x:f t="shared" si="1567"/>
        <x:v>3.6920113130103265</x:v>
      </x:c>
      <x:c r="O8414" s="55">
        <x:f t="shared" si="1568"/>
        <x:v>219498</x:v>
      </x:c>
      <x:c r="P8414" s="55">
        <x:f t="shared" si="1569"/>
        <x:v>43560</x:v>
      </x:c>
      <x:c r="Q8414" s="55">
        <x:f t="shared" si="1570"/>
        <x:v>117300.28282525815</x:v>
      </x:c>
      <x:c r="R8414" s="55">
        <x:f t="shared" si="1571"/>
        <x:v>38637.717174741847</x:v>
      </x:c>
      <x:c r="S8414" s="1" t="str">
        <x:f t="shared" si="1572"/>
        <x:v>YES</x:v>
      </x:c>
      <x:c r="T8414" s="1">
        <x:f t="shared" si="1573"/>
        <x:v>38637.717174741847</x:v>
      </x:c>
    </x:row>
    <x:row r="8415">
      <x:c r="A8415" s="1"/>
      <x:c r="B8415" s="1"/>
      <x:c r="C8415" s="1"/>
      <x:c r="D8415" s="1"/>
      <x:c r="E8415" s="1"/>
      <x:c r="F8415" s="1"/>
      <x:c r="G8415" s="1"/>
      <x:c r="H8415" s="1"/>
      <x:c r="I8415" s="53">
        <x:f t="shared" si="1562"/>
        <x:v>12</x:v>
      </x:c>
      <x:c r="J8415" s="53">
        <x:f t="shared" si="1563"/>
        <x:v>17</x:v>
      </x:c>
      <x:c r="K8415" s="53">
        <x:f t="shared" si="1564"/>
        <x:v>30</x:v>
      </x:c>
      <x:c r="L8415" s="53">
        <x:f t="shared" si="1565"/>
        <x:v>59</x:v>
      </x:c>
      <x:c r="M8415" s="54">
        <x:f t="shared" si="1566"/>
        <x:v>6125.2059960686411</x:v>
      </x:c>
      <x:c r="N8415" s="54">
        <x:f t="shared" si="1567"/>
        <x:v>3.7536152750476672</x:v>
      </x:c>
      <x:c r="O8415" s="55">
        <x:f t="shared" si="1568"/>
        <x:v>222198</x:v>
      </x:c>
      <x:c r="P8415" s="55">
        <x:f t="shared" si="1569"/>
        <x:v>44440</x:v>
      </x:c>
      <x:c r="Q8415" s="55">
        <x:f t="shared" si="1570"/>
        <x:v>118840.38187619168</x:v>
      </x:c>
      <x:c r="R8415" s="55">
        <x:f t="shared" si="1571"/>
        <x:v>38917.618123808323</x:v>
      </x:c>
      <x:c r="S8415" s="1" t="str">
        <x:f t="shared" si="1572"/>
        <x:v>YES</x:v>
      </x:c>
      <x:c r="T8415" s="1">
        <x:f t="shared" si="1573"/>
        <x:v>38917.618123808323</x:v>
      </x:c>
    </x:row>
    <x:row r="8416">
      <x:c r="A8416" s="1"/>
      <x:c r="B8416" s="1"/>
      <x:c r="C8416" s="1"/>
      <x:c r="D8416" s="1"/>
      <x:c r="E8416" s="1"/>
      <x:c r="F8416" s="1"/>
      <x:c r="G8416" s="1"/>
      <x:c r="H8416" s="1"/>
      <x:c r="I8416" s="53">
        <x:f t="shared" si="1562"/>
        <x:v>12</x:v>
      </x:c>
      <x:c r="J8416" s="53">
        <x:f t="shared" si="1563"/>
        <x:v>18</x:v>
      </x:c>
      <x:c r="K8416" s="53">
        <x:f t="shared" si="1564"/>
        <x:v>0</x:v>
      </x:c>
      <x:c r="L8416" s="53">
        <x:f t="shared" si="1565"/>
        <x:v>30</x:v>
      </x:c>
      <x:c r="M8416" s="54">
        <x:f t="shared" si="1566"/>
        <x:v>4231.7183544201953</x:v>
      </x:c>
      <x:c r="N8416" s="54">
        <x:f t="shared" si="1567"/>
        <x:v>2.4386933016806913</x:v>
      </x:c>
      <x:c r="O8416" s="55">
        <x:f t="shared" si="1568"/>
        <x:v>143292</x:v>
      </x:c>
      <x:c r="P8416" s="55">
        <x:f t="shared" si="1569"/>
        <x:v>18480</x:v>
      </x:c>
      <x:c r="Q8416" s="55">
        <x:f t="shared" si="1570"/>
        <x:v>85967.332542017277</x:v>
      </x:c>
      <x:c r="R8416" s="55">
        <x:f t="shared" si="1571"/>
        <x:v>18844.667457982723</x:v>
      </x:c>
      <x:c r="S8416" s="1" t="str">
        <x:f t="shared" si="1572"/>
        <x:v>YES</x:v>
      </x:c>
      <x:c r="T8416" s="1">
        <x:f t="shared" si="1573"/>
        <x:v>18844.667457982723</x:v>
      </x:c>
    </x:row>
    <x:row r="8417">
      <x:c r="A8417" s="1"/>
      <x:c r="B8417" s="1"/>
      <x:c r="C8417" s="1"/>
      <x:c r="D8417" s="1"/>
      <x:c r="E8417" s="1"/>
      <x:c r="F8417" s="1"/>
      <x:c r="G8417" s="1"/>
      <x:c r="H8417" s="1"/>
      <x:c r="I8417" s="53">
        <x:f t="shared" si="1562"/>
        <x:v>12</x:v>
      </x:c>
      <x:c r="J8417" s="53">
        <x:f t="shared" si="1563"/>
        <x:v>18</x:v>
      </x:c>
      <x:c r="K8417" s="53">
        <x:f t="shared" si="1564"/>
        <x:v>1</x:v>
      </x:c>
      <x:c r="L8417" s="53">
        <x:f t="shared" si="1565"/>
        <x:v>31</x:v>
      </x:c>
      <x:c r="M8417" s="54">
        <x:f t="shared" si="1566"/>
        <x:v>4277.2808544201953</x:v>
      </x:c>
      <x:c r="N8417" s="54">
        <x:f t="shared" si="1567"/>
        <x:v>2.470333926680691</x:v>
      </x:c>
      <x:c r="O8417" s="55">
        <x:f t="shared" si="1568"/>
        <x:v>145992</x:v>
      </x:c>
      <x:c r="P8417" s="55">
        <x:f t="shared" si="1569"/>
        <x:v>19360</x:v>
      </x:c>
      <x:c r="Q8417" s="55">
        <x:f t="shared" si="1570"/>
        <x:v>86758.348167017277</x:v>
      </x:c>
      <x:c r="R8417" s="55">
        <x:f t="shared" si="1571"/>
        <x:v>19873.651832982723</x:v>
      </x:c>
      <x:c r="S8417" s="1" t="str">
        <x:f t="shared" si="1572"/>
        <x:v>YES</x:v>
      </x:c>
      <x:c r="T8417" s="1">
        <x:f t="shared" si="1573"/>
        <x:v>19873.651832982723</x:v>
      </x:c>
    </x:row>
    <x:row r="8418">
      <x:c r="A8418" s="1"/>
      <x:c r="B8418" s="1"/>
      <x:c r="C8418" s="1"/>
      <x:c r="D8418" s="1"/>
      <x:c r="E8418" s="1"/>
      <x:c r="F8418" s="1"/>
      <x:c r="G8418" s="1"/>
      <x:c r="H8418" s="1"/>
      <x:c r="I8418" s="53">
        <x:f t="shared" si="1562"/>
        <x:v>12</x:v>
      </x:c>
      <x:c r="J8418" s="53">
        <x:f t="shared" si="1563"/>
        <x:v>18</x:v>
      </x:c>
      <x:c r="K8418" s="53">
        <x:f t="shared" si="1564"/>
        <x:v>2</x:v>
      </x:c>
      <x:c r="L8418" s="53">
        <x:f t="shared" si="1565"/>
        <x:v>32</x:v>
      </x:c>
      <x:c r="M8418" s="54">
        <x:f t="shared" si="1566"/>
        <x:v>4323.9824169201956</x:v>
      </x:c>
      <x:c r="N8418" s="54">
        <x:f t="shared" si="1567"/>
        <x:v>2.5027655673056914</x:v>
      </x:c>
      <x:c r="O8418" s="55">
        <x:f t="shared" si="1568"/>
        <x:v>148692</x:v>
      </x:c>
      <x:c r="P8418" s="55">
        <x:f t="shared" si="1569"/>
        <x:v>20240</x:v>
      </x:c>
      <x:c r="Q8418" s="55">
        <x:f t="shared" si="1570"/>
        <x:v>87569.139182642277</x:v>
      </x:c>
      <x:c r="R8418" s="55">
        <x:f t="shared" si="1571"/>
        <x:v>20882.860817357723</x:v>
      </x:c>
      <x:c r="S8418" s="1" t="str">
        <x:f t="shared" si="1572"/>
        <x:v>YES</x:v>
      </x:c>
      <x:c r="T8418" s="1">
        <x:f t="shared" si="1573"/>
        <x:v>20882.860817357723</x:v>
      </x:c>
    </x:row>
    <x:row r="8419">
      <x:c r="A8419" s="1"/>
      <x:c r="B8419" s="1"/>
      <x:c r="C8419" s="1"/>
      <x:c r="D8419" s="1"/>
      <x:c r="E8419" s="1"/>
      <x:c r="F8419" s="1"/>
      <x:c r="G8419" s="1"/>
      <x:c r="H8419" s="1"/>
      <x:c r="I8419" s="53">
        <x:f t="shared" si="1562"/>
        <x:v>12</x:v>
      </x:c>
      <x:c r="J8419" s="53">
        <x:f t="shared" si="1563"/>
        <x:v>18</x:v>
      </x:c>
      <x:c r="K8419" s="53">
        <x:f t="shared" si="1564"/>
        <x:v>3</x:v>
      </x:c>
      <x:c r="L8419" s="53">
        <x:f t="shared" si="1565"/>
        <x:v>33</x:v>
      </x:c>
      <x:c r="M8419" s="54">
        <x:f t="shared" si="1566"/>
        <x:v>4371.8443993420706</x:v>
      </x:c>
      <x:c r="N8419" s="54">
        <x:f t="shared" si="1567"/>
        <x:v>2.5360030550986603</x:v>
      </x:c>
      <x:c r="O8419" s="55">
        <x:f t="shared" si="1568"/>
        <x:v>151392</x:v>
      </x:c>
      <x:c r="P8419" s="55">
        <x:f t="shared" si="1569"/>
        <x:v>21120</x:v>
      </x:c>
      <x:c r="Q8419" s="55">
        <x:f t="shared" si="1570"/>
        <x:v>88400.076377466496</x:v>
      </x:c>
      <x:c r="R8419" s="55">
        <x:f t="shared" si="1571"/>
        <x:v>21871.923622533504</x:v>
      </x:c>
      <x:c r="S8419" s="1" t="str">
        <x:f t="shared" si="1572"/>
        <x:v>YES</x:v>
      </x:c>
      <x:c r="T8419" s="1">
        <x:f t="shared" si="1573"/>
        <x:v>21871.923622533504</x:v>
      </x:c>
    </x:row>
    <x:row r="8420">
      <x:c r="A8420" s="1"/>
      <x:c r="B8420" s="1"/>
      <x:c r="C8420" s="1"/>
      <x:c r="D8420" s="1"/>
      <x:c r="E8420" s="1"/>
      <x:c r="F8420" s="1"/>
      <x:c r="G8420" s="1"/>
      <x:c r="H8420" s="1"/>
      <x:c r="I8420" s="53">
        <x:f t="shared" si="1562"/>
        <x:v>12</x:v>
      </x:c>
      <x:c r="J8420" s="53">
        <x:f t="shared" si="1563"/>
        <x:v>18</x:v>
      </x:c>
      <x:c r="K8420" s="53">
        <x:f t="shared" si="1564"/>
        <x:v>4</x:v>
      </x:c>
      <x:c r="L8420" s="53">
        <x:f t="shared" si="1565"/>
        <x:v>34</x:v>
      </x:c>
      <x:c r="M8420" s="54">
        <x:f t="shared" si="1566"/>
        <x:v>4420.8885150647266</x:v>
      </x:c>
      <x:c r="N8420" s="54">
        <x:f t="shared" si="1567"/>
        <x:v>2.570061468794949</x:v>
      </x:c>
      <x:c r="O8420" s="55">
        <x:f t="shared" si="1568"/>
        <x:v>154092</x:v>
      </x:c>
      <x:c r="P8420" s="55">
        <x:f t="shared" si="1569"/>
        <x:v>22000</x:v>
      </x:c>
      <x:c r="Q8420" s="55">
        <x:f t="shared" si="1570"/>
        <x:v>89251.536719873722</x:v>
      </x:c>
      <x:c r="R8420" s="55">
        <x:f t="shared" si="1571"/>
        <x:v>22840.463280126278</x:v>
      </x:c>
      <x:c r="S8420" s="1" t="str">
        <x:f t="shared" si="1572"/>
        <x:v>YES</x:v>
      </x:c>
      <x:c r="T8420" s="1">
        <x:f t="shared" si="1573"/>
        <x:v>22840.463280126278</x:v>
      </x:c>
    </x:row>
    <x:row r="8421">
      <x:c r="A8421" s="1"/>
      <x:c r="B8421" s="1"/>
      <x:c r="C8421" s="1"/>
      <x:c r="D8421" s="1"/>
      <x:c r="E8421" s="1"/>
      <x:c r="F8421" s="1"/>
      <x:c r="G8421" s="1"/>
      <x:c r="H8421" s="1"/>
      <x:c r="I8421" s="53">
        <x:f t="shared" si="1562"/>
        <x:v>12</x:v>
      </x:c>
      <x:c r="J8421" s="53">
        <x:f t="shared" si="1563"/>
        <x:v>18</x:v>
      </x:c>
      <x:c r="K8421" s="53">
        <x:f t="shared" si="1564"/>
        <x:v>5</x:v>
      </x:c>
      <x:c r="L8421" s="53">
        <x:f t="shared" si="1565"/>
        <x:v>35</x:v>
      </x:c>
      <x:c r="M8421" s="54">
        <x:f t="shared" si="1566"/>
        <x:v>4471.1368389859299</x:v>
      </x:c>
      <x:c r="N8421" s="54">
        <x:f t="shared" si="1567"/>
        <x:v>2.6049561381846735</x:v>
      </x:c>
      <x:c r="O8421" s="55">
        <x:f t="shared" si="1568"/>
        <x:v>156792</x:v>
      </x:c>
      <x:c r="P8421" s="55">
        <x:f t="shared" si="1569"/>
        <x:v>22880</x:v>
      </x:c>
      <x:c r="Q8421" s="55">
        <x:f t="shared" si="1570"/>
        <x:v>90123.90345461684</x:v>
      </x:c>
      <x:c r="R8421" s="55">
        <x:f t="shared" si="1571"/>
        <x:v>23788.09654538316</x:v>
      </x:c>
      <x:c r="S8421" s="1" t="str">
        <x:f t="shared" si="1572"/>
        <x:v>YES</x:v>
      </x:c>
      <x:c r="T8421" s="1">
        <x:f t="shared" si="1573"/>
        <x:v>23788.09654538316</x:v>
      </x:c>
    </x:row>
    <x:row r="8422">
      <x:c r="A8422" s="1"/>
      <x:c r="B8422" s="1"/>
      <x:c r="C8422" s="1"/>
      <x:c r="D8422" s="1"/>
      <x:c r="E8422" s="1"/>
      <x:c r="F8422" s="1"/>
      <x:c r="G8422" s="1"/>
      <x:c r="H8422" s="1"/>
      <x:c r="I8422" s="53">
        <x:f t="shared" si="1562"/>
        <x:v>12</x:v>
      </x:c>
      <x:c r="J8422" s="53">
        <x:f t="shared" si="1563"/>
        <x:v>18</x:v>
      </x:c>
      <x:c r="K8422" s="53">
        <x:f t="shared" si="1564"/>
        <x:v>6</x:v>
      </x:c>
      <x:c r="L8422" s="53">
        <x:f t="shared" si="1565"/>
        <x:v>36</x:v>
      </x:c>
      <x:c r="M8422" s="54">
        <x:f t="shared" si="1566"/>
        <x:v>4522.611813167563</x:v>
      </x:c>
      <x:c r="N8422" s="54">
        <x:f t="shared" si="1567"/>
        <x:v>2.64070264803303</x:v>
      </x:c>
      <x:c r="O8422" s="55">
        <x:f t="shared" si="1568"/>
        <x:v>159492</x:v>
      </x:c>
      <x:c r="P8422" s="55">
        <x:f t="shared" si="1569"/>
        <x:v>23760</x:v>
      </x:c>
      <x:c r="Q8422" s="55">
        <x:f t="shared" si="1570"/>
        <x:v>91017.56620082575</x:v>
      </x:c>
      <x:c r="R8422" s="55">
        <x:f t="shared" si="1571"/>
        <x:v>24714.43379917425</x:v>
      </x:c>
      <x:c r="S8422" s="1" t="str">
        <x:f t="shared" si="1572"/>
        <x:v>YES</x:v>
      </x:c>
      <x:c r="T8422" s="1">
        <x:f t="shared" si="1573"/>
        <x:v>24714.43379917425</x:v>
      </x:c>
    </x:row>
    <x:row r="8423">
      <x:c r="A8423" s="1"/>
      <x:c r="B8423" s="1"/>
      <x:c r="C8423" s="1"/>
      <x:c r="D8423" s="1"/>
      <x:c r="E8423" s="1"/>
      <x:c r="F8423" s="1"/>
      <x:c r="G8423" s="1"/>
      <x:c r="H8423" s="1"/>
      <x:c r="I8423" s="53">
        <x:f t="shared" si="1562"/>
        <x:v>12</x:v>
      </x:c>
      <x:c r="J8423" s="53">
        <x:f t="shared" si="1563"/>
        <x:v>18</x:v>
      </x:c>
      <x:c r="K8423" s="53">
        <x:f t="shared" si="1564"/>
        <x:v>7</x:v>
      </x:c>
      <x:c r="L8423" s="53">
        <x:f t="shared" si="1565"/>
        <x:v>37</x:v>
      </x:c>
      <x:c r="M8423" s="54">
        <x:f t="shared" si="1566"/>
        <x:v>4575.3362525655239</x:v>
      </x:c>
      <x:c r="N8423" s="54">
        <x:f t="shared" si="1567"/>
        <x:v>2.6773168420593914</x:v>
      </x:c>
      <x:c r="O8423" s="55">
        <x:f t="shared" si="1568"/>
        <x:v>162192</x:v>
      </x:c>
      <x:c r="P8423" s="55">
        <x:f t="shared" si="1569"/>
        <x:v>24640</x:v>
      </x:c>
      <x:c r="Q8423" s="55">
        <x:f t="shared" si="1570"/>
        <x:v>91932.921051484795</x:v>
      </x:c>
      <x:c r="R8423" s="55">
        <x:f t="shared" si="1571"/>
        <x:v>25619.078948515205</x:v>
      </x:c>
      <x:c r="S8423" s="1" t="str">
        <x:f t="shared" si="1572"/>
        <x:v>YES</x:v>
      </x:c>
      <x:c r="T8423" s="1">
        <x:f t="shared" si="1573"/>
        <x:v>25619.078948515205</x:v>
      </x:c>
    </x:row>
    <x:row r="8424">
      <x:c r="A8424" s="1"/>
      <x:c r="B8424" s="1"/>
      <x:c r="C8424" s="1"/>
      <x:c r="D8424" s="1"/>
      <x:c r="E8424" s="1"/>
      <x:c r="F8424" s="1"/>
      <x:c r="G8424" s="1"/>
      <x:c r="H8424" s="1"/>
      <x:c r="I8424" s="53">
        <x:f t="shared" si="1562"/>
        <x:v>12</x:v>
      </x:c>
      <x:c r="J8424" s="53">
        <x:f t="shared" si="1563"/>
        <x:v>18</x:v>
      </x:c>
      <x:c r="K8424" s="53">
        <x:f t="shared" si="1564"/>
        <x:v>8</x:v>
      </x:c>
      <x:c r="L8424" s="53">
        <x:f t="shared" si="1565"/>
        <x:v>38</x:v>
      </x:c>
      <x:c r="M8424" s="54">
        <x:f t="shared" si="1566"/>
        <x:v>4629.3333508455034</x:v>
      </x:c>
      <x:c r="N8424" s="54">
        <x:f t="shared" si="1567"/>
        <x:v>2.7148148269760441</x:v>
      </x:c>
      <x:c r="O8424" s="55">
        <x:f t="shared" si="1568"/>
        <x:v>164892</x:v>
      </x:c>
      <x:c r="P8424" s="55">
        <x:f t="shared" si="1569"/>
        <x:v>25520</x:v>
      </x:c>
      <x:c r="Q8424" s="55">
        <x:f t="shared" si="1570"/>
        <x:v>92870.3706744011</x:v>
      </x:c>
      <x:c r="R8424" s="55">
        <x:f t="shared" si="1571"/>
        <x:v>26501.6293255989</x:v>
      </x:c>
      <x:c r="S8424" s="1" t="str">
        <x:f t="shared" si="1572"/>
        <x:v>YES</x:v>
      </x:c>
      <x:c r="T8424" s="1">
        <x:f t="shared" si="1573"/>
        <x:v>26501.6293255989</x:v>
      </x:c>
    </x:row>
    <x:row r="8425">
      <x:c r="A8425" s="1"/>
      <x:c r="B8425" s="1"/>
      <x:c r="C8425" s="1"/>
      <x:c r="D8425" s="1"/>
      <x:c r="E8425" s="1"/>
      <x:c r="F8425" s="1"/>
      <x:c r="G8425" s="1"/>
      <x:c r="H8425" s="1"/>
      <x:c r="I8425" s="53">
        <x:f t="shared" si="1562"/>
        <x:v>12</x:v>
      </x:c>
      <x:c r="J8425" s="53">
        <x:f t="shared" si="1563"/>
        <x:v>18</x:v>
      </x:c>
      <x:c r="K8425" s="53">
        <x:f t="shared" si="1564"/>
        <x:v>9</x:v>
      </x:c>
      <x:c r="L8425" s="53">
        <x:f t="shared" si="1565"/>
        <x:v>39</x:v>
      </x:c>
      <x:c r="M8425" s="54">
        <x:f t="shared" si="1566"/>
        <x:v>4684.6266862858984</x:v>
      </x:c>
      <x:c r="N8425" s="54">
        <x:f t="shared" si="1567"/>
        <x:v>2.7532129765874296</x:v>
      </x:c>
      <x:c r="O8425" s="55">
        <x:f t="shared" si="1568"/>
        <x:v>167592</x:v>
      </x:c>
      <x:c r="P8425" s="55">
        <x:f t="shared" si="1569"/>
        <x:v>26400</x:v>
      </x:c>
      <x:c r="Q8425" s="55">
        <x:f t="shared" si="1570"/>
        <x:v>93830.324414685732</x:v>
      </x:c>
      <x:c r="R8425" s="55">
        <x:f t="shared" si="1571"/>
        <x:v>27361.675585314268</x:v>
      </x:c>
      <x:c r="S8425" s="1" t="str">
        <x:f t="shared" si="1572"/>
        <x:v>YES</x:v>
      </x:c>
      <x:c r="T8425" s="1">
        <x:f t="shared" si="1573"/>
        <x:v>27361.675585314268</x:v>
      </x:c>
    </x:row>
    <x:row r="8426">
      <x:c r="A8426" s="1"/>
      <x:c r="B8426" s="1"/>
      <x:c r="C8426" s="1"/>
      <x:c r="D8426" s="1"/>
      <x:c r="E8426" s="1"/>
      <x:c r="F8426" s="1"/>
      <x:c r="G8426" s="1"/>
      <x:c r="H8426" s="1"/>
      <x:c r="I8426" s="53">
        <x:f t="shared" si="1562"/>
        <x:v>12</x:v>
      </x:c>
      <x:c r="J8426" s="53">
        <x:f t="shared" si="1563"/>
        <x:v>18</x:v>
      </x:c>
      <x:c r="K8426" s="53">
        <x:f t="shared" si="1564"/>
        <x:v>10</x:v>
      </x:c>
      <x:c r="L8426" s="53">
        <x:f t="shared" si="1565"/>
        <x:v>40</x:v>
      </x:c>
      <x:c r="M8426" s="54">
        <x:f t="shared" si="1566"/>
        <x:v>4741.2402277691108</x:v>
      </x:c>
      <x:c r="N8426" s="54">
        <x:f t="shared" si="1567"/>
        <x:v>2.7925279359507713</x:v>
      </x:c>
      <x:c r="O8426" s="55">
        <x:f t="shared" si="1568"/>
        <x:v>170292</x:v>
      </x:c>
      <x:c r="P8426" s="55">
        <x:f t="shared" si="1569"/>
        <x:v>27280</x:v>
      </x:c>
      <x:c r="Q8426" s="55">
        <x:f t="shared" si="1570"/>
        <x:v>94813.19839876928</x:v>
      </x:c>
      <x:c r="R8426" s="55">
        <x:f t="shared" si="1571"/>
        <x:v>28198.80160123072</x:v>
      </x:c>
      <x:c r="S8426" s="1" t="str">
        <x:f t="shared" si="1572"/>
        <x:v>YES</x:v>
      </x:c>
      <x:c r="T8426" s="1">
        <x:f t="shared" si="1573"/>
        <x:v>28198.80160123072</x:v>
      </x:c>
    </x:row>
    <x:row r="8427">
      <x:c r="A8427" s="1"/>
      <x:c r="B8427" s="1"/>
      <x:c r="C8427" s="1"/>
      <x:c r="D8427" s="1"/>
      <x:c r="E8427" s="1"/>
      <x:c r="F8427" s="1"/>
      <x:c r="G8427" s="1"/>
      <x:c r="H8427" s="1"/>
      <x:c r="I8427" s="53">
        <x:f t="shared" si="1562"/>
        <x:v>12</x:v>
      </x:c>
      <x:c r="J8427" s="53">
        <x:f t="shared" si="1563"/>
        <x:v>18</x:v>
      </x:c>
      <x:c r="K8427" s="53">
        <x:f t="shared" si="1564"/>
        <x:v>11</x:v>
      </x:c>
      <x:c r="L8427" s="53">
        <x:f t="shared" si="1565"/>
        <x:v>41</x:v>
      </x:c>
      <x:c r="M8427" s="54">
        <x:f t="shared" si="1566"/>
        <x:v>4799.1983408625501</x:v>
      </x:c>
      <x:c r="N8427" s="54">
        <x:f t="shared" si="1567"/>
        <x:v>2.832776625598993</x:v>
      </x:c>
      <x:c r="O8427" s="55">
        <x:f t="shared" si="1568"/>
        <x:v>172992</x:v>
      </x:c>
      <x:c r="P8427" s="55">
        <x:f t="shared" si="1569"/>
        <x:v>28160</x:v>
      </x:c>
      <x:c r="Q8427" s="55">
        <x:f t="shared" si="1570"/>
        <x:v>95819.415639974832</x:v>
      </x:c>
      <x:c r="R8427" s="55">
        <x:f t="shared" si="1571"/>
        <x:v>29012.584360025168</x:v>
      </x:c>
      <x:c r="S8427" s="1" t="str">
        <x:f t="shared" si="1572"/>
        <x:v>YES</x:v>
      </x:c>
      <x:c r="T8427" s="1">
        <x:f t="shared" si="1573"/>
        <x:v>29012.584360025168</x:v>
      </x:c>
    </x:row>
    <x:row r="8428">
      <x:c r="A8428" s="1"/>
      <x:c r="B8428" s="1"/>
      <x:c r="C8428" s="1"/>
      <x:c r="D8428" s="1"/>
      <x:c r="E8428" s="1"/>
      <x:c r="F8428" s="1"/>
      <x:c r="G8428" s="1"/>
      <x:c r="H8428" s="1"/>
      <x:c r="I8428" s="53">
        <x:f t="shared" si="1562"/>
        <x:v>12</x:v>
      </x:c>
      <x:c r="J8428" s="53">
        <x:f t="shared" si="1563"/>
        <x:v>18</x:v>
      </x:c>
      <x:c r="K8428" s="53">
        <x:f t="shared" si="1564"/>
        <x:v>12</x:v>
      </x:c>
      <x:c r="L8428" s="53">
        <x:f t="shared" si="1565"/>
        <x:v>42</x:v>
      </x:c>
      <x:c r="M8428" s="54">
        <x:f t="shared" si="1566"/>
        <x:v>4858.5257939906141</x:v>
      </x:c>
      <x:c r="N8428" s="54">
        <x:f t="shared" si="1567"/>
        <x:v>2.8739762458268152</x:v>
      </x:c>
      <x:c r="O8428" s="55">
        <x:f t="shared" si="1568"/>
        <x:v>175692</x:v>
      </x:c>
      <x:c r="P8428" s="55">
        <x:f t="shared" si="1569"/>
        <x:v>29040</x:v>
      </x:c>
      <x:c r="Q8428" s="55">
        <x:f t="shared" si="1570"/>
        <x:v>96849.406145670378</x:v>
      </x:c>
      <x:c r="R8428" s="55">
        <x:f t="shared" si="1571"/>
        <x:v>29802.593854329622</x:v>
      </x:c>
      <x:c r="S8428" s="1" t="str">
        <x:f t="shared" si="1572"/>
        <x:v>YES</x:v>
      </x:c>
      <x:c r="T8428" s="1">
        <x:f t="shared" si="1573"/>
        <x:v>29802.593854329622</x:v>
      </x:c>
    </x:row>
    <x:row r="8429">
      <x:c r="A8429" s="1"/>
      <x:c r="B8429" s="1"/>
      <x:c r="C8429" s="1"/>
      <x:c r="D8429" s="1"/>
      <x:c r="E8429" s="1"/>
      <x:c r="F8429" s="1"/>
      <x:c r="G8429" s="1"/>
      <x:c r="H8429" s="1"/>
      <x:c r="I8429" s="53">
        <x:f t="shared" si="1562"/>
        <x:v>12</x:v>
      </x:c>
      <x:c r="J8429" s="53">
        <x:f t="shared" si="1563"/>
        <x:v>18</x:v>
      </x:c>
      <x:c r="K8429" s="53">
        <x:f t="shared" si="1564"/>
        <x:v>13</x:v>
      </x:c>
      <x:c r="L8429" s="53">
        <x:f t="shared" si="1565"/>
        <x:v>43</x:v>
      </x:c>
      <x:c r="M8429" s="54">
        <x:f t="shared" si="1566"/>
        <x:v>4919.2477646989992</x:v>
      </x:c>
      <x:c r="N8429" s="54">
        <x:f t="shared" si="1567"/>
        <x:v>2.9161442810409715</x:v>
      </x:c>
      <x:c r="O8429" s="55">
        <x:f t="shared" si="1568"/>
        <x:v>178392</x:v>
      </x:c>
      <x:c r="P8429" s="55">
        <x:f t="shared" si="1569"/>
        <x:v>29920</x:v>
      </x:c>
      <x:c r="Q8429" s="55">
        <x:f t="shared" si="1570"/>
        <x:v>97903.607026024285</x:v>
      </x:c>
      <x:c r="R8429" s="55">
        <x:f t="shared" si="1571"/>
        <x:v>30568.392973975715</x:v>
      </x:c>
      <x:c r="S8429" s="1" t="str">
        <x:f t="shared" si="1572"/>
        <x:v>YES</x:v>
      </x:c>
      <x:c r="T8429" s="1">
        <x:f t="shared" si="1573"/>
        <x:v>30568.392973975715</x:v>
      </x:c>
    </x:row>
    <x:row r="8430">
      <x:c r="A8430" s="1"/>
      <x:c r="B8430" s="1"/>
      <x:c r="C8430" s="1"/>
      <x:c r="D8430" s="1"/>
      <x:c r="E8430" s="1"/>
      <x:c r="F8430" s="1"/>
      <x:c r="G8430" s="1"/>
      <x:c r="H8430" s="1"/>
      <x:c r="I8430" s="53" t="n">
        <x:f t="shared" ref="I8430:I8493" si="1574">INT((ROW()-ROW($I$46))/((CARROT_CAP+1)*(MESCLUN_CAP+1)))</x:f>
        <x:v>12</x:v>
      </x:c>
      <x:c r="J8430" s="53" t="n">
        <x:f t="shared" ref="J8430:J8493" si="1575">MOD(INT((ROW()-ROW($I$46))/(MESCLUN_CAP+1)),CARROT_CAP+1)</x:f>
        <x:v>18</x:v>
      </x:c>
      <x:c r="K8430" s="53" t="n">
        <x:f t="shared" ref="K8430:K8493" si="1576">MOD(ROW()-ROW($I$46),MESCLUN_CAP+1)</x:f>
        <x:v>14</x:v>
      </x:c>
      <x:c r="L8430" s="53" t="n">
        <x:f t="shared" ref="L8430:L8493" si="1577">SUM(I8430:K8430)</x:f>
        <x:v>44</x:v>
      </x:c>
      <x:c r="M8430" s="54" t="n">
        <x:f t="shared" ref="M8430:M8493" si="1578">I8430*TOMATO_HOURS*WEEKS*(1+TOMATO_DIM)^I8430+J8430*CARROT_HOURS*WEEKS*(1+CARROT_DIM)^J8430+K8430*MESCLUN_HOURS*WEEKS*(1+MESCLUN_DIM)^K8430</x:f>
        <x:v>4981.389846012659</x:v>
      </x:c>
      <x:c r="N8430" s="54" t="n">
        <x:f t="shared" ref="N8430:N8493" si="1579">MAX(M8430-FARMER_HOURS,0)/TEMP_HOURS_PER_WORKER</x:f>
        <x:v>2.959298504175458</x:v>
      </x:c>
      <x:c r="O8430" s="55" t="n">
        <x:f t="shared" ref="O8430:O8493" si="1580">I8430*TOMATO_PRICE+J8430*CARROT_PRICE+K8430*MESCLUN_PRICE</x:f>
        <x:v>181092</x:v>
      </x:c>
      <x:c r="P8430" s="55" t="n">
        <x:f t="shared" ref="P8430:P8493" si="1581">I8430*TOMATO_FERTILIZER+J8430*CARROT_FERTILIZER+K8430*MESCLUN_FERTILIZER</x:f>
        <x:v>30800</x:v>
      </x:c>
      <x:c r="Q8430" s="55" t="n">
        <x:f t="shared" ref="Q8430:Q8493" si="1582">MIN(M8430,FARMER_HOURS)*FARMER_RATE+MAX(M8430-FARMER_HOURS,0)*TEMP_RATE</x:f>
        <x:v>98982.46260438644</x:v>
      </x:c>
      <x:c r="R8430" s="55" t="n">
        <x:f t="shared" ref="R8430:R8493" si="1583">O8430-P8430-Q8430-FIXED_COST</x:f>
        <x:v>31309.53739561356</x:v>
      </x:c>
      <x:c r="S8430" s="1" t="str">
        <x:f t="shared" ref="S8430:S8493" si="1584">IF(AND(L8430&lt;=TOTAL_BED_CAP,N8430&lt;=TEMP_WORKER_CAP),"YES","NO")</x:f>
        <x:v>YES</x:v>
      </x:c>
      <x:c r="T8430" s="1" t="n">
        <x:f t="shared" ref="T8430:T8493" si="1585">IF(S8430="YES",R8430,-1E+99)</x:f>
        <x:v>31309.53739561356</x:v>
      </x:c>
    </x:row>
    <x:row r="8431">
      <x:c r="A8431" s="1"/>
      <x:c r="B8431" s="1"/>
      <x:c r="C8431" s="1"/>
      <x:c r="D8431" s="1"/>
      <x:c r="E8431" s="1"/>
      <x:c r="F8431" s="1"/>
      <x:c r="G8431" s="1"/>
      <x:c r="H8431" s="1"/>
      <x:c r="I8431" s="53">
        <x:f t="shared" si="1574"/>
        <x:v>12</x:v>
      </x:c>
      <x:c r="J8431" s="53">
        <x:f t="shared" si="1575"/>
        <x:v>18</x:v>
      </x:c>
      <x:c r="K8431" s="53">
        <x:f t="shared" si="1576"/>
        <x:v>15</x:v>
      </x:c>
      <x:c r="L8431" s="53">
        <x:f t="shared" si="1577"/>
        <x:v>45</x:v>
      </x:c>
      <x:c r="M8431" s="54">
        <x:f t="shared" si="1578"/>
        <x:v>5044.9780528888059</x:v>
      </x:c>
      <x:c r="N8431" s="54">
        <x:f t="shared" si="1579"/>
        <x:v>3.003456981172782</x:v>
      </x:c>
      <x:c r="O8431" s="55">
        <x:f t="shared" si="1580"/>
        <x:v>183792</x:v>
      </x:c>
      <x:c r="P8431" s="55">
        <x:f t="shared" si="1581"/>
        <x:v>31680</x:v>
      </x:c>
      <x:c r="Q8431" s="55">
        <x:f t="shared" si="1582"/>
        <x:v>100086.42452931954</x:v>
      </x:c>
      <x:c r="R8431" s="55">
        <x:f t="shared" si="1583"/>
        <x:v>32025.575470680458</x:v>
      </x:c>
      <x:c r="S8431" s="1" t="str">
        <x:f t="shared" si="1584"/>
        <x:v>YES</x:v>
      </x:c>
      <x:c r="T8431" s="1">
        <x:f t="shared" si="1585"/>
        <x:v>32025.575470680458</x:v>
      </x:c>
    </x:row>
    <x:row r="8432">
      <x:c r="A8432" s="1"/>
      <x:c r="B8432" s="1"/>
      <x:c r="C8432" s="1"/>
      <x:c r="D8432" s="1"/>
      <x:c r="E8432" s="1"/>
      <x:c r="F8432" s="1"/>
      <x:c r="G8432" s="1"/>
      <x:c r="H8432" s="1"/>
      <x:c r="I8432" s="53">
        <x:f t="shared" si="1574"/>
        <x:v>12</x:v>
      </x:c>
      <x:c r="J8432" s="53">
        <x:f t="shared" si="1575"/>
        <x:v>18</x:v>
      </x:c>
      <x:c r="K8432" s="53">
        <x:f t="shared" si="1576"/>
        <x:v>16</x:v>
      </x:c>
      <x:c r="L8432" s="53">
        <x:f t="shared" si="1577"/>
        <x:v>46</x:v>
      </x:c>
      <x:c r="M8432" s="54">
        <x:f t="shared" si="1578"/>
        <x:v>5110.0388287662954</x:v>
      </x:c>
      <x:c r="N8432" s="54">
        <x:f t="shared" si="1579"/>
        <x:v>3.0486380755321494</x:v>
      </x:c>
      <x:c r="O8432" s="55">
        <x:f t="shared" si="1580"/>
        <x:v>186492</x:v>
      </x:c>
      <x:c r="P8432" s="55">
        <x:f t="shared" si="1581"/>
        <x:v>32560</x:v>
      </x:c>
      <x:c r="Q8432" s="55">
        <x:f t="shared" si="1582"/>
        <x:v>101215.95188830374</x:v>
      </x:c>
      <x:c r="R8432" s="55">
        <x:f t="shared" si="1583"/>
        <x:v>32716.048111696262</x:v>
      </x:c>
      <x:c r="S8432" s="1" t="str">
        <x:f t="shared" si="1584"/>
        <x:v>YES</x:v>
      </x:c>
      <x:c r="T8432" s="1">
        <x:f t="shared" si="1585"/>
        <x:v>32716.048111696262</x:v>
      </x:c>
    </x:row>
    <x:row r="8433">
      <x:c r="A8433" s="1"/>
      <x:c r="B8433" s="1"/>
      <x:c r="C8433" s="1"/>
      <x:c r="D8433" s="1"/>
      <x:c r="E8433" s="1"/>
      <x:c r="F8433" s="1"/>
      <x:c r="G8433" s="1"/>
      <x:c r="H8433" s="1"/>
      <x:c r="I8433" s="53">
        <x:f t="shared" si="1574"/>
        <x:v>12</x:v>
      </x:c>
      <x:c r="J8433" s="53">
        <x:f t="shared" si="1575"/>
        <x:v>18</x:v>
      </x:c>
      <x:c r="K8433" s="53">
        <x:f t="shared" si="1576"/>
        <x:v>17</x:v>
      </x:c>
      <x:c r="L8433" s="53">
        <x:f t="shared" si="1577"/>
        <x:v>47</x:v>
      </x:c>
      <x:c r="M8433" s="54">
        <x:f t="shared" si="1578"/>
        <x:v>5176.5990522128359</x:v>
      </x:c>
      <x:c r="N8433" s="54">
        <x:f t="shared" si="1579"/>
        <x:v>3.0948604529255803</x:v>
      </x:c>
      <x:c r="O8433" s="55">
        <x:f t="shared" si="1580"/>
        <x:v>189192</x:v>
      </x:c>
      <x:c r="P8433" s="55">
        <x:f t="shared" si="1581"/>
        <x:v>33440</x:v>
      </x:c>
      <x:c r="Q8433" s="55">
        <x:f t="shared" si="1582"/>
        <x:v>102371.51132313951</x:v>
      </x:c>
      <x:c r="R8433" s="55">
        <x:f t="shared" si="1583"/>
        <x:v>33380.488676860492</x:v>
      </x:c>
      <x:c r="S8433" s="1" t="str">
        <x:f t="shared" si="1584"/>
        <x:v>YES</x:v>
      </x:c>
      <x:c r="T8433" s="1">
        <x:f t="shared" si="1585"/>
        <x:v>33380.488676860492</x:v>
      </x:c>
    </x:row>
    <x:row r="8434">
      <x:c r="A8434" s="1"/>
      <x:c r="B8434" s="1"/>
      <x:c r="C8434" s="1"/>
      <x:c r="D8434" s="1"/>
      <x:c r="E8434" s="1"/>
      <x:c r="F8434" s="1"/>
      <x:c r="G8434" s="1"/>
      <x:c r="H8434" s="1"/>
      <x:c r="I8434" s="53">
        <x:f t="shared" si="1574"/>
        <x:v>12</x:v>
      </x:c>
      <x:c r="J8434" s="53">
        <x:f t="shared" si="1575"/>
        <x:v>18</x:v>
      </x:c>
      <x:c r="K8434" s="53">
        <x:f t="shared" si="1576"/>
        <x:v>18</x:v>
      </x:c>
      <x:c r="L8434" s="53">
        <x:f t="shared" si="1577"/>
        <x:v>48</x:v>
      </x:c>
      <x:c r="M8434" s="54">
        <x:f t="shared" si="1578"/>
        <x:v>5244.6860436714232</x:v>
      </x:c>
      <x:c r="N8434" s="54">
        <x:f t="shared" si="1579"/>
        <x:v>3.1421430858829327</x:v>
      </x:c>
      <x:c r="O8434" s="55">
        <x:f t="shared" si="1580"/>
        <x:v>191892</x:v>
      </x:c>
      <x:c r="P8434" s="55">
        <x:f t="shared" si="1581"/>
        <x:v>34320</x:v>
      </x:c>
      <x:c r="Q8434" s="55">
        <x:f t="shared" si="1582"/>
        <x:v>103553.57714707332</x:v>
      </x:c>
      <x:c r="R8434" s="55">
        <x:f t="shared" si="1583"/>
        <x:v>34018.422852926684</x:v>
      </x:c>
      <x:c r="S8434" s="1" t="str">
        <x:f t="shared" si="1584"/>
        <x:v>YES</x:v>
      </x:c>
      <x:c r="T8434" s="1">
        <x:f t="shared" si="1585"/>
        <x:v>34018.422852926684</x:v>
      </x:c>
    </x:row>
    <x:row r="8435">
      <x:c r="A8435" s="1"/>
      <x:c r="B8435" s="1"/>
      <x:c r="C8435" s="1"/>
      <x:c r="D8435" s="1"/>
      <x:c r="E8435" s="1"/>
      <x:c r="F8435" s="1"/>
      <x:c r="G8435" s="1"/>
      <x:c r="H8435" s="1"/>
      <x:c r="I8435" s="53">
        <x:f t="shared" si="1574"/>
        <x:v>12</x:v>
      </x:c>
      <x:c r="J8435" s="53">
        <x:f t="shared" si="1575"/>
        <x:v>18</x:v>
      </x:c>
      <x:c r="K8435" s="53">
        <x:f t="shared" si="1576"/>
        <x:v>19</x:v>
      </x:c>
      <x:c r="L8435" s="53">
        <x:f t="shared" si="1577"/>
        <x:v>49</x:v>
      </x:c>
      <x:c r="M8435" s="54">
        <x:f t="shared" si="1578"/>
        <x:v>5314.3275723074448</x:v>
      </x:c>
      <x:c r="N8435" s="54">
        <x:f t="shared" si="1579"/>
        <x:v>3.1905052585468368</x:v>
      </x:c>
      <x:c r="O8435" s="55">
        <x:f t="shared" si="1580"/>
        <x:v>194592</x:v>
      </x:c>
      <x:c r="P8435" s="55">
        <x:f t="shared" si="1581"/>
        <x:v>35200</x:v>
      </x:c>
      <x:c r="Q8435" s="55">
        <x:f t="shared" si="1582"/>
        <x:v>104762.63146367091</x:v>
      </x:c>
      <x:c r="R8435" s="55">
        <x:f t="shared" si="1583"/>
        <x:v>34629.368536329086</x:v>
      </x:c>
      <x:c r="S8435" s="1" t="str">
        <x:f t="shared" si="1584"/>
        <x:v>YES</x:v>
      </x:c>
      <x:c r="T8435" s="1">
        <x:f t="shared" si="1585"/>
        <x:v>34629.368536329086</x:v>
      </x:c>
    </x:row>
    <x:row r="8436">
      <x:c r="A8436" s="1"/>
      <x:c r="B8436" s="1"/>
      <x:c r="C8436" s="1"/>
      <x:c r="D8436" s="1"/>
      <x:c r="E8436" s="1"/>
      <x:c r="F8436" s="1"/>
      <x:c r="G8436" s="1"/>
      <x:c r="H8436" s="1"/>
      <x:c r="I8436" s="53">
        <x:f t="shared" si="1574"/>
        <x:v>12</x:v>
      </x:c>
      <x:c r="J8436" s="53">
        <x:f t="shared" si="1575"/>
        <x:v>18</x:v>
      </x:c>
      <x:c r="K8436" s="53">
        <x:f t="shared" si="1576"/>
        <x:v>20</x:v>
      </x:c>
      <x:c r="L8436" s="53">
        <x:f t="shared" si="1577"/>
        <x:v>50</x:v>
      </x:c>
      <x:c r="M8436" s="54">
        <x:f t="shared" si="1578"/>
        <x:v>5385.5518629579219</x:v>
      </x:c>
      <x:c r="N8436" s="54">
        <x:f t="shared" si="1579"/>
        <x:v>3.2399665714985568</x:v>
      </x:c>
      <x:c r="O8436" s="55">
        <x:f t="shared" si="1580"/>
        <x:v>197292</x:v>
      </x:c>
      <x:c r="P8436" s="55">
        <x:f t="shared" si="1581"/>
        <x:v>36080</x:v>
      </x:c>
      <x:c r="Q8436" s="55">
        <x:f t="shared" si="1582"/>
        <x:v>105999.16428746392</x:v>
      </x:c>
      <x:c r="R8436" s="55">
        <x:f t="shared" si="1583"/>
        <x:v>35212.835712536078</x:v>
      </x:c>
      <x:c r="S8436" s="1" t="str">
        <x:f t="shared" si="1584"/>
        <x:v>YES</x:v>
      </x:c>
      <x:c r="T8436" s="1">
        <x:f t="shared" si="1585"/>
        <x:v>35212.835712536078</x:v>
      </x:c>
    </x:row>
    <x:row r="8437">
      <x:c r="A8437" s="1"/>
      <x:c r="B8437" s="1"/>
      <x:c r="C8437" s="1"/>
      <x:c r="D8437" s="1"/>
      <x:c r="E8437" s="1"/>
      <x:c r="F8437" s="1"/>
      <x:c r="G8437" s="1"/>
      <x:c r="H8437" s="1"/>
      <x:c r="I8437" s="53">
        <x:f t="shared" si="1574"/>
        <x:v>12</x:v>
      </x:c>
      <x:c r="J8437" s="53">
        <x:f t="shared" si="1575"/>
        <x:v>18</x:v>
      </x:c>
      <x:c r="K8437" s="53">
        <x:f t="shared" si="1576"/>
        <x:v>21</x:v>
      </x:c>
      <x:c r="L8437" s="53">
        <x:f t="shared" si="1577"/>
        <x:v>51</x:v>
      </x:c>
      <x:c r="M8437" s="54">
        <x:f t="shared" si="1578"/>
        <x:v>5458.3876031843656</x:v>
      </x:c>
      <x:c r="N8437" s="54">
        <x:f t="shared" si="1579"/>
        <x:v>3.2905469466558093</x:v>
      </x:c>
      <x:c r="O8437" s="55">
        <x:f t="shared" si="1580"/>
        <x:v>199992</x:v>
      </x:c>
      <x:c r="P8437" s="55">
        <x:f t="shared" si="1581"/>
        <x:v>36960</x:v>
      </x:c>
      <x:c r="Q8437" s="55">
        <x:f t="shared" si="1582"/>
        <x:v>107263.67366639523</x:v>
      </x:c>
      <x:c r="R8437" s="55">
        <x:f t="shared" si="1583"/>
        <x:v>35768.326333604768</x:v>
      </x:c>
      <x:c r="S8437" s="1" t="str">
        <x:f t="shared" si="1584"/>
        <x:v>YES</x:v>
      </x:c>
      <x:c r="T8437" s="1">
        <x:f t="shared" si="1585"/>
        <x:v>35768.326333604768</x:v>
      </x:c>
    </x:row>
    <x:row r="8438">
      <x:c r="A8438" s="1"/>
      <x:c r="B8438" s="1"/>
      <x:c r="C8438" s="1"/>
      <x:c r="D8438" s="1"/>
      <x:c r="E8438" s="1"/>
      <x:c r="F8438" s="1"/>
      <x:c r="G8438" s="1"/>
      <x:c r="H8438" s="1"/>
      <x:c r="I8438" s="53">
        <x:f t="shared" si="1574"/>
        <x:v>12</x:v>
      </x:c>
      <x:c r="J8438" s="53">
        <x:f t="shared" si="1575"/>
        <x:v>18</x:v>
      </x:c>
      <x:c r="K8438" s="53">
        <x:f t="shared" si="1576"/>
        <x:v>22</x:v>
      </x:c>
      <x:c r="L8438" s="53">
        <x:f t="shared" si="1577"/>
        <x:v>52</x:v>
      </x:c>
      <x:c r="M8438" s="54">
        <x:f t="shared" si="1578"/>
        <x:v>5532.8639504307621</x:v>
      </x:c>
      <x:c r="N8438" s="54">
        <x:f t="shared" si="1579"/>
        <x:v>3.342266632243585</x:v>
      </x:c>
      <x:c r="O8438" s="55">
        <x:f t="shared" si="1580"/>
        <x:v>202692</x:v>
      </x:c>
      <x:c r="P8438" s="55">
        <x:f t="shared" si="1581"/>
        <x:v>37840</x:v>
      </x:c>
      <x:c r="Q8438" s="55">
        <x:f t="shared" si="1582"/>
        <x:v>108556.66580608962</x:v>
      </x:c>
      <x:c r="R8438" s="55">
        <x:f t="shared" si="1583"/>
        <x:v>36295.334193910385</x:v>
      </x:c>
      <x:c r="S8438" s="1" t="str">
        <x:f t="shared" si="1584"/>
        <x:v>YES</x:v>
      </x:c>
      <x:c r="T8438" s="1">
        <x:f t="shared" si="1585"/>
        <x:v>36295.334193910385</x:v>
      </x:c>
    </x:row>
    <x:row r="8439">
      <x:c r="A8439" s="1"/>
      <x:c r="B8439" s="1"/>
      <x:c r="C8439" s="1"/>
      <x:c r="D8439" s="1"/>
      <x:c r="E8439" s="1"/>
      <x:c r="F8439" s="1"/>
      <x:c r="G8439" s="1"/>
      <x:c r="H8439" s="1"/>
      <x:c r="I8439" s="53">
        <x:f t="shared" si="1574"/>
        <x:v>12</x:v>
      </x:c>
      <x:c r="J8439" s="53">
        <x:f t="shared" si="1575"/>
        <x:v>18</x:v>
      </x:c>
      <x:c r="K8439" s="53">
        <x:f t="shared" si="1576"/>
        <x:v>23</x:v>
      </x:c>
      <x:c r="L8439" s="53">
        <x:f t="shared" si="1577"/>
        <x:v>53</x:v>
      </x:c>
      <x:c r="M8439" s="54">
        <x:f t="shared" si="1578"/>
        <x:v>5609.0105392881978</x:v>
      </x:c>
      <x:c r="N8439" s="54">
        <x:f t="shared" si="1579"/>
        <x:v>3.3951462078390264</x:v>
      </x:c>
      <x:c r="O8439" s="55">
        <x:f t="shared" si="1580"/>
        <x:v>205392</x:v>
      </x:c>
      <x:c r="P8439" s="55">
        <x:f t="shared" si="1581"/>
        <x:v>38720</x:v>
      </x:c>
      <x:c r="Q8439" s="55">
        <x:f t="shared" si="1582"/>
        <x:v>109878.65519597566</x:v>
      </x:c>
      <x:c r="R8439" s="55">
        <x:f t="shared" si="1583"/>
        <x:v>36793.344804024338</x:v>
      </x:c>
      <x:c r="S8439" s="1" t="str">
        <x:f t="shared" si="1584"/>
        <x:v>YES</x:v>
      </x:c>
      <x:c r="T8439" s="1">
        <x:f t="shared" si="1585"/>
        <x:v>36793.344804024338</x:v>
      </x:c>
    </x:row>
    <x:row r="8440">
      <x:c r="A8440" s="1"/>
      <x:c r="B8440" s="1"/>
      <x:c r="C8440" s="1"/>
      <x:c r="D8440" s="1"/>
      <x:c r="E8440" s="1"/>
      <x:c r="F8440" s="1"/>
      <x:c r="G8440" s="1"/>
      <x:c r="H8440" s="1"/>
      <x:c r="I8440" s="53">
        <x:f t="shared" si="1574"/>
        <x:v>12</x:v>
      </x:c>
      <x:c r="J8440" s="53">
        <x:f t="shared" si="1575"/>
        <x:v>18</x:v>
      </x:c>
      <x:c r="K8440" s="53">
        <x:f t="shared" si="1576"/>
        <x:v>24</x:v>
      </x:c>
      <x:c r="L8440" s="53">
        <x:f t="shared" si="1577"/>
        <x:v>54</x:v>
      </x:c>
      <x:c r="M8440" s="54">
        <x:f t="shared" si="1578"/>
        <x:v>5686.857488867694</x:v>
      </x:c>
      <x:c r="N8440" s="54">
        <x:f t="shared" si="1579"/>
        <x:v>3.4492065894914541</x:v>
      </x:c>
      <x:c r="O8440" s="55">
        <x:f t="shared" si="1580"/>
        <x:v>208092</x:v>
      </x:c>
      <x:c r="P8440" s="55">
        <x:f t="shared" si="1581"/>
        <x:v>39600</x:v>
      </x:c>
      <x:c r="Q8440" s="55">
        <x:f t="shared" si="1582"/>
        <x:v>111230.16473728635</x:v>
      </x:c>
      <x:c r="R8440" s="55">
        <x:f t="shared" si="1583"/>
        <x:v>37261.835262713648</x:v>
      </x:c>
      <x:c r="S8440" s="1" t="str">
        <x:f t="shared" si="1584"/>
        <x:v>YES</x:v>
      </x:c>
      <x:c r="T8440" s="1">
        <x:f t="shared" si="1585"/>
        <x:v>37261.835262713648</x:v>
      </x:c>
    </x:row>
    <x:row r="8441">
      <x:c r="A8441" s="1"/>
      <x:c r="B8441" s="1"/>
      <x:c r="C8441" s="1"/>
      <x:c r="D8441" s="1"/>
      <x:c r="E8441" s="1"/>
      <x:c r="F8441" s="1"/>
      <x:c r="G8441" s="1"/>
      <x:c r="H8441" s="1"/>
      <x:c r="I8441" s="53">
        <x:f t="shared" si="1574"/>
        <x:v>12</x:v>
      </x:c>
      <x:c r="J8441" s="53">
        <x:f t="shared" si="1575"/>
        <x:v>18</x:v>
      </x:c>
      <x:c r="K8441" s="53">
        <x:f t="shared" si="1576"/>
        <x:v>25</x:v>
      </x:c>
      <x:c r="L8441" s="53">
        <x:f t="shared" si="1577"/>
        <x:v>55</x:v>
      </x:c>
      <x:c r="M8441" s="54">
        <x:f t="shared" si="1578"/>
        <x:v>5766.435410282792</x:v>
      </x:c>
      <x:c r="N8441" s="54">
        <x:f t="shared" si="1579"/>
        <x:v>3.5044690349186056</x:v>
      </x:c>
      <x:c r="O8441" s="55">
        <x:f t="shared" si="1580"/>
        <x:v>210792</x:v>
      </x:c>
      <x:c r="P8441" s="55">
        <x:f t="shared" si="1581"/>
        <x:v>40480</x:v>
      </x:c>
      <x:c r="Q8441" s="55">
        <x:f t="shared" si="1582"/>
        <x:v>112611.72587296514</x:v>
      </x:c>
      <x:c r="R8441" s="55">
        <x:f t="shared" si="1583"/>
        <x:v>37700.274127034863</x:v>
      </x:c>
      <x:c r="S8441" s="1" t="str">
        <x:f t="shared" si="1584"/>
        <x:v>YES</x:v>
      </x:c>
      <x:c r="T8441" s="1">
        <x:f t="shared" si="1585"/>
        <x:v>37700.274127034863</x:v>
      </x:c>
    </x:row>
    <x:row r="8442">
      <x:c r="A8442" s="1"/>
      <x:c r="B8442" s="1"/>
      <x:c r="C8442" s="1"/>
      <x:c r="D8442" s="1"/>
      <x:c r="E8442" s="1"/>
      <x:c r="F8442" s="1"/>
      <x:c r="G8442" s="1"/>
      <x:c r="H8442" s="1"/>
      <x:c r="I8442" s="53">
        <x:f t="shared" si="1574"/>
        <x:v>12</x:v>
      </x:c>
      <x:c r="J8442" s="53">
        <x:f t="shared" si="1575"/>
        <x:v>18</x:v>
      </x:c>
      <x:c r="K8442" s="53">
        <x:f t="shared" si="1576"/>
        <x:v>26</x:v>
      </x:c>
      <x:c r="L8442" s="53">
        <x:f t="shared" si="1577"/>
        <x:v>56</x:v>
      </x:c>
      <x:c r="M8442" s="54">
        <x:f t="shared" si="1578"/>
        <x:v>5847.7754142435097</x:v>
      </x:c>
      <x:c r="N8442" s="54">
        <x:f t="shared" si="1579"/>
        <x:v>3.5609551487802151</x:v>
      </x:c>
      <x:c r="O8442" s="55">
        <x:f t="shared" si="1580"/>
        <x:v>213492</x:v>
      </x:c>
      <x:c r="P8442" s="55">
        <x:f t="shared" si="1581"/>
        <x:v>41360</x:v>
      </x:c>
      <x:c r="Q8442" s="55">
        <x:f t="shared" si="1582"/>
        <x:v>114023.87871950537</x:v>
      </x:c>
      <x:c r="R8442" s="55">
        <x:f t="shared" si="1583"/>
        <x:v>38108.121280494626</x:v>
      </x:c>
      <x:c r="S8442" s="1" t="str">
        <x:f t="shared" si="1584"/>
        <x:v>YES</x:v>
      </x:c>
      <x:c r="T8442" s="1">
        <x:f t="shared" si="1585"/>
        <x:v>38108.121280494626</x:v>
      </x:c>
    </x:row>
    <x:row r="8443">
      <x:c r="A8443" s="1"/>
      <x:c r="B8443" s="1"/>
      <x:c r="C8443" s="1"/>
      <x:c r="D8443" s="1"/>
      <x:c r="E8443" s="1"/>
      <x:c r="F8443" s="1"/>
      <x:c r="G8443" s="1"/>
      <x:c r="H8443" s="1"/>
      <x:c r="I8443" s="53">
        <x:f t="shared" si="1574"/>
        <x:v>12</x:v>
      </x:c>
      <x:c r="J8443" s="53">
        <x:f t="shared" si="1575"/>
        <x:v>18</x:v>
      </x:c>
      <x:c r="K8443" s="53">
        <x:f t="shared" si="1576"/>
        <x:v>27</x:v>
      </x:c>
      <x:c r="L8443" s="53">
        <x:f t="shared" si="1577"/>
        <x:v>57</x:v>
      </x:c>
      <x:c r="M8443" s="54">
        <x:f t="shared" si="1578"/>
        <x:v>5930.9091187632657</x:v>
      </x:c>
      <x:c r="N8443" s="54">
        <x:f t="shared" si="1579"/>
        <x:v>3.6186868880300458</x:v>
      </x:c>
      <x:c r="O8443" s="55">
        <x:f t="shared" si="1580"/>
        <x:v>216192</x:v>
      </x:c>
      <x:c r="P8443" s="55">
        <x:f t="shared" si="1581"/>
        <x:v>42240</x:v>
      </x:c>
      <x:c r="Q8443" s="55">
        <x:f t="shared" si="1582"/>
        <x:v>115467.17220075114</x:v>
      </x:c>
      <x:c r="R8443" s="55">
        <x:f t="shared" si="1583"/>
        <x:v>38484.827799248858</x:v>
      </x:c>
      <x:c r="S8443" s="1" t="str">
        <x:f t="shared" si="1584"/>
        <x:v>YES</x:v>
      </x:c>
      <x:c r="T8443" s="1">
        <x:f t="shared" si="1585"/>
        <x:v>38484.827799248858</x:v>
      </x:c>
    </x:row>
    <x:row r="8444">
      <x:c r="A8444" s="1"/>
      <x:c r="B8444" s="1"/>
      <x:c r="C8444" s="1"/>
      <x:c r="D8444" s="1"/>
      <x:c r="E8444" s="1"/>
      <x:c r="F8444" s="1"/>
      <x:c r="G8444" s="1"/>
      <x:c r="H8444" s="1"/>
      <x:c r="I8444" s="53">
        <x:f t="shared" si="1574"/>
        <x:v>12</x:v>
      </x:c>
      <x:c r="J8444" s="53">
        <x:f t="shared" si="1575"/>
        <x:v>18</x:v>
      </x:c>
      <x:c r="K8444" s="53">
        <x:f t="shared" si="1576"/>
        <x:v>28</x:v>
      </x:c>
      <x:c r="L8444" s="53">
        <x:f t="shared" si="1577"/>
        <x:v>58</x:v>
      </x:c>
      <x:c r="M8444" s="54">
        <x:f t="shared" si="1578"/>
        <x:v>6015.8686569804195</x:v>
      </x:c>
      <x:c r="N8444" s="54">
        <x:f t="shared" si="1579"/>
        <x:v>3.6776865673475134</x:v>
      </x:c>
      <x:c r="O8444" s="55">
        <x:f t="shared" si="1580"/>
        <x:v>218892</x:v>
      </x:c>
      <x:c r="P8444" s="55">
        <x:f t="shared" si="1581"/>
        <x:v>43120</x:v>
      </x:c>
      <x:c r="Q8444" s="55">
        <x:f t="shared" si="1582"/>
        <x:v>116942.16418368784</x:v>
      </x:c>
      <x:c r="R8444" s="55">
        <x:f t="shared" si="1583"/>
        <x:v>38829.835816312159</x:v>
      </x:c>
      <x:c r="S8444" s="1" t="str">
        <x:f t="shared" si="1584"/>
        <x:v>YES</x:v>
      </x:c>
      <x:c r="T8444" s="1">
        <x:f t="shared" si="1585"/>
        <x:v>38829.835816312159</x:v>
      </x:c>
    </x:row>
    <x:row r="8445">
      <x:c r="A8445" s="1"/>
      <x:c r="B8445" s="1"/>
      <x:c r="C8445" s="1"/>
      <x:c r="D8445" s="1"/>
      <x:c r="E8445" s="1"/>
      <x:c r="F8445" s="1"/>
      <x:c r="G8445" s="1"/>
      <x:c r="H8445" s="1"/>
      <x:c r="I8445" s="53">
        <x:f t="shared" si="1574"/>
        <x:v>12</x:v>
      </x:c>
      <x:c r="J8445" s="53">
        <x:f t="shared" si="1575"/>
        <x:v>18</x:v>
      </x:c>
      <x:c r="K8445" s="53">
        <x:f t="shared" si="1576"/>
        <x:v>29</x:v>
      </x:c>
      <x:c r="L8445" s="53">
        <x:f t="shared" si="1577"/>
        <x:v>59</x:v>
      </x:c>
      <x:c r="M8445" s="54">
        <x:f t="shared" si="1578"/>
        <x:v>6102.6866850960732</x:v>
      </x:c>
      <x:c r="N8445" s="54">
        <x:f t="shared" si="1579"/>
        <x:v>3.7379768646500509</x:v>
      </x:c>
      <x:c r="O8445" s="55">
        <x:f t="shared" si="1580"/>
        <x:v>221592</x:v>
      </x:c>
      <x:c r="P8445" s="55">
        <x:f t="shared" si="1581"/>
        <x:v>44000</x:v>
      </x:c>
      <x:c r="Q8445" s="55">
        <x:f t="shared" si="1582"/>
        <x:v>118449.42161625127</x:v>
      </x:c>
      <x:c r="R8445" s="55">
        <x:f t="shared" si="1583"/>
        <x:v>39142.578383748725</x:v>
      </x:c>
      <x:c r="S8445" s="1" t="str">
        <x:f t="shared" si="1584"/>
        <x:v>YES</x:v>
      </x:c>
      <x:c r="T8445" s="1">
        <x:f t="shared" si="1585"/>
        <x:v>39142.578383748725</x:v>
      </x:c>
    </x:row>
    <x:row r="8446">
      <x:c r="A8446" s="1"/>
      <x:c r="B8446" s="1"/>
      <x:c r="C8446" s="1"/>
      <x:c r="D8446" s="1"/>
      <x:c r="E8446" s="1"/>
      <x:c r="F8446" s="1"/>
      <x:c r="G8446" s="1"/>
      <x:c r="H8446" s="1"/>
      <x:c r="I8446" s="53">
        <x:f t="shared" si="1574"/>
        <x:v>12</x:v>
      </x:c>
      <x:c r="J8446" s="53">
        <x:f t="shared" si="1575"/>
        <x:v>18</x:v>
      </x:c>
      <x:c r="K8446" s="53">
        <x:f t="shared" si="1576"/>
        <x:v>30</x:v>
      </x:c>
      <x:c r="L8446" s="53">
        <x:f t="shared" si="1577"/>
        <x:v>60</x:v>
      </x:c>
      <x:c r="M8446" s="54">
        <x:f t="shared" si="1578"/>
        <x:v>6191.3963904298444</x:v>
      </x:c>
      <x:c r="N8446" s="54">
        <x:f t="shared" si="1579"/>
        <x:v>3.7995808266873921</x:v>
      </x:c>
      <x:c r="O8446" s="55">
        <x:f t="shared" si="1580"/>
        <x:v>224292</x:v>
      </x:c>
      <x:c r="P8446" s="55">
        <x:f t="shared" si="1581"/>
        <x:v>44880</x:v>
      </x:c>
      <x:c r="Q8446" s="55">
        <x:f t="shared" si="1582"/>
        <x:v>119989.5206671848</x:v>
      </x:c>
      <x:c r="R8446" s="55">
        <x:f t="shared" si="1583"/>
        <x:v>39422.479332815201</x:v>
      </x:c>
      <x:c r="S8446" s="1" t="str">
        <x:f t="shared" si="1584"/>
        <x:v>YES</x:v>
      </x:c>
      <x:c r="T8446" s="1">
        <x:f t="shared" si="1585"/>
        <x:v>39422.479332815201</x:v>
      </x:c>
    </x:row>
    <x:row r="8447">
      <x:c r="A8447" s="1"/>
      <x:c r="B8447" s="1"/>
      <x:c r="C8447" s="1"/>
      <x:c r="D8447" s="1"/>
      <x:c r="E8447" s="1"/>
      <x:c r="F8447" s="1"/>
      <x:c r="G8447" s="1"/>
      <x:c r="H8447" s="1"/>
      <x:c r="I8447" s="53">
        <x:f t="shared" si="1574"/>
        <x:v>12</x:v>
      </x:c>
      <x:c r="J8447" s="53">
        <x:f t="shared" si="1575"/>
        <x:v>19</x:v>
      </x:c>
      <x:c r="K8447" s="53">
        <x:f t="shared" si="1576"/>
        <x:v>0</x:v>
      </x:c>
      <x:c r="L8447" s="53">
        <x:f t="shared" si="1577"/>
        <x:v>31</x:v>
      </x:c>
      <x:c r="M8447" s="54">
        <x:f t="shared" si="1578"/>
        <x:v>4300.7332526787077</x:v>
      </x:c>
      <x:c r="N8447" s="54">
        <x:f t="shared" si="1579"/>
        <x:v>2.4866203143602137</x:v>
      </x:c>
      <x:c r="O8447" s="55">
        <x:f t="shared" si="1580"/>
        <x:v>145386</x:v>
      </x:c>
      <x:c r="P8447" s="55">
        <x:f t="shared" si="1581"/>
        <x:v>18920</x:v>
      </x:c>
      <x:c r="Q8447" s="55">
        <x:f t="shared" si="1582"/>
        <x:v>87165.507859005331</x:v>
      </x:c>
      <x:c r="R8447" s="55">
        <x:f t="shared" si="1583"/>
        <x:v>19300.492140994669</x:v>
      </x:c>
      <x:c r="S8447" s="1" t="str">
        <x:f t="shared" si="1584"/>
        <x:v>YES</x:v>
      </x:c>
      <x:c r="T8447" s="1">
        <x:f t="shared" si="1585"/>
        <x:v>19300.492140994669</x:v>
      </x:c>
    </x:row>
    <x:row r="8448">
      <x:c r="A8448" s="1"/>
      <x:c r="B8448" s="1"/>
      <x:c r="C8448" s="1"/>
      <x:c r="D8448" s="1"/>
      <x:c r="E8448" s="1"/>
      <x:c r="F8448" s="1"/>
      <x:c r="G8448" s="1"/>
      <x:c r="H8448" s="1"/>
      <x:c r="I8448" s="53">
        <x:f t="shared" si="1574"/>
        <x:v>12</x:v>
      </x:c>
      <x:c r="J8448" s="53">
        <x:f t="shared" si="1575"/>
        <x:v>19</x:v>
      </x:c>
      <x:c r="K8448" s="53">
        <x:f t="shared" si="1576"/>
        <x:v>1</x:v>
      </x:c>
      <x:c r="L8448" s="53">
        <x:f t="shared" si="1577"/>
        <x:v>32</x:v>
      </x:c>
      <x:c r="M8448" s="54">
        <x:f t="shared" si="1578"/>
        <x:v>4346.2957526787077</x:v>
      </x:c>
      <x:c r="N8448" s="54">
        <x:f t="shared" si="1579"/>
        <x:v>2.5182609393602138</x:v>
      </x:c>
      <x:c r="O8448" s="55">
        <x:f t="shared" si="1580"/>
        <x:v>148086</x:v>
      </x:c>
      <x:c r="P8448" s="55">
        <x:f t="shared" si="1581"/>
        <x:v>19800</x:v>
      </x:c>
      <x:c r="Q8448" s="55">
        <x:f t="shared" si="1582"/>
        <x:v>87956.523484005331</x:v>
      </x:c>
      <x:c r="R8448" s="55">
        <x:f t="shared" si="1583"/>
        <x:v>20329.476515994669</x:v>
      </x:c>
      <x:c r="S8448" s="1" t="str">
        <x:f t="shared" si="1584"/>
        <x:v>YES</x:v>
      </x:c>
      <x:c r="T8448" s="1">
        <x:f t="shared" si="1585"/>
        <x:v>20329.476515994669</x:v>
      </x:c>
    </x:row>
    <x:row r="8449">
      <x:c r="A8449" s="1"/>
      <x:c r="B8449" s="1"/>
      <x:c r="C8449" s="1"/>
      <x:c r="D8449" s="1"/>
      <x:c r="E8449" s="1"/>
      <x:c r="F8449" s="1"/>
      <x:c r="G8449" s="1"/>
      <x:c r="H8449" s="1"/>
      <x:c r="I8449" s="53">
        <x:f t="shared" si="1574"/>
        <x:v>12</x:v>
      </x:c>
      <x:c r="J8449" s="53">
        <x:f t="shared" si="1575"/>
        <x:v>19</x:v>
      </x:c>
      <x:c r="K8449" s="53">
        <x:f t="shared" si="1576"/>
        <x:v>2</x:v>
      </x:c>
      <x:c r="L8449" s="53">
        <x:f t="shared" si="1577"/>
        <x:v>33</x:v>
      </x:c>
      <x:c r="M8449" s="54">
        <x:f t="shared" si="1578"/>
        <x:v>4392.997315178708</x:v>
      </x:c>
      <x:c r="N8449" s="54">
        <x:f t="shared" si="1579"/>
        <x:v>2.5506925799852138</x:v>
      </x:c>
      <x:c r="O8449" s="55">
        <x:f t="shared" si="1580"/>
        <x:v>150786</x:v>
      </x:c>
      <x:c r="P8449" s="55">
        <x:f t="shared" si="1581"/>
        <x:v>20680</x:v>
      </x:c>
      <x:c r="Q8449" s="55">
        <x:f t="shared" si="1582"/>
        <x:v>88767.314499630345</x:v>
      </x:c>
      <x:c r="R8449" s="55">
        <x:f t="shared" si="1583"/>
        <x:v>21338.685500369655</x:v>
      </x:c>
      <x:c r="S8449" s="1" t="str">
        <x:f t="shared" si="1584"/>
        <x:v>YES</x:v>
      </x:c>
      <x:c r="T8449" s="1">
        <x:f t="shared" si="1585"/>
        <x:v>21338.685500369655</x:v>
      </x:c>
    </x:row>
    <x:row r="8450">
      <x:c r="A8450" s="1"/>
      <x:c r="B8450" s="1"/>
      <x:c r="C8450" s="1"/>
      <x:c r="D8450" s="1"/>
      <x:c r="E8450" s="1"/>
      <x:c r="F8450" s="1"/>
      <x:c r="G8450" s="1"/>
      <x:c r="H8450" s="1"/>
      <x:c r="I8450" s="53">
        <x:f t="shared" si="1574"/>
        <x:v>12</x:v>
      </x:c>
      <x:c r="J8450" s="53">
        <x:f t="shared" si="1575"/>
        <x:v>19</x:v>
      </x:c>
      <x:c r="K8450" s="53">
        <x:f t="shared" si="1576"/>
        <x:v>3</x:v>
      </x:c>
      <x:c r="L8450" s="53">
        <x:f t="shared" si="1577"/>
        <x:v>34</x:v>
      </x:c>
      <x:c r="M8450" s="54">
        <x:f t="shared" si="1578"/>
        <x:v>4440.859297600583</x:v>
      </x:c>
      <x:c r="N8450" s="54">
        <x:f t="shared" si="1579"/>
        <x:v>2.5839300677781827</x:v>
      </x:c>
      <x:c r="O8450" s="55">
        <x:f t="shared" si="1580"/>
        <x:v>153486</x:v>
      </x:c>
      <x:c r="P8450" s="55">
        <x:f t="shared" si="1581"/>
        <x:v>21560</x:v>
      </x:c>
      <x:c r="Q8450" s="55">
        <x:f t="shared" si="1582"/>
        <x:v>89598.251694454564</x:v>
      </x:c>
      <x:c r="R8450" s="55">
        <x:f t="shared" si="1583"/>
        <x:v>22327.748305545436</x:v>
      </x:c>
      <x:c r="S8450" s="1" t="str">
        <x:f t="shared" si="1584"/>
        <x:v>YES</x:v>
      </x:c>
      <x:c r="T8450" s="1">
        <x:f t="shared" si="1585"/>
        <x:v>22327.748305545436</x:v>
      </x:c>
    </x:row>
    <x:row r="8451">
      <x:c r="A8451" s="1"/>
      <x:c r="B8451" s="1"/>
      <x:c r="C8451" s="1"/>
      <x:c r="D8451" s="1"/>
      <x:c r="E8451" s="1"/>
      <x:c r="F8451" s="1"/>
      <x:c r="G8451" s="1"/>
      <x:c r="H8451" s="1"/>
      <x:c r="I8451" s="53">
        <x:f t="shared" si="1574"/>
        <x:v>12</x:v>
      </x:c>
      <x:c r="J8451" s="53">
        <x:f t="shared" si="1575"/>
        <x:v>19</x:v>
      </x:c>
      <x:c r="K8451" s="53">
        <x:f t="shared" si="1576"/>
        <x:v>4</x:v>
      </x:c>
      <x:c r="L8451" s="53">
        <x:f t="shared" si="1577"/>
        <x:v>35</x:v>
      </x:c>
      <x:c r="M8451" s="54">
        <x:f t="shared" si="1578"/>
        <x:v>4489.903413323239</x:v>
      </x:c>
      <x:c r="N8451" s="54">
        <x:f t="shared" si="1579"/>
        <x:v>2.6179884814744714</x:v>
      </x:c>
      <x:c r="O8451" s="55">
        <x:f t="shared" si="1580"/>
        <x:v>156186</x:v>
      </x:c>
      <x:c r="P8451" s="55">
        <x:f t="shared" si="1581"/>
        <x:v>22440</x:v>
      </x:c>
      <x:c r="Q8451" s="55">
        <x:f t="shared" si="1582"/>
        <x:v>90449.712036861776</x:v>
      </x:c>
      <x:c r="R8451" s="55">
        <x:f t="shared" si="1583"/>
        <x:v>23296.287963138224</x:v>
      </x:c>
      <x:c r="S8451" s="1" t="str">
        <x:f t="shared" si="1584"/>
        <x:v>YES</x:v>
      </x:c>
      <x:c r="T8451" s="1">
        <x:f t="shared" si="1585"/>
        <x:v>23296.287963138224</x:v>
      </x:c>
    </x:row>
    <x:row r="8452">
      <x:c r="A8452" s="1"/>
      <x:c r="B8452" s="1"/>
      <x:c r="C8452" s="1"/>
      <x:c r="D8452" s="1"/>
      <x:c r="E8452" s="1"/>
      <x:c r="F8452" s="1"/>
      <x:c r="G8452" s="1"/>
      <x:c r="H8452" s="1"/>
      <x:c r="I8452" s="53">
        <x:f t="shared" si="1574"/>
        <x:v>12</x:v>
      </x:c>
      <x:c r="J8452" s="53">
        <x:f t="shared" si="1575"/>
        <x:v>19</x:v>
      </x:c>
      <x:c r="K8452" s="53">
        <x:f t="shared" si="1576"/>
        <x:v>5</x:v>
      </x:c>
      <x:c r="L8452" s="53">
        <x:f t="shared" si="1577"/>
        <x:v>36</x:v>
      </x:c>
      <x:c r="M8452" s="54">
        <x:f t="shared" si="1578"/>
        <x:v>4540.1517372444423</x:v>
      </x:c>
      <x:c r="N8452" s="54">
        <x:f t="shared" si="1579"/>
        <x:v>2.6528831508641959</x:v>
      </x:c>
      <x:c r="O8452" s="55">
        <x:f t="shared" si="1580"/>
        <x:v>158886</x:v>
      </x:c>
      <x:c r="P8452" s="55">
        <x:f t="shared" si="1581"/>
        <x:v>23320</x:v>
      </x:c>
      <x:c r="Q8452" s="55">
        <x:f t="shared" si="1582"/>
        <x:v>91322.078771604894</x:v>
      </x:c>
      <x:c r="R8452" s="55">
        <x:f t="shared" si="1583"/>
        <x:v>24243.921228395106</x:v>
      </x:c>
      <x:c r="S8452" s="1" t="str">
        <x:f t="shared" si="1584"/>
        <x:v>YES</x:v>
      </x:c>
      <x:c r="T8452" s="1">
        <x:f t="shared" si="1585"/>
        <x:v>24243.921228395106</x:v>
      </x:c>
    </x:row>
    <x:row r="8453">
      <x:c r="A8453" s="1"/>
      <x:c r="B8453" s="1"/>
      <x:c r="C8453" s="1"/>
      <x:c r="D8453" s="1"/>
      <x:c r="E8453" s="1"/>
      <x:c r="F8453" s="1"/>
      <x:c r="G8453" s="1"/>
      <x:c r="H8453" s="1"/>
      <x:c r="I8453" s="53">
        <x:f t="shared" si="1574"/>
        <x:v>12</x:v>
      </x:c>
      <x:c r="J8453" s="53">
        <x:f t="shared" si="1575"/>
        <x:v>19</x:v>
      </x:c>
      <x:c r="K8453" s="53">
        <x:f t="shared" si="1576"/>
        <x:v>6</x:v>
      </x:c>
      <x:c r="L8453" s="53">
        <x:f t="shared" si="1577"/>
        <x:v>37</x:v>
      </x:c>
      <x:c r="M8453" s="54">
        <x:f t="shared" si="1578"/>
        <x:v>4591.6267114260754</x:v>
      </x:c>
      <x:c r="N8453" s="54">
        <x:f t="shared" si="1579"/>
        <x:v>2.6886296607125524</x:v>
      </x:c>
      <x:c r="O8453" s="55">
        <x:f t="shared" si="1580"/>
        <x:v>161586</x:v>
      </x:c>
      <x:c r="P8453" s="55">
        <x:f t="shared" si="1581"/>
        <x:v>24200</x:v>
      </x:c>
      <x:c r="Q8453" s="55">
        <x:f t="shared" si="1582"/>
        <x:v>92215.741517813804</x:v>
      </x:c>
      <x:c r="R8453" s="55">
        <x:f t="shared" si="1583"/>
        <x:v>25170.258482186196</x:v>
      </x:c>
      <x:c r="S8453" s="1" t="str">
        <x:f t="shared" si="1584"/>
        <x:v>YES</x:v>
      </x:c>
      <x:c r="T8453" s="1">
        <x:f t="shared" si="1585"/>
        <x:v>25170.258482186196</x:v>
      </x:c>
    </x:row>
    <x:row r="8454">
      <x:c r="A8454" s="1"/>
      <x:c r="B8454" s="1"/>
      <x:c r="C8454" s="1"/>
      <x:c r="D8454" s="1"/>
      <x:c r="E8454" s="1"/>
      <x:c r="F8454" s="1"/>
      <x:c r="G8454" s="1"/>
      <x:c r="H8454" s="1"/>
      <x:c r="I8454" s="53">
        <x:f t="shared" si="1574"/>
        <x:v>12</x:v>
      </x:c>
      <x:c r="J8454" s="53">
        <x:f t="shared" si="1575"/>
        <x:v>19</x:v>
      </x:c>
      <x:c r="K8454" s="53">
        <x:f t="shared" si="1576"/>
        <x:v>7</x:v>
      </x:c>
      <x:c r="L8454" s="53">
        <x:f t="shared" si="1577"/>
        <x:v>38</x:v>
      </x:c>
      <x:c r="M8454" s="54">
        <x:f t="shared" si="1578"/>
        <x:v>4644.3511508240363</x:v>
      </x:c>
      <x:c r="N8454" s="54">
        <x:f t="shared" si="1579"/>
        <x:v>2.7252438547389142</x:v>
      </x:c>
      <x:c r="O8454" s="55">
        <x:f t="shared" si="1580"/>
        <x:v>164286</x:v>
      </x:c>
      <x:c r="P8454" s="55">
        <x:f t="shared" si="1581"/>
        <x:v>25080</x:v>
      </x:c>
      <x:c r="Q8454" s="55">
        <x:f t="shared" si="1582"/>
        <x:v>93131.096368472849</x:v>
      </x:c>
      <x:c r="R8454" s="55">
        <x:f t="shared" si="1583"/>
        <x:v>26074.903631527151</x:v>
      </x:c>
      <x:c r="S8454" s="1" t="str">
        <x:f t="shared" si="1584"/>
        <x:v>YES</x:v>
      </x:c>
      <x:c r="T8454" s="1">
        <x:f t="shared" si="1585"/>
        <x:v>26074.903631527151</x:v>
      </x:c>
    </x:row>
    <x:row r="8455">
      <x:c r="A8455" s="1"/>
      <x:c r="B8455" s="1"/>
      <x:c r="C8455" s="1"/>
      <x:c r="D8455" s="1"/>
      <x:c r="E8455" s="1"/>
      <x:c r="F8455" s="1"/>
      <x:c r="G8455" s="1"/>
      <x:c r="H8455" s="1"/>
      <x:c r="I8455" s="53">
        <x:f t="shared" si="1574"/>
        <x:v>12</x:v>
      </x:c>
      <x:c r="J8455" s="53">
        <x:f t="shared" si="1575"/>
        <x:v>19</x:v>
      </x:c>
      <x:c r="K8455" s="53">
        <x:f t="shared" si="1576"/>
        <x:v>8</x:v>
      </x:c>
      <x:c r="L8455" s="53">
        <x:f t="shared" si="1577"/>
        <x:v>39</x:v>
      </x:c>
      <x:c r="M8455" s="54">
        <x:f t="shared" si="1578"/>
        <x:v>4698.3482491040158</x:v>
      </x:c>
      <x:c r="N8455" s="54">
        <x:f t="shared" si="1579"/>
        <x:v>2.7627418396555665</x:v>
      </x:c>
      <x:c r="O8455" s="55">
        <x:f t="shared" si="1580"/>
        <x:v>166986</x:v>
      </x:c>
      <x:c r="P8455" s="55">
        <x:f t="shared" si="1581"/>
        <x:v>25960</x:v>
      </x:c>
      <x:c r="Q8455" s="55">
        <x:f t="shared" si="1582"/>
        <x:v>94068.545991389168</x:v>
      </x:c>
      <x:c r="R8455" s="55">
        <x:f t="shared" si="1583"/>
        <x:v>26957.454008610832</x:v>
      </x:c>
      <x:c r="S8455" s="1" t="str">
        <x:f t="shared" si="1584"/>
        <x:v>YES</x:v>
      </x:c>
      <x:c r="T8455" s="1">
        <x:f t="shared" si="1585"/>
        <x:v>26957.454008610832</x:v>
      </x:c>
    </x:row>
    <x:row r="8456">
      <x:c r="A8456" s="1"/>
      <x:c r="B8456" s="1"/>
      <x:c r="C8456" s="1"/>
      <x:c r="D8456" s="1"/>
      <x:c r="E8456" s="1"/>
      <x:c r="F8456" s="1"/>
      <x:c r="G8456" s="1"/>
      <x:c r="H8456" s="1"/>
      <x:c r="I8456" s="53">
        <x:f t="shared" si="1574"/>
        <x:v>12</x:v>
      </x:c>
      <x:c r="J8456" s="53">
        <x:f t="shared" si="1575"/>
        <x:v>19</x:v>
      </x:c>
      <x:c r="K8456" s="53">
        <x:f t="shared" si="1576"/>
        <x:v>9</x:v>
      </x:c>
      <x:c r="L8456" s="53">
        <x:f t="shared" si="1577"/>
        <x:v>40</x:v>
      </x:c>
      <x:c r="M8456" s="54">
        <x:f t="shared" si="1578"/>
        <x:v>4753.6415845444108</x:v>
      </x:c>
      <x:c r="N8456" s="54">
        <x:f t="shared" si="1579"/>
        <x:v>2.801139989266952</x:v>
      </x:c>
      <x:c r="O8456" s="55">
        <x:f t="shared" si="1580"/>
        <x:v>169686</x:v>
      </x:c>
      <x:c r="P8456" s="55">
        <x:f t="shared" si="1581"/>
        <x:v>26840</x:v>
      </x:c>
      <x:c r="Q8456" s="55">
        <x:f t="shared" si="1582"/>
        <x:v>95028.499731673801</x:v>
      </x:c>
      <x:c r="R8456" s="55">
        <x:f t="shared" si="1583"/>
        <x:v>27817.500268326199</x:v>
      </x:c>
      <x:c r="S8456" s="1" t="str">
        <x:f t="shared" si="1584"/>
        <x:v>YES</x:v>
      </x:c>
      <x:c r="T8456" s="1">
        <x:f t="shared" si="1585"/>
        <x:v>27817.500268326199</x:v>
      </x:c>
    </x:row>
    <x:row r="8457">
      <x:c r="A8457" s="1"/>
      <x:c r="B8457" s="1"/>
      <x:c r="C8457" s="1"/>
      <x:c r="D8457" s="1"/>
      <x:c r="E8457" s="1"/>
      <x:c r="F8457" s="1"/>
      <x:c r="G8457" s="1"/>
      <x:c r="H8457" s="1"/>
      <x:c r="I8457" s="53">
        <x:f t="shared" si="1574"/>
        <x:v>12</x:v>
      </x:c>
      <x:c r="J8457" s="53">
        <x:f t="shared" si="1575"/>
        <x:v>19</x:v>
      </x:c>
      <x:c r="K8457" s="53">
        <x:f t="shared" si="1576"/>
        <x:v>10</x:v>
      </x:c>
      <x:c r="L8457" s="53">
        <x:f t="shared" si="1577"/>
        <x:v>41</x:v>
      </x:c>
      <x:c r="M8457" s="54">
        <x:f t="shared" si="1578"/>
        <x:v>4810.2551260276232</x:v>
      </x:c>
      <x:c r="N8457" s="54">
        <x:f t="shared" si="1579"/>
        <x:v>2.8404549486302937</x:v>
      </x:c>
      <x:c r="O8457" s="55">
        <x:f t="shared" si="1580"/>
        <x:v>172386</x:v>
      </x:c>
      <x:c r="P8457" s="55">
        <x:f t="shared" si="1581"/>
        <x:v>27720</x:v>
      </x:c>
      <x:c r="Q8457" s="55">
        <x:f t="shared" si="1582"/>
        <x:v>96011.373715757349</x:v>
      </x:c>
      <x:c r="R8457" s="55">
        <x:f t="shared" si="1583"/>
        <x:v>28654.626284242651</x:v>
      </x:c>
      <x:c r="S8457" s="1" t="str">
        <x:f t="shared" si="1584"/>
        <x:v>YES</x:v>
      </x:c>
      <x:c r="T8457" s="1">
        <x:f t="shared" si="1585"/>
        <x:v>28654.626284242651</x:v>
      </x:c>
    </x:row>
    <x:row r="8458">
      <x:c r="A8458" s="1"/>
      <x:c r="B8458" s="1"/>
      <x:c r="C8458" s="1"/>
      <x:c r="D8458" s="1"/>
      <x:c r="E8458" s="1"/>
      <x:c r="F8458" s="1"/>
      <x:c r="G8458" s="1"/>
      <x:c r="H8458" s="1"/>
      <x:c r="I8458" s="53">
        <x:f t="shared" si="1574"/>
        <x:v>12</x:v>
      </x:c>
      <x:c r="J8458" s="53">
        <x:f t="shared" si="1575"/>
        <x:v>19</x:v>
      </x:c>
      <x:c r="K8458" s="53">
        <x:f t="shared" si="1576"/>
        <x:v>11</x:v>
      </x:c>
      <x:c r="L8458" s="53">
        <x:f t="shared" si="1577"/>
        <x:v>42</x:v>
      </x:c>
      <x:c r="M8458" s="54">
        <x:f t="shared" si="1578"/>
        <x:v>4868.2132391210625</x:v>
      </x:c>
      <x:c r="N8458" s="54">
        <x:f t="shared" si="1579"/>
        <x:v>2.8807036382785158</x:v>
      </x:c>
      <x:c r="O8458" s="55">
        <x:f t="shared" si="1580"/>
        <x:v>175086</x:v>
      </x:c>
      <x:c r="P8458" s="55">
        <x:f t="shared" si="1581"/>
        <x:v>28600</x:v>
      </x:c>
      <x:c r="Q8458" s="55">
        <x:f t="shared" si="1582"/>
        <x:v>97017.590956962886</x:v>
      </x:c>
      <x:c r="R8458" s="55">
        <x:f t="shared" si="1583"/>
        <x:v>29468.409043037114</x:v>
      </x:c>
      <x:c r="S8458" s="1" t="str">
        <x:f t="shared" si="1584"/>
        <x:v>YES</x:v>
      </x:c>
      <x:c r="T8458" s="1">
        <x:f t="shared" si="1585"/>
        <x:v>29468.409043037114</x:v>
      </x:c>
    </x:row>
    <x:row r="8459">
      <x:c r="A8459" s="1"/>
      <x:c r="B8459" s="1"/>
      <x:c r="C8459" s="1"/>
      <x:c r="D8459" s="1"/>
      <x:c r="E8459" s="1"/>
      <x:c r="F8459" s="1"/>
      <x:c r="G8459" s="1"/>
      <x:c r="H8459" s="1"/>
      <x:c r="I8459" s="53">
        <x:f t="shared" si="1574"/>
        <x:v>12</x:v>
      </x:c>
      <x:c r="J8459" s="53">
        <x:f t="shared" si="1575"/>
        <x:v>19</x:v>
      </x:c>
      <x:c r="K8459" s="53">
        <x:f t="shared" si="1576"/>
        <x:v>12</x:v>
      </x:c>
      <x:c r="L8459" s="53">
        <x:f t="shared" si="1577"/>
        <x:v>43</x:v>
      </x:c>
      <x:c r="M8459" s="54">
        <x:f t="shared" si="1578"/>
        <x:v>4927.5406922491266</x:v>
      </x:c>
      <x:c r="N8459" s="54">
        <x:f t="shared" si="1579"/>
        <x:v>2.921903258506338</x:v>
      </x:c>
      <x:c r="O8459" s="55">
        <x:f t="shared" si="1580"/>
        <x:v>177786</x:v>
      </x:c>
      <x:c r="P8459" s="55">
        <x:f t="shared" si="1581"/>
        <x:v>29480</x:v>
      </x:c>
      <x:c r="Q8459" s="55">
        <x:f t="shared" si="1582"/>
        <x:v>98047.581462658447</x:v>
      </x:c>
      <x:c r="R8459" s="55">
        <x:f t="shared" si="1583"/>
        <x:v>30258.418537341553</x:v>
      </x:c>
      <x:c r="S8459" s="1" t="str">
        <x:f t="shared" si="1584"/>
        <x:v>YES</x:v>
      </x:c>
      <x:c r="T8459" s="1">
        <x:f t="shared" si="1585"/>
        <x:v>30258.418537341553</x:v>
      </x:c>
    </x:row>
    <x:row r="8460">
      <x:c r="A8460" s="1"/>
      <x:c r="B8460" s="1"/>
      <x:c r="C8460" s="1"/>
      <x:c r="D8460" s="1"/>
      <x:c r="E8460" s="1"/>
      <x:c r="F8460" s="1"/>
      <x:c r="G8460" s="1"/>
      <x:c r="H8460" s="1"/>
      <x:c r="I8460" s="53">
        <x:f t="shared" si="1574"/>
        <x:v>12</x:v>
      </x:c>
      <x:c r="J8460" s="53">
        <x:f t="shared" si="1575"/>
        <x:v>19</x:v>
      </x:c>
      <x:c r="K8460" s="53">
        <x:f t="shared" si="1576"/>
        <x:v>13</x:v>
      </x:c>
      <x:c r="L8460" s="53">
        <x:f t="shared" si="1577"/>
        <x:v>44</x:v>
      </x:c>
      <x:c r="M8460" s="54">
        <x:f t="shared" si="1578"/>
        <x:v>4988.2626629575116</x:v>
      </x:c>
      <x:c r="N8460" s="54">
        <x:f t="shared" si="1579"/>
        <x:v>2.9640712937204943</x:v>
      </x:c>
      <x:c r="O8460" s="55">
        <x:f t="shared" si="1580"/>
        <x:v>180486</x:v>
      </x:c>
      <x:c r="P8460" s="55">
        <x:f t="shared" si="1581"/>
        <x:v>30360</x:v>
      </x:c>
      <x:c r="Q8460" s="55">
        <x:f t="shared" si="1582"/>
        <x:v>99101.782343012354</x:v>
      </x:c>
      <x:c r="R8460" s="55">
        <x:f t="shared" si="1583"/>
        <x:v>31024.217656987646</x:v>
      </x:c>
      <x:c r="S8460" s="1" t="str">
        <x:f t="shared" si="1584"/>
        <x:v>YES</x:v>
      </x:c>
      <x:c r="T8460" s="1">
        <x:f t="shared" si="1585"/>
        <x:v>31024.217656987646</x:v>
      </x:c>
    </x:row>
    <x:row r="8461">
      <x:c r="A8461" s="1"/>
      <x:c r="B8461" s="1"/>
      <x:c r="C8461" s="1"/>
      <x:c r="D8461" s="1"/>
      <x:c r="E8461" s="1"/>
      <x:c r="F8461" s="1"/>
      <x:c r="G8461" s="1"/>
      <x:c r="H8461" s="1"/>
      <x:c r="I8461" s="53">
        <x:f t="shared" si="1574"/>
        <x:v>12</x:v>
      </x:c>
      <x:c r="J8461" s="53">
        <x:f t="shared" si="1575"/>
        <x:v>19</x:v>
      </x:c>
      <x:c r="K8461" s="53">
        <x:f t="shared" si="1576"/>
        <x:v>14</x:v>
      </x:c>
      <x:c r="L8461" s="53">
        <x:f t="shared" si="1577"/>
        <x:v>45</x:v>
      </x:c>
      <x:c r="M8461" s="54">
        <x:f t="shared" si="1578"/>
        <x:v>5050.4047442711726</x:v>
      </x:c>
      <x:c r="N8461" s="54">
        <x:f t="shared" si="1579"/>
        <x:v>3.0072255168549811</x:v>
      </x:c>
      <x:c r="O8461" s="55">
        <x:f t="shared" si="1580"/>
        <x:v>183186</x:v>
      </x:c>
      <x:c r="P8461" s="55">
        <x:f t="shared" si="1581"/>
        <x:v>31240</x:v>
      </x:c>
      <x:c r="Q8461" s="55">
        <x:f t="shared" si="1582"/>
        <x:v>100180.63792137452</x:v>
      </x:c>
      <x:c r="R8461" s="55">
        <x:f t="shared" si="1583"/>
        <x:v>31765.362078625476</x:v>
      </x:c>
      <x:c r="S8461" s="1" t="str">
        <x:f t="shared" si="1584"/>
        <x:v>YES</x:v>
      </x:c>
      <x:c r="T8461" s="1">
        <x:f t="shared" si="1585"/>
        <x:v>31765.362078625476</x:v>
      </x:c>
    </x:row>
    <x:row r="8462">
      <x:c r="A8462" s="1"/>
      <x:c r="B8462" s="1"/>
      <x:c r="C8462" s="1"/>
      <x:c r="D8462" s="1"/>
      <x:c r="E8462" s="1"/>
      <x:c r="F8462" s="1"/>
      <x:c r="G8462" s="1"/>
      <x:c r="H8462" s="1"/>
      <x:c r="I8462" s="53">
        <x:f t="shared" si="1574"/>
        <x:v>12</x:v>
      </x:c>
      <x:c r="J8462" s="53">
        <x:f t="shared" si="1575"/>
        <x:v>19</x:v>
      </x:c>
      <x:c r="K8462" s="53">
        <x:f t="shared" si="1576"/>
        <x:v>15</x:v>
      </x:c>
      <x:c r="L8462" s="53">
        <x:f t="shared" si="1577"/>
        <x:v>46</x:v>
      </x:c>
      <x:c r="M8462" s="54">
        <x:f t="shared" si="1578"/>
        <x:v>5113.9929511473183</x:v>
      </x:c>
      <x:c r="N8462" s="54">
        <x:f t="shared" si="1579"/>
        <x:v>3.0513839938523044</x:v>
      </x:c>
      <x:c r="O8462" s="55">
        <x:f t="shared" si="1580"/>
        <x:v>185886</x:v>
      </x:c>
      <x:c r="P8462" s="55">
        <x:f t="shared" si="1581"/>
        <x:v>32120</x:v>
      </x:c>
      <x:c r="Q8462" s="55">
        <x:f t="shared" si="1582"/>
        <x:v>101284.59984630761</x:v>
      </x:c>
      <x:c r="R8462" s="55">
        <x:f t="shared" si="1583"/>
        <x:v>32481.40015369239</x:v>
      </x:c>
      <x:c r="S8462" s="1" t="str">
        <x:f t="shared" si="1584"/>
        <x:v>YES</x:v>
      </x:c>
      <x:c r="T8462" s="1">
        <x:f t="shared" si="1585"/>
        <x:v>32481.40015369239</x:v>
      </x:c>
    </x:row>
    <x:row r="8463">
      <x:c r="A8463" s="1"/>
      <x:c r="B8463" s="1"/>
      <x:c r="C8463" s="1"/>
      <x:c r="D8463" s="1"/>
      <x:c r="E8463" s="1"/>
      <x:c r="F8463" s="1"/>
      <x:c r="G8463" s="1"/>
      <x:c r="H8463" s="1"/>
      <x:c r="I8463" s="53">
        <x:f t="shared" si="1574"/>
        <x:v>12</x:v>
      </x:c>
      <x:c r="J8463" s="53">
        <x:f t="shared" si="1575"/>
        <x:v>19</x:v>
      </x:c>
      <x:c r="K8463" s="53">
        <x:f t="shared" si="1576"/>
        <x:v>16</x:v>
      </x:c>
      <x:c r="L8463" s="53">
        <x:f t="shared" si="1577"/>
        <x:v>47</x:v>
      </x:c>
      <x:c r="M8463" s="54">
        <x:f t="shared" si="1578"/>
        <x:v>5179.0537270248078</x:v>
      </x:c>
      <x:c r="N8463" s="54">
        <x:f t="shared" si="1579"/>
        <x:v>3.0965650882116722</x:v>
      </x:c>
      <x:c r="O8463" s="55">
        <x:f t="shared" si="1580"/>
        <x:v>188586</x:v>
      </x:c>
      <x:c r="P8463" s="55">
        <x:f t="shared" si="1581"/>
        <x:v>33000</x:v>
      </x:c>
      <x:c r="Q8463" s="55">
        <x:f t="shared" si="1582"/>
        <x:v>102414.12720529181</x:v>
      </x:c>
      <x:c r="R8463" s="55">
        <x:f t="shared" si="1583"/>
        <x:v>33171.872794708193</x:v>
      </x:c>
      <x:c r="S8463" s="1" t="str">
        <x:f t="shared" si="1584"/>
        <x:v>YES</x:v>
      </x:c>
      <x:c r="T8463" s="1">
        <x:f t="shared" si="1585"/>
        <x:v>33171.872794708193</x:v>
      </x:c>
    </x:row>
    <x:row r="8464">
      <x:c r="A8464" s="1"/>
      <x:c r="B8464" s="1"/>
      <x:c r="C8464" s="1"/>
      <x:c r="D8464" s="1"/>
      <x:c r="E8464" s="1"/>
      <x:c r="F8464" s="1"/>
      <x:c r="G8464" s="1"/>
      <x:c r="H8464" s="1"/>
      <x:c r="I8464" s="53">
        <x:f t="shared" si="1574"/>
        <x:v>12</x:v>
      </x:c>
      <x:c r="J8464" s="53">
        <x:f t="shared" si="1575"/>
        <x:v>19</x:v>
      </x:c>
      <x:c r="K8464" s="53">
        <x:f t="shared" si="1576"/>
        <x:v>17</x:v>
      </x:c>
      <x:c r="L8464" s="53">
        <x:f t="shared" si="1577"/>
        <x:v>48</x:v>
      </x:c>
      <x:c r="M8464" s="54">
        <x:f t="shared" si="1578"/>
        <x:v>5245.6139504713483</x:v>
      </x:c>
      <x:c r="N8464" s="54">
        <x:f t="shared" si="1579"/>
        <x:v>3.1427874656051031</x:v>
      </x:c>
      <x:c r="O8464" s="55">
        <x:f t="shared" si="1580"/>
        <x:v>191286</x:v>
      </x:c>
      <x:c r="P8464" s="55">
        <x:f t="shared" si="1581"/>
        <x:v>33880</x:v>
      </x:c>
      <x:c r="Q8464" s="55">
        <x:f t="shared" si="1582"/>
        <x:v>103569.68664012758</x:v>
      </x:c>
      <x:c r="R8464" s="55">
        <x:f t="shared" si="1583"/>
        <x:v>33836.313359872423</x:v>
      </x:c>
      <x:c r="S8464" s="1" t="str">
        <x:f t="shared" si="1584"/>
        <x:v>YES</x:v>
      </x:c>
      <x:c r="T8464" s="1">
        <x:f t="shared" si="1585"/>
        <x:v>33836.313359872423</x:v>
      </x:c>
    </x:row>
    <x:row r="8465">
      <x:c r="A8465" s="1"/>
      <x:c r="B8465" s="1"/>
      <x:c r="C8465" s="1"/>
      <x:c r="D8465" s="1"/>
      <x:c r="E8465" s="1"/>
      <x:c r="F8465" s="1"/>
      <x:c r="G8465" s="1"/>
      <x:c r="H8465" s="1"/>
      <x:c r="I8465" s="53">
        <x:f t="shared" si="1574"/>
        <x:v>12</x:v>
      </x:c>
      <x:c r="J8465" s="53">
        <x:f t="shared" si="1575"/>
        <x:v>19</x:v>
      </x:c>
      <x:c r="K8465" s="53">
        <x:f t="shared" si="1576"/>
        <x:v>18</x:v>
      </x:c>
      <x:c r="L8465" s="53">
        <x:f t="shared" si="1577"/>
        <x:v>49</x:v>
      </x:c>
      <x:c r="M8465" s="54">
        <x:f t="shared" si="1578"/>
        <x:v>5313.7009419299357</x:v>
      </x:c>
      <x:c r="N8465" s="54">
        <x:f t="shared" si="1579"/>
        <x:v>3.1900700985624555</x:v>
      </x:c>
      <x:c r="O8465" s="55">
        <x:f t="shared" si="1580"/>
        <x:v>193986</x:v>
      </x:c>
      <x:c r="P8465" s="55">
        <x:f t="shared" si="1581"/>
        <x:v>34760</x:v>
      </x:c>
      <x:c r="Q8465" s="55">
        <x:f t="shared" si="1582"/>
        <x:v>104751.75246406138</x:v>
      </x:c>
      <x:c r="R8465" s="55">
        <x:f t="shared" si="1583"/>
        <x:v>34474.247535938615</x:v>
      </x:c>
      <x:c r="S8465" s="1" t="str">
        <x:f t="shared" si="1584"/>
        <x:v>YES</x:v>
      </x:c>
      <x:c r="T8465" s="1">
        <x:f t="shared" si="1585"/>
        <x:v>34474.247535938615</x:v>
      </x:c>
    </x:row>
    <x:row r="8466">
      <x:c r="A8466" s="1"/>
      <x:c r="B8466" s="1"/>
      <x:c r="C8466" s="1"/>
      <x:c r="D8466" s="1"/>
      <x:c r="E8466" s="1"/>
      <x:c r="F8466" s="1"/>
      <x:c r="G8466" s="1"/>
      <x:c r="H8466" s="1"/>
      <x:c r="I8466" s="53">
        <x:f t="shared" si="1574"/>
        <x:v>12</x:v>
      </x:c>
      <x:c r="J8466" s="53">
        <x:f t="shared" si="1575"/>
        <x:v>19</x:v>
      </x:c>
      <x:c r="K8466" s="53">
        <x:f t="shared" si="1576"/>
        <x:v>19</x:v>
      </x:c>
      <x:c r="L8466" s="53">
        <x:f t="shared" si="1577"/>
        <x:v>50</x:v>
      </x:c>
      <x:c r="M8466" s="54">
        <x:f t="shared" si="1578"/>
        <x:v>5383.3424705659572</x:v>
      </x:c>
      <x:c r="N8466" s="54">
        <x:f t="shared" si="1579"/>
        <x:v>3.2384322712263591</x:v>
      </x:c>
      <x:c r="O8466" s="55">
        <x:f t="shared" si="1580"/>
        <x:v>196686</x:v>
      </x:c>
      <x:c r="P8466" s="55">
        <x:f t="shared" si="1581"/>
        <x:v>35640</x:v>
      </x:c>
      <x:c r="Q8466" s="55">
        <x:f t="shared" si="1582"/>
        <x:v>105960.80678065898</x:v>
      </x:c>
      <x:c r="R8466" s="55">
        <x:f t="shared" si="1583"/>
        <x:v>35085.193219341018</x:v>
      </x:c>
      <x:c r="S8466" s="1" t="str">
        <x:f t="shared" si="1584"/>
        <x:v>YES</x:v>
      </x:c>
      <x:c r="T8466" s="1">
        <x:f t="shared" si="1585"/>
        <x:v>35085.193219341018</x:v>
      </x:c>
    </x:row>
    <x:row r="8467">
      <x:c r="A8467" s="1"/>
      <x:c r="B8467" s="1"/>
      <x:c r="C8467" s="1"/>
      <x:c r="D8467" s="1"/>
      <x:c r="E8467" s="1"/>
      <x:c r="F8467" s="1"/>
      <x:c r="G8467" s="1"/>
      <x:c r="H8467" s="1"/>
      <x:c r="I8467" s="53">
        <x:f t="shared" si="1574"/>
        <x:v>12</x:v>
      </x:c>
      <x:c r="J8467" s="53">
        <x:f t="shared" si="1575"/>
        <x:v>19</x:v>
      </x:c>
      <x:c r="K8467" s="53">
        <x:f t="shared" si="1576"/>
        <x:v>20</x:v>
      </x:c>
      <x:c r="L8467" s="53">
        <x:f t="shared" si="1577"/>
        <x:v>51</x:v>
      </x:c>
      <x:c r="M8467" s="54">
        <x:f t="shared" si="1578"/>
        <x:v>5454.5667612164343</x:v>
      </x:c>
      <x:c r="N8467" s="54">
        <x:f t="shared" si="1579"/>
        <x:v>3.2878935841780792</x:v>
      </x:c>
      <x:c r="O8467" s="55">
        <x:f t="shared" si="1580"/>
        <x:v>199386</x:v>
      </x:c>
      <x:c r="P8467" s="55">
        <x:f t="shared" si="1581"/>
        <x:v>36520</x:v>
      </x:c>
      <x:c r="Q8467" s="55">
        <x:f t="shared" si="1582"/>
        <x:v>107197.33960445198</x:v>
      </x:c>
      <x:c r="R8467" s="55">
        <x:f t="shared" si="1583"/>
        <x:v>35668.660395548024</x:v>
      </x:c>
      <x:c r="S8467" s="1" t="str">
        <x:f t="shared" si="1584"/>
        <x:v>YES</x:v>
      </x:c>
      <x:c r="T8467" s="1">
        <x:f t="shared" si="1585"/>
        <x:v>35668.660395548024</x:v>
      </x:c>
    </x:row>
    <x:row r="8468">
      <x:c r="A8468" s="1"/>
      <x:c r="B8468" s="1"/>
      <x:c r="C8468" s="1"/>
      <x:c r="D8468" s="1"/>
      <x:c r="E8468" s="1"/>
      <x:c r="F8468" s="1"/>
      <x:c r="G8468" s="1"/>
      <x:c r="H8468" s="1"/>
      <x:c r="I8468" s="53">
        <x:f t="shared" si="1574"/>
        <x:v>12</x:v>
      </x:c>
      <x:c r="J8468" s="53">
        <x:f t="shared" si="1575"/>
        <x:v>19</x:v>
      </x:c>
      <x:c r="K8468" s="53">
        <x:f t="shared" si="1576"/>
        <x:v>21</x:v>
      </x:c>
      <x:c r="L8468" s="53">
        <x:f t="shared" si="1577"/>
        <x:v>52</x:v>
      </x:c>
      <x:c r="M8468" s="54">
        <x:f t="shared" si="1578"/>
        <x:v>5527.402501442878</x:v>
      </x:c>
      <x:c r="N8468" s="54">
        <x:f t="shared" si="1579"/>
        <x:v>3.3384739593353321</x:v>
      </x:c>
      <x:c r="O8468" s="55">
        <x:f t="shared" si="1580"/>
        <x:v>202086</x:v>
      </x:c>
      <x:c r="P8468" s="55">
        <x:f t="shared" si="1581"/>
        <x:v>37400</x:v>
      </x:c>
      <x:c r="Q8468" s="55">
        <x:f t="shared" si="1582"/>
        <x:v>108461.8489833833</x:v>
      </x:c>
      <x:c r="R8468" s="55">
        <x:f t="shared" si="1583"/>
        <x:v>36224.151016616699</x:v>
      </x:c>
      <x:c r="S8468" s="1" t="str">
        <x:f t="shared" si="1584"/>
        <x:v>YES</x:v>
      </x:c>
      <x:c r="T8468" s="1">
        <x:f t="shared" si="1585"/>
        <x:v>36224.151016616699</x:v>
      </x:c>
    </x:row>
    <x:row r="8469">
      <x:c r="A8469" s="1"/>
      <x:c r="B8469" s="1"/>
      <x:c r="C8469" s="1"/>
      <x:c r="D8469" s="1"/>
      <x:c r="E8469" s="1"/>
      <x:c r="F8469" s="1"/>
      <x:c r="G8469" s="1"/>
      <x:c r="H8469" s="1"/>
      <x:c r="I8469" s="53">
        <x:f t="shared" si="1574"/>
        <x:v>12</x:v>
      </x:c>
      <x:c r="J8469" s="53">
        <x:f t="shared" si="1575"/>
        <x:v>19</x:v>
      </x:c>
      <x:c r="K8469" s="53">
        <x:f t="shared" si="1576"/>
        <x:v>22</x:v>
      </x:c>
      <x:c r="L8469" s="53">
        <x:f t="shared" si="1577"/>
        <x:v>53</x:v>
      </x:c>
      <x:c r="M8469" s="54">
        <x:f t="shared" si="1578"/>
        <x:v>5601.8788486892745</x:v>
      </x:c>
      <x:c r="N8469" s="54">
        <x:f t="shared" si="1579"/>
        <x:v>3.3901936449231074</x:v>
      </x:c>
      <x:c r="O8469" s="55">
        <x:f t="shared" si="1580"/>
        <x:v>204786</x:v>
      </x:c>
      <x:c r="P8469" s="55">
        <x:f t="shared" si="1581"/>
        <x:v>38280</x:v>
      </x:c>
      <x:c r="Q8469" s="55">
        <x:f t="shared" si="1582"/>
        <x:v>109754.84112307768</x:v>
      </x:c>
      <x:c r="R8469" s="55">
        <x:f t="shared" si="1583"/>
        <x:v>36751.158876922316</x:v>
      </x:c>
      <x:c r="S8469" s="1" t="str">
        <x:f t="shared" si="1584"/>
        <x:v>YES</x:v>
      </x:c>
      <x:c r="T8469" s="1">
        <x:f t="shared" si="1585"/>
        <x:v>36751.158876922316</x:v>
      </x:c>
    </x:row>
    <x:row r="8470">
      <x:c r="A8470" s="1"/>
      <x:c r="B8470" s="1"/>
      <x:c r="C8470" s="1"/>
      <x:c r="D8470" s="1"/>
      <x:c r="E8470" s="1"/>
      <x:c r="F8470" s="1"/>
      <x:c r="G8470" s="1"/>
      <x:c r="H8470" s="1"/>
      <x:c r="I8470" s="53">
        <x:f t="shared" si="1574"/>
        <x:v>12</x:v>
      </x:c>
      <x:c r="J8470" s="53">
        <x:f t="shared" si="1575"/>
        <x:v>19</x:v>
      </x:c>
      <x:c r="K8470" s="53">
        <x:f t="shared" si="1576"/>
        <x:v>23</x:v>
      </x:c>
      <x:c r="L8470" s="53">
        <x:f t="shared" si="1577"/>
        <x:v>54</x:v>
      </x:c>
      <x:c r="M8470" s="54">
        <x:f t="shared" si="1578"/>
        <x:v>5678.0254375467102</x:v>
      </x:c>
      <x:c r="N8470" s="54">
        <x:f t="shared" si="1579"/>
        <x:v>3.4430732205185488</x:v>
      </x:c>
      <x:c r="O8470" s="55">
        <x:f t="shared" si="1580"/>
        <x:v>207486</x:v>
      </x:c>
      <x:c r="P8470" s="55">
        <x:f t="shared" si="1581"/>
        <x:v>39160</x:v>
      </x:c>
      <x:c r="Q8470" s="55">
        <x:f t="shared" si="1582"/>
        <x:v>111076.83051296372</x:v>
      </x:c>
      <x:c r="R8470" s="55">
        <x:f t="shared" si="1583"/>
        <x:v>37249.169487036284</x:v>
      </x:c>
      <x:c r="S8470" s="1" t="str">
        <x:f t="shared" si="1584"/>
        <x:v>YES</x:v>
      </x:c>
      <x:c r="T8470" s="1">
        <x:f t="shared" si="1585"/>
        <x:v>37249.169487036284</x:v>
      </x:c>
    </x:row>
    <x:row r="8471">
      <x:c r="A8471" s="1"/>
      <x:c r="B8471" s="1"/>
      <x:c r="C8471" s="1"/>
      <x:c r="D8471" s="1"/>
      <x:c r="E8471" s="1"/>
      <x:c r="F8471" s="1"/>
      <x:c r="G8471" s="1"/>
      <x:c r="H8471" s="1"/>
      <x:c r="I8471" s="53">
        <x:f t="shared" si="1574"/>
        <x:v>12</x:v>
      </x:c>
      <x:c r="J8471" s="53">
        <x:f t="shared" si="1575"/>
        <x:v>19</x:v>
      </x:c>
      <x:c r="K8471" s="53">
        <x:f t="shared" si="1576"/>
        <x:v>24</x:v>
      </x:c>
      <x:c r="L8471" s="53">
        <x:f t="shared" si="1577"/>
        <x:v>55</x:v>
      </x:c>
      <x:c r="M8471" s="54">
        <x:f t="shared" si="1578"/>
        <x:v>5755.8723871262064</x:v>
      </x:c>
      <x:c r="N8471" s="54">
        <x:f t="shared" si="1579"/>
        <x:v>3.4971336021709765</x:v>
      </x:c>
      <x:c r="O8471" s="55">
        <x:f t="shared" si="1580"/>
        <x:v>210186</x:v>
      </x:c>
      <x:c r="P8471" s="55">
        <x:f t="shared" si="1581"/>
        <x:v>40040</x:v>
      </x:c>
      <x:c r="Q8471" s="55">
        <x:f t="shared" si="1582"/>
        <x:v>112428.34005427442</x:v>
      </x:c>
      <x:c r="R8471" s="55">
        <x:f t="shared" si="1583"/>
        <x:v>37717.65994572558</x:v>
      </x:c>
      <x:c r="S8471" s="1" t="str">
        <x:f t="shared" si="1584"/>
        <x:v>YES</x:v>
      </x:c>
      <x:c r="T8471" s="1">
        <x:f t="shared" si="1585"/>
        <x:v>37717.65994572558</x:v>
      </x:c>
    </x:row>
    <x:row r="8472">
      <x:c r="A8472" s="1"/>
      <x:c r="B8472" s="1"/>
      <x:c r="C8472" s="1"/>
      <x:c r="D8472" s="1"/>
      <x:c r="E8472" s="1"/>
      <x:c r="F8472" s="1"/>
      <x:c r="G8472" s="1"/>
      <x:c r="H8472" s="1"/>
      <x:c r="I8472" s="53">
        <x:f t="shared" si="1574"/>
        <x:v>12</x:v>
      </x:c>
      <x:c r="J8472" s="53">
        <x:f t="shared" si="1575"/>
        <x:v>19</x:v>
      </x:c>
      <x:c r="K8472" s="53">
        <x:f t="shared" si="1576"/>
        <x:v>25</x:v>
      </x:c>
      <x:c r="L8472" s="53">
        <x:f t="shared" si="1577"/>
        <x:v>56</x:v>
      </x:c>
      <x:c r="M8472" s="54">
        <x:f t="shared" si="1578"/>
        <x:v>5835.4503085413044</x:v>
      </x:c>
      <x:c r="N8472" s="54">
        <x:f t="shared" si="1579"/>
        <x:v>3.552396047598128</x:v>
      </x:c>
      <x:c r="O8472" s="55">
        <x:f t="shared" si="1580"/>
        <x:v>212886</x:v>
      </x:c>
      <x:c r="P8472" s="55">
        <x:f t="shared" si="1581"/>
        <x:v>40920</x:v>
      </x:c>
      <x:c r="Q8472" s="55">
        <x:f t="shared" si="1582"/>
        <x:v>113809.90118995321</x:v>
      </x:c>
      <x:c r="R8472" s="55">
        <x:f t="shared" si="1583"/>
        <x:v>38156.098810046795</x:v>
      </x:c>
      <x:c r="S8472" s="1" t="str">
        <x:f t="shared" si="1584"/>
        <x:v>YES</x:v>
      </x:c>
      <x:c r="T8472" s="1">
        <x:f t="shared" si="1585"/>
        <x:v>38156.098810046795</x:v>
      </x:c>
    </x:row>
    <x:row r="8473">
      <x:c r="A8473" s="1"/>
      <x:c r="B8473" s="1"/>
      <x:c r="C8473" s="1"/>
      <x:c r="D8473" s="1"/>
      <x:c r="E8473" s="1"/>
      <x:c r="F8473" s="1"/>
      <x:c r="G8473" s="1"/>
      <x:c r="H8473" s="1"/>
      <x:c r="I8473" s="53">
        <x:f t="shared" si="1574"/>
        <x:v>12</x:v>
      </x:c>
      <x:c r="J8473" s="53">
        <x:f t="shared" si="1575"/>
        <x:v>19</x:v>
      </x:c>
      <x:c r="K8473" s="53">
        <x:f t="shared" si="1576"/>
        <x:v>26</x:v>
      </x:c>
      <x:c r="L8473" s="53">
        <x:f t="shared" si="1577"/>
        <x:v>57</x:v>
      </x:c>
      <x:c r="M8473" s="54">
        <x:f t="shared" si="1578"/>
        <x:v>5916.7903125020221</x:v>
      </x:c>
      <x:c r="N8473" s="54">
        <x:f t="shared" si="1579"/>
        <x:v>3.6088821614597375</x:v>
      </x:c>
      <x:c r="O8473" s="55">
        <x:f t="shared" si="1580"/>
        <x:v>215586</x:v>
      </x:c>
      <x:c r="P8473" s="55">
        <x:f t="shared" si="1581"/>
        <x:v>41800</x:v>
      </x:c>
      <x:c r="Q8473" s="55">
        <x:f t="shared" si="1582"/>
        <x:v>115222.05403649344</x:v>
      </x:c>
      <x:c r="R8473" s="55">
        <x:f t="shared" si="1583"/>
        <x:v>38563.945963506558</x:v>
      </x:c>
      <x:c r="S8473" s="1" t="str">
        <x:f t="shared" si="1584"/>
        <x:v>YES</x:v>
      </x:c>
      <x:c r="T8473" s="1">
        <x:f t="shared" si="1585"/>
        <x:v>38563.945963506558</x:v>
      </x:c>
    </x:row>
    <x:row r="8474">
      <x:c r="A8474" s="1"/>
      <x:c r="B8474" s="1"/>
      <x:c r="C8474" s="1"/>
      <x:c r="D8474" s="1"/>
      <x:c r="E8474" s="1"/>
      <x:c r="F8474" s="1"/>
      <x:c r="G8474" s="1"/>
      <x:c r="H8474" s="1"/>
      <x:c r="I8474" s="53">
        <x:f t="shared" si="1574"/>
        <x:v>12</x:v>
      </x:c>
      <x:c r="J8474" s="53">
        <x:f t="shared" si="1575"/>
        <x:v>19</x:v>
      </x:c>
      <x:c r="K8474" s="53">
        <x:f t="shared" si="1576"/>
        <x:v>27</x:v>
      </x:c>
      <x:c r="L8474" s="53">
        <x:f t="shared" si="1577"/>
        <x:v>58</x:v>
      </x:c>
      <x:c r="M8474" s="54">
        <x:f t="shared" si="1578"/>
        <x:v>5999.9240170217781</x:v>
      </x:c>
      <x:c r="N8474" s="54">
        <x:f t="shared" si="1579"/>
        <x:v>3.6666139007095682</x:v>
      </x:c>
      <x:c r="O8474" s="55">
        <x:f t="shared" si="1580"/>
        <x:v>218286</x:v>
      </x:c>
      <x:c r="P8474" s="55">
        <x:f t="shared" si="1581"/>
        <x:v>42680</x:v>
      </x:c>
      <x:c r="Q8474" s="55">
        <x:f t="shared" si="1582"/>
        <x:v>116665.3475177392</x:v>
      </x:c>
      <x:c r="R8474" s="55">
        <x:f t="shared" si="1583"/>
        <x:v>38940.652482260804</x:v>
      </x:c>
      <x:c r="S8474" s="1" t="str">
        <x:f t="shared" si="1584"/>
        <x:v>YES</x:v>
      </x:c>
      <x:c r="T8474" s="1">
        <x:f t="shared" si="1585"/>
        <x:v>38940.652482260804</x:v>
      </x:c>
    </x:row>
    <x:row r="8475">
      <x:c r="A8475" s="1"/>
      <x:c r="B8475" s="1"/>
      <x:c r="C8475" s="1"/>
      <x:c r="D8475" s="1"/>
      <x:c r="E8475" s="1"/>
      <x:c r="F8475" s="1"/>
      <x:c r="G8475" s="1"/>
      <x:c r="H8475" s="1"/>
      <x:c r="I8475" s="53">
        <x:f t="shared" si="1574"/>
        <x:v>12</x:v>
      </x:c>
      <x:c r="J8475" s="53">
        <x:f t="shared" si="1575"/>
        <x:v>19</x:v>
      </x:c>
      <x:c r="K8475" s="53">
        <x:f t="shared" si="1576"/>
        <x:v>28</x:v>
      </x:c>
      <x:c r="L8475" s="53">
        <x:f t="shared" si="1577"/>
        <x:v>59</x:v>
      </x:c>
      <x:c r="M8475" s="54">
        <x:f t="shared" si="1578"/>
        <x:v>6084.8835552389319</x:v>
      </x:c>
      <x:c r="N8475" s="54">
        <x:f t="shared" si="1579"/>
        <x:v>3.7256135800270362</x:v>
      </x:c>
      <x:c r="O8475" s="55">
        <x:f t="shared" si="1580"/>
        <x:v>220986</x:v>
      </x:c>
      <x:c r="P8475" s="55">
        <x:f t="shared" si="1581"/>
        <x:v>43560</x:v>
      </x:c>
      <x:c r="Q8475" s="55">
        <x:f t="shared" si="1582"/>
        <x:v>118140.33950067589</x:v>
      </x:c>
      <x:c r="R8475" s="55">
        <x:f t="shared" si="1583"/>
        <x:v>39285.660499324105</x:v>
      </x:c>
      <x:c r="S8475" s="1" t="str">
        <x:f t="shared" si="1584"/>
        <x:v>YES</x:v>
      </x:c>
      <x:c r="T8475" s="1">
        <x:f t="shared" si="1585"/>
        <x:v>39285.660499324105</x:v>
      </x:c>
    </x:row>
    <x:row r="8476">
      <x:c r="A8476" s="1"/>
      <x:c r="B8476" s="1"/>
      <x:c r="C8476" s="1"/>
      <x:c r="D8476" s="1"/>
      <x:c r="E8476" s="1"/>
      <x:c r="F8476" s="1"/>
      <x:c r="G8476" s="1"/>
      <x:c r="H8476" s="1"/>
      <x:c r="I8476" s="53">
        <x:f t="shared" si="1574"/>
        <x:v>12</x:v>
      </x:c>
      <x:c r="J8476" s="53">
        <x:f t="shared" si="1575"/>
        <x:v>19</x:v>
      </x:c>
      <x:c r="K8476" s="53">
        <x:f t="shared" si="1576"/>
        <x:v>29</x:v>
      </x:c>
      <x:c r="L8476" s="53">
        <x:f t="shared" si="1577"/>
        <x:v>60</x:v>
      </x:c>
      <x:c r="M8476" s="54">
        <x:f t="shared" si="1578"/>
        <x:v>6171.7015833545856</x:v>
      </x:c>
      <x:c r="N8476" s="54">
        <x:f t="shared" si="1579"/>
        <x:v>3.7859038773295732</x:v>
      </x:c>
      <x:c r="O8476" s="55">
        <x:f t="shared" si="1580"/>
        <x:v>223686</x:v>
      </x:c>
      <x:c r="P8476" s="55">
        <x:f t="shared" si="1581"/>
        <x:v>44440</x:v>
      </x:c>
      <x:c r="Q8476" s="55">
        <x:f t="shared" si="1582"/>
        <x:v>119647.59693323933</x:v>
      </x:c>
      <x:c r="R8476" s="55">
        <x:f t="shared" si="1583"/>
        <x:v>39598.403066760671</x:v>
      </x:c>
      <x:c r="S8476" s="1" t="str">
        <x:f t="shared" si="1584"/>
        <x:v>YES</x:v>
      </x:c>
      <x:c r="T8476" s="1">
        <x:f t="shared" si="1585"/>
        <x:v>39598.403066760671</x:v>
      </x:c>
    </x:row>
    <x:row r="8477">
      <x:c r="A8477" s="1"/>
      <x:c r="B8477" s="1"/>
      <x:c r="C8477" s="1"/>
      <x:c r="D8477" s="1"/>
      <x:c r="E8477" s="1"/>
      <x:c r="F8477" s="1"/>
      <x:c r="G8477" s="1"/>
      <x:c r="H8477" s="1"/>
      <x:c r="I8477" s="53">
        <x:f t="shared" si="1574"/>
        <x:v>12</x:v>
      </x:c>
      <x:c r="J8477" s="53">
        <x:f t="shared" si="1575"/>
        <x:v>19</x:v>
      </x:c>
      <x:c r="K8477" s="53">
        <x:f t="shared" si="1576"/>
        <x:v>30</x:v>
      </x:c>
      <x:c r="L8477" s="53">
        <x:f t="shared" si="1577"/>
        <x:v>61</x:v>
      </x:c>
      <x:c r="M8477" s="54">
        <x:f t="shared" si="1578"/>
        <x:v>6260.4112886883568</x:v>
      </x:c>
      <x:c r="N8477" s="54">
        <x:f t="shared" si="1579"/>
        <x:v>3.8475078393669144</x:v>
      </x:c>
      <x:c r="O8477" s="55">
        <x:f t="shared" si="1580"/>
        <x:v>226386</x:v>
      </x:c>
      <x:c r="P8477" s="55">
        <x:f t="shared" si="1581"/>
        <x:v>45320</x:v>
      </x:c>
      <x:c r="Q8477" s="55">
        <x:f t="shared" si="1582"/>
        <x:v>121187.69598417285</x:v>
      </x:c>
      <x:c r="R8477" s="55">
        <x:f t="shared" si="1583"/>
        <x:v>39878.304015827147</x:v>
      </x:c>
      <x:c r="S8477" s="1" t="str">
        <x:f t="shared" si="1584"/>
        <x:v>YES</x:v>
      </x:c>
      <x:c r="T8477" s="1">
        <x:f t="shared" si="1585"/>
        <x:v>39878.304015827147</x:v>
      </x:c>
    </x:row>
    <x:row r="8478">
      <x:c r="A8478" s="1"/>
      <x:c r="B8478" s="1"/>
      <x:c r="C8478" s="1"/>
      <x:c r="D8478" s="1"/>
      <x:c r="E8478" s="1"/>
      <x:c r="F8478" s="1"/>
      <x:c r="G8478" s="1"/>
      <x:c r="H8478" s="1"/>
      <x:c r="I8478" s="53">
        <x:f t="shared" si="1574"/>
        <x:v>12</x:v>
      </x:c>
      <x:c r="J8478" s="53">
        <x:f t="shared" si="1575"/>
        <x:v>20</x:v>
      </x:c>
      <x:c r="K8478" s="53">
        <x:f t="shared" si="1576"/>
        <x:v>0</x:v>
      </x:c>
      <x:c r="L8478" s="53">
        <x:f t="shared" si="1577"/>
        <x:v>32</x:v>
      </x:c>
      <x:c r="M8478" s="54">
        <x:f t="shared" si="1578"/>
        <x:v>4372.6725110329207</x:v>
      </x:c>
      <x:c r="N8478" s="54">
        <x:f t="shared" si="1579"/>
        <x:v>2.5365781326617505</x:v>
      </x:c>
      <x:c r="O8478" s="55">
        <x:f t="shared" si="1580"/>
        <x:v>147480</x:v>
      </x:c>
      <x:c r="P8478" s="55">
        <x:f t="shared" si="1581"/>
        <x:v>19360</x:v>
      </x:c>
      <x:c r="Q8478" s="55">
        <x:f t="shared" si="1582"/>
        <x:v>88414.453316543761</x:v>
      </x:c>
      <x:c r="R8478" s="55">
        <x:f t="shared" si="1583"/>
        <x:v>19705.546683456239</x:v>
      </x:c>
      <x:c r="S8478" s="1" t="str">
        <x:f t="shared" si="1584"/>
        <x:v>YES</x:v>
      </x:c>
      <x:c r="T8478" s="1">
        <x:f t="shared" si="1585"/>
        <x:v>19705.546683456239</x:v>
      </x:c>
    </x:row>
    <x:row r="8479">
      <x:c r="A8479" s="1"/>
      <x:c r="B8479" s="1"/>
      <x:c r="C8479" s="1"/>
      <x:c r="D8479" s="1"/>
      <x:c r="E8479" s="1"/>
      <x:c r="F8479" s="1"/>
      <x:c r="G8479" s="1"/>
      <x:c r="H8479" s="1"/>
      <x:c r="I8479" s="53">
        <x:f t="shared" si="1574"/>
        <x:v>12</x:v>
      </x:c>
      <x:c r="J8479" s="53">
        <x:f t="shared" si="1575"/>
        <x:v>20</x:v>
      </x:c>
      <x:c r="K8479" s="53">
        <x:f t="shared" si="1576"/>
        <x:v>1</x:v>
      </x:c>
      <x:c r="L8479" s="53">
        <x:f t="shared" si="1577"/>
        <x:v>33</x:v>
      </x:c>
      <x:c r="M8479" s="54">
        <x:f t="shared" si="1578"/>
        <x:v>4418.2350110329207</x:v>
      </x:c>
      <x:c r="N8479" s="54">
        <x:f t="shared" si="1579"/>
        <x:v>2.5682187576617506</x:v>
      </x:c>
      <x:c r="O8479" s="55">
        <x:f t="shared" si="1580"/>
        <x:v>150180</x:v>
      </x:c>
      <x:c r="P8479" s="55">
        <x:f t="shared" si="1581"/>
        <x:v>20240</x:v>
      </x:c>
      <x:c r="Q8479" s="55">
        <x:f t="shared" si="1582"/>
        <x:v>89205.468941543761</x:v>
      </x:c>
      <x:c r="R8479" s="55">
        <x:f t="shared" si="1583"/>
        <x:v>20734.531058456239</x:v>
      </x:c>
      <x:c r="S8479" s="1" t="str">
        <x:f t="shared" si="1584"/>
        <x:v>YES</x:v>
      </x:c>
      <x:c r="T8479" s="1">
        <x:f t="shared" si="1585"/>
        <x:v>20734.531058456239</x:v>
      </x:c>
    </x:row>
    <x:row r="8480">
      <x:c r="A8480" s="1"/>
      <x:c r="B8480" s="1"/>
      <x:c r="C8480" s="1"/>
      <x:c r="D8480" s="1"/>
      <x:c r="E8480" s="1"/>
      <x:c r="F8480" s="1"/>
      <x:c r="G8480" s="1"/>
      <x:c r="H8480" s="1"/>
      <x:c r="I8480" s="53">
        <x:f t="shared" si="1574"/>
        <x:v>12</x:v>
      </x:c>
      <x:c r="J8480" s="53">
        <x:f t="shared" si="1575"/>
        <x:v>20</x:v>
      </x:c>
      <x:c r="K8480" s="53">
        <x:f t="shared" si="1576"/>
        <x:v>2</x:v>
      </x:c>
      <x:c r="L8480" s="53">
        <x:f t="shared" si="1577"/>
        <x:v>34</x:v>
      </x:c>
      <x:c r="M8480" s="54">
        <x:f t="shared" si="1578"/>
        <x:v>4464.9365735329211</x:v>
      </x:c>
      <x:c r="N8480" s="54">
        <x:f t="shared" si="1579"/>
        <x:v>2.6006503982867506</x:v>
      </x:c>
      <x:c r="O8480" s="55">
        <x:f t="shared" si="1580"/>
        <x:v>152880</x:v>
      </x:c>
      <x:c r="P8480" s="55">
        <x:f t="shared" si="1581"/>
        <x:v>21120</x:v>
      </x:c>
      <x:c r="Q8480" s="55">
        <x:f t="shared" si="1582"/>
        <x:v>90016.259957168775</x:v>
      </x:c>
      <x:c r="R8480" s="55">
        <x:f t="shared" si="1583"/>
        <x:v>21743.740042831225</x:v>
      </x:c>
      <x:c r="S8480" s="1" t="str">
        <x:f t="shared" si="1584"/>
        <x:v>YES</x:v>
      </x:c>
      <x:c r="T8480" s="1">
        <x:f t="shared" si="1585"/>
        <x:v>21743.740042831225</x:v>
      </x:c>
    </x:row>
    <x:row r="8481">
      <x:c r="A8481" s="1"/>
      <x:c r="B8481" s="1"/>
      <x:c r="C8481" s="1"/>
      <x:c r="D8481" s="1"/>
      <x:c r="E8481" s="1"/>
      <x:c r="F8481" s="1"/>
      <x:c r="G8481" s="1"/>
      <x:c r="H8481" s="1"/>
      <x:c r="I8481" s="53">
        <x:f t="shared" si="1574"/>
        <x:v>12</x:v>
      </x:c>
      <x:c r="J8481" s="53">
        <x:f t="shared" si="1575"/>
        <x:v>20</x:v>
      </x:c>
      <x:c r="K8481" s="53">
        <x:f t="shared" si="1576"/>
        <x:v>3</x:v>
      </x:c>
      <x:c r="L8481" s="53">
        <x:f t="shared" si="1577"/>
        <x:v>35</x:v>
      </x:c>
      <x:c r="M8481" s="54">
        <x:f t="shared" si="1578"/>
        <x:v>4512.798555954796</x:v>
      </x:c>
      <x:c r="N8481" s="54">
        <x:f t="shared" si="1579"/>
        <x:v>2.6338878860797195</x:v>
      </x:c>
      <x:c r="O8481" s="55">
        <x:f t="shared" si="1580"/>
        <x:v>155580</x:v>
      </x:c>
      <x:c r="P8481" s="55">
        <x:f t="shared" si="1581"/>
        <x:v>22000</x:v>
      </x:c>
      <x:c r="Q8481" s="55">
        <x:f t="shared" si="1582"/>
        <x:v>90847.197151992979</x:v>
      </x:c>
      <x:c r="R8481" s="55">
        <x:f t="shared" si="1583"/>
        <x:v>22732.802848007021</x:v>
      </x:c>
      <x:c r="S8481" s="1" t="str">
        <x:f t="shared" si="1584"/>
        <x:v>YES</x:v>
      </x:c>
      <x:c r="T8481" s="1">
        <x:f t="shared" si="1585"/>
        <x:v>22732.802848007021</x:v>
      </x:c>
    </x:row>
    <x:row r="8482">
      <x:c r="A8482" s="1"/>
      <x:c r="B8482" s="1"/>
      <x:c r="C8482" s="1"/>
      <x:c r="D8482" s="1"/>
      <x:c r="E8482" s="1"/>
      <x:c r="F8482" s="1"/>
      <x:c r="G8482" s="1"/>
      <x:c r="H8482" s="1"/>
      <x:c r="I8482" s="53">
        <x:f t="shared" si="1574"/>
        <x:v>12</x:v>
      </x:c>
      <x:c r="J8482" s="53">
        <x:f t="shared" si="1575"/>
        <x:v>20</x:v>
      </x:c>
      <x:c r="K8482" s="53">
        <x:f t="shared" si="1576"/>
        <x:v>4</x:v>
      </x:c>
      <x:c r="L8482" s="53">
        <x:f t="shared" si="1577"/>
        <x:v>36</x:v>
      </x:c>
      <x:c r="M8482" s="54">
        <x:f t="shared" si="1578"/>
        <x:v>4561.842671677452</x:v>
      </x:c>
      <x:c r="N8482" s="54">
        <x:f t="shared" si="1579"/>
        <x:v>2.6679462997760082</x:v>
      </x:c>
      <x:c r="O8482" s="55">
        <x:f t="shared" si="1580"/>
        <x:v>158280</x:v>
      </x:c>
      <x:c r="P8482" s="55">
        <x:f t="shared" si="1581"/>
        <x:v>22880</x:v>
      </x:c>
      <x:c r="Q8482" s="55">
        <x:f t="shared" si="1582"/>
        <x:v>91698.657494400206</x:v>
      </x:c>
      <x:c r="R8482" s="55">
        <x:f t="shared" si="1583"/>
        <x:v>23701.342505599794</x:v>
      </x:c>
      <x:c r="S8482" s="1" t="str">
        <x:f t="shared" si="1584"/>
        <x:v>YES</x:v>
      </x:c>
      <x:c r="T8482" s="1">
        <x:f t="shared" si="1585"/>
        <x:v>23701.342505599794</x:v>
      </x:c>
    </x:row>
    <x:row r="8483">
      <x:c r="A8483" s="1"/>
      <x:c r="B8483" s="1"/>
      <x:c r="C8483" s="1"/>
      <x:c r="D8483" s="1"/>
      <x:c r="E8483" s="1"/>
      <x:c r="F8483" s="1"/>
      <x:c r="G8483" s="1"/>
      <x:c r="H8483" s="1"/>
      <x:c r="I8483" s="53">
        <x:f t="shared" si="1574"/>
        <x:v>12</x:v>
      </x:c>
      <x:c r="J8483" s="53">
        <x:f t="shared" si="1575"/>
        <x:v>20</x:v>
      </x:c>
      <x:c r="K8483" s="53">
        <x:f t="shared" si="1576"/>
        <x:v>5</x:v>
      </x:c>
      <x:c r="L8483" s="53">
        <x:f t="shared" si="1577"/>
        <x:v>37</x:v>
      </x:c>
      <x:c r="M8483" s="54">
        <x:f t="shared" si="1578"/>
        <x:v>4612.0909955986554</x:v>
      </x:c>
      <x:c r="N8483" s="54">
        <x:f t="shared" si="1579"/>
        <x:v>2.7028409691657327</x:v>
      </x:c>
      <x:c r="O8483" s="55">
        <x:f t="shared" si="1580"/>
        <x:v>160980</x:v>
      </x:c>
      <x:c r="P8483" s="55">
        <x:f t="shared" si="1581"/>
        <x:v>23760</x:v>
      </x:c>
      <x:c r="Q8483" s="55">
        <x:f t="shared" si="1582"/>
        <x:v>92571.024229143324</x:v>
      </x:c>
      <x:c r="R8483" s="55">
        <x:f t="shared" si="1583"/>
        <x:v>24648.975770856676</x:v>
      </x:c>
      <x:c r="S8483" s="1" t="str">
        <x:f t="shared" si="1584"/>
        <x:v>YES</x:v>
      </x:c>
      <x:c r="T8483" s="1">
        <x:f t="shared" si="1585"/>
        <x:v>24648.975770856676</x:v>
      </x:c>
    </x:row>
    <x:row r="8484">
      <x:c r="A8484" s="1"/>
      <x:c r="B8484" s="1"/>
      <x:c r="C8484" s="1"/>
      <x:c r="D8484" s="1"/>
      <x:c r="E8484" s="1"/>
      <x:c r="F8484" s="1"/>
      <x:c r="G8484" s="1"/>
      <x:c r="H8484" s="1"/>
      <x:c r="I8484" s="53">
        <x:f t="shared" si="1574"/>
        <x:v>12</x:v>
      </x:c>
      <x:c r="J8484" s="53">
        <x:f t="shared" si="1575"/>
        <x:v>20</x:v>
      </x:c>
      <x:c r="K8484" s="53">
        <x:f t="shared" si="1576"/>
        <x:v>6</x:v>
      </x:c>
      <x:c r="L8484" s="53">
        <x:f t="shared" si="1577"/>
        <x:v>38</x:v>
      </x:c>
      <x:c r="M8484" s="54">
        <x:f t="shared" si="1578"/>
        <x:v>4663.5659697802885</x:v>
      </x:c>
      <x:c r="N8484" s="54">
        <x:f t="shared" si="1579"/>
        <x:v>2.7385874790140892</x:v>
      </x:c>
      <x:c r="O8484" s="55">
        <x:f t="shared" si="1580"/>
        <x:v>163680</x:v>
      </x:c>
      <x:c r="P8484" s="55">
        <x:f t="shared" si="1581"/>
        <x:v>24640</x:v>
      </x:c>
      <x:c r="Q8484" s="55">
        <x:f t="shared" si="1582"/>
        <x:v>93464.686975352233</x:v>
      </x:c>
      <x:c r="R8484" s="55">
        <x:f t="shared" si="1583"/>
        <x:v>25575.313024647767</x:v>
      </x:c>
      <x:c r="S8484" s="1" t="str">
        <x:f t="shared" si="1584"/>
        <x:v>YES</x:v>
      </x:c>
      <x:c r="T8484" s="1">
        <x:f t="shared" si="1585"/>
        <x:v>25575.313024647767</x:v>
      </x:c>
    </x:row>
    <x:row r="8485">
      <x:c r="A8485" s="1"/>
      <x:c r="B8485" s="1"/>
      <x:c r="C8485" s="1"/>
      <x:c r="D8485" s="1"/>
      <x:c r="E8485" s="1"/>
      <x:c r="F8485" s="1"/>
      <x:c r="G8485" s="1"/>
      <x:c r="H8485" s="1"/>
      <x:c r="I8485" s="53">
        <x:f t="shared" si="1574"/>
        <x:v>12</x:v>
      </x:c>
      <x:c r="J8485" s="53">
        <x:f t="shared" si="1575"/>
        <x:v>20</x:v>
      </x:c>
      <x:c r="K8485" s="53">
        <x:f t="shared" si="1576"/>
        <x:v>7</x:v>
      </x:c>
      <x:c r="L8485" s="53">
        <x:f t="shared" si="1577"/>
        <x:v>39</x:v>
      </x:c>
      <x:c r="M8485" s="54">
        <x:f t="shared" si="1578"/>
        <x:v>4716.2904091782493</x:v>
      </x:c>
      <x:c r="N8485" s="54">
        <x:f t="shared" si="1579"/>
        <x:v>2.775201673040451</x:v>
      </x:c>
      <x:c r="O8485" s="55">
        <x:f t="shared" si="1580"/>
        <x:v>166380</x:v>
      </x:c>
      <x:c r="P8485" s="55">
        <x:f t="shared" si="1581"/>
        <x:v>25520</x:v>
      </x:c>
      <x:c r="Q8485" s="55">
        <x:f t="shared" si="1582"/>
        <x:v>94380.041826011278</x:v>
      </x:c>
      <x:c r="R8485" s="55">
        <x:f t="shared" si="1583"/>
        <x:v>26479.958173988722</x:v>
      </x:c>
      <x:c r="S8485" s="1" t="str">
        <x:f t="shared" si="1584"/>
        <x:v>YES</x:v>
      </x:c>
      <x:c r="T8485" s="1">
        <x:f t="shared" si="1585"/>
        <x:v>26479.958173988722</x:v>
      </x:c>
    </x:row>
    <x:row r="8486">
      <x:c r="A8486" s="1"/>
      <x:c r="B8486" s="1"/>
      <x:c r="C8486" s="1"/>
      <x:c r="D8486" s="1"/>
      <x:c r="E8486" s="1"/>
      <x:c r="F8486" s="1"/>
      <x:c r="G8486" s="1"/>
      <x:c r="H8486" s="1"/>
      <x:c r="I8486" s="53">
        <x:f t="shared" si="1574"/>
        <x:v>12</x:v>
      </x:c>
      <x:c r="J8486" s="53">
        <x:f t="shared" si="1575"/>
        <x:v>20</x:v>
      </x:c>
      <x:c r="K8486" s="53">
        <x:f t="shared" si="1576"/>
        <x:v>8</x:v>
      </x:c>
      <x:c r="L8486" s="53">
        <x:f t="shared" si="1577"/>
        <x:v>40</x:v>
      </x:c>
      <x:c r="M8486" s="54">
        <x:f t="shared" si="1578"/>
        <x:v>4770.2875074582289</x:v>
      </x:c>
      <x:c r="N8486" s="54">
        <x:f t="shared" si="1579"/>
        <x:v>2.8126996579571033</x:v>
      </x:c>
      <x:c r="O8486" s="55">
        <x:f t="shared" si="1580"/>
        <x:v>169080</x:v>
      </x:c>
      <x:c r="P8486" s="55">
        <x:f t="shared" si="1581"/>
        <x:v>26400</x:v>
      </x:c>
      <x:c r="Q8486" s="55">
        <x:f t="shared" si="1582"/>
        <x:v>95317.491448927583</x:v>
      </x:c>
      <x:c r="R8486" s="55">
        <x:f t="shared" si="1583"/>
        <x:v>27362.508551072417</x:v>
      </x:c>
      <x:c r="S8486" s="1" t="str">
        <x:f t="shared" si="1584"/>
        <x:v>YES</x:v>
      </x:c>
      <x:c r="T8486" s="1">
        <x:f t="shared" si="1585"/>
        <x:v>27362.508551072417</x:v>
      </x:c>
    </x:row>
    <x:row r="8487">
      <x:c r="A8487" s="1"/>
      <x:c r="B8487" s="1"/>
      <x:c r="C8487" s="1"/>
      <x:c r="D8487" s="1"/>
      <x:c r="E8487" s="1"/>
      <x:c r="F8487" s="1"/>
      <x:c r="G8487" s="1"/>
      <x:c r="H8487" s="1"/>
      <x:c r="I8487" s="53">
        <x:f t="shared" si="1574"/>
        <x:v>12</x:v>
      </x:c>
      <x:c r="J8487" s="53">
        <x:f t="shared" si="1575"/>
        <x:v>20</x:v>
      </x:c>
      <x:c r="K8487" s="53">
        <x:f t="shared" si="1576"/>
        <x:v>9</x:v>
      </x:c>
      <x:c r="L8487" s="53">
        <x:f t="shared" si="1577"/>
        <x:v>41</x:v>
      </x:c>
      <x:c r="M8487" s="54">
        <x:f t="shared" si="1578"/>
        <x:v>4825.5808428986238</x:v>
      </x:c>
      <x:c r="N8487" s="54">
        <x:f t="shared" si="1579"/>
        <x:v>2.8510978075684887</x:v>
      </x:c>
      <x:c r="O8487" s="55">
        <x:f t="shared" si="1580"/>
        <x:v>171780</x:v>
      </x:c>
      <x:c r="P8487" s="55">
        <x:f t="shared" si="1581"/>
        <x:v>27280</x:v>
      </x:c>
      <x:c r="Q8487" s="55">
        <x:f t="shared" si="1582"/>
        <x:v>96277.445189212216</x:v>
      </x:c>
      <x:c r="R8487" s="55">
        <x:f t="shared" si="1583"/>
        <x:v>28222.554810787784</x:v>
      </x:c>
      <x:c r="S8487" s="1" t="str">
        <x:f t="shared" si="1584"/>
        <x:v>YES</x:v>
      </x:c>
      <x:c r="T8487" s="1">
        <x:f t="shared" si="1585"/>
        <x:v>28222.554810787784</x:v>
      </x:c>
    </x:row>
    <x:row r="8488">
      <x:c r="A8488" s="1"/>
      <x:c r="B8488" s="1"/>
      <x:c r="C8488" s="1"/>
      <x:c r="D8488" s="1"/>
      <x:c r="E8488" s="1"/>
      <x:c r="F8488" s="1"/>
      <x:c r="G8488" s="1"/>
      <x:c r="H8488" s="1"/>
      <x:c r="I8488" s="53">
        <x:f t="shared" si="1574"/>
        <x:v>12</x:v>
      </x:c>
      <x:c r="J8488" s="53">
        <x:f t="shared" si="1575"/>
        <x:v>20</x:v>
      </x:c>
      <x:c r="K8488" s="53">
        <x:f t="shared" si="1576"/>
        <x:v>10</x:v>
      </x:c>
      <x:c r="L8488" s="53">
        <x:f t="shared" si="1577"/>
        <x:v>42</x:v>
      </x:c>
      <x:c r="M8488" s="54">
        <x:f t="shared" si="1578"/>
        <x:v>4882.1943843818362</x:v>
      </x:c>
      <x:c r="N8488" s="54">
        <x:f t="shared" si="1579"/>
        <x:v>2.8904127669318309</x:v>
      </x:c>
      <x:c r="O8488" s="55">
        <x:f t="shared" si="1580"/>
        <x:v>174480</x:v>
      </x:c>
      <x:c r="P8488" s="55">
        <x:f t="shared" si="1581"/>
        <x:v>28160</x:v>
      </x:c>
      <x:c r="Q8488" s="55">
        <x:f t="shared" si="1582"/>
        <x:v>97260.319173295764</x:v>
      </x:c>
      <x:c r="R8488" s="55">
        <x:f t="shared" si="1583"/>
        <x:v>29059.680826704236</x:v>
      </x:c>
      <x:c r="S8488" s="1" t="str">
        <x:f t="shared" si="1584"/>
        <x:v>YES</x:v>
      </x:c>
      <x:c r="T8488" s="1">
        <x:f t="shared" si="1585"/>
        <x:v>29059.680826704236</x:v>
      </x:c>
    </x:row>
    <x:row r="8489">
      <x:c r="A8489" s="1"/>
      <x:c r="B8489" s="1"/>
      <x:c r="C8489" s="1"/>
      <x:c r="D8489" s="1"/>
      <x:c r="E8489" s="1"/>
      <x:c r="F8489" s="1"/>
      <x:c r="G8489" s="1"/>
      <x:c r="H8489" s="1"/>
      <x:c r="I8489" s="53">
        <x:f t="shared" si="1574"/>
        <x:v>12</x:v>
      </x:c>
      <x:c r="J8489" s="53">
        <x:f t="shared" si="1575"/>
        <x:v>20</x:v>
      </x:c>
      <x:c r="K8489" s="53">
        <x:f t="shared" si="1576"/>
        <x:v>11</x:v>
      </x:c>
      <x:c r="L8489" s="53">
        <x:f t="shared" si="1577"/>
        <x:v>43</x:v>
      </x:c>
      <x:c r="M8489" s="54">
        <x:f t="shared" si="1578"/>
        <x:v>4940.1524974752756</x:v>
      </x:c>
      <x:c r="N8489" s="54">
        <x:f t="shared" si="1579"/>
        <x:v>2.9306614565800526</x:v>
      </x:c>
      <x:c r="O8489" s="55">
        <x:f t="shared" si="1580"/>
        <x:v>177180</x:v>
      </x:c>
      <x:c r="P8489" s="55">
        <x:f t="shared" si="1581"/>
        <x:v>29040</x:v>
      </x:c>
      <x:c r="Q8489" s="55">
        <x:f t="shared" si="1582"/>
        <x:v>98266.536414501315</x:v>
      </x:c>
      <x:c r="R8489" s="55">
        <x:f t="shared" si="1583"/>
        <x:v>29873.463585498685</x:v>
      </x:c>
      <x:c r="S8489" s="1" t="str">
        <x:f t="shared" si="1584"/>
        <x:v>YES</x:v>
      </x:c>
      <x:c r="T8489" s="1">
        <x:f t="shared" si="1585"/>
        <x:v>29873.463585498685</x:v>
      </x:c>
    </x:row>
    <x:row r="8490">
      <x:c r="A8490" s="1"/>
      <x:c r="B8490" s="1"/>
      <x:c r="C8490" s="1"/>
      <x:c r="D8490" s="1"/>
      <x:c r="E8490" s="1"/>
      <x:c r="F8490" s="1"/>
      <x:c r="G8490" s="1"/>
      <x:c r="H8490" s="1"/>
      <x:c r="I8490" s="53">
        <x:f t="shared" si="1574"/>
        <x:v>12</x:v>
      </x:c>
      <x:c r="J8490" s="53">
        <x:f t="shared" si="1575"/>
        <x:v>20</x:v>
      </x:c>
      <x:c r="K8490" s="53">
        <x:f t="shared" si="1576"/>
        <x:v>12</x:v>
      </x:c>
      <x:c r="L8490" s="53">
        <x:f t="shared" si="1577"/>
        <x:v>44</x:v>
      </x:c>
      <x:c r="M8490" s="54">
        <x:f t="shared" si="1578"/>
        <x:v>4999.4799506033396</x:v>
      </x:c>
      <x:c r="N8490" s="54">
        <x:f t="shared" si="1579"/>
        <x:v>2.9718610768078748</x:v>
      </x:c>
      <x:c r="O8490" s="55">
        <x:f t="shared" si="1580"/>
        <x:v>179880</x:v>
      </x:c>
      <x:c r="P8490" s="55">
        <x:f t="shared" si="1581"/>
        <x:v>29920</x:v>
      </x:c>
      <x:c r="Q8490" s="55">
        <x:f t="shared" si="1582"/>
        <x:v>99296.526920196862</x:v>
      </x:c>
      <x:c r="R8490" s="55">
        <x:f t="shared" si="1583"/>
        <x:v>30663.473079803138</x:v>
      </x:c>
      <x:c r="S8490" s="1" t="str">
        <x:f t="shared" si="1584"/>
        <x:v>YES</x:v>
      </x:c>
      <x:c r="T8490" s="1">
        <x:f t="shared" si="1585"/>
        <x:v>30663.473079803138</x:v>
      </x:c>
    </x:row>
    <x:row r="8491">
      <x:c r="A8491" s="1"/>
      <x:c r="B8491" s="1"/>
      <x:c r="C8491" s="1"/>
      <x:c r="D8491" s="1"/>
      <x:c r="E8491" s="1"/>
      <x:c r="F8491" s="1"/>
      <x:c r="G8491" s="1"/>
      <x:c r="H8491" s="1"/>
      <x:c r="I8491" s="53">
        <x:f t="shared" si="1574"/>
        <x:v>12</x:v>
      </x:c>
      <x:c r="J8491" s="53">
        <x:f t="shared" si="1575"/>
        <x:v>20</x:v>
      </x:c>
      <x:c r="K8491" s="53">
        <x:f t="shared" si="1576"/>
        <x:v>13</x:v>
      </x:c>
      <x:c r="L8491" s="53">
        <x:f t="shared" si="1577"/>
        <x:v>45</x:v>
      </x:c>
      <x:c r="M8491" s="54">
        <x:f t="shared" si="1578"/>
        <x:v>5060.2019213117237</x:v>
      </x:c>
      <x:c r="N8491" s="54">
        <x:f t="shared" si="1579"/>
        <x:v>3.0140291120220302</x:v>
      </x:c>
      <x:c r="O8491" s="55">
        <x:f t="shared" si="1580"/>
        <x:v>182580</x:v>
      </x:c>
      <x:c r="P8491" s="55">
        <x:f t="shared" si="1581"/>
        <x:v>30800</x:v>
      </x:c>
      <x:c r="Q8491" s="55">
        <x:f t="shared" si="1582"/>
        <x:v>100350.72780055075</x:v>
      </x:c>
      <x:c r="R8491" s="55">
        <x:f t="shared" si="1583"/>
        <x:v>31429.272199449246</x:v>
      </x:c>
      <x:c r="S8491" s="1" t="str">
        <x:f t="shared" si="1584"/>
        <x:v>YES</x:v>
      </x:c>
      <x:c r="T8491" s="1">
        <x:f t="shared" si="1585"/>
        <x:v>31429.272199449246</x:v>
      </x:c>
    </x:row>
    <x:row r="8492">
      <x:c r="A8492" s="1"/>
      <x:c r="B8492" s="1"/>
      <x:c r="C8492" s="1"/>
      <x:c r="D8492" s="1"/>
      <x:c r="E8492" s="1"/>
      <x:c r="F8492" s="1"/>
      <x:c r="G8492" s="1"/>
      <x:c r="H8492" s="1"/>
      <x:c r="I8492" s="53">
        <x:f t="shared" si="1574"/>
        <x:v>12</x:v>
      </x:c>
      <x:c r="J8492" s="53">
        <x:f t="shared" si="1575"/>
        <x:v>20</x:v>
      </x:c>
      <x:c r="K8492" s="53">
        <x:f t="shared" si="1576"/>
        <x:v>14</x:v>
      </x:c>
      <x:c r="L8492" s="53">
        <x:f t="shared" si="1577"/>
        <x:v>46</x:v>
      </x:c>
      <x:c r="M8492" s="54">
        <x:f t="shared" si="1578"/>
        <x:v>5122.3440026253857</x:v>
      </x:c>
      <x:c r="N8492" s="54">
        <x:f t="shared" si="1579"/>
        <x:v>3.0571833351565179</x:v>
      </x:c>
      <x:c r="O8492" s="55">
        <x:f t="shared" si="1580"/>
        <x:v>185280</x:v>
      </x:c>
      <x:c r="P8492" s="55">
        <x:f t="shared" si="1581"/>
        <x:v>31680</x:v>
      </x:c>
      <x:c r="Q8492" s="55">
        <x:f t="shared" si="1582"/>
        <x:v>101429.58337891294</x:v>
      </x:c>
      <x:c r="R8492" s="55">
        <x:f t="shared" si="1583"/>
        <x:v>32170.416621087061</x:v>
      </x:c>
      <x:c r="S8492" s="1" t="str">
        <x:f t="shared" si="1584"/>
        <x:v>YES</x:v>
      </x:c>
      <x:c r="T8492" s="1">
        <x:f t="shared" si="1585"/>
        <x:v>32170.416621087061</x:v>
      </x:c>
    </x:row>
    <x:row r="8493">
      <x:c r="A8493" s="1"/>
      <x:c r="B8493" s="1"/>
      <x:c r="C8493" s="1"/>
      <x:c r="D8493" s="1"/>
      <x:c r="E8493" s="1"/>
      <x:c r="F8493" s="1"/>
      <x:c r="G8493" s="1"/>
      <x:c r="H8493" s="1"/>
      <x:c r="I8493" s="53">
        <x:f t="shared" si="1574"/>
        <x:v>12</x:v>
      </x:c>
      <x:c r="J8493" s="53">
        <x:f t="shared" si="1575"/>
        <x:v>20</x:v>
      </x:c>
      <x:c r="K8493" s="53">
        <x:f t="shared" si="1576"/>
        <x:v>15</x:v>
      </x:c>
      <x:c r="L8493" s="53">
        <x:f t="shared" si="1577"/>
        <x:v>47</x:v>
      </x:c>
      <x:c r="M8493" s="54">
        <x:f t="shared" si="1578"/>
        <x:v>5185.9322095015323</x:v>
      </x:c>
      <x:c r="N8493" s="54">
        <x:f t="shared" si="1579"/>
        <x:v>3.1013418121538416</x:v>
      </x:c>
      <x:c r="O8493" s="55">
        <x:f t="shared" si="1580"/>
        <x:v>187980</x:v>
      </x:c>
      <x:c r="P8493" s="55">
        <x:f t="shared" si="1581"/>
        <x:v>32560</x:v>
      </x:c>
      <x:c r="Q8493" s="55">
        <x:f t="shared" si="1582"/>
        <x:v>102533.54530384604</x:v>
      </x:c>
      <x:c r="R8493" s="55">
        <x:f t="shared" si="1583"/>
        <x:v>32886.45469615396</x:v>
      </x:c>
      <x:c r="S8493" s="1" t="str">
        <x:f t="shared" si="1584"/>
        <x:v>YES</x:v>
      </x:c>
      <x:c r="T8493" s="1">
        <x:f t="shared" si="1585"/>
        <x:v>32886.45469615396</x:v>
      </x:c>
    </x:row>
    <x:row r="8494">
      <x:c r="A8494" s="1"/>
      <x:c r="B8494" s="1"/>
      <x:c r="C8494" s="1"/>
      <x:c r="D8494" s="1"/>
      <x:c r="E8494" s="1"/>
      <x:c r="F8494" s="1"/>
      <x:c r="G8494" s="1"/>
      <x:c r="H8494" s="1"/>
      <x:c r="I8494" s="53" t="n">
        <x:f t="shared" ref="I8494:I8557" si="1586">INT((ROW()-ROW($I$46))/((CARROT_CAP+1)*(MESCLUN_CAP+1)))</x:f>
        <x:v>12</x:v>
      </x:c>
      <x:c r="J8494" s="53" t="n">
        <x:f t="shared" ref="J8494:J8557" si="1587">MOD(INT((ROW()-ROW($I$46))/(MESCLUN_CAP+1)),CARROT_CAP+1)</x:f>
        <x:v>20</x:v>
      </x:c>
      <x:c r="K8494" s="53" t="n">
        <x:f t="shared" ref="K8494:K8557" si="1588">MOD(ROW()-ROW($I$46),MESCLUN_CAP+1)</x:f>
        <x:v>16</x:v>
      </x:c>
      <x:c r="L8494" s="53" t="n">
        <x:f t="shared" ref="L8494:L8557" si="1589">SUM(I8494:K8494)</x:f>
        <x:v>48</x:v>
      </x:c>
      <x:c r="M8494" s="54" t="n">
        <x:f t="shared" ref="M8494:M8557" si="1590">I8494*TOMATO_HOURS*WEEKS*(1+TOMATO_DIM)^I8494+J8494*CARROT_HOURS*WEEKS*(1+CARROT_DIM)^J8494+K8494*MESCLUN_HOURS*WEEKS*(1+MESCLUN_DIM)^K8494</x:f>
        <x:v>5250.99298537902</x:v>
      </x:c>
      <x:c r="N8494" s="54" t="n">
        <x:f t="shared" ref="N8494:N8557" si="1591">MAX(M8494-FARMER_HOURS,0)/TEMP_HOURS_PER_WORKER</x:f>
        <x:v>3.146522906513208</x:v>
      </x:c>
      <x:c r="O8494" s="55" t="n">
        <x:f t="shared" ref="O8494:O8557" si="1592">I8494*TOMATO_PRICE+J8494*CARROT_PRICE+K8494*MESCLUN_PRICE</x:f>
        <x:v>190680</x:v>
      </x:c>
      <x:c r="P8494" s="55" t="n">
        <x:f t="shared" ref="P8494:P8557" si="1593">I8494*TOMATO_FERTILIZER+J8494*CARROT_FERTILIZER+K8494*MESCLUN_FERTILIZER</x:f>
        <x:v>33440</x:v>
      </x:c>
      <x:c r="Q8494" s="55" t="n">
        <x:f t="shared" ref="Q8494:Q8557" si="1594">MIN(M8494,FARMER_HOURS)*FARMER_RATE+MAX(M8494-FARMER_HOURS,0)*TEMP_RATE</x:f>
        <x:v>103663.0726628302</x:v>
      </x:c>
      <x:c r="R8494" s="55" t="n">
        <x:f t="shared" ref="R8494:R8557" si="1595">O8494-P8494-Q8494-FIXED_COST</x:f>
        <x:v>33576.92733716979</x:v>
      </x:c>
      <x:c r="S8494" s="1" t="str">
        <x:f t="shared" ref="S8494:S8557" si="1596">IF(AND(L8494&lt;=TOTAL_BED_CAP,N8494&lt;=TEMP_WORKER_CAP),"YES","NO")</x:f>
        <x:v>YES</x:v>
      </x:c>
      <x:c r="T8494" s="1" t="n">
        <x:f t="shared" ref="T8494:T8557" si="1597">IF(S8494="YES",R8494,-1E+99)</x:f>
        <x:v>33576.92733716979</x:v>
      </x:c>
    </x:row>
    <x:row r="8495">
      <x:c r="A8495" s="1"/>
      <x:c r="B8495" s="1"/>
      <x:c r="C8495" s="1"/>
      <x:c r="D8495" s="1"/>
      <x:c r="E8495" s="1"/>
      <x:c r="F8495" s="1"/>
      <x:c r="G8495" s="1"/>
      <x:c r="H8495" s="1"/>
      <x:c r="I8495" s="53">
        <x:f t="shared" si="1586"/>
        <x:v>12</x:v>
      </x:c>
      <x:c r="J8495" s="53">
        <x:f t="shared" si="1587"/>
        <x:v>20</x:v>
      </x:c>
      <x:c r="K8495" s="53">
        <x:f t="shared" si="1588"/>
        <x:v>17</x:v>
      </x:c>
      <x:c r="L8495" s="53">
        <x:f t="shared" si="1589"/>
        <x:v>49</x:v>
      </x:c>
      <x:c r="M8495" s="54">
        <x:f t="shared" si="1590"/>
        <x:v>5317.5532088255613</x:v>
      </x:c>
      <x:c r="N8495" s="54">
        <x:f t="shared" si="1591"/>
        <x:v>3.1927452839066399</x:v>
      </x:c>
      <x:c r="O8495" s="55">
        <x:f t="shared" si="1592"/>
        <x:v>193380</x:v>
      </x:c>
      <x:c r="P8495" s="55">
        <x:f t="shared" si="1593"/>
        <x:v>34320</x:v>
      </x:c>
      <x:c r="Q8495" s="55">
        <x:f t="shared" si="1594"/>
        <x:v>104818.63209766599</x:v>
      </x:c>
      <x:c r="R8495" s="55">
        <x:f t="shared" si="1595"/>
        <x:v>34241.367902334008</x:v>
      </x:c>
      <x:c r="S8495" s="1" t="str">
        <x:f t="shared" si="1596"/>
        <x:v>YES</x:v>
      </x:c>
      <x:c r="T8495" s="1">
        <x:f t="shared" si="1597"/>
        <x:v>34241.367902334008</x:v>
      </x:c>
    </x:row>
    <x:row r="8496">
      <x:c r="A8496" s="1"/>
      <x:c r="B8496" s="1"/>
      <x:c r="C8496" s="1"/>
      <x:c r="D8496" s="1"/>
      <x:c r="E8496" s="1"/>
      <x:c r="F8496" s="1"/>
      <x:c r="G8496" s="1"/>
      <x:c r="H8496" s="1"/>
      <x:c r="I8496" s="53">
        <x:f t="shared" si="1586"/>
        <x:v>12</x:v>
      </x:c>
      <x:c r="J8496" s="53">
        <x:f t="shared" si="1587"/>
        <x:v>20</x:v>
      </x:c>
      <x:c r="K8496" s="53">
        <x:f t="shared" si="1588"/>
        <x:v>18</x:v>
      </x:c>
      <x:c r="L8496" s="53">
        <x:f t="shared" si="1589"/>
        <x:v>50</x:v>
      </x:c>
      <x:c r="M8496" s="54">
        <x:f t="shared" si="1590"/>
        <x:v>5385.6402002841487</x:v>
      </x:c>
      <x:c r="N8496" s="54">
        <x:f t="shared" si="1591"/>
        <x:v>3.2400279168639923</x:v>
      </x:c>
      <x:c r="O8496" s="55">
        <x:f t="shared" si="1592"/>
        <x:v>196080</x:v>
      </x:c>
      <x:c r="P8496" s="55">
        <x:f t="shared" si="1593"/>
        <x:v>35200</x:v>
      </x:c>
      <x:c r="Q8496" s="55">
        <x:f t="shared" si="1594"/>
        <x:v>106000.6979215998</x:v>
      </x:c>
      <x:c r="R8496" s="55">
        <x:f t="shared" si="1595"/>
        <x:v>34879.3020784002</x:v>
      </x:c>
      <x:c r="S8496" s="1" t="str">
        <x:f t="shared" si="1596"/>
        <x:v>YES</x:v>
      </x:c>
      <x:c r="T8496" s="1">
        <x:f t="shared" si="1597"/>
        <x:v>34879.3020784002</x:v>
      </x:c>
    </x:row>
    <x:row r="8497">
      <x:c r="A8497" s="1"/>
      <x:c r="B8497" s="1"/>
      <x:c r="C8497" s="1"/>
      <x:c r="D8497" s="1"/>
      <x:c r="E8497" s="1"/>
      <x:c r="F8497" s="1"/>
      <x:c r="G8497" s="1"/>
      <x:c r="H8497" s="1"/>
      <x:c r="I8497" s="53">
        <x:f t="shared" si="1586"/>
        <x:v>12</x:v>
      </x:c>
      <x:c r="J8497" s="53">
        <x:f t="shared" si="1587"/>
        <x:v>20</x:v>
      </x:c>
      <x:c r="K8497" s="53">
        <x:f t="shared" si="1588"/>
        <x:v>19</x:v>
      </x:c>
      <x:c r="L8497" s="53">
        <x:f t="shared" si="1589"/>
        <x:v>51</x:v>
      </x:c>
      <x:c r="M8497" s="54">
        <x:f t="shared" si="1590"/>
        <x:v>5455.2817289201703</x:v>
      </x:c>
      <x:c r="N8497" s="54">
        <x:f t="shared" si="1591"/>
        <x:v>3.2883900895278959</x:v>
      </x:c>
      <x:c r="O8497" s="55">
        <x:f t="shared" si="1592"/>
        <x:v>198780</x:v>
      </x:c>
      <x:c r="P8497" s="55">
        <x:f t="shared" si="1593"/>
        <x:v>36080</x:v>
      </x:c>
      <x:c r="Q8497" s="55">
        <x:f t="shared" si="1594"/>
        <x:v>107209.7522381974</x:v>
      </x:c>
      <x:c r="R8497" s="55">
        <x:f t="shared" si="1595"/>
        <x:v>35490.247761802602</x:v>
      </x:c>
      <x:c r="S8497" s="1" t="str">
        <x:f t="shared" si="1596"/>
        <x:v>YES</x:v>
      </x:c>
      <x:c r="T8497" s="1">
        <x:f t="shared" si="1597"/>
        <x:v>35490.247761802602</x:v>
      </x:c>
    </x:row>
    <x:row r="8498">
      <x:c r="A8498" s="1"/>
      <x:c r="B8498" s="1"/>
      <x:c r="C8498" s="1"/>
      <x:c r="D8498" s="1"/>
      <x:c r="E8498" s="1"/>
      <x:c r="F8498" s="1"/>
      <x:c r="G8498" s="1"/>
      <x:c r="H8498" s="1"/>
      <x:c r="I8498" s="53">
        <x:f t="shared" si="1586"/>
        <x:v>12</x:v>
      </x:c>
      <x:c r="J8498" s="53">
        <x:f t="shared" si="1587"/>
        <x:v>20</x:v>
      </x:c>
      <x:c r="K8498" s="53">
        <x:f t="shared" si="1588"/>
        <x:v>20</x:v>
      </x:c>
      <x:c r="L8498" s="53">
        <x:f t="shared" si="1589"/>
        <x:v>52</x:v>
      </x:c>
      <x:c r="M8498" s="54">
        <x:f t="shared" si="1590"/>
        <x:v>5526.5060195706474</x:v>
      </x:c>
      <x:c r="N8498" s="54">
        <x:f t="shared" si="1591"/>
        <x:v>3.3378514024796164</x:v>
      </x:c>
      <x:c r="O8498" s="55">
        <x:f t="shared" si="1592"/>
        <x:v>201480</x:v>
      </x:c>
      <x:c r="P8498" s="55">
        <x:f t="shared" si="1593"/>
        <x:v>36960</x:v>
      </x:c>
      <x:c r="Q8498" s="55">
        <x:f t="shared" si="1594"/>
        <x:v>108446.28506199041</x:v>
      </x:c>
      <x:c r="R8498" s="55">
        <x:f t="shared" si="1595"/>
        <x:v>36073.714938009594</x:v>
      </x:c>
      <x:c r="S8498" s="1" t="str">
        <x:f t="shared" si="1596"/>
        <x:v>YES</x:v>
      </x:c>
      <x:c r="T8498" s="1">
        <x:f t="shared" si="1597"/>
        <x:v>36073.714938009594</x:v>
      </x:c>
    </x:row>
    <x:row r="8499">
      <x:c r="A8499" s="1"/>
      <x:c r="B8499" s="1"/>
      <x:c r="C8499" s="1"/>
      <x:c r="D8499" s="1"/>
      <x:c r="E8499" s="1"/>
      <x:c r="F8499" s="1"/>
      <x:c r="G8499" s="1"/>
      <x:c r="H8499" s="1"/>
      <x:c r="I8499" s="53">
        <x:f t="shared" si="1586"/>
        <x:v>12</x:v>
      </x:c>
      <x:c r="J8499" s="53">
        <x:f t="shared" si="1587"/>
        <x:v>20</x:v>
      </x:c>
      <x:c r="K8499" s="53">
        <x:f t="shared" si="1588"/>
        <x:v>21</x:v>
      </x:c>
      <x:c r="L8499" s="53">
        <x:f t="shared" si="1589"/>
        <x:v>53</x:v>
      </x:c>
      <x:c r="M8499" s="54">
        <x:f t="shared" si="1590"/>
        <x:v>5599.3417597970911</x:v>
      </x:c>
      <x:c r="N8499" s="54">
        <x:f t="shared" si="1591"/>
        <x:v>3.3884317776368689</x:v>
      </x:c>
      <x:c r="O8499" s="55">
        <x:f t="shared" si="1592"/>
        <x:v>204180</x:v>
      </x:c>
      <x:c r="P8499" s="55">
        <x:f t="shared" si="1593"/>
        <x:v>37840</x:v>
      </x:c>
      <x:c r="Q8499" s="55">
        <x:f t="shared" si="1594"/>
        <x:v>109710.79444092172</x:v>
      </x:c>
      <x:c r="R8499" s="55">
        <x:f t="shared" si="1595"/>
        <x:v>36629.205559078284</x:v>
      </x:c>
      <x:c r="S8499" s="1" t="str">
        <x:f t="shared" si="1596"/>
        <x:v>YES</x:v>
      </x:c>
      <x:c r="T8499" s="1">
        <x:f t="shared" si="1597"/>
        <x:v>36629.205559078284</x:v>
      </x:c>
    </x:row>
    <x:row r="8500">
      <x:c r="A8500" s="1"/>
      <x:c r="B8500" s="1"/>
      <x:c r="C8500" s="1"/>
      <x:c r="D8500" s="1"/>
      <x:c r="E8500" s="1"/>
      <x:c r="F8500" s="1"/>
      <x:c r="G8500" s="1"/>
      <x:c r="H8500" s="1"/>
      <x:c r="I8500" s="53">
        <x:f t="shared" si="1586"/>
        <x:v>12</x:v>
      </x:c>
      <x:c r="J8500" s="53">
        <x:f t="shared" si="1587"/>
        <x:v>20</x:v>
      </x:c>
      <x:c r="K8500" s="53">
        <x:f t="shared" si="1588"/>
        <x:v>22</x:v>
      </x:c>
      <x:c r="L8500" s="53">
        <x:f t="shared" si="1589"/>
        <x:v>54</x:v>
      </x:c>
      <x:c r="M8500" s="54">
        <x:f t="shared" si="1590"/>
        <x:v>5673.8181070434875</x:v>
      </x:c>
      <x:c r="N8500" s="54">
        <x:f t="shared" si="1591"/>
        <x:v>3.4401514632246442</x:v>
      </x:c>
      <x:c r="O8500" s="55">
        <x:f t="shared" si="1592"/>
        <x:v>206880</x:v>
      </x:c>
      <x:c r="P8500" s="55">
        <x:f t="shared" si="1593"/>
        <x:v>38720</x:v>
      </x:c>
      <x:c r="Q8500" s="55">
        <x:f t="shared" si="1594"/>
        <x:v>111003.7865806161</x:v>
      </x:c>
      <x:c r="R8500" s="55">
        <x:f t="shared" si="1595"/>
        <x:v>37156.213419383901</x:v>
      </x:c>
      <x:c r="S8500" s="1" t="str">
        <x:f t="shared" si="1596"/>
        <x:v>YES</x:v>
      </x:c>
      <x:c r="T8500" s="1">
        <x:f t="shared" si="1597"/>
        <x:v>37156.213419383901</x:v>
      </x:c>
    </x:row>
    <x:row r="8501">
      <x:c r="A8501" s="1"/>
      <x:c r="B8501" s="1"/>
      <x:c r="C8501" s="1"/>
      <x:c r="D8501" s="1"/>
      <x:c r="E8501" s="1"/>
      <x:c r="F8501" s="1"/>
      <x:c r="G8501" s="1"/>
      <x:c r="H8501" s="1"/>
      <x:c r="I8501" s="53">
        <x:f t="shared" si="1586"/>
        <x:v>12</x:v>
      </x:c>
      <x:c r="J8501" s="53">
        <x:f t="shared" si="1587"/>
        <x:v>20</x:v>
      </x:c>
      <x:c r="K8501" s="53">
        <x:f t="shared" si="1588"/>
        <x:v>23</x:v>
      </x:c>
      <x:c r="L8501" s="53">
        <x:f t="shared" si="1589"/>
        <x:v>55</x:v>
      </x:c>
      <x:c r="M8501" s="54">
        <x:f t="shared" si="1590"/>
        <x:v>5749.9646959009242</x:v>
      </x:c>
      <x:c r="N8501" s="54">
        <x:f t="shared" si="1591"/>
        <x:v>3.493031038820086</x:v>
      </x:c>
      <x:c r="O8501" s="55">
        <x:f t="shared" si="1592"/>
        <x:v>209580</x:v>
      </x:c>
      <x:c r="P8501" s="55">
        <x:f t="shared" si="1593"/>
        <x:v>39600</x:v>
      </x:c>
      <x:c r="Q8501" s="55">
        <x:f t="shared" si="1594"/>
        <x:v>112325.77597050216</x:v>
      </x:c>
      <x:c r="R8501" s="55">
        <x:f t="shared" si="1595"/>
        <x:v>37654.22402949784</x:v>
      </x:c>
      <x:c r="S8501" s="1" t="str">
        <x:f t="shared" si="1596"/>
        <x:v>YES</x:v>
      </x:c>
      <x:c r="T8501" s="1">
        <x:f t="shared" si="1597"/>
        <x:v>37654.22402949784</x:v>
      </x:c>
    </x:row>
    <x:row r="8502">
      <x:c r="A8502" s="1"/>
      <x:c r="B8502" s="1"/>
      <x:c r="C8502" s="1"/>
      <x:c r="D8502" s="1"/>
      <x:c r="E8502" s="1"/>
      <x:c r="F8502" s="1"/>
      <x:c r="G8502" s="1"/>
      <x:c r="H8502" s="1"/>
      <x:c r="I8502" s="53">
        <x:f t="shared" si="1586"/>
        <x:v>12</x:v>
      </x:c>
      <x:c r="J8502" s="53">
        <x:f t="shared" si="1587"/>
        <x:v>20</x:v>
      </x:c>
      <x:c r="K8502" s="53">
        <x:f t="shared" si="1588"/>
        <x:v>24</x:v>
      </x:c>
      <x:c r="L8502" s="53">
        <x:f t="shared" si="1589"/>
        <x:v>56</x:v>
      </x:c>
      <x:c r="M8502" s="54">
        <x:f t="shared" si="1590"/>
        <x:v>5827.8116454804194</x:v>
      </x:c>
      <x:c r="N8502" s="54">
        <x:f t="shared" si="1591"/>
        <x:v>3.5470914204725137</x:v>
      </x:c>
      <x:c r="O8502" s="55">
        <x:f t="shared" si="1592"/>
        <x:v>212280</x:v>
      </x:c>
      <x:c r="P8502" s="55">
        <x:f t="shared" si="1593"/>
        <x:v>40480</x:v>
      </x:c>
      <x:c r="Q8502" s="55">
        <x:f t="shared" si="1594"/>
        <x:v>113677.28551181284</x:v>
      </x:c>
      <x:c r="R8502" s="55">
        <x:f t="shared" si="1595"/>
        <x:v>38122.714488187165</x:v>
      </x:c>
      <x:c r="S8502" s="1" t="str">
        <x:f t="shared" si="1596"/>
        <x:v>YES</x:v>
      </x:c>
      <x:c r="T8502" s="1">
        <x:f t="shared" si="1597"/>
        <x:v>38122.714488187165</x:v>
      </x:c>
    </x:row>
    <x:row r="8503">
      <x:c r="A8503" s="1"/>
      <x:c r="B8503" s="1"/>
      <x:c r="C8503" s="1"/>
      <x:c r="D8503" s="1"/>
      <x:c r="E8503" s="1"/>
      <x:c r="F8503" s="1"/>
      <x:c r="G8503" s="1"/>
      <x:c r="H8503" s="1"/>
      <x:c r="I8503" s="53">
        <x:f t="shared" si="1586"/>
        <x:v>12</x:v>
      </x:c>
      <x:c r="J8503" s="53">
        <x:f t="shared" si="1587"/>
        <x:v>20</x:v>
      </x:c>
      <x:c r="K8503" s="53">
        <x:f t="shared" si="1588"/>
        <x:v>25</x:v>
      </x:c>
      <x:c r="L8503" s="53">
        <x:f t="shared" si="1589"/>
        <x:v>57</x:v>
      </x:c>
      <x:c r="M8503" s="54">
        <x:f t="shared" si="1590"/>
        <x:v>5907.3895668955174</x:v>
      </x:c>
      <x:c r="N8503" s="54">
        <x:f t="shared" si="1591"/>
        <x:v>3.6023538658996648</x:v>
      </x:c>
      <x:c r="O8503" s="55">
        <x:f t="shared" si="1592"/>
        <x:v>214980</x:v>
      </x:c>
      <x:c r="P8503" s="55">
        <x:f t="shared" si="1593"/>
        <x:v>41360</x:v>
      </x:c>
      <x:c r="Q8503" s="55">
        <x:f t="shared" si="1594"/>
        <x:v>115058.84664749162</x:v>
      </x:c>
      <x:c r="R8503" s="55">
        <x:f t="shared" si="1595"/>
        <x:v>38561.15335250838</x:v>
      </x:c>
      <x:c r="S8503" s="1" t="str">
        <x:f t="shared" si="1596"/>
        <x:v>YES</x:v>
      </x:c>
      <x:c r="T8503" s="1">
        <x:f t="shared" si="1597"/>
        <x:v>38561.15335250838</x:v>
      </x:c>
    </x:row>
    <x:row r="8504">
      <x:c r="A8504" s="1"/>
      <x:c r="B8504" s="1"/>
      <x:c r="C8504" s="1"/>
      <x:c r="D8504" s="1"/>
      <x:c r="E8504" s="1"/>
      <x:c r="F8504" s="1"/>
      <x:c r="G8504" s="1"/>
      <x:c r="H8504" s="1"/>
      <x:c r="I8504" s="53">
        <x:f t="shared" si="1586"/>
        <x:v>12</x:v>
      </x:c>
      <x:c r="J8504" s="53">
        <x:f t="shared" si="1587"/>
        <x:v>20</x:v>
      </x:c>
      <x:c r="K8504" s="53">
        <x:f t="shared" si="1588"/>
        <x:v>26</x:v>
      </x:c>
      <x:c r="L8504" s="53">
        <x:f t="shared" si="1589"/>
        <x:v>58</x:v>
      </x:c>
      <x:c r="M8504" s="54">
        <x:f t="shared" si="1590"/>
        <x:v>5988.7295708562351</x:v>
      </x:c>
      <x:c r="N8504" s="54">
        <x:f t="shared" si="1591"/>
        <x:v>3.6588399797612743</x:v>
      </x:c>
      <x:c r="O8504" s="55">
        <x:f t="shared" si="1592"/>
        <x:v>217680</x:v>
      </x:c>
      <x:c r="P8504" s="55">
        <x:f t="shared" si="1593"/>
        <x:v>42240</x:v>
      </x:c>
      <x:c r="Q8504" s="55">
        <x:f t="shared" si="1594"/>
        <x:v>116470.99949403186</x:v>
      </x:c>
      <x:c r="R8504" s="55">
        <x:f t="shared" si="1595"/>
        <x:v>38969.000505968143</x:v>
      </x:c>
      <x:c r="S8504" s="1" t="str">
        <x:f t="shared" si="1596"/>
        <x:v>YES</x:v>
      </x:c>
      <x:c r="T8504" s="1">
        <x:f t="shared" si="1597"/>
        <x:v>38969.000505968143</x:v>
      </x:c>
    </x:row>
    <x:row r="8505">
      <x:c r="A8505" s="1"/>
      <x:c r="B8505" s="1"/>
      <x:c r="C8505" s="1"/>
      <x:c r="D8505" s="1"/>
      <x:c r="E8505" s="1"/>
      <x:c r="F8505" s="1"/>
      <x:c r="G8505" s="1"/>
      <x:c r="H8505" s="1"/>
      <x:c r="I8505" s="53">
        <x:f t="shared" si="1586"/>
        <x:v>12</x:v>
      </x:c>
      <x:c r="J8505" s="53">
        <x:f t="shared" si="1587"/>
        <x:v>20</x:v>
      </x:c>
      <x:c r="K8505" s="53">
        <x:f t="shared" si="1588"/>
        <x:v>27</x:v>
      </x:c>
      <x:c r="L8505" s="53">
        <x:f t="shared" si="1589"/>
        <x:v>59</x:v>
      </x:c>
      <x:c r="M8505" s="54">
        <x:f t="shared" si="1590"/>
        <x:v>6071.8632753759921</x:v>
      </x:c>
      <x:c r="N8505" s="54">
        <x:f t="shared" si="1591"/>
        <x:v>3.7165717190111058</x:v>
      </x:c>
      <x:c r="O8505" s="55">
        <x:f t="shared" si="1592"/>
        <x:v>220380</x:v>
      </x:c>
      <x:c r="P8505" s="55">
        <x:f t="shared" si="1593"/>
        <x:v>43120</x:v>
      </x:c>
      <x:c r="Q8505" s="55">
        <x:f t="shared" si="1594"/>
        <x:v>117914.29297527764</x:v>
      </x:c>
      <x:c r="R8505" s="55">
        <x:f t="shared" si="1595"/>
        <x:v>39345.70702472236</x:v>
      </x:c>
      <x:c r="S8505" s="1" t="str">
        <x:f t="shared" si="1596"/>
        <x:v>YES</x:v>
      </x:c>
      <x:c r="T8505" s="1">
        <x:f t="shared" si="1597"/>
        <x:v>39345.70702472236</x:v>
      </x:c>
    </x:row>
    <x:row r="8506">
      <x:c r="A8506" s="1"/>
      <x:c r="B8506" s="1"/>
      <x:c r="C8506" s="1"/>
      <x:c r="D8506" s="1"/>
      <x:c r="E8506" s="1"/>
      <x:c r="F8506" s="1"/>
      <x:c r="G8506" s="1"/>
      <x:c r="H8506" s="1"/>
      <x:c r="I8506" s="53">
        <x:f t="shared" si="1586"/>
        <x:v>12</x:v>
      </x:c>
      <x:c r="J8506" s="53">
        <x:f t="shared" si="1587"/>
        <x:v>20</x:v>
      </x:c>
      <x:c r="K8506" s="53">
        <x:f t="shared" si="1588"/>
        <x:v>28</x:v>
      </x:c>
      <x:c r="L8506" s="53">
        <x:f t="shared" si="1589"/>
        <x:v>60</x:v>
      </x:c>
      <x:c r="M8506" s="54">
        <x:f t="shared" si="1590"/>
        <x:v>6156.8228135931458</x:v>
      </x:c>
      <x:c r="N8506" s="54">
        <x:f t="shared" si="1591"/>
        <x:v>3.7755713983285735</x:v>
      </x:c>
      <x:c r="O8506" s="55">
        <x:f t="shared" si="1592"/>
        <x:v>223080</x:v>
      </x:c>
      <x:c r="P8506" s="55">
        <x:f t="shared" si="1593"/>
        <x:v>44000</x:v>
      </x:c>
      <x:c r="Q8506" s="55">
        <x:f t="shared" si="1594"/>
        <x:v>119389.28495821434</x:v>
      </x:c>
      <x:c r="R8506" s="55">
        <x:f t="shared" si="1595"/>
        <x:v>39690.715041785661</x:v>
      </x:c>
      <x:c r="S8506" s="1" t="str">
        <x:f t="shared" si="1596"/>
        <x:v>YES</x:v>
      </x:c>
      <x:c r="T8506" s="1">
        <x:f t="shared" si="1597"/>
        <x:v>39690.715041785661</x:v>
      </x:c>
    </x:row>
    <x:row r="8507">
      <x:c r="A8507" s="1"/>
      <x:c r="B8507" s="1"/>
      <x:c r="C8507" s="1"/>
      <x:c r="D8507" s="1"/>
      <x:c r="E8507" s="1"/>
      <x:c r="F8507" s="1"/>
      <x:c r="G8507" s="1"/>
      <x:c r="H8507" s="1"/>
      <x:c r="I8507" s="53">
        <x:f t="shared" si="1586"/>
        <x:v>12</x:v>
      </x:c>
      <x:c r="J8507" s="53">
        <x:f t="shared" si="1587"/>
        <x:v>20</x:v>
      </x:c>
      <x:c r="K8507" s="53">
        <x:f t="shared" si="1588"/>
        <x:v>29</x:v>
      </x:c>
      <x:c r="L8507" s="53">
        <x:f t="shared" si="1589"/>
        <x:v>61</x:v>
      </x:c>
      <x:c r="M8507" s="54">
        <x:f t="shared" si="1590"/>
        <x:v>6243.6408417087987</x:v>
      </x:c>
      <x:c r="N8507" s="54">
        <x:f t="shared" si="1591"/>
        <x:v>3.83586169563111</x:v>
      </x:c>
      <x:c r="O8507" s="55">
        <x:f t="shared" si="1592"/>
        <x:v>225780</x:v>
      </x:c>
      <x:c r="P8507" s="55">
        <x:f t="shared" si="1593"/>
        <x:v>44880</x:v>
      </x:c>
      <x:c r="Q8507" s="55">
        <x:f t="shared" si="1594"/>
        <x:v>120896.54239077776</x:v>
      </x:c>
      <x:c r="R8507" s="55">
        <x:f t="shared" si="1595"/>
        <x:v>40003.457609222241</x:v>
      </x:c>
      <x:c r="S8507" s="1" t="str">
        <x:f t="shared" si="1596"/>
        <x:v>YES</x:v>
      </x:c>
      <x:c r="T8507" s="1">
        <x:f t="shared" si="1597"/>
        <x:v>40003.457609222241</x:v>
      </x:c>
    </x:row>
    <x:row r="8508">
      <x:c r="A8508" s="1"/>
      <x:c r="B8508" s="1"/>
      <x:c r="C8508" s="1"/>
      <x:c r="D8508" s="1"/>
      <x:c r="E8508" s="1"/>
      <x:c r="F8508" s="1"/>
      <x:c r="G8508" s="1"/>
      <x:c r="H8508" s="1"/>
      <x:c r="I8508" s="53">
        <x:f t="shared" si="1586"/>
        <x:v>12</x:v>
      </x:c>
      <x:c r="J8508" s="53">
        <x:f t="shared" si="1587"/>
        <x:v>20</x:v>
      </x:c>
      <x:c r="K8508" s="53">
        <x:f t="shared" si="1588"/>
        <x:v>30</x:v>
      </x:c>
      <x:c r="L8508" s="53">
        <x:f t="shared" si="1589"/>
        <x:v>62</x:v>
      </x:c>
      <x:c r="M8508" s="54">
        <x:f t="shared" si="1590"/>
        <x:v>6332.3505470425698</x:v>
      </x:c>
      <x:c r="N8508" s="54">
        <x:f t="shared" si="1591"/>
        <x:v>3.8974656576684512</x:v>
      </x:c>
      <x:c r="O8508" s="55">
        <x:f t="shared" si="1592"/>
        <x:v>228480</x:v>
      </x:c>
      <x:c r="P8508" s="55">
        <x:f t="shared" si="1593"/>
        <x:v>45760</x:v>
      </x:c>
      <x:c r="Q8508" s="55">
        <x:f t="shared" si="1594"/>
        <x:v>122436.64144171128</x:v>
      </x:c>
      <x:c r="R8508" s="55">
        <x:f t="shared" si="1595"/>
        <x:v>40283.358558288717</x:v>
      </x:c>
      <x:c r="S8508" s="1" t="str">
        <x:f t="shared" si="1596"/>
        <x:v>YES</x:v>
      </x:c>
      <x:c r="T8508" s="1">
        <x:f t="shared" si="1597"/>
        <x:v>40283.358558288717</x:v>
      </x:c>
    </x:row>
    <x:row r="8509">
      <x:c r="A8509" s="1"/>
      <x:c r="B8509" s="1"/>
      <x:c r="C8509" s="1"/>
      <x:c r="D8509" s="1"/>
      <x:c r="E8509" s="1"/>
      <x:c r="F8509" s="1"/>
      <x:c r="G8509" s="1"/>
      <x:c r="H8509" s="1"/>
      <x:c r="I8509" s="53">
        <x:f t="shared" si="1586"/>
        <x:v>13</x:v>
      </x:c>
      <x:c r="J8509" s="53">
        <x:f t="shared" si="1587"/>
        <x:v>0</x:v>
      </x:c>
      <x:c r="K8509" s="53">
        <x:f t="shared" si="1588"/>
        <x:v>0</x:v>
      </x:c>
      <x:c r="L8509" s="53">
        <x:f t="shared" si="1589"/>
        <x:v>13</x:v>
      </x:c>
      <x:c r="M8509" s="54">
        <x:f t="shared" si="1590"/>
        <x:v>4039.1573208399304</x:v>
      </x:c>
      <x:c r="N8509" s="54">
        <x:f t="shared" si="1591"/>
        <x:v>2.3049703616943962</x:v>
      </x:c>
      <x:c r="O8509" s="55">
        <x:f t="shared" si="1592"/>
        <x:v>114400</x:v>
      </x:c>
      <x:c r="P8509" s="55">
        <x:f t="shared" si="1593"/>
        <x:v>11440</x:v>
      </x:c>
      <x:c r="Q8509" s="55">
        <x:f t="shared" si="1594"/>
        <x:v>82624.259042359903</x:v>
      </x:c>
      <x:c r="R8509" s="55">
        <x:f t="shared" si="1595"/>
        <x:v>335.74095764009689</x:v>
      </x:c>
      <x:c r="S8509" s="1" t="str">
        <x:f t="shared" si="1596"/>
        <x:v>YES</x:v>
      </x:c>
      <x:c r="T8509" s="1">
        <x:f t="shared" si="1597"/>
        <x:v>335.74095764009689</x:v>
      </x:c>
    </x:row>
    <x:row r="8510">
      <x:c r="A8510" s="1"/>
      <x:c r="B8510" s="1"/>
      <x:c r="C8510" s="1"/>
      <x:c r="D8510" s="1"/>
      <x:c r="E8510" s="1"/>
      <x:c r="F8510" s="1"/>
      <x:c r="G8510" s="1"/>
      <x:c r="H8510" s="1"/>
      <x:c r="I8510" s="53">
        <x:f t="shared" si="1586"/>
        <x:v>13</x:v>
      </x:c>
      <x:c r="J8510" s="53">
        <x:f t="shared" si="1587"/>
        <x:v>0</x:v>
      </x:c>
      <x:c r="K8510" s="53">
        <x:f t="shared" si="1588"/>
        <x:v>1</x:v>
      </x:c>
      <x:c r="L8510" s="53">
        <x:f t="shared" si="1589"/>
        <x:v>14</x:v>
      </x:c>
      <x:c r="M8510" s="54">
        <x:f t="shared" si="1590"/>
        <x:v>4084.7198208399304</x:v>
      </x:c>
      <x:c r="N8510" s="54">
        <x:f t="shared" si="1591"/>
        <x:v>2.3366109866943963</x:v>
      </x:c>
      <x:c r="O8510" s="55">
        <x:f t="shared" si="1592"/>
        <x:v>117100</x:v>
      </x:c>
      <x:c r="P8510" s="55">
        <x:f t="shared" si="1593"/>
        <x:v>12320</x:v>
      </x:c>
      <x:c r="Q8510" s="55">
        <x:f t="shared" si="1594"/>
        <x:v>83415.274667359903</x:v>
      </x:c>
      <x:c r="R8510" s="55">
        <x:f t="shared" si="1595"/>
        <x:v>1364.7253326400969</x:v>
      </x:c>
      <x:c r="S8510" s="1" t="str">
        <x:f t="shared" si="1596"/>
        <x:v>YES</x:v>
      </x:c>
      <x:c r="T8510" s="1">
        <x:f t="shared" si="1597"/>
        <x:v>1364.7253326400969</x:v>
      </x:c>
    </x:row>
    <x:row r="8511">
      <x:c r="A8511" s="1"/>
      <x:c r="B8511" s="1"/>
      <x:c r="C8511" s="1"/>
      <x:c r="D8511" s="1"/>
      <x:c r="E8511" s="1"/>
      <x:c r="F8511" s="1"/>
      <x:c r="G8511" s="1"/>
      <x:c r="H8511" s="1"/>
      <x:c r="I8511" s="53">
        <x:f t="shared" si="1586"/>
        <x:v>13</x:v>
      </x:c>
      <x:c r="J8511" s="53">
        <x:f t="shared" si="1587"/>
        <x:v>0</x:v>
      </x:c>
      <x:c r="K8511" s="53">
        <x:f t="shared" si="1588"/>
        <x:v>2</x:v>
      </x:c>
      <x:c r="L8511" s="53">
        <x:f t="shared" si="1589"/>
        <x:v>15</x:v>
      </x:c>
      <x:c r="M8511" s="54">
        <x:f t="shared" si="1590"/>
        <x:v>4131.4213833399308</x:v>
      </x:c>
      <x:c r="N8511" s="54">
        <x:f t="shared" si="1591"/>
        <x:v>2.3690426273193963</x:v>
      </x:c>
      <x:c r="O8511" s="55">
        <x:f t="shared" si="1592"/>
        <x:v>119800</x:v>
      </x:c>
      <x:c r="P8511" s="55">
        <x:f t="shared" si="1593"/>
        <x:v>13200</x:v>
      </x:c>
      <x:c r="Q8511" s="55">
        <x:f t="shared" si="1594"/>
        <x:v>84226.065682984918</x:v>
      </x:c>
      <x:c r="R8511" s="55">
        <x:f t="shared" si="1595"/>
        <x:v>2373.9343170150823</x:v>
      </x:c>
      <x:c r="S8511" s="1" t="str">
        <x:f t="shared" si="1596"/>
        <x:v>YES</x:v>
      </x:c>
      <x:c r="T8511" s="1">
        <x:f t="shared" si="1597"/>
        <x:v>2373.9343170150823</x:v>
      </x:c>
    </x:row>
    <x:row r="8512">
      <x:c r="A8512" s="1"/>
      <x:c r="B8512" s="1"/>
      <x:c r="C8512" s="1"/>
      <x:c r="D8512" s="1"/>
      <x:c r="E8512" s="1"/>
      <x:c r="F8512" s="1"/>
      <x:c r="G8512" s="1"/>
      <x:c r="H8512" s="1"/>
      <x:c r="I8512" s="53">
        <x:f t="shared" si="1586"/>
        <x:v>13</x:v>
      </x:c>
      <x:c r="J8512" s="53">
        <x:f t="shared" si="1587"/>
        <x:v>0</x:v>
      </x:c>
      <x:c r="K8512" s="53">
        <x:f t="shared" si="1588"/>
        <x:v>3</x:v>
      </x:c>
      <x:c r="L8512" s="53">
        <x:f t="shared" si="1589"/>
        <x:v>16</x:v>
      </x:c>
      <x:c r="M8512" s="54">
        <x:f t="shared" si="1590"/>
        <x:v>4179.2833657618057</x:v>
      </x:c>
      <x:c r="N8512" s="54">
        <x:f t="shared" si="1591"/>
        <x:v>2.4022801151123652</x:v>
      </x:c>
      <x:c r="O8512" s="55">
        <x:f t="shared" si="1592"/>
        <x:v>122500</x:v>
      </x:c>
      <x:c r="P8512" s="55">
        <x:f t="shared" si="1593"/>
        <x:v>14080</x:v>
      </x:c>
      <x:c r="Q8512" s="55">
        <x:f t="shared" si="1594"/>
        <x:v>85057.002877809136</x:v>
      </x:c>
      <x:c r="R8512" s="55">
        <x:f t="shared" si="1595"/>
        <x:v>3362.9971221908636</x:v>
      </x:c>
      <x:c r="S8512" s="1" t="str">
        <x:f t="shared" si="1596"/>
        <x:v>YES</x:v>
      </x:c>
      <x:c r="T8512" s="1">
        <x:f t="shared" si="1597"/>
        <x:v>3362.9971221908636</x:v>
      </x:c>
    </x:row>
    <x:row r="8513">
      <x:c r="A8513" s="1"/>
      <x:c r="B8513" s="1"/>
      <x:c r="C8513" s="1"/>
      <x:c r="D8513" s="1"/>
      <x:c r="E8513" s="1"/>
      <x:c r="F8513" s="1"/>
      <x:c r="G8513" s="1"/>
      <x:c r="H8513" s="1"/>
      <x:c r="I8513" s="53">
        <x:f t="shared" si="1586"/>
        <x:v>13</x:v>
      </x:c>
      <x:c r="J8513" s="53">
        <x:f t="shared" si="1587"/>
        <x:v>0</x:v>
      </x:c>
      <x:c r="K8513" s="53">
        <x:f t="shared" si="1588"/>
        <x:v>4</x:v>
      </x:c>
      <x:c r="L8513" s="53">
        <x:f t="shared" si="1589"/>
        <x:v>17</x:v>
      </x:c>
      <x:c r="M8513" s="54">
        <x:f t="shared" si="1590"/>
        <x:v>4228.3274814844617</x:v>
      </x:c>
      <x:c r="N8513" s="54">
        <x:f t="shared" si="1591"/>
        <x:v>2.4363385288086539</x:v>
      </x:c>
      <x:c r="O8513" s="55">
        <x:f t="shared" si="1592"/>
        <x:v>125200</x:v>
      </x:c>
      <x:c r="P8513" s="55">
        <x:f t="shared" si="1593"/>
        <x:v>14960</x:v>
      </x:c>
      <x:c r="Q8513" s="55">
        <x:f t="shared" si="1594"/>
        <x:v>85908.463220216348</x:v>
      </x:c>
      <x:c r="R8513" s="55">
        <x:f t="shared" si="1595"/>
        <x:v>4331.5367797836516</x:v>
      </x:c>
      <x:c r="S8513" s="1" t="str">
        <x:f t="shared" si="1596"/>
        <x:v>YES</x:v>
      </x:c>
      <x:c r="T8513" s="1">
        <x:f t="shared" si="1597"/>
        <x:v>4331.5367797836516</x:v>
      </x:c>
    </x:row>
    <x:row r="8514">
      <x:c r="A8514" s="1"/>
      <x:c r="B8514" s="1"/>
      <x:c r="C8514" s="1"/>
      <x:c r="D8514" s="1"/>
      <x:c r="E8514" s="1"/>
      <x:c r="F8514" s="1"/>
      <x:c r="G8514" s="1"/>
      <x:c r="H8514" s="1"/>
      <x:c r="I8514" s="53">
        <x:f t="shared" si="1586"/>
        <x:v>13</x:v>
      </x:c>
      <x:c r="J8514" s="53">
        <x:f t="shared" si="1587"/>
        <x:v>0</x:v>
      </x:c>
      <x:c r="K8514" s="53">
        <x:f t="shared" si="1588"/>
        <x:v>5</x:v>
      </x:c>
      <x:c r="L8514" s="53">
        <x:f t="shared" si="1589"/>
        <x:v>18</x:v>
      </x:c>
      <x:c r="M8514" s="54">
        <x:f t="shared" si="1590"/>
        <x:v>4278.5758054056651</x:v>
      </x:c>
      <x:c r="N8514" s="54">
        <x:f t="shared" si="1591"/>
        <x:v>2.4712331981983784</x:v>
      </x:c>
      <x:c r="O8514" s="55">
        <x:f t="shared" si="1592"/>
        <x:v>127900</x:v>
      </x:c>
      <x:c r="P8514" s="55">
        <x:f t="shared" si="1593"/>
        <x:v>15840</x:v>
      </x:c>
      <x:c r="Q8514" s="55">
        <x:f t="shared" si="1594"/>
        <x:v>86780.829954959452</x:v>
      </x:c>
      <x:c r="R8514" s="55">
        <x:f t="shared" si="1595"/>
        <x:v>5279.1700450405478</x:v>
      </x:c>
      <x:c r="S8514" s="1" t="str">
        <x:f t="shared" si="1596"/>
        <x:v>YES</x:v>
      </x:c>
      <x:c r="T8514" s="1">
        <x:f t="shared" si="1597"/>
        <x:v>5279.1700450405478</x:v>
      </x:c>
    </x:row>
    <x:row r="8515">
      <x:c r="A8515" s="1"/>
      <x:c r="B8515" s="1"/>
      <x:c r="C8515" s="1"/>
      <x:c r="D8515" s="1"/>
      <x:c r="E8515" s="1"/>
      <x:c r="F8515" s="1"/>
      <x:c r="G8515" s="1"/>
      <x:c r="H8515" s="1"/>
      <x:c r="I8515" s="53">
        <x:f t="shared" si="1586"/>
        <x:v>13</x:v>
      </x:c>
      <x:c r="J8515" s="53">
        <x:f t="shared" si="1587"/>
        <x:v>0</x:v>
      </x:c>
      <x:c r="K8515" s="53">
        <x:f t="shared" si="1588"/>
        <x:v>6</x:v>
      </x:c>
      <x:c r="L8515" s="53">
        <x:f t="shared" si="1589"/>
        <x:v>19</x:v>
      </x:c>
      <x:c r="M8515" s="54">
        <x:f t="shared" si="1590"/>
        <x:v>4330.0507795872982</x:v>
      </x:c>
      <x:c r="N8515" s="54">
        <x:f t="shared" si="1591"/>
        <x:v>2.5069797080467349</x:v>
      </x:c>
      <x:c r="O8515" s="55">
        <x:f t="shared" si="1592"/>
        <x:v>130600</x:v>
      </x:c>
      <x:c r="P8515" s="55">
        <x:f t="shared" si="1593"/>
        <x:v>16720</x:v>
      </x:c>
      <x:c r="Q8515" s="55">
        <x:f t="shared" si="1594"/>
        <x:v>87674.492701168376</x:v>
      </x:c>
      <x:c r="R8515" s="55">
        <x:f t="shared" si="1595"/>
        <x:v>6205.5072988316242</x:v>
      </x:c>
      <x:c r="S8515" s="1" t="str">
        <x:f t="shared" si="1596"/>
        <x:v>YES</x:v>
      </x:c>
      <x:c r="T8515" s="1">
        <x:f t="shared" si="1597"/>
        <x:v>6205.5072988316242</x:v>
      </x:c>
    </x:row>
    <x:row r="8516">
      <x:c r="A8516" s="1"/>
      <x:c r="B8516" s="1"/>
      <x:c r="C8516" s="1"/>
      <x:c r="D8516" s="1"/>
      <x:c r="E8516" s="1"/>
      <x:c r="F8516" s="1"/>
      <x:c r="G8516" s="1"/>
      <x:c r="H8516" s="1"/>
      <x:c r="I8516" s="53">
        <x:f t="shared" si="1586"/>
        <x:v>13</x:v>
      </x:c>
      <x:c r="J8516" s="53">
        <x:f t="shared" si="1587"/>
        <x:v>0</x:v>
      </x:c>
      <x:c r="K8516" s="53">
        <x:f t="shared" si="1588"/>
        <x:v>7</x:v>
      </x:c>
      <x:c r="L8516" s="53">
        <x:f t="shared" si="1589"/>
        <x:v>20</x:v>
      </x:c>
      <x:c r="M8516" s="54">
        <x:f t="shared" si="1590"/>
        <x:v>4382.775218985259</x:v>
      </x:c>
      <x:c r="N8516" s="54">
        <x:f t="shared" si="1591"/>
        <x:v>2.5435939020730967</x:v>
      </x:c>
      <x:c r="O8516" s="55">
        <x:f t="shared" si="1592"/>
        <x:v>133300</x:v>
      </x:c>
      <x:c r="P8516" s="55">
        <x:f t="shared" si="1593"/>
        <x:v>17600</x:v>
      </x:c>
      <x:c r="Q8516" s="55">
        <x:f t="shared" si="1594"/>
        <x:v>88589.847551827406</x:v>
      </x:c>
      <x:c r="R8516" s="55">
        <x:f t="shared" si="1595"/>
        <x:v>7110.1524481725937</x:v>
      </x:c>
      <x:c r="S8516" s="1" t="str">
        <x:f t="shared" si="1596"/>
        <x:v>YES</x:v>
      </x:c>
      <x:c r="T8516" s="1">
        <x:f t="shared" si="1597"/>
        <x:v>7110.1524481725937</x:v>
      </x:c>
    </x:row>
    <x:row r="8517">
      <x:c r="A8517" s="1"/>
      <x:c r="B8517" s="1"/>
      <x:c r="C8517" s="1"/>
      <x:c r="D8517" s="1"/>
      <x:c r="E8517" s="1"/>
      <x:c r="F8517" s="1"/>
      <x:c r="G8517" s="1"/>
      <x:c r="H8517" s="1"/>
      <x:c r="I8517" s="53">
        <x:f t="shared" si="1586"/>
        <x:v>13</x:v>
      </x:c>
      <x:c r="J8517" s="53">
        <x:f t="shared" si="1587"/>
        <x:v>0</x:v>
      </x:c>
      <x:c r="K8517" s="53">
        <x:f t="shared" si="1588"/>
        <x:v>8</x:v>
      </x:c>
      <x:c r="L8517" s="53">
        <x:f t="shared" si="1589"/>
        <x:v>21</x:v>
      </x:c>
      <x:c r="M8517" s="54">
        <x:f t="shared" si="1590"/>
        <x:v>4436.7723172652386</x:v>
      </x:c>
      <x:c r="N8517" s="54">
        <x:f t="shared" si="1591"/>
        <x:v>2.581091886989749</x:v>
      </x:c>
      <x:c r="O8517" s="55">
        <x:f t="shared" si="1592"/>
        <x:v>136000</x:v>
      </x:c>
      <x:c r="P8517" s="55">
        <x:f t="shared" si="1593"/>
        <x:v>18480</x:v>
      </x:c>
      <x:c r="Q8517" s="55">
        <x:f t="shared" si="1594"/>
        <x:v>89527.297174743726</x:v>
      </x:c>
      <x:c r="R8517" s="55">
        <x:f t="shared" si="1595"/>
        <x:v>7992.7028252562741</x:v>
      </x:c>
      <x:c r="S8517" s="1" t="str">
        <x:f t="shared" si="1596"/>
        <x:v>YES</x:v>
      </x:c>
      <x:c r="T8517" s="1">
        <x:f t="shared" si="1597"/>
        <x:v>7992.7028252562741</x:v>
      </x:c>
    </x:row>
    <x:row r="8518">
      <x:c r="A8518" s="1"/>
      <x:c r="B8518" s="1"/>
      <x:c r="C8518" s="1"/>
      <x:c r="D8518" s="1"/>
      <x:c r="E8518" s="1"/>
      <x:c r="F8518" s="1"/>
      <x:c r="G8518" s="1"/>
      <x:c r="H8518" s="1"/>
      <x:c r="I8518" s="53">
        <x:f t="shared" si="1586"/>
        <x:v>13</x:v>
      </x:c>
      <x:c r="J8518" s="53">
        <x:f t="shared" si="1587"/>
        <x:v>0</x:v>
      </x:c>
      <x:c r="K8518" s="53">
        <x:f t="shared" si="1588"/>
        <x:v>9</x:v>
      </x:c>
      <x:c r="L8518" s="53">
        <x:f t="shared" si="1589"/>
        <x:v>22</x:v>
      </x:c>
      <x:c r="M8518" s="54">
        <x:f t="shared" si="1590"/>
        <x:v>4492.0656527056335</x:v>
      </x:c>
      <x:c r="N8518" s="54">
        <x:f t="shared" si="1591"/>
        <x:v>2.6194900366011344</x:v>
      </x:c>
      <x:c r="O8518" s="55">
        <x:f t="shared" si="1592"/>
        <x:v>138700</x:v>
      </x:c>
      <x:c r="P8518" s="55">
        <x:f t="shared" si="1593"/>
        <x:v>19360</x:v>
      </x:c>
      <x:c r="Q8518" s="55">
        <x:f t="shared" si="1594"/>
        <x:v>90487.250915028359</x:v>
      </x:c>
      <x:c r="R8518" s="55">
        <x:f t="shared" si="1595"/>
        <x:v>8852.7490849716414</x:v>
      </x:c>
      <x:c r="S8518" s="1" t="str">
        <x:f t="shared" si="1596"/>
        <x:v>YES</x:v>
      </x:c>
      <x:c r="T8518" s="1">
        <x:f t="shared" si="1597"/>
        <x:v>8852.7490849716414</x:v>
      </x:c>
    </x:row>
    <x:row r="8519">
      <x:c r="A8519" s="1"/>
      <x:c r="B8519" s="1"/>
      <x:c r="C8519" s="1"/>
      <x:c r="D8519" s="1"/>
      <x:c r="E8519" s="1"/>
      <x:c r="F8519" s="1"/>
      <x:c r="G8519" s="1"/>
      <x:c r="H8519" s="1"/>
      <x:c r="I8519" s="53">
        <x:f t="shared" si="1586"/>
        <x:v>13</x:v>
      </x:c>
      <x:c r="J8519" s="53">
        <x:f t="shared" si="1587"/>
        <x:v>0</x:v>
      </x:c>
      <x:c r="K8519" s="53">
        <x:f t="shared" si="1588"/>
        <x:v>10</x:v>
      </x:c>
      <x:c r="L8519" s="53">
        <x:f t="shared" si="1589"/>
        <x:v>23</x:v>
      </x:c>
      <x:c r="M8519" s="54">
        <x:f t="shared" si="1590"/>
        <x:v>4548.6791941888459</x:v>
      </x:c>
      <x:c r="N8519" s="54">
        <x:f t="shared" si="1591"/>
        <x:v>2.6588049959644762</x:v>
      </x:c>
      <x:c r="O8519" s="55">
        <x:f t="shared" si="1592"/>
        <x:v>141400</x:v>
      </x:c>
      <x:c r="P8519" s="55">
        <x:f t="shared" si="1593"/>
        <x:v>20240</x:v>
      </x:c>
      <x:c r="Q8519" s="55">
        <x:f t="shared" si="1594"/>
        <x:v>91470.124899111906</x:v>
      </x:c>
      <x:c r="R8519" s="55">
        <x:f t="shared" si="1595"/>
        <x:v>9689.8751008880936</x:v>
      </x:c>
      <x:c r="S8519" s="1" t="str">
        <x:f t="shared" si="1596"/>
        <x:v>YES</x:v>
      </x:c>
      <x:c r="T8519" s="1">
        <x:f t="shared" si="1597"/>
        <x:v>9689.8751008880936</x:v>
      </x:c>
    </x:row>
    <x:row r="8520">
      <x:c r="A8520" s="1"/>
      <x:c r="B8520" s="1"/>
      <x:c r="C8520" s="1"/>
      <x:c r="D8520" s="1"/>
      <x:c r="E8520" s="1"/>
      <x:c r="F8520" s="1"/>
      <x:c r="G8520" s="1"/>
      <x:c r="H8520" s="1"/>
      <x:c r="I8520" s="53">
        <x:f t="shared" si="1586"/>
        <x:v>13</x:v>
      </x:c>
      <x:c r="J8520" s="53">
        <x:f t="shared" si="1587"/>
        <x:v>0</x:v>
      </x:c>
      <x:c r="K8520" s="53">
        <x:f t="shared" si="1588"/>
        <x:v>11</x:v>
      </x:c>
      <x:c r="L8520" s="53">
        <x:f t="shared" si="1589"/>
        <x:v>24</x:v>
      </x:c>
      <x:c r="M8520" s="54">
        <x:f t="shared" si="1590"/>
        <x:v>4606.6373072822853</x:v>
      </x:c>
      <x:c r="N8520" s="54">
        <x:f t="shared" si="1591"/>
        <x:v>2.6990536856126983</x:v>
      </x:c>
      <x:c r="O8520" s="55">
        <x:f t="shared" si="1592"/>
        <x:v>144100</x:v>
      </x:c>
      <x:c r="P8520" s="55">
        <x:f t="shared" si="1593"/>
        <x:v>21120</x:v>
      </x:c>
      <x:c r="Q8520" s="55">
        <x:f t="shared" si="1594"/>
        <x:v>92476.342140317458</x:v>
      </x:c>
      <x:c r="R8520" s="55">
        <x:f t="shared" si="1595"/>
        <x:v>10503.657859682542</x:v>
      </x:c>
      <x:c r="S8520" s="1" t="str">
        <x:f t="shared" si="1596"/>
        <x:v>YES</x:v>
      </x:c>
      <x:c r="T8520" s="1">
        <x:f t="shared" si="1597"/>
        <x:v>10503.657859682542</x:v>
      </x:c>
    </x:row>
    <x:row r="8521">
      <x:c r="A8521" s="1"/>
      <x:c r="B8521" s="1"/>
      <x:c r="C8521" s="1"/>
      <x:c r="D8521" s="1"/>
      <x:c r="E8521" s="1"/>
      <x:c r="F8521" s="1"/>
      <x:c r="G8521" s="1"/>
      <x:c r="H8521" s="1"/>
      <x:c r="I8521" s="53">
        <x:f t="shared" si="1586"/>
        <x:v>13</x:v>
      </x:c>
      <x:c r="J8521" s="53">
        <x:f t="shared" si="1587"/>
        <x:v>0</x:v>
      </x:c>
      <x:c r="K8521" s="53">
        <x:f t="shared" si="1588"/>
        <x:v>12</x:v>
      </x:c>
      <x:c r="L8521" s="53">
        <x:f t="shared" si="1589"/>
        <x:v>25</x:v>
      </x:c>
      <x:c r="M8521" s="54">
        <x:f t="shared" si="1590"/>
        <x:v>4665.9647604103493</x:v>
      </x:c>
      <x:c r="N8521" s="54">
        <x:f t="shared" si="1591"/>
        <x:v>2.7402533058405205</x:v>
      </x:c>
      <x:c r="O8521" s="55">
        <x:f t="shared" si="1592"/>
        <x:v>146800</x:v>
      </x:c>
      <x:c r="P8521" s="55">
        <x:f t="shared" si="1593"/>
        <x:v>22000</x:v>
      </x:c>
      <x:c r="Q8521" s="55">
        <x:f t="shared" si="1594"/>
        <x:v>93506.332646013005</x:v>
      </x:c>
      <x:c r="R8521" s="55">
        <x:f t="shared" si="1595"/>
        <x:v>11293.667353986995</x:v>
      </x:c>
      <x:c r="S8521" s="1" t="str">
        <x:f t="shared" si="1596"/>
        <x:v>YES</x:v>
      </x:c>
      <x:c r="T8521" s="1">
        <x:f t="shared" si="1597"/>
        <x:v>11293.667353986995</x:v>
      </x:c>
    </x:row>
    <x:row r="8522">
      <x:c r="A8522" s="1"/>
      <x:c r="B8522" s="1"/>
      <x:c r="C8522" s="1"/>
      <x:c r="D8522" s="1"/>
      <x:c r="E8522" s="1"/>
      <x:c r="F8522" s="1"/>
      <x:c r="G8522" s="1"/>
      <x:c r="H8522" s="1"/>
      <x:c r="I8522" s="53">
        <x:f t="shared" si="1586"/>
        <x:v>13</x:v>
      </x:c>
      <x:c r="J8522" s="53">
        <x:f t="shared" si="1587"/>
        <x:v>0</x:v>
      </x:c>
      <x:c r="K8522" s="53">
        <x:f t="shared" si="1588"/>
        <x:v>13</x:v>
      </x:c>
      <x:c r="L8522" s="53">
        <x:f t="shared" si="1589"/>
        <x:v>26</x:v>
      </x:c>
      <x:c r="M8522" s="54">
        <x:f t="shared" si="1590"/>
        <x:v>4726.6867311187343</x:v>
      </x:c>
      <x:c r="N8522" s="54">
        <x:f t="shared" si="1591"/>
        <x:v>2.7824213410546768</x:v>
      </x:c>
      <x:c r="O8522" s="55">
        <x:f t="shared" si="1592"/>
        <x:v>149500</x:v>
      </x:c>
      <x:c r="P8522" s="55">
        <x:f t="shared" si="1593"/>
        <x:v>22880</x:v>
      </x:c>
      <x:c r="Q8522" s="55">
        <x:f t="shared" si="1594"/>
        <x:v>94560.533526366911</x:v>
      </x:c>
      <x:c r="R8522" s="55">
        <x:f t="shared" si="1595"/>
        <x:v>12059.466473633089</x:v>
      </x:c>
      <x:c r="S8522" s="1" t="str">
        <x:f t="shared" si="1596"/>
        <x:v>YES</x:v>
      </x:c>
      <x:c r="T8522" s="1">
        <x:f t="shared" si="1597"/>
        <x:v>12059.466473633089</x:v>
      </x:c>
    </x:row>
    <x:row r="8523">
      <x:c r="A8523" s="1"/>
      <x:c r="B8523" s="1"/>
      <x:c r="C8523" s="1"/>
      <x:c r="D8523" s="1"/>
      <x:c r="E8523" s="1"/>
      <x:c r="F8523" s="1"/>
      <x:c r="G8523" s="1"/>
      <x:c r="H8523" s="1"/>
      <x:c r="I8523" s="53">
        <x:f t="shared" si="1586"/>
        <x:v>13</x:v>
      </x:c>
      <x:c r="J8523" s="53">
        <x:f t="shared" si="1587"/>
        <x:v>0</x:v>
      </x:c>
      <x:c r="K8523" s="53">
        <x:f t="shared" si="1588"/>
        <x:v>14</x:v>
      </x:c>
      <x:c r="L8523" s="53">
        <x:f t="shared" si="1589"/>
        <x:v>27</x:v>
      </x:c>
      <x:c r="M8523" s="54">
        <x:f t="shared" si="1590"/>
        <x:v>4788.8288124323954</x:v>
      </x:c>
      <x:c r="N8523" s="54">
        <x:f t="shared" si="1591"/>
        <x:v>2.8255755641891636</x:v>
      </x:c>
      <x:c r="O8523" s="55">
        <x:f t="shared" si="1592"/>
        <x:v>152200</x:v>
      </x:c>
      <x:c r="P8523" s="55">
        <x:f t="shared" si="1593"/>
        <x:v>23760</x:v>
      </x:c>
      <x:c r="Q8523" s="55">
        <x:f t="shared" si="1594"/>
        <x:v>95639.389104729082</x:v>
      </x:c>
      <x:c r="R8523" s="55">
        <x:f t="shared" si="1595"/>
        <x:v>12800.610895270918</x:v>
      </x:c>
      <x:c r="S8523" s="1" t="str">
        <x:f t="shared" si="1596"/>
        <x:v>YES</x:v>
      </x:c>
      <x:c r="T8523" s="1">
        <x:f t="shared" si="1597"/>
        <x:v>12800.610895270918</x:v>
      </x:c>
    </x:row>
    <x:row r="8524">
      <x:c r="A8524" s="1"/>
      <x:c r="B8524" s="1"/>
      <x:c r="C8524" s="1"/>
      <x:c r="D8524" s="1"/>
      <x:c r="E8524" s="1"/>
      <x:c r="F8524" s="1"/>
      <x:c r="G8524" s="1"/>
      <x:c r="H8524" s="1"/>
      <x:c r="I8524" s="53">
        <x:f t="shared" si="1586"/>
        <x:v>13</x:v>
      </x:c>
      <x:c r="J8524" s="53">
        <x:f t="shared" si="1587"/>
        <x:v>0</x:v>
      </x:c>
      <x:c r="K8524" s="53">
        <x:f t="shared" si="1588"/>
        <x:v>15</x:v>
      </x:c>
      <x:c r="L8524" s="53">
        <x:f t="shared" si="1589"/>
        <x:v>28</x:v>
      </x:c>
      <x:c r="M8524" s="54">
        <x:f t="shared" si="1590"/>
        <x:v>4852.4170193085411</x:v>
      </x:c>
      <x:c r="N8524" s="54">
        <x:f t="shared" si="1591"/>
        <x:v>2.8697340411864869</x:v>
      </x:c>
      <x:c r="O8524" s="55">
        <x:f t="shared" si="1592"/>
        <x:v>154900</x:v>
      </x:c>
      <x:c r="P8524" s="55">
        <x:f t="shared" si="1593"/>
        <x:v>24640</x:v>
      </x:c>
      <x:c r="Q8524" s="55">
        <x:f t="shared" si="1594"/>
        <x:v>96743.351029662168</x:v>
      </x:c>
      <x:c r="R8524" s="55">
        <x:f t="shared" si="1595"/>
        <x:v>13516.648970337832</x:v>
      </x:c>
      <x:c r="S8524" s="1" t="str">
        <x:f t="shared" si="1596"/>
        <x:v>YES</x:v>
      </x:c>
      <x:c r="T8524" s="1">
        <x:f t="shared" si="1597"/>
        <x:v>13516.648970337832</x:v>
      </x:c>
    </x:row>
    <x:row r="8525">
      <x:c r="A8525" s="1"/>
      <x:c r="B8525" s="1"/>
      <x:c r="C8525" s="1"/>
      <x:c r="D8525" s="1"/>
      <x:c r="E8525" s="1"/>
      <x:c r="F8525" s="1"/>
      <x:c r="G8525" s="1"/>
      <x:c r="H8525" s="1"/>
      <x:c r="I8525" s="53">
        <x:f t="shared" si="1586"/>
        <x:v>13</x:v>
      </x:c>
      <x:c r="J8525" s="53">
        <x:f t="shared" si="1587"/>
        <x:v>0</x:v>
      </x:c>
      <x:c r="K8525" s="53">
        <x:f t="shared" si="1588"/>
        <x:v>16</x:v>
      </x:c>
      <x:c r="L8525" s="53">
        <x:f t="shared" si="1589"/>
        <x:v>29</x:v>
      </x:c>
      <x:c r="M8525" s="54">
        <x:f t="shared" si="1590"/>
        <x:v>4917.4777951860306</x:v>
      </x:c>
      <x:c r="N8525" s="54">
        <x:f t="shared" si="1591"/>
        <x:v>2.9149151355458547</x:v>
      </x:c>
      <x:c r="O8525" s="55">
        <x:f t="shared" si="1592"/>
        <x:v>157600</x:v>
      </x:c>
      <x:c r="P8525" s="55">
        <x:f t="shared" si="1593"/>
        <x:v>25520</x:v>
      </x:c>
      <x:c r="Q8525" s="55">
        <x:f t="shared" si="1594"/>
        <x:v>97872.878388646364</x:v>
      </x:c>
      <x:c r="R8525" s="55">
        <x:f t="shared" si="1595"/>
        <x:v>14207.121611353636</x:v>
      </x:c>
      <x:c r="S8525" s="1" t="str">
        <x:f t="shared" si="1596"/>
        <x:v>YES</x:v>
      </x:c>
      <x:c r="T8525" s="1">
        <x:f t="shared" si="1597"/>
        <x:v>14207.121611353636</x:v>
      </x:c>
    </x:row>
    <x:row r="8526">
      <x:c r="A8526" s="1"/>
      <x:c r="B8526" s="1"/>
      <x:c r="C8526" s="1"/>
      <x:c r="D8526" s="1"/>
      <x:c r="E8526" s="1"/>
      <x:c r="F8526" s="1"/>
      <x:c r="G8526" s="1"/>
      <x:c r="H8526" s="1"/>
      <x:c r="I8526" s="53">
        <x:f t="shared" si="1586"/>
        <x:v>13</x:v>
      </x:c>
      <x:c r="J8526" s="53">
        <x:f t="shared" si="1587"/>
        <x:v>0</x:v>
      </x:c>
      <x:c r="K8526" s="53">
        <x:f t="shared" si="1588"/>
        <x:v>17</x:v>
      </x:c>
      <x:c r="L8526" s="53">
        <x:f t="shared" si="1589"/>
        <x:v>30</x:v>
      </x:c>
      <x:c r="M8526" s="54">
        <x:f t="shared" si="1590"/>
        <x:v>4984.038018632571</x:v>
      </x:c>
      <x:c r="N8526" s="54">
        <x:f t="shared" si="1591"/>
        <x:v>2.9611375129392856</x:v>
      </x:c>
      <x:c r="O8526" s="55">
        <x:f t="shared" si="1592"/>
        <x:v>160300</x:v>
      </x:c>
      <x:c r="P8526" s="55">
        <x:f t="shared" si="1593"/>
        <x:v>26400</x:v>
      </x:c>
      <x:c r="Q8526" s="55">
        <x:f t="shared" si="1594"/>
        <x:v>99028.437823482134</x:v>
      </x:c>
      <x:c r="R8526" s="55">
        <x:f t="shared" si="1595"/>
        <x:v>14871.562176517866</x:v>
      </x:c>
      <x:c r="S8526" s="1" t="str">
        <x:f t="shared" si="1596"/>
        <x:v>YES</x:v>
      </x:c>
      <x:c r="T8526" s="1">
        <x:f t="shared" si="1597"/>
        <x:v>14871.562176517866</x:v>
      </x:c>
    </x:row>
    <x:row r="8527">
      <x:c r="A8527" s="1"/>
      <x:c r="B8527" s="1"/>
      <x:c r="C8527" s="1"/>
      <x:c r="D8527" s="1"/>
      <x:c r="E8527" s="1"/>
      <x:c r="F8527" s="1"/>
      <x:c r="G8527" s="1"/>
      <x:c r="H8527" s="1"/>
      <x:c r="I8527" s="53">
        <x:f t="shared" si="1586"/>
        <x:v>13</x:v>
      </x:c>
      <x:c r="J8527" s="53">
        <x:f t="shared" si="1587"/>
        <x:v>0</x:v>
      </x:c>
      <x:c r="K8527" s="53">
        <x:f t="shared" si="1588"/>
        <x:v>18</x:v>
      </x:c>
      <x:c r="L8527" s="53">
        <x:f t="shared" si="1589"/>
        <x:v>31</x:v>
      </x:c>
      <x:c r="M8527" s="54">
        <x:f t="shared" si="1590"/>
        <x:v>5052.1250100911584</x:v>
      </x:c>
      <x:c r="N8527" s="54">
        <x:f t="shared" si="1591"/>
        <x:v>3.008420145896638</x:v>
      </x:c>
      <x:c r="O8527" s="55">
        <x:f t="shared" si="1592"/>
        <x:v>163000</x:v>
      </x:c>
      <x:c r="P8527" s="55">
        <x:f t="shared" si="1593"/>
        <x:v>27280</x:v>
      </x:c>
      <x:c r="Q8527" s="55">
        <x:f t="shared" si="1594"/>
        <x:v>100210.50364741594</x:v>
      </x:c>
      <x:c r="R8527" s="55">
        <x:f t="shared" si="1595"/>
        <x:v>15509.496352584058</x:v>
      </x:c>
      <x:c r="S8527" s="1" t="str">
        <x:f t="shared" si="1596"/>
        <x:v>YES</x:v>
      </x:c>
      <x:c r="T8527" s="1">
        <x:f t="shared" si="1597"/>
        <x:v>15509.496352584058</x:v>
      </x:c>
    </x:row>
    <x:row r="8528">
      <x:c r="A8528" s="1"/>
      <x:c r="B8528" s="1"/>
      <x:c r="C8528" s="1"/>
      <x:c r="D8528" s="1"/>
      <x:c r="E8528" s="1"/>
      <x:c r="F8528" s="1"/>
      <x:c r="G8528" s="1"/>
      <x:c r="H8528" s="1"/>
      <x:c r="I8528" s="53">
        <x:f t="shared" si="1586"/>
        <x:v>13</x:v>
      </x:c>
      <x:c r="J8528" s="53">
        <x:f t="shared" si="1587"/>
        <x:v>0</x:v>
      </x:c>
      <x:c r="K8528" s="53">
        <x:f t="shared" si="1588"/>
        <x:v>19</x:v>
      </x:c>
      <x:c r="L8528" s="53">
        <x:f t="shared" si="1589"/>
        <x:v>32</x:v>
      </x:c>
      <x:c r="M8528" s="54">
        <x:f t="shared" si="1590"/>
        <x:v>5121.76653872718</x:v>
      </x:c>
      <x:c r="N8528" s="54">
        <x:f t="shared" si="1591"/>
        <x:v>3.0567823185605416</x:v>
      </x:c>
      <x:c r="O8528" s="55">
        <x:f t="shared" si="1592"/>
        <x:v>165700</x:v>
      </x:c>
      <x:c r="P8528" s="55">
        <x:f t="shared" si="1593"/>
        <x:v>28160</x:v>
      </x:c>
      <x:c r="Q8528" s="55">
        <x:f t="shared" si="1594"/>
        <x:v>101419.55796401354</x:v>
      </x:c>
      <x:c r="R8528" s="55">
        <x:f t="shared" si="1595"/>
        <x:v>16120.44203598646</x:v>
      </x:c>
      <x:c r="S8528" s="1" t="str">
        <x:f t="shared" si="1596"/>
        <x:v>YES</x:v>
      </x:c>
      <x:c r="T8528" s="1">
        <x:f t="shared" si="1597"/>
        <x:v>16120.44203598646</x:v>
      </x:c>
    </x:row>
    <x:row r="8529">
      <x:c r="A8529" s="1"/>
      <x:c r="B8529" s="1"/>
      <x:c r="C8529" s="1"/>
      <x:c r="D8529" s="1"/>
      <x:c r="E8529" s="1"/>
      <x:c r="F8529" s="1"/>
      <x:c r="G8529" s="1"/>
      <x:c r="H8529" s="1"/>
      <x:c r="I8529" s="53">
        <x:f t="shared" si="1586"/>
        <x:v>13</x:v>
      </x:c>
      <x:c r="J8529" s="53">
        <x:f t="shared" si="1587"/>
        <x:v>0</x:v>
      </x:c>
      <x:c r="K8529" s="53">
        <x:f t="shared" si="1588"/>
        <x:v>20</x:v>
      </x:c>
      <x:c r="L8529" s="53">
        <x:f t="shared" si="1589"/>
        <x:v>33</x:v>
      </x:c>
      <x:c r="M8529" s="54">
        <x:f t="shared" si="1590"/>
        <x:v>5192.9908293776571</x:v>
      </x:c>
      <x:c r="N8529" s="54">
        <x:f t="shared" si="1591"/>
        <x:v>3.1062436315122617</x:v>
      </x:c>
      <x:c r="O8529" s="55">
        <x:f t="shared" si="1592"/>
        <x:v>168400</x:v>
      </x:c>
      <x:c r="P8529" s="55">
        <x:f t="shared" si="1593"/>
        <x:v>29040</x:v>
      </x:c>
      <x:c r="Q8529" s="55">
        <x:f t="shared" si="1594"/>
        <x:v>102656.09078780655</x:v>
      </x:c>
      <x:c r="R8529" s="55">
        <x:f t="shared" si="1595"/>
        <x:v>16703.909212193452</x:v>
      </x:c>
      <x:c r="S8529" s="1" t="str">
        <x:f t="shared" si="1596"/>
        <x:v>YES</x:v>
      </x:c>
      <x:c r="T8529" s="1">
        <x:f t="shared" si="1597"/>
        <x:v>16703.909212193452</x:v>
      </x:c>
    </x:row>
    <x:row r="8530">
      <x:c r="A8530" s="1"/>
      <x:c r="B8530" s="1"/>
      <x:c r="C8530" s="1"/>
      <x:c r="D8530" s="1"/>
      <x:c r="E8530" s="1"/>
      <x:c r="F8530" s="1"/>
      <x:c r="G8530" s="1"/>
      <x:c r="H8530" s="1"/>
      <x:c r="I8530" s="53">
        <x:f t="shared" si="1586"/>
        <x:v>13</x:v>
      </x:c>
      <x:c r="J8530" s="53">
        <x:f t="shared" si="1587"/>
        <x:v>0</x:v>
      </x:c>
      <x:c r="K8530" s="53">
        <x:f t="shared" si="1588"/>
        <x:v>21</x:v>
      </x:c>
      <x:c r="L8530" s="53">
        <x:f t="shared" si="1589"/>
        <x:v>34</x:v>
      </x:c>
      <x:c r="M8530" s="54">
        <x:f t="shared" si="1590"/>
        <x:v>5265.8265696041008</x:v>
      </x:c>
      <x:c r="N8530" s="54">
        <x:f t="shared" si="1591"/>
        <x:v>3.1568240066695146</x:v>
      </x:c>
      <x:c r="O8530" s="55">
        <x:f t="shared" si="1592"/>
        <x:v>171100</x:v>
      </x:c>
      <x:c r="P8530" s="55">
        <x:f t="shared" si="1593"/>
        <x:v>29920</x:v>
      </x:c>
      <x:c r="Q8530" s="55">
        <x:f t="shared" si="1594"/>
        <x:v>103920.60016673786</x:v>
      </x:c>
      <x:c r="R8530" s="55">
        <x:f t="shared" si="1595"/>
        <x:v>17259.399833262141</x:v>
      </x:c>
      <x:c r="S8530" s="1" t="str">
        <x:f t="shared" si="1596"/>
        <x:v>YES</x:v>
      </x:c>
      <x:c r="T8530" s="1">
        <x:f t="shared" si="1597"/>
        <x:v>17259.399833262141</x:v>
      </x:c>
    </x:row>
    <x:row r="8531">
      <x:c r="A8531" s="1"/>
      <x:c r="B8531" s="1"/>
      <x:c r="C8531" s="1"/>
      <x:c r="D8531" s="1"/>
      <x:c r="E8531" s="1"/>
      <x:c r="F8531" s="1"/>
      <x:c r="G8531" s="1"/>
      <x:c r="H8531" s="1"/>
      <x:c r="I8531" s="53">
        <x:f t="shared" si="1586"/>
        <x:v>13</x:v>
      </x:c>
      <x:c r="J8531" s="53">
        <x:f t="shared" si="1587"/>
        <x:v>0</x:v>
      </x:c>
      <x:c r="K8531" s="53">
        <x:f t="shared" si="1588"/>
        <x:v>22</x:v>
      </x:c>
      <x:c r="L8531" s="53">
        <x:f t="shared" si="1589"/>
        <x:v>35</x:v>
      </x:c>
      <x:c r="M8531" s="54">
        <x:f t="shared" si="1590"/>
        <x:v>5340.3029168504972</x:v>
      </x:c>
      <x:c r="N8531" s="54">
        <x:f t="shared" si="1591"/>
        <x:v>3.2085436922572899</x:v>
      </x:c>
      <x:c r="O8531" s="55">
        <x:f t="shared" si="1592"/>
        <x:v>173800</x:v>
      </x:c>
      <x:c r="P8531" s="55">
        <x:f t="shared" si="1593"/>
        <x:v>30800</x:v>
      </x:c>
      <x:c r="Q8531" s="55">
        <x:f t="shared" si="1594"/>
        <x:v>105213.59230643224</x:v>
      </x:c>
      <x:c r="R8531" s="55">
        <x:f t="shared" si="1595"/>
        <x:v>17786.407693567759</x:v>
      </x:c>
      <x:c r="S8531" s="1" t="str">
        <x:f t="shared" si="1596"/>
        <x:v>YES</x:v>
      </x:c>
      <x:c r="T8531" s="1">
        <x:f t="shared" si="1597"/>
        <x:v>17786.407693567759</x:v>
      </x:c>
    </x:row>
    <x:row r="8532">
      <x:c r="A8532" s="1"/>
      <x:c r="B8532" s="1"/>
      <x:c r="C8532" s="1"/>
      <x:c r="D8532" s="1"/>
      <x:c r="E8532" s="1"/>
      <x:c r="F8532" s="1"/>
      <x:c r="G8532" s="1"/>
      <x:c r="H8532" s="1"/>
      <x:c r="I8532" s="53">
        <x:f t="shared" si="1586"/>
        <x:v>13</x:v>
      </x:c>
      <x:c r="J8532" s="53">
        <x:f t="shared" si="1587"/>
        <x:v>0</x:v>
      </x:c>
      <x:c r="K8532" s="53">
        <x:f t="shared" si="1588"/>
        <x:v>23</x:v>
      </x:c>
      <x:c r="L8532" s="53">
        <x:f t="shared" si="1589"/>
        <x:v>36</x:v>
      </x:c>
      <x:c r="M8532" s="54">
        <x:f t="shared" si="1590"/>
        <x:v>5416.449505707933</x:v>
      </x:c>
      <x:c r="N8532" s="54">
        <x:f t="shared" si="1591"/>
        <x:v>3.2614232678527313</x:v>
      </x:c>
      <x:c r="O8532" s="55">
        <x:f t="shared" si="1592"/>
        <x:v>176500</x:v>
      </x:c>
      <x:c r="P8532" s="55">
        <x:f t="shared" si="1593"/>
        <x:v>31680</x:v>
      </x:c>
      <x:c r="Q8532" s="55">
        <x:f t="shared" si="1594"/>
        <x:v>106535.58169631827</x:v>
      </x:c>
      <x:c r="R8532" s="55">
        <x:f t="shared" si="1595"/>
        <x:v>18284.418303681727</x:v>
      </x:c>
      <x:c r="S8532" s="1" t="str">
        <x:f t="shared" si="1596"/>
        <x:v>YES</x:v>
      </x:c>
      <x:c r="T8532" s="1">
        <x:f t="shared" si="1597"/>
        <x:v>18284.418303681727</x:v>
      </x:c>
    </x:row>
    <x:row r="8533">
      <x:c r="A8533" s="1"/>
      <x:c r="B8533" s="1"/>
      <x:c r="C8533" s="1"/>
      <x:c r="D8533" s="1"/>
      <x:c r="E8533" s="1"/>
      <x:c r="F8533" s="1"/>
      <x:c r="G8533" s="1"/>
      <x:c r="H8533" s="1"/>
      <x:c r="I8533" s="53">
        <x:f t="shared" si="1586"/>
        <x:v>13</x:v>
      </x:c>
      <x:c r="J8533" s="53">
        <x:f t="shared" si="1587"/>
        <x:v>0</x:v>
      </x:c>
      <x:c r="K8533" s="53">
        <x:f t="shared" si="1588"/>
        <x:v>24</x:v>
      </x:c>
      <x:c r="L8533" s="53">
        <x:f t="shared" si="1589"/>
        <x:v>37</x:v>
      </x:c>
      <x:c r="M8533" s="54">
        <x:f t="shared" si="1590"/>
        <x:v>5494.2964552874291</x:v>
      </x:c>
      <x:c r="N8533" s="54">
        <x:f t="shared" si="1591"/>
        <x:v>3.3154836495051589</x:v>
      </x:c>
      <x:c r="O8533" s="55">
        <x:f t="shared" si="1592"/>
        <x:v>179200</x:v>
      </x:c>
      <x:c r="P8533" s="55">
        <x:f t="shared" si="1593"/>
        <x:v>32560</x:v>
      </x:c>
      <x:c r="Q8533" s="55">
        <x:f t="shared" si="1594"/>
        <x:v>107887.09123762898</x:v>
      </x:c>
      <x:c r="R8533" s="55">
        <x:f t="shared" si="1595"/>
        <x:v>18752.908762371022</x:v>
      </x:c>
      <x:c r="S8533" s="1" t="str">
        <x:f t="shared" si="1596"/>
        <x:v>YES</x:v>
      </x:c>
      <x:c r="T8533" s="1">
        <x:f t="shared" si="1597"/>
        <x:v>18752.908762371022</x:v>
      </x:c>
    </x:row>
    <x:row r="8534">
      <x:c r="A8534" s="1"/>
      <x:c r="B8534" s="1"/>
      <x:c r="C8534" s="1"/>
      <x:c r="D8534" s="1"/>
      <x:c r="E8534" s="1"/>
      <x:c r="F8534" s="1"/>
      <x:c r="G8534" s="1"/>
      <x:c r="H8534" s="1"/>
      <x:c r="I8534" s="53">
        <x:f t="shared" si="1586"/>
        <x:v>13</x:v>
      </x:c>
      <x:c r="J8534" s="53">
        <x:f t="shared" si="1587"/>
        <x:v>0</x:v>
      </x:c>
      <x:c r="K8534" s="53">
        <x:f t="shared" si="1588"/>
        <x:v>25</x:v>
      </x:c>
      <x:c r="L8534" s="53">
        <x:f t="shared" si="1589"/>
        <x:v>38</x:v>
      </x:c>
      <x:c r="M8534" s="54">
        <x:f t="shared" si="1590"/>
        <x:v>5573.8743767025271</x:v>
      </x:c>
      <x:c r="N8534" s="54">
        <x:f t="shared" si="1591"/>
        <x:v>3.3707460949323105</x:v>
      </x:c>
      <x:c r="O8534" s="55">
        <x:f t="shared" si="1592"/>
        <x:v>181900</x:v>
      </x:c>
      <x:c r="P8534" s="55">
        <x:f t="shared" si="1593"/>
        <x:v>33440</x:v>
      </x:c>
      <x:c r="Q8534" s="55">
        <x:f t="shared" si="1594"/>
        <x:v>109268.65237330776</x:v>
      </x:c>
      <x:c r="R8534" s="55">
        <x:f t="shared" si="1595"/>
        <x:v>19191.347626692237</x:v>
      </x:c>
      <x:c r="S8534" s="1" t="str">
        <x:f t="shared" si="1596"/>
        <x:v>YES</x:v>
      </x:c>
      <x:c r="T8534" s="1">
        <x:f t="shared" si="1597"/>
        <x:v>19191.347626692237</x:v>
      </x:c>
    </x:row>
    <x:row r="8535">
      <x:c r="A8535" s="1"/>
      <x:c r="B8535" s="1"/>
      <x:c r="C8535" s="1"/>
      <x:c r="D8535" s="1"/>
      <x:c r="E8535" s="1"/>
      <x:c r="F8535" s="1"/>
      <x:c r="G8535" s="1"/>
      <x:c r="H8535" s="1"/>
      <x:c r="I8535" s="53">
        <x:f t="shared" si="1586"/>
        <x:v>13</x:v>
      </x:c>
      <x:c r="J8535" s="53">
        <x:f t="shared" si="1587"/>
        <x:v>0</x:v>
      </x:c>
      <x:c r="K8535" s="53">
        <x:f t="shared" si="1588"/>
        <x:v>26</x:v>
      </x:c>
      <x:c r="L8535" s="53">
        <x:f t="shared" si="1589"/>
        <x:v>39</x:v>
      </x:c>
      <x:c r="M8535" s="54">
        <x:f t="shared" si="1590"/>
        <x:v>5655.2143806632448</x:v>
      </x:c>
      <x:c r="N8535" s="54">
        <x:f t="shared" si="1591"/>
        <x:v>3.42723220879392</x:v>
      </x:c>
      <x:c r="O8535" s="55">
        <x:f t="shared" si="1592"/>
        <x:v>184600</x:v>
      </x:c>
      <x:c r="P8535" s="55">
        <x:f t="shared" si="1593"/>
        <x:v>34320</x:v>
      </x:c>
      <x:c r="Q8535" s="55">
        <x:f t="shared" si="1594"/>
        <x:v>110680.805219848</x:v>
      </x:c>
      <x:c r="R8535" s="55">
        <x:f t="shared" si="1595"/>
        <x:v>19599.194780152</x:v>
      </x:c>
      <x:c r="S8535" s="1" t="str">
        <x:f t="shared" si="1596"/>
        <x:v>YES</x:v>
      </x:c>
      <x:c r="T8535" s="1">
        <x:f t="shared" si="1597"/>
        <x:v>19599.194780152</x:v>
      </x:c>
    </x:row>
    <x:row r="8536">
      <x:c r="A8536" s="1"/>
      <x:c r="B8536" s="1"/>
      <x:c r="C8536" s="1"/>
      <x:c r="D8536" s="1"/>
      <x:c r="E8536" s="1"/>
      <x:c r="F8536" s="1"/>
      <x:c r="G8536" s="1"/>
      <x:c r="H8536" s="1"/>
      <x:c r="I8536" s="53">
        <x:f t="shared" si="1586"/>
        <x:v>13</x:v>
      </x:c>
      <x:c r="J8536" s="53">
        <x:f t="shared" si="1587"/>
        <x:v>0</x:v>
      </x:c>
      <x:c r="K8536" s="53">
        <x:f t="shared" si="1588"/>
        <x:v>27</x:v>
      </x:c>
      <x:c r="L8536" s="53">
        <x:f t="shared" si="1589"/>
        <x:v>40</x:v>
      </x:c>
      <x:c r="M8536" s="54">
        <x:f t="shared" si="1590"/>
        <x:v>5738.3480851830009</x:v>
      </x:c>
      <x:c r="N8536" s="54">
        <x:f t="shared" si="1591"/>
        <x:v>3.4849639480437506</x:v>
      </x:c>
      <x:c r="O8536" s="55">
        <x:f t="shared" si="1592"/>
        <x:v>187300</x:v>
      </x:c>
      <x:c r="P8536" s="55">
        <x:f t="shared" si="1593"/>
        <x:v>35200</x:v>
      </x:c>
      <x:c r="Q8536" s="55">
        <x:f t="shared" si="1594"/>
        <x:v>112124.09870109377</x:v>
      </x:c>
      <x:c r="R8536" s="55">
        <x:f t="shared" si="1595"/>
        <x:v>19975.901298906232</x:v>
      </x:c>
      <x:c r="S8536" s="1" t="str">
        <x:f t="shared" si="1596"/>
        <x:v>YES</x:v>
      </x:c>
      <x:c r="T8536" s="1">
        <x:f t="shared" si="1597"/>
        <x:v>19975.901298906232</x:v>
      </x:c>
    </x:row>
    <x:row r="8537">
      <x:c r="A8537" s="1"/>
      <x:c r="B8537" s="1"/>
      <x:c r="C8537" s="1"/>
      <x:c r="D8537" s="1"/>
      <x:c r="E8537" s="1"/>
      <x:c r="F8537" s="1"/>
      <x:c r="G8537" s="1"/>
      <x:c r="H8537" s="1"/>
      <x:c r="I8537" s="53">
        <x:f t="shared" si="1586"/>
        <x:v>13</x:v>
      </x:c>
      <x:c r="J8537" s="53">
        <x:f t="shared" si="1587"/>
        <x:v>0</x:v>
      </x:c>
      <x:c r="K8537" s="53">
        <x:f t="shared" si="1588"/>
        <x:v>28</x:v>
      </x:c>
      <x:c r="L8537" s="53">
        <x:f t="shared" si="1589"/>
        <x:v>41</x:v>
      </x:c>
      <x:c r="M8537" s="54">
        <x:f t="shared" si="1590"/>
        <x:v>5823.3076234001546</x:v>
      </x:c>
      <x:c r="N8537" s="54">
        <x:f t="shared" si="1591"/>
        <x:v>3.5439636273612183</x:v>
      </x:c>
      <x:c r="O8537" s="55">
        <x:f t="shared" si="1592"/>
        <x:v>190000</x:v>
      </x:c>
      <x:c r="P8537" s="55">
        <x:f t="shared" si="1593"/>
        <x:v>36080</x:v>
      </x:c>
      <x:c r="Q8537" s="55">
        <x:f t="shared" si="1594"/>
        <x:v>113599.09068403047</x:v>
      </x:c>
      <x:c r="R8537" s="55">
        <x:f t="shared" si="1595"/>
        <x:v>20320.909315969533</x:v>
      </x:c>
      <x:c r="S8537" s="1" t="str">
        <x:f t="shared" si="1596"/>
        <x:v>YES</x:v>
      </x:c>
      <x:c r="T8537" s="1">
        <x:f t="shared" si="1597"/>
        <x:v>20320.909315969533</x:v>
      </x:c>
    </x:row>
    <x:row r="8538">
      <x:c r="A8538" s="1"/>
      <x:c r="B8538" s="1"/>
      <x:c r="C8538" s="1"/>
      <x:c r="D8538" s="1"/>
      <x:c r="E8538" s="1"/>
      <x:c r="F8538" s="1"/>
      <x:c r="G8538" s="1"/>
      <x:c r="H8538" s="1"/>
      <x:c r="I8538" s="53">
        <x:f t="shared" si="1586"/>
        <x:v>13</x:v>
      </x:c>
      <x:c r="J8538" s="53">
        <x:f t="shared" si="1587"/>
        <x:v>0</x:v>
      </x:c>
      <x:c r="K8538" s="53">
        <x:f t="shared" si="1588"/>
        <x:v>29</x:v>
      </x:c>
      <x:c r="L8538" s="53">
        <x:f t="shared" si="1589"/>
        <x:v>42</x:v>
      </x:c>
      <x:c r="M8538" s="54">
        <x:f t="shared" si="1590"/>
        <x:v>5910.1256515158084</x:v>
      </x:c>
      <x:c r="N8538" s="54">
        <x:f t="shared" si="1591"/>
        <x:v>3.6042539246637557</x:v>
      </x:c>
      <x:c r="O8538" s="55">
        <x:f t="shared" si="1592"/>
        <x:v>192700</x:v>
      </x:c>
      <x:c r="P8538" s="55">
        <x:f t="shared" si="1593"/>
        <x:v>36960</x:v>
      </x:c>
      <x:c r="Q8538" s="55">
        <x:f t="shared" si="1594"/>
        <x:v>115106.34811659389</x:v>
      </x:c>
      <x:c r="R8538" s="55">
        <x:f t="shared" si="1595"/>
        <x:v>20633.651883406113</x:v>
      </x:c>
      <x:c r="S8538" s="1" t="str">
        <x:f t="shared" si="1596"/>
        <x:v>YES</x:v>
      </x:c>
      <x:c r="T8538" s="1">
        <x:f t="shared" si="1597"/>
        <x:v>20633.651883406113</x:v>
      </x:c>
    </x:row>
    <x:row r="8539">
      <x:c r="A8539" s="1"/>
      <x:c r="B8539" s="1"/>
      <x:c r="C8539" s="1"/>
      <x:c r="D8539" s="1"/>
      <x:c r="E8539" s="1"/>
      <x:c r="F8539" s="1"/>
      <x:c r="G8539" s="1"/>
      <x:c r="H8539" s="1"/>
      <x:c r="I8539" s="53">
        <x:f t="shared" si="1586"/>
        <x:v>13</x:v>
      </x:c>
      <x:c r="J8539" s="53">
        <x:f t="shared" si="1587"/>
        <x:v>0</x:v>
      </x:c>
      <x:c r="K8539" s="53">
        <x:f t="shared" si="1588"/>
        <x:v>30</x:v>
      </x:c>
      <x:c r="L8539" s="53">
        <x:f t="shared" si="1589"/>
        <x:v>43</x:v>
      </x:c>
      <x:c r="M8539" s="54">
        <x:f t="shared" si="1590"/>
        <x:v>5998.8353568495795</x:v>
      </x:c>
      <x:c r="N8539" s="54">
        <x:f t="shared" si="1591"/>
        <x:v>3.6658578867010969</x:v>
      </x:c>
      <x:c r="O8539" s="55">
        <x:f t="shared" si="1592"/>
        <x:v>195400</x:v>
      </x:c>
      <x:c r="P8539" s="55">
        <x:f t="shared" si="1593"/>
        <x:v>37840</x:v>
      </x:c>
      <x:c r="Q8539" s="55">
        <x:f t="shared" si="1594"/>
        <x:v>116646.44716752743</x:v>
      </x:c>
      <x:c r="R8539" s="55">
        <x:f t="shared" si="1595"/>
        <x:v>20913.552832472575</x:v>
      </x:c>
      <x:c r="S8539" s="1" t="str">
        <x:f t="shared" si="1596"/>
        <x:v>YES</x:v>
      </x:c>
      <x:c r="T8539" s="1">
        <x:f t="shared" si="1597"/>
        <x:v>20913.552832472575</x:v>
      </x:c>
    </x:row>
    <x:row r="8540">
      <x:c r="A8540" s="1"/>
      <x:c r="B8540" s="1"/>
      <x:c r="C8540" s="1"/>
      <x:c r="D8540" s="1"/>
      <x:c r="E8540" s="1"/>
      <x:c r="F8540" s="1"/>
      <x:c r="G8540" s="1"/>
      <x:c r="H8540" s="1"/>
      <x:c r="I8540" s="53">
        <x:f t="shared" si="1586"/>
        <x:v>13</x:v>
      </x:c>
      <x:c r="J8540" s="53">
        <x:f t="shared" si="1587"/>
        <x:v>1</x:v>
      </x:c>
      <x:c r="K8540" s="53">
        <x:f t="shared" si="1588"/>
        <x:v>0</x:v>
      </x:c>
      <x:c r="L8540" s="53">
        <x:f t="shared" si="1589"/>
        <x:v>14</x:v>
      </x:c>
      <x:c r="M8540" s="54">
        <x:f t="shared" si="1590"/>
        <x:v>4069.9073208399304</x:v>
      </x:c>
      <x:c r="N8540" s="54">
        <x:f t="shared" si="1591"/>
        <x:v>2.326324528361063</x:v>
      </x:c>
      <x:c r="O8540" s="55">
        <x:f t="shared" si="1592"/>
        <x:v>116494</x:v>
      </x:c>
      <x:c r="P8540" s="55">
        <x:f t="shared" si="1593"/>
        <x:v>11880</x:v>
      </x:c>
      <x:c r="Q8540" s="55">
        <x:f t="shared" si="1594"/>
        <x:v>83158.113209026575</x:v>
      </x:c>
      <x:c r="R8540" s="55">
        <x:f t="shared" si="1595"/>
        <x:v>1455.8867909734254</x:v>
      </x:c>
      <x:c r="S8540" s="1" t="str">
        <x:f t="shared" si="1596"/>
        <x:v>YES</x:v>
      </x:c>
      <x:c r="T8540" s="1">
        <x:f t="shared" si="1597"/>
        <x:v>1455.8867909734254</x:v>
      </x:c>
    </x:row>
    <x:row r="8541">
      <x:c r="A8541" s="1"/>
      <x:c r="B8541" s="1"/>
      <x:c r="C8541" s="1"/>
      <x:c r="D8541" s="1"/>
      <x:c r="E8541" s="1"/>
      <x:c r="F8541" s="1"/>
      <x:c r="G8541" s="1"/>
      <x:c r="H8541" s="1"/>
      <x:c r="I8541" s="53">
        <x:f t="shared" si="1586"/>
        <x:v>13</x:v>
      </x:c>
      <x:c r="J8541" s="53">
        <x:f t="shared" si="1587"/>
        <x:v>1</x:v>
      </x:c>
      <x:c r="K8541" s="53">
        <x:f t="shared" si="1588"/>
        <x:v>1</x:v>
      </x:c>
      <x:c r="L8541" s="53">
        <x:f t="shared" si="1589"/>
        <x:v>15</x:v>
      </x:c>
      <x:c r="M8541" s="54">
        <x:f t="shared" si="1590"/>
        <x:v>4115.4698208399304</x:v>
      </x:c>
      <x:c r="N8541" s="54">
        <x:f t="shared" si="1591"/>
        <x:v>2.3579651533610626</x:v>
      </x:c>
      <x:c r="O8541" s="55">
        <x:f t="shared" si="1592"/>
        <x:v>119194</x:v>
      </x:c>
      <x:c r="P8541" s="55">
        <x:f t="shared" si="1593"/>
        <x:v>12760</x:v>
      </x:c>
      <x:c r="Q8541" s="55">
        <x:f t="shared" si="1594"/>
        <x:v>83949.128834026575</x:v>
      </x:c>
      <x:c r="R8541" s="55">
        <x:f t="shared" si="1595"/>
        <x:v>2484.8711659734254</x:v>
      </x:c>
      <x:c r="S8541" s="1" t="str">
        <x:f t="shared" si="1596"/>
        <x:v>YES</x:v>
      </x:c>
      <x:c r="T8541" s="1">
        <x:f t="shared" si="1597"/>
        <x:v>2484.8711659734254</x:v>
      </x:c>
    </x:row>
    <x:row r="8542">
      <x:c r="A8542" s="1"/>
      <x:c r="B8542" s="1"/>
      <x:c r="C8542" s="1"/>
      <x:c r="D8542" s="1"/>
      <x:c r="E8542" s="1"/>
      <x:c r="F8542" s="1"/>
      <x:c r="G8542" s="1"/>
      <x:c r="H8542" s="1"/>
      <x:c r="I8542" s="53">
        <x:f t="shared" si="1586"/>
        <x:v>13</x:v>
      </x:c>
      <x:c r="J8542" s="53">
        <x:f t="shared" si="1587"/>
        <x:v>1</x:v>
      </x:c>
      <x:c r="K8542" s="53">
        <x:f t="shared" si="1588"/>
        <x:v>2</x:v>
      </x:c>
      <x:c r="L8542" s="53">
        <x:f t="shared" si="1589"/>
        <x:v>16</x:v>
      </x:c>
      <x:c r="M8542" s="54">
        <x:f t="shared" si="1590"/>
        <x:v>4162.1713833399308</x:v>
      </x:c>
      <x:c r="N8542" s="54">
        <x:f t="shared" si="1591"/>
        <x:v>2.3903967939860631</x:v>
      </x:c>
      <x:c r="O8542" s="55">
        <x:f t="shared" si="1592"/>
        <x:v>121894</x:v>
      </x:c>
      <x:c r="P8542" s="55">
        <x:f t="shared" si="1593"/>
        <x:v>13640</x:v>
      </x:c>
      <x:c r="Q8542" s="55">
        <x:f t="shared" si="1594"/>
        <x:v>84759.919849651575</x:v>
      </x:c>
      <x:c r="R8542" s="55">
        <x:f t="shared" si="1595"/>
        <x:v>3494.0801503484254</x:v>
      </x:c>
      <x:c r="S8542" s="1" t="str">
        <x:f t="shared" si="1596"/>
        <x:v>YES</x:v>
      </x:c>
      <x:c r="T8542" s="1">
        <x:f t="shared" si="1597"/>
        <x:v>3494.0801503484254</x:v>
      </x:c>
    </x:row>
    <x:row r="8543">
      <x:c r="A8543" s="1"/>
      <x:c r="B8543" s="1"/>
      <x:c r="C8543" s="1"/>
      <x:c r="D8543" s="1"/>
      <x:c r="E8543" s="1"/>
      <x:c r="F8543" s="1"/>
      <x:c r="G8543" s="1"/>
      <x:c r="H8543" s="1"/>
      <x:c r="I8543" s="53">
        <x:f t="shared" si="1586"/>
        <x:v>13</x:v>
      </x:c>
      <x:c r="J8543" s="53">
        <x:f t="shared" si="1587"/>
        <x:v>1</x:v>
      </x:c>
      <x:c r="K8543" s="53">
        <x:f t="shared" si="1588"/>
        <x:v>3</x:v>
      </x:c>
      <x:c r="L8543" s="53">
        <x:f t="shared" si="1589"/>
        <x:v>17</x:v>
      </x:c>
      <x:c r="M8543" s="54">
        <x:f t="shared" si="1590"/>
        <x:v>4210.0333657618057</x:v>
      </x:c>
      <x:c r="N8543" s="54">
        <x:f t="shared" si="1591"/>
        <x:v>2.423634281779032</x:v>
      </x:c>
      <x:c r="O8543" s="55">
        <x:f t="shared" si="1592"/>
        <x:v>124594</x:v>
      </x:c>
      <x:c r="P8543" s="55">
        <x:f t="shared" si="1593"/>
        <x:v>14520</x:v>
      </x:c>
      <x:c r="Q8543" s="55">
        <x:f t="shared" si="1594"/>
        <x:v>85590.857044475793</x:v>
      </x:c>
      <x:c r="R8543" s="55">
        <x:f t="shared" si="1595"/>
        <x:v>4483.1429555242066</x:v>
      </x:c>
      <x:c r="S8543" s="1" t="str">
        <x:f t="shared" si="1596"/>
        <x:v>YES</x:v>
      </x:c>
      <x:c r="T8543" s="1">
        <x:f t="shared" si="1597"/>
        <x:v>4483.1429555242066</x:v>
      </x:c>
    </x:row>
    <x:row r="8544">
      <x:c r="A8544" s="1"/>
      <x:c r="B8544" s="1"/>
      <x:c r="C8544" s="1"/>
      <x:c r="D8544" s="1"/>
      <x:c r="E8544" s="1"/>
      <x:c r="F8544" s="1"/>
      <x:c r="G8544" s="1"/>
      <x:c r="H8544" s="1"/>
      <x:c r="I8544" s="53">
        <x:f t="shared" si="1586"/>
        <x:v>13</x:v>
      </x:c>
      <x:c r="J8544" s="53">
        <x:f t="shared" si="1587"/>
        <x:v>1</x:v>
      </x:c>
      <x:c r="K8544" s="53">
        <x:f t="shared" si="1588"/>
        <x:v>4</x:v>
      </x:c>
      <x:c r="L8544" s="53">
        <x:f t="shared" si="1589"/>
        <x:v>18</x:v>
      </x:c>
      <x:c r="M8544" s="54">
        <x:f t="shared" si="1590"/>
        <x:v>4259.0774814844617</x:v>
      </x:c>
      <x:c r="N8544" s="54">
        <x:f t="shared" si="1591"/>
        <x:v>2.4576926954753207</x:v>
      </x:c>
      <x:c r="O8544" s="55">
        <x:f t="shared" si="1592"/>
        <x:v>127294</x:v>
      </x:c>
      <x:c r="P8544" s="55">
        <x:f t="shared" si="1593"/>
        <x:v>15400</x:v>
      </x:c>
      <x:c r="Q8544" s="55">
        <x:f t="shared" si="1594"/>
        <x:v>86442.31738688302</x:v>
      </x:c>
      <x:c r="R8544" s="55">
        <x:f t="shared" si="1595"/>
        <x:v>5451.6826131169801</x:v>
      </x:c>
      <x:c r="S8544" s="1" t="str">
        <x:f t="shared" si="1596"/>
        <x:v>YES</x:v>
      </x:c>
      <x:c r="T8544" s="1">
        <x:f t="shared" si="1597"/>
        <x:v>5451.6826131169801</x:v>
      </x:c>
    </x:row>
    <x:row r="8545">
      <x:c r="A8545" s="1"/>
      <x:c r="B8545" s="1"/>
      <x:c r="C8545" s="1"/>
      <x:c r="D8545" s="1"/>
      <x:c r="E8545" s="1"/>
      <x:c r="F8545" s="1"/>
      <x:c r="G8545" s="1"/>
      <x:c r="H8545" s="1"/>
      <x:c r="I8545" s="53">
        <x:f t="shared" si="1586"/>
        <x:v>13</x:v>
      </x:c>
      <x:c r="J8545" s="53">
        <x:f t="shared" si="1587"/>
        <x:v>1</x:v>
      </x:c>
      <x:c r="K8545" s="53">
        <x:f t="shared" si="1588"/>
        <x:v>5</x:v>
      </x:c>
      <x:c r="L8545" s="53">
        <x:f t="shared" si="1589"/>
        <x:v>19</x:v>
      </x:c>
      <x:c r="M8545" s="54">
        <x:f t="shared" si="1590"/>
        <x:v>4309.3258054056651</x:v>
      </x:c>
      <x:c r="N8545" s="54">
        <x:f t="shared" si="1591"/>
        <x:v>2.4925873648650452</x:v>
      </x:c>
      <x:c r="O8545" s="55">
        <x:f t="shared" si="1592"/>
        <x:v>129994</x:v>
      </x:c>
      <x:c r="P8545" s="55">
        <x:f t="shared" si="1593"/>
        <x:v>16280</x:v>
      </x:c>
      <x:c r="Q8545" s="55">
        <x:f t="shared" si="1594"/>
        <x:v>87314.684121626138</x:v>
      </x:c>
      <x:c r="R8545" s="55">
        <x:f t="shared" si="1595"/>
        <x:v>6399.3158783738618</x:v>
      </x:c>
      <x:c r="S8545" s="1" t="str">
        <x:f t="shared" si="1596"/>
        <x:v>YES</x:v>
      </x:c>
      <x:c r="T8545" s="1">
        <x:f t="shared" si="1597"/>
        <x:v>6399.3158783738618</x:v>
      </x:c>
    </x:row>
    <x:row r="8546">
      <x:c r="A8546" s="1"/>
      <x:c r="B8546" s="1"/>
      <x:c r="C8546" s="1"/>
      <x:c r="D8546" s="1"/>
      <x:c r="E8546" s="1"/>
      <x:c r="F8546" s="1"/>
      <x:c r="G8546" s="1"/>
      <x:c r="H8546" s="1"/>
      <x:c r="I8546" s="53">
        <x:f t="shared" si="1586"/>
        <x:v>13</x:v>
      </x:c>
      <x:c r="J8546" s="53">
        <x:f t="shared" si="1587"/>
        <x:v>1</x:v>
      </x:c>
      <x:c r="K8546" s="53">
        <x:f t="shared" si="1588"/>
        <x:v>6</x:v>
      </x:c>
      <x:c r="L8546" s="53">
        <x:f t="shared" si="1589"/>
        <x:v>20</x:v>
      </x:c>
      <x:c r="M8546" s="54">
        <x:f t="shared" si="1590"/>
        <x:v>4360.8007795872982</x:v>
      </x:c>
      <x:c r="N8546" s="54">
        <x:f t="shared" si="1591"/>
        <x:v>2.5283338747134017</x:v>
      </x:c>
      <x:c r="O8546" s="55">
        <x:f t="shared" si="1592"/>
        <x:v>132694</x:v>
      </x:c>
      <x:c r="P8546" s="55">
        <x:f t="shared" si="1593"/>
        <x:v>17160</x:v>
      </x:c>
      <x:c r="Q8546" s="55">
        <x:f t="shared" si="1594"/>
        <x:v>88208.346867835033</x:v>
      </x:c>
      <x:c r="R8546" s="55">
        <x:f t="shared" si="1595"/>
        <x:v>7325.6531321649672</x:v>
      </x:c>
      <x:c r="S8546" s="1" t="str">
        <x:f t="shared" si="1596"/>
        <x:v>YES</x:v>
      </x:c>
      <x:c r="T8546" s="1">
        <x:f t="shared" si="1597"/>
        <x:v>7325.6531321649672</x:v>
      </x:c>
    </x:row>
    <x:row r="8547">
      <x:c r="A8547" s="1"/>
      <x:c r="B8547" s="1"/>
      <x:c r="C8547" s="1"/>
      <x:c r="D8547" s="1"/>
      <x:c r="E8547" s="1"/>
      <x:c r="F8547" s="1"/>
      <x:c r="G8547" s="1"/>
      <x:c r="H8547" s="1"/>
      <x:c r="I8547" s="53">
        <x:f t="shared" si="1586"/>
        <x:v>13</x:v>
      </x:c>
      <x:c r="J8547" s="53">
        <x:f t="shared" si="1587"/>
        <x:v>1</x:v>
      </x:c>
      <x:c r="K8547" s="53">
        <x:f t="shared" si="1588"/>
        <x:v>7</x:v>
      </x:c>
      <x:c r="L8547" s="53">
        <x:f t="shared" si="1589"/>
        <x:v>21</x:v>
      </x:c>
      <x:c r="M8547" s="54">
        <x:f t="shared" si="1590"/>
        <x:v>4413.525218985259</x:v>
      </x:c>
      <x:c r="N8547" s="54">
        <x:f t="shared" si="1591"/>
        <x:v>2.564948068739763</x:v>
      </x:c>
      <x:c r="O8547" s="55">
        <x:f t="shared" si="1592"/>
        <x:v>135394</x:v>
      </x:c>
      <x:c r="P8547" s="55">
        <x:f t="shared" si="1593"/>
        <x:v>18040</x:v>
      </x:c>
      <x:c r="Q8547" s="55">
        <x:f t="shared" si="1594"/>
        <x:v>89123.701718494078</x:v>
      </x:c>
      <x:c r="R8547" s="55">
        <x:f t="shared" si="1595"/>
        <x:v>8230.2982815059222</x:v>
      </x:c>
      <x:c r="S8547" s="1" t="str">
        <x:f t="shared" si="1596"/>
        <x:v>YES</x:v>
      </x:c>
      <x:c r="T8547" s="1">
        <x:f t="shared" si="1597"/>
        <x:v>8230.2982815059222</x:v>
      </x:c>
    </x:row>
    <x:row r="8548">
      <x:c r="A8548" s="1"/>
      <x:c r="B8548" s="1"/>
      <x:c r="C8548" s="1"/>
      <x:c r="D8548" s="1"/>
      <x:c r="E8548" s="1"/>
      <x:c r="F8548" s="1"/>
      <x:c r="G8548" s="1"/>
      <x:c r="H8548" s="1"/>
      <x:c r="I8548" s="53">
        <x:f t="shared" si="1586"/>
        <x:v>13</x:v>
      </x:c>
      <x:c r="J8548" s="53">
        <x:f t="shared" si="1587"/>
        <x:v>1</x:v>
      </x:c>
      <x:c r="K8548" s="53">
        <x:f t="shared" si="1588"/>
        <x:v>8</x:v>
      </x:c>
      <x:c r="L8548" s="53">
        <x:f t="shared" si="1589"/>
        <x:v>22</x:v>
      </x:c>
      <x:c r="M8548" s="54">
        <x:f t="shared" si="1590"/>
        <x:v>4467.5223172652386</x:v>
      </x:c>
      <x:c r="N8548" s="54">
        <x:f t="shared" si="1591"/>
        <x:v>2.6024460536564158</x:v>
      </x:c>
      <x:c r="O8548" s="55">
        <x:f t="shared" si="1592"/>
        <x:v>138094</x:v>
      </x:c>
      <x:c r="P8548" s="55">
        <x:f t="shared" si="1593"/>
        <x:v>18920</x:v>
      </x:c>
      <x:c r="Q8548" s="55">
        <x:f t="shared" si="1594"/>
        <x:v>90061.151341410383</x:v>
      </x:c>
      <x:c r="R8548" s="55">
        <x:f t="shared" si="1595"/>
        <x:v>9112.8486585896171</x:v>
      </x:c>
      <x:c r="S8548" s="1" t="str">
        <x:f t="shared" si="1596"/>
        <x:v>YES</x:v>
      </x:c>
      <x:c r="T8548" s="1">
        <x:f t="shared" si="1597"/>
        <x:v>9112.8486585896171</x:v>
      </x:c>
    </x:row>
    <x:row r="8549">
      <x:c r="A8549" s="1"/>
      <x:c r="B8549" s="1"/>
      <x:c r="C8549" s="1"/>
      <x:c r="D8549" s="1"/>
      <x:c r="E8549" s="1"/>
      <x:c r="F8549" s="1"/>
      <x:c r="G8549" s="1"/>
      <x:c r="H8549" s="1"/>
      <x:c r="I8549" s="53">
        <x:f t="shared" si="1586"/>
        <x:v>13</x:v>
      </x:c>
      <x:c r="J8549" s="53">
        <x:f t="shared" si="1587"/>
        <x:v>1</x:v>
      </x:c>
      <x:c r="K8549" s="53">
        <x:f t="shared" si="1588"/>
        <x:v>9</x:v>
      </x:c>
      <x:c r="L8549" s="53">
        <x:f t="shared" si="1589"/>
        <x:v>23</x:v>
      </x:c>
      <x:c r="M8549" s="54">
        <x:f t="shared" si="1590"/>
        <x:v>4522.8156527056335</x:v>
      </x:c>
      <x:c r="N8549" s="54">
        <x:f t="shared" si="1591"/>
        <x:v>2.6408442032678012</x:v>
      </x:c>
      <x:c r="O8549" s="55">
        <x:f t="shared" si="1592"/>
        <x:v>140794</x:v>
      </x:c>
      <x:c r="P8549" s="55">
        <x:f t="shared" si="1593"/>
        <x:v>19800</x:v>
      </x:c>
      <x:c r="Q8549" s="55">
        <x:f t="shared" si="1594"/>
        <x:v>91021.10508169503</x:v>
      </x:c>
      <x:c r="R8549" s="55">
        <x:f t="shared" si="1595"/>
        <x:v>9972.8949183049699</x:v>
      </x:c>
      <x:c r="S8549" s="1" t="str">
        <x:f t="shared" si="1596"/>
        <x:v>YES</x:v>
      </x:c>
      <x:c r="T8549" s="1">
        <x:f t="shared" si="1597"/>
        <x:v>9972.8949183049699</x:v>
      </x:c>
    </x:row>
    <x:row r="8550">
      <x:c r="A8550" s="1"/>
      <x:c r="B8550" s="1"/>
      <x:c r="C8550" s="1"/>
      <x:c r="D8550" s="1"/>
      <x:c r="E8550" s="1"/>
      <x:c r="F8550" s="1"/>
      <x:c r="G8550" s="1"/>
      <x:c r="H8550" s="1"/>
      <x:c r="I8550" s="53">
        <x:f t="shared" si="1586"/>
        <x:v>13</x:v>
      </x:c>
      <x:c r="J8550" s="53">
        <x:f t="shared" si="1587"/>
        <x:v>1</x:v>
      </x:c>
      <x:c r="K8550" s="53">
        <x:f t="shared" si="1588"/>
        <x:v>10</x:v>
      </x:c>
      <x:c r="L8550" s="53">
        <x:f t="shared" si="1589"/>
        <x:v>24</x:v>
      </x:c>
      <x:c r="M8550" s="54">
        <x:f t="shared" si="1590"/>
        <x:v>4579.4291941888459</x:v>
      </x:c>
      <x:c r="N8550" s="54">
        <x:f t="shared" si="1591"/>
        <x:v>2.680159162631143</x:v>
      </x:c>
      <x:c r="O8550" s="55">
        <x:f t="shared" si="1592"/>
        <x:v>143494</x:v>
      </x:c>
      <x:c r="P8550" s="55">
        <x:f t="shared" si="1593"/>
        <x:v>20680</x:v>
      </x:c>
      <x:c r="Q8550" s="55">
        <x:f t="shared" si="1594"/>
        <x:v>92003.979065778578</x:v>
      </x:c>
      <x:c r="R8550" s="55">
        <x:f t="shared" si="1595"/>
        <x:v>10810.020934221422</x:v>
      </x:c>
      <x:c r="S8550" s="1" t="str">
        <x:f t="shared" si="1596"/>
        <x:v>YES</x:v>
      </x:c>
      <x:c r="T8550" s="1">
        <x:f t="shared" si="1597"/>
        <x:v>10810.020934221422</x:v>
      </x:c>
    </x:row>
    <x:row r="8551">
      <x:c r="A8551" s="1"/>
      <x:c r="B8551" s="1"/>
      <x:c r="C8551" s="1"/>
      <x:c r="D8551" s="1"/>
      <x:c r="E8551" s="1"/>
      <x:c r="F8551" s="1"/>
      <x:c r="G8551" s="1"/>
      <x:c r="H8551" s="1"/>
      <x:c r="I8551" s="53">
        <x:f t="shared" si="1586"/>
        <x:v>13</x:v>
      </x:c>
      <x:c r="J8551" s="53">
        <x:f t="shared" si="1587"/>
        <x:v>1</x:v>
      </x:c>
      <x:c r="K8551" s="53">
        <x:f t="shared" si="1588"/>
        <x:v>11</x:v>
      </x:c>
      <x:c r="L8551" s="53">
        <x:f t="shared" si="1589"/>
        <x:v>25</x:v>
      </x:c>
      <x:c r="M8551" s="54">
        <x:f t="shared" si="1590"/>
        <x:v>4637.3873072822853</x:v>
      </x:c>
      <x:c r="N8551" s="54">
        <x:f t="shared" si="1591"/>
        <x:v>2.7204078522793647</x:v>
      </x:c>
      <x:c r="O8551" s="55">
        <x:f t="shared" si="1592"/>
        <x:v>146194</x:v>
      </x:c>
      <x:c r="P8551" s="55">
        <x:f t="shared" si="1593"/>
        <x:v>21560</x:v>
      </x:c>
      <x:c r="Q8551" s="55">
        <x:f t="shared" si="1594"/>
        <x:v>93010.196306984115</x:v>
      </x:c>
      <x:c r="R8551" s="55">
        <x:f t="shared" si="1595"/>
        <x:v>11623.803693015885</x:v>
      </x:c>
      <x:c r="S8551" s="1" t="str">
        <x:f t="shared" si="1596"/>
        <x:v>YES</x:v>
      </x:c>
      <x:c r="T8551" s="1">
        <x:f t="shared" si="1597"/>
        <x:v>11623.803693015885</x:v>
      </x:c>
    </x:row>
    <x:row r="8552">
      <x:c r="A8552" s="1"/>
      <x:c r="B8552" s="1"/>
      <x:c r="C8552" s="1"/>
      <x:c r="D8552" s="1"/>
      <x:c r="E8552" s="1"/>
      <x:c r="F8552" s="1"/>
      <x:c r="G8552" s="1"/>
      <x:c r="H8552" s="1"/>
      <x:c r="I8552" s="53">
        <x:f t="shared" si="1586"/>
        <x:v>13</x:v>
      </x:c>
      <x:c r="J8552" s="53">
        <x:f t="shared" si="1587"/>
        <x:v>1</x:v>
      </x:c>
      <x:c r="K8552" s="53">
        <x:f t="shared" si="1588"/>
        <x:v>12</x:v>
      </x:c>
      <x:c r="L8552" s="53">
        <x:f t="shared" si="1589"/>
        <x:v>26</x:v>
      </x:c>
      <x:c r="M8552" s="54">
        <x:f t="shared" si="1590"/>
        <x:v>4696.7147604103493</x:v>
      </x:c>
      <x:c r="N8552" s="54">
        <x:f t="shared" si="1591"/>
        <x:v>2.7616074725071869</x:v>
      </x:c>
      <x:c r="O8552" s="55">
        <x:f t="shared" si="1592"/>
        <x:v>148894</x:v>
      </x:c>
      <x:c r="P8552" s="55">
        <x:f t="shared" si="1593"/>
        <x:v>22440</x:v>
      </x:c>
      <x:c r="Q8552" s="55">
        <x:f t="shared" si="1594"/>
        <x:v>94040.186812679676</x:v>
      </x:c>
      <x:c r="R8552" s="55">
        <x:f t="shared" si="1595"/>
        <x:v>12413.813187320324</x:v>
      </x:c>
      <x:c r="S8552" s="1" t="str">
        <x:f t="shared" si="1596"/>
        <x:v>YES</x:v>
      </x:c>
      <x:c r="T8552" s="1">
        <x:f t="shared" si="1597"/>
        <x:v>12413.813187320324</x:v>
      </x:c>
    </x:row>
    <x:row r="8553">
      <x:c r="A8553" s="1"/>
      <x:c r="B8553" s="1"/>
      <x:c r="C8553" s="1"/>
      <x:c r="D8553" s="1"/>
      <x:c r="E8553" s="1"/>
      <x:c r="F8553" s="1"/>
      <x:c r="G8553" s="1"/>
      <x:c r="H8553" s="1"/>
      <x:c r="I8553" s="53">
        <x:f t="shared" si="1586"/>
        <x:v>13</x:v>
      </x:c>
      <x:c r="J8553" s="53">
        <x:f t="shared" si="1587"/>
        <x:v>1</x:v>
      </x:c>
      <x:c r="K8553" s="53">
        <x:f t="shared" si="1588"/>
        <x:v>13</x:v>
      </x:c>
      <x:c r="L8553" s="53">
        <x:f t="shared" si="1589"/>
        <x:v>27</x:v>
      </x:c>
      <x:c r="M8553" s="54">
        <x:f t="shared" si="1590"/>
        <x:v>4757.4367311187343</x:v>
      </x:c>
      <x:c r="N8553" s="54">
        <x:f t="shared" si="1591"/>
        <x:v>2.8037755077213431</x:v>
      </x:c>
      <x:c r="O8553" s="55">
        <x:f t="shared" si="1592"/>
        <x:v>151594</x:v>
      </x:c>
      <x:c r="P8553" s="55">
        <x:f t="shared" si="1593"/>
        <x:v>23320</x:v>
      </x:c>
      <x:c r="Q8553" s="55">
        <x:f t="shared" si="1594"/>
        <x:v>95094.387693033583</x:v>
      </x:c>
      <x:c r="R8553" s="55">
        <x:f t="shared" si="1595"/>
        <x:v>13179.612306966417</x:v>
      </x:c>
      <x:c r="S8553" s="1" t="str">
        <x:f t="shared" si="1596"/>
        <x:v>YES</x:v>
      </x:c>
      <x:c r="T8553" s="1">
        <x:f t="shared" si="1597"/>
        <x:v>13179.612306966417</x:v>
      </x:c>
    </x:row>
    <x:row r="8554">
      <x:c r="A8554" s="1"/>
      <x:c r="B8554" s="1"/>
      <x:c r="C8554" s="1"/>
      <x:c r="D8554" s="1"/>
      <x:c r="E8554" s="1"/>
      <x:c r="F8554" s="1"/>
      <x:c r="G8554" s="1"/>
      <x:c r="H8554" s="1"/>
      <x:c r="I8554" s="53">
        <x:f t="shared" si="1586"/>
        <x:v>13</x:v>
      </x:c>
      <x:c r="J8554" s="53">
        <x:f t="shared" si="1587"/>
        <x:v>1</x:v>
      </x:c>
      <x:c r="K8554" s="53">
        <x:f t="shared" si="1588"/>
        <x:v>14</x:v>
      </x:c>
      <x:c r="L8554" s="53">
        <x:f t="shared" si="1589"/>
        <x:v>28</x:v>
      </x:c>
      <x:c r="M8554" s="54">
        <x:f t="shared" si="1590"/>
        <x:v>4819.5788124323954</x:v>
      </x:c>
      <x:c r="N8554" s="54">
        <x:f t="shared" si="1591"/>
        <x:v>2.8469297308558299</x:v>
      </x:c>
      <x:c r="O8554" s="55">
        <x:f t="shared" si="1592"/>
        <x:v>154294</x:v>
      </x:c>
      <x:c r="P8554" s="55">
        <x:f t="shared" si="1593"/>
        <x:v>24200</x:v>
      </x:c>
      <x:c r="Q8554" s="55">
        <x:f t="shared" si="1594"/>
        <x:v>96173.243271395753</x:v>
      </x:c>
      <x:c r="R8554" s="55">
        <x:f t="shared" si="1595"/>
        <x:v>13920.756728604247</x:v>
      </x:c>
      <x:c r="S8554" s="1" t="str">
        <x:f t="shared" si="1596"/>
        <x:v>YES</x:v>
      </x:c>
      <x:c r="T8554" s="1">
        <x:f t="shared" si="1597"/>
        <x:v>13920.756728604247</x:v>
      </x:c>
    </x:row>
    <x:row r="8555">
      <x:c r="A8555" s="1"/>
      <x:c r="B8555" s="1"/>
      <x:c r="C8555" s="1"/>
      <x:c r="D8555" s="1"/>
      <x:c r="E8555" s="1"/>
      <x:c r="F8555" s="1"/>
      <x:c r="G8555" s="1"/>
      <x:c r="H8555" s="1"/>
      <x:c r="I8555" s="53">
        <x:f t="shared" si="1586"/>
        <x:v>13</x:v>
      </x:c>
      <x:c r="J8555" s="53">
        <x:f t="shared" si="1587"/>
        <x:v>1</x:v>
      </x:c>
      <x:c r="K8555" s="53">
        <x:f t="shared" si="1588"/>
        <x:v>15</x:v>
      </x:c>
      <x:c r="L8555" s="53">
        <x:f t="shared" si="1589"/>
        <x:v>29</x:v>
      </x:c>
      <x:c r="M8555" s="54">
        <x:f t="shared" si="1590"/>
        <x:v>4883.1670193085411</x:v>
      </x:c>
      <x:c r="N8555" s="54">
        <x:f t="shared" si="1591"/>
        <x:v>2.8910882078531537</x:v>
      </x:c>
      <x:c r="O8555" s="55">
        <x:f t="shared" si="1592"/>
        <x:v>156994</x:v>
      </x:c>
      <x:c r="P8555" s="55">
        <x:f t="shared" si="1593"/>
        <x:v>25080</x:v>
      </x:c>
      <x:c r="Q8555" s="55">
        <x:f t="shared" si="1594"/>
        <x:v>97277.20519632884</x:v>
      </x:c>
      <x:c r="R8555" s="55">
        <x:f t="shared" si="1595"/>
        <x:v>14636.79480367116</x:v>
      </x:c>
      <x:c r="S8555" s="1" t="str">
        <x:f t="shared" si="1596"/>
        <x:v>YES</x:v>
      </x:c>
      <x:c r="T8555" s="1">
        <x:f t="shared" si="1597"/>
        <x:v>14636.79480367116</x:v>
      </x:c>
    </x:row>
    <x:row r="8556">
      <x:c r="A8556" s="1"/>
      <x:c r="B8556" s="1"/>
      <x:c r="C8556" s="1"/>
      <x:c r="D8556" s="1"/>
      <x:c r="E8556" s="1"/>
      <x:c r="F8556" s="1"/>
      <x:c r="G8556" s="1"/>
      <x:c r="H8556" s="1"/>
      <x:c r="I8556" s="53">
        <x:f t="shared" si="1586"/>
        <x:v>13</x:v>
      </x:c>
      <x:c r="J8556" s="53">
        <x:f t="shared" si="1587"/>
        <x:v>1</x:v>
      </x:c>
      <x:c r="K8556" s="53">
        <x:f t="shared" si="1588"/>
        <x:v>16</x:v>
      </x:c>
      <x:c r="L8556" s="53">
        <x:f t="shared" si="1589"/>
        <x:v>30</x:v>
      </x:c>
      <x:c r="M8556" s="54">
        <x:f t="shared" si="1590"/>
        <x:v>4948.2277951860306</x:v>
      </x:c>
      <x:c r="N8556" s="54">
        <x:f t="shared" si="1591"/>
        <x:v>2.936269302212521</x:v>
      </x:c>
      <x:c r="O8556" s="55">
        <x:f t="shared" si="1592"/>
        <x:v>159694</x:v>
      </x:c>
      <x:c r="P8556" s="55">
        <x:f t="shared" si="1593"/>
        <x:v>25960</x:v>
      </x:c>
      <x:c r="Q8556" s="55">
        <x:f t="shared" si="1594"/>
        <x:v>98406.732555313036</x:v>
      </x:c>
      <x:c r="R8556" s="55">
        <x:f t="shared" si="1595"/>
        <x:v>15327.267444686964</x:v>
      </x:c>
      <x:c r="S8556" s="1" t="str">
        <x:f t="shared" si="1596"/>
        <x:v>YES</x:v>
      </x:c>
      <x:c r="T8556" s="1">
        <x:f t="shared" si="1597"/>
        <x:v>15327.267444686964</x:v>
      </x:c>
    </x:row>
    <x:row r="8557">
      <x:c r="A8557" s="1"/>
      <x:c r="B8557" s="1"/>
      <x:c r="C8557" s="1"/>
      <x:c r="D8557" s="1"/>
      <x:c r="E8557" s="1"/>
      <x:c r="F8557" s="1"/>
      <x:c r="G8557" s="1"/>
      <x:c r="H8557" s="1"/>
      <x:c r="I8557" s="53">
        <x:f t="shared" si="1586"/>
        <x:v>13</x:v>
      </x:c>
      <x:c r="J8557" s="53">
        <x:f t="shared" si="1587"/>
        <x:v>1</x:v>
      </x:c>
      <x:c r="K8557" s="53">
        <x:f t="shared" si="1588"/>
        <x:v>17</x:v>
      </x:c>
      <x:c r="L8557" s="53">
        <x:f t="shared" si="1589"/>
        <x:v>31</x:v>
      </x:c>
      <x:c r="M8557" s="54">
        <x:f t="shared" si="1590"/>
        <x:v>5014.788018632571</x:v>
      </x:c>
      <x:c r="N8557" s="54">
        <x:f t="shared" si="1591"/>
        <x:v>2.982491679605952</x:v>
      </x:c>
      <x:c r="O8557" s="55">
        <x:f t="shared" si="1592"/>
        <x:v>162394</x:v>
      </x:c>
      <x:c r="P8557" s="55">
        <x:f t="shared" si="1593"/>
        <x:v>26840</x:v>
      </x:c>
      <x:c r="Q8557" s="55">
        <x:f t="shared" si="1594"/>
        <x:v>99562.291990148806</x:v>
      </x:c>
      <x:c r="R8557" s="55">
        <x:f t="shared" si="1595"/>
        <x:v>15991.708009851194</x:v>
      </x:c>
      <x:c r="S8557" s="1" t="str">
        <x:f t="shared" si="1596"/>
        <x:v>YES</x:v>
      </x:c>
      <x:c r="T8557" s="1">
        <x:f t="shared" si="1597"/>
        <x:v>15991.708009851194</x:v>
      </x:c>
    </x:row>
    <x:row r="8558">
      <x:c r="A8558" s="1"/>
      <x:c r="B8558" s="1"/>
      <x:c r="C8558" s="1"/>
      <x:c r="D8558" s="1"/>
      <x:c r="E8558" s="1"/>
      <x:c r="F8558" s="1"/>
      <x:c r="G8558" s="1"/>
      <x:c r="H8558" s="1"/>
      <x:c r="I8558" s="53" t="n">
        <x:f t="shared" ref="I8558:I8621" si="1598">INT((ROW()-ROW($I$46))/((CARROT_CAP+1)*(MESCLUN_CAP+1)))</x:f>
        <x:v>13</x:v>
      </x:c>
      <x:c r="J8558" s="53" t="n">
        <x:f t="shared" ref="J8558:J8621" si="1599">MOD(INT((ROW()-ROW($I$46))/(MESCLUN_CAP+1)),CARROT_CAP+1)</x:f>
        <x:v>1</x:v>
      </x:c>
      <x:c r="K8558" s="53" t="n">
        <x:f t="shared" ref="K8558:K8621" si="1600">MOD(ROW()-ROW($I$46),MESCLUN_CAP+1)</x:f>
        <x:v>18</x:v>
      </x:c>
      <x:c r="L8558" s="53" t="n">
        <x:f t="shared" ref="L8558:L8621" si="1601">SUM(I8558:K8558)</x:f>
        <x:v>32</x:v>
      </x:c>
      <x:c r="M8558" s="54" t="n">
        <x:f t="shared" ref="M8558:M8621" si="1602">I8558*TOMATO_HOURS*WEEKS*(1+TOMATO_DIM)^I8558+J8558*CARROT_HOURS*WEEKS*(1+CARROT_DIM)^J8558+K8558*MESCLUN_HOURS*WEEKS*(1+MESCLUN_DIM)^K8558</x:f>
        <x:v>5082.875010091158</x:v>
      </x:c>
      <x:c r="N8558" s="54" t="n">
        <x:f t="shared" ref="N8558:N8621" si="1603">MAX(M8558-FARMER_HOURS,0)/TEMP_HOURS_PER_WORKER</x:f>
        <x:v>3.0297743125633043</x:v>
      </x:c>
      <x:c r="O8558" s="55" t="n">
        <x:f t="shared" ref="O8558:O8621" si="1604">I8558*TOMATO_PRICE+J8558*CARROT_PRICE+K8558*MESCLUN_PRICE</x:f>
        <x:v>165094</x:v>
      </x:c>
      <x:c r="P8558" s="55" t="n">
        <x:f t="shared" ref="P8558:P8621" si="1605">I8558*TOMATO_FERTILIZER+J8558*CARROT_FERTILIZER+K8558*MESCLUN_FERTILIZER</x:f>
        <x:v>27720</x:v>
      </x:c>
      <x:c r="Q8558" s="55" t="n">
        <x:f t="shared" ref="Q8558:Q8621" si="1606">MIN(M8558,FARMER_HOURS)*FARMER_RATE+MAX(M8558-FARMER_HOURS,0)*TEMP_RATE</x:f>
        <x:v>100744.35781408261</x:v>
      </x:c>
      <x:c r="R8558" s="55" t="n">
        <x:f t="shared" ref="R8558:R8621" si="1607">O8558-P8558-Q8558-FIXED_COST</x:f>
        <x:v>16629.642185917386</x:v>
      </x:c>
      <x:c r="S8558" s="1" t="str">
        <x:f t="shared" ref="S8558:S8621" si="1608">IF(AND(L8558&lt;=TOTAL_BED_CAP,N8558&lt;=TEMP_WORKER_CAP),"YES","NO")</x:f>
        <x:v>YES</x:v>
      </x:c>
      <x:c r="T8558" s="1" t="n">
        <x:f t="shared" ref="T8558:T8621" si="1609">IF(S8558="YES",R8558,-1E+99)</x:f>
        <x:v>16629.642185917386</x:v>
      </x:c>
    </x:row>
    <x:row r="8559">
      <x:c r="A8559" s="1"/>
      <x:c r="B8559" s="1"/>
      <x:c r="C8559" s="1"/>
      <x:c r="D8559" s="1"/>
      <x:c r="E8559" s="1"/>
      <x:c r="F8559" s="1"/>
      <x:c r="G8559" s="1"/>
      <x:c r="H8559" s="1"/>
      <x:c r="I8559" s="53">
        <x:f t="shared" si="1598"/>
        <x:v>13</x:v>
      </x:c>
      <x:c r="J8559" s="53">
        <x:f t="shared" si="1599"/>
        <x:v>1</x:v>
      </x:c>
      <x:c r="K8559" s="53">
        <x:f t="shared" si="1600"/>
        <x:v>19</x:v>
      </x:c>
      <x:c r="L8559" s="53">
        <x:f t="shared" si="1601"/>
        <x:v>33</x:v>
      </x:c>
      <x:c r="M8559" s="54">
        <x:f t="shared" si="1602"/>
        <x:v>5152.51653872718</x:v>
      </x:c>
      <x:c r="N8559" s="54">
        <x:f t="shared" si="1603"/>
        <x:v>3.0781364852272084</x:v>
      </x:c>
      <x:c r="O8559" s="55">
        <x:f t="shared" si="1604"/>
        <x:v>167794</x:v>
      </x:c>
      <x:c r="P8559" s="55">
        <x:f t="shared" si="1605"/>
        <x:v>28600</x:v>
      </x:c>
      <x:c r="Q8559" s="55">
        <x:f t="shared" si="1606"/>
        <x:v>101953.41213068021</x:v>
      </x:c>
      <x:c r="R8559" s="55">
        <x:f t="shared" si="1607"/>
        <x:v>17240.587869319788</x:v>
      </x:c>
      <x:c r="S8559" s="1" t="str">
        <x:f t="shared" si="1608"/>
        <x:v>YES</x:v>
      </x:c>
      <x:c r="T8559" s="1">
        <x:f t="shared" si="1609"/>
        <x:v>17240.587869319788</x:v>
      </x:c>
    </x:row>
    <x:row r="8560">
      <x:c r="A8560" s="1"/>
      <x:c r="B8560" s="1"/>
      <x:c r="C8560" s="1"/>
      <x:c r="D8560" s="1"/>
      <x:c r="E8560" s="1"/>
      <x:c r="F8560" s="1"/>
      <x:c r="G8560" s="1"/>
      <x:c r="H8560" s="1"/>
      <x:c r="I8560" s="53">
        <x:f t="shared" si="1598"/>
        <x:v>13</x:v>
      </x:c>
      <x:c r="J8560" s="53">
        <x:f t="shared" si="1599"/>
        <x:v>1</x:v>
      </x:c>
      <x:c r="K8560" s="53">
        <x:f t="shared" si="1600"/>
        <x:v>20</x:v>
      </x:c>
      <x:c r="L8560" s="53">
        <x:f t="shared" si="1601"/>
        <x:v>34</x:v>
      </x:c>
      <x:c r="M8560" s="54">
        <x:f t="shared" si="1602"/>
        <x:v>5223.7408293776571</x:v>
      </x:c>
      <x:c r="N8560" s="54">
        <x:f t="shared" si="1603"/>
        <x:v>3.1275977981789285</x:v>
      </x:c>
      <x:c r="O8560" s="55">
        <x:f t="shared" si="1604"/>
        <x:v>170494</x:v>
      </x:c>
      <x:c r="P8560" s="55">
        <x:f t="shared" si="1605"/>
        <x:v>29480</x:v>
      </x:c>
      <x:c r="Q8560" s="55">
        <x:f t="shared" si="1606"/>
        <x:v>103189.94495447321</x:v>
      </x:c>
      <x:c r="R8560" s="55">
        <x:f t="shared" si="1607"/>
        <x:v>17824.055045526795</x:v>
      </x:c>
      <x:c r="S8560" s="1" t="str">
        <x:f t="shared" si="1608"/>
        <x:v>YES</x:v>
      </x:c>
      <x:c r="T8560" s="1">
        <x:f t="shared" si="1609"/>
        <x:v>17824.055045526795</x:v>
      </x:c>
    </x:row>
    <x:row r="8561">
      <x:c r="A8561" s="1"/>
      <x:c r="B8561" s="1"/>
      <x:c r="C8561" s="1"/>
      <x:c r="D8561" s="1"/>
      <x:c r="E8561" s="1"/>
      <x:c r="F8561" s="1"/>
      <x:c r="G8561" s="1"/>
      <x:c r="H8561" s="1"/>
      <x:c r="I8561" s="53">
        <x:f t="shared" si="1598"/>
        <x:v>13</x:v>
      </x:c>
      <x:c r="J8561" s="53">
        <x:f t="shared" si="1599"/>
        <x:v>1</x:v>
      </x:c>
      <x:c r="K8561" s="53">
        <x:f t="shared" si="1600"/>
        <x:v>21</x:v>
      </x:c>
      <x:c r="L8561" s="53">
        <x:f t="shared" si="1601"/>
        <x:v>35</x:v>
      </x:c>
      <x:c r="M8561" s="54">
        <x:f t="shared" si="1602"/>
        <x:v>5296.5765696041008</x:v>
      </x:c>
      <x:c r="N8561" s="54">
        <x:f t="shared" si="1603"/>
        <x:v>3.1781781733361809</x:v>
      </x:c>
      <x:c r="O8561" s="55">
        <x:f t="shared" si="1604"/>
        <x:v>173194</x:v>
      </x:c>
      <x:c r="P8561" s="55">
        <x:f t="shared" si="1605"/>
        <x:v>30360</x:v>
      </x:c>
      <x:c r="Q8561" s="55">
        <x:f t="shared" si="1606"/>
        <x:v>104454.45433340453</x:v>
      </x:c>
      <x:c r="R8561" s="55">
        <x:f t="shared" si="1607"/>
        <x:v>18379.54566659547</x:v>
      </x:c>
      <x:c r="S8561" s="1" t="str">
        <x:f t="shared" si="1608"/>
        <x:v>YES</x:v>
      </x:c>
      <x:c r="T8561" s="1">
        <x:f t="shared" si="1609"/>
        <x:v>18379.54566659547</x:v>
      </x:c>
    </x:row>
    <x:row r="8562">
      <x:c r="A8562" s="1"/>
      <x:c r="B8562" s="1"/>
      <x:c r="C8562" s="1"/>
      <x:c r="D8562" s="1"/>
      <x:c r="E8562" s="1"/>
      <x:c r="F8562" s="1"/>
      <x:c r="G8562" s="1"/>
      <x:c r="H8562" s="1"/>
      <x:c r="I8562" s="53">
        <x:f t="shared" si="1598"/>
        <x:v>13</x:v>
      </x:c>
      <x:c r="J8562" s="53">
        <x:f t="shared" si="1599"/>
        <x:v>1</x:v>
      </x:c>
      <x:c r="K8562" s="53">
        <x:f t="shared" si="1600"/>
        <x:v>22</x:v>
      </x:c>
      <x:c r="L8562" s="53">
        <x:f t="shared" si="1601"/>
        <x:v>36</x:v>
      </x:c>
      <x:c r="M8562" s="54">
        <x:f t="shared" si="1602"/>
        <x:v>5371.0529168504972</x:v>
      </x:c>
      <x:c r="N8562" s="54">
        <x:f t="shared" si="1603"/>
        <x:v>3.2298978589239562</x:v>
      </x:c>
      <x:c r="O8562" s="55">
        <x:f t="shared" si="1604"/>
        <x:v>175894</x:v>
      </x:c>
      <x:c r="P8562" s="55">
        <x:f t="shared" si="1605"/>
        <x:v>31240</x:v>
      </x:c>
      <x:c r="Q8562" s="55">
        <x:f t="shared" si="1606"/>
        <x:v>105747.44647309891</x:v>
      </x:c>
      <x:c r="R8562" s="55">
        <x:f t="shared" si="1607"/>
        <x:v>18906.553526901087</x:v>
      </x:c>
      <x:c r="S8562" s="1" t="str">
        <x:f t="shared" si="1608"/>
        <x:v>YES</x:v>
      </x:c>
      <x:c r="T8562" s="1">
        <x:f t="shared" si="1609"/>
        <x:v>18906.553526901087</x:v>
      </x:c>
    </x:row>
    <x:row r="8563">
      <x:c r="A8563" s="1"/>
      <x:c r="B8563" s="1"/>
      <x:c r="C8563" s="1"/>
      <x:c r="D8563" s="1"/>
      <x:c r="E8563" s="1"/>
      <x:c r="F8563" s="1"/>
      <x:c r="G8563" s="1"/>
      <x:c r="H8563" s="1"/>
      <x:c r="I8563" s="53">
        <x:f t="shared" si="1598"/>
        <x:v>13</x:v>
      </x:c>
      <x:c r="J8563" s="53">
        <x:f t="shared" si="1599"/>
        <x:v>1</x:v>
      </x:c>
      <x:c r="K8563" s="53">
        <x:f t="shared" si="1600"/>
        <x:v>23</x:v>
      </x:c>
      <x:c r="L8563" s="53">
        <x:f t="shared" si="1601"/>
        <x:v>37</x:v>
      </x:c>
      <x:c r="M8563" s="54">
        <x:f t="shared" si="1602"/>
        <x:v>5447.199505707933</x:v>
      </x:c>
      <x:c r="N8563" s="54">
        <x:f t="shared" si="1603"/>
        <x:v>3.2827774345193981</x:v>
      </x:c>
      <x:c r="O8563" s="55">
        <x:f t="shared" si="1604"/>
        <x:v>178594</x:v>
      </x:c>
      <x:c r="P8563" s="55">
        <x:f t="shared" si="1605"/>
        <x:v>32120</x:v>
      </x:c>
      <x:c r="Q8563" s="55">
        <x:f t="shared" si="1606"/>
        <x:v>107069.43586298494</x:v>
      </x:c>
      <x:c r="R8563" s="55">
        <x:f t="shared" si="1607"/>
        <x:v>19404.564137015055</x:v>
      </x:c>
      <x:c r="S8563" s="1" t="str">
        <x:f t="shared" si="1608"/>
        <x:v>YES</x:v>
      </x:c>
      <x:c r="T8563" s="1">
        <x:f t="shared" si="1609"/>
        <x:v>19404.564137015055</x:v>
      </x:c>
    </x:row>
    <x:row r="8564">
      <x:c r="A8564" s="1"/>
      <x:c r="B8564" s="1"/>
      <x:c r="C8564" s="1"/>
      <x:c r="D8564" s="1"/>
      <x:c r="E8564" s="1"/>
      <x:c r="F8564" s="1"/>
      <x:c r="G8564" s="1"/>
      <x:c r="H8564" s="1"/>
      <x:c r="I8564" s="53">
        <x:f t="shared" si="1598"/>
        <x:v>13</x:v>
      </x:c>
      <x:c r="J8564" s="53">
        <x:f t="shared" si="1599"/>
        <x:v>1</x:v>
      </x:c>
      <x:c r="K8564" s="53">
        <x:f t="shared" si="1600"/>
        <x:v>24</x:v>
      </x:c>
      <x:c r="L8564" s="53">
        <x:f t="shared" si="1601"/>
        <x:v>38</x:v>
      </x:c>
      <x:c r="M8564" s="54">
        <x:f t="shared" si="1602"/>
        <x:v>5525.0464552874291</x:v>
      </x:c>
      <x:c r="N8564" s="54">
        <x:f t="shared" si="1603"/>
        <x:v>3.3368378161718257</x:v>
      </x:c>
      <x:c r="O8564" s="55">
        <x:f t="shared" si="1604"/>
        <x:v>181294</x:v>
      </x:c>
      <x:c r="P8564" s="55">
        <x:f t="shared" si="1605"/>
        <x:v>33000</x:v>
      </x:c>
      <x:c r="Q8564" s="55">
        <x:f t="shared" si="1606"/>
        <x:v>108420.94540429565</x:v>
      </x:c>
      <x:c r="R8564" s="55">
        <x:f t="shared" si="1607"/>
        <x:v>19873.054595704351</x:v>
      </x:c>
      <x:c r="S8564" s="1" t="str">
        <x:f t="shared" si="1608"/>
        <x:v>YES</x:v>
      </x:c>
      <x:c r="T8564" s="1">
        <x:f t="shared" si="1609"/>
        <x:v>19873.054595704351</x:v>
      </x:c>
    </x:row>
    <x:row r="8565">
      <x:c r="A8565" s="1"/>
      <x:c r="B8565" s="1"/>
      <x:c r="C8565" s="1"/>
      <x:c r="D8565" s="1"/>
      <x:c r="E8565" s="1"/>
      <x:c r="F8565" s="1"/>
      <x:c r="G8565" s="1"/>
      <x:c r="H8565" s="1"/>
      <x:c r="I8565" s="53">
        <x:f t="shared" si="1598"/>
        <x:v>13</x:v>
      </x:c>
      <x:c r="J8565" s="53">
        <x:f t="shared" si="1599"/>
        <x:v>1</x:v>
      </x:c>
      <x:c r="K8565" s="53">
        <x:f t="shared" si="1600"/>
        <x:v>25</x:v>
      </x:c>
      <x:c r="L8565" s="53">
        <x:f t="shared" si="1601"/>
        <x:v>39</x:v>
      </x:c>
      <x:c r="M8565" s="54">
        <x:f t="shared" si="1602"/>
        <x:v>5604.6243767025271</x:v>
      </x:c>
      <x:c r="N8565" s="54">
        <x:f t="shared" si="1603"/>
        <x:v>3.3921002615989773</x:v>
      </x:c>
      <x:c r="O8565" s="55">
        <x:f t="shared" si="1604"/>
        <x:v>183994</x:v>
      </x:c>
      <x:c r="P8565" s="55">
        <x:f t="shared" si="1605"/>
        <x:v>33880</x:v>
      </x:c>
      <x:c r="Q8565" s="55">
        <x:f t="shared" si="1606"/>
        <x:v>109802.50653997443</x:v>
      </x:c>
      <x:c r="R8565" s="55">
        <x:f t="shared" si="1607"/>
        <x:v>20311.493460025566</x:v>
      </x:c>
      <x:c r="S8565" s="1" t="str">
        <x:f t="shared" si="1608"/>
        <x:v>YES</x:v>
      </x:c>
      <x:c r="T8565" s="1">
        <x:f t="shared" si="1609"/>
        <x:v>20311.493460025566</x:v>
      </x:c>
    </x:row>
    <x:row r="8566">
      <x:c r="A8566" s="1"/>
      <x:c r="B8566" s="1"/>
      <x:c r="C8566" s="1"/>
      <x:c r="D8566" s="1"/>
      <x:c r="E8566" s="1"/>
      <x:c r="F8566" s="1"/>
      <x:c r="G8566" s="1"/>
      <x:c r="H8566" s="1"/>
      <x:c r="I8566" s="53">
        <x:f t="shared" si="1598"/>
        <x:v>13</x:v>
      </x:c>
      <x:c r="J8566" s="53">
        <x:f t="shared" si="1599"/>
        <x:v>1</x:v>
      </x:c>
      <x:c r="K8566" s="53">
        <x:f t="shared" si="1600"/>
        <x:v>26</x:v>
      </x:c>
      <x:c r="L8566" s="53">
        <x:f t="shared" si="1601"/>
        <x:v>40</x:v>
      </x:c>
      <x:c r="M8566" s="54">
        <x:f t="shared" si="1602"/>
        <x:v>5685.9643806632448</x:v>
      </x:c>
      <x:c r="N8566" s="54">
        <x:f t="shared" si="1603"/>
        <x:v>3.4485863754605868</x:v>
      </x:c>
      <x:c r="O8566" s="55">
        <x:f t="shared" si="1604"/>
        <x:v>186694</x:v>
      </x:c>
      <x:c r="P8566" s="55">
        <x:f t="shared" si="1605"/>
        <x:v>34760</x:v>
      </x:c>
      <x:c r="Q8566" s="55">
        <x:f t="shared" si="1606"/>
        <x:v>111214.65938651467</x:v>
      </x:c>
      <x:c r="R8566" s="55">
        <x:f t="shared" si="1607"/>
        <x:v>20719.340613485329</x:v>
      </x:c>
      <x:c r="S8566" s="1" t="str">
        <x:f t="shared" si="1608"/>
        <x:v>YES</x:v>
      </x:c>
      <x:c r="T8566" s="1">
        <x:f t="shared" si="1609"/>
        <x:v>20719.340613485329</x:v>
      </x:c>
    </x:row>
    <x:row r="8567">
      <x:c r="A8567" s="1"/>
      <x:c r="B8567" s="1"/>
      <x:c r="C8567" s="1"/>
      <x:c r="D8567" s="1"/>
      <x:c r="E8567" s="1"/>
      <x:c r="F8567" s="1"/>
      <x:c r="G8567" s="1"/>
      <x:c r="H8567" s="1"/>
      <x:c r="I8567" s="53">
        <x:f t="shared" si="1598"/>
        <x:v>13</x:v>
      </x:c>
      <x:c r="J8567" s="53">
        <x:f t="shared" si="1599"/>
        <x:v>1</x:v>
      </x:c>
      <x:c r="K8567" s="53">
        <x:f t="shared" si="1600"/>
        <x:v>27</x:v>
      </x:c>
      <x:c r="L8567" s="53">
        <x:f t="shared" si="1601"/>
        <x:v>41</x:v>
      </x:c>
      <x:c r="M8567" s="54">
        <x:f t="shared" si="1602"/>
        <x:v>5769.0980851830009</x:v>
      </x:c>
      <x:c r="N8567" s="54">
        <x:f t="shared" si="1603"/>
        <x:v>3.5063181147104174</x:v>
      </x:c>
      <x:c r="O8567" s="55">
        <x:f t="shared" si="1604"/>
        <x:v>189394</x:v>
      </x:c>
      <x:c r="P8567" s="55">
        <x:f t="shared" si="1605"/>
        <x:v>35640</x:v>
      </x:c>
      <x:c r="Q8567" s="55">
        <x:f t="shared" si="1606"/>
        <x:v>112657.95286776042</x:v>
      </x:c>
      <x:c r="R8567" s="55">
        <x:f t="shared" si="1607"/>
        <x:v>21096.047132239575</x:v>
      </x:c>
      <x:c r="S8567" s="1" t="str">
        <x:f t="shared" si="1608"/>
        <x:v>YES</x:v>
      </x:c>
      <x:c r="T8567" s="1">
        <x:f t="shared" si="1609"/>
        <x:v>21096.047132239575</x:v>
      </x:c>
    </x:row>
    <x:row r="8568">
      <x:c r="A8568" s="1"/>
      <x:c r="B8568" s="1"/>
      <x:c r="C8568" s="1"/>
      <x:c r="D8568" s="1"/>
      <x:c r="E8568" s="1"/>
      <x:c r="F8568" s="1"/>
      <x:c r="G8568" s="1"/>
      <x:c r="H8568" s="1"/>
      <x:c r="I8568" s="53">
        <x:f t="shared" si="1598"/>
        <x:v>13</x:v>
      </x:c>
      <x:c r="J8568" s="53">
        <x:f t="shared" si="1599"/>
        <x:v>1</x:v>
      </x:c>
      <x:c r="K8568" s="53">
        <x:f t="shared" si="1600"/>
        <x:v>28</x:v>
      </x:c>
      <x:c r="L8568" s="53">
        <x:f t="shared" si="1601"/>
        <x:v>42</x:v>
      </x:c>
      <x:c r="M8568" s="54">
        <x:f t="shared" si="1602"/>
        <x:v>5854.0576234001546</x:v>
      </x:c>
      <x:c r="N8568" s="54">
        <x:f t="shared" si="1603"/>
        <x:v>3.5653177940278851</x:v>
      </x:c>
      <x:c r="O8568" s="55">
        <x:f t="shared" si="1604"/>
        <x:v>192094</x:v>
      </x:c>
      <x:c r="P8568" s="55">
        <x:f t="shared" si="1605"/>
        <x:v>36520</x:v>
      </x:c>
      <x:c r="Q8568" s="55">
        <x:f t="shared" si="1606"/>
        <x:v>114132.94485069712</x:v>
      </x:c>
      <x:c r="R8568" s="55">
        <x:f t="shared" si="1607"/>
        <x:v>21441.055149302876</x:v>
      </x:c>
      <x:c r="S8568" s="1" t="str">
        <x:f t="shared" si="1608"/>
        <x:v>YES</x:v>
      </x:c>
      <x:c r="T8568" s="1">
        <x:f t="shared" si="1609"/>
        <x:v>21441.055149302876</x:v>
      </x:c>
    </x:row>
    <x:row r="8569">
      <x:c r="A8569" s="1"/>
      <x:c r="B8569" s="1"/>
      <x:c r="C8569" s="1"/>
      <x:c r="D8569" s="1"/>
      <x:c r="E8569" s="1"/>
      <x:c r="F8569" s="1"/>
      <x:c r="G8569" s="1"/>
      <x:c r="H8569" s="1"/>
      <x:c r="I8569" s="53">
        <x:f t="shared" si="1598"/>
        <x:v>13</x:v>
      </x:c>
      <x:c r="J8569" s="53">
        <x:f t="shared" si="1599"/>
        <x:v>1</x:v>
      </x:c>
      <x:c r="K8569" s="53">
        <x:f t="shared" si="1600"/>
        <x:v>29</x:v>
      </x:c>
      <x:c r="L8569" s="53">
        <x:f t="shared" si="1601"/>
        <x:v>43</x:v>
      </x:c>
      <x:c r="M8569" s="54">
        <x:f t="shared" si="1602"/>
        <x:v>5940.8756515158084</x:v>
      </x:c>
      <x:c r="N8569" s="54">
        <x:f t="shared" si="1603"/>
        <x:v>3.6256080913304225</x:v>
      </x:c>
      <x:c r="O8569" s="55">
        <x:f t="shared" si="1604"/>
        <x:v>194794</x:v>
      </x:c>
      <x:c r="P8569" s="55">
        <x:f t="shared" si="1605"/>
        <x:v>37400</x:v>
      </x:c>
      <x:c r="Q8569" s="55">
        <x:f t="shared" si="1606"/>
        <x:v>115640.20228326056</x:v>
      </x:c>
      <x:c r="R8569" s="55">
        <x:f t="shared" si="1607"/>
        <x:v>21753.797716739442</x:v>
      </x:c>
      <x:c r="S8569" s="1" t="str">
        <x:f t="shared" si="1608"/>
        <x:v>YES</x:v>
      </x:c>
      <x:c r="T8569" s="1">
        <x:f t="shared" si="1609"/>
        <x:v>21753.797716739442</x:v>
      </x:c>
    </x:row>
    <x:row r="8570">
      <x:c r="A8570" s="1"/>
      <x:c r="B8570" s="1"/>
      <x:c r="C8570" s="1"/>
      <x:c r="D8570" s="1"/>
      <x:c r="E8570" s="1"/>
      <x:c r="F8570" s="1"/>
      <x:c r="G8570" s="1"/>
      <x:c r="H8570" s="1"/>
      <x:c r="I8570" s="53">
        <x:f t="shared" si="1598"/>
        <x:v>13</x:v>
      </x:c>
      <x:c r="J8570" s="53">
        <x:f t="shared" si="1599"/>
        <x:v>1</x:v>
      </x:c>
      <x:c r="K8570" s="53">
        <x:f t="shared" si="1600"/>
        <x:v>30</x:v>
      </x:c>
      <x:c r="L8570" s="53">
        <x:f t="shared" si="1601"/>
        <x:v>44</x:v>
      </x:c>
      <x:c r="M8570" s="54">
        <x:f t="shared" si="1602"/>
        <x:v>6029.5853568495795</x:v>
      </x:c>
      <x:c r="N8570" s="54">
        <x:f t="shared" si="1603"/>
        <x:v>3.6872120533677637</x:v>
      </x:c>
      <x:c r="O8570" s="55">
        <x:f t="shared" si="1604"/>
        <x:v>197494</x:v>
      </x:c>
      <x:c r="P8570" s="55">
        <x:f t="shared" si="1605"/>
        <x:v>38280</x:v>
      </x:c>
      <x:c r="Q8570" s="55">
        <x:f t="shared" si="1606"/>
        <x:v>117180.30133419408</x:v>
      </x:c>
      <x:c r="R8570" s="55">
        <x:f t="shared" si="1607"/>
        <x:v>22033.698665805918</x:v>
      </x:c>
      <x:c r="S8570" s="1" t="str">
        <x:f t="shared" si="1608"/>
        <x:v>YES</x:v>
      </x:c>
      <x:c r="T8570" s="1">
        <x:f t="shared" si="1609"/>
        <x:v>22033.698665805918</x:v>
      </x:c>
    </x:row>
    <x:row r="8571">
      <x:c r="A8571" s="1"/>
      <x:c r="B8571" s="1"/>
      <x:c r="C8571" s="1"/>
      <x:c r="D8571" s="1"/>
      <x:c r="E8571" s="1"/>
      <x:c r="F8571" s="1"/>
      <x:c r="G8571" s="1"/>
      <x:c r="H8571" s="1"/>
      <x:c r="I8571" s="53">
        <x:f t="shared" si="1598"/>
        <x:v>13</x:v>
      </x:c>
      <x:c r="J8571" s="53">
        <x:f t="shared" si="1599"/>
        <x:v>2</x:v>
      </x:c>
      <x:c r="K8571" s="53">
        <x:f t="shared" si="1600"/>
        <x:v>0</x:v>
      </x:c>
      <x:c r="L8571" s="53">
        <x:f t="shared" si="1601"/>
        <x:v>15</x:v>
      </x:c>
      <x:c r="M8571" s="54">
        <x:f t="shared" si="1602"/>
        <x:v>4102.1948208399308</x:v>
      </x:c>
      <x:c r="N8571" s="54">
        <x:f t="shared" si="1603"/>
        <x:v>2.348746403361063</x:v>
      </x:c>
      <x:c r="O8571" s="55">
        <x:f t="shared" si="1604"/>
        <x:v>118588</x:v>
      </x:c>
      <x:c r="P8571" s="55">
        <x:f t="shared" si="1605"/>
        <x:v>12320</x:v>
      </x:c>
      <x:c r="Q8571" s="55">
        <x:f t="shared" si="1606"/>
        <x:v>83718.660084026575</x:v>
      </x:c>
      <x:c r="R8571" s="55">
        <x:f t="shared" si="1607"/>
        <x:v>2549.3399159734254</x:v>
      </x:c>
      <x:c r="S8571" s="1" t="str">
        <x:f t="shared" si="1608"/>
        <x:v>YES</x:v>
      </x:c>
      <x:c r="T8571" s="1">
        <x:f t="shared" si="1609"/>
        <x:v>2549.3399159734254</x:v>
      </x:c>
    </x:row>
    <x:row r="8572">
      <x:c r="A8572" s="1"/>
      <x:c r="B8572" s="1"/>
      <x:c r="C8572" s="1"/>
      <x:c r="D8572" s="1"/>
      <x:c r="E8572" s="1"/>
      <x:c r="F8572" s="1"/>
      <x:c r="G8572" s="1"/>
      <x:c r="H8572" s="1"/>
      <x:c r="I8572" s="53">
        <x:f t="shared" si="1598"/>
        <x:v>13</x:v>
      </x:c>
      <x:c r="J8572" s="53">
        <x:f t="shared" si="1599"/>
        <x:v>2</x:v>
      </x:c>
      <x:c r="K8572" s="53">
        <x:f t="shared" si="1600"/>
        <x:v>1</x:v>
      </x:c>
      <x:c r="L8572" s="53">
        <x:f t="shared" si="1601"/>
        <x:v>16</x:v>
      </x:c>
      <x:c r="M8572" s="54">
        <x:f t="shared" si="1602"/>
        <x:v>4147.7573208399308</x:v>
      </x:c>
      <x:c r="N8572" s="54">
        <x:f t="shared" si="1603"/>
        <x:v>2.3803870283610631</x:v>
      </x:c>
      <x:c r="O8572" s="55">
        <x:f t="shared" si="1604"/>
        <x:v>121288</x:v>
      </x:c>
      <x:c r="P8572" s="55">
        <x:f t="shared" si="1605"/>
        <x:v>13200</x:v>
      </x:c>
      <x:c r="Q8572" s="55">
        <x:f t="shared" si="1606"/>
        <x:v>84509.675709026575</x:v>
      </x:c>
      <x:c r="R8572" s="55">
        <x:f t="shared" si="1607"/>
        <x:v>3578.3242909734254</x:v>
      </x:c>
      <x:c r="S8572" s="1" t="str">
        <x:f t="shared" si="1608"/>
        <x:v>YES</x:v>
      </x:c>
      <x:c r="T8572" s="1">
        <x:f t="shared" si="1609"/>
        <x:v>3578.3242909734254</x:v>
      </x:c>
    </x:row>
    <x:row r="8573">
      <x:c r="A8573" s="1"/>
      <x:c r="B8573" s="1"/>
      <x:c r="C8573" s="1"/>
      <x:c r="D8573" s="1"/>
      <x:c r="E8573" s="1"/>
      <x:c r="F8573" s="1"/>
      <x:c r="G8573" s="1"/>
      <x:c r="H8573" s="1"/>
      <x:c r="I8573" s="53">
        <x:f t="shared" si="1598"/>
        <x:v>13</x:v>
      </x:c>
      <x:c r="J8573" s="53">
        <x:f t="shared" si="1599"/>
        <x:v>2</x:v>
      </x:c>
      <x:c r="K8573" s="53">
        <x:f t="shared" si="1600"/>
        <x:v>2</x:v>
      </x:c>
      <x:c r="L8573" s="53">
        <x:f t="shared" si="1601"/>
        <x:v>17</x:v>
      </x:c>
      <x:c r="M8573" s="54">
        <x:f t="shared" si="1602"/>
        <x:v>4194.4588833399312</x:v>
      </x:c>
      <x:c r="N8573" s="54">
        <x:f t="shared" si="1603"/>
        <x:v>2.4128186689860631</x:v>
      </x:c>
      <x:c r="O8573" s="55">
        <x:f t="shared" si="1604"/>
        <x:v>123988</x:v>
      </x:c>
      <x:c r="P8573" s="55">
        <x:f t="shared" si="1605"/>
        <x:v>14080</x:v>
      </x:c>
      <x:c r="Q8573" s="55">
        <x:f t="shared" si="1606"/>
        <x:v>85320.466724651575</x:v>
      </x:c>
      <x:c r="R8573" s="55">
        <x:f t="shared" si="1607"/>
        <x:v>4587.5332753484254</x:v>
      </x:c>
      <x:c r="S8573" s="1" t="str">
        <x:f t="shared" si="1608"/>
        <x:v>YES</x:v>
      </x:c>
      <x:c r="T8573" s="1">
        <x:f t="shared" si="1609"/>
        <x:v>4587.5332753484254</x:v>
      </x:c>
    </x:row>
    <x:row r="8574">
      <x:c r="A8574" s="1"/>
      <x:c r="B8574" s="1"/>
      <x:c r="C8574" s="1"/>
      <x:c r="D8574" s="1"/>
      <x:c r="E8574" s="1"/>
      <x:c r="F8574" s="1"/>
      <x:c r="G8574" s="1"/>
      <x:c r="H8574" s="1"/>
      <x:c r="I8574" s="53">
        <x:f t="shared" si="1598"/>
        <x:v>13</x:v>
      </x:c>
      <x:c r="J8574" s="53">
        <x:f t="shared" si="1599"/>
        <x:v>2</x:v>
      </x:c>
      <x:c r="K8574" s="53">
        <x:f t="shared" si="1600"/>
        <x:v>3</x:v>
      </x:c>
      <x:c r="L8574" s="53">
        <x:f t="shared" si="1601"/>
        <x:v>18</x:v>
      </x:c>
      <x:c r="M8574" s="54">
        <x:f t="shared" si="1602"/>
        <x:v>4242.3208657618061</x:v>
      </x:c>
      <x:c r="N8574" s="54">
        <x:f t="shared" si="1603"/>
        <x:v>2.446056156779032</x:v>
      </x:c>
      <x:c r="O8574" s="55">
        <x:f t="shared" si="1604"/>
        <x:v>126688</x:v>
      </x:c>
      <x:c r="P8574" s="55">
        <x:f t="shared" si="1605"/>
        <x:v>14960</x:v>
      </x:c>
      <x:c r="Q8574" s="55">
        <x:f t="shared" si="1606"/>
        <x:v>86151.403919475793</x:v>
      </x:c>
      <x:c r="R8574" s="55">
        <x:f t="shared" si="1607"/>
        <x:v>5576.5960805242066</x:v>
      </x:c>
      <x:c r="S8574" s="1" t="str">
        <x:f t="shared" si="1608"/>
        <x:v>YES</x:v>
      </x:c>
      <x:c r="T8574" s="1">
        <x:f t="shared" si="1609"/>
        <x:v>5576.5960805242066</x:v>
      </x:c>
    </x:row>
    <x:row r="8575">
      <x:c r="A8575" s="1"/>
      <x:c r="B8575" s="1"/>
      <x:c r="C8575" s="1"/>
      <x:c r="D8575" s="1"/>
      <x:c r="E8575" s="1"/>
      <x:c r="F8575" s="1"/>
      <x:c r="G8575" s="1"/>
      <x:c r="H8575" s="1"/>
      <x:c r="I8575" s="53">
        <x:f t="shared" si="1598"/>
        <x:v>13</x:v>
      </x:c>
      <x:c r="J8575" s="53">
        <x:f t="shared" si="1599"/>
        <x:v>2</x:v>
      </x:c>
      <x:c r="K8575" s="53">
        <x:f t="shared" si="1600"/>
        <x:v>4</x:v>
      </x:c>
      <x:c r="L8575" s="53">
        <x:f t="shared" si="1601"/>
        <x:v>19</x:v>
      </x:c>
      <x:c r="M8575" s="54">
        <x:f t="shared" si="1602"/>
        <x:v>4291.3649814844621</x:v>
      </x:c>
      <x:c r="N8575" s="54">
        <x:f t="shared" si="1603"/>
        <x:v>2.4801145704753207</x:v>
      </x:c>
      <x:c r="O8575" s="55">
        <x:f t="shared" si="1604"/>
        <x:v>129388</x:v>
      </x:c>
      <x:c r="P8575" s="55">
        <x:f t="shared" si="1605"/>
        <x:v>15840</x:v>
      </x:c>
      <x:c r="Q8575" s="55">
        <x:f t="shared" si="1606"/>
        <x:v>87002.86426188302</x:v>
      </x:c>
      <x:c r="R8575" s="55">
        <x:f t="shared" si="1607"/>
        <x:v>6545.1357381169801</x:v>
      </x:c>
      <x:c r="S8575" s="1" t="str">
        <x:f t="shared" si="1608"/>
        <x:v>YES</x:v>
      </x:c>
      <x:c r="T8575" s="1">
        <x:f t="shared" si="1609"/>
        <x:v>6545.1357381169801</x:v>
      </x:c>
    </x:row>
    <x:row r="8576">
      <x:c r="A8576" s="1"/>
      <x:c r="B8576" s="1"/>
      <x:c r="C8576" s="1"/>
      <x:c r="D8576" s="1"/>
      <x:c r="E8576" s="1"/>
      <x:c r="F8576" s="1"/>
      <x:c r="G8576" s="1"/>
      <x:c r="H8576" s="1"/>
      <x:c r="I8576" s="53">
        <x:f t="shared" si="1598"/>
        <x:v>13</x:v>
      </x:c>
      <x:c r="J8576" s="53">
        <x:f t="shared" si="1599"/>
        <x:v>2</x:v>
      </x:c>
      <x:c r="K8576" s="53">
        <x:f t="shared" si="1600"/>
        <x:v>5</x:v>
      </x:c>
      <x:c r="L8576" s="53">
        <x:f t="shared" si="1601"/>
        <x:v>20</x:v>
      </x:c>
      <x:c r="M8576" s="54">
        <x:f t="shared" si="1602"/>
        <x:v>4341.6133054056654</x:v>
      </x:c>
      <x:c r="N8576" s="54">
        <x:f t="shared" si="1603"/>
        <x:v>2.5150092398650452</x:v>
      </x:c>
      <x:c r="O8576" s="55">
        <x:f t="shared" si="1604"/>
        <x:v>132088</x:v>
      </x:c>
      <x:c r="P8576" s="55">
        <x:f t="shared" si="1605"/>
        <x:v>16720</x:v>
      </x:c>
      <x:c r="Q8576" s="55">
        <x:f t="shared" si="1606"/>
        <x:v>87875.230996626138</x:v>
      </x:c>
      <x:c r="R8576" s="55">
        <x:f t="shared" si="1607"/>
        <x:v>7492.7690033738618</x:v>
      </x:c>
      <x:c r="S8576" s="1" t="str">
        <x:f t="shared" si="1608"/>
        <x:v>YES</x:v>
      </x:c>
      <x:c r="T8576" s="1">
        <x:f t="shared" si="1609"/>
        <x:v>7492.7690033738618</x:v>
      </x:c>
    </x:row>
    <x:row r="8577">
      <x:c r="A8577" s="1"/>
      <x:c r="B8577" s="1"/>
      <x:c r="C8577" s="1"/>
      <x:c r="D8577" s="1"/>
      <x:c r="E8577" s="1"/>
      <x:c r="F8577" s="1"/>
      <x:c r="G8577" s="1"/>
      <x:c r="H8577" s="1"/>
      <x:c r="I8577" s="53">
        <x:f t="shared" si="1598"/>
        <x:v>13</x:v>
      </x:c>
      <x:c r="J8577" s="53">
        <x:f t="shared" si="1599"/>
        <x:v>2</x:v>
      </x:c>
      <x:c r="K8577" s="53">
        <x:f t="shared" si="1600"/>
        <x:v>6</x:v>
      </x:c>
      <x:c r="L8577" s="53">
        <x:f t="shared" si="1601"/>
        <x:v>21</x:v>
      </x:c>
      <x:c r="M8577" s="54">
        <x:f t="shared" si="1602"/>
        <x:v>4393.0882795872985</x:v>
      </x:c>
      <x:c r="N8577" s="54">
        <x:f t="shared" si="1603"/>
        <x:v>2.5507557497134017</x:v>
      </x:c>
      <x:c r="O8577" s="55">
        <x:f t="shared" si="1604"/>
        <x:v>134788</x:v>
      </x:c>
      <x:c r="P8577" s="55">
        <x:f t="shared" si="1605"/>
        <x:v>17600</x:v>
      </x:c>
      <x:c r="Q8577" s="55">
        <x:f t="shared" si="1606"/>
        <x:v>88768.893742835033</x:v>
      </x:c>
      <x:c r="R8577" s="55">
        <x:f t="shared" si="1607"/>
        <x:v>8419.1062571649672</x:v>
      </x:c>
      <x:c r="S8577" s="1" t="str">
        <x:f t="shared" si="1608"/>
        <x:v>YES</x:v>
      </x:c>
      <x:c r="T8577" s="1">
        <x:f t="shared" si="1609"/>
        <x:v>8419.1062571649672</x:v>
      </x:c>
    </x:row>
    <x:row r="8578">
      <x:c r="A8578" s="1"/>
      <x:c r="B8578" s="1"/>
      <x:c r="C8578" s="1"/>
      <x:c r="D8578" s="1"/>
      <x:c r="E8578" s="1"/>
      <x:c r="F8578" s="1"/>
      <x:c r="G8578" s="1"/>
      <x:c r="H8578" s="1"/>
      <x:c r="I8578" s="53">
        <x:f t="shared" si="1598"/>
        <x:v>13</x:v>
      </x:c>
      <x:c r="J8578" s="53">
        <x:f t="shared" si="1599"/>
        <x:v>2</x:v>
      </x:c>
      <x:c r="K8578" s="53">
        <x:f t="shared" si="1600"/>
        <x:v>7</x:v>
      </x:c>
      <x:c r="L8578" s="53">
        <x:f t="shared" si="1601"/>
        <x:v>22</x:v>
      </x:c>
      <x:c r="M8578" s="54">
        <x:f t="shared" si="1602"/>
        <x:v>4445.8127189852594</x:v>
      </x:c>
      <x:c r="N8578" s="54">
        <x:f t="shared" si="1603"/>
        <x:v>2.5873699437397635</x:v>
      </x:c>
      <x:c r="O8578" s="55">
        <x:f t="shared" si="1604"/>
        <x:v>137488</x:v>
      </x:c>
      <x:c r="P8578" s="55">
        <x:f t="shared" si="1605"/>
        <x:v>18480</x:v>
      </x:c>
      <x:c r="Q8578" s="55">
        <x:f t="shared" si="1606"/>
        <x:v>89684.248593494092</x:v>
      </x:c>
      <x:c r="R8578" s="55">
        <x:f t="shared" si="1607"/>
        <x:v>9323.7514065059077</x:v>
      </x:c>
      <x:c r="S8578" s="1" t="str">
        <x:f t="shared" si="1608"/>
        <x:v>YES</x:v>
      </x:c>
      <x:c r="T8578" s="1">
        <x:f t="shared" si="1609"/>
        <x:v>9323.7514065059077</x:v>
      </x:c>
    </x:row>
    <x:row r="8579">
      <x:c r="A8579" s="1"/>
      <x:c r="B8579" s="1"/>
      <x:c r="C8579" s="1"/>
      <x:c r="D8579" s="1"/>
      <x:c r="E8579" s="1"/>
      <x:c r="F8579" s="1"/>
      <x:c r="G8579" s="1"/>
      <x:c r="H8579" s="1"/>
      <x:c r="I8579" s="53">
        <x:f t="shared" si="1598"/>
        <x:v>13</x:v>
      </x:c>
      <x:c r="J8579" s="53">
        <x:f t="shared" si="1599"/>
        <x:v>2</x:v>
      </x:c>
      <x:c r="K8579" s="53">
        <x:f t="shared" si="1600"/>
        <x:v>8</x:v>
      </x:c>
      <x:c r="L8579" s="53">
        <x:f t="shared" si="1601"/>
        <x:v>23</x:v>
      </x:c>
      <x:c r="M8579" s="54">
        <x:f t="shared" si="1602"/>
        <x:v>4499.809817265239</x:v>
      </x:c>
      <x:c r="N8579" s="54">
        <x:f t="shared" si="1603"/>
        <x:v>2.6248679286564158</x:v>
      </x:c>
      <x:c r="O8579" s="55">
        <x:f t="shared" si="1604"/>
        <x:v>140188</x:v>
      </x:c>
      <x:c r="P8579" s="55">
        <x:f t="shared" si="1605"/>
        <x:v>19360</x:v>
      </x:c>
      <x:c r="Q8579" s="55">
        <x:f t="shared" si="1606"/>
        <x:v>90621.698216410397</x:v>
      </x:c>
      <x:c r="R8579" s="55">
        <x:f t="shared" si="1607"/>
        <x:v>10206.301783589603</x:v>
      </x:c>
      <x:c r="S8579" s="1" t="str">
        <x:f t="shared" si="1608"/>
        <x:v>YES</x:v>
      </x:c>
      <x:c r="T8579" s="1">
        <x:f t="shared" si="1609"/>
        <x:v>10206.301783589603</x:v>
      </x:c>
    </x:row>
    <x:row r="8580">
      <x:c r="A8580" s="1"/>
      <x:c r="B8580" s="1"/>
      <x:c r="C8580" s="1"/>
      <x:c r="D8580" s="1"/>
      <x:c r="E8580" s="1"/>
      <x:c r="F8580" s="1"/>
      <x:c r="G8580" s="1"/>
      <x:c r="H8580" s="1"/>
      <x:c r="I8580" s="53">
        <x:f t="shared" si="1598"/>
        <x:v>13</x:v>
      </x:c>
      <x:c r="J8580" s="53">
        <x:f t="shared" si="1599"/>
        <x:v>2</x:v>
      </x:c>
      <x:c r="K8580" s="53">
        <x:f t="shared" si="1600"/>
        <x:v>9</x:v>
      </x:c>
      <x:c r="L8580" s="53">
        <x:f t="shared" si="1601"/>
        <x:v>24</x:v>
      </x:c>
      <x:c r="M8580" s="54">
        <x:f t="shared" si="1602"/>
        <x:v>4555.1031527056339</x:v>
      </x:c>
      <x:c r="N8580" s="54">
        <x:f t="shared" si="1603"/>
        <x:v>2.6632660782678013</x:v>
      </x:c>
      <x:c r="O8580" s="55">
        <x:f t="shared" si="1604"/>
        <x:v>142888</x:v>
      </x:c>
      <x:c r="P8580" s="55">
        <x:f t="shared" si="1605"/>
        <x:v>20240</x:v>
      </x:c>
      <x:c r="Q8580" s="55">
        <x:f t="shared" si="1606"/>
        <x:v>91581.65195669503</x:v>
      </x:c>
      <x:c r="R8580" s="55">
        <x:f t="shared" si="1607"/>
        <x:v>11066.34804330497</x:v>
      </x:c>
      <x:c r="S8580" s="1" t="str">
        <x:f t="shared" si="1608"/>
        <x:v>YES</x:v>
      </x:c>
      <x:c r="T8580" s="1">
        <x:f t="shared" si="1609"/>
        <x:v>11066.34804330497</x:v>
      </x:c>
    </x:row>
    <x:row r="8581">
      <x:c r="A8581" s="1"/>
      <x:c r="B8581" s="1"/>
      <x:c r="C8581" s="1"/>
      <x:c r="D8581" s="1"/>
      <x:c r="E8581" s="1"/>
      <x:c r="F8581" s="1"/>
      <x:c r="G8581" s="1"/>
      <x:c r="H8581" s="1"/>
      <x:c r="I8581" s="53">
        <x:f t="shared" si="1598"/>
        <x:v>13</x:v>
      </x:c>
      <x:c r="J8581" s="53">
        <x:f t="shared" si="1599"/>
        <x:v>2</x:v>
      </x:c>
      <x:c r="K8581" s="53">
        <x:f t="shared" si="1600"/>
        <x:v>10</x:v>
      </x:c>
      <x:c r="L8581" s="53">
        <x:f t="shared" si="1601"/>
        <x:v>25</x:v>
      </x:c>
      <x:c r="M8581" s="54">
        <x:f t="shared" si="1602"/>
        <x:v>4611.7166941888463</x:v>
      </x:c>
      <x:c r="N8581" s="54">
        <x:f t="shared" si="1603"/>
        <x:v>2.7025810376311434</x:v>
      </x:c>
      <x:c r="O8581" s="55">
        <x:f t="shared" si="1604"/>
        <x:v>145588</x:v>
      </x:c>
      <x:c r="P8581" s="55">
        <x:f t="shared" si="1605"/>
        <x:v>21120</x:v>
      </x:c>
      <x:c r="Q8581" s="55">
        <x:f t="shared" si="1606"/>
        <x:v>92564.525940778578</x:v>
      </x:c>
      <x:c r="R8581" s="55">
        <x:f t="shared" si="1607"/>
        <x:v>11903.474059221422</x:v>
      </x:c>
      <x:c r="S8581" s="1" t="str">
        <x:f t="shared" si="1608"/>
        <x:v>YES</x:v>
      </x:c>
      <x:c r="T8581" s="1">
        <x:f t="shared" si="1609"/>
        <x:v>11903.474059221422</x:v>
      </x:c>
    </x:row>
    <x:row r="8582">
      <x:c r="A8582" s="1"/>
      <x:c r="B8582" s="1"/>
      <x:c r="C8582" s="1"/>
      <x:c r="D8582" s="1"/>
      <x:c r="E8582" s="1"/>
      <x:c r="F8582" s="1"/>
      <x:c r="G8582" s="1"/>
      <x:c r="H8582" s="1"/>
      <x:c r="I8582" s="53">
        <x:f t="shared" si="1598"/>
        <x:v>13</x:v>
      </x:c>
      <x:c r="J8582" s="53">
        <x:f t="shared" si="1599"/>
        <x:v>2</x:v>
      </x:c>
      <x:c r="K8582" s="53">
        <x:f t="shared" si="1600"/>
        <x:v>11</x:v>
      </x:c>
      <x:c r="L8582" s="53">
        <x:f t="shared" si="1601"/>
        <x:v>26</x:v>
      </x:c>
      <x:c r="M8582" s="54">
        <x:f t="shared" si="1602"/>
        <x:v>4669.6748072822857</x:v>
      </x:c>
      <x:c r="N8582" s="54">
        <x:f t="shared" si="1603"/>
        <x:v>2.7428297272793651</x:v>
      </x:c>
      <x:c r="O8582" s="55">
        <x:f t="shared" si="1604"/>
        <x:v>148288</x:v>
      </x:c>
      <x:c r="P8582" s="55">
        <x:f t="shared" si="1605"/>
        <x:v>22000</x:v>
      </x:c>
      <x:c r="Q8582" s="55">
        <x:f t="shared" si="1606"/>
        <x:v>93570.743181984129</x:v>
      </x:c>
      <x:c r="R8582" s="55">
        <x:f t="shared" si="1607"/>
        <x:v>12717.256818015871</x:v>
      </x:c>
      <x:c r="S8582" s="1" t="str">
        <x:f t="shared" si="1608"/>
        <x:v>YES</x:v>
      </x:c>
      <x:c r="T8582" s="1">
        <x:f t="shared" si="1609"/>
        <x:v>12717.256818015871</x:v>
      </x:c>
    </x:row>
    <x:row r="8583">
      <x:c r="A8583" s="1"/>
      <x:c r="B8583" s="1"/>
      <x:c r="C8583" s="1"/>
      <x:c r="D8583" s="1"/>
      <x:c r="E8583" s="1"/>
      <x:c r="F8583" s="1"/>
      <x:c r="G8583" s="1"/>
      <x:c r="H8583" s="1"/>
      <x:c r="I8583" s="53">
        <x:f t="shared" si="1598"/>
        <x:v>13</x:v>
      </x:c>
      <x:c r="J8583" s="53">
        <x:f t="shared" si="1599"/>
        <x:v>2</x:v>
      </x:c>
      <x:c r="K8583" s="53">
        <x:f t="shared" si="1600"/>
        <x:v>12</x:v>
      </x:c>
      <x:c r="L8583" s="53">
        <x:f t="shared" si="1601"/>
        <x:v>27</x:v>
      </x:c>
      <x:c r="M8583" s="54">
        <x:f t="shared" si="1602"/>
        <x:v>4729.0022604103497</x:v>
      </x:c>
      <x:c r="N8583" s="54">
        <x:f t="shared" si="1603"/>
        <x:v>2.7840293475071873</x:v>
      </x:c>
      <x:c r="O8583" s="55">
        <x:f t="shared" si="1604"/>
        <x:v>150988</x:v>
      </x:c>
      <x:c r="P8583" s="55">
        <x:f t="shared" si="1605"/>
        <x:v>22880</x:v>
      </x:c>
      <x:c r="Q8583" s="55">
        <x:f t="shared" si="1606"/>
        <x:v>94600.733687679676</x:v>
      </x:c>
      <x:c r="R8583" s="55">
        <x:f t="shared" si="1607"/>
        <x:v>13507.266312320324</x:v>
      </x:c>
      <x:c r="S8583" s="1" t="str">
        <x:f t="shared" si="1608"/>
        <x:v>YES</x:v>
      </x:c>
      <x:c r="T8583" s="1">
        <x:f t="shared" si="1609"/>
        <x:v>13507.266312320324</x:v>
      </x:c>
    </x:row>
    <x:row r="8584">
      <x:c r="A8584" s="1"/>
      <x:c r="B8584" s="1"/>
      <x:c r="C8584" s="1"/>
      <x:c r="D8584" s="1"/>
      <x:c r="E8584" s="1"/>
      <x:c r="F8584" s="1"/>
      <x:c r="G8584" s="1"/>
      <x:c r="H8584" s="1"/>
      <x:c r="I8584" s="53">
        <x:f t="shared" si="1598"/>
        <x:v>13</x:v>
      </x:c>
      <x:c r="J8584" s="53">
        <x:f t="shared" si="1599"/>
        <x:v>2</x:v>
      </x:c>
      <x:c r="K8584" s="53">
        <x:f t="shared" si="1600"/>
        <x:v>13</x:v>
      </x:c>
      <x:c r="L8584" s="53">
        <x:f t="shared" si="1601"/>
        <x:v>28</x:v>
      </x:c>
      <x:c r="M8584" s="54">
        <x:f t="shared" si="1602"/>
        <x:v>4789.7242311187347</x:v>
      </x:c>
      <x:c r="N8584" s="54">
        <x:f t="shared" si="1603"/>
        <x:v>2.8261973827213436</x:v>
      </x:c>
      <x:c r="O8584" s="55">
        <x:f t="shared" si="1604"/>
        <x:v>153688</x:v>
      </x:c>
      <x:c r="P8584" s="55">
        <x:f t="shared" si="1605"/>
        <x:v>23760</x:v>
      </x:c>
      <x:c r="Q8584" s="55">
        <x:f t="shared" si="1606"/>
        <x:v>95654.934568033583</x:v>
      </x:c>
      <x:c r="R8584" s="55">
        <x:f t="shared" si="1607"/>
        <x:v>14273.065431966417</x:v>
      </x:c>
      <x:c r="S8584" s="1" t="str">
        <x:f t="shared" si="1608"/>
        <x:v>YES</x:v>
      </x:c>
      <x:c r="T8584" s="1">
        <x:f t="shared" si="1609"/>
        <x:v>14273.065431966417</x:v>
      </x:c>
    </x:row>
    <x:row r="8585">
      <x:c r="A8585" s="1"/>
      <x:c r="B8585" s="1"/>
      <x:c r="C8585" s="1"/>
      <x:c r="D8585" s="1"/>
      <x:c r="E8585" s="1"/>
      <x:c r="F8585" s="1"/>
      <x:c r="G8585" s="1"/>
      <x:c r="H8585" s="1"/>
      <x:c r="I8585" s="53">
        <x:f t="shared" si="1598"/>
        <x:v>13</x:v>
      </x:c>
      <x:c r="J8585" s="53">
        <x:f t="shared" si="1599"/>
        <x:v>2</x:v>
      </x:c>
      <x:c r="K8585" s="53">
        <x:f t="shared" si="1600"/>
        <x:v>14</x:v>
      </x:c>
      <x:c r="L8585" s="53">
        <x:f t="shared" si="1601"/>
        <x:v>29</x:v>
      </x:c>
      <x:c r="M8585" s="54">
        <x:f t="shared" si="1602"/>
        <x:v>4851.8663124323957</x:v>
      </x:c>
      <x:c r="N8585" s="54">
        <x:f t="shared" si="1603"/>
        <x:v>2.8693516058558304</x:v>
      </x:c>
      <x:c r="O8585" s="55">
        <x:f t="shared" si="1604"/>
        <x:v>156388</x:v>
      </x:c>
      <x:c r="P8585" s="55">
        <x:f t="shared" si="1605"/>
        <x:v>24640</x:v>
      </x:c>
      <x:c r="Q8585" s="55">
        <x:f t="shared" si="1606"/>
        <x:v>96733.790146395753</x:v>
      </x:c>
      <x:c r="R8585" s="55">
        <x:f t="shared" si="1607"/>
        <x:v>15014.209853604247</x:v>
      </x:c>
      <x:c r="S8585" s="1" t="str">
        <x:f t="shared" si="1608"/>
        <x:v>YES</x:v>
      </x:c>
      <x:c r="T8585" s="1">
        <x:f t="shared" si="1609"/>
        <x:v>15014.209853604247</x:v>
      </x:c>
    </x:row>
    <x:row r="8586">
      <x:c r="A8586" s="1"/>
      <x:c r="B8586" s="1"/>
      <x:c r="C8586" s="1"/>
      <x:c r="D8586" s="1"/>
      <x:c r="E8586" s="1"/>
      <x:c r="F8586" s="1"/>
      <x:c r="G8586" s="1"/>
      <x:c r="H8586" s="1"/>
      <x:c r="I8586" s="53">
        <x:f t="shared" si="1598"/>
        <x:v>13</x:v>
      </x:c>
      <x:c r="J8586" s="53">
        <x:f t="shared" si="1599"/>
        <x:v>2</x:v>
      </x:c>
      <x:c r="K8586" s="53">
        <x:f t="shared" si="1600"/>
        <x:v>15</x:v>
      </x:c>
      <x:c r="L8586" s="53">
        <x:f t="shared" si="1601"/>
        <x:v>30</x:v>
      </x:c>
      <x:c r="M8586" s="54">
        <x:f t="shared" si="1602"/>
        <x:v>4915.4545193085414</x:v>
      </x:c>
      <x:c r="N8586" s="54">
        <x:f t="shared" si="1603"/>
        <x:v>2.9135100828531537</x:v>
      </x:c>
      <x:c r="O8586" s="55">
        <x:f t="shared" si="1604"/>
        <x:v>159088</x:v>
      </x:c>
      <x:c r="P8586" s="55">
        <x:f t="shared" si="1605"/>
        <x:v>25520</x:v>
      </x:c>
      <x:c r="Q8586" s="55">
        <x:f t="shared" si="1606"/>
        <x:v>97837.75207132884</x:v>
      </x:c>
      <x:c r="R8586" s="55">
        <x:f t="shared" si="1607"/>
        <x:v>15730.24792867116</x:v>
      </x:c>
      <x:c r="S8586" s="1" t="str">
        <x:f t="shared" si="1608"/>
        <x:v>YES</x:v>
      </x:c>
      <x:c r="T8586" s="1">
        <x:f t="shared" si="1609"/>
        <x:v>15730.24792867116</x:v>
      </x:c>
    </x:row>
    <x:row r="8587">
      <x:c r="A8587" s="1"/>
      <x:c r="B8587" s="1"/>
      <x:c r="C8587" s="1"/>
      <x:c r="D8587" s="1"/>
      <x:c r="E8587" s="1"/>
      <x:c r="F8587" s="1"/>
      <x:c r="G8587" s="1"/>
      <x:c r="H8587" s="1"/>
      <x:c r="I8587" s="53">
        <x:f t="shared" si="1598"/>
        <x:v>13</x:v>
      </x:c>
      <x:c r="J8587" s="53">
        <x:f t="shared" si="1599"/>
        <x:v>2</x:v>
      </x:c>
      <x:c r="K8587" s="53">
        <x:f t="shared" si="1600"/>
        <x:v>16</x:v>
      </x:c>
      <x:c r="L8587" s="53">
        <x:f t="shared" si="1601"/>
        <x:v>31</x:v>
      </x:c>
      <x:c r="M8587" s="54">
        <x:f t="shared" si="1602"/>
        <x:v>4980.5152951860309</x:v>
      </x:c>
      <x:c r="N8587" s="54">
        <x:f t="shared" si="1603"/>
        <x:v>2.9586911772125215</x:v>
      </x:c>
      <x:c r="O8587" s="55">
        <x:f t="shared" si="1604"/>
        <x:v>161788</x:v>
      </x:c>
      <x:c r="P8587" s="55">
        <x:f t="shared" si="1605"/>
        <x:v>26400</x:v>
      </x:c>
      <x:c r="Q8587" s="55">
        <x:f t="shared" si="1606"/>
        <x:v>98967.279430313036</x:v>
      </x:c>
      <x:c r="R8587" s="55">
        <x:f t="shared" si="1607"/>
        <x:v>16420.720569686964</x:v>
      </x:c>
      <x:c r="S8587" s="1" t="str">
        <x:f t="shared" si="1608"/>
        <x:v>YES</x:v>
      </x:c>
      <x:c r="T8587" s="1">
        <x:f t="shared" si="1609"/>
        <x:v>16420.720569686964</x:v>
      </x:c>
    </x:row>
    <x:row r="8588">
      <x:c r="A8588" s="1"/>
      <x:c r="B8588" s="1"/>
      <x:c r="C8588" s="1"/>
      <x:c r="D8588" s="1"/>
      <x:c r="E8588" s="1"/>
      <x:c r="F8588" s="1"/>
      <x:c r="G8588" s="1"/>
      <x:c r="H8588" s="1"/>
      <x:c r="I8588" s="53">
        <x:f t="shared" si="1598"/>
        <x:v>13</x:v>
      </x:c>
      <x:c r="J8588" s="53">
        <x:f t="shared" si="1599"/>
        <x:v>2</x:v>
      </x:c>
      <x:c r="K8588" s="53">
        <x:f t="shared" si="1600"/>
        <x:v>17</x:v>
      </x:c>
      <x:c r="L8588" s="53">
        <x:f t="shared" si="1601"/>
        <x:v>32</x:v>
      </x:c>
      <x:c r="M8588" s="54">
        <x:f t="shared" si="1602"/>
        <x:v>5047.0755186325714</x:v>
      </x:c>
      <x:c r="N8588" s="54">
        <x:f t="shared" si="1603"/>
        <x:v>3.0049135546059524</x:v>
      </x:c>
      <x:c r="O8588" s="55">
        <x:f t="shared" si="1604"/>
        <x:v>164488</x:v>
      </x:c>
      <x:c r="P8588" s="55">
        <x:f t="shared" si="1605"/>
        <x:v>27280</x:v>
      </x:c>
      <x:c r="Q8588" s="55">
        <x:f t="shared" si="1606"/>
        <x:v>100122.83886514881</x:v>
      </x:c>
      <x:c r="R8588" s="55">
        <x:f t="shared" si="1607"/>
        <x:v>17085.161134851194</x:v>
      </x:c>
      <x:c r="S8588" s="1" t="str">
        <x:f t="shared" si="1608"/>
        <x:v>YES</x:v>
      </x:c>
      <x:c r="T8588" s="1">
        <x:f t="shared" si="1609"/>
        <x:v>17085.161134851194</x:v>
      </x:c>
    </x:row>
    <x:row r="8589">
      <x:c r="A8589" s="1"/>
      <x:c r="B8589" s="1"/>
      <x:c r="C8589" s="1"/>
      <x:c r="D8589" s="1"/>
      <x:c r="E8589" s="1"/>
      <x:c r="F8589" s="1"/>
      <x:c r="G8589" s="1"/>
      <x:c r="H8589" s="1"/>
      <x:c r="I8589" s="53">
        <x:f t="shared" si="1598"/>
        <x:v>13</x:v>
      </x:c>
      <x:c r="J8589" s="53">
        <x:f t="shared" si="1599"/>
        <x:v>2</x:v>
      </x:c>
      <x:c r="K8589" s="53">
        <x:f t="shared" si="1600"/>
        <x:v>18</x:v>
      </x:c>
      <x:c r="L8589" s="53">
        <x:f t="shared" si="1601"/>
        <x:v>33</x:v>
      </x:c>
      <x:c r="M8589" s="54">
        <x:f t="shared" si="1602"/>
        <x:v>5115.1625100911588</x:v>
      </x:c>
      <x:c r="N8589" s="54">
        <x:f t="shared" si="1603"/>
        <x:v>3.0521961875633048</x:v>
      </x:c>
      <x:c r="O8589" s="55">
        <x:f t="shared" si="1604"/>
        <x:v>167188</x:v>
      </x:c>
      <x:c r="P8589" s="55">
        <x:f t="shared" si="1605"/>
        <x:v>28160</x:v>
      </x:c>
      <x:c r="Q8589" s="55">
        <x:f t="shared" si="1606"/>
        <x:v>101304.90468908261</x:v>
      </x:c>
      <x:c r="R8589" s="55">
        <x:f t="shared" si="1607"/>
        <x:v>17723.095310917386</x:v>
      </x:c>
      <x:c r="S8589" s="1" t="str">
        <x:f t="shared" si="1608"/>
        <x:v>YES</x:v>
      </x:c>
      <x:c r="T8589" s="1">
        <x:f t="shared" si="1609"/>
        <x:v>17723.095310917386</x:v>
      </x:c>
    </x:row>
    <x:row r="8590">
      <x:c r="A8590" s="1"/>
      <x:c r="B8590" s="1"/>
      <x:c r="C8590" s="1"/>
      <x:c r="D8590" s="1"/>
      <x:c r="E8590" s="1"/>
      <x:c r="F8590" s="1"/>
      <x:c r="G8590" s="1"/>
      <x:c r="H8590" s="1"/>
      <x:c r="I8590" s="53">
        <x:f t="shared" si="1598"/>
        <x:v>13</x:v>
      </x:c>
      <x:c r="J8590" s="53">
        <x:f t="shared" si="1599"/>
        <x:v>2</x:v>
      </x:c>
      <x:c r="K8590" s="53">
        <x:f t="shared" si="1600"/>
        <x:v>19</x:v>
      </x:c>
      <x:c r="L8590" s="53">
        <x:f t="shared" si="1601"/>
        <x:v>34</x:v>
      </x:c>
      <x:c r="M8590" s="54">
        <x:f t="shared" si="1602"/>
        <x:v>5184.8040387271803</x:v>
      </x:c>
      <x:c r="N8590" s="54">
        <x:f t="shared" si="1603"/>
        <x:v>3.1005583602272084</x:v>
      </x:c>
      <x:c r="O8590" s="55">
        <x:f t="shared" si="1604"/>
        <x:v>169888</x:v>
      </x:c>
      <x:c r="P8590" s="55">
        <x:f t="shared" si="1605"/>
        <x:v>29040</x:v>
      </x:c>
      <x:c r="Q8590" s="55">
        <x:f t="shared" si="1606"/>
        <x:v>102513.95900568021</x:v>
      </x:c>
      <x:c r="R8590" s="55">
        <x:f t="shared" si="1607"/>
        <x:v>18334.040994319788</x:v>
      </x:c>
      <x:c r="S8590" s="1" t="str">
        <x:f t="shared" si="1608"/>
        <x:v>YES</x:v>
      </x:c>
      <x:c r="T8590" s="1">
        <x:f t="shared" si="1609"/>
        <x:v>18334.040994319788</x:v>
      </x:c>
    </x:row>
    <x:row r="8591">
      <x:c r="A8591" s="1"/>
      <x:c r="B8591" s="1"/>
      <x:c r="C8591" s="1"/>
      <x:c r="D8591" s="1"/>
      <x:c r="E8591" s="1"/>
      <x:c r="F8591" s="1"/>
      <x:c r="G8591" s="1"/>
      <x:c r="H8591" s="1"/>
      <x:c r="I8591" s="53">
        <x:f t="shared" si="1598"/>
        <x:v>13</x:v>
      </x:c>
      <x:c r="J8591" s="53">
        <x:f t="shared" si="1599"/>
        <x:v>2</x:v>
      </x:c>
      <x:c r="K8591" s="53">
        <x:f t="shared" si="1600"/>
        <x:v>20</x:v>
      </x:c>
      <x:c r="L8591" s="53">
        <x:f t="shared" si="1601"/>
        <x:v>35</x:v>
      </x:c>
      <x:c r="M8591" s="54">
        <x:f t="shared" si="1602"/>
        <x:v>5256.0283293776574</x:v>
      </x:c>
      <x:c r="N8591" s="54">
        <x:f t="shared" si="1603"/>
        <x:v>3.1500196731789289</x:v>
      </x:c>
      <x:c r="O8591" s="55">
        <x:f t="shared" si="1604"/>
        <x:v>172588</x:v>
      </x:c>
      <x:c r="P8591" s="55">
        <x:f t="shared" si="1605"/>
        <x:v>29920</x:v>
      </x:c>
      <x:c r="Q8591" s="55">
        <x:f t="shared" si="1606"/>
        <x:v>103750.49182947322</x:v>
      </x:c>
      <x:c r="R8591" s="55">
        <x:f t="shared" si="1607"/>
        <x:v>18917.50817052678</x:v>
      </x:c>
      <x:c r="S8591" s="1" t="str">
        <x:f t="shared" si="1608"/>
        <x:v>YES</x:v>
      </x:c>
      <x:c r="T8591" s="1">
        <x:f t="shared" si="1609"/>
        <x:v>18917.50817052678</x:v>
      </x:c>
    </x:row>
    <x:row r="8592">
      <x:c r="A8592" s="1"/>
      <x:c r="B8592" s="1"/>
      <x:c r="C8592" s="1"/>
      <x:c r="D8592" s="1"/>
      <x:c r="E8592" s="1"/>
      <x:c r="F8592" s="1"/>
      <x:c r="G8592" s="1"/>
      <x:c r="H8592" s="1"/>
      <x:c r="I8592" s="53">
        <x:f t="shared" si="1598"/>
        <x:v>13</x:v>
      </x:c>
      <x:c r="J8592" s="53">
        <x:f t="shared" si="1599"/>
        <x:v>2</x:v>
      </x:c>
      <x:c r="K8592" s="53">
        <x:f t="shared" si="1600"/>
        <x:v>21</x:v>
      </x:c>
      <x:c r="L8592" s="53">
        <x:f t="shared" si="1601"/>
        <x:v>36</x:v>
      </x:c>
      <x:c r="M8592" s="54">
        <x:f t="shared" si="1602"/>
        <x:v>5328.8640696041011</x:v>
      </x:c>
      <x:c r="N8592" s="54">
        <x:f t="shared" si="1603"/>
        <x:v>3.2006000483361814</x:v>
      </x:c>
      <x:c r="O8592" s="55">
        <x:f t="shared" si="1604"/>
        <x:v>175288</x:v>
      </x:c>
      <x:c r="P8592" s="55">
        <x:f t="shared" si="1605"/>
        <x:v>30800</x:v>
      </x:c>
      <x:c r="Q8592" s="55">
        <x:f t="shared" si="1606"/>
        <x:v>105015.00120840453</x:v>
      </x:c>
      <x:c r="R8592" s="55">
        <x:f t="shared" si="1607"/>
        <x:v>19472.99879159547</x:v>
      </x:c>
      <x:c r="S8592" s="1" t="str">
        <x:f t="shared" si="1608"/>
        <x:v>YES</x:v>
      </x:c>
      <x:c r="T8592" s="1">
        <x:f t="shared" si="1609"/>
        <x:v>19472.99879159547</x:v>
      </x:c>
    </x:row>
    <x:row r="8593">
      <x:c r="A8593" s="1"/>
      <x:c r="B8593" s="1"/>
      <x:c r="C8593" s="1"/>
      <x:c r="D8593" s="1"/>
      <x:c r="E8593" s="1"/>
      <x:c r="F8593" s="1"/>
      <x:c r="G8593" s="1"/>
      <x:c r="H8593" s="1"/>
      <x:c r="I8593" s="53">
        <x:f t="shared" si="1598"/>
        <x:v>13</x:v>
      </x:c>
      <x:c r="J8593" s="53">
        <x:f t="shared" si="1599"/>
        <x:v>2</x:v>
      </x:c>
      <x:c r="K8593" s="53">
        <x:f t="shared" si="1600"/>
        <x:v>22</x:v>
      </x:c>
      <x:c r="L8593" s="53">
        <x:f t="shared" si="1601"/>
        <x:v>37</x:v>
      </x:c>
      <x:c r="M8593" s="54">
        <x:f t="shared" si="1602"/>
        <x:v>5403.3404168504976</x:v>
      </x:c>
      <x:c r="N8593" s="54">
        <x:f t="shared" si="1603"/>
        <x:v>3.2523197339239567</x:v>
      </x:c>
      <x:c r="O8593" s="55">
        <x:f t="shared" si="1604"/>
        <x:v>177988</x:v>
      </x:c>
      <x:c r="P8593" s="55">
        <x:f t="shared" si="1605"/>
        <x:v>31680</x:v>
      </x:c>
      <x:c r="Q8593" s="55">
        <x:f t="shared" si="1606"/>
        <x:v>106307.99334809891</x:v>
      </x:c>
      <x:c r="R8593" s="55">
        <x:f t="shared" si="1607"/>
        <x:v>20000.006651901087</x:v>
      </x:c>
      <x:c r="S8593" s="1" t="str">
        <x:f t="shared" si="1608"/>
        <x:v>YES</x:v>
      </x:c>
      <x:c r="T8593" s="1">
        <x:f t="shared" si="1609"/>
        <x:v>20000.006651901087</x:v>
      </x:c>
    </x:row>
    <x:row r="8594">
      <x:c r="A8594" s="1"/>
      <x:c r="B8594" s="1"/>
      <x:c r="C8594" s="1"/>
      <x:c r="D8594" s="1"/>
      <x:c r="E8594" s="1"/>
      <x:c r="F8594" s="1"/>
      <x:c r="G8594" s="1"/>
      <x:c r="H8594" s="1"/>
      <x:c r="I8594" s="53">
        <x:f t="shared" si="1598"/>
        <x:v>13</x:v>
      </x:c>
      <x:c r="J8594" s="53">
        <x:f t="shared" si="1599"/>
        <x:v>2</x:v>
      </x:c>
      <x:c r="K8594" s="53">
        <x:f t="shared" si="1600"/>
        <x:v>23</x:v>
      </x:c>
      <x:c r="L8594" s="53">
        <x:f t="shared" si="1601"/>
        <x:v>38</x:v>
      </x:c>
      <x:c r="M8594" s="54">
        <x:f t="shared" si="1602"/>
        <x:v>5479.4870057079333</x:v>
      </x:c>
      <x:c r="N8594" s="54">
        <x:f t="shared" si="1603"/>
        <x:v>3.3051993095193981</x:v>
      </x:c>
      <x:c r="O8594" s="55">
        <x:f t="shared" si="1604"/>
        <x:v>180688</x:v>
      </x:c>
      <x:c r="P8594" s="55">
        <x:f t="shared" si="1605"/>
        <x:v>32560</x:v>
      </x:c>
      <x:c r="Q8594" s="55">
        <x:f t="shared" si="1606"/>
        <x:v>107629.98273798494</x:v>
      </x:c>
      <x:c r="R8594" s="55">
        <x:f t="shared" si="1607"/>
        <x:v>20498.017262015055</x:v>
      </x:c>
      <x:c r="S8594" s="1" t="str">
        <x:f t="shared" si="1608"/>
        <x:v>YES</x:v>
      </x:c>
      <x:c r="T8594" s="1">
        <x:f t="shared" si="1609"/>
        <x:v>20498.017262015055</x:v>
      </x:c>
    </x:row>
    <x:row r="8595">
      <x:c r="A8595" s="1"/>
      <x:c r="B8595" s="1"/>
      <x:c r="C8595" s="1"/>
      <x:c r="D8595" s="1"/>
      <x:c r="E8595" s="1"/>
      <x:c r="F8595" s="1"/>
      <x:c r="G8595" s="1"/>
      <x:c r="H8595" s="1"/>
      <x:c r="I8595" s="53">
        <x:f t="shared" si="1598"/>
        <x:v>13</x:v>
      </x:c>
      <x:c r="J8595" s="53">
        <x:f t="shared" si="1599"/>
        <x:v>2</x:v>
      </x:c>
      <x:c r="K8595" s="53">
        <x:f t="shared" si="1600"/>
        <x:v>24</x:v>
      </x:c>
      <x:c r="L8595" s="53">
        <x:f t="shared" si="1601"/>
        <x:v>39</x:v>
      </x:c>
      <x:c r="M8595" s="54">
        <x:f t="shared" si="1602"/>
        <x:v>5557.3339552874295</x:v>
      </x:c>
      <x:c r="N8595" s="54">
        <x:f t="shared" si="1603"/>
        <x:v>3.3592596911718262</x:v>
      </x:c>
      <x:c r="O8595" s="55">
        <x:f t="shared" si="1604"/>
        <x:v>183388</x:v>
      </x:c>
      <x:c r="P8595" s="55">
        <x:f t="shared" si="1605"/>
        <x:v>33440</x:v>
      </x:c>
      <x:c r="Q8595" s="55">
        <x:f t="shared" si="1606"/>
        <x:v>108981.49227929565</x:v>
      </x:c>
      <x:c r="R8595" s="55">
        <x:f t="shared" si="1607"/>
        <x:v>20966.507720704351</x:v>
      </x:c>
      <x:c r="S8595" s="1" t="str">
        <x:f t="shared" si="1608"/>
        <x:v>YES</x:v>
      </x:c>
      <x:c r="T8595" s="1">
        <x:f t="shared" si="1609"/>
        <x:v>20966.507720704351</x:v>
      </x:c>
    </x:row>
    <x:row r="8596">
      <x:c r="A8596" s="1"/>
      <x:c r="B8596" s="1"/>
      <x:c r="C8596" s="1"/>
      <x:c r="D8596" s="1"/>
      <x:c r="E8596" s="1"/>
      <x:c r="F8596" s="1"/>
      <x:c r="G8596" s="1"/>
      <x:c r="H8596" s="1"/>
      <x:c r="I8596" s="53">
        <x:f t="shared" si="1598"/>
        <x:v>13</x:v>
      </x:c>
      <x:c r="J8596" s="53">
        <x:f t="shared" si="1599"/>
        <x:v>2</x:v>
      </x:c>
      <x:c r="K8596" s="53">
        <x:f t="shared" si="1600"/>
        <x:v>25</x:v>
      </x:c>
      <x:c r="L8596" s="53">
        <x:f t="shared" si="1601"/>
        <x:v>40</x:v>
      </x:c>
      <x:c r="M8596" s="54">
        <x:f t="shared" si="1602"/>
        <x:v>5636.9118767025275</x:v>
      </x:c>
      <x:c r="N8596" s="54">
        <x:f t="shared" si="1603"/>
        <x:v>3.4145221365989773</x:v>
      </x:c>
      <x:c r="O8596" s="55">
        <x:f t="shared" si="1604"/>
        <x:v>186088</x:v>
      </x:c>
      <x:c r="P8596" s="55">
        <x:f t="shared" si="1605"/>
        <x:v>34320</x:v>
      </x:c>
      <x:c r="Q8596" s="55">
        <x:f t="shared" si="1606"/>
        <x:v>110363.05341497443</x:v>
      </x:c>
      <x:c r="R8596" s="55">
        <x:f t="shared" si="1607"/>
        <x:v>21404.946585025566</x:v>
      </x:c>
      <x:c r="S8596" s="1" t="str">
        <x:f t="shared" si="1608"/>
        <x:v>YES</x:v>
      </x:c>
      <x:c r="T8596" s="1">
        <x:f t="shared" si="1609"/>
        <x:v>21404.946585025566</x:v>
      </x:c>
    </x:row>
    <x:row r="8597">
      <x:c r="A8597" s="1"/>
      <x:c r="B8597" s="1"/>
      <x:c r="C8597" s="1"/>
      <x:c r="D8597" s="1"/>
      <x:c r="E8597" s="1"/>
      <x:c r="F8597" s="1"/>
      <x:c r="G8597" s="1"/>
      <x:c r="H8597" s="1"/>
      <x:c r="I8597" s="53">
        <x:f t="shared" si="1598"/>
        <x:v>13</x:v>
      </x:c>
      <x:c r="J8597" s="53">
        <x:f t="shared" si="1599"/>
        <x:v>2</x:v>
      </x:c>
      <x:c r="K8597" s="53">
        <x:f t="shared" si="1600"/>
        <x:v>26</x:v>
      </x:c>
      <x:c r="L8597" s="53">
        <x:f t="shared" si="1601"/>
        <x:v>41</x:v>
      </x:c>
      <x:c r="M8597" s="54">
        <x:f t="shared" si="1602"/>
        <x:v>5718.2518806632452</x:v>
      </x:c>
      <x:c r="N8597" s="54">
        <x:f t="shared" si="1603"/>
        <x:v>3.4710082504605868</x:v>
      </x:c>
      <x:c r="O8597" s="55">
        <x:f t="shared" si="1604"/>
        <x:v>188788</x:v>
      </x:c>
      <x:c r="P8597" s="55">
        <x:f t="shared" si="1605"/>
        <x:v>35200</x:v>
      </x:c>
      <x:c r="Q8597" s="55">
        <x:f t="shared" si="1606"/>
        <x:v>111775.20626151467</x:v>
      </x:c>
      <x:c r="R8597" s="55">
        <x:f t="shared" si="1607"/>
        <x:v>21812.793738485329</x:v>
      </x:c>
      <x:c r="S8597" s="1" t="str">
        <x:f t="shared" si="1608"/>
        <x:v>YES</x:v>
      </x:c>
      <x:c r="T8597" s="1">
        <x:f t="shared" si="1609"/>
        <x:v>21812.793738485329</x:v>
      </x:c>
    </x:row>
    <x:row r="8598">
      <x:c r="A8598" s="1"/>
      <x:c r="B8598" s="1"/>
      <x:c r="C8598" s="1"/>
      <x:c r="D8598" s="1"/>
      <x:c r="E8598" s="1"/>
      <x:c r="F8598" s="1"/>
      <x:c r="G8598" s="1"/>
      <x:c r="H8598" s="1"/>
      <x:c r="I8598" s="53">
        <x:f t="shared" si="1598"/>
        <x:v>13</x:v>
      </x:c>
      <x:c r="J8598" s="53">
        <x:f t="shared" si="1599"/>
        <x:v>2</x:v>
      </x:c>
      <x:c r="K8598" s="53">
        <x:f t="shared" si="1600"/>
        <x:v>27</x:v>
      </x:c>
      <x:c r="L8598" s="53">
        <x:f t="shared" si="1601"/>
        <x:v>42</x:v>
      </x:c>
      <x:c r="M8598" s="54">
        <x:f t="shared" si="1602"/>
        <x:v>5801.3855851830012</x:v>
      </x:c>
      <x:c r="N8598" s="54">
        <x:f t="shared" si="1603"/>
        <x:v>3.5287399897104175</x:v>
      </x:c>
      <x:c r="O8598" s="55">
        <x:f t="shared" si="1604"/>
        <x:v>191488</x:v>
      </x:c>
      <x:c r="P8598" s="55">
        <x:f t="shared" si="1605"/>
        <x:v>36080</x:v>
      </x:c>
      <x:c r="Q8598" s="55">
        <x:f t="shared" si="1606"/>
        <x:v>113218.49974276044</x:v>
      </x:c>
      <x:c r="R8598" s="55">
        <x:f t="shared" si="1607"/>
        <x:v>22189.500257239561</x:v>
      </x:c>
      <x:c r="S8598" s="1" t="str">
        <x:f t="shared" si="1608"/>
        <x:v>YES</x:v>
      </x:c>
      <x:c r="T8598" s="1">
        <x:f t="shared" si="1609"/>
        <x:v>22189.500257239561</x:v>
      </x:c>
    </x:row>
    <x:row r="8599">
      <x:c r="A8599" s="1"/>
      <x:c r="B8599" s="1"/>
      <x:c r="C8599" s="1"/>
      <x:c r="D8599" s="1"/>
      <x:c r="E8599" s="1"/>
      <x:c r="F8599" s="1"/>
      <x:c r="G8599" s="1"/>
      <x:c r="H8599" s="1"/>
      <x:c r="I8599" s="53">
        <x:f t="shared" si="1598"/>
        <x:v>13</x:v>
      </x:c>
      <x:c r="J8599" s="53">
        <x:f t="shared" si="1599"/>
        <x:v>2</x:v>
      </x:c>
      <x:c r="K8599" s="53">
        <x:f t="shared" si="1600"/>
        <x:v>28</x:v>
      </x:c>
      <x:c r="L8599" s="53">
        <x:f t="shared" si="1601"/>
        <x:v>43</x:v>
      </x:c>
      <x:c r="M8599" s="54">
        <x:f t="shared" si="1602"/>
        <x:v>5886.345123400155</x:v>
      </x:c>
      <x:c r="N8599" s="54">
        <x:f t="shared" si="1603"/>
        <x:v>3.5877396690278855</x:v>
      </x:c>
      <x:c r="O8599" s="55">
        <x:f t="shared" si="1604"/>
        <x:v>194188</x:v>
      </x:c>
      <x:c r="P8599" s="55">
        <x:f t="shared" si="1605"/>
        <x:v>36960</x:v>
      </x:c>
      <x:c r="Q8599" s="55">
        <x:f t="shared" si="1606"/>
        <x:v>114693.49172569714</x:v>
      </x:c>
      <x:c r="R8599" s="55">
        <x:f t="shared" si="1607"/>
        <x:v>22534.508274302862</x:v>
      </x:c>
      <x:c r="S8599" s="1" t="str">
        <x:f t="shared" si="1608"/>
        <x:v>YES</x:v>
      </x:c>
      <x:c r="T8599" s="1">
        <x:f t="shared" si="1609"/>
        <x:v>22534.508274302862</x:v>
      </x:c>
    </x:row>
    <x:row r="8600">
      <x:c r="A8600" s="1"/>
      <x:c r="B8600" s="1"/>
      <x:c r="C8600" s="1"/>
      <x:c r="D8600" s="1"/>
      <x:c r="E8600" s="1"/>
      <x:c r="F8600" s="1"/>
      <x:c r="G8600" s="1"/>
      <x:c r="H8600" s="1"/>
      <x:c r="I8600" s="53">
        <x:f t="shared" si="1598"/>
        <x:v>13</x:v>
      </x:c>
      <x:c r="J8600" s="53">
        <x:f t="shared" si="1599"/>
        <x:v>2</x:v>
      </x:c>
      <x:c r="K8600" s="53">
        <x:f t="shared" si="1600"/>
        <x:v>29</x:v>
      </x:c>
      <x:c r="L8600" s="53">
        <x:f t="shared" si="1601"/>
        <x:v>44</x:v>
      </x:c>
      <x:c r="M8600" s="54">
        <x:f t="shared" si="1602"/>
        <x:v>5973.1631515158087</x:v>
      </x:c>
      <x:c r="N8600" s="54">
        <x:f t="shared" si="1603"/>
        <x:v>3.6480299663304225</x:v>
      </x:c>
      <x:c r="O8600" s="55">
        <x:f t="shared" si="1604"/>
        <x:v>196888</x:v>
      </x:c>
      <x:c r="P8600" s="55">
        <x:f t="shared" si="1605"/>
        <x:v>37840</x:v>
      </x:c>
      <x:c r="Q8600" s="55">
        <x:f t="shared" si="1606"/>
        <x:v>116200.74915826057</x:v>
      </x:c>
      <x:c r="R8600" s="55">
        <x:f t="shared" si="1607"/>
        <x:v>22847.250841739427</x:v>
      </x:c>
      <x:c r="S8600" s="1" t="str">
        <x:f t="shared" si="1608"/>
        <x:v>YES</x:v>
      </x:c>
      <x:c r="T8600" s="1">
        <x:f t="shared" si="1609"/>
        <x:v>22847.250841739427</x:v>
      </x:c>
    </x:row>
    <x:row r="8601">
      <x:c r="A8601" s="1"/>
      <x:c r="B8601" s="1"/>
      <x:c r="C8601" s="1"/>
      <x:c r="D8601" s="1"/>
      <x:c r="E8601" s="1"/>
      <x:c r="F8601" s="1"/>
      <x:c r="G8601" s="1"/>
      <x:c r="H8601" s="1"/>
      <x:c r="I8601" s="53">
        <x:f t="shared" si="1598"/>
        <x:v>13</x:v>
      </x:c>
      <x:c r="J8601" s="53">
        <x:f t="shared" si="1599"/>
        <x:v>2</x:v>
      </x:c>
      <x:c r="K8601" s="53">
        <x:f t="shared" si="1600"/>
        <x:v>30</x:v>
      </x:c>
      <x:c r="L8601" s="53">
        <x:f t="shared" si="1601"/>
        <x:v>45</x:v>
      </x:c>
      <x:c r="M8601" s="54">
        <x:f t="shared" si="1602"/>
        <x:v>6061.8728568495799</x:v>
      </x:c>
      <x:c r="N8601" s="54">
        <x:f t="shared" si="1603"/>
        <x:v>3.7096339283677637</x:v>
      </x:c>
      <x:c r="O8601" s="55">
        <x:f t="shared" si="1604"/>
        <x:v>199588</x:v>
      </x:c>
      <x:c r="P8601" s="55">
        <x:f t="shared" si="1605"/>
        <x:v>38720</x:v>
      </x:c>
      <x:c r="Q8601" s="55">
        <x:f t="shared" si="1606"/>
        <x:v>117740.8482091941</x:v>
      </x:c>
      <x:c r="R8601" s="55">
        <x:f t="shared" si="1607"/>
        <x:v>23127.151790805903</x:v>
      </x:c>
      <x:c r="S8601" s="1" t="str">
        <x:f t="shared" si="1608"/>
        <x:v>YES</x:v>
      </x:c>
      <x:c r="T8601" s="1">
        <x:f t="shared" si="1609"/>
        <x:v>23127.151790805903</x:v>
      </x:c>
    </x:row>
    <x:row r="8602">
      <x:c r="A8602" s="1"/>
      <x:c r="B8602" s="1"/>
      <x:c r="C8602" s="1"/>
      <x:c r="D8602" s="1"/>
      <x:c r="E8602" s="1"/>
      <x:c r="F8602" s="1"/>
      <x:c r="G8602" s="1"/>
      <x:c r="H8602" s="1"/>
      <x:c r="I8602" s="53">
        <x:f t="shared" si="1598"/>
        <x:v>13</x:v>
      </x:c>
      <x:c r="J8602" s="53">
        <x:f t="shared" si="1599"/>
        <x:v>3</x:v>
      </x:c>
      <x:c r="K8602" s="53">
        <x:f t="shared" si="1600"/>
        <x:v>0</x:v>
      </x:c>
      <x:c r="L8602" s="53">
        <x:f t="shared" si="1601"/>
        <x:v>16</x:v>
      </x:c>
      <x:c r="M8602" s="54">
        <x:f t="shared" si="1602"/>
        <x:v>4136.0774770899307</x:v>
      </x:c>
      <x:c r="N8602" s="54">
        <x:f t="shared" si="1603"/>
        <x:v>2.3722760257568964</x:v>
      </x:c>
      <x:c r="O8602" s="55">
        <x:f t="shared" si="1604"/>
        <x:v>120682</x:v>
      </x:c>
      <x:c r="P8602" s="55">
        <x:f t="shared" si="1605"/>
        <x:v>12760</x:v>
      </x:c>
      <x:c r="Q8602" s="55">
        <x:f t="shared" si="1606"/>
        <x:v>84306.900643922403</x:v>
      </x:c>
      <x:c r="R8602" s="55">
        <x:f t="shared" si="1607"/>
        <x:v>3615.0993560775969</x:v>
      </x:c>
      <x:c r="S8602" s="1" t="str">
        <x:f t="shared" si="1608"/>
        <x:v>YES</x:v>
      </x:c>
      <x:c r="T8602" s="1">
        <x:f t="shared" si="1609"/>
        <x:v>3615.0993560775969</x:v>
      </x:c>
    </x:row>
    <x:row r="8603">
      <x:c r="A8603" s="1"/>
      <x:c r="B8603" s="1"/>
      <x:c r="C8603" s="1"/>
      <x:c r="D8603" s="1"/>
      <x:c r="E8603" s="1"/>
      <x:c r="F8603" s="1"/>
      <x:c r="G8603" s="1"/>
      <x:c r="H8603" s="1"/>
      <x:c r="I8603" s="53">
        <x:f t="shared" si="1598"/>
        <x:v>13</x:v>
      </x:c>
      <x:c r="J8603" s="53">
        <x:f t="shared" si="1599"/>
        <x:v>3</x:v>
      </x:c>
      <x:c r="K8603" s="53">
        <x:f t="shared" si="1600"/>
        <x:v>1</x:v>
      </x:c>
      <x:c r="L8603" s="53">
        <x:f t="shared" si="1601"/>
        <x:v>17</x:v>
      </x:c>
      <x:c r="M8603" s="54">
        <x:f t="shared" si="1602"/>
        <x:v>4181.6399770899307</x:v>
      </x:c>
      <x:c r="N8603" s="54">
        <x:f t="shared" si="1603"/>
        <x:v>2.4039166507568961</x:v>
      </x:c>
      <x:c r="O8603" s="55">
        <x:f t="shared" si="1604"/>
        <x:v>123382</x:v>
      </x:c>
      <x:c r="P8603" s="55">
        <x:f t="shared" si="1605"/>
        <x:v>13640</x:v>
      </x:c>
      <x:c r="Q8603" s="55">
        <x:f t="shared" si="1606"/>
        <x:v>85097.916268922403</x:v>
      </x:c>
      <x:c r="R8603" s="55">
        <x:f t="shared" si="1607"/>
        <x:v>4644.0837310775969</x:v>
      </x:c>
      <x:c r="S8603" s="1" t="str">
        <x:f t="shared" si="1608"/>
        <x:v>YES</x:v>
      </x:c>
      <x:c r="T8603" s="1">
        <x:f t="shared" si="1609"/>
        <x:v>4644.0837310775969</x:v>
      </x:c>
    </x:row>
    <x:row r="8604">
      <x:c r="A8604" s="1"/>
      <x:c r="B8604" s="1"/>
      <x:c r="C8604" s="1"/>
      <x:c r="D8604" s="1"/>
      <x:c r="E8604" s="1"/>
      <x:c r="F8604" s="1"/>
      <x:c r="G8604" s="1"/>
      <x:c r="H8604" s="1"/>
      <x:c r="I8604" s="53">
        <x:f t="shared" si="1598"/>
        <x:v>13</x:v>
      </x:c>
      <x:c r="J8604" s="53">
        <x:f t="shared" si="1599"/>
        <x:v>3</x:v>
      </x:c>
      <x:c r="K8604" s="53">
        <x:f t="shared" si="1600"/>
        <x:v>2</x:v>
      </x:c>
      <x:c r="L8604" s="53">
        <x:f t="shared" si="1601"/>
        <x:v>18</x:v>
      </x:c>
      <x:c r="M8604" s="54">
        <x:f t="shared" si="1602"/>
        <x:v>4228.341539589931</x:v>
      </x:c>
      <x:c r="N8604" s="54">
        <x:f t="shared" si="1603"/>
        <x:v>2.4363482913818966</x:v>
      </x:c>
      <x:c r="O8604" s="55">
        <x:f t="shared" si="1604"/>
        <x:v>126082</x:v>
      </x:c>
      <x:c r="P8604" s="55">
        <x:f t="shared" si="1605"/>
        <x:v>14520</x:v>
      </x:c>
      <x:c r="Q8604" s="55">
        <x:f t="shared" si="1606"/>
        <x:v>85908.707284547418</x:v>
      </x:c>
      <x:c r="R8604" s="55">
        <x:f t="shared" si="1607"/>
        <x:v>5653.2927154525823</x:v>
      </x:c>
      <x:c r="S8604" s="1" t="str">
        <x:f t="shared" si="1608"/>
        <x:v>YES</x:v>
      </x:c>
      <x:c r="T8604" s="1">
        <x:f t="shared" si="1609"/>
        <x:v>5653.2927154525823</x:v>
      </x:c>
    </x:row>
    <x:row r="8605">
      <x:c r="A8605" s="1"/>
      <x:c r="B8605" s="1"/>
      <x:c r="C8605" s="1"/>
      <x:c r="D8605" s="1"/>
      <x:c r="E8605" s="1"/>
      <x:c r="F8605" s="1"/>
      <x:c r="G8605" s="1"/>
      <x:c r="H8605" s="1"/>
      <x:c r="I8605" s="53">
        <x:f t="shared" si="1598"/>
        <x:v>13</x:v>
      </x:c>
      <x:c r="J8605" s="53">
        <x:f t="shared" si="1599"/>
        <x:v>3</x:v>
      </x:c>
      <x:c r="K8605" s="53">
        <x:f t="shared" si="1600"/>
        <x:v>3</x:v>
      </x:c>
      <x:c r="L8605" s="53">
        <x:f t="shared" si="1601"/>
        <x:v>19</x:v>
      </x:c>
      <x:c r="M8605" s="54">
        <x:f t="shared" si="1602"/>
        <x:v>4276.2035220118059</x:v>
      </x:c>
      <x:c r="N8605" s="54">
        <x:f t="shared" si="1603"/>
        <x:v>2.4695857791748654</x:v>
      </x:c>
      <x:c r="O8605" s="55">
        <x:f t="shared" si="1604"/>
        <x:v>128782</x:v>
      </x:c>
      <x:c r="P8605" s="55">
        <x:f t="shared" si="1605"/>
        <x:v>15400</x:v>
      </x:c>
      <x:c r="Q8605" s="55">
        <x:f t="shared" si="1606"/>
        <x:v>86739.644479371636</x:v>
      </x:c>
      <x:c r="R8605" s="55">
        <x:f t="shared" si="1607"/>
        <x:v>6642.3555206283636</x:v>
      </x:c>
      <x:c r="S8605" s="1" t="str">
        <x:f t="shared" si="1608"/>
        <x:v>YES</x:v>
      </x:c>
      <x:c r="T8605" s="1">
        <x:f t="shared" si="1609"/>
        <x:v>6642.3555206283636</x:v>
      </x:c>
    </x:row>
    <x:row r="8606">
      <x:c r="A8606" s="1"/>
      <x:c r="B8606" s="1"/>
      <x:c r="C8606" s="1"/>
      <x:c r="D8606" s="1"/>
      <x:c r="E8606" s="1"/>
      <x:c r="F8606" s="1"/>
      <x:c r="G8606" s="1"/>
      <x:c r="H8606" s="1"/>
      <x:c r="I8606" s="53">
        <x:f t="shared" si="1598"/>
        <x:v>13</x:v>
      </x:c>
      <x:c r="J8606" s="53">
        <x:f t="shared" si="1599"/>
        <x:v>3</x:v>
      </x:c>
      <x:c r="K8606" s="53">
        <x:f t="shared" si="1600"/>
        <x:v>4</x:v>
      </x:c>
      <x:c r="L8606" s="53">
        <x:f t="shared" si="1601"/>
        <x:v>20</x:v>
      </x:c>
      <x:c r="M8606" s="54">
        <x:f t="shared" si="1602"/>
        <x:v>4325.2476377344619</x:v>
      </x:c>
      <x:c r="N8606" s="54">
        <x:f t="shared" si="1603"/>
        <x:v>2.5036441928711541</x:v>
      </x:c>
      <x:c r="O8606" s="55">
        <x:f t="shared" si="1604"/>
        <x:v>131482</x:v>
      </x:c>
      <x:c r="P8606" s="55">
        <x:f t="shared" si="1605"/>
        <x:v>16280</x:v>
      </x:c>
      <x:c r="Q8606" s="55">
        <x:f t="shared" si="1606"/>
        <x:v>87591.104821778848</x:v>
      </x:c>
      <x:c r="R8606" s="55">
        <x:f t="shared" si="1607"/>
        <x:v>7610.8951782211516</x:v>
      </x:c>
      <x:c r="S8606" s="1" t="str">
        <x:f t="shared" si="1608"/>
        <x:v>YES</x:v>
      </x:c>
      <x:c r="T8606" s="1">
        <x:f t="shared" si="1609"/>
        <x:v>7610.8951782211516</x:v>
      </x:c>
    </x:row>
    <x:row r="8607">
      <x:c r="A8607" s="1"/>
      <x:c r="B8607" s="1"/>
      <x:c r="C8607" s="1"/>
      <x:c r="D8607" s="1"/>
      <x:c r="E8607" s="1"/>
      <x:c r="F8607" s="1"/>
      <x:c r="G8607" s="1"/>
      <x:c r="H8607" s="1"/>
      <x:c r="I8607" s="53">
        <x:f t="shared" si="1598"/>
        <x:v>13</x:v>
      </x:c>
      <x:c r="J8607" s="53">
        <x:f t="shared" si="1599"/>
        <x:v>3</x:v>
      </x:c>
      <x:c r="K8607" s="53">
        <x:f t="shared" si="1600"/>
        <x:v>5</x:v>
      </x:c>
      <x:c r="L8607" s="53">
        <x:f t="shared" si="1601"/>
        <x:v>21</x:v>
      </x:c>
      <x:c r="M8607" s="54">
        <x:f t="shared" si="1602"/>
        <x:v>4375.4959616556653</x:v>
      </x:c>
      <x:c r="N8607" s="54">
        <x:f t="shared" si="1603"/>
        <x:v>2.5385388622608787</x:v>
      </x:c>
      <x:c r="O8607" s="55">
        <x:f t="shared" si="1604"/>
        <x:v>134182</x:v>
      </x:c>
      <x:c r="P8607" s="55">
        <x:f t="shared" si="1605"/>
        <x:v>17160</x:v>
      </x:c>
      <x:c r="Q8607" s="55">
        <x:f t="shared" si="1606"/>
        <x:v>88463.471556521967</x:v>
      </x:c>
      <x:c r="R8607" s="55">
        <x:f t="shared" si="1607"/>
        <x:v>8558.5284434780333</x:v>
      </x:c>
      <x:c r="S8607" s="1" t="str">
        <x:f t="shared" si="1608"/>
        <x:v>YES</x:v>
      </x:c>
      <x:c r="T8607" s="1">
        <x:f t="shared" si="1609"/>
        <x:v>8558.5284434780333</x:v>
      </x:c>
    </x:row>
    <x:row r="8608">
      <x:c r="A8608" s="1"/>
      <x:c r="B8608" s="1"/>
      <x:c r="C8608" s="1"/>
      <x:c r="D8608" s="1"/>
      <x:c r="E8608" s="1"/>
      <x:c r="F8608" s="1"/>
      <x:c r="G8608" s="1"/>
      <x:c r="H8608" s="1"/>
      <x:c r="I8608" s="53">
        <x:f t="shared" si="1598"/>
        <x:v>13</x:v>
      </x:c>
      <x:c r="J8608" s="53">
        <x:f t="shared" si="1599"/>
        <x:v>3</x:v>
      </x:c>
      <x:c r="K8608" s="53">
        <x:f t="shared" si="1600"/>
        <x:v>6</x:v>
      </x:c>
      <x:c r="L8608" s="53">
        <x:f t="shared" si="1601"/>
        <x:v>22</x:v>
      </x:c>
      <x:c r="M8608" s="54">
        <x:f t="shared" si="1602"/>
        <x:v>4426.9709358372984</x:v>
      </x:c>
      <x:c r="N8608" s="54">
        <x:f t="shared" si="1603"/>
        <x:v>2.5742853721092351</x:v>
      </x:c>
      <x:c r="O8608" s="55">
        <x:f t="shared" si="1604"/>
        <x:v>136882</x:v>
      </x:c>
      <x:c r="P8608" s="55">
        <x:f t="shared" si="1605"/>
        <x:v>18040</x:v>
      </x:c>
      <x:c r="Q8608" s="55">
        <x:f t="shared" si="1606"/>
        <x:v>89357.134302730876</x:v>
      </x:c>
      <x:c r="R8608" s="55">
        <x:f t="shared" si="1607"/>
        <x:v>9484.8656972691242</x:v>
      </x:c>
      <x:c r="S8608" s="1" t="str">
        <x:f t="shared" si="1608"/>
        <x:v>YES</x:v>
      </x:c>
      <x:c r="T8608" s="1">
        <x:f t="shared" si="1609"/>
        <x:v>9484.8656972691242</x:v>
      </x:c>
    </x:row>
    <x:row r="8609">
      <x:c r="A8609" s="1"/>
      <x:c r="B8609" s="1"/>
      <x:c r="C8609" s="1"/>
      <x:c r="D8609" s="1"/>
      <x:c r="E8609" s="1"/>
      <x:c r="F8609" s="1"/>
      <x:c r="G8609" s="1"/>
      <x:c r="H8609" s="1"/>
      <x:c r="I8609" s="53">
        <x:f t="shared" si="1598"/>
        <x:v>13</x:v>
      </x:c>
      <x:c r="J8609" s="53">
        <x:f t="shared" si="1599"/>
        <x:v>3</x:v>
      </x:c>
      <x:c r="K8609" s="53">
        <x:f t="shared" si="1600"/>
        <x:v>7</x:v>
      </x:c>
      <x:c r="L8609" s="53">
        <x:f t="shared" si="1601"/>
        <x:v>23</x:v>
      </x:c>
      <x:c r="M8609" s="54">
        <x:f t="shared" si="1602"/>
        <x:v>4479.6953752352592</x:v>
      </x:c>
      <x:c r="N8609" s="54">
        <x:f t="shared" si="1603"/>
        <x:v>2.6108995661355965</x:v>
      </x:c>
      <x:c r="O8609" s="55">
        <x:f t="shared" si="1604"/>
        <x:v>139582</x:v>
      </x:c>
      <x:c r="P8609" s="55">
        <x:f t="shared" si="1605"/>
        <x:v>18920</x:v>
      </x:c>
      <x:c r="Q8609" s="55">
        <x:f t="shared" si="1606"/>
        <x:v>90272.489153389906</x:v>
      </x:c>
      <x:c r="R8609" s="55">
        <x:f t="shared" si="1607"/>
        <x:v>10389.510846610094</x:v>
      </x:c>
      <x:c r="S8609" s="1" t="str">
        <x:f t="shared" si="1608"/>
        <x:v>YES</x:v>
      </x:c>
      <x:c r="T8609" s="1">
        <x:f t="shared" si="1609"/>
        <x:v>10389.510846610094</x:v>
      </x:c>
    </x:row>
    <x:row r="8610">
      <x:c r="A8610" s="1"/>
      <x:c r="B8610" s="1"/>
      <x:c r="C8610" s="1"/>
      <x:c r="D8610" s="1"/>
      <x:c r="E8610" s="1"/>
      <x:c r="F8610" s="1"/>
      <x:c r="G8610" s="1"/>
      <x:c r="H8610" s="1"/>
      <x:c r="I8610" s="53">
        <x:f t="shared" si="1598"/>
        <x:v>13</x:v>
      </x:c>
      <x:c r="J8610" s="53">
        <x:f t="shared" si="1599"/>
        <x:v>3</x:v>
      </x:c>
      <x:c r="K8610" s="53">
        <x:f t="shared" si="1600"/>
        <x:v>8</x:v>
      </x:c>
      <x:c r="L8610" s="53">
        <x:f t="shared" si="1601"/>
        <x:v>24</x:v>
      </x:c>
      <x:c r="M8610" s="54">
        <x:f t="shared" si="1602"/>
        <x:v>4533.6924735152388</x:v>
      </x:c>
      <x:c r="N8610" s="54">
        <x:f t="shared" si="1603"/>
        <x:v>2.6483975510522493</x:v>
      </x:c>
      <x:c r="O8610" s="55">
        <x:f t="shared" si="1604"/>
        <x:v>142282</x:v>
      </x:c>
      <x:c r="P8610" s="55">
        <x:f t="shared" si="1605"/>
        <x:v>19800</x:v>
      </x:c>
      <x:c r="Q8610" s="55">
        <x:f t="shared" si="1606"/>
        <x:v>91209.938776306226</x:v>
      </x:c>
      <x:c r="R8610" s="55">
        <x:f t="shared" si="1607"/>
        <x:v>11272.061223693774</x:v>
      </x:c>
      <x:c r="S8610" s="1" t="str">
        <x:f t="shared" si="1608"/>
        <x:v>YES</x:v>
      </x:c>
      <x:c r="T8610" s="1">
        <x:f t="shared" si="1609"/>
        <x:v>11272.061223693774</x:v>
      </x:c>
    </x:row>
    <x:row r="8611">
      <x:c r="A8611" s="1"/>
      <x:c r="B8611" s="1"/>
      <x:c r="C8611" s="1"/>
      <x:c r="D8611" s="1"/>
      <x:c r="E8611" s="1"/>
      <x:c r="F8611" s="1"/>
      <x:c r="G8611" s="1"/>
      <x:c r="H8611" s="1"/>
      <x:c r="I8611" s="53">
        <x:f t="shared" si="1598"/>
        <x:v>13</x:v>
      </x:c>
      <x:c r="J8611" s="53">
        <x:f t="shared" si="1599"/>
        <x:v>3</x:v>
      </x:c>
      <x:c r="K8611" s="53">
        <x:f t="shared" si="1600"/>
        <x:v>9</x:v>
      </x:c>
      <x:c r="L8611" s="53">
        <x:f t="shared" si="1601"/>
        <x:v>25</x:v>
      </x:c>
      <x:c r="M8611" s="54">
        <x:f t="shared" si="1602"/>
        <x:v>4588.9858089556337</x:v>
      </x:c>
      <x:c r="N8611" s="54">
        <x:f t="shared" si="1603"/>
        <x:v>2.6867957006636347</x:v>
      </x:c>
      <x:c r="O8611" s="55">
        <x:f t="shared" si="1604"/>
        <x:v>144982</x:v>
      </x:c>
      <x:c r="P8611" s="55">
        <x:f t="shared" si="1605"/>
        <x:v>20680</x:v>
      </x:c>
      <x:c r="Q8611" s="55">
        <x:f t="shared" si="1606"/>
        <x:v>92169.892516590859</x:v>
      </x:c>
      <x:c r="R8611" s="55">
        <x:f t="shared" si="1607"/>
        <x:v>12132.107483409141</x:v>
      </x:c>
      <x:c r="S8611" s="1" t="str">
        <x:f t="shared" si="1608"/>
        <x:v>YES</x:v>
      </x:c>
      <x:c r="T8611" s="1">
        <x:f t="shared" si="1609"/>
        <x:v>12132.107483409141</x:v>
      </x:c>
    </x:row>
    <x:row r="8612">
      <x:c r="A8612" s="1"/>
      <x:c r="B8612" s="1"/>
      <x:c r="C8612" s="1"/>
      <x:c r="D8612" s="1"/>
      <x:c r="E8612" s="1"/>
      <x:c r="F8612" s="1"/>
      <x:c r="G8612" s="1"/>
      <x:c r="H8612" s="1"/>
      <x:c r="I8612" s="53">
        <x:f t="shared" si="1598"/>
        <x:v>13</x:v>
      </x:c>
      <x:c r="J8612" s="53">
        <x:f t="shared" si="1599"/>
        <x:v>3</x:v>
      </x:c>
      <x:c r="K8612" s="53">
        <x:f t="shared" si="1600"/>
        <x:v>10</x:v>
      </x:c>
      <x:c r="L8612" s="53">
        <x:f t="shared" si="1601"/>
        <x:v>26</x:v>
      </x:c>
      <x:c r="M8612" s="54">
        <x:f t="shared" si="1602"/>
        <x:v>4645.5993504388462</x:v>
      </x:c>
      <x:c r="N8612" s="54">
        <x:f t="shared" si="1603"/>
        <x:v>2.7261106600269764</x:v>
      </x:c>
      <x:c r="O8612" s="55">
        <x:f t="shared" si="1604"/>
        <x:v>147682</x:v>
      </x:c>
      <x:c r="P8612" s="55">
        <x:f t="shared" si="1605"/>
        <x:v>21560</x:v>
      </x:c>
      <x:c r="Q8612" s="55">
        <x:f t="shared" si="1606"/>
        <x:v>93152.766500674406</x:v>
      </x:c>
      <x:c r="R8612" s="55">
        <x:f t="shared" si="1607"/>
        <x:v>12969.233499325594</x:v>
      </x:c>
      <x:c r="S8612" s="1" t="str">
        <x:f t="shared" si="1608"/>
        <x:v>YES</x:v>
      </x:c>
      <x:c r="T8612" s="1">
        <x:f t="shared" si="1609"/>
        <x:v>12969.233499325594</x:v>
      </x:c>
    </x:row>
    <x:row r="8613">
      <x:c r="A8613" s="1"/>
      <x:c r="B8613" s="1"/>
      <x:c r="C8613" s="1"/>
      <x:c r="D8613" s="1"/>
      <x:c r="E8613" s="1"/>
      <x:c r="F8613" s="1"/>
      <x:c r="G8613" s="1"/>
      <x:c r="H8613" s="1"/>
      <x:c r="I8613" s="53">
        <x:f t="shared" si="1598"/>
        <x:v>13</x:v>
      </x:c>
      <x:c r="J8613" s="53">
        <x:f t="shared" si="1599"/>
        <x:v>3</x:v>
      </x:c>
      <x:c r="K8613" s="53">
        <x:f t="shared" si="1600"/>
        <x:v>11</x:v>
      </x:c>
      <x:c r="L8613" s="53">
        <x:f t="shared" si="1601"/>
        <x:v>27</x:v>
      </x:c>
      <x:c r="M8613" s="54">
        <x:f t="shared" si="1602"/>
        <x:v>4703.5574635322855</x:v>
      </x:c>
      <x:c r="N8613" s="54">
        <x:f t="shared" si="1603"/>
        <x:v>2.7663593496751981</x:v>
      </x:c>
      <x:c r="O8613" s="55">
        <x:f t="shared" si="1604"/>
        <x:v>150382</x:v>
      </x:c>
      <x:c r="P8613" s="55">
        <x:f t="shared" si="1605"/>
        <x:v>22440</x:v>
      </x:c>
      <x:c r="Q8613" s="55">
        <x:f t="shared" si="1606"/>
        <x:v>94158.983741879958</x:v>
      </x:c>
      <x:c r="R8613" s="55">
        <x:f t="shared" si="1607"/>
        <x:v>13783.016258120042</x:v>
      </x:c>
      <x:c r="S8613" s="1" t="str">
        <x:f t="shared" si="1608"/>
        <x:v>YES</x:v>
      </x:c>
      <x:c r="T8613" s="1">
        <x:f t="shared" si="1609"/>
        <x:v>13783.016258120042</x:v>
      </x:c>
    </x:row>
    <x:row r="8614">
      <x:c r="A8614" s="1"/>
      <x:c r="B8614" s="1"/>
      <x:c r="C8614" s="1"/>
      <x:c r="D8614" s="1"/>
      <x:c r="E8614" s="1"/>
      <x:c r="F8614" s="1"/>
      <x:c r="G8614" s="1"/>
      <x:c r="H8614" s="1"/>
      <x:c r="I8614" s="53">
        <x:f t="shared" si="1598"/>
        <x:v>13</x:v>
      </x:c>
      <x:c r="J8614" s="53">
        <x:f t="shared" si="1599"/>
        <x:v>3</x:v>
      </x:c>
      <x:c r="K8614" s="53">
        <x:f t="shared" si="1600"/>
        <x:v>12</x:v>
      </x:c>
      <x:c r="L8614" s="53">
        <x:f t="shared" si="1601"/>
        <x:v>28</x:v>
      </x:c>
      <x:c r="M8614" s="54">
        <x:f t="shared" si="1602"/>
        <x:v>4762.8849166603495</x:v>
      </x:c>
      <x:c r="N8614" s="54">
        <x:f t="shared" si="1603"/>
        <x:v>2.8075589699030203</x:v>
      </x:c>
      <x:c r="O8614" s="55">
        <x:f t="shared" si="1604"/>
        <x:v>153082</x:v>
      </x:c>
      <x:c r="P8614" s="55">
        <x:f t="shared" si="1605"/>
        <x:v>23320</x:v>
      </x:c>
      <x:c r="Q8614" s="55">
        <x:f t="shared" si="1606"/>
        <x:v>95188.974247575505</x:v>
      </x:c>
      <x:c r="R8614" s="55">
        <x:f t="shared" si="1607"/>
        <x:v>14573.025752424495</x:v>
      </x:c>
      <x:c r="S8614" s="1" t="str">
        <x:f t="shared" si="1608"/>
        <x:v>YES</x:v>
      </x:c>
      <x:c r="T8614" s="1">
        <x:f t="shared" si="1609"/>
        <x:v>14573.025752424495</x:v>
      </x:c>
    </x:row>
    <x:row r="8615">
      <x:c r="A8615" s="1"/>
      <x:c r="B8615" s="1"/>
      <x:c r="C8615" s="1"/>
      <x:c r="D8615" s="1"/>
      <x:c r="E8615" s="1"/>
      <x:c r="F8615" s="1"/>
      <x:c r="G8615" s="1"/>
      <x:c r="H8615" s="1"/>
      <x:c r="I8615" s="53">
        <x:f t="shared" si="1598"/>
        <x:v>13</x:v>
      </x:c>
      <x:c r="J8615" s="53">
        <x:f t="shared" si="1599"/>
        <x:v>3</x:v>
      </x:c>
      <x:c r="K8615" s="53">
        <x:f t="shared" si="1600"/>
        <x:v>13</x:v>
      </x:c>
      <x:c r="L8615" s="53">
        <x:f t="shared" si="1601"/>
        <x:v>29</x:v>
      </x:c>
      <x:c r="M8615" s="54">
        <x:f t="shared" si="1602"/>
        <x:v>4823.6068873687345</x:v>
      </x:c>
      <x:c r="N8615" s="54">
        <x:f t="shared" si="1603"/>
        <x:v>2.8497270051171766</x:v>
      </x:c>
      <x:c r="O8615" s="55">
        <x:f t="shared" si="1604"/>
        <x:v>155782</x:v>
      </x:c>
      <x:c r="P8615" s="55">
        <x:f t="shared" si="1605"/>
        <x:v>24200</x:v>
      </x:c>
      <x:c r="Q8615" s="55">
        <x:f t="shared" si="1606"/>
        <x:v>96243.175127929411</x:v>
      </x:c>
      <x:c r="R8615" s="55">
        <x:f t="shared" si="1607"/>
        <x:v>15338.824872070589</x:v>
      </x:c>
      <x:c r="S8615" s="1" t="str">
        <x:f t="shared" si="1608"/>
        <x:v>YES</x:v>
      </x:c>
      <x:c r="T8615" s="1">
        <x:f t="shared" si="1609"/>
        <x:v>15338.824872070589</x:v>
      </x:c>
    </x:row>
    <x:row r="8616">
      <x:c r="A8616" s="1"/>
      <x:c r="B8616" s="1"/>
      <x:c r="C8616" s="1"/>
      <x:c r="D8616" s="1"/>
      <x:c r="E8616" s="1"/>
      <x:c r="F8616" s="1"/>
      <x:c r="G8616" s="1"/>
      <x:c r="H8616" s="1"/>
      <x:c r="I8616" s="53">
        <x:f t="shared" si="1598"/>
        <x:v>13</x:v>
      </x:c>
      <x:c r="J8616" s="53">
        <x:f t="shared" si="1599"/>
        <x:v>3</x:v>
      </x:c>
      <x:c r="K8616" s="53">
        <x:f t="shared" si="1600"/>
        <x:v>14</x:v>
      </x:c>
      <x:c r="L8616" s="53">
        <x:f t="shared" si="1601"/>
        <x:v>30</x:v>
      </x:c>
      <x:c r="M8616" s="54">
        <x:f t="shared" si="1602"/>
        <x:v>4885.7489686823956</x:v>
      </x:c>
      <x:c r="N8616" s="54">
        <x:f t="shared" si="1603"/>
        <x:v>2.8928812282516634</x:v>
      </x:c>
      <x:c r="O8616" s="55">
        <x:f t="shared" si="1604"/>
        <x:v>158482</x:v>
      </x:c>
      <x:c r="P8616" s="55">
        <x:f t="shared" si="1605"/>
        <x:v>25080</x:v>
      </x:c>
      <x:c r="Q8616" s="55">
        <x:f t="shared" si="1606"/>
        <x:v>97322.030706291582</x:v>
      </x:c>
      <x:c r="R8616" s="55">
        <x:f t="shared" si="1607"/>
        <x:v>16079.969293708418</x:v>
      </x:c>
      <x:c r="S8616" s="1" t="str">
        <x:f t="shared" si="1608"/>
        <x:v>YES</x:v>
      </x:c>
      <x:c r="T8616" s="1">
        <x:f t="shared" si="1609"/>
        <x:v>16079.969293708418</x:v>
      </x:c>
    </x:row>
    <x:row r="8617">
      <x:c r="A8617" s="1"/>
      <x:c r="B8617" s="1"/>
      <x:c r="C8617" s="1"/>
      <x:c r="D8617" s="1"/>
      <x:c r="E8617" s="1"/>
      <x:c r="F8617" s="1"/>
      <x:c r="G8617" s="1"/>
      <x:c r="H8617" s="1"/>
      <x:c r="I8617" s="53">
        <x:f t="shared" si="1598"/>
        <x:v>13</x:v>
      </x:c>
      <x:c r="J8617" s="53">
        <x:f t="shared" si="1599"/>
        <x:v>3</x:v>
      </x:c>
      <x:c r="K8617" s="53">
        <x:f t="shared" si="1600"/>
        <x:v>15</x:v>
      </x:c>
      <x:c r="L8617" s="53">
        <x:f t="shared" si="1601"/>
        <x:v>31</x:v>
      </x:c>
      <x:c r="M8617" s="54">
        <x:f t="shared" si="1602"/>
        <x:v>4949.3371755585413</x:v>
      </x:c>
      <x:c r="N8617" s="54">
        <x:f t="shared" si="1603"/>
        <x:v>2.9370397052489872</x:v>
      </x:c>
      <x:c r="O8617" s="55">
        <x:f t="shared" si="1604"/>
        <x:v>161182</x:v>
      </x:c>
      <x:c r="P8617" s="55">
        <x:f t="shared" si="1605"/>
        <x:v>25960</x:v>
      </x:c>
      <x:c r="Q8617" s="55">
        <x:f t="shared" si="1606"/>
        <x:v>98425.992631224668</x:v>
      </x:c>
      <x:c r="R8617" s="55">
        <x:f t="shared" si="1607"/>
        <x:v>16796.007368775332</x:v>
      </x:c>
      <x:c r="S8617" s="1" t="str">
        <x:f t="shared" si="1608"/>
        <x:v>YES</x:v>
      </x:c>
      <x:c r="T8617" s="1">
        <x:f t="shared" si="1609"/>
        <x:v>16796.007368775332</x:v>
      </x:c>
    </x:row>
    <x:row r="8618">
      <x:c r="A8618" s="1"/>
      <x:c r="B8618" s="1"/>
      <x:c r="C8618" s="1"/>
      <x:c r="D8618" s="1"/>
      <x:c r="E8618" s="1"/>
      <x:c r="F8618" s="1"/>
      <x:c r="G8618" s="1"/>
      <x:c r="H8618" s="1"/>
      <x:c r="I8618" s="53">
        <x:f t="shared" si="1598"/>
        <x:v>13</x:v>
      </x:c>
      <x:c r="J8618" s="53">
        <x:f t="shared" si="1599"/>
        <x:v>3</x:v>
      </x:c>
      <x:c r="K8618" s="53">
        <x:f t="shared" si="1600"/>
        <x:v>16</x:v>
      </x:c>
      <x:c r="L8618" s="53">
        <x:f t="shared" si="1601"/>
        <x:v>32</x:v>
      </x:c>
      <x:c r="M8618" s="54">
        <x:f t="shared" si="1602"/>
        <x:v>5014.3979514360308</x:v>
      </x:c>
      <x:c r="N8618" s="54">
        <x:f t="shared" si="1603"/>
        <x:v>2.9822207996083545</x:v>
      </x:c>
      <x:c r="O8618" s="55">
        <x:f t="shared" si="1604"/>
        <x:v>163882</x:v>
      </x:c>
      <x:c r="P8618" s="55">
        <x:f t="shared" si="1605"/>
        <x:v>26840</x:v>
      </x:c>
      <x:c r="Q8618" s="55">
        <x:f t="shared" si="1606"/>
        <x:v>99555.519990208864</x:v>
      </x:c>
      <x:c r="R8618" s="55">
        <x:f t="shared" si="1607"/>
        <x:v>17486.480009791136</x:v>
      </x:c>
      <x:c r="S8618" s="1" t="str">
        <x:f t="shared" si="1608"/>
        <x:v>YES</x:v>
      </x:c>
      <x:c r="T8618" s="1">
        <x:f t="shared" si="1609"/>
        <x:v>17486.480009791136</x:v>
      </x:c>
    </x:row>
    <x:row r="8619">
      <x:c r="A8619" s="1"/>
      <x:c r="B8619" s="1"/>
      <x:c r="C8619" s="1"/>
      <x:c r="D8619" s="1"/>
      <x:c r="E8619" s="1"/>
      <x:c r="F8619" s="1"/>
      <x:c r="G8619" s="1"/>
      <x:c r="H8619" s="1"/>
      <x:c r="I8619" s="53">
        <x:f t="shared" si="1598"/>
        <x:v>13</x:v>
      </x:c>
      <x:c r="J8619" s="53">
        <x:f t="shared" si="1599"/>
        <x:v>3</x:v>
      </x:c>
      <x:c r="K8619" s="53">
        <x:f t="shared" si="1600"/>
        <x:v>17</x:v>
      </x:c>
      <x:c r="L8619" s="53">
        <x:f t="shared" si="1601"/>
        <x:v>33</x:v>
      </x:c>
      <x:c r="M8619" s="54">
        <x:f t="shared" si="1602"/>
        <x:v>5080.9581748825713</x:v>
      </x:c>
      <x:c r="N8619" s="54">
        <x:f t="shared" si="1603"/>
        <x:v>3.0284431770017854</x:v>
      </x:c>
      <x:c r="O8619" s="55">
        <x:f t="shared" si="1604"/>
        <x:v>166582</x:v>
      </x:c>
      <x:c r="P8619" s="55">
        <x:f t="shared" si="1605"/>
        <x:v>27720</x:v>
      </x:c>
      <x:c r="Q8619" s="55">
        <x:f t="shared" si="1606"/>
        <x:v>100711.07942504463</x:v>
      </x:c>
      <x:c r="R8619" s="55">
        <x:f t="shared" si="1607"/>
        <x:v>18150.920574955366</x:v>
      </x:c>
      <x:c r="S8619" s="1" t="str">
        <x:f t="shared" si="1608"/>
        <x:v>YES</x:v>
      </x:c>
      <x:c r="T8619" s="1">
        <x:f t="shared" si="1609"/>
        <x:v>18150.920574955366</x:v>
      </x:c>
    </x:row>
    <x:row r="8620">
      <x:c r="A8620" s="1"/>
      <x:c r="B8620" s="1"/>
      <x:c r="C8620" s="1"/>
      <x:c r="D8620" s="1"/>
      <x:c r="E8620" s="1"/>
      <x:c r="F8620" s="1"/>
      <x:c r="G8620" s="1"/>
      <x:c r="H8620" s="1"/>
      <x:c r="I8620" s="53">
        <x:f t="shared" si="1598"/>
        <x:v>13</x:v>
      </x:c>
      <x:c r="J8620" s="53">
        <x:f t="shared" si="1599"/>
        <x:v>3</x:v>
      </x:c>
      <x:c r="K8620" s="53">
        <x:f t="shared" si="1600"/>
        <x:v>18</x:v>
      </x:c>
      <x:c r="L8620" s="53">
        <x:f t="shared" si="1601"/>
        <x:v>34</x:v>
      </x:c>
      <x:c r="M8620" s="54">
        <x:f t="shared" si="1602"/>
        <x:v>5149.0451663411586</x:v>
      </x:c>
      <x:c r="N8620" s="54">
        <x:f t="shared" si="1603"/>
        <x:v>3.0757258099591378</x:v>
      </x:c>
      <x:c r="O8620" s="55">
        <x:f t="shared" si="1604"/>
        <x:v>169282</x:v>
      </x:c>
      <x:c r="P8620" s="55">
        <x:f t="shared" si="1605"/>
        <x:v>28600</x:v>
      </x:c>
      <x:c r="Q8620" s="55">
        <x:f t="shared" si="1606"/>
        <x:v>101893.14524897844</x:v>
      </x:c>
      <x:c r="R8620" s="55">
        <x:f t="shared" si="1607"/>
        <x:v>18788.854751021558</x:v>
      </x:c>
      <x:c r="S8620" s="1" t="str">
        <x:f t="shared" si="1608"/>
        <x:v>YES</x:v>
      </x:c>
      <x:c r="T8620" s="1">
        <x:f t="shared" si="1609"/>
        <x:v>18788.854751021558</x:v>
      </x:c>
    </x:row>
    <x:row r="8621">
      <x:c r="A8621" s="1"/>
      <x:c r="B8621" s="1"/>
      <x:c r="C8621" s="1"/>
      <x:c r="D8621" s="1"/>
      <x:c r="E8621" s="1"/>
      <x:c r="F8621" s="1"/>
      <x:c r="G8621" s="1"/>
      <x:c r="H8621" s="1"/>
      <x:c r="I8621" s="53">
        <x:f t="shared" si="1598"/>
        <x:v>13</x:v>
      </x:c>
      <x:c r="J8621" s="53">
        <x:f t="shared" si="1599"/>
        <x:v>3</x:v>
      </x:c>
      <x:c r="K8621" s="53">
        <x:f t="shared" si="1600"/>
        <x:v>19</x:v>
      </x:c>
      <x:c r="L8621" s="53">
        <x:f t="shared" si="1601"/>
        <x:v>35</x:v>
      </x:c>
      <x:c r="M8621" s="54">
        <x:f t="shared" si="1602"/>
        <x:v>5218.6866949771802</x:v>
      </x:c>
      <x:c r="N8621" s="54">
        <x:f t="shared" si="1603"/>
        <x:v>3.1240879826230419</x:v>
      </x:c>
      <x:c r="O8621" s="55">
        <x:f t="shared" si="1604"/>
        <x:v>171982</x:v>
      </x:c>
      <x:c r="P8621" s="55">
        <x:f t="shared" si="1605"/>
        <x:v>29480</x:v>
      </x:c>
      <x:c r="Q8621" s="55">
        <x:f t="shared" si="1606"/>
        <x:v>103102.19956557604</x:v>
      </x:c>
      <x:c r="R8621" s="55">
        <x:f t="shared" si="1607"/>
        <x:v>19399.80043442396</x:v>
      </x:c>
      <x:c r="S8621" s="1" t="str">
        <x:f t="shared" si="1608"/>
        <x:v>YES</x:v>
      </x:c>
      <x:c r="T8621" s="1">
        <x:f t="shared" si="1609"/>
        <x:v>19399.80043442396</x:v>
      </x:c>
    </x:row>
    <x:row r="8622">
      <x:c r="A8622" s="1"/>
      <x:c r="B8622" s="1"/>
      <x:c r="C8622" s="1"/>
      <x:c r="D8622" s="1"/>
      <x:c r="E8622" s="1"/>
      <x:c r="F8622" s="1"/>
      <x:c r="G8622" s="1"/>
      <x:c r="H8622" s="1"/>
      <x:c r="I8622" s="53" t="n">
        <x:f t="shared" ref="I8622:I8685" si="1610">INT((ROW()-ROW($I$46))/((CARROT_CAP+1)*(MESCLUN_CAP+1)))</x:f>
        <x:v>13</x:v>
      </x:c>
      <x:c r="J8622" s="53" t="n">
        <x:f t="shared" ref="J8622:J8685" si="1611">MOD(INT((ROW()-ROW($I$46))/(MESCLUN_CAP+1)),CARROT_CAP+1)</x:f>
        <x:v>3</x:v>
      </x:c>
      <x:c r="K8622" s="53" t="n">
        <x:f t="shared" ref="K8622:K8685" si="1612">MOD(ROW()-ROW($I$46),MESCLUN_CAP+1)</x:f>
        <x:v>20</x:v>
      </x:c>
      <x:c r="L8622" s="53" t="n">
        <x:f t="shared" ref="L8622:L8685" si="1613">SUM(I8622:K8622)</x:f>
        <x:v>36</x:v>
      </x:c>
      <x:c r="M8622" s="54" t="n">
        <x:f t="shared" ref="M8622:M8685" si="1614">I8622*TOMATO_HOURS*WEEKS*(1+TOMATO_DIM)^I8622+J8622*CARROT_HOURS*WEEKS*(1+CARROT_DIM)^J8622+K8622*MESCLUN_HOURS*WEEKS*(1+MESCLUN_DIM)^K8622</x:f>
        <x:v>5289.910985627657</x:v>
      </x:c>
      <x:c r="N8622" s="54" t="n">
        <x:f t="shared" ref="N8622:N8685" si="1615">MAX(M8622-FARMER_HOURS,0)/TEMP_HOURS_PER_WORKER</x:f>
        <x:v>3.173549295574762</x:v>
      </x:c>
      <x:c r="O8622" s="55" t="n">
        <x:f t="shared" ref="O8622:O8685" si="1616">I8622*TOMATO_PRICE+J8622*CARROT_PRICE+K8622*MESCLUN_PRICE</x:f>
        <x:v>174682</x:v>
      </x:c>
      <x:c r="P8622" s="55" t="n">
        <x:f t="shared" ref="P8622:P8685" si="1617">I8622*TOMATO_FERTILIZER+J8622*CARROT_FERTILIZER+K8622*MESCLUN_FERTILIZER</x:f>
        <x:v>30360</x:v>
      </x:c>
      <x:c r="Q8622" s="55" t="n">
        <x:f t="shared" ref="Q8622:Q8685" si="1618">MIN(M8622,FARMER_HOURS)*FARMER_RATE+MAX(M8622-FARMER_HOURS,0)*TEMP_RATE</x:f>
        <x:v>104338.73238936905</x:v>
      </x:c>
      <x:c r="R8622" s="55" t="n">
        <x:f t="shared" ref="R8622:R8685" si="1619">O8622-P8622-Q8622-FIXED_COST</x:f>
        <x:v>19983.267610630952</x:v>
      </x:c>
      <x:c r="S8622" s="1" t="str">
        <x:f t="shared" ref="S8622:S8685" si="1620">IF(AND(L8622&lt;=TOTAL_BED_CAP,N8622&lt;=TEMP_WORKER_CAP),"YES","NO")</x:f>
        <x:v>YES</x:v>
      </x:c>
      <x:c r="T8622" s="1" t="n">
        <x:f t="shared" ref="T8622:T8685" si="1621">IF(S8622="YES",R8622,-1E+99)</x:f>
        <x:v>19983.267610630952</x:v>
      </x:c>
    </x:row>
    <x:row r="8623">
      <x:c r="A8623" s="1"/>
      <x:c r="B8623" s="1"/>
      <x:c r="C8623" s="1"/>
      <x:c r="D8623" s="1"/>
      <x:c r="E8623" s="1"/>
      <x:c r="F8623" s="1"/>
      <x:c r="G8623" s="1"/>
      <x:c r="H8623" s="1"/>
      <x:c r="I8623" s="53">
        <x:f t="shared" si="1610"/>
        <x:v>13</x:v>
      </x:c>
      <x:c r="J8623" s="53">
        <x:f t="shared" si="1611"/>
        <x:v>3</x:v>
      </x:c>
      <x:c r="K8623" s="53">
        <x:f t="shared" si="1612"/>
        <x:v>21</x:v>
      </x:c>
      <x:c r="L8623" s="53">
        <x:f t="shared" si="1613"/>
        <x:v>37</x:v>
      </x:c>
      <x:c r="M8623" s="54">
        <x:f t="shared" si="1614"/>
        <x:v>5362.746725854101</x:v>
      </x:c>
      <x:c r="N8623" s="54">
        <x:f t="shared" si="1615"/>
        <x:v>3.2241296707320144</x:v>
      </x:c>
      <x:c r="O8623" s="55">
        <x:f t="shared" si="1616"/>
        <x:v>177382</x:v>
      </x:c>
      <x:c r="P8623" s="55">
        <x:f t="shared" si="1617"/>
        <x:v>31240</x:v>
      </x:c>
      <x:c r="Q8623" s="55">
        <x:f t="shared" si="1618"/>
        <x:v>105603.24176830036</x:v>
      </x:c>
      <x:c r="R8623" s="55">
        <x:f t="shared" si="1619"/>
        <x:v>20538.758231699641</x:v>
      </x:c>
      <x:c r="S8623" s="1" t="str">
        <x:f t="shared" si="1620"/>
        <x:v>YES</x:v>
      </x:c>
      <x:c r="T8623" s="1">
        <x:f t="shared" si="1621"/>
        <x:v>20538.758231699641</x:v>
      </x:c>
    </x:row>
    <x:row r="8624">
      <x:c r="A8624" s="1"/>
      <x:c r="B8624" s="1"/>
      <x:c r="C8624" s="1"/>
      <x:c r="D8624" s="1"/>
      <x:c r="E8624" s="1"/>
      <x:c r="F8624" s="1"/>
      <x:c r="G8624" s="1"/>
      <x:c r="H8624" s="1"/>
      <x:c r="I8624" s="53">
        <x:f t="shared" si="1610"/>
        <x:v>13</x:v>
      </x:c>
      <x:c r="J8624" s="53">
        <x:f t="shared" si="1611"/>
        <x:v>3</x:v>
      </x:c>
      <x:c r="K8624" s="53">
        <x:f t="shared" si="1612"/>
        <x:v>22</x:v>
      </x:c>
      <x:c r="L8624" s="53">
        <x:f t="shared" si="1613"/>
        <x:v>38</x:v>
      </x:c>
      <x:c r="M8624" s="54">
        <x:f t="shared" si="1614"/>
        <x:v>5437.2230731004975</x:v>
      </x:c>
      <x:c r="N8624" s="54">
        <x:f t="shared" si="1615"/>
        <x:v>3.2758493563197897</x:v>
      </x:c>
      <x:c r="O8624" s="55">
        <x:f t="shared" si="1616"/>
        <x:v>180082</x:v>
      </x:c>
      <x:c r="P8624" s="55">
        <x:f t="shared" si="1617"/>
        <x:v>32120</x:v>
      </x:c>
      <x:c r="Q8624" s="55">
        <x:f t="shared" si="1618"/>
        <x:v>106896.23390799474</x:v>
      </x:c>
      <x:c r="R8624" s="55">
        <x:f t="shared" si="1619"/>
        <x:v>21065.766092005259</x:v>
      </x:c>
      <x:c r="S8624" s="1" t="str">
        <x:f t="shared" si="1620"/>
        <x:v>YES</x:v>
      </x:c>
      <x:c r="T8624" s="1">
        <x:f t="shared" si="1621"/>
        <x:v>21065.766092005259</x:v>
      </x:c>
    </x:row>
    <x:row r="8625">
      <x:c r="A8625" s="1"/>
      <x:c r="B8625" s="1"/>
      <x:c r="C8625" s="1"/>
      <x:c r="D8625" s="1"/>
      <x:c r="E8625" s="1"/>
      <x:c r="F8625" s="1"/>
      <x:c r="G8625" s="1"/>
      <x:c r="H8625" s="1"/>
      <x:c r="I8625" s="53">
        <x:f t="shared" si="1610"/>
        <x:v>13</x:v>
      </x:c>
      <x:c r="J8625" s="53">
        <x:f t="shared" si="1611"/>
        <x:v>3</x:v>
      </x:c>
      <x:c r="K8625" s="53">
        <x:f t="shared" si="1612"/>
        <x:v>23</x:v>
      </x:c>
      <x:c r="L8625" s="53">
        <x:f t="shared" si="1613"/>
        <x:v>39</x:v>
      </x:c>
      <x:c r="M8625" s="54">
        <x:f t="shared" si="1614"/>
        <x:v>5513.3696619579332</x:v>
      </x:c>
      <x:c r="N8625" s="54">
        <x:f t="shared" si="1615"/>
        <x:v>3.3287289319152316</x:v>
      </x:c>
      <x:c r="O8625" s="55">
        <x:f t="shared" si="1616"/>
        <x:v>182782</x:v>
      </x:c>
      <x:c r="P8625" s="55">
        <x:f t="shared" si="1617"/>
        <x:v>33000</x:v>
      </x:c>
      <x:c r="Q8625" s="55">
        <x:f t="shared" si="1618"/>
        <x:v>108218.22329788079</x:v>
      </x:c>
      <x:c r="R8625" s="55">
        <x:f t="shared" si="1619"/>
        <x:v>21563.776702119212</x:v>
      </x:c>
      <x:c r="S8625" s="1" t="str">
        <x:f t="shared" si="1620"/>
        <x:v>YES</x:v>
      </x:c>
      <x:c r="T8625" s="1">
        <x:f t="shared" si="1621"/>
        <x:v>21563.776702119212</x:v>
      </x:c>
    </x:row>
    <x:row r="8626">
      <x:c r="A8626" s="1"/>
      <x:c r="B8626" s="1"/>
      <x:c r="C8626" s="1"/>
      <x:c r="D8626" s="1"/>
      <x:c r="E8626" s="1"/>
      <x:c r="F8626" s="1"/>
      <x:c r="G8626" s="1"/>
      <x:c r="H8626" s="1"/>
      <x:c r="I8626" s="53">
        <x:f t="shared" si="1610"/>
        <x:v>13</x:v>
      </x:c>
      <x:c r="J8626" s="53">
        <x:f t="shared" si="1611"/>
        <x:v>3</x:v>
      </x:c>
      <x:c r="K8626" s="53">
        <x:f t="shared" si="1612"/>
        <x:v>24</x:v>
      </x:c>
      <x:c r="L8626" s="53">
        <x:f t="shared" si="1613"/>
        <x:v>40</x:v>
      </x:c>
      <x:c r="M8626" s="54">
        <x:f t="shared" si="1614"/>
        <x:v>5591.2166115374293</x:v>
      </x:c>
      <x:c r="N8626" s="54">
        <x:f t="shared" si="1615"/>
        <x:v>3.3827893135676592</x:v>
      </x:c>
      <x:c r="O8626" s="55">
        <x:f t="shared" si="1616"/>
        <x:v>185482</x:v>
      </x:c>
      <x:c r="P8626" s="55">
        <x:f t="shared" si="1617"/>
        <x:v>33880</x:v>
      </x:c>
      <x:c r="Q8626" s="55">
        <x:f t="shared" si="1618"/>
        <x:v>109569.73283919148</x:v>
      </x:c>
      <x:c r="R8626" s="55">
        <x:f t="shared" si="1619"/>
        <x:v>22032.267160808522</x:v>
      </x:c>
      <x:c r="S8626" s="1" t="str">
        <x:f t="shared" si="1620"/>
        <x:v>YES</x:v>
      </x:c>
      <x:c r="T8626" s="1">
        <x:f t="shared" si="1621"/>
        <x:v>22032.267160808522</x:v>
      </x:c>
    </x:row>
    <x:row r="8627">
      <x:c r="A8627" s="1"/>
      <x:c r="B8627" s="1"/>
      <x:c r="C8627" s="1"/>
      <x:c r="D8627" s="1"/>
      <x:c r="E8627" s="1"/>
      <x:c r="F8627" s="1"/>
      <x:c r="G8627" s="1"/>
      <x:c r="H8627" s="1"/>
      <x:c r="I8627" s="53">
        <x:f t="shared" si="1610"/>
        <x:v>13</x:v>
      </x:c>
      <x:c r="J8627" s="53">
        <x:f t="shared" si="1611"/>
        <x:v>3</x:v>
      </x:c>
      <x:c r="K8627" s="53">
        <x:f t="shared" si="1612"/>
        <x:v>25</x:v>
      </x:c>
      <x:c r="L8627" s="53">
        <x:f t="shared" si="1613"/>
        <x:v>41</x:v>
      </x:c>
      <x:c r="M8627" s="54">
        <x:f t="shared" si="1614"/>
        <x:v>5670.7945329525273</x:v>
      </x:c>
      <x:c r="N8627" s="54">
        <x:f t="shared" si="1615"/>
        <x:v>3.4380517589948107</x:v>
      </x:c>
      <x:c r="O8627" s="55">
        <x:f t="shared" si="1616"/>
        <x:v>188182</x:v>
      </x:c>
      <x:c r="P8627" s="55">
        <x:f t="shared" si="1617"/>
        <x:v>34760</x:v>
      </x:c>
      <x:c r="Q8627" s="55">
        <x:f t="shared" si="1618"/>
        <x:v>110951.29397487026</x:v>
      </x:c>
      <x:c r="R8627" s="55">
        <x:f t="shared" si="1619"/>
        <x:v>22470.706025129737</x:v>
      </x:c>
      <x:c r="S8627" s="1" t="str">
        <x:f t="shared" si="1620"/>
        <x:v>YES</x:v>
      </x:c>
      <x:c r="T8627" s="1">
        <x:f t="shared" si="1621"/>
        <x:v>22470.706025129737</x:v>
      </x:c>
    </x:row>
    <x:row r="8628">
      <x:c r="A8628" s="1"/>
      <x:c r="B8628" s="1"/>
      <x:c r="C8628" s="1"/>
      <x:c r="D8628" s="1"/>
      <x:c r="E8628" s="1"/>
      <x:c r="F8628" s="1"/>
      <x:c r="G8628" s="1"/>
      <x:c r="H8628" s="1"/>
      <x:c r="I8628" s="53">
        <x:f t="shared" si="1610"/>
        <x:v>13</x:v>
      </x:c>
      <x:c r="J8628" s="53">
        <x:f t="shared" si="1611"/>
        <x:v>3</x:v>
      </x:c>
      <x:c r="K8628" s="53">
        <x:f t="shared" si="1612"/>
        <x:v>26</x:v>
      </x:c>
      <x:c r="L8628" s="53">
        <x:f t="shared" si="1613"/>
        <x:v>42</x:v>
      </x:c>
      <x:c r="M8628" s="54">
        <x:f t="shared" si="1614"/>
        <x:v>5752.134536913245</x:v>
      </x:c>
      <x:c r="N8628" s="54">
        <x:f t="shared" si="1615"/>
        <x:v>3.4945378728564203</x:v>
      </x:c>
      <x:c r="O8628" s="55">
        <x:f t="shared" si="1616"/>
        <x:v>190882</x:v>
      </x:c>
      <x:c r="P8628" s="55">
        <x:f t="shared" si="1617"/>
        <x:v>35640</x:v>
      </x:c>
      <x:c r="Q8628" s="55">
        <x:f t="shared" si="1618"/>
        <x:v>112363.4468214105</x:v>
      </x:c>
      <x:c r="R8628" s="55">
        <x:f t="shared" si="1619"/>
        <x:v>22878.5531785895</x:v>
      </x:c>
      <x:c r="S8628" s="1" t="str">
        <x:f t="shared" si="1620"/>
        <x:v>YES</x:v>
      </x:c>
      <x:c r="T8628" s="1">
        <x:f t="shared" si="1621"/>
        <x:v>22878.5531785895</x:v>
      </x:c>
    </x:row>
    <x:row r="8629">
      <x:c r="A8629" s="1"/>
      <x:c r="B8629" s="1"/>
      <x:c r="C8629" s="1"/>
      <x:c r="D8629" s="1"/>
      <x:c r="E8629" s="1"/>
      <x:c r="F8629" s="1"/>
      <x:c r="G8629" s="1"/>
      <x:c r="H8629" s="1"/>
      <x:c r="I8629" s="53">
        <x:f t="shared" si="1610"/>
        <x:v>13</x:v>
      </x:c>
      <x:c r="J8629" s="53">
        <x:f t="shared" si="1611"/>
        <x:v>3</x:v>
      </x:c>
      <x:c r="K8629" s="53">
        <x:f t="shared" si="1612"/>
        <x:v>27</x:v>
      </x:c>
      <x:c r="L8629" s="53">
        <x:f t="shared" si="1613"/>
        <x:v>43</x:v>
      </x:c>
      <x:c r="M8629" s="54">
        <x:f t="shared" si="1614"/>
        <x:v>5835.2682414330011</x:v>
      </x:c>
      <x:c r="N8629" s="54">
        <x:f t="shared" si="1615"/>
        <x:v>3.5522696121062509</x:v>
      </x:c>
      <x:c r="O8629" s="55">
        <x:f t="shared" si="1616"/>
        <x:v>193582</x:v>
      </x:c>
      <x:c r="P8629" s="55">
        <x:f t="shared" si="1617"/>
        <x:v>36520</x:v>
      </x:c>
      <x:c r="Q8629" s="55">
        <x:f t="shared" si="1618"/>
        <x:v>113806.74030265627</x:v>
      </x:c>
      <x:c r="R8629" s="55">
        <x:f t="shared" si="1619"/>
        <x:v>23255.259697343732</x:v>
      </x:c>
      <x:c r="S8629" s="1" t="str">
        <x:f t="shared" si="1620"/>
        <x:v>YES</x:v>
      </x:c>
      <x:c r="T8629" s="1">
        <x:f t="shared" si="1621"/>
        <x:v>23255.259697343732</x:v>
      </x:c>
    </x:row>
    <x:row r="8630">
      <x:c r="A8630" s="1"/>
      <x:c r="B8630" s="1"/>
      <x:c r="C8630" s="1"/>
      <x:c r="D8630" s="1"/>
      <x:c r="E8630" s="1"/>
      <x:c r="F8630" s="1"/>
      <x:c r="G8630" s="1"/>
      <x:c r="H8630" s="1"/>
      <x:c r="I8630" s="53">
        <x:f t="shared" si="1610"/>
        <x:v>13</x:v>
      </x:c>
      <x:c r="J8630" s="53">
        <x:f t="shared" si="1611"/>
        <x:v>3</x:v>
      </x:c>
      <x:c r="K8630" s="53">
        <x:f t="shared" si="1612"/>
        <x:v>28</x:v>
      </x:c>
      <x:c r="L8630" s="53">
        <x:f t="shared" si="1613"/>
        <x:v>44</x:v>
      </x:c>
      <x:c r="M8630" s="54">
        <x:f t="shared" si="1614"/>
        <x:v>5920.2277796501548</x:v>
      </x:c>
      <x:c r="N8630" s="54">
        <x:f t="shared" si="1615"/>
        <x:v>3.6112692914237186</x:v>
      </x:c>
      <x:c r="O8630" s="55">
        <x:f t="shared" si="1616"/>
        <x:v>196282</x:v>
      </x:c>
      <x:c r="P8630" s="55">
        <x:f t="shared" si="1617"/>
        <x:v>37400</x:v>
      </x:c>
      <x:c r="Q8630" s="55">
        <x:f t="shared" si="1618"/>
        <x:v>115281.73228559297</x:v>
      </x:c>
      <x:c r="R8630" s="55">
        <x:f t="shared" si="1619"/>
        <x:v>23600.267714407033</x:v>
      </x:c>
      <x:c r="S8630" s="1" t="str">
        <x:f t="shared" si="1620"/>
        <x:v>YES</x:v>
      </x:c>
      <x:c r="T8630" s="1">
        <x:f t="shared" si="1621"/>
        <x:v>23600.267714407033</x:v>
      </x:c>
    </x:row>
    <x:row r="8631">
      <x:c r="A8631" s="1"/>
      <x:c r="B8631" s="1"/>
      <x:c r="C8631" s="1"/>
      <x:c r="D8631" s="1"/>
      <x:c r="E8631" s="1"/>
      <x:c r="F8631" s="1"/>
      <x:c r="G8631" s="1"/>
      <x:c r="H8631" s="1"/>
      <x:c r="I8631" s="53">
        <x:f t="shared" si="1610"/>
        <x:v>13</x:v>
      </x:c>
      <x:c r="J8631" s="53">
        <x:f t="shared" si="1611"/>
        <x:v>3</x:v>
      </x:c>
      <x:c r="K8631" s="53">
        <x:f t="shared" si="1612"/>
        <x:v>29</x:v>
      </x:c>
      <x:c r="L8631" s="53">
        <x:f t="shared" si="1613"/>
        <x:v>45</x:v>
      </x:c>
      <x:c r="M8631" s="54">
        <x:f t="shared" si="1614"/>
        <x:v>6007.0458077658086</x:v>
      </x:c>
      <x:c r="N8631" s="54">
        <x:f t="shared" si="1615"/>
        <x:v>3.671559588726256</x:v>
      </x:c>
      <x:c r="O8631" s="55">
        <x:f t="shared" si="1616"/>
        <x:v>198982</x:v>
      </x:c>
      <x:c r="P8631" s="55">
        <x:f t="shared" si="1617"/>
        <x:v>38280</x:v>
      </x:c>
      <x:c r="Q8631" s="55">
        <x:f t="shared" si="1618"/>
        <x:v>116788.9897181564</x:v>
      </x:c>
      <x:c r="R8631" s="55">
        <x:f t="shared" si="1619"/>
        <x:v>23913.010281843599</x:v>
      </x:c>
      <x:c r="S8631" s="1" t="str">
        <x:f t="shared" si="1620"/>
        <x:v>YES</x:v>
      </x:c>
      <x:c r="T8631" s="1">
        <x:f t="shared" si="1621"/>
        <x:v>23913.010281843599</x:v>
      </x:c>
    </x:row>
    <x:row r="8632">
      <x:c r="A8632" s="1"/>
      <x:c r="B8632" s="1"/>
      <x:c r="C8632" s="1"/>
      <x:c r="D8632" s="1"/>
      <x:c r="E8632" s="1"/>
      <x:c r="F8632" s="1"/>
      <x:c r="G8632" s="1"/>
      <x:c r="H8632" s="1"/>
      <x:c r="I8632" s="53">
        <x:f t="shared" si="1610"/>
        <x:v>13</x:v>
      </x:c>
      <x:c r="J8632" s="53">
        <x:f t="shared" si="1611"/>
        <x:v>3</x:v>
      </x:c>
      <x:c r="K8632" s="53">
        <x:f t="shared" si="1612"/>
        <x:v>30</x:v>
      </x:c>
      <x:c r="L8632" s="53">
        <x:f t="shared" si="1613"/>
        <x:v>46</x:v>
      </x:c>
      <x:c r="M8632" s="54">
        <x:f t="shared" si="1614"/>
        <x:v>6095.7555130995797</x:v>
      </x:c>
      <x:c r="N8632" s="54">
        <x:f t="shared" si="1615"/>
        <x:v>3.7331635507635972</x:v>
      </x:c>
      <x:c r="O8632" s="55">
        <x:f t="shared" si="1616"/>
        <x:v>201682</x:v>
      </x:c>
      <x:c r="P8632" s="55">
        <x:f t="shared" si="1617"/>
        <x:v>39160</x:v>
      </x:c>
      <x:c r="Q8632" s="55">
        <x:f t="shared" si="1618"/>
        <x:v>118329.08876908993</x:v>
      </x:c>
      <x:c r="R8632" s="55">
        <x:f t="shared" si="1619"/>
        <x:v>24192.911230910075</x:v>
      </x:c>
      <x:c r="S8632" s="1" t="str">
        <x:f t="shared" si="1620"/>
        <x:v>YES</x:v>
      </x:c>
      <x:c r="T8632" s="1">
        <x:f t="shared" si="1621"/>
        <x:v>24192.911230910075</x:v>
      </x:c>
    </x:row>
    <x:row r="8633">
      <x:c r="A8633" s="1"/>
      <x:c r="B8633" s="1"/>
      <x:c r="C8633" s="1"/>
      <x:c r="D8633" s="1"/>
      <x:c r="E8633" s="1"/>
      <x:c r="F8633" s="1"/>
      <x:c r="G8633" s="1"/>
      <x:c r="H8633" s="1"/>
      <x:c r="I8633" s="53">
        <x:f t="shared" si="1610"/>
        <x:v>13</x:v>
      </x:c>
      <x:c r="J8633" s="53">
        <x:f t="shared" si="1611"/>
        <x:v>4</x:v>
      </x:c>
      <x:c r="K8633" s="53">
        <x:f t="shared" si="1612"/>
        <x:v>0</x:v>
      </x:c>
      <x:c r="L8633" s="53">
        <x:f t="shared" si="1613"/>
        <x:v>17</x:v>
      </x:c>
      <x:c r="M8633" s="54">
        <x:f t="shared" si="1614"/>
        <x:v>4171.6148677149304</x:v>
      </x:c>
      <x:c r="N8633" s="54">
        <x:f t="shared" si="1615"/>
        <x:v>2.3969547692464794</x:v>
      </x:c>
      <x:c r="O8633" s="55">
        <x:f t="shared" si="1616"/>
        <x:v>122776</x:v>
      </x:c>
      <x:c r="P8633" s="55">
        <x:f t="shared" si="1617"/>
        <x:v>13200</x:v>
      </x:c>
      <x:c r="Q8633" s="55">
        <x:f t="shared" si="1618"/>
        <x:v>84923.869231161982</x:v>
      </x:c>
      <x:c r="R8633" s="55">
        <x:f t="shared" si="1619"/>
        <x:v>4652.1307688380184</x:v>
      </x:c>
      <x:c r="S8633" s="1" t="str">
        <x:f t="shared" si="1620"/>
        <x:v>YES</x:v>
      </x:c>
      <x:c r="T8633" s="1">
        <x:f t="shared" si="1621"/>
        <x:v>4652.1307688380184</x:v>
      </x:c>
    </x:row>
    <x:row r="8634">
      <x:c r="A8634" s="1"/>
      <x:c r="B8634" s="1"/>
      <x:c r="C8634" s="1"/>
      <x:c r="D8634" s="1"/>
      <x:c r="E8634" s="1"/>
      <x:c r="F8634" s="1"/>
      <x:c r="G8634" s="1"/>
      <x:c r="H8634" s="1"/>
      <x:c r="I8634" s="53">
        <x:f t="shared" si="1610"/>
        <x:v>13</x:v>
      </x:c>
      <x:c r="J8634" s="53">
        <x:f t="shared" si="1611"/>
        <x:v>4</x:v>
      </x:c>
      <x:c r="K8634" s="53">
        <x:f t="shared" si="1612"/>
        <x:v>1</x:v>
      </x:c>
      <x:c r="L8634" s="53">
        <x:f t="shared" si="1613"/>
        <x:v>18</x:v>
      </x:c>
      <x:c r="M8634" s="54">
        <x:f t="shared" si="1614"/>
        <x:v>4217.1773677149304</x:v>
      </x:c>
      <x:c r="N8634" s="54">
        <x:f t="shared" si="1615"/>
        <x:v>2.4285953942464795</x:v>
      </x:c>
      <x:c r="O8634" s="55">
        <x:f t="shared" si="1616"/>
        <x:v>125476</x:v>
      </x:c>
      <x:c r="P8634" s="55">
        <x:f t="shared" si="1617"/>
        <x:v>14080</x:v>
      </x:c>
      <x:c r="Q8634" s="55">
        <x:f t="shared" si="1618"/>
        <x:v>85714.884856161982</x:v>
      </x:c>
      <x:c r="R8634" s="55">
        <x:f t="shared" si="1619"/>
        <x:v>5681.1151438380184</x:v>
      </x:c>
      <x:c r="S8634" s="1" t="str">
        <x:f t="shared" si="1620"/>
        <x:v>YES</x:v>
      </x:c>
      <x:c r="T8634" s="1">
        <x:f t="shared" si="1621"/>
        <x:v>5681.1151438380184</x:v>
      </x:c>
    </x:row>
    <x:row r="8635">
      <x:c r="A8635" s="1"/>
      <x:c r="B8635" s="1"/>
      <x:c r="C8635" s="1"/>
      <x:c r="D8635" s="1"/>
      <x:c r="E8635" s="1"/>
      <x:c r="F8635" s="1"/>
      <x:c r="G8635" s="1"/>
      <x:c r="H8635" s="1"/>
      <x:c r="I8635" s="53">
        <x:f t="shared" si="1610"/>
        <x:v>13</x:v>
      </x:c>
      <x:c r="J8635" s="53">
        <x:f t="shared" si="1611"/>
        <x:v>4</x:v>
      </x:c>
      <x:c r="K8635" s="53">
        <x:f t="shared" si="1612"/>
        <x:v>2</x:v>
      </x:c>
      <x:c r="L8635" s="53">
        <x:f t="shared" si="1613"/>
        <x:v>19</x:v>
      </x:c>
      <x:c r="M8635" s="54">
        <x:f t="shared" si="1614"/>
        <x:v>4263.8789302149307</x:v>
      </x:c>
      <x:c r="N8635" s="54">
        <x:f t="shared" si="1615"/>
        <x:v>2.4610270348714796</x:v>
      </x:c>
      <x:c r="O8635" s="55">
        <x:f t="shared" si="1616"/>
        <x:v>128176</x:v>
      </x:c>
      <x:c r="P8635" s="55">
        <x:f t="shared" si="1617"/>
        <x:v>14960</x:v>
      </x:c>
      <x:c r="Q8635" s="55">
        <x:f t="shared" si="1618"/>
        <x:v>86525.675871786982</x:v>
      </x:c>
      <x:c r="R8635" s="55">
        <x:f t="shared" si="1619"/>
        <x:v>6690.3241282130184</x:v>
      </x:c>
      <x:c r="S8635" s="1" t="str">
        <x:f t="shared" si="1620"/>
        <x:v>YES</x:v>
      </x:c>
      <x:c r="T8635" s="1">
        <x:f t="shared" si="1621"/>
        <x:v>6690.3241282130184</x:v>
      </x:c>
    </x:row>
    <x:row r="8636">
      <x:c r="A8636" s="1"/>
      <x:c r="B8636" s="1"/>
      <x:c r="C8636" s="1"/>
      <x:c r="D8636" s="1"/>
      <x:c r="E8636" s="1"/>
      <x:c r="F8636" s="1"/>
      <x:c r="G8636" s="1"/>
      <x:c r="H8636" s="1"/>
      <x:c r="I8636" s="53">
        <x:f t="shared" si="1610"/>
        <x:v>13</x:v>
      </x:c>
      <x:c r="J8636" s="53">
        <x:f t="shared" si="1611"/>
        <x:v>4</x:v>
      </x:c>
      <x:c r="K8636" s="53">
        <x:f t="shared" si="1612"/>
        <x:v>3</x:v>
      </x:c>
      <x:c r="L8636" s="53">
        <x:f t="shared" si="1613"/>
        <x:v>20</x:v>
      </x:c>
      <x:c r="M8636" s="54">
        <x:f t="shared" si="1614"/>
        <x:v>4311.7409126368057</x:v>
      </x:c>
      <x:c r="N8636" s="54">
        <x:f t="shared" si="1615"/>
        <x:v>2.4942645226644484</x:v>
      </x:c>
      <x:c r="O8636" s="55">
        <x:f t="shared" si="1616"/>
        <x:v>130876</x:v>
      </x:c>
      <x:c r="P8636" s="55">
        <x:f t="shared" si="1617"/>
        <x:v>15840</x:v>
      </x:c>
      <x:c r="Q8636" s="55">
        <x:f t="shared" si="1618"/>
        <x:v>87356.6130666112</x:v>
      </x:c>
      <x:c r="R8636" s="55">
        <x:f t="shared" si="1619"/>
        <x:v>7679.3869333887997</x:v>
      </x:c>
      <x:c r="S8636" s="1" t="str">
        <x:f t="shared" si="1620"/>
        <x:v>YES</x:v>
      </x:c>
      <x:c r="T8636" s="1">
        <x:f t="shared" si="1621"/>
        <x:v>7679.3869333887997</x:v>
      </x:c>
    </x:row>
    <x:row r="8637">
      <x:c r="A8637" s="1"/>
      <x:c r="B8637" s="1"/>
      <x:c r="C8637" s="1"/>
      <x:c r="D8637" s="1"/>
      <x:c r="E8637" s="1"/>
      <x:c r="F8637" s="1"/>
      <x:c r="G8637" s="1"/>
      <x:c r="H8637" s="1"/>
      <x:c r="I8637" s="53">
        <x:f t="shared" si="1610"/>
        <x:v>13</x:v>
      </x:c>
      <x:c r="J8637" s="53">
        <x:f t="shared" si="1611"/>
        <x:v>4</x:v>
      </x:c>
      <x:c r="K8637" s="53">
        <x:f t="shared" si="1612"/>
        <x:v>4</x:v>
      </x:c>
      <x:c r="L8637" s="53">
        <x:f t="shared" si="1613"/>
        <x:v>21</x:v>
      </x:c>
      <x:c r="M8637" s="54">
        <x:f t="shared" si="1614"/>
        <x:v>4360.7850283594616</x:v>
      </x:c>
      <x:c r="N8637" s="54">
        <x:f t="shared" si="1615"/>
        <x:v>2.5283229363607371</x:v>
      </x:c>
      <x:c r="O8637" s="55">
        <x:f t="shared" si="1616"/>
        <x:v>133576</x:v>
      </x:c>
      <x:c r="P8637" s="55">
        <x:f t="shared" si="1617"/>
        <x:v>16720</x:v>
      </x:c>
      <x:c r="Q8637" s="55">
        <x:f t="shared" si="1618"/>
        <x:v>88208.073409018427</x:v>
      </x:c>
      <x:c r="R8637" s="55">
        <x:f t="shared" si="1619"/>
        <x:v>8647.9265909815731</x:v>
      </x:c>
      <x:c r="S8637" s="1" t="str">
        <x:f t="shared" si="1620"/>
        <x:v>YES</x:v>
      </x:c>
      <x:c r="T8637" s="1">
        <x:f t="shared" si="1621"/>
        <x:v>8647.9265909815731</x:v>
      </x:c>
    </x:row>
    <x:row r="8638">
      <x:c r="A8638" s="1"/>
      <x:c r="B8638" s="1"/>
      <x:c r="C8638" s="1"/>
      <x:c r="D8638" s="1"/>
      <x:c r="E8638" s="1"/>
      <x:c r="F8638" s="1"/>
      <x:c r="G8638" s="1"/>
      <x:c r="H8638" s="1"/>
      <x:c r="I8638" s="53">
        <x:f t="shared" si="1610"/>
        <x:v>13</x:v>
      </x:c>
      <x:c r="J8638" s="53">
        <x:f t="shared" si="1611"/>
        <x:v>4</x:v>
      </x:c>
      <x:c r="K8638" s="53">
        <x:f t="shared" si="1612"/>
        <x:v>5</x:v>
      </x:c>
      <x:c r="L8638" s="53">
        <x:f t="shared" si="1613"/>
        <x:v>22</x:v>
      </x:c>
      <x:c r="M8638" s="54">
        <x:f t="shared" si="1614"/>
        <x:v>4411.033352280665</x:v>
      </x:c>
      <x:c r="N8638" s="54">
        <x:f t="shared" si="1615"/>
        <x:v>2.5632176057504616</x:v>
      </x:c>
      <x:c r="O8638" s="55">
        <x:f t="shared" si="1616"/>
        <x:v>136276</x:v>
      </x:c>
      <x:c r="P8638" s="55">
        <x:f t="shared" si="1617"/>
        <x:v>17600</x:v>
      </x:c>
      <x:c r="Q8638" s="55">
        <x:f t="shared" si="1618"/>
        <x:v>89080.440143761545</x:v>
      </x:c>
      <x:c r="R8638" s="55">
        <x:f t="shared" si="1619"/>
        <x:v>9595.5598562384548</x:v>
      </x:c>
      <x:c r="S8638" s="1" t="str">
        <x:f t="shared" si="1620"/>
        <x:v>YES</x:v>
      </x:c>
      <x:c r="T8638" s="1">
        <x:f t="shared" si="1621"/>
        <x:v>9595.5598562384548</x:v>
      </x:c>
    </x:row>
    <x:row r="8639">
      <x:c r="A8639" s="1"/>
      <x:c r="B8639" s="1"/>
      <x:c r="C8639" s="1"/>
      <x:c r="D8639" s="1"/>
      <x:c r="E8639" s="1"/>
      <x:c r="F8639" s="1"/>
      <x:c r="G8639" s="1"/>
      <x:c r="H8639" s="1"/>
      <x:c r="I8639" s="53">
        <x:f t="shared" si="1610"/>
        <x:v>13</x:v>
      </x:c>
      <x:c r="J8639" s="53">
        <x:f t="shared" si="1611"/>
        <x:v>4</x:v>
      </x:c>
      <x:c r="K8639" s="53">
        <x:f t="shared" si="1612"/>
        <x:v>6</x:v>
      </x:c>
      <x:c r="L8639" s="53">
        <x:f t="shared" si="1613"/>
        <x:v>23</x:v>
      </x:c>
      <x:c r="M8639" s="54">
        <x:f t="shared" si="1614"/>
        <x:v>4462.5083264622981</x:v>
      </x:c>
      <x:c r="N8639" s="54">
        <x:f t="shared" si="1615"/>
        <x:v>2.5989641155988181</x:v>
      </x:c>
      <x:c r="O8639" s="55">
        <x:f t="shared" si="1616"/>
        <x:v>138976</x:v>
      </x:c>
      <x:c r="P8639" s="55">
        <x:f t="shared" si="1617"/>
        <x:v>18480</x:v>
      </x:c>
      <x:c r="Q8639" s="55">
        <x:f t="shared" si="1618"/>
        <x:v>89974.102889970454</x:v>
      </x:c>
      <x:c r="R8639" s="55">
        <x:f t="shared" si="1619"/>
        <x:v>10521.897110029546</x:v>
      </x:c>
      <x:c r="S8639" s="1" t="str">
        <x:f t="shared" si="1620"/>
        <x:v>YES</x:v>
      </x:c>
      <x:c r="T8639" s="1">
        <x:f t="shared" si="1621"/>
        <x:v>10521.897110029546</x:v>
      </x:c>
    </x:row>
    <x:row r="8640">
      <x:c r="A8640" s="1"/>
      <x:c r="B8640" s="1"/>
      <x:c r="C8640" s="1"/>
      <x:c r="D8640" s="1"/>
      <x:c r="E8640" s="1"/>
      <x:c r="F8640" s="1"/>
      <x:c r="G8640" s="1"/>
      <x:c r="H8640" s="1"/>
      <x:c r="I8640" s="53">
        <x:f t="shared" si="1610"/>
        <x:v>13</x:v>
      </x:c>
      <x:c r="J8640" s="53">
        <x:f t="shared" si="1611"/>
        <x:v>4</x:v>
      </x:c>
      <x:c r="K8640" s="53">
        <x:f t="shared" si="1612"/>
        <x:v>7</x:v>
      </x:c>
      <x:c r="L8640" s="53">
        <x:f t="shared" si="1613"/>
        <x:v>24</x:v>
      </x:c>
      <x:c r="M8640" s="54">
        <x:f t="shared" si="1614"/>
        <x:v>4515.232765860259</x:v>
      </x:c>
      <x:c r="N8640" s="54">
        <x:f t="shared" si="1615"/>
        <x:v>2.6355783096251799</x:v>
      </x:c>
      <x:c r="O8640" s="55">
        <x:f t="shared" si="1616"/>
        <x:v>141676</x:v>
      </x:c>
      <x:c r="P8640" s="55">
        <x:f t="shared" si="1617"/>
        <x:v>19360</x:v>
      </x:c>
      <x:c r="Q8640" s="55">
        <x:f t="shared" si="1618"/>
        <x:v>90889.457740629499</x:v>
      </x:c>
      <x:c r="R8640" s="55">
        <x:f t="shared" si="1619"/>
        <x:v>11426.542259370501</x:v>
      </x:c>
      <x:c r="S8640" s="1" t="str">
        <x:f t="shared" si="1620"/>
        <x:v>YES</x:v>
      </x:c>
      <x:c r="T8640" s="1">
        <x:f t="shared" si="1621"/>
        <x:v>11426.542259370501</x:v>
      </x:c>
    </x:row>
    <x:row r="8641">
      <x:c r="A8641" s="1"/>
      <x:c r="B8641" s="1"/>
      <x:c r="C8641" s="1"/>
      <x:c r="D8641" s="1"/>
      <x:c r="E8641" s="1"/>
      <x:c r="F8641" s="1"/>
      <x:c r="G8641" s="1"/>
      <x:c r="H8641" s="1"/>
      <x:c r="I8641" s="53">
        <x:f t="shared" si="1610"/>
        <x:v>13</x:v>
      </x:c>
      <x:c r="J8641" s="53">
        <x:f t="shared" si="1611"/>
        <x:v>4</x:v>
      </x:c>
      <x:c r="K8641" s="53">
        <x:f t="shared" si="1612"/>
        <x:v>8</x:v>
      </x:c>
      <x:c r="L8641" s="53">
        <x:f t="shared" si="1613"/>
        <x:v>25</x:v>
      </x:c>
      <x:c r="M8641" s="54">
        <x:f t="shared" si="1614"/>
        <x:v>4569.2298641402385</x:v>
      </x:c>
      <x:c r="N8641" s="54">
        <x:f t="shared" si="1615"/>
        <x:v>2.6730762945418323</x:v>
      </x:c>
      <x:c r="O8641" s="55">
        <x:f t="shared" si="1616"/>
        <x:v>144376</x:v>
      </x:c>
      <x:c r="P8641" s="55">
        <x:f t="shared" si="1617"/>
        <x:v>20240</x:v>
      </x:c>
      <x:c r="Q8641" s="55">
        <x:f t="shared" si="1618"/>
        <x:v>91826.907363545804</x:v>
      </x:c>
      <x:c r="R8641" s="55">
        <x:f t="shared" si="1619"/>
        <x:v>12309.092636454196</x:v>
      </x:c>
      <x:c r="S8641" s="1" t="str">
        <x:f t="shared" si="1620"/>
        <x:v>YES</x:v>
      </x:c>
      <x:c r="T8641" s="1">
        <x:f t="shared" si="1621"/>
        <x:v>12309.092636454196</x:v>
      </x:c>
    </x:row>
    <x:row r="8642">
      <x:c r="A8642" s="1"/>
      <x:c r="B8642" s="1"/>
      <x:c r="C8642" s="1"/>
      <x:c r="D8642" s="1"/>
      <x:c r="E8642" s="1"/>
      <x:c r="F8642" s="1"/>
      <x:c r="G8642" s="1"/>
      <x:c r="H8642" s="1"/>
      <x:c r="I8642" s="53">
        <x:f t="shared" si="1610"/>
        <x:v>13</x:v>
      </x:c>
      <x:c r="J8642" s="53">
        <x:f t="shared" si="1611"/>
        <x:v>4</x:v>
      </x:c>
      <x:c r="K8642" s="53">
        <x:f t="shared" si="1612"/>
        <x:v>9</x:v>
      </x:c>
      <x:c r="L8642" s="53">
        <x:f t="shared" si="1613"/>
        <x:v>26</x:v>
      </x:c>
      <x:c r="M8642" s="54">
        <x:f t="shared" si="1614"/>
        <x:v>4624.5231995806334</x:v>
      </x:c>
      <x:c r="N8642" s="54">
        <x:f t="shared" si="1615"/>
        <x:v>2.7114744441532177</x:v>
      </x:c>
      <x:c r="O8642" s="55">
        <x:f t="shared" si="1616"/>
        <x:v>147076</x:v>
      </x:c>
      <x:c r="P8642" s="55">
        <x:f t="shared" si="1617"/>
        <x:v>21120</x:v>
      </x:c>
      <x:c r="Q8642" s="55">
        <x:f t="shared" si="1618"/>
        <x:v>92786.861103830437</x:v>
      </x:c>
      <x:c r="R8642" s="55">
        <x:f t="shared" si="1619"/>
        <x:v>13169.138896169563</x:v>
      </x:c>
      <x:c r="S8642" s="1" t="str">
        <x:f t="shared" si="1620"/>
        <x:v>YES</x:v>
      </x:c>
      <x:c r="T8642" s="1">
        <x:f t="shared" si="1621"/>
        <x:v>13169.138896169563</x:v>
      </x:c>
    </x:row>
    <x:row r="8643">
      <x:c r="A8643" s="1"/>
      <x:c r="B8643" s="1"/>
      <x:c r="C8643" s="1"/>
      <x:c r="D8643" s="1"/>
      <x:c r="E8643" s="1"/>
      <x:c r="F8643" s="1"/>
      <x:c r="G8643" s="1"/>
      <x:c r="H8643" s="1"/>
      <x:c r="I8643" s="53">
        <x:f t="shared" si="1610"/>
        <x:v>13</x:v>
      </x:c>
      <x:c r="J8643" s="53">
        <x:f t="shared" si="1611"/>
        <x:v>4</x:v>
      </x:c>
      <x:c r="K8643" s="53">
        <x:f t="shared" si="1612"/>
        <x:v>10</x:v>
      </x:c>
      <x:c r="L8643" s="53">
        <x:f t="shared" si="1613"/>
        <x:v>27</x:v>
      </x:c>
      <x:c r="M8643" s="54">
        <x:f t="shared" si="1614"/>
        <x:v>4681.1367410638459</x:v>
      </x:c>
      <x:c r="N8643" s="54">
        <x:f t="shared" si="1615"/>
        <x:v>2.7507894035165594</x:v>
      </x:c>
      <x:c r="O8643" s="55">
        <x:f t="shared" si="1616"/>
        <x:v>149776</x:v>
      </x:c>
      <x:c r="P8643" s="55">
        <x:f t="shared" si="1617"/>
        <x:v>22000</x:v>
      </x:c>
      <x:c r="Q8643" s="55">
        <x:f t="shared" si="1618"/>
        <x:v>93769.735087913985</x:v>
      </x:c>
      <x:c r="R8643" s="55">
        <x:f t="shared" si="1619"/>
        <x:v>14006.264912086015</x:v>
      </x:c>
      <x:c r="S8643" s="1" t="str">
        <x:f t="shared" si="1620"/>
        <x:v>YES</x:v>
      </x:c>
      <x:c r="T8643" s="1">
        <x:f t="shared" si="1621"/>
        <x:v>14006.264912086015</x:v>
      </x:c>
    </x:row>
    <x:row r="8644">
      <x:c r="A8644" s="1"/>
      <x:c r="B8644" s="1"/>
      <x:c r="C8644" s="1"/>
      <x:c r="D8644" s="1"/>
      <x:c r="E8644" s="1"/>
      <x:c r="F8644" s="1"/>
      <x:c r="G8644" s="1"/>
      <x:c r="H8644" s="1"/>
      <x:c r="I8644" s="53">
        <x:f t="shared" si="1610"/>
        <x:v>13</x:v>
      </x:c>
      <x:c r="J8644" s="53">
        <x:f t="shared" si="1611"/>
        <x:v>4</x:v>
      </x:c>
      <x:c r="K8644" s="53">
        <x:f t="shared" si="1612"/>
        <x:v>11</x:v>
      </x:c>
      <x:c r="L8644" s="53">
        <x:f t="shared" si="1613"/>
        <x:v>28</x:v>
      </x:c>
      <x:c r="M8644" s="54">
        <x:f t="shared" si="1614"/>
        <x:v>4739.0948541572852</x:v>
      </x:c>
      <x:c r="N8644" s="54">
        <x:f t="shared" si="1615"/>
        <x:v>2.7910380931647816</x:v>
      </x:c>
      <x:c r="O8644" s="55">
        <x:f t="shared" si="1616"/>
        <x:v>152476</x:v>
      </x:c>
      <x:c r="P8644" s="55">
        <x:f t="shared" si="1617"/>
        <x:v>22880</x:v>
      </x:c>
      <x:c r="Q8644" s="55">
        <x:f t="shared" si="1618"/>
        <x:v>94775.952329119536</x:v>
      </x:c>
      <x:c r="R8644" s="55">
        <x:f t="shared" si="1619"/>
        <x:v>14820.047670880464</x:v>
      </x:c>
      <x:c r="S8644" s="1" t="str">
        <x:f t="shared" si="1620"/>
        <x:v>YES</x:v>
      </x:c>
      <x:c r="T8644" s="1">
        <x:f t="shared" si="1621"/>
        <x:v>14820.047670880464</x:v>
      </x:c>
    </x:row>
    <x:row r="8645">
      <x:c r="A8645" s="1"/>
      <x:c r="B8645" s="1"/>
      <x:c r="C8645" s="1"/>
      <x:c r="D8645" s="1"/>
      <x:c r="E8645" s="1"/>
      <x:c r="F8645" s="1"/>
      <x:c r="G8645" s="1"/>
      <x:c r="H8645" s="1"/>
      <x:c r="I8645" s="53">
        <x:f t="shared" si="1610"/>
        <x:v>13</x:v>
      </x:c>
      <x:c r="J8645" s="53">
        <x:f t="shared" si="1611"/>
        <x:v>4</x:v>
      </x:c>
      <x:c r="K8645" s="53">
        <x:f t="shared" si="1612"/>
        <x:v>12</x:v>
      </x:c>
      <x:c r="L8645" s="53">
        <x:f t="shared" si="1613"/>
        <x:v>29</x:v>
      </x:c>
      <x:c r="M8645" s="54">
        <x:f t="shared" si="1614"/>
        <x:v>4798.4223072853492</x:v>
      </x:c>
      <x:c r="N8645" s="54">
        <x:f t="shared" si="1615"/>
        <x:v>2.8322377133926038</x:v>
      </x:c>
      <x:c r="O8645" s="55">
        <x:f t="shared" si="1616"/>
        <x:v>155176</x:v>
      </x:c>
      <x:c r="P8645" s="55">
        <x:f t="shared" si="1617"/>
        <x:v>23760</x:v>
      </x:c>
      <x:c r="Q8645" s="55">
        <x:f t="shared" si="1618"/>
        <x:v>95805.942834815083</x:v>
      </x:c>
      <x:c r="R8645" s="55">
        <x:f t="shared" si="1619"/>
        <x:v>15610.057165184917</x:v>
      </x:c>
      <x:c r="S8645" s="1" t="str">
        <x:f t="shared" si="1620"/>
        <x:v>YES</x:v>
      </x:c>
      <x:c r="T8645" s="1">
        <x:f t="shared" si="1621"/>
        <x:v>15610.057165184917</x:v>
      </x:c>
    </x:row>
    <x:row r="8646">
      <x:c r="A8646" s="1"/>
      <x:c r="B8646" s="1"/>
      <x:c r="C8646" s="1"/>
      <x:c r="D8646" s="1"/>
      <x:c r="E8646" s="1"/>
      <x:c r="F8646" s="1"/>
      <x:c r="G8646" s="1"/>
      <x:c r="H8646" s="1"/>
      <x:c r="I8646" s="53">
        <x:f t="shared" si="1610"/>
        <x:v>13</x:v>
      </x:c>
      <x:c r="J8646" s="53">
        <x:f t="shared" si="1611"/>
        <x:v>4</x:v>
      </x:c>
      <x:c r="K8646" s="53">
        <x:f t="shared" si="1612"/>
        <x:v>13</x:v>
      </x:c>
      <x:c r="L8646" s="53">
        <x:f t="shared" si="1613"/>
        <x:v>30</x:v>
      </x:c>
      <x:c r="M8646" s="54">
        <x:f t="shared" si="1614"/>
        <x:v>4859.1442779937333</x:v>
      </x:c>
      <x:c r="N8646" s="54">
        <x:f t="shared" si="1615"/>
        <x:v>2.8744057486067591</x:v>
      </x:c>
      <x:c r="O8646" s="55">
        <x:f t="shared" si="1616"/>
        <x:v>157876</x:v>
      </x:c>
      <x:c r="P8646" s="55">
        <x:f t="shared" si="1617"/>
        <x:v>24640</x:v>
      </x:c>
      <x:c r="Q8646" s="55">
        <x:f t="shared" si="1618"/>
        <x:v>96860.143715168975</x:v>
      </x:c>
      <x:c r="R8646" s="55">
        <x:f t="shared" si="1619"/>
        <x:v>16375.856284831025</x:v>
      </x:c>
      <x:c r="S8646" s="1" t="str">
        <x:f t="shared" si="1620"/>
        <x:v>YES</x:v>
      </x:c>
      <x:c r="T8646" s="1">
        <x:f t="shared" si="1621"/>
        <x:v>16375.856284831025</x:v>
      </x:c>
    </x:row>
    <x:row r="8647">
      <x:c r="A8647" s="1"/>
      <x:c r="B8647" s="1"/>
      <x:c r="C8647" s="1"/>
      <x:c r="D8647" s="1"/>
      <x:c r="E8647" s="1"/>
      <x:c r="F8647" s="1"/>
      <x:c r="G8647" s="1"/>
      <x:c r="H8647" s="1"/>
      <x:c r="I8647" s="53">
        <x:f t="shared" si="1610"/>
        <x:v>13</x:v>
      </x:c>
      <x:c r="J8647" s="53">
        <x:f t="shared" si="1611"/>
        <x:v>4</x:v>
      </x:c>
      <x:c r="K8647" s="53">
        <x:f t="shared" si="1612"/>
        <x:v>14</x:v>
      </x:c>
      <x:c r="L8647" s="53">
        <x:f t="shared" si="1613"/>
        <x:v>31</x:v>
      </x:c>
      <x:c r="M8647" s="54">
        <x:f t="shared" si="1614"/>
        <x:v>4921.2863593073953</x:v>
      </x:c>
      <x:c r="N8647" s="54">
        <x:f t="shared" si="1615"/>
        <x:v>2.9175599717412468</x:v>
      </x:c>
      <x:c r="O8647" s="55">
        <x:f t="shared" si="1616"/>
        <x:v>160576</x:v>
      </x:c>
      <x:c r="P8647" s="55">
        <x:f t="shared" si="1617"/>
        <x:v>25520</x:v>
      </x:c>
      <x:c r="Q8647" s="55">
        <x:f t="shared" si="1618"/>
        <x:v>97938.99929353116</x:v>
      </x:c>
      <x:c r="R8647" s="55">
        <x:f t="shared" si="1619"/>
        <x:v>17117.00070646884</x:v>
      </x:c>
      <x:c r="S8647" s="1" t="str">
        <x:f t="shared" si="1620"/>
        <x:v>YES</x:v>
      </x:c>
      <x:c r="T8647" s="1">
        <x:f t="shared" si="1621"/>
        <x:v>17117.00070646884</x:v>
      </x:c>
    </x:row>
    <x:row r="8648">
      <x:c r="A8648" s="1"/>
      <x:c r="B8648" s="1"/>
      <x:c r="C8648" s="1"/>
      <x:c r="D8648" s="1"/>
      <x:c r="E8648" s="1"/>
      <x:c r="F8648" s="1"/>
      <x:c r="G8648" s="1"/>
      <x:c r="H8648" s="1"/>
      <x:c r="I8648" s="53">
        <x:f t="shared" si="1610"/>
        <x:v>13</x:v>
      </x:c>
      <x:c r="J8648" s="53">
        <x:f t="shared" si="1611"/>
        <x:v>4</x:v>
      </x:c>
      <x:c r="K8648" s="53">
        <x:f t="shared" si="1612"/>
        <x:v>15</x:v>
      </x:c>
      <x:c r="L8648" s="53">
        <x:f t="shared" si="1613"/>
        <x:v>32</x:v>
      </x:c>
      <x:c r="M8648" s="54">
        <x:f t="shared" si="1614"/>
        <x:v>4984.8745661835419</x:v>
      </x:c>
      <x:c r="N8648" s="54">
        <x:f t="shared" si="1615"/>
        <x:v>2.9617184487385706</x:v>
      </x:c>
      <x:c r="O8648" s="55">
        <x:f t="shared" si="1616"/>
        <x:v>163276</x:v>
      </x:c>
      <x:c r="P8648" s="55">
        <x:f t="shared" si="1617"/>
        <x:v>26400</x:v>
      </x:c>
      <x:c r="Q8648" s="55">
        <x:f t="shared" si="1618"/>
        <x:v>99042.961218464261</x:v>
      </x:c>
      <x:c r="R8648" s="55">
        <x:f t="shared" si="1619"/>
        <x:v>17833.038781535739</x:v>
      </x:c>
      <x:c r="S8648" s="1" t="str">
        <x:f t="shared" si="1620"/>
        <x:v>YES</x:v>
      </x:c>
      <x:c r="T8648" s="1">
        <x:f t="shared" si="1621"/>
        <x:v>17833.038781535739</x:v>
      </x:c>
    </x:row>
    <x:row r="8649">
      <x:c r="A8649" s="1"/>
      <x:c r="B8649" s="1"/>
      <x:c r="C8649" s="1"/>
      <x:c r="D8649" s="1"/>
      <x:c r="E8649" s="1"/>
      <x:c r="F8649" s="1"/>
      <x:c r="G8649" s="1"/>
      <x:c r="H8649" s="1"/>
      <x:c r="I8649" s="53">
        <x:f t="shared" si="1610"/>
        <x:v>13</x:v>
      </x:c>
      <x:c r="J8649" s="53">
        <x:f t="shared" si="1611"/>
        <x:v>4</x:v>
      </x:c>
      <x:c r="K8649" s="53">
        <x:f t="shared" si="1612"/>
        <x:v>16</x:v>
      </x:c>
      <x:c r="L8649" s="53">
        <x:f t="shared" si="1613"/>
        <x:v>33</x:v>
      </x:c>
      <x:c r="M8649" s="54">
        <x:f t="shared" si="1614"/>
        <x:v>5049.9353420610305</x:v>
      </x:c>
      <x:c r="N8649" s="54">
        <x:f t="shared" si="1615"/>
        <x:v>3.0068995430979379</x:v>
      </x:c>
      <x:c r="O8649" s="55">
        <x:f t="shared" si="1616"/>
        <x:v>165976</x:v>
      </x:c>
      <x:c r="P8649" s="55">
        <x:f t="shared" si="1617"/>
        <x:v>27280</x:v>
      </x:c>
      <x:c r="Q8649" s="55">
        <x:f t="shared" si="1618"/>
        <x:v>100172.48857744844</x:v>
      </x:c>
      <x:c r="R8649" s="55">
        <x:f t="shared" si="1619"/>
        <x:v>18523.511422551557</x:v>
      </x:c>
      <x:c r="S8649" s="1" t="str">
        <x:f t="shared" si="1620"/>
        <x:v>YES</x:v>
      </x:c>
      <x:c r="T8649" s="1">
        <x:f t="shared" si="1621"/>
        <x:v>18523.511422551557</x:v>
      </x:c>
    </x:row>
    <x:row r="8650">
      <x:c r="A8650" s="1"/>
      <x:c r="B8650" s="1"/>
      <x:c r="C8650" s="1"/>
      <x:c r="D8650" s="1"/>
      <x:c r="E8650" s="1"/>
      <x:c r="F8650" s="1"/>
      <x:c r="G8650" s="1"/>
      <x:c r="H8650" s="1"/>
      <x:c r="I8650" s="53">
        <x:f t="shared" si="1610"/>
        <x:v>13</x:v>
      </x:c>
      <x:c r="J8650" s="53">
        <x:f t="shared" si="1611"/>
        <x:v>4</x:v>
      </x:c>
      <x:c r="K8650" s="53">
        <x:f t="shared" si="1612"/>
        <x:v>17</x:v>
      </x:c>
      <x:c r="L8650" s="53">
        <x:f t="shared" si="1613"/>
        <x:v>34</x:v>
      </x:c>
      <x:c r="M8650" s="54">
        <x:f t="shared" si="1614"/>
        <x:v>5116.495565507571</x:v>
      </x:c>
      <x:c r="N8650" s="54">
        <x:f t="shared" si="1615"/>
        <x:v>3.0531219204913689</x:v>
      </x:c>
      <x:c r="O8650" s="55">
        <x:f t="shared" si="1616"/>
        <x:v>168676</x:v>
      </x:c>
      <x:c r="P8650" s="55">
        <x:f t="shared" si="1617"/>
        <x:v>28160</x:v>
      </x:c>
      <x:c r="Q8650" s="55">
        <x:f t="shared" si="1618"/>
        <x:v>101328.04801228421</x:v>
      </x:c>
      <x:c r="R8650" s="55">
        <x:f t="shared" si="1619"/>
        <x:v>19187.951987715787</x:v>
      </x:c>
      <x:c r="S8650" s="1" t="str">
        <x:f t="shared" si="1620"/>
        <x:v>YES</x:v>
      </x:c>
      <x:c r="T8650" s="1">
        <x:f t="shared" si="1621"/>
        <x:v>19187.951987715787</x:v>
      </x:c>
    </x:row>
    <x:row r="8651">
      <x:c r="A8651" s="1"/>
      <x:c r="B8651" s="1"/>
      <x:c r="C8651" s="1"/>
      <x:c r="D8651" s="1"/>
      <x:c r="E8651" s="1"/>
      <x:c r="F8651" s="1"/>
      <x:c r="G8651" s="1"/>
      <x:c r="H8651" s="1"/>
      <x:c r="I8651" s="53">
        <x:f t="shared" si="1610"/>
        <x:v>13</x:v>
      </x:c>
      <x:c r="J8651" s="53">
        <x:f t="shared" si="1611"/>
        <x:v>4</x:v>
      </x:c>
      <x:c r="K8651" s="53">
        <x:f t="shared" si="1612"/>
        <x:v>18</x:v>
      </x:c>
      <x:c r="L8651" s="53">
        <x:f t="shared" si="1613"/>
        <x:v>35</x:v>
      </x:c>
      <x:c r="M8651" s="54">
        <x:f t="shared" si="1614"/>
        <x:v>5184.5825569661583</x:v>
      </x:c>
      <x:c r="N8651" s="54">
        <x:f t="shared" si="1615"/>
        <x:v>3.1004045534487212</x:v>
      </x:c>
      <x:c r="O8651" s="55">
        <x:f t="shared" si="1616"/>
        <x:v>171376</x:v>
      </x:c>
      <x:c r="P8651" s="55">
        <x:f t="shared" si="1617"/>
        <x:v>29040</x:v>
      </x:c>
      <x:c r="Q8651" s="55">
        <x:f t="shared" si="1618"/>
        <x:v>102510.11383621802</x:v>
      </x:c>
      <x:c r="R8651" s="55">
        <x:f t="shared" si="1619"/>
        <x:v>19825.886163781979</x:v>
      </x:c>
      <x:c r="S8651" s="1" t="str">
        <x:f t="shared" si="1620"/>
        <x:v>YES</x:v>
      </x:c>
      <x:c r="T8651" s="1">
        <x:f t="shared" si="1621"/>
        <x:v>19825.886163781979</x:v>
      </x:c>
    </x:row>
    <x:row r="8652">
      <x:c r="A8652" s="1"/>
      <x:c r="B8652" s="1"/>
      <x:c r="C8652" s="1"/>
      <x:c r="D8652" s="1"/>
      <x:c r="E8652" s="1"/>
      <x:c r="F8652" s="1"/>
      <x:c r="G8652" s="1"/>
      <x:c r="H8652" s="1"/>
      <x:c r="I8652" s="53">
        <x:f t="shared" si="1610"/>
        <x:v>13</x:v>
      </x:c>
      <x:c r="J8652" s="53">
        <x:f t="shared" si="1611"/>
        <x:v>4</x:v>
      </x:c>
      <x:c r="K8652" s="53">
        <x:f t="shared" si="1612"/>
        <x:v>19</x:v>
      </x:c>
      <x:c r="L8652" s="53">
        <x:f t="shared" si="1613"/>
        <x:v>36</x:v>
      </x:c>
      <x:c r="M8652" s="54">
        <x:f t="shared" si="1614"/>
        <x:v>5254.2240856021799</x:v>
      </x:c>
      <x:c r="N8652" s="54">
        <x:f t="shared" si="1615"/>
        <x:v>3.1487667261126249</x:v>
      </x:c>
      <x:c r="O8652" s="55">
        <x:f t="shared" si="1616"/>
        <x:v>174076</x:v>
      </x:c>
      <x:c r="P8652" s="55">
        <x:f t="shared" si="1617"/>
        <x:v>29920</x:v>
      </x:c>
      <x:c r="Q8652" s="55">
        <x:f t="shared" si="1618"/>
        <x:v>103719.16815281562</x:v>
      </x:c>
      <x:c r="R8652" s="55">
        <x:f t="shared" si="1619"/>
        <x:v>20436.831847184381</x:v>
      </x:c>
      <x:c r="S8652" s="1" t="str">
        <x:f t="shared" si="1620"/>
        <x:v>YES</x:v>
      </x:c>
      <x:c r="T8652" s="1">
        <x:f t="shared" si="1621"/>
        <x:v>20436.831847184381</x:v>
      </x:c>
    </x:row>
    <x:row r="8653">
      <x:c r="A8653" s="1"/>
      <x:c r="B8653" s="1"/>
      <x:c r="C8653" s="1"/>
      <x:c r="D8653" s="1"/>
      <x:c r="E8653" s="1"/>
      <x:c r="F8653" s="1"/>
      <x:c r="G8653" s="1"/>
      <x:c r="H8653" s="1"/>
      <x:c r="I8653" s="53">
        <x:f t="shared" si="1610"/>
        <x:v>13</x:v>
      </x:c>
      <x:c r="J8653" s="53">
        <x:f t="shared" si="1611"/>
        <x:v>4</x:v>
      </x:c>
      <x:c r="K8653" s="53">
        <x:f t="shared" si="1612"/>
        <x:v>20</x:v>
      </x:c>
      <x:c r="L8653" s="53">
        <x:f t="shared" si="1613"/>
        <x:v>37</x:v>
      </x:c>
      <x:c r="M8653" s="54">
        <x:f t="shared" si="1614"/>
        <x:v>5325.448376252657</x:v>
      </x:c>
      <x:c r="N8653" s="54">
        <x:f t="shared" si="1615"/>
        <x:v>3.1982280390643449</x:v>
      </x:c>
      <x:c r="O8653" s="55">
        <x:f t="shared" si="1616"/>
        <x:v>176776</x:v>
      </x:c>
      <x:c r="P8653" s="55">
        <x:f t="shared" si="1617"/>
        <x:v>30800</x:v>
      </x:c>
      <x:c r="Q8653" s="55">
        <x:f t="shared" si="1618"/>
        <x:v>104955.70097660863</x:v>
      </x:c>
      <x:c r="R8653" s="55">
        <x:f t="shared" si="1619"/>
        <x:v>21020.299023391373</x:v>
      </x:c>
      <x:c r="S8653" s="1" t="str">
        <x:f t="shared" si="1620"/>
        <x:v>YES</x:v>
      </x:c>
      <x:c r="T8653" s="1">
        <x:f t="shared" si="1621"/>
        <x:v>21020.299023391373</x:v>
      </x:c>
    </x:row>
    <x:row r="8654">
      <x:c r="A8654" s="1"/>
      <x:c r="B8654" s="1"/>
      <x:c r="C8654" s="1"/>
      <x:c r="D8654" s="1"/>
      <x:c r="E8654" s="1"/>
      <x:c r="F8654" s="1"/>
      <x:c r="G8654" s="1"/>
      <x:c r="H8654" s="1"/>
      <x:c r="I8654" s="53">
        <x:f t="shared" si="1610"/>
        <x:v>13</x:v>
      </x:c>
      <x:c r="J8654" s="53">
        <x:f t="shared" si="1611"/>
        <x:v>4</x:v>
      </x:c>
      <x:c r="K8654" s="53">
        <x:f t="shared" si="1612"/>
        <x:v>21</x:v>
      </x:c>
      <x:c r="L8654" s="53">
        <x:f t="shared" si="1613"/>
        <x:v>38</x:v>
      </x:c>
      <x:c r="M8654" s="54">
        <x:f t="shared" si="1614"/>
        <x:v>5398.2841164791007</x:v>
      </x:c>
      <x:c r="N8654" s="54">
        <x:f t="shared" si="1615"/>
        <x:v>3.2488084142215978</x:v>
      </x:c>
      <x:c r="O8654" s="55">
        <x:f t="shared" si="1616"/>
        <x:v>179476</x:v>
      </x:c>
      <x:c r="P8654" s="55">
        <x:f t="shared" si="1617"/>
        <x:v>31680</x:v>
      </x:c>
      <x:c r="Q8654" s="55">
        <x:f t="shared" si="1618"/>
        <x:v>106220.21035553994</x:v>
      </x:c>
      <x:c r="R8654" s="55">
        <x:f t="shared" si="1619"/>
        <x:v>21575.789644460063</x:v>
      </x:c>
      <x:c r="S8654" s="1" t="str">
        <x:f t="shared" si="1620"/>
        <x:v>YES</x:v>
      </x:c>
      <x:c r="T8654" s="1">
        <x:f t="shared" si="1621"/>
        <x:v>21575.789644460063</x:v>
      </x:c>
    </x:row>
    <x:row r="8655">
      <x:c r="A8655" s="1"/>
      <x:c r="B8655" s="1"/>
      <x:c r="C8655" s="1"/>
      <x:c r="D8655" s="1"/>
      <x:c r="E8655" s="1"/>
      <x:c r="F8655" s="1"/>
      <x:c r="G8655" s="1"/>
      <x:c r="H8655" s="1"/>
      <x:c r="I8655" s="53">
        <x:f t="shared" si="1610"/>
        <x:v>13</x:v>
      </x:c>
      <x:c r="J8655" s="53">
        <x:f t="shared" si="1611"/>
        <x:v>4</x:v>
      </x:c>
      <x:c r="K8655" s="53">
        <x:f t="shared" si="1612"/>
        <x:v>22</x:v>
      </x:c>
      <x:c r="L8655" s="53">
        <x:f t="shared" si="1613"/>
        <x:v>39</x:v>
      </x:c>
      <x:c r="M8655" s="54">
        <x:f t="shared" si="1614"/>
        <x:v>5472.7604637254972</x:v>
      </x:c>
      <x:c r="N8655" s="54">
        <x:f t="shared" si="1615"/>
        <x:v>3.3005280998093731</x:v>
      </x:c>
      <x:c r="O8655" s="55">
        <x:f t="shared" si="1616"/>
        <x:v>182176</x:v>
      </x:c>
      <x:c r="P8655" s="55">
        <x:f t="shared" si="1617"/>
        <x:v>32560</x:v>
      </x:c>
      <x:c r="Q8655" s="55">
        <x:f t="shared" si="1618"/>
        <x:v>107513.20249523432</x:v>
      </x:c>
      <x:c r="R8655" s="55">
        <x:f t="shared" si="1619"/>
        <x:v>22102.79750476568</x:v>
      </x:c>
      <x:c r="S8655" s="1" t="str">
        <x:f t="shared" si="1620"/>
        <x:v>YES</x:v>
      </x:c>
      <x:c r="T8655" s="1">
        <x:f t="shared" si="1621"/>
        <x:v>22102.79750476568</x:v>
      </x:c>
    </x:row>
    <x:row r="8656">
      <x:c r="A8656" s="1"/>
      <x:c r="B8656" s="1"/>
      <x:c r="C8656" s="1"/>
      <x:c r="D8656" s="1"/>
      <x:c r="E8656" s="1"/>
      <x:c r="F8656" s="1"/>
      <x:c r="G8656" s="1"/>
      <x:c r="H8656" s="1"/>
      <x:c r="I8656" s="53">
        <x:f t="shared" si="1610"/>
        <x:v>13</x:v>
      </x:c>
      <x:c r="J8656" s="53">
        <x:f t="shared" si="1611"/>
        <x:v>4</x:v>
      </x:c>
      <x:c r="K8656" s="53">
        <x:f t="shared" si="1612"/>
        <x:v>23</x:v>
      </x:c>
      <x:c r="L8656" s="53">
        <x:f t="shared" si="1613"/>
        <x:v>40</x:v>
      </x:c>
      <x:c r="M8656" s="54">
        <x:f t="shared" si="1614"/>
        <x:v>5548.9070525829338</x:v>
      </x:c>
      <x:c r="N8656" s="54">
        <x:f t="shared" si="1615"/>
        <x:v>3.353407675404815</x:v>
      </x:c>
      <x:c r="O8656" s="55">
        <x:f t="shared" si="1616"/>
        <x:v>184876</x:v>
      </x:c>
      <x:c r="P8656" s="55">
        <x:f t="shared" si="1617"/>
        <x:v>33440</x:v>
      </x:c>
      <x:c r="Q8656" s="55">
        <x:f t="shared" si="1618"/>
        <x:v>108835.19188512038</x:v>
      </x:c>
      <x:c r="R8656" s="55">
        <x:f t="shared" si="1619"/>
        <x:v>22600.808114879619</x:v>
      </x:c>
      <x:c r="S8656" s="1" t="str">
        <x:f t="shared" si="1620"/>
        <x:v>YES</x:v>
      </x:c>
      <x:c r="T8656" s="1">
        <x:f t="shared" si="1621"/>
        <x:v>22600.808114879619</x:v>
      </x:c>
    </x:row>
    <x:row r="8657">
      <x:c r="A8657" s="1"/>
      <x:c r="B8657" s="1"/>
      <x:c r="C8657" s="1"/>
      <x:c r="D8657" s="1"/>
      <x:c r="E8657" s="1"/>
      <x:c r="F8657" s="1"/>
      <x:c r="G8657" s="1"/>
      <x:c r="H8657" s="1"/>
      <x:c r="I8657" s="53">
        <x:f t="shared" si="1610"/>
        <x:v>13</x:v>
      </x:c>
      <x:c r="J8657" s="53">
        <x:f t="shared" si="1611"/>
        <x:v>4</x:v>
      </x:c>
      <x:c r="K8657" s="53">
        <x:f t="shared" si="1612"/>
        <x:v>24</x:v>
      </x:c>
      <x:c r="L8657" s="53">
        <x:f t="shared" si="1613"/>
        <x:v>41</x:v>
      </x:c>
      <x:c r="M8657" s="54">
        <x:f t="shared" si="1614"/>
        <x:v>5626.7540021624291</x:v>
      </x:c>
      <x:c r="N8657" s="54">
        <x:f t="shared" si="1615"/>
        <x:v>3.4074680570572422</x:v>
      </x:c>
      <x:c r="O8657" s="55">
        <x:f t="shared" si="1616"/>
        <x:v>187576</x:v>
      </x:c>
      <x:c r="P8657" s="55">
        <x:f t="shared" si="1617"/>
        <x:v>34320</x:v>
      </x:c>
      <x:c r="Q8657" s="55">
        <x:f t="shared" si="1618"/>
        <x:v>110186.70142643106</x:v>
      </x:c>
      <x:c r="R8657" s="55">
        <x:f t="shared" si="1619"/>
        <x:v>23069.298573568944</x:v>
      </x:c>
      <x:c r="S8657" s="1" t="str">
        <x:f t="shared" si="1620"/>
        <x:v>YES</x:v>
      </x:c>
      <x:c r="T8657" s="1">
        <x:f t="shared" si="1621"/>
        <x:v>23069.298573568944</x:v>
      </x:c>
    </x:row>
    <x:row r="8658">
      <x:c r="A8658" s="1"/>
      <x:c r="B8658" s="1"/>
      <x:c r="C8658" s="1"/>
      <x:c r="D8658" s="1"/>
      <x:c r="E8658" s="1"/>
      <x:c r="F8658" s="1"/>
      <x:c r="G8658" s="1"/>
      <x:c r="H8658" s="1"/>
      <x:c r="I8658" s="53">
        <x:f t="shared" si="1610"/>
        <x:v>13</x:v>
      </x:c>
      <x:c r="J8658" s="53">
        <x:f t="shared" si="1611"/>
        <x:v>4</x:v>
      </x:c>
      <x:c r="K8658" s="53">
        <x:f t="shared" si="1612"/>
        <x:v>25</x:v>
      </x:c>
      <x:c r="L8658" s="53">
        <x:f t="shared" si="1613"/>
        <x:v>42</x:v>
      </x:c>
      <x:c r="M8658" s="54">
        <x:f t="shared" si="1614"/>
        <x:v>5706.331923577527</x:v>
      </x:c>
      <x:c r="N8658" s="54">
        <x:f t="shared" si="1615"/>
        <x:v>3.4627305024843937</x:v>
      </x:c>
      <x:c r="O8658" s="55">
        <x:f t="shared" si="1616"/>
        <x:v>190276</x:v>
      </x:c>
      <x:c r="P8658" s="55">
        <x:f t="shared" si="1617"/>
        <x:v>35200</x:v>
      </x:c>
      <x:c r="Q8658" s="55">
        <x:f t="shared" si="1618"/>
        <x:v>111568.26256210984</x:v>
      </x:c>
      <x:c r="R8658" s="55">
        <x:f t="shared" si="1619"/>
        <x:v>23507.737437890159</x:v>
      </x:c>
      <x:c r="S8658" s="1" t="str">
        <x:f t="shared" si="1620"/>
        <x:v>YES</x:v>
      </x:c>
      <x:c r="T8658" s="1">
        <x:f t="shared" si="1621"/>
        <x:v>23507.737437890159</x:v>
      </x:c>
    </x:row>
    <x:row r="8659">
      <x:c r="A8659" s="1"/>
      <x:c r="B8659" s="1"/>
      <x:c r="C8659" s="1"/>
      <x:c r="D8659" s="1"/>
      <x:c r="E8659" s="1"/>
      <x:c r="F8659" s="1"/>
      <x:c r="G8659" s="1"/>
      <x:c r="H8659" s="1"/>
      <x:c r="I8659" s="53">
        <x:f t="shared" si="1610"/>
        <x:v>13</x:v>
      </x:c>
      <x:c r="J8659" s="53">
        <x:f t="shared" si="1611"/>
        <x:v>4</x:v>
      </x:c>
      <x:c r="K8659" s="53">
        <x:f t="shared" si="1612"/>
        <x:v>26</x:v>
      </x:c>
      <x:c r="L8659" s="53">
        <x:f t="shared" si="1613"/>
        <x:v>43</x:v>
      </x:c>
      <x:c r="M8659" s="54">
        <x:f t="shared" si="1614"/>
        <x:v>5787.6719275382447</x:v>
      </x:c>
      <x:c r="N8659" s="54">
        <x:f t="shared" si="1615"/>
        <x:v>3.5192166163460032</x:v>
      </x:c>
      <x:c r="O8659" s="55">
        <x:f t="shared" si="1616"/>
        <x:v>192976</x:v>
      </x:c>
      <x:c r="P8659" s="55">
        <x:f t="shared" si="1617"/>
        <x:v>36080</x:v>
      </x:c>
      <x:c r="Q8659" s="55">
        <x:f t="shared" si="1618"/>
        <x:v>112980.41540865008</x:v>
      </x:c>
      <x:c r="R8659" s="55">
        <x:f t="shared" si="1619"/>
        <x:v>23915.584591349922</x:v>
      </x:c>
      <x:c r="S8659" s="1" t="str">
        <x:f t="shared" si="1620"/>
        <x:v>YES</x:v>
      </x:c>
      <x:c r="T8659" s="1">
        <x:f t="shared" si="1621"/>
        <x:v>23915.584591349922</x:v>
      </x:c>
    </x:row>
    <x:row r="8660">
      <x:c r="A8660" s="1"/>
      <x:c r="B8660" s="1"/>
      <x:c r="C8660" s="1"/>
      <x:c r="D8660" s="1"/>
      <x:c r="E8660" s="1"/>
      <x:c r="F8660" s="1"/>
      <x:c r="G8660" s="1"/>
      <x:c r="H8660" s="1"/>
      <x:c r="I8660" s="53">
        <x:f t="shared" si="1610"/>
        <x:v>13</x:v>
      </x:c>
      <x:c r="J8660" s="53">
        <x:f t="shared" si="1611"/>
        <x:v>4</x:v>
      </x:c>
      <x:c r="K8660" s="53">
        <x:f t="shared" si="1612"/>
        <x:v>27</x:v>
      </x:c>
      <x:c r="L8660" s="53">
        <x:f t="shared" si="1613"/>
        <x:v>44</x:v>
      </x:c>
      <x:c r="M8660" s="54">
        <x:f t="shared" si="1614"/>
        <x:v>5870.8056320580017</x:v>
      </x:c>
      <x:c r="N8660" s="54">
        <x:f t="shared" si="1615"/>
        <x:v>3.5769483555958344</x:v>
      </x:c>
      <x:c r="O8660" s="55">
        <x:f t="shared" si="1616"/>
        <x:v>195676</x:v>
      </x:c>
      <x:c r="P8660" s="55">
        <x:f t="shared" si="1617"/>
        <x:v>36960</x:v>
      </x:c>
      <x:c r="Q8660" s="55">
        <x:f t="shared" si="1618"/>
        <x:v>114423.70888989586</x:v>
      </x:c>
      <x:c r="R8660" s="55">
        <x:f t="shared" si="1619"/>
        <x:v>24292.291110104139</x:v>
      </x:c>
      <x:c r="S8660" s="1" t="str">
        <x:f t="shared" si="1620"/>
        <x:v>YES</x:v>
      </x:c>
      <x:c r="T8660" s="1">
        <x:f t="shared" si="1621"/>
        <x:v>24292.291110104139</x:v>
      </x:c>
    </x:row>
    <x:row r="8661">
      <x:c r="A8661" s="1"/>
      <x:c r="B8661" s="1"/>
      <x:c r="C8661" s="1"/>
      <x:c r="D8661" s="1"/>
      <x:c r="E8661" s="1"/>
      <x:c r="F8661" s="1"/>
      <x:c r="G8661" s="1"/>
      <x:c r="H8661" s="1"/>
      <x:c r="I8661" s="53">
        <x:f t="shared" si="1610"/>
        <x:v>13</x:v>
      </x:c>
      <x:c r="J8661" s="53">
        <x:f t="shared" si="1611"/>
        <x:v>4</x:v>
      </x:c>
      <x:c r="K8661" s="53">
        <x:f t="shared" si="1612"/>
        <x:v>28</x:v>
      </x:c>
      <x:c r="L8661" s="53">
        <x:f t="shared" si="1613"/>
        <x:v>45</x:v>
      </x:c>
      <x:c r="M8661" s="54">
        <x:f t="shared" si="1614"/>
        <x:v>5955.7651702751555</x:v>
      </x:c>
      <x:c r="N8661" s="54">
        <x:f t="shared" si="1615"/>
        <x:v>3.6359480349133024</x:v>
      </x:c>
      <x:c r="O8661" s="55">
        <x:f t="shared" si="1616"/>
        <x:v>198376</x:v>
      </x:c>
      <x:c r="P8661" s="55">
        <x:f t="shared" si="1617"/>
        <x:v>37840</x:v>
      </x:c>
      <x:c r="Q8661" s="55">
        <x:f t="shared" si="1618"/>
        <x:v>115898.70087283256</x:v>
      </x:c>
      <x:c r="R8661" s="55">
        <x:f t="shared" si="1619"/>
        <x:v>24637.29912716744</x:v>
      </x:c>
      <x:c r="S8661" s="1" t="str">
        <x:f t="shared" si="1620"/>
        <x:v>YES</x:v>
      </x:c>
      <x:c r="T8661" s="1">
        <x:f t="shared" si="1621"/>
        <x:v>24637.29912716744</x:v>
      </x:c>
    </x:row>
    <x:row r="8662">
      <x:c r="A8662" s="1"/>
      <x:c r="B8662" s="1"/>
      <x:c r="C8662" s="1"/>
      <x:c r="D8662" s="1"/>
      <x:c r="E8662" s="1"/>
      <x:c r="F8662" s="1"/>
      <x:c r="G8662" s="1"/>
      <x:c r="H8662" s="1"/>
      <x:c r="I8662" s="53">
        <x:f t="shared" si="1610"/>
        <x:v>13</x:v>
      </x:c>
      <x:c r="J8662" s="53">
        <x:f t="shared" si="1611"/>
        <x:v>4</x:v>
      </x:c>
      <x:c r="K8662" s="53">
        <x:f t="shared" si="1612"/>
        <x:v>29</x:v>
      </x:c>
      <x:c r="L8662" s="53">
        <x:f t="shared" si="1613"/>
        <x:v>46</x:v>
      </x:c>
      <x:c r="M8662" s="54">
        <x:f t="shared" si="1614"/>
        <x:v>6042.5831983908083</x:v>
      </x:c>
      <x:c r="N8662" s="54">
        <x:f t="shared" si="1615"/>
        <x:v>3.696238332215839</x:v>
      </x:c>
      <x:c r="O8662" s="55">
        <x:f t="shared" si="1616"/>
        <x:v>201076</x:v>
      </x:c>
      <x:c r="P8662" s="55">
        <x:f t="shared" si="1617"/>
        <x:v>38720</x:v>
      </x:c>
      <x:c r="Q8662" s="55">
        <x:f t="shared" si="1618"/>
        <x:v>117405.95830539598</x:v>
      </x:c>
      <x:c r="R8662" s="55">
        <x:f t="shared" si="1619"/>
        <x:v>24950.04169460402</x:v>
      </x:c>
      <x:c r="S8662" s="1" t="str">
        <x:f t="shared" si="1620"/>
        <x:v>YES</x:v>
      </x:c>
      <x:c r="T8662" s="1">
        <x:f t="shared" si="1621"/>
        <x:v>24950.04169460402</x:v>
      </x:c>
    </x:row>
    <x:row r="8663">
      <x:c r="A8663" s="1"/>
      <x:c r="B8663" s="1"/>
      <x:c r="C8663" s="1"/>
      <x:c r="D8663" s="1"/>
      <x:c r="E8663" s="1"/>
      <x:c r="F8663" s="1"/>
      <x:c r="G8663" s="1"/>
      <x:c r="H8663" s="1"/>
      <x:c r="I8663" s="53">
        <x:f t="shared" si="1610"/>
        <x:v>13</x:v>
      </x:c>
      <x:c r="J8663" s="53">
        <x:f t="shared" si="1611"/>
        <x:v>4</x:v>
      </x:c>
      <x:c r="K8663" s="53">
        <x:f t="shared" si="1612"/>
        <x:v>30</x:v>
      </x:c>
      <x:c r="L8663" s="53">
        <x:f t="shared" si="1613"/>
        <x:v>47</x:v>
      </x:c>
      <x:c r="M8663" s="54">
        <x:f t="shared" si="1614"/>
        <x:v>6131.2929037245794</x:v>
      </x:c>
      <x:c r="N8663" s="54">
        <x:f t="shared" si="1615"/>
        <x:v>3.7578422942531802</x:v>
      </x:c>
      <x:c r="O8663" s="55">
        <x:f t="shared" si="1616"/>
        <x:v>203776</x:v>
      </x:c>
      <x:c r="P8663" s="55">
        <x:f t="shared" si="1617"/>
        <x:v>39600</x:v>
      </x:c>
      <x:c r="Q8663" s="55">
        <x:f t="shared" si="1618"/>
        <x:v>118946.0573563295</x:v>
      </x:c>
      <x:c r="R8663" s="55">
        <x:f t="shared" si="1619"/>
        <x:v>25229.942643670496</x:v>
      </x:c>
      <x:c r="S8663" s="1" t="str">
        <x:f t="shared" si="1620"/>
        <x:v>YES</x:v>
      </x:c>
      <x:c r="T8663" s="1">
        <x:f t="shared" si="1621"/>
        <x:v>25229.942643670496</x:v>
      </x:c>
    </x:row>
    <x:row r="8664">
      <x:c r="A8664" s="1"/>
      <x:c r="B8664" s="1"/>
      <x:c r="C8664" s="1"/>
      <x:c r="D8664" s="1"/>
      <x:c r="E8664" s="1"/>
      <x:c r="F8664" s="1"/>
      <x:c r="G8664" s="1"/>
      <x:c r="H8664" s="1"/>
      <x:c r="I8664" s="53">
        <x:f t="shared" si="1610"/>
        <x:v>13</x:v>
      </x:c>
      <x:c r="J8664" s="53">
        <x:f t="shared" si="1611"/>
        <x:v>5</x:v>
      </x:c>
      <x:c r="K8664" s="53">
        <x:f t="shared" si="1612"/>
        <x:v>0</x:v>
      </x:c>
      <x:c r="L8664" s="53">
        <x:f t="shared" si="1613"/>
        <x:v>18</x:v>
      </x:c>
      <x:c r="M8664" s="54">
        <x:f t="shared" si="1614"/>
        <x:v>4208.8685527735242</x:v>
      </x:c>
      <x:c r="N8664" s="54">
        <x:f t="shared" si="1615"/>
        <x:v>2.4228253838705029</x:v>
      </x:c>
      <x:c r="O8664" s="55">
        <x:f t="shared" si="1616"/>
        <x:v>124870</x:v>
      </x:c>
      <x:c r="P8664" s="55">
        <x:f t="shared" si="1617"/>
        <x:v>13640</x:v>
      </x:c>
      <x:c r="Q8664" s="55">
        <x:f t="shared" si="1618"/>
        <x:v>85570.634596762568</x:v>
      </x:c>
      <x:c r="R8664" s="55">
        <x:f t="shared" si="1619"/>
        <x:v>5659.3654032374325</x:v>
      </x:c>
      <x:c r="S8664" s="1" t="str">
        <x:f t="shared" si="1620"/>
        <x:v>YES</x:v>
      </x:c>
      <x:c r="T8664" s="1">
        <x:f t="shared" si="1621"/>
        <x:v>5659.3654032374325</x:v>
      </x:c>
    </x:row>
    <x:row r="8665">
      <x:c r="A8665" s="1"/>
      <x:c r="B8665" s="1"/>
      <x:c r="C8665" s="1"/>
      <x:c r="D8665" s="1"/>
      <x:c r="E8665" s="1"/>
      <x:c r="F8665" s="1"/>
      <x:c r="G8665" s="1"/>
      <x:c r="H8665" s="1"/>
      <x:c r="I8665" s="53">
        <x:f t="shared" si="1610"/>
        <x:v>13</x:v>
      </x:c>
      <x:c r="J8665" s="53">
        <x:f t="shared" si="1611"/>
        <x:v>5</x:v>
      </x:c>
      <x:c r="K8665" s="53">
        <x:f t="shared" si="1612"/>
        <x:v>1</x:v>
      </x:c>
      <x:c r="L8665" s="53">
        <x:f t="shared" si="1613"/>
        <x:v>19</x:v>
      </x:c>
      <x:c r="M8665" s="54">
        <x:f t="shared" si="1614"/>
        <x:v>4254.4310527735242</x:v>
      </x:c>
      <x:c r="N8665" s="54">
        <x:f t="shared" si="1615"/>
        <x:v>2.454466008870503</x:v>
      </x:c>
      <x:c r="O8665" s="55">
        <x:f t="shared" si="1616"/>
        <x:v>127570</x:v>
      </x:c>
      <x:c r="P8665" s="55">
        <x:f t="shared" si="1617"/>
        <x:v>14520</x:v>
      </x:c>
      <x:c r="Q8665" s="55">
        <x:f t="shared" si="1618"/>
        <x:v>86361.650221762568</x:v>
      </x:c>
      <x:c r="R8665" s="55">
        <x:f t="shared" si="1619"/>
        <x:v>6688.3497782374325</x:v>
      </x:c>
      <x:c r="S8665" s="1" t="str">
        <x:f t="shared" si="1620"/>
        <x:v>YES</x:v>
      </x:c>
      <x:c r="T8665" s="1">
        <x:f t="shared" si="1621"/>
        <x:v>6688.3497782374325</x:v>
      </x:c>
    </x:row>
    <x:row r="8666">
      <x:c r="A8666" s="1"/>
      <x:c r="B8666" s="1"/>
      <x:c r="C8666" s="1"/>
      <x:c r="D8666" s="1"/>
      <x:c r="E8666" s="1"/>
      <x:c r="F8666" s="1"/>
      <x:c r="G8666" s="1"/>
      <x:c r="H8666" s="1"/>
      <x:c r="I8666" s="53">
        <x:f t="shared" si="1610"/>
        <x:v>13</x:v>
      </x:c>
      <x:c r="J8666" s="53">
        <x:f t="shared" si="1611"/>
        <x:v>5</x:v>
      </x:c>
      <x:c r="K8666" s="53">
        <x:f t="shared" si="1612"/>
        <x:v>2</x:v>
      </x:c>
      <x:c r="L8666" s="53">
        <x:f t="shared" si="1613"/>
        <x:v>20</x:v>
      </x:c>
      <x:c r="M8666" s="54">
        <x:f t="shared" si="1614"/>
        <x:v>4301.1326152735246</x:v>
      </x:c>
      <x:c r="N8666" s="54">
        <x:f t="shared" si="1615"/>
        <x:v>2.4868976494955031</x:v>
      </x:c>
      <x:c r="O8666" s="55">
        <x:f t="shared" si="1616"/>
        <x:v>130270</x:v>
      </x:c>
      <x:c r="P8666" s="55">
        <x:f t="shared" si="1617"/>
        <x:v>15400</x:v>
      </x:c>
      <x:c r="Q8666" s="55">
        <x:f t="shared" si="1618"/>
        <x:v>87172.441237387582</x:v>
      </x:c>
      <x:c r="R8666" s="55">
        <x:f t="shared" si="1619"/>
        <x:v>7697.5587626124179</x:v>
      </x:c>
      <x:c r="S8666" s="1" t="str">
        <x:f t="shared" si="1620"/>
        <x:v>YES</x:v>
      </x:c>
      <x:c r="T8666" s="1">
        <x:f t="shared" si="1621"/>
        <x:v>7697.5587626124179</x:v>
      </x:c>
    </x:row>
    <x:row r="8667">
      <x:c r="A8667" s="1"/>
      <x:c r="B8667" s="1"/>
      <x:c r="C8667" s="1"/>
      <x:c r="D8667" s="1"/>
      <x:c r="E8667" s="1"/>
      <x:c r="F8667" s="1"/>
      <x:c r="G8667" s="1"/>
      <x:c r="H8667" s="1"/>
      <x:c r="I8667" s="53">
        <x:f t="shared" si="1610"/>
        <x:v>13</x:v>
      </x:c>
      <x:c r="J8667" s="53">
        <x:f t="shared" si="1611"/>
        <x:v>5</x:v>
      </x:c>
      <x:c r="K8667" s="53">
        <x:f t="shared" si="1612"/>
        <x:v>3</x:v>
      </x:c>
      <x:c r="L8667" s="53">
        <x:f t="shared" si="1613"/>
        <x:v>21</x:v>
      </x:c>
      <x:c r="M8667" s="54">
        <x:f t="shared" si="1614"/>
        <x:v>4348.9945976953995</x:v>
      </x:c>
      <x:c r="N8667" s="54">
        <x:f t="shared" si="1615"/>
        <x:v>2.5201351372884719</x:v>
      </x:c>
      <x:c r="O8667" s="55">
        <x:f t="shared" si="1616"/>
        <x:v>132970</x:v>
      </x:c>
      <x:c r="P8667" s="55">
        <x:f t="shared" si="1617"/>
        <x:v>16280</x:v>
      </x:c>
      <x:c r="Q8667" s="55">
        <x:f t="shared" si="1618"/>
        <x:v>88003.378432211786</x:v>
      </x:c>
      <x:c r="R8667" s="55">
        <x:f t="shared" si="1619"/>
        <x:v>8686.6215677882137</x:v>
      </x:c>
      <x:c r="S8667" s="1" t="str">
        <x:f t="shared" si="1620"/>
        <x:v>YES</x:v>
      </x:c>
      <x:c r="T8667" s="1">
        <x:f t="shared" si="1621"/>
        <x:v>8686.6215677882137</x:v>
      </x:c>
    </x:row>
    <x:row r="8668">
      <x:c r="A8668" s="1"/>
      <x:c r="B8668" s="1"/>
      <x:c r="C8668" s="1"/>
      <x:c r="D8668" s="1"/>
      <x:c r="E8668" s="1"/>
      <x:c r="F8668" s="1"/>
      <x:c r="G8668" s="1"/>
      <x:c r="H8668" s="1"/>
      <x:c r="I8668" s="53">
        <x:f t="shared" si="1610"/>
        <x:v>13</x:v>
      </x:c>
      <x:c r="J8668" s="53">
        <x:f t="shared" si="1611"/>
        <x:v>5</x:v>
      </x:c>
      <x:c r="K8668" s="53">
        <x:f t="shared" si="1612"/>
        <x:v>4</x:v>
      </x:c>
      <x:c r="L8668" s="53">
        <x:f t="shared" si="1613"/>
        <x:v>22</x:v>
      </x:c>
      <x:c r="M8668" s="54">
        <x:f t="shared" si="1614"/>
        <x:v>4398.0387134180555</x:v>
      </x:c>
      <x:c r="N8668" s="54">
        <x:f t="shared" si="1615"/>
        <x:v>2.5541935509847606</x:v>
      </x:c>
      <x:c r="O8668" s="55">
        <x:f t="shared" si="1616"/>
        <x:v>135670</x:v>
      </x:c>
      <x:c r="P8668" s="55">
        <x:f t="shared" si="1617"/>
        <x:v>17160</x:v>
      </x:c>
      <x:c r="Q8668" s="55">
        <x:f t="shared" si="1618"/>
        <x:v>88854.838774619013</x:v>
      </x:c>
      <x:c r="R8668" s="55">
        <x:f t="shared" si="1619"/>
        <x:v>9655.1612253809872</x:v>
      </x:c>
      <x:c r="S8668" s="1" t="str">
        <x:f t="shared" si="1620"/>
        <x:v>YES</x:v>
      </x:c>
      <x:c r="T8668" s="1">
        <x:f t="shared" si="1621"/>
        <x:v>9655.1612253809872</x:v>
      </x:c>
    </x:row>
    <x:row r="8669">
      <x:c r="A8669" s="1"/>
      <x:c r="B8669" s="1"/>
      <x:c r="C8669" s="1"/>
      <x:c r="D8669" s="1"/>
      <x:c r="E8669" s="1"/>
      <x:c r="F8669" s="1"/>
      <x:c r="G8669" s="1"/>
      <x:c r="H8669" s="1"/>
      <x:c r="I8669" s="53">
        <x:f t="shared" si="1610"/>
        <x:v>13</x:v>
      </x:c>
      <x:c r="J8669" s="53">
        <x:f t="shared" si="1611"/>
        <x:v>5</x:v>
      </x:c>
      <x:c r="K8669" s="53">
        <x:f t="shared" si="1612"/>
        <x:v>5</x:v>
      </x:c>
      <x:c r="L8669" s="53">
        <x:f t="shared" si="1613"/>
        <x:v>23</x:v>
      </x:c>
      <x:c r="M8669" s="54">
        <x:f t="shared" si="1614"/>
        <x:v>4448.2870373392589</x:v>
      </x:c>
      <x:c r="N8669" s="54">
        <x:f t="shared" si="1615"/>
        <x:v>2.5890882203744852</x:v>
      </x:c>
      <x:c r="O8669" s="55">
        <x:f t="shared" si="1616"/>
        <x:v>138370</x:v>
      </x:c>
      <x:c r="P8669" s="55">
        <x:f t="shared" si="1617"/>
        <x:v>18040</x:v>
      </x:c>
      <x:c r="Q8669" s="55">
        <x:f t="shared" si="1618"/>
        <x:v>89727.205509362131</x:v>
      </x:c>
      <x:c r="R8669" s="55">
        <x:f t="shared" si="1619"/>
        <x:v>10602.794490637869</x:v>
      </x:c>
      <x:c r="S8669" s="1" t="str">
        <x:f t="shared" si="1620"/>
        <x:v>YES</x:v>
      </x:c>
      <x:c r="T8669" s="1">
        <x:f t="shared" si="1621"/>
        <x:v>10602.794490637869</x:v>
      </x:c>
    </x:row>
    <x:row r="8670">
      <x:c r="A8670" s="1"/>
      <x:c r="B8670" s="1"/>
      <x:c r="C8670" s="1"/>
      <x:c r="D8670" s="1"/>
      <x:c r="E8670" s="1"/>
      <x:c r="F8670" s="1"/>
      <x:c r="G8670" s="1"/>
      <x:c r="H8670" s="1"/>
      <x:c r="I8670" s="53">
        <x:f t="shared" si="1610"/>
        <x:v>13</x:v>
      </x:c>
      <x:c r="J8670" s="53">
        <x:f t="shared" si="1611"/>
        <x:v>5</x:v>
      </x:c>
      <x:c r="K8670" s="53">
        <x:f t="shared" si="1612"/>
        <x:v>6</x:v>
      </x:c>
      <x:c r="L8670" s="53">
        <x:f t="shared" si="1613"/>
        <x:v>24</x:v>
      </x:c>
      <x:c r="M8670" s="54">
        <x:f t="shared" si="1614"/>
        <x:v>4499.762011520892</x:v>
      </x:c>
      <x:c r="N8670" s="54">
        <x:f t="shared" si="1615"/>
        <x:v>2.6248347302228416</x:v>
      </x:c>
      <x:c r="O8670" s="55">
        <x:f t="shared" si="1616"/>
        <x:v>141070</x:v>
      </x:c>
      <x:c r="P8670" s="55">
        <x:f t="shared" si="1617"/>
        <x:v>18920</x:v>
      </x:c>
      <x:c r="Q8670" s="55">
        <x:f t="shared" si="1618"/>
        <x:v>90620.86825557104</x:v>
      </x:c>
      <x:c r="R8670" s="55">
        <x:f t="shared" si="1619"/>
        <x:v>11529.13174442896</x:v>
      </x:c>
      <x:c r="S8670" s="1" t="str">
        <x:f t="shared" si="1620"/>
        <x:v>YES</x:v>
      </x:c>
      <x:c r="T8670" s="1">
        <x:f t="shared" si="1621"/>
        <x:v>11529.13174442896</x:v>
      </x:c>
    </x:row>
    <x:row r="8671">
      <x:c r="A8671" s="1"/>
      <x:c r="B8671" s="1"/>
      <x:c r="C8671" s="1"/>
      <x:c r="D8671" s="1"/>
      <x:c r="E8671" s="1"/>
      <x:c r="F8671" s="1"/>
      <x:c r="G8671" s="1"/>
      <x:c r="H8671" s="1"/>
      <x:c r="I8671" s="53">
        <x:f t="shared" si="1610"/>
        <x:v>13</x:v>
      </x:c>
      <x:c r="J8671" s="53">
        <x:f t="shared" si="1611"/>
        <x:v>5</x:v>
      </x:c>
      <x:c r="K8671" s="53">
        <x:f t="shared" si="1612"/>
        <x:v>7</x:v>
      </x:c>
      <x:c r="L8671" s="53">
        <x:f t="shared" si="1613"/>
        <x:v>25</x:v>
      </x:c>
      <x:c r="M8671" s="54">
        <x:f t="shared" si="1614"/>
        <x:v>4552.4864509188528</x:v>
      </x:c>
      <x:c r="N8671" s="54">
        <x:f t="shared" si="1615"/>
        <x:v>2.6614489242492034</x:v>
      </x:c>
      <x:c r="O8671" s="55">
        <x:f t="shared" si="1616"/>
        <x:v>143770</x:v>
      </x:c>
      <x:c r="P8671" s="55">
        <x:f t="shared" si="1617"/>
        <x:v>19800</x:v>
      </x:c>
      <x:c r="Q8671" s="55">
        <x:f t="shared" si="1618"/>
        <x:v>91536.223106230085</x:v>
      </x:c>
      <x:c r="R8671" s="55">
        <x:f t="shared" si="1619"/>
        <x:v>12433.776893769915</x:v>
      </x:c>
      <x:c r="S8671" s="1" t="str">
        <x:f t="shared" si="1620"/>
        <x:v>YES</x:v>
      </x:c>
      <x:c r="T8671" s="1">
        <x:f t="shared" si="1621"/>
        <x:v>12433.776893769915</x:v>
      </x:c>
    </x:row>
    <x:row r="8672">
      <x:c r="A8672" s="1"/>
      <x:c r="B8672" s="1"/>
      <x:c r="C8672" s="1"/>
      <x:c r="D8672" s="1"/>
      <x:c r="E8672" s="1"/>
      <x:c r="F8672" s="1"/>
      <x:c r="G8672" s="1"/>
      <x:c r="H8672" s="1"/>
      <x:c r="I8672" s="53">
        <x:f t="shared" si="1610"/>
        <x:v>13</x:v>
      </x:c>
      <x:c r="J8672" s="53">
        <x:f t="shared" si="1611"/>
        <x:v>5</x:v>
      </x:c>
      <x:c r="K8672" s="53">
        <x:f t="shared" si="1612"/>
        <x:v>8</x:v>
      </x:c>
      <x:c r="L8672" s="53">
        <x:f t="shared" si="1613"/>
        <x:v>26</x:v>
      </x:c>
      <x:c r="M8672" s="54">
        <x:f t="shared" si="1614"/>
        <x:v>4606.4835491988324</x:v>
      </x:c>
      <x:c r="N8672" s="54">
        <x:f t="shared" si="1615"/>
        <x:v>2.6989469091658558</x:v>
      </x:c>
      <x:c r="O8672" s="55">
        <x:f t="shared" si="1616"/>
        <x:v>146470</x:v>
      </x:c>
      <x:c r="P8672" s="55">
        <x:f t="shared" si="1617"/>
        <x:v>20680</x:v>
      </x:c>
      <x:c r="Q8672" s="55">
        <x:f t="shared" si="1618"/>
        <x:v>92473.67272914639</x:v>
      </x:c>
      <x:c r="R8672" s="55">
        <x:f t="shared" si="1619"/>
        <x:v>13316.32727085361</x:v>
      </x:c>
      <x:c r="S8672" s="1" t="str">
        <x:f t="shared" si="1620"/>
        <x:v>YES</x:v>
      </x:c>
      <x:c r="T8672" s="1">
        <x:f t="shared" si="1621"/>
        <x:v>13316.32727085361</x:v>
      </x:c>
    </x:row>
    <x:row r="8673">
      <x:c r="A8673" s="1"/>
      <x:c r="B8673" s="1"/>
      <x:c r="C8673" s="1"/>
      <x:c r="D8673" s="1"/>
      <x:c r="E8673" s="1"/>
      <x:c r="F8673" s="1"/>
      <x:c r="G8673" s="1"/>
      <x:c r="H8673" s="1"/>
      <x:c r="I8673" s="53">
        <x:f t="shared" si="1610"/>
        <x:v>13</x:v>
      </x:c>
      <x:c r="J8673" s="53">
        <x:f t="shared" si="1611"/>
        <x:v>5</x:v>
      </x:c>
      <x:c r="K8673" s="53">
        <x:f t="shared" si="1612"/>
        <x:v>9</x:v>
      </x:c>
      <x:c r="L8673" s="53">
        <x:f t="shared" si="1613"/>
        <x:v>27</x:v>
      </x:c>
      <x:c r="M8673" s="54">
        <x:f t="shared" si="1614"/>
        <x:v>4661.7768846392273</x:v>
      </x:c>
      <x:c r="N8673" s="54">
        <x:f t="shared" si="1615"/>
        <x:v>2.7373450587772412</x:v>
      </x:c>
      <x:c r="O8673" s="55">
        <x:f t="shared" si="1616"/>
        <x:v>149170</x:v>
      </x:c>
      <x:c r="P8673" s="55">
        <x:f t="shared" si="1617"/>
        <x:v>21560</x:v>
      </x:c>
      <x:c r="Q8673" s="55">
        <x:f t="shared" si="1618"/>
        <x:v>93433.626469431023</x:v>
      </x:c>
      <x:c r="R8673" s="55">
        <x:f t="shared" si="1619"/>
        <x:v>14176.373530568977</x:v>
      </x:c>
      <x:c r="S8673" s="1" t="str">
        <x:f t="shared" si="1620"/>
        <x:v>YES</x:v>
      </x:c>
      <x:c r="T8673" s="1">
        <x:f t="shared" si="1621"/>
        <x:v>14176.373530568977</x:v>
      </x:c>
    </x:row>
    <x:row r="8674">
      <x:c r="A8674" s="1"/>
      <x:c r="B8674" s="1"/>
      <x:c r="C8674" s="1"/>
      <x:c r="D8674" s="1"/>
      <x:c r="E8674" s="1"/>
      <x:c r="F8674" s="1"/>
      <x:c r="G8674" s="1"/>
      <x:c r="H8674" s="1"/>
      <x:c r="I8674" s="53">
        <x:f t="shared" si="1610"/>
        <x:v>13</x:v>
      </x:c>
      <x:c r="J8674" s="53">
        <x:f t="shared" si="1611"/>
        <x:v>5</x:v>
      </x:c>
      <x:c r="K8674" s="53">
        <x:f t="shared" si="1612"/>
        <x:v>10</x:v>
      </x:c>
      <x:c r="L8674" s="53">
        <x:f t="shared" si="1613"/>
        <x:v>28</x:v>
      </x:c>
      <x:c r="M8674" s="54">
        <x:f t="shared" si="1614"/>
        <x:v>4718.3904261224397</x:v>
      </x:c>
      <x:c r="N8674" s="54">
        <x:f t="shared" si="1615"/>
        <x:v>2.7766600181405829</x:v>
      </x:c>
      <x:c r="O8674" s="55">
        <x:f t="shared" si="1616"/>
        <x:v>151870</x:v>
      </x:c>
      <x:c r="P8674" s="55">
        <x:f t="shared" si="1617"/>
        <x:v>22440</x:v>
      </x:c>
      <x:c r="Q8674" s="55">
        <x:f t="shared" si="1618"/>
        <x:v>94416.500453514571</x:v>
      </x:c>
      <x:c r="R8674" s="55">
        <x:f t="shared" si="1619"/>
        <x:v>15013.499546485429</x:v>
      </x:c>
      <x:c r="S8674" s="1" t="str">
        <x:f t="shared" si="1620"/>
        <x:v>YES</x:v>
      </x:c>
      <x:c r="T8674" s="1">
        <x:f t="shared" si="1621"/>
        <x:v>15013.499546485429</x:v>
      </x:c>
    </x:row>
    <x:row r="8675">
      <x:c r="A8675" s="1"/>
      <x:c r="B8675" s="1"/>
      <x:c r="C8675" s="1"/>
      <x:c r="D8675" s="1"/>
      <x:c r="E8675" s="1"/>
      <x:c r="F8675" s="1"/>
      <x:c r="G8675" s="1"/>
      <x:c r="H8675" s="1"/>
      <x:c r="I8675" s="53">
        <x:f t="shared" si="1610"/>
        <x:v>13</x:v>
      </x:c>
      <x:c r="J8675" s="53">
        <x:f t="shared" si="1611"/>
        <x:v>5</x:v>
      </x:c>
      <x:c r="K8675" s="53">
        <x:f t="shared" si="1612"/>
        <x:v>11</x:v>
      </x:c>
      <x:c r="L8675" s="53">
        <x:f t="shared" si="1613"/>
        <x:v>29</x:v>
      </x:c>
      <x:c r="M8675" s="54">
        <x:f t="shared" si="1614"/>
        <x:v>4776.3485392158791</x:v>
      </x:c>
      <x:c r="N8675" s="54">
        <x:f t="shared" si="1615"/>
        <x:v>2.8169087077888051</x:v>
      </x:c>
      <x:c r="O8675" s="55">
        <x:f t="shared" si="1616"/>
        <x:v>154570</x:v>
      </x:c>
      <x:c r="P8675" s="55">
        <x:f t="shared" si="1617"/>
        <x:v>23320</x:v>
      </x:c>
      <x:c r="Q8675" s="55">
        <x:f t="shared" si="1618"/>
        <x:v>95422.717694720122</x:v>
      </x:c>
      <x:c r="R8675" s="55">
        <x:f t="shared" si="1619"/>
        <x:v>15827.282305279878</x:v>
      </x:c>
      <x:c r="S8675" s="1" t="str">
        <x:f t="shared" si="1620"/>
        <x:v>YES</x:v>
      </x:c>
      <x:c r="T8675" s="1">
        <x:f t="shared" si="1621"/>
        <x:v>15827.282305279878</x:v>
      </x:c>
    </x:row>
    <x:row r="8676">
      <x:c r="A8676" s="1"/>
      <x:c r="B8676" s="1"/>
      <x:c r="C8676" s="1"/>
      <x:c r="D8676" s="1"/>
      <x:c r="E8676" s="1"/>
      <x:c r="F8676" s="1"/>
      <x:c r="G8676" s="1"/>
      <x:c r="H8676" s="1"/>
      <x:c r="I8676" s="53">
        <x:f t="shared" si="1610"/>
        <x:v>13</x:v>
      </x:c>
      <x:c r="J8676" s="53">
        <x:f t="shared" si="1611"/>
        <x:v>5</x:v>
      </x:c>
      <x:c r="K8676" s="53">
        <x:f t="shared" si="1612"/>
        <x:v>12</x:v>
      </x:c>
      <x:c r="L8676" s="53">
        <x:f t="shared" si="1613"/>
        <x:v>30</x:v>
      </x:c>
      <x:c r="M8676" s="54">
        <x:f t="shared" si="1614"/>
        <x:v>4835.6759923439431</x:v>
      </x:c>
      <x:c r="N8676" s="54">
        <x:f t="shared" si="1615"/>
        <x:v>2.8581083280166273</x:v>
      </x:c>
      <x:c r="O8676" s="55">
        <x:f t="shared" si="1616"/>
        <x:v>157270</x:v>
      </x:c>
      <x:c r="P8676" s="55">
        <x:f t="shared" si="1617"/>
        <x:v>24200</x:v>
      </x:c>
      <x:c r="Q8676" s="55">
        <x:f t="shared" si="1618"/>
        <x:v>96452.708200415684</x:v>
      </x:c>
      <x:c r="R8676" s="55">
        <x:f t="shared" si="1619"/>
        <x:v>16617.291799584316</x:v>
      </x:c>
      <x:c r="S8676" s="1" t="str">
        <x:f t="shared" si="1620"/>
        <x:v>YES</x:v>
      </x:c>
      <x:c r="T8676" s="1">
        <x:f t="shared" si="1621"/>
        <x:v>16617.291799584316</x:v>
      </x:c>
    </x:row>
    <x:row r="8677">
      <x:c r="A8677" s="1"/>
      <x:c r="B8677" s="1"/>
      <x:c r="C8677" s="1"/>
      <x:c r="D8677" s="1"/>
      <x:c r="E8677" s="1"/>
      <x:c r="F8677" s="1"/>
      <x:c r="G8677" s="1"/>
      <x:c r="H8677" s="1"/>
      <x:c r="I8677" s="53">
        <x:f t="shared" si="1610"/>
        <x:v>13</x:v>
      </x:c>
      <x:c r="J8677" s="53">
        <x:f t="shared" si="1611"/>
        <x:v>5</x:v>
      </x:c>
      <x:c r="K8677" s="53">
        <x:f t="shared" si="1612"/>
        <x:v>13</x:v>
      </x:c>
      <x:c r="L8677" s="53">
        <x:f t="shared" si="1613"/>
        <x:v>31</x:v>
      </x:c>
      <x:c r="M8677" s="54">
        <x:f t="shared" si="1614"/>
        <x:v>4896.3979630523281</x:v>
      </x:c>
      <x:c r="N8677" s="54">
        <x:f t="shared" si="1615"/>
        <x:v>2.9002763632307835</x:v>
      </x:c>
      <x:c r="O8677" s="55">
        <x:f t="shared" si="1616"/>
        <x:v>159970</x:v>
      </x:c>
      <x:c r="P8677" s="55">
        <x:f t="shared" si="1617"/>
        <x:v>25080</x:v>
      </x:c>
      <x:c r="Q8677" s="55">
        <x:f t="shared" si="1618"/>
        <x:v>97506.90908076959</x:v>
      </x:c>
      <x:c r="R8677" s="55">
        <x:f t="shared" si="1619"/>
        <x:v>17383.09091923041</x:v>
      </x:c>
      <x:c r="S8677" s="1" t="str">
        <x:f t="shared" si="1620"/>
        <x:v>YES</x:v>
      </x:c>
      <x:c r="T8677" s="1">
        <x:f t="shared" si="1621"/>
        <x:v>17383.09091923041</x:v>
      </x:c>
    </x:row>
    <x:row r="8678">
      <x:c r="A8678" s="1"/>
      <x:c r="B8678" s="1"/>
      <x:c r="C8678" s="1"/>
      <x:c r="D8678" s="1"/>
      <x:c r="E8678" s="1"/>
      <x:c r="F8678" s="1"/>
      <x:c r="G8678" s="1"/>
      <x:c r="H8678" s="1"/>
      <x:c r="I8678" s="53">
        <x:f t="shared" si="1610"/>
        <x:v>13</x:v>
      </x:c>
      <x:c r="J8678" s="53">
        <x:f t="shared" si="1611"/>
        <x:v>5</x:v>
      </x:c>
      <x:c r="K8678" s="53">
        <x:f t="shared" si="1612"/>
        <x:v>14</x:v>
      </x:c>
      <x:c r="L8678" s="53">
        <x:f t="shared" si="1613"/>
        <x:v>32</x:v>
      </x:c>
      <x:c r="M8678" s="54">
        <x:f t="shared" si="1614"/>
        <x:v>4958.5400443659892</x:v>
      </x:c>
      <x:c r="N8678" s="54">
        <x:f t="shared" si="1615"/>
        <x:v>2.9434305863652703</x:v>
      </x:c>
      <x:c r="O8678" s="55">
        <x:f t="shared" si="1616"/>
        <x:v>162670</x:v>
      </x:c>
      <x:c r="P8678" s="55">
        <x:f t="shared" si="1617"/>
        <x:v>25960</x:v>
      </x:c>
      <x:c r="Q8678" s="55">
        <x:f t="shared" si="1618"/>
        <x:v>98585.764659131761</x:v>
      </x:c>
      <x:c r="R8678" s="55">
        <x:f t="shared" si="1619"/>
        <x:v>18124.235340868239</x:v>
      </x:c>
      <x:c r="S8678" s="1" t="str">
        <x:f t="shared" si="1620"/>
        <x:v>YES</x:v>
      </x:c>
      <x:c r="T8678" s="1">
        <x:f t="shared" si="1621"/>
        <x:v>18124.235340868239</x:v>
      </x:c>
    </x:row>
    <x:row r="8679">
      <x:c r="A8679" s="1"/>
      <x:c r="B8679" s="1"/>
      <x:c r="C8679" s="1"/>
      <x:c r="D8679" s="1"/>
      <x:c r="E8679" s="1"/>
      <x:c r="F8679" s="1"/>
      <x:c r="G8679" s="1"/>
      <x:c r="H8679" s="1"/>
      <x:c r="I8679" s="53">
        <x:f t="shared" si="1610"/>
        <x:v>13</x:v>
      </x:c>
      <x:c r="J8679" s="53">
        <x:f t="shared" si="1611"/>
        <x:v>5</x:v>
      </x:c>
      <x:c r="K8679" s="53">
        <x:f t="shared" si="1612"/>
        <x:v>15</x:v>
      </x:c>
      <x:c r="L8679" s="53">
        <x:f t="shared" si="1613"/>
        <x:v>33</x:v>
      </x:c>
      <x:c r="M8679" s="54">
        <x:f t="shared" si="1614"/>
        <x:v>5022.1282512421349</x:v>
      </x:c>
      <x:c r="N8679" s="54">
        <x:f t="shared" si="1615"/>
        <x:v>2.9875890633625937</x:v>
      </x:c>
      <x:c r="O8679" s="55">
        <x:f t="shared" si="1616"/>
        <x:v>165370</x:v>
      </x:c>
      <x:c r="P8679" s="55">
        <x:f t="shared" si="1617"/>
        <x:v>26840</x:v>
      </x:c>
      <x:c r="Q8679" s="55">
        <x:f t="shared" si="1618"/>
        <x:v>99689.726584064847</x:v>
      </x:c>
      <x:c r="R8679" s="55">
        <x:f t="shared" si="1619"/>
        <x:v>18840.273415935153</x:v>
      </x:c>
      <x:c r="S8679" s="1" t="str">
        <x:f t="shared" si="1620"/>
        <x:v>YES</x:v>
      </x:c>
      <x:c r="T8679" s="1">
        <x:f t="shared" si="1621"/>
        <x:v>18840.273415935153</x:v>
      </x:c>
    </x:row>
    <x:row r="8680">
      <x:c r="A8680" s="1"/>
      <x:c r="B8680" s="1"/>
      <x:c r="C8680" s="1"/>
      <x:c r="D8680" s="1"/>
      <x:c r="E8680" s="1"/>
      <x:c r="F8680" s="1"/>
      <x:c r="G8680" s="1"/>
      <x:c r="H8680" s="1"/>
      <x:c r="I8680" s="53">
        <x:f t="shared" si="1610"/>
        <x:v>13</x:v>
      </x:c>
      <x:c r="J8680" s="53">
        <x:f t="shared" si="1611"/>
        <x:v>5</x:v>
      </x:c>
      <x:c r="K8680" s="53">
        <x:f t="shared" si="1612"/>
        <x:v>16</x:v>
      </x:c>
      <x:c r="L8680" s="53">
        <x:f t="shared" si="1613"/>
        <x:v>34</x:v>
      </x:c>
      <x:c r="M8680" s="54">
        <x:f t="shared" si="1614"/>
        <x:v>5087.1890271196244</x:v>
      </x:c>
      <x:c r="N8680" s="54">
        <x:f t="shared" si="1615"/>
        <x:v>3.0327701577219615</x:v>
      </x:c>
      <x:c r="O8680" s="55">
        <x:f t="shared" si="1616"/>
        <x:v>168070</x:v>
      </x:c>
      <x:c r="P8680" s="55">
        <x:f t="shared" si="1617"/>
        <x:v>27720</x:v>
      </x:c>
      <x:c r="Q8680" s="55">
        <x:f t="shared" si="1618"/>
        <x:v>100819.25394304903</x:v>
      </x:c>
      <x:c r="R8680" s="55">
        <x:f t="shared" si="1619"/>
        <x:v>19530.746056950971</x:v>
      </x:c>
      <x:c r="S8680" s="1" t="str">
        <x:f t="shared" si="1620"/>
        <x:v>YES</x:v>
      </x:c>
      <x:c r="T8680" s="1">
        <x:f t="shared" si="1621"/>
        <x:v>19530.746056950971</x:v>
      </x:c>
    </x:row>
    <x:row r="8681">
      <x:c r="A8681" s="1"/>
      <x:c r="B8681" s="1"/>
      <x:c r="C8681" s="1"/>
      <x:c r="D8681" s="1"/>
      <x:c r="E8681" s="1"/>
      <x:c r="F8681" s="1"/>
      <x:c r="G8681" s="1"/>
      <x:c r="H8681" s="1"/>
      <x:c r="I8681" s="53">
        <x:f t="shared" si="1610"/>
        <x:v>13</x:v>
      </x:c>
      <x:c r="J8681" s="53">
        <x:f t="shared" si="1611"/>
        <x:v>5</x:v>
      </x:c>
      <x:c r="K8681" s="53">
        <x:f t="shared" si="1612"/>
        <x:v>17</x:v>
      </x:c>
      <x:c r="L8681" s="53">
        <x:f t="shared" si="1613"/>
        <x:v>35</x:v>
      </x:c>
      <x:c r="M8681" s="54">
        <x:f t="shared" si="1614"/>
        <x:v>5153.7492505661648</x:v>
      </x:c>
      <x:c r="N8681" s="54">
        <x:f t="shared" si="1615"/>
        <x:v>3.0789925351153924</x:v>
      </x:c>
      <x:c r="O8681" s="55">
        <x:f t="shared" si="1616"/>
        <x:v>170770</x:v>
      </x:c>
      <x:c r="P8681" s="55">
        <x:f t="shared" si="1617"/>
        <x:v>28600</x:v>
      </x:c>
      <x:c r="Q8681" s="55">
        <x:f t="shared" si="1618"/>
        <x:v>101974.8133778848</x:v>
      </x:c>
      <x:c r="R8681" s="55">
        <x:f t="shared" si="1619"/>
        <x:v>20195.186622115201</x:v>
      </x:c>
      <x:c r="S8681" s="1" t="str">
        <x:f t="shared" si="1620"/>
        <x:v>YES</x:v>
      </x:c>
      <x:c r="T8681" s="1">
        <x:f t="shared" si="1621"/>
        <x:v>20195.186622115201</x:v>
      </x:c>
    </x:row>
    <x:row r="8682">
      <x:c r="A8682" s="1"/>
      <x:c r="B8682" s="1"/>
      <x:c r="C8682" s="1"/>
      <x:c r="D8682" s="1"/>
      <x:c r="E8682" s="1"/>
      <x:c r="F8682" s="1"/>
      <x:c r="G8682" s="1"/>
      <x:c r="H8682" s="1"/>
      <x:c r="I8682" s="53">
        <x:f t="shared" si="1610"/>
        <x:v>13</x:v>
      </x:c>
      <x:c r="J8682" s="53">
        <x:f t="shared" si="1611"/>
        <x:v>5</x:v>
      </x:c>
      <x:c r="K8682" s="53">
        <x:f t="shared" si="1612"/>
        <x:v>18</x:v>
      </x:c>
      <x:c r="L8682" s="53">
        <x:f t="shared" si="1613"/>
        <x:v>36</x:v>
      </x:c>
      <x:c r="M8682" s="54">
        <x:f t="shared" si="1614"/>
        <x:v>5221.8362420247522</x:v>
      </x:c>
      <x:c r="N8682" s="54">
        <x:f t="shared" si="1615"/>
        <x:v>3.1262751680727447</x:v>
      </x:c>
      <x:c r="O8682" s="55">
        <x:f t="shared" si="1616"/>
        <x:v>173470</x:v>
      </x:c>
      <x:c r="P8682" s="55">
        <x:f t="shared" si="1617"/>
        <x:v>29480</x:v>
      </x:c>
      <x:c r="Q8682" s="55">
        <x:f t="shared" si="1618"/>
        <x:v>103156.87920181861</x:v>
      </x:c>
      <x:c r="R8682" s="55">
        <x:f t="shared" si="1619"/>
        <x:v>20833.120798181393</x:v>
      </x:c>
      <x:c r="S8682" s="1" t="str">
        <x:f t="shared" si="1620"/>
        <x:v>YES</x:v>
      </x:c>
      <x:c r="T8682" s="1">
        <x:f t="shared" si="1621"/>
        <x:v>20833.120798181393</x:v>
      </x:c>
    </x:row>
    <x:row r="8683">
      <x:c r="A8683" s="1"/>
      <x:c r="B8683" s="1"/>
      <x:c r="C8683" s="1"/>
      <x:c r="D8683" s="1"/>
      <x:c r="E8683" s="1"/>
      <x:c r="F8683" s="1"/>
      <x:c r="G8683" s="1"/>
      <x:c r="H8683" s="1"/>
      <x:c r="I8683" s="53">
        <x:f t="shared" si="1610"/>
        <x:v>13</x:v>
      </x:c>
      <x:c r="J8683" s="53">
        <x:f t="shared" si="1611"/>
        <x:v>5</x:v>
      </x:c>
      <x:c r="K8683" s="53">
        <x:f t="shared" si="1612"/>
        <x:v>19</x:v>
      </x:c>
      <x:c r="L8683" s="53">
        <x:f t="shared" si="1613"/>
        <x:v>37</x:v>
      </x:c>
      <x:c r="M8683" s="54">
        <x:f t="shared" si="1614"/>
        <x:v>5291.4777706607738</x:v>
      </x:c>
      <x:c r="N8683" s="54">
        <x:f t="shared" si="1615"/>
        <x:v>3.1746373407366484</x:v>
      </x:c>
      <x:c r="O8683" s="55">
        <x:f t="shared" si="1616"/>
        <x:v>176170</x:v>
      </x:c>
      <x:c r="P8683" s="55">
        <x:f t="shared" si="1617"/>
        <x:v>30360</x:v>
      </x:c>
      <x:c r="Q8683" s="55">
        <x:f t="shared" si="1618"/>
        <x:v>104365.9335184162</x:v>
      </x:c>
      <x:c r="R8683" s="55">
        <x:f t="shared" si="1619"/>
        <x:v>21444.066481583795</x:v>
      </x:c>
      <x:c r="S8683" s="1" t="str">
        <x:f t="shared" si="1620"/>
        <x:v>YES</x:v>
      </x:c>
      <x:c r="T8683" s="1">
        <x:f t="shared" si="1621"/>
        <x:v>21444.066481583795</x:v>
      </x:c>
    </x:row>
    <x:row r="8684">
      <x:c r="A8684" s="1"/>
      <x:c r="B8684" s="1"/>
      <x:c r="C8684" s="1"/>
      <x:c r="D8684" s="1"/>
      <x:c r="E8684" s="1"/>
      <x:c r="F8684" s="1"/>
      <x:c r="G8684" s="1"/>
      <x:c r="H8684" s="1"/>
      <x:c r="I8684" s="53">
        <x:f t="shared" si="1610"/>
        <x:v>13</x:v>
      </x:c>
      <x:c r="J8684" s="53">
        <x:f t="shared" si="1611"/>
        <x:v>5</x:v>
      </x:c>
      <x:c r="K8684" s="53">
        <x:f t="shared" si="1612"/>
        <x:v>20</x:v>
      </x:c>
      <x:c r="L8684" s="53">
        <x:f t="shared" si="1613"/>
        <x:v>38</x:v>
      </x:c>
      <x:c r="M8684" s="54">
        <x:f t="shared" si="1614"/>
        <x:v>5362.7020613112509</x:v>
      </x:c>
      <x:c r="N8684" s="54">
        <x:f t="shared" si="1615"/>
        <x:v>3.2240986536883685</x:v>
      </x:c>
      <x:c r="O8684" s="55">
        <x:f t="shared" si="1616"/>
        <x:v>178870</x:v>
      </x:c>
      <x:c r="P8684" s="55">
        <x:f t="shared" si="1617"/>
        <x:v>31240</x:v>
      </x:c>
      <x:c r="Q8684" s="55">
        <x:f t="shared" si="1618"/>
        <x:v>105602.46634220921</x:v>
      </x:c>
      <x:c r="R8684" s="55">
        <x:f t="shared" si="1619"/>
        <x:v>22027.533657790787</x:v>
      </x:c>
      <x:c r="S8684" s="1" t="str">
        <x:f t="shared" si="1620"/>
        <x:v>YES</x:v>
      </x:c>
      <x:c r="T8684" s="1">
        <x:f t="shared" si="1621"/>
        <x:v>22027.533657790787</x:v>
      </x:c>
    </x:row>
    <x:row r="8685">
      <x:c r="A8685" s="1"/>
      <x:c r="B8685" s="1"/>
      <x:c r="C8685" s="1"/>
      <x:c r="D8685" s="1"/>
      <x:c r="E8685" s="1"/>
      <x:c r="F8685" s="1"/>
      <x:c r="G8685" s="1"/>
      <x:c r="H8685" s="1"/>
      <x:c r="I8685" s="53">
        <x:f t="shared" si="1610"/>
        <x:v>13</x:v>
      </x:c>
      <x:c r="J8685" s="53">
        <x:f t="shared" si="1611"/>
        <x:v>5</x:v>
      </x:c>
      <x:c r="K8685" s="53">
        <x:f t="shared" si="1612"/>
        <x:v>21</x:v>
      </x:c>
      <x:c r="L8685" s="53">
        <x:f t="shared" si="1613"/>
        <x:v>39</x:v>
      </x:c>
      <x:c r="M8685" s="54">
        <x:f t="shared" si="1614"/>
        <x:v>5435.5378015376946</x:v>
      </x:c>
      <x:c r="N8685" s="54">
        <x:f t="shared" si="1615"/>
        <x:v>3.2746790288456213</x:v>
      </x:c>
      <x:c r="O8685" s="55">
        <x:f t="shared" si="1616"/>
        <x:v>181570</x:v>
      </x:c>
      <x:c r="P8685" s="55">
        <x:f t="shared" si="1617"/>
        <x:v>32120</x:v>
      </x:c>
      <x:c r="Q8685" s="55">
        <x:f t="shared" si="1618"/>
        <x:v>106866.97572114052</x:v>
      </x:c>
      <x:c r="R8685" s="55">
        <x:f t="shared" si="1619"/>
        <x:v>22583.024278859477</x:v>
      </x:c>
      <x:c r="S8685" s="1" t="str">
        <x:f t="shared" si="1620"/>
        <x:v>YES</x:v>
      </x:c>
      <x:c r="T8685" s="1">
        <x:f t="shared" si="1621"/>
        <x:v>22583.024278859477</x:v>
      </x:c>
    </x:row>
    <x:row r="8686">
      <x:c r="A8686" s="1"/>
      <x:c r="B8686" s="1"/>
      <x:c r="C8686" s="1"/>
      <x:c r="D8686" s="1"/>
      <x:c r="E8686" s="1"/>
      <x:c r="F8686" s="1"/>
      <x:c r="G8686" s="1"/>
      <x:c r="H8686" s="1"/>
      <x:c r="I8686" s="53" t="n">
        <x:f t="shared" ref="I8686:I8749" si="1622">INT((ROW()-ROW($I$46))/((CARROT_CAP+1)*(MESCLUN_CAP+1)))</x:f>
        <x:v>13</x:v>
      </x:c>
      <x:c r="J8686" s="53" t="n">
        <x:f t="shared" ref="J8686:J8749" si="1623">MOD(INT((ROW()-ROW($I$46))/(MESCLUN_CAP+1)),CARROT_CAP+1)</x:f>
        <x:v>5</x:v>
      </x:c>
      <x:c r="K8686" s="53" t="n">
        <x:f t="shared" ref="K8686:K8749" si="1624">MOD(ROW()-ROW($I$46),MESCLUN_CAP+1)</x:f>
        <x:v>22</x:v>
      </x:c>
      <x:c r="L8686" s="53" t="n">
        <x:f t="shared" ref="L8686:L8749" si="1625">SUM(I8686:K8686)</x:f>
        <x:v>40</x:v>
      </x:c>
      <x:c r="M8686" s="54" t="n">
        <x:f t="shared" ref="M8686:M8749" si="1626">I8686*TOMATO_HOURS*WEEKS*(1+TOMATO_DIM)^I8686+J8686*CARROT_HOURS*WEEKS*(1+CARROT_DIM)^J8686+K8686*MESCLUN_HOURS*WEEKS*(1+MESCLUN_DIM)^K8686</x:f>
        <x:v>5510.014148784091</x:v>
      </x:c>
      <x:c r="N8686" s="54" t="n">
        <x:f t="shared" ref="N8686:N8749" si="1627">MAX(M8686-FARMER_HOURS,0)/TEMP_HOURS_PER_WORKER</x:f>
        <x:v>3.3263987144333966</x:v>
      </x:c>
      <x:c r="O8686" s="55" t="n">
        <x:f t="shared" ref="O8686:O8749" si="1628">I8686*TOMATO_PRICE+J8686*CARROT_PRICE+K8686*MESCLUN_PRICE</x:f>
        <x:v>184270</x:v>
      </x:c>
      <x:c r="P8686" s="55" t="n">
        <x:f t="shared" ref="P8686:P8749" si="1629">I8686*TOMATO_FERTILIZER+J8686*CARROT_FERTILIZER+K8686*MESCLUN_FERTILIZER</x:f>
        <x:v>33000</x:v>
      </x:c>
      <x:c r="Q8686" s="55" t="n">
        <x:f t="shared" ref="Q8686:Q8749" si="1630">MIN(M8686,FARMER_HOURS)*FARMER_RATE+MAX(M8686-FARMER_HOURS,0)*TEMP_RATE</x:f>
        <x:v>108159.9678608349</x:v>
      </x:c>
      <x:c r="R8686" s="55" t="n">
        <x:f t="shared" ref="R8686:R8749" si="1631">O8686-P8686-Q8686-FIXED_COST</x:f>
        <x:v>23110.032139165094</x:v>
      </x:c>
      <x:c r="S8686" s="1" t="str">
        <x:f t="shared" ref="S8686:S8749" si="1632">IF(AND(L8686&lt;=TOTAL_BED_CAP,N8686&lt;=TEMP_WORKER_CAP),"YES","NO")</x:f>
        <x:v>YES</x:v>
      </x:c>
      <x:c r="T8686" s="1" t="n">
        <x:f t="shared" ref="T8686:T8749" si="1633">IF(S8686="YES",R8686,-1E+99)</x:f>
        <x:v>23110.032139165094</x:v>
      </x:c>
    </x:row>
    <x:row r="8687">
      <x:c r="A8687" s="1"/>
      <x:c r="B8687" s="1"/>
      <x:c r="C8687" s="1"/>
      <x:c r="D8687" s="1"/>
      <x:c r="E8687" s="1"/>
      <x:c r="F8687" s="1"/>
      <x:c r="G8687" s="1"/>
      <x:c r="H8687" s="1"/>
      <x:c r="I8687" s="53">
        <x:f t="shared" si="1622"/>
        <x:v>13</x:v>
      </x:c>
      <x:c r="J8687" s="53">
        <x:f t="shared" si="1623"/>
        <x:v>5</x:v>
      </x:c>
      <x:c r="K8687" s="53">
        <x:f t="shared" si="1624"/>
        <x:v>23</x:v>
      </x:c>
      <x:c r="L8687" s="53">
        <x:f t="shared" si="1625"/>
        <x:v>41</x:v>
      </x:c>
      <x:c r="M8687" s="54">
        <x:f t="shared" si="1626"/>
        <x:v>5586.1607376415268</x:v>
      </x:c>
      <x:c r="N8687" s="54">
        <x:f t="shared" si="1627"/>
        <x:v>3.3792782900288381</x:v>
      </x:c>
      <x:c r="O8687" s="55">
        <x:f t="shared" si="1628"/>
        <x:v>186970</x:v>
      </x:c>
      <x:c r="P8687" s="55">
        <x:f t="shared" si="1629"/>
        <x:v>33880</x:v>
      </x:c>
      <x:c r="Q8687" s="55">
        <x:f t="shared" si="1630"/>
        <x:v>109481.95725072095</x:v>
      </x:c>
      <x:c r="R8687" s="55">
        <x:f t="shared" si="1631"/>
        <x:v>23608.042749279048</x:v>
      </x:c>
      <x:c r="S8687" s="1" t="str">
        <x:f t="shared" si="1632"/>
        <x:v>YES</x:v>
      </x:c>
      <x:c r="T8687" s="1">
        <x:f t="shared" si="1633"/>
        <x:v>23608.042749279048</x:v>
      </x:c>
    </x:row>
    <x:row r="8688">
      <x:c r="A8688" s="1"/>
      <x:c r="B8688" s="1"/>
      <x:c r="C8688" s="1"/>
      <x:c r="D8688" s="1"/>
      <x:c r="E8688" s="1"/>
      <x:c r="F8688" s="1"/>
      <x:c r="G8688" s="1"/>
      <x:c r="H8688" s="1"/>
      <x:c r="I8688" s="53">
        <x:f t="shared" si="1622"/>
        <x:v>13</x:v>
      </x:c>
      <x:c r="J8688" s="53">
        <x:f t="shared" si="1623"/>
        <x:v>5</x:v>
      </x:c>
      <x:c r="K8688" s="53">
        <x:f t="shared" si="1624"/>
        <x:v>24</x:v>
      </x:c>
      <x:c r="L8688" s="53">
        <x:f t="shared" si="1625"/>
        <x:v>42</x:v>
      </x:c>
      <x:c r="M8688" s="54">
        <x:f t="shared" si="1626"/>
        <x:v>5664.0076872210229</x:v>
      </x:c>
      <x:c r="N8688" s="54">
        <x:f t="shared" si="1627"/>
        <x:v>3.4333386716812657</x:v>
      </x:c>
      <x:c r="O8688" s="55">
        <x:f t="shared" si="1628"/>
        <x:v>189670</x:v>
      </x:c>
      <x:c r="P8688" s="55">
        <x:f t="shared" si="1629"/>
        <x:v>34760</x:v>
      </x:c>
      <x:c r="Q8688" s="55">
        <x:f t="shared" si="1630"/>
        <x:v>110833.46679203164</x:v>
      </x:c>
      <x:c r="R8688" s="55">
        <x:f t="shared" si="1631"/>
        <x:v>24076.533207968358</x:v>
      </x:c>
      <x:c r="S8688" s="1" t="str">
        <x:f t="shared" si="1632"/>
        <x:v>YES</x:v>
      </x:c>
      <x:c r="T8688" s="1">
        <x:f t="shared" si="1633"/>
        <x:v>24076.533207968358</x:v>
      </x:c>
    </x:row>
    <x:row r="8689">
      <x:c r="A8689" s="1"/>
      <x:c r="B8689" s="1"/>
      <x:c r="C8689" s="1"/>
      <x:c r="D8689" s="1"/>
      <x:c r="E8689" s="1"/>
      <x:c r="F8689" s="1"/>
      <x:c r="G8689" s="1"/>
      <x:c r="H8689" s="1"/>
      <x:c r="I8689" s="53">
        <x:f t="shared" si="1622"/>
        <x:v>13</x:v>
      </x:c>
      <x:c r="J8689" s="53">
        <x:f t="shared" si="1623"/>
        <x:v>5</x:v>
      </x:c>
      <x:c r="K8689" s="53">
        <x:f t="shared" si="1624"/>
        <x:v>25</x:v>
      </x:c>
      <x:c r="L8689" s="53">
        <x:f t="shared" si="1625"/>
        <x:v>43</x:v>
      </x:c>
      <x:c r="M8689" s="54">
        <x:f t="shared" si="1626"/>
        <x:v>5743.5856086361209</x:v>
      </x:c>
      <x:c r="N8689" s="54">
        <x:f t="shared" si="1627"/>
        <x:v>3.4886011171084172</x:v>
      </x:c>
      <x:c r="O8689" s="55">
        <x:f t="shared" si="1628"/>
        <x:v>192370</x:v>
      </x:c>
      <x:c r="P8689" s="55">
        <x:f t="shared" si="1629"/>
        <x:v>35640</x:v>
      </x:c>
      <x:c r="Q8689" s="55">
        <x:f t="shared" si="1630"/>
        <x:v>112215.02792771043</x:v>
      </x:c>
      <x:c r="R8689" s="55">
        <x:f t="shared" si="1631"/>
        <x:v>24514.972072289573</x:v>
      </x:c>
      <x:c r="S8689" s="1" t="str">
        <x:f t="shared" si="1632"/>
        <x:v>YES</x:v>
      </x:c>
      <x:c r="T8689" s="1">
        <x:f t="shared" si="1633"/>
        <x:v>24514.972072289573</x:v>
      </x:c>
    </x:row>
    <x:row r="8690">
      <x:c r="A8690" s="1"/>
      <x:c r="B8690" s="1"/>
      <x:c r="C8690" s="1"/>
      <x:c r="D8690" s="1"/>
      <x:c r="E8690" s="1"/>
      <x:c r="F8690" s="1"/>
      <x:c r="G8690" s="1"/>
      <x:c r="H8690" s="1"/>
      <x:c r="I8690" s="53">
        <x:f t="shared" si="1622"/>
        <x:v>13</x:v>
      </x:c>
      <x:c r="J8690" s="53">
        <x:f t="shared" si="1623"/>
        <x:v>5</x:v>
      </x:c>
      <x:c r="K8690" s="53">
        <x:f t="shared" si="1624"/>
        <x:v>26</x:v>
      </x:c>
      <x:c r="L8690" s="53">
        <x:f t="shared" si="1625"/>
        <x:v>44</x:v>
      </x:c>
      <x:c r="M8690" s="54">
        <x:f t="shared" si="1626"/>
        <x:v>5824.9256125968386</x:v>
      </x:c>
      <x:c r="N8690" s="54">
        <x:f t="shared" si="1627"/>
        <x:v>3.5450872309700268</x:v>
      </x:c>
      <x:c r="O8690" s="55">
        <x:f t="shared" si="1628"/>
        <x:v>195070</x:v>
      </x:c>
      <x:c r="P8690" s="55">
        <x:f t="shared" si="1629"/>
        <x:v>36520</x:v>
      </x:c>
      <x:c r="Q8690" s="55">
        <x:f t="shared" si="1630"/>
        <x:v>113627.18077425066</x:v>
      </x:c>
      <x:c r="R8690" s="55">
        <x:f t="shared" si="1631"/>
        <x:v>24922.819225749336</x:v>
      </x:c>
      <x:c r="S8690" s="1" t="str">
        <x:f t="shared" si="1632"/>
        <x:v>YES</x:v>
      </x:c>
      <x:c r="T8690" s="1">
        <x:f t="shared" si="1633"/>
        <x:v>24922.819225749336</x:v>
      </x:c>
    </x:row>
    <x:row r="8691">
      <x:c r="A8691" s="1"/>
      <x:c r="B8691" s="1"/>
      <x:c r="C8691" s="1"/>
      <x:c r="D8691" s="1"/>
      <x:c r="E8691" s="1"/>
      <x:c r="F8691" s="1"/>
      <x:c r="G8691" s="1"/>
      <x:c r="H8691" s="1"/>
      <x:c r="I8691" s="53">
        <x:f t="shared" si="1622"/>
        <x:v>13</x:v>
      </x:c>
      <x:c r="J8691" s="53">
        <x:f t="shared" si="1623"/>
        <x:v>5</x:v>
      </x:c>
      <x:c r="K8691" s="53">
        <x:f t="shared" si="1624"/>
        <x:v>27</x:v>
      </x:c>
      <x:c r="L8691" s="53">
        <x:f t="shared" si="1625"/>
        <x:v>45</x:v>
      </x:c>
      <x:c r="M8691" s="54">
        <x:f t="shared" si="1626"/>
        <x:v>5908.0593171165947</x:v>
      </x:c>
      <x:c r="N8691" s="54">
        <x:f t="shared" si="1627"/>
        <x:v>3.6028189702198574</x:v>
      </x:c>
      <x:c r="O8691" s="55">
        <x:f t="shared" si="1628"/>
        <x:v>197770</x:v>
      </x:c>
      <x:c r="P8691" s="55">
        <x:f t="shared" si="1629"/>
        <x:v>37400</x:v>
      </x:c>
      <x:c r="Q8691" s="55">
        <x:f t="shared" si="1630"/>
        <x:v>115070.47425549643</x:v>
      </x:c>
      <x:c r="R8691" s="55">
        <x:f t="shared" si="1631"/>
        <x:v>25299.525744503568</x:v>
      </x:c>
      <x:c r="S8691" s="1" t="str">
        <x:f t="shared" si="1632"/>
        <x:v>YES</x:v>
      </x:c>
      <x:c r="T8691" s="1">
        <x:f t="shared" si="1633"/>
        <x:v>25299.525744503568</x:v>
      </x:c>
    </x:row>
    <x:row r="8692">
      <x:c r="A8692" s="1"/>
      <x:c r="B8692" s="1"/>
      <x:c r="C8692" s="1"/>
      <x:c r="D8692" s="1"/>
      <x:c r="E8692" s="1"/>
      <x:c r="F8692" s="1"/>
      <x:c r="G8692" s="1"/>
      <x:c r="H8692" s="1"/>
      <x:c r="I8692" s="53">
        <x:f t="shared" si="1622"/>
        <x:v>13</x:v>
      </x:c>
      <x:c r="J8692" s="53">
        <x:f t="shared" si="1623"/>
        <x:v>5</x:v>
      </x:c>
      <x:c r="K8692" s="53">
        <x:f t="shared" si="1624"/>
        <x:v>28</x:v>
      </x:c>
      <x:c r="L8692" s="53">
        <x:f t="shared" si="1625"/>
        <x:v>46</x:v>
      </x:c>
      <x:c r="M8692" s="54">
        <x:f t="shared" si="1626"/>
        <x:v>5993.0188553337484</x:v>
      </x:c>
      <x:c r="N8692" s="54">
        <x:f t="shared" si="1627"/>
        <x:v>3.6618186495373255</x:v>
      </x:c>
      <x:c r="O8692" s="55">
        <x:f t="shared" si="1628"/>
        <x:v>200470</x:v>
      </x:c>
      <x:c r="P8692" s="55">
        <x:f t="shared" si="1629"/>
        <x:v>38280</x:v>
      </x:c>
      <x:c r="Q8692" s="55">
        <x:f t="shared" si="1630"/>
        <x:v>116545.46623843313</x:v>
      </x:c>
      <x:c r="R8692" s="55">
        <x:f t="shared" si="1631"/>
        <x:v>25644.533761566869</x:v>
      </x:c>
      <x:c r="S8692" s="1" t="str">
        <x:f t="shared" si="1632"/>
        <x:v>YES</x:v>
      </x:c>
      <x:c r="T8692" s="1">
        <x:f t="shared" si="1633"/>
        <x:v>25644.533761566869</x:v>
      </x:c>
    </x:row>
    <x:row r="8693">
      <x:c r="A8693" s="1"/>
      <x:c r="B8693" s="1"/>
      <x:c r="C8693" s="1"/>
      <x:c r="D8693" s="1"/>
      <x:c r="E8693" s="1"/>
      <x:c r="F8693" s="1"/>
      <x:c r="G8693" s="1"/>
      <x:c r="H8693" s="1"/>
      <x:c r="I8693" s="53">
        <x:f t="shared" si="1622"/>
        <x:v>13</x:v>
      </x:c>
      <x:c r="J8693" s="53">
        <x:f t="shared" si="1623"/>
        <x:v>5</x:v>
      </x:c>
      <x:c r="K8693" s="53">
        <x:f t="shared" si="1624"/>
        <x:v>29</x:v>
      </x:c>
      <x:c r="L8693" s="53">
        <x:f t="shared" si="1625"/>
        <x:v>47</x:v>
      </x:c>
      <x:c r="M8693" s="54">
        <x:f t="shared" si="1626"/>
        <x:v>6079.8368834494022</x:v>
      </x:c>
      <x:c r="N8693" s="54">
        <x:f t="shared" si="1627"/>
        <x:v>3.7221089468398625</x:v>
      </x:c>
      <x:c r="O8693" s="55">
        <x:f t="shared" si="1628"/>
        <x:v>203170</x:v>
      </x:c>
      <x:c r="P8693" s="55">
        <x:f t="shared" si="1629"/>
        <x:v>39160</x:v>
      </x:c>
      <x:c r="Q8693" s="55">
        <x:f t="shared" si="1630"/>
        <x:v>118052.72367099657</x:v>
      </x:c>
      <x:c r="R8693" s="55">
        <x:f t="shared" si="1631"/>
        <x:v>25957.276329003435</x:v>
      </x:c>
      <x:c r="S8693" s="1" t="str">
        <x:f t="shared" si="1632"/>
        <x:v>YES</x:v>
      </x:c>
      <x:c r="T8693" s="1">
        <x:f t="shared" si="1633"/>
        <x:v>25957.276329003435</x:v>
      </x:c>
    </x:row>
    <x:row r="8694">
      <x:c r="A8694" s="1"/>
      <x:c r="B8694" s="1"/>
      <x:c r="C8694" s="1"/>
      <x:c r="D8694" s="1"/>
      <x:c r="E8694" s="1"/>
      <x:c r="F8694" s="1"/>
      <x:c r="G8694" s="1"/>
      <x:c r="H8694" s="1"/>
      <x:c r="I8694" s="53">
        <x:f t="shared" si="1622"/>
        <x:v>13</x:v>
      </x:c>
      <x:c r="J8694" s="53">
        <x:f t="shared" si="1623"/>
        <x:v>5</x:v>
      </x:c>
      <x:c r="K8694" s="53">
        <x:f t="shared" si="1624"/>
        <x:v>30</x:v>
      </x:c>
      <x:c r="L8694" s="53">
        <x:f t="shared" si="1625"/>
        <x:v>48</x:v>
      </x:c>
      <x:c r="M8694" s="54">
        <x:f t="shared" si="1626"/>
        <x:v>6168.5465887831733</x:v>
      </x:c>
      <x:c r="N8694" s="54">
        <x:f t="shared" si="1627"/>
        <x:v>3.7837129088772037</x:v>
      </x:c>
      <x:c r="O8694" s="55">
        <x:f t="shared" si="1628"/>
        <x:v>205870</x:v>
      </x:c>
      <x:c r="P8694" s="55">
        <x:f t="shared" si="1629"/>
        <x:v>40040</x:v>
      </x:c>
      <x:c r="Q8694" s="55">
        <x:f t="shared" si="1630"/>
        <x:v>119592.82272193009</x:v>
      </x:c>
      <x:c r="R8694" s="55">
        <x:f t="shared" si="1631"/>
        <x:v>26237.17727806991</x:v>
      </x:c>
      <x:c r="S8694" s="1" t="str">
        <x:f t="shared" si="1632"/>
        <x:v>YES</x:v>
      </x:c>
      <x:c r="T8694" s="1">
        <x:f t="shared" si="1633"/>
        <x:v>26237.17727806991</x:v>
      </x:c>
    </x:row>
    <x:row r="8695">
      <x:c r="A8695" s="1"/>
      <x:c r="B8695" s="1"/>
      <x:c r="C8695" s="1"/>
      <x:c r="D8695" s="1"/>
      <x:c r="E8695" s="1"/>
      <x:c r="F8695" s="1"/>
      <x:c r="G8695" s="1"/>
      <x:c r="H8695" s="1"/>
      <x:c r="I8695" s="53">
        <x:f t="shared" si="1622"/>
        <x:v>13</x:v>
      </x:c>
      <x:c r="J8695" s="53">
        <x:f t="shared" si="1623"/>
        <x:v>6</x:v>
      </x:c>
      <x:c r="K8695" s="53">
        <x:f t="shared" si="1624"/>
        <x:v>0</x:v>
      </x:c>
      <x:c r="L8695" s="53">
        <x:f t="shared" si="1625"/>
        <x:v>19</x:v>
      </x:c>
      <x:c r="M8695" s="54">
        <x:f t="shared" si="1626"/>
        <x:v>4247.9021361182504</x:v>
      </x:c>
      <x:c r="N8695" s="54">
        <x:f t="shared" si="1627"/>
        <x:v>2.4499320389710073</x:v>
      </x:c>
      <x:c r="O8695" s="55">
        <x:f t="shared" si="1628"/>
        <x:v>126964</x:v>
      </x:c>
      <x:c r="P8695" s="55">
        <x:f t="shared" si="1629"/>
        <x:v>14080</x:v>
      </x:c>
      <x:c r="Q8695" s="55">
        <x:f t="shared" si="1630"/>
        <x:v>86248.300974275189</x:v>
      </x:c>
      <x:c r="R8695" s="55">
        <x:f t="shared" si="1631"/>
        <x:v>6635.6990257248108</x:v>
      </x:c>
      <x:c r="S8695" s="1" t="str">
        <x:f t="shared" si="1632"/>
        <x:v>YES</x:v>
      </x:c>
      <x:c r="T8695" s="1">
        <x:f t="shared" si="1633"/>
        <x:v>6635.6990257248108</x:v>
      </x:c>
    </x:row>
    <x:row r="8696">
      <x:c r="A8696" s="1"/>
      <x:c r="B8696" s="1"/>
      <x:c r="C8696" s="1"/>
      <x:c r="D8696" s="1"/>
      <x:c r="E8696" s="1"/>
      <x:c r="F8696" s="1"/>
      <x:c r="G8696" s="1"/>
      <x:c r="H8696" s="1"/>
      <x:c r="I8696" s="53">
        <x:f t="shared" si="1622"/>
        <x:v>13</x:v>
      </x:c>
      <x:c r="J8696" s="53">
        <x:f t="shared" si="1623"/>
        <x:v>6</x:v>
      </x:c>
      <x:c r="K8696" s="53">
        <x:f t="shared" si="1624"/>
        <x:v>1</x:v>
      </x:c>
      <x:c r="L8696" s="53">
        <x:f t="shared" si="1625"/>
        <x:v>20</x:v>
      </x:c>
      <x:c r="M8696" s="54">
        <x:f t="shared" si="1626"/>
        <x:v>4293.4646361182504</x:v>
      </x:c>
      <x:c r="N8696" s="54">
        <x:f t="shared" si="1627"/>
        <x:v>2.4815726639710074</x:v>
      </x:c>
      <x:c r="O8696" s="55">
        <x:f t="shared" si="1628"/>
        <x:v>129664</x:v>
      </x:c>
      <x:c r="P8696" s="55">
        <x:f t="shared" si="1629"/>
        <x:v>14960</x:v>
      </x:c>
      <x:c r="Q8696" s="55">
        <x:f t="shared" si="1630"/>
        <x:v>87039.316599275189</x:v>
      </x:c>
      <x:c r="R8696" s="55">
        <x:f t="shared" si="1631"/>
        <x:v>7664.6834007248108</x:v>
      </x:c>
      <x:c r="S8696" s="1" t="str">
        <x:f t="shared" si="1632"/>
        <x:v>YES</x:v>
      </x:c>
      <x:c r="T8696" s="1">
        <x:f t="shared" si="1633"/>
        <x:v>7664.6834007248108</x:v>
      </x:c>
    </x:row>
    <x:row r="8697">
      <x:c r="A8697" s="1"/>
      <x:c r="B8697" s="1"/>
      <x:c r="C8697" s="1"/>
      <x:c r="D8697" s="1"/>
      <x:c r="E8697" s="1"/>
      <x:c r="F8697" s="1"/>
      <x:c r="G8697" s="1"/>
      <x:c r="H8697" s="1"/>
      <x:c r="I8697" s="53">
        <x:f t="shared" si="1622"/>
        <x:v>13</x:v>
      </x:c>
      <x:c r="J8697" s="53">
        <x:f t="shared" si="1623"/>
        <x:v>6</x:v>
      </x:c>
      <x:c r="K8697" s="53">
        <x:f t="shared" si="1624"/>
        <x:v>2</x:v>
      </x:c>
      <x:c r="L8697" s="53">
        <x:f t="shared" si="1625"/>
        <x:v>21</x:v>
      </x:c>
      <x:c r="M8697" s="54">
        <x:f t="shared" si="1626"/>
        <x:v>4340.1661986182507</x:v>
      </x:c>
      <x:c r="N8697" s="54">
        <x:f t="shared" si="1627"/>
        <x:v>2.5140043045960074</x:v>
      </x:c>
      <x:c r="O8697" s="55">
        <x:f t="shared" si="1628"/>
        <x:v>132364</x:v>
      </x:c>
      <x:c r="P8697" s="55">
        <x:f t="shared" si="1629"/>
        <x:v>15840</x:v>
      </x:c>
      <x:c r="Q8697" s="55">
        <x:f t="shared" si="1630"/>
        <x:v>87850.107614900189</x:v>
      </x:c>
      <x:c r="R8697" s="55">
        <x:f t="shared" si="1631"/>
        <x:v>8673.8923850998108</x:v>
      </x:c>
      <x:c r="S8697" s="1" t="str">
        <x:f t="shared" si="1632"/>
        <x:v>YES</x:v>
      </x:c>
      <x:c r="T8697" s="1">
        <x:f t="shared" si="1633"/>
        <x:v>8673.8923850998108</x:v>
      </x:c>
    </x:row>
    <x:row r="8698">
      <x:c r="A8698" s="1"/>
      <x:c r="B8698" s="1"/>
      <x:c r="C8698" s="1"/>
      <x:c r="D8698" s="1"/>
      <x:c r="E8698" s="1"/>
      <x:c r="F8698" s="1"/>
      <x:c r="G8698" s="1"/>
      <x:c r="H8698" s="1"/>
      <x:c r="I8698" s="53">
        <x:f t="shared" si="1622"/>
        <x:v>13</x:v>
      </x:c>
      <x:c r="J8698" s="53">
        <x:f t="shared" si="1623"/>
        <x:v>6</x:v>
      </x:c>
      <x:c r="K8698" s="53">
        <x:f t="shared" si="1624"/>
        <x:v>3</x:v>
      </x:c>
      <x:c r="L8698" s="53">
        <x:f t="shared" si="1625"/>
        <x:v>22</x:v>
      </x:c>
      <x:c r="M8698" s="54">
        <x:f t="shared" si="1626"/>
        <x:v>4388.0281810401257</x:v>
      </x:c>
      <x:c r="N8698" s="54">
        <x:f t="shared" si="1627"/>
        <x:v>2.5472417923889763</x:v>
      </x:c>
      <x:c r="O8698" s="55">
        <x:f t="shared" si="1628"/>
        <x:v>135064</x:v>
      </x:c>
      <x:c r="P8698" s="55">
        <x:f t="shared" si="1629"/>
        <x:v>16720</x:v>
      </x:c>
      <x:c r="Q8698" s="55">
        <x:f t="shared" si="1630"/>
        <x:v>88681.044809724408</x:v>
      </x:c>
      <x:c r="R8698" s="55">
        <x:f t="shared" si="1631"/>
        <x:v>9662.955190275592</x:v>
      </x:c>
      <x:c r="S8698" s="1" t="str">
        <x:f t="shared" si="1632"/>
        <x:v>YES</x:v>
      </x:c>
      <x:c r="T8698" s="1">
        <x:f t="shared" si="1633"/>
        <x:v>9662.955190275592</x:v>
      </x:c>
    </x:row>
    <x:row r="8699">
      <x:c r="A8699" s="1"/>
      <x:c r="B8699" s="1"/>
      <x:c r="C8699" s="1"/>
      <x:c r="D8699" s="1"/>
      <x:c r="E8699" s="1"/>
      <x:c r="F8699" s="1"/>
      <x:c r="G8699" s="1"/>
      <x:c r="H8699" s="1"/>
      <x:c r="I8699" s="53">
        <x:f t="shared" si="1622"/>
        <x:v>13</x:v>
      </x:c>
      <x:c r="J8699" s="53">
        <x:f t="shared" si="1623"/>
        <x:v>6</x:v>
      </x:c>
      <x:c r="K8699" s="53">
        <x:f t="shared" si="1624"/>
        <x:v>4</x:v>
      </x:c>
      <x:c r="L8699" s="53">
        <x:f t="shared" si="1625"/>
        <x:v>23</x:v>
      </x:c>
      <x:c r="M8699" s="54">
        <x:f t="shared" si="1626"/>
        <x:v>4437.0722967627817</x:v>
      </x:c>
      <x:c r="N8699" s="54">
        <x:f t="shared" si="1627"/>
        <x:v>2.581300206085265</x:v>
      </x:c>
      <x:c r="O8699" s="55">
        <x:f t="shared" si="1628"/>
        <x:v>137764</x:v>
      </x:c>
      <x:c r="P8699" s="55">
        <x:f t="shared" si="1629"/>
        <x:v>17600</x:v>
      </x:c>
      <x:c r="Q8699" s="55">
        <x:f t="shared" si="1630"/>
        <x:v>89532.505152131635</x:v>
      </x:c>
      <x:c r="R8699" s="55">
        <x:f t="shared" si="1631"/>
        <x:v>10631.494847868365</x:v>
      </x:c>
      <x:c r="S8699" s="1" t="str">
        <x:f t="shared" si="1632"/>
        <x:v>YES</x:v>
      </x:c>
      <x:c r="T8699" s="1">
        <x:f t="shared" si="1633"/>
        <x:v>10631.494847868365</x:v>
      </x:c>
    </x:row>
    <x:row r="8700">
      <x:c r="A8700" s="1"/>
      <x:c r="B8700" s="1"/>
      <x:c r="C8700" s="1"/>
      <x:c r="D8700" s="1"/>
      <x:c r="E8700" s="1"/>
      <x:c r="F8700" s="1"/>
      <x:c r="G8700" s="1"/>
      <x:c r="H8700" s="1"/>
      <x:c r="I8700" s="53">
        <x:f t="shared" si="1622"/>
        <x:v>13</x:v>
      </x:c>
      <x:c r="J8700" s="53">
        <x:f t="shared" si="1623"/>
        <x:v>6</x:v>
      </x:c>
      <x:c r="K8700" s="53">
        <x:f t="shared" si="1624"/>
        <x:v>5</x:v>
      </x:c>
      <x:c r="L8700" s="53">
        <x:f t="shared" si="1625"/>
        <x:v>24</x:v>
      </x:c>
      <x:c r="M8700" s="54">
        <x:f t="shared" si="1626"/>
        <x:v>4487.320620683985</x:v>
      </x:c>
      <x:c r="N8700" s="54">
        <x:f t="shared" si="1627"/>
        <x:v>2.6161948754749895</x:v>
      </x:c>
      <x:c r="O8700" s="55">
        <x:f t="shared" si="1628"/>
        <x:v>140464</x:v>
      </x:c>
      <x:c r="P8700" s="55">
        <x:f t="shared" si="1629"/>
        <x:v>18480</x:v>
      </x:c>
      <x:c r="Q8700" s="55">
        <x:f t="shared" si="1630"/>
        <x:v>90404.871886874738</x:v>
      </x:c>
      <x:c r="R8700" s="55">
        <x:f t="shared" si="1631"/>
        <x:v>11579.128113125262</x:v>
      </x:c>
      <x:c r="S8700" s="1" t="str">
        <x:f t="shared" si="1632"/>
        <x:v>YES</x:v>
      </x:c>
      <x:c r="T8700" s="1">
        <x:f t="shared" si="1633"/>
        <x:v>11579.128113125262</x:v>
      </x:c>
    </x:row>
    <x:row r="8701">
      <x:c r="A8701" s="1"/>
      <x:c r="B8701" s="1"/>
      <x:c r="C8701" s="1"/>
      <x:c r="D8701" s="1"/>
      <x:c r="E8701" s="1"/>
      <x:c r="F8701" s="1"/>
      <x:c r="G8701" s="1"/>
      <x:c r="H8701" s="1"/>
      <x:c r="I8701" s="53">
        <x:f t="shared" si="1622"/>
        <x:v>13</x:v>
      </x:c>
      <x:c r="J8701" s="53">
        <x:f t="shared" si="1623"/>
        <x:v>6</x:v>
      </x:c>
      <x:c r="K8701" s="53">
        <x:f t="shared" si="1624"/>
        <x:v>6</x:v>
      </x:c>
      <x:c r="L8701" s="53">
        <x:f t="shared" si="1625"/>
        <x:v>25</x:v>
      </x:c>
      <x:c r="M8701" s="54">
        <x:f t="shared" si="1626"/>
        <x:v>4538.7955948656181</x:v>
      </x:c>
      <x:c r="N8701" s="54">
        <x:f t="shared" si="1627"/>
        <x:v>2.651941385323346</x:v>
      </x:c>
      <x:c r="O8701" s="55">
        <x:f t="shared" si="1628"/>
        <x:v>143164</x:v>
      </x:c>
      <x:c r="P8701" s="55">
        <x:f t="shared" si="1629"/>
        <x:v>19360</x:v>
      </x:c>
      <x:c r="Q8701" s="55">
        <x:f t="shared" si="1630"/>
        <x:v>91298.534633083647</x:v>
      </x:c>
      <x:c r="R8701" s="55">
        <x:f t="shared" si="1631"/>
        <x:v>12505.465366916353</x:v>
      </x:c>
      <x:c r="S8701" s="1" t="str">
        <x:f t="shared" si="1632"/>
        <x:v>YES</x:v>
      </x:c>
      <x:c r="T8701" s="1">
        <x:f t="shared" si="1633"/>
        <x:v>12505.465366916353</x:v>
      </x:c>
    </x:row>
    <x:row r="8702">
      <x:c r="A8702" s="1"/>
      <x:c r="B8702" s="1"/>
      <x:c r="C8702" s="1"/>
      <x:c r="D8702" s="1"/>
      <x:c r="E8702" s="1"/>
      <x:c r="F8702" s="1"/>
      <x:c r="G8702" s="1"/>
      <x:c r="H8702" s="1"/>
      <x:c r="I8702" s="53">
        <x:f t="shared" si="1622"/>
        <x:v>13</x:v>
      </x:c>
      <x:c r="J8702" s="53">
        <x:f t="shared" si="1623"/>
        <x:v>6</x:v>
      </x:c>
      <x:c r="K8702" s="53">
        <x:f t="shared" si="1624"/>
        <x:v>7</x:v>
      </x:c>
      <x:c r="L8702" s="53">
        <x:f t="shared" si="1625"/>
        <x:v>26</x:v>
      </x:c>
      <x:c r="M8702" s="54">
        <x:f t="shared" si="1626"/>
        <x:v>4591.520034263579</x:v>
      </x:c>
      <x:c r="N8702" s="54">
        <x:f t="shared" si="1627"/>
        <x:v>2.6885555793497078</x:v>
      </x:c>
      <x:c r="O8702" s="55">
        <x:f t="shared" si="1628"/>
        <x:v>145864</x:v>
      </x:c>
      <x:c r="P8702" s="55">
        <x:f t="shared" si="1629"/>
        <x:v>20240</x:v>
      </x:c>
      <x:c r="Q8702" s="55">
        <x:f t="shared" si="1630"/>
        <x:v>92213.889483742692</x:v>
      </x:c>
      <x:c r="R8702" s="55">
        <x:f t="shared" si="1631"/>
        <x:v>13410.110516257308</x:v>
      </x:c>
      <x:c r="S8702" s="1" t="str">
        <x:f t="shared" si="1632"/>
        <x:v>YES</x:v>
      </x:c>
      <x:c r="T8702" s="1">
        <x:f t="shared" si="1633"/>
        <x:v>13410.110516257308</x:v>
      </x:c>
    </x:row>
    <x:row r="8703">
      <x:c r="A8703" s="1"/>
      <x:c r="B8703" s="1"/>
      <x:c r="C8703" s="1"/>
      <x:c r="D8703" s="1"/>
      <x:c r="E8703" s="1"/>
      <x:c r="F8703" s="1"/>
      <x:c r="G8703" s="1"/>
      <x:c r="H8703" s="1"/>
      <x:c r="I8703" s="53">
        <x:f t="shared" si="1622"/>
        <x:v>13</x:v>
      </x:c>
      <x:c r="J8703" s="53">
        <x:f t="shared" si="1623"/>
        <x:v>6</x:v>
      </x:c>
      <x:c r="K8703" s="53">
        <x:f t="shared" si="1624"/>
        <x:v>8</x:v>
      </x:c>
      <x:c r="L8703" s="53">
        <x:f t="shared" si="1625"/>
        <x:v>27</x:v>
      </x:c>
      <x:c r="M8703" s="54">
        <x:f t="shared" si="1626"/>
        <x:v>4645.5171325435585</x:v>
      </x:c>
      <x:c r="N8703" s="54">
        <x:f t="shared" si="1627"/>
        <x:v>2.7260535642663601</x:v>
      </x:c>
      <x:c r="O8703" s="55">
        <x:f t="shared" si="1628"/>
        <x:v>148564</x:v>
      </x:c>
      <x:c r="P8703" s="55">
        <x:f t="shared" si="1629"/>
        <x:v>21120</x:v>
      </x:c>
      <x:c r="Q8703" s="55">
        <x:f t="shared" si="1630"/>
        <x:v>93151.339106658997</x:v>
      </x:c>
      <x:c r="R8703" s="55">
        <x:f t="shared" si="1631"/>
        <x:v>14292.660893341003</x:v>
      </x:c>
      <x:c r="S8703" s="1" t="str">
        <x:f t="shared" si="1632"/>
        <x:v>YES</x:v>
      </x:c>
      <x:c r="T8703" s="1">
        <x:f t="shared" si="1633"/>
        <x:v>14292.660893341003</x:v>
      </x:c>
    </x:row>
    <x:row r="8704">
      <x:c r="A8704" s="1"/>
      <x:c r="B8704" s="1"/>
      <x:c r="C8704" s="1"/>
      <x:c r="D8704" s="1"/>
      <x:c r="E8704" s="1"/>
      <x:c r="F8704" s="1"/>
      <x:c r="G8704" s="1"/>
      <x:c r="H8704" s="1"/>
      <x:c r="I8704" s="53">
        <x:f t="shared" si="1622"/>
        <x:v>13</x:v>
      </x:c>
      <x:c r="J8704" s="53">
        <x:f t="shared" si="1623"/>
        <x:v>6</x:v>
      </x:c>
      <x:c r="K8704" s="53">
        <x:f t="shared" si="1624"/>
        <x:v>9</x:v>
      </x:c>
      <x:c r="L8704" s="53">
        <x:f t="shared" si="1625"/>
        <x:v>28</x:v>
      </x:c>
      <x:c r="M8704" s="54">
        <x:f t="shared" si="1626"/>
        <x:v>4700.8104679839535</x:v>
      </x:c>
      <x:c r="N8704" s="54">
        <x:f t="shared" si="1627"/>
        <x:v>2.7644517138777456</x:v>
      </x:c>
      <x:c r="O8704" s="55">
        <x:f t="shared" si="1628"/>
        <x:v>151264</x:v>
      </x:c>
      <x:c r="P8704" s="55">
        <x:f t="shared" si="1629"/>
        <x:v>22000</x:v>
      </x:c>
      <x:c r="Q8704" s="55">
        <x:f t="shared" si="1630"/>
        <x:v>94111.29284694363</x:v>
      </x:c>
      <x:c r="R8704" s="55">
        <x:f t="shared" si="1631"/>
        <x:v>15152.70715305637</x:v>
      </x:c>
      <x:c r="S8704" s="1" t="str">
        <x:f t="shared" si="1632"/>
        <x:v>YES</x:v>
      </x:c>
      <x:c r="T8704" s="1">
        <x:f t="shared" si="1633"/>
        <x:v>15152.70715305637</x:v>
      </x:c>
    </x:row>
    <x:row r="8705">
      <x:c r="A8705" s="1"/>
      <x:c r="B8705" s="1"/>
      <x:c r="C8705" s="1"/>
      <x:c r="D8705" s="1"/>
      <x:c r="E8705" s="1"/>
      <x:c r="F8705" s="1"/>
      <x:c r="G8705" s="1"/>
      <x:c r="H8705" s="1"/>
      <x:c r="I8705" s="53">
        <x:f t="shared" si="1622"/>
        <x:v>13</x:v>
      </x:c>
      <x:c r="J8705" s="53">
        <x:f t="shared" si="1623"/>
        <x:v>6</x:v>
      </x:c>
      <x:c r="K8705" s="53">
        <x:f t="shared" si="1624"/>
        <x:v>10</x:v>
      </x:c>
      <x:c r="L8705" s="53">
        <x:f t="shared" si="1625"/>
        <x:v>29</x:v>
      </x:c>
      <x:c r="M8705" s="54">
        <x:f t="shared" si="1626"/>
        <x:v>4757.4240094671659</x:v>
      </x:c>
      <x:c r="N8705" s="54">
        <x:f t="shared" si="1627"/>
        <x:v>2.8037666732410873</x:v>
      </x:c>
      <x:c r="O8705" s="55">
        <x:f t="shared" si="1628"/>
        <x:v>153964</x:v>
      </x:c>
      <x:c r="P8705" s="55">
        <x:f t="shared" si="1629"/>
        <x:v>22880</x:v>
      </x:c>
      <x:c r="Q8705" s="55">
        <x:f t="shared" si="1630"/>
        <x:v>95094.166831027178</x:v>
      </x:c>
      <x:c r="R8705" s="55">
        <x:f t="shared" si="1631"/>
        <x:v>15989.833168972822</x:v>
      </x:c>
      <x:c r="S8705" s="1" t="str">
        <x:f t="shared" si="1632"/>
        <x:v>YES</x:v>
      </x:c>
      <x:c r="T8705" s="1">
        <x:f t="shared" si="1633"/>
        <x:v>15989.833168972822</x:v>
      </x:c>
    </x:row>
    <x:row r="8706">
      <x:c r="A8706" s="1"/>
      <x:c r="B8706" s="1"/>
      <x:c r="C8706" s="1"/>
      <x:c r="D8706" s="1"/>
      <x:c r="E8706" s="1"/>
      <x:c r="F8706" s="1"/>
      <x:c r="G8706" s="1"/>
      <x:c r="H8706" s="1"/>
      <x:c r="I8706" s="53">
        <x:f t="shared" si="1622"/>
        <x:v>13</x:v>
      </x:c>
      <x:c r="J8706" s="53">
        <x:f t="shared" si="1623"/>
        <x:v>6</x:v>
      </x:c>
      <x:c r="K8706" s="53">
        <x:f t="shared" si="1624"/>
        <x:v>11</x:v>
      </x:c>
      <x:c r="L8706" s="53">
        <x:f t="shared" si="1625"/>
        <x:v>30</x:v>
      </x:c>
      <x:c r="M8706" s="54">
        <x:f t="shared" si="1626"/>
        <x:v>4815.3821225606052</x:v>
      </x:c>
      <x:c r="N8706" s="54">
        <x:f t="shared" si="1627"/>
        <x:v>2.844015362889309</x:v>
      </x:c>
      <x:c r="O8706" s="55">
        <x:f t="shared" si="1628"/>
        <x:v>156664</x:v>
      </x:c>
      <x:c r="P8706" s="55">
        <x:f t="shared" si="1629"/>
        <x:v>23760</x:v>
      </x:c>
      <x:c r="Q8706" s="55">
        <x:f t="shared" si="1630"/>
        <x:v>96100.38407223273</x:v>
      </x:c>
      <x:c r="R8706" s="55">
        <x:f t="shared" si="1631"/>
        <x:v>16803.61592776727</x:v>
      </x:c>
      <x:c r="S8706" s="1" t="str">
        <x:f t="shared" si="1632"/>
        <x:v>YES</x:v>
      </x:c>
      <x:c r="T8706" s="1">
        <x:f t="shared" si="1633"/>
        <x:v>16803.61592776727</x:v>
      </x:c>
    </x:row>
    <x:row r="8707">
      <x:c r="A8707" s="1"/>
      <x:c r="B8707" s="1"/>
      <x:c r="C8707" s="1"/>
      <x:c r="D8707" s="1"/>
      <x:c r="E8707" s="1"/>
      <x:c r="F8707" s="1"/>
      <x:c r="G8707" s="1"/>
      <x:c r="H8707" s="1"/>
      <x:c r="I8707" s="53">
        <x:f t="shared" si="1622"/>
        <x:v>13</x:v>
      </x:c>
      <x:c r="J8707" s="53">
        <x:f t="shared" si="1623"/>
        <x:v>6</x:v>
      </x:c>
      <x:c r="K8707" s="53">
        <x:f t="shared" si="1624"/>
        <x:v>12</x:v>
      </x:c>
      <x:c r="L8707" s="53">
        <x:f t="shared" si="1625"/>
        <x:v>31</x:v>
      </x:c>
      <x:c r="M8707" s="54">
        <x:f t="shared" si="1626"/>
        <x:v>4874.7095756886692</x:v>
      </x:c>
      <x:c r="N8707" s="54">
        <x:f t="shared" si="1627"/>
        <x:v>2.8852149831171312</x:v>
      </x:c>
      <x:c r="O8707" s="55">
        <x:f t="shared" si="1628"/>
        <x:v>159364</x:v>
      </x:c>
      <x:c r="P8707" s="55">
        <x:f t="shared" si="1629"/>
        <x:v>24640</x:v>
      </x:c>
      <x:c r="Q8707" s="55">
        <x:f t="shared" si="1630"/>
        <x:v>97130.374577928291</x:v>
      </x:c>
      <x:c r="R8707" s="55">
        <x:f t="shared" si="1631"/>
        <x:v>17593.625422071709</x:v>
      </x:c>
      <x:c r="S8707" s="1" t="str">
        <x:f t="shared" si="1632"/>
        <x:v>YES</x:v>
      </x:c>
      <x:c r="T8707" s="1">
        <x:f t="shared" si="1633"/>
        <x:v>17593.625422071709</x:v>
      </x:c>
    </x:row>
    <x:row r="8708">
      <x:c r="A8708" s="1"/>
      <x:c r="B8708" s="1"/>
      <x:c r="C8708" s="1"/>
      <x:c r="D8708" s="1"/>
      <x:c r="E8708" s="1"/>
      <x:c r="F8708" s="1"/>
      <x:c r="G8708" s="1"/>
      <x:c r="H8708" s="1"/>
      <x:c r="I8708" s="53">
        <x:f t="shared" si="1622"/>
        <x:v>13</x:v>
      </x:c>
      <x:c r="J8708" s="53">
        <x:f t="shared" si="1623"/>
        <x:v>6</x:v>
      </x:c>
      <x:c r="K8708" s="53">
        <x:f t="shared" si="1624"/>
        <x:v>13</x:v>
      </x:c>
      <x:c r="L8708" s="53">
        <x:f t="shared" si="1625"/>
        <x:v>32</x:v>
      </x:c>
      <x:c r="M8708" s="54">
        <x:f t="shared" si="1626"/>
        <x:v>4935.4315463970543</x:v>
      </x:c>
      <x:c r="N8708" s="54">
        <x:f t="shared" si="1627"/>
        <x:v>2.9273830183312879</x:v>
      </x:c>
      <x:c r="O8708" s="55">
        <x:f t="shared" si="1628"/>
        <x:v>162064</x:v>
      </x:c>
      <x:c r="P8708" s="55">
        <x:f t="shared" si="1629"/>
        <x:v>25520</x:v>
      </x:c>
      <x:c r="Q8708" s="55">
        <x:f t="shared" si="1630"/>
        <x:v>98184.575458282197</x:v>
      </x:c>
      <x:c r="R8708" s="55">
        <x:f t="shared" si="1631"/>
        <x:v>18359.424541717803</x:v>
      </x:c>
      <x:c r="S8708" s="1" t="str">
        <x:f t="shared" si="1632"/>
        <x:v>YES</x:v>
      </x:c>
      <x:c r="T8708" s="1">
        <x:f t="shared" si="1633"/>
        <x:v>18359.424541717803</x:v>
      </x:c>
    </x:row>
    <x:row r="8709">
      <x:c r="A8709" s="1"/>
      <x:c r="B8709" s="1"/>
      <x:c r="C8709" s="1"/>
      <x:c r="D8709" s="1"/>
      <x:c r="E8709" s="1"/>
      <x:c r="F8709" s="1"/>
      <x:c r="G8709" s="1"/>
      <x:c r="H8709" s="1"/>
      <x:c r="I8709" s="53">
        <x:f t="shared" si="1622"/>
        <x:v>13</x:v>
      </x:c>
      <x:c r="J8709" s="53">
        <x:f t="shared" si="1623"/>
        <x:v>6</x:v>
      </x:c>
      <x:c r="K8709" s="53">
        <x:f t="shared" si="1624"/>
        <x:v>14</x:v>
      </x:c>
      <x:c r="L8709" s="53">
        <x:f t="shared" si="1625"/>
        <x:v>33</x:v>
      </x:c>
      <x:c r="M8709" s="54">
        <x:f t="shared" si="1626"/>
        <x:v>4997.5736277107153</x:v>
      </x:c>
      <x:c r="N8709" s="54">
        <x:f t="shared" si="1627"/>
        <x:v>2.9705372414657747</x:v>
      </x:c>
      <x:c r="O8709" s="55">
        <x:f t="shared" si="1628"/>
        <x:v>164764</x:v>
      </x:c>
      <x:c r="P8709" s="55">
        <x:f t="shared" si="1629"/>
        <x:v>26400</x:v>
      </x:c>
      <x:c r="Q8709" s="55">
        <x:f t="shared" si="1630"/>
        <x:v>99263.431036644368</x:v>
      </x:c>
      <x:c r="R8709" s="55">
        <x:f t="shared" si="1631"/>
        <x:v>19100.568963355632</x:v>
      </x:c>
      <x:c r="S8709" s="1" t="str">
        <x:f t="shared" si="1632"/>
        <x:v>YES</x:v>
      </x:c>
      <x:c r="T8709" s="1">
        <x:f t="shared" si="1633"/>
        <x:v>19100.568963355632</x:v>
      </x:c>
    </x:row>
    <x:row r="8710">
      <x:c r="A8710" s="1"/>
      <x:c r="B8710" s="1"/>
      <x:c r="C8710" s="1"/>
      <x:c r="D8710" s="1"/>
      <x:c r="E8710" s="1"/>
      <x:c r="F8710" s="1"/>
      <x:c r="G8710" s="1"/>
      <x:c r="H8710" s="1"/>
      <x:c r="I8710" s="53">
        <x:f t="shared" si="1622"/>
        <x:v>13</x:v>
      </x:c>
      <x:c r="J8710" s="53">
        <x:f t="shared" si="1623"/>
        <x:v>6</x:v>
      </x:c>
      <x:c r="K8710" s="53">
        <x:f t="shared" si="1624"/>
        <x:v>15</x:v>
      </x:c>
      <x:c r="L8710" s="53">
        <x:f t="shared" si="1625"/>
        <x:v>34</x:v>
      </x:c>
      <x:c r="M8710" s="54">
        <x:f t="shared" si="1626"/>
        <x:v>5061.161834586861</x:v>
      </x:c>
      <x:c r="N8710" s="54">
        <x:f t="shared" si="1627"/>
        <x:v>3.014695718463098</x:v>
      </x:c>
      <x:c r="O8710" s="55">
        <x:f t="shared" si="1628"/>
        <x:v>167464</x:v>
      </x:c>
      <x:c r="P8710" s="55">
        <x:f t="shared" si="1629"/>
        <x:v>27280</x:v>
      </x:c>
      <x:c r="Q8710" s="55">
        <x:f t="shared" si="1630"/>
        <x:v>100367.39296157744</x:v>
      </x:c>
      <x:c r="R8710" s="55">
        <x:f t="shared" si="1631"/>
        <x:v>19816.60703842256</x:v>
      </x:c>
      <x:c r="S8710" s="1" t="str">
        <x:f t="shared" si="1632"/>
        <x:v>YES</x:v>
      </x:c>
      <x:c r="T8710" s="1">
        <x:f t="shared" si="1633"/>
        <x:v>19816.60703842256</x:v>
      </x:c>
    </x:row>
    <x:row r="8711">
      <x:c r="A8711" s="1"/>
      <x:c r="B8711" s="1"/>
      <x:c r="C8711" s="1"/>
      <x:c r="D8711" s="1"/>
      <x:c r="E8711" s="1"/>
      <x:c r="F8711" s="1"/>
      <x:c r="G8711" s="1"/>
      <x:c r="H8711" s="1"/>
      <x:c r="I8711" s="53">
        <x:f t="shared" si="1622"/>
        <x:v>13</x:v>
      </x:c>
      <x:c r="J8711" s="53">
        <x:f t="shared" si="1623"/>
        <x:v>6</x:v>
      </x:c>
      <x:c r="K8711" s="53">
        <x:f t="shared" si="1624"/>
        <x:v>16</x:v>
      </x:c>
      <x:c r="L8711" s="53">
        <x:f t="shared" si="1625"/>
        <x:v>35</x:v>
      </x:c>
      <x:c r="M8711" s="54">
        <x:f t="shared" si="1626"/>
        <x:v>5126.2226104643505</x:v>
      </x:c>
      <x:c r="N8711" s="54">
        <x:f t="shared" si="1627"/>
        <x:v>3.0598768128224658</x:v>
      </x:c>
      <x:c r="O8711" s="55">
        <x:f t="shared" si="1628"/>
        <x:v>170164</x:v>
      </x:c>
      <x:c r="P8711" s="55">
        <x:f t="shared" si="1629"/>
        <x:v>28160</x:v>
      </x:c>
      <x:c r="Q8711" s="55">
        <x:f t="shared" si="1630"/>
        <x:v>101496.92032056164</x:v>
      </x:c>
      <x:c r="R8711" s="55">
        <x:f t="shared" si="1631"/>
        <x:v>20507.079679438364</x:v>
      </x:c>
      <x:c r="S8711" s="1" t="str">
        <x:f t="shared" si="1632"/>
        <x:v>YES</x:v>
      </x:c>
      <x:c r="T8711" s="1">
        <x:f t="shared" si="1633"/>
        <x:v>20507.079679438364</x:v>
      </x:c>
    </x:row>
    <x:row r="8712">
      <x:c r="A8712" s="1"/>
      <x:c r="B8712" s="1"/>
      <x:c r="C8712" s="1"/>
      <x:c r="D8712" s="1"/>
      <x:c r="E8712" s="1"/>
      <x:c r="F8712" s="1"/>
      <x:c r="G8712" s="1"/>
      <x:c r="H8712" s="1"/>
      <x:c r="I8712" s="53">
        <x:f t="shared" si="1622"/>
        <x:v>13</x:v>
      </x:c>
      <x:c r="J8712" s="53">
        <x:f t="shared" si="1623"/>
        <x:v>6</x:v>
      </x:c>
      <x:c r="K8712" s="53">
        <x:f t="shared" si="1624"/>
        <x:v>17</x:v>
      </x:c>
      <x:c r="L8712" s="53">
        <x:f t="shared" si="1625"/>
        <x:v>36</x:v>
      </x:c>
      <x:c r="M8712" s="54">
        <x:f t="shared" si="1626"/>
        <x:v>5192.782833910891</x:v>
      </x:c>
      <x:c r="N8712" s="54">
        <x:f t="shared" si="1627"/>
        <x:v>3.1060991902158963</x:v>
      </x:c>
      <x:c r="O8712" s="55">
        <x:f t="shared" si="1628"/>
        <x:v>172864</x:v>
      </x:c>
      <x:c r="P8712" s="55">
        <x:f t="shared" si="1629"/>
        <x:v>29040</x:v>
      </x:c>
      <x:c r="Q8712" s="55">
        <x:f t="shared" si="1630"/>
        <x:v>102652.47975539741</x:v>
      </x:c>
      <x:c r="R8712" s="55">
        <x:f t="shared" si="1631"/>
        <x:v>21171.520244602594</x:v>
      </x:c>
      <x:c r="S8712" s="1" t="str">
        <x:f t="shared" si="1632"/>
        <x:v>YES</x:v>
      </x:c>
      <x:c r="T8712" s="1">
        <x:f t="shared" si="1633"/>
        <x:v>21171.520244602594</x:v>
      </x:c>
    </x:row>
    <x:row r="8713">
      <x:c r="A8713" s="1"/>
      <x:c r="B8713" s="1"/>
      <x:c r="C8713" s="1"/>
      <x:c r="D8713" s="1"/>
      <x:c r="E8713" s="1"/>
      <x:c r="F8713" s="1"/>
      <x:c r="G8713" s="1"/>
      <x:c r="H8713" s="1"/>
      <x:c r="I8713" s="53">
        <x:f t="shared" si="1622"/>
        <x:v>13</x:v>
      </x:c>
      <x:c r="J8713" s="53">
        <x:f t="shared" si="1623"/>
        <x:v>6</x:v>
      </x:c>
      <x:c r="K8713" s="53">
        <x:f t="shared" si="1624"/>
        <x:v>18</x:v>
      </x:c>
      <x:c r="L8713" s="53">
        <x:f t="shared" si="1625"/>
        <x:v>37</x:v>
      </x:c>
      <x:c r="M8713" s="54">
        <x:f t="shared" si="1626"/>
        <x:v>5260.8698253694783</x:v>
      </x:c>
      <x:c r="N8713" s="54">
        <x:f t="shared" si="1627"/>
        <x:v>3.1533818231732487</x:v>
      </x:c>
      <x:c r="O8713" s="55">
        <x:f t="shared" si="1628"/>
        <x:v>175564</x:v>
      </x:c>
      <x:c r="P8713" s="55">
        <x:f t="shared" si="1629"/>
        <x:v>29920</x:v>
      </x:c>
      <x:c r="Q8713" s="55">
        <x:f t="shared" si="1630"/>
        <x:v>103834.54557933121</x:v>
      </x:c>
      <x:c r="R8713" s="55">
        <x:f t="shared" si="1631"/>
        <x:v>21809.454420668786</x:v>
      </x:c>
      <x:c r="S8713" s="1" t="str">
        <x:f t="shared" si="1632"/>
        <x:v>YES</x:v>
      </x:c>
      <x:c r="T8713" s="1">
        <x:f t="shared" si="1633"/>
        <x:v>21809.454420668786</x:v>
      </x:c>
    </x:row>
    <x:row r="8714">
      <x:c r="A8714" s="1"/>
      <x:c r="B8714" s="1"/>
      <x:c r="C8714" s="1"/>
      <x:c r="D8714" s="1"/>
      <x:c r="E8714" s="1"/>
      <x:c r="F8714" s="1"/>
      <x:c r="G8714" s="1"/>
      <x:c r="H8714" s="1"/>
      <x:c r="I8714" s="53">
        <x:f t="shared" si="1622"/>
        <x:v>13</x:v>
      </x:c>
      <x:c r="J8714" s="53">
        <x:f t="shared" si="1623"/>
        <x:v>6</x:v>
      </x:c>
      <x:c r="K8714" s="53">
        <x:f t="shared" si="1624"/>
        <x:v>19</x:v>
      </x:c>
      <x:c r="L8714" s="53">
        <x:f t="shared" si="1625"/>
        <x:v>38</x:v>
      </x:c>
      <x:c r="M8714" s="54">
        <x:f t="shared" si="1626"/>
        <x:v>5330.5113540054999</x:v>
      </x:c>
      <x:c r="N8714" s="54">
        <x:f t="shared" si="1627"/>
        <x:v>3.2017439958371527</x:v>
      </x:c>
      <x:c r="O8714" s="55">
        <x:f t="shared" si="1628"/>
        <x:v>178264</x:v>
      </x:c>
      <x:c r="P8714" s="55">
        <x:f t="shared" si="1629"/>
        <x:v>30800</x:v>
      </x:c>
      <x:c r="Q8714" s="55">
        <x:f t="shared" si="1630"/>
        <x:v>105043.59989592881</x:v>
      </x:c>
      <x:c r="R8714" s="55">
        <x:f t="shared" si="1631"/>
        <x:v>22420.400104071188</x:v>
      </x:c>
      <x:c r="S8714" s="1" t="str">
        <x:f t="shared" si="1632"/>
        <x:v>YES</x:v>
      </x:c>
      <x:c r="T8714" s="1">
        <x:f t="shared" si="1633"/>
        <x:v>22420.400104071188</x:v>
      </x:c>
    </x:row>
    <x:row r="8715">
      <x:c r="A8715" s="1"/>
      <x:c r="B8715" s="1"/>
      <x:c r="C8715" s="1"/>
      <x:c r="D8715" s="1"/>
      <x:c r="E8715" s="1"/>
      <x:c r="F8715" s="1"/>
      <x:c r="G8715" s="1"/>
      <x:c r="H8715" s="1"/>
      <x:c r="I8715" s="53">
        <x:f t="shared" si="1622"/>
        <x:v>13</x:v>
      </x:c>
      <x:c r="J8715" s="53">
        <x:f t="shared" si="1623"/>
        <x:v>6</x:v>
      </x:c>
      <x:c r="K8715" s="53">
        <x:f t="shared" si="1624"/>
        <x:v>20</x:v>
      </x:c>
      <x:c r="L8715" s="53">
        <x:f t="shared" si="1625"/>
        <x:v>39</x:v>
      </x:c>
      <x:c r="M8715" s="54">
        <x:f t="shared" si="1626"/>
        <x:v>5401.735644655977</x:v>
      </x:c>
      <x:c r="N8715" s="54">
        <x:f t="shared" si="1627"/>
        <x:v>3.2512053087888728</x:v>
      </x:c>
      <x:c r="O8715" s="55">
        <x:f t="shared" si="1628"/>
        <x:v>180964</x:v>
      </x:c>
      <x:c r="P8715" s="55">
        <x:f t="shared" si="1629"/>
        <x:v>31680</x:v>
      </x:c>
      <x:c r="Q8715" s="55">
        <x:f t="shared" si="1630"/>
        <x:v>106280.13271972182</x:v>
      </x:c>
      <x:c r="R8715" s="55">
        <x:f t="shared" si="1631"/>
        <x:v>23003.86728027818</x:v>
      </x:c>
      <x:c r="S8715" s="1" t="str">
        <x:f t="shared" si="1632"/>
        <x:v>YES</x:v>
      </x:c>
      <x:c r="T8715" s="1">
        <x:f t="shared" si="1633"/>
        <x:v>23003.86728027818</x:v>
      </x:c>
    </x:row>
    <x:row r="8716">
      <x:c r="A8716" s="1"/>
      <x:c r="B8716" s="1"/>
      <x:c r="C8716" s="1"/>
      <x:c r="D8716" s="1"/>
      <x:c r="E8716" s="1"/>
      <x:c r="F8716" s="1"/>
      <x:c r="G8716" s="1"/>
      <x:c r="H8716" s="1"/>
      <x:c r="I8716" s="53">
        <x:f t="shared" si="1622"/>
        <x:v>13</x:v>
      </x:c>
      <x:c r="J8716" s="53">
        <x:f t="shared" si="1623"/>
        <x:v>6</x:v>
      </x:c>
      <x:c r="K8716" s="53">
        <x:f t="shared" si="1624"/>
        <x:v>21</x:v>
      </x:c>
      <x:c r="L8716" s="53">
        <x:f t="shared" si="1625"/>
        <x:v>40</x:v>
      </x:c>
      <x:c r="M8716" s="54">
        <x:f t="shared" si="1626"/>
        <x:v>5474.5713848824207</x:v>
      </x:c>
      <x:c r="N8716" s="54">
        <x:f t="shared" si="1627"/>
        <x:v>3.3017856839461257</x:v>
      </x:c>
      <x:c r="O8716" s="55">
        <x:f t="shared" si="1628"/>
        <x:v>183664</x:v>
      </x:c>
      <x:c r="P8716" s="55">
        <x:f t="shared" si="1629"/>
        <x:v>32560</x:v>
      </x:c>
      <x:c r="Q8716" s="55">
        <x:f t="shared" si="1630"/>
        <x:v>107544.64209865313</x:v>
      </x:c>
      <x:c r="R8716" s="55">
        <x:f t="shared" si="1631"/>
        <x:v>23559.35790134687</x:v>
      </x:c>
      <x:c r="S8716" s="1" t="str">
        <x:f t="shared" si="1632"/>
        <x:v>YES</x:v>
      </x:c>
      <x:c r="T8716" s="1">
        <x:f t="shared" si="1633"/>
        <x:v>23559.35790134687</x:v>
      </x:c>
    </x:row>
    <x:row r="8717">
      <x:c r="A8717" s="1"/>
      <x:c r="B8717" s="1"/>
      <x:c r="C8717" s="1"/>
      <x:c r="D8717" s="1"/>
      <x:c r="E8717" s="1"/>
      <x:c r="F8717" s="1"/>
      <x:c r="G8717" s="1"/>
      <x:c r="H8717" s="1"/>
      <x:c r="I8717" s="53">
        <x:f t="shared" si="1622"/>
        <x:v>13</x:v>
      </x:c>
      <x:c r="J8717" s="53">
        <x:f t="shared" si="1623"/>
        <x:v>6</x:v>
      </x:c>
      <x:c r="K8717" s="53">
        <x:f t="shared" si="1624"/>
        <x:v>22</x:v>
      </x:c>
      <x:c r="L8717" s="53">
        <x:f t="shared" si="1625"/>
        <x:v>41</x:v>
      </x:c>
      <x:c r="M8717" s="54">
        <x:f t="shared" si="1626"/>
        <x:v>5549.0477321288172</x:v>
      </x:c>
      <x:c r="N8717" s="54">
        <x:f t="shared" si="1627"/>
        <x:v>3.353505369533901</x:v>
      </x:c>
      <x:c r="O8717" s="55">
        <x:f t="shared" si="1628"/>
        <x:v>186364</x:v>
      </x:c>
      <x:c r="P8717" s="55">
        <x:f t="shared" si="1629"/>
        <x:v>33440</x:v>
      </x:c>
      <x:c r="Q8717" s="55">
        <x:f t="shared" si="1630"/>
        <x:v>108837.63423834751</x:v>
      </x:c>
      <x:c r="R8717" s="55">
        <x:f t="shared" si="1631"/>
        <x:v>24086.365761652487</x:v>
      </x:c>
      <x:c r="S8717" s="1" t="str">
        <x:f t="shared" si="1632"/>
        <x:v>YES</x:v>
      </x:c>
      <x:c r="T8717" s="1">
        <x:f t="shared" si="1633"/>
        <x:v>24086.365761652487</x:v>
      </x:c>
    </x:row>
    <x:row r="8718">
      <x:c r="A8718" s="1"/>
      <x:c r="B8718" s="1"/>
      <x:c r="C8718" s="1"/>
      <x:c r="D8718" s="1"/>
      <x:c r="E8718" s="1"/>
      <x:c r="F8718" s="1"/>
      <x:c r="G8718" s="1"/>
      <x:c r="H8718" s="1"/>
      <x:c r="I8718" s="53">
        <x:f t="shared" si="1622"/>
        <x:v>13</x:v>
      </x:c>
      <x:c r="J8718" s="53">
        <x:f t="shared" si="1623"/>
        <x:v>6</x:v>
      </x:c>
      <x:c r="K8718" s="53">
        <x:f t="shared" si="1624"/>
        <x:v>23</x:v>
      </x:c>
      <x:c r="L8718" s="53">
        <x:f t="shared" si="1625"/>
        <x:v>42</x:v>
      </x:c>
      <x:c r="M8718" s="54">
        <x:f t="shared" si="1626"/>
        <x:v>5625.1943209862529</x:v>
      </x:c>
      <x:c r="N8718" s="54">
        <x:f t="shared" si="1627"/>
        <x:v>3.4063849451293424</x:v>
      </x:c>
      <x:c r="O8718" s="55">
        <x:f t="shared" si="1628"/>
        <x:v>189064</x:v>
      </x:c>
      <x:c r="P8718" s="55">
        <x:f t="shared" si="1629"/>
        <x:v>34320</x:v>
      </x:c>
      <x:c r="Q8718" s="55">
        <x:f t="shared" si="1630"/>
        <x:v>110159.62362823356</x:v>
      </x:c>
      <x:c r="R8718" s="55">
        <x:f t="shared" si="1631"/>
        <x:v>24584.376371766441</x:v>
      </x:c>
      <x:c r="S8718" s="1" t="str">
        <x:f t="shared" si="1632"/>
        <x:v>YES</x:v>
      </x:c>
      <x:c r="T8718" s="1">
        <x:f t="shared" si="1633"/>
        <x:v>24584.376371766441</x:v>
      </x:c>
    </x:row>
    <x:row r="8719">
      <x:c r="A8719" s="1"/>
      <x:c r="B8719" s="1"/>
      <x:c r="C8719" s="1"/>
      <x:c r="D8719" s="1"/>
      <x:c r="E8719" s="1"/>
      <x:c r="F8719" s="1"/>
      <x:c r="G8719" s="1"/>
      <x:c r="H8719" s="1"/>
      <x:c r="I8719" s="53">
        <x:f t="shared" si="1622"/>
        <x:v>13</x:v>
      </x:c>
      <x:c r="J8719" s="53">
        <x:f t="shared" si="1623"/>
        <x:v>6</x:v>
      </x:c>
      <x:c r="K8719" s="53">
        <x:f t="shared" si="1624"/>
        <x:v>24</x:v>
      </x:c>
      <x:c r="L8719" s="53">
        <x:f t="shared" si="1625"/>
        <x:v>43</x:v>
      </x:c>
      <x:c r="M8719" s="54">
        <x:f t="shared" si="1626"/>
        <x:v>5703.0412705657491</x:v>
      </x:c>
      <x:c r="N8719" s="54">
        <x:f t="shared" si="1627"/>
        <x:v>3.4604453267817701</x:v>
      </x:c>
      <x:c r="O8719" s="55">
        <x:f t="shared" si="1628"/>
        <x:v>191764</x:v>
      </x:c>
      <x:c r="P8719" s="55">
        <x:f t="shared" si="1629"/>
        <x:v>35200</x:v>
      </x:c>
      <x:c r="Q8719" s="55">
        <x:f t="shared" si="1630"/>
        <x:v>111511.13316954425</x:v>
      </x:c>
      <x:c r="R8719" s="55">
        <x:f t="shared" si="1631"/>
        <x:v>25052.86683045575</x:v>
      </x:c>
      <x:c r="S8719" s="1" t="str">
        <x:f t="shared" si="1632"/>
        <x:v>YES</x:v>
      </x:c>
      <x:c r="T8719" s="1">
        <x:f t="shared" si="1633"/>
        <x:v>25052.86683045575</x:v>
      </x:c>
    </x:row>
    <x:row r="8720">
      <x:c r="A8720" s="1"/>
      <x:c r="B8720" s="1"/>
      <x:c r="C8720" s="1"/>
      <x:c r="D8720" s="1"/>
      <x:c r="E8720" s="1"/>
      <x:c r="F8720" s="1"/>
      <x:c r="G8720" s="1"/>
      <x:c r="H8720" s="1"/>
      <x:c r="I8720" s="53">
        <x:f t="shared" si="1622"/>
        <x:v>13</x:v>
      </x:c>
      <x:c r="J8720" s="53">
        <x:f t="shared" si="1623"/>
        <x:v>6</x:v>
      </x:c>
      <x:c r="K8720" s="53">
        <x:f t="shared" si="1624"/>
        <x:v>25</x:v>
      </x:c>
      <x:c r="L8720" s="53">
        <x:f t="shared" si="1625"/>
        <x:v>44</x:v>
      </x:c>
      <x:c r="M8720" s="54">
        <x:f t="shared" si="1626"/>
        <x:v>5782.6191919808471</x:v>
      </x:c>
      <x:c r="N8720" s="54">
        <x:f t="shared" si="1627"/>
        <x:v>3.5157077722089216</x:v>
      </x:c>
      <x:c r="O8720" s="55">
        <x:f t="shared" si="1628"/>
        <x:v>194464</x:v>
      </x:c>
      <x:c r="P8720" s="55">
        <x:f t="shared" si="1629"/>
        <x:v>36080</x:v>
      </x:c>
      <x:c r="Q8720" s="55">
        <x:f t="shared" si="1630"/>
        <x:v>112892.69430522303</x:v>
      </x:c>
      <x:c r="R8720" s="55">
        <x:f t="shared" si="1631"/>
        <x:v>25491.305694776966</x:v>
      </x:c>
      <x:c r="S8720" s="1" t="str">
        <x:f t="shared" si="1632"/>
        <x:v>YES</x:v>
      </x:c>
      <x:c r="T8720" s="1">
        <x:f t="shared" si="1633"/>
        <x:v>25491.305694776966</x:v>
      </x:c>
    </x:row>
    <x:row r="8721">
      <x:c r="A8721" s="1"/>
      <x:c r="B8721" s="1"/>
      <x:c r="C8721" s="1"/>
      <x:c r="D8721" s="1"/>
      <x:c r="E8721" s="1"/>
      <x:c r="F8721" s="1"/>
      <x:c r="G8721" s="1"/>
      <x:c r="H8721" s="1"/>
      <x:c r="I8721" s="53">
        <x:f t="shared" si="1622"/>
        <x:v>13</x:v>
      </x:c>
      <x:c r="J8721" s="53">
        <x:f t="shared" si="1623"/>
        <x:v>6</x:v>
      </x:c>
      <x:c r="K8721" s="53">
        <x:f t="shared" si="1624"/>
        <x:v>26</x:v>
      </x:c>
      <x:c r="L8721" s="53">
        <x:f t="shared" si="1625"/>
        <x:v>45</x:v>
      </x:c>
      <x:c r="M8721" s="54">
        <x:f t="shared" si="1626"/>
        <x:v>5863.9591959415648</x:v>
      </x:c>
      <x:c r="N8721" s="54">
        <x:f t="shared" si="1627"/>
        <x:v>3.5721938860705311</x:v>
      </x:c>
      <x:c r="O8721" s="55">
        <x:f t="shared" si="1628"/>
        <x:v>197164</x:v>
      </x:c>
      <x:c r="P8721" s="55">
        <x:f t="shared" si="1629"/>
        <x:v>36960</x:v>
      </x:c>
      <x:c r="Q8721" s="55">
        <x:f t="shared" si="1630"/>
        <x:v>114304.84715176327</x:v>
      </x:c>
      <x:c r="R8721" s="55">
        <x:f t="shared" si="1631"/>
        <x:v>25899.152848236728</x:v>
      </x:c>
      <x:c r="S8721" s="1" t="str">
        <x:f t="shared" si="1632"/>
        <x:v>YES</x:v>
      </x:c>
      <x:c r="T8721" s="1">
        <x:f t="shared" si="1633"/>
        <x:v>25899.152848236728</x:v>
      </x:c>
    </x:row>
    <x:row r="8722">
      <x:c r="A8722" s="1"/>
      <x:c r="B8722" s="1"/>
      <x:c r="C8722" s="1"/>
      <x:c r="D8722" s="1"/>
      <x:c r="E8722" s="1"/>
      <x:c r="F8722" s="1"/>
      <x:c r="G8722" s="1"/>
      <x:c r="H8722" s="1"/>
      <x:c r="I8722" s="53">
        <x:f t="shared" si="1622"/>
        <x:v>13</x:v>
      </x:c>
      <x:c r="J8722" s="53">
        <x:f t="shared" si="1623"/>
        <x:v>6</x:v>
      </x:c>
      <x:c r="K8722" s="53">
        <x:f t="shared" si="1624"/>
        <x:v>27</x:v>
      </x:c>
      <x:c r="L8722" s="53">
        <x:f t="shared" si="1625"/>
        <x:v>46</x:v>
      </x:c>
      <x:c r="M8722" s="54">
        <x:f t="shared" si="1626"/>
        <x:v>5947.0929004613208</x:v>
      </x:c>
      <x:c r="N8722" s="54">
        <x:f t="shared" si="1627"/>
        <x:v>3.6299256253203618</x:v>
      </x:c>
      <x:c r="O8722" s="55">
        <x:f t="shared" si="1628"/>
        <x:v>199864</x:v>
      </x:c>
      <x:c r="P8722" s="55">
        <x:f t="shared" si="1629"/>
        <x:v>37840</x:v>
      </x:c>
      <x:c r="Q8722" s="55">
        <x:f t="shared" si="1630"/>
        <x:v>115748.14063300904</x:v>
      </x:c>
      <x:c r="R8722" s="55">
        <x:f t="shared" si="1631"/>
        <x:v>26275.859366990961</x:v>
      </x:c>
      <x:c r="S8722" s="1" t="str">
        <x:f t="shared" si="1632"/>
        <x:v>YES</x:v>
      </x:c>
      <x:c r="T8722" s="1">
        <x:f t="shared" si="1633"/>
        <x:v>26275.859366990961</x:v>
      </x:c>
    </x:row>
    <x:row r="8723">
      <x:c r="A8723" s="1"/>
      <x:c r="B8723" s="1"/>
      <x:c r="C8723" s="1"/>
      <x:c r="D8723" s="1"/>
      <x:c r="E8723" s="1"/>
      <x:c r="F8723" s="1"/>
      <x:c r="G8723" s="1"/>
      <x:c r="H8723" s="1"/>
      <x:c r="I8723" s="53">
        <x:f t="shared" si="1622"/>
        <x:v>13</x:v>
      </x:c>
      <x:c r="J8723" s="53">
        <x:f t="shared" si="1623"/>
        <x:v>6</x:v>
      </x:c>
      <x:c r="K8723" s="53">
        <x:f t="shared" si="1624"/>
        <x:v>28</x:v>
      </x:c>
      <x:c r="L8723" s="53">
        <x:f t="shared" si="1625"/>
        <x:v>47</x:v>
      </x:c>
      <x:c r="M8723" s="54">
        <x:f t="shared" si="1626"/>
        <x:v>6032.0524386784746</x:v>
      </x:c>
      <x:c r="N8723" s="54">
        <x:f t="shared" si="1627"/>
        <x:v>3.6889253046378294</x:v>
      </x:c>
      <x:c r="O8723" s="55">
        <x:f t="shared" si="1628"/>
        <x:v>202564</x:v>
      </x:c>
      <x:c r="P8723" s="55">
        <x:f t="shared" si="1629"/>
        <x:v>38720</x:v>
      </x:c>
      <x:c r="Q8723" s="55">
        <x:f t="shared" si="1630"/>
        <x:v>117223.13261594574</x:v>
      </x:c>
      <x:c r="R8723" s="55">
        <x:f t="shared" si="1631"/>
        <x:v>26620.867384054261</x:v>
      </x:c>
      <x:c r="S8723" s="1" t="str">
        <x:f t="shared" si="1632"/>
        <x:v>YES</x:v>
      </x:c>
      <x:c r="T8723" s="1">
        <x:f t="shared" si="1633"/>
        <x:v>26620.867384054261</x:v>
      </x:c>
    </x:row>
    <x:row r="8724">
      <x:c r="A8724" s="1"/>
      <x:c r="B8724" s="1"/>
      <x:c r="C8724" s="1"/>
      <x:c r="D8724" s="1"/>
      <x:c r="E8724" s="1"/>
      <x:c r="F8724" s="1"/>
      <x:c r="G8724" s="1"/>
      <x:c r="H8724" s="1"/>
      <x:c r="I8724" s="53">
        <x:f t="shared" si="1622"/>
        <x:v>13</x:v>
      </x:c>
      <x:c r="J8724" s="53">
        <x:f t="shared" si="1623"/>
        <x:v>6</x:v>
      </x:c>
      <x:c r="K8724" s="53">
        <x:f t="shared" si="1624"/>
        <x:v>29</x:v>
      </x:c>
      <x:c r="L8724" s="53">
        <x:f t="shared" si="1625"/>
        <x:v>48</x:v>
      </x:c>
      <x:c r="M8724" s="54">
        <x:f t="shared" si="1626"/>
        <x:v>6118.8704667941283</x:v>
      </x:c>
      <x:c r="N8724" s="54">
        <x:f t="shared" si="1627"/>
        <x:v>3.7492156019403668</x:v>
      </x:c>
      <x:c r="O8724" s="55">
        <x:f t="shared" si="1628"/>
        <x:v>205264</x:v>
      </x:c>
      <x:c r="P8724" s="55">
        <x:f t="shared" si="1629"/>
        <x:v>39600</x:v>
      </x:c>
      <x:c r="Q8724" s="55">
        <x:f t="shared" si="1630"/>
        <x:v>118730.39004850917</x:v>
      </x:c>
      <x:c r="R8724" s="55">
        <x:f t="shared" si="1631"/>
        <x:v>26933.609951490827</x:v>
      </x:c>
      <x:c r="S8724" s="1" t="str">
        <x:f t="shared" si="1632"/>
        <x:v>YES</x:v>
      </x:c>
      <x:c r="T8724" s="1">
        <x:f t="shared" si="1633"/>
        <x:v>26933.609951490827</x:v>
      </x:c>
    </x:row>
    <x:row r="8725">
      <x:c r="A8725" s="1"/>
      <x:c r="B8725" s="1"/>
      <x:c r="C8725" s="1"/>
      <x:c r="D8725" s="1"/>
      <x:c r="E8725" s="1"/>
      <x:c r="F8725" s="1"/>
      <x:c r="G8725" s="1"/>
      <x:c r="H8725" s="1"/>
      <x:c r="I8725" s="53">
        <x:f t="shared" si="1622"/>
        <x:v>13</x:v>
      </x:c>
      <x:c r="J8725" s="53">
        <x:f t="shared" si="1623"/>
        <x:v>6</x:v>
      </x:c>
      <x:c r="K8725" s="53">
        <x:f t="shared" si="1624"/>
        <x:v>30</x:v>
      </x:c>
      <x:c r="L8725" s="53">
        <x:f t="shared" si="1625"/>
        <x:v>49</x:v>
      </x:c>
      <x:c r="M8725" s="54">
        <x:f t="shared" si="1626"/>
        <x:v>6207.5801721278995</x:v>
      </x:c>
      <x:c r="N8725" s="54">
        <x:f t="shared" si="1627"/>
        <x:v>3.810819563977708</x:v>
      </x:c>
      <x:c r="O8725" s="55">
        <x:f t="shared" si="1628"/>
        <x:v>207964</x:v>
      </x:c>
      <x:c r="P8725" s="55">
        <x:f t="shared" si="1629"/>
        <x:v>40480</x:v>
      </x:c>
      <x:c r="Q8725" s="55">
        <x:f t="shared" si="1630"/>
        <x:v>120270.4890994427</x:v>
      </x:c>
      <x:c r="R8725" s="55">
        <x:f t="shared" si="1631"/>
        <x:v>27213.510900557303</x:v>
      </x:c>
      <x:c r="S8725" s="1" t="str">
        <x:f t="shared" si="1632"/>
        <x:v>YES</x:v>
      </x:c>
      <x:c r="T8725" s="1">
        <x:f t="shared" si="1633"/>
        <x:v>27213.510900557303</x:v>
      </x:c>
    </x:row>
    <x:row r="8726">
      <x:c r="A8726" s="1"/>
      <x:c r="B8726" s="1"/>
      <x:c r="C8726" s="1"/>
      <x:c r="D8726" s="1"/>
      <x:c r="E8726" s="1"/>
      <x:c r="F8726" s="1"/>
      <x:c r="G8726" s="1"/>
      <x:c r="H8726" s="1"/>
      <x:c r="I8726" s="53">
        <x:f t="shared" si="1622"/>
        <x:v>13</x:v>
      </x:c>
      <x:c r="J8726" s="53">
        <x:f t="shared" si="1623"/>
        <x:v>7</x:v>
      </x:c>
      <x:c r="K8726" s="53">
        <x:f t="shared" si="1624"/>
        <x:v>0</x:v>
      </x:c>
      <x:c r="L8726" s="53">
        <x:f t="shared" si="1625"/>
        <x:v>20</x:v>
      </x:c>
      <x:c r="M8726" s="54">
        <x:f t="shared" si="1626"/>
        <x:v>4288.7813291102548</x:v>
      </x:c>
      <x:c r="N8726" s="54">
        <x:f t="shared" si="1627"/>
        <x:v>2.4783203674376768</x:v>
      </x:c>
      <x:c r="O8726" s="55">
        <x:f t="shared" si="1628"/>
        <x:v>129058</x:v>
      </x:c>
      <x:c r="P8726" s="55">
        <x:f t="shared" si="1629"/>
        <x:v>14520</x:v>
      </x:c>
      <x:c r="Q8726" s="55">
        <x:f t="shared" si="1630"/>
        <x:v>86958.009185941919</x:v>
      </x:c>
      <x:c r="R8726" s="55">
        <x:f t="shared" si="1631"/>
        <x:v>7579.990814058081</x:v>
      </x:c>
      <x:c r="S8726" s="1" t="str">
        <x:f t="shared" si="1632"/>
        <x:v>YES</x:v>
      </x:c>
      <x:c r="T8726" s="1">
        <x:f t="shared" si="1633"/>
        <x:v>7579.990814058081</x:v>
      </x:c>
    </x:row>
    <x:row r="8727">
      <x:c r="A8727" s="1"/>
      <x:c r="B8727" s="1"/>
      <x:c r="C8727" s="1"/>
      <x:c r="D8727" s="1"/>
      <x:c r="E8727" s="1"/>
      <x:c r="F8727" s="1"/>
      <x:c r="G8727" s="1"/>
      <x:c r="H8727" s="1"/>
      <x:c r="I8727" s="53">
        <x:f t="shared" si="1622"/>
        <x:v>13</x:v>
      </x:c>
      <x:c r="J8727" s="53">
        <x:f t="shared" si="1623"/>
        <x:v>7</x:v>
      </x:c>
      <x:c r="K8727" s="53">
        <x:f t="shared" si="1624"/>
        <x:v>1</x:v>
      </x:c>
      <x:c r="L8727" s="53">
        <x:f t="shared" si="1625"/>
        <x:v>21</x:v>
      </x:c>
      <x:c r="M8727" s="54">
        <x:f t="shared" si="1626"/>
        <x:v>4334.3438291102548</x:v>
      </x:c>
      <x:c r="N8727" s="54">
        <x:f t="shared" si="1627"/>
        <x:v>2.5099609924376769</x:v>
      </x:c>
      <x:c r="O8727" s="55">
        <x:f t="shared" si="1628"/>
        <x:v>131758</x:v>
      </x:c>
      <x:c r="P8727" s="55">
        <x:f t="shared" si="1629"/>
        <x:v>15400</x:v>
      </x:c>
      <x:c r="Q8727" s="55">
        <x:f t="shared" si="1630"/>
        <x:v>87749.024810941919</x:v>
      </x:c>
      <x:c r="R8727" s="55">
        <x:f t="shared" si="1631"/>
        <x:v>8608.975189058081</x:v>
      </x:c>
      <x:c r="S8727" s="1" t="str">
        <x:f t="shared" si="1632"/>
        <x:v>YES</x:v>
      </x:c>
      <x:c r="T8727" s="1">
        <x:f t="shared" si="1633"/>
        <x:v>8608.975189058081</x:v>
      </x:c>
    </x:row>
    <x:row r="8728">
      <x:c r="A8728" s="1"/>
      <x:c r="B8728" s="1"/>
      <x:c r="C8728" s="1"/>
      <x:c r="D8728" s="1"/>
      <x:c r="E8728" s="1"/>
      <x:c r="F8728" s="1"/>
      <x:c r="G8728" s="1"/>
      <x:c r="H8728" s="1"/>
      <x:c r="I8728" s="53">
        <x:f t="shared" si="1622"/>
        <x:v>13</x:v>
      </x:c>
      <x:c r="J8728" s="53">
        <x:f t="shared" si="1623"/>
        <x:v>7</x:v>
      </x:c>
      <x:c r="K8728" s="53">
        <x:f t="shared" si="1624"/>
        <x:v>2</x:v>
      </x:c>
      <x:c r="L8728" s="53">
        <x:f t="shared" si="1625"/>
        <x:v>22</x:v>
      </x:c>
      <x:c r="M8728" s="54">
        <x:f t="shared" si="1626"/>
        <x:v>4381.0453916102551</x:v>
      </x:c>
      <x:c r="N8728" s="54">
        <x:f t="shared" si="1627"/>
        <x:v>2.5423926330626774</x:v>
      </x:c>
      <x:c r="O8728" s="55">
        <x:f t="shared" si="1628"/>
        <x:v>134458</x:v>
      </x:c>
      <x:c r="P8728" s="55">
        <x:f t="shared" si="1629"/>
        <x:v>16280</x:v>
      </x:c>
      <x:c r="Q8728" s="55">
        <x:f t="shared" si="1630"/>
        <x:v>88559.815826566919</x:v>
      </x:c>
      <x:c r="R8728" s="55">
        <x:f t="shared" si="1631"/>
        <x:v>9618.184173433081</x:v>
      </x:c>
      <x:c r="S8728" s="1" t="str">
        <x:f t="shared" si="1632"/>
        <x:v>YES</x:v>
      </x:c>
      <x:c r="T8728" s="1">
        <x:f t="shared" si="1633"/>
        <x:v>9618.184173433081</x:v>
      </x:c>
    </x:row>
    <x:row r="8729">
      <x:c r="A8729" s="1"/>
      <x:c r="B8729" s="1"/>
      <x:c r="C8729" s="1"/>
      <x:c r="D8729" s="1"/>
      <x:c r="E8729" s="1"/>
      <x:c r="F8729" s="1"/>
      <x:c r="G8729" s="1"/>
      <x:c r="H8729" s="1"/>
      <x:c r="I8729" s="53">
        <x:f t="shared" si="1622"/>
        <x:v>13</x:v>
      </x:c>
      <x:c r="J8729" s="53">
        <x:f t="shared" si="1623"/>
        <x:v>7</x:v>
      </x:c>
      <x:c r="K8729" s="53">
        <x:f t="shared" si="1624"/>
        <x:v>3</x:v>
      </x:c>
      <x:c r="L8729" s="53">
        <x:f t="shared" si="1625"/>
        <x:v>23</x:v>
      </x:c>
      <x:c r="M8729" s="54">
        <x:f t="shared" si="1626"/>
        <x:v>4428.9073740321301</x:v>
      </x:c>
      <x:c r="N8729" s="54">
        <x:f t="shared" si="1627"/>
        <x:v>2.5756301208556458</x:v>
      </x:c>
      <x:c r="O8729" s="55">
        <x:f t="shared" si="1628"/>
        <x:v>137158</x:v>
      </x:c>
      <x:c r="P8729" s="55">
        <x:f t="shared" si="1629"/>
        <x:v>17160</x:v>
      </x:c>
      <x:c r="Q8729" s="55">
        <x:f t="shared" si="1630"/>
        <x:v>89390.753021391138</x:v>
      </x:c>
      <x:c r="R8729" s="55">
        <x:f t="shared" si="1631"/>
        <x:v>10607.246978608862</x:v>
      </x:c>
      <x:c r="S8729" s="1" t="str">
        <x:f t="shared" si="1632"/>
        <x:v>YES</x:v>
      </x:c>
      <x:c r="T8729" s="1">
        <x:f t="shared" si="1633"/>
        <x:v>10607.246978608862</x:v>
      </x:c>
    </x:row>
    <x:row r="8730">
      <x:c r="A8730" s="1"/>
      <x:c r="B8730" s="1"/>
      <x:c r="C8730" s="1"/>
      <x:c r="D8730" s="1"/>
      <x:c r="E8730" s="1"/>
      <x:c r="F8730" s="1"/>
      <x:c r="G8730" s="1"/>
      <x:c r="H8730" s="1"/>
      <x:c r="I8730" s="53">
        <x:f t="shared" si="1622"/>
        <x:v>13</x:v>
      </x:c>
      <x:c r="J8730" s="53">
        <x:f t="shared" si="1623"/>
        <x:v>7</x:v>
      </x:c>
      <x:c r="K8730" s="53">
        <x:f t="shared" si="1624"/>
        <x:v>4</x:v>
      </x:c>
      <x:c r="L8730" s="53">
        <x:f t="shared" si="1625"/>
        <x:v>24</x:v>
      </x:c>
      <x:c r="M8730" s="54">
        <x:f t="shared" si="1626"/>
        <x:v>4477.9514897547861</x:v>
      </x:c>
      <x:c r="N8730" s="54">
        <x:f t="shared" si="1627"/>
        <x:v>2.6096885345519349</x:v>
      </x:c>
      <x:c r="O8730" s="55">
        <x:f t="shared" si="1628"/>
        <x:v>139858</x:v>
      </x:c>
      <x:c r="P8730" s="55">
        <x:f t="shared" si="1629"/>
        <x:v>18040</x:v>
      </x:c>
      <x:c r="Q8730" s="55">
        <x:f t="shared" si="1630"/>
        <x:v>90242.213363798364</x:v>
      </x:c>
      <x:c r="R8730" s="55">
        <x:f t="shared" si="1631"/>
        <x:v>11575.786636201636</x:v>
      </x:c>
      <x:c r="S8730" s="1" t="str">
        <x:f t="shared" si="1632"/>
        <x:v>YES</x:v>
      </x:c>
      <x:c r="T8730" s="1">
        <x:f t="shared" si="1633"/>
        <x:v>11575.786636201636</x:v>
      </x:c>
    </x:row>
    <x:row r="8731">
      <x:c r="A8731" s="1"/>
      <x:c r="B8731" s="1"/>
      <x:c r="C8731" s="1"/>
      <x:c r="D8731" s="1"/>
      <x:c r="E8731" s="1"/>
      <x:c r="F8731" s="1"/>
      <x:c r="G8731" s="1"/>
      <x:c r="H8731" s="1"/>
      <x:c r="I8731" s="53">
        <x:f t="shared" si="1622"/>
        <x:v>13</x:v>
      </x:c>
      <x:c r="J8731" s="53">
        <x:f t="shared" si="1623"/>
        <x:v>7</x:v>
      </x:c>
      <x:c r="K8731" s="53">
        <x:f t="shared" si="1624"/>
        <x:v>5</x:v>
      </x:c>
      <x:c r="L8731" s="53">
        <x:f t="shared" si="1625"/>
        <x:v>25</x:v>
      </x:c>
      <x:c r="M8731" s="54">
        <x:f t="shared" si="1626"/>
        <x:v>4528.1998136759894</x:v>
      </x:c>
      <x:c r="N8731" s="54">
        <x:f t="shared" si="1627"/>
        <x:v>2.6445832039416595</x:v>
      </x:c>
      <x:c r="O8731" s="55">
        <x:f t="shared" si="1628"/>
        <x:v>142558</x:v>
      </x:c>
      <x:c r="P8731" s="55">
        <x:f t="shared" si="1629"/>
        <x:v>18920</x:v>
      </x:c>
      <x:c r="Q8731" s="55">
        <x:f t="shared" si="1630"/>
        <x:v>91114.580098541483</x:v>
      </x:c>
      <x:c r="R8731" s="55">
        <x:f t="shared" si="1631"/>
        <x:v>12523.419901458517</x:v>
      </x:c>
      <x:c r="S8731" s="1" t="str">
        <x:f t="shared" si="1632"/>
        <x:v>YES</x:v>
      </x:c>
      <x:c r="T8731" s="1">
        <x:f t="shared" si="1633"/>
        <x:v>12523.419901458517</x:v>
      </x:c>
    </x:row>
    <x:row r="8732">
      <x:c r="A8732" s="1"/>
      <x:c r="B8732" s="1"/>
      <x:c r="C8732" s="1"/>
      <x:c r="D8732" s="1"/>
      <x:c r="E8732" s="1"/>
      <x:c r="F8732" s="1"/>
      <x:c r="G8732" s="1"/>
      <x:c r="H8732" s="1"/>
      <x:c r="I8732" s="53">
        <x:f t="shared" si="1622"/>
        <x:v>13</x:v>
      </x:c>
      <x:c r="J8732" s="53">
        <x:f t="shared" si="1623"/>
        <x:v>7</x:v>
      </x:c>
      <x:c r="K8732" s="53">
        <x:f t="shared" si="1624"/>
        <x:v>6</x:v>
      </x:c>
      <x:c r="L8732" s="53">
        <x:f t="shared" si="1625"/>
        <x:v>26</x:v>
      </x:c>
      <x:c r="M8732" s="54">
        <x:f t="shared" si="1626"/>
        <x:v>4579.6747878576225</x:v>
      </x:c>
      <x:c r="N8732" s="54">
        <x:f t="shared" si="1627"/>
        <x:v>2.6803297137900155</x:v>
      </x:c>
      <x:c r="O8732" s="55">
        <x:f t="shared" si="1628"/>
        <x:v>145258</x:v>
      </x:c>
      <x:c r="P8732" s="55">
        <x:f t="shared" si="1629"/>
        <x:v>19800</x:v>
      </x:c>
      <x:c r="Q8732" s="55">
        <x:f t="shared" si="1630"/>
        <x:v>92008.242844750392</x:v>
      </x:c>
      <x:c r="R8732" s="55">
        <x:f t="shared" si="1631"/>
        <x:v>13449.757155249608</x:v>
      </x:c>
      <x:c r="S8732" s="1" t="str">
        <x:f t="shared" si="1632"/>
        <x:v>YES</x:v>
      </x:c>
      <x:c r="T8732" s="1">
        <x:f t="shared" si="1633"/>
        <x:v>13449.757155249608</x:v>
      </x:c>
    </x:row>
    <x:row r="8733">
      <x:c r="A8733" s="1"/>
      <x:c r="B8733" s="1"/>
      <x:c r="C8733" s="1"/>
      <x:c r="D8733" s="1"/>
      <x:c r="E8733" s="1"/>
      <x:c r="F8733" s="1"/>
      <x:c r="G8733" s="1"/>
      <x:c r="H8733" s="1"/>
      <x:c r="I8733" s="53">
        <x:f t="shared" si="1622"/>
        <x:v>13</x:v>
      </x:c>
      <x:c r="J8733" s="53">
        <x:f t="shared" si="1623"/>
        <x:v>7</x:v>
      </x:c>
      <x:c r="K8733" s="53">
        <x:f t="shared" si="1624"/>
        <x:v>7</x:v>
      </x:c>
      <x:c r="L8733" s="53">
        <x:f t="shared" si="1625"/>
        <x:v>27</x:v>
      </x:c>
      <x:c r="M8733" s="54">
        <x:f t="shared" si="1626"/>
        <x:v>4632.3992272555834</x:v>
      </x:c>
      <x:c r="N8733" s="54">
        <x:f t="shared" si="1627"/>
        <x:v>2.7169439078163773</x:v>
      </x:c>
      <x:c r="O8733" s="55">
        <x:f t="shared" si="1628"/>
        <x:v>147958</x:v>
      </x:c>
      <x:c r="P8733" s="55">
        <x:f t="shared" si="1629"/>
        <x:v>20680</x:v>
      </x:c>
      <x:c r="Q8733" s="55">
        <x:f t="shared" si="1630"/>
        <x:v>92923.597695409437</x:v>
      </x:c>
      <x:c r="R8733" s="55">
        <x:f t="shared" si="1631"/>
        <x:v>14354.402304590563</x:v>
      </x:c>
      <x:c r="S8733" s="1" t="str">
        <x:f t="shared" si="1632"/>
        <x:v>YES</x:v>
      </x:c>
      <x:c r="T8733" s="1">
        <x:f t="shared" si="1633"/>
        <x:v>14354.402304590563</x:v>
      </x:c>
    </x:row>
    <x:row r="8734">
      <x:c r="A8734" s="1"/>
      <x:c r="B8734" s="1"/>
      <x:c r="C8734" s="1"/>
      <x:c r="D8734" s="1"/>
      <x:c r="E8734" s="1"/>
      <x:c r="F8734" s="1"/>
      <x:c r="G8734" s="1"/>
      <x:c r="H8734" s="1"/>
      <x:c r="I8734" s="53">
        <x:f t="shared" si="1622"/>
        <x:v>13</x:v>
      </x:c>
      <x:c r="J8734" s="53">
        <x:f t="shared" si="1623"/>
        <x:v>7</x:v>
      </x:c>
      <x:c r="K8734" s="53">
        <x:f t="shared" si="1624"/>
        <x:v>8</x:v>
      </x:c>
      <x:c r="L8734" s="53">
        <x:f t="shared" si="1625"/>
        <x:v>28</x:v>
      </x:c>
      <x:c r="M8734" s="54">
        <x:f t="shared" si="1626"/>
        <x:v>4686.3963255355629</x:v>
      </x:c>
      <x:c r="N8734" s="54">
        <x:f t="shared" si="1627"/>
        <x:v>2.7544418927330296</x:v>
      </x:c>
      <x:c r="O8734" s="55">
        <x:f t="shared" si="1628"/>
        <x:v>150658</x:v>
      </x:c>
      <x:c r="P8734" s="55">
        <x:f t="shared" si="1629"/>
        <x:v>21560</x:v>
      </x:c>
      <x:c r="Q8734" s="55">
        <x:f t="shared" si="1630"/>
        <x:v>93861.047318325742</x:v>
      </x:c>
      <x:c r="R8734" s="55">
        <x:f t="shared" si="1631"/>
        <x:v>15236.952681674258</x:v>
      </x:c>
      <x:c r="S8734" s="1" t="str">
        <x:f t="shared" si="1632"/>
        <x:v>YES</x:v>
      </x:c>
      <x:c r="T8734" s="1">
        <x:f t="shared" si="1633"/>
        <x:v>15236.952681674258</x:v>
      </x:c>
    </x:row>
    <x:row r="8735">
      <x:c r="A8735" s="1"/>
      <x:c r="B8735" s="1"/>
      <x:c r="C8735" s="1"/>
      <x:c r="D8735" s="1"/>
      <x:c r="E8735" s="1"/>
      <x:c r="F8735" s="1"/>
      <x:c r="G8735" s="1"/>
      <x:c r="H8735" s="1"/>
      <x:c r="I8735" s="53">
        <x:f t="shared" si="1622"/>
        <x:v>13</x:v>
      </x:c>
      <x:c r="J8735" s="53">
        <x:f t="shared" si="1623"/>
        <x:v>7</x:v>
      </x:c>
      <x:c r="K8735" s="53">
        <x:f t="shared" si="1624"/>
        <x:v>9</x:v>
      </x:c>
      <x:c r="L8735" s="53">
        <x:f t="shared" si="1625"/>
        <x:v>29</x:v>
      </x:c>
      <x:c r="M8735" s="54">
        <x:f t="shared" si="1626"/>
        <x:v>4741.6896609759578</x:v>
      </x:c>
      <x:c r="N8735" s="54">
        <x:f t="shared" si="1627"/>
        <x:v>2.7928400423444151</x:v>
      </x:c>
      <x:c r="O8735" s="55">
        <x:f t="shared" si="1628"/>
        <x:v>153358</x:v>
      </x:c>
      <x:c r="P8735" s="55">
        <x:f t="shared" si="1629"/>
        <x:v>22440</x:v>
      </x:c>
      <x:c r="Q8735" s="55">
        <x:f t="shared" si="1630"/>
        <x:v>94821.001058610374</x:v>
      </x:c>
      <x:c r="R8735" s="55">
        <x:f t="shared" si="1631"/>
        <x:v>16096.998941389626</x:v>
      </x:c>
      <x:c r="S8735" s="1" t="str">
        <x:f t="shared" si="1632"/>
        <x:v>YES</x:v>
      </x:c>
      <x:c r="T8735" s="1">
        <x:f t="shared" si="1633"/>
        <x:v>16096.998941389626</x:v>
      </x:c>
    </x:row>
    <x:row r="8736">
      <x:c r="A8736" s="1"/>
      <x:c r="B8736" s="1"/>
      <x:c r="C8736" s="1"/>
      <x:c r="D8736" s="1"/>
      <x:c r="E8736" s="1"/>
      <x:c r="F8736" s="1"/>
      <x:c r="G8736" s="1"/>
      <x:c r="H8736" s="1"/>
      <x:c r="I8736" s="53">
        <x:f t="shared" si="1622"/>
        <x:v>13</x:v>
      </x:c>
      <x:c r="J8736" s="53">
        <x:f t="shared" si="1623"/>
        <x:v>7</x:v>
      </x:c>
      <x:c r="K8736" s="53">
        <x:f t="shared" si="1624"/>
        <x:v>10</x:v>
      </x:c>
      <x:c r="L8736" s="53">
        <x:f t="shared" si="1625"/>
        <x:v>30</x:v>
      </x:c>
      <x:c r="M8736" s="54">
        <x:f t="shared" si="1626"/>
        <x:v>4798.3032024591703</x:v>
      </x:c>
      <x:c r="N8736" s="54">
        <x:f t="shared" si="1627"/>
        <x:v>2.8321550017077572</x:v>
      </x:c>
      <x:c r="O8736" s="55">
        <x:f t="shared" si="1628"/>
        <x:v>156058</x:v>
      </x:c>
      <x:c r="P8736" s="55">
        <x:f t="shared" si="1629"/>
        <x:v>23320</x:v>
      </x:c>
      <x:c r="Q8736" s="55">
        <x:f t="shared" si="1630"/>
        <x:v>95803.875042693922</x:v>
      </x:c>
      <x:c r="R8736" s="55">
        <x:f t="shared" si="1631"/>
        <x:v>16934.124957306078</x:v>
      </x:c>
      <x:c r="S8736" s="1" t="str">
        <x:f t="shared" si="1632"/>
        <x:v>YES</x:v>
      </x:c>
      <x:c r="T8736" s="1">
        <x:f t="shared" si="1633"/>
        <x:v>16934.124957306078</x:v>
      </x:c>
    </x:row>
    <x:row r="8737">
      <x:c r="A8737" s="1"/>
      <x:c r="B8737" s="1"/>
      <x:c r="C8737" s="1"/>
      <x:c r="D8737" s="1"/>
      <x:c r="E8737" s="1"/>
      <x:c r="F8737" s="1"/>
      <x:c r="G8737" s="1"/>
      <x:c r="H8737" s="1"/>
      <x:c r="I8737" s="53">
        <x:f t="shared" si="1622"/>
        <x:v>13</x:v>
      </x:c>
      <x:c r="J8737" s="53">
        <x:f t="shared" si="1623"/>
        <x:v>7</x:v>
      </x:c>
      <x:c r="K8737" s="53">
        <x:f t="shared" si="1624"/>
        <x:v>11</x:v>
      </x:c>
      <x:c r="L8737" s="53">
        <x:f t="shared" si="1625"/>
        <x:v>31</x:v>
      </x:c>
      <x:c r="M8737" s="54">
        <x:f t="shared" si="1626"/>
        <x:v>4856.2613155526096</x:v>
      </x:c>
      <x:c r="N8737" s="54">
        <x:f t="shared" si="1627"/>
        <x:v>2.8724036913559789</x:v>
      </x:c>
      <x:c r="O8737" s="55">
        <x:f t="shared" si="1628"/>
        <x:v>158758</x:v>
      </x:c>
      <x:c r="P8737" s="55">
        <x:f t="shared" si="1629"/>
        <x:v>24200</x:v>
      </x:c>
      <x:c r="Q8737" s="55">
        <x:f t="shared" si="1630"/>
        <x:v>96810.092283899474</x:v>
      </x:c>
      <x:c r="R8737" s="55">
        <x:f t="shared" si="1631"/>
        <x:v>17747.907716100526</x:v>
      </x:c>
      <x:c r="S8737" s="1" t="str">
        <x:f t="shared" si="1632"/>
        <x:v>YES</x:v>
      </x:c>
      <x:c r="T8737" s="1">
        <x:f t="shared" si="1633"/>
        <x:v>17747.907716100526</x:v>
      </x:c>
    </x:row>
    <x:row r="8738">
      <x:c r="A8738" s="1"/>
      <x:c r="B8738" s="1"/>
      <x:c r="C8738" s="1"/>
      <x:c r="D8738" s="1"/>
      <x:c r="E8738" s="1"/>
      <x:c r="F8738" s="1"/>
      <x:c r="G8738" s="1"/>
      <x:c r="H8738" s="1"/>
      <x:c r="I8738" s="53">
        <x:f t="shared" si="1622"/>
        <x:v>13</x:v>
      </x:c>
      <x:c r="J8738" s="53">
        <x:f t="shared" si="1623"/>
        <x:v>7</x:v>
      </x:c>
      <x:c r="K8738" s="53">
        <x:f t="shared" si="1624"/>
        <x:v>12</x:v>
      </x:c>
      <x:c r="L8738" s="53">
        <x:f t="shared" si="1625"/>
        <x:v>32</x:v>
      </x:c>
      <x:c r="M8738" s="54">
        <x:f t="shared" si="1626"/>
        <x:v>4915.5887686806736</x:v>
      </x:c>
      <x:c r="N8738" s="54">
        <x:f t="shared" si="1627"/>
        <x:v>2.9136033115838011</x:v>
      </x:c>
      <x:c r="O8738" s="55">
        <x:f t="shared" si="1628"/>
        <x:v>161458</x:v>
      </x:c>
      <x:c r="P8738" s="55">
        <x:f t="shared" si="1629"/>
        <x:v>25080</x:v>
      </x:c>
      <x:c r="Q8738" s="55">
        <x:f t="shared" si="1630"/>
        <x:v>97840.082789595021</x:v>
      </x:c>
      <x:c r="R8738" s="55">
        <x:f t="shared" si="1631"/>
        <x:v>18537.917210404979</x:v>
      </x:c>
      <x:c r="S8738" s="1" t="str">
        <x:f t="shared" si="1632"/>
        <x:v>YES</x:v>
      </x:c>
      <x:c r="T8738" s="1">
        <x:f t="shared" si="1633"/>
        <x:v>18537.917210404979</x:v>
      </x:c>
    </x:row>
    <x:row r="8739">
      <x:c r="A8739" s="1"/>
      <x:c r="B8739" s="1"/>
      <x:c r="C8739" s="1"/>
      <x:c r="D8739" s="1"/>
      <x:c r="E8739" s="1"/>
      <x:c r="F8739" s="1"/>
      <x:c r="G8739" s="1"/>
      <x:c r="H8739" s="1"/>
      <x:c r="I8739" s="53">
        <x:f t="shared" si="1622"/>
        <x:v>13</x:v>
      </x:c>
      <x:c r="J8739" s="53">
        <x:f t="shared" si="1623"/>
        <x:v>7</x:v>
      </x:c>
      <x:c r="K8739" s="53">
        <x:f t="shared" si="1624"/>
        <x:v>13</x:v>
      </x:c>
      <x:c r="L8739" s="53">
        <x:f t="shared" si="1625"/>
        <x:v>33</x:v>
      </x:c>
      <x:c r="M8739" s="54">
        <x:f t="shared" si="1626"/>
        <x:v>4976.3107393890587</x:v>
      </x:c>
      <x:c r="N8739" s="54">
        <x:f t="shared" si="1627"/>
        <x:v>2.9557713467979574</x:v>
      </x:c>
      <x:c r="O8739" s="55">
        <x:f t="shared" si="1628"/>
        <x:v>164158</x:v>
      </x:c>
      <x:c r="P8739" s="55">
        <x:f t="shared" si="1629"/>
        <x:v>25960</x:v>
      </x:c>
      <x:c r="Q8739" s="55">
        <x:f t="shared" si="1630"/>
        <x:v>98894.283669948927</x:v>
      </x:c>
      <x:c r="R8739" s="55">
        <x:f t="shared" si="1631"/>
        <x:v>19303.716330051073</x:v>
      </x:c>
      <x:c r="S8739" s="1" t="str">
        <x:f t="shared" si="1632"/>
        <x:v>YES</x:v>
      </x:c>
      <x:c r="T8739" s="1">
        <x:f t="shared" si="1633"/>
        <x:v>19303.716330051073</x:v>
      </x:c>
    </x:row>
    <x:row r="8740">
      <x:c r="A8740" s="1"/>
      <x:c r="B8740" s="1"/>
      <x:c r="C8740" s="1"/>
      <x:c r="D8740" s="1"/>
      <x:c r="E8740" s="1"/>
      <x:c r="F8740" s="1"/>
      <x:c r="G8740" s="1"/>
      <x:c r="H8740" s="1"/>
      <x:c r="I8740" s="53">
        <x:f t="shared" si="1622"/>
        <x:v>13</x:v>
      </x:c>
      <x:c r="J8740" s="53">
        <x:f t="shared" si="1623"/>
        <x:v>7</x:v>
      </x:c>
      <x:c r="K8740" s="53">
        <x:f t="shared" si="1624"/>
        <x:v>14</x:v>
      </x:c>
      <x:c r="L8740" s="53">
        <x:f t="shared" si="1625"/>
        <x:v>34</x:v>
      </x:c>
      <x:c r="M8740" s="54">
        <x:f t="shared" si="1626"/>
        <x:v>5038.4528207027197</x:v>
      </x:c>
      <x:c r="N8740" s="54">
        <x:f t="shared" si="1627"/>
        <x:v>2.9989255699324442</x:v>
      </x:c>
      <x:c r="O8740" s="55">
        <x:f t="shared" si="1628"/>
        <x:v>166858</x:v>
      </x:c>
      <x:c r="P8740" s="55">
        <x:f t="shared" si="1629"/>
        <x:v>26840</x:v>
      </x:c>
      <x:c r="Q8740" s="55">
        <x:f t="shared" si="1630"/>
        <x:v>99973.139248311098</x:v>
      </x:c>
      <x:c r="R8740" s="55">
        <x:f t="shared" si="1631"/>
        <x:v>20044.860751688902</x:v>
      </x:c>
      <x:c r="S8740" s="1" t="str">
        <x:f t="shared" si="1632"/>
        <x:v>YES</x:v>
      </x:c>
      <x:c r="T8740" s="1">
        <x:f t="shared" si="1633"/>
        <x:v>20044.860751688902</x:v>
      </x:c>
    </x:row>
    <x:row r="8741">
      <x:c r="A8741" s="1"/>
      <x:c r="B8741" s="1"/>
      <x:c r="C8741" s="1"/>
      <x:c r="D8741" s="1"/>
      <x:c r="E8741" s="1"/>
      <x:c r="F8741" s="1"/>
      <x:c r="G8741" s="1"/>
      <x:c r="H8741" s="1"/>
      <x:c r="I8741" s="53">
        <x:f t="shared" si="1622"/>
        <x:v>13</x:v>
      </x:c>
      <x:c r="J8741" s="53">
        <x:f t="shared" si="1623"/>
        <x:v>7</x:v>
      </x:c>
      <x:c r="K8741" s="53">
        <x:f t="shared" si="1624"/>
        <x:v>15</x:v>
      </x:c>
      <x:c r="L8741" s="53">
        <x:f t="shared" si="1625"/>
        <x:v>35</x:v>
      </x:c>
      <x:c r="M8741" s="54">
        <x:f t="shared" si="1626"/>
        <x:v>5102.0410275788654</x:v>
      </x:c>
      <x:c r="N8741" s="54">
        <x:f t="shared" si="1627"/>
        <x:v>3.0430840469297675</x:v>
      </x:c>
      <x:c r="O8741" s="55">
        <x:f t="shared" si="1628"/>
        <x:v>169558</x:v>
      </x:c>
      <x:c r="P8741" s="55">
        <x:f t="shared" si="1629"/>
        <x:v>27720</x:v>
      </x:c>
      <x:c r="Q8741" s="55">
        <x:f t="shared" si="1630"/>
        <x:v>101077.10117324418</x:v>
      </x:c>
      <x:c r="R8741" s="55">
        <x:f t="shared" si="1631"/>
        <x:v>20760.898826755816</x:v>
      </x:c>
      <x:c r="S8741" s="1" t="str">
        <x:f t="shared" si="1632"/>
        <x:v>YES</x:v>
      </x:c>
      <x:c r="T8741" s="1">
        <x:f t="shared" si="1633"/>
        <x:v>20760.898826755816</x:v>
      </x:c>
    </x:row>
    <x:row r="8742">
      <x:c r="A8742" s="1"/>
      <x:c r="B8742" s="1"/>
      <x:c r="C8742" s="1"/>
      <x:c r="D8742" s="1"/>
      <x:c r="E8742" s="1"/>
      <x:c r="F8742" s="1"/>
      <x:c r="G8742" s="1"/>
      <x:c r="H8742" s="1"/>
      <x:c r="I8742" s="53">
        <x:f t="shared" si="1622"/>
        <x:v>13</x:v>
      </x:c>
      <x:c r="J8742" s="53">
        <x:f t="shared" si="1623"/>
        <x:v>7</x:v>
      </x:c>
      <x:c r="K8742" s="53">
        <x:f t="shared" si="1624"/>
        <x:v>16</x:v>
      </x:c>
      <x:c r="L8742" s="53">
        <x:f t="shared" si="1625"/>
        <x:v>36</x:v>
      </x:c>
      <x:c r="M8742" s="54">
        <x:f t="shared" si="1626"/>
        <x:v>5167.1018034563549</x:v>
      </x:c>
      <x:c r="N8742" s="54">
        <x:f t="shared" si="1627"/>
        <x:v>3.0882651412891353</x:v>
      </x:c>
      <x:c r="O8742" s="55">
        <x:f t="shared" si="1628"/>
        <x:v>172258</x:v>
      </x:c>
      <x:c r="P8742" s="55">
        <x:f t="shared" si="1629"/>
        <x:v>28600</x:v>
      </x:c>
      <x:c r="Q8742" s="55">
        <x:f t="shared" si="1630"/>
        <x:v>102206.62853222838</x:v>
      </x:c>
      <x:c r="R8742" s="55">
        <x:f t="shared" si="1631"/>
        <x:v>21451.37146777162</x:v>
      </x:c>
      <x:c r="S8742" s="1" t="str">
        <x:f t="shared" si="1632"/>
        <x:v>YES</x:v>
      </x:c>
      <x:c r="T8742" s="1">
        <x:f t="shared" si="1633"/>
        <x:v>21451.37146777162</x:v>
      </x:c>
    </x:row>
    <x:row r="8743">
      <x:c r="A8743" s="1"/>
      <x:c r="B8743" s="1"/>
      <x:c r="C8743" s="1"/>
      <x:c r="D8743" s="1"/>
      <x:c r="E8743" s="1"/>
      <x:c r="F8743" s="1"/>
      <x:c r="G8743" s="1"/>
      <x:c r="H8743" s="1"/>
      <x:c r="I8743" s="53">
        <x:f t="shared" si="1622"/>
        <x:v>13</x:v>
      </x:c>
      <x:c r="J8743" s="53">
        <x:f t="shared" si="1623"/>
        <x:v>7</x:v>
      </x:c>
      <x:c r="K8743" s="53">
        <x:f t="shared" si="1624"/>
        <x:v>17</x:v>
      </x:c>
      <x:c r="L8743" s="53">
        <x:f t="shared" si="1625"/>
        <x:v>37</x:v>
      </x:c>
      <x:c r="M8743" s="54">
        <x:f t="shared" si="1626"/>
        <x:v>5233.6620269028954</x:v>
      </x:c>
      <x:c r="N8743" s="54">
        <x:f t="shared" si="1627"/>
        <x:v>3.1344875186825663</x:v>
      </x:c>
      <x:c r="O8743" s="55">
        <x:f t="shared" si="1628"/>
        <x:v>174958</x:v>
      </x:c>
      <x:c r="P8743" s="55">
        <x:f t="shared" si="1629"/>
        <x:v>29480</x:v>
      </x:c>
      <x:c r="Q8743" s="55">
        <x:f t="shared" si="1630"/>
        <x:v>103362.18796706415</x:v>
      </x:c>
      <x:c r="R8743" s="55">
        <x:f t="shared" si="1631"/>
        <x:v>22115.81203293585</x:v>
      </x:c>
      <x:c r="S8743" s="1" t="str">
        <x:f t="shared" si="1632"/>
        <x:v>YES</x:v>
      </x:c>
      <x:c r="T8743" s="1">
        <x:f t="shared" si="1633"/>
        <x:v>22115.81203293585</x:v>
      </x:c>
    </x:row>
    <x:row r="8744">
      <x:c r="A8744" s="1"/>
      <x:c r="B8744" s="1"/>
      <x:c r="C8744" s="1"/>
      <x:c r="D8744" s="1"/>
      <x:c r="E8744" s="1"/>
      <x:c r="F8744" s="1"/>
      <x:c r="G8744" s="1"/>
      <x:c r="H8744" s="1"/>
      <x:c r="I8744" s="53">
        <x:f t="shared" si="1622"/>
        <x:v>13</x:v>
      </x:c>
      <x:c r="J8744" s="53">
        <x:f t="shared" si="1623"/>
        <x:v>7</x:v>
      </x:c>
      <x:c r="K8744" s="53">
        <x:f t="shared" si="1624"/>
        <x:v>18</x:v>
      </x:c>
      <x:c r="L8744" s="53">
        <x:f t="shared" si="1625"/>
        <x:v>38</x:v>
      </x:c>
      <x:c r="M8744" s="54">
        <x:f t="shared" si="1626"/>
        <x:v>5301.7490183614827</x:v>
      </x:c>
      <x:c r="N8744" s="54">
        <x:f t="shared" si="1627"/>
        <x:v>3.1817701516399186</x:v>
      </x:c>
      <x:c r="O8744" s="55">
        <x:f t="shared" si="1628"/>
        <x:v>177658</x:v>
      </x:c>
      <x:c r="P8744" s="55">
        <x:f t="shared" si="1629"/>
        <x:v>30360</x:v>
      </x:c>
      <x:c r="Q8744" s="55">
        <x:f t="shared" si="1630"/>
        <x:v>104544.25379099796</x:v>
      </x:c>
      <x:c r="R8744" s="55">
        <x:f t="shared" si="1631"/>
        <x:v>22753.746209002042</x:v>
      </x:c>
      <x:c r="S8744" s="1" t="str">
        <x:f t="shared" si="1632"/>
        <x:v>YES</x:v>
      </x:c>
      <x:c r="T8744" s="1">
        <x:f t="shared" si="1633"/>
        <x:v>22753.746209002042</x:v>
      </x:c>
    </x:row>
    <x:row r="8745">
      <x:c r="A8745" s="1"/>
      <x:c r="B8745" s="1"/>
      <x:c r="C8745" s="1"/>
      <x:c r="D8745" s="1"/>
      <x:c r="E8745" s="1"/>
      <x:c r="F8745" s="1"/>
      <x:c r="G8745" s="1"/>
      <x:c r="H8745" s="1"/>
      <x:c r="I8745" s="53">
        <x:f t="shared" si="1622"/>
        <x:v>13</x:v>
      </x:c>
      <x:c r="J8745" s="53">
        <x:f t="shared" si="1623"/>
        <x:v>7</x:v>
      </x:c>
      <x:c r="K8745" s="53">
        <x:f t="shared" si="1624"/>
        <x:v>19</x:v>
      </x:c>
      <x:c r="L8745" s="53">
        <x:f t="shared" si="1625"/>
        <x:v>39</x:v>
      </x:c>
      <x:c r="M8745" s="54">
        <x:f t="shared" si="1626"/>
        <x:v>5371.3905469975043</x:v>
      </x:c>
      <x:c r="N8745" s="54">
        <x:f t="shared" si="1627"/>
        <x:v>3.2301323243038222</x:v>
      </x:c>
      <x:c r="O8745" s="55">
        <x:f t="shared" si="1628"/>
        <x:v>180358</x:v>
      </x:c>
      <x:c r="P8745" s="55">
        <x:f t="shared" si="1629"/>
        <x:v>31240</x:v>
      </x:c>
      <x:c r="Q8745" s="55">
        <x:f t="shared" si="1630"/>
        <x:v>105753.30810759556</x:v>
      </x:c>
      <x:c r="R8745" s="55">
        <x:f t="shared" si="1631"/>
        <x:v>23364.691892404444</x:v>
      </x:c>
      <x:c r="S8745" s="1" t="str">
        <x:f t="shared" si="1632"/>
        <x:v>YES</x:v>
      </x:c>
      <x:c r="T8745" s="1">
        <x:f t="shared" si="1633"/>
        <x:v>23364.691892404444</x:v>
      </x:c>
    </x:row>
    <x:row r="8746">
      <x:c r="A8746" s="1"/>
      <x:c r="B8746" s="1"/>
      <x:c r="C8746" s="1"/>
      <x:c r="D8746" s="1"/>
      <x:c r="E8746" s="1"/>
      <x:c r="F8746" s="1"/>
      <x:c r="G8746" s="1"/>
      <x:c r="H8746" s="1"/>
      <x:c r="I8746" s="53">
        <x:f t="shared" si="1622"/>
        <x:v>13</x:v>
      </x:c>
      <x:c r="J8746" s="53">
        <x:f t="shared" si="1623"/>
        <x:v>7</x:v>
      </x:c>
      <x:c r="K8746" s="53">
        <x:f t="shared" si="1624"/>
        <x:v>20</x:v>
      </x:c>
      <x:c r="L8746" s="53">
        <x:f t="shared" si="1625"/>
        <x:v>40</x:v>
      </x:c>
      <x:c r="M8746" s="54">
        <x:f t="shared" si="1626"/>
        <x:v>5442.6148376479814</x:v>
      </x:c>
      <x:c r="N8746" s="54">
        <x:f t="shared" si="1627"/>
        <x:v>3.2795936372555428</x:v>
      </x:c>
      <x:c r="O8746" s="55">
        <x:f t="shared" si="1628"/>
        <x:v>183058</x:v>
      </x:c>
      <x:c r="P8746" s="55">
        <x:f t="shared" si="1629"/>
        <x:v>32120</x:v>
      </x:c>
      <x:c r="Q8746" s="55">
        <x:f t="shared" si="1630"/>
        <x:v>106989.84093138856</x:v>
      </x:c>
      <x:c r="R8746" s="55">
        <x:f t="shared" si="1631"/>
        <x:v>23948.159068611436</x:v>
      </x:c>
      <x:c r="S8746" s="1" t="str">
        <x:f t="shared" si="1632"/>
        <x:v>YES</x:v>
      </x:c>
      <x:c r="T8746" s="1">
        <x:f t="shared" si="1633"/>
        <x:v>23948.159068611436</x:v>
      </x:c>
    </x:row>
    <x:row r="8747">
      <x:c r="A8747" s="1"/>
      <x:c r="B8747" s="1"/>
      <x:c r="C8747" s="1"/>
      <x:c r="D8747" s="1"/>
      <x:c r="E8747" s="1"/>
      <x:c r="F8747" s="1"/>
      <x:c r="G8747" s="1"/>
      <x:c r="H8747" s="1"/>
      <x:c r="I8747" s="53">
        <x:f t="shared" si="1622"/>
        <x:v>13</x:v>
      </x:c>
      <x:c r="J8747" s="53">
        <x:f t="shared" si="1623"/>
        <x:v>7</x:v>
      </x:c>
      <x:c r="K8747" s="53">
        <x:f t="shared" si="1624"/>
        <x:v>21</x:v>
      </x:c>
      <x:c r="L8747" s="53">
        <x:f t="shared" si="1625"/>
        <x:v>41</x:v>
      </x:c>
      <x:c r="M8747" s="54">
        <x:f t="shared" si="1626"/>
        <x:v>5515.4505778744251</x:v>
      </x:c>
      <x:c r="N8747" s="54">
        <x:f t="shared" si="1627"/>
        <x:v>3.3301740124127952</x:v>
      </x:c>
      <x:c r="O8747" s="55">
        <x:f t="shared" si="1628"/>
        <x:v>185758</x:v>
      </x:c>
      <x:c r="P8747" s="55">
        <x:f t="shared" si="1629"/>
        <x:v>33000</x:v>
      </x:c>
      <x:c r="Q8747" s="55">
        <x:f t="shared" si="1630"/>
        <x:v>108254.35031031987</x:v>
      </x:c>
      <x:c r="R8747" s="55">
        <x:f t="shared" si="1631"/>
        <x:v>24503.649689680125</x:v>
      </x:c>
      <x:c r="S8747" s="1" t="str">
        <x:f t="shared" si="1632"/>
        <x:v>YES</x:v>
      </x:c>
      <x:c r="T8747" s="1">
        <x:f t="shared" si="1633"/>
        <x:v>24503.649689680125</x:v>
      </x:c>
    </x:row>
    <x:row r="8748">
      <x:c r="A8748" s="1"/>
      <x:c r="B8748" s="1"/>
      <x:c r="C8748" s="1"/>
      <x:c r="D8748" s="1"/>
      <x:c r="E8748" s="1"/>
      <x:c r="F8748" s="1"/>
      <x:c r="G8748" s="1"/>
      <x:c r="H8748" s="1"/>
      <x:c r="I8748" s="53">
        <x:f t="shared" si="1622"/>
        <x:v>13</x:v>
      </x:c>
      <x:c r="J8748" s="53">
        <x:f t="shared" si="1623"/>
        <x:v>7</x:v>
      </x:c>
      <x:c r="K8748" s="53">
        <x:f t="shared" si="1624"/>
        <x:v>22</x:v>
      </x:c>
      <x:c r="L8748" s="53">
        <x:f t="shared" si="1625"/>
        <x:v>42</x:v>
      </x:c>
      <x:c r="M8748" s="54">
        <x:f t="shared" si="1626"/>
        <x:v>5589.9269251208216</x:v>
      </x:c>
      <x:c r="N8748" s="54">
        <x:f t="shared" si="1627"/>
        <x:v>3.3818936980005705</x:v>
      </x:c>
      <x:c r="O8748" s="55">
        <x:f t="shared" si="1628"/>
        <x:v>188458</x:v>
      </x:c>
      <x:c r="P8748" s="55">
        <x:f t="shared" si="1629"/>
        <x:v>33880</x:v>
      </x:c>
      <x:c r="Q8748" s="55">
        <x:f t="shared" si="1630"/>
        <x:v>109547.34245001426</x:v>
      </x:c>
      <x:c r="R8748" s="55">
        <x:f t="shared" si="1631"/>
        <x:v>25030.657549985743</x:v>
      </x:c>
      <x:c r="S8748" s="1" t="str">
        <x:f t="shared" si="1632"/>
        <x:v>YES</x:v>
      </x:c>
      <x:c r="T8748" s="1">
        <x:f t="shared" si="1633"/>
        <x:v>25030.657549985743</x:v>
      </x:c>
    </x:row>
    <x:row r="8749">
      <x:c r="A8749" s="1"/>
      <x:c r="B8749" s="1"/>
      <x:c r="C8749" s="1"/>
      <x:c r="D8749" s="1"/>
      <x:c r="E8749" s="1"/>
      <x:c r="F8749" s="1"/>
      <x:c r="G8749" s="1"/>
      <x:c r="H8749" s="1"/>
      <x:c r="I8749" s="53">
        <x:f t="shared" si="1622"/>
        <x:v>13</x:v>
      </x:c>
      <x:c r="J8749" s="53">
        <x:f t="shared" si="1623"/>
        <x:v>7</x:v>
      </x:c>
      <x:c r="K8749" s="53">
        <x:f t="shared" si="1624"/>
        <x:v>23</x:v>
      </x:c>
      <x:c r="L8749" s="53">
        <x:f t="shared" si="1625"/>
        <x:v>43</x:v>
      </x:c>
      <x:c r="M8749" s="54">
        <x:f t="shared" si="1626"/>
        <x:v>5666.0735139782573</x:v>
      </x:c>
      <x:c r="N8749" s="54">
        <x:f t="shared" si="1627"/>
        <x:v>3.4347732735960119</x:v>
      </x:c>
      <x:c r="O8749" s="55">
        <x:f t="shared" si="1628"/>
        <x:v>191158</x:v>
      </x:c>
      <x:c r="P8749" s="55">
        <x:f t="shared" si="1629"/>
        <x:v>34760</x:v>
      </x:c>
      <x:c r="Q8749" s="55">
        <x:f t="shared" si="1630"/>
        <x:v>110869.3318399003</x:v>
      </x:c>
      <x:c r="R8749" s="55">
        <x:f t="shared" si="1631"/>
        <x:v>25528.668160099696</x:v>
      </x:c>
      <x:c r="S8749" s="1" t="str">
        <x:f t="shared" si="1632"/>
        <x:v>YES</x:v>
      </x:c>
      <x:c r="T8749" s="1">
        <x:f t="shared" si="1633"/>
        <x:v>25528.668160099696</x:v>
      </x:c>
    </x:row>
    <x:row r="8750">
      <x:c r="A8750" s="1"/>
      <x:c r="B8750" s="1"/>
      <x:c r="C8750" s="1"/>
      <x:c r="D8750" s="1"/>
      <x:c r="E8750" s="1"/>
      <x:c r="F8750" s="1"/>
      <x:c r="G8750" s="1"/>
      <x:c r="H8750" s="1"/>
      <x:c r="I8750" s="53" t="n">
        <x:f t="shared" ref="I8750:I8813" si="1634">INT((ROW()-ROW($I$46))/((CARROT_CAP+1)*(MESCLUN_CAP+1)))</x:f>
        <x:v>13</x:v>
      </x:c>
      <x:c r="J8750" s="53" t="n">
        <x:f t="shared" ref="J8750:J8813" si="1635">MOD(INT((ROW()-ROW($I$46))/(MESCLUN_CAP+1)),CARROT_CAP+1)</x:f>
        <x:v>7</x:v>
      </x:c>
      <x:c r="K8750" s="53" t="n">
        <x:f t="shared" ref="K8750:K8813" si="1636">MOD(ROW()-ROW($I$46),MESCLUN_CAP+1)</x:f>
        <x:v>24</x:v>
      </x:c>
      <x:c r="L8750" s="53" t="n">
        <x:f t="shared" ref="L8750:L8813" si="1637">SUM(I8750:K8750)</x:f>
        <x:v>44</x:v>
      </x:c>
      <x:c r="M8750" s="54" t="n">
        <x:f t="shared" ref="M8750:M8813" si="1638">I8750*TOMATO_HOURS*WEEKS*(1+TOMATO_DIM)^I8750+J8750*CARROT_HOURS*WEEKS*(1+CARROT_DIM)^J8750+K8750*MESCLUN_HOURS*WEEKS*(1+MESCLUN_DIM)^K8750</x:f>
        <x:v>5743.9204635577535</x:v>
      </x:c>
      <x:c r="N8750" s="54" t="n">
        <x:f t="shared" ref="N8750:N8813" si="1639">MAX(M8750-FARMER_HOURS,0)/TEMP_HOURS_PER_WORKER</x:f>
        <x:v>3.48883365524844</x:v>
      </x:c>
      <x:c r="O8750" s="55" t="n">
        <x:f t="shared" ref="O8750:O8813" si="1640">I8750*TOMATO_PRICE+J8750*CARROT_PRICE+K8750*MESCLUN_PRICE</x:f>
        <x:v>193858</x:v>
      </x:c>
      <x:c r="P8750" s="55" t="n">
        <x:f t="shared" ref="P8750:P8813" si="1641">I8750*TOMATO_FERTILIZER+J8750*CARROT_FERTILIZER+K8750*MESCLUN_FERTILIZER</x:f>
        <x:v>35640</x:v>
      </x:c>
      <x:c r="Q8750" s="55" t="n">
        <x:f t="shared" ref="Q8750:Q8813" si="1642">MIN(M8750,FARMER_HOURS)*FARMER_RATE+MAX(M8750-FARMER_HOURS,0)*TEMP_RATE</x:f>
        <x:v>112220.841381211</x:v>
      </x:c>
      <x:c r="R8750" s="55" t="n">
        <x:f t="shared" ref="R8750:R8813" si="1643">O8750-P8750-Q8750-FIXED_COST</x:f>
        <x:v>25997.158618789006</x:v>
      </x:c>
      <x:c r="S8750" s="1" t="str">
        <x:f t="shared" ref="S8750:S8813" si="1644">IF(AND(L8750&lt;=TOTAL_BED_CAP,N8750&lt;=TEMP_WORKER_CAP),"YES","NO")</x:f>
        <x:v>YES</x:v>
      </x:c>
      <x:c r="T8750" s="1" t="n">
        <x:f t="shared" ref="T8750:T8813" si="1645">IF(S8750="YES",R8750,-1E+99)</x:f>
        <x:v>25997.158618789006</x:v>
      </x:c>
    </x:row>
    <x:row r="8751">
      <x:c r="A8751" s="1"/>
      <x:c r="B8751" s="1"/>
      <x:c r="C8751" s="1"/>
      <x:c r="D8751" s="1"/>
      <x:c r="E8751" s="1"/>
      <x:c r="F8751" s="1"/>
      <x:c r="G8751" s="1"/>
      <x:c r="H8751" s="1"/>
      <x:c r="I8751" s="53">
        <x:f t="shared" si="1634"/>
        <x:v>13</x:v>
      </x:c>
      <x:c r="J8751" s="53">
        <x:f t="shared" si="1635"/>
        <x:v>7</x:v>
      </x:c>
      <x:c r="K8751" s="53">
        <x:f t="shared" si="1636"/>
        <x:v>25</x:v>
      </x:c>
      <x:c r="L8751" s="53">
        <x:f t="shared" si="1637"/>
        <x:v>45</x:v>
      </x:c>
      <x:c r="M8751" s="54">
        <x:f t="shared" si="1638"/>
        <x:v>5823.4983849728515</x:v>
      </x:c>
      <x:c r="N8751" s="54">
        <x:f t="shared" si="1639"/>
        <x:v>3.5440961006755911</x:v>
      </x:c>
      <x:c r="O8751" s="55">
        <x:f t="shared" si="1640"/>
        <x:v>196558</x:v>
      </x:c>
      <x:c r="P8751" s="55">
        <x:f t="shared" si="1641"/>
        <x:v>36520</x:v>
      </x:c>
      <x:c r="Q8751" s="55">
        <x:f t="shared" si="1642"/>
        <x:v>113602.40251688978</x:v>
      </x:c>
      <x:c r="R8751" s="55">
        <x:f t="shared" si="1643"/>
        <x:v>26435.597483110221</x:v>
      </x:c>
      <x:c r="S8751" s="1" t="str">
        <x:f t="shared" si="1644"/>
        <x:v>YES</x:v>
      </x:c>
      <x:c r="T8751" s="1">
        <x:f t="shared" si="1645"/>
        <x:v>26435.597483110221</x:v>
      </x:c>
    </x:row>
    <x:row r="8752">
      <x:c r="A8752" s="1"/>
      <x:c r="B8752" s="1"/>
      <x:c r="C8752" s="1"/>
      <x:c r="D8752" s="1"/>
      <x:c r="E8752" s="1"/>
      <x:c r="F8752" s="1"/>
      <x:c r="G8752" s="1"/>
      <x:c r="H8752" s="1"/>
      <x:c r="I8752" s="53">
        <x:f t="shared" si="1634"/>
        <x:v>13</x:v>
      </x:c>
      <x:c r="J8752" s="53">
        <x:f t="shared" si="1635"/>
        <x:v>7</x:v>
      </x:c>
      <x:c r="K8752" s="53">
        <x:f t="shared" si="1636"/>
        <x:v>26</x:v>
      </x:c>
      <x:c r="L8752" s="53">
        <x:f t="shared" si="1637"/>
        <x:v>46</x:v>
      </x:c>
      <x:c r="M8752" s="54">
        <x:f t="shared" si="1638"/>
        <x:v>5904.8383889335691</x:v>
      </x:c>
      <x:c r="N8752" s="54">
        <x:f t="shared" si="1639"/>
        <x:v>3.6005822145372006</x:v>
      </x:c>
      <x:c r="O8752" s="55">
        <x:f t="shared" si="1640"/>
        <x:v>199258</x:v>
      </x:c>
      <x:c r="P8752" s="55">
        <x:f t="shared" si="1641"/>
        <x:v>37400</x:v>
      </x:c>
      <x:c r="Q8752" s="55">
        <x:f t="shared" si="1642"/>
        <x:v>115014.55536343002</x:v>
      </x:c>
      <x:c r="R8752" s="55">
        <x:f t="shared" si="1643"/>
        <x:v>26843.444636569984</x:v>
      </x:c>
      <x:c r="S8752" s="1" t="str">
        <x:f t="shared" si="1644"/>
        <x:v>YES</x:v>
      </x:c>
      <x:c r="T8752" s="1">
        <x:f t="shared" si="1645"/>
        <x:v>26843.444636569984</x:v>
      </x:c>
    </x:row>
    <x:row r="8753">
      <x:c r="A8753" s="1"/>
      <x:c r="B8753" s="1"/>
      <x:c r="C8753" s="1"/>
      <x:c r="D8753" s="1"/>
      <x:c r="E8753" s="1"/>
      <x:c r="F8753" s="1"/>
      <x:c r="G8753" s="1"/>
      <x:c r="H8753" s="1"/>
      <x:c r="I8753" s="53">
        <x:f t="shared" si="1634"/>
        <x:v>13</x:v>
      </x:c>
      <x:c r="J8753" s="53">
        <x:f t="shared" si="1635"/>
        <x:v>7</x:v>
      </x:c>
      <x:c r="K8753" s="53">
        <x:f t="shared" si="1636"/>
        <x:v>27</x:v>
      </x:c>
      <x:c r="L8753" s="53">
        <x:f t="shared" si="1637"/>
        <x:v>47</x:v>
      </x:c>
      <x:c r="M8753" s="54">
        <x:f t="shared" si="1638"/>
        <x:v>5987.9720934533252</x:v>
      </x:c>
      <x:c r="N8753" s="54">
        <x:f t="shared" si="1639"/>
        <x:v>3.6583139537870313</x:v>
      </x:c>
      <x:c r="O8753" s="55">
        <x:f t="shared" si="1640"/>
        <x:v>201958</x:v>
      </x:c>
      <x:c r="P8753" s="55">
        <x:f t="shared" si="1641"/>
        <x:v>38280</x:v>
      </x:c>
      <x:c r="Q8753" s="55">
        <x:f t="shared" si="1642"/>
        <x:v>116457.84884467578</x:v>
      </x:c>
      <x:c r="R8753" s="55">
        <x:f t="shared" si="1643"/>
        <x:v>27220.151155324216</x:v>
      </x:c>
      <x:c r="S8753" s="1" t="str">
        <x:f t="shared" si="1644"/>
        <x:v>YES</x:v>
      </x:c>
      <x:c r="T8753" s="1">
        <x:f t="shared" si="1645"/>
        <x:v>27220.151155324216</x:v>
      </x:c>
    </x:row>
    <x:row r="8754">
      <x:c r="A8754" s="1"/>
      <x:c r="B8754" s="1"/>
      <x:c r="C8754" s="1"/>
      <x:c r="D8754" s="1"/>
      <x:c r="E8754" s="1"/>
      <x:c r="F8754" s="1"/>
      <x:c r="G8754" s="1"/>
      <x:c r="H8754" s="1"/>
      <x:c r="I8754" s="53">
        <x:f t="shared" si="1634"/>
        <x:v>13</x:v>
      </x:c>
      <x:c r="J8754" s="53">
        <x:f t="shared" si="1635"/>
        <x:v>7</x:v>
      </x:c>
      <x:c r="K8754" s="53">
        <x:f t="shared" si="1636"/>
        <x:v>28</x:v>
      </x:c>
      <x:c r="L8754" s="53">
        <x:f t="shared" si="1637"/>
        <x:v>48</x:v>
      </x:c>
      <x:c r="M8754" s="54">
        <x:f t="shared" si="1638"/>
        <x:v>6072.931631670479</x:v>
      </x:c>
      <x:c r="N8754" s="54">
        <x:f t="shared" si="1639"/>
        <x:v>3.7173136331044994</x:v>
      </x:c>
      <x:c r="O8754" s="55">
        <x:f t="shared" si="1640"/>
        <x:v>204658</x:v>
      </x:c>
      <x:c r="P8754" s="55">
        <x:f t="shared" si="1641"/>
        <x:v>39160</x:v>
      </x:c>
      <x:c r="Q8754" s="55">
        <x:f t="shared" si="1642"/>
        <x:v>117932.84082761248</x:v>
      </x:c>
      <x:c r="R8754" s="55">
        <x:f t="shared" si="1643"/>
        <x:v>27565.159172387517</x:v>
      </x:c>
      <x:c r="S8754" s="1" t="str">
        <x:f t="shared" si="1644"/>
        <x:v>YES</x:v>
      </x:c>
      <x:c r="T8754" s="1">
        <x:f t="shared" si="1645"/>
        <x:v>27565.159172387517</x:v>
      </x:c>
    </x:row>
    <x:row r="8755">
      <x:c r="A8755" s="1"/>
      <x:c r="B8755" s="1"/>
      <x:c r="C8755" s="1"/>
      <x:c r="D8755" s="1"/>
      <x:c r="E8755" s="1"/>
      <x:c r="F8755" s="1"/>
      <x:c r="G8755" s="1"/>
      <x:c r="H8755" s="1"/>
      <x:c r="I8755" s="53">
        <x:f t="shared" si="1634"/>
        <x:v>13</x:v>
      </x:c>
      <x:c r="J8755" s="53">
        <x:f t="shared" si="1635"/>
        <x:v>7</x:v>
      </x:c>
      <x:c r="K8755" s="53">
        <x:f t="shared" si="1636"/>
        <x:v>29</x:v>
      </x:c>
      <x:c r="L8755" s="53">
        <x:f t="shared" si="1637"/>
        <x:v>49</x:v>
      </x:c>
      <x:c r="M8755" s="54">
        <x:f t="shared" si="1638"/>
        <x:v>6159.7496597861327</x:v>
      </x:c>
      <x:c r="N8755" s="54">
        <x:f t="shared" si="1639"/>
        <x:v>3.7776039304070368</x:v>
      </x:c>
      <x:c r="O8755" s="55">
        <x:f t="shared" si="1640"/>
        <x:v>207358</x:v>
      </x:c>
      <x:c r="P8755" s="55">
        <x:f t="shared" si="1641"/>
        <x:v>40040</x:v>
      </x:c>
      <x:c r="Q8755" s="55">
        <x:f t="shared" si="1642"/>
        <x:v>119440.09826017592</x:v>
      </x:c>
      <x:c r="R8755" s="55">
        <x:f t="shared" si="1643"/>
        <x:v>27877.901739824083</x:v>
      </x:c>
      <x:c r="S8755" s="1" t="str">
        <x:f t="shared" si="1644"/>
        <x:v>YES</x:v>
      </x:c>
      <x:c r="T8755" s="1">
        <x:f t="shared" si="1645"/>
        <x:v>27877.901739824083</x:v>
      </x:c>
    </x:row>
    <x:row r="8756">
      <x:c r="A8756" s="1"/>
      <x:c r="B8756" s="1"/>
      <x:c r="C8756" s="1"/>
      <x:c r="D8756" s="1"/>
      <x:c r="E8756" s="1"/>
      <x:c r="F8756" s="1"/>
      <x:c r="G8756" s="1"/>
      <x:c r="H8756" s="1"/>
      <x:c r="I8756" s="53">
        <x:f t="shared" si="1634"/>
        <x:v>13</x:v>
      </x:c>
      <x:c r="J8756" s="53">
        <x:f t="shared" si="1635"/>
        <x:v>7</x:v>
      </x:c>
      <x:c r="K8756" s="53">
        <x:f t="shared" si="1636"/>
        <x:v>30</x:v>
      </x:c>
      <x:c r="L8756" s="53">
        <x:f t="shared" si="1637"/>
        <x:v>50</x:v>
      </x:c>
      <x:c r="M8756" s="54">
        <x:f t="shared" si="1638"/>
        <x:v>6248.4593651199039</x:v>
      </x:c>
      <x:c r="N8756" s="54">
        <x:f t="shared" si="1639"/>
        <x:v>3.8392078924443775</x:v>
      </x:c>
      <x:c r="O8756" s="55">
        <x:f t="shared" si="1640"/>
        <x:v>210058</x:v>
      </x:c>
      <x:c r="P8756" s="55">
        <x:f t="shared" si="1641"/>
        <x:v>40920</x:v>
      </x:c>
      <x:c r="Q8756" s="55">
        <x:f t="shared" si="1642"/>
        <x:v>120980.19731110944</x:v>
      </x:c>
      <x:c r="R8756" s="55">
        <x:f t="shared" si="1643"/>
        <x:v>28157.802688890559</x:v>
      </x:c>
      <x:c r="S8756" s="1" t="str">
        <x:f t="shared" si="1644"/>
        <x:v>YES</x:v>
      </x:c>
      <x:c r="T8756" s="1">
        <x:f t="shared" si="1645"/>
        <x:v>28157.802688890559</x:v>
      </x:c>
    </x:row>
    <x:row r="8757">
      <x:c r="A8757" s="1"/>
      <x:c r="B8757" s="1"/>
      <x:c r="C8757" s="1"/>
      <x:c r="D8757" s="1"/>
      <x:c r="E8757" s="1"/>
      <x:c r="F8757" s="1"/>
      <x:c r="G8757" s="1"/>
      <x:c r="H8757" s="1"/>
      <x:c r="I8757" s="53">
        <x:f t="shared" si="1634"/>
        <x:v>13</x:v>
      </x:c>
      <x:c r="J8757" s="53">
        <x:f t="shared" si="1635"/>
        <x:v>8</x:v>
      </x:c>
      <x:c r="K8757" s="53">
        <x:f t="shared" si="1636"/>
        <x:v>0</x:v>
      </x:c>
      <x:c r="L8757" s="53">
        <x:f t="shared" si="1637"/>
        <x:v>21</x:v>
      </x:c>
      <x:c r="M8757" s="54">
        <x:f t="shared" si="1638"/>
        <x:v>4331.5740162423108</x:v>
      </x:c>
      <x:c r="N8757" s="54">
        <x:f t="shared" si="1639"/>
        <x:v>2.5080375112793827</x:v>
      </x:c>
      <x:c r="O8757" s="55">
        <x:f t="shared" si="1640"/>
        <x:v>131152</x:v>
      </x:c>
      <x:c r="P8757" s="55">
        <x:f t="shared" si="1641"/>
        <x:v>14960</x:v>
      </x:c>
      <x:c r="Q8757" s="55">
        <x:f t="shared" si="1642"/>
        <x:v>87700.937781984569</x:v>
      </x:c>
      <x:c r="R8757" s="55">
        <x:f t="shared" si="1643"/>
        <x:v>8491.0622180154314</x:v>
      </x:c>
      <x:c r="S8757" s="1" t="str">
        <x:f t="shared" si="1644"/>
        <x:v>YES</x:v>
      </x:c>
      <x:c r="T8757" s="1">
        <x:f t="shared" si="1645"/>
        <x:v>8491.0622180154314</x:v>
      </x:c>
    </x:row>
    <x:row r="8758">
      <x:c r="A8758" s="1"/>
      <x:c r="B8758" s="1"/>
      <x:c r="C8758" s="1"/>
      <x:c r="D8758" s="1"/>
      <x:c r="E8758" s="1"/>
      <x:c r="F8758" s="1"/>
      <x:c r="G8758" s="1"/>
      <x:c r="H8758" s="1"/>
      <x:c r="I8758" s="53">
        <x:f t="shared" si="1634"/>
        <x:v>13</x:v>
      </x:c>
      <x:c r="J8758" s="53">
        <x:f t="shared" si="1635"/>
        <x:v>8</x:v>
      </x:c>
      <x:c r="K8758" s="53">
        <x:f t="shared" si="1636"/>
        <x:v>1</x:v>
      </x:c>
      <x:c r="L8758" s="53">
        <x:f t="shared" si="1637"/>
        <x:v>22</x:v>
      </x:c>
      <x:c r="M8758" s="54">
        <x:f t="shared" si="1638"/>
        <x:v>4377.1365162423108</x:v>
      </x:c>
      <x:c r="N8758" s="54">
        <x:f t="shared" si="1639"/>
        <x:v>2.5396781362793823</x:v>
      </x:c>
      <x:c r="O8758" s="55">
        <x:f t="shared" si="1640"/>
        <x:v>133852</x:v>
      </x:c>
      <x:c r="P8758" s="55">
        <x:f t="shared" si="1641"/>
        <x:v>15840</x:v>
      </x:c>
      <x:c r="Q8758" s="55">
        <x:f t="shared" si="1642"/>
        <x:v>88491.953406984569</x:v>
      </x:c>
      <x:c r="R8758" s="55">
        <x:f t="shared" si="1643"/>
        <x:v>9520.0465930154314</x:v>
      </x:c>
      <x:c r="S8758" s="1" t="str">
        <x:f t="shared" si="1644"/>
        <x:v>YES</x:v>
      </x:c>
      <x:c r="T8758" s="1">
        <x:f t="shared" si="1645"/>
        <x:v>9520.0465930154314</x:v>
      </x:c>
    </x:row>
    <x:row r="8759">
      <x:c r="A8759" s="1"/>
      <x:c r="B8759" s="1"/>
      <x:c r="C8759" s="1"/>
      <x:c r="D8759" s="1"/>
      <x:c r="E8759" s="1"/>
      <x:c r="F8759" s="1"/>
      <x:c r="G8759" s="1"/>
      <x:c r="H8759" s="1"/>
      <x:c r="I8759" s="53">
        <x:f t="shared" si="1634"/>
        <x:v>13</x:v>
      </x:c>
      <x:c r="J8759" s="53">
        <x:f t="shared" si="1635"/>
        <x:v>8</x:v>
      </x:c>
      <x:c r="K8759" s="53">
        <x:f t="shared" si="1636"/>
        <x:v>2</x:v>
      </x:c>
      <x:c r="L8759" s="53">
        <x:f t="shared" si="1637"/>
        <x:v>23</x:v>
      </x:c>
      <x:c r="M8759" s="54">
        <x:f t="shared" si="1638"/>
        <x:v>4423.8380787423112</x:v>
      </x:c>
      <x:c r="N8759" s="54">
        <x:f t="shared" si="1639"/>
        <x:v>2.5721097769043828</x:v>
      </x:c>
      <x:c r="O8759" s="55">
        <x:f t="shared" si="1640"/>
        <x:v>136552</x:v>
      </x:c>
      <x:c r="P8759" s="55">
        <x:f t="shared" si="1641"/>
        <x:v>16720</x:v>
      </x:c>
      <x:c r="Q8759" s="55">
        <x:f t="shared" si="1642"/>
        <x:v>89302.744422609569</x:v>
      </x:c>
      <x:c r="R8759" s="55">
        <x:f t="shared" si="1643"/>
        <x:v>10529.255577390431</x:v>
      </x:c>
      <x:c r="S8759" s="1" t="str">
        <x:f t="shared" si="1644"/>
        <x:v>YES</x:v>
      </x:c>
      <x:c r="T8759" s="1">
        <x:f t="shared" si="1645"/>
        <x:v>10529.255577390431</x:v>
      </x:c>
    </x:row>
    <x:row r="8760">
      <x:c r="A8760" s="1"/>
      <x:c r="B8760" s="1"/>
      <x:c r="C8760" s="1"/>
      <x:c r="D8760" s="1"/>
      <x:c r="E8760" s="1"/>
      <x:c r="F8760" s="1"/>
      <x:c r="G8760" s="1"/>
      <x:c r="H8760" s="1"/>
      <x:c r="I8760" s="53">
        <x:f t="shared" si="1634"/>
        <x:v>13</x:v>
      </x:c>
      <x:c r="J8760" s="53">
        <x:f t="shared" si="1635"/>
        <x:v>8</x:v>
      </x:c>
      <x:c r="K8760" s="53">
        <x:f t="shared" si="1636"/>
        <x:v>3</x:v>
      </x:c>
      <x:c r="L8760" s="53">
        <x:f t="shared" si="1637"/>
        <x:v>24</x:v>
      </x:c>
      <x:c r="M8760" s="54">
        <x:f t="shared" si="1638"/>
        <x:v>4471.7000611641861</x:v>
      </x:c>
      <x:c r="N8760" s="54">
        <x:f t="shared" si="1639"/>
        <x:v>2.6053472646973512</x:v>
      </x:c>
      <x:c r="O8760" s="55">
        <x:f t="shared" si="1640"/>
        <x:v>139252</x:v>
      </x:c>
      <x:c r="P8760" s="55">
        <x:f t="shared" si="1641"/>
        <x:v>17600</x:v>
      </x:c>
      <x:c r="Q8760" s="55">
        <x:f t="shared" si="1642"/>
        <x:v>90133.681617433787</x:v>
      </x:c>
      <x:c r="R8760" s="55">
        <x:f t="shared" si="1643"/>
        <x:v>11518.318382566213</x:v>
      </x:c>
      <x:c r="S8760" s="1" t="str">
        <x:f t="shared" si="1644"/>
        <x:v>YES</x:v>
      </x:c>
      <x:c r="T8760" s="1">
        <x:f t="shared" si="1645"/>
        <x:v>11518.318382566213</x:v>
      </x:c>
    </x:row>
    <x:row r="8761">
      <x:c r="A8761" s="1"/>
      <x:c r="B8761" s="1"/>
      <x:c r="C8761" s="1"/>
      <x:c r="D8761" s="1"/>
      <x:c r="E8761" s="1"/>
      <x:c r="F8761" s="1"/>
      <x:c r="G8761" s="1"/>
      <x:c r="H8761" s="1"/>
      <x:c r="I8761" s="53">
        <x:f t="shared" si="1634"/>
        <x:v>13</x:v>
      </x:c>
      <x:c r="J8761" s="53">
        <x:f t="shared" si="1635"/>
        <x:v>8</x:v>
      </x:c>
      <x:c r="K8761" s="53">
        <x:f t="shared" si="1636"/>
        <x:v>4</x:v>
      </x:c>
      <x:c r="L8761" s="53">
        <x:f t="shared" si="1637"/>
        <x:v>25</x:v>
      </x:c>
      <x:c r="M8761" s="54">
        <x:f t="shared" si="1638"/>
        <x:v>4520.7441768868421</x:v>
      </x:c>
      <x:c r="N8761" s="54">
        <x:f t="shared" si="1639"/>
        <x:v>2.6394056783936404</x:v>
      </x:c>
      <x:c r="O8761" s="55">
        <x:f t="shared" si="1640"/>
        <x:v>141952</x:v>
      </x:c>
      <x:c r="P8761" s="55">
        <x:f t="shared" si="1641"/>
        <x:v>18480</x:v>
      </x:c>
      <x:c r="Q8761" s="55">
        <x:f t="shared" si="1642"/>
        <x:v>90985.141959841014</x:v>
      </x:c>
      <x:c r="R8761" s="55">
        <x:f t="shared" si="1643"/>
        <x:v>12486.858040158986</x:v>
      </x:c>
      <x:c r="S8761" s="1" t="str">
        <x:f t="shared" si="1644"/>
        <x:v>YES</x:v>
      </x:c>
      <x:c r="T8761" s="1">
        <x:f t="shared" si="1645"/>
        <x:v>12486.858040158986</x:v>
      </x:c>
    </x:row>
    <x:row r="8762">
      <x:c r="A8762" s="1"/>
      <x:c r="B8762" s="1"/>
      <x:c r="C8762" s="1"/>
      <x:c r="D8762" s="1"/>
      <x:c r="E8762" s="1"/>
      <x:c r="F8762" s="1"/>
      <x:c r="G8762" s="1"/>
      <x:c r="H8762" s="1"/>
      <x:c r="I8762" s="53">
        <x:f t="shared" si="1634"/>
        <x:v>13</x:v>
      </x:c>
      <x:c r="J8762" s="53">
        <x:f t="shared" si="1635"/>
        <x:v>8</x:v>
      </x:c>
      <x:c r="K8762" s="53">
        <x:f t="shared" si="1636"/>
        <x:v>5</x:v>
      </x:c>
      <x:c r="L8762" s="53">
        <x:f t="shared" si="1637"/>
        <x:v>26</x:v>
      </x:c>
      <x:c r="M8762" s="54">
        <x:f t="shared" si="1638"/>
        <x:v>4570.9925008080454</x:v>
      </x:c>
      <x:c r="N8762" s="54">
        <x:f t="shared" si="1639"/>
        <x:v>2.6743003477833649</x:v>
      </x:c>
      <x:c r="O8762" s="55">
        <x:f t="shared" si="1640"/>
        <x:v>144652</x:v>
      </x:c>
      <x:c r="P8762" s="55">
        <x:f t="shared" si="1641"/>
        <x:v>19360</x:v>
      </x:c>
      <x:c r="Q8762" s="55">
        <x:f t="shared" si="1642"/>
        <x:v>91857.508694584118</x:v>
      </x:c>
      <x:c r="R8762" s="55">
        <x:f t="shared" si="1643"/>
        <x:v>13434.491305415882</x:v>
      </x:c>
      <x:c r="S8762" s="1" t="str">
        <x:f t="shared" si="1644"/>
        <x:v>YES</x:v>
      </x:c>
      <x:c r="T8762" s="1">
        <x:f t="shared" si="1645"/>
        <x:v>13434.491305415882</x:v>
      </x:c>
    </x:row>
    <x:row r="8763">
      <x:c r="A8763" s="1"/>
      <x:c r="B8763" s="1"/>
      <x:c r="C8763" s="1"/>
      <x:c r="D8763" s="1"/>
      <x:c r="E8763" s="1"/>
      <x:c r="F8763" s="1"/>
      <x:c r="G8763" s="1"/>
      <x:c r="H8763" s="1"/>
      <x:c r="I8763" s="53">
        <x:f t="shared" si="1634"/>
        <x:v>13</x:v>
      </x:c>
      <x:c r="J8763" s="53">
        <x:f t="shared" si="1635"/>
        <x:v>8</x:v>
      </x:c>
      <x:c r="K8763" s="53">
        <x:f t="shared" si="1636"/>
        <x:v>6</x:v>
      </x:c>
      <x:c r="L8763" s="53">
        <x:f t="shared" si="1637"/>
        <x:v>27</x:v>
      </x:c>
      <x:c r="M8763" s="54">
        <x:f t="shared" si="1638"/>
        <x:v>4622.4674749896785</x:v>
      </x:c>
      <x:c r="N8763" s="54">
        <x:f t="shared" si="1639"/>
        <x:v>2.7100468576317214</x:v>
      </x:c>
      <x:c r="O8763" s="55">
        <x:f t="shared" si="1640"/>
        <x:v>147352</x:v>
      </x:c>
      <x:c r="P8763" s="55">
        <x:f t="shared" si="1641"/>
        <x:v>20240</x:v>
      </x:c>
      <x:c r="Q8763" s="55">
        <x:f t="shared" si="1642"/>
        <x:v>92751.171440793027</x:v>
      </x:c>
      <x:c r="R8763" s="55">
        <x:f t="shared" si="1643"/>
        <x:v>14360.828559206973</x:v>
      </x:c>
      <x:c r="S8763" s="1" t="str">
        <x:f t="shared" si="1644"/>
        <x:v>YES</x:v>
      </x:c>
      <x:c r="T8763" s="1">
        <x:f t="shared" si="1645"/>
        <x:v>14360.828559206973</x:v>
      </x:c>
    </x:row>
    <x:row r="8764">
      <x:c r="A8764" s="1"/>
      <x:c r="B8764" s="1"/>
      <x:c r="C8764" s="1"/>
      <x:c r="D8764" s="1"/>
      <x:c r="E8764" s="1"/>
      <x:c r="F8764" s="1"/>
      <x:c r="G8764" s="1"/>
      <x:c r="H8764" s="1"/>
      <x:c r="I8764" s="53">
        <x:f t="shared" si="1634"/>
        <x:v>13</x:v>
      </x:c>
      <x:c r="J8764" s="53">
        <x:f t="shared" si="1635"/>
        <x:v>8</x:v>
      </x:c>
      <x:c r="K8764" s="53">
        <x:f t="shared" si="1636"/>
        <x:v>7</x:v>
      </x:c>
      <x:c r="L8764" s="53">
        <x:f t="shared" si="1637"/>
        <x:v>28</x:v>
      </x:c>
      <x:c r="M8764" s="54">
        <x:f t="shared" si="1638"/>
        <x:v>4675.1919143876394</x:v>
      </x:c>
      <x:c r="N8764" s="54">
        <x:f t="shared" si="1639"/>
        <x:v>2.7466610516580827</x:v>
      </x:c>
      <x:c r="O8764" s="55">
        <x:f t="shared" si="1640"/>
        <x:v>150052</x:v>
      </x:c>
      <x:c r="P8764" s="55">
        <x:f t="shared" si="1641"/>
        <x:v>21120</x:v>
      </x:c>
      <x:c r="Q8764" s="55">
        <x:f t="shared" si="1642"/>
        <x:v>93666.526291452072</x:v>
      </x:c>
      <x:c r="R8764" s="55">
        <x:f t="shared" si="1643"/>
        <x:v>15265.473708547928</x:v>
      </x:c>
      <x:c r="S8764" s="1" t="str">
        <x:f t="shared" si="1644"/>
        <x:v>YES</x:v>
      </x:c>
      <x:c r="T8764" s="1">
        <x:f t="shared" si="1645"/>
        <x:v>15265.473708547928</x:v>
      </x:c>
    </x:row>
    <x:row r="8765">
      <x:c r="A8765" s="1"/>
      <x:c r="B8765" s="1"/>
      <x:c r="C8765" s="1"/>
      <x:c r="D8765" s="1"/>
      <x:c r="E8765" s="1"/>
      <x:c r="F8765" s="1"/>
      <x:c r="G8765" s="1"/>
      <x:c r="H8765" s="1"/>
      <x:c r="I8765" s="53">
        <x:f t="shared" si="1634"/>
        <x:v>13</x:v>
      </x:c>
      <x:c r="J8765" s="53">
        <x:f t="shared" si="1635"/>
        <x:v>8</x:v>
      </x:c>
      <x:c r="K8765" s="53">
        <x:f t="shared" si="1636"/>
        <x:v>8</x:v>
      </x:c>
      <x:c r="L8765" s="53">
        <x:f t="shared" si="1637"/>
        <x:v>29</x:v>
      </x:c>
      <x:c r="M8765" s="54">
        <x:f t="shared" si="1638"/>
        <x:v>4729.189012667619</x:v>
      </x:c>
      <x:c r="N8765" s="54">
        <x:f t="shared" si="1639"/>
        <x:v>2.7841590365747355</x:v>
      </x:c>
      <x:c r="O8765" s="55">
        <x:f t="shared" si="1640"/>
        <x:v>152752</x:v>
      </x:c>
      <x:c r="P8765" s="55">
        <x:f t="shared" si="1641"/>
        <x:v>22000</x:v>
      </x:c>
      <x:c r="Q8765" s="55">
        <x:f t="shared" si="1642"/>
        <x:v>94603.975914368377</x:v>
      </x:c>
      <x:c r="R8765" s="55">
        <x:f t="shared" si="1643"/>
        <x:v>16148.024085631623</x:v>
      </x:c>
      <x:c r="S8765" s="1" t="str">
        <x:f t="shared" si="1644"/>
        <x:v>YES</x:v>
      </x:c>
      <x:c r="T8765" s="1">
        <x:f t="shared" si="1645"/>
        <x:v>16148.024085631623</x:v>
      </x:c>
    </x:row>
    <x:row r="8766">
      <x:c r="A8766" s="1"/>
      <x:c r="B8766" s="1"/>
      <x:c r="C8766" s="1"/>
      <x:c r="D8766" s="1"/>
      <x:c r="E8766" s="1"/>
      <x:c r="F8766" s="1"/>
      <x:c r="G8766" s="1"/>
      <x:c r="H8766" s="1"/>
      <x:c r="I8766" s="53">
        <x:f t="shared" si="1634"/>
        <x:v>13</x:v>
      </x:c>
      <x:c r="J8766" s="53">
        <x:f t="shared" si="1635"/>
        <x:v>8</x:v>
      </x:c>
      <x:c r="K8766" s="53">
        <x:f t="shared" si="1636"/>
        <x:v>9</x:v>
      </x:c>
      <x:c r="L8766" s="53">
        <x:f t="shared" si="1637"/>
        <x:v>30</x:v>
      </x:c>
      <x:c r="M8766" s="54">
        <x:f t="shared" si="1638"/>
        <x:v>4784.4823481080139</x:v>
      </x:c>
      <x:c r="N8766" s="54">
        <x:f t="shared" si="1639"/>
        <x:v>2.8225571861861209</x:v>
      </x:c>
      <x:c r="O8766" s="55">
        <x:f t="shared" si="1640"/>
        <x:v>155452</x:v>
      </x:c>
      <x:c r="P8766" s="55">
        <x:f t="shared" si="1641"/>
        <x:v>22880</x:v>
      </x:c>
      <x:c r="Q8766" s="55">
        <x:f t="shared" si="1642"/>
        <x:v>95563.929654653024</x:v>
      </x:c>
      <x:c r="R8766" s="55">
        <x:f t="shared" si="1643"/>
        <x:v>17008.070345346976</x:v>
      </x:c>
      <x:c r="S8766" s="1" t="str">
        <x:f t="shared" si="1644"/>
        <x:v>YES</x:v>
      </x:c>
      <x:c r="T8766" s="1">
        <x:f t="shared" si="1645"/>
        <x:v>17008.070345346976</x:v>
      </x:c>
    </x:row>
    <x:row r="8767">
      <x:c r="A8767" s="1"/>
      <x:c r="B8767" s="1"/>
      <x:c r="C8767" s="1"/>
      <x:c r="D8767" s="1"/>
      <x:c r="E8767" s="1"/>
      <x:c r="F8767" s="1"/>
      <x:c r="G8767" s="1"/>
      <x:c r="H8767" s="1"/>
      <x:c r="I8767" s="53">
        <x:f t="shared" si="1634"/>
        <x:v>13</x:v>
      </x:c>
      <x:c r="J8767" s="53">
        <x:f t="shared" si="1635"/>
        <x:v>8</x:v>
      </x:c>
      <x:c r="K8767" s="53">
        <x:f t="shared" si="1636"/>
        <x:v>10</x:v>
      </x:c>
      <x:c r="L8767" s="53">
        <x:f t="shared" si="1637"/>
        <x:v>31</x:v>
      </x:c>
      <x:c r="M8767" s="54">
        <x:f t="shared" si="1638"/>
        <x:v>4841.0958895912263</x:v>
      </x:c>
      <x:c r="N8767" s="54">
        <x:f t="shared" si="1639"/>
        <x:v>2.8618721455494627</x:v>
      </x:c>
      <x:c r="O8767" s="55">
        <x:f t="shared" si="1640"/>
        <x:v>158152</x:v>
      </x:c>
      <x:c r="P8767" s="55">
        <x:f t="shared" si="1641"/>
        <x:v>23760</x:v>
      </x:c>
      <x:c r="Q8767" s="55">
        <x:f t="shared" si="1642"/>
        <x:v>96546.803638736572</x:v>
      </x:c>
      <x:c r="R8767" s="55">
        <x:f t="shared" si="1643"/>
        <x:v>17845.196361263428</x:v>
      </x:c>
      <x:c r="S8767" s="1" t="str">
        <x:f t="shared" si="1644"/>
        <x:v>YES</x:v>
      </x:c>
      <x:c r="T8767" s="1">
        <x:f t="shared" si="1645"/>
        <x:v>17845.196361263428</x:v>
      </x:c>
    </x:row>
    <x:row r="8768">
      <x:c r="A8768" s="1"/>
      <x:c r="B8768" s="1"/>
      <x:c r="C8768" s="1"/>
      <x:c r="D8768" s="1"/>
      <x:c r="E8768" s="1"/>
      <x:c r="F8768" s="1"/>
      <x:c r="G8768" s="1"/>
      <x:c r="H8768" s="1"/>
      <x:c r="I8768" s="53">
        <x:f t="shared" si="1634"/>
        <x:v>13</x:v>
      </x:c>
      <x:c r="J8768" s="53">
        <x:f t="shared" si="1635"/>
        <x:v>8</x:v>
      </x:c>
      <x:c r="K8768" s="53">
        <x:f t="shared" si="1636"/>
        <x:v>11</x:v>
      </x:c>
      <x:c r="L8768" s="53">
        <x:f t="shared" si="1637"/>
        <x:v>32</x:v>
      </x:c>
      <x:c r="M8768" s="54">
        <x:f t="shared" si="1638"/>
        <x:v>4899.0540026846656</x:v>
      </x:c>
      <x:c r="N8768" s="54">
        <x:f t="shared" si="1639"/>
        <x:v>2.9021208351976844</x:v>
      </x:c>
      <x:c r="O8768" s="55">
        <x:f t="shared" si="1640"/>
        <x:v>160852</x:v>
      </x:c>
      <x:c r="P8768" s="55">
        <x:f t="shared" si="1641"/>
        <x:v>24640</x:v>
      </x:c>
      <x:c r="Q8768" s="55">
        <x:f t="shared" si="1642"/>
        <x:v>97553.020879942109</x:v>
      </x:c>
      <x:c r="R8768" s="55">
        <x:f t="shared" si="1643"/>
        <x:v>18658.979120057891</x:v>
      </x:c>
      <x:c r="S8768" s="1" t="str">
        <x:f t="shared" si="1644"/>
        <x:v>YES</x:v>
      </x:c>
      <x:c r="T8768" s="1">
        <x:f t="shared" si="1645"/>
        <x:v>18658.979120057891</x:v>
      </x:c>
    </x:row>
    <x:row r="8769">
      <x:c r="A8769" s="1"/>
      <x:c r="B8769" s="1"/>
      <x:c r="C8769" s="1"/>
      <x:c r="D8769" s="1"/>
      <x:c r="E8769" s="1"/>
      <x:c r="F8769" s="1"/>
      <x:c r="G8769" s="1"/>
      <x:c r="H8769" s="1"/>
      <x:c r="I8769" s="53">
        <x:f t="shared" si="1634"/>
        <x:v>13</x:v>
      </x:c>
      <x:c r="J8769" s="53">
        <x:f t="shared" si="1635"/>
        <x:v>8</x:v>
      </x:c>
      <x:c r="K8769" s="53">
        <x:f t="shared" si="1636"/>
        <x:v>12</x:v>
      </x:c>
      <x:c r="L8769" s="53">
        <x:f t="shared" si="1637"/>
        <x:v>33</x:v>
      </x:c>
      <x:c r="M8769" s="54">
        <x:f t="shared" si="1638"/>
        <x:v>4958.3814558127297</x:v>
      </x:c>
      <x:c r="N8769" s="54">
        <x:f t="shared" si="1639"/>
        <x:v>2.9433204554255066</x:v>
      </x:c>
      <x:c r="O8769" s="55">
        <x:f t="shared" si="1640"/>
        <x:v>163552</x:v>
      </x:c>
      <x:c r="P8769" s="55">
        <x:f t="shared" si="1641"/>
        <x:v>25520</x:v>
      </x:c>
      <x:c r="Q8769" s="55">
        <x:f t="shared" si="1642"/>
        <x:v>98583.01138563767</x:v>
      </x:c>
      <x:c r="R8769" s="55">
        <x:f t="shared" si="1643"/>
        <x:v>19448.98861436233</x:v>
      </x:c>
      <x:c r="S8769" s="1" t="str">
        <x:f t="shared" si="1644"/>
        <x:v>YES</x:v>
      </x:c>
      <x:c r="T8769" s="1">
        <x:f t="shared" si="1645"/>
        <x:v>19448.98861436233</x:v>
      </x:c>
    </x:row>
    <x:row r="8770">
      <x:c r="A8770" s="1"/>
      <x:c r="B8770" s="1"/>
      <x:c r="C8770" s="1"/>
      <x:c r="D8770" s="1"/>
      <x:c r="E8770" s="1"/>
      <x:c r="F8770" s="1"/>
      <x:c r="G8770" s="1"/>
      <x:c r="H8770" s="1"/>
      <x:c r="I8770" s="53">
        <x:f t="shared" si="1634"/>
        <x:v>13</x:v>
      </x:c>
      <x:c r="J8770" s="53">
        <x:f t="shared" si="1635"/>
        <x:v>8</x:v>
      </x:c>
      <x:c r="K8770" s="53">
        <x:f t="shared" si="1636"/>
        <x:v>13</x:v>
      </x:c>
      <x:c r="L8770" s="53">
        <x:f t="shared" si="1637"/>
        <x:v>34</x:v>
      </x:c>
      <x:c r="M8770" s="54">
        <x:f t="shared" si="1638"/>
        <x:v>5019.1034265211147</x:v>
      </x:c>
      <x:c r="N8770" s="54">
        <x:f t="shared" si="1639"/>
        <x:v>2.9854884906396628</x:v>
      </x:c>
      <x:c r="O8770" s="55">
        <x:f t="shared" si="1640"/>
        <x:v>166252</x:v>
      </x:c>
      <x:c r="P8770" s="55">
        <x:f t="shared" si="1641"/>
        <x:v>26400</x:v>
      </x:c>
      <x:c r="Q8770" s="55">
        <x:f t="shared" si="1642"/>
        <x:v>99637.212265991577</x:v>
      </x:c>
      <x:c r="R8770" s="55">
        <x:f t="shared" si="1643"/>
        <x:v>20214.787734008423</x:v>
      </x:c>
      <x:c r="S8770" s="1" t="str">
        <x:f t="shared" si="1644"/>
        <x:v>YES</x:v>
      </x:c>
      <x:c r="T8770" s="1">
        <x:f t="shared" si="1645"/>
        <x:v>20214.787734008423</x:v>
      </x:c>
    </x:row>
    <x:row r="8771">
      <x:c r="A8771" s="1"/>
      <x:c r="B8771" s="1"/>
      <x:c r="C8771" s="1"/>
      <x:c r="D8771" s="1"/>
      <x:c r="E8771" s="1"/>
      <x:c r="F8771" s="1"/>
      <x:c r="G8771" s="1"/>
      <x:c r="H8771" s="1"/>
      <x:c r="I8771" s="53">
        <x:f t="shared" si="1634"/>
        <x:v>13</x:v>
      </x:c>
      <x:c r="J8771" s="53">
        <x:f t="shared" si="1635"/>
        <x:v>8</x:v>
      </x:c>
      <x:c r="K8771" s="53">
        <x:f t="shared" si="1636"/>
        <x:v>14</x:v>
      </x:c>
      <x:c r="L8771" s="53">
        <x:f t="shared" si="1637"/>
        <x:v>35</x:v>
      </x:c>
      <x:c r="M8771" s="54">
        <x:f t="shared" si="1638"/>
        <x:v>5081.2455078347757</x:v>
      </x:c>
      <x:c r="N8771" s="54">
        <x:f t="shared" si="1639"/>
        <x:v>3.0286427137741496</x:v>
      </x:c>
      <x:c r="O8771" s="55">
        <x:f t="shared" si="1640"/>
        <x:v>168952</x:v>
      </x:c>
      <x:c r="P8771" s="55">
        <x:f t="shared" si="1641"/>
        <x:v>27280</x:v>
      </x:c>
      <x:c r="Q8771" s="55">
        <x:f t="shared" si="1642"/>
        <x:v>100716.06784435375</x:v>
      </x:c>
      <x:c r="R8771" s="55">
        <x:f t="shared" si="1643"/>
        <x:v>20955.932155646253</x:v>
      </x:c>
      <x:c r="S8771" s="1" t="str">
        <x:f t="shared" si="1644"/>
        <x:v>YES</x:v>
      </x:c>
      <x:c r="T8771" s="1">
        <x:f t="shared" si="1645"/>
        <x:v>20955.932155646253</x:v>
      </x:c>
    </x:row>
    <x:row r="8772">
      <x:c r="A8772" s="1"/>
      <x:c r="B8772" s="1"/>
      <x:c r="C8772" s="1"/>
      <x:c r="D8772" s="1"/>
      <x:c r="E8772" s="1"/>
      <x:c r="F8772" s="1"/>
      <x:c r="G8772" s="1"/>
      <x:c r="H8772" s="1"/>
      <x:c r="I8772" s="53">
        <x:f t="shared" si="1634"/>
        <x:v>13</x:v>
      </x:c>
      <x:c r="J8772" s="53">
        <x:f t="shared" si="1635"/>
        <x:v>8</x:v>
      </x:c>
      <x:c r="K8772" s="53">
        <x:f t="shared" si="1636"/>
        <x:v>15</x:v>
      </x:c>
      <x:c r="L8772" s="53">
        <x:f t="shared" si="1637"/>
        <x:v>36</x:v>
      </x:c>
      <x:c r="M8772" s="54">
        <x:f t="shared" si="1638"/>
        <x:v>5144.8337147109214</x:v>
      </x:c>
      <x:c r="N8772" s="54">
        <x:f t="shared" si="1639"/>
        <x:v>3.0728011907714734</x:v>
      </x:c>
      <x:c r="O8772" s="55">
        <x:f t="shared" si="1640"/>
        <x:v>171652</x:v>
      </x:c>
      <x:c r="P8772" s="55">
        <x:f t="shared" si="1641"/>
        <x:v>28160</x:v>
      </x:c>
      <x:c r="Q8772" s="55">
        <x:f t="shared" si="1642"/>
        <x:v>101820.02976928683</x:v>
      </x:c>
      <x:c r="R8772" s="55">
        <x:f t="shared" si="1643"/>
        <x:v>21671.970230713167</x:v>
      </x:c>
      <x:c r="S8772" s="1" t="str">
        <x:f t="shared" si="1644"/>
        <x:v>YES</x:v>
      </x:c>
      <x:c r="T8772" s="1">
        <x:f t="shared" si="1645"/>
        <x:v>21671.970230713167</x:v>
      </x:c>
    </x:row>
    <x:row r="8773">
      <x:c r="A8773" s="1"/>
      <x:c r="B8773" s="1"/>
      <x:c r="C8773" s="1"/>
      <x:c r="D8773" s="1"/>
      <x:c r="E8773" s="1"/>
      <x:c r="F8773" s="1"/>
      <x:c r="G8773" s="1"/>
      <x:c r="H8773" s="1"/>
      <x:c r="I8773" s="53">
        <x:f t="shared" si="1634"/>
        <x:v>13</x:v>
      </x:c>
      <x:c r="J8773" s="53">
        <x:f t="shared" si="1635"/>
        <x:v>8</x:v>
      </x:c>
      <x:c r="K8773" s="53">
        <x:f t="shared" si="1636"/>
        <x:v>16</x:v>
      </x:c>
      <x:c r="L8773" s="53">
        <x:f t="shared" si="1637"/>
        <x:v>37</x:v>
      </x:c>
      <x:c r="M8773" s="54">
        <x:f t="shared" si="1638"/>
        <x:v>5209.8944905884109</x:v>
      </x:c>
      <x:c r="N8773" s="54">
        <x:f t="shared" si="1639"/>
        <x:v>3.1179822851308407</x:v>
      </x:c>
      <x:c r="O8773" s="55">
        <x:f t="shared" si="1640"/>
        <x:v>174352</x:v>
      </x:c>
      <x:c r="P8773" s="55">
        <x:f t="shared" si="1641"/>
        <x:v>29040</x:v>
      </x:c>
      <x:c r="Q8773" s="55">
        <x:f t="shared" si="1642"/>
        <x:v>102949.55712827102</x:v>
      </x:c>
      <x:c r="R8773" s="55">
        <x:f t="shared" si="1643"/>
        <x:v>22362.442871728985</x:v>
      </x:c>
      <x:c r="S8773" s="1" t="str">
        <x:f t="shared" si="1644"/>
        <x:v>YES</x:v>
      </x:c>
      <x:c r="T8773" s="1">
        <x:f t="shared" si="1645"/>
        <x:v>22362.442871728985</x:v>
      </x:c>
    </x:row>
    <x:row r="8774">
      <x:c r="A8774" s="1"/>
      <x:c r="B8774" s="1"/>
      <x:c r="C8774" s="1"/>
      <x:c r="D8774" s="1"/>
      <x:c r="E8774" s="1"/>
      <x:c r="F8774" s="1"/>
      <x:c r="G8774" s="1"/>
      <x:c r="H8774" s="1"/>
      <x:c r="I8774" s="53">
        <x:f t="shared" si="1634"/>
        <x:v>13</x:v>
      </x:c>
      <x:c r="J8774" s="53">
        <x:f t="shared" si="1635"/>
        <x:v>8</x:v>
      </x:c>
      <x:c r="K8774" s="53">
        <x:f t="shared" si="1636"/>
        <x:v>17</x:v>
      </x:c>
      <x:c r="L8774" s="53">
        <x:f t="shared" si="1637"/>
        <x:v>38</x:v>
      </x:c>
      <x:c r="M8774" s="54">
        <x:f t="shared" si="1638"/>
        <x:v>5276.4547140349514</x:v>
      </x:c>
      <x:c r="N8774" s="54">
        <x:f t="shared" si="1639"/>
        <x:v>3.1642046625242717</x:v>
      </x:c>
      <x:c r="O8774" s="55">
        <x:f t="shared" si="1640"/>
        <x:v>177052</x:v>
      </x:c>
      <x:c r="P8774" s="55">
        <x:f t="shared" si="1641"/>
        <x:v>29920</x:v>
      </x:c>
      <x:c r="Q8774" s="55">
        <x:f t="shared" si="1642"/>
        <x:v>104105.1165631068</x:v>
      </x:c>
      <x:c r="R8774" s="55">
        <x:f t="shared" si="1643"/>
        <x:v>23026.8834368932</x:v>
      </x:c>
      <x:c r="S8774" s="1" t="str">
        <x:f t="shared" si="1644"/>
        <x:v>YES</x:v>
      </x:c>
      <x:c r="T8774" s="1">
        <x:f t="shared" si="1645"/>
        <x:v>23026.8834368932</x:v>
      </x:c>
    </x:row>
    <x:row r="8775">
      <x:c r="A8775" s="1"/>
      <x:c r="B8775" s="1"/>
      <x:c r="C8775" s="1"/>
      <x:c r="D8775" s="1"/>
      <x:c r="E8775" s="1"/>
      <x:c r="F8775" s="1"/>
      <x:c r="G8775" s="1"/>
      <x:c r="H8775" s="1"/>
      <x:c r="I8775" s="53">
        <x:f t="shared" si="1634"/>
        <x:v>13</x:v>
      </x:c>
      <x:c r="J8775" s="53">
        <x:f t="shared" si="1635"/>
        <x:v>8</x:v>
      </x:c>
      <x:c r="K8775" s="53">
        <x:f t="shared" si="1636"/>
        <x:v>18</x:v>
      </x:c>
      <x:c r="L8775" s="53">
        <x:f t="shared" si="1637"/>
        <x:v>39</x:v>
      </x:c>
      <x:c r="M8775" s="54">
        <x:f t="shared" si="1638"/>
        <x:v>5344.5417054935388</x:v>
      </x:c>
      <x:c r="N8775" s="54">
        <x:f t="shared" si="1639"/>
        <x:v>3.211487295481624</x:v>
      </x:c>
      <x:c r="O8775" s="55">
        <x:f t="shared" si="1640"/>
        <x:v>179752</x:v>
      </x:c>
      <x:c r="P8775" s="55">
        <x:f t="shared" si="1641"/>
        <x:v>30800</x:v>
      </x:c>
      <x:c r="Q8775" s="55">
        <x:f t="shared" si="1642"/>
        <x:v>105287.18238704061</x:v>
      </x:c>
      <x:c r="R8775" s="55">
        <x:f t="shared" si="1643"/>
        <x:v>23664.817612959392</x:v>
      </x:c>
      <x:c r="S8775" s="1" t="str">
        <x:f t="shared" si="1644"/>
        <x:v>YES</x:v>
      </x:c>
      <x:c r="T8775" s="1">
        <x:f t="shared" si="1645"/>
        <x:v>23664.817612959392</x:v>
      </x:c>
    </x:row>
    <x:row r="8776">
      <x:c r="A8776" s="1"/>
      <x:c r="B8776" s="1"/>
      <x:c r="C8776" s="1"/>
      <x:c r="D8776" s="1"/>
      <x:c r="E8776" s="1"/>
      <x:c r="F8776" s="1"/>
      <x:c r="G8776" s="1"/>
      <x:c r="H8776" s="1"/>
      <x:c r="I8776" s="53">
        <x:f t="shared" si="1634"/>
        <x:v>13</x:v>
      </x:c>
      <x:c r="J8776" s="53">
        <x:f t="shared" si="1635"/>
        <x:v>8</x:v>
      </x:c>
      <x:c r="K8776" s="53">
        <x:f t="shared" si="1636"/>
        <x:v>19</x:v>
      </x:c>
      <x:c r="L8776" s="53">
        <x:f t="shared" si="1637"/>
        <x:v>40</x:v>
      </x:c>
      <x:c r="M8776" s="54">
        <x:f t="shared" si="1638"/>
        <x:v>5414.1832341295603</x:v>
      </x:c>
      <x:c r="N8776" s="54">
        <x:f t="shared" si="1639"/>
        <x:v>3.2598494681455281</x:v>
      </x:c>
      <x:c r="O8776" s="55">
        <x:f t="shared" si="1640"/>
        <x:v>182452</x:v>
      </x:c>
      <x:c r="P8776" s="55">
        <x:f t="shared" si="1641"/>
        <x:v>31680</x:v>
      </x:c>
      <x:c r="Q8776" s="55">
        <x:f t="shared" si="1642"/>
        <x:v>106496.23670363819</x:v>
      </x:c>
      <x:c r="R8776" s="55">
        <x:f t="shared" si="1643"/>
        <x:v>24275.763296361809</x:v>
      </x:c>
      <x:c r="S8776" s="1" t="str">
        <x:f t="shared" si="1644"/>
        <x:v>YES</x:v>
      </x:c>
      <x:c r="T8776" s="1">
        <x:f t="shared" si="1645"/>
        <x:v>24275.763296361809</x:v>
      </x:c>
    </x:row>
    <x:row r="8777">
      <x:c r="A8777" s="1"/>
      <x:c r="B8777" s="1"/>
      <x:c r="C8777" s="1"/>
      <x:c r="D8777" s="1"/>
      <x:c r="E8777" s="1"/>
      <x:c r="F8777" s="1"/>
      <x:c r="G8777" s="1"/>
      <x:c r="H8777" s="1"/>
      <x:c r="I8777" s="53">
        <x:f t="shared" si="1634"/>
        <x:v>13</x:v>
      </x:c>
      <x:c r="J8777" s="53">
        <x:f t="shared" si="1635"/>
        <x:v>8</x:v>
      </x:c>
      <x:c r="K8777" s="53">
        <x:f t="shared" si="1636"/>
        <x:v>20</x:v>
      </x:c>
      <x:c r="L8777" s="53">
        <x:f t="shared" si="1637"/>
        <x:v>41</x:v>
      </x:c>
      <x:c r="M8777" s="54">
        <x:f t="shared" si="1638"/>
        <x:v>5485.4075247800374</x:v>
      </x:c>
      <x:c r="N8777" s="54">
        <x:f t="shared" si="1639"/>
        <x:v>3.3093107810972482</x:v>
      </x:c>
      <x:c r="O8777" s="55">
        <x:f t="shared" si="1640"/>
        <x:v>185152</x:v>
      </x:c>
      <x:c r="P8777" s="55">
        <x:f t="shared" si="1641"/>
        <x:v>32560</x:v>
      </x:c>
      <x:c r="Q8777" s="55">
        <x:f t="shared" si="1642"/>
        <x:v>107732.7695274312</x:v>
      </x:c>
      <x:c r="R8777" s="55">
        <x:f t="shared" si="1643"/>
        <x:v>24859.230472568801</x:v>
      </x:c>
      <x:c r="S8777" s="1" t="str">
        <x:f t="shared" si="1644"/>
        <x:v>YES</x:v>
      </x:c>
      <x:c r="T8777" s="1">
        <x:f t="shared" si="1645"/>
        <x:v>24859.230472568801</x:v>
      </x:c>
    </x:row>
    <x:row r="8778">
      <x:c r="A8778" s="1"/>
      <x:c r="B8778" s="1"/>
      <x:c r="C8778" s="1"/>
      <x:c r="D8778" s="1"/>
      <x:c r="E8778" s="1"/>
      <x:c r="F8778" s="1"/>
      <x:c r="G8778" s="1"/>
      <x:c r="H8778" s="1"/>
      <x:c r="I8778" s="53">
        <x:f t="shared" si="1634"/>
        <x:v>13</x:v>
      </x:c>
      <x:c r="J8778" s="53">
        <x:f t="shared" si="1635"/>
        <x:v>8</x:v>
      </x:c>
      <x:c r="K8778" s="53">
        <x:f t="shared" si="1636"/>
        <x:v>21</x:v>
      </x:c>
      <x:c r="L8778" s="53">
        <x:f t="shared" si="1637"/>
        <x:v>42</x:v>
      </x:c>
      <x:c r="M8778" s="54">
        <x:f t="shared" si="1638"/>
        <x:v>5558.2432650064811</x:v>
      </x:c>
      <x:c r="N8778" s="54">
        <x:f t="shared" si="1639"/>
        <x:v>3.3598911562545006</x:v>
      </x:c>
      <x:c r="O8778" s="55">
        <x:f t="shared" si="1640"/>
        <x:v>187852</x:v>
      </x:c>
      <x:c r="P8778" s="55">
        <x:f t="shared" si="1641"/>
        <x:v>33440</x:v>
      </x:c>
      <x:c r="Q8778" s="55">
        <x:f t="shared" si="1642"/>
        <x:v>108997.27890636252</x:v>
      </x:c>
      <x:c r="R8778" s="55">
        <x:f t="shared" si="1643"/>
        <x:v>25414.721093637476</x:v>
      </x:c>
      <x:c r="S8778" s="1" t="str">
        <x:f t="shared" si="1644"/>
        <x:v>YES</x:v>
      </x:c>
      <x:c r="T8778" s="1">
        <x:f t="shared" si="1645"/>
        <x:v>25414.721093637476</x:v>
      </x:c>
    </x:row>
    <x:row r="8779">
      <x:c r="A8779" s="1"/>
      <x:c r="B8779" s="1"/>
      <x:c r="C8779" s="1"/>
      <x:c r="D8779" s="1"/>
      <x:c r="E8779" s="1"/>
      <x:c r="F8779" s="1"/>
      <x:c r="G8779" s="1"/>
      <x:c r="H8779" s="1"/>
      <x:c r="I8779" s="53">
        <x:f t="shared" si="1634"/>
        <x:v>13</x:v>
      </x:c>
      <x:c r="J8779" s="53">
        <x:f t="shared" si="1635"/>
        <x:v>8</x:v>
      </x:c>
      <x:c r="K8779" s="53">
        <x:f t="shared" si="1636"/>
        <x:v>22</x:v>
      </x:c>
      <x:c r="L8779" s="53">
        <x:f t="shared" si="1637"/>
        <x:v>43</x:v>
      </x:c>
      <x:c r="M8779" s="54">
        <x:f t="shared" si="1638"/>
        <x:v>5632.7196122528776</x:v>
      </x:c>
      <x:c r="N8779" s="54">
        <x:f t="shared" si="1639"/>
        <x:v>3.4116108418422759</x:v>
      </x:c>
      <x:c r="O8779" s="55">
        <x:f t="shared" si="1640"/>
        <x:v>190552</x:v>
      </x:c>
      <x:c r="P8779" s="55">
        <x:f t="shared" si="1641"/>
        <x:v>34320</x:v>
      </x:c>
      <x:c r="Q8779" s="55">
        <x:f t="shared" si="1642"/>
        <x:v>110290.27104605691</x:v>
      </x:c>
      <x:c r="R8779" s="55">
        <x:f t="shared" si="1643"/>
        <x:v>25941.728953943093</x:v>
      </x:c>
      <x:c r="S8779" s="1" t="str">
        <x:f t="shared" si="1644"/>
        <x:v>YES</x:v>
      </x:c>
      <x:c r="T8779" s="1">
        <x:f t="shared" si="1645"/>
        <x:v>25941.728953943093</x:v>
      </x:c>
    </x:row>
    <x:row r="8780">
      <x:c r="A8780" s="1"/>
      <x:c r="B8780" s="1"/>
      <x:c r="C8780" s="1"/>
      <x:c r="D8780" s="1"/>
      <x:c r="E8780" s="1"/>
      <x:c r="F8780" s="1"/>
      <x:c r="G8780" s="1"/>
      <x:c r="H8780" s="1"/>
      <x:c r="I8780" s="53">
        <x:f t="shared" si="1634"/>
        <x:v>13</x:v>
      </x:c>
      <x:c r="J8780" s="53">
        <x:f t="shared" si="1635"/>
        <x:v>8</x:v>
      </x:c>
      <x:c r="K8780" s="53">
        <x:f t="shared" si="1636"/>
        <x:v>23</x:v>
      </x:c>
      <x:c r="L8780" s="53">
        <x:f t="shared" si="1637"/>
        <x:v>44</x:v>
      </x:c>
      <x:c r="M8780" s="54">
        <x:f t="shared" si="1638"/>
        <x:v>5708.8662011103133</x:v>
      </x:c>
      <x:c r="N8780" s="54">
        <x:f t="shared" si="1639"/>
        <x:v>3.4644904174377178</x:v>
      </x:c>
      <x:c r="O8780" s="55">
        <x:f t="shared" si="1640"/>
        <x:v>193252</x:v>
      </x:c>
      <x:c r="P8780" s="55">
        <x:f t="shared" si="1641"/>
        <x:v>35200</x:v>
      </x:c>
      <x:c r="Q8780" s="55">
        <x:f t="shared" si="1642"/>
        <x:v>111612.26043594294</x:v>
      </x:c>
      <x:c r="R8780" s="55">
        <x:f t="shared" si="1643"/>
        <x:v>26439.739564057061</x:v>
      </x:c>
      <x:c r="S8780" s="1" t="str">
        <x:f t="shared" si="1644"/>
        <x:v>YES</x:v>
      </x:c>
      <x:c r="T8780" s="1">
        <x:f t="shared" si="1645"/>
        <x:v>26439.739564057061</x:v>
      </x:c>
    </x:row>
    <x:row r="8781">
      <x:c r="A8781" s="1"/>
      <x:c r="B8781" s="1"/>
      <x:c r="C8781" s="1"/>
      <x:c r="D8781" s="1"/>
      <x:c r="E8781" s="1"/>
      <x:c r="F8781" s="1"/>
      <x:c r="G8781" s="1"/>
      <x:c r="H8781" s="1"/>
      <x:c r="I8781" s="53">
        <x:f t="shared" si="1634"/>
        <x:v>13</x:v>
      </x:c>
      <x:c r="J8781" s="53">
        <x:f t="shared" si="1635"/>
        <x:v>8</x:v>
      </x:c>
      <x:c r="K8781" s="53">
        <x:f t="shared" si="1636"/>
        <x:v>24</x:v>
      </x:c>
      <x:c r="L8781" s="53">
        <x:f t="shared" si="1637"/>
        <x:v>45</x:v>
      </x:c>
      <x:c r="M8781" s="54">
        <x:f t="shared" si="1638"/>
        <x:v>5786.7131506898095</x:v>
      </x:c>
      <x:c r="N8781" s="54">
        <x:f t="shared" si="1639"/>
        <x:v>3.5185507990901455</x:v>
      </x:c>
      <x:c r="O8781" s="55">
        <x:f t="shared" si="1640"/>
        <x:v>195952</x:v>
      </x:c>
      <x:c r="P8781" s="55">
        <x:f t="shared" si="1641"/>
        <x:v>36080</x:v>
      </x:c>
      <x:c r="Q8781" s="55">
        <x:f t="shared" si="1642"/>
        <x:v>112963.76997725363</x:v>
      </x:c>
      <x:c r="R8781" s="55">
        <x:f t="shared" si="1643"/>
        <x:v>26908.230022746371</x:v>
      </x:c>
      <x:c r="S8781" s="1" t="str">
        <x:f t="shared" si="1644"/>
        <x:v>YES</x:v>
      </x:c>
      <x:c r="T8781" s="1">
        <x:f t="shared" si="1645"/>
        <x:v>26908.230022746371</x:v>
      </x:c>
    </x:row>
    <x:row r="8782">
      <x:c r="A8782" s="1"/>
      <x:c r="B8782" s="1"/>
      <x:c r="C8782" s="1"/>
      <x:c r="D8782" s="1"/>
      <x:c r="E8782" s="1"/>
      <x:c r="F8782" s="1"/>
      <x:c r="G8782" s="1"/>
      <x:c r="H8782" s="1"/>
      <x:c r="I8782" s="53">
        <x:f t="shared" si="1634"/>
        <x:v>13</x:v>
      </x:c>
      <x:c r="J8782" s="53">
        <x:f t="shared" si="1635"/>
        <x:v>8</x:v>
      </x:c>
      <x:c r="K8782" s="53">
        <x:f t="shared" si="1636"/>
        <x:v>25</x:v>
      </x:c>
      <x:c r="L8782" s="53">
        <x:f t="shared" si="1637"/>
        <x:v>46</x:v>
      </x:c>
      <x:c r="M8782" s="54">
        <x:f t="shared" si="1638"/>
        <x:v>5866.2910721049075</x:v>
      </x:c>
      <x:c r="N8782" s="54">
        <x:f t="shared" si="1639"/>
        <x:v>3.573813244517297</x:v>
      </x:c>
      <x:c r="O8782" s="55">
        <x:f t="shared" si="1640"/>
        <x:v>198652</x:v>
      </x:c>
      <x:c r="P8782" s="55">
        <x:f t="shared" si="1641"/>
        <x:v>36960</x:v>
      </x:c>
      <x:c r="Q8782" s="55">
        <x:f t="shared" si="1642"/>
        <x:v>114345.33111293241</x:v>
      </x:c>
      <x:c r="R8782" s="55">
        <x:f t="shared" si="1643"/>
        <x:v>27346.668887067586</x:v>
      </x:c>
      <x:c r="S8782" s="1" t="str">
        <x:f t="shared" si="1644"/>
        <x:v>YES</x:v>
      </x:c>
      <x:c r="T8782" s="1">
        <x:f t="shared" si="1645"/>
        <x:v>27346.668887067586</x:v>
      </x:c>
    </x:row>
    <x:row r="8783">
      <x:c r="A8783" s="1"/>
      <x:c r="B8783" s="1"/>
      <x:c r="C8783" s="1"/>
      <x:c r="D8783" s="1"/>
      <x:c r="E8783" s="1"/>
      <x:c r="F8783" s="1"/>
      <x:c r="G8783" s="1"/>
      <x:c r="H8783" s="1"/>
      <x:c r="I8783" s="53">
        <x:f t="shared" si="1634"/>
        <x:v>13</x:v>
      </x:c>
      <x:c r="J8783" s="53">
        <x:f t="shared" si="1635"/>
        <x:v>8</x:v>
      </x:c>
      <x:c r="K8783" s="53">
        <x:f t="shared" si="1636"/>
        <x:v>26</x:v>
      </x:c>
      <x:c r="L8783" s="53">
        <x:f t="shared" si="1637"/>
        <x:v>47</x:v>
      </x:c>
      <x:c r="M8783" s="54">
        <x:f t="shared" si="1638"/>
        <x:v>5947.6310760656252</x:v>
      </x:c>
      <x:c r="N8783" s="54">
        <x:f t="shared" si="1639"/>
        <x:v>3.6302993583789065</x:v>
      </x:c>
      <x:c r="O8783" s="55">
        <x:f t="shared" si="1640"/>
        <x:v>201352</x:v>
      </x:c>
      <x:c r="P8783" s="55">
        <x:f t="shared" si="1641"/>
        <x:v>37840</x:v>
      </x:c>
      <x:c r="Q8783" s="55">
        <x:f t="shared" si="1642"/>
        <x:v>115757.48395947265</x:v>
      </x:c>
      <x:c r="R8783" s="55">
        <x:f t="shared" si="1643"/>
        <x:v>27754.516040527349</x:v>
      </x:c>
      <x:c r="S8783" s="1" t="str">
        <x:f t="shared" si="1644"/>
        <x:v>YES</x:v>
      </x:c>
      <x:c r="T8783" s="1">
        <x:f t="shared" si="1645"/>
        <x:v>27754.516040527349</x:v>
      </x:c>
    </x:row>
    <x:row r="8784">
      <x:c r="A8784" s="1"/>
      <x:c r="B8784" s="1"/>
      <x:c r="C8784" s="1"/>
      <x:c r="D8784" s="1"/>
      <x:c r="E8784" s="1"/>
      <x:c r="F8784" s="1"/>
      <x:c r="G8784" s="1"/>
      <x:c r="H8784" s="1"/>
      <x:c r="I8784" s="53">
        <x:f t="shared" si="1634"/>
        <x:v>13</x:v>
      </x:c>
      <x:c r="J8784" s="53">
        <x:f t="shared" si="1635"/>
        <x:v>8</x:v>
      </x:c>
      <x:c r="K8784" s="53">
        <x:f t="shared" si="1636"/>
        <x:v>27</x:v>
      </x:c>
      <x:c r="L8784" s="53">
        <x:f t="shared" si="1637"/>
        <x:v>48</x:v>
      </x:c>
      <x:c r="M8784" s="54">
        <x:f t="shared" si="1638"/>
        <x:v>6030.7647805853812</x:v>
      </x:c>
      <x:c r="N8784" s="54">
        <x:f t="shared" si="1639"/>
        <x:v>3.6880310976287372</x:v>
      </x:c>
      <x:c r="O8784" s="55">
        <x:f t="shared" si="1640"/>
        <x:v>204052</x:v>
      </x:c>
      <x:c r="P8784" s="55">
        <x:f t="shared" si="1641"/>
        <x:v>38720</x:v>
      </x:c>
      <x:c r="Q8784" s="55">
        <x:f t="shared" si="1642"/>
        <x:v>117200.77744071842</x:v>
      </x:c>
      <x:c r="R8784" s="55">
        <x:f t="shared" si="1643"/>
        <x:v>28131.222559281581</x:v>
      </x:c>
      <x:c r="S8784" s="1" t="str">
        <x:f t="shared" si="1644"/>
        <x:v>YES</x:v>
      </x:c>
      <x:c r="T8784" s="1">
        <x:f t="shared" si="1645"/>
        <x:v>28131.222559281581</x:v>
      </x:c>
    </x:row>
    <x:row r="8785">
      <x:c r="A8785" s="1"/>
      <x:c r="B8785" s="1"/>
      <x:c r="C8785" s="1"/>
      <x:c r="D8785" s="1"/>
      <x:c r="E8785" s="1"/>
      <x:c r="F8785" s="1"/>
      <x:c r="G8785" s="1"/>
      <x:c r="H8785" s="1"/>
      <x:c r="I8785" s="53">
        <x:f t="shared" si="1634"/>
        <x:v>13</x:v>
      </x:c>
      <x:c r="J8785" s="53">
        <x:f t="shared" si="1635"/>
        <x:v>8</x:v>
      </x:c>
      <x:c r="K8785" s="53">
        <x:f t="shared" si="1636"/>
        <x:v>28</x:v>
      </x:c>
      <x:c r="L8785" s="53">
        <x:f t="shared" si="1637"/>
        <x:v>49</x:v>
      </x:c>
      <x:c r="M8785" s="54">
        <x:f t="shared" si="1638"/>
        <x:v>6115.724318802535</x:v>
      </x:c>
      <x:c r="N8785" s="54">
        <x:f t="shared" si="1639"/>
        <x:v>3.7470307769462048</x:v>
      </x:c>
      <x:c r="O8785" s="55">
        <x:f t="shared" si="1640"/>
        <x:v>206752</x:v>
      </x:c>
      <x:c r="P8785" s="55">
        <x:f t="shared" si="1641"/>
        <x:v>39600</x:v>
      </x:c>
      <x:c r="Q8785" s="55">
        <x:f t="shared" si="1642"/>
        <x:v>118675.76942365512</x:v>
      </x:c>
      <x:c r="R8785" s="55">
        <x:f t="shared" si="1643"/>
        <x:v>28476.230576344882</x:v>
      </x:c>
      <x:c r="S8785" s="1" t="str">
        <x:f t="shared" si="1644"/>
        <x:v>YES</x:v>
      </x:c>
      <x:c r="T8785" s="1">
        <x:f t="shared" si="1645"/>
        <x:v>28476.230576344882</x:v>
      </x:c>
    </x:row>
    <x:row r="8786">
      <x:c r="A8786" s="1"/>
      <x:c r="B8786" s="1"/>
      <x:c r="C8786" s="1"/>
      <x:c r="D8786" s="1"/>
      <x:c r="E8786" s="1"/>
      <x:c r="F8786" s="1"/>
      <x:c r="G8786" s="1"/>
      <x:c r="H8786" s="1"/>
      <x:c r="I8786" s="53">
        <x:f t="shared" si="1634"/>
        <x:v>13</x:v>
      </x:c>
      <x:c r="J8786" s="53">
        <x:f t="shared" si="1635"/>
        <x:v>8</x:v>
      </x:c>
      <x:c r="K8786" s="53">
        <x:f t="shared" si="1636"/>
        <x:v>29</x:v>
      </x:c>
      <x:c r="L8786" s="53">
        <x:f t="shared" si="1637"/>
        <x:v>50</x:v>
      </x:c>
      <x:c r="M8786" s="54">
        <x:f t="shared" si="1638"/>
        <x:v>6202.5423469181887</x:v>
      </x:c>
      <x:c r="N8786" s="54">
        <x:f t="shared" si="1639"/>
        <x:v>3.8073210742487422</x:v>
      </x:c>
      <x:c r="O8786" s="55">
        <x:f t="shared" si="1640"/>
        <x:v>209452</x:v>
      </x:c>
      <x:c r="P8786" s="55">
        <x:f t="shared" si="1641"/>
        <x:v>40480</x:v>
      </x:c>
      <x:c r="Q8786" s="55">
        <x:f t="shared" si="1642"/>
        <x:v>120183.02685621855</x:v>
      </x:c>
      <x:c r="R8786" s="55">
        <x:f t="shared" si="1643"/>
        <x:v>28788.973143781448</x:v>
      </x:c>
      <x:c r="S8786" s="1" t="str">
        <x:f t="shared" si="1644"/>
        <x:v>YES</x:v>
      </x:c>
      <x:c r="T8786" s="1">
        <x:f t="shared" si="1645"/>
        <x:v>28788.973143781448</x:v>
      </x:c>
    </x:row>
    <x:row r="8787">
      <x:c r="A8787" s="1"/>
      <x:c r="B8787" s="1"/>
      <x:c r="C8787" s="1"/>
      <x:c r="D8787" s="1"/>
      <x:c r="E8787" s="1"/>
      <x:c r="F8787" s="1"/>
      <x:c r="G8787" s="1"/>
      <x:c r="H8787" s="1"/>
      <x:c r="I8787" s="53">
        <x:f t="shared" si="1634"/>
        <x:v>13</x:v>
      </x:c>
      <x:c r="J8787" s="53">
        <x:f t="shared" si="1635"/>
        <x:v>8</x:v>
      </x:c>
      <x:c r="K8787" s="53">
        <x:f t="shared" si="1636"/>
        <x:v>30</x:v>
      </x:c>
      <x:c r="L8787" s="53">
        <x:f t="shared" si="1637"/>
        <x:v>51</x:v>
      </x:c>
      <x:c r="M8787" s="54">
        <x:f t="shared" si="1638"/>
        <x:v>6291.2520522519599</x:v>
      </x:c>
      <x:c r="N8787" s="54">
        <x:f t="shared" si="1639"/>
        <x:v>3.8689250362860834</x:v>
      </x:c>
      <x:c r="O8787" s="55">
        <x:f t="shared" si="1640"/>
        <x:v>212152</x:v>
      </x:c>
      <x:c r="P8787" s="55">
        <x:f t="shared" si="1641"/>
        <x:v>41360</x:v>
      </x:c>
      <x:c r="Q8787" s="55">
        <x:f t="shared" si="1642"/>
        <x:v>121723.12590715208</x:v>
      </x:c>
      <x:c r="R8787" s="55">
        <x:f t="shared" si="1643"/>
        <x:v>29068.874092847924</x:v>
      </x:c>
      <x:c r="S8787" s="1" t="str">
        <x:f t="shared" si="1644"/>
        <x:v>YES</x:v>
      </x:c>
      <x:c r="T8787" s="1">
        <x:f t="shared" si="1645"/>
        <x:v>29068.874092847924</x:v>
      </x:c>
    </x:row>
    <x:row r="8788">
      <x:c r="A8788" s="1"/>
      <x:c r="B8788" s="1"/>
      <x:c r="C8788" s="1"/>
      <x:c r="D8788" s="1"/>
      <x:c r="E8788" s="1"/>
      <x:c r="F8788" s="1"/>
      <x:c r="G8788" s="1"/>
      <x:c r="H8788" s="1"/>
      <x:c r="I8788" s="53">
        <x:f t="shared" si="1634"/>
        <x:v>13</x:v>
      </x:c>
      <x:c r="J8788" s="53">
        <x:f t="shared" si="1635"/>
        <x:v>9</x:v>
      </x:c>
      <x:c r="K8788" s="53">
        <x:f t="shared" si="1636"/>
        <x:v>0</x:v>
      </x:c>
      <x:c r="L8788" s="53">
        <x:f t="shared" si="1637"/>
        <x:v>22</x:v>
      </x:c>
      <x:c r="M8788" s="54">
        <x:f t="shared" si="1638"/>
        <x:v>4376.3503227257997</x:v>
      </x:c>
      <x:c r="N8788" s="54">
        <x:f t="shared" si="1639"/>
        <x:v>2.5391321685595831</x:v>
      </x:c>
      <x:c r="O8788" s="55">
        <x:f t="shared" si="1640"/>
        <x:v>133246</x:v>
      </x:c>
      <x:c r="P8788" s="55">
        <x:f t="shared" si="1641"/>
        <x:v>15400</x:v>
      </x:c>
      <x:c r="Q8788" s="55">
        <x:f t="shared" si="1642"/>
        <x:v>88478.304213989584</x:v>
      </x:c>
      <x:c r="R8788" s="55">
        <x:f t="shared" si="1643"/>
        <x:v>9367.6957860104158</x:v>
      </x:c>
      <x:c r="S8788" s="1" t="str">
        <x:f t="shared" si="1644"/>
        <x:v>YES</x:v>
      </x:c>
      <x:c r="T8788" s="1">
        <x:f t="shared" si="1645"/>
        <x:v>9367.6957860104158</x:v>
      </x:c>
    </x:row>
    <x:row r="8789">
      <x:c r="A8789" s="1"/>
      <x:c r="B8789" s="1"/>
      <x:c r="C8789" s="1"/>
      <x:c r="D8789" s="1"/>
      <x:c r="E8789" s="1"/>
      <x:c r="F8789" s="1"/>
      <x:c r="G8789" s="1"/>
      <x:c r="H8789" s="1"/>
      <x:c r="I8789" s="53">
        <x:f t="shared" si="1634"/>
        <x:v>13</x:v>
      </x:c>
      <x:c r="J8789" s="53">
        <x:f t="shared" si="1635"/>
        <x:v>9</x:v>
      </x:c>
      <x:c r="K8789" s="53">
        <x:f t="shared" si="1636"/>
        <x:v>1</x:v>
      </x:c>
      <x:c r="L8789" s="53">
        <x:f t="shared" si="1637"/>
        <x:v>23</x:v>
      </x:c>
      <x:c r="M8789" s="54">
        <x:f t="shared" si="1638"/>
        <x:v>4421.9128227257997</x:v>
      </x:c>
      <x:c r="N8789" s="54">
        <x:f t="shared" si="1639"/>
        <x:v>2.5707727935595832</x:v>
      </x:c>
      <x:c r="O8789" s="55">
        <x:f t="shared" si="1640"/>
        <x:v>135946</x:v>
      </x:c>
      <x:c r="P8789" s="55">
        <x:f t="shared" si="1641"/>
        <x:v>16280</x:v>
      </x:c>
      <x:c r="Q8789" s="55">
        <x:f t="shared" si="1642"/>
        <x:v>89269.319838989584</x:v>
      </x:c>
      <x:c r="R8789" s="55">
        <x:f t="shared" si="1643"/>
        <x:v>10396.680161010416</x:v>
      </x:c>
      <x:c r="S8789" s="1" t="str">
        <x:f t="shared" si="1644"/>
        <x:v>YES</x:v>
      </x:c>
      <x:c r="T8789" s="1">
        <x:f t="shared" si="1645"/>
        <x:v>10396.680161010416</x:v>
      </x:c>
    </x:row>
    <x:row r="8790">
      <x:c r="A8790" s="1"/>
      <x:c r="B8790" s="1"/>
      <x:c r="C8790" s="1"/>
      <x:c r="D8790" s="1"/>
      <x:c r="E8790" s="1"/>
      <x:c r="F8790" s="1"/>
      <x:c r="G8790" s="1"/>
      <x:c r="H8790" s="1"/>
      <x:c r="I8790" s="53">
        <x:f t="shared" si="1634"/>
        <x:v>13</x:v>
      </x:c>
      <x:c r="J8790" s="53">
        <x:f t="shared" si="1635"/>
        <x:v>9</x:v>
      </x:c>
      <x:c r="K8790" s="53">
        <x:f t="shared" si="1636"/>
        <x:v>2</x:v>
      </x:c>
      <x:c r="L8790" s="53">
        <x:f t="shared" si="1637"/>
        <x:v>24</x:v>
      </x:c>
      <x:c r="M8790" s="54">
        <x:f t="shared" si="1638"/>
        <x:v>4468.6143852258001</x:v>
      </x:c>
      <x:c r="N8790" s="54">
        <x:f t="shared" si="1639"/>
        <x:v>2.6032044341845832</x:v>
      </x:c>
      <x:c r="O8790" s="55">
        <x:f t="shared" si="1640"/>
        <x:v>138646</x:v>
      </x:c>
      <x:c r="P8790" s="55">
        <x:f t="shared" si="1641"/>
        <x:v>17160</x:v>
      </x:c>
      <x:c r="Q8790" s="55">
        <x:f t="shared" si="1642"/>
        <x:v>90080.110854614584</x:v>
      </x:c>
      <x:c r="R8790" s="55">
        <x:f t="shared" si="1643"/>
        <x:v>11405.889145385416</x:v>
      </x:c>
      <x:c r="S8790" s="1" t="str">
        <x:f t="shared" si="1644"/>
        <x:v>YES</x:v>
      </x:c>
      <x:c r="T8790" s="1">
        <x:f t="shared" si="1645"/>
        <x:v>11405.889145385416</x:v>
      </x:c>
    </x:row>
    <x:row r="8791">
      <x:c r="A8791" s="1"/>
      <x:c r="B8791" s="1"/>
      <x:c r="C8791" s="1"/>
      <x:c r="D8791" s="1"/>
      <x:c r="E8791" s="1"/>
      <x:c r="F8791" s="1"/>
      <x:c r="G8791" s="1"/>
      <x:c r="H8791" s="1"/>
      <x:c r="I8791" s="53">
        <x:f t="shared" si="1634"/>
        <x:v>13</x:v>
      </x:c>
      <x:c r="J8791" s="53">
        <x:f t="shared" si="1635"/>
        <x:v>9</x:v>
      </x:c>
      <x:c r="K8791" s="53">
        <x:f t="shared" si="1636"/>
        <x:v>3</x:v>
      </x:c>
      <x:c r="L8791" s="53">
        <x:f t="shared" si="1637"/>
        <x:v>25</x:v>
      </x:c>
      <x:c r="M8791" s="54">
        <x:f t="shared" si="1638"/>
        <x:v>4516.476367647675</x:v>
      </x:c>
      <x:c r="N8791" s="54">
        <x:f t="shared" si="1639"/>
        <x:v>2.6364419219775521</x:v>
      </x:c>
      <x:c r="O8791" s="55">
        <x:f t="shared" si="1640"/>
        <x:v>141346</x:v>
      </x:c>
      <x:c r="P8791" s="55">
        <x:f t="shared" si="1641"/>
        <x:v>18040</x:v>
      </x:c>
      <x:c r="Q8791" s="55">
        <x:f t="shared" si="1642"/>
        <x:v>90911.048049438803</x:v>
      </x:c>
      <x:c r="R8791" s="55">
        <x:f t="shared" si="1643"/>
        <x:v>12394.951950561197</x:v>
      </x:c>
      <x:c r="S8791" s="1" t="str">
        <x:f t="shared" si="1644"/>
        <x:v>YES</x:v>
      </x:c>
      <x:c r="T8791" s="1">
        <x:f t="shared" si="1645"/>
        <x:v>12394.951950561197</x:v>
      </x:c>
    </x:row>
    <x:row r="8792">
      <x:c r="A8792" s="1"/>
      <x:c r="B8792" s="1"/>
      <x:c r="C8792" s="1"/>
      <x:c r="D8792" s="1"/>
      <x:c r="E8792" s="1"/>
      <x:c r="F8792" s="1"/>
      <x:c r="G8792" s="1"/>
      <x:c r="H8792" s="1"/>
      <x:c r="I8792" s="53">
        <x:f t="shared" si="1634"/>
        <x:v>13</x:v>
      </x:c>
      <x:c r="J8792" s="53">
        <x:f t="shared" si="1635"/>
        <x:v>9</x:v>
      </x:c>
      <x:c r="K8792" s="53">
        <x:f t="shared" si="1636"/>
        <x:v>4</x:v>
      </x:c>
      <x:c r="L8792" s="53">
        <x:f t="shared" si="1637"/>
        <x:v>26</x:v>
      </x:c>
      <x:c r="M8792" s="54">
        <x:f t="shared" si="1638"/>
        <x:v>4565.520483370331</x:v>
      </x:c>
      <x:c r="N8792" s="54">
        <x:f t="shared" si="1639"/>
        <x:v>2.6705003356738408</x:v>
      </x:c>
      <x:c r="O8792" s="55">
        <x:f t="shared" si="1640"/>
        <x:v>144046</x:v>
      </x:c>
      <x:c r="P8792" s="55">
        <x:f t="shared" si="1641"/>
        <x:v>18920</x:v>
      </x:c>
      <x:c r="Q8792" s="55">
        <x:f t="shared" si="1642"/>
        <x:v>91762.50839184603</x:v>
      </x:c>
      <x:c r="R8792" s="55">
        <x:f t="shared" si="1643"/>
        <x:v>13363.49160815397</x:v>
      </x:c>
      <x:c r="S8792" s="1" t="str">
        <x:f t="shared" si="1644"/>
        <x:v>YES</x:v>
      </x:c>
      <x:c r="T8792" s="1">
        <x:f t="shared" si="1645"/>
        <x:v>13363.49160815397</x:v>
      </x:c>
    </x:row>
    <x:row r="8793">
      <x:c r="A8793" s="1"/>
      <x:c r="B8793" s="1"/>
      <x:c r="C8793" s="1"/>
      <x:c r="D8793" s="1"/>
      <x:c r="E8793" s="1"/>
      <x:c r="F8793" s="1"/>
      <x:c r="G8793" s="1"/>
      <x:c r="H8793" s="1"/>
      <x:c r="I8793" s="53">
        <x:f t="shared" si="1634"/>
        <x:v>13</x:v>
      </x:c>
      <x:c r="J8793" s="53">
        <x:f t="shared" si="1635"/>
        <x:v>9</x:v>
      </x:c>
      <x:c r="K8793" s="53">
        <x:f t="shared" si="1636"/>
        <x:v>5</x:v>
      </x:c>
      <x:c r="L8793" s="53">
        <x:f t="shared" si="1637"/>
        <x:v>27</x:v>
      </x:c>
      <x:c r="M8793" s="54">
        <x:f t="shared" si="1638"/>
        <x:v>4615.7688072915344</x:v>
      </x:c>
      <x:c r="N8793" s="54">
        <x:f t="shared" si="1639"/>
        <x:v>2.7053950050635653</x:v>
      </x:c>
      <x:c r="O8793" s="55">
        <x:f t="shared" si="1640"/>
        <x:v>146746</x:v>
      </x:c>
      <x:c r="P8793" s="55">
        <x:f t="shared" si="1641"/>
        <x:v>19800</x:v>
      </x:c>
      <x:c r="Q8793" s="55">
        <x:f t="shared" si="1642"/>
        <x:v>92634.875126589133</x:v>
      </x:c>
      <x:c r="R8793" s="55">
        <x:f t="shared" si="1643"/>
        <x:v>14311.124873410867</x:v>
      </x:c>
      <x:c r="S8793" s="1" t="str">
        <x:f t="shared" si="1644"/>
        <x:v>YES</x:v>
      </x:c>
      <x:c r="T8793" s="1">
        <x:f t="shared" si="1645"/>
        <x:v>14311.124873410867</x:v>
      </x:c>
    </x:row>
    <x:row r="8794">
      <x:c r="A8794" s="1"/>
      <x:c r="B8794" s="1"/>
      <x:c r="C8794" s="1"/>
      <x:c r="D8794" s="1"/>
      <x:c r="E8794" s="1"/>
      <x:c r="F8794" s="1"/>
      <x:c r="G8794" s="1"/>
      <x:c r="H8794" s="1"/>
      <x:c r="I8794" s="53">
        <x:f t="shared" si="1634"/>
        <x:v>13</x:v>
      </x:c>
      <x:c r="J8794" s="53">
        <x:f t="shared" si="1635"/>
        <x:v>9</x:v>
      </x:c>
      <x:c r="K8794" s="53">
        <x:f t="shared" si="1636"/>
        <x:v>6</x:v>
      </x:c>
      <x:c r="L8794" s="53">
        <x:f t="shared" si="1637"/>
        <x:v>28</x:v>
      </x:c>
      <x:c r="M8794" s="54">
        <x:f t="shared" si="1638"/>
        <x:v>4667.2437814731675</x:v>
      </x:c>
      <x:c r="N8794" s="54">
        <x:f t="shared" si="1639"/>
        <x:v>2.7411415149119218</x:v>
      </x:c>
      <x:c r="O8794" s="55">
        <x:f t="shared" si="1640"/>
        <x:v>149446</x:v>
      </x:c>
      <x:c r="P8794" s="55">
        <x:f t="shared" si="1641"/>
        <x:v>20680</x:v>
      </x:c>
      <x:c r="Q8794" s="55">
        <x:f t="shared" si="1642"/>
        <x:v>93528.537872798042</x:v>
      </x:c>
      <x:c r="R8794" s="55">
        <x:f t="shared" si="1643"/>
        <x:v>15237.462127201958</x:v>
      </x:c>
      <x:c r="S8794" s="1" t="str">
        <x:f t="shared" si="1644"/>
        <x:v>YES</x:v>
      </x:c>
      <x:c r="T8794" s="1">
        <x:f t="shared" si="1645"/>
        <x:v>15237.462127201958</x:v>
      </x:c>
    </x:row>
    <x:row r="8795">
      <x:c r="A8795" s="1"/>
      <x:c r="B8795" s="1"/>
      <x:c r="C8795" s="1"/>
      <x:c r="D8795" s="1"/>
      <x:c r="E8795" s="1"/>
      <x:c r="F8795" s="1"/>
      <x:c r="G8795" s="1"/>
      <x:c r="H8795" s="1"/>
      <x:c r="I8795" s="53">
        <x:f t="shared" si="1634"/>
        <x:v>13</x:v>
      </x:c>
      <x:c r="J8795" s="53">
        <x:f t="shared" si="1635"/>
        <x:v>9</x:v>
      </x:c>
      <x:c r="K8795" s="53">
        <x:f t="shared" si="1636"/>
        <x:v>7</x:v>
      </x:c>
      <x:c r="L8795" s="53">
        <x:f t="shared" si="1637"/>
        <x:v>29</x:v>
      </x:c>
      <x:c r="M8795" s="54">
        <x:f t="shared" si="1638"/>
        <x:v>4719.9682208711283</x:v>
      </x:c>
      <x:c r="N8795" s="54">
        <x:f t="shared" si="1639"/>
        <x:v>2.7777557089382836</x:v>
      </x:c>
      <x:c r="O8795" s="55">
        <x:f t="shared" si="1640"/>
        <x:v>152146</x:v>
      </x:c>
      <x:c r="P8795" s="55">
        <x:f t="shared" si="1641"/>
        <x:v>21560</x:v>
      </x:c>
      <x:c r="Q8795" s="55">
        <x:f t="shared" si="1642"/>
        <x:v>94443.892723457087</x:v>
      </x:c>
      <x:c r="R8795" s="55">
        <x:f t="shared" si="1643"/>
        <x:v>16142.107276542913</x:v>
      </x:c>
      <x:c r="S8795" s="1" t="str">
        <x:f t="shared" si="1644"/>
        <x:v>YES</x:v>
      </x:c>
      <x:c r="T8795" s="1">
        <x:f t="shared" si="1645"/>
        <x:v>16142.107276542913</x:v>
      </x:c>
    </x:row>
    <x:row r="8796">
      <x:c r="A8796" s="1"/>
      <x:c r="B8796" s="1"/>
      <x:c r="C8796" s="1"/>
      <x:c r="D8796" s="1"/>
      <x:c r="E8796" s="1"/>
      <x:c r="F8796" s="1"/>
      <x:c r="G8796" s="1"/>
      <x:c r="H8796" s="1"/>
      <x:c r="I8796" s="53">
        <x:f t="shared" si="1634"/>
        <x:v>13</x:v>
      </x:c>
      <x:c r="J8796" s="53">
        <x:f t="shared" si="1635"/>
        <x:v>9</x:v>
      </x:c>
      <x:c r="K8796" s="53">
        <x:f t="shared" si="1636"/>
        <x:v>8</x:v>
      </x:c>
      <x:c r="L8796" s="53">
        <x:f t="shared" si="1637"/>
        <x:v>30</x:v>
      </x:c>
      <x:c r="M8796" s="54">
        <x:f t="shared" si="1638"/>
        <x:v>4773.9653191511079</x:v>
      </x:c>
      <x:c r="N8796" s="54">
        <x:f t="shared" si="1639"/>
        <x:v>2.815253693854936</x:v>
      </x:c>
      <x:c r="O8796" s="55">
        <x:f t="shared" si="1640"/>
        <x:v>154846</x:v>
      </x:c>
      <x:c r="P8796" s="55">
        <x:f t="shared" si="1641"/>
        <x:v>22440</x:v>
      </x:c>
      <x:c r="Q8796" s="55">
        <x:f t="shared" si="1642"/>
        <x:v>95381.342346373393</x:v>
      </x:c>
      <x:c r="R8796" s="55">
        <x:f t="shared" si="1643"/>
        <x:v>17024.657653626607</x:v>
      </x:c>
      <x:c r="S8796" s="1" t="str">
        <x:f t="shared" si="1644"/>
        <x:v>YES</x:v>
      </x:c>
      <x:c r="T8796" s="1">
        <x:f t="shared" si="1645"/>
        <x:v>17024.657653626607</x:v>
      </x:c>
    </x:row>
    <x:row r="8797">
      <x:c r="A8797" s="1"/>
      <x:c r="B8797" s="1"/>
      <x:c r="C8797" s="1"/>
      <x:c r="D8797" s="1"/>
      <x:c r="E8797" s="1"/>
      <x:c r="F8797" s="1"/>
      <x:c r="G8797" s="1"/>
      <x:c r="H8797" s="1"/>
      <x:c r="I8797" s="53">
        <x:f t="shared" si="1634"/>
        <x:v>13</x:v>
      </x:c>
      <x:c r="J8797" s="53">
        <x:f t="shared" si="1635"/>
        <x:v>9</x:v>
      </x:c>
      <x:c r="K8797" s="53">
        <x:f t="shared" si="1636"/>
        <x:v>9</x:v>
      </x:c>
      <x:c r="L8797" s="53">
        <x:f t="shared" si="1637"/>
        <x:v>31</x:v>
      </x:c>
      <x:c r="M8797" s="54">
        <x:f t="shared" si="1638"/>
        <x:v>4829.2586545915028</x:v>
      </x:c>
      <x:c r="N8797" s="54">
        <x:f t="shared" si="1639"/>
        <x:v>2.8536518434663214</x:v>
      </x:c>
      <x:c r="O8797" s="55">
        <x:f t="shared" si="1640"/>
        <x:v>157546</x:v>
      </x:c>
      <x:c r="P8797" s="55">
        <x:f t="shared" si="1641"/>
        <x:v>23320</x:v>
      </x:c>
      <x:c r="Q8797" s="55">
        <x:f t="shared" si="1642"/>
        <x:v>96341.29608665804</x:v>
      </x:c>
      <x:c r="R8797" s="55">
        <x:f t="shared" si="1643"/>
        <x:v>17884.70391334196</x:v>
      </x:c>
      <x:c r="S8797" s="1" t="str">
        <x:f t="shared" si="1644"/>
        <x:v>YES</x:v>
      </x:c>
      <x:c r="T8797" s="1">
        <x:f t="shared" si="1645"/>
        <x:v>17884.70391334196</x:v>
      </x:c>
    </x:row>
    <x:row r="8798">
      <x:c r="A8798" s="1"/>
      <x:c r="B8798" s="1"/>
      <x:c r="C8798" s="1"/>
      <x:c r="D8798" s="1"/>
      <x:c r="E8798" s="1"/>
      <x:c r="F8798" s="1"/>
      <x:c r="G8798" s="1"/>
      <x:c r="H8798" s="1"/>
      <x:c r="I8798" s="53">
        <x:f t="shared" si="1634"/>
        <x:v>13</x:v>
      </x:c>
      <x:c r="J8798" s="53">
        <x:f t="shared" si="1635"/>
        <x:v>9</x:v>
      </x:c>
      <x:c r="K8798" s="53">
        <x:f t="shared" si="1636"/>
        <x:v>10</x:v>
      </x:c>
      <x:c r="L8798" s="53">
        <x:f t="shared" si="1637"/>
        <x:v>32</x:v>
      </x:c>
      <x:c r="M8798" s="54">
        <x:f t="shared" si="1638"/>
        <x:v>4885.8721960747152</x:v>
      </x:c>
      <x:c r="N8798" s="54">
        <x:f t="shared" si="1639"/>
        <x:v>2.8929668028296636</x:v>
      </x:c>
      <x:c r="O8798" s="55">
        <x:f t="shared" si="1640"/>
        <x:v>160246</x:v>
      </x:c>
      <x:c r="P8798" s="55">
        <x:f t="shared" si="1641"/>
        <x:v>24200</x:v>
      </x:c>
      <x:c r="Q8798" s="55">
        <x:f t="shared" si="1642"/>
        <x:v>97324.170070741588</x:v>
      </x:c>
      <x:c r="R8798" s="55">
        <x:f t="shared" si="1643"/>
        <x:v>18721.829929258412</x:v>
      </x:c>
      <x:c r="S8798" s="1" t="str">
        <x:f t="shared" si="1644"/>
        <x:v>YES</x:v>
      </x:c>
      <x:c r="T8798" s="1">
        <x:f t="shared" si="1645"/>
        <x:v>18721.829929258412</x:v>
      </x:c>
    </x:row>
    <x:row r="8799">
      <x:c r="A8799" s="1"/>
      <x:c r="B8799" s="1"/>
      <x:c r="C8799" s="1"/>
      <x:c r="D8799" s="1"/>
      <x:c r="E8799" s="1"/>
      <x:c r="F8799" s="1"/>
      <x:c r="G8799" s="1"/>
      <x:c r="H8799" s="1"/>
      <x:c r="I8799" s="53">
        <x:f t="shared" si="1634"/>
        <x:v>13</x:v>
      </x:c>
      <x:c r="J8799" s="53">
        <x:f t="shared" si="1635"/>
        <x:v>9</x:v>
      </x:c>
      <x:c r="K8799" s="53">
        <x:f t="shared" si="1636"/>
        <x:v>11</x:v>
      </x:c>
      <x:c r="L8799" s="53">
        <x:f t="shared" si="1637"/>
        <x:v>33</x:v>
      </x:c>
      <x:c r="M8799" s="54">
        <x:f t="shared" si="1638"/>
        <x:v>4943.8303091681546</x:v>
      </x:c>
      <x:c r="N8799" s="54">
        <x:f t="shared" si="1639"/>
        <x:v>2.9332154924778853</x:v>
      </x:c>
      <x:c r="O8799" s="55">
        <x:f t="shared" si="1640"/>
        <x:v>162946</x:v>
      </x:c>
      <x:c r="P8799" s="55">
        <x:f t="shared" si="1641"/>
        <x:v>25080</x:v>
      </x:c>
      <x:c r="Q8799" s="55">
        <x:f t="shared" si="1642"/>
        <x:v>98330.387311947125</x:v>
      </x:c>
      <x:c r="R8799" s="55">
        <x:f t="shared" si="1643"/>
        <x:v>19535.612688052875</x:v>
      </x:c>
      <x:c r="S8799" s="1" t="str">
        <x:f t="shared" si="1644"/>
        <x:v>YES</x:v>
      </x:c>
      <x:c r="T8799" s="1">
        <x:f t="shared" si="1645"/>
        <x:v>19535.612688052875</x:v>
      </x:c>
    </x:row>
    <x:row r="8800">
      <x:c r="A8800" s="1"/>
      <x:c r="B8800" s="1"/>
      <x:c r="C8800" s="1"/>
      <x:c r="D8800" s="1"/>
      <x:c r="E8800" s="1"/>
      <x:c r="F8800" s="1"/>
      <x:c r="G8800" s="1"/>
      <x:c r="H8800" s="1"/>
      <x:c r="I8800" s="53">
        <x:f t="shared" si="1634"/>
        <x:v>13</x:v>
      </x:c>
      <x:c r="J8800" s="53">
        <x:f t="shared" si="1635"/>
        <x:v>9</x:v>
      </x:c>
      <x:c r="K8800" s="53">
        <x:f t="shared" si="1636"/>
        <x:v>12</x:v>
      </x:c>
      <x:c r="L8800" s="53">
        <x:f t="shared" si="1637"/>
        <x:v>34</x:v>
      </x:c>
      <x:c r="M8800" s="54">
        <x:f t="shared" si="1638"/>
        <x:v>5003.1577622962186</x:v>
      </x:c>
      <x:c r="N8800" s="54">
        <x:f t="shared" si="1639"/>
        <x:v>2.9744151127057075</x:v>
      </x:c>
      <x:c r="O8800" s="55">
        <x:f t="shared" si="1640"/>
        <x:v>165646</x:v>
      </x:c>
      <x:c r="P8800" s="55">
        <x:f t="shared" si="1641"/>
        <x:v>25960</x:v>
      </x:c>
      <x:c r="Q8800" s="55">
        <x:f t="shared" si="1642"/>
        <x:v>99360.377817642686</x:v>
      </x:c>
      <x:c r="R8800" s="55">
        <x:f t="shared" si="1643"/>
        <x:v>20325.622182357314</x:v>
      </x:c>
      <x:c r="S8800" s="1" t="str">
        <x:f t="shared" si="1644"/>
        <x:v>YES</x:v>
      </x:c>
      <x:c r="T8800" s="1">
        <x:f t="shared" si="1645"/>
        <x:v>20325.622182357314</x:v>
      </x:c>
    </x:row>
    <x:row r="8801">
      <x:c r="A8801" s="1"/>
      <x:c r="B8801" s="1"/>
      <x:c r="C8801" s="1"/>
      <x:c r="D8801" s="1"/>
      <x:c r="E8801" s="1"/>
      <x:c r="F8801" s="1"/>
      <x:c r="G8801" s="1"/>
      <x:c r="H8801" s="1"/>
      <x:c r="I8801" s="53">
        <x:f t="shared" si="1634"/>
        <x:v>13</x:v>
      </x:c>
      <x:c r="J8801" s="53">
        <x:f t="shared" si="1635"/>
        <x:v>9</x:v>
      </x:c>
      <x:c r="K8801" s="53">
        <x:f t="shared" si="1636"/>
        <x:v>13</x:v>
      </x:c>
      <x:c r="L8801" s="53">
        <x:f t="shared" si="1637"/>
        <x:v>35</x:v>
      </x:c>
      <x:c r="M8801" s="54">
        <x:f t="shared" si="1638"/>
        <x:v>5063.8797330046036</x:v>
      </x:c>
      <x:c r="N8801" s="54">
        <x:f t="shared" si="1639"/>
        <x:v>3.0165831479198637</x:v>
      </x:c>
      <x:c r="O8801" s="55">
        <x:f t="shared" si="1640"/>
        <x:v>168346</x:v>
      </x:c>
      <x:c r="P8801" s="55">
        <x:f t="shared" si="1641"/>
        <x:v>26840</x:v>
      </x:c>
      <x:c r="Q8801" s="55">
        <x:f t="shared" si="1642"/>
        <x:v>100414.57869799659</x:v>
      </x:c>
      <x:c r="R8801" s="55">
        <x:f t="shared" si="1643"/>
        <x:v>21091.421302003408</x:v>
      </x:c>
      <x:c r="S8801" s="1" t="str">
        <x:f t="shared" si="1644"/>
        <x:v>YES</x:v>
      </x:c>
      <x:c r="T8801" s="1">
        <x:f t="shared" si="1645"/>
        <x:v>21091.421302003408</x:v>
      </x:c>
    </x:row>
    <x:row r="8802">
      <x:c r="A8802" s="1"/>
      <x:c r="B8802" s="1"/>
      <x:c r="C8802" s="1"/>
      <x:c r="D8802" s="1"/>
      <x:c r="E8802" s="1"/>
      <x:c r="F8802" s="1"/>
      <x:c r="G8802" s="1"/>
      <x:c r="H8802" s="1"/>
      <x:c r="I8802" s="53">
        <x:f t="shared" si="1634"/>
        <x:v>13</x:v>
      </x:c>
      <x:c r="J8802" s="53">
        <x:f t="shared" si="1635"/>
        <x:v>9</x:v>
      </x:c>
      <x:c r="K8802" s="53">
        <x:f t="shared" si="1636"/>
        <x:v>14</x:v>
      </x:c>
      <x:c r="L8802" s="53">
        <x:f t="shared" si="1637"/>
        <x:v>36</x:v>
      </x:c>
      <x:c r="M8802" s="54">
        <x:f t="shared" si="1638"/>
        <x:v>5126.0218143182647</x:v>
      </x:c>
      <x:c r="N8802" s="54">
        <x:f t="shared" si="1639"/>
        <x:v>3.0597373710543505</x:v>
      </x:c>
      <x:c r="O8802" s="55">
        <x:f t="shared" si="1640"/>
        <x:v>171046</x:v>
      </x:c>
      <x:c r="P8802" s="55">
        <x:f t="shared" si="1641"/>
        <x:v>27720</x:v>
      </x:c>
      <x:c r="Q8802" s="55">
        <x:f t="shared" si="1642"/>
        <x:v>101493.43427635876</x:v>
      </x:c>
      <x:c r="R8802" s="55">
        <x:f t="shared" si="1643"/>
        <x:v>21832.565723641237</x:v>
      </x:c>
      <x:c r="S8802" s="1" t="str">
        <x:f t="shared" si="1644"/>
        <x:v>YES</x:v>
      </x:c>
      <x:c r="T8802" s="1">
        <x:f t="shared" si="1645"/>
        <x:v>21832.565723641237</x:v>
      </x:c>
    </x:row>
    <x:row r="8803">
      <x:c r="A8803" s="1"/>
      <x:c r="B8803" s="1"/>
      <x:c r="C8803" s="1"/>
      <x:c r="D8803" s="1"/>
      <x:c r="E8803" s="1"/>
      <x:c r="F8803" s="1"/>
      <x:c r="G8803" s="1"/>
      <x:c r="H8803" s="1"/>
      <x:c r="I8803" s="53">
        <x:f t="shared" si="1634"/>
        <x:v>13</x:v>
      </x:c>
      <x:c r="J8803" s="53">
        <x:f t="shared" si="1635"/>
        <x:v>9</x:v>
      </x:c>
      <x:c r="K8803" s="53">
        <x:f t="shared" si="1636"/>
        <x:v>15</x:v>
      </x:c>
      <x:c r="L8803" s="53">
        <x:f t="shared" si="1637"/>
        <x:v>37</x:v>
      </x:c>
      <x:c r="M8803" s="54">
        <x:f t="shared" si="1638"/>
        <x:v>5189.6100211944104</x:v>
      </x:c>
      <x:c r="N8803" s="54">
        <x:f t="shared" si="1639"/>
        <x:v>3.1038958480516738</x:v>
      </x:c>
      <x:c r="O8803" s="55">
        <x:f t="shared" si="1640"/>
        <x:v>173746</x:v>
      </x:c>
      <x:c r="P8803" s="55">
        <x:f t="shared" si="1641"/>
        <x:v>28600</x:v>
      </x:c>
      <x:c r="Q8803" s="55">
        <x:f t="shared" si="1642"/>
        <x:v>102597.39620129185</x:v>
      </x:c>
      <x:c r="R8803" s="55">
        <x:f t="shared" si="1643"/>
        <x:v>22548.603798708151</x:v>
      </x:c>
      <x:c r="S8803" s="1" t="str">
        <x:f t="shared" si="1644"/>
        <x:v>YES</x:v>
      </x:c>
      <x:c r="T8803" s="1">
        <x:f t="shared" si="1645"/>
        <x:v>22548.603798708151</x:v>
      </x:c>
    </x:row>
    <x:row r="8804">
      <x:c r="A8804" s="1"/>
      <x:c r="B8804" s="1"/>
      <x:c r="C8804" s="1"/>
      <x:c r="D8804" s="1"/>
      <x:c r="E8804" s="1"/>
      <x:c r="F8804" s="1"/>
      <x:c r="G8804" s="1"/>
      <x:c r="H8804" s="1"/>
      <x:c r="I8804" s="53">
        <x:f t="shared" si="1634"/>
        <x:v>13</x:v>
      </x:c>
      <x:c r="J8804" s="53">
        <x:f t="shared" si="1635"/>
        <x:v>9</x:v>
      </x:c>
      <x:c r="K8804" s="53">
        <x:f t="shared" si="1636"/>
        <x:v>16</x:v>
      </x:c>
      <x:c r="L8804" s="53">
        <x:f t="shared" si="1637"/>
        <x:v>38</x:v>
      </x:c>
      <x:c r="M8804" s="54">
        <x:f t="shared" si="1638"/>
        <x:v>5254.6707970718999</x:v>
      </x:c>
      <x:c r="N8804" s="54">
        <x:f t="shared" si="1639"/>
        <x:v>3.1490769424110416</x:v>
      </x:c>
      <x:c r="O8804" s="55">
        <x:f t="shared" si="1640"/>
        <x:v>176446</x:v>
      </x:c>
      <x:c r="P8804" s="55">
        <x:f t="shared" si="1641"/>
        <x:v>29480</x:v>
      </x:c>
      <x:c r="Q8804" s="55">
        <x:f t="shared" si="1642"/>
        <x:v>103726.92356027603</x:v>
      </x:c>
      <x:c r="R8804" s="55">
        <x:f t="shared" si="1643"/>
        <x:v>23239.076439723969</x:v>
      </x:c>
      <x:c r="S8804" s="1" t="str">
        <x:f t="shared" si="1644"/>
        <x:v>YES</x:v>
      </x:c>
      <x:c r="T8804" s="1">
        <x:f t="shared" si="1645"/>
        <x:v>23239.076439723969</x:v>
      </x:c>
    </x:row>
    <x:row r="8805">
      <x:c r="A8805" s="1"/>
      <x:c r="B8805" s="1"/>
      <x:c r="C8805" s="1"/>
      <x:c r="D8805" s="1"/>
      <x:c r="E8805" s="1"/>
      <x:c r="F8805" s="1"/>
      <x:c r="G8805" s="1"/>
      <x:c r="H8805" s="1"/>
      <x:c r="I8805" s="53">
        <x:f t="shared" si="1634"/>
        <x:v>13</x:v>
      </x:c>
      <x:c r="J8805" s="53">
        <x:f t="shared" si="1635"/>
        <x:v>9</x:v>
      </x:c>
      <x:c r="K8805" s="53">
        <x:f t="shared" si="1636"/>
        <x:v>17</x:v>
      </x:c>
      <x:c r="L8805" s="53">
        <x:f t="shared" si="1637"/>
        <x:v>39</x:v>
      </x:c>
      <x:c r="M8805" s="54">
        <x:f t="shared" si="1638"/>
        <x:v>5321.2310205184403</x:v>
      </x:c>
      <x:c r="N8805" s="54">
        <x:f t="shared" si="1639"/>
        <x:v>3.1952993198044726</x:v>
      </x:c>
      <x:c r="O8805" s="55">
        <x:f t="shared" si="1640"/>
        <x:v>179146</x:v>
      </x:c>
      <x:c r="P8805" s="55">
        <x:f t="shared" si="1641"/>
        <x:v>30360</x:v>
      </x:c>
      <x:c r="Q8805" s="55">
        <x:f t="shared" si="1642"/>
        <x:v>104882.48299511182</x:v>
      </x:c>
      <x:c r="R8805" s="55">
        <x:f t="shared" si="1643"/>
        <x:v>23903.517004888185</x:v>
      </x:c>
      <x:c r="S8805" s="1" t="str">
        <x:f t="shared" si="1644"/>
        <x:v>YES</x:v>
      </x:c>
      <x:c r="T8805" s="1">
        <x:f t="shared" si="1645"/>
        <x:v>23903.517004888185</x:v>
      </x:c>
    </x:row>
    <x:row r="8806">
      <x:c r="A8806" s="1"/>
      <x:c r="B8806" s="1"/>
      <x:c r="C8806" s="1"/>
      <x:c r="D8806" s="1"/>
      <x:c r="E8806" s="1"/>
      <x:c r="F8806" s="1"/>
      <x:c r="G8806" s="1"/>
      <x:c r="H8806" s="1"/>
      <x:c r="I8806" s="53">
        <x:f t="shared" si="1634"/>
        <x:v>13</x:v>
      </x:c>
      <x:c r="J8806" s="53">
        <x:f t="shared" si="1635"/>
        <x:v>9</x:v>
      </x:c>
      <x:c r="K8806" s="53">
        <x:f t="shared" si="1636"/>
        <x:v>18</x:v>
      </x:c>
      <x:c r="L8806" s="53">
        <x:f t="shared" si="1637"/>
        <x:v>40</x:v>
      </x:c>
      <x:c r="M8806" s="54">
        <x:f t="shared" si="1638"/>
        <x:v>5389.3180119770277</x:v>
      </x:c>
      <x:c r="N8806" s="54">
        <x:f t="shared" si="1639"/>
        <x:v>3.2425819527618249</x:v>
      </x:c>
      <x:c r="O8806" s="55">
        <x:f t="shared" si="1640"/>
        <x:v>181846</x:v>
      </x:c>
      <x:c r="P8806" s="55">
        <x:f t="shared" si="1641"/>
        <x:v>31240</x:v>
      </x:c>
      <x:c r="Q8806" s="55">
        <x:f t="shared" si="1642"/>
        <x:v>106064.54881904562</x:v>
      </x:c>
      <x:c r="R8806" s="55">
        <x:f t="shared" si="1643"/>
        <x:v>24541.451180954376</x:v>
      </x:c>
      <x:c r="S8806" s="1" t="str">
        <x:f t="shared" si="1644"/>
        <x:v>YES</x:v>
      </x:c>
      <x:c r="T8806" s="1">
        <x:f t="shared" si="1645"/>
        <x:v>24541.451180954376</x:v>
      </x:c>
    </x:row>
    <x:row r="8807">
      <x:c r="A8807" s="1"/>
      <x:c r="B8807" s="1"/>
      <x:c r="C8807" s="1"/>
      <x:c r="D8807" s="1"/>
      <x:c r="E8807" s="1"/>
      <x:c r="F8807" s="1"/>
      <x:c r="G8807" s="1"/>
      <x:c r="H8807" s="1"/>
      <x:c r="I8807" s="53">
        <x:f t="shared" si="1634"/>
        <x:v>13</x:v>
      </x:c>
      <x:c r="J8807" s="53">
        <x:f t="shared" si="1635"/>
        <x:v>9</x:v>
      </x:c>
      <x:c r="K8807" s="53">
        <x:f t="shared" si="1636"/>
        <x:v>19</x:v>
      </x:c>
      <x:c r="L8807" s="53">
        <x:f t="shared" si="1637"/>
        <x:v>41</x:v>
      </x:c>
      <x:c r="M8807" s="54">
        <x:f t="shared" si="1638"/>
        <x:v>5458.9595406130493</x:v>
      </x:c>
      <x:c r="N8807" s="54">
        <x:f t="shared" si="1639"/>
        <x:v>3.2909441254257286</x:v>
      </x:c>
      <x:c r="O8807" s="55">
        <x:f t="shared" si="1640"/>
        <x:v>184546</x:v>
      </x:c>
      <x:c r="P8807" s="55">
        <x:f t="shared" si="1641"/>
        <x:v>32120</x:v>
      </x:c>
      <x:c r="Q8807" s="55">
        <x:f t="shared" si="1642"/>
        <x:v>107273.60313564322</x:v>
      </x:c>
      <x:c r="R8807" s="55">
        <x:f t="shared" si="1643"/>
        <x:v>25152.396864356779</x:v>
      </x:c>
      <x:c r="S8807" s="1" t="str">
        <x:f t="shared" si="1644"/>
        <x:v>YES</x:v>
      </x:c>
      <x:c r="T8807" s="1">
        <x:f t="shared" si="1645"/>
        <x:v>25152.396864356779</x:v>
      </x:c>
    </x:row>
    <x:row r="8808">
      <x:c r="A8808" s="1"/>
      <x:c r="B8808" s="1"/>
      <x:c r="C8808" s="1"/>
      <x:c r="D8808" s="1"/>
      <x:c r="E8808" s="1"/>
      <x:c r="F8808" s="1"/>
      <x:c r="G8808" s="1"/>
      <x:c r="H8808" s="1"/>
      <x:c r="I8808" s="53">
        <x:f t="shared" si="1634"/>
        <x:v>13</x:v>
      </x:c>
      <x:c r="J8808" s="53">
        <x:f t="shared" si="1635"/>
        <x:v>9</x:v>
      </x:c>
      <x:c r="K8808" s="53">
        <x:f t="shared" si="1636"/>
        <x:v>20</x:v>
      </x:c>
      <x:c r="L8808" s="53">
        <x:f t="shared" si="1637"/>
        <x:v>42</x:v>
      </x:c>
      <x:c r="M8808" s="54">
        <x:f t="shared" si="1638"/>
        <x:v>5530.1838312635264</x:v>
      </x:c>
      <x:c r="N8808" s="54">
        <x:f t="shared" si="1639"/>
        <x:v>3.3404054383774491</x:v>
      </x:c>
      <x:c r="O8808" s="55">
        <x:f t="shared" si="1640"/>
        <x:v>187246</x:v>
      </x:c>
      <x:c r="P8808" s="55">
        <x:f t="shared" si="1641"/>
        <x:v>33000</x:v>
      </x:c>
      <x:c r="Q8808" s="55">
        <x:f t="shared" si="1642"/>
        <x:v>108510.13595943621</x:v>
      </x:c>
      <x:c r="R8808" s="55">
        <x:f t="shared" si="1643"/>
        <x:v>25735.864040563785</x:v>
      </x:c>
      <x:c r="S8808" s="1" t="str">
        <x:f t="shared" si="1644"/>
        <x:v>YES</x:v>
      </x:c>
      <x:c r="T8808" s="1">
        <x:f t="shared" si="1645"/>
        <x:v>25735.864040563785</x:v>
      </x:c>
    </x:row>
    <x:row r="8809">
      <x:c r="A8809" s="1"/>
      <x:c r="B8809" s="1"/>
      <x:c r="C8809" s="1"/>
      <x:c r="D8809" s="1"/>
      <x:c r="E8809" s="1"/>
      <x:c r="F8809" s="1"/>
      <x:c r="G8809" s="1"/>
      <x:c r="H8809" s="1"/>
      <x:c r="I8809" s="53">
        <x:f t="shared" si="1634"/>
        <x:v>13</x:v>
      </x:c>
      <x:c r="J8809" s="53">
        <x:f t="shared" si="1635"/>
        <x:v>9</x:v>
      </x:c>
      <x:c r="K8809" s="53">
        <x:f t="shared" si="1636"/>
        <x:v>21</x:v>
      </x:c>
      <x:c r="L8809" s="53">
        <x:f t="shared" si="1637"/>
        <x:v>43</x:v>
      </x:c>
      <x:c r="M8809" s="54">
        <x:f t="shared" si="1638"/>
        <x:v>5603.0195714899701</x:v>
      </x:c>
      <x:c r="N8809" s="54">
        <x:f t="shared" si="1639"/>
        <x:v>3.3909858135347015</x:v>
      </x:c>
      <x:c r="O8809" s="55">
        <x:f t="shared" si="1640"/>
        <x:v>189946</x:v>
      </x:c>
      <x:c r="P8809" s="55">
        <x:f t="shared" si="1641"/>
        <x:v>33880</x:v>
      </x:c>
      <x:c r="Q8809" s="55">
        <x:f t="shared" si="1642"/>
        <x:v>109774.64533836754</x:v>
      </x:c>
      <x:c r="R8809" s="55">
        <x:f t="shared" si="1643"/>
        <x:v>26291.35466163246</x:v>
      </x:c>
      <x:c r="S8809" s="1" t="str">
        <x:f t="shared" si="1644"/>
        <x:v>YES</x:v>
      </x:c>
      <x:c r="T8809" s="1">
        <x:f t="shared" si="1645"/>
        <x:v>26291.35466163246</x:v>
      </x:c>
    </x:row>
    <x:row r="8810">
      <x:c r="A8810" s="1"/>
      <x:c r="B8810" s="1"/>
      <x:c r="C8810" s="1"/>
      <x:c r="D8810" s="1"/>
      <x:c r="E8810" s="1"/>
      <x:c r="F8810" s="1"/>
      <x:c r="G8810" s="1"/>
      <x:c r="H8810" s="1"/>
      <x:c r="I8810" s="53">
        <x:f t="shared" si="1634"/>
        <x:v>13</x:v>
      </x:c>
      <x:c r="J8810" s="53">
        <x:f t="shared" si="1635"/>
        <x:v>9</x:v>
      </x:c>
      <x:c r="K8810" s="53">
        <x:f t="shared" si="1636"/>
        <x:v>22</x:v>
      </x:c>
      <x:c r="L8810" s="53">
        <x:f t="shared" si="1637"/>
        <x:v>44</x:v>
      </x:c>
      <x:c r="M8810" s="54">
        <x:f t="shared" si="1638"/>
        <x:v>5677.4959187363665</x:v>
      </x:c>
      <x:c r="N8810" s="54">
        <x:f t="shared" si="1639"/>
        <x:v>3.4427054991224768</x:v>
      </x:c>
      <x:c r="O8810" s="55">
        <x:f t="shared" si="1640"/>
        <x:v>192646</x:v>
      </x:c>
      <x:c r="P8810" s="55">
        <x:f t="shared" si="1641"/>
        <x:v>34760</x:v>
      </x:c>
      <x:c r="Q8810" s="55">
        <x:f t="shared" si="1642"/>
        <x:v>111067.63747806192</x:v>
      </x:c>
      <x:c r="R8810" s="55">
        <x:f t="shared" si="1643"/>
        <x:v>26818.362521938077</x:v>
      </x:c>
      <x:c r="S8810" s="1" t="str">
        <x:f t="shared" si="1644"/>
        <x:v>YES</x:v>
      </x:c>
      <x:c r="T8810" s="1">
        <x:f t="shared" si="1645"/>
        <x:v>26818.362521938077</x:v>
      </x:c>
    </x:row>
    <x:row r="8811">
      <x:c r="A8811" s="1"/>
      <x:c r="B8811" s="1"/>
      <x:c r="C8811" s="1"/>
      <x:c r="D8811" s="1"/>
      <x:c r="E8811" s="1"/>
      <x:c r="F8811" s="1"/>
      <x:c r="G8811" s="1"/>
      <x:c r="H8811" s="1"/>
      <x:c r="I8811" s="53">
        <x:f t="shared" si="1634"/>
        <x:v>13</x:v>
      </x:c>
      <x:c r="J8811" s="53">
        <x:f t="shared" si="1635"/>
        <x:v>9</x:v>
      </x:c>
      <x:c r="K8811" s="53">
        <x:f t="shared" si="1636"/>
        <x:v>23</x:v>
      </x:c>
      <x:c r="L8811" s="53">
        <x:f t="shared" si="1637"/>
        <x:v>45</x:v>
      </x:c>
      <x:c r="M8811" s="54">
        <x:f t="shared" si="1638"/>
        <x:v>5753.6425075938023</x:v>
      </x:c>
      <x:c r="N8811" s="54">
        <x:f t="shared" si="1639"/>
        <x:v>3.4955850747179182</x:v>
      </x:c>
      <x:c r="O8811" s="55">
        <x:f t="shared" si="1640"/>
        <x:v>195346</x:v>
      </x:c>
      <x:c r="P8811" s="55">
        <x:f t="shared" si="1641"/>
        <x:v>35640</x:v>
      </x:c>
      <x:c r="Q8811" s="55">
        <x:f t="shared" si="1642"/>
        <x:v>112389.62686794795</x:v>
      </x:c>
      <x:c r="R8811" s="55">
        <x:f t="shared" si="1643"/>
        <x:v>27316.373132052046</x:v>
      </x:c>
      <x:c r="S8811" s="1" t="str">
        <x:f t="shared" si="1644"/>
        <x:v>YES</x:v>
      </x:c>
      <x:c r="T8811" s="1">
        <x:f t="shared" si="1645"/>
        <x:v>27316.373132052046</x:v>
      </x:c>
    </x:row>
    <x:row r="8812">
      <x:c r="A8812" s="1"/>
      <x:c r="B8812" s="1"/>
      <x:c r="C8812" s="1"/>
      <x:c r="D8812" s="1"/>
      <x:c r="E8812" s="1"/>
      <x:c r="F8812" s="1"/>
      <x:c r="G8812" s="1"/>
      <x:c r="H8812" s="1"/>
      <x:c r="I8812" s="53">
        <x:f t="shared" si="1634"/>
        <x:v>13</x:v>
      </x:c>
      <x:c r="J8812" s="53">
        <x:f t="shared" si="1635"/>
        <x:v>9</x:v>
      </x:c>
      <x:c r="K8812" s="53">
        <x:f t="shared" si="1636"/>
        <x:v>24</x:v>
      </x:c>
      <x:c r="L8812" s="53">
        <x:f t="shared" si="1637"/>
        <x:v>46</x:v>
      </x:c>
      <x:c r="M8812" s="54">
        <x:f t="shared" si="1638"/>
        <x:v>5831.4894571732984</x:v>
      </x:c>
      <x:c r="N8812" s="54">
        <x:f t="shared" si="1639"/>
        <x:v>3.5496454563703463</x:v>
      </x:c>
      <x:c r="O8812" s="55">
        <x:f t="shared" si="1640"/>
        <x:v>198046</x:v>
      </x:c>
      <x:c r="P8812" s="55">
        <x:f t="shared" si="1641"/>
        <x:v>36520</x:v>
      </x:c>
      <x:c r="Q8812" s="55">
        <x:f t="shared" si="1642"/>
        <x:v>113741.13640925864</x:v>
      </x:c>
      <x:c r="R8812" s="55">
        <x:f t="shared" si="1643"/>
        <x:v>27784.863590741355</x:v>
      </x:c>
      <x:c r="S8812" s="1" t="str">
        <x:f t="shared" si="1644"/>
        <x:v>YES</x:v>
      </x:c>
      <x:c r="T8812" s="1">
        <x:f t="shared" si="1645"/>
        <x:v>27784.863590741355</x:v>
      </x:c>
    </x:row>
    <x:row r="8813">
      <x:c r="A8813" s="1"/>
      <x:c r="B8813" s="1"/>
      <x:c r="C8813" s="1"/>
      <x:c r="D8813" s="1"/>
      <x:c r="E8813" s="1"/>
      <x:c r="F8813" s="1"/>
      <x:c r="G8813" s="1"/>
      <x:c r="H8813" s="1"/>
      <x:c r="I8813" s="53">
        <x:f t="shared" si="1634"/>
        <x:v>13</x:v>
      </x:c>
      <x:c r="J8813" s="53">
        <x:f t="shared" si="1635"/>
        <x:v>9</x:v>
      </x:c>
      <x:c r="K8813" s="53">
        <x:f t="shared" si="1636"/>
        <x:v>25</x:v>
      </x:c>
      <x:c r="L8813" s="53">
        <x:f t="shared" si="1637"/>
        <x:v>47</x:v>
      </x:c>
      <x:c r="M8813" s="54">
        <x:f t="shared" si="1638"/>
        <x:v>5911.0673785883964</x:v>
      </x:c>
      <x:c r="N8813" s="54">
        <x:f t="shared" si="1639"/>
        <x:v>3.6049079017974974</x:v>
      </x:c>
      <x:c r="O8813" s="55">
        <x:f t="shared" si="1640"/>
        <x:v>200746</x:v>
      </x:c>
      <x:c r="P8813" s="55">
        <x:f t="shared" si="1641"/>
        <x:v>37400</x:v>
      </x:c>
      <x:c r="Q8813" s="55">
        <x:f t="shared" si="1642"/>
        <x:v>115122.69754493743</x:v>
      </x:c>
      <x:c r="R8813" s="55">
        <x:f t="shared" si="1643"/>
        <x:v>28223.302455062571</x:v>
      </x:c>
      <x:c r="S8813" s="1" t="str">
        <x:f t="shared" si="1644"/>
        <x:v>YES</x:v>
      </x:c>
      <x:c r="T8813" s="1">
        <x:f t="shared" si="1645"/>
        <x:v>28223.302455062571</x:v>
      </x:c>
    </x:row>
    <x:row r="8814">
      <x:c r="A8814" s="1"/>
      <x:c r="B8814" s="1"/>
      <x:c r="C8814" s="1"/>
      <x:c r="D8814" s="1"/>
      <x:c r="E8814" s="1"/>
      <x:c r="F8814" s="1"/>
      <x:c r="G8814" s="1"/>
      <x:c r="H8814" s="1"/>
      <x:c r="I8814" s="53" t="n">
        <x:f t="shared" ref="I8814:I8877" si="1646">INT((ROW()-ROW($I$46))/((CARROT_CAP+1)*(MESCLUN_CAP+1)))</x:f>
        <x:v>13</x:v>
      </x:c>
      <x:c r="J8814" s="53" t="n">
        <x:f t="shared" ref="J8814:J8877" si="1647">MOD(INT((ROW()-ROW($I$46))/(MESCLUN_CAP+1)),CARROT_CAP+1)</x:f>
        <x:v>9</x:v>
      </x:c>
      <x:c r="K8814" s="53" t="n">
        <x:f t="shared" ref="K8814:K8877" si="1648">MOD(ROW()-ROW($I$46),MESCLUN_CAP+1)</x:f>
        <x:v>26</x:v>
      </x:c>
      <x:c r="L8814" s="53" t="n">
        <x:f t="shared" ref="L8814:L8877" si="1649">SUM(I8814:K8814)</x:f>
        <x:v>48</x:v>
      </x:c>
      <x:c r="M8814" s="54" t="n">
        <x:f t="shared" ref="M8814:M8877" si="1650">I8814*TOMATO_HOURS*WEEKS*(1+TOMATO_DIM)^I8814+J8814*CARROT_HOURS*WEEKS*(1+CARROT_DIM)^J8814+K8814*MESCLUN_HOURS*WEEKS*(1+MESCLUN_DIM)^K8814</x:f>
        <x:v>5992.407382549113</x:v>
      </x:c>
      <x:c r="N8814" s="54" t="n">
        <x:f t="shared" ref="N8814:N8877" si="1651">MAX(M8814-FARMER_HOURS,0)/TEMP_HOURS_PER_WORKER</x:f>
        <x:v>3.6613940156591065</x:v>
      </x:c>
      <x:c r="O8814" s="55" t="n">
        <x:f t="shared" ref="O8814:O8877" si="1652">I8814*TOMATO_PRICE+J8814*CARROT_PRICE+K8814*MESCLUN_PRICE</x:f>
        <x:v>203446</x:v>
      </x:c>
      <x:c r="P8814" s="55" t="n">
        <x:f t="shared" ref="P8814:P8877" si="1653">I8814*TOMATO_FERTILIZER+J8814*CARROT_FERTILIZER+K8814*MESCLUN_FERTILIZER</x:f>
        <x:v>38280</x:v>
      </x:c>
      <x:c r="Q8814" s="55" t="n">
        <x:f t="shared" ref="Q8814:Q8877" si="1654">MIN(M8814,FARMER_HOURS)*FARMER_RATE+MAX(M8814-FARMER_HOURS,0)*TEMP_RATE</x:f>
        <x:v>116534.85039147765</x:v>
      </x:c>
      <x:c r="R8814" s="55" t="n">
        <x:f t="shared" ref="R8814:R8877" si="1655">O8814-P8814-Q8814-FIXED_COST</x:f>
        <x:v>28631.149608522348</x:v>
      </x:c>
      <x:c r="S8814" s="1" t="str">
        <x:f t="shared" ref="S8814:S8877" si="1656">IF(AND(L8814&lt;=TOTAL_BED_CAP,N8814&lt;=TEMP_WORKER_CAP),"YES","NO")</x:f>
        <x:v>YES</x:v>
      </x:c>
      <x:c r="T8814" s="1" t="n">
        <x:f t="shared" ref="T8814:T8877" si="1657">IF(S8814="YES",R8814,-1E+99)</x:f>
        <x:v>28631.149608522348</x:v>
      </x:c>
    </x:row>
    <x:row r="8815">
      <x:c r="A8815" s="1"/>
      <x:c r="B8815" s="1"/>
      <x:c r="C8815" s="1"/>
      <x:c r="D8815" s="1"/>
      <x:c r="E8815" s="1"/>
      <x:c r="F8815" s="1"/>
      <x:c r="G8815" s="1"/>
      <x:c r="H8815" s="1"/>
      <x:c r="I8815" s="53">
        <x:f t="shared" si="1646"/>
        <x:v>13</x:v>
      </x:c>
      <x:c r="J8815" s="53">
        <x:f t="shared" si="1647"/>
        <x:v>9</x:v>
      </x:c>
      <x:c r="K8815" s="53">
        <x:f t="shared" si="1648"/>
        <x:v>27</x:v>
      </x:c>
      <x:c r="L8815" s="53">
        <x:f t="shared" si="1649"/>
        <x:v>49</x:v>
      </x:c>
      <x:c r="M8815" s="54">
        <x:f t="shared" si="1650"/>
        <x:v>6075.5410870688702</x:v>
      </x:c>
      <x:c r="N8815" s="54">
        <x:f t="shared" si="1651"/>
        <x:v>3.7191257549089376</x:v>
      </x:c>
      <x:c r="O8815" s="55">
        <x:f t="shared" si="1652"/>
        <x:v>206146</x:v>
      </x:c>
      <x:c r="P8815" s="55">
        <x:f t="shared" si="1653"/>
        <x:v>39160</x:v>
      </x:c>
      <x:c r="Q8815" s="55">
        <x:f t="shared" si="1654"/>
        <x:v>117978.14387272343</x:v>
      </x:c>
      <x:c r="R8815" s="55">
        <x:f t="shared" si="1655"/>
        <x:v>29007.856127276566</x:v>
      </x:c>
      <x:c r="S8815" s="1" t="str">
        <x:f t="shared" si="1656"/>
        <x:v>YES</x:v>
      </x:c>
      <x:c r="T8815" s="1">
        <x:f t="shared" si="1657"/>
        <x:v>29007.856127276566</x:v>
      </x:c>
    </x:row>
    <x:row r="8816">
      <x:c r="A8816" s="1"/>
      <x:c r="B8816" s="1"/>
      <x:c r="C8816" s="1"/>
      <x:c r="D8816" s="1"/>
      <x:c r="E8816" s="1"/>
      <x:c r="F8816" s="1"/>
      <x:c r="G8816" s="1"/>
      <x:c r="H8816" s="1"/>
      <x:c r="I8816" s="53">
        <x:f t="shared" si="1646"/>
        <x:v>13</x:v>
      </x:c>
      <x:c r="J8816" s="53">
        <x:f t="shared" si="1647"/>
        <x:v>9</x:v>
      </x:c>
      <x:c r="K8816" s="53">
        <x:f t="shared" si="1648"/>
        <x:v>28</x:v>
      </x:c>
      <x:c r="L8816" s="53">
        <x:f t="shared" si="1649"/>
        <x:v>50</x:v>
      </x:c>
      <x:c r="M8816" s="54">
        <x:f t="shared" si="1650"/>
        <x:v>6160.5006252860239</x:v>
      </x:c>
      <x:c r="N8816" s="54">
        <x:f t="shared" si="1651"/>
        <x:v>3.7781254342264057</x:v>
      </x:c>
      <x:c r="O8816" s="55">
        <x:f t="shared" si="1652"/>
        <x:v>208846</x:v>
      </x:c>
      <x:c r="P8816" s="55">
        <x:f t="shared" si="1653"/>
        <x:v>40040</x:v>
      </x:c>
      <x:c r="Q8816" s="55">
        <x:f t="shared" si="1654"/>
        <x:v>119453.13585566013</x:v>
      </x:c>
      <x:c r="R8816" s="55">
        <x:f t="shared" si="1655"/>
        <x:v>29352.864144339866</x:v>
      </x:c>
      <x:c r="S8816" s="1" t="str">
        <x:f t="shared" si="1656"/>
        <x:v>YES</x:v>
      </x:c>
      <x:c r="T8816" s="1">
        <x:f t="shared" si="1657"/>
        <x:v>29352.864144339866</x:v>
      </x:c>
    </x:row>
    <x:row r="8817">
      <x:c r="A8817" s="1"/>
      <x:c r="B8817" s="1"/>
      <x:c r="C8817" s="1"/>
      <x:c r="D8817" s="1"/>
      <x:c r="E8817" s="1"/>
      <x:c r="F8817" s="1"/>
      <x:c r="G8817" s="1"/>
      <x:c r="H8817" s="1"/>
      <x:c r="I8817" s="53">
        <x:f t="shared" si="1646"/>
        <x:v>13</x:v>
      </x:c>
      <x:c r="J8817" s="53">
        <x:f t="shared" si="1647"/>
        <x:v>9</x:v>
      </x:c>
      <x:c r="K8817" s="53">
        <x:f t="shared" si="1648"/>
        <x:v>29</x:v>
      </x:c>
      <x:c r="L8817" s="53">
        <x:f t="shared" si="1649"/>
        <x:v>51</x:v>
      </x:c>
      <x:c r="M8817" s="54">
        <x:f t="shared" si="1650"/>
        <x:v>6247.3186534016777</x:v>
      </x:c>
      <x:c r="N8817" s="54">
        <x:f t="shared" si="1651"/>
        <x:v>3.8384157315289427</x:v>
      </x:c>
      <x:c r="O8817" s="55">
        <x:f t="shared" si="1652"/>
        <x:v>211546</x:v>
      </x:c>
      <x:c r="P8817" s="55">
        <x:f t="shared" si="1653"/>
        <x:v>40920</x:v>
      </x:c>
      <x:c r="Q8817" s="55">
        <x:f t="shared" si="1654"/>
        <x:v>120960.39328822357</x:v>
      </x:c>
      <x:c r="R8817" s="55">
        <x:f t="shared" si="1655"/>
        <x:v>29665.606711776432</x:v>
      </x:c>
      <x:c r="S8817" s="1" t="str">
        <x:f t="shared" si="1656"/>
        <x:v>YES</x:v>
      </x:c>
      <x:c r="T8817" s="1">
        <x:f t="shared" si="1657"/>
        <x:v>29665.606711776432</x:v>
      </x:c>
    </x:row>
    <x:row r="8818">
      <x:c r="A8818" s="1"/>
      <x:c r="B8818" s="1"/>
      <x:c r="C8818" s="1"/>
      <x:c r="D8818" s="1"/>
      <x:c r="E8818" s="1"/>
      <x:c r="F8818" s="1"/>
      <x:c r="G8818" s="1"/>
      <x:c r="H8818" s="1"/>
      <x:c r="I8818" s="53">
        <x:f t="shared" si="1646"/>
        <x:v>13</x:v>
      </x:c>
      <x:c r="J8818" s="53">
        <x:f t="shared" si="1647"/>
        <x:v>9</x:v>
      </x:c>
      <x:c r="K8818" s="53">
        <x:f t="shared" si="1648"/>
        <x:v>30</x:v>
      </x:c>
      <x:c r="L8818" s="53">
        <x:f t="shared" si="1649"/>
        <x:v>52</x:v>
      </x:c>
      <x:c r="M8818" s="54">
        <x:f t="shared" si="1650"/>
        <x:v>6336.0283587354488</x:v>
      </x:c>
      <x:c r="N8818" s="54">
        <x:f t="shared" si="1651"/>
        <x:v>3.9000196935662839</x:v>
      </x:c>
      <x:c r="O8818" s="55">
        <x:f t="shared" si="1652"/>
        <x:v>214246</x:v>
      </x:c>
      <x:c r="P8818" s="55">
        <x:f t="shared" si="1653"/>
        <x:v>41800</x:v>
      </x:c>
      <x:c r="Q8818" s="55">
        <x:f t="shared" si="1654"/>
        <x:v>122500.49233915709</x:v>
      </x:c>
      <x:c r="R8818" s="55">
        <x:f t="shared" si="1655"/>
        <x:v>29945.507660842908</x:v>
      </x:c>
      <x:c r="S8818" s="1" t="str">
        <x:f t="shared" si="1656"/>
        <x:v>YES</x:v>
      </x:c>
      <x:c r="T8818" s="1">
        <x:f t="shared" si="1657"/>
        <x:v>29945.507660842908</x:v>
      </x:c>
    </x:row>
    <x:row r="8819">
      <x:c r="A8819" s="1"/>
      <x:c r="B8819" s="1"/>
      <x:c r="C8819" s="1"/>
      <x:c r="D8819" s="1"/>
      <x:c r="E8819" s="1"/>
      <x:c r="F8819" s="1"/>
      <x:c r="G8819" s="1"/>
      <x:c r="H8819" s="1"/>
      <x:c r="I8819" s="53">
        <x:f t="shared" si="1646"/>
        <x:v>13</x:v>
      </x:c>
      <x:c r="J8819" s="53">
        <x:f t="shared" si="1647"/>
        <x:v>10</x:v>
      </x:c>
      <x:c r="K8819" s="53">
        <x:f t="shared" si="1648"/>
        <x:v>0</x:v>
      </x:c>
      <x:c r="L8819" s="53">
        <x:f t="shared" si="1649"/>
        <x:v>23</x:v>
      </x:c>
      <x:c r="M8819" s="54">
        <x:f t="shared" si="1650"/>
        <x:v>4423.1826840988379</x:v>
      </x:c>
      <x:c r="N8819" s="54">
        <x:f t="shared" si="1651"/>
        <x:v>2.5716546417353041</x:v>
      </x:c>
      <x:c r="O8819" s="55">
        <x:f t="shared" si="1652"/>
        <x:v>135340</x:v>
      </x:c>
      <x:c r="P8819" s="55">
        <x:f t="shared" si="1653"/>
        <x:v>15840</x:v>
      </x:c>
      <x:c r="Q8819" s="55">
        <x:f t="shared" si="1654"/>
        <x:v>89291.366043382601</x:v>
      </x:c>
      <x:c r="R8819" s="55">
        <x:f t="shared" si="1655"/>
        <x:v>10208.633956617399</x:v>
      </x:c>
      <x:c r="S8819" s="1" t="str">
        <x:f t="shared" si="1656"/>
        <x:v>YES</x:v>
      </x:c>
      <x:c r="T8819" s="1">
        <x:f t="shared" si="1657"/>
        <x:v>10208.633956617399</x:v>
      </x:c>
    </x:row>
    <x:row r="8820">
      <x:c r="A8820" s="1"/>
      <x:c r="B8820" s="1"/>
      <x:c r="C8820" s="1"/>
      <x:c r="D8820" s="1"/>
      <x:c r="E8820" s="1"/>
      <x:c r="F8820" s="1"/>
      <x:c r="G8820" s="1"/>
      <x:c r="H8820" s="1"/>
      <x:c r="I8820" s="53">
        <x:f t="shared" si="1646"/>
        <x:v>13</x:v>
      </x:c>
      <x:c r="J8820" s="53">
        <x:f t="shared" si="1647"/>
        <x:v>10</x:v>
      </x:c>
      <x:c r="K8820" s="53">
        <x:f t="shared" si="1648"/>
        <x:v>1</x:v>
      </x:c>
      <x:c r="L8820" s="53">
        <x:f t="shared" si="1649"/>
        <x:v>24</x:v>
      </x:c>
      <x:c r="M8820" s="54">
        <x:f t="shared" si="1650"/>
        <x:v>4468.7451840988379</x:v>
      </x:c>
      <x:c r="N8820" s="54">
        <x:f t="shared" si="1651"/>
        <x:v>2.6032952667353042</x:v>
      </x:c>
      <x:c r="O8820" s="55">
        <x:f t="shared" si="1652"/>
        <x:v>138040</x:v>
      </x:c>
      <x:c r="P8820" s="55">
        <x:f t="shared" si="1653"/>
        <x:v>16720</x:v>
      </x:c>
      <x:c r="Q8820" s="55">
        <x:f t="shared" si="1654"/>
        <x:v>90082.381668382601</x:v>
      </x:c>
      <x:c r="R8820" s="55">
        <x:f t="shared" si="1655"/>
        <x:v>11237.618331617399</x:v>
      </x:c>
      <x:c r="S8820" s="1" t="str">
        <x:f t="shared" si="1656"/>
        <x:v>YES</x:v>
      </x:c>
      <x:c r="T8820" s="1">
        <x:f t="shared" si="1657"/>
        <x:v>11237.618331617399</x:v>
      </x:c>
    </x:row>
    <x:row r="8821">
      <x:c r="A8821" s="1"/>
      <x:c r="B8821" s="1"/>
      <x:c r="C8821" s="1"/>
      <x:c r="D8821" s="1"/>
      <x:c r="E8821" s="1"/>
      <x:c r="F8821" s="1"/>
      <x:c r="G8821" s="1"/>
      <x:c r="H8821" s="1"/>
      <x:c r="I8821" s="53">
        <x:f t="shared" si="1646"/>
        <x:v>13</x:v>
      </x:c>
      <x:c r="J8821" s="53">
        <x:f t="shared" si="1647"/>
        <x:v>10</x:v>
      </x:c>
      <x:c r="K8821" s="53">
        <x:f t="shared" si="1648"/>
        <x:v>2</x:v>
      </x:c>
      <x:c r="L8821" s="53">
        <x:f t="shared" si="1649"/>
        <x:v>25</x:v>
      </x:c>
      <x:c r="M8821" s="54">
        <x:f t="shared" si="1650"/>
        <x:v>4515.4467465988382</x:v>
      </x:c>
      <x:c r="N8821" s="54">
        <x:f t="shared" si="1651"/>
        <x:v>2.6357269073603042</x:v>
      </x:c>
      <x:c r="O8821" s="55">
        <x:f t="shared" si="1652"/>
        <x:v>140740</x:v>
      </x:c>
      <x:c r="P8821" s="55">
        <x:f t="shared" si="1653"/>
        <x:v>17600</x:v>
      </x:c>
      <x:c r="Q8821" s="55">
        <x:f t="shared" si="1654"/>
        <x:v>90893.172684007601</x:v>
      </x:c>
      <x:c r="R8821" s="55">
        <x:f t="shared" si="1655"/>
        <x:v>12246.827315992399</x:v>
      </x:c>
      <x:c r="S8821" s="1" t="str">
        <x:f t="shared" si="1656"/>
        <x:v>YES</x:v>
      </x:c>
      <x:c r="T8821" s="1">
        <x:f t="shared" si="1657"/>
        <x:v>12246.827315992399</x:v>
      </x:c>
    </x:row>
    <x:row r="8822">
      <x:c r="A8822" s="1"/>
      <x:c r="B8822" s="1"/>
      <x:c r="C8822" s="1"/>
      <x:c r="D8822" s="1"/>
      <x:c r="E8822" s="1"/>
      <x:c r="F8822" s="1"/>
      <x:c r="G8822" s="1"/>
      <x:c r="H8822" s="1"/>
      <x:c r="I8822" s="53">
        <x:f t="shared" si="1646"/>
        <x:v>13</x:v>
      </x:c>
      <x:c r="J8822" s="53">
        <x:f t="shared" si="1647"/>
        <x:v>10</x:v>
      </x:c>
      <x:c r="K8822" s="53">
        <x:f t="shared" si="1648"/>
        <x:v>3</x:v>
      </x:c>
      <x:c r="L8822" s="53">
        <x:f t="shared" si="1649"/>
        <x:v>26</x:v>
      </x:c>
      <x:c r="M8822" s="54">
        <x:f t="shared" si="1650"/>
        <x:v>4563.3087290207131</x:v>
      </x:c>
      <x:c r="N8822" s="54">
        <x:f t="shared" si="1651"/>
        <x:v>2.6689643951532731</x:v>
      </x:c>
      <x:c r="O8822" s="55">
        <x:f t="shared" si="1652"/>
        <x:v>143440</x:v>
      </x:c>
      <x:c r="P8822" s="55">
        <x:f t="shared" si="1653"/>
        <x:v>18480</x:v>
      </x:c>
      <x:c r="Q8822" s="55">
        <x:f t="shared" si="1654"/>
        <x:v>91724.10987883182</x:v>
      </x:c>
      <x:c r="R8822" s="55">
        <x:f t="shared" si="1655"/>
        <x:v>13235.89012116818</x:v>
      </x:c>
      <x:c r="S8822" s="1" t="str">
        <x:f t="shared" si="1656"/>
        <x:v>YES</x:v>
      </x:c>
      <x:c r="T8822" s="1">
        <x:f t="shared" si="1657"/>
        <x:v>13235.89012116818</x:v>
      </x:c>
    </x:row>
    <x:row r="8823">
      <x:c r="A8823" s="1"/>
      <x:c r="B8823" s="1"/>
      <x:c r="C8823" s="1"/>
      <x:c r="D8823" s="1"/>
      <x:c r="E8823" s="1"/>
      <x:c r="F8823" s="1"/>
      <x:c r="G8823" s="1"/>
      <x:c r="H8823" s="1"/>
      <x:c r="I8823" s="53">
        <x:f t="shared" si="1646"/>
        <x:v>13</x:v>
      </x:c>
      <x:c r="J8823" s="53">
        <x:f t="shared" si="1647"/>
        <x:v>10</x:v>
      </x:c>
      <x:c r="K8823" s="53">
        <x:f t="shared" si="1648"/>
        <x:v>4</x:v>
      </x:c>
      <x:c r="L8823" s="53">
        <x:f t="shared" si="1649"/>
        <x:v>27</x:v>
      </x:c>
      <x:c r="M8823" s="54">
        <x:f t="shared" si="1650"/>
        <x:v>4612.3528447433691</x:v>
      </x:c>
      <x:c r="N8823" s="54">
        <x:f t="shared" si="1651"/>
        <x:v>2.7030228088495618</x:v>
      </x:c>
      <x:c r="O8823" s="55">
        <x:f t="shared" si="1652"/>
        <x:v>146140</x:v>
      </x:c>
      <x:c r="P8823" s="55">
        <x:f t="shared" si="1653"/>
        <x:v>19360</x:v>
      </x:c>
      <x:c r="Q8823" s="55">
        <x:f t="shared" si="1654"/>
        <x:v>92575.570221239046</x:v>
      </x:c>
      <x:c r="R8823" s="55">
        <x:f t="shared" si="1655"/>
        <x:v>14204.429778760954</x:v>
      </x:c>
      <x:c r="S8823" s="1" t="str">
        <x:f t="shared" si="1656"/>
        <x:v>YES</x:v>
      </x:c>
      <x:c r="T8823" s="1">
        <x:f t="shared" si="1657"/>
        <x:v>14204.429778760954</x:v>
      </x:c>
    </x:row>
    <x:row r="8824">
      <x:c r="A8824" s="1"/>
      <x:c r="B8824" s="1"/>
      <x:c r="C8824" s="1"/>
      <x:c r="D8824" s="1"/>
      <x:c r="E8824" s="1"/>
      <x:c r="F8824" s="1"/>
      <x:c r="G8824" s="1"/>
      <x:c r="H8824" s="1"/>
      <x:c r="I8824" s="53">
        <x:f t="shared" si="1646"/>
        <x:v>13</x:v>
      </x:c>
      <x:c r="J8824" s="53">
        <x:f t="shared" si="1647"/>
        <x:v>10</x:v>
      </x:c>
      <x:c r="K8824" s="53">
        <x:f t="shared" si="1648"/>
        <x:v>5</x:v>
      </x:c>
      <x:c r="L8824" s="53">
        <x:f t="shared" si="1649"/>
        <x:v>28</x:v>
      </x:c>
      <x:c r="M8824" s="54">
        <x:f t="shared" si="1650"/>
        <x:v>4662.6011686645725</x:v>
      </x:c>
      <x:c r="N8824" s="54">
        <x:f t="shared" si="1651"/>
        <x:v>2.7379174782392863</x:v>
      </x:c>
      <x:c r="O8824" s="55">
        <x:f t="shared" si="1652"/>
        <x:v>148840</x:v>
      </x:c>
      <x:c r="P8824" s="55">
        <x:f t="shared" si="1653"/>
        <x:v>20240</x:v>
      </x:c>
      <x:c r="Q8824" s="55">
        <x:f t="shared" si="1654"/>
        <x:v>93447.936955982164</x:v>
      </x:c>
      <x:c r="R8824" s="55">
        <x:f t="shared" si="1655"/>
        <x:v>15152.063044017836</x:v>
      </x:c>
      <x:c r="S8824" s="1" t="str">
        <x:f t="shared" si="1656"/>
        <x:v>YES</x:v>
      </x:c>
      <x:c r="T8824" s="1">
        <x:f t="shared" si="1657"/>
        <x:v>15152.063044017836</x:v>
      </x:c>
    </x:row>
    <x:row r="8825">
      <x:c r="A8825" s="1"/>
      <x:c r="B8825" s="1"/>
      <x:c r="C8825" s="1"/>
      <x:c r="D8825" s="1"/>
      <x:c r="E8825" s="1"/>
      <x:c r="F8825" s="1"/>
      <x:c r="G8825" s="1"/>
      <x:c r="H8825" s="1"/>
      <x:c r="I8825" s="53">
        <x:f t="shared" si="1646"/>
        <x:v>13</x:v>
      </x:c>
      <x:c r="J8825" s="53">
        <x:f t="shared" si="1647"/>
        <x:v>10</x:v>
      </x:c>
      <x:c r="K8825" s="53">
        <x:f t="shared" si="1648"/>
        <x:v>6</x:v>
      </x:c>
      <x:c r="L8825" s="53">
        <x:f t="shared" si="1649"/>
        <x:v>29</x:v>
      </x:c>
      <x:c r="M8825" s="54">
        <x:f t="shared" si="1650"/>
        <x:v>4714.0761428462056</x:v>
      </x:c>
      <x:c r="N8825" s="54">
        <x:f t="shared" si="1651"/>
        <x:v>2.7736639880876428</x:v>
      </x:c>
      <x:c r="O8825" s="55">
        <x:f t="shared" si="1652"/>
        <x:v>151540</x:v>
      </x:c>
      <x:c r="P8825" s="55">
        <x:f t="shared" si="1653"/>
        <x:v>21120</x:v>
      </x:c>
      <x:c r="Q8825" s="55">
        <x:f t="shared" si="1654"/>
        <x:v>94341.599702191073</x:v>
      </x:c>
      <x:c r="R8825" s="55">
        <x:f t="shared" si="1655"/>
        <x:v>16078.400297808927</x:v>
      </x:c>
      <x:c r="S8825" s="1" t="str">
        <x:f t="shared" si="1656"/>
        <x:v>YES</x:v>
      </x:c>
      <x:c r="T8825" s="1">
        <x:f t="shared" si="1657"/>
        <x:v>16078.400297808927</x:v>
      </x:c>
    </x:row>
    <x:row r="8826">
      <x:c r="A8826" s="1"/>
      <x:c r="B8826" s="1"/>
      <x:c r="C8826" s="1"/>
      <x:c r="D8826" s="1"/>
      <x:c r="E8826" s="1"/>
      <x:c r="F8826" s="1"/>
      <x:c r="G8826" s="1"/>
      <x:c r="H8826" s="1"/>
      <x:c r="I8826" s="53">
        <x:f t="shared" si="1646"/>
        <x:v>13</x:v>
      </x:c>
      <x:c r="J8826" s="53">
        <x:f t="shared" si="1647"/>
        <x:v>10</x:v>
      </x:c>
      <x:c r="K8826" s="53">
        <x:f t="shared" si="1648"/>
        <x:v>7</x:v>
      </x:c>
      <x:c r="L8826" s="53">
        <x:f t="shared" si="1649"/>
        <x:v>30</x:v>
      </x:c>
      <x:c r="M8826" s="54">
        <x:f t="shared" si="1650"/>
        <x:v>4766.8005822441664</x:v>
      </x:c>
      <x:c r="N8826" s="54">
        <x:f t="shared" si="1651"/>
        <x:v>2.8102781821140046</x:v>
      </x:c>
      <x:c r="O8826" s="55">
        <x:f t="shared" si="1652"/>
        <x:v>154240</x:v>
      </x:c>
      <x:c r="P8826" s="55">
        <x:f t="shared" si="1653"/>
        <x:v>22000</x:v>
      </x:c>
      <x:c r="Q8826" s="55">
        <x:f t="shared" si="1654"/>
        <x:v>95256.954552850104</x:v>
      </x:c>
      <x:c r="R8826" s="55">
        <x:f t="shared" si="1655"/>
        <x:v>16983.045447149896</x:v>
      </x:c>
      <x:c r="S8826" s="1" t="str">
        <x:f t="shared" si="1656"/>
        <x:v>YES</x:v>
      </x:c>
      <x:c r="T8826" s="1">
        <x:f t="shared" si="1657"/>
        <x:v>16983.045447149896</x:v>
      </x:c>
    </x:row>
    <x:row r="8827">
      <x:c r="A8827" s="1"/>
      <x:c r="B8827" s="1"/>
      <x:c r="C8827" s="1"/>
      <x:c r="D8827" s="1"/>
      <x:c r="E8827" s="1"/>
      <x:c r="F8827" s="1"/>
      <x:c r="G8827" s="1"/>
      <x:c r="H8827" s="1"/>
      <x:c r="I8827" s="53">
        <x:f t="shared" si="1646"/>
        <x:v>13</x:v>
      </x:c>
      <x:c r="J8827" s="53">
        <x:f t="shared" si="1647"/>
        <x:v>10</x:v>
      </x:c>
      <x:c r="K8827" s="53">
        <x:f t="shared" si="1648"/>
        <x:v>8</x:v>
      </x:c>
      <x:c r="L8827" s="53">
        <x:f t="shared" si="1649"/>
        <x:v>31</x:v>
      </x:c>
      <x:c r="M8827" s="54">
        <x:f t="shared" si="1650"/>
        <x:v>4820.797680524146</x:v>
      </x:c>
      <x:c r="N8827" s="54">
        <x:f t="shared" si="1651"/>
        <x:v>2.8477761670306569</x:v>
      </x:c>
      <x:c r="O8827" s="55">
        <x:f t="shared" si="1652"/>
        <x:v>156940</x:v>
      </x:c>
      <x:c r="P8827" s="55">
        <x:f t="shared" si="1653"/>
        <x:v>22880</x:v>
      </x:c>
      <x:c r="Q8827" s="55">
        <x:f t="shared" si="1654"/>
        <x:v>96194.404175766424</x:v>
      </x:c>
      <x:c r="R8827" s="55">
        <x:f t="shared" si="1655"/>
        <x:v>17865.595824233576</x:v>
      </x:c>
      <x:c r="S8827" s="1" t="str">
        <x:f t="shared" si="1656"/>
        <x:v>YES</x:v>
      </x:c>
      <x:c r="T8827" s="1">
        <x:f t="shared" si="1657"/>
        <x:v>17865.595824233576</x:v>
      </x:c>
    </x:row>
    <x:row r="8828">
      <x:c r="A8828" s="1"/>
      <x:c r="B8828" s="1"/>
      <x:c r="C8828" s="1"/>
      <x:c r="D8828" s="1"/>
      <x:c r="E8828" s="1"/>
      <x:c r="F8828" s="1"/>
      <x:c r="G8828" s="1"/>
      <x:c r="H8828" s="1"/>
      <x:c r="I8828" s="53">
        <x:f t="shared" si="1646"/>
        <x:v>13</x:v>
      </x:c>
      <x:c r="J8828" s="53">
        <x:f t="shared" si="1647"/>
        <x:v>10</x:v>
      </x:c>
      <x:c r="K8828" s="53">
        <x:f t="shared" si="1648"/>
        <x:v>9</x:v>
      </x:c>
      <x:c r="L8828" s="53">
        <x:f t="shared" si="1649"/>
        <x:v>32</x:v>
      </x:c>
      <x:c r="M8828" s="54">
        <x:f t="shared" si="1650"/>
        <x:v>4876.0910159645409</x:v>
      </x:c>
      <x:c r="N8828" s="54">
        <x:f t="shared" si="1651"/>
        <x:v>2.8861743166420424</x:v>
      </x:c>
      <x:c r="O8828" s="55">
        <x:f t="shared" si="1652"/>
        <x:v>159640</x:v>
      </x:c>
      <x:c r="P8828" s="55">
        <x:f t="shared" si="1653"/>
        <x:v>23760</x:v>
      </x:c>
      <x:c r="Q8828" s="55">
        <x:f t="shared" si="1654"/>
        <x:v>97154.357916051056</x:v>
      </x:c>
      <x:c r="R8828" s="55">
        <x:f t="shared" si="1655"/>
        <x:v>18725.642083948944</x:v>
      </x:c>
      <x:c r="S8828" s="1" t="str">
        <x:f t="shared" si="1656"/>
        <x:v>YES</x:v>
      </x:c>
      <x:c r="T8828" s="1">
        <x:f t="shared" si="1657"/>
        <x:v>18725.642083948944</x:v>
      </x:c>
    </x:row>
    <x:row r="8829">
      <x:c r="A8829" s="1"/>
      <x:c r="B8829" s="1"/>
      <x:c r="C8829" s="1"/>
      <x:c r="D8829" s="1"/>
      <x:c r="E8829" s="1"/>
      <x:c r="F8829" s="1"/>
      <x:c r="G8829" s="1"/>
      <x:c r="H8829" s="1"/>
      <x:c r="I8829" s="53">
        <x:f t="shared" si="1646"/>
        <x:v>13</x:v>
      </x:c>
      <x:c r="J8829" s="53">
        <x:f t="shared" si="1647"/>
        <x:v>10</x:v>
      </x:c>
      <x:c r="K8829" s="53">
        <x:f t="shared" si="1648"/>
        <x:v>10</x:v>
      </x:c>
      <x:c r="L8829" s="53">
        <x:f t="shared" si="1649"/>
        <x:v>33</x:v>
      </x:c>
      <x:c r="M8829" s="54">
        <x:f t="shared" si="1650"/>
        <x:v>4932.7045574477534</x:v>
      </x:c>
      <x:c r="N8829" s="54">
        <x:f t="shared" si="1651"/>
        <x:v>2.9254892760053841</x:v>
      </x:c>
      <x:c r="O8829" s="55">
        <x:f t="shared" si="1652"/>
        <x:v>162340</x:v>
      </x:c>
      <x:c r="P8829" s="55">
        <x:f t="shared" si="1653"/>
        <x:v>24640</x:v>
      </x:c>
      <x:c r="Q8829" s="55">
        <x:f t="shared" si="1654"/>
        <x:v>98137.231900134604</x:v>
      </x:c>
      <x:c r="R8829" s="55">
        <x:f t="shared" si="1655"/>
        <x:v>19562.768099865396</x:v>
      </x:c>
      <x:c r="S8829" s="1" t="str">
        <x:f t="shared" si="1656"/>
        <x:v>YES</x:v>
      </x:c>
      <x:c r="T8829" s="1">
        <x:f t="shared" si="1657"/>
        <x:v>19562.768099865396</x:v>
      </x:c>
    </x:row>
    <x:row r="8830">
      <x:c r="A8830" s="1"/>
      <x:c r="B8830" s="1"/>
      <x:c r="C8830" s="1"/>
      <x:c r="D8830" s="1"/>
      <x:c r="E8830" s="1"/>
      <x:c r="F8830" s="1"/>
      <x:c r="G8830" s="1"/>
      <x:c r="H8830" s="1"/>
      <x:c r="I8830" s="53">
        <x:f t="shared" si="1646"/>
        <x:v>13</x:v>
      </x:c>
      <x:c r="J8830" s="53">
        <x:f t="shared" si="1647"/>
        <x:v>10</x:v>
      </x:c>
      <x:c r="K8830" s="53">
        <x:f t="shared" si="1648"/>
        <x:v>11</x:v>
      </x:c>
      <x:c r="L8830" s="53">
        <x:f t="shared" si="1649"/>
        <x:v>34</x:v>
      </x:c>
      <x:c r="M8830" s="54">
        <x:f t="shared" si="1650"/>
        <x:v>4990.6626705411927</x:v>
      </x:c>
      <x:c r="N8830" s="54">
        <x:f t="shared" si="1651"/>
        <x:v>2.9657379656536063</x:v>
      </x:c>
      <x:c r="O8830" s="55">
        <x:f t="shared" si="1652"/>
        <x:v>165040</x:v>
      </x:c>
      <x:c r="P8830" s="55">
        <x:f t="shared" si="1653"/>
        <x:v>25520</x:v>
      </x:c>
      <x:c r="Q8830" s="55">
        <x:f t="shared" si="1654"/>
        <x:v>99143.449141340156</x:v>
      </x:c>
      <x:c r="R8830" s="55">
        <x:f t="shared" si="1655"/>
        <x:v>20376.550858659844</x:v>
      </x:c>
      <x:c r="S8830" s="1" t="str">
        <x:f t="shared" si="1656"/>
        <x:v>YES</x:v>
      </x:c>
      <x:c r="T8830" s="1">
        <x:f t="shared" si="1657"/>
        <x:v>20376.550858659844</x:v>
      </x:c>
    </x:row>
    <x:row r="8831">
      <x:c r="A8831" s="1"/>
      <x:c r="B8831" s="1"/>
      <x:c r="C8831" s="1"/>
      <x:c r="D8831" s="1"/>
      <x:c r="E8831" s="1"/>
      <x:c r="F8831" s="1"/>
      <x:c r="G8831" s="1"/>
      <x:c r="H8831" s="1"/>
      <x:c r="I8831" s="53">
        <x:f t="shared" si="1646"/>
        <x:v>13</x:v>
      </x:c>
      <x:c r="J8831" s="53">
        <x:f t="shared" si="1647"/>
        <x:v>10</x:v>
      </x:c>
      <x:c r="K8831" s="53">
        <x:f t="shared" si="1648"/>
        <x:v>12</x:v>
      </x:c>
      <x:c r="L8831" s="53">
        <x:f t="shared" si="1649"/>
        <x:v>35</x:v>
      </x:c>
      <x:c r="M8831" s="54">
        <x:f t="shared" si="1650"/>
        <x:v>5049.9901236692567</x:v>
      </x:c>
      <x:c r="N8831" s="54">
        <x:f t="shared" si="1651"/>
        <x:v>3.0069375858814285</x:v>
      </x:c>
      <x:c r="O8831" s="55">
        <x:f t="shared" si="1652"/>
        <x:v>167740</x:v>
      </x:c>
      <x:c r="P8831" s="55">
        <x:f t="shared" si="1653"/>
        <x:v>26400</x:v>
      </x:c>
      <x:c r="Q8831" s="55">
        <x:f t="shared" si="1654"/>
        <x:v>100173.4396470357</x:v>
      </x:c>
      <x:c r="R8831" s="55">
        <x:f t="shared" si="1655"/>
        <x:v>21166.560352964298</x:v>
      </x:c>
      <x:c r="S8831" s="1" t="str">
        <x:f t="shared" si="1656"/>
        <x:v>YES</x:v>
      </x:c>
      <x:c r="T8831" s="1">
        <x:f t="shared" si="1657"/>
        <x:v>21166.560352964298</x:v>
      </x:c>
    </x:row>
    <x:row r="8832">
      <x:c r="A8832" s="1"/>
      <x:c r="B8832" s="1"/>
      <x:c r="C8832" s="1"/>
      <x:c r="D8832" s="1"/>
      <x:c r="E8832" s="1"/>
      <x:c r="F8832" s="1"/>
      <x:c r="G8832" s="1"/>
      <x:c r="H8832" s="1"/>
      <x:c r="I8832" s="53">
        <x:f t="shared" si="1646"/>
        <x:v>13</x:v>
      </x:c>
      <x:c r="J8832" s="53">
        <x:f t="shared" si="1647"/>
        <x:v>10</x:v>
      </x:c>
      <x:c r="K8832" s="53">
        <x:f t="shared" si="1648"/>
        <x:v>13</x:v>
      </x:c>
      <x:c r="L8832" s="53">
        <x:f t="shared" si="1649"/>
        <x:v>36</x:v>
      </x:c>
      <x:c r="M8832" s="54">
        <x:f t="shared" si="1650"/>
        <x:v>5110.7120943776408</x:v>
      </x:c>
      <x:c r="N8832" s="54">
        <x:f t="shared" si="1651"/>
        <x:v>3.0491056210955838</x:v>
      </x:c>
      <x:c r="O8832" s="55">
        <x:f t="shared" si="1652"/>
        <x:v>170440</x:v>
      </x:c>
      <x:c r="P8832" s="55">
        <x:f t="shared" si="1653"/>
        <x:v>27280</x:v>
      </x:c>
      <x:c r="Q8832" s="55">
        <x:f t="shared" si="1654"/>
        <x:v>101227.64052738959</x:v>
      </x:c>
      <x:c r="R8832" s="55">
        <x:f t="shared" si="1655"/>
        <x:v>21932.359472610406</x:v>
      </x:c>
      <x:c r="S8832" s="1" t="str">
        <x:f t="shared" si="1656"/>
        <x:v>YES</x:v>
      </x:c>
      <x:c r="T8832" s="1">
        <x:f t="shared" si="1657"/>
        <x:v>21932.359472610406</x:v>
      </x:c>
    </x:row>
    <x:row r="8833">
      <x:c r="A8833" s="1"/>
      <x:c r="B8833" s="1"/>
      <x:c r="C8833" s="1"/>
      <x:c r="D8833" s="1"/>
      <x:c r="E8833" s="1"/>
      <x:c r="F8833" s="1"/>
      <x:c r="G8833" s="1"/>
      <x:c r="H8833" s="1"/>
      <x:c r="I8833" s="53">
        <x:f t="shared" si="1646"/>
        <x:v>13</x:v>
      </x:c>
      <x:c r="J8833" s="53">
        <x:f t="shared" si="1647"/>
        <x:v>10</x:v>
      </x:c>
      <x:c r="K8833" s="53">
        <x:f t="shared" si="1648"/>
        <x:v>14</x:v>
      </x:c>
      <x:c r="L8833" s="53">
        <x:f t="shared" si="1649"/>
        <x:v>37</x:v>
      </x:c>
      <x:c r="M8833" s="54">
        <x:f t="shared" si="1650"/>
        <x:v>5172.8541756913028</x:v>
      </x:c>
      <x:c r="N8833" s="54">
        <x:f t="shared" si="1651"/>
        <x:v>3.0922598442300715</x:v>
      </x:c>
      <x:c r="O8833" s="55">
        <x:f t="shared" si="1652"/>
        <x:v>173140</x:v>
      </x:c>
      <x:c r="P8833" s="55">
        <x:f t="shared" si="1653"/>
        <x:v>28160</x:v>
      </x:c>
      <x:c r="Q8833" s="55">
        <x:f t="shared" si="1654"/>
        <x:v>102306.49610575178</x:v>
      </x:c>
      <x:c r="R8833" s="55">
        <x:f t="shared" si="1655"/>
        <x:v>22673.503894248221</x:v>
      </x:c>
      <x:c r="S8833" s="1" t="str">
        <x:f t="shared" si="1656"/>
        <x:v>YES</x:v>
      </x:c>
      <x:c r="T8833" s="1">
        <x:f t="shared" si="1657"/>
        <x:v>22673.503894248221</x:v>
      </x:c>
    </x:row>
    <x:row r="8834">
      <x:c r="A8834" s="1"/>
      <x:c r="B8834" s="1"/>
      <x:c r="C8834" s="1"/>
      <x:c r="D8834" s="1"/>
      <x:c r="E8834" s="1"/>
      <x:c r="F8834" s="1"/>
      <x:c r="G8834" s="1"/>
      <x:c r="H8834" s="1"/>
      <x:c r="I8834" s="53">
        <x:f t="shared" si="1646"/>
        <x:v>13</x:v>
      </x:c>
      <x:c r="J8834" s="53">
        <x:f t="shared" si="1647"/>
        <x:v>10</x:v>
      </x:c>
      <x:c r="K8834" s="53">
        <x:f t="shared" si="1648"/>
        <x:v>15</x:v>
      </x:c>
      <x:c r="L8834" s="53">
        <x:f t="shared" si="1649"/>
        <x:v>38</x:v>
      </x:c>
      <x:c r="M8834" s="54">
        <x:f t="shared" si="1650"/>
        <x:v>5236.4423825674494</x:v>
      </x:c>
      <x:c r="N8834" s="54">
        <x:f t="shared" si="1651"/>
        <x:v>3.1364183212273953</x:v>
      </x:c>
      <x:c r="O8834" s="55">
        <x:f t="shared" si="1652"/>
        <x:v>175840</x:v>
      </x:c>
      <x:c r="P8834" s="55">
        <x:f t="shared" si="1653"/>
        <x:v>29040</x:v>
      </x:c>
      <x:c r="Q8834" s="55">
        <x:f t="shared" si="1654"/>
        <x:v>103410.45803068488</x:v>
      </x:c>
      <x:c r="R8834" s="55">
        <x:f t="shared" si="1655"/>
        <x:v>23389.54196931512</x:v>
      </x:c>
      <x:c r="S8834" s="1" t="str">
        <x:f t="shared" si="1656"/>
        <x:v>YES</x:v>
      </x:c>
      <x:c r="T8834" s="1">
        <x:f t="shared" si="1657"/>
        <x:v>23389.54196931512</x:v>
      </x:c>
    </x:row>
    <x:row r="8835">
      <x:c r="A8835" s="1"/>
      <x:c r="B8835" s="1"/>
      <x:c r="C8835" s="1"/>
      <x:c r="D8835" s="1"/>
      <x:c r="E8835" s="1"/>
      <x:c r="F8835" s="1"/>
      <x:c r="G8835" s="1"/>
      <x:c r="H8835" s="1"/>
      <x:c r="I8835" s="53">
        <x:f t="shared" si="1646"/>
        <x:v>13</x:v>
      </x:c>
      <x:c r="J8835" s="53">
        <x:f t="shared" si="1647"/>
        <x:v>10</x:v>
      </x:c>
      <x:c r="K8835" s="53">
        <x:f t="shared" si="1648"/>
        <x:v>16</x:v>
      </x:c>
      <x:c r="L8835" s="53">
        <x:f t="shared" si="1649"/>
        <x:v>39</x:v>
      </x:c>
      <x:c r="M8835" s="54">
        <x:f t="shared" si="1650"/>
        <x:v>5301.503158444938</x:v>
      </x:c>
      <x:c r="N8835" s="54">
        <x:f t="shared" si="1651"/>
        <x:v>3.1815994155867626</x:v>
      </x:c>
      <x:c r="O8835" s="55">
        <x:f t="shared" si="1652"/>
        <x:v>178540</x:v>
      </x:c>
      <x:c r="P8835" s="55">
        <x:f t="shared" si="1653"/>
        <x:v>29920</x:v>
      </x:c>
      <x:c r="Q8835" s="55">
        <x:f t="shared" si="1654"/>
        <x:v>104539.98538966906</x:v>
      </x:c>
      <x:c r="R8835" s="55">
        <x:f t="shared" si="1655"/>
        <x:v>24080.014610330938</x:v>
      </x:c>
      <x:c r="S8835" s="1" t="str">
        <x:f t="shared" si="1656"/>
        <x:v>YES</x:v>
      </x:c>
      <x:c r="T8835" s="1">
        <x:f t="shared" si="1657"/>
        <x:v>24080.014610330938</x:v>
      </x:c>
    </x:row>
    <x:row r="8836">
      <x:c r="A8836" s="1"/>
      <x:c r="B8836" s="1"/>
      <x:c r="C8836" s="1"/>
      <x:c r="D8836" s="1"/>
      <x:c r="E8836" s="1"/>
      <x:c r="F8836" s="1"/>
      <x:c r="G8836" s="1"/>
      <x:c r="H8836" s="1"/>
      <x:c r="I8836" s="53">
        <x:f t="shared" si="1646"/>
        <x:v>13</x:v>
      </x:c>
      <x:c r="J8836" s="53">
        <x:f t="shared" si="1647"/>
        <x:v>10</x:v>
      </x:c>
      <x:c r="K8836" s="53">
        <x:f t="shared" si="1648"/>
        <x:v>17</x:v>
      </x:c>
      <x:c r="L8836" s="53">
        <x:f t="shared" si="1649"/>
        <x:v>40</x:v>
      </x:c>
      <x:c r="M8836" s="54">
        <x:f t="shared" si="1650"/>
        <x:v>5368.0633818914785</x:v>
      </x:c>
      <x:c r="N8836" s="54">
        <x:f t="shared" si="1651"/>
        <x:v>3.2278217929801936</x:v>
      </x:c>
      <x:c r="O8836" s="55">
        <x:f t="shared" si="1652"/>
        <x:v>181240</x:v>
      </x:c>
      <x:c r="P8836" s="55">
        <x:f t="shared" si="1653"/>
        <x:v>30800</x:v>
      </x:c>
      <x:c r="Q8836" s="55">
        <x:f t="shared" si="1654"/>
        <x:v>105695.54482450483</x:v>
      </x:c>
      <x:c r="R8836" s="55">
        <x:f t="shared" si="1655"/>
        <x:v>24744.455175495168</x:v>
      </x:c>
      <x:c r="S8836" s="1" t="str">
        <x:f t="shared" si="1656"/>
        <x:v>YES</x:v>
      </x:c>
      <x:c r="T8836" s="1">
        <x:f t="shared" si="1657"/>
        <x:v>24744.455175495168</x:v>
      </x:c>
    </x:row>
    <x:row r="8837">
      <x:c r="A8837" s="1"/>
      <x:c r="B8837" s="1"/>
      <x:c r="C8837" s="1"/>
      <x:c r="D8837" s="1"/>
      <x:c r="E8837" s="1"/>
      <x:c r="F8837" s="1"/>
      <x:c r="G8837" s="1"/>
      <x:c r="H8837" s="1"/>
      <x:c r="I8837" s="53">
        <x:f t="shared" si="1646"/>
        <x:v>13</x:v>
      </x:c>
      <x:c r="J8837" s="53">
        <x:f t="shared" si="1647"/>
        <x:v>10</x:v>
      </x:c>
      <x:c r="K8837" s="53">
        <x:f t="shared" si="1648"/>
        <x:v>18</x:v>
      </x:c>
      <x:c r="L8837" s="53">
        <x:f t="shared" si="1649"/>
        <x:v>41</x:v>
      </x:c>
      <x:c r="M8837" s="54">
        <x:f t="shared" si="1650"/>
        <x:v>5436.1503733500658</x:v>
      </x:c>
      <x:c r="N8837" s="54">
        <x:f t="shared" si="1651"/>
        <x:v>3.2751044259375459</x:v>
      </x:c>
      <x:c r="O8837" s="55">
        <x:f t="shared" si="1652"/>
        <x:v>183940</x:v>
      </x:c>
      <x:c r="P8837" s="55">
        <x:f t="shared" si="1653"/>
        <x:v>31680</x:v>
      </x:c>
      <x:c r="Q8837" s="55">
        <x:f t="shared" si="1654"/>
        <x:v>106877.61064843864</x:v>
      </x:c>
      <x:c r="R8837" s="55">
        <x:f t="shared" si="1655"/>
        <x:v>25382.38935156136</x:v>
      </x:c>
      <x:c r="S8837" s="1" t="str">
        <x:f t="shared" si="1656"/>
        <x:v>YES</x:v>
      </x:c>
      <x:c r="T8837" s="1">
        <x:f t="shared" si="1657"/>
        <x:v>25382.38935156136</x:v>
      </x:c>
    </x:row>
    <x:row r="8838">
      <x:c r="A8838" s="1"/>
      <x:c r="B8838" s="1"/>
      <x:c r="C8838" s="1"/>
      <x:c r="D8838" s="1"/>
      <x:c r="E8838" s="1"/>
      <x:c r="F8838" s="1"/>
      <x:c r="G8838" s="1"/>
      <x:c r="H8838" s="1"/>
      <x:c r="I8838" s="53">
        <x:f t="shared" si="1646"/>
        <x:v>13</x:v>
      </x:c>
      <x:c r="J8838" s="53">
        <x:f t="shared" si="1647"/>
        <x:v>10</x:v>
      </x:c>
      <x:c r="K8838" s="53">
        <x:f t="shared" si="1648"/>
        <x:v>19</x:v>
      </x:c>
      <x:c r="L8838" s="53">
        <x:f t="shared" si="1649"/>
        <x:v>42</x:v>
      </x:c>
      <x:c r="M8838" s="54">
        <x:f t="shared" si="1650"/>
        <x:v>5505.7919019860874</x:v>
      </x:c>
      <x:c r="N8838" s="54">
        <x:f t="shared" si="1651"/>
        <x:v>3.3234665986014496</x:v>
      </x:c>
      <x:c r="O8838" s="55">
        <x:f t="shared" si="1652"/>
        <x:v>186640</x:v>
      </x:c>
      <x:c r="P8838" s="55">
        <x:f t="shared" si="1653"/>
        <x:v>32560</x:v>
      </x:c>
      <x:c r="Q8838" s="55">
        <x:f t="shared" si="1654"/>
        <x:v>108086.66496503624</x:v>
      </x:c>
      <x:c r="R8838" s="55">
        <x:f t="shared" si="1655"/>
        <x:v>25993.335034963762</x:v>
      </x:c>
      <x:c r="S8838" s="1" t="str">
        <x:f t="shared" si="1656"/>
        <x:v>YES</x:v>
      </x:c>
      <x:c r="T8838" s="1">
        <x:f t="shared" si="1657"/>
        <x:v>25993.335034963762</x:v>
      </x:c>
    </x:row>
    <x:row r="8839">
      <x:c r="A8839" s="1"/>
      <x:c r="B8839" s="1"/>
      <x:c r="C8839" s="1"/>
      <x:c r="D8839" s="1"/>
      <x:c r="E8839" s="1"/>
      <x:c r="F8839" s="1"/>
      <x:c r="G8839" s="1"/>
      <x:c r="H8839" s="1"/>
      <x:c r="I8839" s="53">
        <x:f t="shared" si="1646"/>
        <x:v>13</x:v>
      </x:c>
      <x:c r="J8839" s="53">
        <x:f t="shared" si="1647"/>
        <x:v>10</x:v>
      </x:c>
      <x:c r="K8839" s="53">
        <x:f t="shared" si="1648"/>
        <x:v>20</x:v>
      </x:c>
      <x:c r="L8839" s="53">
        <x:f t="shared" si="1649"/>
        <x:v>43</x:v>
      </x:c>
      <x:c r="M8839" s="54">
        <x:f t="shared" si="1650"/>
        <x:v>5577.0161926365645</x:v>
      </x:c>
      <x:c r="N8839" s="54">
        <x:f t="shared" si="1651"/>
        <x:v>3.3729279115531696</x:v>
      </x:c>
      <x:c r="O8839" s="55">
        <x:f t="shared" si="1652"/>
        <x:v>189340</x:v>
      </x:c>
      <x:c r="P8839" s="55">
        <x:f t="shared" si="1653"/>
        <x:v>33440</x:v>
      </x:c>
      <x:c r="Q8839" s="55">
        <x:f t="shared" si="1654"/>
        <x:v>109323.19778882925</x:v>
      </x:c>
      <x:c r="R8839" s="55">
        <x:f t="shared" si="1655"/>
        <x:v>26576.802211170754</x:v>
      </x:c>
      <x:c r="S8839" s="1" t="str">
        <x:f t="shared" si="1656"/>
        <x:v>YES</x:v>
      </x:c>
      <x:c r="T8839" s="1">
        <x:f t="shared" si="1657"/>
        <x:v>26576.802211170754</x:v>
      </x:c>
    </x:row>
    <x:row r="8840">
      <x:c r="A8840" s="1"/>
      <x:c r="B8840" s="1"/>
      <x:c r="C8840" s="1"/>
      <x:c r="D8840" s="1"/>
      <x:c r="E8840" s="1"/>
      <x:c r="F8840" s="1"/>
      <x:c r="G8840" s="1"/>
      <x:c r="H8840" s="1"/>
      <x:c r="I8840" s="53">
        <x:f t="shared" si="1646"/>
        <x:v>13</x:v>
      </x:c>
      <x:c r="J8840" s="53">
        <x:f t="shared" si="1647"/>
        <x:v>10</x:v>
      </x:c>
      <x:c r="K8840" s="53">
        <x:f t="shared" si="1648"/>
        <x:v>21</x:v>
      </x:c>
      <x:c r="L8840" s="53">
        <x:f t="shared" si="1649"/>
        <x:v>44</x:v>
      </x:c>
      <x:c r="M8840" s="54">
        <x:f t="shared" si="1650"/>
        <x:v>5649.8519328630082</x:v>
      </x:c>
      <x:c r="N8840" s="54">
        <x:f t="shared" si="1651"/>
        <x:v>3.4235082867104225</x:v>
      </x:c>
      <x:c r="O8840" s="55">
        <x:f t="shared" si="1652"/>
        <x:v>192040</x:v>
      </x:c>
      <x:c r="P8840" s="55">
        <x:f t="shared" si="1653"/>
        <x:v>34320</x:v>
      </x:c>
      <x:c r="Q8840" s="55">
        <x:f t="shared" si="1654"/>
        <x:v>110587.70716776056</x:v>
      </x:c>
      <x:c r="R8840" s="55">
        <x:f t="shared" si="1655"/>
        <x:v>27132.292832239444</x:v>
      </x:c>
      <x:c r="S8840" s="1" t="str">
        <x:f t="shared" si="1656"/>
        <x:v>YES</x:v>
      </x:c>
      <x:c r="T8840" s="1">
        <x:f t="shared" si="1657"/>
        <x:v>27132.292832239444</x:v>
      </x:c>
    </x:row>
    <x:row r="8841">
      <x:c r="A8841" s="1"/>
      <x:c r="B8841" s="1"/>
      <x:c r="C8841" s="1"/>
      <x:c r="D8841" s="1"/>
      <x:c r="E8841" s="1"/>
      <x:c r="F8841" s="1"/>
      <x:c r="G8841" s="1"/>
      <x:c r="H8841" s="1"/>
      <x:c r="I8841" s="53">
        <x:f t="shared" si="1646"/>
        <x:v>13</x:v>
      </x:c>
      <x:c r="J8841" s="53">
        <x:f t="shared" si="1647"/>
        <x:v>10</x:v>
      </x:c>
      <x:c r="K8841" s="53">
        <x:f t="shared" si="1648"/>
        <x:v>22</x:v>
      </x:c>
      <x:c r="L8841" s="53">
        <x:f t="shared" si="1649"/>
        <x:v>45</x:v>
      </x:c>
      <x:c r="M8841" s="54">
        <x:f t="shared" si="1650"/>
        <x:v>5724.3282801094047</x:v>
      </x:c>
      <x:c r="N8841" s="54">
        <x:f t="shared" si="1651"/>
        <x:v>3.4752279722981978</x:v>
      </x:c>
      <x:c r="O8841" s="55">
        <x:f t="shared" si="1652"/>
        <x:v>194740</x:v>
      </x:c>
      <x:c r="P8841" s="55">
        <x:f t="shared" si="1653"/>
        <x:v>35200</x:v>
      </x:c>
      <x:c r="Q8841" s="55">
        <x:f t="shared" si="1654"/>
        <x:v>111880.69930745494</x:v>
      </x:c>
      <x:c r="R8841" s="55">
        <x:f t="shared" si="1655"/>
        <x:v>27659.300692545061</x:v>
      </x:c>
      <x:c r="S8841" s="1" t="str">
        <x:f t="shared" si="1656"/>
        <x:v>YES</x:v>
      </x:c>
      <x:c r="T8841" s="1">
        <x:f t="shared" si="1657"/>
        <x:v>27659.300692545061</x:v>
      </x:c>
    </x:row>
    <x:row r="8842">
      <x:c r="A8842" s="1"/>
      <x:c r="B8842" s="1"/>
      <x:c r="C8842" s="1"/>
      <x:c r="D8842" s="1"/>
      <x:c r="E8842" s="1"/>
      <x:c r="F8842" s="1"/>
      <x:c r="G8842" s="1"/>
      <x:c r="H8842" s="1"/>
      <x:c r="I8842" s="53">
        <x:f t="shared" si="1646"/>
        <x:v>13</x:v>
      </x:c>
      <x:c r="J8842" s="53">
        <x:f t="shared" si="1647"/>
        <x:v>10</x:v>
      </x:c>
      <x:c r="K8842" s="53">
        <x:f t="shared" si="1648"/>
        <x:v>23</x:v>
      </x:c>
      <x:c r="L8842" s="53">
        <x:f t="shared" si="1649"/>
        <x:v>46</x:v>
      </x:c>
      <x:c r="M8842" s="54">
        <x:f t="shared" si="1650"/>
        <x:v>5800.4748689668413</x:v>
      </x:c>
      <x:c r="N8842" s="54">
        <x:f t="shared" si="1651"/>
        <x:v>3.5281075478936397</x:v>
      </x:c>
      <x:c r="O8842" s="55">
        <x:f t="shared" si="1652"/>
        <x:v>197440</x:v>
      </x:c>
      <x:c r="P8842" s="55">
        <x:f t="shared" si="1653"/>
        <x:v>36080</x:v>
      </x:c>
      <x:c r="Q8842" s="55">
        <x:f t="shared" si="1654"/>
        <x:v>113202.688697341</x:v>
      </x:c>
      <x:c r="R8842" s="55">
        <x:f t="shared" si="1655"/>
        <x:v>28157.311302659</x:v>
      </x:c>
      <x:c r="S8842" s="1" t="str">
        <x:f t="shared" si="1656"/>
        <x:v>YES</x:v>
      </x:c>
      <x:c r="T8842" s="1">
        <x:f t="shared" si="1657"/>
        <x:v>28157.311302659</x:v>
      </x:c>
    </x:row>
    <x:row r="8843">
      <x:c r="A8843" s="1"/>
      <x:c r="B8843" s="1"/>
      <x:c r="C8843" s="1"/>
      <x:c r="D8843" s="1"/>
      <x:c r="E8843" s="1"/>
      <x:c r="F8843" s="1"/>
      <x:c r="G8843" s="1"/>
      <x:c r="H8843" s="1"/>
      <x:c r="I8843" s="53">
        <x:f t="shared" si="1646"/>
        <x:v>13</x:v>
      </x:c>
      <x:c r="J8843" s="53">
        <x:f t="shared" si="1647"/>
        <x:v>10</x:v>
      </x:c>
      <x:c r="K8843" s="53">
        <x:f t="shared" si="1648"/>
        <x:v>24</x:v>
      </x:c>
      <x:c r="L8843" s="53">
        <x:f t="shared" si="1649"/>
        <x:v>47</x:v>
      </x:c>
      <x:c r="M8843" s="54">
        <x:f t="shared" si="1650"/>
        <x:v>5878.3218185463365</x:v>
      </x:c>
      <x:c r="N8843" s="54">
        <x:f t="shared" si="1651"/>
        <x:v>3.5821679295460669</x:v>
      </x:c>
      <x:c r="O8843" s="55">
        <x:f t="shared" si="1652"/>
        <x:v>200140</x:v>
      </x:c>
      <x:c r="P8843" s="55">
        <x:f t="shared" si="1653"/>
        <x:v>36960</x:v>
      </x:c>
      <x:c r="Q8843" s="55">
        <x:f t="shared" si="1654"/>
        <x:v>114554.19823865168</x:v>
      </x:c>
      <x:c r="R8843" s="55">
        <x:f t="shared" si="1655"/>
        <x:v>28625.801761348324</x:v>
      </x:c>
      <x:c r="S8843" s="1" t="str">
        <x:f t="shared" si="1656"/>
        <x:v>YES</x:v>
      </x:c>
      <x:c r="T8843" s="1">
        <x:f t="shared" si="1657"/>
        <x:v>28625.801761348324</x:v>
      </x:c>
    </x:row>
    <x:row r="8844">
      <x:c r="A8844" s="1"/>
      <x:c r="B8844" s="1"/>
      <x:c r="C8844" s="1"/>
      <x:c r="D8844" s="1"/>
      <x:c r="E8844" s="1"/>
      <x:c r="F8844" s="1"/>
      <x:c r="G8844" s="1"/>
      <x:c r="H8844" s="1"/>
      <x:c r="I8844" s="53">
        <x:f t="shared" si="1646"/>
        <x:v>13</x:v>
      </x:c>
      <x:c r="J8844" s="53">
        <x:f t="shared" si="1647"/>
        <x:v>10</x:v>
      </x:c>
      <x:c r="K8844" s="53">
        <x:f t="shared" si="1648"/>
        <x:v>25</x:v>
      </x:c>
      <x:c r="L8844" s="53">
        <x:f t="shared" si="1649"/>
        <x:v>48</x:v>
      </x:c>
      <x:c r="M8844" s="54">
        <x:f t="shared" si="1650"/>
        <x:v>5957.8997399614345</x:v>
      </x:c>
      <x:c r="N8844" s="54">
        <x:f t="shared" si="1651"/>
        <x:v>3.6374303749732184</x:v>
      </x:c>
      <x:c r="O8844" s="55">
        <x:f t="shared" si="1652"/>
        <x:v>202840</x:v>
      </x:c>
      <x:c r="P8844" s="55">
        <x:f t="shared" si="1653"/>
        <x:v>37840</x:v>
      </x:c>
      <x:c r="Q8844" s="55">
        <x:f t="shared" si="1654"/>
        <x:v>115935.75937433046</x:v>
      </x:c>
      <x:c r="R8844" s="55">
        <x:f t="shared" si="1655"/>
        <x:v>29064.240625669539</x:v>
      </x:c>
      <x:c r="S8844" s="1" t="str">
        <x:f t="shared" si="1656"/>
        <x:v>YES</x:v>
      </x:c>
      <x:c r="T8844" s="1">
        <x:f t="shared" si="1657"/>
        <x:v>29064.240625669539</x:v>
      </x:c>
    </x:row>
    <x:row r="8845">
      <x:c r="A8845" s="1"/>
      <x:c r="B8845" s="1"/>
      <x:c r="C8845" s="1"/>
      <x:c r="D8845" s="1"/>
      <x:c r="E8845" s="1"/>
      <x:c r="F8845" s="1"/>
      <x:c r="G8845" s="1"/>
      <x:c r="H8845" s="1"/>
      <x:c r="I8845" s="53">
        <x:f t="shared" si="1646"/>
        <x:v>13</x:v>
      </x:c>
      <x:c r="J8845" s="53">
        <x:f t="shared" si="1647"/>
        <x:v>10</x:v>
      </x:c>
      <x:c r="K8845" s="53">
        <x:f t="shared" si="1648"/>
        <x:v>26</x:v>
      </x:c>
      <x:c r="L8845" s="53">
        <x:f t="shared" si="1649"/>
        <x:v>49</x:v>
      </x:c>
      <x:c r="M8845" s="54">
        <x:f t="shared" si="1650"/>
        <x:v>6039.2397439221522</x:v>
      </x:c>
      <x:c r="N8845" s="54">
        <x:f t="shared" si="1651"/>
        <x:v>3.6939164888348279</x:v>
      </x:c>
      <x:c r="O8845" s="55">
        <x:f t="shared" si="1652"/>
        <x:v>205540</x:v>
      </x:c>
      <x:c r="P8845" s="55">
        <x:f t="shared" si="1653"/>
        <x:v>38720</x:v>
      </x:c>
      <x:c r="Q8845" s="55">
        <x:f t="shared" si="1654"/>
        <x:v>117347.9122208707</x:v>
      </x:c>
      <x:c r="R8845" s="55">
        <x:f t="shared" si="1655"/>
        <x:v>29472.087779129302</x:v>
      </x:c>
      <x:c r="S8845" s="1" t="str">
        <x:f t="shared" si="1656"/>
        <x:v>YES</x:v>
      </x:c>
      <x:c r="T8845" s="1">
        <x:f t="shared" si="1657"/>
        <x:v>29472.087779129302</x:v>
      </x:c>
    </x:row>
    <x:row r="8846">
      <x:c r="A8846" s="1"/>
      <x:c r="B8846" s="1"/>
      <x:c r="C8846" s="1"/>
      <x:c r="D8846" s="1"/>
      <x:c r="E8846" s="1"/>
      <x:c r="F8846" s="1"/>
      <x:c r="G8846" s="1"/>
      <x:c r="H8846" s="1"/>
      <x:c r="I8846" s="53">
        <x:f t="shared" si="1646"/>
        <x:v>13</x:v>
      </x:c>
      <x:c r="J8846" s="53">
        <x:f t="shared" si="1647"/>
        <x:v>10</x:v>
      </x:c>
      <x:c r="K8846" s="53">
        <x:f t="shared" si="1648"/>
        <x:v>27</x:v>
      </x:c>
      <x:c r="L8846" s="53">
        <x:f t="shared" si="1649"/>
        <x:v>50</x:v>
      </x:c>
      <x:c r="M8846" s="54">
        <x:f t="shared" si="1650"/>
        <x:v>6122.3734484419092</x:v>
      </x:c>
      <x:c r="N8846" s="54">
        <x:f t="shared" si="1651"/>
        <x:v>3.751648228084659</x:v>
      </x:c>
      <x:c r="O8846" s="55">
        <x:f t="shared" si="1652"/>
        <x:v>208240</x:v>
      </x:c>
      <x:c r="P8846" s="55">
        <x:f t="shared" si="1653"/>
        <x:v>39600</x:v>
      </x:c>
      <x:c r="Q8846" s="55">
        <x:f t="shared" si="1654"/>
        <x:v>118791.20570211648</x:v>
      </x:c>
      <x:c r="R8846" s="55">
        <x:f t="shared" si="1655"/>
        <x:v>29848.79429788352</x:v>
      </x:c>
      <x:c r="S8846" s="1" t="str">
        <x:f t="shared" si="1656"/>
        <x:v>YES</x:v>
      </x:c>
      <x:c r="T8846" s="1">
        <x:f t="shared" si="1657"/>
        <x:v>29848.79429788352</x:v>
      </x:c>
    </x:row>
    <x:row r="8847">
      <x:c r="A8847" s="1"/>
      <x:c r="B8847" s="1"/>
      <x:c r="C8847" s="1"/>
      <x:c r="D8847" s="1"/>
      <x:c r="E8847" s="1"/>
      <x:c r="F8847" s="1"/>
      <x:c r="G8847" s="1"/>
      <x:c r="H8847" s="1"/>
      <x:c r="I8847" s="53">
        <x:f t="shared" si="1646"/>
        <x:v>13</x:v>
      </x:c>
      <x:c r="J8847" s="53">
        <x:f t="shared" si="1647"/>
        <x:v>10</x:v>
      </x:c>
      <x:c r="K8847" s="53">
        <x:f t="shared" si="1648"/>
        <x:v>28</x:v>
      </x:c>
      <x:c r="L8847" s="53">
        <x:f t="shared" si="1649"/>
        <x:v>51</x:v>
      </x:c>
      <x:c r="M8847" s="54">
        <x:f t="shared" si="1650"/>
        <x:v>6207.332986659063</x:v>
      </x:c>
      <x:c r="N8847" s="54">
        <x:f t="shared" si="1651"/>
        <x:v>3.8106479074021271</x:v>
      </x:c>
      <x:c r="O8847" s="55">
        <x:f t="shared" si="1652"/>
        <x:v>210940</x:v>
      </x:c>
      <x:c r="P8847" s="55">
        <x:f t="shared" si="1653"/>
        <x:v>40480</x:v>
      </x:c>
      <x:c r="Q8847" s="55">
        <x:f t="shared" si="1654"/>
        <x:v>120266.19768505318</x:v>
      </x:c>
      <x:c r="R8847" s="55">
        <x:f t="shared" si="1655"/>
        <x:v>30193.802314946821</x:v>
      </x:c>
      <x:c r="S8847" s="1" t="str">
        <x:f t="shared" si="1656"/>
        <x:v>YES</x:v>
      </x:c>
      <x:c r="T8847" s="1">
        <x:f t="shared" si="1657"/>
        <x:v>30193.802314946821</x:v>
      </x:c>
    </x:row>
    <x:row r="8848">
      <x:c r="A8848" s="1"/>
      <x:c r="B8848" s="1"/>
      <x:c r="C8848" s="1"/>
      <x:c r="D8848" s="1"/>
      <x:c r="E8848" s="1"/>
      <x:c r="F8848" s="1"/>
      <x:c r="G8848" s="1"/>
      <x:c r="H8848" s="1"/>
      <x:c r="I8848" s="53">
        <x:f t="shared" si="1646"/>
        <x:v>13</x:v>
      </x:c>
      <x:c r="J8848" s="53">
        <x:f t="shared" si="1647"/>
        <x:v>10</x:v>
      </x:c>
      <x:c r="K8848" s="53">
        <x:f t="shared" si="1648"/>
        <x:v>29</x:v>
      </x:c>
      <x:c r="L8848" s="53">
        <x:f t="shared" si="1649"/>
        <x:v>52</x:v>
      </x:c>
      <x:c r="M8848" s="54">
        <x:f t="shared" si="1650"/>
        <x:v>6294.1510147747158</x:v>
      </x:c>
      <x:c r="N8848" s="54">
        <x:f t="shared" si="1651"/>
        <x:v>3.8709382047046637</x:v>
      </x:c>
      <x:c r="O8848" s="55">
        <x:f t="shared" si="1652"/>
        <x:v>213640</x:v>
      </x:c>
      <x:c r="P8848" s="55">
        <x:f t="shared" si="1653"/>
        <x:v>41360</x:v>
      </x:c>
      <x:c r="Q8848" s="55">
        <x:f t="shared" si="1654"/>
        <x:v>121773.4551176166</x:v>
      </x:c>
      <x:c r="R8848" s="55">
        <x:f t="shared" si="1655"/>
        <x:v>30506.544882383401</x:v>
      </x:c>
      <x:c r="S8848" s="1" t="str">
        <x:f t="shared" si="1656"/>
        <x:v>YES</x:v>
      </x:c>
      <x:c r="T8848" s="1">
        <x:f t="shared" si="1657"/>
        <x:v>30506.544882383401</x:v>
      </x:c>
    </x:row>
    <x:row r="8849">
      <x:c r="A8849" s="1"/>
      <x:c r="B8849" s="1"/>
      <x:c r="C8849" s="1"/>
      <x:c r="D8849" s="1"/>
      <x:c r="E8849" s="1"/>
      <x:c r="F8849" s="1"/>
      <x:c r="G8849" s="1"/>
      <x:c r="H8849" s="1"/>
      <x:c r="I8849" s="53">
        <x:f t="shared" si="1646"/>
        <x:v>13</x:v>
      </x:c>
      <x:c r="J8849" s="53">
        <x:f t="shared" si="1647"/>
        <x:v>10</x:v>
      </x:c>
      <x:c r="K8849" s="53">
        <x:f t="shared" si="1648"/>
        <x:v>30</x:v>
      </x:c>
      <x:c r="L8849" s="53">
        <x:f t="shared" si="1649"/>
        <x:v>53</x:v>
      </x:c>
      <x:c r="M8849" s="54">
        <x:f t="shared" si="1650"/>
        <x:v>6382.8607201084869</x:v>
      </x:c>
      <x:c r="N8849" s="54">
        <x:f t="shared" si="1651"/>
        <x:v>3.9325421667420049</x:v>
      </x:c>
      <x:c r="O8849" s="55">
        <x:f t="shared" si="1652"/>
        <x:v>216340</x:v>
      </x:c>
      <x:c r="P8849" s="55">
        <x:f t="shared" si="1653"/>
        <x:v>42240</x:v>
      </x:c>
      <x:c r="Q8849" s="55">
        <x:f t="shared" si="1654"/>
        <x:v>123313.55416855012</x:v>
      </x:c>
      <x:c r="R8849" s="55">
        <x:f t="shared" si="1655"/>
        <x:v>30786.445831449877</x:v>
      </x:c>
      <x:c r="S8849" s="1" t="str">
        <x:f t="shared" si="1656"/>
        <x:v>YES</x:v>
      </x:c>
      <x:c r="T8849" s="1">
        <x:f t="shared" si="1657"/>
        <x:v>30786.445831449877</x:v>
      </x:c>
    </x:row>
    <x:row r="8850">
      <x:c r="A8850" s="1"/>
      <x:c r="B8850" s="1"/>
      <x:c r="C8850" s="1"/>
      <x:c r="D8850" s="1"/>
      <x:c r="E8850" s="1"/>
      <x:c r="F8850" s="1"/>
      <x:c r="G8850" s="1"/>
      <x:c r="H8850" s="1"/>
      <x:c r="I8850" s="53">
        <x:f t="shared" si="1646"/>
        <x:v>13</x:v>
      </x:c>
      <x:c r="J8850" s="53">
        <x:f t="shared" si="1647"/>
        <x:v>11</x:v>
      </x:c>
      <x:c r="K8850" s="53">
        <x:f t="shared" si="1648"/>
        <x:v>0</x:v>
      </x:c>
      <x:c r="L8850" s="53">
        <x:f t="shared" si="1649"/>
        <x:v>24</x:v>
      </x:c>
      <x:c r="M8850" s="54">
        <x:f t="shared" si="1650"/>
        <x:v>4472.1459179143485</x:v>
      </x:c>
      <x:c r="N8850" s="54">
        <x:f t="shared" si="1651"/>
        <x:v>2.6056568874405199</x:v>
      </x:c>
      <x:c r="O8850" s="55">
        <x:f t="shared" si="1652"/>
        <x:v>137434</x:v>
      </x:c>
      <x:c r="P8850" s="55">
        <x:f t="shared" si="1653"/>
        <x:v>16280</x:v>
      </x:c>
      <x:c r="Q8850" s="55">
        <x:f t="shared" si="1654"/>
        <x:v>90141.422186012991</x:v>
      </x:c>
      <x:c r="R8850" s="55">
        <x:f t="shared" si="1655"/>
        <x:v>11012.577813987009</x:v>
      </x:c>
      <x:c r="S8850" s="1" t="str">
        <x:f t="shared" si="1656"/>
        <x:v>YES</x:v>
      </x:c>
      <x:c r="T8850" s="1">
        <x:f t="shared" si="1657"/>
        <x:v>11012.577813987009</x:v>
      </x:c>
    </x:row>
    <x:row r="8851">
      <x:c r="A8851" s="1"/>
      <x:c r="B8851" s="1"/>
      <x:c r="C8851" s="1"/>
      <x:c r="D8851" s="1"/>
      <x:c r="E8851" s="1"/>
      <x:c r="F8851" s="1"/>
      <x:c r="G8851" s="1"/>
      <x:c r="H8851" s="1"/>
      <x:c r="I8851" s="53">
        <x:f t="shared" si="1646"/>
        <x:v>13</x:v>
      </x:c>
      <x:c r="J8851" s="53">
        <x:f t="shared" si="1647"/>
        <x:v>11</x:v>
      </x:c>
      <x:c r="K8851" s="53">
        <x:f t="shared" si="1648"/>
        <x:v>1</x:v>
      </x:c>
      <x:c r="L8851" s="53">
        <x:f t="shared" si="1649"/>
        <x:v>25</x:v>
      </x:c>
      <x:c r="M8851" s="54">
        <x:f t="shared" si="1650"/>
        <x:v>4517.7084179143485</x:v>
      </x:c>
      <x:c r="N8851" s="54">
        <x:f t="shared" si="1651"/>
        <x:v>2.6372975124405196</x:v>
      </x:c>
      <x:c r="O8851" s="55">
        <x:f t="shared" si="1652"/>
        <x:v>140134</x:v>
      </x:c>
      <x:c r="P8851" s="55">
        <x:f t="shared" si="1653"/>
        <x:v>17160</x:v>
      </x:c>
      <x:c r="Q8851" s="55">
        <x:f t="shared" si="1654"/>
        <x:v>90932.437811012991</x:v>
      </x:c>
      <x:c r="R8851" s="55">
        <x:f t="shared" si="1655"/>
        <x:v>12041.562188987009</x:v>
      </x:c>
      <x:c r="S8851" s="1" t="str">
        <x:f t="shared" si="1656"/>
        <x:v>YES</x:v>
      </x:c>
      <x:c r="T8851" s="1">
        <x:f t="shared" si="1657"/>
        <x:v>12041.562188987009</x:v>
      </x:c>
    </x:row>
    <x:row r="8852">
      <x:c r="A8852" s="1"/>
      <x:c r="B8852" s="1"/>
      <x:c r="C8852" s="1"/>
      <x:c r="D8852" s="1"/>
      <x:c r="E8852" s="1"/>
      <x:c r="F8852" s="1"/>
      <x:c r="G8852" s="1"/>
      <x:c r="H8852" s="1"/>
      <x:c r="I8852" s="53">
        <x:f t="shared" si="1646"/>
        <x:v>13</x:v>
      </x:c>
      <x:c r="J8852" s="53">
        <x:f t="shared" si="1647"/>
        <x:v>11</x:v>
      </x:c>
      <x:c r="K8852" s="53">
        <x:f t="shared" si="1648"/>
        <x:v>2</x:v>
      </x:c>
      <x:c r="L8852" s="53">
        <x:f t="shared" si="1649"/>
        <x:v>26</x:v>
      </x:c>
      <x:c r="M8852" s="54">
        <x:f t="shared" si="1650"/>
        <x:v>4564.4099804143489</x:v>
      </x:c>
      <x:c r="N8852" s="54">
        <x:f t="shared" si="1651"/>
        <x:v>2.6697291530655201</x:v>
      </x:c>
      <x:c r="O8852" s="55">
        <x:f t="shared" si="1652"/>
        <x:v>142834</x:v>
      </x:c>
      <x:c r="P8852" s="55">
        <x:f t="shared" si="1653"/>
        <x:v>18040</x:v>
      </x:c>
      <x:c r="Q8852" s="55">
        <x:f t="shared" si="1654"/>
        <x:v>91743.228826638006</x:v>
      </x:c>
      <x:c r="R8852" s="55">
        <x:f t="shared" si="1655"/>
        <x:v>13050.771173361994</x:v>
      </x:c>
      <x:c r="S8852" s="1" t="str">
        <x:f t="shared" si="1656"/>
        <x:v>YES</x:v>
      </x:c>
      <x:c r="T8852" s="1">
        <x:f t="shared" si="1657"/>
        <x:v>13050.771173361994</x:v>
      </x:c>
    </x:row>
    <x:row r="8853">
      <x:c r="A8853" s="1"/>
      <x:c r="B8853" s="1"/>
      <x:c r="C8853" s="1"/>
      <x:c r="D8853" s="1"/>
      <x:c r="E8853" s="1"/>
      <x:c r="F8853" s="1"/>
      <x:c r="G8853" s="1"/>
      <x:c r="H8853" s="1"/>
      <x:c r="I8853" s="53">
        <x:f t="shared" si="1646"/>
        <x:v>13</x:v>
      </x:c>
      <x:c r="J8853" s="53">
        <x:f t="shared" si="1647"/>
        <x:v>11</x:v>
      </x:c>
      <x:c r="K8853" s="53">
        <x:f t="shared" si="1648"/>
        <x:v>3</x:v>
      </x:c>
      <x:c r="L8853" s="53">
        <x:f t="shared" si="1649"/>
        <x:v>27</x:v>
      </x:c>
      <x:c r="M8853" s="54">
        <x:f t="shared" si="1650"/>
        <x:v>4612.2719628362238</x:v>
      </x:c>
      <x:c r="N8853" s="54">
        <x:f t="shared" si="1651"/>
        <x:v>2.7029666408584889</x:v>
      </x:c>
      <x:c r="O8853" s="55">
        <x:f t="shared" si="1652"/>
        <x:v>145534</x:v>
      </x:c>
      <x:c r="P8853" s="55">
        <x:f t="shared" si="1653"/>
        <x:v>18920</x:v>
      </x:c>
      <x:c r="Q8853" s="55">
        <x:f t="shared" si="1654"/>
        <x:v>92574.166021462224</x:v>
      </x:c>
      <x:c r="R8853" s="55">
        <x:f t="shared" si="1655"/>
        <x:v>14039.833978537776</x:v>
      </x:c>
      <x:c r="S8853" s="1" t="str">
        <x:f t="shared" si="1656"/>
        <x:v>YES</x:v>
      </x:c>
      <x:c r="T8853" s="1">
        <x:f t="shared" si="1657"/>
        <x:v>14039.833978537776</x:v>
      </x:c>
    </x:row>
    <x:row r="8854">
      <x:c r="A8854" s="1"/>
      <x:c r="B8854" s="1"/>
      <x:c r="C8854" s="1"/>
      <x:c r="D8854" s="1"/>
      <x:c r="E8854" s="1"/>
      <x:c r="F8854" s="1"/>
      <x:c r="G8854" s="1"/>
      <x:c r="H8854" s="1"/>
      <x:c r="I8854" s="53">
        <x:f t="shared" si="1646"/>
        <x:v>13</x:v>
      </x:c>
      <x:c r="J8854" s="53">
        <x:f t="shared" si="1647"/>
        <x:v>11</x:v>
      </x:c>
      <x:c r="K8854" s="53">
        <x:f t="shared" si="1648"/>
        <x:v>4</x:v>
      </x:c>
      <x:c r="L8854" s="53">
        <x:f t="shared" si="1649"/>
        <x:v>28</x:v>
      </x:c>
      <x:c r="M8854" s="54">
        <x:f t="shared" si="1650"/>
        <x:v>4661.3160785588798</x:v>
      </x:c>
      <x:c r="N8854" s="54">
        <x:f t="shared" si="1651"/>
        <x:v>2.7370250545547776</x:v>
      </x:c>
      <x:c r="O8854" s="55">
        <x:f t="shared" si="1652"/>
        <x:v>148234</x:v>
      </x:c>
      <x:c r="P8854" s="55">
        <x:f t="shared" si="1653"/>
        <x:v>19800</x:v>
      </x:c>
      <x:c r="Q8854" s="55">
        <x:f t="shared" si="1654"/>
        <x:v>93425.626363869436</x:v>
      </x:c>
      <x:c r="R8854" s="55">
        <x:f t="shared" si="1655"/>
        <x:v>15008.373636130564</x:v>
      </x:c>
      <x:c r="S8854" s="1" t="str">
        <x:f t="shared" si="1656"/>
        <x:v>YES</x:v>
      </x:c>
      <x:c r="T8854" s="1">
        <x:f t="shared" si="1657"/>
        <x:v>15008.373636130564</x:v>
      </x:c>
    </x:row>
    <x:row r="8855">
      <x:c r="A8855" s="1"/>
      <x:c r="B8855" s="1"/>
      <x:c r="C8855" s="1"/>
      <x:c r="D8855" s="1"/>
      <x:c r="E8855" s="1"/>
      <x:c r="F8855" s="1"/>
      <x:c r="G8855" s="1"/>
      <x:c r="H8855" s="1"/>
      <x:c r="I8855" s="53">
        <x:f t="shared" si="1646"/>
        <x:v>13</x:v>
      </x:c>
      <x:c r="J8855" s="53">
        <x:f t="shared" si="1647"/>
        <x:v>11</x:v>
      </x:c>
      <x:c r="K8855" s="53">
        <x:f t="shared" si="1648"/>
        <x:v>5</x:v>
      </x:c>
      <x:c r="L8855" s="53">
        <x:f t="shared" si="1649"/>
        <x:v>29</x:v>
      </x:c>
      <x:c r="M8855" s="54">
        <x:f t="shared" si="1650"/>
        <x:v>4711.5644024800831</x:v>
      </x:c>
      <x:c r="N8855" s="54">
        <x:f t="shared" si="1651"/>
        <x:v>2.7719197239445021</x:v>
      </x:c>
      <x:c r="O8855" s="55">
        <x:f t="shared" si="1652"/>
        <x:v>150934</x:v>
      </x:c>
      <x:c r="P8855" s="55">
        <x:f t="shared" si="1653"/>
        <x:v>20680</x:v>
      </x:c>
      <x:c r="Q8855" s="55">
        <x:f t="shared" si="1654"/>
        <x:v>94297.993098612555</x:v>
      </x:c>
      <x:c r="R8855" s="55">
        <x:f t="shared" si="1655"/>
        <x:v>15956.006901387445</x:v>
      </x:c>
      <x:c r="S8855" s="1" t="str">
        <x:f t="shared" si="1656"/>
        <x:v>YES</x:v>
      </x:c>
      <x:c r="T8855" s="1">
        <x:f t="shared" si="1657"/>
        <x:v>15956.006901387445</x:v>
      </x:c>
    </x:row>
    <x:row r="8856">
      <x:c r="A8856" s="1"/>
      <x:c r="B8856" s="1"/>
      <x:c r="C8856" s="1"/>
      <x:c r="D8856" s="1"/>
      <x:c r="E8856" s="1"/>
      <x:c r="F8856" s="1"/>
      <x:c r="G8856" s="1"/>
      <x:c r="H8856" s="1"/>
      <x:c r="I8856" s="53">
        <x:f t="shared" si="1646"/>
        <x:v>13</x:v>
      </x:c>
      <x:c r="J8856" s="53">
        <x:f t="shared" si="1647"/>
        <x:v>11</x:v>
      </x:c>
      <x:c r="K8856" s="53">
        <x:f t="shared" si="1648"/>
        <x:v>6</x:v>
      </x:c>
      <x:c r="L8856" s="53">
        <x:f t="shared" si="1649"/>
        <x:v>30</x:v>
      </x:c>
      <x:c r="M8856" s="54">
        <x:f t="shared" si="1650"/>
        <x:v>4763.0393766617162</x:v>
      </x:c>
      <x:c r="N8856" s="54">
        <x:f t="shared" si="1651"/>
        <x:v>2.8076662337928586</x:v>
      </x:c>
      <x:c r="O8856" s="55">
        <x:f t="shared" si="1652"/>
        <x:v>153634</x:v>
      </x:c>
      <x:c r="P8856" s="55">
        <x:f t="shared" si="1653"/>
        <x:v>21560</x:v>
      </x:c>
      <x:c r="Q8856" s="55">
        <x:f t="shared" si="1654"/>
        <x:v>95191.655844821464</x:v>
      </x:c>
      <x:c r="R8856" s="55">
        <x:f t="shared" si="1655"/>
        <x:v>16882.344155178536</x:v>
      </x:c>
      <x:c r="S8856" s="1" t="str">
        <x:f t="shared" si="1656"/>
        <x:v>YES</x:v>
      </x:c>
      <x:c r="T8856" s="1">
        <x:f t="shared" si="1657"/>
        <x:v>16882.344155178536</x:v>
      </x:c>
    </x:row>
    <x:row r="8857">
      <x:c r="A8857" s="1"/>
      <x:c r="B8857" s="1"/>
      <x:c r="C8857" s="1"/>
      <x:c r="D8857" s="1"/>
      <x:c r="E8857" s="1"/>
      <x:c r="F8857" s="1"/>
      <x:c r="G8857" s="1"/>
      <x:c r="H8857" s="1"/>
      <x:c r="I8857" s="53">
        <x:f t="shared" si="1646"/>
        <x:v>13</x:v>
      </x:c>
      <x:c r="J8857" s="53">
        <x:f t="shared" si="1647"/>
        <x:v>11</x:v>
      </x:c>
      <x:c r="K8857" s="53">
        <x:f t="shared" si="1648"/>
        <x:v>7</x:v>
      </x:c>
      <x:c r="L8857" s="53">
        <x:f t="shared" si="1649"/>
        <x:v>31</x:v>
      </x:c>
      <x:c r="M8857" s="54">
        <x:f t="shared" si="1650"/>
        <x:v>4815.7638160596771</x:v>
      </x:c>
      <x:c r="N8857" s="54">
        <x:f t="shared" si="1651"/>
        <x:v>2.8442804278192204</x:v>
      </x:c>
      <x:c r="O8857" s="55">
        <x:f t="shared" si="1652"/>
        <x:v>156334</x:v>
      </x:c>
      <x:c r="P8857" s="55">
        <x:f t="shared" si="1653"/>
        <x:v>22440</x:v>
      </x:c>
      <x:c r="Q8857" s="55">
        <x:f t="shared" si="1654"/>
        <x:v>96107.010695480509</x:v>
      </x:c>
      <x:c r="R8857" s="55">
        <x:f t="shared" si="1655"/>
        <x:v>17786.989304519491</x:v>
      </x:c>
      <x:c r="S8857" s="1" t="str">
        <x:f t="shared" si="1656"/>
        <x:v>YES</x:v>
      </x:c>
      <x:c r="T8857" s="1">
        <x:f t="shared" si="1657"/>
        <x:v>17786.989304519491</x:v>
      </x:c>
    </x:row>
    <x:row r="8858">
      <x:c r="A8858" s="1"/>
      <x:c r="B8858" s="1"/>
      <x:c r="C8858" s="1"/>
      <x:c r="D8858" s="1"/>
      <x:c r="E8858" s="1"/>
      <x:c r="F8858" s="1"/>
      <x:c r="G8858" s="1"/>
      <x:c r="H8858" s="1"/>
      <x:c r="I8858" s="53">
        <x:f t="shared" si="1646"/>
        <x:v>13</x:v>
      </x:c>
      <x:c r="J8858" s="53">
        <x:f t="shared" si="1647"/>
        <x:v>11</x:v>
      </x:c>
      <x:c r="K8858" s="53">
        <x:f t="shared" si="1648"/>
        <x:v>8</x:v>
      </x:c>
      <x:c r="L8858" s="53">
        <x:f t="shared" si="1649"/>
        <x:v>32</x:v>
      </x:c>
      <x:c r="M8858" s="54">
        <x:f t="shared" si="1650"/>
        <x:v>4869.7609143396567</x:v>
      </x:c>
      <x:c r="N8858" s="54">
        <x:f t="shared" si="1651"/>
        <x:v>2.8817784127358728</x:v>
      </x:c>
      <x:c r="O8858" s="55">
        <x:f t="shared" si="1652"/>
        <x:v>159034</x:v>
      </x:c>
      <x:c r="P8858" s="55">
        <x:f t="shared" si="1653"/>
        <x:v>23320</x:v>
      </x:c>
      <x:c r="Q8858" s="55">
        <x:f t="shared" si="1654"/>
        <x:v>97044.460318396814</x:v>
      </x:c>
      <x:c r="R8858" s="55">
        <x:f t="shared" si="1655"/>
        <x:v>18669.539681603186</x:v>
      </x:c>
      <x:c r="S8858" s="1" t="str">
        <x:f t="shared" si="1656"/>
        <x:v>YES</x:v>
      </x:c>
      <x:c r="T8858" s="1">
        <x:f t="shared" si="1657"/>
        <x:v>18669.539681603186</x:v>
      </x:c>
    </x:row>
    <x:row r="8859">
      <x:c r="A8859" s="1"/>
      <x:c r="B8859" s="1"/>
      <x:c r="C8859" s="1"/>
      <x:c r="D8859" s="1"/>
      <x:c r="E8859" s="1"/>
      <x:c r="F8859" s="1"/>
      <x:c r="G8859" s="1"/>
      <x:c r="H8859" s="1"/>
      <x:c r="I8859" s="53">
        <x:f t="shared" si="1646"/>
        <x:v>13</x:v>
      </x:c>
      <x:c r="J8859" s="53">
        <x:f t="shared" si="1647"/>
        <x:v>11</x:v>
      </x:c>
      <x:c r="K8859" s="53">
        <x:f t="shared" si="1648"/>
        <x:v>9</x:v>
      </x:c>
      <x:c r="L8859" s="53">
        <x:f t="shared" si="1649"/>
        <x:v>33</x:v>
      </x:c>
      <x:c r="M8859" s="54">
        <x:f t="shared" si="1650"/>
        <x:v>4925.0542497800516</x:v>
      </x:c>
      <x:c r="N8859" s="54">
        <x:f t="shared" si="1651"/>
        <x:v>2.9201765623472582</x:v>
      </x:c>
      <x:c r="O8859" s="55">
        <x:f t="shared" si="1652"/>
        <x:v>161734</x:v>
      </x:c>
      <x:c r="P8859" s="55">
        <x:f t="shared" si="1653"/>
        <x:v>24200</x:v>
      </x:c>
      <x:c r="Q8859" s="55">
        <x:f t="shared" si="1654"/>
        <x:v>98004.414058681446</x:v>
      </x:c>
      <x:c r="R8859" s="55">
        <x:f t="shared" si="1655"/>
        <x:v>19529.585941318554</x:v>
      </x:c>
      <x:c r="S8859" s="1" t="str">
        <x:f t="shared" si="1656"/>
        <x:v>YES</x:v>
      </x:c>
      <x:c r="T8859" s="1">
        <x:f t="shared" si="1657"/>
        <x:v>19529.585941318554</x:v>
      </x:c>
    </x:row>
    <x:row r="8860">
      <x:c r="A8860" s="1"/>
      <x:c r="B8860" s="1"/>
      <x:c r="C8860" s="1"/>
      <x:c r="D8860" s="1"/>
      <x:c r="E8860" s="1"/>
      <x:c r="F8860" s="1"/>
      <x:c r="G8860" s="1"/>
      <x:c r="H8860" s="1"/>
      <x:c r="I8860" s="53">
        <x:f t="shared" si="1646"/>
        <x:v>13</x:v>
      </x:c>
      <x:c r="J8860" s="53">
        <x:f t="shared" si="1647"/>
        <x:v>11</x:v>
      </x:c>
      <x:c r="K8860" s="53">
        <x:f t="shared" si="1648"/>
        <x:v>10</x:v>
      </x:c>
      <x:c r="L8860" s="53">
        <x:f t="shared" si="1649"/>
        <x:v>34</x:v>
      </x:c>
      <x:c r="M8860" s="54">
        <x:f t="shared" si="1650"/>
        <x:v>4981.667791263264</x:v>
      </x:c>
      <x:c r="N8860" s="54">
        <x:f t="shared" si="1651"/>
        <x:v>2.9594915217105999</x:v>
      </x:c>
      <x:c r="O8860" s="55">
        <x:f t="shared" si="1652"/>
        <x:v>164434</x:v>
      </x:c>
      <x:c r="P8860" s="55">
        <x:f t="shared" si="1653"/>
        <x:v>25080</x:v>
      </x:c>
      <x:c r="Q8860" s="55">
        <x:f t="shared" si="1654"/>
        <x:v>98987.288042764994</x:v>
      </x:c>
      <x:c r="R8860" s="55">
        <x:f t="shared" si="1655"/>
        <x:v>20366.711957235006</x:v>
      </x:c>
      <x:c r="S8860" s="1" t="str">
        <x:f t="shared" si="1656"/>
        <x:v>YES</x:v>
      </x:c>
      <x:c r="T8860" s="1">
        <x:f t="shared" si="1657"/>
        <x:v>20366.711957235006</x:v>
      </x:c>
    </x:row>
    <x:row r="8861">
      <x:c r="A8861" s="1"/>
      <x:c r="B8861" s="1"/>
      <x:c r="C8861" s="1"/>
      <x:c r="D8861" s="1"/>
      <x:c r="E8861" s="1"/>
      <x:c r="F8861" s="1"/>
      <x:c r="G8861" s="1"/>
      <x:c r="H8861" s="1"/>
      <x:c r="I8861" s="53">
        <x:f t="shared" si="1646"/>
        <x:v>13</x:v>
      </x:c>
      <x:c r="J8861" s="53">
        <x:f t="shared" si="1647"/>
        <x:v>11</x:v>
      </x:c>
      <x:c r="K8861" s="53">
        <x:f t="shared" si="1648"/>
        <x:v>11</x:v>
      </x:c>
      <x:c r="L8861" s="53">
        <x:f t="shared" si="1649"/>
        <x:v>35</x:v>
      </x:c>
      <x:c r="M8861" s="54">
        <x:f t="shared" si="1650"/>
        <x:v>5039.6259043567034</x:v>
      </x:c>
      <x:c r="N8861" s="54">
        <x:f t="shared" si="1651"/>
        <x:v>2.9997402113588216</x:v>
      </x:c>
      <x:c r="O8861" s="55">
        <x:f t="shared" si="1652"/>
        <x:v>167134</x:v>
      </x:c>
      <x:c r="P8861" s="55">
        <x:f t="shared" si="1653"/>
        <x:v>25960</x:v>
      </x:c>
      <x:c r="Q8861" s="55">
        <x:f t="shared" si="1654"/>
        <x:v>99993.505283970546</x:v>
      </x:c>
      <x:c r="R8861" s="55">
        <x:f t="shared" si="1655"/>
        <x:v>21180.494716029454</x:v>
      </x:c>
      <x:c r="S8861" s="1" t="str">
        <x:f t="shared" si="1656"/>
        <x:v>YES</x:v>
      </x:c>
      <x:c r="T8861" s="1">
        <x:f t="shared" si="1657"/>
        <x:v>21180.494716029454</x:v>
      </x:c>
    </x:row>
    <x:row r="8862">
      <x:c r="A8862" s="1"/>
      <x:c r="B8862" s="1"/>
      <x:c r="C8862" s="1"/>
      <x:c r="D8862" s="1"/>
      <x:c r="E8862" s="1"/>
      <x:c r="F8862" s="1"/>
      <x:c r="G8862" s="1"/>
      <x:c r="H8862" s="1"/>
      <x:c r="I8862" s="53">
        <x:f t="shared" si="1646"/>
        <x:v>13</x:v>
      </x:c>
      <x:c r="J8862" s="53">
        <x:f t="shared" si="1647"/>
        <x:v>11</x:v>
      </x:c>
      <x:c r="K8862" s="53">
        <x:f t="shared" si="1648"/>
        <x:v>12</x:v>
      </x:c>
      <x:c r="L8862" s="53">
        <x:f t="shared" si="1649"/>
        <x:v>36</x:v>
      </x:c>
      <x:c r="M8862" s="54">
        <x:f t="shared" si="1650"/>
        <x:v>5098.9533574847674</x:v>
      </x:c>
      <x:c r="N8862" s="54">
        <x:f t="shared" si="1651"/>
        <x:v>3.0409398315866438</x:v>
      </x:c>
      <x:c r="O8862" s="55">
        <x:f t="shared" si="1652"/>
        <x:v>169834</x:v>
      </x:c>
      <x:c r="P8862" s="55">
        <x:f t="shared" si="1653"/>
        <x:v>26840</x:v>
      </x:c>
      <x:c r="Q8862" s="55">
        <x:f t="shared" si="1654"/>
        <x:v>101023.49578966609</x:v>
      </x:c>
      <x:c r="R8862" s="55">
        <x:f t="shared" si="1655"/>
        <x:v>21970.504210333907</x:v>
      </x:c>
      <x:c r="S8862" s="1" t="str">
        <x:f t="shared" si="1656"/>
        <x:v>YES</x:v>
      </x:c>
      <x:c r="T8862" s="1">
        <x:f t="shared" si="1657"/>
        <x:v>21970.504210333907</x:v>
      </x:c>
    </x:row>
    <x:row r="8863">
      <x:c r="A8863" s="1"/>
      <x:c r="B8863" s="1"/>
      <x:c r="C8863" s="1"/>
      <x:c r="D8863" s="1"/>
      <x:c r="E8863" s="1"/>
      <x:c r="F8863" s="1"/>
      <x:c r="G8863" s="1"/>
      <x:c r="H8863" s="1"/>
      <x:c r="I8863" s="53">
        <x:f t="shared" si="1646"/>
        <x:v>13</x:v>
      </x:c>
      <x:c r="J8863" s="53">
        <x:f t="shared" si="1647"/>
        <x:v>11</x:v>
      </x:c>
      <x:c r="K8863" s="53">
        <x:f t="shared" si="1648"/>
        <x:v>13</x:v>
      </x:c>
      <x:c r="L8863" s="53">
        <x:f t="shared" si="1649"/>
        <x:v>37</x:v>
      </x:c>
      <x:c r="M8863" s="54">
        <x:f t="shared" si="1650"/>
        <x:v>5159.6753281931524</x:v>
      </x:c>
      <x:c r="N8863" s="54">
        <x:f t="shared" si="1651"/>
        <x:v>3.0831078668008001</x:v>
      </x:c>
      <x:c r="O8863" s="55">
        <x:f t="shared" si="1652"/>
        <x:v>172534</x:v>
      </x:c>
      <x:c r="P8863" s="55">
        <x:f t="shared" si="1653"/>
        <x:v>27720</x:v>
      </x:c>
      <x:c r="Q8863" s="55">
        <x:f t="shared" si="1654"/>
        <x:v>102077.69667002</x:v>
      </x:c>
      <x:c r="R8863" s="55">
        <x:f t="shared" si="1655"/>
        <x:v>22736.303329980001</x:v>
      </x:c>
      <x:c r="S8863" s="1" t="str">
        <x:f t="shared" si="1656"/>
        <x:v>YES</x:v>
      </x:c>
      <x:c r="T8863" s="1">
        <x:f t="shared" si="1657"/>
        <x:v>22736.303329980001</x:v>
      </x:c>
    </x:row>
    <x:row r="8864">
      <x:c r="A8864" s="1"/>
      <x:c r="B8864" s="1"/>
      <x:c r="C8864" s="1"/>
      <x:c r="D8864" s="1"/>
      <x:c r="E8864" s="1"/>
      <x:c r="F8864" s="1"/>
      <x:c r="G8864" s="1"/>
      <x:c r="H8864" s="1"/>
      <x:c r="I8864" s="53">
        <x:f t="shared" si="1646"/>
        <x:v>13</x:v>
      </x:c>
      <x:c r="J8864" s="53">
        <x:f t="shared" si="1647"/>
        <x:v>11</x:v>
      </x:c>
      <x:c r="K8864" s="53">
        <x:f t="shared" si="1648"/>
        <x:v>14</x:v>
      </x:c>
      <x:c r="L8864" s="53">
        <x:f t="shared" si="1649"/>
        <x:v>38</x:v>
      </x:c>
      <x:c r="M8864" s="54">
        <x:f t="shared" si="1650"/>
        <x:v>5221.8174095068134</x:v>
      </x:c>
      <x:c r="N8864" s="54">
        <x:f t="shared" si="1651"/>
        <x:v>3.1262620899352873</x:v>
      </x:c>
      <x:c r="O8864" s="55">
        <x:f t="shared" si="1652"/>
        <x:v>175234</x:v>
      </x:c>
      <x:c r="P8864" s="55">
        <x:f t="shared" si="1653"/>
        <x:v>28600</x:v>
      </x:c>
      <x:c r="Q8864" s="55">
        <x:f t="shared" si="1654"/>
        <x:v>103156.55224838217</x:v>
      </x:c>
      <x:c r="R8864" s="55">
        <x:f t="shared" si="1655"/>
        <x:v>23477.44775161783</x:v>
      </x:c>
      <x:c r="S8864" s="1" t="str">
        <x:f t="shared" si="1656"/>
        <x:v>YES</x:v>
      </x:c>
      <x:c r="T8864" s="1">
        <x:f t="shared" si="1657"/>
        <x:v>23477.44775161783</x:v>
      </x:c>
    </x:row>
    <x:row r="8865">
      <x:c r="A8865" s="1"/>
      <x:c r="B8865" s="1"/>
      <x:c r="C8865" s="1"/>
      <x:c r="D8865" s="1"/>
      <x:c r="E8865" s="1"/>
      <x:c r="F8865" s="1"/>
      <x:c r="G8865" s="1"/>
      <x:c r="H8865" s="1"/>
      <x:c r="I8865" s="53">
        <x:f t="shared" si="1646"/>
        <x:v>13</x:v>
      </x:c>
      <x:c r="J8865" s="53">
        <x:f t="shared" si="1647"/>
        <x:v>11</x:v>
      </x:c>
      <x:c r="K8865" s="53">
        <x:f t="shared" si="1648"/>
        <x:v>15</x:v>
      </x:c>
      <x:c r="L8865" s="53">
        <x:f t="shared" si="1649"/>
        <x:v>39</x:v>
      </x:c>
      <x:c r="M8865" s="54">
        <x:f t="shared" si="1650"/>
        <x:v>5285.4056163829591</x:v>
      </x:c>
      <x:c r="N8865" s="54">
        <x:f t="shared" si="1651"/>
        <x:v>3.1704205669326107</x:v>
      </x:c>
      <x:c r="O8865" s="55">
        <x:f t="shared" si="1652"/>
        <x:v>177934</x:v>
      </x:c>
      <x:c r="P8865" s="55">
        <x:f t="shared" si="1653"/>
        <x:v>29480</x:v>
      </x:c>
      <x:c r="Q8865" s="55">
        <x:f t="shared" si="1654"/>
        <x:v>104260.51417331526</x:v>
      </x:c>
      <x:c r="R8865" s="55">
        <x:f t="shared" si="1655"/>
        <x:v>24193.485826684744</x:v>
      </x:c>
      <x:c r="S8865" s="1" t="str">
        <x:f t="shared" si="1656"/>
        <x:v>YES</x:v>
      </x:c>
      <x:c r="T8865" s="1">
        <x:f t="shared" si="1657"/>
        <x:v>24193.485826684744</x:v>
      </x:c>
    </x:row>
    <x:row r="8866">
      <x:c r="A8866" s="1"/>
      <x:c r="B8866" s="1"/>
      <x:c r="C8866" s="1"/>
      <x:c r="D8866" s="1"/>
      <x:c r="E8866" s="1"/>
      <x:c r="F8866" s="1"/>
      <x:c r="G8866" s="1"/>
      <x:c r="H8866" s="1"/>
      <x:c r="I8866" s="53">
        <x:f t="shared" si="1646"/>
        <x:v>13</x:v>
      </x:c>
      <x:c r="J8866" s="53">
        <x:f t="shared" si="1647"/>
        <x:v>11</x:v>
      </x:c>
      <x:c r="K8866" s="53">
        <x:f t="shared" si="1648"/>
        <x:v>16</x:v>
      </x:c>
      <x:c r="L8866" s="53">
        <x:f t="shared" si="1649"/>
        <x:v>40</x:v>
      </x:c>
      <x:c r="M8866" s="54">
        <x:f t="shared" si="1650"/>
        <x:v>5350.4663922604486</x:v>
      </x:c>
      <x:c r="N8866" s="54">
        <x:f t="shared" si="1651"/>
        <x:v>3.215601661291978</x:v>
      </x:c>
      <x:c r="O8866" s="55">
        <x:f t="shared" si="1652"/>
        <x:v>180634</x:v>
      </x:c>
      <x:c r="P8866" s="55">
        <x:f t="shared" si="1653"/>
        <x:v>30360</x:v>
      </x:c>
      <x:c r="Q8866" s="55">
        <x:f t="shared" si="1654"/>
        <x:v>105390.04153229945</x:v>
      </x:c>
      <x:c r="R8866" s="55">
        <x:f t="shared" si="1655"/>
        <x:v>24883.958467700548</x:v>
      </x:c>
      <x:c r="S8866" s="1" t="str">
        <x:f t="shared" si="1656"/>
        <x:v>YES</x:v>
      </x:c>
      <x:c r="T8866" s="1">
        <x:f t="shared" si="1657"/>
        <x:v>24883.958467700548</x:v>
      </x:c>
    </x:row>
    <x:row r="8867">
      <x:c r="A8867" s="1"/>
      <x:c r="B8867" s="1"/>
      <x:c r="C8867" s="1"/>
      <x:c r="D8867" s="1"/>
      <x:c r="E8867" s="1"/>
      <x:c r="F8867" s="1"/>
      <x:c r="G8867" s="1"/>
      <x:c r="H8867" s="1"/>
      <x:c r="I8867" s="53">
        <x:f t="shared" si="1646"/>
        <x:v>13</x:v>
      </x:c>
      <x:c r="J8867" s="53">
        <x:f t="shared" si="1647"/>
        <x:v>11</x:v>
      </x:c>
      <x:c r="K8867" s="53">
        <x:f t="shared" si="1648"/>
        <x:v>17</x:v>
      </x:c>
      <x:c r="L8867" s="53">
        <x:f t="shared" si="1649"/>
        <x:v>41</x:v>
      </x:c>
      <x:c r="M8867" s="54">
        <x:f t="shared" si="1650"/>
        <x:v>5417.0266157069891</x:v>
      </x:c>
      <x:c r="N8867" s="54">
        <x:f t="shared" si="1651"/>
        <x:v>3.2618240386854089</x:v>
      </x:c>
      <x:c r="O8867" s="55">
        <x:f t="shared" si="1652"/>
        <x:v>183334</x:v>
      </x:c>
      <x:c r="P8867" s="55">
        <x:f t="shared" si="1653"/>
        <x:v>31240</x:v>
      </x:c>
      <x:c r="Q8867" s="55">
        <x:f t="shared" si="1654"/>
        <x:v>106545.60096713522</x:v>
      </x:c>
      <x:c r="R8867" s="55">
        <x:f t="shared" si="1655"/>
        <x:v>25548.399032864778</x:v>
      </x:c>
      <x:c r="S8867" s="1" t="str">
        <x:f t="shared" si="1656"/>
        <x:v>YES</x:v>
      </x:c>
      <x:c r="T8867" s="1">
        <x:f t="shared" si="1657"/>
        <x:v>25548.399032864778</x:v>
      </x:c>
    </x:row>
    <x:row r="8868">
      <x:c r="A8868" s="1"/>
      <x:c r="B8868" s="1"/>
      <x:c r="C8868" s="1"/>
      <x:c r="D8868" s="1"/>
      <x:c r="E8868" s="1"/>
      <x:c r="F8868" s="1"/>
      <x:c r="G8868" s="1"/>
      <x:c r="H8868" s="1"/>
      <x:c r="I8868" s="53">
        <x:f t="shared" si="1646"/>
        <x:v>13</x:v>
      </x:c>
      <x:c r="J8868" s="53">
        <x:f t="shared" si="1647"/>
        <x:v>11</x:v>
      </x:c>
      <x:c r="K8868" s="53">
        <x:f t="shared" si="1648"/>
        <x:v>18</x:v>
      </x:c>
      <x:c r="L8868" s="53">
        <x:f t="shared" si="1649"/>
        <x:v>42</x:v>
      </x:c>
      <x:c r="M8868" s="54">
        <x:f t="shared" si="1650"/>
        <x:v>5485.1136071655765</x:v>
      </x:c>
      <x:c r="N8868" s="54">
        <x:f t="shared" si="1651"/>
        <x:v>3.3091066716427613</x:v>
      </x:c>
      <x:c r="O8868" s="55">
        <x:f t="shared" si="1652"/>
        <x:v>186034</x:v>
      </x:c>
      <x:c r="P8868" s="55">
        <x:f t="shared" si="1653"/>
        <x:v>32120</x:v>
      </x:c>
      <x:c r="Q8868" s="55">
        <x:f t="shared" si="1654"/>
        <x:v>107727.66679106903</x:v>
      </x:c>
      <x:c r="R8868" s="55">
        <x:f t="shared" si="1655"/>
        <x:v>26186.33320893097</x:v>
      </x:c>
      <x:c r="S8868" s="1" t="str">
        <x:f t="shared" si="1656"/>
        <x:v>YES</x:v>
      </x:c>
      <x:c r="T8868" s="1">
        <x:f t="shared" si="1657"/>
        <x:v>26186.33320893097</x:v>
      </x:c>
    </x:row>
    <x:row r="8869">
      <x:c r="A8869" s="1"/>
      <x:c r="B8869" s="1"/>
      <x:c r="C8869" s="1"/>
      <x:c r="D8869" s="1"/>
      <x:c r="E8869" s="1"/>
      <x:c r="F8869" s="1"/>
      <x:c r="G8869" s="1"/>
      <x:c r="H8869" s="1"/>
      <x:c r="I8869" s="53">
        <x:f t="shared" si="1646"/>
        <x:v>13</x:v>
      </x:c>
      <x:c r="J8869" s="53">
        <x:f t="shared" si="1647"/>
        <x:v>11</x:v>
      </x:c>
      <x:c r="K8869" s="53">
        <x:f t="shared" si="1648"/>
        <x:v>19</x:v>
      </x:c>
      <x:c r="L8869" s="53">
        <x:f t="shared" si="1649"/>
        <x:v>43</x:v>
      </x:c>
      <x:c r="M8869" s="54">
        <x:f t="shared" si="1650"/>
        <x:v>5554.755135801598</x:v>
      </x:c>
      <x:c r="N8869" s="54">
        <x:f t="shared" si="1651"/>
        <x:v>3.3574688443066654</x:v>
      </x:c>
      <x:c r="O8869" s="55">
        <x:f t="shared" si="1652"/>
        <x:v>188734</x:v>
      </x:c>
      <x:c r="P8869" s="55">
        <x:f t="shared" si="1653"/>
        <x:v>33000</x:v>
      </x:c>
      <x:c r="Q8869" s="55">
        <x:f t="shared" si="1654"/>
        <x:v>108936.72110766663</x:v>
      </x:c>
      <x:c r="R8869" s="55">
        <x:f t="shared" si="1655"/>
        <x:v>26797.278892333372</x:v>
      </x:c>
      <x:c r="S8869" s="1" t="str">
        <x:f t="shared" si="1656"/>
        <x:v>YES</x:v>
      </x:c>
      <x:c r="T8869" s="1">
        <x:f t="shared" si="1657"/>
        <x:v>26797.278892333372</x:v>
      </x:c>
    </x:row>
    <x:row r="8870">
      <x:c r="A8870" s="1"/>
      <x:c r="B8870" s="1"/>
      <x:c r="C8870" s="1"/>
      <x:c r="D8870" s="1"/>
      <x:c r="E8870" s="1"/>
      <x:c r="F8870" s="1"/>
      <x:c r="G8870" s="1"/>
      <x:c r="H8870" s="1"/>
      <x:c r="I8870" s="53">
        <x:f t="shared" si="1646"/>
        <x:v>13</x:v>
      </x:c>
      <x:c r="J8870" s="53">
        <x:f t="shared" si="1647"/>
        <x:v>11</x:v>
      </x:c>
      <x:c r="K8870" s="53">
        <x:f t="shared" si="1648"/>
        <x:v>20</x:v>
      </x:c>
      <x:c r="L8870" s="53">
        <x:f t="shared" si="1649"/>
        <x:v>44</x:v>
      </x:c>
      <x:c r="M8870" s="54">
        <x:f t="shared" si="1650"/>
        <x:v>5625.9794264520751</x:v>
      </x:c>
      <x:c r="N8870" s="54">
        <x:f t="shared" si="1651"/>
        <x:v>3.4069301572583854</x:v>
      </x:c>
      <x:c r="O8870" s="55">
        <x:f t="shared" si="1652"/>
        <x:v>191434</x:v>
      </x:c>
      <x:c r="P8870" s="55">
        <x:f t="shared" si="1653"/>
        <x:v>33880</x:v>
      </x:c>
      <x:c r="Q8870" s="55">
        <x:f t="shared" si="1654"/>
        <x:v>110173.25393145964</x:v>
      </x:c>
      <x:c r="R8870" s="55">
        <x:f t="shared" si="1655"/>
        <x:v>27380.746068540364</x:v>
      </x:c>
      <x:c r="S8870" s="1" t="str">
        <x:f t="shared" si="1656"/>
        <x:v>YES</x:v>
      </x:c>
      <x:c r="T8870" s="1">
        <x:f t="shared" si="1657"/>
        <x:v>27380.746068540364</x:v>
      </x:c>
    </x:row>
    <x:row r="8871">
      <x:c r="A8871" s="1"/>
      <x:c r="B8871" s="1"/>
      <x:c r="C8871" s="1"/>
      <x:c r="D8871" s="1"/>
      <x:c r="E8871" s="1"/>
      <x:c r="F8871" s="1"/>
      <x:c r="G8871" s="1"/>
      <x:c r="H8871" s="1"/>
      <x:c r="I8871" s="53">
        <x:f t="shared" si="1646"/>
        <x:v>13</x:v>
      </x:c>
      <x:c r="J8871" s="53">
        <x:f t="shared" si="1647"/>
        <x:v>11</x:v>
      </x:c>
      <x:c r="K8871" s="53">
        <x:f t="shared" si="1648"/>
        <x:v>21</x:v>
      </x:c>
      <x:c r="L8871" s="53">
        <x:f t="shared" si="1649"/>
        <x:v>45</x:v>
      </x:c>
      <x:c r="M8871" s="54">
        <x:f t="shared" si="1650"/>
        <x:v>5698.8151666785188</x:v>
      </x:c>
      <x:c r="N8871" s="54">
        <x:f t="shared" si="1651"/>
        <x:v>3.4575105324156379</x:v>
      </x:c>
      <x:c r="O8871" s="55">
        <x:f t="shared" si="1652"/>
        <x:v>194134</x:v>
      </x:c>
      <x:c r="P8871" s="55">
        <x:f t="shared" si="1653"/>
        <x:v>34760</x:v>
      </x:c>
      <x:c r="Q8871" s="55">
        <x:f t="shared" si="1654"/>
        <x:v>111437.76331039095</x:v>
      </x:c>
      <x:c r="R8871" s="55">
        <x:f t="shared" si="1655"/>
        <x:v>27936.236689609053</x:v>
      </x:c>
      <x:c r="S8871" s="1" t="str">
        <x:f t="shared" si="1656"/>
        <x:v>YES</x:v>
      </x:c>
      <x:c r="T8871" s="1">
        <x:f t="shared" si="1657"/>
        <x:v>27936.236689609053</x:v>
      </x:c>
    </x:row>
    <x:row r="8872">
      <x:c r="A8872" s="1"/>
      <x:c r="B8872" s="1"/>
      <x:c r="C8872" s="1"/>
      <x:c r="D8872" s="1"/>
      <x:c r="E8872" s="1"/>
      <x:c r="F8872" s="1"/>
      <x:c r="G8872" s="1"/>
      <x:c r="H8872" s="1"/>
      <x:c r="I8872" s="53">
        <x:f t="shared" si="1646"/>
        <x:v>13</x:v>
      </x:c>
      <x:c r="J8872" s="53">
        <x:f t="shared" si="1647"/>
        <x:v>11</x:v>
      </x:c>
      <x:c r="K8872" s="53">
        <x:f t="shared" si="1648"/>
        <x:v>22</x:v>
      </x:c>
      <x:c r="L8872" s="53">
        <x:f t="shared" si="1649"/>
        <x:v>46</x:v>
      </x:c>
      <x:c r="M8872" s="54">
        <x:f t="shared" si="1650"/>
        <x:v>5773.2915139249153</x:v>
      </x:c>
      <x:c r="N8872" s="54">
        <x:f t="shared" si="1651"/>
        <x:v>3.5092302180034136</x:v>
      </x:c>
      <x:c r="O8872" s="55">
        <x:f t="shared" si="1652"/>
        <x:v>196834</x:v>
      </x:c>
      <x:c r="P8872" s="55">
        <x:f t="shared" si="1653"/>
        <x:v>35640</x:v>
      </x:c>
      <x:c r="Q8872" s="55">
        <x:f t="shared" si="1654"/>
        <x:v>112730.75545008533</x:v>
      </x:c>
      <x:c r="R8872" s="55">
        <x:f t="shared" si="1655"/>
        <x:v>28463.244549914671</x:v>
      </x:c>
      <x:c r="S8872" s="1" t="str">
        <x:f t="shared" si="1656"/>
        <x:v>YES</x:v>
      </x:c>
      <x:c r="T8872" s="1">
        <x:f t="shared" si="1657"/>
        <x:v>28463.244549914671</x:v>
      </x:c>
    </x:row>
    <x:row r="8873">
      <x:c r="A8873" s="1"/>
      <x:c r="B8873" s="1"/>
      <x:c r="C8873" s="1"/>
      <x:c r="D8873" s="1"/>
      <x:c r="E8873" s="1"/>
      <x:c r="F8873" s="1"/>
      <x:c r="G8873" s="1"/>
      <x:c r="H8873" s="1"/>
      <x:c r="I8873" s="53">
        <x:f t="shared" si="1646"/>
        <x:v>13</x:v>
      </x:c>
      <x:c r="J8873" s="53">
        <x:f t="shared" si="1647"/>
        <x:v>11</x:v>
      </x:c>
      <x:c r="K8873" s="53">
        <x:f t="shared" si="1648"/>
        <x:v>23</x:v>
      </x:c>
      <x:c r="L8873" s="53">
        <x:f t="shared" si="1649"/>
        <x:v>47</x:v>
      </x:c>
      <x:c r="M8873" s="54">
        <x:f t="shared" si="1650"/>
        <x:v>5849.4381027823511</x:v>
      </x:c>
      <x:c r="N8873" s="54">
        <x:f t="shared" si="1651"/>
        <x:v>3.562109793598855</x:v>
      </x:c>
      <x:c r="O8873" s="55">
        <x:f t="shared" si="1652"/>
        <x:v>199534</x:v>
      </x:c>
      <x:c r="P8873" s="55">
        <x:f t="shared" si="1653"/>
        <x:v>36520</x:v>
      </x:c>
      <x:c r="Q8873" s="55">
        <x:f t="shared" si="1654"/>
        <x:v>114052.74483997138</x:v>
      </x:c>
      <x:c r="R8873" s="55">
        <x:f t="shared" si="1655"/>
        <x:v>28961.255160028624</x:v>
      </x:c>
      <x:c r="S8873" s="1" t="str">
        <x:f t="shared" si="1656"/>
        <x:v>YES</x:v>
      </x:c>
      <x:c r="T8873" s="1">
        <x:f t="shared" si="1657"/>
        <x:v>28961.255160028624</x:v>
      </x:c>
    </x:row>
    <x:row r="8874">
      <x:c r="A8874" s="1"/>
      <x:c r="B8874" s="1"/>
      <x:c r="C8874" s="1"/>
      <x:c r="D8874" s="1"/>
      <x:c r="E8874" s="1"/>
      <x:c r="F8874" s="1"/>
      <x:c r="G8874" s="1"/>
      <x:c r="H8874" s="1"/>
      <x:c r="I8874" s="53">
        <x:f t="shared" si="1646"/>
        <x:v>13</x:v>
      </x:c>
      <x:c r="J8874" s="53">
        <x:f t="shared" si="1647"/>
        <x:v>11</x:v>
      </x:c>
      <x:c r="K8874" s="53">
        <x:f t="shared" si="1648"/>
        <x:v>24</x:v>
      </x:c>
      <x:c r="L8874" s="53">
        <x:f t="shared" si="1649"/>
        <x:v>48</x:v>
      </x:c>
      <x:c r="M8874" s="54">
        <x:f t="shared" si="1650"/>
        <x:v>5927.2850523618472</x:v>
      </x:c>
      <x:c r="N8874" s="54">
        <x:f t="shared" si="1651"/>
        <x:v>3.6161701752512827</x:v>
      </x:c>
      <x:c r="O8874" s="55">
        <x:f t="shared" si="1652"/>
        <x:v>202234</x:v>
      </x:c>
      <x:c r="P8874" s="55">
        <x:f t="shared" si="1653"/>
        <x:v>37400</x:v>
      </x:c>
      <x:c r="Q8874" s="55">
        <x:f t="shared" si="1654"/>
        <x:v>115404.25438128207</x:v>
      </x:c>
      <x:c r="R8874" s="55">
        <x:f t="shared" si="1655"/>
        <x:v>29429.745618717934</x:v>
      </x:c>
      <x:c r="S8874" s="1" t="str">
        <x:f t="shared" si="1656"/>
        <x:v>YES</x:v>
      </x:c>
      <x:c r="T8874" s="1">
        <x:f t="shared" si="1657"/>
        <x:v>29429.745618717934</x:v>
      </x:c>
    </x:row>
    <x:row r="8875">
      <x:c r="A8875" s="1"/>
      <x:c r="B8875" s="1"/>
      <x:c r="C8875" s="1"/>
      <x:c r="D8875" s="1"/>
      <x:c r="E8875" s="1"/>
      <x:c r="F8875" s="1"/>
      <x:c r="G8875" s="1"/>
      <x:c r="H8875" s="1"/>
      <x:c r="I8875" s="53">
        <x:f t="shared" si="1646"/>
        <x:v>13</x:v>
      </x:c>
      <x:c r="J8875" s="53">
        <x:f t="shared" si="1647"/>
        <x:v>11</x:v>
      </x:c>
      <x:c r="K8875" s="53">
        <x:f t="shared" si="1648"/>
        <x:v>25</x:v>
      </x:c>
      <x:c r="L8875" s="53">
        <x:f t="shared" si="1649"/>
        <x:v>49</x:v>
      </x:c>
      <x:c r="M8875" s="54">
        <x:f t="shared" si="1650"/>
        <x:v>6006.8629737769452</x:v>
      </x:c>
      <x:c r="N8875" s="54">
        <x:f t="shared" si="1651"/>
        <x:v>3.6714326206784342</x:v>
      </x:c>
      <x:c r="O8875" s="55">
        <x:f t="shared" si="1652"/>
        <x:v>204934</x:v>
      </x:c>
      <x:c r="P8875" s="55">
        <x:f t="shared" si="1653"/>
        <x:v>38280</x:v>
      </x:c>
      <x:c r="Q8875" s="55">
        <x:f t="shared" si="1654"/>
        <x:v>116785.81551696085</x:v>
      </x:c>
      <x:c r="R8875" s="55">
        <x:f t="shared" si="1655"/>
        <x:v>29868.184483039149</x:v>
      </x:c>
      <x:c r="S8875" s="1" t="str">
        <x:f t="shared" si="1656"/>
        <x:v>YES</x:v>
      </x:c>
      <x:c r="T8875" s="1">
        <x:f t="shared" si="1657"/>
        <x:v>29868.184483039149</x:v>
      </x:c>
    </x:row>
    <x:row r="8876">
      <x:c r="A8876" s="1"/>
      <x:c r="B8876" s="1"/>
      <x:c r="C8876" s="1"/>
      <x:c r="D8876" s="1"/>
      <x:c r="E8876" s="1"/>
      <x:c r="F8876" s="1"/>
      <x:c r="G8876" s="1"/>
      <x:c r="H8876" s="1"/>
      <x:c r="I8876" s="53">
        <x:f t="shared" si="1646"/>
        <x:v>13</x:v>
      </x:c>
      <x:c r="J8876" s="53">
        <x:f t="shared" si="1647"/>
        <x:v>11</x:v>
      </x:c>
      <x:c r="K8876" s="53">
        <x:f t="shared" si="1648"/>
        <x:v>26</x:v>
      </x:c>
      <x:c r="L8876" s="53">
        <x:f t="shared" si="1649"/>
        <x:v>50</x:v>
      </x:c>
      <x:c r="M8876" s="54">
        <x:f t="shared" si="1650"/>
        <x:v>6088.2029777376629</x:v>
      </x:c>
      <x:c r="N8876" s="54">
        <x:f t="shared" si="1651"/>
        <x:v>3.7279187345400437</x:v>
      </x:c>
      <x:c r="O8876" s="55">
        <x:f t="shared" si="1652"/>
        <x:v>207634</x:v>
      </x:c>
      <x:c r="P8876" s="55">
        <x:f t="shared" si="1653"/>
        <x:v>39160</x:v>
      </x:c>
      <x:c r="Q8876" s="55">
        <x:f t="shared" si="1654"/>
        <x:v>118197.96836350109</x:v>
      </x:c>
      <x:c r="R8876" s="55">
        <x:f t="shared" si="1655"/>
        <x:v>30276.031636498912</x:v>
      </x:c>
      <x:c r="S8876" s="1" t="str">
        <x:f t="shared" si="1656"/>
        <x:v>YES</x:v>
      </x:c>
      <x:c r="T8876" s="1">
        <x:f t="shared" si="1657"/>
        <x:v>30276.031636498912</x:v>
      </x:c>
    </x:row>
    <x:row r="8877">
      <x:c r="A8877" s="1"/>
      <x:c r="B8877" s="1"/>
      <x:c r="C8877" s="1"/>
      <x:c r="D8877" s="1"/>
      <x:c r="E8877" s="1"/>
      <x:c r="F8877" s="1"/>
      <x:c r="G8877" s="1"/>
      <x:c r="H8877" s="1"/>
      <x:c r="I8877" s="53">
        <x:f t="shared" si="1646"/>
        <x:v>13</x:v>
      </x:c>
      <x:c r="J8877" s="53">
        <x:f t="shared" si="1647"/>
        <x:v>11</x:v>
      </x:c>
      <x:c r="K8877" s="53">
        <x:f t="shared" si="1648"/>
        <x:v>27</x:v>
      </x:c>
      <x:c r="L8877" s="53">
        <x:f t="shared" si="1649"/>
        <x:v>51</x:v>
      </x:c>
      <x:c r="M8877" s="54">
        <x:f t="shared" si="1650"/>
        <x:v>6171.3366822574189</x:v>
      </x:c>
      <x:c r="N8877" s="54">
        <x:f t="shared" si="1651"/>
        <x:v>3.7856504737898744</x:v>
      </x:c>
      <x:c r="O8877" s="55">
        <x:f t="shared" si="1652"/>
        <x:v>210334</x:v>
      </x:c>
      <x:c r="P8877" s="55">
        <x:f t="shared" si="1653"/>
        <x:v>40040</x:v>
      </x:c>
      <x:c r="Q8877" s="55">
        <x:f t="shared" si="1654"/>
        <x:v>119641.26184474686</x:v>
      </x:c>
      <x:c r="R8877" s="55">
        <x:f t="shared" si="1655"/>
        <x:v>30652.738155253144</x:v>
      </x:c>
      <x:c r="S8877" s="1" t="str">
        <x:f t="shared" si="1656"/>
        <x:v>YES</x:v>
      </x:c>
      <x:c r="T8877" s="1">
        <x:f t="shared" si="1657"/>
        <x:v>30652.738155253144</x:v>
      </x:c>
    </x:row>
    <x:row r="8878">
      <x:c r="A8878" s="1"/>
      <x:c r="B8878" s="1"/>
      <x:c r="C8878" s="1"/>
      <x:c r="D8878" s="1"/>
      <x:c r="E8878" s="1"/>
      <x:c r="F8878" s="1"/>
      <x:c r="G8878" s="1"/>
      <x:c r="H8878" s="1"/>
      <x:c r="I8878" s="53" t="n">
        <x:f t="shared" ref="I8878:I8941" si="1658">INT((ROW()-ROW($I$46))/((CARROT_CAP+1)*(MESCLUN_CAP+1)))</x:f>
        <x:v>13</x:v>
      </x:c>
      <x:c r="J8878" s="53" t="n">
        <x:f t="shared" ref="J8878:J8941" si="1659">MOD(INT((ROW()-ROW($I$46))/(MESCLUN_CAP+1)),CARROT_CAP+1)</x:f>
        <x:v>11</x:v>
      </x:c>
      <x:c r="K8878" s="53" t="n">
        <x:f t="shared" ref="K8878:K8941" si="1660">MOD(ROW()-ROW($I$46),MESCLUN_CAP+1)</x:f>
        <x:v>28</x:v>
      </x:c>
      <x:c r="L8878" s="53" t="n">
        <x:f t="shared" ref="L8878:L8941" si="1661">SUM(I8878:K8878)</x:f>
        <x:v>52</x:v>
      </x:c>
      <x:c r="M8878" s="54" t="n">
        <x:f t="shared" ref="M8878:M8941" si="1662">I8878*TOMATO_HOURS*WEEKS*(1+TOMATO_DIM)^I8878+J8878*CARROT_HOURS*WEEKS*(1+CARROT_DIM)^J8878+K8878*MESCLUN_HOURS*WEEKS*(1+MESCLUN_DIM)^K8878</x:f>
        <x:v>6256.296220474573</x:v>
      </x:c>
      <x:c r="N8878" s="54" t="n">
        <x:f t="shared" ref="N8878:N8941" si="1663">MAX(M8878-FARMER_HOURS,0)/TEMP_HOURS_PER_WORKER</x:f>
        <x:v>3.844650153107342</x:v>
      </x:c>
      <x:c r="O8878" s="55" t="n">
        <x:f t="shared" ref="O8878:O8941" si="1664">I8878*TOMATO_PRICE+J8878*CARROT_PRICE+K8878*MESCLUN_PRICE</x:f>
        <x:v>213034</x:v>
      </x:c>
      <x:c r="P8878" s="55" t="n">
        <x:f t="shared" ref="P8878:P8941" si="1665">I8878*TOMATO_FERTILIZER+J8878*CARROT_FERTILIZER+K8878*MESCLUN_FERTILIZER</x:f>
        <x:v>40920</x:v>
      </x:c>
      <x:c r="Q8878" s="55" t="n">
        <x:f t="shared" ref="Q8878:Q8941" si="1666">MIN(M8878,FARMER_HOURS)*FARMER_RATE+MAX(M8878-FARMER_HOURS,0)*TEMP_RATE</x:f>
        <x:v>121116.25382768355</x:v>
      </x:c>
      <x:c r="R8878" s="55" t="n">
        <x:f t="shared" ref="R8878:R8941" si="1667">O8878-P8878-Q8878-FIXED_COST</x:f>
        <x:v>30997.746172316445</x:v>
      </x:c>
      <x:c r="S8878" s="1" t="str">
        <x:f t="shared" ref="S8878:S8941" si="1668">IF(AND(L8878&lt;=TOTAL_BED_CAP,N8878&lt;=TEMP_WORKER_CAP),"YES","NO")</x:f>
        <x:v>YES</x:v>
      </x:c>
      <x:c r="T8878" s="1" t="n">
        <x:f t="shared" ref="T8878:T8941" si="1669">IF(S8878="YES",R8878,-1E+99)</x:f>
        <x:v>30997.746172316445</x:v>
      </x:c>
    </x:row>
    <x:row r="8879">
      <x:c r="A8879" s="1"/>
      <x:c r="B8879" s="1"/>
      <x:c r="C8879" s="1"/>
      <x:c r="D8879" s="1"/>
      <x:c r="E8879" s="1"/>
      <x:c r="F8879" s="1"/>
      <x:c r="G8879" s="1"/>
      <x:c r="H8879" s="1"/>
      <x:c r="I8879" s="53">
        <x:f t="shared" si="1658"/>
        <x:v>13</x:v>
      </x:c>
      <x:c r="J8879" s="53">
        <x:f t="shared" si="1659"/>
        <x:v>11</x:v>
      </x:c>
      <x:c r="K8879" s="53">
        <x:f t="shared" si="1660"/>
        <x:v>29</x:v>
      </x:c>
      <x:c r="L8879" s="53">
        <x:f t="shared" si="1661"/>
        <x:v>53</x:v>
      </x:c>
      <x:c r="M8879" s="54">
        <x:f t="shared" si="1662"/>
        <x:v>6343.1142485902265</x:v>
      </x:c>
      <x:c r="N8879" s="54">
        <x:f t="shared" si="1663"/>
        <x:v>3.9049404504098795</x:v>
      </x:c>
      <x:c r="O8879" s="55">
        <x:f t="shared" si="1664"/>
        <x:v>215734</x:v>
      </x:c>
      <x:c r="P8879" s="55">
        <x:f t="shared" si="1665"/>
        <x:v>41800</x:v>
      </x:c>
      <x:c r="Q8879" s="55">
        <x:f t="shared" si="1666"/>
        <x:v>122623.51126024699</x:v>
      </x:c>
      <x:c r="R8879" s="55">
        <x:f t="shared" si="1667"/>
        <x:v>31310.488739753011</x:v>
      </x:c>
      <x:c r="S8879" s="1" t="str">
        <x:f t="shared" si="1668"/>
        <x:v>YES</x:v>
      </x:c>
      <x:c r="T8879" s="1">
        <x:f t="shared" si="1669"/>
        <x:v>31310.488739753011</x:v>
      </x:c>
    </x:row>
    <x:row r="8880">
      <x:c r="A8880" s="1"/>
      <x:c r="B8880" s="1"/>
      <x:c r="C8880" s="1"/>
      <x:c r="D8880" s="1"/>
      <x:c r="E8880" s="1"/>
      <x:c r="F8880" s="1"/>
      <x:c r="G8880" s="1"/>
      <x:c r="H8880" s="1"/>
      <x:c r="I8880" s="53">
        <x:f t="shared" si="1658"/>
        <x:v>13</x:v>
      </x:c>
      <x:c r="J8880" s="53">
        <x:f t="shared" si="1659"/>
        <x:v>11</x:v>
      </x:c>
      <x:c r="K8880" s="53">
        <x:f t="shared" si="1660"/>
        <x:v>30</x:v>
      </x:c>
      <x:c r="L8880" s="53">
        <x:f t="shared" si="1661"/>
        <x:v>54</x:v>
      </x:c>
      <x:c r="M8880" s="54">
        <x:f t="shared" si="1662"/>
        <x:v>6431.8239539239976</x:v>
      </x:c>
      <x:c r="N8880" s="54">
        <x:f t="shared" si="1663"/>
        <x:v>3.9665444124472207</x:v>
      </x:c>
      <x:c r="O8880" s="55">
        <x:f t="shared" si="1664"/>
        <x:v>218434</x:v>
      </x:c>
      <x:c r="P8880" s="55">
        <x:f t="shared" si="1665"/>
        <x:v>42680</x:v>
      </x:c>
      <x:c r="Q8880" s="55">
        <x:f t="shared" si="1666"/>
        <x:v>124163.61031118051</x:v>
      </x:c>
      <x:c r="R8880" s="55">
        <x:f t="shared" si="1667"/>
        <x:v>31590.389688819487</x:v>
      </x:c>
      <x:c r="S8880" s="1" t="str">
        <x:f t="shared" si="1668"/>
        <x:v>YES</x:v>
      </x:c>
      <x:c r="T8880" s="1">
        <x:f t="shared" si="1669"/>
        <x:v>31590.389688819487</x:v>
      </x:c>
    </x:row>
    <x:row r="8881">
      <x:c r="A8881" s="1"/>
      <x:c r="B8881" s="1"/>
      <x:c r="C8881" s="1"/>
      <x:c r="D8881" s="1"/>
      <x:c r="E8881" s="1"/>
      <x:c r="F8881" s="1"/>
      <x:c r="G8881" s="1"/>
      <x:c r="H8881" s="1"/>
      <x:c r="I8881" s="53">
        <x:f t="shared" si="1658"/>
        <x:v>13</x:v>
      </x:c>
      <x:c r="J8881" s="53">
        <x:f t="shared" si="1659"/>
        <x:v>12</x:v>
      </x:c>
      <x:c r="K8881" s="53">
        <x:f t="shared" si="1660"/>
        <x:v>0</x:v>
      </x:c>
      <x:c r="L8881" s="53">
        <x:f t="shared" si="1661"/>
        <x:v>25</x:v>
      </x:c>
      <x:c r="M8881" s="54">
        <x:f t="shared" si="1662"/>
        <x:v>4523.3172975685975</x:v>
      </x:c>
      <x:c r="N8881" s="54">
        <x:f t="shared" si="1663"/>
        <x:v>2.6411925677559704</x:v>
      </x:c>
      <x:c r="O8881" s="55">
        <x:f t="shared" si="1664"/>
        <x:v>139528</x:v>
      </x:c>
      <x:c r="P8881" s="55">
        <x:f t="shared" si="1665"/>
        <x:v>16720</x:v>
      </x:c>
      <x:c r="Q8881" s="55">
        <x:f t="shared" si="1666"/>
        <x:v>91029.814193899263</x:v>
      </x:c>
      <x:c r="R8881" s="55">
        <x:f t="shared" si="1667"/>
        <x:v>11778.185806100737</x:v>
      </x:c>
      <x:c r="S8881" s="1" t="str">
        <x:f t="shared" si="1668"/>
        <x:v>YES</x:v>
      </x:c>
      <x:c r="T8881" s="1">
        <x:f t="shared" si="1669"/>
        <x:v>11778.185806100737</x:v>
      </x:c>
    </x:row>
    <x:row r="8882">
      <x:c r="A8882" s="1"/>
      <x:c r="B8882" s="1"/>
      <x:c r="C8882" s="1"/>
      <x:c r="D8882" s="1"/>
      <x:c r="E8882" s="1"/>
      <x:c r="F8882" s="1"/>
      <x:c r="G8882" s="1"/>
      <x:c r="H8882" s="1"/>
      <x:c r="I8882" s="53">
        <x:f t="shared" si="1658"/>
        <x:v>13</x:v>
      </x:c>
      <x:c r="J8882" s="53">
        <x:f t="shared" si="1659"/>
        <x:v>12</x:v>
      </x:c>
      <x:c r="K8882" s="53">
        <x:f t="shared" si="1660"/>
        <x:v>1</x:v>
      </x:c>
      <x:c r="L8882" s="53">
        <x:f t="shared" si="1661"/>
        <x:v>26</x:v>
      </x:c>
      <x:c r="M8882" s="54">
        <x:f t="shared" si="1662"/>
        <x:v>4568.8797975685975</x:v>
      </x:c>
      <x:c r="N8882" s="54">
        <x:f t="shared" si="1663"/>
        <x:v>2.6728331927559705</x:v>
      </x:c>
      <x:c r="O8882" s="55">
        <x:f t="shared" si="1664"/>
        <x:v>142228</x:v>
      </x:c>
      <x:c r="P8882" s="55">
        <x:f t="shared" si="1665"/>
        <x:v>17600</x:v>
      </x:c>
      <x:c r="Q8882" s="55">
        <x:f t="shared" si="1666"/>
        <x:v>91820.829818899263</x:v>
      </x:c>
      <x:c r="R8882" s="55">
        <x:f t="shared" si="1667"/>
        <x:v>12807.170181100737</x:v>
      </x:c>
      <x:c r="S8882" s="1" t="str">
        <x:f t="shared" si="1668"/>
        <x:v>YES</x:v>
      </x:c>
      <x:c r="T8882" s="1">
        <x:f t="shared" si="1669"/>
        <x:v>12807.170181100737</x:v>
      </x:c>
    </x:row>
    <x:row r="8883">
      <x:c r="A8883" s="1"/>
      <x:c r="B8883" s="1"/>
      <x:c r="C8883" s="1"/>
      <x:c r="D8883" s="1"/>
      <x:c r="E8883" s="1"/>
      <x:c r="F8883" s="1"/>
      <x:c r="G8883" s="1"/>
      <x:c r="H8883" s="1"/>
      <x:c r="I8883" s="53">
        <x:f t="shared" si="1658"/>
        <x:v>13</x:v>
      </x:c>
      <x:c r="J8883" s="53">
        <x:f t="shared" si="1659"/>
        <x:v>12</x:v>
      </x:c>
      <x:c r="K8883" s="53">
        <x:f t="shared" si="1660"/>
        <x:v>2</x:v>
      </x:c>
      <x:c r="L8883" s="53">
        <x:f t="shared" si="1661"/>
        <x:v>27</x:v>
      </x:c>
      <x:c r="M8883" s="54">
        <x:f t="shared" si="1662"/>
        <x:v>4615.5813600685979</x:v>
      </x:c>
      <x:c r="N8883" s="54">
        <x:f t="shared" si="1663"/>
        <x:v>2.7052648333809706</x:v>
      </x:c>
      <x:c r="O8883" s="55">
        <x:f t="shared" si="1664"/>
        <x:v>144928</x:v>
      </x:c>
      <x:c r="P8883" s="55">
        <x:f t="shared" si="1665"/>
        <x:v>18480</x:v>
      </x:c>
      <x:c r="Q8883" s="55">
        <x:f t="shared" si="1666"/>
        <x:v>92631.620834524263</x:v>
      </x:c>
      <x:c r="R8883" s="55">
        <x:f t="shared" si="1667"/>
        <x:v>13816.379165475737</x:v>
      </x:c>
      <x:c r="S8883" s="1" t="str">
        <x:f t="shared" si="1668"/>
        <x:v>YES</x:v>
      </x:c>
      <x:c r="T8883" s="1">
        <x:f t="shared" si="1669"/>
        <x:v>13816.379165475737</x:v>
      </x:c>
    </x:row>
    <x:row r="8884">
      <x:c r="A8884" s="1"/>
      <x:c r="B8884" s="1"/>
      <x:c r="C8884" s="1"/>
      <x:c r="D8884" s="1"/>
      <x:c r="E8884" s="1"/>
      <x:c r="F8884" s="1"/>
      <x:c r="G8884" s="1"/>
      <x:c r="H8884" s="1"/>
      <x:c r="I8884" s="53">
        <x:f t="shared" si="1658"/>
        <x:v>13</x:v>
      </x:c>
      <x:c r="J8884" s="53">
        <x:f t="shared" si="1659"/>
        <x:v>12</x:v>
      </x:c>
      <x:c r="K8884" s="53">
        <x:f t="shared" si="1660"/>
        <x:v>3</x:v>
      </x:c>
      <x:c r="L8884" s="53">
        <x:f t="shared" si="1661"/>
        <x:v>28</x:v>
      </x:c>
      <x:c r="M8884" s="54">
        <x:f t="shared" si="1662"/>
        <x:v>4663.4433424904728</x:v>
      </x:c>
      <x:c r="N8884" s="54">
        <x:f t="shared" si="1663"/>
        <x:v>2.7385023211739394</x:v>
      </x:c>
      <x:c r="O8884" s="55">
        <x:f t="shared" si="1664"/>
        <x:v>147628</x:v>
      </x:c>
      <x:c r="P8884" s="55">
        <x:f t="shared" si="1665"/>
        <x:v>19360</x:v>
      </x:c>
      <x:c r="Q8884" s="55">
        <x:f t="shared" si="1666"/>
        <x:v>93462.558029348482</x:v>
      </x:c>
      <x:c r="R8884" s="55">
        <x:f t="shared" si="1667"/>
        <x:v>14805.441970651518</x:v>
      </x:c>
      <x:c r="S8884" s="1" t="str">
        <x:f t="shared" si="1668"/>
        <x:v>YES</x:v>
      </x:c>
      <x:c r="T8884" s="1">
        <x:f t="shared" si="1669"/>
        <x:v>14805.441970651518</x:v>
      </x:c>
    </x:row>
    <x:row r="8885">
      <x:c r="A8885" s="1"/>
      <x:c r="B8885" s="1"/>
      <x:c r="C8885" s="1"/>
      <x:c r="D8885" s="1"/>
      <x:c r="E8885" s="1"/>
      <x:c r="F8885" s="1"/>
      <x:c r="G8885" s="1"/>
      <x:c r="H8885" s="1"/>
      <x:c r="I8885" s="53">
        <x:f t="shared" si="1658"/>
        <x:v>13</x:v>
      </x:c>
      <x:c r="J8885" s="53">
        <x:f t="shared" si="1659"/>
        <x:v>12</x:v>
      </x:c>
      <x:c r="K8885" s="53">
        <x:f t="shared" si="1660"/>
        <x:v>4</x:v>
      </x:c>
      <x:c r="L8885" s="53">
        <x:f t="shared" si="1661"/>
        <x:v>29</x:v>
      </x:c>
      <x:c r="M8885" s="54">
        <x:f t="shared" si="1662"/>
        <x:v>4712.4874582131288</x:v>
      </x:c>
      <x:c r="N8885" s="54">
        <x:f t="shared" si="1663"/>
        <x:v>2.7725607348702281</x:v>
      </x:c>
      <x:c r="O8885" s="55">
        <x:f t="shared" si="1664"/>
        <x:v>150328</x:v>
      </x:c>
      <x:c r="P8885" s="55">
        <x:f t="shared" si="1665"/>
        <x:v>20240</x:v>
      </x:c>
      <x:c r="Q8885" s="55">
        <x:f t="shared" si="1666"/>
        <x:v>94314.018371755708</x:v>
      </x:c>
      <x:c r="R8885" s="55">
        <x:f t="shared" si="1667"/>
        <x:v>15773.981628244292</x:v>
      </x:c>
      <x:c r="S8885" s="1" t="str">
        <x:f t="shared" si="1668"/>
        <x:v>YES</x:v>
      </x:c>
      <x:c r="T8885" s="1">
        <x:f t="shared" si="1669"/>
        <x:v>15773.981628244292</x:v>
      </x:c>
    </x:row>
    <x:row r="8886">
      <x:c r="A8886" s="1"/>
      <x:c r="B8886" s="1"/>
      <x:c r="C8886" s="1"/>
      <x:c r="D8886" s="1"/>
      <x:c r="E8886" s="1"/>
      <x:c r="F8886" s="1"/>
      <x:c r="G8886" s="1"/>
      <x:c r="H8886" s="1"/>
      <x:c r="I8886" s="53">
        <x:f t="shared" si="1658"/>
        <x:v>13</x:v>
      </x:c>
      <x:c r="J8886" s="53">
        <x:f t="shared" si="1659"/>
        <x:v>12</x:v>
      </x:c>
      <x:c r="K8886" s="53">
        <x:f t="shared" si="1660"/>
        <x:v>5</x:v>
      </x:c>
      <x:c r="L8886" s="53">
        <x:f t="shared" si="1661"/>
        <x:v>30</x:v>
      </x:c>
      <x:c r="M8886" s="54">
        <x:f t="shared" si="1662"/>
        <x:v>4762.7357821343321</x:v>
      </x:c>
      <x:c r="N8886" s="54">
        <x:f t="shared" si="1663"/>
        <x:v>2.8074554042599527</x:v>
      </x:c>
      <x:c r="O8886" s="55">
        <x:f t="shared" si="1664"/>
        <x:v>153028</x:v>
      </x:c>
      <x:c r="P8886" s="55">
        <x:f t="shared" si="1665"/>
        <x:v>21120</x:v>
      </x:c>
      <x:c r="Q8886" s="55">
        <x:f t="shared" si="1666"/>
        <x:v>95186.385106498827</x:v>
      </x:c>
      <x:c r="R8886" s="55">
        <x:f t="shared" si="1667"/>
        <x:v>16721.614893501173</x:v>
      </x:c>
      <x:c r="S8886" s="1" t="str">
        <x:f t="shared" si="1668"/>
        <x:v>YES</x:v>
      </x:c>
      <x:c r="T8886" s="1">
        <x:f t="shared" si="1669"/>
        <x:v>16721.614893501173</x:v>
      </x:c>
    </x:row>
    <x:row r="8887">
      <x:c r="A8887" s="1"/>
      <x:c r="B8887" s="1"/>
      <x:c r="C8887" s="1"/>
      <x:c r="D8887" s="1"/>
      <x:c r="E8887" s="1"/>
      <x:c r="F8887" s="1"/>
      <x:c r="G8887" s="1"/>
      <x:c r="H8887" s="1"/>
      <x:c r="I8887" s="53">
        <x:f t="shared" si="1658"/>
        <x:v>13</x:v>
      </x:c>
      <x:c r="J8887" s="53">
        <x:f t="shared" si="1659"/>
        <x:v>12</x:v>
      </x:c>
      <x:c r="K8887" s="53">
        <x:f t="shared" si="1660"/>
        <x:v>6</x:v>
      </x:c>
      <x:c r="L8887" s="53">
        <x:f t="shared" si="1661"/>
        <x:v>31</x:v>
      </x:c>
      <x:c r="M8887" s="54">
        <x:f t="shared" si="1662"/>
        <x:v>4814.2107563159652</x:v>
      </x:c>
      <x:c r="N8887" s="54">
        <x:f t="shared" si="1663"/>
        <x:v>2.8432019141083091</x:v>
      </x:c>
      <x:c r="O8887" s="55">
        <x:f t="shared" si="1664"/>
        <x:v>155728</x:v>
      </x:c>
      <x:c r="P8887" s="55">
        <x:f t="shared" si="1665"/>
        <x:v>22000</x:v>
      </x:c>
      <x:c r="Q8887" s="55">
        <x:f t="shared" si="1666"/>
        <x:v>96080.047852707721</x:v>
      </x:c>
      <x:c r="R8887" s="55">
        <x:f t="shared" si="1667"/>
        <x:v>17647.952147292279</x:v>
      </x:c>
      <x:c r="S8887" s="1" t="str">
        <x:f t="shared" si="1668"/>
        <x:v>YES</x:v>
      </x:c>
      <x:c r="T8887" s="1">
        <x:f t="shared" si="1669"/>
        <x:v>17647.952147292279</x:v>
      </x:c>
    </x:row>
    <x:row r="8888">
      <x:c r="A8888" s="1"/>
      <x:c r="B8888" s="1"/>
      <x:c r="C8888" s="1"/>
      <x:c r="D8888" s="1"/>
      <x:c r="E8888" s="1"/>
      <x:c r="F8888" s="1"/>
      <x:c r="G8888" s="1"/>
      <x:c r="H8888" s="1"/>
      <x:c r="I8888" s="53">
        <x:f t="shared" si="1658"/>
        <x:v>13</x:v>
      </x:c>
      <x:c r="J8888" s="53">
        <x:f t="shared" si="1659"/>
        <x:v>12</x:v>
      </x:c>
      <x:c r="K8888" s="53">
        <x:f t="shared" si="1660"/>
        <x:v>7</x:v>
      </x:c>
      <x:c r="L8888" s="53">
        <x:f t="shared" si="1661"/>
        <x:v>32</x:v>
      </x:c>
      <x:c r="M8888" s="54">
        <x:f t="shared" si="1662"/>
        <x:v>4866.9351957139261</x:v>
      </x:c>
      <x:c r="N8888" s="54">
        <x:f t="shared" si="1663"/>
        <x:v>2.8798161081346709</x:v>
      </x:c>
      <x:c r="O8888" s="55">
        <x:f t="shared" si="1664"/>
        <x:v>158428</x:v>
      </x:c>
      <x:c r="P8888" s="55">
        <x:f t="shared" si="1665"/>
        <x:v>22880</x:v>
      </x:c>
      <x:c r="Q8888" s="55">
        <x:f t="shared" si="1666"/>
        <x:v>96995.402703366766</x:v>
      </x:c>
      <x:c r="R8888" s="55">
        <x:f t="shared" si="1667"/>
        <x:v>18552.597296633234</x:v>
      </x:c>
      <x:c r="S8888" s="1" t="str">
        <x:f t="shared" si="1668"/>
        <x:v>YES</x:v>
      </x:c>
      <x:c r="T8888" s="1">
        <x:f t="shared" si="1669"/>
        <x:v>18552.597296633234</x:v>
      </x:c>
    </x:row>
    <x:row r="8889">
      <x:c r="A8889" s="1"/>
      <x:c r="B8889" s="1"/>
      <x:c r="C8889" s="1"/>
      <x:c r="D8889" s="1"/>
      <x:c r="E8889" s="1"/>
      <x:c r="F8889" s="1"/>
      <x:c r="G8889" s="1"/>
      <x:c r="H8889" s="1"/>
      <x:c r="I8889" s="53">
        <x:f t="shared" si="1658"/>
        <x:v>13</x:v>
      </x:c>
      <x:c r="J8889" s="53">
        <x:f t="shared" si="1659"/>
        <x:v>12</x:v>
      </x:c>
      <x:c r="K8889" s="53">
        <x:f t="shared" si="1660"/>
        <x:v>8</x:v>
      </x:c>
      <x:c r="L8889" s="53">
        <x:f t="shared" si="1661"/>
        <x:v>33</x:v>
      </x:c>
      <x:c r="M8889" s="54">
        <x:f t="shared" si="1662"/>
        <x:v>4920.9322939939057</x:v>
      </x:c>
      <x:c r="N8889" s="54">
        <x:f t="shared" si="1663"/>
        <x:v>2.9173140930513233</x:v>
      </x:c>
      <x:c r="O8889" s="55">
        <x:f t="shared" si="1664"/>
        <x:v>161128</x:v>
      </x:c>
      <x:c r="P8889" s="55">
        <x:f t="shared" si="1665"/>
        <x:v>23760</x:v>
      </x:c>
      <x:c r="Q8889" s="55">
        <x:f t="shared" si="1666"/>
        <x:v>97932.852326283086</x:v>
      </x:c>
      <x:c r="R8889" s="55">
        <x:f t="shared" si="1667"/>
        <x:v>19435.147673716914</x:v>
      </x:c>
      <x:c r="S8889" s="1" t="str">
        <x:f t="shared" si="1668"/>
        <x:v>YES</x:v>
      </x:c>
      <x:c r="T8889" s="1">
        <x:f t="shared" si="1669"/>
        <x:v>19435.147673716914</x:v>
      </x:c>
    </x:row>
    <x:row r="8890">
      <x:c r="A8890" s="1"/>
      <x:c r="B8890" s="1"/>
      <x:c r="C8890" s="1"/>
      <x:c r="D8890" s="1"/>
      <x:c r="E8890" s="1"/>
      <x:c r="F8890" s="1"/>
      <x:c r="G8890" s="1"/>
      <x:c r="H8890" s="1"/>
      <x:c r="I8890" s="53">
        <x:f t="shared" si="1658"/>
        <x:v>13</x:v>
      </x:c>
      <x:c r="J8890" s="53">
        <x:f t="shared" si="1659"/>
        <x:v>12</x:v>
      </x:c>
      <x:c r="K8890" s="53">
        <x:f t="shared" si="1660"/>
        <x:v>9</x:v>
      </x:c>
      <x:c r="L8890" s="53">
        <x:f t="shared" si="1661"/>
        <x:v>34</x:v>
      </x:c>
      <x:c r="M8890" s="54">
        <x:f t="shared" si="1662"/>
        <x:v>4976.2256294343006</x:v>
      </x:c>
      <x:c r="N8890" s="54">
        <x:f t="shared" si="1663"/>
        <x:v>2.9557122426627087</x:v>
      </x:c>
      <x:c r="O8890" s="55">
        <x:f t="shared" si="1664"/>
        <x:v>163828</x:v>
      </x:c>
      <x:c r="P8890" s="55">
        <x:f t="shared" si="1665"/>
        <x:v>24640</x:v>
      </x:c>
      <x:c r="Q8890" s="55">
        <x:f t="shared" si="1666"/>
        <x:v>98892.806066567719</x:v>
      </x:c>
      <x:c r="R8890" s="55">
        <x:f t="shared" si="1667"/>
        <x:v>20295.193933432281</x:v>
      </x:c>
      <x:c r="S8890" s="1" t="str">
        <x:f t="shared" si="1668"/>
        <x:v>YES</x:v>
      </x:c>
      <x:c r="T8890" s="1">
        <x:f t="shared" si="1669"/>
        <x:v>20295.193933432281</x:v>
      </x:c>
    </x:row>
    <x:row r="8891">
      <x:c r="A8891" s="1"/>
      <x:c r="B8891" s="1"/>
      <x:c r="C8891" s="1"/>
      <x:c r="D8891" s="1"/>
      <x:c r="E8891" s="1"/>
      <x:c r="F8891" s="1"/>
      <x:c r="G8891" s="1"/>
      <x:c r="H8891" s="1"/>
      <x:c r="I8891" s="53">
        <x:f t="shared" si="1658"/>
        <x:v>13</x:v>
      </x:c>
      <x:c r="J8891" s="53">
        <x:f t="shared" si="1659"/>
        <x:v>12</x:v>
      </x:c>
      <x:c r="K8891" s="53">
        <x:f t="shared" si="1660"/>
        <x:v>10</x:v>
      </x:c>
      <x:c r="L8891" s="53">
        <x:f t="shared" si="1661"/>
        <x:v>35</x:v>
      </x:c>
      <x:c r="M8891" s="54">
        <x:f t="shared" si="1662"/>
        <x:v>5032.839170917513</x:v>
      </x:c>
      <x:c r="N8891" s="54">
        <x:f t="shared" si="1663"/>
        <x:v>2.9950272020260509</x:v>
      </x:c>
      <x:c r="O8891" s="55">
        <x:f t="shared" si="1664"/>
        <x:v>166528</x:v>
      </x:c>
      <x:c r="P8891" s="55">
        <x:f t="shared" si="1665"/>
        <x:v>25520</x:v>
      </x:c>
      <x:c r="Q8891" s="55">
        <x:f t="shared" si="1666"/>
        <x:v>99875.680050651266</x:v>
      </x:c>
      <x:c r="R8891" s="55">
        <x:f t="shared" si="1667"/>
        <x:v>21132.319949348734</x:v>
      </x:c>
      <x:c r="S8891" s="1" t="str">
        <x:f t="shared" si="1668"/>
        <x:v>YES</x:v>
      </x:c>
      <x:c r="T8891" s="1">
        <x:f t="shared" si="1669"/>
        <x:v>21132.319949348734</x:v>
      </x:c>
    </x:row>
    <x:row r="8892">
      <x:c r="A8892" s="1"/>
      <x:c r="B8892" s="1"/>
      <x:c r="C8892" s="1"/>
      <x:c r="D8892" s="1"/>
      <x:c r="E8892" s="1"/>
      <x:c r="F8892" s="1"/>
      <x:c r="G8892" s="1"/>
      <x:c r="H8892" s="1"/>
      <x:c r="I8892" s="53">
        <x:f t="shared" si="1658"/>
        <x:v>13</x:v>
      </x:c>
      <x:c r="J8892" s="53">
        <x:f t="shared" si="1659"/>
        <x:v>12</x:v>
      </x:c>
      <x:c r="K8892" s="53">
        <x:f t="shared" si="1660"/>
        <x:v>11</x:v>
      </x:c>
      <x:c r="L8892" s="53">
        <x:f t="shared" si="1661"/>
        <x:v>36</x:v>
      </x:c>
      <x:c r="M8892" s="54">
        <x:f t="shared" si="1662"/>
        <x:v>5090.7972840109524</x:v>
      </x:c>
      <x:c r="N8892" s="54">
        <x:f t="shared" si="1663"/>
        <x:v>3.0352758916742726</x:v>
      </x:c>
      <x:c r="O8892" s="55">
        <x:f t="shared" si="1664"/>
        <x:v>169228</x:v>
      </x:c>
      <x:c r="P8892" s="55">
        <x:f t="shared" si="1665"/>
        <x:v>26400</x:v>
      </x:c>
      <x:c r="Q8892" s="55">
        <x:f t="shared" si="1666"/>
        <x:v>100881.8972918568</x:v>
      </x:c>
      <x:c r="R8892" s="55">
        <x:f t="shared" si="1667"/>
        <x:v>21946.102708143197</x:v>
      </x:c>
      <x:c r="S8892" s="1" t="str">
        <x:f t="shared" si="1668"/>
        <x:v>YES</x:v>
      </x:c>
      <x:c r="T8892" s="1">
        <x:f t="shared" si="1669"/>
        <x:v>21946.102708143197</x:v>
      </x:c>
    </x:row>
    <x:row r="8893">
      <x:c r="A8893" s="1"/>
      <x:c r="B8893" s="1"/>
      <x:c r="C8893" s="1"/>
      <x:c r="D8893" s="1"/>
      <x:c r="E8893" s="1"/>
      <x:c r="F8893" s="1"/>
      <x:c r="G8893" s="1"/>
      <x:c r="H8893" s="1"/>
      <x:c r="I8893" s="53">
        <x:f t="shared" si="1658"/>
        <x:v>13</x:v>
      </x:c>
      <x:c r="J8893" s="53">
        <x:f t="shared" si="1659"/>
        <x:v>12</x:v>
      </x:c>
      <x:c r="K8893" s="53">
        <x:f t="shared" si="1660"/>
        <x:v>12</x:v>
      </x:c>
      <x:c r="L8893" s="53">
        <x:f t="shared" si="1661"/>
        <x:v>37</x:v>
      </x:c>
      <x:c r="M8893" s="54">
        <x:f t="shared" si="1662"/>
        <x:v>5150.1247371390164</x:v>
      </x:c>
      <x:c r="N8893" s="54">
        <x:f t="shared" si="1663"/>
        <x:v>3.0764755119020948</x:v>
      </x:c>
      <x:c r="O8893" s="55">
        <x:f t="shared" si="1664"/>
        <x:v>171928</x:v>
      </x:c>
      <x:c r="P8893" s="55">
        <x:f t="shared" si="1665"/>
        <x:v>27280</x:v>
      </x:c>
      <x:c r="Q8893" s="55">
        <x:f t="shared" si="1666"/>
        <x:v>101911.88779755236</x:v>
      </x:c>
      <x:c r="R8893" s="55">
        <x:f t="shared" si="1667"/>
        <x:v>22736.112202447635</x:v>
      </x:c>
      <x:c r="S8893" s="1" t="str">
        <x:f t="shared" si="1668"/>
        <x:v>YES</x:v>
      </x:c>
      <x:c r="T8893" s="1">
        <x:f t="shared" si="1669"/>
        <x:v>22736.112202447635</x:v>
      </x:c>
    </x:row>
    <x:row r="8894">
      <x:c r="A8894" s="1"/>
      <x:c r="B8894" s="1"/>
      <x:c r="C8894" s="1"/>
      <x:c r="D8894" s="1"/>
      <x:c r="E8894" s="1"/>
      <x:c r="F8894" s="1"/>
      <x:c r="G8894" s="1"/>
      <x:c r="H8894" s="1"/>
      <x:c r="I8894" s="53">
        <x:f t="shared" si="1658"/>
        <x:v>13</x:v>
      </x:c>
      <x:c r="J8894" s="53">
        <x:f t="shared" si="1659"/>
        <x:v>12</x:v>
      </x:c>
      <x:c r="K8894" s="53">
        <x:f t="shared" si="1660"/>
        <x:v>13</x:v>
      </x:c>
      <x:c r="L8894" s="53">
        <x:f t="shared" si="1661"/>
        <x:v>38</x:v>
      </x:c>
      <x:c r="M8894" s="54">
        <x:f t="shared" si="1662"/>
        <x:v>5210.8467078474005</x:v>
      </x:c>
      <x:c r="N8894" s="54">
        <x:f t="shared" si="1663"/>
        <x:v>3.1186435471162501</x:v>
      </x:c>
      <x:c r="O8894" s="55">
        <x:f t="shared" si="1664"/>
        <x:v>174628</x:v>
      </x:c>
      <x:c r="P8894" s="55">
        <x:f t="shared" si="1665"/>
        <x:v>28160</x:v>
      </x:c>
      <x:c r="Q8894" s="55">
        <x:f t="shared" si="1666"/>
        <x:v>102966.08867790626</x:v>
      </x:c>
      <x:c r="R8894" s="55">
        <x:f t="shared" si="1667"/>
        <x:v>23501.911322093743</x:v>
      </x:c>
      <x:c r="S8894" s="1" t="str">
        <x:f t="shared" si="1668"/>
        <x:v>YES</x:v>
      </x:c>
      <x:c r="T8894" s="1">
        <x:f t="shared" si="1669"/>
        <x:v>23501.911322093743</x:v>
      </x:c>
    </x:row>
    <x:row r="8895">
      <x:c r="A8895" s="1"/>
      <x:c r="B8895" s="1"/>
      <x:c r="C8895" s="1"/>
      <x:c r="D8895" s="1"/>
      <x:c r="E8895" s="1"/>
      <x:c r="F8895" s="1"/>
      <x:c r="G8895" s="1"/>
      <x:c r="H8895" s="1"/>
      <x:c r="I8895" s="53">
        <x:f t="shared" si="1658"/>
        <x:v>13</x:v>
      </x:c>
      <x:c r="J8895" s="53">
        <x:f t="shared" si="1659"/>
        <x:v>12</x:v>
      </x:c>
      <x:c r="K8895" s="53">
        <x:f t="shared" si="1660"/>
        <x:v>14</x:v>
      </x:c>
      <x:c r="L8895" s="53">
        <x:f t="shared" si="1661"/>
        <x:v>39</x:v>
      </x:c>
      <x:c r="M8895" s="54">
        <x:f t="shared" si="1662"/>
        <x:v>5272.9887891610624</x:v>
      </x:c>
      <x:c r="N8895" s="54">
        <x:f t="shared" si="1663"/>
        <x:v>3.1617977702507378</x:v>
      </x:c>
      <x:c r="O8895" s="55">
        <x:f t="shared" si="1664"/>
        <x:v>177328</x:v>
      </x:c>
      <x:c r="P8895" s="55">
        <x:f t="shared" si="1665"/>
        <x:v>29040</x:v>
      </x:c>
      <x:c r="Q8895" s="55">
        <x:f t="shared" si="1666"/>
        <x:v>104044.94425626844</x:v>
      </x:c>
      <x:c r="R8895" s="55">
        <x:f t="shared" si="1667"/>
        <x:v>24243.055743731558</x:v>
      </x:c>
      <x:c r="S8895" s="1" t="str">
        <x:f t="shared" si="1668"/>
        <x:v>YES</x:v>
      </x:c>
      <x:c r="T8895" s="1">
        <x:f t="shared" si="1669"/>
        <x:v>24243.055743731558</x:v>
      </x:c>
    </x:row>
    <x:row r="8896">
      <x:c r="A8896" s="1"/>
      <x:c r="B8896" s="1"/>
      <x:c r="C8896" s="1"/>
      <x:c r="D8896" s="1"/>
      <x:c r="E8896" s="1"/>
      <x:c r="F8896" s="1"/>
      <x:c r="G8896" s="1"/>
      <x:c r="H8896" s="1"/>
      <x:c r="I8896" s="53">
        <x:f t="shared" si="1658"/>
        <x:v>13</x:v>
      </x:c>
      <x:c r="J8896" s="53">
        <x:f t="shared" si="1659"/>
        <x:v>12</x:v>
      </x:c>
      <x:c r="K8896" s="53">
        <x:f t="shared" si="1660"/>
        <x:v>15</x:v>
      </x:c>
      <x:c r="L8896" s="53">
        <x:f t="shared" si="1661"/>
        <x:v>40</x:v>
      </x:c>
      <x:c r="M8896" s="54">
        <x:f t="shared" si="1662"/>
        <x:v>5336.576996037209</x:v>
      </x:c>
      <x:c r="N8896" s="54">
        <x:f t="shared" si="1663"/>
        <x:v>3.2059562472480616</x:v>
      </x:c>
      <x:c r="O8896" s="55">
        <x:f t="shared" si="1664"/>
        <x:v>180028</x:v>
      </x:c>
      <x:c r="P8896" s="55">
        <x:f t="shared" si="1665"/>
        <x:v>29920</x:v>
      </x:c>
      <x:c r="Q8896" s="55">
        <x:f t="shared" si="1666"/>
        <x:v>105148.90618120154</x:v>
      </x:c>
      <x:c r="R8896" s="55">
        <x:f t="shared" si="1667"/>
        <x:v>24959.093818798458</x:v>
      </x:c>
      <x:c r="S8896" s="1" t="str">
        <x:f t="shared" si="1668"/>
        <x:v>YES</x:v>
      </x:c>
      <x:c r="T8896" s="1">
        <x:f t="shared" si="1669"/>
        <x:v>24959.093818798458</x:v>
      </x:c>
    </x:row>
    <x:row r="8897">
      <x:c r="A8897" s="1"/>
      <x:c r="B8897" s="1"/>
      <x:c r="C8897" s="1"/>
      <x:c r="D8897" s="1"/>
      <x:c r="E8897" s="1"/>
      <x:c r="F8897" s="1"/>
      <x:c r="G8897" s="1"/>
      <x:c r="H8897" s="1"/>
      <x:c r="I8897" s="53">
        <x:f t="shared" si="1658"/>
        <x:v>13</x:v>
      </x:c>
      <x:c r="J8897" s="53">
        <x:f t="shared" si="1659"/>
        <x:v>12</x:v>
      </x:c>
      <x:c r="K8897" s="53">
        <x:f t="shared" si="1660"/>
        <x:v>16</x:v>
      </x:c>
      <x:c r="L8897" s="53">
        <x:f t="shared" si="1661"/>
        <x:v>41</x:v>
      </x:c>
      <x:c r="M8897" s="54">
        <x:f t="shared" si="1662"/>
        <x:v>5401.6377719146976</x:v>
      </x:c>
      <x:c r="N8897" s="54">
        <x:f t="shared" si="1663"/>
        <x:v>3.251137341607429</x:v>
      </x:c>
      <x:c r="O8897" s="55">
        <x:f t="shared" si="1664"/>
        <x:v>182728</x:v>
      </x:c>
      <x:c r="P8897" s="55">
        <x:f t="shared" si="1665"/>
        <x:v>30800</x:v>
      </x:c>
      <x:c r="Q8897" s="55">
        <x:f t="shared" si="1666"/>
        <x:v>106278.43354018572</x:v>
      </x:c>
      <x:c r="R8897" s="55">
        <x:f t="shared" si="1667"/>
        <x:v>25649.566459814276</x:v>
      </x:c>
      <x:c r="S8897" s="1" t="str">
        <x:f t="shared" si="1668"/>
        <x:v>YES</x:v>
      </x:c>
      <x:c r="T8897" s="1">
        <x:f t="shared" si="1669"/>
        <x:v>25649.566459814276</x:v>
      </x:c>
    </x:row>
    <x:row r="8898">
      <x:c r="A8898" s="1"/>
      <x:c r="B8898" s="1"/>
      <x:c r="C8898" s="1"/>
      <x:c r="D8898" s="1"/>
      <x:c r="E8898" s="1"/>
      <x:c r="F8898" s="1"/>
      <x:c r="G8898" s="1"/>
      <x:c r="H8898" s="1"/>
      <x:c r="I8898" s="53">
        <x:f t="shared" si="1658"/>
        <x:v>13</x:v>
      </x:c>
      <x:c r="J8898" s="53">
        <x:f t="shared" si="1659"/>
        <x:v>12</x:v>
      </x:c>
      <x:c r="K8898" s="53">
        <x:f t="shared" si="1660"/>
        <x:v>17</x:v>
      </x:c>
      <x:c r="L8898" s="53">
        <x:f t="shared" si="1661"/>
        <x:v>42</x:v>
      </x:c>
      <x:c r="M8898" s="54">
        <x:f t="shared" si="1662"/>
        <x:v>5468.1979953612381</x:v>
      </x:c>
      <x:c r="N8898" s="54">
        <x:f t="shared" si="1663"/>
        <x:v>3.2973597190008599</x:v>
      </x:c>
      <x:c r="O8898" s="55">
        <x:f t="shared" si="1664"/>
        <x:v>185428</x:v>
      </x:c>
      <x:c r="P8898" s="55">
        <x:f t="shared" si="1665"/>
        <x:v>31680</x:v>
      </x:c>
      <x:c r="Q8898" s="55">
        <x:f t="shared" si="1666"/>
        <x:v>107433.99297502149</x:v>
      </x:c>
      <x:c r="R8898" s="55">
        <x:f t="shared" si="1667"/>
        <x:v>26314.007024978506</x:v>
      </x:c>
      <x:c r="S8898" s="1" t="str">
        <x:f t="shared" si="1668"/>
        <x:v>YES</x:v>
      </x:c>
      <x:c r="T8898" s="1">
        <x:f t="shared" si="1669"/>
        <x:v>26314.007024978506</x:v>
      </x:c>
    </x:row>
    <x:row r="8899">
      <x:c r="A8899" s="1"/>
      <x:c r="B8899" s="1"/>
      <x:c r="C8899" s="1"/>
      <x:c r="D8899" s="1"/>
      <x:c r="E8899" s="1"/>
      <x:c r="F8899" s="1"/>
      <x:c r="G8899" s="1"/>
      <x:c r="H8899" s="1"/>
      <x:c r="I8899" s="53">
        <x:f t="shared" si="1658"/>
        <x:v>13</x:v>
      </x:c>
      <x:c r="J8899" s="53">
        <x:f t="shared" si="1659"/>
        <x:v>12</x:v>
      </x:c>
      <x:c r="K8899" s="53">
        <x:f t="shared" si="1660"/>
        <x:v>18</x:v>
      </x:c>
      <x:c r="L8899" s="53">
        <x:f t="shared" si="1661"/>
        <x:v>43</x:v>
      </x:c>
      <x:c r="M8899" s="54">
        <x:f t="shared" si="1662"/>
        <x:v>5536.2849868198255</x:v>
      </x:c>
      <x:c r="N8899" s="54">
        <x:f t="shared" si="1663"/>
        <x:v>3.3446423519582122</x:v>
      </x:c>
      <x:c r="O8899" s="55">
        <x:f t="shared" si="1664"/>
        <x:v>188128</x:v>
      </x:c>
      <x:c r="P8899" s="55">
        <x:f t="shared" si="1665"/>
        <x:v>32560</x:v>
      </x:c>
      <x:c r="Q8899" s="55">
        <x:f t="shared" si="1666"/>
        <x:v>108616.0587989553</x:v>
      </x:c>
      <x:c r="R8899" s="55">
        <x:f t="shared" si="1667"/>
        <x:v>26951.941201044698</x:v>
      </x:c>
      <x:c r="S8899" s="1" t="str">
        <x:f t="shared" si="1668"/>
        <x:v>YES</x:v>
      </x:c>
      <x:c r="T8899" s="1">
        <x:f t="shared" si="1669"/>
        <x:v>26951.941201044698</x:v>
      </x:c>
    </x:row>
    <x:row r="8900">
      <x:c r="A8900" s="1"/>
      <x:c r="B8900" s="1"/>
      <x:c r="C8900" s="1"/>
      <x:c r="D8900" s="1"/>
      <x:c r="E8900" s="1"/>
      <x:c r="F8900" s="1"/>
      <x:c r="G8900" s="1"/>
      <x:c r="H8900" s="1"/>
      <x:c r="I8900" s="53">
        <x:f t="shared" si="1658"/>
        <x:v>13</x:v>
      </x:c>
      <x:c r="J8900" s="53">
        <x:f t="shared" si="1659"/>
        <x:v>12</x:v>
      </x:c>
      <x:c r="K8900" s="53">
        <x:f t="shared" si="1660"/>
        <x:v>19</x:v>
      </x:c>
      <x:c r="L8900" s="53">
        <x:f t="shared" si="1661"/>
        <x:v>44</x:v>
      </x:c>
      <x:c r="M8900" s="54">
        <x:f t="shared" si="1662"/>
        <x:v>5605.926515455847</x:v>
      </x:c>
      <x:c r="N8900" s="54">
        <x:f t="shared" si="1663"/>
        <x:v>3.3930045246221159</x:v>
      </x:c>
      <x:c r="O8900" s="55">
        <x:f t="shared" si="1664"/>
        <x:v>190828</x:v>
      </x:c>
      <x:c r="P8900" s="55">
        <x:f t="shared" si="1665"/>
        <x:v>33440</x:v>
      </x:c>
      <x:c r="Q8900" s="55">
        <x:f t="shared" si="1666"/>
        <x:v>109825.1131155529</x:v>
      </x:c>
      <x:c r="R8900" s="55">
        <x:f t="shared" si="1667"/>
        <x:v>27562.8868844471</x:v>
      </x:c>
      <x:c r="S8900" s="1" t="str">
        <x:f t="shared" si="1668"/>
        <x:v>YES</x:v>
      </x:c>
      <x:c r="T8900" s="1">
        <x:f t="shared" si="1669"/>
        <x:v>27562.8868844471</x:v>
      </x:c>
    </x:row>
    <x:row r="8901">
      <x:c r="A8901" s="1"/>
      <x:c r="B8901" s="1"/>
      <x:c r="C8901" s="1"/>
      <x:c r="D8901" s="1"/>
      <x:c r="E8901" s="1"/>
      <x:c r="F8901" s="1"/>
      <x:c r="G8901" s="1"/>
      <x:c r="H8901" s="1"/>
      <x:c r="I8901" s="53">
        <x:f t="shared" si="1658"/>
        <x:v>13</x:v>
      </x:c>
      <x:c r="J8901" s="53">
        <x:f t="shared" si="1659"/>
        <x:v>12</x:v>
      </x:c>
      <x:c r="K8901" s="53">
        <x:f t="shared" si="1660"/>
        <x:v>20</x:v>
      </x:c>
      <x:c r="L8901" s="53">
        <x:f t="shared" si="1661"/>
        <x:v>45</x:v>
      </x:c>
      <x:c r="M8901" s="54">
        <x:f t="shared" si="1662"/>
        <x:v>5677.1508061063241</x:v>
      </x:c>
      <x:c r="N8901" s="54">
        <x:f t="shared" si="1663"/>
        <x:v>3.4424658375738364</x:v>
      </x:c>
      <x:c r="O8901" s="55">
        <x:f t="shared" si="1664"/>
        <x:v>193528</x:v>
      </x:c>
      <x:c r="P8901" s="55">
        <x:f t="shared" si="1665"/>
        <x:v>34320</x:v>
      </x:c>
      <x:c r="Q8901" s="55">
        <x:f t="shared" si="1666"/>
        <x:v>111061.64593934591</x:v>
      </x:c>
      <x:c r="R8901" s="55">
        <x:f t="shared" si="1667"/>
        <x:v>28146.354060654092</x:v>
      </x:c>
      <x:c r="S8901" s="1" t="str">
        <x:f t="shared" si="1668"/>
        <x:v>YES</x:v>
      </x:c>
      <x:c r="T8901" s="1">
        <x:f t="shared" si="1669"/>
        <x:v>28146.354060654092</x:v>
      </x:c>
    </x:row>
    <x:row r="8902">
      <x:c r="A8902" s="1"/>
      <x:c r="B8902" s="1"/>
      <x:c r="C8902" s="1"/>
      <x:c r="D8902" s="1"/>
      <x:c r="E8902" s="1"/>
      <x:c r="F8902" s="1"/>
      <x:c r="G8902" s="1"/>
      <x:c r="H8902" s="1"/>
      <x:c r="I8902" s="53">
        <x:f t="shared" si="1658"/>
        <x:v>13</x:v>
      </x:c>
      <x:c r="J8902" s="53">
        <x:f t="shared" si="1659"/>
        <x:v>12</x:v>
      </x:c>
      <x:c r="K8902" s="53">
        <x:f t="shared" si="1660"/>
        <x:v>21</x:v>
      </x:c>
      <x:c r="L8902" s="53">
        <x:f t="shared" si="1661"/>
        <x:v>46</x:v>
      </x:c>
      <x:c r="M8902" s="54">
        <x:f t="shared" si="1662"/>
        <x:v>5749.9865463327678</x:v>
      </x:c>
      <x:c r="N8902" s="54">
        <x:f t="shared" si="1663"/>
        <x:v>3.4930462127310888</x:v>
      </x:c>
      <x:c r="O8902" s="55">
        <x:f t="shared" si="1664"/>
        <x:v>196228</x:v>
      </x:c>
      <x:c r="P8902" s="55">
        <x:f t="shared" si="1665"/>
        <x:v>35200</x:v>
      </x:c>
      <x:c r="Q8902" s="55">
        <x:f t="shared" si="1666"/>
        <x:v>112326.15531827722</x:v>
      </x:c>
      <x:c r="R8902" s="55">
        <x:f t="shared" si="1667"/>
        <x:v>28701.844681722781</x:v>
      </x:c>
      <x:c r="S8902" s="1" t="str">
        <x:f t="shared" si="1668"/>
        <x:v>YES</x:v>
      </x:c>
      <x:c r="T8902" s="1">
        <x:f t="shared" si="1669"/>
        <x:v>28701.844681722781</x:v>
      </x:c>
    </x:row>
    <x:row r="8903">
      <x:c r="A8903" s="1"/>
      <x:c r="B8903" s="1"/>
      <x:c r="C8903" s="1"/>
      <x:c r="D8903" s="1"/>
      <x:c r="E8903" s="1"/>
      <x:c r="F8903" s="1"/>
      <x:c r="G8903" s="1"/>
      <x:c r="H8903" s="1"/>
      <x:c r="I8903" s="53">
        <x:f t="shared" si="1658"/>
        <x:v>13</x:v>
      </x:c>
      <x:c r="J8903" s="53">
        <x:f t="shared" si="1659"/>
        <x:v>12</x:v>
      </x:c>
      <x:c r="K8903" s="53">
        <x:f t="shared" si="1660"/>
        <x:v>22</x:v>
      </x:c>
      <x:c r="L8903" s="53">
        <x:f t="shared" si="1661"/>
        <x:v>47</x:v>
      </x:c>
      <x:c r="M8903" s="54">
        <x:f t="shared" si="1662"/>
        <x:v>5824.4628935791643</x:v>
      </x:c>
      <x:c r="N8903" s="54">
        <x:f t="shared" si="1663"/>
        <x:v>3.5447658983188641</x:v>
      </x:c>
      <x:c r="O8903" s="55">
        <x:f t="shared" si="1664"/>
        <x:v>198928</x:v>
      </x:c>
      <x:c r="P8903" s="55">
        <x:f t="shared" si="1665"/>
        <x:v>36080</x:v>
      </x:c>
      <x:c r="Q8903" s="55">
        <x:f t="shared" si="1666"/>
        <x:v>113619.1474579716</x:v>
      </x:c>
      <x:c r="R8903" s="55">
        <x:f t="shared" si="1667"/>
        <x:v>29228.852542028399</x:v>
      </x:c>
      <x:c r="S8903" s="1" t="str">
        <x:f t="shared" si="1668"/>
        <x:v>YES</x:v>
      </x:c>
      <x:c r="T8903" s="1">
        <x:f t="shared" si="1669"/>
        <x:v>29228.852542028399</x:v>
      </x:c>
    </x:row>
    <x:row r="8904">
      <x:c r="A8904" s="1"/>
      <x:c r="B8904" s="1"/>
      <x:c r="C8904" s="1"/>
      <x:c r="D8904" s="1"/>
      <x:c r="E8904" s="1"/>
      <x:c r="F8904" s="1"/>
      <x:c r="G8904" s="1"/>
      <x:c r="H8904" s="1"/>
      <x:c r="I8904" s="53">
        <x:f t="shared" si="1658"/>
        <x:v>13</x:v>
      </x:c>
      <x:c r="J8904" s="53">
        <x:f t="shared" si="1659"/>
        <x:v>12</x:v>
      </x:c>
      <x:c r="K8904" s="53">
        <x:f t="shared" si="1660"/>
        <x:v>23</x:v>
      </x:c>
      <x:c r="L8904" s="53">
        <x:f t="shared" si="1661"/>
        <x:v>48</x:v>
      </x:c>
      <x:c r="M8904" s="54">
        <x:f t="shared" si="1662"/>
        <x:v>5900.609482436601</x:v>
      </x:c>
      <x:c r="N8904" s="54">
        <x:f t="shared" si="1663"/>
        <x:v>3.597645473914306</x:v>
      </x:c>
      <x:c r="O8904" s="55">
        <x:f t="shared" si="1664"/>
        <x:v>201628</x:v>
      </x:c>
      <x:c r="P8904" s="55">
        <x:f t="shared" si="1665"/>
        <x:v>36960</x:v>
      </x:c>
      <x:c r="Q8904" s="55">
        <x:f t="shared" si="1666"/>
        <x:v>114941.13684785765</x:v>
      </x:c>
      <x:c r="R8904" s="55">
        <x:f t="shared" si="1667"/>
        <x:v>29726.863152142352</x:v>
      </x:c>
      <x:c r="S8904" s="1" t="str">
        <x:f t="shared" si="1668"/>
        <x:v>YES</x:v>
      </x:c>
      <x:c r="T8904" s="1">
        <x:f t="shared" si="1669"/>
        <x:v>29726.863152142352</x:v>
      </x:c>
    </x:row>
    <x:row r="8905">
      <x:c r="A8905" s="1"/>
      <x:c r="B8905" s="1"/>
      <x:c r="C8905" s="1"/>
      <x:c r="D8905" s="1"/>
      <x:c r="E8905" s="1"/>
      <x:c r="F8905" s="1"/>
      <x:c r="G8905" s="1"/>
      <x:c r="H8905" s="1"/>
      <x:c r="I8905" s="53">
        <x:f t="shared" si="1658"/>
        <x:v>13</x:v>
      </x:c>
      <x:c r="J8905" s="53">
        <x:f t="shared" si="1659"/>
        <x:v>12</x:v>
      </x:c>
      <x:c r="K8905" s="53">
        <x:f t="shared" si="1660"/>
        <x:v>24</x:v>
      </x:c>
      <x:c r="L8905" s="53">
        <x:f t="shared" si="1661"/>
        <x:v>49</x:v>
      </x:c>
      <x:c r="M8905" s="54">
        <x:f t="shared" si="1662"/>
        <x:v>5978.4564320160962</x:v>
      </x:c>
      <x:c r="N8905" s="54">
        <x:f t="shared" si="1663"/>
        <x:v>3.6517058555667337</x:v>
      </x:c>
      <x:c r="O8905" s="55">
        <x:f t="shared" si="1664"/>
        <x:v>204328</x:v>
      </x:c>
      <x:c r="P8905" s="55">
        <x:f t="shared" si="1665"/>
        <x:v>37840</x:v>
      </x:c>
      <x:c r="Q8905" s="55">
        <x:f t="shared" si="1666"/>
        <x:v>116292.64638916834</x:v>
      </x:c>
      <x:c r="R8905" s="55">
        <x:f t="shared" si="1667"/>
        <x:v>30195.353610831662</x:v>
      </x:c>
      <x:c r="S8905" s="1" t="str">
        <x:f t="shared" si="1668"/>
        <x:v>YES</x:v>
      </x:c>
      <x:c r="T8905" s="1">
        <x:f t="shared" si="1669"/>
        <x:v>30195.353610831662</x:v>
      </x:c>
    </x:row>
    <x:row r="8906">
      <x:c r="A8906" s="1"/>
      <x:c r="B8906" s="1"/>
      <x:c r="C8906" s="1"/>
      <x:c r="D8906" s="1"/>
      <x:c r="E8906" s="1"/>
      <x:c r="F8906" s="1"/>
      <x:c r="G8906" s="1"/>
      <x:c r="H8906" s="1"/>
      <x:c r="I8906" s="53">
        <x:f t="shared" si="1658"/>
        <x:v>13</x:v>
      </x:c>
      <x:c r="J8906" s="53">
        <x:f t="shared" si="1659"/>
        <x:v>12</x:v>
      </x:c>
      <x:c r="K8906" s="53">
        <x:f t="shared" si="1660"/>
        <x:v>25</x:v>
      </x:c>
      <x:c r="L8906" s="53">
        <x:f t="shared" si="1661"/>
        <x:v>50</x:v>
      </x:c>
      <x:c r="M8906" s="54">
        <x:f t="shared" si="1662"/>
        <x:v>6058.0343534311942</x:v>
      </x:c>
      <x:c r="N8906" s="54">
        <x:f t="shared" si="1663"/>
        <x:v>3.7069683009938847</x:v>
      </x:c>
      <x:c r="O8906" s="55">
        <x:f t="shared" si="1664"/>
        <x:v>207028</x:v>
      </x:c>
      <x:c r="P8906" s="55">
        <x:f t="shared" si="1665"/>
        <x:v>38720</x:v>
      </x:c>
      <x:c r="Q8906" s="55">
        <x:f t="shared" si="1666"/>
        <x:v>117674.20752484712</x:v>
      </x:c>
      <x:c r="R8906" s="55">
        <x:f t="shared" si="1667"/>
        <x:v>30633.792475152877</x:v>
      </x:c>
      <x:c r="S8906" s="1" t="str">
        <x:f t="shared" si="1668"/>
        <x:v>YES</x:v>
      </x:c>
      <x:c r="T8906" s="1">
        <x:f t="shared" si="1669"/>
        <x:v>30633.792475152877</x:v>
      </x:c>
    </x:row>
    <x:row r="8907">
      <x:c r="A8907" s="1"/>
      <x:c r="B8907" s="1"/>
      <x:c r="C8907" s="1"/>
      <x:c r="D8907" s="1"/>
      <x:c r="E8907" s="1"/>
      <x:c r="F8907" s="1"/>
      <x:c r="G8907" s="1"/>
      <x:c r="H8907" s="1"/>
      <x:c r="I8907" s="53">
        <x:f t="shared" si="1658"/>
        <x:v>13</x:v>
      </x:c>
      <x:c r="J8907" s="53">
        <x:f t="shared" si="1659"/>
        <x:v>12</x:v>
      </x:c>
      <x:c r="K8907" s="53">
        <x:f t="shared" si="1660"/>
        <x:v>26</x:v>
      </x:c>
      <x:c r="L8907" s="53">
        <x:f t="shared" si="1661"/>
        <x:v>51</x:v>
      </x:c>
      <x:c r="M8907" s="54">
        <x:f t="shared" si="1662"/>
        <x:v>6139.3743573919119</x:v>
      </x:c>
      <x:c r="N8907" s="54">
        <x:f t="shared" si="1663"/>
        <x:v>3.7634544148554943</x:v>
      </x:c>
      <x:c r="O8907" s="55">
        <x:f t="shared" si="1664"/>
        <x:v>209728</x:v>
      </x:c>
      <x:c r="P8907" s="55">
        <x:f t="shared" si="1665"/>
        <x:v>39600</x:v>
      </x:c>
      <x:c r="Q8907" s="55">
        <x:f t="shared" si="1666"/>
        <x:v>119086.36037138736</x:v>
      </x:c>
      <x:c r="R8907" s="55">
        <x:f t="shared" si="1667"/>
        <x:v>31041.63962861264</x:v>
      </x:c>
      <x:c r="S8907" s="1" t="str">
        <x:f t="shared" si="1668"/>
        <x:v>YES</x:v>
      </x:c>
      <x:c r="T8907" s="1">
        <x:f t="shared" si="1669"/>
        <x:v>31041.63962861264</x:v>
      </x:c>
    </x:row>
    <x:row r="8908">
      <x:c r="A8908" s="1"/>
      <x:c r="B8908" s="1"/>
      <x:c r="C8908" s="1"/>
      <x:c r="D8908" s="1"/>
      <x:c r="E8908" s="1"/>
      <x:c r="F8908" s="1"/>
      <x:c r="G8908" s="1"/>
      <x:c r="H8908" s="1"/>
      <x:c r="I8908" s="53">
        <x:f t="shared" si="1658"/>
        <x:v>13</x:v>
      </x:c>
      <x:c r="J8908" s="53">
        <x:f t="shared" si="1659"/>
        <x:v>12</x:v>
      </x:c>
      <x:c r="K8908" s="53">
        <x:f t="shared" si="1660"/>
        <x:v>27</x:v>
      </x:c>
      <x:c r="L8908" s="53">
        <x:f t="shared" si="1661"/>
        <x:v>52</x:v>
      </x:c>
      <x:c r="M8908" s="54">
        <x:f t="shared" si="1662"/>
        <x:v>6222.5080619116688</x:v>
      </x:c>
      <x:c r="N8908" s="54">
        <x:f t="shared" si="1663"/>
        <x:v>3.8211861541053258</x:v>
      </x:c>
      <x:c r="O8908" s="55">
        <x:f t="shared" si="1664"/>
        <x:v>212428</x:v>
      </x:c>
      <x:c r="P8908" s="55">
        <x:f t="shared" si="1665"/>
        <x:v>40480</x:v>
      </x:c>
      <x:c r="Q8908" s="55">
        <x:f t="shared" si="1666"/>
        <x:v>120529.65385263314</x:v>
      </x:c>
      <x:c r="R8908" s="55">
        <x:f t="shared" si="1667"/>
        <x:v>31418.346147366858</x:v>
      </x:c>
      <x:c r="S8908" s="1" t="str">
        <x:f t="shared" si="1668"/>
        <x:v>YES</x:v>
      </x:c>
      <x:c r="T8908" s="1">
        <x:f t="shared" si="1669"/>
        <x:v>31418.346147366858</x:v>
      </x:c>
    </x:row>
    <x:row r="8909">
      <x:c r="A8909" s="1"/>
      <x:c r="B8909" s="1"/>
      <x:c r="C8909" s="1"/>
      <x:c r="D8909" s="1"/>
      <x:c r="E8909" s="1"/>
      <x:c r="F8909" s="1"/>
      <x:c r="G8909" s="1"/>
      <x:c r="H8909" s="1"/>
      <x:c r="I8909" s="53">
        <x:f t="shared" si="1658"/>
        <x:v>13</x:v>
      </x:c>
      <x:c r="J8909" s="53">
        <x:f t="shared" si="1659"/>
        <x:v>12</x:v>
      </x:c>
      <x:c r="K8909" s="53">
        <x:f t="shared" si="1660"/>
        <x:v>28</x:v>
      </x:c>
      <x:c r="L8909" s="53">
        <x:f t="shared" si="1661"/>
        <x:v>53</x:v>
      </x:c>
      <x:c r="M8909" s="54">
        <x:f t="shared" si="1662"/>
        <x:v>6307.4676001288226</x:v>
      </x:c>
      <x:c r="N8909" s="54">
        <x:f t="shared" si="1663"/>
        <x:v>3.8801858334227934</x:v>
      </x:c>
      <x:c r="O8909" s="55">
        <x:f t="shared" si="1664"/>
        <x:v>215128</x:v>
      </x:c>
      <x:c r="P8909" s="55">
        <x:f t="shared" si="1665"/>
        <x:v>41360</x:v>
      </x:c>
      <x:c r="Q8909" s="55">
        <x:f t="shared" si="1666"/>
        <x:v>122004.64583556984</x:v>
      </x:c>
      <x:c r="R8909" s="55">
        <x:f t="shared" si="1667"/>
        <x:v>31763.354164430159</x:v>
      </x:c>
      <x:c r="S8909" s="1" t="str">
        <x:f t="shared" si="1668"/>
        <x:v>YES</x:v>
      </x:c>
      <x:c r="T8909" s="1">
        <x:f t="shared" si="1669"/>
        <x:v>31763.354164430159</x:v>
      </x:c>
    </x:row>
    <x:row r="8910">
      <x:c r="A8910" s="1"/>
      <x:c r="B8910" s="1"/>
      <x:c r="C8910" s="1"/>
      <x:c r="D8910" s="1"/>
      <x:c r="E8910" s="1"/>
      <x:c r="F8910" s="1"/>
      <x:c r="G8910" s="1"/>
      <x:c r="H8910" s="1"/>
      <x:c r="I8910" s="53">
        <x:f t="shared" si="1658"/>
        <x:v>13</x:v>
      </x:c>
      <x:c r="J8910" s="53">
        <x:f t="shared" si="1659"/>
        <x:v>12</x:v>
      </x:c>
      <x:c r="K8910" s="53">
        <x:f t="shared" si="1660"/>
        <x:v>29</x:v>
      </x:c>
      <x:c r="L8910" s="53">
        <x:f t="shared" si="1661"/>
        <x:v>54</x:v>
      </x:c>
      <x:c r="M8910" s="54">
        <x:f t="shared" si="1662"/>
        <x:v>6394.2856282444754</x:v>
      </x:c>
      <x:c r="N8910" s="54">
        <x:f t="shared" si="1663"/>
        <x:v>3.94047613072533</x:v>
      </x:c>
      <x:c r="O8910" s="55">
        <x:f t="shared" si="1664"/>
        <x:v>217828</x:v>
      </x:c>
      <x:c r="P8910" s="55">
        <x:f t="shared" si="1665"/>
        <x:v>42240</x:v>
      </x:c>
      <x:c r="Q8910" s="55">
        <x:f t="shared" si="1666"/>
        <x:v>123511.90326813325</x:v>
      </x:c>
      <x:c r="R8910" s="55">
        <x:f t="shared" si="1667"/>
        <x:v>32076.096731866754</x:v>
      </x:c>
      <x:c r="S8910" s="1" t="str">
        <x:f t="shared" si="1668"/>
        <x:v>YES</x:v>
      </x:c>
      <x:c r="T8910" s="1">
        <x:f t="shared" si="1669"/>
        <x:v>32076.096731866754</x:v>
      </x:c>
    </x:row>
    <x:row r="8911">
      <x:c r="A8911" s="1"/>
      <x:c r="B8911" s="1"/>
      <x:c r="C8911" s="1"/>
      <x:c r="D8911" s="1"/>
      <x:c r="E8911" s="1"/>
      <x:c r="F8911" s="1"/>
      <x:c r="G8911" s="1"/>
      <x:c r="H8911" s="1"/>
      <x:c r="I8911" s="53">
        <x:f t="shared" si="1658"/>
        <x:v>13</x:v>
      </x:c>
      <x:c r="J8911" s="53">
        <x:f t="shared" si="1659"/>
        <x:v>12</x:v>
      </x:c>
      <x:c r="K8911" s="53">
        <x:f t="shared" si="1660"/>
        <x:v>30</x:v>
      </x:c>
      <x:c r="L8911" s="53">
        <x:f t="shared" si="1661"/>
        <x:v>55</x:v>
      </x:c>
      <x:c r="M8911" s="54">
        <x:f t="shared" si="1662"/>
        <x:v>6482.9953335782466</x:v>
      </x:c>
      <x:c r="N8911" s="54">
        <x:f t="shared" si="1663"/>
        <x:v>4.0020800927626716</x:v>
      </x:c>
      <x:c r="O8911" s="55">
        <x:f t="shared" si="1664"/>
        <x:v>220528</x:v>
      </x:c>
      <x:c r="P8911" s="55">
        <x:f t="shared" si="1665"/>
        <x:v>43120</x:v>
      </x:c>
      <x:c r="Q8911" s="55">
        <x:f t="shared" si="1666"/>
        <x:v>125052.00231906679</x:v>
      </x:c>
      <x:c r="R8911" s="55">
        <x:f t="shared" si="1667"/>
        <x:v>32355.997680933215</x:v>
      </x:c>
      <x:c r="S8911" s="1" t="str">
        <x:f t="shared" si="1668"/>
        <x:v>NO</x:v>
      </x:c>
      <x:c r="T8911" s="1">
        <x:f t="shared" si="1669"/>
        <x:v>-9.9999999999999997E+98</x:v>
      </x:c>
    </x:row>
    <x:row r="8912">
      <x:c r="A8912" s="1"/>
      <x:c r="B8912" s="1"/>
      <x:c r="C8912" s="1"/>
      <x:c r="D8912" s="1"/>
      <x:c r="E8912" s="1"/>
      <x:c r="F8912" s="1"/>
      <x:c r="G8912" s="1"/>
      <x:c r="H8912" s="1"/>
      <x:c r="I8912" s="53">
        <x:f t="shared" si="1658"/>
        <x:v>13</x:v>
      </x:c>
      <x:c r="J8912" s="53">
        <x:f t="shared" si="1659"/>
        <x:v>13</x:v>
      </x:c>
      <x:c r="K8912" s="53">
        <x:f t="shared" si="1660"/>
        <x:v>0</x:v>
      </x:c>
      <x:c r="L8912" s="53">
        <x:f t="shared" si="1661"/>
        <x:v>26</x:v>
      </x:c>
      <x:c r="M8912" s="54">
        <x:f t="shared" si="1662"/>
        <x:v>4576.7766283323881</x:v>
      </x:c>
      <x:c r="N8912" s="54">
        <x:f t="shared" si="1663"/>
        <x:v>2.6783171030086028</x:v>
      </x:c>
      <x:c r="O8912" s="55">
        <x:f t="shared" si="1664"/>
        <x:v>141622</x:v>
      </x:c>
      <x:c r="P8912" s="55">
        <x:f t="shared" si="1665"/>
        <x:v>17160</x:v>
      </x:c>
      <x:c r="Q8912" s="55">
        <x:f t="shared" si="1666"/>
        <x:v>91957.927575215072</x:v>
      </x:c>
      <x:c r="R8912" s="55">
        <x:f t="shared" si="1667"/>
        <x:v>12504.072424784928</x:v>
      </x:c>
      <x:c r="S8912" s="1" t="str">
        <x:f t="shared" si="1668"/>
        <x:v>YES</x:v>
      </x:c>
      <x:c r="T8912" s="1">
        <x:f t="shared" si="1669"/>
        <x:v>12504.072424784928</x:v>
      </x:c>
    </x:row>
    <x:row r="8913">
      <x:c r="A8913" s="1"/>
      <x:c r="B8913" s="1"/>
      <x:c r="C8913" s="1"/>
      <x:c r="D8913" s="1"/>
      <x:c r="E8913" s="1"/>
      <x:c r="F8913" s="1"/>
      <x:c r="G8913" s="1"/>
      <x:c r="H8913" s="1"/>
      <x:c r="I8913" s="53">
        <x:f t="shared" si="1658"/>
        <x:v>13</x:v>
      </x:c>
      <x:c r="J8913" s="53">
        <x:f t="shared" si="1659"/>
        <x:v>13</x:v>
      </x:c>
      <x:c r="K8913" s="53">
        <x:f t="shared" si="1660"/>
        <x:v>1</x:v>
      </x:c>
      <x:c r="L8913" s="53">
        <x:f t="shared" si="1661"/>
        <x:v>27</x:v>
      </x:c>
      <x:c r="M8913" s="54">
        <x:f t="shared" si="1662"/>
        <x:v>4622.3391283323881</x:v>
      </x:c>
      <x:c r="N8913" s="54">
        <x:f t="shared" si="1663"/>
        <x:v>2.7099577280086029</x:v>
      </x:c>
      <x:c r="O8913" s="55">
        <x:f t="shared" si="1664"/>
        <x:v>144322</x:v>
      </x:c>
      <x:c r="P8913" s="55">
        <x:f t="shared" si="1665"/>
        <x:v>18040</x:v>
      </x:c>
      <x:c r="Q8913" s="55">
        <x:f t="shared" si="1666"/>
        <x:v>92748.943200215072</x:v>
      </x:c>
      <x:c r="R8913" s="55">
        <x:f t="shared" si="1667"/>
        <x:v>13533.056799784928</x:v>
      </x:c>
      <x:c r="S8913" s="1" t="str">
        <x:f t="shared" si="1668"/>
        <x:v>YES</x:v>
      </x:c>
      <x:c r="T8913" s="1">
        <x:f t="shared" si="1669"/>
        <x:v>13533.056799784928</x:v>
      </x:c>
    </x:row>
    <x:row r="8914">
      <x:c r="A8914" s="1"/>
      <x:c r="B8914" s="1"/>
      <x:c r="C8914" s="1"/>
      <x:c r="D8914" s="1"/>
      <x:c r="E8914" s="1"/>
      <x:c r="F8914" s="1"/>
      <x:c r="G8914" s="1"/>
      <x:c r="H8914" s="1"/>
      <x:c r="I8914" s="53">
        <x:f t="shared" si="1658"/>
        <x:v>13</x:v>
      </x:c>
      <x:c r="J8914" s="53">
        <x:f t="shared" si="1659"/>
        <x:v>13</x:v>
      </x:c>
      <x:c r="K8914" s="53">
        <x:f t="shared" si="1660"/>
        <x:v>2</x:v>
      </x:c>
      <x:c r="L8914" s="53">
        <x:f t="shared" si="1661"/>
        <x:v>28</x:v>
      </x:c>
      <x:c r="M8914" s="54">
        <x:f t="shared" si="1662"/>
        <x:v>4669.0406908323885</x:v>
      </x:c>
      <x:c r="N8914" s="54">
        <x:f t="shared" si="1663"/>
        <x:v>2.7423893686336029</x:v>
      </x:c>
      <x:c r="O8914" s="55">
        <x:f t="shared" si="1664"/>
        <x:v>147022</x:v>
      </x:c>
      <x:c r="P8914" s="55">
        <x:f t="shared" si="1665"/>
        <x:v>18920</x:v>
      </x:c>
      <x:c r="Q8914" s="55">
        <x:f t="shared" si="1666"/>
        <x:v>93559.734215840072</x:v>
      </x:c>
      <x:c r="R8914" s="55">
        <x:f t="shared" si="1667"/>
        <x:v>14542.265784159928</x:v>
      </x:c>
      <x:c r="S8914" s="1" t="str">
        <x:f t="shared" si="1668"/>
        <x:v>YES</x:v>
      </x:c>
      <x:c r="T8914" s="1">
        <x:f t="shared" si="1669"/>
        <x:v>14542.265784159928</x:v>
      </x:c>
    </x:row>
    <x:row r="8915">
      <x:c r="A8915" s="1"/>
      <x:c r="B8915" s="1"/>
      <x:c r="C8915" s="1"/>
      <x:c r="D8915" s="1"/>
      <x:c r="E8915" s="1"/>
      <x:c r="F8915" s="1"/>
      <x:c r="G8915" s="1"/>
      <x:c r="H8915" s="1"/>
      <x:c r="I8915" s="53">
        <x:f t="shared" si="1658"/>
        <x:v>13</x:v>
      </x:c>
      <x:c r="J8915" s="53">
        <x:f t="shared" si="1659"/>
        <x:v>13</x:v>
      </x:c>
      <x:c r="K8915" s="53">
        <x:f t="shared" si="1660"/>
        <x:v>3</x:v>
      </x:c>
      <x:c r="L8915" s="53">
        <x:f t="shared" si="1661"/>
        <x:v>29</x:v>
      </x:c>
      <x:c r="M8915" s="54">
        <x:f t="shared" si="1662"/>
        <x:v>4716.9026732542634</x:v>
      </x:c>
      <x:c r="N8915" s="54">
        <x:f t="shared" si="1663"/>
        <x:v>2.7756268564265718</x:v>
      </x:c>
      <x:c r="O8915" s="55">
        <x:f t="shared" si="1664"/>
        <x:v>149722</x:v>
      </x:c>
      <x:c r="P8915" s="55">
        <x:f t="shared" si="1665"/>
        <x:v>19800</x:v>
      </x:c>
      <x:c r="Q8915" s="55">
        <x:f t="shared" si="1666"/>
        <x:v>94390.67141066429</x:v>
      </x:c>
      <x:c r="R8915" s="55">
        <x:f t="shared" si="1667"/>
        <x:v>15531.32858933571</x:v>
      </x:c>
      <x:c r="S8915" s="1" t="str">
        <x:f t="shared" si="1668"/>
        <x:v>YES</x:v>
      </x:c>
      <x:c r="T8915" s="1">
        <x:f t="shared" si="1669"/>
        <x:v>15531.32858933571</x:v>
      </x:c>
    </x:row>
    <x:row r="8916">
      <x:c r="A8916" s="1"/>
      <x:c r="B8916" s="1"/>
      <x:c r="C8916" s="1"/>
      <x:c r="D8916" s="1"/>
      <x:c r="E8916" s="1"/>
      <x:c r="F8916" s="1"/>
      <x:c r="G8916" s="1"/>
      <x:c r="H8916" s="1"/>
      <x:c r="I8916" s="53">
        <x:f t="shared" si="1658"/>
        <x:v>13</x:v>
      </x:c>
      <x:c r="J8916" s="53">
        <x:f t="shared" si="1659"/>
        <x:v>13</x:v>
      </x:c>
      <x:c r="K8916" s="53">
        <x:f t="shared" si="1660"/>
        <x:v>4</x:v>
      </x:c>
      <x:c r="L8916" s="53">
        <x:f t="shared" si="1661"/>
        <x:v>30</x:v>
      </x:c>
      <x:c r="M8916" s="54">
        <x:f t="shared" si="1662"/>
        <x:v>4765.9467889769194</x:v>
      </x:c>
      <x:c r="N8916" s="54">
        <x:f t="shared" si="1663"/>
        <x:v>2.8096852701228605</x:v>
      </x:c>
      <x:c r="O8916" s="55">
        <x:f t="shared" si="1664"/>
        <x:v>152422</x:v>
      </x:c>
      <x:c r="P8916" s="55">
        <x:f t="shared" si="1665"/>
        <x:v>20680</x:v>
      </x:c>
      <x:c r="Q8916" s="55">
        <x:f t="shared" si="1666"/>
        <x:v>95242.131753071517</x:v>
      </x:c>
      <x:c r="R8916" s="55">
        <x:f t="shared" si="1667"/>
        <x:v>16499.868246928483</x:v>
      </x:c>
      <x:c r="S8916" s="1" t="str">
        <x:f t="shared" si="1668"/>
        <x:v>YES</x:v>
      </x:c>
      <x:c r="T8916" s="1">
        <x:f t="shared" si="1669"/>
        <x:v>16499.868246928483</x:v>
      </x:c>
    </x:row>
    <x:row r="8917">
      <x:c r="A8917" s="1"/>
      <x:c r="B8917" s="1"/>
      <x:c r="C8917" s="1"/>
      <x:c r="D8917" s="1"/>
      <x:c r="E8917" s="1"/>
      <x:c r="F8917" s="1"/>
      <x:c r="G8917" s="1"/>
      <x:c r="H8917" s="1"/>
      <x:c r="I8917" s="53">
        <x:f t="shared" si="1658"/>
        <x:v>13</x:v>
      </x:c>
      <x:c r="J8917" s="53">
        <x:f t="shared" si="1659"/>
        <x:v>13</x:v>
      </x:c>
      <x:c r="K8917" s="53">
        <x:f t="shared" si="1660"/>
        <x:v>5</x:v>
      </x:c>
      <x:c r="L8917" s="53">
        <x:f t="shared" si="1661"/>
        <x:v>31</x:v>
      </x:c>
      <x:c r="M8917" s="54">
        <x:f t="shared" si="1662"/>
        <x:v>4816.1951128981227</x:v>
      </x:c>
      <x:c r="N8917" s="54">
        <x:f t="shared" si="1663"/>
        <x:v>2.844579939512585</x:v>
      </x:c>
      <x:c r="O8917" s="55">
        <x:f t="shared" si="1664"/>
        <x:v>155122</x:v>
      </x:c>
      <x:c r="P8917" s="55">
        <x:f t="shared" si="1665"/>
        <x:v>21560</x:v>
      </x:c>
      <x:c r="Q8917" s="55">
        <x:f t="shared" si="1666"/>
        <x:v>96114.498487814635</x:v>
      </x:c>
      <x:c r="R8917" s="55">
        <x:f t="shared" si="1667"/>
        <x:v>17447.501512185365</x:v>
      </x:c>
      <x:c r="S8917" s="1" t="str">
        <x:f t="shared" si="1668"/>
        <x:v>YES</x:v>
      </x:c>
      <x:c r="T8917" s="1">
        <x:f t="shared" si="1669"/>
        <x:v>17447.501512185365</x:v>
      </x:c>
    </x:row>
    <x:row r="8918">
      <x:c r="A8918" s="1"/>
      <x:c r="B8918" s="1"/>
      <x:c r="C8918" s="1"/>
      <x:c r="D8918" s="1"/>
      <x:c r="E8918" s="1"/>
      <x:c r="F8918" s="1"/>
      <x:c r="G8918" s="1"/>
      <x:c r="H8918" s="1"/>
      <x:c r="I8918" s="53">
        <x:f t="shared" si="1658"/>
        <x:v>13</x:v>
      </x:c>
      <x:c r="J8918" s="53">
        <x:f t="shared" si="1659"/>
        <x:v>13</x:v>
      </x:c>
      <x:c r="K8918" s="53">
        <x:f t="shared" si="1660"/>
        <x:v>6</x:v>
      </x:c>
      <x:c r="L8918" s="53">
        <x:f t="shared" si="1661"/>
        <x:v>32</x:v>
      </x:c>
      <x:c r="M8918" s="54">
        <x:f t="shared" si="1662"/>
        <x:v>4867.6700870797558</x:v>
      </x:c>
      <x:c r="N8918" s="54">
        <x:f t="shared" si="1663"/>
        <x:v>2.8803264493609415</x:v>
      </x:c>
      <x:c r="O8918" s="55">
        <x:f t="shared" si="1664"/>
        <x:v>157822</x:v>
      </x:c>
      <x:c r="P8918" s="55">
        <x:f t="shared" si="1665"/>
        <x:v>22440</x:v>
      </x:c>
      <x:c r="Q8918" s="55">
        <x:f t="shared" si="1666"/>
        <x:v>97008.161234023544</x:v>
      </x:c>
      <x:c r="R8918" s="55">
        <x:f t="shared" si="1667"/>
        <x:v>18373.838765976456</x:v>
      </x:c>
      <x:c r="S8918" s="1" t="str">
        <x:f t="shared" si="1668"/>
        <x:v>YES</x:v>
      </x:c>
      <x:c r="T8918" s="1">
        <x:f t="shared" si="1669"/>
        <x:v>18373.838765976456</x:v>
      </x:c>
    </x:row>
    <x:row r="8919">
      <x:c r="A8919" s="1"/>
      <x:c r="B8919" s="1"/>
      <x:c r="C8919" s="1"/>
      <x:c r="D8919" s="1"/>
      <x:c r="E8919" s="1"/>
      <x:c r="F8919" s="1"/>
      <x:c r="G8919" s="1"/>
      <x:c r="H8919" s="1"/>
      <x:c r="I8919" s="53">
        <x:f t="shared" si="1658"/>
        <x:v>13</x:v>
      </x:c>
      <x:c r="J8919" s="53">
        <x:f t="shared" si="1659"/>
        <x:v>13</x:v>
      </x:c>
      <x:c r="K8919" s="53">
        <x:f t="shared" si="1660"/>
        <x:v>7</x:v>
      </x:c>
      <x:c r="L8919" s="53">
        <x:f t="shared" si="1661"/>
        <x:v>33</x:v>
      </x:c>
      <x:c r="M8919" s="54">
        <x:f t="shared" si="1662"/>
        <x:v>4920.3945264777167</x:v>
      </x:c>
      <x:c r="N8919" s="54">
        <x:f t="shared" si="1663"/>
        <x:v>2.9169406433873033</x:v>
      </x:c>
      <x:c r="O8919" s="55">
        <x:f t="shared" si="1664"/>
        <x:v>160522</x:v>
      </x:c>
      <x:c r="P8919" s="55">
        <x:f t="shared" si="1665"/>
        <x:v>23320</x:v>
      </x:c>
      <x:c r="Q8919" s="55">
        <x:f t="shared" si="1666"/>
        <x:v>97923.516084682575</x:v>
      </x:c>
      <x:c r="R8919" s="55">
        <x:f t="shared" si="1667"/>
        <x:v>19278.483915317425</x:v>
      </x:c>
      <x:c r="S8919" s="1" t="str">
        <x:f t="shared" si="1668"/>
        <x:v>YES</x:v>
      </x:c>
      <x:c r="T8919" s="1">
        <x:f t="shared" si="1669"/>
        <x:v>19278.483915317425</x:v>
      </x:c>
    </x:row>
    <x:row r="8920">
      <x:c r="A8920" s="1"/>
      <x:c r="B8920" s="1"/>
      <x:c r="C8920" s="1"/>
      <x:c r="D8920" s="1"/>
      <x:c r="E8920" s="1"/>
      <x:c r="F8920" s="1"/>
      <x:c r="G8920" s="1"/>
      <x:c r="H8920" s="1"/>
      <x:c r="I8920" s="53">
        <x:f t="shared" si="1658"/>
        <x:v>13</x:v>
      </x:c>
      <x:c r="J8920" s="53">
        <x:f t="shared" si="1659"/>
        <x:v>13</x:v>
      </x:c>
      <x:c r="K8920" s="53">
        <x:f t="shared" si="1660"/>
        <x:v>8</x:v>
      </x:c>
      <x:c r="L8920" s="53">
        <x:f t="shared" si="1661"/>
        <x:v>34</x:v>
      </x:c>
      <x:c r="M8920" s="54">
        <x:f t="shared" si="1662"/>
        <x:v>4974.3916247576963</x:v>
      </x:c>
      <x:c r="N8920" s="54">
        <x:f t="shared" si="1663"/>
        <x:v>2.9544386283039556</x:v>
      </x:c>
      <x:c r="O8920" s="55">
        <x:f t="shared" si="1664"/>
        <x:v>163222</x:v>
      </x:c>
      <x:c r="P8920" s="55">
        <x:f t="shared" si="1665"/>
        <x:v>24200</x:v>
      </x:c>
      <x:c r="Q8920" s="55">
        <x:f t="shared" si="1666"/>
        <x:v>98860.965707598894</x:v>
      </x:c>
      <x:c r="R8920" s="55">
        <x:f t="shared" si="1667"/>
        <x:v>20161.034292401106</x:v>
      </x:c>
      <x:c r="S8920" s="1" t="str">
        <x:f t="shared" si="1668"/>
        <x:v>YES</x:v>
      </x:c>
      <x:c r="T8920" s="1">
        <x:f t="shared" si="1669"/>
        <x:v>20161.034292401106</x:v>
      </x:c>
    </x:row>
    <x:row r="8921">
      <x:c r="A8921" s="1"/>
      <x:c r="B8921" s="1"/>
      <x:c r="C8921" s="1"/>
      <x:c r="D8921" s="1"/>
      <x:c r="E8921" s="1"/>
      <x:c r="F8921" s="1"/>
      <x:c r="G8921" s="1"/>
      <x:c r="H8921" s="1"/>
      <x:c r="I8921" s="53">
        <x:f t="shared" si="1658"/>
        <x:v>13</x:v>
      </x:c>
      <x:c r="J8921" s="53">
        <x:f t="shared" si="1659"/>
        <x:v>13</x:v>
      </x:c>
      <x:c r="K8921" s="53">
        <x:f t="shared" si="1660"/>
        <x:v>9</x:v>
      </x:c>
      <x:c r="L8921" s="53">
        <x:f t="shared" si="1661"/>
        <x:v>35</x:v>
      </x:c>
      <x:c r="M8921" s="54">
        <x:f t="shared" si="1662"/>
        <x:v>5029.6849601980912</x:v>
      </x:c>
      <x:c r="N8921" s="54">
        <x:f t="shared" si="1663"/>
        <x:v>2.9928367779153411</x:v>
      </x:c>
      <x:c r="O8921" s="55">
        <x:f t="shared" si="1664"/>
        <x:v>165922</x:v>
      </x:c>
      <x:c r="P8921" s="55">
        <x:f t="shared" si="1665"/>
        <x:v>25080</x:v>
      </x:c>
      <x:c r="Q8921" s="55">
        <x:f t="shared" si="1666"/>
        <x:v>99820.919447883527</x:v>
      </x:c>
      <x:c r="R8921" s="55">
        <x:f t="shared" si="1667"/>
        <x:v>21021.080552116473</x:v>
      </x:c>
      <x:c r="S8921" s="1" t="str">
        <x:f t="shared" si="1668"/>
        <x:v>YES</x:v>
      </x:c>
      <x:c r="T8921" s="1">
        <x:f t="shared" si="1669"/>
        <x:v>21021.080552116473</x:v>
      </x:c>
    </x:row>
    <x:row r="8922">
      <x:c r="A8922" s="1"/>
      <x:c r="B8922" s="1"/>
      <x:c r="C8922" s="1"/>
      <x:c r="D8922" s="1"/>
      <x:c r="E8922" s="1"/>
      <x:c r="F8922" s="1"/>
      <x:c r="G8922" s="1"/>
      <x:c r="H8922" s="1"/>
      <x:c r="I8922" s="53">
        <x:f t="shared" si="1658"/>
        <x:v>13</x:v>
      </x:c>
      <x:c r="J8922" s="53">
        <x:f t="shared" si="1659"/>
        <x:v>13</x:v>
      </x:c>
      <x:c r="K8922" s="53">
        <x:f t="shared" si="1660"/>
        <x:v>10</x:v>
      </x:c>
      <x:c r="L8922" s="53">
        <x:f t="shared" si="1661"/>
        <x:v>36</x:v>
      </x:c>
      <x:c r="M8922" s="54">
        <x:f t="shared" si="1662"/>
        <x:v>5086.2985016813036</x:v>
      </x:c>
      <x:c r="N8922" s="54">
        <x:f t="shared" si="1663"/>
        <x:v>3.0321517372786833</x:v>
      </x:c>
      <x:c r="O8922" s="55">
        <x:f t="shared" si="1664"/>
        <x:v>168622</x:v>
      </x:c>
      <x:c r="P8922" s="55">
        <x:f t="shared" si="1665"/>
        <x:v>25960</x:v>
      </x:c>
      <x:c r="Q8922" s="55">
        <x:f t="shared" si="1666"/>
        <x:v>100803.79343196707</x:v>
      </x:c>
      <x:c r="R8922" s="55">
        <x:f t="shared" si="1667"/>
        <x:v>21858.206568032925</x:v>
      </x:c>
      <x:c r="S8922" s="1" t="str">
        <x:f t="shared" si="1668"/>
        <x:v>YES</x:v>
      </x:c>
      <x:c r="T8922" s="1">
        <x:f t="shared" si="1669"/>
        <x:v>21858.206568032925</x:v>
      </x:c>
    </x:row>
    <x:row r="8923">
      <x:c r="A8923" s="1"/>
      <x:c r="B8923" s="1"/>
      <x:c r="C8923" s="1"/>
      <x:c r="D8923" s="1"/>
      <x:c r="E8923" s="1"/>
      <x:c r="F8923" s="1"/>
      <x:c r="G8923" s="1"/>
      <x:c r="H8923" s="1"/>
      <x:c r="I8923" s="53">
        <x:f t="shared" si="1658"/>
        <x:v>13</x:v>
      </x:c>
      <x:c r="J8923" s="53">
        <x:f t="shared" si="1659"/>
        <x:v>13</x:v>
      </x:c>
      <x:c r="K8923" s="53">
        <x:f t="shared" si="1660"/>
        <x:v>11</x:v>
      </x:c>
      <x:c r="L8923" s="53">
        <x:f t="shared" si="1661"/>
        <x:v>37</x:v>
      </x:c>
      <x:c r="M8923" s="54">
        <x:f t="shared" si="1662"/>
        <x:v>5144.256614774743</x:v>
      </x:c>
      <x:c r="N8923" s="54">
        <x:f t="shared" si="1663"/>
        <x:v>3.072400426926905</x:v>
      </x:c>
      <x:c r="O8923" s="55">
        <x:f t="shared" si="1664"/>
        <x:v>171322</x:v>
      </x:c>
      <x:c r="P8923" s="55">
        <x:f t="shared" si="1665"/>
        <x:v>26840</x:v>
      </x:c>
      <x:c r="Q8923" s="55">
        <x:f t="shared" si="1666"/>
        <x:v>101810.01067317261</x:v>
      </x:c>
      <x:c r="R8923" s="55">
        <x:f t="shared" si="1667"/>
        <x:v>22671.989326827388</x:v>
      </x:c>
      <x:c r="S8923" s="1" t="str">
        <x:f t="shared" si="1668"/>
        <x:v>YES</x:v>
      </x:c>
      <x:c r="T8923" s="1">
        <x:f t="shared" si="1669"/>
        <x:v>22671.989326827388</x:v>
      </x:c>
    </x:row>
    <x:row r="8924">
      <x:c r="A8924" s="1"/>
      <x:c r="B8924" s="1"/>
      <x:c r="C8924" s="1"/>
      <x:c r="D8924" s="1"/>
      <x:c r="E8924" s="1"/>
      <x:c r="F8924" s="1"/>
      <x:c r="G8924" s="1"/>
      <x:c r="H8924" s="1"/>
      <x:c r="I8924" s="53">
        <x:f t="shared" si="1658"/>
        <x:v>13</x:v>
      </x:c>
      <x:c r="J8924" s="53">
        <x:f t="shared" si="1659"/>
        <x:v>13</x:v>
      </x:c>
      <x:c r="K8924" s="53">
        <x:f t="shared" si="1660"/>
        <x:v>12</x:v>
      </x:c>
      <x:c r="L8924" s="53">
        <x:f t="shared" si="1661"/>
        <x:v>38</x:v>
      </x:c>
      <x:c r="M8924" s="54">
        <x:f t="shared" si="1662"/>
        <x:v>5203.584067902807</x:v>
      </x:c>
      <x:c r="N8924" s="54">
        <x:f t="shared" si="1663"/>
        <x:v>3.1136000471547272</x:v>
      </x:c>
      <x:c r="O8924" s="55">
        <x:f t="shared" si="1664"/>
        <x:v>174022</x:v>
      </x:c>
      <x:c r="P8924" s="55">
        <x:f t="shared" si="1665"/>
        <x:v>27720</x:v>
      </x:c>
      <x:c r="Q8924" s="55">
        <x:f t="shared" si="1666"/>
        <x:v>102840.00117886817</x:v>
      </x:c>
      <x:c r="R8924" s="55">
        <x:f t="shared" si="1667"/>
        <x:v>23461.998821131827</x:v>
      </x:c>
      <x:c r="S8924" s="1" t="str">
        <x:f t="shared" si="1668"/>
        <x:v>YES</x:v>
      </x:c>
      <x:c r="T8924" s="1">
        <x:f t="shared" si="1669"/>
        <x:v>23461.998821131827</x:v>
      </x:c>
    </x:row>
    <x:row r="8925">
      <x:c r="A8925" s="1"/>
      <x:c r="B8925" s="1"/>
      <x:c r="C8925" s="1"/>
      <x:c r="D8925" s="1"/>
      <x:c r="E8925" s="1"/>
      <x:c r="F8925" s="1"/>
      <x:c r="G8925" s="1"/>
      <x:c r="H8925" s="1"/>
      <x:c r="I8925" s="53">
        <x:f t="shared" si="1658"/>
        <x:v>13</x:v>
      </x:c>
      <x:c r="J8925" s="53">
        <x:f t="shared" si="1659"/>
        <x:v>13</x:v>
      </x:c>
      <x:c r="K8925" s="53">
        <x:f t="shared" si="1660"/>
        <x:v>13</x:v>
      </x:c>
      <x:c r="L8925" s="53">
        <x:f t="shared" si="1661"/>
        <x:v>39</x:v>
      </x:c>
      <x:c r="M8925" s="54">
        <x:f t="shared" si="1662"/>
        <x:v>5264.306038611192</x:v>
      </x:c>
      <x:c r="N8925" s="54">
        <x:f t="shared" si="1663"/>
        <x:v>3.1557680823688834</x:v>
      </x:c>
      <x:c r="O8925" s="55">
        <x:f t="shared" si="1664"/>
        <x:v>176722</x:v>
      </x:c>
      <x:c r="P8925" s="55">
        <x:f t="shared" si="1665"/>
        <x:v>28600</x:v>
      </x:c>
      <x:c r="Q8925" s="55">
        <x:f t="shared" si="1666"/>
        <x:v>103894.20205922208</x:v>
      </x:c>
      <x:c r="R8925" s="55">
        <x:f t="shared" si="1667"/>
        <x:v>24227.79794077792</x:v>
      </x:c>
      <x:c r="S8925" s="1" t="str">
        <x:f t="shared" si="1668"/>
        <x:v>YES</x:v>
      </x:c>
      <x:c r="T8925" s="1">
        <x:f t="shared" si="1669"/>
        <x:v>24227.79794077792</x:v>
      </x:c>
    </x:row>
    <x:row r="8926">
      <x:c r="A8926" s="1"/>
      <x:c r="B8926" s="1"/>
      <x:c r="C8926" s="1"/>
      <x:c r="D8926" s="1"/>
      <x:c r="E8926" s="1"/>
      <x:c r="F8926" s="1"/>
      <x:c r="G8926" s="1"/>
      <x:c r="H8926" s="1"/>
      <x:c r="I8926" s="53">
        <x:f t="shared" si="1658"/>
        <x:v>13</x:v>
      </x:c>
      <x:c r="J8926" s="53">
        <x:f t="shared" si="1659"/>
        <x:v>13</x:v>
      </x:c>
      <x:c r="K8926" s="53">
        <x:f t="shared" si="1660"/>
        <x:v>14</x:v>
      </x:c>
      <x:c r="L8926" s="53">
        <x:f t="shared" si="1661"/>
        <x:v>40</x:v>
      </x:c>
      <x:c r="M8926" s="54">
        <x:f t="shared" si="1662"/>
        <x:v>5326.448119924853</x:v>
      </x:c>
      <x:c r="N8926" s="54">
        <x:f t="shared" si="1663"/>
        <x:v>3.1989223055033702</x:v>
      </x:c>
      <x:c r="O8926" s="55">
        <x:f t="shared" si="1664"/>
        <x:v>179422</x:v>
      </x:c>
      <x:c r="P8926" s="55">
        <x:f t="shared" si="1665"/>
        <x:v>29480</x:v>
      </x:c>
      <x:c r="Q8926" s="55">
        <x:f t="shared" si="1666"/>
        <x:v>104973.05763758425</x:v>
      </x:c>
      <x:c r="R8926" s="55">
        <x:f t="shared" si="1667"/>
        <x:v>24968.94236241575</x:v>
      </x:c>
      <x:c r="S8926" s="1" t="str">
        <x:f t="shared" si="1668"/>
        <x:v>YES</x:v>
      </x:c>
      <x:c r="T8926" s="1">
        <x:f t="shared" si="1669"/>
        <x:v>24968.94236241575</x:v>
      </x:c>
    </x:row>
    <x:row r="8927">
      <x:c r="A8927" s="1"/>
      <x:c r="B8927" s="1"/>
      <x:c r="C8927" s="1"/>
      <x:c r="D8927" s="1"/>
      <x:c r="E8927" s="1"/>
      <x:c r="F8927" s="1"/>
      <x:c r="G8927" s="1"/>
      <x:c r="H8927" s="1"/>
      <x:c r="I8927" s="53">
        <x:f t="shared" si="1658"/>
        <x:v>13</x:v>
      </x:c>
      <x:c r="J8927" s="53">
        <x:f t="shared" si="1659"/>
        <x:v>13</x:v>
      </x:c>
      <x:c r="K8927" s="53">
        <x:f t="shared" si="1660"/>
        <x:v>15</x:v>
      </x:c>
      <x:c r="L8927" s="53">
        <x:f t="shared" si="1661"/>
        <x:v>41</x:v>
      </x:c>
      <x:c r="M8927" s="54">
        <x:f t="shared" si="1662"/>
        <x:v>5390.0363268009987</x:v>
      </x:c>
      <x:c r="N8927" s="54">
        <x:f t="shared" si="1663"/>
        <x:v>3.2430807825006935</x:v>
      </x:c>
      <x:c r="O8927" s="55">
        <x:f t="shared" si="1664"/>
        <x:v>182122</x:v>
      </x:c>
      <x:c r="P8927" s="55">
        <x:f t="shared" si="1665"/>
        <x:v>30360</x:v>
      </x:c>
      <x:c r="Q8927" s="55">
        <x:f t="shared" si="1666"/>
        <x:v>106077.01956251734</x:v>
      </x:c>
      <x:c r="R8927" s="55">
        <x:f t="shared" si="1667"/>
        <x:v>25684.980437482664</x:v>
      </x:c>
      <x:c r="S8927" s="1" t="str">
        <x:f t="shared" si="1668"/>
        <x:v>YES</x:v>
      </x:c>
      <x:c r="T8927" s="1">
        <x:f t="shared" si="1669"/>
        <x:v>25684.980437482664</x:v>
      </x:c>
    </x:row>
    <x:row r="8928">
      <x:c r="A8928" s="1"/>
      <x:c r="B8928" s="1"/>
      <x:c r="C8928" s="1"/>
      <x:c r="D8928" s="1"/>
      <x:c r="E8928" s="1"/>
      <x:c r="F8928" s="1"/>
      <x:c r="G8928" s="1"/>
      <x:c r="H8928" s="1"/>
      <x:c r="I8928" s="53">
        <x:f t="shared" si="1658"/>
        <x:v>13</x:v>
      </x:c>
      <x:c r="J8928" s="53">
        <x:f t="shared" si="1659"/>
        <x:v>13</x:v>
      </x:c>
      <x:c r="K8928" s="53">
        <x:f t="shared" si="1660"/>
        <x:v>16</x:v>
      </x:c>
      <x:c r="L8928" s="53">
        <x:f t="shared" si="1661"/>
        <x:v>42</x:v>
      </x:c>
      <x:c r="M8928" s="54">
        <x:f t="shared" si="1662"/>
        <x:v>5455.0971026784882</x:v>
      </x:c>
      <x:c r="N8928" s="54">
        <x:f t="shared" si="1663"/>
        <x:v>3.2882618768600613</x:v>
      </x:c>
      <x:c r="O8928" s="55">
        <x:f t="shared" si="1664"/>
        <x:v>184822</x:v>
      </x:c>
      <x:c r="P8928" s="55">
        <x:f t="shared" si="1665"/>
        <x:v>31240</x:v>
      </x:c>
      <x:c r="Q8928" s="55">
        <x:f t="shared" si="1666"/>
        <x:v>107206.54692150153</x:v>
      </x:c>
      <x:c r="R8928" s="55">
        <x:f t="shared" si="1667"/>
        <x:v>26375.453078498467</x:v>
      </x:c>
      <x:c r="S8928" s="1" t="str">
        <x:f t="shared" si="1668"/>
        <x:v>YES</x:v>
      </x:c>
      <x:c r="T8928" s="1">
        <x:f t="shared" si="1669"/>
        <x:v>26375.453078498467</x:v>
      </x:c>
    </x:row>
    <x:row r="8929">
      <x:c r="A8929" s="1"/>
      <x:c r="B8929" s="1"/>
      <x:c r="C8929" s="1"/>
      <x:c r="D8929" s="1"/>
      <x:c r="E8929" s="1"/>
      <x:c r="F8929" s="1"/>
      <x:c r="G8929" s="1"/>
      <x:c r="H8929" s="1"/>
      <x:c r="I8929" s="53">
        <x:f t="shared" si="1658"/>
        <x:v>13</x:v>
      </x:c>
      <x:c r="J8929" s="53">
        <x:f t="shared" si="1659"/>
        <x:v>13</x:v>
      </x:c>
      <x:c r="K8929" s="53">
        <x:f t="shared" si="1660"/>
        <x:v>17</x:v>
      </x:c>
      <x:c r="L8929" s="53">
        <x:f t="shared" si="1661"/>
        <x:v>43</x:v>
      </x:c>
      <x:c r="M8929" s="54">
        <x:f t="shared" si="1662"/>
        <x:v>5521.6573261250287</x:v>
      </x:c>
      <x:c r="N8929" s="54">
        <x:f t="shared" si="1663"/>
        <x:v>3.3344842542534923</x:v>
      </x:c>
      <x:c r="O8929" s="55">
        <x:f t="shared" si="1664"/>
        <x:v>187522</x:v>
      </x:c>
      <x:c r="P8929" s="55">
        <x:f t="shared" si="1665"/>
        <x:v>32120</x:v>
      </x:c>
      <x:c r="Q8929" s="55">
        <x:f t="shared" si="1666"/>
        <x:v>108362.1063563373</x:v>
      </x:c>
      <x:c r="R8929" s="55">
        <x:f t="shared" si="1667"/>
        <x:v>27039.893643662697</x:v>
      </x:c>
      <x:c r="S8929" s="1" t="str">
        <x:f t="shared" si="1668"/>
        <x:v>YES</x:v>
      </x:c>
      <x:c r="T8929" s="1">
        <x:f t="shared" si="1669"/>
        <x:v>27039.893643662697</x:v>
      </x:c>
    </x:row>
    <x:row r="8930">
      <x:c r="A8930" s="1"/>
      <x:c r="B8930" s="1"/>
      <x:c r="C8930" s="1"/>
      <x:c r="D8930" s="1"/>
      <x:c r="E8930" s="1"/>
      <x:c r="F8930" s="1"/>
      <x:c r="G8930" s="1"/>
      <x:c r="H8930" s="1"/>
      <x:c r="I8930" s="53">
        <x:f t="shared" si="1658"/>
        <x:v>13</x:v>
      </x:c>
      <x:c r="J8930" s="53">
        <x:f t="shared" si="1659"/>
        <x:v>13</x:v>
      </x:c>
      <x:c r="K8930" s="53">
        <x:f t="shared" si="1660"/>
        <x:v>18</x:v>
      </x:c>
      <x:c r="L8930" s="53">
        <x:f t="shared" si="1661"/>
        <x:v>44</x:v>
      </x:c>
      <x:c r="M8930" s="54">
        <x:f t="shared" si="1662"/>
        <x:v>5589.7443175836161</x:v>
      </x:c>
      <x:c r="N8930" s="54">
        <x:f t="shared" si="1663"/>
        <x:v>3.3817668872108446</x:v>
      </x:c>
      <x:c r="O8930" s="55">
        <x:f t="shared" si="1664"/>
        <x:v>190222</x:v>
      </x:c>
      <x:c r="P8930" s="55">
        <x:f t="shared" si="1665"/>
        <x:v>33000</x:v>
      </x:c>
      <x:c r="Q8930" s="55">
        <x:f t="shared" si="1666"/>
        <x:v>109544.17218027111</x:v>
      </x:c>
      <x:c r="R8930" s="55">
        <x:f t="shared" si="1667"/>
        <x:v>27677.827819728889</x:v>
      </x:c>
      <x:c r="S8930" s="1" t="str">
        <x:f t="shared" si="1668"/>
        <x:v>YES</x:v>
      </x:c>
      <x:c r="T8930" s="1">
        <x:f t="shared" si="1669"/>
        <x:v>27677.827819728889</x:v>
      </x:c>
    </x:row>
    <x:row r="8931">
      <x:c r="A8931" s="1"/>
      <x:c r="B8931" s="1"/>
      <x:c r="C8931" s="1"/>
      <x:c r="D8931" s="1"/>
      <x:c r="E8931" s="1"/>
      <x:c r="F8931" s="1"/>
      <x:c r="G8931" s="1"/>
      <x:c r="H8931" s="1"/>
      <x:c r="I8931" s="53">
        <x:f t="shared" si="1658"/>
        <x:v>13</x:v>
      </x:c>
      <x:c r="J8931" s="53">
        <x:f t="shared" si="1659"/>
        <x:v>13</x:v>
      </x:c>
      <x:c r="K8931" s="53">
        <x:f t="shared" si="1660"/>
        <x:v>19</x:v>
      </x:c>
      <x:c r="L8931" s="53">
        <x:f t="shared" si="1661"/>
        <x:v>45</x:v>
      </x:c>
      <x:c r="M8931" s="54">
        <x:f t="shared" si="1662"/>
        <x:v>5659.3858462196376</x:v>
      </x:c>
      <x:c r="N8931" s="54">
        <x:f t="shared" si="1663"/>
        <x:v>3.4301290598747483</x:v>
      </x:c>
      <x:c r="O8931" s="55">
        <x:f t="shared" si="1664"/>
        <x:v>192922</x:v>
      </x:c>
      <x:c r="P8931" s="55">
        <x:f t="shared" si="1665"/>
        <x:v>33880</x:v>
      </x:c>
      <x:c r="Q8931" s="55">
        <x:f t="shared" si="1666"/>
        <x:v>110753.22649686871</x:v>
      </x:c>
      <x:c r="R8931" s="55">
        <x:f t="shared" si="1667"/>
        <x:v>28288.773503131291</x:v>
      </x:c>
      <x:c r="S8931" s="1" t="str">
        <x:f t="shared" si="1668"/>
        <x:v>YES</x:v>
      </x:c>
      <x:c r="T8931" s="1">
        <x:f t="shared" si="1669"/>
        <x:v>28288.773503131291</x:v>
      </x:c>
    </x:row>
    <x:row r="8932">
      <x:c r="A8932" s="1"/>
      <x:c r="B8932" s="1"/>
      <x:c r="C8932" s="1"/>
      <x:c r="D8932" s="1"/>
      <x:c r="E8932" s="1"/>
      <x:c r="F8932" s="1"/>
      <x:c r="G8932" s="1"/>
      <x:c r="H8932" s="1"/>
      <x:c r="I8932" s="53">
        <x:f t="shared" si="1658"/>
        <x:v>13</x:v>
      </x:c>
      <x:c r="J8932" s="53">
        <x:f t="shared" si="1659"/>
        <x:v>13</x:v>
      </x:c>
      <x:c r="K8932" s="53">
        <x:f t="shared" si="1660"/>
        <x:v>20</x:v>
      </x:c>
      <x:c r="L8932" s="53">
        <x:f t="shared" si="1661"/>
        <x:v>46</x:v>
      </x:c>
      <x:c r="M8932" s="54">
        <x:f t="shared" si="1662"/>
        <x:v>5730.6101368701147</x:v>
      </x:c>
      <x:c r="N8932" s="54">
        <x:f t="shared" si="1663"/>
        <x:v>3.4795903728264688</x:v>
      </x:c>
      <x:c r="O8932" s="55">
        <x:f t="shared" si="1664"/>
        <x:v>195622</x:v>
      </x:c>
      <x:c r="P8932" s="55">
        <x:f t="shared" si="1665"/>
        <x:v>34760</x:v>
      </x:c>
      <x:c r="Q8932" s="55">
        <x:f t="shared" si="1666"/>
        <x:v>111989.75932066172</x:v>
      </x:c>
      <x:c r="R8932" s="55">
        <x:f t="shared" si="1667"/>
        <x:v>28872.240679338283</x:v>
      </x:c>
      <x:c r="S8932" s="1" t="str">
        <x:f t="shared" si="1668"/>
        <x:v>YES</x:v>
      </x:c>
      <x:c r="T8932" s="1">
        <x:f t="shared" si="1669"/>
        <x:v>28872.240679338283</x:v>
      </x:c>
    </x:row>
    <x:row r="8933">
      <x:c r="A8933" s="1"/>
      <x:c r="B8933" s="1"/>
      <x:c r="C8933" s="1"/>
      <x:c r="D8933" s="1"/>
      <x:c r="E8933" s="1"/>
      <x:c r="F8933" s="1"/>
      <x:c r="G8933" s="1"/>
      <x:c r="H8933" s="1"/>
      <x:c r="I8933" s="53">
        <x:f t="shared" si="1658"/>
        <x:v>13</x:v>
      </x:c>
      <x:c r="J8933" s="53">
        <x:f t="shared" si="1659"/>
        <x:v>13</x:v>
      </x:c>
      <x:c r="K8933" s="53">
        <x:f t="shared" si="1660"/>
        <x:v>21</x:v>
      </x:c>
      <x:c r="L8933" s="53">
        <x:f t="shared" si="1661"/>
        <x:v>47</x:v>
      </x:c>
      <x:c r="M8933" s="54">
        <x:f t="shared" si="1662"/>
        <x:v>5803.4458770965584</x:v>
      </x:c>
      <x:c r="N8933" s="54">
        <x:f t="shared" si="1663"/>
        <x:v>3.5301707479837212</x:v>
      </x:c>
      <x:c r="O8933" s="55">
        <x:f t="shared" si="1664"/>
        <x:v>198322</x:v>
      </x:c>
      <x:c r="P8933" s="55">
        <x:f t="shared" si="1665"/>
        <x:v>35640</x:v>
      </x:c>
      <x:c r="Q8933" s="55">
        <x:f t="shared" si="1666"/>
        <x:v>113254.26869959303</x:v>
      </x:c>
      <x:c r="R8933" s="55">
        <x:f t="shared" si="1667"/>
        <x:v>29427.731300406973</x:v>
      </x:c>
      <x:c r="S8933" s="1" t="str">
        <x:f t="shared" si="1668"/>
        <x:v>YES</x:v>
      </x:c>
      <x:c r="T8933" s="1">
        <x:f t="shared" si="1669"/>
        <x:v>29427.731300406973</x:v>
      </x:c>
    </x:row>
    <x:row r="8934">
      <x:c r="A8934" s="1"/>
      <x:c r="B8934" s="1"/>
      <x:c r="C8934" s="1"/>
      <x:c r="D8934" s="1"/>
      <x:c r="E8934" s="1"/>
      <x:c r="F8934" s="1"/>
      <x:c r="G8934" s="1"/>
      <x:c r="H8934" s="1"/>
      <x:c r="I8934" s="53">
        <x:f t="shared" si="1658"/>
        <x:v>13</x:v>
      </x:c>
      <x:c r="J8934" s="53">
        <x:f t="shared" si="1659"/>
        <x:v>13</x:v>
      </x:c>
      <x:c r="K8934" s="53">
        <x:f t="shared" si="1660"/>
        <x:v>22</x:v>
      </x:c>
      <x:c r="L8934" s="53">
        <x:f t="shared" si="1661"/>
        <x:v>48</x:v>
      </x:c>
      <x:c r="M8934" s="54">
        <x:f t="shared" si="1662"/>
        <x:v>5877.9222243429549</x:v>
      </x:c>
      <x:c r="N8934" s="54">
        <x:f t="shared" si="1663"/>
        <x:v>3.5818904335714965</x:v>
      </x:c>
      <x:c r="O8934" s="55">
        <x:f t="shared" si="1664"/>
        <x:v>201022</x:v>
      </x:c>
      <x:c r="P8934" s="55">
        <x:f t="shared" si="1665"/>
        <x:v>36520</x:v>
      </x:c>
      <x:c r="Q8934" s="55">
        <x:f t="shared" si="1666"/>
        <x:v>114547.26083928741</x:v>
      </x:c>
      <x:c r="R8934" s="55">
        <x:f t="shared" si="1667"/>
        <x:v>29954.73916071259</x:v>
      </x:c>
      <x:c r="S8934" s="1" t="str">
        <x:f t="shared" si="1668"/>
        <x:v>YES</x:v>
      </x:c>
      <x:c r="T8934" s="1">
        <x:f t="shared" si="1669"/>
        <x:v>29954.73916071259</x:v>
      </x:c>
    </x:row>
    <x:row r="8935">
      <x:c r="A8935" s="1"/>
      <x:c r="B8935" s="1"/>
      <x:c r="C8935" s="1"/>
      <x:c r="D8935" s="1"/>
      <x:c r="E8935" s="1"/>
      <x:c r="F8935" s="1"/>
      <x:c r="G8935" s="1"/>
      <x:c r="H8935" s="1"/>
      <x:c r="I8935" s="53">
        <x:f t="shared" si="1658"/>
        <x:v>13</x:v>
      </x:c>
      <x:c r="J8935" s="53">
        <x:f t="shared" si="1659"/>
        <x:v>13</x:v>
      </x:c>
      <x:c r="K8935" s="53">
        <x:f t="shared" si="1660"/>
        <x:v>23</x:v>
      </x:c>
      <x:c r="L8935" s="53">
        <x:f t="shared" si="1661"/>
        <x:v>49</x:v>
      </x:c>
      <x:c r="M8935" s="54">
        <x:f t="shared" si="1662"/>
        <x:v>5954.0688132003907</x:v>
      </x:c>
      <x:c r="N8935" s="54">
        <x:f t="shared" si="1663"/>
        <x:v>3.6347700091669379</x:v>
      </x:c>
      <x:c r="O8935" s="55">
        <x:f t="shared" si="1664"/>
        <x:v>203722</x:v>
      </x:c>
      <x:c r="P8935" s="55">
        <x:f t="shared" si="1665"/>
        <x:v>37400</x:v>
      </x:c>
      <x:c r="Q8935" s="55">
        <x:f t="shared" si="1666"/>
        <x:v>115869.25022917344</x:v>
      </x:c>
      <x:c r="R8935" s="55">
        <x:f t="shared" si="1667"/>
        <x:v>30452.749770826558</x:v>
      </x:c>
      <x:c r="S8935" s="1" t="str">
        <x:f t="shared" si="1668"/>
        <x:v>YES</x:v>
      </x:c>
      <x:c r="T8935" s="1">
        <x:f t="shared" si="1669"/>
        <x:v>30452.749770826558</x:v>
      </x:c>
    </x:row>
    <x:row r="8936">
      <x:c r="A8936" s="1"/>
      <x:c r="B8936" s="1"/>
      <x:c r="C8936" s="1"/>
      <x:c r="D8936" s="1"/>
      <x:c r="E8936" s="1"/>
      <x:c r="F8936" s="1"/>
      <x:c r="G8936" s="1"/>
      <x:c r="H8936" s="1"/>
      <x:c r="I8936" s="53">
        <x:f t="shared" si="1658"/>
        <x:v>13</x:v>
      </x:c>
      <x:c r="J8936" s="53">
        <x:f t="shared" si="1659"/>
        <x:v>13</x:v>
      </x:c>
      <x:c r="K8936" s="53">
        <x:f t="shared" si="1660"/>
        <x:v>24</x:v>
      </x:c>
      <x:c r="L8936" s="53">
        <x:f t="shared" si="1661"/>
        <x:v>50</x:v>
      </x:c>
      <x:c r="M8936" s="54">
        <x:f t="shared" si="1662"/>
        <x:v>6031.9157627798868</x:v>
      </x:c>
      <x:c r="N8936" s="54">
        <x:f t="shared" si="1663"/>
        <x:v>3.688830390819366</x:v>
      </x:c>
      <x:c r="O8936" s="55">
        <x:f t="shared" si="1664"/>
        <x:v>206422</x:v>
      </x:c>
      <x:c r="P8936" s="55">
        <x:f t="shared" si="1665"/>
        <x:v>38280</x:v>
      </x:c>
      <x:c r="Q8936" s="55">
        <x:f t="shared" si="1666"/>
        <x:v>117220.75977048415</x:v>
      </x:c>
      <x:c r="R8936" s="55">
        <x:f t="shared" si="1667"/>
        <x:v>30921.240229515854</x:v>
      </x:c>
      <x:c r="S8936" s="1" t="str">
        <x:f t="shared" si="1668"/>
        <x:v>YES</x:v>
      </x:c>
      <x:c r="T8936" s="1">
        <x:f t="shared" si="1669"/>
        <x:v>30921.240229515854</x:v>
      </x:c>
    </x:row>
    <x:row r="8937">
      <x:c r="A8937" s="1"/>
      <x:c r="B8937" s="1"/>
      <x:c r="C8937" s="1"/>
      <x:c r="D8937" s="1"/>
      <x:c r="E8937" s="1"/>
      <x:c r="F8937" s="1"/>
      <x:c r="G8937" s="1"/>
      <x:c r="H8937" s="1"/>
      <x:c r="I8937" s="53">
        <x:f t="shared" si="1658"/>
        <x:v>13</x:v>
      </x:c>
      <x:c r="J8937" s="53">
        <x:f t="shared" si="1659"/>
        <x:v>13</x:v>
      </x:c>
      <x:c r="K8937" s="53">
        <x:f t="shared" si="1660"/>
        <x:v>25</x:v>
      </x:c>
      <x:c r="L8937" s="53">
        <x:f t="shared" si="1661"/>
        <x:v>51</x:v>
      </x:c>
      <x:c r="M8937" s="54">
        <x:f t="shared" si="1662"/>
        <x:v>6111.4936841949848</x:v>
      </x:c>
      <x:c r="N8937" s="54">
        <x:f t="shared" si="1663"/>
        <x:v>3.7440928362465171</x:v>
      </x:c>
      <x:c r="O8937" s="55">
        <x:f t="shared" si="1664"/>
        <x:v>209122</x:v>
      </x:c>
      <x:c r="P8937" s="55">
        <x:f t="shared" si="1665"/>
        <x:v>39160</x:v>
      </x:c>
      <x:c r="Q8937" s="55">
        <x:f t="shared" si="1666"/>
        <x:v>118602.32090616293</x:v>
      </x:c>
      <x:c r="R8937" s="55">
        <x:f t="shared" si="1667"/>
        <x:v>31359.679093837069</x:v>
      </x:c>
      <x:c r="S8937" s="1" t="str">
        <x:f t="shared" si="1668"/>
        <x:v>YES</x:v>
      </x:c>
      <x:c r="T8937" s="1">
        <x:f t="shared" si="1669"/>
        <x:v>31359.679093837069</x:v>
      </x:c>
    </x:row>
    <x:row r="8938">
      <x:c r="A8938" s="1"/>
      <x:c r="B8938" s="1"/>
      <x:c r="C8938" s="1"/>
      <x:c r="D8938" s="1"/>
      <x:c r="E8938" s="1"/>
      <x:c r="F8938" s="1"/>
      <x:c r="G8938" s="1"/>
      <x:c r="H8938" s="1"/>
      <x:c r="I8938" s="53">
        <x:f t="shared" si="1658"/>
        <x:v>13</x:v>
      </x:c>
      <x:c r="J8938" s="53">
        <x:f t="shared" si="1659"/>
        <x:v>13</x:v>
      </x:c>
      <x:c r="K8938" s="53">
        <x:f t="shared" si="1660"/>
        <x:v>26</x:v>
      </x:c>
      <x:c r="L8938" s="53">
        <x:f t="shared" si="1661"/>
        <x:v>52</x:v>
      </x:c>
      <x:c r="M8938" s="54">
        <x:f t="shared" si="1662"/>
        <x:v>6192.8336881557025</x:v>
      </x:c>
      <x:c r="N8938" s="54">
        <x:f t="shared" si="1663"/>
        <x:v>3.8005789501081266</x:v>
      </x:c>
      <x:c r="O8938" s="55">
        <x:f t="shared" si="1664"/>
        <x:v>211822</x:v>
      </x:c>
      <x:c r="P8938" s="55">
        <x:f t="shared" si="1665"/>
        <x:v>40040</x:v>
      </x:c>
      <x:c r="Q8938" s="55">
        <x:f t="shared" si="1666"/>
        <x:v>120014.47375270317</x:v>
      </x:c>
      <x:c r="R8938" s="55">
        <x:f t="shared" si="1667"/>
        <x:v>31767.526247296832</x:v>
      </x:c>
      <x:c r="S8938" s="1" t="str">
        <x:f t="shared" si="1668"/>
        <x:v>YES</x:v>
      </x:c>
      <x:c r="T8938" s="1">
        <x:f t="shared" si="1669"/>
        <x:v>31767.526247296832</x:v>
      </x:c>
    </x:row>
    <x:row r="8939">
      <x:c r="A8939" s="1"/>
      <x:c r="B8939" s="1"/>
      <x:c r="C8939" s="1"/>
      <x:c r="D8939" s="1"/>
      <x:c r="E8939" s="1"/>
      <x:c r="F8939" s="1"/>
      <x:c r="G8939" s="1"/>
      <x:c r="H8939" s="1"/>
      <x:c r="I8939" s="53">
        <x:f t="shared" si="1658"/>
        <x:v>13</x:v>
      </x:c>
      <x:c r="J8939" s="53">
        <x:f t="shared" si="1659"/>
        <x:v>13</x:v>
      </x:c>
      <x:c r="K8939" s="53">
        <x:f t="shared" si="1660"/>
        <x:v>27</x:v>
      </x:c>
      <x:c r="L8939" s="53">
        <x:f t="shared" si="1661"/>
        <x:v>53</x:v>
      </x:c>
      <x:c r="M8939" s="54">
        <x:f t="shared" si="1662"/>
        <x:v>6275.9673926754585</x:v>
      </x:c>
      <x:c r="N8939" s="54">
        <x:f t="shared" si="1663"/>
        <x:v>3.8583106893579573</x:v>
      </x:c>
      <x:c r="O8939" s="55">
        <x:f t="shared" si="1664"/>
        <x:v>214522</x:v>
      </x:c>
      <x:c r="P8939" s="55">
        <x:f t="shared" si="1665"/>
        <x:v>40920</x:v>
      </x:c>
      <x:c r="Q8939" s="55">
        <x:f t="shared" si="1666"/>
        <x:v>121457.76723394894</x:v>
      </x:c>
      <x:c r="R8939" s="55">
        <x:f t="shared" si="1667"/>
        <x:v>32144.232766051064</x:v>
      </x:c>
      <x:c r="S8939" s="1" t="str">
        <x:f t="shared" si="1668"/>
        <x:v>YES</x:v>
      </x:c>
      <x:c r="T8939" s="1">
        <x:f t="shared" si="1669"/>
        <x:v>32144.232766051064</x:v>
      </x:c>
    </x:row>
    <x:row r="8940">
      <x:c r="A8940" s="1"/>
      <x:c r="B8940" s="1"/>
      <x:c r="C8940" s="1"/>
      <x:c r="D8940" s="1"/>
      <x:c r="E8940" s="1"/>
      <x:c r="F8940" s="1"/>
      <x:c r="G8940" s="1"/>
      <x:c r="H8940" s="1"/>
      <x:c r="I8940" s="53">
        <x:f t="shared" si="1658"/>
        <x:v>13</x:v>
      </x:c>
      <x:c r="J8940" s="53">
        <x:f t="shared" si="1659"/>
        <x:v>13</x:v>
      </x:c>
      <x:c r="K8940" s="53">
        <x:f t="shared" si="1660"/>
        <x:v>28</x:v>
      </x:c>
      <x:c r="L8940" s="53">
        <x:f t="shared" si="1661"/>
        <x:v>54</x:v>
      </x:c>
      <x:c r="M8940" s="54">
        <x:f t="shared" si="1662"/>
        <x:v>6360.9269308926123</x:v>
      </x:c>
      <x:c r="N8940" s="54">
        <x:f t="shared" si="1663"/>
        <x:v>3.9173103686754254</x:v>
      </x:c>
      <x:c r="O8940" s="55">
        <x:f t="shared" si="1664"/>
        <x:v>217222</x:v>
      </x:c>
      <x:c r="P8940" s="55">
        <x:f t="shared" si="1665"/>
        <x:v>41800</x:v>
      </x:c>
      <x:c r="Q8940" s="55">
        <x:f t="shared" si="1666"/>
        <x:v>122932.75921688562</x:v>
      </x:c>
      <x:c r="R8940" s="55">
        <x:f t="shared" si="1667"/>
        <x:v>32489.240783114379</x:v>
      </x:c>
      <x:c r="S8940" s="1" t="str">
        <x:f t="shared" si="1668"/>
        <x:v>YES</x:v>
      </x:c>
      <x:c r="T8940" s="1">
        <x:f t="shared" si="1669"/>
        <x:v>32489.240783114379</x:v>
      </x:c>
    </x:row>
    <x:row r="8941">
      <x:c r="A8941" s="1"/>
      <x:c r="B8941" s="1"/>
      <x:c r="C8941" s="1"/>
      <x:c r="D8941" s="1"/>
      <x:c r="E8941" s="1"/>
      <x:c r="F8941" s="1"/>
      <x:c r="G8941" s="1"/>
      <x:c r="H8941" s="1"/>
      <x:c r="I8941" s="53">
        <x:f t="shared" si="1658"/>
        <x:v>13</x:v>
      </x:c>
      <x:c r="J8941" s="53">
        <x:f t="shared" si="1659"/>
        <x:v>13</x:v>
      </x:c>
      <x:c r="K8941" s="53">
        <x:f t="shared" si="1660"/>
        <x:v>29</x:v>
      </x:c>
      <x:c r="L8941" s="53">
        <x:f t="shared" si="1661"/>
        <x:v>55</x:v>
      </x:c>
      <x:c r="M8941" s="54">
        <x:f t="shared" si="1662"/>
        <x:v>6447.7449590082661</x:v>
      </x:c>
      <x:c r="N8941" s="54">
        <x:f t="shared" si="1663"/>
        <x:v>3.9776006659779624</x:v>
      </x:c>
      <x:c r="O8941" s="55">
        <x:f t="shared" si="1664"/>
        <x:v>219922</x:v>
      </x:c>
      <x:c r="P8941" s="55">
        <x:f t="shared" si="1665"/>
        <x:v>42680</x:v>
      </x:c>
      <x:c r="Q8941" s="55">
        <x:f t="shared" si="1666"/>
        <x:v>124440.01664944905</x:v>
      </x:c>
      <x:c r="R8941" s="55">
        <x:f t="shared" si="1667"/>
        <x:v>32801.983350550945</x:v>
      </x:c>
      <x:c r="S8941" s="1" t="str">
        <x:f t="shared" si="1668"/>
        <x:v>YES</x:v>
      </x:c>
      <x:c r="T8941" s="1">
        <x:f t="shared" si="1669"/>
        <x:v>32801.983350550945</x:v>
      </x:c>
    </x:row>
    <x:row r="8942">
      <x:c r="A8942" s="1"/>
      <x:c r="B8942" s="1"/>
      <x:c r="C8942" s="1"/>
      <x:c r="D8942" s="1"/>
      <x:c r="E8942" s="1"/>
      <x:c r="F8942" s="1"/>
      <x:c r="G8942" s="1"/>
      <x:c r="H8942" s="1"/>
      <x:c r="I8942" s="53" t="n">
        <x:f t="shared" ref="I8942:I9005" si="1670">INT((ROW()-ROW($I$46))/((CARROT_CAP+1)*(MESCLUN_CAP+1)))</x:f>
        <x:v>13</x:v>
      </x:c>
      <x:c r="J8942" s="53" t="n">
        <x:f t="shared" ref="J8942:J9005" si="1671">MOD(INT((ROW()-ROW($I$46))/(MESCLUN_CAP+1)),CARROT_CAP+1)</x:f>
        <x:v>13</x:v>
      </x:c>
      <x:c r="K8942" s="53" t="n">
        <x:f t="shared" ref="K8942:K9005" si="1672">MOD(ROW()-ROW($I$46),MESCLUN_CAP+1)</x:f>
        <x:v>30</x:v>
      </x:c>
      <x:c r="L8942" s="53" t="n">
        <x:f t="shared" ref="L8942:L9005" si="1673">SUM(I8942:K8942)</x:f>
        <x:v>56</x:v>
      </x:c>
      <x:c r="M8942" s="54" t="n">
        <x:f t="shared" ref="M8942:M9005" si="1674">I8942*TOMATO_HOURS*WEEKS*(1+TOMATO_DIM)^I8942+J8942*CARROT_HOURS*WEEKS*(1+CARROT_DIM)^J8942+K8942*MESCLUN_HOURS*WEEKS*(1+MESCLUN_DIM)^K8942</x:f>
        <x:v>6536.454664342034</x:v>
      </x:c>
      <x:c r="N8942" s="54" t="n">
        <x:f t="shared" ref="N8942:N9005" si="1675">MAX(M8942-FARMER_HOURS,0)/TEMP_HOURS_PER_WORKER</x:f>
        <x:v>4.039204628015302</x:v>
      </x:c>
      <x:c r="O8942" s="55" t="n">
        <x:f t="shared" ref="O8942:O9005" si="1676">I8942*TOMATO_PRICE+J8942*CARROT_PRICE+K8942*MESCLUN_PRICE</x:f>
        <x:v>222622</x:v>
      </x:c>
      <x:c r="P8942" s="55" t="n">
        <x:f t="shared" ref="P8942:P9005" si="1677">I8942*TOMATO_FERTILIZER+J8942*CARROT_FERTILIZER+K8942*MESCLUN_FERTILIZER</x:f>
        <x:v>43560</x:v>
      </x:c>
      <x:c r="Q8942" s="55" t="n">
        <x:f t="shared" ref="Q8942:Q9005" si="1678">MIN(M8942,FARMER_HOURS)*FARMER_RATE+MAX(M8942-FARMER_HOURS,0)*TEMP_RATE</x:f>
        <x:v>125980.11570038254</x:v>
      </x:c>
      <x:c r="R8942" s="55" t="n">
        <x:f t="shared" ref="R8942:R9005" si="1679">O8942-P8942-Q8942-FIXED_COST</x:f>
        <x:v>33081.884299617464</x:v>
      </x:c>
      <x:c r="S8942" s="1" t="str">
        <x:f t="shared" ref="S8942:S9005" si="1680">IF(AND(L8942&lt;=TOTAL_BED_CAP,N8942&lt;=TEMP_WORKER_CAP),"YES","NO")</x:f>
        <x:v>NO</x:v>
      </x:c>
      <x:c r="T8942" s="1" t="n">
        <x:f t="shared" ref="T8942:T9005" si="1681">IF(S8942="YES",R8942,-1E+99)</x:f>
        <x:v>-1e+99</x:v>
      </x:c>
    </x:row>
    <x:row r="8943">
      <x:c r="A8943" s="1"/>
      <x:c r="B8943" s="1"/>
      <x:c r="C8943" s="1"/>
      <x:c r="D8943" s="1"/>
      <x:c r="E8943" s="1"/>
      <x:c r="F8943" s="1"/>
      <x:c r="G8943" s="1"/>
      <x:c r="H8943" s="1"/>
      <x:c r="I8943" s="53">
        <x:f t="shared" si="1670"/>
        <x:v>13</x:v>
      </x:c>
      <x:c r="J8943" s="53">
        <x:f t="shared" si="1671"/>
        <x:v>14</x:v>
      </x:c>
      <x:c r="K8943" s="53">
        <x:f t="shared" si="1672"/>
        <x:v>0</x:v>
      </x:c>
      <x:c r="L8943" s="53">
        <x:f t="shared" si="1673"/>
        <x:v>27</x:v>
      </x:c>
      <x:c r="M8943" s="54">
        <x:f t="shared" si="1674"/>
        <x:v>4632.6063256489124</x:v>
      </x:c>
      <x:c r="N8943" s="54">
        <x:f t="shared" si="1675"/>
        <x:v>2.7170877261450781</x:v>
      </x:c>
      <x:c r="O8943" s="55">
        <x:f t="shared" si="1676"/>
        <x:v>143716</x:v>
      </x:c>
      <x:c r="P8943" s="55">
        <x:f t="shared" si="1677"/>
        <x:v>17600</x:v>
      </x:c>
      <x:c r="Q8943" s="55">
        <x:f t="shared" si="1678"/>
        <x:v>92927.193153626955</x:v>
      </x:c>
      <x:c r="R8943" s="55">
        <x:f t="shared" si="1679"/>
        <x:v>13188.806846373045</x:v>
      </x:c>
      <x:c r="S8943" s="1" t="str">
        <x:f t="shared" si="1680"/>
        <x:v>YES</x:v>
      </x:c>
      <x:c r="T8943" s="1">
        <x:f t="shared" si="1681"/>
        <x:v>13188.806846373045</x:v>
      </x:c>
    </x:row>
    <x:row r="8944">
      <x:c r="A8944" s="1"/>
      <x:c r="B8944" s="1"/>
      <x:c r="C8944" s="1"/>
      <x:c r="D8944" s="1"/>
      <x:c r="E8944" s="1"/>
      <x:c r="F8944" s="1"/>
      <x:c r="G8944" s="1"/>
      <x:c r="H8944" s="1"/>
      <x:c r="I8944" s="53">
        <x:f t="shared" si="1670"/>
        <x:v>13</x:v>
      </x:c>
      <x:c r="J8944" s="53">
        <x:f t="shared" si="1671"/>
        <x:v>14</x:v>
      </x:c>
      <x:c r="K8944" s="53">
        <x:f t="shared" si="1672"/>
        <x:v>1</x:v>
      </x:c>
      <x:c r="L8944" s="53">
        <x:f t="shared" si="1673"/>
        <x:v>28</x:v>
      </x:c>
      <x:c r="M8944" s="54">
        <x:f t="shared" si="1674"/>
        <x:v>4678.1688256489124</x:v>
      </x:c>
      <x:c r="N8944" s="54">
        <x:f t="shared" si="1675"/>
        <x:v>2.7487283511450782</x:v>
      </x:c>
      <x:c r="O8944" s="55">
        <x:f t="shared" si="1676"/>
        <x:v>146416</x:v>
      </x:c>
      <x:c r="P8944" s="55">
        <x:f t="shared" si="1677"/>
        <x:v>18480</x:v>
      </x:c>
      <x:c r="Q8944" s="55">
        <x:f t="shared" si="1678"/>
        <x:v>93718.208778626955</x:v>
      </x:c>
      <x:c r="R8944" s="55">
        <x:f t="shared" si="1679"/>
        <x:v>14217.791221373045</x:v>
      </x:c>
      <x:c r="S8944" s="1" t="str">
        <x:f t="shared" si="1680"/>
        <x:v>YES</x:v>
      </x:c>
      <x:c r="T8944" s="1">
        <x:f t="shared" si="1681"/>
        <x:v>14217.791221373045</x:v>
      </x:c>
    </x:row>
    <x:row r="8945">
      <x:c r="A8945" s="1"/>
      <x:c r="B8945" s="1"/>
      <x:c r="C8945" s="1"/>
      <x:c r="D8945" s="1"/>
      <x:c r="E8945" s="1"/>
      <x:c r="F8945" s="1"/>
      <x:c r="G8945" s="1"/>
      <x:c r="H8945" s="1"/>
      <x:c r="I8945" s="53">
        <x:f t="shared" si="1670"/>
        <x:v>13</x:v>
      </x:c>
      <x:c r="J8945" s="53">
        <x:f t="shared" si="1671"/>
        <x:v>14</x:v>
      </x:c>
      <x:c r="K8945" s="53">
        <x:f t="shared" si="1672"/>
        <x:v>2</x:v>
      </x:c>
      <x:c r="L8945" s="53">
        <x:f t="shared" si="1673"/>
        <x:v>29</x:v>
      </x:c>
      <x:c r="M8945" s="54">
        <x:f t="shared" si="1674"/>
        <x:v>4724.8703881489128</x:v>
      </x:c>
      <x:c r="N8945" s="54">
        <x:f t="shared" si="1675"/>
        <x:v>2.7811599917700782</x:v>
      </x:c>
      <x:c r="O8945" s="55">
        <x:f t="shared" si="1676"/>
        <x:v>149116</x:v>
      </x:c>
      <x:c r="P8945" s="55">
        <x:f t="shared" si="1677"/>
        <x:v>19360</x:v>
      </x:c>
      <x:c r="Q8945" s="55">
        <x:f t="shared" si="1678"/>
        <x:v>94528.999794251955</x:v>
      </x:c>
      <x:c r="R8945" s="55">
        <x:f t="shared" si="1679"/>
        <x:v>15227.000205748045</x:v>
      </x:c>
      <x:c r="S8945" s="1" t="str">
        <x:f t="shared" si="1680"/>
        <x:v>YES</x:v>
      </x:c>
      <x:c r="T8945" s="1">
        <x:f t="shared" si="1681"/>
        <x:v>15227.000205748045</x:v>
      </x:c>
    </x:row>
    <x:row r="8946">
      <x:c r="A8946" s="1"/>
      <x:c r="B8946" s="1"/>
      <x:c r="C8946" s="1"/>
      <x:c r="D8946" s="1"/>
      <x:c r="E8946" s="1"/>
      <x:c r="F8946" s="1"/>
      <x:c r="G8946" s="1"/>
      <x:c r="H8946" s="1"/>
      <x:c r="I8946" s="53">
        <x:f t="shared" si="1670"/>
        <x:v>13</x:v>
      </x:c>
      <x:c r="J8946" s="53">
        <x:f t="shared" si="1671"/>
        <x:v>14</x:v>
      </x:c>
      <x:c r="K8946" s="53">
        <x:f t="shared" si="1672"/>
        <x:v>3</x:v>
      </x:c>
      <x:c r="L8946" s="53">
        <x:f t="shared" si="1673"/>
        <x:v>30</x:v>
      </x:c>
      <x:c r="M8946" s="54">
        <x:f t="shared" si="1674"/>
        <x:v>4772.7323705707877</x:v>
      </x:c>
      <x:c r="N8946" s="54">
        <x:f t="shared" si="1675"/>
        <x:v>2.8143974795630471</x:v>
      </x:c>
      <x:c r="O8946" s="55">
        <x:f t="shared" si="1676"/>
        <x:v>151816</x:v>
      </x:c>
      <x:c r="P8946" s="55">
        <x:f t="shared" si="1677"/>
        <x:v>20240</x:v>
      </x:c>
      <x:c r="Q8946" s="55">
        <x:f t="shared" si="1678"/>
        <x:v>95359.936989076174</x:v>
      </x:c>
      <x:c r="R8946" s="55">
        <x:f t="shared" si="1679"/>
        <x:v>16216.063010923826</x:v>
      </x:c>
      <x:c r="S8946" s="1" t="str">
        <x:f t="shared" si="1680"/>
        <x:v>YES</x:v>
      </x:c>
      <x:c r="T8946" s="1">
        <x:f t="shared" si="1681"/>
        <x:v>16216.063010923826</x:v>
      </x:c>
    </x:row>
    <x:row r="8947">
      <x:c r="A8947" s="1"/>
      <x:c r="B8947" s="1"/>
      <x:c r="C8947" s="1"/>
      <x:c r="D8947" s="1"/>
      <x:c r="E8947" s="1"/>
      <x:c r="F8947" s="1"/>
      <x:c r="G8947" s="1"/>
      <x:c r="H8947" s="1"/>
      <x:c r="I8947" s="53">
        <x:f t="shared" si="1670"/>
        <x:v>13</x:v>
      </x:c>
      <x:c r="J8947" s="53">
        <x:f t="shared" si="1671"/>
        <x:v>14</x:v>
      </x:c>
      <x:c r="K8947" s="53">
        <x:f t="shared" si="1672"/>
        <x:v>4</x:v>
      </x:c>
      <x:c r="L8947" s="53">
        <x:f t="shared" si="1673"/>
        <x:v>31</x:v>
      </x:c>
      <x:c r="M8947" s="54">
        <x:f t="shared" si="1674"/>
        <x:v>4821.7764862934437</x:v>
      </x:c>
      <x:c r="N8947" s="54">
        <x:f t="shared" si="1675"/>
        <x:v>2.8484558932593358</x:v>
      </x:c>
      <x:c r="O8947" s="55">
        <x:f t="shared" si="1676"/>
        <x:v>154516</x:v>
      </x:c>
      <x:c r="P8947" s="55">
        <x:f t="shared" si="1677"/>
        <x:v>21120</x:v>
      </x:c>
      <x:c r="Q8947" s="55">
        <x:f t="shared" si="1678"/>
        <x:v>96211.3973314834</x:v>
      </x:c>
      <x:c r="R8947" s="55">
        <x:f t="shared" si="1679"/>
        <x:v>17184.6026685166</x:v>
      </x:c>
      <x:c r="S8947" s="1" t="str">
        <x:f t="shared" si="1680"/>
        <x:v>YES</x:v>
      </x:c>
      <x:c r="T8947" s="1">
        <x:f t="shared" si="1681"/>
        <x:v>17184.6026685166</x:v>
      </x:c>
    </x:row>
    <x:row r="8948">
      <x:c r="A8948" s="1"/>
      <x:c r="B8948" s="1"/>
      <x:c r="C8948" s="1"/>
      <x:c r="D8948" s="1"/>
      <x:c r="E8948" s="1"/>
      <x:c r="F8948" s="1"/>
      <x:c r="G8948" s="1"/>
      <x:c r="H8948" s="1"/>
      <x:c r="I8948" s="53">
        <x:f t="shared" si="1670"/>
        <x:v>13</x:v>
      </x:c>
      <x:c r="J8948" s="53">
        <x:f t="shared" si="1671"/>
        <x:v>14</x:v>
      </x:c>
      <x:c r="K8948" s="53">
        <x:f t="shared" si="1672"/>
        <x:v>5</x:v>
      </x:c>
      <x:c r="L8948" s="53">
        <x:f t="shared" si="1673"/>
        <x:v>32</x:v>
      </x:c>
      <x:c r="M8948" s="54">
        <x:f t="shared" si="1674"/>
        <x:v>4872.024810214647</x:v>
      </x:c>
      <x:c r="N8948" s="54">
        <x:f t="shared" si="1675"/>
        <x:v>2.8833505626490603</x:v>
      </x:c>
      <x:c r="O8948" s="55">
        <x:f t="shared" si="1676"/>
        <x:v>157216</x:v>
      </x:c>
      <x:c r="P8948" s="55">
        <x:f t="shared" si="1677"/>
        <x:v>22000</x:v>
      </x:c>
      <x:c r="Q8948" s="55">
        <x:f t="shared" si="1678"/>
        <x:v>97083.764066226504</x:v>
      </x:c>
      <x:c r="R8948" s="55">
        <x:f t="shared" si="1679"/>
        <x:v>18132.235933773496</x:v>
      </x:c>
      <x:c r="S8948" s="1" t="str">
        <x:f t="shared" si="1680"/>
        <x:v>YES</x:v>
      </x:c>
      <x:c r="T8948" s="1">
        <x:f t="shared" si="1681"/>
        <x:v>18132.235933773496</x:v>
      </x:c>
    </x:row>
    <x:row r="8949">
      <x:c r="A8949" s="1"/>
      <x:c r="B8949" s="1"/>
      <x:c r="C8949" s="1"/>
      <x:c r="D8949" s="1"/>
      <x:c r="E8949" s="1"/>
      <x:c r="F8949" s="1"/>
      <x:c r="G8949" s="1"/>
      <x:c r="H8949" s="1"/>
      <x:c r="I8949" s="53">
        <x:f t="shared" si="1670"/>
        <x:v>13</x:v>
      </x:c>
      <x:c r="J8949" s="53">
        <x:f t="shared" si="1671"/>
        <x:v>14</x:v>
      </x:c>
      <x:c r="K8949" s="53">
        <x:f t="shared" si="1672"/>
        <x:v>6</x:v>
      </x:c>
      <x:c r="L8949" s="53">
        <x:f t="shared" si="1673"/>
        <x:v>33</x:v>
      </x:c>
      <x:c r="M8949" s="54">
        <x:f t="shared" si="1674"/>
        <x:v>4923.4997843962801</x:v>
      </x:c>
      <x:c r="N8949" s="54">
        <x:f t="shared" si="1675"/>
        <x:v>2.9190970724974168</x:v>
      </x:c>
      <x:c r="O8949" s="55">
        <x:f t="shared" si="1676"/>
        <x:v>159916</x:v>
      </x:c>
      <x:c r="P8949" s="55">
        <x:f t="shared" si="1677"/>
        <x:v>22880</x:v>
      </x:c>
      <x:c r="Q8949" s="55">
        <x:f t="shared" si="1678"/>
        <x:v>97977.426812435413</x:v>
      </x:c>
      <x:c r="R8949" s="55">
        <x:f t="shared" si="1679"/>
        <x:v>19058.573187564587</x:v>
      </x:c>
      <x:c r="S8949" s="1" t="str">
        <x:f t="shared" si="1680"/>
        <x:v>YES</x:v>
      </x:c>
      <x:c r="T8949" s="1">
        <x:f t="shared" si="1681"/>
        <x:v>19058.573187564587</x:v>
      </x:c>
    </x:row>
    <x:row r="8950">
      <x:c r="A8950" s="1"/>
      <x:c r="B8950" s="1"/>
      <x:c r="C8950" s="1"/>
      <x:c r="D8950" s="1"/>
      <x:c r="E8950" s="1"/>
      <x:c r="F8950" s="1"/>
      <x:c r="G8950" s="1"/>
      <x:c r="H8950" s="1"/>
      <x:c r="I8950" s="53">
        <x:f t="shared" si="1670"/>
        <x:v>13</x:v>
      </x:c>
      <x:c r="J8950" s="53">
        <x:f t="shared" si="1671"/>
        <x:v>14</x:v>
      </x:c>
      <x:c r="K8950" s="53">
        <x:f t="shared" si="1672"/>
        <x:v>7</x:v>
      </x:c>
      <x:c r="L8950" s="53">
        <x:f t="shared" si="1673"/>
        <x:v>34</x:v>
      </x:c>
      <x:c r="M8950" s="54">
        <x:f t="shared" si="1674"/>
        <x:v>4976.224223794241</x:v>
      </x:c>
      <x:c r="N8950" s="54">
        <x:f t="shared" si="1675"/>
        <x:v>2.9557112665237786</x:v>
      </x:c>
      <x:c r="O8950" s="55">
        <x:f t="shared" si="1676"/>
        <x:v>162616</x:v>
      </x:c>
      <x:c r="P8950" s="55">
        <x:f t="shared" si="1677"/>
        <x:v>23760</x:v>
      </x:c>
      <x:c r="Q8950" s="55">
        <x:f t="shared" si="1678"/>
        <x:v>98892.781663094458</x:v>
      </x:c>
      <x:c r="R8950" s="55">
        <x:f t="shared" si="1679"/>
        <x:v>19963.218336905542</x:v>
      </x:c>
      <x:c r="S8950" s="1" t="str">
        <x:f t="shared" si="1680"/>
        <x:v>YES</x:v>
      </x:c>
      <x:c r="T8950" s="1">
        <x:f t="shared" si="1681"/>
        <x:v>19963.218336905542</x:v>
      </x:c>
    </x:row>
    <x:row r="8951">
      <x:c r="A8951" s="1"/>
      <x:c r="B8951" s="1"/>
      <x:c r="C8951" s="1"/>
      <x:c r="D8951" s="1"/>
      <x:c r="E8951" s="1"/>
      <x:c r="F8951" s="1"/>
      <x:c r="G8951" s="1"/>
      <x:c r="H8951" s="1"/>
      <x:c r="I8951" s="53">
        <x:f t="shared" si="1670"/>
        <x:v>13</x:v>
      </x:c>
      <x:c r="J8951" s="53">
        <x:f t="shared" si="1671"/>
        <x:v>14</x:v>
      </x:c>
      <x:c r="K8951" s="53">
        <x:f t="shared" si="1672"/>
        <x:v>8</x:v>
      </x:c>
      <x:c r="L8951" s="53">
        <x:f t="shared" si="1673"/>
        <x:v>35</x:v>
      </x:c>
      <x:c r="M8951" s="54">
        <x:f t="shared" si="1674"/>
        <x:v>5030.2213220742206</x:v>
      </x:c>
      <x:c r="N8951" s="54">
        <x:f t="shared" si="1675"/>
        <x:v>2.9932092514404309</x:v>
      </x:c>
      <x:c r="O8951" s="55">
        <x:f t="shared" si="1676"/>
        <x:v>165316</x:v>
      </x:c>
      <x:c r="P8951" s="55">
        <x:f t="shared" si="1677"/>
        <x:v>24640</x:v>
      </x:c>
      <x:c r="Q8951" s="55">
        <x:f t="shared" si="1678"/>
        <x:v>99830.231286010778</x:v>
      </x:c>
      <x:c r="R8951" s="55">
        <x:f t="shared" si="1679"/>
        <x:v>20845.768713989222</x:v>
      </x:c>
      <x:c r="S8951" s="1" t="str">
        <x:f t="shared" si="1680"/>
        <x:v>YES</x:v>
      </x:c>
      <x:c r="T8951" s="1">
        <x:f t="shared" si="1681"/>
        <x:v>20845.768713989222</x:v>
      </x:c>
    </x:row>
    <x:row r="8952">
      <x:c r="A8952" s="1"/>
      <x:c r="B8952" s="1"/>
      <x:c r="C8952" s="1"/>
      <x:c r="D8952" s="1"/>
      <x:c r="E8952" s="1"/>
      <x:c r="F8952" s="1"/>
      <x:c r="G8952" s="1"/>
      <x:c r="H8952" s="1"/>
      <x:c r="I8952" s="53">
        <x:f t="shared" si="1670"/>
        <x:v>13</x:v>
      </x:c>
      <x:c r="J8952" s="53">
        <x:f t="shared" si="1671"/>
        <x:v>14</x:v>
      </x:c>
      <x:c r="K8952" s="53">
        <x:f t="shared" si="1672"/>
        <x:v>9</x:v>
      </x:c>
      <x:c r="L8952" s="53">
        <x:f t="shared" si="1673"/>
        <x:v>36</x:v>
      </x:c>
      <x:c r="M8952" s="54">
        <x:f t="shared" si="1674"/>
        <x:v>5085.5146575146155</x:v>
      </x:c>
      <x:c r="N8952" s="54">
        <x:f t="shared" si="1675"/>
        <x:v>3.0316074010518164</x:v>
      </x:c>
      <x:c r="O8952" s="55">
        <x:f t="shared" si="1676"/>
        <x:v>168016</x:v>
      </x:c>
      <x:c r="P8952" s="55">
        <x:f t="shared" si="1677"/>
        <x:v>25520</x:v>
      </x:c>
      <x:c r="Q8952" s="55">
        <x:f t="shared" si="1678"/>
        <x:v>100790.18502629541</x:v>
      </x:c>
      <x:c r="R8952" s="55">
        <x:f t="shared" si="1679"/>
        <x:v>21705.81497370459</x:v>
      </x:c>
      <x:c r="S8952" s="1" t="str">
        <x:f t="shared" si="1680"/>
        <x:v>YES</x:v>
      </x:c>
      <x:c r="T8952" s="1">
        <x:f t="shared" si="1681"/>
        <x:v>21705.81497370459</x:v>
      </x:c>
    </x:row>
    <x:row r="8953">
      <x:c r="A8953" s="1"/>
      <x:c r="B8953" s="1"/>
      <x:c r="C8953" s="1"/>
      <x:c r="D8953" s="1"/>
      <x:c r="E8953" s="1"/>
      <x:c r="F8953" s="1"/>
      <x:c r="G8953" s="1"/>
      <x:c r="H8953" s="1"/>
      <x:c r="I8953" s="53">
        <x:f t="shared" si="1670"/>
        <x:v>13</x:v>
      </x:c>
      <x:c r="J8953" s="53">
        <x:f t="shared" si="1671"/>
        <x:v>14</x:v>
      </x:c>
      <x:c r="K8953" s="53">
        <x:f t="shared" si="1672"/>
        <x:v>10</x:v>
      </x:c>
      <x:c r="L8953" s="53">
        <x:f t="shared" si="1673"/>
        <x:v>37</x:v>
      </x:c>
      <x:c r="M8953" s="54">
        <x:f t="shared" si="1674"/>
        <x:v>5142.1281989978279</x:v>
      </x:c>
      <x:c r="N8953" s="54">
        <x:f t="shared" si="1675"/>
        <x:v>3.0709223604151581</x:v>
      </x:c>
      <x:c r="O8953" s="55">
        <x:f t="shared" si="1676"/>
        <x:v>170716</x:v>
      </x:c>
      <x:c r="P8953" s="55">
        <x:f t="shared" si="1677"/>
        <x:v>26400</x:v>
      </x:c>
      <x:c r="Q8953" s="55">
        <x:f t="shared" si="1678"/>
        <x:v>101773.05901037896</x:v>
      </x:c>
      <x:c r="R8953" s="55">
        <x:f t="shared" si="1679"/>
        <x:v>22542.940989621042</x:v>
      </x:c>
      <x:c r="S8953" s="1" t="str">
        <x:f t="shared" si="1680"/>
        <x:v>YES</x:v>
      </x:c>
      <x:c r="T8953" s="1">
        <x:f t="shared" si="1681"/>
        <x:v>22542.940989621042</x:v>
      </x:c>
    </x:row>
    <x:row r="8954">
      <x:c r="A8954" s="1"/>
      <x:c r="B8954" s="1"/>
      <x:c r="C8954" s="1"/>
      <x:c r="D8954" s="1"/>
      <x:c r="E8954" s="1"/>
      <x:c r="F8954" s="1"/>
      <x:c r="G8954" s="1"/>
      <x:c r="H8954" s="1"/>
      <x:c r="I8954" s="53">
        <x:f t="shared" si="1670"/>
        <x:v>13</x:v>
      </x:c>
      <x:c r="J8954" s="53">
        <x:f t="shared" si="1671"/>
        <x:v>14</x:v>
      </x:c>
      <x:c r="K8954" s="53">
        <x:f t="shared" si="1672"/>
        <x:v>11</x:v>
      </x:c>
      <x:c r="L8954" s="53">
        <x:f t="shared" si="1673"/>
        <x:v>38</x:v>
      </x:c>
      <x:c r="M8954" s="54">
        <x:f t="shared" si="1674"/>
        <x:v>5200.0863120912672</x:v>
      </x:c>
      <x:c r="N8954" s="54">
        <x:f t="shared" si="1675"/>
        <x:v>3.1111710500633802</x:v>
      </x:c>
      <x:c r="O8954" s="55">
        <x:f t="shared" si="1676"/>
        <x:v>173416</x:v>
      </x:c>
      <x:c r="P8954" s="55">
        <x:f t="shared" si="1677"/>
        <x:v>27280</x:v>
      </x:c>
      <x:c r="Q8954" s="55">
        <x:f t="shared" si="1678"/>
        <x:v>102779.2762515845</x:v>
      </x:c>
      <x:c r="R8954" s="55">
        <x:f t="shared" si="1679"/>
        <x:v>23356.723748415505</x:v>
      </x:c>
      <x:c r="S8954" s="1" t="str">
        <x:f t="shared" si="1680"/>
        <x:v>YES</x:v>
      </x:c>
      <x:c r="T8954" s="1">
        <x:f t="shared" si="1681"/>
        <x:v>23356.723748415505</x:v>
      </x:c>
    </x:row>
    <x:row r="8955">
      <x:c r="A8955" s="1"/>
      <x:c r="B8955" s="1"/>
      <x:c r="C8955" s="1"/>
      <x:c r="D8955" s="1"/>
      <x:c r="E8955" s="1"/>
      <x:c r="F8955" s="1"/>
      <x:c r="G8955" s="1"/>
      <x:c r="H8955" s="1"/>
      <x:c r="I8955" s="53">
        <x:f t="shared" si="1670"/>
        <x:v>13</x:v>
      </x:c>
      <x:c r="J8955" s="53">
        <x:f t="shared" si="1671"/>
        <x:v>14</x:v>
      </x:c>
      <x:c r="K8955" s="53">
        <x:f t="shared" si="1672"/>
        <x:v>12</x:v>
      </x:c>
      <x:c r="L8955" s="53">
        <x:f t="shared" si="1673"/>
        <x:v>39</x:v>
      </x:c>
      <x:c r="M8955" s="54">
        <x:f t="shared" si="1674"/>
        <x:v>5259.4137652193313</x:v>
      </x:c>
      <x:c r="N8955" s="54">
        <x:f t="shared" si="1675"/>
        <x:v>3.1523706702912024</x:v>
      </x:c>
      <x:c r="O8955" s="55">
        <x:f t="shared" si="1676"/>
        <x:v>176116</x:v>
      </x:c>
      <x:c r="P8955" s="55">
        <x:f t="shared" si="1677"/>
        <x:v>28160</x:v>
      </x:c>
      <x:c r="Q8955" s="55">
        <x:f t="shared" si="1678"/>
        <x:v>103809.26675728006</x:v>
      </x:c>
      <x:c r="R8955" s="55">
        <x:f t="shared" si="1679"/>
        <x:v>24146.733242719944</x:v>
      </x:c>
      <x:c r="S8955" s="1" t="str">
        <x:f t="shared" si="1680"/>
        <x:v>YES</x:v>
      </x:c>
      <x:c r="T8955" s="1">
        <x:f t="shared" si="1681"/>
        <x:v>24146.733242719944</x:v>
      </x:c>
    </x:row>
    <x:row r="8956">
      <x:c r="A8956" s="1"/>
      <x:c r="B8956" s="1"/>
      <x:c r="C8956" s="1"/>
      <x:c r="D8956" s="1"/>
      <x:c r="E8956" s="1"/>
      <x:c r="F8956" s="1"/>
      <x:c r="G8956" s="1"/>
      <x:c r="H8956" s="1"/>
      <x:c r="I8956" s="53">
        <x:f t="shared" si="1670"/>
        <x:v>13</x:v>
      </x:c>
      <x:c r="J8956" s="53">
        <x:f t="shared" si="1671"/>
        <x:v>14</x:v>
      </x:c>
      <x:c r="K8956" s="53">
        <x:f t="shared" si="1672"/>
        <x:v>13</x:v>
      </x:c>
      <x:c r="L8956" s="53">
        <x:f t="shared" si="1673"/>
        <x:v>40</x:v>
      </x:c>
      <x:c r="M8956" s="54">
        <x:f t="shared" si="1674"/>
        <x:v>5320.1357359277154</x:v>
      </x:c>
      <x:c r="N8956" s="54">
        <x:f t="shared" si="1675"/>
        <x:v>3.1945387055053578</x:v>
      </x:c>
      <x:c r="O8956" s="55">
        <x:f t="shared" si="1676"/>
        <x:v>178816</x:v>
      </x:c>
      <x:c r="P8956" s="55">
        <x:f t="shared" si="1677"/>
        <x:v>29040</x:v>
      </x:c>
      <x:c r="Q8956" s="55">
        <x:f t="shared" si="1678"/>
        <x:v>104863.46763763395</x:v>
      </x:c>
      <x:c r="R8956" s="55">
        <x:f t="shared" si="1679"/>
        <x:v>24912.532362366052</x:v>
      </x:c>
      <x:c r="S8956" s="1" t="str">
        <x:f t="shared" si="1680"/>
        <x:v>YES</x:v>
      </x:c>
      <x:c r="T8956" s="1">
        <x:f t="shared" si="1681"/>
        <x:v>24912.532362366052</x:v>
      </x:c>
    </x:row>
    <x:row r="8957">
      <x:c r="A8957" s="1"/>
      <x:c r="B8957" s="1"/>
      <x:c r="C8957" s="1"/>
      <x:c r="D8957" s="1"/>
      <x:c r="E8957" s="1"/>
      <x:c r="F8957" s="1"/>
      <x:c r="G8957" s="1"/>
      <x:c r="H8957" s="1"/>
      <x:c r="I8957" s="53">
        <x:f t="shared" si="1670"/>
        <x:v>13</x:v>
      </x:c>
      <x:c r="J8957" s="53">
        <x:f t="shared" si="1671"/>
        <x:v>14</x:v>
      </x:c>
      <x:c r="K8957" s="53">
        <x:f t="shared" si="1672"/>
        <x:v>14</x:v>
      </x:c>
      <x:c r="L8957" s="53">
        <x:f t="shared" si="1673"/>
        <x:v>41</x:v>
      </x:c>
      <x:c r="M8957" s="54">
        <x:f t="shared" si="1674"/>
        <x:v>5382.2778172413773</x:v>
      </x:c>
      <x:c r="N8957" s="54">
        <x:f t="shared" si="1675"/>
        <x:v>3.2376929286398455</x:v>
      </x:c>
      <x:c r="O8957" s="55">
        <x:f t="shared" si="1676"/>
        <x:v>181516</x:v>
      </x:c>
      <x:c r="P8957" s="55">
        <x:f t="shared" si="1677"/>
        <x:v>29920</x:v>
      </x:c>
      <x:c r="Q8957" s="55">
        <x:f t="shared" si="1678"/>
        <x:v>105942.32321599613</x:v>
      </x:c>
      <x:c r="R8957" s="55">
        <x:f t="shared" si="1679"/>
        <x:v>25653.676784003866</x:v>
      </x:c>
      <x:c r="S8957" s="1" t="str">
        <x:f t="shared" si="1680"/>
        <x:v>YES</x:v>
      </x:c>
      <x:c r="T8957" s="1">
        <x:f t="shared" si="1681"/>
        <x:v>25653.676784003866</x:v>
      </x:c>
    </x:row>
    <x:row r="8958">
      <x:c r="A8958" s="1"/>
      <x:c r="B8958" s="1"/>
      <x:c r="C8958" s="1"/>
      <x:c r="D8958" s="1"/>
      <x:c r="E8958" s="1"/>
      <x:c r="F8958" s="1"/>
      <x:c r="G8958" s="1"/>
      <x:c r="H8958" s="1"/>
      <x:c r="I8958" s="53">
        <x:f t="shared" si="1670"/>
        <x:v>13</x:v>
      </x:c>
      <x:c r="J8958" s="53">
        <x:f t="shared" si="1671"/>
        <x:v>14</x:v>
      </x:c>
      <x:c r="K8958" s="53">
        <x:f t="shared" si="1672"/>
        <x:v>15</x:v>
      </x:c>
      <x:c r="L8958" s="53">
        <x:f t="shared" si="1673"/>
        <x:v>42</x:v>
      </x:c>
      <x:c r="M8958" s="54">
        <x:f t="shared" si="1674"/>
        <x:v>5445.8660241175239</x:v>
      </x:c>
      <x:c r="N8958" s="54">
        <x:f t="shared" si="1675"/>
        <x:v>3.2818514056371693</x:v>
      </x:c>
      <x:c r="O8958" s="55">
        <x:f t="shared" si="1676"/>
        <x:v>184216</x:v>
      </x:c>
      <x:c r="P8958" s="55">
        <x:f t="shared" si="1677"/>
        <x:v>30800</x:v>
      </x:c>
      <x:c r="Q8958" s="55">
        <x:f t="shared" si="1678"/>
        <x:v>107046.28514092923</x:v>
      </x:c>
      <x:c r="R8958" s="55">
        <x:f t="shared" si="1679"/>
        <x:v>26369.714859070766</x:v>
      </x:c>
      <x:c r="S8958" s="1" t="str">
        <x:f t="shared" si="1680"/>
        <x:v>YES</x:v>
      </x:c>
      <x:c r="T8958" s="1">
        <x:f t="shared" si="1681"/>
        <x:v>26369.714859070766</x:v>
      </x:c>
    </x:row>
    <x:row r="8959">
      <x:c r="A8959" s="1"/>
      <x:c r="B8959" s="1"/>
      <x:c r="C8959" s="1"/>
      <x:c r="D8959" s="1"/>
      <x:c r="E8959" s="1"/>
      <x:c r="F8959" s="1"/>
      <x:c r="G8959" s="1"/>
      <x:c r="H8959" s="1"/>
      <x:c r="I8959" s="53">
        <x:f t="shared" si="1670"/>
        <x:v>13</x:v>
      </x:c>
      <x:c r="J8959" s="53">
        <x:f t="shared" si="1671"/>
        <x:v>14</x:v>
      </x:c>
      <x:c r="K8959" s="53">
        <x:f t="shared" si="1672"/>
        <x:v>16</x:v>
      </x:c>
      <x:c r="L8959" s="53">
        <x:f t="shared" si="1673"/>
        <x:v>43</x:v>
      </x:c>
      <x:c r="M8959" s="54">
        <x:f t="shared" si="1674"/>
        <x:v>5510.9267999950125</x:v>
      </x:c>
      <x:c r="N8959" s="54">
        <x:f t="shared" si="1675"/>
        <x:v>3.3270324999965366</x:v>
      </x:c>
      <x:c r="O8959" s="55">
        <x:f t="shared" si="1676"/>
        <x:v>186916</x:v>
      </x:c>
      <x:c r="P8959" s="55">
        <x:f t="shared" si="1677"/>
        <x:v>31680</x:v>
      </x:c>
      <x:c r="Q8959" s="55">
        <x:f t="shared" si="1678"/>
        <x:v>108175.81249991342</x:v>
      </x:c>
      <x:c r="R8959" s="55">
        <x:f t="shared" si="1679"/>
        <x:v>27060.187500086584</x:v>
      </x:c>
      <x:c r="S8959" s="1" t="str">
        <x:f t="shared" si="1680"/>
        <x:v>YES</x:v>
      </x:c>
      <x:c r="T8959" s="1">
        <x:f t="shared" si="1681"/>
        <x:v>27060.187500086584</x:v>
      </x:c>
    </x:row>
    <x:row r="8960">
      <x:c r="A8960" s="1"/>
      <x:c r="B8960" s="1"/>
      <x:c r="C8960" s="1"/>
      <x:c r="D8960" s="1"/>
      <x:c r="E8960" s="1"/>
      <x:c r="F8960" s="1"/>
      <x:c r="G8960" s="1"/>
      <x:c r="H8960" s="1"/>
      <x:c r="I8960" s="53">
        <x:f t="shared" si="1670"/>
        <x:v>13</x:v>
      </x:c>
      <x:c r="J8960" s="53">
        <x:f t="shared" si="1671"/>
        <x:v>14</x:v>
      </x:c>
      <x:c r="K8960" s="53">
        <x:f t="shared" si="1672"/>
        <x:v>17</x:v>
      </x:c>
      <x:c r="L8960" s="53">
        <x:f t="shared" si="1673"/>
        <x:v>44</x:v>
      </x:c>
      <x:c r="M8960" s="54">
        <x:f t="shared" si="1674"/>
        <x:v>5577.487023441553</x:v>
      </x:c>
      <x:c r="N8960" s="54">
        <x:f t="shared" si="1675"/>
        <x:v>3.3732548773899675</x:v>
      </x:c>
      <x:c r="O8960" s="55">
        <x:f t="shared" si="1676"/>
        <x:v>189616</x:v>
      </x:c>
      <x:c r="P8960" s="55">
        <x:f t="shared" si="1677"/>
        <x:v>32560</x:v>
      </x:c>
      <x:c r="Q8960" s="55">
        <x:f t="shared" si="1678"/>
        <x:v>109331.37193474919</x:v>
      </x:c>
      <x:c r="R8960" s="55">
        <x:f t="shared" si="1679"/>
        <x:v>27724.628065250814</x:v>
      </x:c>
      <x:c r="S8960" s="1" t="str">
        <x:f t="shared" si="1680"/>
        <x:v>YES</x:v>
      </x:c>
      <x:c r="T8960" s="1">
        <x:f t="shared" si="1681"/>
        <x:v>27724.628065250814</x:v>
      </x:c>
    </x:row>
    <x:row r="8961">
      <x:c r="A8961" s="1"/>
      <x:c r="B8961" s="1"/>
      <x:c r="C8961" s="1"/>
      <x:c r="D8961" s="1"/>
      <x:c r="E8961" s="1"/>
      <x:c r="F8961" s="1"/>
      <x:c r="G8961" s="1"/>
      <x:c r="H8961" s="1"/>
      <x:c r="I8961" s="53">
        <x:f t="shared" si="1670"/>
        <x:v>13</x:v>
      </x:c>
      <x:c r="J8961" s="53">
        <x:f t="shared" si="1671"/>
        <x:v>14</x:v>
      </x:c>
      <x:c r="K8961" s="53">
        <x:f t="shared" si="1672"/>
        <x:v>18</x:v>
      </x:c>
      <x:c r="L8961" s="53">
        <x:f t="shared" si="1673"/>
        <x:v>45</x:v>
      </x:c>
      <x:c r="M8961" s="54">
        <x:f t="shared" si="1674"/>
        <x:v>5645.5740149001404</x:v>
      </x:c>
      <x:c r="N8961" s="54">
        <x:f t="shared" si="1675"/>
        <x:v>3.4205375103473199</x:v>
      </x:c>
      <x:c r="O8961" s="55">
        <x:f t="shared" si="1676"/>
        <x:v>192316</x:v>
      </x:c>
      <x:c r="P8961" s="55">
        <x:f t="shared" si="1677"/>
        <x:v>33440</x:v>
      </x:c>
      <x:c r="Q8961" s="55">
        <x:f t="shared" si="1678"/>
        <x:v>110513.43775868299</x:v>
      </x:c>
      <x:c r="R8961" s="55">
        <x:f t="shared" si="1679"/>
        <x:v>28362.562241317006</x:v>
      </x:c>
      <x:c r="S8961" s="1" t="str">
        <x:f t="shared" si="1680"/>
        <x:v>YES</x:v>
      </x:c>
      <x:c r="T8961" s="1">
        <x:f t="shared" si="1681"/>
        <x:v>28362.562241317006</x:v>
      </x:c>
    </x:row>
    <x:row r="8962">
      <x:c r="A8962" s="1"/>
      <x:c r="B8962" s="1"/>
      <x:c r="C8962" s="1"/>
      <x:c r="D8962" s="1"/>
      <x:c r="E8962" s="1"/>
      <x:c r="F8962" s="1"/>
      <x:c r="G8962" s="1"/>
      <x:c r="H8962" s="1"/>
      <x:c r="I8962" s="53">
        <x:f t="shared" si="1670"/>
        <x:v>13</x:v>
      </x:c>
      <x:c r="J8962" s="53">
        <x:f t="shared" si="1671"/>
        <x:v>14</x:v>
      </x:c>
      <x:c r="K8962" s="53">
        <x:f t="shared" si="1672"/>
        <x:v>19</x:v>
      </x:c>
      <x:c r="L8962" s="53">
        <x:f t="shared" si="1673"/>
        <x:v>46</x:v>
      </x:c>
      <x:c r="M8962" s="54">
        <x:f t="shared" si="1674"/>
        <x:v>5715.2155435361619</x:v>
      </x:c>
      <x:c r="N8962" s="54">
        <x:f t="shared" si="1675"/>
        <x:v>3.4688996830112235</x:v>
      </x:c>
      <x:c r="O8962" s="55">
        <x:f t="shared" si="1676"/>
        <x:v>195016</x:v>
      </x:c>
      <x:c r="P8962" s="55">
        <x:f t="shared" si="1677"/>
        <x:v>34320</x:v>
      </x:c>
      <x:c r="Q8962" s="55">
        <x:f t="shared" si="1678"/>
        <x:v>111722.49207528059</x:v>
      </x:c>
      <x:c r="R8962" s="55">
        <x:f t="shared" si="1679"/>
        <x:v>28973.507924719408</x:v>
      </x:c>
      <x:c r="S8962" s="1" t="str">
        <x:f t="shared" si="1680"/>
        <x:v>YES</x:v>
      </x:c>
      <x:c r="T8962" s="1">
        <x:f t="shared" si="1681"/>
        <x:v>28973.507924719408</x:v>
      </x:c>
    </x:row>
    <x:row r="8963">
      <x:c r="A8963" s="1"/>
      <x:c r="B8963" s="1"/>
      <x:c r="C8963" s="1"/>
      <x:c r="D8963" s="1"/>
      <x:c r="E8963" s="1"/>
      <x:c r="F8963" s="1"/>
      <x:c r="G8963" s="1"/>
      <x:c r="H8963" s="1"/>
      <x:c r="I8963" s="53">
        <x:f t="shared" si="1670"/>
        <x:v>13</x:v>
      </x:c>
      <x:c r="J8963" s="53">
        <x:f t="shared" si="1671"/>
        <x:v>14</x:v>
      </x:c>
      <x:c r="K8963" s="53">
        <x:f t="shared" si="1672"/>
        <x:v>20</x:v>
      </x:c>
      <x:c r="L8963" s="53">
        <x:f t="shared" si="1673"/>
        <x:v>47</x:v>
      </x:c>
      <x:c r="M8963" s="54">
        <x:f t="shared" si="1674"/>
        <x:v>5786.439834186639</x:v>
      </x:c>
      <x:c r="N8963" s="54">
        <x:f t="shared" si="1675"/>
        <x:v>3.5183609959629436</x:v>
      </x:c>
      <x:c r="O8963" s="55">
        <x:f t="shared" si="1676"/>
        <x:v>197716</x:v>
      </x:c>
      <x:c r="P8963" s="55">
        <x:f t="shared" si="1677"/>
        <x:v>35200</x:v>
      </x:c>
      <x:c r="Q8963" s="55">
        <x:f t="shared" si="1678"/>
        <x:v>112959.02489907359</x:v>
      </x:c>
      <x:c r="R8963" s="55">
        <x:f t="shared" si="1679"/>
        <x:v>29556.975100926415</x:v>
      </x:c>
      <x:c r="S8963" s="1" t="str">
        <x:f t="shared" si="1680"/>
        <x:v>YES</x:v>
      </x:c>
      <x:c r="T8963" s="1">
        <x:f t="shared" si="1681"/>
        <x:v>29556.975100926415</x:v>
      </x:c>
    </x:row>
    <x:row r="8964">
      <x:c r="A8964" s="1"/>
      <x:c r="B8964" s="1"/>
      <x:c r="C8964" s="1"/>
      <x:c r="D8964" s="1"/>
      <x:c r="E8964" s="1"/>
      <x:c r="F8964" s="1"/>
      <x:c r="G8964" s="1"/>
      <x:c r="H8964" s="1"/>
      <x:c r="I8964" s="53">
        <x:f t="shared" si="1670"/>
        <x:v>13</x:v>
      </x:c>
      <x:c r="J8964" s="53">
        <x:f t="shared" si="1671"/>
        <x:v>14</x:v>
      </x:c>
      <x:c r="K8964" s="53">
        <x:f t="shared" si="1672"/>
        <x:v>21</x:v>
      </x:c>
      <x:c r="L8964" s="53">
        <x:f t="shared" si="1673"/>
        <x:v>48</x:v>
      </x:c>
      <x:c r="M8964" s="54">
        <x:f t="shared" si="1674"/>
        <x:v>5859.2755744130827</x:v>
      </x:c>
      <x:c r="N8964" s="54">
        <x:f t="shared" si="1675"/>
        <x:v>3.5689413711201965</x:v>
      </x:c>
      <x:c r="O8964" s="55">
        <x:f t="shared" si="1676"/>
        <x:v>200416</x:v>
      </x:c>
      <x:c r="P8964" s="55">
        <x:f t="shared" si="1677"/>
        <x:v>36080</x:v>
      </x:c>
      <x:c r="Q8964" s="55">
        <x:f t="shared" si="1678"/>
        <x:v>114223.53427800491</x:v>
      </x:c>
      <x:c r="R8964" s="55">
        <x:f t="shared" si="1679"/>
        <x:v>30112.46572199509</x:v>
      </x:c>
      <x:c r="S8964" s="1" t="str">
        <x:f t="shared" si="1680"/>
        <x:v>YES</x:v>
      </x:c>
      <x:c r="T8964" s="1">
        <x:f t="shared" si="1681"/>
        <x:v>30112.46572199509</x:v>
      </x:c>
    </x:row>
    <x:row r="8965">
      <x:c r="A8965" s="1"/>
      <x:c r="B8965" s="1"/>
      <x:c r="C8965" s="1"/>
      <x:c r="D8965" s="1"/>
      <x:c r="E8965" s="1"/>
      <x:c r="F8965" s="1"/>
      <x:c r="G8965" s="1"/>
      <x:c r="H8965" s="1"/>
      <x:c r="I8965" s="53">
        <x:f t="shared" si="1670"/>
        <x:v>13</x:v>
      </x:c>
      <x:c r="J8965" s="53">
        <x:f t="shared" si="1671"/>
        <x:v>14</x:v>
      </x:c>
      <x:c r="K8965" s="53">
        <x:f t="shared" si="1672"/>
        <x:v>22</x:v>
      </x:c>
      <x:c r="L8965" s="53">
        <x:f t="shared" si="1673"/>
        <x:v>49</x:v>
      </x:c>
      <x:c r="M8965" s="54">
        <x:f t="shared" si="1674"/>
        <x:v>5933.7519216594792</x:v>
      </x:c>
      <x:c r="N8965" s="54">
        <x:f t="shared" si="1675"/>
        <x:v>3.6206610567079718</x:v>
      </x:c>
      <x:c r="O8965" s="55">
        <x:f t="shared" si="1676"/>
        <x:v>203116</x:v>
      </x:c>
      <x:c r="P8965" s="55">
        <x:f t="shared" si="1677"/>
        <x:v>36960</x:v>
      </x:c>
      <x:c r="Q8965" s="55">
        <x:f t="shared" si="1678"/>
        <x:v>115516.52641769929</x:v>
      </x:c>
      <x:c r="R8965" s="55">
        <x:f t="shared" si="1679"/>
        <x:v>30639.473582300707</x:v>
      </x:c>
      <x:c r="S8965" s="1" t="str">
        <x:f t="shared" si="1680"/>
        <x:v>YES</x:v>
      </x:c>
      <x:c r="T8965" s="1">
        <x:f t="shared" si="1681"/>
        <x:v>30639.473582300707</x:v>
      </x:c>
    </x:row>
    <x:row r="8966">
      <x:c r="A8966" s="1"/>
      <x:c r="B8966" s="1"/>
      <x:c r="C8966" s="1"/>
      <x:c r="D8966" s="1"/>
      <x:c r="E8966" s="1"/>
      <x:c r="F8966" s="1"/>
      <x:c r="G8966" s="1"/>
      <x:c r="H8966" s="1"/>
      <x:c r="I8966" s="53">
        <x:f t="shared" si="1670"/>
        <x:v>13</x:v>
      </x:c>
      <x:c r="J8966" s="53">
        <x:f t="shared" si="1671"/>
        <x:v>14</x:v>
      </x:c>
      <x:c r="K8966" s="53">
        <x:f t="shared" si="1672"/>
        <x:v>23</x:v>
      </x:c>
      <x:c r="L8966" s="53">
        <x:f t="shared" si="1673"/>
        <x:v>50</x:v>
      </x:c>
      <x:c r="M8966" s="54">
        <x:f t="shared" si="1674"/>
        <x:v>6009.8985105169158</x:v>
      </x:c>
      <x:c r="N8966" s="54">
        <x:f t="shared" si="1675"/>
        <x:v>3.6735406323034137</x:v>
      </x:c>
      <x:c r="O8966" s="55">
        <x:f t="shared" si="1676"/>
        <x:v>205816</x:v>
      </x:c>
      <x:c r="P8966" s="55">
        <x:f t="shared" si="1677"/>
        <x:v>37840</x:v>
      </x:c>
      <x:c r="Q8966" s="55">
        <x:f t="shared" si="1678"/>
        <x:v>116838.51580758534</x:v>
      </x:c>
      <x:c r="R8966" s="55">
        <x:f t="shared" si="1679"/>
        <x:v>31137.48419241466</x:v>
      </x:c>
      <x:c r="S8966" s="1" t="str">
        <x:f t="shared" si="1680"/>
        <x:v>YES</x:v>
      </x:c>
      <x:c r="T8966" s="1">
        <x:f t="shared" si="1681"/>
        <x:v>31137.48419241466</x:v>
      </x:c>
    </x:row>
    <x:row r="8967">
      <x:c r="A8967" s="1"/>
      <x:c r="B8967" s="1"/>
      <x:c r="C8967" s="1"/>
      <x:c r="D8967" s="1"/>
      <x:c r="E8967" s="1"/>
      <x:c r="F8967" s="1"/>
      <x:c r="G8967" s="1"/>
      <x:c r="H8967" s="1"/>
      <x:c r="I8967" s="53">
        <x:f t="shared" si="1670"/>
        <x:v>13</x:v>
      </x:c>
      <x:c r="J8967" s="53">
        <x:f t="shared" si="1671"/>
        <x:v>14</x:v>
      </x:c>
      <x:c r="K8967" s="53">
        <x:f t="shared" si="1672"/>
        <x:v>24</x:v>
      </x:c>
      <x:c r="L8967" s="53">
        <x:f t="shared" si="1673"/>
        <x:v>51</x:v>
      </x:c>
      <x:c r="M8967" s="54">
        <x:f t="shared" si="1674"/>
        <x:v>6087.7454600964111</x:v>
      </x:c>
      <x:c r="N8967" s="54">
        <x:f t="shared" si="1675"/>
        <x:v>3.7276010139558409</x:v>
      </x:c>
      <x:c r="O8967" s="55">
        <x:f t="shared" si="1676"/>
        <x:v>208516</x:v>
      </x:c>
      <x:c r="P8967" s="55">
        <x:f t="shared" si="1677"/>
        <x:v>38720</x:v>
      </x:c>
      <x:c r="Q8967" s="55">
        <x:f t="shared" si="1678"/>
        <x:v>118190.02534889603</x:v>
      </x:c>
      <x:c r="R8967" s="55">
        <x:f t="shared" si="1679"/>
        <x:v>31605.97465110397</x:v>
      </x:c>
      <x:c r="S8967" s="1" t="str">
        <x:f t="shared" si="1680"/>
        <x:v>YES</x:v>
      </x:c>
      <x:c r="T8967" s="1">
        <x:f t="shared" si="1681"/>
        <x:v>31605.97465110397</x:v>
      </x:c>
    </x:row>
    <x:row r="8968">
      <x:c r="A8968" s="1"/>
      <x:c r="B8968" s="1"/>
      <x:c r="C8968" s="1"/>
      <x:c r="D8968" s="1"/>
      <x:c r="E8968" s="1"/>
      <x:c r="F8968" s="1"/>
      <x:c r="G8968" s="1"/>
      <x:c r="H8968" s="1"/>
      <x:c r="I8968" s="53">
        <x:f t="shared" si="1670"/>
        <x:v>13</x:v>
      </x:c>
      <x:c r="J8968" s="53">
        <x:f t="shared" si="1671"/>
        <x:v>14</x:v>
      </x:c>
      <x:c r="K8968" s="53">
        <x:f t="shared" si="1672"/>
        <x:v>25</x:v>
      </x:c>
      <x:c r="L8968" s="53">
        <x:f t="shared" si="1673"/>
        <x:v>52</x:v>
      </x:c>
      <x:c r="M8968" s="54">
        <x:f t="shared" si="1674"/>
        <x:v>6167.3233815115091</x:v>
      </x:c>
      <x:c r="N8968" s="54">
        <x:f t="shared" si="1675"/>
        <x:v>3.7828634593829924</x:v>
      </x:c>
      <x:c r="O8968" s="55">
        <x:f t="shared" si="1676"/>
        <x:v>211216</x:v>
      </x:c>
      <x:c r="P8968" s="55">
        <x:f t="shared" si="1677"/>
        <x:v>39600</x:v>
      </x:c>
      <x:c r="Q8968" s="55">
        <x:f t="shared" si="1678"/>
        <x:v>119571.58648457481</x:v>
      </x:c>
      <x:c r="R8968" s="55">
        <x:f t="shared" si="1679"/>
        <x:v>32044.413515425185</x:v>
      </x:c>
      <x:c r="S8968" s="1" t="str">
        <x:f t="shared" si="1680"/>
        <x:v>YES</x:v>
      </x:c>
      <x:c r="T8968" s="1">
        <x:f t="shared" si="1681"/>
        <x:v>32044.413515425185</x:v>
      </x:c>
    </x:row>
    <x:row r="8969">
      <x:c r="A8969" s="1"/>
      <x:c r="B8969" s="1"/>
      <x:c r="C8969" s="1"/>
      <x:c r="D8969" s="1"/>
      <x:c r="E8969" s="1"/>
      <x:c r="F8969" s="1"/>
      <x:c r="G8969" s="1"/>
      <x:c r="H8969" s="1"/>
      <x:c r="I8969" s="53">
        <x:f t="shared" si="1670"/>
        <x:v>13</x:v>
      </x:c>
      <x:c r="J8969" s="53">
        <x:f t="shared" si="1671"/>
        <x:v>14</x:v>
      </x:c>
      <x:c r="K8969" s="53">
        <x:f t="shared" si="1672"/>
        <x:v>26</x:v>
      </x:c>
      <x:c r="L8969" s="53">
        <x:f t="shared" si="1673"/>
        <x:v>53</x:v>
      </x:c>
      <x:c r="M8969" s="54">
        <x:f t="shared" si="1674"/>
        <x:v>6248.6633854722268</x:v>
      </x:c>
      <x:c r="N8969" s="54">
        <x:f t="shared" si="1675"/>
        <x:v>3.8393495732446019</x:v>
      </x:c>
      <x:c r="O8969" s="55">
        <x:f t="shared" si="1676"/>
        <x:v>213916</x:v>
      </x:c>
      <x:c r="P8969" s="55">
        <x:f t="shared" si="1677"/>
        <x:v>40480</x:v>
      </x:c>
      <x:c r="Q8969" s="55">
        <x:f t="shared" si="1678"/>
        <x:v>120983.73933111505</x:v>
      </x:c>
      <x:c r="R8969" s="55">
        <x:f t="shared" si="1679"/>
        <x:v>32452.260668884948</x:v>
      </x:c>
      <x:c r="S8969" s="1" t="str">
        <x:f t="shared" si="1680"/>
        <x:v>YES</x:v>
      </x:c>
      <x:c r="T8969" s="1">
        <x:f t="shared" si="1681"/>
        <x:v>32452.260668884948</x:v>
      </x:c>
    </x:row>
    <x:row r="8970">
      <x:c r="A8970" s="1"/>
      <x:c r="B8970" s="1"/>
      <x:c r="C8970" s="1"/>
      <x:c r="D8970" s="1"/>
      <x:c r="E8970" s="1"/>
      <x:c r="F8970" s="1"/>
      <x:c r="G8970" s="1"/>
      <x:c r="H8970" s="1"/>
      <x:c r="I8970" s="53">
        <x:f t="shared" si="1670"/>
        <x:v>13</x:v>
      </x:c>
      <x:c r="J8970" s="53">
        <x:f t="shared" si="1671"/>
        <x:v>14</x:v>
      </x:c>
      <x:c r="K8970" s="53">
        <x:f t="shared" si="1672"/>
        <x:v>27</x:v>
      </x:c>
      <x:c r="L8970" s="53">
        <x:f t="shared" si="1673"/>
        <x:v>54</x:v>
      </x:c>
      <x:c r="M8970" s="54">
        <x:f t="shared" si="1674"/>
        <x:v>6331.7970899919837</x:v>
      </x:c>
      <x:c r="N8970" s="54">
        <x:f t="shared" si="1675"/>
        <x:v>3.897081312494433</x:v>
      </x:c>
      <x:c r="O8970" s="55">
        <x:f t="shared" si="1676"/>
        <x:v>216616</x:v>
      </x:c>
      <x:c r="P8970" s="55">
        <x:f t="shared" si="1677"/>
        <x:v>41360</x:v>
      </x:c>
      <x:c r="Q8970" s="55">
        <x:f t="shared" si="1678"/>
        <x:v>122427.03281236082</x:v>
      </x:c>
      <x:c r="R8970" s="55">
        <x:f t="shared" si="1679"/>
        <x:v>32828.96718763918</x:v>
      </x:c>
      <x:c r="S8970" s="1" t="str">
        <x:f t="shared" si="1680"/>
        <x:v>YES</x:v>
      </x:c>
      <x:c r="T8970" s="1">
        <x:f t="shared" si="1681"/>
        <x:v>32828.96718763918</x:v>
      </x:c>
    </x:row>
    <x:row r="8971">
      <x:c r="A8971" s="1"/>
      <x:c r="B8971" s="1"/>
      <x:c r="C8971" s="1"/>
      <x:c r="D8971" s="1"/>
      <x:c r="E8971" s="1"/>
      <x:c r="F8971" s="1"/>
      <x:c r="G8971" s="1"/>
      <x:c r="H8971" s="1"/>
      <x:c r="I8971" s="53">
        <x:f t="shared" si="1670"/>
        <x:v>13</x:v>
      </x:c>
      <x:c r="J8971" s="53">
        <x:f t="shared" si="1671"/>
        <x:v>14</x:v>
      </x:c>
      <x:c r="K8971" s="53">
        <x:f t="shared" si="1672"/>
        <x:v>28</x:v>
      </x:c>
      <x:c r="L8971" s="53">
        <x:f t="shared" si="1673"/>
        <x:v>55</x:v>
      </x:c>
      <x:c r="M8971" s="54">
        <x:f t="shared" si="1674"/>
        <x:v>6416.7566282091375</x:v>
      </x:c>
      <x:c r="N8971" s="54">
        <x:f t="shared" si="1675"/>
        <x:v>3.9560809918119011</x:v>
      </x:c>
      <x:c r="O8971" s="55">
        <x:f t="shared" si="1676"/>
        <x:v>219316</x:v>
      </x:c>
      <x:c r="P8971" s="55">
        <x:f t="shared" si="1677"/>
        <x:v>42240</x:v>
      </x:c>
      <x:c r="Q8971" s="55">
        <x:f t="shared" si="1678"/>
        <x:v>123902.02479529752</x:v>
      </x:c>
      <x:c r="R8971" s="55">
        <x:f t="shared" si="1679"/>
        <x:v>33173.975204702481</x:v>
      </x:c>
      <x:c r="S8971" s="1" t="str">
        <x:f t="shared" si="1680"/>
        <x:v>YES</x:v>
      </x:c>
      <x:c r="T8971" s="1">
        <x:f t="shared" si="1681"/>
        <x:v>33173.975204702481</x:v>
      </x:c>
    </x:row>
    <x:row r="8972">
      <x:c r="A8972" s="1"/>
      <x:c r="B8972" s="1"/>
      <x:c r="C8972" s="1"/>
      <x:c r="D8972" s="1"/>
      <x:c r="E8972" s="1"/>
      <x:c r="F8972" s="1"/>
      <x:c r="G8972" s="1"/>
      <x:c r="H8972" s="1"/>
      <x:c r="I8972" s="53">
        <x:f t="shared" si="1670"/>
        <x:v>13</x:v>
      </x:c>
      <x:c r="J8972" s="53">
        <x:f t="shared" si="1671"/>
        <x:v>14</x:v>
      </x:c>
      <x:c r="K8972" s="53">
        <x:f t="shared" si="1672"/>
        <x:v>29</x:v>
      </x:c>
      <x:c r="L8972" s="53">
        <x:f t="shared" si="1673"/>
        <x:v>56</x:v>
      </x:c>
      <x:c r="M8972" s="54">
        <x:f t="shared" si="1674"/>
        <x:v>6503.5746563247903</x:v>
      </x:c>
      <x:c r="N8972" s="54">
        <x:f t="shared" si="1675"/>
        <x:v>4.0163712891144376</x:v>
      </x:c>
      <x:c r="O8972" s="55">
        <x:f t="shared" si="1676"/>
        <x:v>222016</x:v>
      </x:c>
      <x:c r="P8972" s="55">
        <x:f t="shared" si="1677"/>
        <x:v>43120</x:v>
      </x:c>
      <x:c r="Q8972" s="55">
        <x:f t="shared" si="1678"/>
        <x:v>125409.28222786094</x:v>
      </x:c>
      <x:c r="R8972" s="55">
        <x:f t="shared" si="1679"/>
        <x:v>33486.717772139062</x:v>
      </x:c>
      <x:c r="S8972" s="1" t="str">
        <x:f t="shared" si="1680"/>
        <x:v>NO</x:v>
      </x:c>
      <x:c r="T8972" s="1">
        <x:f t="shared" si="1681"/>
        <x:v>-9.9999999999999997E+98</x:v>
      </x:c>
    </x:row>
    <x:row r="8973">
      <x:c r="A8973" s="1"/>
      <x:c r="B8973" s="1"/>
      <x:c r="C8973" s="1"/>
      <x:c r="D8973" s="1"/>
      <x:c r="E8973" s="1"/>
      <x:c r="F8973" s="1"/>
      <x:c r="G8973" s="1"/>
      <x:c r="H8973" s="1"/>
      <x:c r="I8973" s="53">
        <x:f t="shared" si="1670"/>
        <x:v>13</x:v>
      </x:c>
      <x:c r="J8973" s="53">
        <x:f t="shared" si="1671"/>
        <x:v>14</x:v>
      </x:c>
      <x:c r="K8973" s="53">
        <x:f t="shared" si="1672"/>
        <x:v>30</x:v>
      </x:c>
      <x:c r="L8973" s="53">
        <x:f t="shared" si="1673"/>
        <x:v>57</x:v>
      </x:c>
      <x:c r="M8973" s="54">
        <x:f t="shared" si="1674"/>
        <x:v>6592.2843616585615</x:v>
      </x:c>
      <x:c r="N8973" s="54">
        <x:f t="shared" si="1675"/>
        <x:v>4.0779752511517788</x:v>
      </x:c>
      <x:c r="O8973" s="55">
        <x:f t="shared" si="1676"/>
        <x:v>224716</x:v>
      </x:c>
      <x:c r="P8973" s="55">
        <x:f t="shared" si="1677"/>
        <x:v>44000</x:v>
      </x:c>
      <x:c r="Q8973" s="55">
        <x:f t="shared" si="1678"/>
        <x:v>126949.38127879446</x:v>
      </x:c>
      <x:c r="R8973" s="55">
        <x:f t="shared" si="1679"/>
        <x:v>33766.618721205537</x:v>
      </x:c>
      <x:c r="S8973" s="1" t="str">
        <x:f t="shared" si="1680"/>
        <x:v>NO</x:v>
      </x:c>
      <x:c r="T8973" s="1">
        <x:f t="shared" si="1681"/>
        <x:v>-9.9999999999999997E+98</x:v>
      </x:c>
    </x:row>
    <x:row r="8974">
      <x:c r="A8974" s="1"/>
      <x:c r="B8974" s="1"/>
      <x:c r="C8974" s="1"/>
      <x:c r="D8974" s="1"/>
      <x:c r="E8974" s="1"/>
      <x:c r="F8974" s="1"/>
      <x:c r="G8974" s="1"/>
      <x:c r="H8974" s="1"/>
      <x:c r="I8974" s="53">
        <x:f t="shared" si="1670"/>
        <x:v>13</x:v>
      </x:c>
      <x:c r="J8974" s="53">
        <x:f t="shared" si="1671"/>
        <x:v>15</x:v>
      </x:c>
      <x:c r="K8974" s="53">
        <x:f t="shared" si="1672"/>
        <x:v>0</x:v>
      </x:c>
      <x:c r="L8974" s="53">
        <x:f t="shared" si="1673"/>
        <x:v>28</x:v>
      </x:c>
      <x:c r="M8974" s="54">
        <x:f t="shared" si="1674"/>
        <x:v>4690.89149576408</x:v>
      </x:c>
      <x:c r="N8974" s="54">
        <x:f t="shared" si="1675"/>
        <x:v>2.7575635387250554</x:v>
      </x:c>
      <x:c r="O8974" s="55">
        <x:f t="shared" si="1676"/>
        <x:v>145810</x:v>
      </x:c>
      <x:c r="P8974" s="55">
        <x:f t="shared" si="1677"/>
        <x:v>18040</x:v>
      </x:c>
      <x:c r="Q8974" s="55">
        <x:f t="shared" si="1678"/>
        <x:v>93939.088468126385</x:v>
      </x:c>
      <x:c r="R8974" s="55">
        <x:f t="shared" si="1679"/>
        <x:v>13830.911531873615</x:v>
      </x:c>
      <x:c r="S8974" s="1" t="str">
        <x:f t="shared" si="1680"/>
        <x:v>YES</x:v>
      </x:c>
      <x:c r="T8974" s="1">
        <x:f t="shared" si="1681"/>
        <x:v>13830.911531873615</x:v>
      </x:c>
    </x:row>
    <x:row r="8975">
      <x:c r="A8975" s="1"/>
      <x:c r="B8975" s="1"/>
      <x:c r="C8975" s="1"/>
      <x:c r="D8975" s="1"/>
      <x:c r="E8975" s="1"/>
      <x:c r="F8975" s="1"/>
      <x:c r="G8975" s="1"/>
      <x:c r="H8975" s="1"/>
      <x:c r="I8975" s="53">
        <x:f t="shared" si="1670"/>
        <x:v>13</x:v>
      </x:c>
      <x:c r="J8975" s="53">
        <x:f t="shared" si="1671"/>
        <x:v>15</x:v>
      </x:c>
      <x:c r="K8975" s="53">
        <x:f t="shared" si="1672"/>
        <x:v>1</x:v>
      </x:c>
      <x:c r="L8975" s="53">
        <x:f t="shared" si="1673"/>
        <x:v>29</x:v>
      </x:c>
      <x:c r="M8975" s="54">
        <x:f t="shared" si="1674"/>
        <x:v>4736.45399576408</x:v>
      </x:c>
      <x:c r="N8975" s="54">
        <x:f t="shared" si="1675"/>
        <x:v>2.7892041637250555</x:v>
      </x:c>
      <x:c r="O8975" s="55">
        <x:f t="shared" si="1676"/>
        <x:v>148510</x:v>
      </x:c>
      <x:c r="P8975" s="55">
        <x:f t="shared" si="1677"/>
        <x:v>18920</x:v>
      </x:c>
      <x:c r="Q8975" s="55">
        <x:f t="shared" si="1678"/>
        <x:v>94730.104093126385</x:v>
      </x:c>
      <x:c r="R8975" s="55">
        <x:f t="shared" si="1679"/>
        <x:v>14859.895906873615</x:v>
      </x:c>
      <x:c r="S8975" s="1" t="str">
        <x:f t="shared" si="1680"/>
        <x:v>YES</x:v>
      </x:c>
      <x:c r="T8975" s="1">
        <x:f t="shared" si="1681"/>
        <x:v>14859.895906873615</x:v>
      </x:c>
    </x:row>
    <x:row r="8976">
      <x:c r="A8976" s="1"/>
      <x:c r="B8976" s="1"/>
      <x:c r="C8976" s="1"/>
      <x:c r="D8976" s="1"/>
      <x:c r="E8976" s="1"/>
      <x:c r="F8976" s="1"/>
      <x:c r="G8976" s="1"/>
      <x:c r="H8976" s="1"/>
      <x:c r="I8976" s="53">
        <x:f t="shared" si="1670"/>
        <x:v>13</x:v>
      </x:c>
      <x:c r="J8976" s="53">
        <x:f t="shared" si="1671"/>
        <x:v>15</x:v>
      </x:c>
      <x:c r="K8976" s="53">
        <x:f t="shared" si="1672"/>
        <x:v>2</x:v>
      </x:c>
      <x:c r="L8976" s="53">
        <x:f t="shared" si="1673"/>
        <x:v>30</x:v>
      </x:c>
      <x:c r="M8976" s="54">
        <x:f t="shared" si="1674"/>
        <x:v>4783.1555582640804</x:v>
      </x:c>
      <x:c r="N8976" s="54">
        <x:f t="shared" si="1675"/>
        <x:v>2.821635804350056</x:v>
      </x:c>
      <x:c r="O8976" s="55">
        <x:f t="shared" si="1676"/>
        <x:v>151210</x:v>
      </x:c>
      <x:c r="P8976" s="55">
        <x:f t="shared" si="1677"/>
        <x:v>19800</x:v>
      </x:c>
      <x:c r="Q8976" s="55">
        <x:f t="shared" si="1678"/>
        <x:v>95540.8951087514</x:v>
      </x:c>
      <x:c r="R8976" s="55">
        <x:f t="shared" si="1679"/>
        <x:v>15869.1048912486</x:v>
      </x:c>
      <x:c r="S8976" s="1" t="str">
        <x:f t="shared" si="1680"/>
        <x:v>YES</x:v>
      </x:c>
      <x:c r="T8976" s="1">
        <x:f t="shared" si="1681"/>
        <x:v>15869.1048912486</x:v>
      </x:c>
    </x:row>
    <x:row r="8977">
      <x:c r="A8977" s="1"/>
      <x:c r="B8977" s="1"/>
      <x:c r="C8977" s="1"/>
      <x:c r="D8977" s="1"/>
      <x:c r="E8977" s="1"/>
      <x:c r="F8977" s="1"/>
      <x:c r="G8977" s="1"/>
      <x:c r="H8977" s="1"/>
      <x:c r="I8977" s="53">
        <x:f t="shared" si="1670"/>
        <x:v>13</x:v>
      </x:c>
      <x:c r="J8977" s="53">
        <x:f t="shared" si="1671"/>
        <x:v>15</x:v>
      </x:c>
      <x:c r="K8977" s="53">
        <x:f t="shared" si="1672"/>
        <x:v>3</x:v>
      </x:c>
      <x:c r="L8977" s="53">
        <x:f t="shared" si="1673"/>
        <x:v>31</x:v>
      </x:c>
      <x:c r="M8977" s="54">
        <x:f t="shared" si="1674"/>
        <x:v>4831.0175406859553</x:v>
      </x:c>
      <x:c r="N8977" s="54">
        <x:f t="shared" si="1675"/>
        <x:v>2.8548732921430244</x:v>
      </x:c>
      <x:c r="O8977" s="55">
        <x:f t="shared" si="1676"/>
        <x:v>153910</x:v>
      </x:c>
      <x:c r="P8977" s="55">
        <x:f t="shared" si="1677"/>
        <x:v>20680</x:v>
      </x:c>
      <x:c r="Q8977" s="55">
        <x:f t="shared" si="1678"/>
        <x:v>96371.832303575604</x:v>
      </x:c>
      <x:c r="R8977" s="55">
        <x:f t="shared" si="1679"/>
        <x:v>16858.167696424396</x:v>
      </x:c>
      <x:c r="S8977" s="1" t="str">
        <x:f t="shared" si="1680"/>
        <x:v>YES</x:v>
      </x:c>
      <x:c r="T8977" s="1">
        <x:f t="shared" si="1681"/>
        <x:v>16858.167696424396</x:v>
      </x:c>
    </x:row>
    <x:row r="8978">
      <x:c r="A8978" s="1"/>
      <x:c r="B8978" s="1"/>
      <x:c r="C8978" s="1"/>
      <x:c r="D8978" s="1"/>
      <x:c r="E8978" s="1"/>
      <x:c r="F8978" s="1"/>
      <x:c r="G8978" s="1"/>
      <x:c r="H8978" s="1"/>
      <x:c r="I8978" s="53">
        <x:f t="shared" si="1670"/>
        <x:v>13</x:v>
      </x:c>
      <x:c r="J8978" s="53">
        <x:f t="shared" si="1671"/>
        <x:v>15</x:v>
      </x:c>
      <x:c r="K8978" s="53">
        <x:f t="shared" si="1672"/>
        <x:v>4</x:v>
      </x:c>
      <x:c r="L8978" s="53">
        <x:f t="shared" si="1673"/>
        <x:v>32</x:v>
      </x:c>
      <x:c r="M8978" s="54">
        <x:f t="shared" si="1674"/>
        <x:v>4880.0616564086113</x:v>
      </x:c>
      <x:c r="N8978" s="54">
        <x:f t="shared" si="1675"/>
        <x:v>2.8889317058393136</x:v>
      </x:c>
      <x:c r="O8978" s="55">
        <x:f t="shared" si="1676"/>
        <x:v>156610</x:v>
      </x:c>
      <x:c r="P8978" s="55">
        <x:f t="shared" si="1677"/>
        <x:v>21560</x:v>
      </x:c>
      <x:c r="Q8978" s="55">
        <x:f t="shared" si="1678"/>
        <x:v>97223.29264598283</x:v>
      </x:c>
      <x:c r="R8978" s="55">
        <x:f t="shared" si="1679"/>
        <x:v>17826.70735401717</x:v>
      </x:c>
      <x:c r="S8978" s="1" t="str">
        <x:f t="shared" si="1680"/>
        <x:v>YES</x:v>
      </x:c>
      <x:c r="T8978" s="1">
        <x:f t="shared" si="1681"/>
        <x:v>17826.70735401717</x:v>
      </x:c>
    </x:row>
    <x:row r="8979">
      <x:c r="A8979" s="1"/>
      <x:c r="B8979" s="1"/>
      <x:c r="C8979" s="1"/>
      <x:c r="D8979" s="1"/>
      <x:c r="E8979" s="1"/>
      <x:c r="F8979" s="1"/>
      <x:c r="G8979" s="1"/>
      <x:c r="H8979" s="1"/>
      <x:c r="I8979" s="53">
        <x:f t="shared" si="1670"/>
        <x:v>13</x:v>
      </x:c>
      <x:c r="J8979" s="53">
        <x:f t="shared" si="1671"/>
        <x:v>15</x:v>
      </x:c>
      <x:c r="K8979" s="53">
        <x:f t="shared" si="1672"/>
        <x:v>5</x:v>
      </x:c>
      <x:c r="L8979" s="53">
        <x:f t="shared" si="1673"/>
        <x:v>33</x:v>
      </x:c>
      <x:c r="M8979" s="54">
        <x:f t="shared" si="1674"/>
        <x:v>4930.3099803298146</x:v>
      </x:c>
      <x:c r="N8979" s="54">
        <x:f t="shared" si="1675"/>
        <x:v>2.9238263752290381</x:v>
      </x:c>
      <x:c r="O8979" s="55">
        <x:f t="shared" si="1676"/>
        <x:v>159310</x:v>
      </x:c>
      <x:c r="P8979" s="55">
        <x:f t="shared" si="1677"/>
        <x:v>22440</x:v>
      </x:c>
      <x:c r="Q8979" s="55">
        <x:f t="shared" si="1678"/>
        <x:v>98095.659380725949</x:v>
      </x:c>
      <x:c r="R8979" s="55">
        <x:f t="shared" si="1679"/>
        <x:v>18774.340619274051</x:v>
      </x:c>
      <x:c r="S8979" s="1" t="str">
        <x:f t="shared" si="1680"/>
        <x:v>YES</x:v>
      </x:c>
      <x:c r="T8979" s="1">
        <x:f t="shared" si="1681"/>
        <x:v>18774.340619274051</x:v>
      </x:c>
    </x:row>
    <x:row r="8980">
      <x:c r="A8980" s="1"/>
      <x:c r="B8980" s="1"/>
      <x:c r="C8980" s="1"/>
      <x:c r="D8980" s="1"/>
      <x:c r="E8980" s="1"/>
      <x:c r="F8980" s="1"/>
      <x:c r="G8980" s="1"/>
      <x:c r="H8980" s="1"/>
      <x:c r="I8980" s="53">
        <x:f t="shared" si="1670"/>
        <x:v>13</x:v>
      </x:c>
      <x:c r="J8980" s="53">
        <x:f t="shared" si="1671"/>
        <x:v>15</x:v>
      </x:c>
      <x:c r="K8980" s="53">
        <x:f t="shared" si="1672"/>
        <x:v>6</x:v>
      </x:c>
      <x:c r="L8980" s="53">
        <x:f t="shared" si="1673"/>
        <x:v>34</x:v>
      </x:c>
      <x:c r="M8980" s="54">
        <x:f t="shared" si="1674"/>
        <x:v>4981.7849545114477</x:v>
      </x:c>
      <x:c r="N8980" s="54">
        <x:f t="shared" si="1675"/>
        <x:v>2.9595728850773941</x:v>
      </x:c>
      <x:c r="O8980" s="55">
        <x:f t="shared" si="1676"/>
        <x:v>162010</x:v>
      </x:c>
      <x:c r="P8980" s="55">
        <x:f t="shared" si="1677"/>
        <x:v>23320</x:v>
      </x:c>
      <x:c r="Q8980" s="55">
        <x:f t="shared" si="1678"/>
        <x:v>98989.322126934858</x:v>
      </x:c>
      <x:c r="R8980" s="55">
        <x:f t="shared" si="1679"/>
        <x:v>19700.677873065142</x:v>
      </x:c>
      <x:c r="S8980" s="1" t="str">
        <x:f t="shared" si="1680"/>
        <x:v>YES</x:v>
      </x:c>
      <x:c r="T8980" s="1">
        <x:f t="shared" si="1681"/>
        <x:v>19700.677873065142</x:v>
      </x:c>
    </x:row>
    <x:row r="8981">
      <x:c r="A8981" s="1"/>
      <x:c r="B8981" s="1"/>
      <x:c r="C8981" s="1"/>
      <x:c r="D8981" s="1"/>
      <x:c r="E8981" s="1"/>
      <x:c r="F8981" s="1"/>
      <x:c r="G8981" s="1"/>
      <x:c r="H8981" s="1"/>
      <x:c r="I8981" s="53">
        <x:f t="shared" si="1670"/>
        <x:v>13</x:v>
      </x:c>
      <x:c r="J8981" s="53">
        <x:f t="shared" si="1671"/>
        <x:v>15</x:v>
      </x:c>
      <x:c r="K8981" s="53">
        <x:f t="shared" si="1672"/>
        <x:v>7</x:v>
      </x:c>
      <x:c r="L8981" s="53">
        <x:f t="shared" si="1673"/>
        <x:v>35</x:v>
      </x:c>
      <x:c r="M8981" s="54">
        <x:f t="shared" si="1674"/>
        <x:v>5034.5093939094086</x:v>
      </x:c>
      <x:c r="N8981" s="54">
        <x:f t="shared" si="1675"/>
        <x:v>2.9961870791037559</x:v>
      </x:c>
      <x:c r="O8981" s="55">
        <x:f t="shared" si="1676"/>
        <x:v>164710</x:v>
      </x:c>
      <x:c r="P8981" s="55">
        <x:f t="shared" si="1677"/>
        <x:v>24200</x:v>
      </x:c>
      <x:c r="Q8981" s="55">
        <x:f t="shared" si="1678"/>
        <x:v>99904.676977593903</x:v>
      </x:c>
      <x:c r="R8981" s="55">
        <x:f t="shared" si="1679"/>
        <x:v>20605.323022406097</x:v>
      </x:c>
      <x:c r="S8981" s="1" t="str">
        <x:f t="shared" si="1680"/>
        <x:v>YES</x:v>
      </x:c>
      <x:c r="T8981" s="1">
        <x:f t="shared" si="1681"/>
        <x:v>20605.323022406097</x:v>
      </x:c>
    </x:row>
    <x:row r="8982">
      <x:c r="A8982" s="1"/>
      <x:c r="B8982" s="1"/>
      <x:c r="C8982" s="1"/>
      <x:c r="D8982" s="1"/>
      <x:c r="E8982" s="1"/>
      <x:c r="F8982" s="1"/>
      <x:c r="G8982" s="1"/>
      <x:c r="H8982" s="1"/>
      <x:c r="I8982" s="53">
        <x:f t="shared" si="1670"/>
        <x:v>13</x:v>
      </x:c>
      <x:c r="J8982" s="53">
        <x:f t="shared" si="1671"/>
        <x:v>15</x:v>
      </x:c>
      <x:c r="K8982" s="53">
        <x:f t="shared" si="1672"/>
        <x:v>8</x:v>
      </x:c>
      <x:c r="L8982" s="53">
        <x:f t="shared" si="1673"/>
        <x:v>36</x:v>
      </x:c>
      <x:c r="M8982" s="54">
        <x:f t="shared" si="1674"/>
        <x:v>5088.5064921893882</x:v>
      </x:c>
      <x:c r="N8982" s="54">
        <x:f t="shared" si="1675"/>
        <x:v>3.0336850640204083</x:v>
      </x:c>
      <x:c r="O8982" s="55">
        <x:f t="shared" si="1676"/>
        <x:v>167410</x:v>
      </x:c>
      <x:c r="P8982" s="55">
        <x:f t="shared" si="1677"/>
        <x:v>25080</x:v>
      </x:c>
      <x:c r="Q8982" s="55">
        <x:f t="shared" si="1678"/>
        <x:v>100842.12660051021</x:v>
      </x:c>
      <x:c r="R8982" s="55">
        <x:f t="shared" si="1679"/>
        <x:v>21487.873399489792</x:v>
      </x:c>
      <x:c r="S8982" s="1" t="str">
        <x:f t="shared" si="1680"/>
        <x:v>YES</x:v>
      </x:c>
      <x:c r="T8982" s="1">
        <x:f t="shared" si="1681"/>
        <x:v>21487.873399489792</x:v>
      </x:c>
    </x:row>
    <x:row r="8983">
      <x:c r="A8983" s="1"/>
      <x:c r="B8983" s="1"/>
      <x:c r="C8983" s="1"/>
      <x:c r="D8983" s="1"/>
      <x:c r="E8983" s="1"/>
      <x:c r="F8983" s="1"/>
      <x:c r="G8983" s="1"/>
      <x:c r="H8983" s="1"/>
      <x:c r="I8983" s="53">
        <x:f t="shared" si="1670"/>
        <x:v>13</x:v>
      </x:c>
      <x:c r="J8983" s="53">
        <x:f t="shared" si="1671"/>
        <x:v>15</x:v>
      </x:c>
      <x:c r="K8983" s="53">
        <x:f t="shared" si="1672"/>
        <x:v>9</x:v>
      </x:c>
      <x:c r="L8983" s="53">
        <x:f t="shared" si="1673"/>
        <x:v>37</x:v>
      </x:c>
      <x:c r="M8983" s="54">
        <x:f t="shared" si="1674"/>
        <x:v>5143.7998276297831</x:v>
      </x:c>
      <x:c r="N8983" s="54">
        <x:f t="shared" si="1675"/>
        <x:v>3.0720832136317937</x:v>
      </x:c>
      <x:c r="O8983" s="55">
        <x:f t="shared" si="1676"/>
        <x:v>170110</x:v>
      </x:c>
      <x:c r="P8983" s="55">
        <x:f t="shared" si="1677"/>
        <x:v>25960</x:v>
      </x:c>
      <x:c r="Q8983" s="55">
        <x:f t="shared" si="1678"/>
        <x:v>101802.08034079484</x:v>
      </x:c>
      <x:c r="R8983" s="55">
        <x:f t="shared" si="1679"/>
        <x:v>22347.919659205159</x:v>
      </x:c>
      <x:c r="S8983" s="1" t="str">
        <x:f t="shared" si="1680"/>
        <x:v>YES</x:v>
      </x:c>
      <x:c r="T8983" s="1">
        <x:f t="shared" si="1681"/>
        <x:v>22347.919659205159</x:v>
      </x:c>
    </x:row>
    <x:row r="8984">
      <x:c r="A8984" s="1"/>
      <x:c r="B8984" s="1"/>
      <x:c r="C8984" s="1"/>
      <x:c r="D8984" s="1"/>
      <x:c r="E8984" s="1"/>
      <x:c r="F8984" s="1"/>
      <x:c r="G8984" s="1"/>
      <x:c r="H8984" s="1"/>
      <x:c r="I8984" s="53">
        <x:f t="shared" si="1670"/>
        <x:v>13</x:v>
      </x:c>
      <x:c r="J8984" s="53">
        <x:f t="shared" si="1671"/>
        <x:v>15</x:v>
      </x:c>
      <x:c r="K8984" s="53">
        <x:f t="shared" si="1672"/>
        <x:v>10</x:v>
      </x:c>
      <x:c r="L8984" s="53">
        <x:f t="shared" si="1673"/>
        <x:v>38</x:v>
      </x:c>
      <x:c r="M8984" s="54">
        <x:f t="shared" si="1674"/>
        <x:v>5200.4133691129955</x:v>
      </x:c>
      <x:c r="N8984" s="54">
        <x:f t="shared" si="1675"/>
        <x:v>3.1113981729951359</x:v>
      </x:c>
      <x:c r="O8984" s="55">
        <x:f t="shared" si="1676"/>
        <x:v>172810</x:v>
      </x:c>
      <x:c r="P8984" s="55">
        <x:f t="shared" si="1677"/>
        <x:v>26840</x:v>
      </x:c>
      <x:c r="Q8984" s="55">
        <x:f t="shared" si="1678"/>
        <x:v>102784.95432487839</x:v>
      </x:c>
      <x:c r="R8984" s="55">
        <x:f t="shared" si="1679"/>
        <x:v>23185.045675121612</x:v>
      </x:c>
      <x:c r="S8984" s="1" t="str">
        <x:f t="shared" si="1680"/>
        <x:v>YES</x:v>
      </x:c>
      <x:c r="T8984" s="1">
        <x:f t="shared" si="1681"/>
        <x:v>23185.045675121612</x:v>
      </x:c>
    </x:row>
    <x:row r="8985">
      <x:c r="A8985" s="1"/>
      <x:c r="B8985" s="1"/>
      <x:c r="C8985" s="1"/>
      <x:c r="D8985" s="1"/>
      <x:c r="E8985" s="1"/>
      <x:c r="F8985" s="1"/>
      <x:c r="G8985" s="1"/>
      <x:c r="H8985" s="1"/>
      <x:c r="I8985" s="53">
        <x:f t="shared" si="1670"/>
        <x:v>13</x:v>
      </x:c>
      <x:c r="J8985" s="53">
        <x:f t="shared" si="1671"/>
        <x:v>15</x:v>
      </x:c>
      <x:c r="K8985" s="53">
        <x:f t="shared" si="1672"/>
        <x:v>11</x:v>
      </x:c>
      <x:c r="L8985" s="53">
        <x:f t="shared" si="1673"/>
        <x:v>39</x:v>
      </x:c>
      <x:c r="M8985" s="54">
        <x:f t="shared" si="1674"/>
        <x:v>5258.3714822064348</x:v>
      </x:c>
      <x:c r="N8985" s="54">
        <x:f t="shared" si="1675"/>
        <x:v>3.1516468626433576</x:v>
      </x:c>
      <x:c r="O8985" s="55">
        <x:f t="shared" si="1676"/>
        <x:v>175510</x:v>
      </x:c>
      <x:c r="P8985" s="55">
        <x:f t="shared" si="1677"/>
        <x:v>27720</x:v>
      </x:c>
      <x:c r="Q8985" s="55">
        <x:f t="shared" si="1678"/>
        <x:v>103791.17156608394</x:v>
      </x:c>
      <x:c r="R8985" s="55">
        <x:f t="shared" si="1679"/>
        <x:v>23998.82843391606</x:v>
      </x:c>
      <x:c r="S8985" s="1" t="str">
        <x:f t="shared" si="1680"/>
        <x:v>YES</x:v>
      </x:c>
      <x:c r="T8985" s="1">
        <x:f t="shared" si="1681"/>
        <x:v>23998.82843391606</x:v>
      </x:c>
    </x:row>
    <x:row r="8986">
      <x:c r="A8986" s="1"/>
      <x:c r="B8986" s="1"/>
      <x:c r="C8986" s="1"/>
      <x:c r="D8986" s="1"/>
      <x:c r="E8986" s="1"/>
      <x:c r="F8986" s="1"/>
      <x:c r="G8986" s="1"/>
      <x:c r="H8986" s="1"/>
      <x:c r="I8986" s="53">
        <x:f t="shared" si="1670"/>
        <x:v>13</x:v>
      </x:c>
      <x:c r="J8986" s="53">
        <x:f t="shared" si="1671"/>
        <x:v>15</x:v>
      </x:c>
      <x:c r="K8986" s="53">
        <x:f t="shared" si="1672"/>
        <x:v>12</x:v>
      </x:c>
      <x:c r="L8986" s="53">
        <x:f t="shared" si="1673"/>
        <x:v>40</x:v>
      </x:c>
      <x:c r="M8986" s="54">
        <x:f t="shared" si="1674"/>
        <x:v>5317.6989353344989</x:v>
      </x:c>
      <x:c r="N8986" s="54">
        <x:f t="shared" si="1675"/>
        <x:v>3.1928464828711798</x:v>
      </x:c>
      <x:c r="O8986" s="55">
        <x:f t="shared" si="1676"/>
        <x:v>178210</x:v>
      </x:c>
      <x:c r="P8986" s="55">
        <x:f t="shared" si="1677"/>
        <x:v>28600</x:v>
      </x:c>
      <x:c r="Q8986" s="55">
        <x:f t="shared" si="1678"/>
        <x:v>104821.16207177949</x:v>
      </x:c>
      <x:c r="R8986" s="55">
        <x:f t="shared" si="1679"/>
        <x:v>24788.837928220513</x:v>
      </x:c>
      <x:c r="S8986" s="1" t="str">
        <x:f t="shared" si="1680"/>
        <x:v>YES</x:v>
      </x:c>
      <x:c r="T8986" s="1">
        <x:f t="shared" si="1681"/>
        <x:v>24788.837928220513</x:v>
      </x:c>
    </x:row>
    <x:row r="8987">
      <x:c r="A8987" s="1"/>
      <x:c r="B8987" s="1"/>
      <x:c r="C8987" s="1"/>
      <x:c r="D8987" s="1"/>
      <x:c r="E8987" s="1"/>
      <x:c r="F8987" s="1"/>
      <x:c r="G8987" s="1"/>
      <x:c r="H8987" s="1"/>
      <x:c r="I8987" s="53">
        <x:f t="shared" si="1670"/>
        <x:v>13</x:v>
      </x:c>
      <x:c r="J8987" s="53">
        <x:f t="shared" si="1671"/>
        <x:v>15</x:v>
      </x:c>
      <x:c r="K8987" s="53">
        <x:f t="shared" si="1672"/>
        <x:v>13</x:v>
      </x:c>
      <x:c r="L8987" s="53">
        <x:f t="shared" si="1673"/>
        <x:v>41</x:v>
      </x:c>
      <x:c r="M8987" s="54">
        <x:f t="shared" si="1674"/>
        <x:v>5378.4209060428839</x:v>
      </x:c>
      <x:c r="N8987" s="54">
        <x:f t="shared" si="1675"/>
        <x:v>3.235014518085336</x:v>
      </x:c>
      <x:c r="O8987" s="55">
        <x:f t="shared" si="1676"/>
        <x:v>180910</x:v>
      </x:c>
      <x:c r="P8987" s="55">
        <x:f t="shared" si="1677"/>
        <x:v>29480</x:v>
      </x:c>
      <x:c r="Q8987" s="55">
        <x:f t="shared" si="1678"/>
        <x:v>105875.36295213339</x:v>
      </x:c>
      <x:c r="R8987" s="55">
        <x:f t="shared" si="1679"/>
        <x:v>25554.637047866607</x:v>
      </x:c>
      <x:c r="S8987" s="1" t="str">
        <x:f t="shared" si="1680"/>
        <x:v>YES</x:v>
      </x:c>
      <x:c r="T8987" s="1">
        <x:f t="shared" si="1681"/>
        <x:v>25554.637047866607</x:v>
      </x:c>
    </x:row>
    <x:row r="8988">
      <x:c r="A8988" s="1"/>
      <x:c r="B8988" s="1"/>
      <x:c r="C8988" s="1"/>
      <x:c r="D8988" s="1"/>
      <x:c r="E8988" s="1"/>
      <x:c r="F8988" s="1"/>
      <x:c r="G8988" s="1"/>
      <x:c r="H8988" s="1"/>
      <x:c r="I8988" s="53">
        <x:f t="shared" si="1670"/>
        <x:v>13</x:v>
      </x:c>
      <x:c r="J8988" s="53">
        <x:f t="shared" si="1671"/>
        <x:v>15</x:v>
      </x:c>
      <x:c r="K8988" s="53">
        <x:f t="shared" si="1672"/>
        <x:v>14</x:v>
      </x:c>
      <x:c r="L8988" s="53">
        <x:f t="shared" si="1673"/>
        <x:v>42</x:v>
      </x:c>
      <x:c r="M8988" s="54">
        <x:f t="shared" si="1674"/>
        <x:v>5440.5629873565449</x:v>
      </x:c>
      <x:c r="N8988" s="54">
        <x:f t="shared" si="1675"/>
        <x:v>3.2781687412198228</x:v>
      </x:c>
      <x:c r="O8988" s="55">
        <x:f t="shared" si="1676"/>
        <x:v>183610</x:v>
      </x:c>
      <x:c r="P8988" s="55">
        <x:f t="shared" si="1677"/>
        <x:v>30360</x:v>
      </x:c>
      <x:c r="Q8988" s="55">
        <x:f t="shared" si="1678"/>
        <x:v>106954.21853049556</x:v>
      </x:c>
      <x:c r="R8988" s="55">
        <x:f t="shared" si="1679"/>
        <x:v>26295.781469504436</x:v>
      </x:c>
      <x:c r="S8988" s="1" t="str">
        <x:f t="shared" si="1680"/>
        <x:v>YES</x:v>
      </x:c>
      <x:c r="T8988" s="1">
        <x:f t="shared" si="1681"/>
        <x:v>26295.781469504436</x:v>
      </x:c>
    </x:row>
    <x:row r="8989">
      <x:c r="A8989" s="1"/>
      <x:c r="B8989" s="1"/>
      <x:c r="C8989" s="1"/>
      <x:c r="D8989" s="1"/>
      <x:c r="E8989" s="1"/>
      <x:c r="F8989" s="1"/>
      <x:c r="G8989" s="1"/>
      <x:c r="H8989" s="1"/>
      <x:c r="I8989" s="53">
        <x:f t="shared" si="1670"/>
        <x:v>13</x:v>
      </x:c>
      <x:c r="J8989" s="53">
        <x:f t="shared" si="1671"/>
        <x:v>15</x:v>
      </x:c>
      <x:c r="K8989" s="53">
        <x:f t="shared" si="1672"/>
        <x:v>15</x:v>
      </x:c>
      <x:c r="L8989" s="53">
        <x:f t="shared" si="1673"/>
        <x:v>43</x:v>
      </x:c>
      <x:c r="M8989" s="54">
        <x:f t="shared" si="1674"/>
        <x:v>5504.1511942326906</x:v>
      </x:c>
      <x:c r="N8989" s="54">
        <x:f t="shared" si="1675"/>
        <x:v>3.3223272182171462</x:v>
      </x:c>
      <x:c r="O8989" s="55">
        <x:f t="shared" si="1676"/>
        <x:v>186310</x:v>
      </x:c>
      <x:c r="P8989" s="55">
        <x:f t="shared" si="1677"/>
        <x:v>31240</x:v>
      </x:c>
      <x:c r="Q8989" s="55">
        <x:f t="shared" si="1678"/>
        <x:v>108058.18045542865</x:v>
      </x:c>
      <x:c r="R8989" s="55">
        <x:f t="shared" si="1679"/>
        <x:v>27011.81954457135</x:v>
      </x:c>
      <x:c r="S8989" s="1" t="str">
        <x:f t="shared" si="1680"/>
        <x:v>YES</x:v>
      </x:c>
      <x:c r="T8989" s="1">
        <x:f t="shared" si="1681"/>
        <x:v>27011.81954457135</x:v>
      </x:c>
    </x:row>
    <x:row r="8990">
      <x:c r="A8990" s="1"/>
      <x:c r="B8990" s="1"/>
      <x:c r="C8990" s="1"/>
      <x:c r="D8990" s="1"/>
      <x:c r="E8990" s="1"/>
      <x:c r="F8990" s="1"/>
      <x:c r="G8990" s="1"/>
      <x:c r="H8990" s="1"/>
      <x:c r="I8990" s="53">
        <x:f t="shared" si="1670"/>
        <x:v>13</x:v>
      </x:c>
      <x:c r="J8990" s="53">
        <x:f t="shared" si="1671"/>
        <x:v>15</x:v>
      </x:c>
      <x:c r="K8990" s="53">
        <x:f t="shared" si="1672"/>
        <x:v>16</x:v>
      </x:c>
      <x:c r="L8990" s="53">
        <x:f t="shared" si="1673"/>
        <x:v>44</x:v>
      </x:c>
      <x:c r="M8990" s="54">
        <x:f t="shared" si="1674"/>
        <x:v>5569.2119701101801</x:v>
      </x:c>
      <x:c r="N8990" s="54">
        <x:f t="shared" si="1675"/>
        <x:v>3.367508312576514</x:v>
      </x:c>
      <x:c r="O8990" s="55">
        <x:f t="shared" si="1676"/>
        <x:v>189010</x:v>
      </x:c>
      <x:c r="P8990" s="55">
        <x:f t="shared" si="1677"/>
        <x:v>32120</x:v>
      </x:c>
      <x:c r="Q8990" s="55">
        <x:f t="shared" si="1678"/>
        <x:v>109187.70781441285</x:v>
      </x:c>
      <x:c r="R8990" s="55">
        <x:f t="shared" si="1679"/>
        <x:v>27702.292185587154</x:v>
      </x:c>
      <x:c r="S8990" s="1" t="str">
        <x:f t="shared" si="1680"/>
        <x:v>YES</x:v>
      </x:c>
      <x:c r="T8990" s="1">
        <x:f t="shared" si="1681"/>
        <x:v>27702.292185587154</x:v>
      </x:c>
    </x:row>
    <x:row r="8991">
      <x:c r="A8991" s="1"/>
      <x:c r="B8991" s="1"/>
      <x:c r="C8991" s="1"/>
      <x:c r="D8991" s="1"/>
      <x:c r="E8991" s="1"/>
      <x:c r="F8991" s="1"/>
      <x:c r="G8991" s="1"/>
      <x:c r="H8991" s="1"/>
      <x:c r="I8991" s="53">
        <x:f t="shared" si="1670"/>
        <x:v>13</x:v>
      </x:c>
      <x:c r="J8991" s="53">
        <x:f t="shared" si="1671"/>
        <x:v>15</x:v>
      </x:c>
      <x:c r="K8991" s="53">
        <x:f t="shared" si="1672"/>
        <x:v>17</x:v>
      </x:c>
      <x:c r="L8991" s="53">
        <x:f t="shared" si="1673"/>
        <x:v>45</x:v>
      </x:c>
      <x:c r="M8991" s="54">
        <x:f t="shared" si="1674"/>
        <x:v>5635.7721935567206</x:v>
      </x:c>
      <x:c r="N8991" s="54">
        <x:f t="shared" si="1675"/>
        <x:v>3.4137306899699449</x:v>
      </x:c>
      <x:c r="O8991" s="55">
        <x:f t="shared" si="1676"/>
        <x:v>191710</x:v>
      </x:c>
      <x:c r="P8991" s="55">
        <x:f t="shared" si="1677"/>
        <x:v>33000</x:v>
      </x:c>
      <x:c r="Q8991" s="55">
        <x:f t="shared" si="1678"/>
        <x:v>110343.26724924862</x:v>
      </x:c>
      <x:c r="R8991" s="55">
        <x:f t="shared" si="1679"/>
        <x:v>28366.732750751384</x:v>
      </x:c>
      <x:c r="S8991" s="1" t="str">
        <x:f t="shared" si="1680"/>
        <x:v>YES</x:v>
      </x:c>
      <x:c r="T8991" s="1">
        <x:f t="shared" si="1681"/>
        <x:v>28366.732750751384</x:v>
      </x:c>
    </x:row>
    <x:row r="8992">
      <x:c r="A8992" s="1"/>
      <x:c r="B8992" s="1"/>
      <x:c r="C8992" s="1"/>
      <x:c r="D8992" s="1"/>
      <x:c r="E8992" s="1"/>
      <x:c r="F8992" s="1"/>
      <x:c r="G8992" s="1"/>
      <x:c r="H8992" s="1"/>
      <x:c r="I8992" s="53">
        <x:f t="shared" si="1670"/>
        <x:v>13</x:v>
      </x:c>
      <x:c r="J8992" s="53">
        <x:f t="shared" si="1671"/>
        <x:v>15</x:v>
      </x:c>
      <x:c r="K8992" s="53">
        <x:f t="shared" si="1672"/>
        <x:v>18</x:v>
      </x:c>
      <x:c r="L8992" s="53">
        <x:f t="shared" si="1673"/>
        <x:v>46</x:v>
      </x:c>
      <x:c r="M8992" s="54">
        <x:f t="shared" si="1674"/>
        <x:v>5703.859185015308</x:v>
      </x:c>
      <x:c r="N8992" s="54">
        <x:f t="shared" si="1675"/>
        <x:v>3.4610133229272972</x:v>
      </x:c>
      <x:c r="O8992" s="55">
        <x:f t="shared" si="1676"/>
        <x:v>194410</x:v>
      </x:c>
      <x:c r="P8992" s="55">
        <x:f t="shared" si="1677"/>
        <x:v>33880</x:v>
      </x:c>
      <x:c r="Q8992" s="55">
        <x:f t="shared" si="1678"/>
        <x:v>111525.33307318242</x:v>
      </x:c>
      <x:c r="R8992" s="55">
        <x:f t="shared" si="1679"/>
        <x:v>29004.666926817576</x:v>
      </x:c>
      <x:c r="S8992" s="1" t="str">
        <x:f t="shared" si="1680"/>
        <x:v>YES</x:v>
      </x:c>
      <x:c r="T8992" s="1">
        <x:f t="shared" si="1681"/>
        <x:v>29004.666926817576</x:v>
      </x:c>
    </x:row>
    <x:row r="8993">
      <x:c r="A8993" s="1"/>
      <x:c r="B8993" s="1"/>
      <x:c r="C8993" s="1"/>
      <x:c r="D8993" s="1"/>
      <x:c r="E8993" s="1"/>
      <x:c r="F8993" s="1"/>
      <x:c r="G8993" s="1"/>
      <x:c r="H8993" s="1"/>
      <x:c r="I8993" s="53">
        <x:f t="shared" si="1670"/>
        <x:v>13</x:v>
      </x:c>
      <x:c r="J8993" s="53">
        <x:f t="shared" si="1671"/>
        <x:v>15</x:v>
      </x:c>
      <x:c r="K8993" s="53">
        <x:f t="shared" si="1672"/>
        <x:v>19</x:v>
      </x:c>
      <x:c r="L8993" s="53">
        <x:f t="shared" si="1673"/>
        <x:v>47</x:v>
      </x:c>
      <x:c r="M8993" s="54">
        <x:f t="shared" si="1674"/>
        <x:v>5773.5007136513295</x:v>
      </x:c>
      <x:c r="N8993" s="54">
        <x:f t="shared" si="1675"/>
        <x:v>3.5093754955912009</x:v>
      </x:c>
      <x:c r="O8993" s="55">
        <x:f t="shared" si="1676"/>
        <x:v>197110</x:v>
      </x:c>
      <x:c r="P8993" s="55">
        <x:f t="shared" si="1677"/>
        <x:v>34760</x:v>
      </x:c>
      <x:c r="Q8993" s="55">
        <x:f t="shared" si="1678"/>
        <x:v>112734.38738978002</x:v>
      </x:c>
      <x:c r="R8993" s="55">
        <x:f t="shared" si="1679"/>
        <x:v>29615.612610219978</x:v>
      </x:c>
      <x:c r="S8993" s="1" t="str">
        <x:f t="shared" si="1680"/>
        <x:v>YES</x:v>
      </x:c>
      <x:c r="T8993" s="1">
        <x:f t="shared" si="1681"/>
        <x:v>29615.612610219978</x:v>
      </x:c>
    </x:row>
    <x:row r="8994">
      <x:c r="A8994" s="1"/>
      <x:c r="B8994" s="1"/>
      <x:c r="C8994" s="1"/>
      <x:c r="D8994" s="1"/>
      <x:c r="E8994" s="1"/>
      <x:c r="F8994" s="1"/>
      <x:c r="G8994" s="1"/>
      <x:c r="H8994" s="1"/>
      <x:c r="I8994" s="53">
        <x:f t="shared" si="1670"/>
        <x:v>13</x:v>
      </x:c>
      <x:c r="J8994" s="53">
        <x:f t="shared" si="1671"/>
        <x:v>15</x:v>
      </x:c>
      <x:c r="K8994" s="53">
        <x:f t="shared" si="1672"/>
        <x:v>20</x:v>
      </x:c>
      <x:c r="L8994" s="53">
        <x:f t="shared" si="1673"/>
        <x:v>48</x:v>
      </x:c>
      <x:c r="M8994" s="54">
        <x:f t="shared" si="1674"/>
        <x:v>5844.7250043018066</x:v>
      </x:c>
      <x:c r="N8994" s="54">
        <x:f t="shared" si="1675"/>
        <x:v>3.5588368085429214</x:v>
      </x:c>
      <x:c r="O8994" s="55">
        <x:f t="shared" si="1676"/>
        <x:v>199810</x:v>
      </x:c>
      <x:c r="P8994" s="55">
        <x:f t="shared" si="1677"/>
        <x:v>35640</x:v>
      </x:c>
      <x:c r="Q8994" s="55">
        <x:f t="shared" si="1678"/>
        <x:v>113970.92021357303</x:v>
      </x:c>
      <x:c r="R8994" s="55">
        <x:f t="shared" si="1679"/>
        <x:v>30199.07978642697</x:v>
      </x:c>
      <x:c r="S8994" s="1" t="str">
        <x:f t="shared" si="1680"/>
        <x:v>YES</x:v>
      </x:c>
      <x:c r="T8994" s="1">
        <x:f t="shared" si="1681"/>
        <x:v>30199.07978642697</x:v>
      </x:c>
    </x:row>
    <x:row r="8995">
      <x:c r="A8995" s="1"/>
      <x:c r="B8995" s="1"/>
      <x:c r="C8995" s="1"/>
      <x:c r="D8995" s="1"/>
      <x:c r="E8995" s="1"/>
      <x:c r="F8995" s="1"/>
      <x:c r="G8995" s="1"/>
      <x:c r="H8995" s="1"/>
      <x:c r="I8995" s="53">
        <x:f t="shared" si="1670"/>
        <x:v>13</x:v>
      </x:c>
      <x:c r="J8995" s="53">
        <x:f t="shared" si="1671"/>
        <x:v>15</x:v>
      </x:c>
      <x:c r="K8995" s="53">
        <x:f t="shared" si="1672"/>
        <x:v>21</x:v>
      </x:c>
      <x:c r="L8995" s="53">
        <x:f t="shared" si="1673"/>
        <x:v>49</x:v>
      </x:c>
      <x:c r="M8995" s="54">
        <x:f t="shared" si="1674"/>
        <x:v>5917.5607445282503</x:v>
      </x:c>
      <x:c r="N8995" s="54">
        <x:f t="shared" si="1675"/>
        <x:v>3.6094171837001738</x:v>
      </x:c>
      <x:c r="O8995" s="55">
        <x:f t="shared" si="1676"/>
        <x:v>202510</x:v>
      </x:c>
      <x:c r="P8995" s="55">
        <x:f t="shared" si="1677"/>
        <x:v>36520</x:v>
      </x:c>
      <x:c r="Q8995" s="55">
        <x:f t="shared" si="1678"/>
        <x:v>115235.42959250434</x:v>
      </x:c>
      <x:c r="R8995" s="55">
        <x:f t="shared" si="1679"/>
        <x:v>30754.570407495659</x:v>
      </x:c>
      <x:c r="S8995" s="1" t="str">
        <x:f t="shared" si="1680"/>
        <x:v>YES</x:v>
      </x:c>
      <x:c r="T8995" s="1">
        <x:f t="shared" si="1681"/>
        <x:v>30754.570407495659</x:v>
      </x:c>
    </x:row>
    <x:row r="8996">
      <x:c r="A8996" s="1"/>
      <x:c r="B8996" s="1"/>
      <x:c r="C8996" s="1"/>
      <x:c r="D8996" s="1"/>
      <x:c r="E8996" s="1"/>
      <x:c r="F8996" s="1"/>
      <x:c r="G8996" s="1"/>
      <x:c r="H8996" s="1"/>
      <x:c r="I8996" s="53">
        <x:f t="shared" si="1670"/>
        <x:v>13</x:v>
      </x:c>
      <x:c r="J8996" s="53">
        <x:f t="shared" si="1671"/>
        <x:v>15</x:v>
      </x:c>
      <x:c r="K8996" s="53">
        <x:f t="shared" si="1672"/>
        <x:v>22</x:v>
      </x:c>
      <x:c r="L8996" s="53">
        <x:f t="shared" si="1673"/>
        <x:v>50</x:v>
      </x:c>
      <x:c r="M8996" s="54">
        <x:f t="shared" si="1674"/>
        <x:v>5992.0370917746468</x:v>
      </x:c>
      <x:c r="N8996" s="54">
        <x:f t="shared" si="1675"/>
        <x:v>3.6611368692879491</x:v>
      </x:c>
      <x:c r="O8996" s="55">
        <x:f t="shared" si="1676"/>
        <x:v>205210</x:v>
      </x:c>
      <x:c r="P8996" s="55">
        <x:f t="shared" si="1677"/>
        <x:v>37400</x:v>
      </x:c>
      <x:c r="Q8996" s="55">
        <x:f t="shared" si="1678"/>
        <x:v>116528.42173219872</x:v>
      </x:c>
      <x:c r="R8996" s="55">
        <x:f t="shared" si="1679"/>
        <x:v>31281.578267801277</x:v>
      </x:c>
      <x:c r="S8996" s="1" t="str">
        <x:f t="shared" si="1680"/>
        <x:v>YES</x:v>
      </x:c>
      <x:c r="T8996" s="1">
        <x:f t="shared" si="1681"/>
        <x:v>31281.578267801277</x:v>
      </x:c>
    </x:row>
    <x:row r="8997">
      <x:c r="A8997" s="1"/>
      <x:c r="B8997" s="1"/>
      <x:c r="C8997" s="1"/>
      <x:c r="D8997" s="1"/>
      <x:c r="E8997" s="1"/>
      <x:c r="F8997" s="1"/>
      <x:c r="G8997" s="1"/>
      <x:c r="H8997" s="1"/>
      <x:c r="I8997" s="53">
        <x:f t="shared" si="1670"/>
        <x:v>13</x:v>
      </x:c>
      <x:c r="J8997" s="53">
        <x:f t="shared" si="1671"/>
        <x:v>15</x:v>
      </x:c>
      <x:c r="K8997" s="53">
        <x:f t="shared" si="1672"/>
        <x:v>23</x:v>
      </x:c>
      <x:c r="L8997" s="53">
        <x:f t="shared" si="1673"/>
        <x:v>51</x:v>
      </x:c>
      <x:c r="M8997" s="54">
        <x:f t="shared" si="1674"/>
        <x:v>6068.1836806320825</x:v>
      </x:c>
      <x:c r="N8997" s="54">
        <x:f t="shared" si="1675"/>
        <x:v>3.7140164448833906</x:v>
      </x:c>
      <x:c r="O8997" s="55">
        <x:f t="shared" si="1676"/>
        <x:v>207910</x:v>
      </x:c>
      <x:c r="P8997" s="55">
        <x:f t="shared" si="1677"/>
        <x:v>38280</x:v>
      </x:c>
      <x:c r="Q8997" s="55">
        <x:f t="shared" si="1678"/>
        <x:v>117850.41112208477</x:v>
      </x:c>
      <x:c r="R8997" s="55">
        <x:f t="shared" si="1679"/>
        <x:v>31779.58887791523</x:v>
      </x:c>
      <x:c r="S8997" s="1" t="str">
        <x:f t="shared" si="1680"/>
        <x:v>YES</x:v>
      </x:c>
      <x:c r="T8997" s="1">
        <x:f t="shared" si="1681"/>
        <x:v>31779.58887791523</x:v>
      </x:c>
    </x:row>
    <x:row r="8998">
      <x:c r="A8998" s="1"/>
      <x:c r="B8998" s="1"/>
      <x:c r="C8998" s="1"/>
      <x:c r="D8998" s="1"/>
      <x:c r="E8998" s="1"/>
      <x:c r="F8998" s="1"/>
      <x:c r="G8998" s="1"/>
      <x:c r="H8998" s="1"/>
      <x:c r="I8998" s="53">
        <x:f t="shared" si="1670"/>
        <x:v>13</x:v>
      </x:c>
      <x:c r="J8998" s="53">
        <x:f t="shared" si="1671"/>
        <x:v>15</x:v>
      </x:c>
      <x:c r="K8998" s="53">
        <x:f t="shared" si="1672"/>
        <x:v>24</x:v>
      </x:c>
      <x:c r="L8998" s="53">
        <x:f t="shared" si="1673"/>
        <x:v>52</x:v>
      </x:c>
      <x:c r="M8998" s="54">
        <x:f t="shared" si="1674"/>
        <x:v>6146.0306302115787</x:v>
      </x:c>
      <x:c r="N8998" s="54">
        <x:f t="shared" si="1675"/>
        <x:v>3.7680768265358187</x:v>
      </x:c>
      <x:c r="O8998" s="55">
        <x:f t="shared" si="1676"/>
        <x:v>210610</x:v>
      </x:c>
      <x:c r="P8998" s="55">
        <x:f t="shared" si="1677"/>
        <x:v>39160</x:v>
      </x:c>
      <x:c r="Q8998" s="55">
        <x:f t="shared" si="1678"/>
        <x:v>119201.92066339546</x:v>
      </x:c>
      <x:c r="R8998" s="55">
        <x:f t="shared" si="1679"/>
        <x:v>32248.07933660454</x:v>
      </x:c>
      <x:c r="S8998" s="1" t="str">
        <x:f t="shared" si="1680"/>
        <x:v>YES</x:v>
      </x:c>
      <x:c r="T8998" s="1">
        <x:f t="shared" si="1681"/>
        <x:v>32248.07933660454</x:v>
      </x:c>
    </x:row>
    <x:row r="8999">
      <x:c r="A8999" s="1"/>
      <x:c r="B8999" s="1"/>
      <x:c r="C8999" s="1"/>
      <x:c r="D8999" s="1"/>
      <x:c r="E8999" s="1"/>
      <x:c r="F8999" s="1"/>
      <x:c r="G8999" s="1"/>
      <x:c r="H8999" s="1"/>
      <x:c r="I8999" s="53">
        <x:f t="shared" si="1670"/>
        <x:v>13</x:v>
      </x:c>
      <x:c r="J8999" s="53">
        <x:f t="shared" si="1671"/>
        <x:v>15</x:v>
      </x:c>
      <x:c r="K8999" s="53">
        <x:f t="shared" si="1672"/>
        <x:v>25</x:v>
      </x:c>
      <x:c r="L8999" s="53">
        <x:f t="shared" si="1673"/>
        <x:v>53</x:v>
      </x:c>
      <x:c r="M8999" s="54">
        <x:f t="shared" si="1674"/>
        <x:v>6225.6085516266767</x:v>
      </x:c>
      <x:c r="N8999" s="54">
        <x:f t="shared" si="1675"/>
        <x:v>3.8233392719629697</x:v>
      </x:c>
      <x:c r="O8999" s="55">
        <x:f t="shared" si="1676"/>
        <x:v>213310</x:v>
      </x:c>
      <x:c r="P8999" s="55">
        <x:f t="shared" si="1677"/>
        <x:v>40040</x:v>
      </x:c>
      <x:c r="Q8999" s="55">
        <x:f t="shared" si="1678"/>
        <x:v>120583.48179907424</x:v>
      </x:c>
      <x:c r="R8999" s="55">
        <x:f t="shared" si="1679"/>
        <x:v>32686.518200925755</x:v>
      </x:c>
      <x:c r="S8999" s="1" t="str">
        <x:f t="shared" si="1680"/>
        <x:v>YES</x:v>
      </x:c>
      <x:c r="T8999" s="1">
        <x:f t="shared" si="1681"/>
        <x:v>32686.518200925755</x:v>
      </x:c>
    </x:row>
    <x:row r="9000">
      <x:c r="A9000" s="1"/>
      <x:c r="B9000" s="1"/>
      <x:c r="C9000" s="1"/>
      <x:c r="D9000" s="1"/>
      <x:c r="E9000" s="1"/>
      <x:c r="F9000" s="1"/>
      <x:c r="G9000" s="1"/>
      <x:c r="H9000" s="1"/>
      <x:c r="I9000" s="53">
        <x:f t="shared" si="1670"/>
        <x:v>13</x:v>
      </x:c>
      <x:c r="J9000" s="53">
        <x:f t="shared" si="1671"/>
        <x:v>15</x:v>
      </x:c>
      <x:c r="K9000" s="53">
        <x:f t="shared" si="1672"/>
        <x:v>26</x:v>
      </x:c>
      <x:c r="L9000" s="53">
        <x:f t="shared" si="1673"/>
        <x:v>54</x:v>
      </x:c>
      <x:c r="M9000" s="54">
        <x:f t="shared" si="1674"/>
        <x:v>6306.9485555873944</x:v>
      </x:c>
      <x:c r="N9000" s="54">
        <x:f t="shared" si="1675"/>
        <x:v>3.8798253858245793</x:v>
      </x:c>
      <x:c r="O9000" s="55">
        <x:f t="shared" si="1676"/>
        <x:v>216010</x:v>
      </x:c>
      <x:c r="P9000" s="55">
        <x:f t="shared" si="1677"/>
        <x:v>40920</x:v>
      </x:c>
      <x:c r="Q9000" s="55">
        <x:f t="shared" si="1678"/>
        <x:v>121995.63464561448</x:v>
      </x:c>
      <x:c r="R9000" s="55">
        <x:f t="shared" si="1679"/>
        <x:v>33094.365354385518</x:v>
      </x:c>
      <x:c r="S9000" s="1" t="str">
        <x:f t="shared" si="1680"/>
        <x:v>YES</x:v>
      </x:c>
      <x:c r="T9000" s="1">
        <x:f t="shared" si="1681"/>
        <x:v>33094.365354385518</x:v>
      </x:c>
    </x:row>
    <x:row r="9001">
      <x:c r="A9001" s="1"/>
      <x:c r="B9001" s="1"/>
      <x:c r="C9001" s="1"/>
      <x:c r="D9001" s="1"/>
      <x:c r="E9001" s="1"/>
      <x:c r="F9001" s="1"/>
      <x:c r="G9001" s="1"/>
      <x:c r="H9001" s="1"/>
      <x:c r="I9001" s="53">
        <x:f t="shared" si="1670"/>
        <x:v>13</x:v>
      </x:c>
      <x:c r="J9001" s="53">
        <x:f t="shared" si="1671"/>
        <x:v>15</x:v>
      </x:c>
      <x:c r="K9001" s="53">
        <x:f t="shared" si="1672"/>
        <x:v>27</x:v>
      </x:c>
      <x:c r="L9001" s="53">
        <x:f t="shared" si="1673"/>
        <x:v>55</x:v>
      </x:c>
      <x:c r="M9001" s="54">
        <x:f t="shared" si="1674"/>
        <x:v>6390.0822601071504</x:v>
      </x:c>
      <x:c r="N9001" s="54">
        <x:f t="shared" si="1675"/>
        <x:v>3.9375571250744099</x:v>
      </x:c>
      <x:c r="O9001" s="55">
        <x:f t="shared" si="1676"/>
        <x:v>218710</x:v>
      </x:c>
      <x:c r="P9001" s="55">
        <x:f t="shared" si="1677"/>
        <x:v>41800</x:v>
      </x:c>
      <x:c r="Q9001" s="55">
        <x:f t="shared" si="1678"/>
        <x:v>123438.92812686025</x:v>
      </x:c>
      <x:c r="R9001" s="55">
        <x:f t="shared" si="1679"/>
        <x:v>33471.07187313975</x:v>
      </x:c>
      <x:c r="S9001" s="1" t="str">
        <x:f t="shared" si="1680"/>
        <x:v>YES</x:v>
      </x:c>
      <x:c r="T9001" s="1">
        <x:f t="shared" si="1681"/>
        <x:v>33471.07187313975</x:v>
      </x:c>
    </x:row>
    <x:row r="9002">
      <x:c r="A9002" s="1"/>
      <x:c r="B9002" s="1"/>
      <x:c r="C9002" s="1"/>
      <x:c r="D9002" s="1"/>
      <x:c r="E9002" s="1"/>
      <x:c r="F9002" s="1"/>
      <x:c r="G9002" s="1"/>
      <x:c r="H9002" s="1"/>
      <x:c r="I9002" s="53">
        <x:f t="shared" si="1670"/>
        <x:v>13</x:v>
      </x:c>
      <x:c r="J9002" s="53">
        <x:f t="shared" si="1671"/>
        <x:v>15</x:v>
      </x:c>
      <x:c r="K9002" s="53">
        <x:f t="shared" si="1672"/>
        <x:v>28</x:v>
      </x:c>
      <x:c r="L9002" s="53">
        <x:f t="shared" si="1673"/>
        <x:v>56</x:v>
      </x:c>
      <x:c r="M9002" s="54">
        <x:f t="shared" si="1674"/>
        <x:v>6475.0417983243042</x:v>
      </x:c>
      <x:c r="N9002" s="54">
        <x:f t="shared" si="1675"/>
        <x:v>3.996556804391878</x:v>
      </x:c>
      <x:c r="O9002" s="55">
        <x:f t="shared" si="1676"/>
        <x:v>221410</x:v>
      </x:c>
      <x:c r="P9002" s="55">
        <x:f t="shared" si="1677"/>
        <x:v>42680</x:v>
      </x:c>
      <x:c r="Q9002" s="55">
        <x:f t="shared" si="1678"/>
        <x:v>124913.92010979695</x:v>
      </x:c>
      <x:c r="R9002" s="55">
        <x:f t="shared" si="1679"/>
        <x:v>33816.079890203051</x:v>
      </x:c>
      <x:c r="S9002" s="1" t="str">
        <x:f t="shared" si="1680"/>
        <x:v>YES</x:v>
      </x:c>
      <x:c r="T9002" s="1">
        <x:f t="shared" si="1681"/>
        <x:v>33816.079890203051</x:v>
      </x:c>
    </x:row>
    <x:row r="9003">
      <x:c r="A9003" s="1"/>
      <x:c r="B9003" s="1"/>
      <x:c r="C9003" s="1"/>
      <x:c r="D9003" s="1"/>
      <x:c r="E9003" s="1"/>
      <x:c r="F9003" s="1"/>
      <x:c r="G9003" s="1"/>
      <x:c r="H9003" s="1"/>
      <x:c r="I9003" s="53">
        <x:f t="shared" si="1670"/>
        <x:v>13</x:v>
      </x:c>
      <x:c r="J9003" s="53">
        <x:f t="shared" si="1671"/>
        <x:v>15</x:v>
      </x:c>
      <x:c r="K9003" s="53">
        <x:f t="shared" si="1672"/>
        <x:v>29</x:v>
      </x:c>
      <x:c r="L9003" s="53">
        <x:f t="shared" si="1673"/>
        <x:v>57</x:v>
      </x:c>
      <x:c r="M9003" s="54">
        <x:f t="shared" si="1674"/>
        <x:v>6561.8598264399579</x:v>
      </x:c>
      <x:c r="N9003" s="54">
        <x:f t="shared" si="1675"/>
        <x:v>4.056847101694415</x:v>
      </x:c>
      <x:c r="O9003" s="55">
        <x:f t="shared" si="1676"/>
        <x:v>224110</x:v>
      </x:c>
      <x:c r="P9003" s="55">
        <x:f t="shared" si="1677"/>
        <x:v>43560</x:v>
      </x:c>
      <x:c r="Q9003" s="55">
        <x:f t="shared" si="1678"/>
        <x:v>126421.17754236038</x:v>
      </x:c>
      <x:c r="R9003" s="55">
        <x:f t="shared" si="1679"/>
        <x:v>34128.822457639617</x:v>
      </x:c>
      <x:c r="S9003" s="1" t="str">
        <x:f t="shared" si="1680"/>
        <x:v>NO</x:v>
      </x:c>
      <x:c r="T9003" s="1">
        <x:f t="shared" si="1681"/>
        <x:v>-9.9999999999999997E+98</x:v>
      </x:c>
    </x:row>
    <x:row r="9004">
      <x:c r="A9004" s="1"/>
      <x:c r="B9004" s="1"/>
      <x:c r="C9004" s="1"/>
      <x:c r="D9004" s="1"/>
      <x:c r="E9004" s="1"/>
      <x:c r="F9004" s="1"/>
      <x:c r="G9004" s="1"/>
      <x:c r="H9004" s="1"/>
      <x:c r="I9004" s="53">
        <x:f t="shared" si="1670"/>
        <x:v>13</x:v>
      </x:c>
      <x:c r="J9004" s="53">
        <x:f t="shared" si="1671"/>
        <x:v>15</x:v>
      </x:c>
      <x:c r="K9004" s="53">
        <x:f t="shared" si="1672"/>
        <x:v>30</x:v>
      </x:c>
      <x:c r="L9004" s="53">
        <x:f t="shared" si="1673"/>
        <x:v>58</x:v>
      </x:c>
      <x:c r="M9004" s="54">
        <x:f t="shared" si="1674"/>
        <x:v>6650.5695317737291</x:v>
      </x:c>
      <x:c r="N9004" s="54">
        <x:f t="shared" si="1675"/>
        <x:v>4.1184510637317562</x:v>
      </x:c>
      <x:c r="O9004" s="55">
        <x:f t="shared" si="1676"/>
        <x:v>226810</x:v>
      </x:c>
      <x:c r="P9004" s="55">
        <x:f t="shared" si="1677"/>
        <x:v>44440</x:v>
      </x:c>
      <x:c r="Q9004" s="55">
        <x:f t="shared" si="1678"/>
        <x:v>127961.27659329391</x:v>
      </x:c>
      <x:c r="R9004" s="55">
        <x:f t="shared" si="1679"/>
        <x:v>34408.723406706093</x:v>
      </x:c>
      <x:c r="S9004" s="1" t="str">
        <x:f t="shared" si="1680"/>
        <x:v>NO</x:v>
      </x:c>
      <x:c r="T9004" s="1">
        <x:f t="shared" si="1681"/>
        <x:v>-9.9999999999999997E+98</x:v>
      </x:c>
    </x:row>
    <x:row r="9005">
      <x:c r="A9005" s="1"/>
      <x:c r="B9005" s="1"/>
      <x:c r="C9005" s="1"/>
      <x:c r="D9005" s="1"/>
      <x:c r="E9005" s="1"/>
      <x:c r="F9005" s="1"/>
      <x:c r="G9005" s="1"/>
      <x:c r="H9005" s="1"/>
      <x:c r="I9005" s="53">
        <x:f t="shared" si="1670"/>
        <x:v>13</x:v>
      </x:c>
      <x:c r="J9005" s="53">
        <x:f t="shared" si="1671"/>
        <x:v>16</x:v>
      </x:c>
      <x:c r="K9005" s="53">
        <x:f t="shared" si="1672"/>
        <x:v>0</x:v>
      </x:c>
      <x:c r="L9005" s="53">
        <x:f t="shared" si="1673"/>
        <x:v>29</x:v>
      </x:c>
      <x:c r="M9005" s="54">
        <x:f t="shared" si="1674"/>
        <x:v>4751.7200187570006</x:v>
      </x:c>
      <x:c r="N9005" s="54">
        <x:f t="shared" si="1675"/>
        <x:v>2.7998055685812506</x:v>
      </x:c>
      <x:c r="O9005" s="55">
        <x:f t="shared" si="1676"/>
        <x:v>147904</x:v>
      </x:c>
      <x:c r="P9005" s="55">
        <x:f t="shared" si="1677"/>
        <x:v>18480</x:v>
      </x:c>
      <x:c r="Q9005" s="55">
        <x:f t="shared" si="1678"/>
        <x:v>94995.139214531257</x:v>
      </x:c>
      <x:c r="R9005" s="55">
        <x:f t="shared" si="1679"/>
        <x:v>14428.860785468743</x:v>
      </x:c>
      <x:c r="S9005" s="1" t="str">
        <x:f t="shared" si="1680"/>
        <x:v>YES</x:v>
      </x:c>
      <x:c r="T9005" s="1">
        <x:f t="shared" si="1681"/>
        <x:v>14428.860785468743</x:v>
      </x:c>
    </x:row>
    <x:row r="9006">
      <x:c r="A9006" s="1"/>
      <x:c r="B9006" s="1"/>
      <x:c r="C9006" s="1"/>
      <x:c r="D9006" s="1"/>
      <x:c r="E9006" s="1"/>
      <x:c r="F9006" s="1"/>
      <x:c r="G9006" s="1"/>
      <x:c r="H9006" s="1"/>
      <x:c r="I9006" s="53" t="n">
        <x:f t="shared" ref="I9006:I9069" si="1682">INT((ROW()-ROW($I$46))/((CARROT_CAP+1)*(MESCLUN_CAP+1)))</x:f>
        <x:v>13</x:v>
      </x:c>
      <x:c r="J9006" s="53" t="n">
        <x:f t="shared" ref="J9006:J9069" si="1683">MOD(INT((ROW()-ROW($I$46))/(MESCLUN_CAP+1)),CARROT_CAP+1)</x:f>
        <x:v>16</x:v>
      </x:c>
      <x:c r="K9006" s="53" t="n">
        <x:f t="shared" ref="K9006:K9069" si="1684">MOD(ROW()-ROW($I$46),MESCLUN_CAP+1)</x:f>
        <x:v>1</x:v>
      </x:c>
      <x:c r="L9006" s="53" t="n">
        <x:f t="shared" ref="L9006:L9069" si="1685">SUM(I9006:K9006)</x:f>
        <x:v>30</x:v>
      </x:c>
      <x:c r="M9006" s="54" t="n">
        <x:f t="shared" ref="M9006:M9069" si="1686">I9006*TOMATO_HOURS*WEEKS*(1+TOMATO_DIM)^I9006+J9006*CARROT_HOURS*WEEKS*(1+CARROT_DIM)^J9006+K9006*MESCLUN_HOURS*WEEKS*(1+MESCLUN_DIM)^K9006</x:f>
        <x:v>4797.2825187570015</x:v>
      </x:c>
      <x:c r="N9006" s="54" t="n">
        <x:f t="shared" ref="N9006:N9069" si="1687">MAX(M9006-FARMER_HOURS,0)/TEMP_HOURS_PER_WORKER</x:f>
        <x:v>2.831446193581251</x:v>
      </x:c>
      <x:c r="O9006" s="55" t="n">
        <x:f t="shared" ref="O9006:O9069" si="1688">I9006*TOMATO_PRICE+J9006*CARROT_PRICE+K9006*MESCLUN_PRICE</x:f>
        <x:v>150604</x:v>
      </x:c>
      <x:c r="P9006" s="55" t="n">
        <x:f t="shared" ref="P9006:P9069" si="1689">I9006*TOMATO_FERTILIZER+J9006*CARROT_FERTILIZER+K9006*MESCLUN_FERTILIZER</x:f>
        <x:v>19360</x:v>
      </x:c>
      <x:c r="Q9006" s="55" t="n">
        <x:f t="shared" ref="Q9006:Q9069" si="1690">MIN(M9006,FARMER_HOURS)*FARMER_RATE+MAX(M9006-FARMER_HOURS,0)*TEMP_RATE</x:f>
        <x:v>95786.15483953127</x:v>
      </x:c>
      <x:c r="R9006" s="55" t="n">
        <x:f t="shared" ref="R9006:R9069" si="1691">O9006-P9006-Q9006-FIXED_COST</x:f>
        <x:v>15457.845160468729</x:v>
      </x:c>
      <x:c r="S9006" s="1" t="str">
        <x:f t="shared" ref="S9006:S9069" si="1692">IF(AND(L9006&lt;=TOTAL_BED_CAP,N9006&lt;=TEMP_WORKER_CAP),"YES","NO")</x:f>
        <x:v>YES</x:v>
      </x:c>
      <x:c r="T9006" s="1" t="n">
        <x:f t="shared" ref="T9006:T9069" si="1693">IF(S9006="YES",R9006,-1E+99)</x:f>
        <x:v>15457.845160468729</x:v>
      </x:c>
    </x:row>
    <x:row r="9007">
      <x:c r="A9007" s="1"/>
      <x:c r="B9007" s="1"/>
      <x:c r="C9007" s="1"/>
      <x:c r="D9007" s="1"/>
      <x:c r="E9007" s="1"/>
      <x:c r="F9007" s="1"/>
      <x:c r="G9007" s="1"/>
      <x:c r="H9007" s="1"/>
      <x:c r="I9007" s="53">
        <x:f t="shared" si="1682"/>
        <x:v>13</x:v>
      </x:c>
      <x:c r="J9007" s="53">
        <x:f t="shared" si="1683"/>
        <x:v>16</x:v>
      </x:c>
      <x:c r="K9007" s="53">
        <x:f t="shared" si="1684"/>
        <x:v>2</x:v>
      </x:c>
      <x:c r="L9007" s="53">
        <x:f t="shared" si="1685"/>
        <x:v>31</x:v>
      </x:c>
      <x:c r="M9007" s="54">
        <x:f t="shared" si="1686"/>
        <x:v>4843.984081257001</x:v>
      </x:c>
      <x:c r="N9007" s="54">
        <x:f t="shared" si="1687"/>
        <x:v>2.8638778342062507</x:v>
      </x:c>
      <x:c r="O9007" s="55">
        <x:f t="shared" si="1688"/>
        <x:v>153304</x:v>
      </x:c>
      <x:c r="P9007" s="55">
        <x:f t="shared" si="1689"/>
        <x:v>20240</x:v>
      </x:c>
      <x:c r="Q9007" s="55">
        <x:f t="shared" si="1690"/>
        <x:v>96596.945855156271</x:v>
      </x:c>
      <x:c r="R9007" s="55">
        <x:f t="shared" si="1691"/>
        <x:v>16467.054144843729</x:v>
      </x:c>
      <x:c r="S9007" s="1" t="str">
        <x:f t="shared" si="1692"/>
        <x:v>YES</x:v>
      </x:c>
      <x:c r="T9007" s="1">
        <x:f t="shared" si="1693"/>
        <x:v>16467.054144843729</x:v>
      </x:c>
    </x:row>
    <x:row r="9008">
      <x:c r="A9008" s="1"/>
      <x:c r="B9008" s="1"/>
      <x:c r="C9008" s="1"/>
      <x:c r="D9008" s="1"/>
      <x:c r="E9008" s="1"/>
      <x:c r="F9008" s="1"/>
      <x:c r="G9008" s="1"/>
      <x:c r="H9008" s="1"/>
      <x:c r="I9008" s="53">
        <x:f t="shared" si="1682"/>
        <x:v>13</x:v>
      </x:c>
      <x:c r="J9008" s="53">
        <x:f t="shared" si="1683"/>
        <x:v>16</x:v>
      </x:c>
      <x:c r="K9008" s="53">
        <x:f t="shared" si="1684"/>
        <x:v>3</x:v>
      </x:c>
      <x:c r="L9008" s="53">
        <x:f t="shared" si="1685"/>
        <x:v>32</x:v>
      </x:c>
      <x:c r="M9008" s="54">
        <x:f t="shared" si="1686"/>
        <x:v>4891.8460636788759</x:v>
      </x:c>
      <x:c r="N9008" s="54">
        <x:f t="shared" si="1687"/>
        <x:v>2.8971153219992192</x:v>
      </x:c>
      <x:c r="O9008" s="55">
        <x:f t="shared" si="1688"/>
        <x:v>156004</x:v>
      </x:c>
      <x:c r="P9008" s="55">
        <x:f t="shared" si="1689"/>
        <x:v>21120</x:v>
      </x:c>
      <x:c r="Q9008" s="55">
        <x:f t="shared" si="1690"/>
        <x:v>97427.88304998049</x:v>
      </x:c>
      <x:c r="R9008" s="55">
        <x:f t="shared" si="1691"/>
        <x:v>17456.11695001951</x:v>
      </x:c>
      <x:c r="S9008" s="1" t="str">
        <x:f t="shared" si="1692"/>
        <x:v>YES</x:v>
      </x:c>
      <x:c r="T9008" s="1">
        <x:f t="shared" si="1693"/>
        <x:v>17456.11695001951</x:v>
      </x:c>
    </x:row>
    <x:row r="9009">
      <x:c r="A9009" s="1"/>
      <x:c r="B9009" s="1"/>
      <x:c r="C9009" s="1"/>
      <x:c r="D9009" s="1"/>
      <x:c r="E9009" s="1"/>
      <x:c r="F9009" s="1"/>
      <x:c r="G9009" s="1"/>
      <x:c r="H9009" s="1"/>
      <x:c r="I9009" s="53">
        <x:f t="shared" si="1682"/>
        <x:v>13</x:v>
      </x:c>
      <x:c r="J9009" s="53">
        <x:f t="shared" si="1683"/>
        <x:v>16</x:v>
      </x:c>
      <x:c r="K9009" s="53">
        <x:f t="shared" si="1684"/>
        <x:v>4</x:v>
      </x:c>
      <x:c r="L9009" s="53">
        <x:f t="shared" si="1685"/>
        <x:v>33</x:v>
      </x:c>
      <x:c r="M9009" s="54">
        <x:f t="shared" si="1686"/>
        <x:v>4940.8901794015319</x:v>
      </x:c>
      <x:c r="N9009" s="54">
        <x:f t="shared" si="1687"/>
        <x:v>2.9311737356955083</x:v>
      </x:c>
      <x:c r="O9009" s="55">
        <x:f t="shared" si="1688"/>
        <x:v>158704</x:v>
      </x:c>
      <x:c r="P9009" s="55">
        <x:f t="shared" si="1689"/>
        <x:v>22000</x:v>
      </x:c>
      <x:c r="Q9009" s="55">
        <x:f t="shared" si="1690"/>
        <x:v>98279.343392387702</x:v>
      </x:c>
      <x:c r="R9009" s="55">
        <x:f t="shared" si="1691"/>
        <x:v>18424.656607612298</x:v>
      </x:c>
      <x:c r="S9009" s="1" t="str">
        <x:f t="shared" si="1692"/>
        <x:v>YES</x:v>
      </x:c>
      <x:c r="T9009" s="1">
        <x:f t="shared" si="1693"/>
        <x:v>18424.656607612298</x:v>
      </x:c>
    </x:row>
    <x:row r="9010">
      <x:c r="A9010" s="1"/>
      <x:c r="B9010" s="1"/>
      <x:c r="C9010" s="1"/>
      <x:c r="D9010" s="1"/>
      <x:c r="E9010" s="1"/>
      <x:c r="F9010" s="1"/>
      <x:c r="G9010" s="1"/>
      <x:c r="H9010" s="1"/>
      <x:c r="I9010" s="53">
        <x:f t="shared" si="1682"/>
        <x:v>13</x:v>
      </x:c>
      <x:c r="J9010" s="53">
        <x:f t="shared" si="1683"/>
        <x:v>16</x:v>
      </x:c>
      <x:c r="K9010" s="53">
        <x:f t="shared" si="1684"/>
        <x:v>5</x:v>
      </x:c>
      <x:c r="L9010" s="53">
        <x:f t="shared" si="1685"/>
        <x:v>34</x:v>
      </x:c>
      <x:c r="M9010" s="54">
        <x:f t="shared" si="1686"/>
        <x:v>4991.1385033227352</x:v>
      </x:c>
      <x:c r="N9010" s="54">
        <x:f t="shared" si="1687"/>
        <x:v>2.9660684050852328</x:v>
      </x:c>
      <x:c r="O9010" s="55">
        <x:f t="shared" si="1688"/>
        <x:v>161404</x:v>
      </x:c>
      <x:c r="P9010" s="55">
        <x:f t="shared" si="1689"/>
        <x:v>22880</x:v>
      </x:c>
      <x:c r="Q9010" s="55">
        <x:f t="shared" si="1690"/>
        <x:v>99151.71012713082</x:v>
      </x:c>
      <x:c r="R9010" s="55">
        <x:f t="shared" si="1691"/>
        <x:v>19372.28987286918</x:v>
      </x:c>
      <x:c r="S9010" s="1" t="str">
        <x:f t="shared" si="1692"/>
        <x:v>YES</x:v>
      </x:c>
      <x:c r="T9010" s="1">
        <x:f t="shared" si="1693"/>
        <x:v>19372.28987286918</x:v>
      </x:c>
    </x:row>
    <x:row r="9011">
      <x:c r="A9011" s="1"/>
      <x:c r="B9011" s="1"/>
      <x:c r="C9011" s="1"/>
      <x:c r="D9011" s="1"/>
      <x:c r="E9011" s="1"/>
      <x:c r="F9011" s="1"/>
      <x:c r="G9011" s="1"/>
      <x:c r="H9011" s="1"/>
      <x:c r="I9011" s="53">
        <x:f t="shared" si="1682"/>
        <x:v>13</x:v>
      </x:c>
      <x:c r="J9011" s="53">
        <x:f t="shared" si="1683"/>
        <x:v>16</x:v>
      </x:c>
      <x:c r="K9011" s="53">
        <x:f t="shared" si="1684"/>
        <x:v>6</x:v>
      </x:c>
      <x:c r="L9011" s="53">
        <x:f t="shared" si="1685"/>
        <x:v>35</x:v>
      </x:c>
      <x:c r="M9011" s="54">
        <x:f t="shared" si="1686"/>
        <x:v>5042.6134775043683</x:v>
      </x:c>
      <x:c r="N9011" s="54">
        <x:f t="shared" si="1687"/>
        <x:v>3.0018149149335893</x:v>
      </x:c>
      <x:c r="O9011" s="55">
        <x:f t="shared" si="1688"/>
        <x:v>164104</x:v>
      </x:c>
      <x:c r="P9011" s="55">
        <x:f t="shared" si="1689"/>
        <x:v>23760</x:v>
      </x:c>
      <x:c r="Q9011" s="55">
        <x:f t="shared" si="1690"/>
        <x:v>100045.37287333973</x:v>
      </x:c>
      <x:c r="R9011" s="55">
        <x:f t="shared" si="1691"/>
        <x:v>20298.627126660271</x:v>
      </x:c>
      <x:c r="S9011" s="1" t="str">
        <x:f t="shared" si="1692"/>
        <x:v>YES</x:v>
      </x:c>
      <x:c r="T9011" s="1">
        <x:f t="shared" si="1693"/>
        <x:v>20298.627126660271</x:v>
      </x:c>
    </x:row>
    <x:row r="9012">
      <x:c r="A9012" s="1"/>
      <x:c r="B9012" s="1"/>
      <x:c r="C9012" s="1"/>
      <x:c r="D9012" s="1"/>
      <x:c r="E9012" s="1"/>
      <x:c r="F9012" s="1"/>
      <x:c r="G9012" s="1"/>
      <x:c r="H9012" s="1"/>
      <x:c r="I9012" s="53">
        <x:f t="shared" si="1682"/>
        <x:v>13</x:v>
      </x:c>
      <x:c r="J9012" s="53">
        <x:f t="shared" si="1683"/>
        <x:v>16</x:v>
      </x:c>
      <x:c r="K9012" s="53">
        <x:f t="shared" si="1684"/>
        <x:v>7</x:v>
      </x:c>
      <x:c r="L9012" s="53">
        <x:f t="shared" si="1685"/>
        <x:v>36</x:v>
      </x:c>
      <x:c r="M9012" s="54">
        <x:f t="shared" si="1686"/>
        <x:v>5095.3379169023292</x:v>
      </x:c>
      <x:c r="N9012" s="54">
        <x:f t="shared" si="1687"/>
        <x:v>3.0384291089599507</x:v>
      </x:c>
      <x:c r="O9012" s="55">
        <x:f t="shared" si="1688"/>
        <x:v>166804</x:v>
      </x:c>
      <x:c r="P9012" s="55">
        <x:f t="shared" si="1689"/>
        <x:v>24640</x:v>
      </x:c>
      <x:c r="Q9012" s="55">
        <x:f t="shared" si="1690"/>
        <x:v>100960.72772399877</x:v>
      </x:c>
      <x:c r="R9012" s="55">
        <x:f t="shared" si="1691"/>
        <x:v>21203.272276001226</x:v>
      </x:c>
      <x:c r="S9012" s="1" t="str">
        <x:f t="shared" si="1692"/>
        <x:v>YES</x:v>
      </x:c>
      <x:c r="T9012" s="1">
        <x:f t="shared" si="1693"/>
        <x:v>21203.272276001226</x:v>
      </x:c>
    </x:row>
    <x:row r="9013">
      <x:c r="A9013" s="1"/>
      <x:c r="B9013" s="1"/>
      <x:c r="C9013" s="1"/>
      <x:c r="D9013" s="1"/>
      <x:c r="E9013" s="1"/>
      <x:c r="F9013" s="1"/>
      <x:c r="G9013" s="1"/>
      <x:c r="H9013" s="1"/>
      <x:c r="I9013" s="53">
        <x:f t="shared" si="1682"/>
        <x:v>13</x:v>
      </x:c>
      <x:c r="J9013" s="53">
        <x:f t="shared" si="1683"/>
        <x:v>16</x:v>
      </x:c>
      <x:c r="K9013" s="53">
        <x:f t="shared" si="1684"/>
        <x:v>8</x:v>
      </x:c>
      <x:c r="L9013" s="53">
        <x:f t="shared" si="1685"/>
        <x:v>37</x:v>
      </x:c>
      <x:c r="M9013" s="54">
        <x:f t="shared" si="1686"/>
        <x:v>5149.3350151823088</x:v>
      </x:c>
      <x:c r="N9013" s="54">
        <x:f t="shared" si="1687"/>
        <x:v>3.0759270938766035</x:v>
      </x:c>
      <x:c r="O9013" s="55">
        <x:f t="shared" si="1688"/>
        <x:v>169504</x:v>
      </x:c>
      <x:c r="P9013" s="55">
        <x:f t="shared" si="1689"/>
        <x:v>25520</x:v>
      </x:c>
      <x:c r="Q9013" s="55">
        <x:f t="shared" si="1690"/>
        <x:v>101898.17734691508</x:v>
      </x:c>
      <x:c r="R9013" s="55">
        <x:f t="shared" si="1691"/>
        <x:v>22085.822653084921</x:v>
      </x:c>
      <x:c r="S9013" s="1" t="str">
        <x:f t="shared" si="1692"/>
        <x:v>YES</x:v>
      </x:c>
      <x:c r="T9013" s="1">
        <x:f t="shared" si="1693"/>
        <x:v>22085.822653084921</x:v>
      </x:c>
    </x:row>
    <x:row r="9014">
      <x:c r="A9014" s="1"/>
      <x:c r="B9014" s="1"/>
      <x:c r="C9014" s="1"/>
      <x:c r="D9014" s="1"/>
      <x:c r="E9014" s="1"/>
      <x:c r="F9014" s="1"/>
      <x:c r="G9014" s="1"/>
      <x:c r="H9014" s="1"/>
      <x:c r="I9014" s="53">
        <x:f t="shared" si="1682"/>
        <x:v>13</x:v>
      </x:c>
      <x:c r="J9014" s="53">
        <x:f t="shared" si="1683"/>
        <x:v>16</x:v>
      </x:c>
      <x:c r="K9014" s="53">
        <x:f t="shared" si="1684"/>
        <x:v>9</x:v>
      </x:c>
      <x:c r="L9014" s="53">
        <x:f t="shared" si="1685"/>
        <x:v>38</x:v>
      </x:c>
      <x:c r="M9014" s="54">
        <x:f t="shared" si="1686"/>
        <x:v>5204.6283506227037</x:v>
      </x:c>
      <x:c r="N9014" s="54">
        <x:f t="shared" si="1687"/>
        <x:v>3.1143252434879889</x:v>
      </x:c>
      <x:c r="O9014" s="55">
        <x:f t="shared" si="1688"/>
        <x:v>172204</x:v>
      </x:c>
      <x:c r="P9014" s="55">
        <x:f t="shared" si="1689"/>
        <x:v>26400</x:v>
      </x:c>
      <x:c r="Q9014" s="55">
        <x:f t="shared" si="1690"/>
        <x:v>102858.13108719971</x:v>
      </x:c>
      <x:c r="R9014" s="55">
        <x:f t="shared" si="1691"/>
        <x:v>22945.868912800288</x:v>
      </x:c>
      <x:c r="S9014" s="1" t="str">
        <x:f t="shared" si="1692"/>
        <x:v>YES</x:v>
      </x:c>
      <x:c r="T9014" s="1">
        <x:f t="shared" si="1693"/>
        <x:v>22945.868912800288</x:v>
      </x:c>
    </x:row>
    <x:row r="9015">
      <x:c r="A9015" s="1"/>
      <x:c r="B9015" s="1"/>
      <x:c r="C9015" s="1"/>
      <x:c r="D9015" s="1"/>
      <x:c r="E9015" s="1"/>
      <x:c r="F9015" s="1"/>
      <x:c r="G9015" s="1"/>
      <x:c r="H9015" s="1"/>
      <x:c r="I9015" s="53">
        <x:f t="shared" si="1682"/>
        <x:v>13</x:v>
      </x:c>
      <x:c r="J9015" s="53">
        <x:f t="shared" si="1683"/>
        <x:v>16</x:v>
      </x:c>
      <x:c r="K9015" s="53">
        <x:f t="shared" si="1684"/>
        <x:v>10</x:v>
      </x:c>
      <x:c r="L9015" s="53">
        <x:f t="shared" si="1685"/>
        <x:v>39</x:v>
      </x:c>
      <x:c r="M9015" s="54">
        <x:f t="shared" si="1686"/>
        <x:v>5261.2418921059161</x:v>
      </x:c>
      <x:c r="N9015" s="54">
        <x:f t="shared" si="1687"/>
        <x:v>3.1536402028513306</x:v>
      </x:c>
      <x:c r="O9015" s="55">
        <x:f t="shared" si="1688"/>
        <x:v>174904</x:v>
      </x:c>
      <x:c r="P9015" s="55">
        <x:f t="shared" si="1689"/>
        <x:v>27280</x:v>
      </x:c>
      <x:c r="Q9015" s="55">
        <x:f t="shared" si="1690"/>
        <x:v>103841.00507128326</x:v>
      </x:c>
      <x:c r="R9015" s="55">
        <x:f t="shared" si="1691"/>
        <x:v>23782.99492871674</x:v>
      </x:c>
      <x:c r="S9015" s="1" t="str">
        <x:f t="shared" si="1692"/>
        <x:v>YES</x:v>
      </x:c>
      <x:c r="T9015" s="1">
        <x:f t="shared" si="1693"/>
        <x:v>23782.99492871674</x:v>
      </x:c>
    </x:row>
    <x:row r="9016">
      <x:c r="A9016" s="1"/>
      <x:c r="B9016" s="1"/>
      <x:c r="C9016" s="1"/>
      <x:c r="D9016" s="1"/>
      <x:c r="E9016" s="1"/>
      <x:c r="F9016" s="1"/>
      <x:c r="G9016" s="1"/>
      <x:c r="H9016" s="1"/>
      <x:c r="I9016" s="53">
        <x:f t="shared" si="1682"/>
        <x:v>13</x:v>
      </x:c>
      <x:c r="J9016" s="53">
        <x:f t="shared" si="1683"/>
        <x:v>16</x:v>
      </x:c>
      <x:c r="K9016" s="53">
        <x:f t="shared" si="1684"/>
        <x:v>11</x:v>
      </x:c>
      <x:c r="L9016" s="53">
        <x:f t="shared" si="1685"/>
        <x:v>40</x:v>
      </x:c>
      <x:c r="M9016" s="54">
        <x:f t="shared" si="1686"/>
        <x:v>5319.2000051993555</x:v>
      </x:c>
      <x:c r="N9016" s="54">
        <x:f t="shared" si="1687"/>
        <x:v>3.1938888924995523</x:v>
      </x:c>
      <x:c r="O9016" s="55">
        <x:f t="shared" si="1688"/>
        <x:v>177604</x:v>
      </x:c>
      <x:c r="P9016" s="55">
        <x:f t="shared" si="1689"/>
        <x:v>28160</x:v>
      </x:c>
      <x:c r="Q9016" s="55">
        <x:f t="shared" si="1690"/>
        <x:v>104847.22231248881</x:v>
      </x:c>
      <x:c r="R9016" s="55">
        <x:f t="shared" si="1691"/>
        <x:v>24596.777687511189</x:v>
      </x:c>
      <x:c r="S9016" s="1" t="str">
        <x:f t="shared" si="1692"/>
        <x:v>YES</x:v>
      </x:c>
      <x:c r="T9016" s="1">
        <x:f t="shared" si="1693"/>
        <x:v>24596.777687511189</x:v>
      </x:c>
    </x:row>
    <x:row r="9017">
      <x:c r="A9017" s="1"/>
      <x:c r="B9017" s="1"/>
      <x:c r="C9017" s="1"/>
      <x:c r="D9017" s="1"/>
      <x:c r="E9017" s="1"/>
      <x:c r="F9017" s="1"/>
      <x:c r="G9017" s="1"/>
      <x:c r="H9017" s="1"/>
      <x:c r="I9017" s="53">
        <x:f t="shared" si="1682"/>
        <x:v>13</x:v>
      </x:c>
      <x:c r="J9017" s="53">
        <x:f t="shared" si="1683"/>
        <x:v>16</x:v>
      </x:c>
      <x:c r="K9017" s="53">
        <x:f t="shared" si="1684"/>
        <x:v>12</x:v>
      </x:c>
      <x:c r="L9017" s="53">
        <x:f t="shared" si="1685"/>
        <x:v>41</x:v>
      </x:c>
      <x:c r="M9017" s="54">
        <x:f t="shared" si="1686"/>
        <x:v>5378.5274583274195</x:v>
      </x:c>
      <x:c r="N9017" s="54">
        <x:f t="shared" si="1687"/>
        <x:v>3.2350885127273745</x:v>
      </x:c>
      <x:c r="O9017" s="55">
        <x:f t="shared" si="1688"/>
        <x:v>180304</x:v>
      </x:c>
      <x:c r="P9017" s="55">
        <x:f t="shared" si="1689"/>
        <x:v>29040</x:v>
      </x:c>
      <x:c r="Q9017" s="55">
        <x:f t="shared" si="1690"/>
        <x:v>105877.21281818436</x:v>
      </x:c>
      <x:c r="R9017" s="55">
        <x:f t="shared" si="1691"/>
        <x:v>25386.787181815642</x:v>
      </x:c>
      <x:c r="S9017" s="1" t="str">
        <x:f t="shared" si="1692"/>
        <x:v>YES</x:v>
      </x:c>
      <x:c r="T9017" s="1">
        <x:f t="shared" si="1693"/>
        <x:v>25386.787181815642</x:v>
      </x:c>
    </x:row>
    <x:row r="9018">
      <x:c r="A9018" s="1"/>
      <x:c r="B9018" s="1"/>
      <x:c r="C9018" s="1"/>
      <x:c r="D9018" s="1"/>
      <x:c r="E9018" s="1"/>
      <x:c r="F9018" s="1"/>
      <x:c r="G9018" s="1"/>
      <x:c r="H9018" s="1"/>
      <x:c r="I9018" s="53">
        <x:f t="shared" si="1682"/>
        <x:v>13</x:v>
      </x:c>
      <x:c r="J9018" s="53">
        <x:f t="shared" si="1683"/>
        <x:v>16</x:v>
      </x:c>
      <x:c r="K9018" s="53">
        <x:f t="shared" si="1684"/>
        <x:v>13</x:v>
      </x:c>
      <x:c r="L9018" s="53">
        <x:f t="shared" si="1685"/>
        <x:v>42</x:v>
      </x:c>
      <x:c r="M9018" s="54">
        <x:f t="shared" si="1686"/>
        <x:v>5439.2494290358045</x:v>
      </x:c>
      <x:c r="N9018" s="54">
        <x:f t="shared" si="1687"/>
        <x:v>3.2772565479415308</x:v>
      </x:c>
      <x:c r="O9018" s="55">
        <x:f t="shared" si="1688"/>
        <x:v>183004</x:v>
      </x:c>
      <x:c r="P9018" s="55">
        <x:f t="shared" si="1689"/>
        <x:v>29920</x:v>
      </x:c>
      <x:c r="Q9018" s="55">
        <x:f t="shared" si="1690"/>
        <x:v>106931.41369853826</x:v>
      </x:c>
      <x:c r="R9018" s="55">
        <x:f t="shared" si="1691"/>
        <x:v>26152.586301461735</x:v>
      </x:c>
      <x:c r="S9018" s="1" t="str">
        <x:f t="shared" si="1692"/>
        <x:v>YES</x:v>
      </x:c>
      <x:c r="T9018" s="1">
        <x:f t="shared" si="1693"/>
        <x:v>26152.586301461735</x:v>
      </x:c>
    </x:row>
    <x:row r="9019">
      <x:c r="A9019" s="1"/>
      <x:c r="B9019" s="1"/>
      <x:c r="C9019" s="1"/>
      <x:c r="D9019" s="1"/>
      <x:c r="E9019" s="1"/>
      <x:c r="F9019" s="1"/>
      <x:c r="G9019" s="1"/>
      <x:c r="H9019" s="1"/>
      <x:c r="I9019" s="53">
        <x:f t="shared" si="1682"/>
        <x:v>13</x:v>
      </x:c>
      <x:c r="J9019" s="53">
        <x:f t="shared" si="1683"/>
        <x:v>16</x:v>
      </x:c>
      <x:c r="K9019" s="53">
        <x:f t="shared" si="1684"/>
        <x:v>14</x:v>
      </x:c>
      <x:c r="L9019" s="53">
        <x:f t="shared" si="1685"/>
        <x:v>43</x:v>
      </x:c>
      <x:c r="M9019" s="54">
        <x:f t="shared" si="1686"/>
        <x:v>5501.3915103494655</x:v>
      </x:c>
      <x:c r="N9019" s="54">
        <x:f t="shared" si="1687"/>
        <x:v>3.3204107710760176</x:v>
      </x:c>
      <x:c r="O9019" s="55">
        <x:f t="shared" si="1688"/>
        <x:v>185704</x:v>
      </x:c>
      <x:c r="P9019" s="55">
        <x:f t="shared" si="1689"/>
        <x:v>30800</x:v>
      </x:c>
      <x:c r="Q9019" s="55">
        <x:f t="shared" si="1690"/>
        <x:v>108010.26927690044</x:v>
      </x:c>
      <x:c r="R9019" s="55">
        <x:f t="shared" si="1691"/>
        <x:v>26893.730723099565</x:v>
      </x:c>
      <x:c r="S9019" s="1" t="str">
        <x:f t="shared" si="1692"/>
        <x:v>YES</x:v>
      </x:c>
      <x:c r="T9019" s="1">
        <x:f t="shared" si="1693"/>
        <x:v>26893.730723099565</x:v>
      </x:c>
    </x:row>
    <x:row r="9020">
      <x:c r="A9020" s="1"/>
      <x:c r="B9020" s="1"/>
      <x:c r="C9020" s="1"/>
      <x:c r="D9020" s="1"/>
      <x:c r="E9020" s="1"/>
      <x:c r="F9020" s="1"/>
      <x:c r="G9020" s="1"/>
      <x:c r="H9020" s="1"/>
      <x:c r="I9020" s="53">
        <x:f t="shared" si="1682"/>
        <x:v>13</x:v>
      </x:c>
      <x:c r="J9020" s="53">
        <x:f t="shared" si="1683"/>
        <x:v>16</x:v>
      </x:c>
      <x:c r="K9020" s="53">
        <x:f t="shared" si="1684"/>
        <x:v>15</x:v>
      </x:c>
      <x:c r="L9020" s="53">
        <x:f t="shared" si="1685"/>
        <x:v>44</x:v>
      </x:c>
      <x:c r="M9020" s="54">
        <x:f t="shared" si="1686"/>
        <x:v>5564.9797172256112</x:v>
      </x:c>
      <x:c r="N9020" s="54">
        <x:f t="shared" si="1687"/>
        <x:v>3.3645692480733413</x:v>
      </x:c>
      <x:c r="O9020" s="55">
        <x:f t="shared" si="1688"/>
        <x:v>188404</x:v>
      </x:c>
      <x:c r="P9020" s="55">
        <x:f t="shared" si="1689"/>
        <x:v>31680</x:v>
      </x:c>
      <x:c r="Q9020" s="55">
        <x:f t="shared" si="1690"/>
        <x:v>109114.23120183352</x:v>
      </x:c>
      <x:c r="R9020" s="55">
        <x:f t="shared" si="1691"/>
        <x:v>27609.768798166479</x:v>
      </x:c>
      <x:c r="S9020" s="1" t="str">
        <x:f t="shared" si="1692"/>
        <x:v>YES</x:v>
      </x:c>
      <x:c r="T9020" s="1">
        <x:f t="shared" si="1693"/>
        <x:v>27609.768798166479</x:v>
      </x:c>
    </x:row>
    <x:row r="9021">
      <x:c r="A9021" s="1"/>
      <x:c r="B9021" s="1"/>
      <x:c r="C9021" s="1"/>
      <x:c r="D9021" s="1"/>
      <x:c r="E9021" s="1"/>
      <x:c r="F9021" s="1"/>
      <x:c r="G9021" s="1"/>
      <x:c r="H9021" s="1"/>
      <x:c r="I9021" s="53">
        <x:f t="shared" si="1682"/>
        <x:v>13</x:v>
      </x:c>
      <x:c r="J9021" s="53">
        <x:f t="shared" si="1683"/>
        <x:v>16</x:v>
      </x:c>
      <x:c r="K9021" s="53">
        <x:f t="shared" si="1684"/>
        <x:v>16</x:v>
      </x:c>
      <x:c r="L9021" s="53">
        <x:f t="shared" si="1685"/>
        <x:v>45</x:v>
      </x:c>
      <x:c r="M9021" s="54">
        <x:f t="shared" si="1686"/>
        <x:v>5630.0404931031007</x:v>
      </x:c>
      <x:c r="N9021" s="54">
        <x:f t="shared" si="1687"/>
        <x:v>3.4097503424327087</x:v>
      </x:c>
      <x:c r="O9021" s="55">
        <x:f t="shared" si="1688"/>
        <x:v>191104</x:v>
      </x:c>
      <x:c r="P9021" s="55">
        <x:f t="shared" si="1689"/>
        <x:v>32560</x:v>
      </x:c>
      <x:c r="Q9021" s="55">
        <x:f t="shared" si="1690"/>
        <x:v>110243.75856081772</x:v>
      </x:c>
      <x:c r="R9021" s="55">
        <x:f t="shared" si="1691"/>
        <x:v>28300.241439182282</x:v>
      </x:c>
      <x:c r="S9021" s="1" t="str">
        <x:f t="shared" si="1692"/>
        <x:v>YES</x:v>
      </x:c>
      <x:c r="T9021" s="1">
        <x:f t="shared" si="1693"/>
        <x:v>28300.241439182282</x:v>
      </x:c>
    </x:row>
    <x:row r="9022">
      <x:c r="A9022" s="1"/>
      <x:c r="B9022" s="1"/>
      <x:c r="C9022" s="1"/>
      <x:c r="D9022" s="1"/>
      <x:c r="E9022" s="1"/>
      <x:c r="F9022" s="1"/>
      <x:c r="G9022" s="1"/>
      <x:c r="H9022" s="1"/>
      <x:c r="I9022" s="53">
        <x:f t="shared" si="1682"/>
        <x:v>13</x:v>
      </x:c>
      <x:c r="J9022" s="53">
        <x:f t="shared" si="1683"/>
        <x:v>16</x:v>
      </x:c>
      <x:c r="K9022" s="53">
        <x:f t="shared" si="1684"/>
        <x:v>17</x:v>
      </x:c>
      <x:c r="L9022" s="53">
        <x:f t="shared" si="1685"/>
        <x:v>46</x:v>
      </x:c>
      <x:c r="M9022" s="54">
        <x:f t="shared" si="1686"/>
        <x:v>5696.6007165496412</x:v>
      </x:c>
      <x:c r="N9022" s="54">
        <x:f t="shared" si="1687"/>
        <x:v>3.4559727198261396</x:v>
      </x:c>
      <x:c r="O9022" s="55">
        <x:f t="shared" si="1688"/>
        <x:v>193804</x:v>
      </x:c>
      <x:c r="P9022" s="55">
        <x:f t="shared" si="1689"/>
        <x:v>33440</x:v>
      </x:c>
      <x:c r="Q9022" s="55">
        <x:f t="shared" si="1690"/>
        <x:v>111399.31799565349</x:v>
      </x:c>
      <x:c r="R9022" s="55">
        <x:f t="shared" si="1691"/>
        <x:v>28964.682004346512</x:v>
      </x:c>
      <x:c r="S9022" s="1" t="str">
        <x:f t="shared" si="1692"/>
        <x:v>YES</x:v>
      </x:c>
      <x:c r="T9022" s="1">
        <x:f t="shared" si="1693"/>
        <x:v>28964.682004346512</x:v>
      </x:c>
    </x:row>
    <x:row r="9023">
      <x:c r="A9023" s="1"/>
      <x:c r="B9023" s="1"/>
      <x:c r="C9023" s="1"/>
      <x:c r="D9023" s="1"/>
      <x:c r="E9023" s="1"/>
      <x:c r="F9023" s="1"/>
      <x:c r="G9023" s="1"/>
      <x:c r="H9023" s="1"/>
      <x:c r="I9023" s="53">
        <x:f t="shared" si="1682"/>
        <x:v>13</x:v>
      </x:c>
      <x:c r="J9023" s="53">
        <x:f t="shared" si="1683"/>
        <x:v>16</x:v>
      </x:c>
      <x:c r="K9023" s="53">
        <x:f t="shared" si="1684"/>
        <x:v>18</x:v>
      </x:c>
      <x:c r="L9023" s="53">
        <x:f t="shared" si="1685"/>
        <x:v>47</x:v>
      </x:c>
      <x:c r="M9023" s="54">
        <x:f t="shared" si="1686"/>
        <x:v>5764.6877080082286</x:v>
      </x:c>
      <x:c r="N9023" s="54">
        <x:f t="shared" si="1687"/>
        <x:v>3.503255352783492</x:v>
      </x:c>
      <x:c r="O9023" s="55">
        <x:f t="shared" si="1688"/>
        <x:v>196504</x:v>
      </x:c>
      <x:c r="P9023" s="55">
        <x:f t="shared" si="1689"/>
        <x:v>34320</x:v>
      </x:c>
      <x:c r="Q9023" s="55">
        <x:f t="shared" si="1690"/>
        <x:v>112581.3838195873</x:v>
      </x:c>
      <x:c r="R9023" s="55">
        <x:f t="shared" si="1691"/>
        <x:v>29602.616180412704</x:v>
      </x:c>
      <x:c r="S9023" s="1" t="str">
        <x:f t="shared" si="1692"/>
        <x:v>YES</x:v>
      </x:c>
      <x:c r="T9023" s="1">
        <x:f t="shared" si="1693"/>
        <x:v>29602.616180412704</x:v>
      </x:c>
    </x:row>
    <x:row r="9024">
      <x:c r="A9024" s="1"/>
      <x:c r="B9024" s="1"/>
      <x:c r="C9024" s="1"/>
      <x:c r="D9024" s="1"/>
      <x:c r="E9024" s="1"/>
      <x:c r="F9024" s="1"/>
      <x:c r="G9024" s="1"/>
      <x:c r="H9024" s="1"/>
      <x:c r="I9024" s="53">
        <x:f t="shared" si="1682"/>
        <x:v>13</x:v>
      </x:c>
      <x:c r="J9024" s="53">
        <x:f t="shared" si="1683"/>
        <x:v>16</x:v>
      </x:c>
      <x:c r="K9024" s="53">
        <x:f t="shared" si="1684"/>
        <x:v>19</x:v>
      </x:c>
      <x:c r="L9024" s="53">
        <x:f t="shared" si="1685"/>
        <x:v>48</x:v>
      </x:c>
      <x:c r="M9024" s="54">
        <x:f t="shared" si="1686"/>
        <x:v>5834.3292366442502</x:v>
      </x:c>
      <x:c r="N9024" s="54">
        <x:f t="shared" si="1687"/>
        <x:v>3.5516175254473961</x:v>
      </x:c>
      <x:c r="O9024" s="55">
        <x:f t="shared" si="1688"/>
        <x:v>199204</x:v>
      </x:c>
      <x:c r="P9024" s="55">
        <x:f t="shared" si="1689"/>
        <x:v>35200</x:v>
      </x:c>
      <x:c r="Q9024" s="55">
        <x:f t="shared" si="1690"/>
        <x:v>113790.43813618489</x:v>
      </x:c>
      <x:c r="R9024" s="55">
        <x:f t="shared" si="1691"/>
        <x:v>30213.561863815106</x:v>
      </x:c>
      <x:c r="S9024" s="1" t="str">
        <x:f t="shared" si="1692"/>
        <x:v>YES</x:v>
      </x:c>
      <x:c r="T9024" s="1">
        <x:f t="shared" si="1693"/>
        <x:v>30213.561863815106</x:v>
      </x:c>
    </x:row>
    <x:row r="9025">
      <x:c r="A9025" s="1"/>
      <x:c r="B9025" s="1"/>
      <x:c r="C9025" s="1"/>
      <x:c r="D9025" s="1"/>
      <x:c r="E9025" s="1"/>
      <x:c r="F9025" s="1"/>
      <x:c r="G9025" s="1"/>
      <x:c r="H9025" s="1"/>
      <x:c r="I9025" s="53">
        <x:f t="shared" si="1682"/>
        <x:v>13</x:v>
      </x:c>
      <x:c r="J9025" s="53">
        <x:f t="shared" si="1683"/>
        <x:v>16</x:v>
      </x:c>
      <x:c r="K9025" s="53">
        <x:f t="shared" si="1684"/>
        <x:v>20</x:v>
      </x:c>
      <x:c r="L9025" s="53">
        <x:f t="shared" si="1685"/>
        <x:v>49</x:v>
      </x:c>
      <x:c r="M9025" s="54">
        <x:f t="shared" si="1686"/>
        <x:v>5905.5535272947272</x:v>
      </x:c>
      <x:c r="N9025" s="54">
        <x:f t="shared" si="1687"/>
        <x:v>3.6010788383991161</x:v>
      </x:c>
      <x:c r="O9025" s="55">
        <x:f t="shared" si="1688"/>
        <x:v>201904</x:v>
      </x:c>
      <x:c r="P9025" s="55">
        <x:f t="shared" si="1689"/>
        <x:v>36080</x:v>
      </x:c>
      <x:c r="Q9025" s="55">
        <x:f t="shared" si="1690"/>
        <x:v>115026.9709599779</x:v>
      </x:c>
      <x:c r="R9025" s="55">
        <x:f t="shared" si="1691"/>
        <x:v>30797.029040022098</x:v>
      </x:c>
      <x:c r="S9025" s="1" t="str">
        <x:f t="shared" si="1692"/>
        <x:v>YES</x:v>
      </x:c>
      <x:c r="T9025" s="1">
        <x:f t="shared" si="1693"/>
        <x:v>30797.029040022098</x:v>
      </x:c>
    </x:row>
    <x:row r="9026">
      <x:c r="A9026" s="1"/>
      <x:c r="B9026" s="1"/>
      <x:c r="C9026" s="1"/>
      <x:c r="D9026" s="1"/>
      <x:c r="E9026" s="1"/>
      <x:c r="F9026" s="1"/>
      <x:c r="G9026" s="1"/>
      <x:c r="H9026" s="1"/>
      <x:c r="I9026" s="53">
        <x:f t="shared" si="1682"/>
        <x:v>13</x:v>
      </x:c>
      <x:c r="J9026" s="53">
        <x:f t="shared" si="1683"/>
        <x:v>16</x:v>
      </x:c>
      <x:c r="K9026" s="53">
        <x:f t="shared" si="1684"/>
        <x:v>21</x:v>
      </x:c>
      <x:c r="L9026" s="53">
        <x:f t="shared" si="1685"/>
        <x:v>50</x:v>
      </x:c>
      <x:c r="M9026" s="54">
        <x:f t="shared" si="1686"/>
        <x:v>5978.389267521171</x:v>
      </x:c>
      <x:c r="N9026" s="54">
        <x:f t="shared" si="1687"/>
        <x:v>3.6516592135563686</x:v>
      </x:c>
      <x:c r="O9026" s="55">
        <x:f t="shared" si="1688"/>
        <x:v>204604</x:v>
      </x:c>
      <x:c r="P9026" s="55">
        <x:f t="shared" si="1689"/>
        <x:v>36960</x:v>
      </x:c>
      <x:c r="Q9026" s="55">
        <x:f t="shared" si="1690"/>
        <x:v>116291.48033890921</x:v>
      </x:c>
      <x:c r="R9026" s="55">
        <x:f t="shared" si="1691"/>
        <x:v>31352.519661090788</x:v>
      </x:c>
      <x:c r="S9026" s="1" t="str">
        <x:f t="shared" si="1692"/>
        <x:v>YES</x:v>
      </x:c>
      <x:c r="T9026" s="1">
        <x:f t="shared" si="1693"/>
        <x:v>31352.519661090788</x:v>
      </x:c>
    </x:row>
    <x:row r="9027">
      <x:c r="A9027" s="1"/>
      <x:c r="B9027" s="1"/>
      <x:c r="C9027" s="1"/>
      <x:c r="D9027" s="1"/>
      <x:c r="E9027" s="1"/>
      <x:c r="F9027" s="1"/>
      <x:c r="G9027" s="1"/>
      <x:c r="H9027" s="1"/>
      <x:c r="I9027" s="53">
        <x:f t="shared" si="1682"/>
        <x:v>13</x:v>
      </x:c>
      <x:c r="J9027" s="53">
        <x:f t="shared" si="1683"/>
        <x:v>16</x:v>
      </x:c>
      <x:c r="K9027" s="53">
        <x:f t="shared" si="1684"/>
        <x:v>22</x:v>
      </x:c>
      <x:c r="L9027" s="53">
        <x:f t="shared" si="1685"/>
        <x:v>51</x:v>
      </x:c>
      <x:c r="M9027" s="54">
        <x:f t="shared" si="1686"/>
        <x:v>6052.8656147675674</x:v>
      </x:c>
      <x:c r="N9027" s="54">
        <x:f t="shared" si="1687"/>
        <x:v>3.7033788991441439</x:v>
      </x:c>
      <x:c r="O9027" s="55">
        <x:f t="shared" si="1688"/>
        <x:v>207304</x:v>
      </x:c>
      <x:c r="P9027" s="55">
        <x:f t="shared" si="1689"/>
        <x:v>37840</x:v>
      </x:c>
      <x:c r="Q9027" s="55">
        <x:f t="shared" si="1690"/>
        <x:v>117584.47247860359</x:v>
      </x:c>
      <x:c r="R9027" s="55">
        <x:f t="shared" si="1691"/>
        <x:v>31879.527521396405</x:v>
      </x:c>
      <x:c r="S9027" s="1" t="str">
        <x:f t="shared" si="1692"/>
        <x:v>YES</x:v>
      </x:c>
      <x:c r="T9027" s="1">
        <x:f t="shared" si="1693"/>
        <x:v>31879.527521396405</x:v>
      </x:c>
    </x:row>
    <x:row r="9028">
      <x:c r="A9028" s="1"/>
      <x:c r="B9028" s="1"/>
      <x:c r="C9028" s="1"/>
      <x:c r="D9028" s="1"/>
      <x:c r="E9028" s="1"/>
      <x:c r="F9028" s="1"/>
      <x:c r="G9028" s="1"/>
      <x:c r="H9028" s="1"/>
      <x:c r="I9028" s="53">
        <x:f t="shared" si="1682"/>
        <x:v>13</x:v>
      </x:c>
      <x:c r="J9028" s="53">
        <x:f t="shared" si="1683"/>
        <x:v>16</x:v>
      </x:c>
      <x:c r="K9028" s="53">
        <x:f t="shared" si="1684"/>
        <x:v>23</x:v>
      </x:c>
      <x:c r="L9028" s="53">
        <x:f t="shared" si="1685"/>
        <x:v>52</x:v>
      </x:c>
      <x:c r="M9028" s="54">
        <x:f t="shared" si="1686"/>
        <x:v>6129.0122036250032</x:v>
      </x:c>
      <x:c r="N9028" s="54">
        <x:f t="shared" si="1687"/>
        <x:v>3.7562584747395857</x:v>
      </x:c>
      <x:c r="O9028" s="55">
        <x:f t="shared" si="1688"/>
        <x:v>210004</x:v>
      </x:c>
      <x:c r="P9028" s="55">
        <x:f t="shared" si="1689"/>
        <x:v>38720</x:v>
      </x:c>
      <x:c r="Q9028" s="55">
        <x:f t="shared" si="1690"/>
        <x:v>118906.46186848964</x:v>
      </x:c>
      <x:c r="R9028" s="55">
        <x:f t="shared" si="1691"/>
        <x:v>32377.538131510359</x:v>
      </x:c>
      <x:c r="S9028" s="1" t="str">
        <x:f t="shared" si="1692"/>
        <x:v>YES</x:v>
      </x:c>
      <x:c r="T9028" s="1">
        <x:f t="shared" si="1693"/>
        <x:v>32377.538131510359</x:v>
      </x:c>
    </x:row>
    <x:row r="9029">
      <x:c r="A9029" s="1"/>
      <x:c r="B9029" s="1"/>
      <x:c r="C9029" s="1"/>
      <x:c r="D9029" s="1"/>
      <x:c r="E9029" s="1"/>
      <x:c r="F9029" s="1"/>
      <x:c r="G9029" s="1"/>
      <x:c r="H9029" s="1"/>
      <x:c r="I9029" s="53">
        <x:f t="shared" si="1682"/>
        <x:v>13</x:v>
      </x:c>
      <x:c r="J9029" s="53">
        <x:f t="shared" si="1683"/>
        <x:v>16</x:v>
      </x:c>
      <x:c r="K9029" s="53">
        <x:f t="shared" si="1684"/>
        <x:v>24</x:v>
      </x:c>
      <x:c r="L9029" s="53">
        <x:f t="shared" si="1685"/>
        <x:v>53</x:v>
      </x:c>
      <x:c r="M9029" s="54">
        <x:f t="shared" si="1686"/>
        <x:v>6206.8591532044993</x:v>
      </x:c>
      <x:c r="N9029" s="54">
        <x:f t="shared" si="1687"/>
        <x:v>3.8103188563920134</x:v>
      </x:c>
      <x:c r="O9029" s="55">
        <x:f t="shared" si="1688"/>
        <x:v>212704</x:v>
      </x:c>
      <x:c r="P9029" s="55">
        <x:f t="shared" si="1689"/>
        <x:v>39600</x:v>
      </x:c>
      <x:c r="Q9029" s="55">
        <x:f t="shared" si="1690"/>
        <x:v>120257.97140980033</x:v>
      </x:c>
      <x:c r="R9029" s="55">
        <x:f t="shared" si="1691"/>
        <x:v>32846.028590199669</x:v>
      </x:c>
      <x:c r="S9029" s="1" t="str">
        <x:f t="shared" si="1692"/>
        <x:v>YES</x:v>
      </x:c>
      <x:c r="T9029" s="1">
        <x:f t="shared" si="1693"/>
        <x:v>32846.028590199669</x:v>
      </x:c>
    </x:row>
    <x:row r="9030">
      <x:c r="A9030" s="1"/>
      <x:c r="B9030" s="1"/>
      <x:c r="C9030" s="1"/>
      <x:c r="D9030" s="1"/>
      <x:c r="E9030" s="1"/>
      <x:c r="F9030" s="1"/>
      <x:c r="G9030" s="1"/>
      <x:c r="H9030" s="1"/>
      <x:c r="I9030" s="53">
        <x:f t="shared" si="1682"/>
        <x:v>13</x:v>
      </x:c>
      <x:c r="J9030" s="53">
        <x:f t="shared" si="1683"/>
        <x:v>16</x:v>
      </x:c>
      <x:c r="K9030" s="53">
        <x:f t="shared" si="1684"/>
        <x:v>25</x:v>
      </x:c>
      <x:c r="L9030" s="53">
        <x:f t="shared" si="1685"/>
        <x:v>54</x:v>
      </x:c>
      <x:c r="M9030" s="54">
        <x:f t="shared" si="1686"/>
        <x:v>6286.4370746195973</x:v>
      </x:c>
      <x:c r="N9030" s="54">
        <x:f t="shared" si="1687"/>
        <x:v>3.8655813018191649</x:v>
      </x:c>
      <x:c r="O9030" s="55">
        <x:f t="shared" si="1688"/>
        <x:v>215404</x:v>
      </x:c>
      <x:c r="P9030" s="55">
        <x:f t="shared" si="1689"/>
        <x:v>40480</x:v>
      </x:c>
      <x:c r="Q9030" s="55">
        <x:f t="shared" si="1690"/>
        <x:v>121639.53254547912</x:v>
      </x:c>
      <x:c r="R9030" s="55">
        <x:f t="shared" si="1691"/>
        <x:v>33284.467454520884</x:v>
      </x:c>
      <x:c r="S9030" s="1" t="str">
        <x:f t="shared" si="1692"/>
        <x:v>YES</x:v>
      </x:c>
      <x:c r="T9030" s="1">
        <x:f t="shared" si="1693"/>
        <x:v>33284.467454520884</x:v>
      </x:c>
    </x:row>
    <x:row r="9031">
      <x:c r="A9031" s="1"/>
      <x:c r="B9031" s="1"/>
      <x:c r="C9031" s="1"/>
      <x:c r="D9031" s="1"/>
      <x:c r="E9031" s="1"/>
      <x:c r="F9031" s="1"/>
      <x:c r="G9031" s="1"/>
      <x:c r="H9031" s="1"/>
      <x:c r="I9031" s="53">
        <x:f t="shared" si="1682"/>
        <x:v>13</x:v>
      </x:c>
      <x:c r="J9031" s="53">
        <x:f t="shared" si="1683"/>
        <x:v>16</x:v>
      </x:c>
      <x:c r="K9031" s="53">
        <x:f t="shared" si="1684"/>
        <x:v>26</x:v>
      </x:c>
      <x:c r="L9031" s="53">
        <x:f t="shared" si="1685"/>
        <x:v>55</x:v>
      </x:c>
      <x:c r="M9031" s="54">
        <x:f t="shared" si="1686"/>
        <x:v>6367.777078580315</x:v>
      </x:c>
      <x:c r="N9031" s="54">
        <x:f t="shared" si="1687"/>
        <x:v>3.9220674156807744</x:v>
      </x:c>
      <x:c r="O9031" s="55">
        <x:f t="shared" si="1688"/>
        <x:v>218104</x:v>
      </x:c>
      <x:c r="P9031" s="55">
        <x:f t="shared" si="1689"/>
        <x:v>41360</x:v>
      </x:c>
      <x:c r="Q9031" s="55">
        <x:f t="shared" si="1690"/>
        <x:v>123051.68539201935</x:v>
      </x:c>
      <x:c r="R9031" s="55">
        <x:f t="shared" si="1691"/>
        <x:v>33692.314607980647</x:v>
      </x:c>
      <x:c r="S9031" s="1" t="str">
        <x:f t="shared" si="1692"/>
        <x:v>YES</x:v>
      </x:c>
      <x:c r="T9031" s="1">
        <x:f t="shared" si="1693"/>
        <x:v>33692.314607980647</x:v>
      </x:c>
    </x:row>
    <x:row r="9032">
      <x:c r="A9032" s="1"/>
      <x:c r="B9032" s="1"/>
      <x:c r="C9032" s="1"/>
      <x:c r="D9032" s="1"/>
      <x:c r="E9032" s="1"/>
      <x:c r="F9032" s="1"/>
      <x:c r="G9032" s="1"/>
      <x:c r="H9032" s="1"/>
      <x:c r="I9032" s="53">
        <x:f t="shared" si="1682"/>
        <x:v>13</x:v>
      </x:c>
      <x:c r="J9032" s="53">
        <x:f t="shared" si="1683"/>
        <x:v>16</x:v>
      </x:c>
      <x:c r="K9032" s="53">
        <x:f t="shared" si="1684"/>
        <x:v>27</x:v>
      </x:c>
      <x:c r="L9032" s="53">
        <x:f t="shared" si="1685"/>
        <x:v>56</x:v>
      </x:c>
      <x:c r="M9032" s="54">
        <x:f t="shared" si="1686"/>
        <x:v>6450.9107831000711</x:v>
      </x:c>
      <x:c r="N9032" s="54">
        <x:f t="shared" si="1687"/>
        <x:v>3.9797991549306051</x:v>
      </x:c>
      <x:c r="O9032" s="55">
        <x:f t="shared" si="1688"/>
        <x:v>220804</x:v>
      </x:c>
      <x:c r="P9032" s="55">
        <x:f t="shared" si="1689"/>
        <x:v>42240</x:v>
      </x:c>
      <x:c r="Q9032" s="55">
        <x:f t="shared" si="1690"/>
        <x:v>124494.97887326512</x:v>
      </x:c>
      <x:c r="R9032" s="55">
        <x:f t="shared" si="1691"/>
        <x:v>34069.021126734879</x:v>
      </x:c>
      <x:c r="S9032" s="1" t="str">
        <x:f t="shared" si="1692"/>
        <x:v>YES</x:v>
      </x:c>
      <x:c r="T9032" s="1">
        <x:f t="shared" si="1693"/>
        <x:v>34069.021126734879</x:v>
      </x:c>
    </x:row>
    <x:row r="9033">
      <x:c r="A9033" s="1"/>
      <x:c r="B9033" s="1"/>
      <x:c r="C9033" s="1"/>
      <x:c r="D9033" s="1"/>
      <x:c r="E9033" s="1"/>
      <x:c r="F9033" s="1"/>
      <x:c r="G9033" s="1"/>
      <x:c r="H9033" s="1"/>
      <x:c r="I9033" s="53">
        <x:f t="shared" si="1682"/>
        <x:v>13</x:v>
      </x:c>
      <x:c r="J9033" s="53">
        <x:f t="shared" si="1683"/>
        <x:v>16</x:v>
      </x:c>
      <x:c r="K9033" s="53">
        <x:f t="shared" si="1684"/>
        <x:v>28</x:v>
      </x:c>
      <x:c r="L9033" s="53">
        <x:f t="shared" si="1685"/>
        <x:v>57</x:v>
      </x:c>
      <x:c r="M9033" s="54">
        <x:f t="shared" si="1686"/>
        <x:v>6535.8703213172248</x:v>
      </x:c>
      <x:c r="N9033" s="54">
        <x:f t="shared" si="1687"/>
        <x:v>4.0387988342480732</x:v>
      </x:c>
      <x:c r="O9033" s="55">
        <x:f t="shared" si="1688"/>
        <x:v>223504</x:v>
      </x:c>
      <x:c r="P9033" s="55">
        <x:f t="shared" si="1689"/>
        <x:v>43120</x:v>
      </x:c>
      <x:c r="Q9033" s="55">
        <x:f t="shared" si="1690"/>
        <x:v>125969.97085620182</x:v>
      </x:c>
      <x:c r="R9033" s="55">
        <x:f t="shared" si="1691"/>
        <x:v>34414.02914379818</x:v>
      </x:c>
      <x:c r="S9033" s="1" t="str">
        <x:f t="shared" si="1692"/>
        <x:v>NO</x:v>
      </x:c>
      <x:c r="T9033" s="1">
        <x:f t="shared" si="1693"/>
        <x:v>-9.9999999999999997E+98</x:v>
      </x:c>
    </x:row>
    <x:row r="9034">
      <x:c r="A9034" s="1"/>
      <x:c r="B9034" s="1"/>
      <x:c r="C9034" s="1"/>
      <x:c r="D9034" s="1"/>
      <x:c r="E9034" s="1"/>
      <x:c r="F9034" s="1"/>
      <x:c r="G9034" s="1"/>
      <x:c r="H9034" s="1"/>
      <x:c r="I9034" s="53">
        <x:f t="shared" si="1682"/>
        <x:v>13</x:v>
      </x:c>
      <x:c r="J9034" s="53">
        <x:f t="shared" si="1683"/>
        <x:v>16</x:v>
      </x:c>
      <x:c r="K9034" s="53">
        <x:f t="shared" si="1684"/>
        <x:v>29</x:v>
      </x:c>
      <x:c r="L9034" s="53">
        <x:f t="shared" si="1685"/>
        <x:v>58</x:v>
      </x:c>
      <x:c r="M9034" s="54">
        <x:f t="shared" si="1686"/>
        <x:v>6622.6883494328786</x:v>
      </x:c>
      <x:c r="N9034" s="54">
        <x:f t="shared" si="1687"/>
        <x:v>4.0990891315506097</x:v>
      </x:c>
      <x:c r="O9034" s="55">
        <x:f t="shared" si="1688"/>
        <x:v>226204</x:v>
      </x:c>
      <x:c r="P9034" s="55">
        <x:f t="shared" si="1689"/>
        <x:v>44000</x:v>
      </x:c>
      <x:c r="Q9034" s="55">
        <x:f t="shared" si="1690"/>
        <x:v>127477.22828876525</x:v>
      </x:c>
      <x:c r="R9034" s="55">
        <x:f t="shared" si="1691"/>
        <x:v>34726.771711234745</x:v>
      </x:c>
      <x:c r="S9034" s="1" t="str">
        <x:f t="shared" si="1692"/>
        <x:v>NO</x:v>
      </x:c>
      <x:c r="T9034" s="1">
        <x:f t="shared" si="1693"/>
        <x:v>-9.9999999999999997E+98</x:v>
      </x:c>
    </x:row>
    <x:row r="9035">
      <x:c r="A9035" s="1"/>
      <x:c r="B9035" s="1"/>
      <x:c r="C9035" s="1"/>
      <x:c r="D9035" s="1"/>
      <x:c r="E9035" s="1"/>
      <x:c r="F9035" s="1"/>
      <x:c r="G9035" s="1"/>
      <x:c r="H9035" s="1"/>
      <x:c r="I9035" s="53">
        <x:f t="shared" si="1682"/>
        <x:v>13</x:v>
      </x:c>
      <x:c r="J9035" s="53">
        <x:f t="shared" si="1683"/>
        <x:v>16</x:v>
      </x:c>
      <x:c r="K9035" s="53">
        <x:f t="shared" si="1684"/>
        <x:v>30</x:v>
      </x:c>
      <x:c r="L9035" s="53">
        <x:f t="shared" si="1685"/>
        <x:v>59</x:v>
      </x:c>
      <x:c r="M9035" s="54">
        <x:f t="shared" si="1686"/>
        <x:v>6711.3980547666497</x:v>
      </x:c>
      <x:c r="N9035" s="54">
        <x:f t="shared" si="1687"/>
        <x:v>4.1606930935879509</x:v>
      </x:c>
      <x:c r="O9035" s="55">
        <x:f t="shared" si="1688"/>
        <x:v>228904</x:v>
      </x:c>
      <x:c r="P9035" s="55">
        <x:f t="shared" si="1689"/>
        <x:v>44880</x:v>
      </x:c>
      <x:c r="Q9035" s="55">
        <x:f t="shared" si="1690"/>
        <x:v>129017.32733969878</x:v>
      </x:c>
      <x:c r="R9035" s="55">
        <x:f t="shared" si="1691"/>
        <x:v>35006.672660301221</x:v>
      </x:c>
      <x:c r="S9035" s="1" t="str">
        <x:f t="shared" si="1692"/>
        <x:v>NO</x:v>
      </x:c>
      <x:c r="T9035" s="1">
        <x:f t="shared" si="1693"/>
        <x:v>-9.9999999999999997E+98</x:v>
      </x:c>
    </x:row>
    <x:row r="9036">
      <x:c r="A9036" s="1"/>
      <x:c r="B9036" s="1"/>
      <x:c r="C9036" s="1"/>
      <x:c r="D9036" s="1"/>
      <x:c r="E9036" s="1"/>
      <x:c r="F9036" s="1"/>
      <x:c r="G9036" s="1"/>
      <x:c r="H9036" s="1"/>
      <x:c r="I9036" s="53">
        <x:f t="shared" si="1682"/>
        <x:v>13</x:v>
      </x:c>
      <x:c r="J9036" s="53">
        <x:f t="shared" si="1683"/>
        <x:v>17</x:v>
      </x:c>
      <x:c r="K9036" s="53">
        <x:f t="shared" si="1684"/>
        <x:v>0</x:v>
      </x:c>
      <x:c r="L9036" s="53">
        <x:f t="shared" si="1685"/>
        <x:v>30</x:v>
      </x:c>
      <x:c r="M9036" s="54">
        <x:f t="shared" si="1686"/>
        <x:v>4815.1826340402395</x:v>
      </x:c>
      <x:c r="N9036" s="54">
        <x:f t="shared" si="1687"/>
        <x:v>2.8438768291946106</x:v>
      </x:c>
      <x:c r="O9036" s="55">
        <x:f t="shared" si="1688"/>
        <x:v>149998</x:v>
      </x:c>
      <x:c r="P9036" s="55">
        <x:f t="shared" si="1689"/>
        <x:v>18920</x:v>
      </x:c>
      <x:c r="Q9036" s="55">
        <x:f t="shared" si="1690"/>
        <x:v>96096.920729865262</x:v>
      </x:c>
      <x:c r="R9036" s="55">
        <x:f t="shared" si="1691"/>
        <x:v>14981.079270134738</x:v>
      </x:c>
      <x:c r="S9036" s="1" t="str">
        <x:f t="shared" si="1692"/>
        <x:v>YES</x:v>
      </x:c>
      <x:c r="T9036" s="1">
        <x:f t="shared" si="1693"/>
        <x:v>14981.079270134738</x:v>
      </x:c>
    </x:row>
    <x:row r="9037">
      <x:c r="A9037" s="1"/>
      <x:c r="B9037" s="1"/>
      <x:c r="C9037" s="1"/>
      <x:c r="D9037" s="1"/>
      <x:c r="E9037" s="1"/>
      <x:c r="F9037" s="1"/>
      <x:c r="G9037" s="1"/>
      <x:c r="H9037" s="1"/>
      <x:c r="I9037" s="53">
        <x:f t="shared" si="1682"/>
        <x:v>13</x:v>
      </x:c>
      <x:c r="J9037" s="53">
        <x:f t="shared" si="1683"/>
        <x:v>17</x:v>
      </x:c>
      <x:c r="K9037" s="53">
        <x:f t="shared" si="1684"/>
        <x:v>1</x:v>
      </x:c>
      <x:c r="L9037" s="53">
        <x:f t="shared" si="1685"/>
        <x:v>31</x:v>
      </x:c>
      <x:c r="M9037" s="54">
        <x:f t="shared" si="1686"/>
        <x:v>4860.7451340402395</x:v>
      </x:c>
      <x:c r="N9037" s="54">
        <x:f t="shared" si="1687"/>
        <x:v>2.8755174541946107</x:v>
      </x:c>
      <x:c r="O9037" s="55">
        <x:f t="shared" si="1688"/>
        <x:v>152698</x:v>
      </x:c>
      <x:c r="P9037" s="55">
        <x:f t="shared" si="1689"/>
        <x:v>19800</x:v>
      </x:c>
      <x:c r="Q9037" s="55">
        <x:f t="shared" si="1690"/>
        <x:v>96887.936354865262</x:v>
      </x:c>
      <x:c r="R9037" s="55">
        <x:f t="shared" si="1691"/>
        <x:v>16010.063645134738</x:v>
      </x:c>
      <x:c r="S9037" s="1" t="str">
        <x:f t="shared" si="1692"/>
        <x:v>YES</x:v>
      </x:c>
      <x:c r="T9037" s="1">
        <x:f t="shared" si="1693"/>
        <x:v>16010.063645134738</x:v>
      </x:c>
    </x:row>
    <x:row r="9038">
      <x:c r="A9038" s="1"/>
      <x:c r="B9038" s="1"/>
      <x:c r="C9038" s="1"/>
      <x:c r="D9038" s="1"/>
      <x:c r="E9038" s="1"/>
      <x:c r="F9038" s="1"/>
      <x:c r="G9038" s="1"/>
      <x:c r="H9038" s="1"/>
      <x:c r="I9038" s="53">
        <x:f t="shared" si="1682"/>
        <x:v>13</x:v>
      </x:c>
      <x:c r="J9038" s="53">
        <x:f t="shared" si="1683"/>
        <x:v>17</x:v>
      </x:c>
      <x:c r="K9038" s="53">
        <x:f t="shared" si="1684"/>
        <x:v>2</x:v>
      </x:c>
      <x:c r="L9038" s="53">
        <x:f t="shared" si="1685"/>
        <x:v>32</x:v>
      </x:c>
      <x:c r="M9038" s="54">
        <x:f t="shared" si="1686"/>
        <x:v>4907.4466965402398</x:v>
      </x:c>
      <x:c r="N9038" s="54">
        <x:f t="shared" si="1687"/>
        <x:v>2.9079490948196112</x:v>
      </x:c>
      <x:c r="O9038" s="55">
        <x:f t="shared" si="1688"/>
        <x:v>155398</x:v>
      </x:c>
      <x:c r="P9038" s="55">
        <x:f t="shared" si="1689"/>
        <x:v>20680</x:v>
      </x:c>
      <x:c r="Q9038" s="55">
        <x:f t="shared" si="1690"/>
        <x:v>97698.727370490276</x:v>
      </x:c>
      <x:c r="R9038" s="55">
        <x:f t="shared" si="1691"/>
        <x:v>17019.272629509724</x:v>
      </x:c>
      <x:c r="S9038" s="1" t="str">
        <x:f t="shared" si="1692"/>
        <x:v>YES</x:v>
      </x:c>
      <x:c r="T9038" s="1">
        <x:f t="shared" si="1693"/>
        <x:v>17019.272629509724</x:v>
      </x:c>
    </x:row>
    <x:row r="9039">
      <x:c r="A9039" s="1"/>
      <x:c r="B9039" s="1"/>
      <x:c r="C9039" s="1"/>
      <x:c r="D9039" s="1"/>
      <x:c r="E9039" s="1"/>
      <x:c r="F9039" s="1"/>
      <x:c r="G9039" s="1"/>
      <x:c r="H9039" s="1"/>
      <x:c r="I9039" s="53">
        <x:f t="shared" si="1682"/>
        <x:v>13</x:v>
      </x:c>
      <x:c r="J9039" s="53">
        <x:f t="shared" si="1683"/>
        <x:v>17</x:v>
      </x:c>
      <x:c r="K9039" s="53">
        <x:f t="shared" si="1684"/>
        <x:v>3</x:v>
      </x:c>
      <x:c r="L9039" s="53">
        <x:f t="shared" si="1685"/>
        <x:v>33</x:v>
      </x:c>
      <x:c r="M9039" s="54">
        <x:f t="shared" si="1686"/>
        <x:v>4955.3086789621148</x:v>
      </x:c>
      <x:c r="N9039" s="54">
        <x:f t="shared" si="1687"/>
        <x:v>2.9411865826125796</x:v>
      </x:c>
      <x:c r="O9039" s="55">
        <x:f t="shared" si="1688"/>
        <x:v>158098</x:v>
      </x:c>
      <x:c r="P9039" s="55">
        <x:f t="shared" si="1689"/>
        <x:v>21560</x:v>
      </x:c>
      <x:c r="Q9039" s="55">
        <x:f t="shared" si="1690"/>
        <x:v>98529.664565314495</x:v>
      </x:c>
      <x:c r="R9039" s="55">
        <x:f t="shared" si="1691"/>
        <x:v>18008.335434685505</x:v>
      </x:c>
      <x:c r="S9039" s="1" t="str">
        <x:f t="shared" si="1692"/>
        <x:v>YES</x:v>
      </x:c>
      <x:c r="T9039" s="1">
        <x:f t="shared" si="1693"/>
        <x:v>18008.335434685505</x:v>
      </x:c>
    </x:row>
    <x:row r="9040">
      <x:c r="A9040" s="1"/>
      <x:c r="B9040" s="1"/>
      <x:c r="C9040" s="1"/>
      <x:c r="D9040" s="1"/>
      <x:c r="E9040" s="1"/>
      <x:c r="F9040" s="1"/>
      <x:c r="G9040" s="1"/>
      <x:c r="H9040" s="1"/>
      <x:c r="I9040" s="53">
        <x:f t="shared" si="1682"/>
        <x:v>13</x:v>
      </x:c>
      <x:c r="J9040" s="53">
        <x:f t="shared" si="1683"/>
        <x:v>17</x:v>
      </x:c>
      <x:c r="K9040" s="53">
        <x:f t="shared" si="1684"/>
        <x:v>4</x:v>
      </x:c>
      <x:c r="L9040" s="53">
        <x:f t="shared" si="1685"/>
        <x:v>34</x:v>
      </x:c>
      <x:c r="M9040" s="54">
        <x:f t="shared" si="1686"/>
        <x:v>5004.3527946847707</x:v>
      </x:c>
      <x:c r="N9040" s="54">
        <x:f t="shared" si="1687"/>
        <x:v>2.9752449963088687</x:v>
      </x:c>
      <x:c r="O9040" s="55">
        <x:f t="shared" si="1688"/>
        <x:v>160798</x:v>
      </x:c>
      <x:c r="P9040" s="55">
        <x:f t="shared" si="1689"/>
        <x:v>22440</x:v>
      </x:c>
      <x:c r="Q9040" s="55">
        <x:f t="shared" si="1690"/>
        <x:v>99381.124907721707</x:v>
      </x:c>
      <x:c r="R9040" s="55">
        <x:f t="shared" si="1691"/>
        <x:v>18976.875092278293</x:v>
      </x:c>
      <x:c r="S9040" s="1" t="str">
        <x:f t="shared" si="1692"/>
        <x:v>YES</x:v>
      </x:c>
      <x:c r="T9040" s="1">
        <x:f t="shared" si="1693"/>
        <x:v>18976.875092278293</x:v>
      </x:c>
    </x:row>
    <x:row r="9041">
      <x:c r="A9041" s="1"/>
      <x:c r="B9041" s="1"/>
      <x:c r="C9041" s="1"/>
      <x:c r="D9041" s="1"/>
      <x:c r="E9041" s="1"/>
      <x:c r="F9041" s="1"/>
      <x:c r="G9041" s="1"/>
      <x:c r="H9041" s="1"/>
      <x:c r="I9041" s="53">
        <x:f t="shared" si="1682"/>
        <x:v>13</x:v>
      </x:c>
      <x:c r="J9041" s="53">
        <x:f t="shared" si="1683"/>
        <x:v>17</x:v>
      </x:c>
      <x:c r="K9041" s="53">
        <x:f t="shared" si="1684"/>
        <x:v>5</x:v>
      </x:c>
      <x:c r="L9041" s="53">
        <x:f t="shared" si="1685"/>
        <x:v>35</x:v>
      </x:c>
      <x:c r="M9041" s="54">
        <x:f t="shared" si="1686"/>
        <x:v>5054.6011186059741</x:v>
      </x:c>
      <x:c r="N9041" s="54">
        <x:f t="shared" si="1687"/>
        <x:v>3.0101396656985933</x:v>
      </x:c>
      <x:c r="O9041" s="55">
        <x:f t="shared" si="1688"/>
        <x:v>163498</x:v>
      </x:c>
      <x:c r="P9041" s="55">
        <x:f t="shared" si="1689"/>
        <x:v>23320</x:v>
      </x:c>
      <x:c r="Q9041" s="55">
        <x:f t="shared" si="1690"/>
        <x:v>100253.49164246483</x:v>
      </x:c>
      <x:c r="R9041" s="55">
        <x:f t="shared" si="1691"/>
        <x:v>19924.508357535175</x:v>
      </x:c>
      <x:c r="S9041" s="1" t="str">
        <x:f t="shared" si="1692"/>
        <x:v>YES</x:v>
      </x:c>
      <x:c r="T9041" s="1">
        <x:f t="shared" si="1693"/>
        <x:v>19924.508357535175</x:v>
      </x:c>
    </x:row>
    <x:row r="9042">
      <x:c r="A9042" s="1"/>
      <x:c r="B9042" s="1"/>
      <x:c r="C9042" s="1"/>
      <x:c r="D9042" s="1"/>
      <x:c r="E9042" s="1"/>
      <x:c r="F9042" s="1"/>
      <x:c r="G9042" s="1"/>
      <x:c r="H9042" s="1"/>
      <x:c r="I9042" s="53">
        <x:f t="shared" si="1682"/>
        <x:v>13</x:v>
      </x:c>
      <x:c r="J9042" s="53">
        <x:f t="shared" si="1683"/>
        <x:v>17</x:v>
      </x:c>
      <x:c r="K9042" s="53">
        <x:f t="shared" si="1684"/>
        <x:v>6</x:v>
      </x:c>
      <x:c r="L9042" s="53">
        <x:f t="shared" si="1685"/>
        <x:v>36</x:v>
      </x:c>
      <x:c r="M9042" s="54">
        <x:f t="shared" si="1686"/>
        <x:v>5106.0760927876072</x:v>
      </x:c>
      <x:c r="N9042" s="54">
        <x:f t="shared" si="1687"/>
        <x:v>3.0458861755469493</x:v>
      </x:c>
      <x:c r="O9042" s="55">
        <x:f t="shared" si="1688"/>
        <x:v>166198</x:v>
      </x:c>
      <x:c r="P9042" s="55">
        <x:f t="shared" si="1689"/>
        <x:v>24200</x:v>
      </x:c>
      <x:c r="Q9042" s="55">
        <x:f t="shared" si="1690"/>
        <x:v>101147.15438867373</x:v>
      </x:c>
      <x:c r="R9042" s="55">
        <x:f t="shared" si="1691"/>
        <x:v>20850.845611326265</x:v>
      </x:c>
      <x:c r="S9042" s="1" t="str">
        <x:f t="shared" si="1692"/>
        <x:v>YES</x:v>
      </x:c>
      <x:c r="T9042" s="1">
        <x:f t="shared" si="1693"/>
        <x:v>20850.845611326265</x:v>
      </x:c>
    </x:row>
    <x:row r="9043">
      <x:c r="A9043" s="1"/>
      <x:c r="B9043" s="1"/>
      <x:c r="C9043" s="1"/>
      <x:c r="D9043" s="1"/>
      <x:c r="E9043" s="1"/>
      <x:c r="F9043" s="1"/>
      <x:c r="G9043" s="1"/>
      <x:c r="H9043" s="1"/>
      <x:c r="I9043" s="53">
        <x:f t="shared" si="1682"/>
        <x:v>13</x:v>
      </x:c>
      <x:c r="J9043" s="53">
        <x:f t="shared" si="1683"/>
        <x:v>17</x:v>
      </x:c>
      <x:c r="K9043" s="53">
        <x:f t="shared" si="1684"/>
        <x:v>7</x:v>
      </x:c>
      <x:c r="L9043" s="53">
        <x:f t="shared" si="1685"/>
        <x:v>37</x:v>
      </x:c>
      <x:c r="M9043" s="54">
        <x:f t="shared" si="1686"/>
        <x:v>5158.800532185568</x:v>
      </x:c>
      <x:c r="N9043" s="54">
        <x:f t="shared" si="1687"/>
        <x:v>3.0825003695733111</x:v>
      </x:c>
      <x:c r="O9043" s="55">
        <x:f t="shared" si="1688"/>
        <x:v>168898</x:v>
      </x:c>
      <x:c r="P9043" s="55">
        <x:f t="shared" si="1689"/>
        <x:v>25080</x:v>
      </x:c>
      <x:c r="Q9043" s="55">
        <x:f t="shared" si="1690"/>
        <x:v>102062.50923933278</x:v>
      </x:c>
      <x:c r="R9043" s="55">
        <x:f t="shared" si="1691"/>
        <x:v>21755.49076066722</x:v>
      </x:c>
      <x:c r="S9043" s="1" t="str">
        <x:f t="shared" si="1692"/>
        <x:v>YES</x:v>
      </x:c>
      <x:c r="T9043" s="1">
        <x:f t="shared" si="1693"/>
        <x:v>21755.49076066722</x:v>
      </x:c>
    </x:row>
    <x:row r="9044">
      <x:c r="A9044" s="1"/>
      <x:c r="B9044" s="1"/>
      <x:c r="C9044" s="1"/>
      <x:c r="D9044" s="1"/>
      <x:c r="E9044" s="1"/>
      <x:c r="F9044" s="1"/>
      <x:c r="G9044" s="1"/>
      <x:c r="H9044" s="1"/>
      <x:c r="I9044" s="53">
        <x:f t="shared" si="1682"/>
        <x:v>13</x:v>
      </x:c>
      <x:c r="J9044" s="53">
        <x:f t="shared" si="1683"/>
        <x:v>17</x:v>
      </x:c>
      <x:c r="K9044" s="53">
        <x:f t="shared" si="1684"/>
        <x:v>8</x:v>
      </x:c>
      <x:c r="L9044" s="53">
        <x:f t="shared" si="1685"/>
        <x:v>38</x:v>
      </x:c>
      <x:c r="M9044" s="54">
        <x:f t="shared" si="1686"/>
        <x:v>5212.7976304655476</x:v>
      </x:c>
      <x:c r="N9044" s="54">
        <x:f t="shared" si="1687"/>
        <x:v>3.1199983544899634</x:v>
      </x:c>
      <x:c r="O9044" s="55">
        <x:f t="shared" si="1688"/>
        <x:v>171598</x:v>
      </x:c>
      <x:c r="P9044" s="55">
        <x:f t="shared" si="1689"/>
        <x:v>25960</x:v>
      </x:c>
      <x:c r="Q9044" s="55">
        <x:f t="shared" si="1690"/>
        <x:v>102999.95886224908</x:v>
      </x:c>
      <x:c r="R9044" s="55">
        <x:f t="shared" si="1691"/>
        <x:v>22638.041137750915</x:v>
      </x:c>
      <x:c r="S9044" s="1" t="str">
        <x:f t="shared" si="1692"/>
        <x:v>YES</x:v>
      </x:c>
      <x:c r="T9044" s="1">
        <x:f t="shared" si="1693"/>
        <x:v>22638.041137750915</x:v>
      </x:c>
    </x:row>
    <x:row r="9045">
      <x:c r="A9045" s="1"/>
      <x:c r="B9045" s="1"/>
      <x:c r="C9045" s="1"/>
      <x:c r="D9045" s="1"/>
      <x:c r="E9045" s="1"/>
      <x:c r="F9045" s="1"/>
      <x:c r="G9045" s="1"/>
      <x:c r="H9045" s="1"/>
      <x:c r="I9045" s="53">
        <x:f t="shared" si="1682"/>
        <x:v>13</x:v>
      </x:c>
      <x:c r="J9045" s="53">
        <x:f t="shared" si="1683"/>
        <x:v>17</x:v>
      </x:c>
      <x:c r="K9045" s="53">
        <x:f t="shared" si="1684"/>
        <x:v>9</x:v>
      </x:c>
      <x:c r="L9045" s="53">
        <x:f t="shared" si="1685"/>
        <x:v>39</x:v>
      </x:c>
      <x:c r="M9045" s="54">
        <x:f t="shared" si="1686"/>
        <x:v>5268.0909659059425</x:v>
      </x:c>
      <x:c r="N9045" s="54">
        <x:f t="shared" si="1687"/>
        <x:v>3.1583965041013489</x:v>
      </x:c>
      <x:c r="O9045" s="55">
        <x:f t="shared" si="1688"/>
        <x:v>174298</x:v>
      </x:c>
      <x:c r="P9045" s="55">
        <x:f t="shared" si="1689"/>
        <x:v>26840</x:v>
      </x:c>
      <x:c r="Q9045" s="55">
        <x:f t="shared" si="1690"/>
        <x:v>103959.91260253372</x:v>
      </x:c>
      <x:c r="R9045" s="55">
        <x:f t="shared" si="1691"/>
        <x:v>23498.087397466283</x:v>
      </x:c>
      <x:c r="S9045" s="1" t="str">
        <x:f t="shared" si="1692"/>
        <x:v>YES</x:v>
      </x:c>
      <x:c r="T9045" s="1">
        <x:f t="shared" si="1693"/>
        <x:v>23498.087397466283</x:v>
      </x:c>
    </x:row>
    <x:row r="9046">
      <x:c r="A9046" s="1"/>
      <x:c r="B9046" s="1"/>
      <x:c r="C9046" s="1"/>
      <x:c r="D9046" s="1"/>
      <x:c r="E9046" s="1"/>
      <x:c r="F9046" s="1"/>
      <x:c r="G9046" s="1"/>
      <x:c r="H9046" s="1"/>
      <x:c r="I9046" s="53">
        <x:f t="shared" si="1682"/>
        <x:v>13</x:v>
      </x:c>
      <x:c r="J9046" s="53">
        <x:f t="shared" si="1683"/>
        <x:v>17</x:v>
      </x:c>
      <x:c r="K9046" s="53">
        <x:f t="shared" si="1684"/>
        <x:v>10</x:v>
      </x:c>
      <x:c r="L9046" s="53">
        <x:f t="shared" si="1685"/>
        <x:v>40</x:v>
      </x:c>
      <x:c r="M9046" s="54">
        <x:f t="shared" si="1686"/>
        <x:v>5324.704507389155</x:v>
      </x:c>
      <x:c r="N9046" s="54">
        <x:f t="shared" si="1687"/>
        <x:v>3.197711463464691</x:v>
      </x:c>
      <x:c r="O9046" s="55">
        <x:f t="shared" si="1688"/>
        <x:v>176998</x:v>
      </x:c>
      <x:c r="P9046" s="55">
        <x:f t="shared" si="1689"/>
        <x:v>27720</x:v>
      </x:c>
      <x:c r="Q9046" s="55">
        <x:f t="shared" si="1690"/>
        <x:v>104942.78658661727</x:v>
      </x:c>
      <x:c r="R9046" s="55">
        <x:f t="shared" si="1691"/>
        <x:v>24335.213413382735</x:v>
      </x:c>
      <x:c r="S9046" s="1" t="str">
        <x:f t="shared" si="1692"/>
        <x:v>YES</x:v>
      </x:c>
      <x:c r="T9046" s="1">
        <x:f t="shared" si="1693"/>
        <x:v>24335.213413382735</x:v>
      </x:c>
    </x:row>
    <x:row r="9047">
      <x:c r="A9047" s="1"/>
      <x:c r="B9047" s="1"/>
      <x:c r="C9047" s="1"/>
      <x:c r="D9047" s="1"/>
      <x:c r="E9047" s="1"/>
      <x:c r="F9047" s="1"/>
      <x:c r="G9047" s="1"/>
      <x:c r="H9047" s="1"/>
      <x:c r="I9047" s="53">
        <x:f t="shared" si="1682"/>
        <x:v>13</x:v>
      </x:c>
      <x:c r="J9047" s="53">
        <x:f t="shared" si="1683"/>
        <x:v>17</x:v>
      </x:c>
      <x:c r="K9047" s="53">
        <x:f t="shared" si="1684"/>
        <x:v>11</x:v>
      </x:c>
      <x:c r="L9047" s="53">
        <x:f t="shared" si="1685"/>
        <x:v>41</x:v>
      </x:c>
      <x:c r="M9047" s="54">
        <x:f t="shared" si="1686"/>
        <x:v>5382.6626204825943</x:v>
      </x:c>
      <x:c r="N9047" s="54">
        <x:f t="shared" si="1687"/>
        <x:v>3.2379601531129127</x:v>
      </x:c>
      <x:c r="O9047" s="55">
        <x:f t="shared" si="1688"/>
        <x:v>179698</x:v>
      </x:c>
      <x:c r="P9047" s="55">
        <x:f t="shared" si="1689"/>
        <x:v>28600</x:v>
      </x:c>
      <x:c r="Q9047" s="55">
        <x:f t="shared" si="1690"/>
        <x:v>105949.00382782282</x:v>
      </x:c>
      <x:c r="R9047" s="55">
        <x:f t="shared" si="1691"/>
        <x:v>25148.996172177183</x:v>
      </x:c>
      <x:c r="S9047" s="1" t="str">
        <x:f t="shared" si="1692"/>
        <x:v>YES</x:v>
      </x:c>
      <x:c r="T9047" s="1">
        <x:f t="shared" si="1693"/>
        <x:v>25148.996172177183</x:v>
      </x:c>
    </x:row>
    <x:row r="9048">
      <x:c r="A9048" s="1"/>
      <x:c r="B9048" s="1"/>
      <x:c r="C9048" s="1"/>
      <x:c r="D9048" s="1"/>
      <x:c r="E9048" s="1"/>
      <x:c r="F9048" s="1"/>
      <x:c r="G9048" s="1"/>
      <x:c r="H9048" s="1"/>
      <x:c r="I9048" s="53">
        <x:f t="shared" si="1682"/>
        <x:v>13</x:v>
      </x:c>
      <x:c r="J9048" s="53">
        <x:f t="shared" si="1683"/>
        <x:v>17</x:v>
      </x:c>
      <x:c r="K9048" s="53">
        <x:f t="shared" si="1684"/>
        <x:v>12</x:v>
      </x:c>
      <x:c r="L9048" s="53">
        <x:f t="shared" si="1685"/>
        <x:v>42</x:v>
      </x:c>
      <x:c r="M9048" s="54">
        <x:f t="shared" si="1686"/>
        <x:v>5441.9900736106583</x:v>
      </x:c>
      <x:c r="N9048" s="54">
        <x:f t="shared" si="1687"/>
        <x:v>3.2791597733407349</x:v>
      </x:c>
      <x:c r="O9048" s="55">
        <x:f t="shared" si="1688"/>
        <x:v>182398</x:v>
      </x:c>
      <x:c r="P9048" s="55">
        <x:f t="shared" si="1689"/>
        <x:v>29480</x:v>
      </x:c>
      <x:c r="Q9048" s="55">
        <x:f t="shared" si="1690"/>
        <x:v>106978.99433351838</x:v>
      </x:c>
      <x:c r="R9048" s="55">
        <x:f t="shared" si="1691"/>
        <x:v>25939.005666481622</x:v>
      </x:c>
      <x:c r="S9048" s="1" t="str">
        <x:f t="shared" si="1692"/>
        <x:v>YES</x:v>
      </x:c>
      <x:c r="T9048" s="1">
        <x:f t="shared" si="1693"/>
        <x:v>25939.005666481622</x:v>
      </x:c>
    </x:row>
    <x:row r="9049">
      <x:c r="A9049" s="1"/>
      <x:c r="B9049" s="1"/>
      <x:c r="C9049" s="1"/>
      <x:c r="D9049" s="1"/>
      <x:c r="E9049" s="1"/>
      <x:c r="F9049" s="1"/>
      <x:c r="G9049" s="1"/>
      <x:c r="H9049" s="1"/>
      <x:c r="I9049" s="53">
        <x:f t="shared" si="1682"/>
        <x:v>13</x:v>
      </x:c>
      <x:c r="J9049" s="53">
        <x:f t="shared" si="1683"/>
        <x:v>17</x:v>
      </x:c>
      <x:c r="K9049" s="53">
        <x:f t="shared" si="1684"/>
        <x:v>13</x:v>
      </x:c>
      <x:c r="L9049" s="53">
        <x:f t="shared" si="1685"/>
        <x:v>43</x:v>
      </x:c>
      <x:c r="M9049" s="54">
        <x:f t="shared" si="1686"/>
        <x:v>5502.7120443190433</x:v>
      </x:c>
      <x:c r="N9049" s="54">
        <x:f t="shared" si="1687"/>
        <x:v>3.3213278085548912</x:v>
      </x:c>
      <x:c r="O9049" s="55">
        <x:f t="shared" si="1688"/>
        <x:v>185098</x:v>
      </x:c>
      <x:c r="P9049" s="55">
        <x:f t="shared" si="1689"/>
        <x:v>30360</x:v>
      </x:c>
      <x:c r="Q9049" s="55">
        <x:f t="shared" si="1690"/>
        <x:v>108033.19521387228</x:v>
      </x:c>
      <x:c r="R9049" s="55">
        <x:f t="shared" si="1691"/>
        <x:v>26704.804786127715</x:v>
      </x:c>
      <x:c r="S9049" s="1" t="str">
        <x:f t="shared" si="1692"/>
        <x:v>YES</x:v>
      </x:c>
      <x:c r="T9049" s="1">
        <x:f t="shared" si="1693"/>
        <x:v>26704.804786127715</x:v>
      </x:c>
    </x:row>
    <x:row r="9050">
      <x:c r="A9050" s="1"/>
      <x:c r="B9050" s="1"/>
      <x:c r="C9050" s="1"/>
      <x:c r="D9050" s="1"/>
      <x:c r="E9050" s="1"/>
      <x:c r="F9050" s="1"/>
      <x:c r="G9050" s="1"/>
      <x:c r="H9050" s="1"/>
      <x:c r="I9050" s="53">
        <x:f t="shared" si="1682"/>
        <x:v>13</x:v>
      </x:c>
      <x:c r="J9050" s="53">
        <x:f t="shared" si="1683"/>
        <x:v>17</x:v>
      </x:c>
      <x:c r="K9050" s="53">
        <x:f t="shared" si="1684"/>
        <x:v>14</x:v>
      </x:c>
      <x:c r="L9050" s="53">
        <x:f t="shared" si="1685"/>
        <x:v>44</x:v>
      </x:c>
      <x:c r="M9050" s="54">
        <x:f t="shared" si="1686"/>
        <x:v>5564.8541256327044</x:v>
      </x:c>
      <x:c r="N9050" s="54">
        <x:f t="shared" si="1687"/>
        <x:v>3.364482031689378</x:v>
      </x:c>
      <x:c r="O9050" s="55">
        <x:f t="shared" si="1688"/>
        <x:v>187798</x:v>
      </x:c>
      <x:c r="P9050" s="55">
        <x:f t="shared" si="1689"/>
        <x:v>31240</x:v>
      </x:c>
      <x:c r="Q9050" s="55">
        <x:f t="shared" si="1690"/>
        <x:v>109112.05079223446</x:v>
      </x:c>
      <x:c r="R9050" s="55">
        <x:f t="shared" si="1691"/>
        <x:v>27445.949207765545</x:v>
      </x:c>
      <x:c r="S9050" s="1" t="str">
        <x:f t="shared" si="1692"/>
        <x:v>YES</x:v>
      </x:c>
      <x:c r="T9050" s="1">
        <x:f t="shared" si="1693"/>
        <x:v>27445.949207765545</x:v>
      </x:c>
    </x:row>
    <x:row r="9051">
      <x:c r="A9051" s="1"/>
      <x:c r="B9051" s="1"/>
      <x:c r="C9051" s="1"/>
      <x:c r="D9051" s="1"/>
      <x:c r="E9051" s="1"/>
      <x:c r="F9051" s="1"/>
      <x:c r="G9051" s="1"/>
      <x:c r="H9051" s="1"/>
      <x:c r="I9051" s="53">
        <x:f t="shared" si="1682"/>
        <x:v>13</x:v>
      </x:c>
      <x:c r="J9051" s="53">
        <x:f t="shared" si="1683"/>
        <x:v>17</x:v>
      </x:c>
      <x:c r="K9051" s="53">
        <x:f t="shared" si="1684"/>
        <x:v>15</x:v>
      </x:c>
      <x:c r="L9051" s="53">
        <x:f t="shared" si="1685"/>
        <x:v>45</x:v>
      </x:c>
      <x:c r="M9051" s="54">
        <x:f t="shared" si="1686"/>
        <x:v>5628.4423325088501</x:v>
      </x:c>
      <x:c r="N9051" s="54">
        <x:f t="shared" si="1687"/>
        <x:v>3.4086405086867013</x:v>
      </x:c>
      <x:c r="O9051" s="55">
        <x:f t="shared" si="1688"/>
        <x:v>190498</x:v>
      </x:c>
      <x:c r="P9051" s="55">
        <x:f t="shared" si="1689"/>
        <x:v>32120</x:v>
      </x:c>
      <x:c r="Q9051" s="55">
        <x:f t="shared" si="1690"/>
        <x:v>110216.01271716754</x:v>
      </x:c>
      <x:c r="R9051" s="55">
        <x:f t="shared" si="1691"/>
        <x:v>28161.987282832459</x:v>
      </x:c>
      <x:c r="S9051" s="1" t="str">
        <x:f t="shared" si="1692"/>
        <x:v>YES</x:v>
      </x:c>
      <x:c r="T9051" s="1">
        <x:f t="shared" si="1693"/>
        <x:v>28161.987282832459</x:v>
      </x:c>
    </x:row>
    <x:row r="9052">
      <x:c r="A9052" s="1"/>
      <x:c r="B9052" s="1"/>
      <x:c r="C9052" s="1"/>
      <x:c r="D9052" s="1"/>
      <x:c r="E9052" s="1"/>
      <x:c r="F9052" s="1"/>
      <x:c r="G9052" s="1"/>
      <x:c r="H9052" s="1"/>
      <x:c r="I9052" s="53">
        <x:f t="shared" si="1682"/>
        <x:v>13</x:v>
      </x:c>
      <x:c r="J9052" s="53">
        <x:f t="shared" si="1683"/>
        <x:v>17</x:v>
      </x:c>
      <x:c r="K9052" s="53">
        <x:f t="shared" si="1684"/>
        <x:v>16</x:v>
      </x:c>
      <x:c r="L9052" s="53">
        <x:f t="shared" si="1685"/>
        <x:v>46</x:v>
      </x:c>
      <x:c r="M9052" s="54">
        <x:f t="shared" si="1686"/>
        <x:v>5693.5031083863396</x:v>
      </x:c>
      <x:c r="N9052" s="54">
        <x:f t="shared" si="1687"/>
        <x:v>3.4538216030460691</x:v>
      </x:c>
      <x:c r="O9052" s="55">
        <x:f t="shared" si="1688"/>
        <x:v>193198</x:v>
      </x:c>
      <x:c r="P9052" s="55">
        <x:f t="shared" si="1689"/>
        <x:v>33000</x:v>
      </x:c>
      <x:c r="Q9052" s="55">
        <x:f t="shared" si="1690"/>
        <x:v>111345.54007615172</x:v>
      </x:c>
      <x:c r="R9052" s="55">
        <x:f t="shared" si="1691"/>
        <x:v>28852.459923848277</x:v>
      </x:c>
      <x:c r="S9052" s="1" t="str">
        <x:f t="shared" si="1692"/>
        <x:v>YES</x:v>
      </x:c>
      <x:c r="T9052" s="1">
        <x:f t="shared" si="1693"/>
        <x:v>28852.459923848277</x:v>
      </x:c>
    </x:row>
    <x:row r="9053">
      <x:c r="A9053" s="1"/>
      <x:c r="B9053" s="1"/>
      <x:c r="C9053" s="1"/>
      <x:c r="D9053" s="1"/>
      <x:c r="E9053" s="1"/>
      <x:c r="F9053" s="1"/>
      <x:c r="G9053" s="1"/>
      <x:c r="H9053" s="1"/>
      <x:c r="I9053" s="53">
        <x:f t="shared" si="1682"/>
        <x:v>13</x:v>
      </x:c>
      <x:c r="J9053" s="53">
        <x:f t="shared" si="1683"/>
        <x:v>17</x:v>
      </x:c>
      <x:c r="K9053" s="53">
        <x:f t="shared" si="1684"/>
        <x:v>17</x:v>
      </x:c>
      <x:c r="L9053" s="53">
        <x:f t="shared" si="1685"/>
        <x:v>47</x:v>
      </x:c>
      <x:c r="M9053" s="54">
        <x:f t="shared" si="1686"/>
        <x:v>5760.0633318328801</x:v>
      </x:c>
      <x:c r="N9053" s="54">
        <x:f t="shared" si="1687"/>
        <x:v>3.5000439804395</x:v>
      </x:c>
      <x:c r="O9053" s="55">
        <x:f t="shared" si="1688"/>
        <x:v>195898</x:v>
      </x:c>
      <x:c r="P9053" s="55">
        <x:f t="shared" si="1689"/>
        <x:v>33880</x:v>
      </x:c>
      <x:c r="Q9053" s="55">
        <x:f t="shared" si="1690"/>
        <x:v>112501.09951098749</x:v>
      </x:c>
      <x:c r="R9053" s="55">
        <x:f t="shared" si="1691"/>
        <x:v>29516.900489012507</x:v>
      </x:c>
      <x:c r="S9053" s="1" t="str">
        <x:f t="shared" si="1692"/>
        <x:v>YES</x:v>
      </x:c>
      <x:c r="T9053" s="1">
        <x:f t="shared" si="1693"/>
        <x:v>29516.900489012507</x:v>
      </x:c>
    </x:row>
    <x:row r="9054">
      <x:c r="A9054" s="1"/>
      <x:c r="B9054" s="1"/>
      <x:c r="C9054" s="1"/>
      <x:c r="D9054" s="1"/>
      <x:c r="E9054" s="1"/>
      <x:c r="F9054" s="1"/>
      <x:c r="G9054" s="1"/>
      <x:c r="H9054" s="1"/>
      <x:c r="I9054" s="53">
        <x:f t="shared" si="1682"/>
        <x:v>13</x:v>
      </x:c>
      <x:c r="J9054" s="53">
        <x:f t="shared" si="1683"/>
        <x:v>17</x:v>
      </x:c>
      <x:c r="K9054" s="53">
        <x:f t="shared" si="1684"/>
        <x:v>18</x:v>
      </x:c>
      <x:c r="L9054" s="53">
        <x:f t="shared" si="1685"/>
        <x:v>48</x:v>
      </x:c>
      <x:c r="M9054" s="54">
        <x:f t="shared" si="1686"/>
        <x:v>5828.1503232914674</x:v>
      </x:c>
      <x:c r="N9054" s="54">
        <x:f t="shared" si="1687"/>
        <x:v>3.5473266133968524</x:v>
      </x:c>
      <x:c r="O9054" s="55">
        <x:f t="shared" si="1688"/>
        <x:v>198598</x:v>
      </x:c>
      <x:c r="P9054" s="55">
        <x:f t="shared" si="1689"/>
        <x:v>34760</x:v>
      </x:c>
      <x:c r="Q9054" s="55">
        <x:f t="shared" si="1690"/>
        <x:v>113683.1653349213</x:v>
      </x:c>
      <x:c r="R9054" s="55">
        <x:f t="shared" si="1691"/>
        <x:v>30154.834665078699</x:v>
      </x:c>
      <x:c r="S9054" s="1" t="str">
        <x:f t="shared" si="1692"/>
        <x:v>YES</x:v>
      </x:c>
      <x:c r="T9054" s="1">
        <x:f t="shared" si="1693"/>
        <x:v>30154.834665078699</x:v>
      </x:c>
    </x:row>
    <x:row r="9055">
      <x:c r="A9055" s="1"/>
      <x:c r="B9055" s="1"/>
      <x:c r="C9055" s="1"/>
      <x:c r="D9055" s="1"/>
      <x:c r="E9055" s="1"/>
      <x:c r="F9055" s="1"/>
      <x:c r="G9055" s="1"/>
      <x:c r="H9055" s="1"/>
      <x:c r="I9055" s="53">
        <x:f t="shared" si="1682"/>
        <x:v>13</x:v>
      </x:c>
      <x:c r="J9055" s="53">
        <x:f t="shared" si="1683"/>
        <x:v>17</x:v>
      </x:c>
      <x:c r="K9055" s="53">
        <x:f t="shared" si="1684"/>
        <x:v>19</x:v>
      </x:c>
      <x:c r="L9055" s="53">
        <x:f t="shared" si="1685"/>
        <x:v>49</x:v>
      </x:c>
      <x:c r="M9055" s="54">
        <x:f t="shared" si="1686"/>
        <x:v>5897.791851927489</x:v>
      </x:c>
      <x:c r="N9055" s="54">
        <x:f t="shared" si="1687"/>
        <x:v>3.595688786060756</x:v>
      </x:c>
      <x:c r="O9055" s="55">
        <x:f t="shared" si="1688"/>
        <x:v>201298</x:v>
      </x:c>
      <x:c r="P9055" s="55">
        <x:f t="shared" si="1689"/>
        <x:v>35640</x:v>
      </x:c>
      <x:c r="Q9055" s="55">
        <x:f t="shared" si="1690"/>
        <x:v>114892.2196515189</x:v>
      </x:c>
      <x:c r="R9055" s="55">
        <x:f t="shared" si="1691"/>
        <x:v>30765.780348481101</x:v>
      </x:c>
      <x:c r="S9055" s="1" t="str">
        <x:f t="shared" si="1692"/>
        <x:v>YES</x:v>
      </x:c>
      <x:c r="T9055" s="1">
        <x:f t="shared" si="1693"/>
        <x:v>30765.780348481101</x:v>
      </x:c>
    </x:row>
    <x:row r="9056">
      <x:c r="A9056" s="1"/>
      <x:c r="B9056" s="1"/>
      <x:c r="C9056" s="1"/>
      <x:c r="D9056" s="1"/>
      <x:c r="E9056" s="1"/>
      <x:c r="F9056" s="1"/>
      <x:c r="G9056" s="1"/>
      <x:c r="H9056" s="1"/>
      <x:c r="I9056" s="53">
        <x:f t="shared" si="1682"/>
        <x:v>13</x:v>
      </x:c>
      <x:c r="J9056" s="53">
        <x:f t="shared" si="1683"/>
        <x:v>17</x:v>
      </x:c>
      <x:c r="K9056" s="53">
        <x:f t="shared" si="1684"/>
        <x:v>20</x:v>
      </x:c>
      <x:c r="L9056" s="53">
        <x:f t="shared" si="1685"/>
        <x:v>50</x:v>
      </x:c>
      <x:c r="M9056" s="54">
        <x:f t="shared" si="1686"/>
        <x:v>5969.0161425779661</x:v>
      </x:c>
      <x:c r="N9056" s="54">
        <x:f t="shared" si="1687"/>
        <x:v>3.6451500990124766</x:v>
      </x:c>
      <x:c r="O9056" s="55">
        <x:f t="shared" si="1688"/>
        <x:v>203998</x:v>
      </x:c>
      <x:c r="P9056" s="55">
        <x:f t="shared" si="1689"/>
        <x:v>36520</x:v>
      </x:c>
      <x:c r="Q9056" s="55">
        <x:f t="shared" si="1690"/>
        <x:v>116128.75247531191</x:v>
      </x:c>
      <x:c r="R9056" s="55">
        <x:f t="shared" si="1691"/>
        <x:v>31349.247524688093</x:v>
      </x:c>
      <x:c r="S9056" s="1" t="str">
        <x:f t="shared" si="1692"/>
        <x:v>YES</x:v>
      </x:c>
      <x:c r="T9056" s="1">
        <x:f t="shared" si="1693"/>
        <x:v>31349.247524688093</x:v>
      </x:c>
    </x:row>
    <x:row r="9057">
      <x:c r="A9057" s="1"/>
      <x:c r="B9057" s="1"/>
      <x:c r="C9057" s="1"/>
      <x:c r="D9057" s="1"/>
      <x:c r="E9057" s="1"/>
      <x:c r="F9057" s="1"/>
      <x:c r="G9057" s="1"/>
      <x:c r="H9057" s="1"/>
      <x:c r="I9057" s="53">
        <x:f t="shared" si="1682"/>
        <x:v>13</x:v>
      </x:c>
      <x:c r="J9057" s="53">
        <x:f t="shared" si="1683"/>
        <x:v>17</x:v>
      </x:c>
      <x:c r="K9057" s="53">
        <x:f t="shared" si="1684"/>
        <x:v>21</x:v>
      </x:c>
      <x:c r="L9057" s="53">
        <x:f t="shared" si="1685"/>
        <x:v>51</x:v>
      </x:c>
      <x:c r="M9057" s="54">
        <x:f t="shared" si="1686"/>
        <x:v>6041.8518828044098</x:v>
      </x:c>
      <x:c r="N9057" s="54">
        <x:f t="shared" si="1687"/>
        <x:v>3.695730474169729</x:v>
      </x:c>
      <x:c r="O9057" s="55">
        <x:f t="shared" si="1688"/>
        <x:v>206698</x:v>
      </x:c>
      <x:c r="P9057" s="55">
        <x:f t="shared" si="1689"/>
        <x:v>37400</x:v>
      </x:c>
      <x:c r="Q9057" s="55">
        <x:f t="shared" si="1690"/>
        <x:v>117393.26185424322</x:v>
      </x:c>
      <x:c r="R9057" s="55">
        <x:f t="shared" si="1691"/>
        <x:v>31904.738145756783</x:v>
      </x:c>
      <x:c r="S9057" s="1" t="str">
        <x:f t="shared" si="1692"/>
        <x:v>YES</x:v>
      </x:c>
      <x:c r="T9057" s="1">
        <x:f t="shared" si="1693"/>
        <x:v>31904.738145756783</x:v>
      </x:c>
    </x:row>
    <x:row r="9058">
      <x:c r="A9058" s="1"/>
      <x:c r="B9058" s="1"/>
      <x:c r="C9058" s="1"/>
      <x:c r="D9058" s="1"/>
      <x:c r="E9058" s="1"/>
      <x:c r="F9058" s="1"/>
      <x:c r="G9058" s="1"/>
      <x:c r="H9058" s="1"/>
      <x:c r="I9058" s="53">
        <x:f t="shared" si="1682"/>
        <x:v>13</x:v>
      </x:c>
      <x:c r="J9058" s="53">
        <x:f t="shared" si="1683"/>
        <x:v>17</x:v>
      </x:c>
      <x:c r="K9058" s="53">
        <x:f t="shared" si="1684"/>
        <x:v>22</x:v>
      </x:c>
      <x:c r="L9058" s="53">
        <x:f t="shared" si="1685"/>
        <x:v>52</x:v>
      </x:c>
      <x:c r="M9058" s="54">
        <x:f t="shared" si="1686"/>
        <x:v>6116.3282300508063</x:v>
      </x:c>
      <x:c r="N9058" s="54">
        <x:f t="shared" si="1687"/>
        <x:v>3.7474501597575043</x:v>
      </x:c>
      <x:c r="O9058" s="55">
        <x:f t="shared" si="1688"/>
        <x:v>209398</x:v>
      </x:c>
      <x:c r="P9058" s="55">
        <x:f t="shared" si="1689"/>
        <x:v>38280</x:v>
      </x:c>
      <x:c r="Q9058" s="55">
        <x:f t="shared" si="1690"/>
        <x:v>118686.2539939376</x:v>
      </x:c>
      <x:c r="R9058" s="55">
        <x:f t="shared" si="1691"/>
        <x:v>32431.7460060624</x:v>
      </x:c>
      <x:c r="S9058" s="1" t="str">
        <x:f t="shared" si="1692"/>
        <x:v>YES</x:v>
      </x:c>
      <x:c r="T9058" s="1">
        <x:f t="shared" si="1693"/>
        <x:v>32431.7460060624</x:v>
      </x:c>
    </x:row>
    <x:row r="9059">
      <x:c r="A9059" s="1"/>
      <x:c r="B9059" s="1"/>
      <x:c r="C9059" s="1"/>
      <x:c r="D9059" s="1"/>
      <x:c r="E9059" s="1"/>
      <x:c r="F9059" s="1"/>
      <x:c r="G9059" s="1"/>
      <x:c r="H9059" s="1"/>
      <x:c r="I9059" s="53">
        <x:f t="shared" si="1682"/>
        <x:v>13</x:v>
      </x:c>
      <x:c r="J9059" s="53">
        <x:f t="shared" si="1683"/>
        <x:v>17</x:v>
      </x:c>
      <x:c r="K9059" s="53">
        <x:f t="shared" si="1684"/>
        <x:v>23</x:v>
      </x:c>
      <x:c r="L9059" s="53">
        <x:f t="shared" si="1685"/>
        <x:v>53</x:v>
      </x:c>
      <x:c r="M9059" s="54">
        <x:f t="shared" si="1686"/>
        <x:v>6192.474818908242</x:v>
      </x:c>
      <x:c r="N9059" s="54">
        <x:f t="shared" si="1687"/>
        <x:v>3.8003297353529457</x:v>
      </x:c>
      <x:c r="O9059" s="55">
        <x:f t="shared" si="1688"/>
        <x:v>212098</x:v>
      </x:c>
      <x:c r="P9059" s="55">
        <x:f t="shared" si="1689"/>
        <x:v>39160</x:v>
      </x:c>
      <x:c r="Q9059" s="55">
        <x:f t="shared" si="1690"/>
        <x:v>120008.24338382365</x:v>
      </x:c>
      <x:c r="R9059" s="55">
        <x:f t="shared" si="1691"/>
        <x:v>32929.756616176353</x:v>
      </x:c>
      <x:c r="S9059" s="1" t="str">
        <x:f t="shared" si="1692"/>
        <x:v>YES</x:v>
      </x:c>
      <x:c r="T9059" s="1">
        <x:f t="shared" si="1693"/>
        <x:v>32929.756616176353</x:v>
      </x:c>
    </x:row>
    <x:row r="9060">
      <x:c r="A9060" s="1"/>
      <x:c r="B9060" s="1"/>
      <x:c r="C9060" s="1"/>
      <x:c r="D9060" s="1"/>
      <x:c r="E9060" s="1"/>
      <x:c r="F9060" s="1"/>
      <x:c r="G9060" s="1"/>
      <x:c r="H9060" s="1"/>
      <x:c r="I9060" s="53">
        <x:f t="shared" si="1682"/>
        <x:v>13</x:v>
      </x:c>
      <x:c r="J9060" s="53">
        <x:f t="shared" si="1683"/>
        <x:v>17</x:v>
      </x:c>
      <x:c r="K9060" s="53">
        <x:f t="shared" si="1684"/>
        <x:v>24</x:v>
      </x:c>
      <x:c r="L9060" s="53">
        <x:f t="shared" si="1685"/>
        <x:v>54</x:v>
      </x:c>
      <x:c r="M9060" s="54">
        <x:f t="shared" si="1686"/>
        <x:v>6270.3217684877382</x:v>
      </x:c>
      <x:c r="N9060" s="54">
        <x:f t="shared" si="1687"/>
        <x:v>3.8543901170053738</x:v>
      </x:c>
      <x:c r="O9060" s="55">
        <x:f t="shared" si="1688"/>
        <x:v>214798</x:v>
      </x:c>
      <x:c r="P9060" s="55">
        <x:f t="shared" si="1689"/>
        <x:v>40040</x:v>
      </x:c>
      <x:c r="Q9060" s="55">
        <x:f t="shared" si="1690"/>
        <x:v>121359.75292513434</x:v>
      </x:c>
      <x:c r="R9060" s="55">
        <x:f t="shared" si="1691"/>
        <x:v>33398.247074865663</x:v>
      </x:c>
      <x:c r="S9060" s="1" t="str">
        <x:f t="shared" si="1692"/>
        <x:v>YES</x:v>
      </x:c>
      <x:c r="T9060" s="1">
        <x:f t="shared" si="1693"/>
        <x:v>33398.247074865663</x:v>
      </x:c>
    </x:row>
    <x:row r="9061">
      <x:c r="A9061" s="1"/>
      <x:c r="B9061" s="1"/>
      <x:c r="C9061" s="1"/>
      <x:c r="D9061" s="1"/>
      <x:c r="E9061" s="1"/>
      <x:c r="F9061" s="1"/>
      <x:c r="G9061" s="1"/>
      <x:c r="H9061" s="1"/>
      <x:c r="I9061" s="53">
        <x:f t="shared" si="1682"/>
        <x:v>13</x:v>
      </x:c>
      <x:c r="J9061" s="53">
        <x:f t="shared" si="1683"/>
        <x:v>17</x:v>
      </x:c>
      <x:c r="K9061" s="53">
        <x:f t="shared" si="1684"/>
        <x:v>25</x:v>
      </x:c>
      <x:c r="L9061" s="53">
        <x:f t="shared" si="1685"/>
        <x:v>55</x:v>
      </x:c>
      <x:c r="M9061" s="54">
        <x:f t="shared" si="1686"/>
        <x:v>6349.8996899028361</x:v>
      </x:c>
      <x:c r="N9061" s="54">
        <x:f t="shared" si="1687"/>
        <x:v>3.9096525624325249</x:v>
      </x:c>
      <x:c r="O9061" s="55">
        <x:f t="shared" si="1688"/>
        <x:v>217498</x:v>
      </x:c>
      <x:c r="P9061" s="55">
        <x:f t="shared" si="1689"/>
        <x:v>40920</x:v>
      </x:c>
      <x:c r="Q9061" s="55">
        <x:f t="shared" si="1690"/>
        <x:v>122741.31406081312</x:v>
      </x:c>
      <x:c r="R9061" s="55">
        <x:f t="shared" si="1691"/>
        <x:v>33836.685939186878</x:v>
      </x:c>
      <x:c r="S9061" s="1" t="str">
        <x:f t="shared" si="1692"/>
        <x:v>YES</x:v>
      </x:c>
      <x:c r="T9061" s="1">
        <x:f t="shared" si="1693"/>
        <x:v>33836.685939186878</x:v>
      </x:c>
    </x:row>
    <x:row r="9062">
      <x:c r="A9062" s="1"/>
      <x:c r="B9062" s="1"/>
      <x:c r="C9062" s="1"/>
      <x:c r="D9062" s="1"/>
      <x:c r="E9062" s="1"/>
      <x:c r="F9062" s="1"/>
      <x:c r="G9062" s="1"/>
      <x:c r="H9062" s="1"/>
      <x:c r="I9062" s="53">
        <x:f t="shared" si="1682"/>
        <x:v>13</x:v>
      </x:c>
      <x:c r="J9062" s="53">
        <x:f t="shared" si="1683"/>
        <x:v>17</x:v>
      </x:c>
      <x:c r="K9062" s="53">
        <x:f t="shared" si="1684"/>
        <x:v>26</x:v>
      </x:c>
      <x:c r="L9062" s="53">
        <x:f t="shared" si="1685"/>
        <x:v>56</x:v>
      </x:c>
      <x:c r="M9062" s="54">
        <x:f t="shared" si="1686"/>
        <x:v>6431.2396938635538</x:v>
      </x:c>
      <x:c r="N9062" s="54">
        <x:f t="shared" si="1687"/>
        <x:v>3.9661386762941344</x:v>
      </x:c>
      <x:c r="O9062" s="55">
        <x:f t="shared" si="1688"/>
        <x:v>220198</x:v>
      </x:c>
      <x:c r="P9062" s="55">
        <x:f t="shared" si="1689"/>
        <x:v>41800</x:v>
      </x:c>
      <x:c r="Q9062" s="55">
        <x:f t="shared" si="1690"/>
        <x:v>124153.46690735336</x:v>
      </x:c>
      <x:c r="R9062" s="55">
        <x:f t="shared" si="1691"/>
        <x:v>34244.533092646641</x:v>
      </x:c>
      <x:c r="S9062" s="1" t="str">
        <x:f t="shared" si="1692"/>
        <x:v>YES</x:v>
      </x:c>
      <x:c r="T9062" s="1">
        <x:f t="shared" si="1693"/>
        <x:v>34244.533092646641</x:v>
      </x:c>
    </x:row>
    <x:row r="9063">
      <x:c r="A9063" s="1"/>
      <x:c r="B9063" s="1"/>
      <x:c r="C9063" s="1"/>
      <x:c r="D9063" s="1"/>
      <x:c r="E9063" s="1"/>
      <x:c r="F9063" s="1"/>
      <x:c r="G9063" s="1"/>
      <x:c r="H9063" s="1"/>
      <x:c r="I9063" s="53">
        <x:f t="shared" si="1682"/>
        <x:v>13</x:v>
      </x:c>
      <x:c r="J9063" s="53">
        <x:f t="shared" si="1683"/>
        <x:v>17</x:v>
      </x:c>
      <x:c r="K9063" s="53">
        <x:f t="shared" si="1684"/>
        <x:v>27</x:v>
      </x:c>
      <x:c r="L9063" s="53">
        <x:f t="shared" si="1685"/>
        <x:v>57</x:v>
      </x:c>
      <x:c r="M9063" s="54">
        <x:f t="shared" si="1686"/>
        <x:v>6514.3733983833099</x:v>
      </x:c>
      <x:c r="N9063" s="54">
        <x:f t="shared" si="1687"/>
        <x:v>4.0238704155439651</x:v>
      </x:c>
      <x:c r="O9063" s="55">
        <x:f t="shared" si="1688"/>
        <x:v>222898</x:v>
      </x:c>
      <x:c r="P9063" s="55">
        <x:f t="shared" si="1689"/>
        <x:v>42680</x:v>
      </x:c>
      <x:c r="Q9063" s="55">
        <x:f t="shared" si="1690"/>
        <x:v>125596.76038859913</x:v>
      </x:c>
      <x:c r="R9063" s="55">
        <x:f t="shared" si="1691"/>
        <x:v>34621.239611400873</x:v>
      </x:c>
      <x:c r="S9063" s="1" t="str">
        <x:f t="shared" si="1692"/>
        <x:v>NO</x:v>
      </x:c>
      <x:c r="T9063" s="1">
        <x:f t="shared" si="1693"/>
        <x:v>-9.9999999999999997E+98</x:v>
      </x:c>
    </x:row>
    <x:row r="9064">
      <x:c r="A9064" s="1"/>
      <x:c r="B9064" s="1"/>
      <x:c r="C9064" s="1"/>
      <x:c r="D9064" s="1"/>
      <x:c r="E9064" s="1"/>
      <x:c r="F9064" s="1"/>
      <x:c r="G9064" s="1"/>
      <x:c r="H9064" s="1"/>
      <x:c r="I9064" s="53">
        <x:f t="shared" si="1682"/>
        <x:v>13</x:v>
      </x:c>
      <x:c r="J9064" s="53">
        <x:f t="shared" si="1683"/>
        <x:v>17</x:v>
      </x:c>
      <x:c r="K9064" s="53">
        <x:f t="shared" si="1684"/>
        <x:v>28</x:v>
      </x:c>
      <x:c r="L9064" s="53">
        <x:f t="shared" si="1685"/>
        <x:v>58</x:v>
      </x:c>
      <x:c r="M9064" s="54">
        <x:f t="shared" si="1686"/>
        <x:v>6599.3329366004637</x:v>
      </x:c>
      <x:c r="N9064" s="54">
        <x:f t="shared" si="1687"/>
        <x:v>4.0828700948614332</x:v>
      </x:c>
      <x:c r="O9064" s="55">
        <x:f t="shared" si="1688"/>
        <x:v>225598</x:v>
      </x:c>
      <x:c r="P9064" s="55">
        <x:f t="shared" si="1689"/>
        <x:v>43560</x:v>
      </x:c>
      <x:c r="Q9064" s="55">
        <x:f t="shared" si="1690"/>
        <x:v>127071.75237153583</x:v>
      </x:c>
      <x:c r="R9064" s="55">
        <x:f t="shared" si="1691"/>
        <x:v>34966.247628464174</x:v>
      </x:c>
      <x:c r="S9064" s="1" t="str">
        <x:f t="shared" si="1692"/>
        <x:v>NO</x:v>
      </x:c>
      <x:c r="T9064" s="1">
        <x:f t="shared" si="1693"/>
        <x:v>-9.9999999999999997E+98</x:v>
      </x:c>
    </x:row>
    <x:row r="9065">
      <x:c r="A9065" s="1"/>
      <x:c r="B9065" s="1"/>
      <x:c r="C9065" s="1"/>
      <x:c r="D9065" s="1"/>
      <x:c r="E9065" s="1"/>
      <x:c r="F9065" s="1"/>
      <x:c r="G9065" s="1"/>
      <x:c r="H9065" s="1"/>
      <x:c r="I9065" s="53">
        <x:f t="shared" si="1682"/>
        <x:v>13</x:v>
      </x:c>
      <x:c r="J9065" s="53">
        <x:f t="shared" si="1683"/>
        <x:v>17</x:v>
      </x:c>
      <x:c r="K9065" s="53">
        <x:f t="shared" si="1684"/>
        <x:v>29</x:v>
      </x:c>
      <x:c r="L9065" s="53">
        <x:f t="shared" si="1685"/>
        <x:v>59</x:v>
      </x:c>
      <x:c r="M9065" s="54">
        <x:f t="shared" si="1686"/>
        <x:v>6686.1509647161174</x:v>
      </x:c>
      <x:c r="N9065" s="54">
        <x:f t="shared" si="1687"/>
        <x:v>4.1431603921639706</x:v>
      </x:c>
      <x:c r="O9065" s="55">
        <x:f t="shared" si="1688"/>
        <x:v>228298</x:v>
      </x:c>
      <x:c r="P9065" s="55">
        <x:f t="shared" si="1689"/>
        <x:v>44440</x:v>
      </x:c>
      <x:c r="Q9065" s="55">
        <x:f t="shared" si="1690"/>
        <x:v>128579.00980409926</x:v>
      </x:c>
      <x:c r="R9065" s="55">
        <x:f t="shared" si="1691"/>
        <x:v>35278.99019590074</x:v>
      </x:c>
      <x:c r="S9065" s="1" t="str">
        <x:f t="shared" si="1692"/>
        <x:v>NO</x:v>
      </x:c>
      <x:c r="T9065" s="1">
        <x:f t="shared" si="1693"/>
        <x:v>-9.9999999999999997E+98</x:v>
      </x:c>
    </x:row>
    <x:row r="9066">
      <x:c r="A9066" s="1"/>
      <x:c r="B9066" s="1"/>
      <x:c r="C9066" s="1"/>
      <x:c r="D9066" s="1"/>
      <x:c r="E9066" s="1"/>
      <x:c r="F9066" s="1"/>
      <x:c r="G9066" s="1"/>
      <x:c r="H9066" s="1"/>
      <x:c r="I9066" s="53">
        <x:f t="shared" si="1682"/>
        <x:v>13</x:v>
      </x:c>
      <x:c r="J9066" s="53">
        <x:f t="shared" si="1683"/>
        <x:v>17</x:v>
      </x:c>
      <x:c r="K9066" s="53">
        <x:f t="shared" si="1684"/>
        <x:v>30</x:v>
      </x:c>
      <x:c r="L9066" s="53">
        <x:f t="shared" si="1685"/>
        <x:v>60</x:v>
      </x:c>
      <x:c r="M9066" s="54">
        <x:f t="shared" si="1686"/>
        <x:v>6774.8606700498885</x:v>
      </x:c>
      <x:c r="N9066" s="54">
        <x:f t="shared" si="1687"/>
        <x:v>4.2047643542013118</x:v>
      </x:c>
      <x:c r="O9066" s="55">
        <x:f t="shared" si="1688"/>
        <x:v>230998</x:v>
      </x:c>
      <x:c r="P9066" s="55">
        <x:f t="shared" si="1689"/>
        <x:v>45320</x:v>
      </x:c>
      <x:c r="Q9066" s="55">
        <x:f t="shared" si="1690"/>
        <x:v>130119.10885503278</x:v>
      </x:c>
      <x:c r="R9066" s="55">
        <x:f t="shared" si="1691"/>
        <x:v>35558.891144967216</x:v>
      </x:c>
      <x:c r="S9066" s="1" t="str">
        <x:f t="shared" si="1692"/>
        <x:v>NO</x:v>
      </x:c>
      <x:c r="T9066" s="1">
        <x:f t="shared" si="1693"/>
        <x:v>-9.9999999999999997E+98</x:v>
      </x:c>
    </x:row>
    <x:row r="9067">
      <x:c r="A9067" s="1"/>
      <x:c r="B9067" s="1"/>
      <x:c r="C9067" s="1"/>
      <x:c r="D9067" s="1"/>
      <x:c r="E9067" s="1"/>
      <x:c r="F9067" s="1"/>
      <x:c r="G9067" s="1"/>
      <x:c r="H9067" s="1"/>
      <x:c r="I9067" s="53">
        <x:f t="shared" si="1682"/>
        <x:v>13</x:v>
      </x:c>
      <x:c r="J9067" s="53">
        <x:f t="shared" si="1683"/>
        <x:v>18</x:v>
      </x:c>
      <x:c r="K9067" s="53">
        <x:f t="shared" si="1684"/>
        <x:v>0</x:v>
      </x:c>
      <x:c r="L9067" s="53">
        <x:f t="shared" si="1685"/>
        <x:v>31</x:v>
      </x:c>
      <x:c r="M9067" s="54">
        <x:f t="shared" si="1686"/>
        <x:v>4881.3730284014428</x:v>
      </x:c>
      <x:c r="N9067" s="54">
        <x:f t="shared" si="1687"/>
        <x:v>2.8898423808343354</x:v>
      </x:c>
      <x:c r="O9067" s="55">
        <x:f t="shared" si="1688"/>
        <x:v>152092</x:v>
      </x:c>
      <x:c r="P9067" s="55">
        <x:f t="shared" si="1689"/>
        <x:v>19360</x:v>
      </x:c>
      <x:c r="Q9067" s="55">
        <x:f t="shared" si="1690"/>
        <x:v>97246.059520858384</x:v>
      </x:c>
      <x:c r="R9067" s="55">
        <x:f t="shared" si="1691"/>
        <x:v>15485.940479141616</x:v>
      </x:c>
      <x:c r="S9067" s="1" t="str">
        <x:f t="shared" si="1692"/>
        <x:v>YES</x:v>
      </x:c>
      <x:c r="T9067" s="1">
        <x:f t="shared" si="1693"/>
        <x:v>15485.940479141616</x:v>
      </x:c>
    </x:row>
    <x:row r="9068">
      <x:c r="A9068" s="1"/>
      <x:c r="B9068" s="1"/>
      <x:c r="C9068" s="1"/>
      <x:c r="D9068" s="1"/>
      <x:c r="E9068" s="1"/>
      <x:c r="F9068" s="1"/>
      <x:c r="G9068" s="1"/>
      <x:c r="H9068" s="1"/>
      <x:c r="I9068" s="53">
        <x:f t="shared" si="1682"/>
        <x:v>13</x:v>
      </x:c>
      <x:c r="J9068" s="53">
        <x:f t="shared" si="1683"/>
        <x:v>18</x:v>
      </x:c>
      <x:c r="K9068" s="53">
        <x:f t="shared" si="1684"/>
        <x:v>1</x:v>
      </x:c>
      <x:c r="L9068" s="53">
        <x:f t="shared" si="1685"/>
        <x:v>32</x:v>
      </x:c>
      <x:c r="M9068" s="54">
        <x:f t="shared" si="1686"/>
        <x:v>4926.9355284014428</x:v>
      </x:c>
      <x:c r="N9068" s="54">
        <x:f t="shared" si="1687"/>
        <x:v>2.9214830058343351</x:v>
      </x:c>
      <x:c r="O9068" s="55">
        <x:f t="shared" si="1688"/>
        <x:v>154792</x:v>
      </x:c>
      <x:c r="P9068" s="55">
        <x:f t="shared" si="1689"/>
        <x:v>20240</x:v>
      </x:c>
      <x:c r="Q9068" s="55">
        <x:f t="shared" si="1690"/>
        <x:v>98037.075145858384</x:v>
      </x:c>
      <x:c r="R9068" s="55">
        <x:f t="shared" si="1691"/>
        <x:v>16514.924854141616</x:v>
      </x:c>
      <x:c r="S9068" s="1" t="str">
        <x:f t="shared" si="1692"/>
        <x:v>YES</x:v>
      </x:c>
      <x:c r="T9068" s="1">
        <x:f t="shared" si="1693"/>
        <x:v>16514.924854141616</x:v>
      </x:c>
    </x:row>
    <x:row r="9069">
      <x:c r="A9069" s="1"/>
      <x:c r="B9069" s="1"/>
      <x:c r="C9069" s="1"/>
      <x:c r="D9069" s="1"/>
      <x:c r="E9069" s="1"/>
      <x:c r="F9069" s="1"/>
      <x:c r="G9069" s="1"/>
      <x:c r="H9069" s="1"/>
      <x:c r="I9069" s="53">
        <x:f t="shared" si="1682"/>
        <x:v>13</x:v>
      </x:c>
      <x:c r="J9069" s="53">
        <x:f t="shared" si="1683"/>
        <x:v>18</x:v>
      </x:c>
      <x:c r="K9069" s="53">
        <x:f t="shared" si="1684"/>
        <x:v>2</x:v>
      </x:c>
      <x:c r="L9069" s="53">
        <x:f t="shared" si="1685"/>
        <x:v>33</x:v>
      </x:c>
      <x:c r="M9069" s="54">
        <x:f t="shared" si="1686"/>
        <x:v>4973.6370909014431</x:v>
      </x:c>
      <x:c r="N9069" s="54">
        <x:f t="shared" si="1687"/>
        <x:v>2.9539146464593355</x:v>
      </x:c>
      <x:c r="O9069" s="55">
        <x:f t="shared" si="1688"/>
        <x:v>157492</x:v>
      </x:c>
      <x:c r="P9069" s="55">
        <x:f t="shared" si="1689"/>
        <x:v>21120</x:v>
      </x:c>
      <x:c r="Q9069" s="55">
        <x:f t="shared" si="1690"/>
        <x:v>98847.866161483384</x:v>
      </x:c>
      <x:c r="R9069" s="55">
        <x:f t="shared" si="1691"/>
        <x:v>17524.133838516616</x:v>
      </x:c>
      <x:c r="S9069" s="1" t="str">
        <x:f t="shared" si="1692"/>
        <x:v>YES</x:v>
      </x:c>
      <x:c r="T9069" s="1">
        <x:f t="shared" si="1693"/>
        <x:v>17524.133838516616</x:v>
      </x:c>
    </x:row>
    <x:row r="9070">
      <x:c r="A9070" s="1"/>
      <x:c r="B9070" s="1"/>
      <x:c r="C9070" s="1"/>
      <x:c r="D9070" s="1"/>
      <x:c r="E9070" s="1"/>
      <x:c r="F9070" s="1"/>
      <x:c r="G9070" s="1"/>
      <x:c r="H9070" s="1"/>
      <x:c r="I9070" s="53" t="n">
        <x:f t="shared" ref="I9070:I9133" si="1694">INT((ROW()-ROW($I$46))/((CARROT_CAP+1)*(MESCLUN_CAP+1)))</x:f>
        <x:v>13</x:v>
      </x:c>
      <x:c r="J9070" s="53" t="n">
        <x:f t="shared" ref="J9070:J9133" si="1695">MOD(INT((ROW()-ROW($I$46))/(MESCLUN_CAP+1)),CARROT_CAP+1)</x:f>
        <x:v>18</x:v>
      </x:c>
      <x:c r="K9070" s="53" t="n">
        <x:f t="shared" ref="K9070:K9133" si="1696">MOD(ROW()-ROW($I$46),MESCLUN_CAP+1)</x:f>
        <x:v>3</x:v>
      </x:c>
      <x:c r="L9070" s="53" t="n">
        <x:f t="shared" ref="L9070:L9133" si="1697">SUM(I9070:K9070)</x:f>
        <x:v>34</x:v>
      </x:c>
      <x:c r="M9070" s="54" t="n">
        <x:f t="shared" ref="M9070:M9133" si="1698">I9070*TOMATO_HOURS*WEEKS*(1+TOMATO_DIM)^I9070+J9070*CARROT_HOURS*WEEKS*(1+CARROT_DIM)^J9070+K9070*MESCLUN_HOURS*WEEKS*(1+MESCLUN_DIM)^K9070</x:f>
        <x:v>5021.499073323318</x:v>
      </x:c>
      <x:c r="N9070" s="54" t="n">
        <x:f t="shared" ref="N9070:N9133" si="1699">MAX(M9070-FARMER_HOURS,0)/TEMP_HOURS_PER_WORKER</x:f>
        <x:v>2.9871521342523044</x:v>
      </x:c>
      <x:c r="O9070" s="55" t="n">
        <x:f t="shared" ref="O9070:O9133" si="1700">I9070*TOMATO_PRICE+J9070*CARROT_PRICE+K9070*MESCLUN_PRICE</x:f>
        <x:v>160192</x:v>
      </x:c>
      <x:c r="P9070" s="55" t="n">
        <x:f t="shared" ref="P9070:P9133" si="1701">I9070*TOMATO_FERTILIZER+J9070*CARROT_FERTILIZER+K9070*MESCLUN_FERTILIZER</x:f>
        <x:v>22000</x:v>
      </x:c>
      <x:c r="Q9070" s="55" t="n">
        <x:f t="shared" ref="Q9070:Q9133" si="1702">MIN(M9070,FARMER_HOURS)*FARMER_RATE+MAX(M9070-FARMER_HOURS,0)*TEMP_RATE</x:f>
        <x:v>99678.8033563076</x:v>
      </x:c>
      <x:c r="R9070" s="55" t="n">
        <x:f t="shared" ref="R9070:R9133" si="1703">O9070-P9070-Q9070-FIXED_COST</x:f>
        <x:v>18513.196643692398</x:v>
      </x:c>
      <x:c r="S9070" s="1" t="str">
        <x:f t="shared" ref="S9070:S9133" si="1704">IF(AND(L9070&lt;=TOTAL_BED_CAP,N9070&lt;=TEMP_WORKER_CAP),"YES","NO")</x:f>
        <x:v>YES</x:v>
      </x:c>
      <x:c r="T9070" s="1" t="n">
        <x:f t="shared" ref="T9070:T9133" si="1705">IF(S9070="YES",R9070,-1E+99)</x:f>
        <x:v>18513.196643692398</x:v>
      </x:c>
    </x:row>
    <x:row r="9071">
      <x:c r="A9071" s="1"/>
      <x:c r="B9071" s="1"/>
      <x:c r="C9071" s="1"/>
      <x:c r="D9071" s="1"/>
      <x:c r="E9071" s="1"/>
      <x:c r="F9071" s="1"/>
      <x:c r="G9071" s="1"/>
      <x:c r="H9071" s="1"/>
      <x:c r="I9071" s="53">
        <x:f t="shared" si="1694"/>
        <x:v>13</x:v>
      </x:c>
      <x:c r="J9071" s="53">
        <x:f t="shared" si="1695"/>
        <x:v>18</x:v>
      </x:c>
      <x:c r="K9071" s="53">
        <x:f t="shared" si="1696"/>
        <x:v>4</x:v>
      </x:c>
      <x:c r="L9071" s="53">
        <x:f t="shared" si="1697"/>
        <x:v>35</x:v>
      </x:c>
      <x:c r="M9071" s="54">
        <x:f t="shared" si="1698"/>
        <x:v>5070.543189045974</x:v>
      </x:c>
      <x:c r="N9071" s="54">
        <x:f t="shared" si="1699"/>
        <x:v>3.0212105479485931</x:v>
      </x:c>
      <x:c r="O9071" s="55">
        <x:f t="shared" si="1700"/>
        <x:v>162892</x:v>
      </x:c>
      <x:c r="P9071" s="55">
        <x:f t="shared" si="1701"/>
        <x:v>22880</x:v>
      </x:c>
      <x:c r="Q9071" s="55">
        <x:f t="shared" si="1702"/>
        <x:v>100530.26369871483</x:v>
      </x:c>
      <x:c r="R9071" s="55">
        <x:f t="shared" si="1703"/>
        <x:v>19481.736301285171</x:v>
      </x:c>
      <x:c r="S9071" s="1" t="str">
        <x:f t="shared" si="1704"/>
        <x:v>YES</x:v>
      </x:c>
      <x:c r="T9071" s="1">
        <x:f t="shared" si="1705"/>
        <x:v>19481.736301285171</x:v>
      </x:c>
    </x:row>
    <x:row r="9072">
      <x:c r="A9072" s="1"/>
      <x:c r="B9072" s="1"/>
      <x:c r="C9072" s="1"/>
      <x:c r="D9072" s="1"/>
      <x:c r="E9072" s="1"/>
      <x:c r="F9072" s="1"/>
      <x:c r="G9072" s="1"/>
      <x:c r="H9072" s="1"/>
      <x:c r="I9072" s="53">
        <x:f t="shared" si="1694"/>
        <x:v>13</x:v>
      </x:c>
      <x:c r="J9072" s="53">
        <x:f t="shared" si="1695"/>
        <x:v>18</x:v>
      </x:c>
      <x:c r="K9072" s="53">
        <x:f t="shared" si="1696"/>
        <x:v>5</x:v>
      </x:c>
      <x:c r="L9072" s="53">
        <x:f t="shared" si="1697"/>
        <x:v>36</x:v>
      </x:c>
      <x:c r="M9072" s="54">
        <x:f t="shared" si="1698"/>
        <x:v>5120.7915129671774</x:v>
      </x:c>
      <x:c r="N9072" s="54">
        <x:f t="shared" si="1699"/>
        <x:v>3.0561052173383176</x:v>
      </x:c>
      <x:c r="O9072" s="55">
        <x:f t="shared" si="1700"/>
        <x:v>165592</x:v>
      </x:c>
      <x:c r="P9072" s="55">
        <x:f t="shared" si="1701"/>
        <x:v>23760</x:v>
      </x:c>
      <x:c r="Q9072" s="55">
        <x:f t="shared" si="1702"/>
        <x:v>101402.63043345793</x:v>
      </x:c>
      <x:c r="R9072" s="55">
        <x:f t="shared" si="1703"/>
        <x:v>20429.369566542067</x:v>
      </x:c>
      <x:c r="S9072" s="1" t="str">
        <x:f t="shared" si="1704"/>
        <x:v>YES</x:v>
      </x:c>
      <x:c r="T9072" s="1">
        <x:f t="shared" si="1705"/>
        <x:v>20429.369566542067</x:v>
      </x:c>
    </x:row>
    <x:row r="9073">
      <x:c r="A9073" s="1"/>
      <x:c r="B9073" s="1"/>
      <x:c r="C9073" s="1"/>
      <x:c r="D9073" s="1"/>
      <x:c r="E9073" s="1"/>
      <x:c r="F9073" s="1"/>
      <x:c r="G9073" s="1"/>
      <x:c r="H9073" s="1"/>
      <x:c r="I9073" s="53">
        <x:f t="shared" si="1694"/>
        <x:v>13</x:v>
      </x:c>
      <x:c r="J9073" s="53">
        <x:f t="shared" si="1695"/>
        <x:v>18</x:v>
      </x:c>
      <x:c r="K9073" s="53">
        <x:f t="shared" si="1696"/>
        <x:v>6</x:v>
      </x:c>
      <x:c r="L9073" s="53">
        <x:f t="shared" si="1697"/>
        <x:v>37</x:v>
      </x:c>
      <x:c r="M9073" s="54">
        <x:f t="shared" si="1698"/>
        <x:v>5172.2664871488105</x:v>
      </x:c>
      <x:c r="N9073" s="54">
        <x:f t="shared" si="1699"/>
        <x:v>3.0918517271866741</x:v>
      </x:c>
      <x:c r="O9073" s="55">
        <x:f t="shared" si="1700"/>
        <x:v>168292</x:v>
      </x:c>
      <x:c r="P9073" s="55">
        <x:f t="shared" si="1701"/>
        <x:v>24640</x:v>
      </x:c>
      <x:c r="Q9073" s="55">
        <x:f t="shared" si="1702"/>
        <x:v>102296.29317966684</x:v>
      </x:c>
      <x:c r="R9073" s="55">
        <x:f t="shared" si="1703"/>
        <x:v>21355.706820333158</x:v>
      </x:c>
      <x:c r="S9073" s="1" t="str">
        <x:f t="shared" si="1704"/>
        <x:v>YES</x:v>
      </x:c>
      <x:c r="T9073" s="1">
        <x:f t="shared" si="1705"/>
        <x:v>21355.706820333158</x:v>
      </x:c>
    </x:row>
    <x:row r="9074">
      <x:c r="A9074" s="1"/>
      <x:c r="B9074" s="1"/>
      <x:c r="C9074" s="1"/>
      <x:c r="D9074" s="1"/>
      <x:c r="E9074" s="1"/>
      <x:c r="F9074" s="1"/>
      <x:c r="G9074" s="1"/>
      <x:c r="H9074" s="1"/>
      <x:c r="I9074" s="53">
        <x:f t="shared" si="1694"/>
        <x:v>13</x:v>
      </x:c>
      <x:c r="J9074" s="53">
        <x:f t="shared" si="1695"/>
        <x:v>18</x:v>
      </x:c>
      <x:c r="K9074" s="53">
        <x:f t="shared" si="1696"/>
        <x:v>7</x:v>
      </x:c>
      <x:c r="L9074" s="53">
        <x:f t="shared" si="1697"/>
        <x:v>38</x:v>
      </x:c>
      <x:c r="M9074" s="54">
        <x:f t="shared" si="1698"/>
        <x:v>5224.9909265467713</x:v>
      </x:c>
      <x:c r="N9074" s="54">
        <x:f t="shared" si="1699"/>
        <x:v>3.1284659212130355</x:v>
      </x:c>
      <x:c r="O9074" s="55">
        <x:f t="shared" si="1700"/>
        <x:v>170992</x:v>
      </x:c>
      <x:c r="P9074" s="55">
        <x:f t="shared" si="1701"/>
        <x:v>25520</x:v>
      </x:c>
      <x:c r="Q9074" s="55">
        <x:f t="shared" si="1702"/>
        <x:v>103211.64803032589</x:v>
      </x:c>
      <x:c r="R9074" s="55">
        <x:f t="shared" si="1703"/>
        <x:v>22260.351969674113</x:v>
      </x:c>
      <x:c r="S9074" s="1" t="str">
        <x:f t="shared" si="1704"/>
        <x:v>YES</x:v>
      </x:c>
      <x:c r="T9074" s="1">
        <x:f t="shared" si="1705"/>
        <x:v>22260.351969674113</x:v>
      </x:c>
    </x:row>
    <x:row r="9075">
      <x:c r="A9075" s="1"/>
      <x:c r="B9075" s="1"/>
      <x:c r="C9075" s="1"/>
      <x:c r="D9075" s="1"/>
      <x:c r="E9075" s="1"/>
      <x:c r="F9075" s="1"/>
      <x:c r="G9075" s="1"/>
      <x:c r="H9075" s="1"/>
      <x:c r="I9075" s="53">
        <x:f t="shared" si="1694"/>
        <x:v>13</x:v>
      </x:c>
      <x:c r="J9075" s="53">
        <x:f t="shared" si="1695"/>
        <x:v>18</x:v>
      </x:c>
      <x:c r="K9075" s="53">
        <x:f t="shared" si="1696"/>
        <x:v>8</x:v>
      </x:c>
      <x:c r="L9075" s="53">
        <x:f t="shared" si="1697"/>
        <x:v>39</x:v>
      </x:c>
      <x:c r="M9075" s="54">
        <x:f t="shared" si="1698"/>
        <x:v>5278.9880248267509</x:v>
      </x:c>
      <x:c r="N9075" s="54">
        <x:f t="shared" si="1699"/>
        <x:v>3.1659639061296883</x:v>
      </x:c>
      <x:c r="O9075" s="55">
        <x:f t="shared" si="1700"/>
        <x:v>173692</x:v>
      </x:c>
      <x:c r="P9075" s="55">
        <x:f t="shared" si="1701"/>
        <x:v>26400</x:v>
      </x:c>
      <x:c r="Q9075" s="55">
        <x:f t="shared" si="1702"/>
        <x:v>104149.09765324221</x:v>
      </x:c>
      <x:c r="R9075" s="55">
        <x:f t="shared" si="1703"/>
        <x:v>23142.902346757794</x:v>
      </x:c>
      <x:c r="S9075" s="1" t="str">
        <x:f t="shared" si="1704"/>
        <x:v>YES</x:v>
      </x:c>
      <x:c r="T9075" s="1">
        <x:f t="shared" si="1705"/>
        <x:v>23142.902346757794</x:v>
      </x:c>
    </x:row>
    <x:row r="9076">
      <x:c r="A9076" s="1"/>
      <x:c r="B9076" s="1"/>
      <x:c r="C9076" s="1"/>
      <x:c r="D9076" s="1"/>
      <x:c r="E9076" s="1"/>
      <x:c r="F9076" s="1"/>
      <x:c r="G9076" s="1"/>
      <x:c r="H9076" s="1"/>
      <x:c r="I9076" s="53">
        <x:f t="shared" si="1694"/>
        <x:v>13</x:v>
      </x:c>
      <x:c r="J9076" s="53">
        <x:f t="shared" si="1695"/>
        <x:v>18</x:v>
      </x:c>
      <x:c r="K9076" s="53">
        <x:f t="shared" si="1696"/>
        <x:v>9</x:v>
      </x:c>
      <x:c r="L9076" s="53">
        <x:f t="shared" si="1697"/>
        <x:v>40</x:v>
      </x:c>
      <x:c r="M9076" s="54">
        <x:f t="shared" si="1698"/>
        <x:v>5334.2813602671458</x:v>
      </x:c>
      <x:c r="N9076" s="54">
        <x:f t="shared" si="1699"/>
        <x:v>3.2043620557410737</x:v>
      </x:c>
      <x:c r="O9076" s="55">
        <x:f t="shared" si="1700"/>
        <x:v>176392</x:v>
      </x:c>
      <x:c r="P9076" s="55">
        <x:f t="shared" si="1701"/>
        <x:v>27280</x:v>
      </x:c>
      <x:c r="Q9076" s="55">
        <x:f t="shared" si="1702"/>
        <x:v>105109.05139352684</x:v>
      </x:c>
      <x:c r="R9076" s="55">
        <x:f t="shared" si="1703"/>
        <x:v>24002.948606473161</x:v>
      </x:c>
      <x:c r="S9076" s="1" t="str">
        <x:f t="shared" si="1704"/>
        <x:v>YES</x:v>
      </x:c>
      <x:c r="T9076" s="1">
        <x:f t="shared" si="1705"/>
        <x:v>24002.948606473161</x:v>
      </x:c>
    </x:row>
    <x:row r="9077">
      <x:c r="A9077" s="1"/>
      <x:c r="B9077" s="1"/>
      <x:c r="C9077" s="1"/>
      <x:c r="D9077" s="1"/>
      <x:c r="E9077" s="1"/>
      <x:c r="F9077" s="1"/>
      <x:c r="G9077" s="1"/>
      <x:c r="H9077" s="1"/>
      <x:c r="I9077" s="53">
        <x:f t="shared" si="1694"/>
        <x:v>13</x:v>
      </x:c>
      <x:c r="J9077" s="53">
        <x:f t="shared" si="1695"/>
        <x:v>18</x:v>
      </x:c>
      <x:c r="K9077" s="53">
        <x:f t="shared" si="1696"/>
        <x:v>10</x:v>
      </x:c>
      <x:c r="L9077" s="53">
        <x:f t="shared" si="1697"/>
        <x:v>41</x:v>
      </x:c>
      <x:c r="M9077" s="54">
        <x:f t="shared" si="1698"/>
        <x:v>5390.8949017503583</x:v>
      </x:c>
      <x:c r="N9077" s="54">
        <x:f t="shared" si="1699"/>
        <x:v>3.2436770151044154</x:v>
      </x:c>
      <x:c r="O9077" s="55">
        <x:f t="shared" si="1700"/>
        <x:v>179092</x:v>
      </x:c>
      <x:c r="P9077" s="55">
        <x:f t="shared" si="1701"/>
        <x:v>28160</x:v>
      </x:c>
      <x:c r="Q9077" s="55">
        <x:f t="shared" si="1702"/>
        <x:v>106091.92537761039</x:v>
      </x:c>
      <x:c r="R9077" s="55">
        <x:f t="shared" si="1703"/>
        <x:v>24840.074622389613</x:v>
      </x:c>
      <x:c r="S9077" s="1" t="str">
        <x:f t="shared" si="1704"/>
        <x:v>YES</x:v>
      </x:c>
      <x:c r="T9077" s="1">
        <x:f t="shared" si="1705"/>
        <x:v>24840.074622389613</x:v>
      </x:c>
    </x:row>
    <x:row r="9078">
      <x:c r="A9078" s="1"/>
      <x:c r="B9078" s="1"/>
      <x:c r="C9078" s="1"/>
      <x:c r="D9078" s="1"/>
      <x:c r="E9078" s="1"/>
      <x:c r="F9078" s="1"/>
      <x:c r="G9078" s="1"/>
      <x:c r="H9078" s="1"/>
      <x:c r="I9078" s="53">
        <x:f t="shared" si="1694"/>
        <x:v>13</x:v>
      </x:c>
      <x:c r="J9078" s="53">
        <x:f t="shared" si="1695"/>
        <x:v>18</x:v>
      </x:c>
      <x:c r="K9078" s="53">
        <x:f t="shared" si="1696"/>
        <x:v>11</x:v>
      </x:c>
      <x:c r="L9078" s="53">
        <x:f t="shared" si="1697"/>
        <x:v>42</x:v>
      </x:c>
      <x:c r="M9078" s="54">
        <x:f t="shared" si="1698"/>
        <x:v>5448.8530148437976</x:v>
      </x:c>
      <x:c r="N9078" s="54">
        <x:f t="shared" si="1699"/>
        <x:v>3.2839257047526371</x:v>
      </x:c>
      <x:c r="O9078" s="55">
        <x:f t="shared" si="1700"/>
        <x:v>181792</x:v>
      </x:c>
      <x:c r="P9078" s="55">
        <x:f t="shared" si="1701"/>
        <x:v>29040</x:v>
      </x:c>
      <x:c r="Q9078" s="55">
        <x:f t="shared" si="1702"/>
        <x:v>107098.14261881592</x:v>
      </x:c>
      <x:c r="R9078" s="55">
        <x:f t="shared" si="1703"/>
        <x:v>25653.857381184076</x:v>
      </x:c>
      <x:c r="S9078" s="1" t="str">
        <x:f t="shared" si="1704"/>
        <x:v>YES</x:v>
      </x:c>
      <x:c r="T9078" s="1">
        <x:f t="shared" si="1705"/>
        <x:v>25653.857381184076</x:v>
      </x:c>
    </x:row>
    <x:row r="9079">
      <x:c r="A9079" s="1"/>
      <x:c r="B9079" s="1"/>
      <x:c r="C9079" s="1"/>
      <x:c r="D9079" s="1"/>
      <x:c r="E9079" s="1"/>
      <x:c r="F9079" s="1"/>
      <x:c r="G9079" s="1"/>
      <x:c r="H9079" s="1"/>
      <x:c r="I9079" s="53">
        <x:f t="shared" si="1694"/>
        <x:v>13</x:v>
      </x:c>
      <x:c r="J9079" s="53">
        <x:f t="shared" si="1695"/>
        <x:v>18</x:v>
      </x:c>
      <x:c r="K9079" s="53">
        <x:f t="shared" si="1696"/>
        <x:v>12</x:v>
      </x:c>
      <x:c r="L9079" s="53">
        <x:f t="shared" si="1697"/>
        <x:v>43</x:v>
      </x:c>
      <x:c r="M9079" s="54">
        <x:f t="shared" si="1698"/>
        <x:v>5508.1804679718616</x:v>
      </x:c>
      <x:c r="N9079" s="54">
        <x:f t="shared" si="1699"/>
        <x:v>3.3251253249804593</x:v>
      </x:c>
      <x:c r="O9079" s="55">
        <x:f t="shared" si="1700"/>
        <x:v>184492</x:v>
      </x:c>
      <x:c r="P9079" s="55">
        <x:f t="shared" si="1701"/>
        <x:v>29920</x:v>
      </x:c>
      <x:c r="Q9079" s="55">
        <x:f t="shared" si="1702"/>
        <x:v>108128.13312451149</x:v>
      </x:c>
      <x:c r="R9079" s="55">
        <x:f t="shared" si="1703"/>
        <x:v>26443.866875488515</x:v>
      </x:c>
      <x:c r="S9079" s="1" t="str">
        <x:f t="shared" si="1704"/>
        <x:v>YES</x:v>
      </x:c>
      <x:c r="T9079" s="1">
        <x:f t="shared" si="1705"/>
        <x:v>26443.866875488515</x:v>
      </x:c>
    </x:row>
    <x:row r="9080">
      <x:c r="A9080" s="1"/>
      <x:c r="B9080" s="1"/>
      <x:c r="C9080" s="1"/>
      <x:c r="D9080" s="1"/>
      <x:c r="E9080" s="1"/>
      <x:c r="F9080" s="1"/>
      <x:c r="G9080" s="1"/>
      <x:c r="H9080" s="1"/>
      <x:c r="I9080" s="53">
        <x:f t="shared" si="1694"/>
        <x:v>13</x:v>
      </x:c>
      <x:c r="J9080" s="53">
        <x:f t="shared" si="1695"/>
        <x:v>18</x:v>
      </x:c>
      <x:c r="K9080" s="53">
        <x:f t="shared" si="1696"/>
        <x:v>13</x:v>
      </x:c>
      <x:c r="L9080" s="53">
        <x:f t="shared" si="1697"/>
        <x:v>44</x:v>
      </x:c>
      <x:c r="M9080" s="54">
        <x:f t="shared" si="1698"/>
        <x:v>5568.9024386802466</x:v>
      </x:c>
      <x:c r="N9080" s="54">
        <x:f t="shared" si="1699"/>
        <x:v>3.3672933601946156</x:v>
      </x:c>
      <x:c r="O9080" s="55">
        <x:f t="shared" si="1700"/>
        <x:v>187192</x:v>
      </x:c>
      <x:c r="P9080" s="55">
        <x:f t="shared" si="1701"/>
        <x:v>30800</x:v>
      </x:c>
      <x:c r="Q9080" s="55">
        <x:f t="shared" si="1702"/>
        <x:v>109182.33400486539</x:v>
      </x:c>
      <x:c r="R9080" s="55">
        <x:f t="shared" si="1703"/>
        <x:v>27209.665995134608</x:v>
      </x:c>
      <x:c r="S9080" s="1" t="str">
        <x:f t="shared" si="1704"/>
        <x:v>YES</x:v>
      </x:c>
      <x:c r="T9080" s="1">
        <x:f t="shared" si="1705"/>
        <x:v>27209.665995134608</x:v>
      </x:c>
    </x:row>
    <x:row r="9081">
      <x:c r="A9081" s="1"/>
      <x:c r="B9081" s="1"/>
      <x:c r="C9081" s="1"/>
      <x:c r="D9081" s="1"/>
      <x:c r="E9081" s="1"/>
      <x:c r="F9081" s="1"/>
      <x:c r="G9081" s="1"/>
      <x:c r="H9081" s="1"/>
      <x:c r="I9081" s="53">
        <x:f t="shared" si="1694"/>
        <x:v>13</x:v>
      </x:c>
      <x:c r="J9081" s="53">
        <x:f t="shared" si="1695"/>
        <x:v>18</x:v>
      </x:c>
      <x:c r="K9081" s="53">
        <x:f t="shared" si="1696"/>
        <x:v>14</x:v>
      </x:c>
      <x:c r="L9081" s="53">
        <x:f t="shared" si="1697"/>
        <x:v>45</x:v>
      </x:c>
      <x:c r="M9081" s="54">
        <x:f t="shared" si="1698"/>
        <x:v>5631.0445199939077</x:v>
      </x:c>
      <x:c r="N9081" s="54">
        <x:f t="shared" si="1699"/>
        <x:v>3.4104475833291024</x:v>
      </x:c>
      <x:c r="O9081" s="55">
        <x:f t="shared" si="1700"/>
        <x:v>189892</x:v>
      </x:c>
      <x:c r="P9081" s="55">
        <x:f t="shared" si="1701"/>
        <x:v>31680</x:v>
      </x:c>
      <x:c r="Q9081" s="55">
        <x:f t="shared" si="1702"/>
        <x:v>110261.18958322756</x:v>
      </x:c>
      <x:c r="R9081" s="55">
        <x:f t="shared" si="1703"/>
        <x:v>27950.810416772438</x:v>
      </x:c>
      <x:c r="S9081" s="1" t="str">
        <x:f t="shared" si="1704"/>
        <x:v>YES</x:v>
      </x:c>
      <x:c r="T9081" s="1">
        <x:f t="shared" si="1705"/>
        <x:v>27950.810416772438</x:v>
      </x:c>
    </x:row>
    <x:row r="9082">
      <x:c r="A9082" s="1"/>
      <x:c r="B9082" s="1"/>
      <x:c r="C9082" s="1"/>
      <x:c r="D9082" s="1"/>
      <x:c r="E9082" s="1"/>
      <x:c r="F9082" s="1"/>
      <x:c r="G9082" s="1"/>
      <x:c r="H9082" s="1"/>
      <x:c r="I9082" s="53">
        <x:f t="shared" si="1694"/>
        <x:v>13</x:v>
      </x:c>
      <x:c r="J9082" s="53">
        <x:f t="shared" si="1695"/>
        <x:v>18</x:v>
      </x:c>
      <x:c r="K9082" s="53">
        <x:f t="shared" si="1696"/>
        <x:v>15</x:v>
      </x:c>
      <x:c r="L9082" s="53">
        <x:f t="shared" si="1697"/>
        <x:v>46</x:v>
      </x:c>
      <x:c r="M9082" s="54">
        <x:f t="shared" si="1698"/>
        <x:v>5694.6327268700534</x:v>
      </x:c>
      <x:c r="N9082" s="54">
        <x:f t="shared" si="1699"/>
        <x:v>3.4546060603264261</x:v>
      </x:c>
      <x:c r="O9082" s="55">
        <x:f t="shared" si="1700"/>
        <x:v>192592</x:v>
      </x:c>
      <x:c r="P9082" s="55">
        <x:f t="shared" si="1701"/>
        <x:v>32560</x:v>
      </x:c>
      <x:c r="Q9082" s="55">
        <x:f t="shared" si="1702"/>
        <x:v>111365.15150816065</x:v>
      </x:c>
      <x:c r="R9082" s="55">
        <x:f t="shared" si="1703"/>
        <x:v>28666.848491839351</x:v>
      </x:c>
      <x:c r="S9082" s="1" t="str">
        <x:f t="shared" si="1704"/>
        <x:v>YES</x:v>
      </x:c>
      <x:c r="T9082" s="1">
        <x:f t="shared" si="1705"/>
        <x:v>28666.848491839351</x:v>
      </x:c>
    </x:row>
    <x:row r="9083">
      <x:c r="A9083" s="1"/>
      <x:c r="B9083" s="1"/>
      <x:c r="C9083" s="1"/>
      <x:c r="D9083" s="1"/>
      <x:c r="E9083" s="1"/>
      <x:c r="F9083" s="1"/>
      <x:c r="G9083" s="1"/>
      <x:c r="H9083" s="1"/>
      <x:c r="I9083" s="53">
        <x:f t="shared" si="1694"/>
        <x:v>13</x:v>
      </x:c>
      <x:c r="J9083" s="53">
        <x:f t="shared" si="1695"/>
        <x:v>18</x:v>
      </x:c>
      <x:c r="K9083" s="53">
        <x:f t="shared" si="1696"/>
        <x:v>16</x:v>
      </x:c>
      <x:c r="L9083" s="53">
        <x:f t="shared" si="1697"/>
        <x:v>47</x:v>
      </x:c>
      <x:c r="M9083" s="54">
        <x:f t="shared" si="1698"/>
        <x:v>5759.6935027475429</x:v>
      </x:c>
      <x:c r="N9083" s="54">
        <x:f t="shared" si="1699"/>
        <x:v>3.4997871546857935</x:v>
      </x:c>
      <x:c r="O9083" s="55">
        <x:f t="shared" si="1700"/>
        <x:v>195292</x:v>
      </x:c>
      <x:c r="P9083" s="55">
        <x:f t="shared" si="1701"/>
        <x:v>33440</x:v>
      </x:c>
      <x:c r="Q9083" s="55">
        <x:f t="shared" si="1702"/>
        <x:v>112494.67886714484</x:v>
      </x:c>
      <x:c r="R9083" s="55">
        <x:f t="shared" si="1703"/>
        <x:v>29357.321132855155</x:v>
      </x:c>
      <x:c r="S9083" s="1" t="str">
        <x:f t="shared" si="1704"/>
        <x:v>YES</x:v>
      </x:c>
      <x:c r="T9083" s="1">
        <x:f t="shared" si="1705"/>
        <x:v>29357.321132855155</x:v>
      </x:c>
    </x:row>
    <x:row r="9084">
      <x:c r="A9084" s="1"/>
      <x:c r="B9084" s="1"/>
      <x:c r="C9084" s="1"/>
      <x:c r="D9084" s="1"/>
      <x:c r="E9084" s="1"/>
      <x:c r="F9084" s="1"/>
      <x:c r="G9084" s="1"/>
      <x:c r="H9084" s="1"/>
      <x:c r="I9084" s="53">
        <x:f t="shared" si="1694"/>
        <x:v>13</x:v>
      </x:c>
      <x:c r="J9084" s="53">
        <x:f t="shared" si="1695"/>
        <x:v>18</x:v>
      </x:c>
      <x:c r="K9084" s="53">
        <x:f t="shared" si="1696"/>
        <x:v>17</x:v>
      </x:c>
      <x:c r="L9084" s="53">
        <x:f t="shared" si="1697"/>
        <x:v>48</x:v>
      </x:c>
      <x:c r="M9084" s="54">
        <x:f t="shared" si="1698"/>
        <x:v>5826.2537261940834</x:v>
      </x:c>
      <x:c r="N9084" s="54">
        <x:f t="shared" si="1699"/>
        <x:v>3.5460095320792244</x:v>
      </x:c>
      <x:c r="O9084" s="55">
        <x:f t="shared" si="1700"/>
        <x:v>197992</x:v>
      </x:c>
      <x:c r="P9084" s="55">
        <x:f t="shared" si="1701"/>
        <x:v>34320</x:v>
      </x:c>
      <x:c r="Q9084" s="55">
        <x:f t="shared" si="1702"/>
        <x:v>113650.23830198061</x:v>
      </x:c>
      <x:c r="R9084" s="55">
        <x:f t="shared" si="1703"/>
        <x:v>30021.761698019385</x:v>
      </x:c>
      <x:c r="S9084" s="1" t="str">
        <x:f t="shared" si="1704"/>
        <x:v>YES</x:v>
      </x:c>
      <x:c r="T9084" s="1">
        <x:f t="shared" si="1705"/>
        <x:v>30021.761698019385</x:v>
      </x:c>
    </x:row>
    <x:row r="9085">
      <x:c r="A9085" s="1"/>
      <x:c r="B9085" s="1"/>
      <x:c r="C9085" s="1"/>
      <x:c r="D9085" s="1"/>
      <x:c r="E9085" s="1"/>
      <x:c r="F9085" s="1"/>
      <x:c r="G9085" s="1"/>
      <x:c r="H9085" s="1"/>
      <x:c r="I9085" s="53">
        <x:f t="shared" si="1694"/>
        <x:v>13</x:v>
      </x:c>
      <x:c r="J9085" s="53">
        <x:f t="shared" si="1695"/>
        <x:v>18</x:v>
      </x:c>
      <x:c r="K9085" s="53">
        <x:f t="shared" si="1696"/>
        <x:v>18</x:v>
      </x:c>
      <x:c r="L9085" s="53">
        <x:f t="shared" si="1697"/>
        <x:v>49</x:v>
      </x:c>
      <x:c r="M9085" s="54">
        <x:f t="shared" si="1698"/>
        <x:v>5894.3407176526707</x:v>
      </x:c>
      <x:c r="N9085" s="54">
        <x:f t="shared" si="1699"/>
        <x:v>3.5932921650365768</x:v>
      </x:c>
      <x:c r="O9085" s="55">
        <x:f t="shared" si="1700"/>
        <x:v>200692</x:v>
      </x:c>
      <x:c r="P9085" s="55">
        <x:f t="shared" si="1701"/>
        <x:v>35200</x:v>
      </x:c>
      <x:c r="Q9085" s="55">
        <x:f t="shared" si="1702"/>
        <x:v>114832.30412591442</x:v>
      </x:c>
      <x:c r="R9085" s="55">
        <x:f t="shared" si="1703"/>
        <x:v>30659.695874085577</x:v>
      </x:c>
      <x:c r="S9085" s="1" t="str">
        <x:f t="shared" si="1704"/>
        <x:v>YES</x:v>
      </x:c>
      <x:c r="T9085" s="1">
        <x:f t="shared" si="1705"/>
        <x:v>30659.695874085577</x:v>
      </x:c>
    </x:row>
    <x:row r="9086">
      <x:c r="A9086" s="1"/>
      <x:c r="B9086" s="1"/>
      <x:c r="C9086" s="1"/>
      <x:c r="D9086" s="1"/>
      <x:c r="E9086" s="1"/>
      <x:c r="F9086" s="1"/>
      <x:c r="G9086" s="1"/>
      <x:c r="H9086" s="1"/>
      <x:c r="I9086" s="53">
        <x:f t="shared" si="1694"/>
        <x:v>13</x:v>
      </x:c>
      <x:c r="J9086" s="53">
        <x:f t="shared" si="1695"/>
        <x:v>18</x:v>
      </x:c>
      <x:c r="K9086" s="53">
        <x:f t="shared" si="1696"/>
        <x:v>19</x:v>
      </x:c>
      <x:c r="L9086" s="53">
        <x:f t="shared" si="1697"/>
        <x:v>50</x:v>
      </x:c>
      <x:c r="M9086" s="54">
        <x:f t="shared" si="1698"/>
        <x:v>5963.9822462886923</x:v>
      </x:c>
      <x:c r="N9086" s="54">
        <x:f t="shared" si="1699"/>
        <x:v>3.6416543377004809</x:v>
      </x:c>
      <x:c r="O9086" s="55">
        <x:f t="shared" si="1700"/>
        <x:v>203392</x:v>
      </x:c>
      <x:c r="P9086" s="55">
        <x:f t="shared" si="1701"/>
        <x:v>36080</x:v>
      </x:c>
      <x:c r="Q9086" s="55">
        <x:f t="shared" si="1702"/>
        <x:v>116041.35844251202</x:v>
      </x:c>
      <x:c r="R9086" s="55">
        <x:f t="shared" si="1703"/>
        <x:v>31270.641557487979</x:v>
      </x:c>
      <x:c r="S9086" s="1" t="str">
        <x:f t="shared" si="1704"/>
        <x:v>YES</x:v>
      </x:c>
      <x:c r="T9086" s="1">
        <x:f t="shared" si="1705"/>
        <x:v>31270.641557487979</x:v>
      </x:c>
    </x:row>
    <x:row r="9087">
      <x:c r="A9087" s="1"/>
      <x:c r="B9087" s="1"/>
      <x:c r="C9087" s="1"/>
      <x:c r="D9087" s="1"/>
      <x:c r="E9087" s="1"/>
      <x:c r="F9087" s="1"/>
      <x:c r="G9087" s="1"/>
      <x:c r="H9087" s="1"/>
      <x:c r="I9087" s="53">
        <x:f t="shared" si="1694"/>
        <x:v>13</x:v>
      </x:c>
      <x:c r="J9087" s="53">
        <x:f t="shared" si="1695"/>
        <x:v>18</x:v>
      </x:c>
      <x:c r="K9087" s="53">
        <x:f t="shared" si="1696"/>
        <x:v>20</x:v>
      </x:c>
      <x:c r="L9087" s="53">
        <x:f t="shared" si="1697"/>
        <x:v>51</x:v>
      </x:c>
      <x:c r="M9087" s="54">
        <x:f t="shared" si="1698"/>
        <x:v>6035.2065369391694</x:v>
      </x:c>
      <x:c r="N9087" s="54">
        <x:f t="shared" si="1699"/>
        <x:v>3.6911156506522009</x:v>
      </x:c>
      <x:c r="O9087" s="55">
        <x:f t="shared" si="1700"/>
        <x:v>206092</x:v>
      </x:c>
      <x:c r="P9087" s="55">
        <x:f t="shared" si="1701"/>
        <x:v>36960</x:v>
      </x:c>
      <x:c r="Q9087" s="55">
        <x:f t="shared" si="1702"/>
        <x:v>117277.89126630503</x:v>
      </x:c>
      <x:c r="R9087" s="55">
        <x:f t="shared" si="1703"/>
        <x:v>31854.108733694971</x:v>
      </x:c>
      <x:c r="S9087" s="1" t="str">
        <x:f t="shared" si="1704"/>
        <x:v>YES</x:v>
      </x:c>
      <x:c r="T9087" s="1">
        <x:f t="shared" si="1705"/>
        <x:v>31854.108733694971</x:v>
      </x:c>
    </x:row>
    <x:row r="9088">
      <x:c r="A9088" s="1"/>
      <x:c r="B9088" s="1"/>
      <x:c r="C9088" s="1"/>
      <x:c r="D9088" s="1"/>
      <x:c r="E9088" s="1"/>
      <x:c r="F9088" s="1"/>
      <x:c r="G9088" s="1"/>
      <x:c r="H9088" s="1"/>
      <x:c r="I9088" s="53">
        <x:f t="shared" si="1694"/>
        <x:v>13</x:v>
      </x:c>
      <x:c r="J9088" s="53">
        <x:f t="shared" si="1695"/>
        <x:v>18</x:v>
      </x:c>
      <x:c r="K9088" s="53">
        <x:f t="shared" si="1696"/>
        <x:v>21</x:v>
      </x:c>
      <x:c r="L9088" s="53">
        <x:f t="shared" si="1697"/>
        <x:v>52</x:v>
      </x:c>
      <x:c r="M9088" s="54">
        <x:f t="shared" si="1698"/>
        <x:v>6108.0422771656131</x:v>
      </x:c>
      <x:c r="N9088" s="54">
        <x:f t="shared" si="1699"/>
        <x:v>3.7416960258094534</x:v>
      </x:c>
      <x:c r="O9088" s="55">
        <x:f t="shared" si="1700"/>
        <x:v>208792</x:v>
      </x:c>
      <x:c r="P9088" s="55">
        <x:f t="shared" si="1701"/>
        <x:v>37840</x:v>
      </x:c>
      <x:c r="Q9088" s="55">
        <x:f t="shared" si="1702"/>
        <x:v>118542.40064523634</x:v>
      </x:c>
      <x:c r="R9088" s="55">
        <x:f t="shared" si="1703"/>
        <x:v>32409.599354763661</x:v>
      </x:c>
      <x:c r="S9088" s="1" t="str">
        <x:f t="shared" si="1704"/>
        <x:v>YES</x:v>
      </x:c>
      <x:c r="T9088" s="1">
        <x:f t="shared" si="1705"/>
        <x:v>32409.599354763661</x:v>
      </x:c>
    </x:row>
    <x:row r="9089">
      <x:c r="A9089" s="1"/>
      <x:c r="B9089" s="1"/>
      <x:c r="C9089" s="1"/>
      <x:c r="D9089" s="1"/>
      <x:c r="E9089" s="1"/>
      <x:c r="F9089" s="1"/>
      <x:c r="G9089" s="1"/>
      <x:c r="H9089" s="1"/>
      <x:c r="I9089" s="53">
        <x:f t="shared" si="1694"/>
        <x:v>13</x:v>
      </x:c>
      <x:c r="J9089" s="53">
        <x:f t="shared" si="1695"/>
        <x:v>18</x:v>
      </x:c>
      <x:c r="K9089" s="53">
        <x:f t="shared" si="1696"/>
        <x:v>22</x:v>
      </x:c>
      <x:c r="L9089" s="53">
        <x:f t="shared" si="1697"/>
        <x:v>53</x:v>
      </x:c>
      <x:c r="M9089" s="54">
        <x:f t="shared" si="1698"/>
        <x:v>6182.5186244120096</x:v>
      </x:c>
      <x:c r="N9089" s="54">
        <x:f t="shared" si="1699"/>
        <x:v>3.7934157113972287</x:v>
      </x:c>
      <x:c r="O9089" s="55">
        <x:f t="shared" si="1700"/>
        <x:v>211492</x:v>
      </x:c>
      <x:c r="P9089" s="55">
        <x:f t="shared" si="1701"/>
        <x:v>38720</x:v>
      </x:c>
      <x:c r="Q9089" s="55">
        <x:f t="shared" si="1702"/>
        <x:v>119835.39278493072</x:v>
      </x:c>
      <x:c r="R9089" s="55">
        <x:f t="shared" si="1703"/>
        <x:v>32936.607215069278</x:v>
      </x:c>
      <x:c r="S9089" s="1" t="str">
        <x:f t="shared" si="1704"/>
        <x:v>YES</x:v>
      </x:c>
      <x:c r="T9089" s="1">
        <x:f t="shared" si="1705"/>
        <x:v>32936.607215069278</x:v>
      </x:c>
    </x:row>
    <x:row r="9090">
      <x:c r="A9090" s="1"/>
      <x:c r="B9090" s="1"/>
      <x:c r="C9090" s="1"/>
      <x:c r="D9090" s="1"/>
      <x:c r="E9090" s="1"/>
      <x:c r="F9090" s="1"/>
      <x:c r="G9090" s="1"/>
      <x:c r="H9090" s="1"/>
      <x:c r="I9090" s="53">
        <x:f t="shared" si="1694"/>
        <x:v>13</x:v>
      </x:c>
      <x:c r="J9090" s="53">
        <x:f t="shared" si="1695"/>
        <x:v>18</x:v>
      </x:c>
      <x:c r="K9090" s="53">
        <x:f t="shared" si="1696"/>
        <x:v>23</x:v>
      </x:c>
      <x:c r="L9090" s="53">
        <x:f t="shared" si="1697"/>
        <x:v>54</x:v>
      </x:c>
      <x:c r="M9090" s="54">
        <x:f t="shared" si="1698"/>
        <x:v>6258.6652132694453</x:v>
      </x:c>
      <x:c r="N9090" s="54">
        <x:f t="shared" si="1699"/>
        <x:v>3.8462952869926705</x:v>
      </x:c>
      <x:c r="O9090" s="55">
        <x:f t="shared" si="1700"/>
        <x:v>214192</x:v>
      </x:c>
      <x:c r="P9090" s="55">
        <x:f t="shared" si="1701"/>
        <x:v>39600</x:v>
      </x:c>
      <x:c r="Q9090" s="55">
        <x:f t="shared" si="1702"/>
        <x:v>121157.38217481675</x:v>
      </x:c>
      <x:c r="R9090" s="55">
        <x:f t="shared" si="1703"/>
        <x:v>33434.617825183246</x:v>
      </x:c>
      <x:c r="S9090" s="1" t="str">
        <x:f t="shared" si="1704"/>
        <x:v>YES</x:v>
      </x:c>
      <x:c r="T9090" s="1">
        <x:f t="shared" si="1705"/>
        <x:v>33434.617825183246</x:v>
      </x:c>
    </x:row>
    <x:row r="9091">
      <x:c r="A9091" s="1"/>
      <x:c r="B9091" s="1"/>
      <x:c r="C9091" s="1"/>
      <x:c r="D9091" s="1"/>
      <x:c r="E9091" s="1"/>
      <x:c r="F9091" s="1"/>
      <x:c r="G9091" s="1"/>
      <x:c r="H9091" s="1"/>
      <x:c r="I9091" s="53">
        <x:f t="shared" si="1694"/>
        <x:v>13</x:v>
      </x:c>
      <x:c r="J9091" s="53">
        <x:f t="shared" si="1695"/>
        <x:v>18</x:v>
      </x:c>
      <x:c r="K9091" s="53">
        <x:f t="shared" si="1696"/>
        <x:v>24</x:v>
      </x:c>
      <x:c r="L9091" s="53">
        <x:f t="shared" si="1697"/>
        <x:v>55</x:v>
      </x:c>
      <x:c r="M9091" s="54">
        <x:f t="shared" si="1698"/>
        <x:v>6336.5121628489414</x:v>
      </x:c>
      <x:c r="N9091" s="54">
        <x:f t="shared" si="1699"/>
        <x:v>3.9003556686450982</x:v>
      </x:c>
      <x:c r="O9091" s="55">
        <x:f t="shared" si="1700"/>
        <x:v>216892</x:v>
      </x:c>
      <x:c r="P9091" s="55">
        <x:f t="shared" si="1701"/>
        <x:v>40480</x:v>
      </x:c>
      <x:c r="Q9091" s="55">
        <x:f t="shared" si="1702"/>
        <x:v>122508.89171612746</x:v>
      </x:c>
      <x:c r="R9091" s="55">
        <x:f t="shared" si="1703"/>
        <x:v>33903.108283872542</x:v>
      </x:c>
      <x:c r="S9091" s="1" t="str">
        <x:f t="shared" si="1704"/>
        <x:v>YES</x:v>
      </x:c>
      <x:c r="T9091" s="1">
        <x:f t="shared" si="1705"/>
        <x:v>33903.108283872542</x:v>
      </x:c>
    </x:row>
    <x:row r="9092">
      <x:c r="A9092" s="1"/>
      <x:c r="B9092" s="1"/>
      <x:c r="C9092" s="1"/>
      <x:c r="D9092" s="1"/>
      <x:c r="E9092" s="1"/>
      <x:c r="F9092" s="1"/>
      <x:c r="G9092" s="1"/>
      <x:c r="H9092" s="1"/>
      <x:c r="I9092" s="53">
        <x:f t="shared" si="1694"/>
        <x:v>13</x:v>
      </x:c>
      <x:c r="J9092" s="53">
        <x:f t="shared" si="1695"/>
        <x:v>18</x:v>
      </x:c>
      <x:c r="K9092" s="53">
        <x:f t="shared" si="1696"/>
        <x:v>25</x:v>
      </x:c>
      <x:c r="L9092" s="53">
        <x:f t="shared" si="1697"/>
        <x:v>56</x:v>
      </x:c>
      <x:c r="M9092" s="54">
        <x:f t="shared" si="1698"/>
        <x:v>6416.0900842640394</x:v>
      </x:c>
      <x:c r="N9092" s="54">
        <x:f t="shared" si="1699"/>
        <x:v>3.9556181140722497</x:v>
      </x:c>
      <x:c r="O9092" s="55">
        <x:f t="shared" si="1700"/>
        <x:v>219592</x:v>
      </x:c>
      <x:c r="P9092" s="55">
        <x:f t="shared" si="1701"/>
        <x:v>41360</x:v>
      </x:c>
      <x:c r="Q9092" s="55">
        <x:f t="shared" si="1702"/>
        <x:v>123890.45285180624</x:v>
      </x:c>
      <x:c r="R9092" s="55">
        <x:f t="shared" si="1703"/>
        <x:v>34341.547148193757</x:v>
      </x:c>
      <x:c r="S9092" s="1" t="str">
        <x:f t="shared" si="1704"/>
        <x:v>YES</x:v>
      </x:c>
      <x:c r="T9092" s="1">
        <x:f t="shared" si="1705"/>
        <x:v>34341.547148193757</x:v>
      </x:c>
    </x:row>
    <x:row r="9093">
      <x:c r="A9093" s="1"/>
      <x:c r="B9093" s="1"/>
      <x:c r="C9093" s="1"/>
      <x:c r="D9093" s="1"/>
      <x:c r="E9093" s="1"/>
      <x:c r="F9093" s="1"/>
      <x:c r="G9093" s="1"/>
      <x:c r="H9093" s="1"/>
      <x:c r="I9093" s="53">
        <x:f t="shared" si="1694"/>
        <x:v>13</x:v>
      </x:c>
      <x:c r="J9093" s="53">
        <x:f t="shared" si="1695"/>
        <x:v>18</x:v>
      </x:c>
      <x:c r="K9093" s="53">
        <x:f t="shared" si="1696"/>
        <x:v>26</x:v>
      </x:c>
      <x:c r="L9093" s="53">
        <x:f t="shared" si="1697"/>
        <x:v>57</x:v>
      </x:c>
      <x:c r="M9093" s="54">
        <x:f t="shared" si="1698"/>
        <x:v>6497.4300882247571</x:v>
      </x:c>
      <x:c r="N9093" s="54">
        <x:f t="shared" si="1699"/>
        <x:v>4.0121042279338592</x:v>
      </x:c>
      <x:c r="O9093" s="55">
        <x:f t="shared" si="1700"/>
        <x:v>222292</x:v>
      </x:c>
      <x:c r="P9093" s="55">
        <x:f t="shared" si="1701"/>
        <x:v>42240</x:v>
      </x:c>
      <x:c r="Q9093" s="55">
        <x:f t="shared" si="1702"/>
        <x:v>125302.60569834648</x:v>
      </x:c>
      <x:c r="R9093" s="55">
        <x:f t="shared" si="1703"/>
        <x:v>34749.39430165352</x:v>
      </x:c>
      <x:c r="S9093" s="1" t="str">
        <x:f t="shared" si="1704"/>
        <x:v>NO</x:v>
      </x:c>
      <x:c r="T9093" s="1">
        <x:f t="shared" si="1705"/>
        <x:v>-9.9999999999999997E+98</x:v>
      </x:c>
    </x:row>
    <x:row r="9094">
      <x:c r="A9094" s="1"/>
      <x:c r="B9094" s="1"/>
      <x:c r="C9094" s="1"/>
      <x:c r="D9094" s="1"/>
      <x:c r="E9094" s="1"/>
      <x:c r="F9094" s="1"/>
      <x:c r="G9094" s="1"/>
      <x:c r="H9094" s="1"/>
      <x:c r="I9094" s="53">
        <x:f t="shared" si="1694"/>
        <x:v>13</x:v>
      </x:c>
      <x:c r="J9094" s="53">
        <x:f t="shared" si="1695"/>
        <x:v>18</x:v>
      </x:c>
      <x:c r="K9094" s="53">
        <x:f t="shared" si="1696"/>
        <x:v>27</x:v>
      </x:c>
      <x:c r="L9094" s="53">
        <x:f t="shared" si="1697"/>
        <x:v>58</x:v>
      </x:c>
      <x:c r="M9094" s="54">
        <x:f t="shared" si="1698"/>
        <x:v>6580.5637927445132</x:v>
      </x:c>
      <x:c r="N9094" s="54">
        <x:f t="shared" si="1699"/>
        <x:v>4.0698359671836899</x:v>
      </x:c>
      <x:c r="O9094" s="55">
        <x:f t="shared" si="1700"/>
        <x:v>224992</x:v>
      </x:c>
      <x:c r="P9094" s="55">
        <x:f t="shared" si="1701"/>
        <x:v>43120</x:v>
      </x:c>
      <x:c r="Q9094" s="55">
        <x:f t="shared" si="1702"/>
        <x:v>126745.89917959223</x:v>
      </x:c>
      <x:c r="R9094" s="55">
        <x:f t="shared" si="1703"/>
        <x:v>35126.100820407766</x:v>
      </x:c>
      <x:c r="S9094" s="1" t="str">
        <x:f t="shared" si="1704"/>
        <x:v>NO</x:v>
      </x:c>
      <x:c r="T9094" s="1">
        <x:f t="shared" si="1705"/>
        <x:v>-9.9999999999999997E+98</x:v>
      </x:c>
    </x:row>
    <x:row r="9095">
      <x:c r="A9095" s="1"/>
      <x:c r="B9095" s="1"/>
      <x:c r="C9095" s="1"/>
      <x:c r="D9095" s="1"/>
      <x:c r="E9095" s="1"/>
      <x:c r="F9095" s="1"/>
      <x:c r="G9095" s="1"/>
      <x:c r="H9095" s="1"/>
      <x:c r="I9095" s="53">
        <x:f t="shared" si="1694"/>
        <x:v>13</x:v>
      </x:c>
      <x:c r="J9095" s="53">
        <x:f t="shared" si="1695"/>
        <x:v>18</x:v>
      </x:c>
      <x:c r="K9095" s="53">
        <x:f t="shared" si="1696"/>
        <x:v>28</x:v>
      </x:c>
      <x:c r="L9095" s="53">
        <x:f t="shared" si="1697"/>
        <x:v>59</x:v>
      </x:c>
      <x:c r="M9095" s="54">
        <x:f t="shared" si="1698"/>
        <x:v>6665.5233309616669</x:v>
      </x:c>
      <x:c r="N9095" s="54">
        <x:f t="shared" si="1699"/>
        <x:v>4.128835646501158</x:v>
      </x:c>
      <x:c r="O9095" s="55">
        <x:f t="shared" si="1700"/>
        <x:v>227692</x:v>
      </x:c>
      <x:c r="P9095" s="55">
        <x:f t="shared" si="1701"/>
        <x:v>44000</x:v>
      </x:c>
      <x:c r="Q9095" s="55">
        <x:f t="shared" si="1702"/>
        <x:v>128220.89116252893</x:v>
      </x:c>
      <x:c r="R9095" s="55">
        <x:f t="shared" si="1703"/>
        <x:v>35471.108837471067</x:v>
      </x:c>
      <x:c r="S9095" s="1" t="str">
        <x:f t="shared" si="1704"/>
        <x:v>NO</x:v>
      </x:c>
      <x:c r="T9095" s="1">
        <x:f t="shared" si="1705"/>
        <x:v>-9.9999999999999997E+98</x:v>
      </x:c>
    </x:row>
    <x:row r="9096">
      <x:c r="A9096" s="1"/>
      <x:c r="B9096" s="1"/>
      <x:c r="C9096" s="1"/>
      <x:c r="D9096" s="1"/>
      <x:c r="E9096" s="1"/>
      <x:c r="F9096" s="1"/>
      <x:c r="G9096" s="1"/>
      <x:c r="H9096" s="1"/>
      <x:c r="I9096" s="53">
        <x:f t="shared" si="1694"/>
        <x:v>13</x:v>
      </x:c>
      <x:c r="J9096" s="53">
        <x:f t="shared" si="1695"/>
        <x:v>18</x:v>
      </x:c>
      <x:c r="K9096" s="53">
        <x:f t="shared" si="1696"/>
        <x:v>29</x:v>
      </x:c>
      <x:c r="L9096" s="53">
        <x:f t="shared" si="1697"/>
        <x:v>60</x:v>
      </x:c>
      <x:c r="M9096" s="54">
        <x:f t="shared" si="1698"/>
        <x:v>6752.3413590773207</x:v>
      </x:c>
      <x:c r="N9096" s="54">
        <x:f t="shared" si="1699"/>
        <x:v>4.1891259438036945</x:v>
      </x:c>
      <x:c r="O9096" s="55">
        <x:f t="shared" si="1700"/>
        <x:v>230392</x:v>
      </x:c>
      <x:c r="P9096" s="55">
        <x:f t="shared" si="1701"/>
        <x:v>44880</x:v>
      </x:c>
      <x:c r="Q9096" s="55">
        <x:f t="shared" si="1702"/>
        <x:v>129728.14859509237</x:v>
      </x:c>
      <x:c r="R9096" s="55">
        <x:f t="shared" si="1703"/>
        <x:v>35783.851404907633</x:v>
      </x:c>
      <x:c r="S9096" s="1" t="str">
        <x:f t="shared" si="1704"/>
        <x:v>NO</x:v>
      </x:c>
      <x:c r="T9096" s="1">
        <x:f t="shared" si="1705"/>
        <x:v>-9.9999999999999997E+98</x:v>
      </x:c>
    </x:row>
    <x:row r="9097">
      <x:c r="A9097" s="1"/>
      <x:c r="B9097" s="1"/>
      <x:c r="C9097" s="1"/>
      <x:c r="D9097" s="1"/>
      <x:c r="E9097" s="1"/>
      <x:c r="F9097" s="1"/>
      <x:c r="G9097" s="1"/>
      <x:c r="H9097" s="1"/>
      <x:c r="I9097" s="53">
        <x:f t="shared" si="1694"/>
        <x:v>13</x:v>
      </x:c>
      <x:c r="J9097" s="53">
        <x:f t="shared" si="1695"/>
        <x:v>18</x:v>
      </x:c>
      <x:c r="K9097" s="53">
        <x:f t="shared" si="1696"/>
        <x:v>30</x:v>
      </x:c>
      <x:c r="L9097" s="53">
        <x:f t="shared" si="1697"/>
        <x:v>61</x:v>
      </x:c>
      <x:c r="M9097" s="54">
        <x:f t="shared" si="1698"/>
        <x:v>6841.0510644110918</x:v>
      </x:c>
      <x:c r="N9097" s="54">
        <x:f t="shared" si="1699"/>
        <x:v>4.2507299058410357</x:v>
      </x:c>
      <x:c r="O9097" s="55">
        <x:f t="shared" si="1700"/>
        <x:v>233092</x:v>
      </x:c>
      <x:c r="P9097" s="55">
        <x:f t="shared" si="1701"/>
        <x:v>45760</x:v>
      </x:c>
      <x:c r="Q9097" s="55">
        <x:f t="shared" si="1702"/>
        <x:v>131268.24764602591</x:v>
      </x:c>
      <x:c r="R9097" s="55">
        <x:f t="shared" si="1703"/>
        <x:v>36063.752353974094</x:v>
      </x:c>
      <x:c r="S9097" s="1" t="str">
        <x:f t="shared" si="1704"/>
        <x:v>NO</x:v>
      </x:c>
      <x:c r="T9097" s="1">
        <x:f t="shared" si="1705"/>
        <x:v>-9.9999999999999997E+98</x:v>
      </x:c>
    </x:row>
    <x:row r="9098">
      <x:c r="A9098" s="1"/>
      <x:c r="B9098" s="1"/>
      <x:c r="C9098" s="1"/>
      <x:c r="D9098" s="1"/>
      <x:c r="E9098" s="1"/>
      <x:c r="F9098" s="1"/>
      <x:c r="G9098" s="1"/>
      <x:c r="H9098" s="1"/>
      <x:c r="I9098" s="53">
        <x:f t="shared" si="1694"/>
        <x:v>13</x:v>
      </x:c>
      <x:c r="J9098" s="53">
        <x:f t="shared" si="1695"/>
        <x:v>19</x:v>
      </x:c>
      <x:c r="K9098" s="53">
        <x:f t="shared" si="1696"/>
        <x:v>0</x:v>
      </x:c>
      <x:c r="L9098" s="53">
        <x:f t="shared" si="1697"/>
        <x:v>32</x:v>
      </x:c>
      <x:c r="M9098" s="54">
        <x:f t="shared" si="1698"/>
        <x:v>4950.3879266599552</x:v>
      </x:c>
      <x:c r="N9098" s="54">
        <x:f t="shared" si="1699"/>
        <x:v>2.9377693935138578</x:v>
      </x:c>
      <x:c r="O9098" s="55">
        <x:f t="shared" si="1700"/>
        <x:v>154186</x:v>
      </x:c>
      <x:c r="P9098" s="55">
        <x:f t="shared" si="1701"/>
        <x:v>19800</x:v>
      </x:c>
      <x:c r="Q9098" s="55">
        <x:f t="shared" si="1702"/>
        <x:v>98444.234837846438</x:v>
      </x:c>
      <x:c r="R9098" s="55">
        <x:f t="shared" si="1703"/>
        <x:v>15941.765162153562</x:v>
      </x:c>
      <x:c r="S9098" s="1" t="str">
        <x:f t="shared" si="1704"/>
        <x:v>YES</x:v>
      </x:c>
      <x:c r="T9098" s="1">
        <x:f t="shared" si="1705"/>
        <x:v>15941.765162153562</x:v>
      </x:c>
    </x:row>
    <x:row r="9099">
      <x:c r="A9099" s="1"/>
      <x:c r="B9099" s="1"/>
      <x:c r="C9099" s="1"/>
      <x:c r="D9099" s="1"/>
      <x:c r="E9099" s="1"/>
      <x:c r="F9099" s="1"/>
      <x:c r="G9099" s="1"/>
      <x:c r="H9099" s="1"/>
      <x:c r="I9099" s="53">
        <x:f t="shared" si="1694"/>
        <x:v>13</x:v>
      </x:c>
      <x:c r="J9099" s="53">
        <x:f t="shared" si="1695"/>
        <x:v>19</x:v>
      </x:c>
      <x:c r="K9099" s="53">
        <x:f t="shared" si="1696"/>
        <x:v>1</x:v>
      </x:c>
      <x:c r="L9099" s="53">
        <x:f t="shared" si="1697"/>
        <x:v>33</x:v>
      </x:c>
      <x:c r="M9099" s="54">
        <x:f t="shared" si="1698"/>
        <x:v>4995.9504266599552</x:v>
      </x:c>
      <x:c r="N9099" s="54">
        <x:f t="shared" si="1699"/>
        <x:v>2.9694100185138579</x:v>
      </x:c>
      <x:c r="O9099" s="55">
        <x:f t="shared" si="1700"/>
        <x:v>156886</x:v>
      </x:c>
      <x:c r="P9099" s="55">
        <x:f t="shared" si="1701"/>
        <x:v>20680</x:v>
      </x:c>
      <x:c r="Q9099" s="55">
        <x:f t="shared" si="1702"/>
        <x:v>99235.250462846438</x:v>
      </x:c>
      <x:c r="R9099" s="55">
        <x:f t="shared" si="1703"/>
        <x:v>16970.749537153562</x:v>
      </x:c>
      <x:c r="S9099" s="1" t="str">
        <x:f t="shared" si="1704"/>
        <x:v>YES</x:v>
      </x:c>
      <x:c r="T9099" s="1">
        <x:f t="shared" si="1705"/>
        <x:v>16970.749537153562</x:v>
      </x:c>
    </x:row>
    <x:row r="9100">
      <x:c r="A9100" s="1"/>
      <x:c r="B9100" s="1"/>
      <x:c r="C9100" s="1"/>
      <x:c r="D9100" s="1"/>
      <x:c r="E9100" s="1"/>
      <x:c r="F9100" s="1"/>
      <x:c r="G9100" s="1"/>
      <x:c r="H9100" s="1"/>
      <x:c r="I9100" s="53">
        <x:f t="shared" si="1694"/>
        <x:v>13</x:v>
      </x:c>
      <x:c r="J9100" s="53">
        <x:f t="shared" si="1695"/>
        <x:v>19</x:v>
      </x:c>
      <x:c r="K9100" s="53">
        <x:f t="shared" si="1696"/>
        <x:v>2</x:v>
      </x:c>
      <x:c r="L9100" s="53">
        <x:f t="shared" si="1697"/>
        <x:v>34</x:v>
      </x:c>
      <x:c r="M9100" s="54">
        <x:f t="shared" si="1698"/>
        <x:v>5042.6519891599555</x:v>
      </x:c>
      <x:c r="N9100" s="54">
        <x:f t="shared" si="1699"/>
        <x:v>3.0018416591388579</x:v>
      </x:c>
      <x:c r="O9100" s="55">
        <x:f t="shared" si="1700"/>
        <x:v>159586</x:v>
      </x:c>
      <x:c r="P9100" s="55">
        <x:f t="shared" si="1701"/>
        <x:v>21560</x:v>
      </x:c>
      <x:c r="Q9100" s="55">
        <x:f t="shared" si="1702"/>
        <x:v>100046.04147847145</x:v>
      </x:c>
      <x:c r="R9100" s="55">
        <x:f t="shared" si="1703"/>
        <x:v>17979.958521528548</x:v>
      </x:c>
      <x:c r="S9100" s="1" t="str">
        <x:f t="shared" si="1704"/>
        <x:v>YES</x:v>
      </x:c>
      <x:c r="T9100" s="1">
        <x:f t="shared" si="1705"/>
        <x:v>17979.958521528548</x:v>
      </x:c>
    </x:row>
    <x:row r="9101">
      <x:c r="A9101" s="1"/>
      <x:c r="B9101" s="1"/>
      <x:c r="C9101" s="1"/>
      <x:c r="D9101" s="1"/>
      <x:c r="E9101" s="1"/>
      <x:c r="F9101" s="1"/>
      <x:c r="G9101" s="1"/>
      <x:c r="H9101" s="1"/>
      <x:c r="I9101" s="53">
        <x:f t="shared" si="1694"/>
        <x:v>13</x:v>
      </x:c>
      <x:c r="J9101" s="53">
        <x:f t="shared" si="1695"/>
        <x:v>19</x:v>
      </x:c>
      <x:c r="K9101" s="53">
        <x:f t="shared" si="1696"/>
        <x:v>3</x:v>
      </x:c>
      <x:c r="L9101" s="53">
        <x:f t="shared" si="1697"/>
        <x:v>35</x:v>
      </x:c>
      <x:c r="M9101" s="54">
        <x:f t="shared" si="1698"/>
        <x:v>5090.5139715818304</x:v>
      </x:c>
      <x:c r="N9101" s="54">
        <x:f t="shared" si="1699"/>
        <x:v>3.0350791469318268</x:v>
      </x:c>
      <x:c r="O9101" s="55">
        <x:f t="shared" si="1700"/>
        <x:v>162286</x:v>
      </x:c>
      <x:c r="P9101" s="55">
        <x:f t="shared" si="1701"/>
        <x:v>22440</x:v>
      </x:c>
      <x:c r="Q9101" s="55">
        <x:f t="shared" si="1702"/>
        <x:v>100876.97867329567</x:v>
      </x:c>
      <x:c r="R9101" s="55">
        <x:f t="shared" si="1703"/>
        <x:v>18969.021326704329</x:v>
      </x:c>
      <x:c r="S9101" s="1" t="str">
        <x:f t="shared" si="1704"/>
        <x:v>YES</x:v>
      </x:c>
      <x:c r="T9101" s="1">
        <x:f t="shared" si="1705"/>
        <x:v>18969.021326704329</x:v>
      </x:c>
    </x:row>
    <x:row r="9102">
      <x:c r="A9102" s="1"/>
      <x:c r="B9102" s="1"/>
      <x:c r="C9102" s="1"/>
      <x:c r="D9102" s="1"/>
      <x:c r="E9102" s="1"/>
      <x:c r="F9102" s="1"/>
      <x:c r="G9102" s="1"/>
      <x:c r="H9102" s="1"/>
      <x:c r="I9102" s="53">
        <x:f t="shared" si="1694"/>
        <x:v>13</x:v>
      </x:c>
      <x:c r="J9102" s="53">
        <x:f t="shared" si="1695"/>
        <x:v>19</x:v>
      </x:c>
      <x:c r="K9102" s="53">
        <x:f t="shared" si="1696"/>
        <x:v>4</x:v>
      </x:c>
      <x:c r="L9102" s="53">
        <x:f t="shared" si="1697"/>
        <x:v>36</x:v>
      </x:c>
      <x:c r="M9102" s="54">
        <x:f t="shared" si="1698"/>
        <x:v>5139.5580873044864</x:v>
      </x:c>
      <x:c r="N9102" s="54">
        <x:f t="shared" si="1699"/>
        <x:v>3.0691375606281155</x:v>
      </x:c>
      <x:c r="O9102" s="55">
        <x:f t="shared" si="1700"/>
        <x:v>164986</x:v>
      </x:c>
      <x:c r="P9102" s="55">
        <x:f t="shared" si="1701"/>
        <x:v>23320</x:v>
      </x:c>
      <x:c r="Q9102" s="55">
        <x:f t="shared" si="1702"/>
        <x:v>101728.43901570288</x:v>
      </x:c>
      <x:c r="R9102" s="55">
        <x:f t="shared" si="1703"/>
        <x:v>19937.560984297117</x:v>
      </x:c>
      <x:c r="S9102" s="1" t="str">
        <x:f t="shared" si="1704"/>
        <x:v>YES</x:v>
      </x:c>
      <x:c r="T9102" s="1">
        <x:f t="shared" si="1705"/>
        <x:v>19937.560984297117</x:v>
      </x:c>
    </x:row>
    <x:row r="9103">
      <x:c r="A9103" s="1"/>
      <x:c r="B9103" s="1"/>
      <x:c r="C9103" s="1"/>
      <x:c r="D9103" s="1"/>
      <x:c r="E9103" s="1"/>
      <x:c r="F9103" s="1"/>
      <x:c r="G9103" s="1"/>
      <x:c r="H9103" s="1"/>
      <x:c r="I9103" s="53">
        <x:f t="shared" si="1694"/>
        <x:v>13</x:v>
      </x:c>
      <x:c r="J9103" s="53">
        <x:f t="shared" si="1695"/>
        <x:v>19</x:v>
      </x:c>
      <x:c r="K9103" s="53">
        <x:f t="shared" si="1696"/>
        <x:v>5</x:v>
      </x:c>
      <x:c r="L9103" s="53">
        <x:f t="shared" si="1697"/>
        <x:v>37</x:v>
      </x:c>
      <x:c r="M9103" s="54">
        <x:f t="shared" si="1698"/>
        <x:v>5189.8064112256898</x:v>
      </x:c>
      <x:c r="N9103" s="54">
        <x:f t="shared" si="1699"/>
        <x:v>3.10403223001784</x:v>
      </x:c>
      <x:c r="O9103" s="55">
        <x:f t="shared" si="1700"/>
        <x:v>167686</x:v>
      </x:c>
      <x:c r="P9103" s="55">
        <x:f t="shared" si="1701"/>
        <x:v>24200</x:v>
      </x:c>
      <x:c r="Q9103" s="55">
        <x:f t="shared" si="1702"/>
        <x:v>102600.805750446</x:v>
      </x:c>
      <x:c r="R9103" s="55">
        <x:f t="shared" si="1703"/>
        <x:v>20885.194249553999</x:v>
      </x:c>
      <x:c r="S9103" s="1" t="str">
        <x:f t="shared" si="1704"/>
        <x:v>YES</x:v>
      </x:c>
      <x:c r="T9103" s="1">
        <x:f t="shared" si="1705"/>
        <x:v>20885.194249553999</x:v>
      </x:c>
    </x:row>
    <x:row r="9104">
      <x:c r="A9104" s="1"/>
      <x:c r="B9104" s="1"/>
      <x:c r="C9104" s="1"/>
      <x:c r="D9104" s="1"/>
      <x:c r="E9104" s="1"/>
      <x:c r="F9104" s="1"/>
      <x:c r="G9104" s="1"/>
      <x:c r="H9104" s="1"/>
      <x:c r="I9104" s="53">
        <x:f t="shared" si="1694"/>
        <x:v>13</x:v>
      </x:c>
      <x:c r="J9104" s="53">
        <x:f t="shared" si="1695"/>
        <x:v>19</x:v>
      </x:c>
      <x:c r="K9104" s="53">
        <x:f t="shared" si="1696"/>
        <x:v>6</x:v>
      </x:c>
      <x:c r="L9104" s="53">
        <x:f t="shared" si="1697"/>
        <x:v>38</x:v>
      </x:c>
      <x:c r="M9104" s="54">
        <x:f t="shared" si="1698"/>
        <x:v>5241.2813854073229</x:v>
      </x:c>
      <x:c r="N9104" s="54">
        <x:f t="shared" si="1699"/>
        <x:v>3.1397787398661965</x:v>
      </x:c>
      <x:c r="O9104" s="55">
        <x:f t="shared" si="1700"/>
        <x:v>170386</x:v>
      </x:c>
      <x:c r="P9104" s="55">
        <x:f t="shared" si="1701"/>
        <x:v>25080</x:v>
      </x:c>
      <x:c r="Q9104" s="55">
        <x:f t="shared" si="1702"/>
        <x:v>103494.46849665491</x:v>
      </x:c>
      <x:c r="R9104" s="55">
        <x:f t="shared" si="1703"/>
        <x:v>21811.53150334509</x:v>
      </x:c>
      <x:c r="S9104" s="1" t="str">
        <x:f t="shared" si="1704"/>
        <x:v>YES</x:v>
      </x:c>
      <x:c r="T9104" s="1">
        <x:f t="shared" si="1705"/>
        <x:v>21811.53150334509</x:v>
      </x:c>
    </x:row>
    <x:row r="9105">
      <x:c r="A9105" s="1"/>
      <x:c r="B9105" s="1"/>
      <x:c r="C9105" s="1"/>
      <x:c r="D9105" s="1"/>
      <x:c r="E9105" s="1"/>
      <x:c r="F9105" s="1"/>
      <x:c r="G9105" s="1"/>
      <x:c r="H9105" s="1"/>
      <x:c r="I9105" s="53">
        <x:f t="shared" si="1694"/>
        <x:v>13</x:v>
      </x:c>
      <x:c r="J9105" s="53">
        <x:f t="shared" si="1695"/>
        <x:v>19</x:v>
      </x:c>
      <x:c r="K9105" s="53">
        <x:f t="shared" si="1696"/>
        <x:v>7</x:v>
      </x:c>
      <x:c r="L9105" s="53">
        <x:f t="shared" si="1697"/>
        <x:v>39</x:v>
      </x:c>
      <x:c r="M9105" s="54">
        <x:f t="shared" si="1698"/>
        <x:v>5294.0058248052837</x:v>
      </x:c>
      <x:c r="N9105" s="54">
        <x:f t="shared" si="1699"/>
        <x:v>3.1763929338925583</x:v>
      </x:c>
      <x:c r="O9105" s="55">
        <x:f t="shared" si="1700"/>
        <x:v>173086</x:v>
      </x:c>
      <x:c r="P9105" s="55">
        <x:f t="shared" si="1701"/>
        <x:v>25960</x:v>
      </x:c>
      <x:c r="Q9105" s="55">
        <x:f t="shared" si="1702"/>
        <x:v>104409.82334731396</x:v>
      </x:c>
      <x:c r="R9105" s="55">
        <x:f t="shared" si="1703"/>
        <x:v>22716.176652686045</x:v>
      </x:c>
      <x:c r="S9105" s="1" t="str">
        <x:f t="shared" si="1704"/>
        <x:v>YES</x:v>
      </x:c>
      <x:c r="T9105" s="1">
        <x:f t="shared" si="1705"/>
        <x:v>22716.176652686045</x:v>
      </x:c>
    </x:row>
    <x:row r="9106">
      <x:c r="A9106" s="1"/>
      <x:c r="B9106" s="1"/>
      <x:c r="C9106" s="1"/>
      <x:c r="D9106" s="1"/>
      <x:c r="E9106" s="1"/>
      <x:c r="F9106" s="1"/>
      <x:c r="G9106" s="1"/>
      <x:c r="H9106" s="1"/>
      <x:c r="I9106" s="53">
        <x:f t="shared" si="1694"/>
        <x:v>13</x:v>
      </x:c>
      <x:c r="J9106" s="53">
        <x:f t="shared" si="1695"/>
        <x:v>19</x:v>
      </x:c>
      <x:c r="K9106" s="53">
        <x:f t="shared" si="1696"/>
        <x:v>8</x:v>
      </x:c>
      <x:c r="L9106" s="53">
        <x:f t="shared" si="1697"/>
        <x:v>40</x:v>
      </x:c>
      <x:c r="M9106" s="54">
        <x:f t="shared" si="1698"/>
        <x:v>5348.0029230852633</x:v>
      </x:c>
      <x:c r="N9106" s="54">
        <x:f t="shared" si="1699"/>
        <x:v>3.2138909188092106</x:v>
      </x:c>
      <x:c r="O9106" s="55">
        <x:f t="shared" si="1700"/>
        <x:v>175786</x:v>
      </x:c>
      <x:c r="P9106" s="55">
        <x:f t="shared" si="1701"/>
        <x:v>26840</x:v>
      </x:c>
      <x:c r="Q9106" s="55">
        <x:f t="shared" si="1702"/>
        <x:v>105347.27297023026</x:v>
      </x:c>
      <x:c r="R9106" s="55">
        <x:f t="shared" si="1703"/>
        <x:v>23598.72702976974</x:v>
      </x:c>
      <x:c r="S9106" s="1" t="str">
        <x:f t="shared" si="1704"/>
        <x:v>YES</x:v>
      </x:c>
      <x:c r="T9106" s="1">
        <x:f t="shared" si="1705"/>
        <x:v>23598.72702976974</x:v>
      </x:c>
    </x:row>
    <x:row r="9107">
      <x:c r="A9107" s="1"/>
      <x:c r="B9107" s="1"/>
      <x:c r="C9107" s="1"/>
      <x:c r="D9107" s="1"/>
      <x:c r="E9107" s="1"/>
      <x:c r="F9107" s="1"/>
      <x:c r="G9107" s="1"/>
      <x:c r="H9107" s="1"/>
      <x:c r="I9107" s="53">
        <x:f t="shared" si="1694"/>
        <x:v>13</x:v>
      </x:c>
      <x:c r="J9107" s="53">
        <x:f t="shared" si="1695"/>
        <x:v>19</x:v>
      </x:c>
      <x:c r="K9107" s="53">
        <x:f t="shared" si="1696"/>
        <x:v>9</x:v>
      </x:c>
      <x:c r="L9107" s="53">
        <x:f t="shared" si="1697"/>
        <x:v>41</x:v>
      </x:c>
      <x:c r="M9107" s="54">
        <x:f t="shared" si="1698"/>
        <x:v>5403.2962585256582</x:v>
      </x:c>
      <x:c r="N9107" s="54">
        <x:f t="shared" si="1699"/>
        <x:v>3.2522890684205961</x:v>
      </x:c>
      <x:c r="O9107" s="55">
        <x:f t="shared" si="1700"/>
        <x:v>178486</x:v>
      </x:c>
      <x:c r="P9107" s="55">
        <x:f t="shared" si="1701"/>
        <x:v>27720</x:v>
      </x:c>
      <x:c r="Q9107" s="55">
        <x:f t="shared" si="1702"/>
        <x:v>106307.22671051489</x:v>
      </x:c>
      <x:c r="R9107" s="55">
        <x:f t="shared" si="1703"/>
        <x:v>24458.773289485107</x:v>
      </x:c>
      <x:c r="S9107" s="1" t="str">
        <x:f t="shared" si="1704"/>
        <x:v>YES</x:v>
      </x:c>
      <x:c r="T9107" s="1">
        <x:f t="shared" si="1705"/>
        <x:v>24458.773289485107</x:v>
      </x:c>
    </x:row>
    <x:row r="9108">
      <x:c r="A9108" s="1"/>
      <x:c r="B9108" s="1"/>
      <x:c r="C9108" s="1"/>
      <x:c r="D9108" s="1"/>
      <x:c r="E9108" s="1"/>
      <x:c r="F9108" s="1"/>
      <x:c r="G9108" s="1"/>
      <x:c r="H9108" s="1"/>
      <x:c r="I9108" s="53">
        <x:f t="shared" si="1694"/>
        <x:v>13</x:v>
      </x:c>
      <x:c r="J9108" s="53">
        <x:f t="shared" si="1695"/>
        <x:v>19</x:v>
      </x:c>
      <x:c r="K9108" s="53">
        <x:f t="shared" si="1696"/>
        <x:v>10</x:v>
      </x:c>
      <x:c r="L9108" s="53">
        <x:f t="shared" si="1697"/>
        <x:v>42</x:v>
      </x:c>
      <x:c r="M9108" s="54">
        <x:f t="shared" si="1698"/>
        <x:v>5459.9098000088707</x:v>
      </x:c>
      <x:c r="N9108" s="54">
        <x:f t="shared" si="1699"/>
        <x:v>3.2916040277839378</x:v>
      </x:c>
      <x:c r="O9108" s="55">
        <x:f t="shared" si="1700"/>
        <x:v>181186</x:v>
      </x:c>
      <x:c r="P9108" s="55">
        <x:f t="shared" si="1701"/>
        <x:v>28600</x:v>
      </x:c>
      <x:c r="Q9108" s="55">
        <x:f t="shared" si="1702"/>
        <x:v>107290.10069459844</x:v>
      </x:c>
      <x:c r="R9108" s="55">
        <x:f t="shared" si="1703"/>
        <x:v>25295.899305401559</x:v>
      </x:c>
      <x:c r="S9108" s="1" t="str">
        <x:f t="shared" si="1704"/>
        <x:v>YES</x:v>
      </x:c>
      <x:c r="T9108" s="1">
        <x:f t="shared" si="1705"/>
        <x:v>25295.899305401559</x:v>
      </x:c>
    </x:row>
    <x:row r="9109">
      <x:c r="A9109" s="1"/>
      <x:c r="B9109" s="1"/>
      <x:c r="C9109" s="1"/>
      <x:c r="D9109" s="1"/>
      <x:c r="E9109" s="1"/>
      <x:c r="F9109" s="1"/>
      <x:c r="G9109" s="1"/>
      <x:c r="H9109" s="1"/>
      <x:c r="I9109" s="53">
        <x:f t="shared" si="1694"/>
        <x:v>13</x:v>
      </x:c>
      <x:c r="J9109" s="53">
        <x:f t="shared" si="1695"/>
        <x:v>19</x:v>
      </x:c>
      <x:c r="K9109" s="53">
        <x:f t="shared" si="1696"/>
        <x:v>11</x:v>
      </x:c>
      <x:c r="L9109" s="53">
        <x:f t="shared" si="1697"/>
        <x:v>43</x:v>
      </x:c>
      <x:c r="M9109" s="54">
        <x:f t="shared" si="1698"/>
        <x:v>5517.86791310231</x:v>
      </x:c>
      <x:c r="N9109" s="54">
        <x:f t="shared" si="1699"/>
        <x:v>3.3318527174321599</x:v>
      </x:c>
      <x:c r="O9109" s="55">
        <x:f t="shared" si="1700"/>
        <x:v>183886</x:v>
      </x:c>
      <x:c r="P9109" s="55">
        <x:f t="shared" si="1701"/>
        <x:v>29480</x:v>
      </x:c>
      <x:c r="Q9109" s="55">
        <x:f t="shared" si="1702"/>
        <x:v>108296.31793580399</x:v>
      </x:c>
      <x:c r="R9109" s="55">
        <x:f t="shared" si="1703"/>
        <x:v>26109.682064196008</x:v>
      </x:c>
      <x:c r="S9109" s="1" t="str">
        <x:f t="shared" si="1704"/>
        <x:v>YES</x:v>
      </x:c>
      <x:c r="T9109" s="1">
        <x:f t="shared" si="1705"/>
        <x:v>26109.682064196008</x:v>
      </x:c>
    </x:row>
    <x:row r="9110">
      <x:c r="A9110" s="1"/>
      <x:c r="B9110" s="1"/>
      <x:c r="C9110" s="1"/>
      <x:c r="D9110" s="1"/>
      <x:c r="E9110" s="1"/>
      <x:c r="F9110" s="1"/>
      <x:c r="G9110" s="1"/>
      <x:c r="H9110" s="1"/>
      <x:c r="I9110" s="53">
        <x:f t="shared" si="1694"/>
        <x:v>13</x:v>
      </x:c>
      <x:c r="J9110" s="53">
        <x:f t="shared" si="1695"/>
        <x:v>19</x:v>
      </x:c>
      <x:c r="K9110" s="53">
        <x:f t="shared" si="1696"/>
        <x:v>12</x:v>
      </x:c>
      <x:c r="L9110" s="53">
        <x:f t="shared" si="1697"/>
        <x:v>44</x:v>
      </x:c>
      <x:c r="M9110" s="54">
        <x:f t="shared" si="1698"/>
        <x:v>5577.195366230374</x:v>
      </x:c>
      <x:c r="N9110" s="54">
        <x:f t="shared" si="1699"/>
        <x:v>3.3730523376599821</x:v>
      </x:c>
      <x:c r="O9110" s="55">
        <x:f t="shared" si="1700"/>
        <x:v>186586</x:v>
      </x:c>
      <x:c r="P9110" s="55">
        <x:f t="shared" si="1701"/>
        <x:v>30360</x:v>
      </x:c>
      <x:c r="Q9110" s="55">
        <x:f t="shared" si="1702"/>
        <x:v>109326.30844149955</x:v>
      </x:c>
      <x:c r="R9110" s="55">
        <x:f t="shared" si="1703"/>
        <x:v>26899.691558500446</x:v>
      </x:c>
      <x:c r="S9110" s="1" t="str">
        <x:f t="shared" si="1704"/>
        <x:v>YES</x:v>
      </x:c>
      <x:c r="T9110" s="1">
        <x:f t="shared" si="1705"/>
        <x:v>26899.691558500446</x:v>
      </x:c>
    </x:row>
    <x:row r="9111">
      <x:c r="A9111" s="1"/>
      <x:c r="B9111" s="1"/>
      <x:c r="C9111" s="1"/>
      <x:c r="D9111" s="1"/>
      <x:c r="E9111" s="1"/>
      <x:c r="F9111" s="1"/>
      <x:c r="G9111" s="1"/>
      <x:c r="H9111" s="1"/>
      <x:c r="I9111" s="53">
        <x:f t="shared" si="1694"/>
        <x:v>13</x:v>
      </x:c>
      <x:c r="J9111" s="53">
        <x:f t="shared" si="1695"/>
        <x:v>19</x:v>
      </x:c>
      <x:c r="K9111" s="53">
        <x:f t="shared" si="1696"/>
        <x:v>13</x:v>
      </x:c>
      <x:c r="L9111" s="53">
        <x:f t="shared" si="1697"/>
        <x:v>45</x:v>
      </x:c>
      <x:c r="M9111" s="54">
        <x:f t="shared" si="1698"/>
        <x:v>5637.917336938759</x:v>
      </x:c>
      <x:c r="N9111" s="54">
        <x:f t="shared" si="1699"/>
        <x:v>3.4152203728741384</x:v>
      </x:c>
      <x:c r="O9111" s="55">
        <x:f t="shared" si="1700"/>
        <x:v>189286</x:v>
      </x:c>
      <x:c r="P9111" s="55">
        <x:f t="shared" si="1701"/>
        <x:v>31240</x:v>
      </x:c>
      <x:c r="Q9111" s="55">
        <x:f t="shared" si="1702"/>
        <x:v>110380.50932185346</x:v>
      </x:c>
      <x:c r="R9111" s="55">
        <x:f t="shared" si="1703"/>
        <x:v>27665.49067814654</x:v>
      </x:c>
      <x:c r="S9111" s="1" t="str">
        <x:f t="shared" si="1704"/>
        <x:v>YES</x:v>
      </x:c>
      <x:c r="T9111" s="1">
        <x:f t="shared" si="1705"/>
        <x:v>27665.49067814654</x:v>
      </x:c>
    </x:row>
    <x:row r="9112">
      <x:c r="A9112" s="1"/>
      <x:c r="B9112" s="1"/>
      <x:c r="C9112" s="1"/>
      <x:c r="D9112" s="1"/>
      <x:c r="E9112" s="1"/>
      <x:c r="F9112" s="1"/>
      <x:c r="G9112" s="1"/>
      <x:c r="H9112" s="1"/>
      <x:c r="I9112" s="53">
        <x:f t="shared" si="1694"/>
        <x:v>13</x:v>
      </x:c>
      <x:c r="J9112" s="53">
        <x:f t="shared" si="1695"/>
        <x:v>19</x:v>
      </x:c>
      <x:c r="K9112" s="53">
        <x:f t="shared" si="1696"/>
        <x:v>14</x:v>
      </x:c>
      <x:c r="L9112" s="53">
        <x:f t="shared" si="1697"/>
        <x:v>46</x:v>
      </x:c>
      <x:c r="M9112" s="54">
        <x:f t="shared" si="1698"/>
        <x:v>5700.0594182524201</x:v>
      </x:c>
      <x:c r="N9112" s="54">
        <x:f t="shared" si="1699"/>
        <x:v>3.4583745960086252</x:v>
      </x:c>
      <x:c r="O9112" s="55">
        <x:f t="shared" si="1700"/>
        <x:v>191986</x:v>
      </x:c>
      <x:c r="P9112" s="55">
        <x:f t="shared" si="1701"/>
        <x:v>32120</x:v>
      </x:c>
      <x:c r="Q9112" s="55">
        <x:f t="shared" si="1702"/>
        <x:v>111459.36490021563</x:v>
      </x:c>
      <x:c r="R9112" s="55">
        <x:f t="shared" si="1703"/>
        <x:v>28406.635099784369</x:v>
      </x:c>
      <x:c r="S9112" s="1" t="str">
        <x:f t="shared" si="1704"/>
        <x:v>YES</x:v>
      </x:c>
      <x:c r="T9112" s="1">
        <x:f t="shared" si="1705"/>
        <x:v>28406.635099784369</x:v>
      </x:c>
    </x:row>
    <x:row r="9113">
      <x:c r="A9113" s="1"/>
      <x:c r="B9113" s="1"/>
      <x:c r="C9113" s="1"/>
      <x:c r="D9113" s="1"/>
      <x:c r="E9113" s="1"/>
      <x:c r="F9113" s="1"/>
      <x:c r="G9113" s="1"/>
      <x:c r="H9113" s="1"/>
      <x:c r="I9113" s="53">
        <x:f t="shared" si="1694"/>
        <x:v>13</x:v>
      </x:c>
      <x:c r="J9113" s="53">
        <x:f t="shared" si="1695"/>
        <x:v>19</x:v>
      </x:c>
      <x:c r="K9113" s="53">
        <x:f t="shared" si="1696"/>
        <x:v>15</x:v>
      </x:c>
      <x:c r="L9113" s="53">
        <x:f t="shared" si="1697"/>
        <x:v>47</x:v>
      </x:c>
      <x:c r="M9113" s="54">
        <x:f t="shared" si="1698"/>
        <x:v>5763.6476251285658</x:v>
      </x:c>
      <x:c r="N9113" s="54">
        <x:f t="shared" si="1699"/>
        <x:v>3.5025330730059485</x:v>
      </x:c>
      <x:c r="O9113" s="55">
        <x:f t="shared" si="1700"/>
        <x:v>194686</x:v>
      </x:c>
      <x:c r="P9113" s="55">
        <x:f t="shared" si="1701"/>
        <x:v>33000</x:v>
      </x:c>
      <x:c r="Q9113" s="55">
        <x:f t="shared" si="1702"/>
        <x:v>112563.3268251487</x:v>
      </x:c>
      <x:c r="R9113" s="55">
        <x:f t="shared" si="1703"/>
        <x:v>29122.673174851298</x:v>
      </x:c>
      <x:c r="S9113" s="1" t="str">
        <x:f t="shared" si="1704"/>
        <x:v>YES</x:v>
      </x:c>
      <x:c r="T9113" s="1">
        <x:f t="shared" si="1705"/>
        <x:v>29122.673174851298</x:v>
      </x:c>
    </x:row>
    <x:row r="9114">
      <x:c r="A9114" s="1"/>
      <x:c r="B9114" s="1"/>
      <x:c r="C9114" s="1"/>
      <x:c r="D9114" s="1"/>
      <x:c r="E9114" s="1"/>
      <x:c r="F9114" s="1"/>
      <x:c r="G9114" s="1"/>
      <x:c r="H9114" s="1"/>
      <x:c r="I9114" s="53">
        <x:f t="shared" si="1694"/>
        <x:v>13</x:v>
      </x:c>
      <x:c r="J9114" s="53">
        <x:f t="shared" si="1695"/>
        <x:v>19</x:v>
      </x:c>
      <x:c r="K9114" s="53">
        <x:f t="shared" si="1696"/>
        <x:v>16</x:v>
      </x:c>
      <x:c r="L9114" s="53">
        <x:f t="shared" si="1697"/>
        <x:v>48</x:v>
      </x:c>
      <x:c r="M9114" s="54">
        <x:f t="shared" si="1698"/>
        <x:v>5828.7084010060553</x:v>
      </x:c>
      <x:c r="N9114" s="54">
        <x:f t="shared" si="1699"/>
        <x:v>3.5477141673653163</x:v>
      </x:c>
      <x:c r="O9114" s="55">
        <x:f t="shared" si="1700"/>
        <x:v>197386</x:v>
      </x:c>
      <x:c r="P9114" s="55">
        <x:f t="shared" si="1701"/>
        <x:v>33880</x:v>
      </x:c>
      <x:c r="Q9114" s="55">
        <x:f t="shared" si="1702"/>
        <x:v>113692.8541841329</x:v>
      </x:c>
      <x:c r="R9114" s="55">
        <x:f t="shared" si="1703"/>
        <x:v>29813.145815867101</x:v>
      </x:c>
      <x:c r="S9114" s="1" t="str">
        <x:f t="shared" si="1704"/>
        <x:v>YES</x:v>
      </x:c>
      <x:c r="T9114" s="1">
        <x:f t="shared" si="1705"/>
        <x:v>29813.145815867101</x:v>
      </x:c>
    </x:row>
    <x:row r="9115">
      <x:c r="A9115" s="1"/>
      <x:c r="B9115" s="1"/>
      <x:c r="C9115" s="1"/>
      <x:c r="D9115" s="1"/>
      <x:c r="E9115" s="1"/>
      <x:c r="F9115" s="1"/>
      <x:c r="G9115" s="1"/>
      <x:c r="H9115" s="1"/>
      <x:c r="I9115" s="53">
        <x:f t="shared" si="1694"/>
        <x:v>13</x:v>
      </x:c>
      <x:c r="J9115" s="53">
        <x:f t="shared" si="1695"/>
        <x:v>19</x:v>
      </x:c>
      <x:c r="K9115" s="53">
        <x:f t="shared" si="1696"/>
        <x:v>17</x:v>
      </x:c>
      <x:c r="L9115" s="53">
        <x:f t="shared" si="1697"/>
        <x:v>49</x:v>
      </x:c>
      <x:c r="M9115" s="54">
        <x:f t="shared" si="1698"/>
        <x:v>5895.2686244525958</x:v>
      </x:c>
      <x:c r="N9115" s="54">
        <x:f t="shared" si="1699"/>
        <x:v>3.5939365447587472</x:v>
      </x:c>
      <x:c r="O9115" s="55">
        <x:f t="shared" si="1700"/>
        <x:v>200086</x:v>
      </x:c>
      <x:c r="P9115" s="55">
        <x:f t="shared" si="1701"/>
        <x:v>34760</x:v>
      </x:c>
      <x:c r="Q9115" s="55">
        <x:f t="shared" si="1702"/>
        <x:v>114848.41361896867</x:v>
      </x:c>
      <x:c r="R9115" s="55">
        <x:f t="shared" si="1703"/>
        <x:v>30477.586381031331</x:v>
      </x:c>
      <x:c r="S9115" s="1" t="str">
        <x:f t="shared" si="1704"/>
        <x:v>YES</x:v>
      </x:c>
      <x:c r="T9115" s="1">
        <x:f t="shared" si="1705"/>
        <x:v>30477.586381031331</x:v>
      </x:c>
    </x:row>
    <x:row r="9116">
      <x:c r="A9116" s="1"/>
      <x:c r="B9116" s="1"/>
      <x:c r="C9116" s="1"/>
      <x:c r="D9116" s="1"/>
      <x:c r="E9116" s="1"/>
      <x:c r="F9116" s="1"/>
      <x:c r="G9116" s="1"/>
      <x:c r="H9116" s="1"/>
      <x:c r="I9116" s="53">
        <x:f t="shared" si="1694"/>
        <x:v>13</x:v>
      </x:c>
      <x:c r="J9116" s="53">
        <x:f t="shared" si="1695"/>
        <x:v>19</x:v>
      </x:c>
      <x:c r="K9116" s="53">
        <x:f t="shared" si="1696"/>
        <x:v>18</x:v>
      </x:c>
      <x:c r="L9116" s="53">
        <x:f t="shared" si="1697"/>
        <x:v>50</x:v>
      </x:c>
      <x:c r="M9116" s="54">
        <x:f t="shared" si="1698"/>
        <x:v>5963.3556159111831</x:v>
      </x:c>
      <x:c r="N9116" s="54">
        <x:f t="shared" si="1699"/>
        <x:v>3.6412191777160996</x:v>
      </x:c>
      <x:c r="O9116" s="55">
        <x:f t="shared" si="1700"/>
        <x:v>202786</x:v>
      </x:c>
      <x:c r="P9116" s="55">
        <x:f t="shared" si="1701"/>
        <x:v>35640</x:v>
      </x:c>
      <x:c r="Q9116" s="55">
        <x:f t="shared" si="1702"/>
        <x:v>116030.47944290248</x:v>
      </x:c>
      <x:c r="R9116" s="55">
        <x:f t="shared" si="1703"/>
        <x:v>31115.520557097523</x:v>
      </x:c>
      <x:c r="S9116" s="1" t="str">
        <x:f t="shared" si="1704"/>
        <x:v>YES</x:v>
      </x:c>
      <x:c r="T9116" s="1">
        <x:f t="shared" si="1705"/>
        <x:v>31115.520557097523</x:v>
      </x:c>
    </x:row>
    <x:row r="9117">
      <x:c r="A9117" s="1"/>
      <x:c r="B9117" s="1"/>
      <x:c r="C9117" s="1"/>
      <x:c r="D9117" s="1"/>
      <x:c r="E9117" s="1"/>
      <x:c r="F9117" s="1"/>
      <x:c r="G9117" s="1"/>
      <x:c r="H9117" s="1"/>
      <x:c r="I9117" s="53">
        <x:f t="shared" si="1694"/>
        <x:v>13</x:v>
      </x:c>
      <x:c r="J9117" s="53">
        <x:f t="shared" si="1695"/>
        <x:v>19</x:v>
      </x:c>
      <x:c r="K9117" s="53">
        <x:f t="shared" si="1696"/>
        <x:v>19</x:v>
      </x:c>
      <x:c r="L9117" s="53">
        <x:f t="shared" si="1697"/>
        <x:v>51</x:v>
      </x:c>
      <x:c r="M9117" s="54">
        <x:f t="shared" si="1698"/>
        <x:v>6032.9971445472047</x:v>
      </x:c>
      <x:c r="N9117" s="54">
        <x:f t="shared" si="1699"/>
        <x:v>3.6895813503800032</x:v>
      </x:c>
      <x:c r="O9117" s="55">
        <x:f t="shared" si="1700"/>
        <x:v>205486</x:v>
      </x:c>
      <x:c r="P9117" s="55">
        <x:f t="shared" si="1701"/>
        <x:v>36520</x:v>
      </x:c>
      <x:c r="Q9117" s="55">
        <x:f t="shared" si="1702"/>
        <x:v>117239.53375950007</x:v>
      </x:c>
      <x:c r="R9117" s="55">
        <x:f t="shared" si="1703"/>
        <x:v>31726.466240499925</x:v>
      </x:c>
      <x:c r="S9117" s="1" t="str">
        <x:f t="shared" si="1704"/>
        <x:v>YES</x:v>
      </x:c>
      <x:c r="T9117" s="1">
        <x:f t="shared" si="1705"/>
        <x:v>31726.466240499925</x:v>
      </x:c>
    </x:row>
    <x:row r="9118">
      <x:c r="A9118" s="1"/>
      <x:c r="B9118" s="1"/>
      <x:c r="C9118" s="1"/>
      <x:c r="D9118" s="1"/>
      <x:c r="E9118" s="1"/>
      <x:c r="F9118" s="1"/>
      <x:c r="G9118" s="1"/>
      <x:c r="H9118" s="1"/>
      <x:c r="I9118" s="53">
        <x:f t="shared" si="1694"/>
        <x:v>13</x:v>
      </x:c>
      <x:c r="J9118" s="53">
        <x:f t="shared" si="1695"/>
        <x:v>19</x:v>
      </x:c>
      <x:c r="K9118" s="53">
        <x:f t="shared" si="1696"/>
        <x:v>20</x:v>
      </x:c>
      <x:c r="L9118" s="53">
        <x:f t="shared" si="1697"/>
        <x:v>52</x:v>
      </x:c>
      <x:c r="M9118" s="54">
        <x:f t="shared" si="1698"/>
        <x:v>6104.2214351976818</x:v>
      </x:c>
      <x:c r="N9118" s="54">
        <x:f t="shared" si="1699"/>
        <x:v>3.7390426633317233</x:v>
      </x:c>
      <x:c r="O9118" s="55">
        <x:f t="shared" si="1700"/>
        <x:v>208186</x:v>
      </x:c>
      <x:c r="P9118" s="55">
        <x:f t="shared" si="1701"/>
        <x:v>37400</x:v>
      </x:c>
      <x:c r="Q9118" s="55">
        <x:f t="shared" si="1702"/>
        <x:v>118476.06658329308</x:v>
      </x:c>
      <x:c r="R9118" s="55">
        <x:f t="shared" si="1703"/>
        <x:v>32309.933416706917</x:v>
      </x:c>
      <x:c r="S9118" s="1" t="str">
        <x:f t="shared" si="1704"/>
        <x:v>YES</x:v>
      </x:c>
      <x:c r="T9118" s="1">
        <x:f t="shared" si="1705"/>
        <x:v>32309.933416706917</x:v>
      </x:c>
    </x:row>
    <x:row r="9119">
      <x:c r="A9119" s="1"/>
      <x:c r="B9119" s="1"/>
      <x:c r="C9119" s="1"/>
      <x:c r="D9119" s="1"/>
      <x:c r="E9119" s="1"/>
      <x:c r="F9119" s="1"/>
      <x:c r="G9119" s="1"/>
      <x:c r="H9119" s="1"/>
      <x:c r="I9119" s="53">
        <x:f t="shared" si="1694"/>
        <x:v>13</x:v>
      </x:c>
      <x:c r="J9119" s="53">
        <x:f t="shared" si="1695"/>
        <x:v>19</x:v>
      </x:c>
      <x:c r="K9119" s="53">
        <x:f t="shared" si="1696"/>
        <x:v>21</x:v>
      </x:c>
      <x:c r="L9119" s="53">
        <x:f t="shared" si="1697"/>
        <x:v>53</x:v>
      </x:c>
      <x:c r="M9119" s="54">
        <x:f t="shared" si="1698"/>
        <x:v>6177.0571754241255</x:v>
      </x:c>
      <x:c r="N9119" s="54">
        <x:f t="shared" si="1699"/>
        <x:v>3.7896230384889762</x:v>
      </x:c>
      <x:c r="O9119" s="55">
        <x:f t="shared" si="1700"/>
        <x:v>210886</x:v>
      </x:c>
      <x:c r="P9119" s="55">
        <x:f t="shared" si="1701"/>
        <x:v>38280</x:v>
      </x:c>
      <x:c r="Q9119" s="55">
        <x:f t="shared" si="1702"/>
        <x:v>119740.57596222439</x:v>
      </x:c>
      <x:c r="R9119" s="55">
        <x:f t="shared" si="1703"/>
        <x:v>32865.424037775607</x:v>
      </x:c>
      <x:c r="S9119" s="1" t="str">
        <x:f t="shared" si="1704"/>
        <x:v>YES</x:v>
      </x:c>
      <x:c r="T9119" s="1">
        <x:f t="shared" si="1705"/>
        <x:v>32865.424037775607</x:v>
      </x:c>
    </x:row>
    <x:row r="9120">
      <x:c r="A9120" s="1"/>
      <x:c r="B9120" s="1"/>
      <x:c r="C9120" s="1"/>
      <x:c r="D9120" s="1"/>
      <x:c r="E9120" s="1"/>
      <x:c r="F9120" s="1"/>
      <x:c r="G9120" s="1"/>
      <x:c r="H9120" s="1"/>
      <x:c r="I9120" s="53">
        <x:f t="shared" si="1694"/>
        <x:v>13</x:v>
      </x:c>
      <x:c r="J9120" s="53">
        <x:f t="shared" si="1695"/>
        <x:v>19</x:v>
      </x:c>
      <x:c r="K9120" s="53">
        <x:f t="shared" si="1696"/>
        <x:v>22</x:v>
      </x:c>
      <x:c r="L9120" s="53">
        <x:f t="shared" si="1697"/>
        <x:v>54</x:v>
      </x:c>
      <x:c r="M9120" s="54">
        <x:f t="shared" si="1698"/>
        <x:v>6251.533522670522</x:v>
      </x:c>
      <x:c r="N9120" s="54">
        <x:f t="shared" si="1699"/>
        <x:v>3.8413427240767515</x:v>
      </x:c>
      <x:c r="O9120" s="55">
        <x:f t="shared" si="1700"/>
        <x:v>213586</x:v>
      </x:c>
      <x:c r="P9120" s="55">
        <x:f t="shared" si="1701"/>
        <x:v>39160</x:v>
      </x:c>
      <x:c r="Q9120" s="55">
        <x:f t="shared" si="1702"/>
        <x:v>121033.56810191878</x:v>
      </x:c>
      <x:c r="R9120" s="55">
        <x:f t="shared" si="1703"/>
        <x:v>33392.431898081224</x:v>
      </x:c>
      <x:c r="S9120" s="1" t="str">
        <x:f t="shared" si="1704"/>
        <x:v>YES</x:v>
      </x:c>
      <x:c r="T9120" s="1">
        <x:f t="shared" si="1705"/>
        <x:v>33392.431898081224</x:v>
      </x:c>
    </x:row>
    <x:row r="9121">
      <x:c r="A9121" s="1"/>
      <x:c r="B9121" s="1"/>
      <x:c r="C9121" s="1"/>
      <x:c r="D9121" s="1"/>
      <x:c r="E9121" s="1"/>
      <x:c r="F9121" s="1"/>
      <x:c r="G9121" s="1"/>
      <x:c r="H9121" s="1"/>
      <x:c r="I9121" s="53">
        <x:f t="shared" si="1694"/>
        <x:v>13</x:v>
      </x:c>
      <x:c r="J9121" s="53">
        <x:f t="shared" si="1695"/>
        <x:v>19</x:v>
      </x:c>
      <x:c r="K9121" s="53">
        <x:f t="shared" si="1696"/>
        <x:v>23</x:v>
      </x:c>
      <x:c r="L9121" s="53">
        <x:f t="shared" si="1697"/>
        <x:v>55</x:v>
      </x:c>
      <x:c r="M9121" s="54">
        <x:f t="shared" si="1698"/>
        <x:v>6327.6801115279577</x:v>
      </x:c>
      <x:c r="N9121" s="54">
        <x:f t="shared" si="1699"/>
        <x:v>3.8942222996721929</x:v>
      </x:c>
      <x:c r="O9121" s="55">
        <x:f t="shared" si="1700"/>
        <x:v>216286</x:v>
      </x:c>
      <x:c r="P9121" s="55">
        <x:f t="shared" si="1701"/>
        <x:v>40040</x:v>
      </x:c>
      <x:c r="Q9121" s="55">
        <x:f t="shared" si="1702"/>
        <x:v>122355.55749180482</x:v>
      </x:c>
      <x:c r="R9121" s="55">
        <x:f t="shared" si="1703"/>
        <x:v>33890.442508195178</x:v>
      </x:c>
      <x:c r="S9121" s="1" t="str">
        <x:f t="shared" si="1704"/>
        <x:v>YES</x:v>
      </x:c>
      <x:c r="T9121" s="1">
        <x:f t="shared" si="1705"/>
        <x:v>33890.442508195178</x:v>
      </x:c>
    </x:row>
    <x:row r="9122">
      <x:c r="A9122" s="1"/>
      <x:c r="B9122" s="1"/>
      <x:c r="C9122" s="1"/>
      <x:c r="D9122" s="1"/>
      <x:c r="E9122" s="1"/>
      <x:c r="F9122" s="1"/>
      <x:c r="G9122" s="1"/>
      <x:c r="H9122" s="1"/>
      <x:c r="I9122" s="53">
        <x:f t="shared" si="1694"/>
        <x:v>13</x:v>
      </x:c>
      <x:c r="J9122" s="53">
        <x:f t="shared" si="1695"/>
        <x:v>19</x:v>
      </x:c>
      <x:c r="K9122" s="53">
        <x:f t="shared" si="1696"/>
        <x:v>24</x:v>
      </x:c>
      <x:c r="L9122" s="53">
        <x:f t="shared" si="1697"/>
        <x:v>56</x:v>
      </x:c>
      <x:c r="M9122" s="54">
        <x:f t="shared" si="1698"/>
        <x:v>6405.5270611074538</x:v>
      </x:c>
      <x:c r="N9122" s="54">
        <x:f t="shared" si="1699"/>
        <x:v>3.9482826813246206</x:v>
      </x:c>
      <x:c r="O9122" s="55">
        <x:f t="shared" si="1700"/>
        <x:v>218986</x:v>
      </x:c>
      <x:c r="P9122" s="55">
        <x:f t="shared" si="1701"/>
        <x:v>40920</x:v>
      </x:c>
      <x:c r="Q9122" s="55">
        <x:f t="shared" si="1702"/>
        <x:v>123707.06703311551</x:v>
      </x:c>
      <x:c r="R9122" s="55">
        <x:f t="shared" si="1703"/>
        <x:v>34358.932966884488</x:v>
      </x:c>
      <x:c r="S9122" s="1" t="str">
        <x:f t="shared" si="1704"/>
        <x:v>YES</x:v>
      </x:c>
      <x:c r="T9122" s="1">
        <x:f t="shared" si="1705"/>
        <x:v>34358.932966884488</x:v>
      </x:c>
    </x:row>
    <x:row r="9123">
      <x:c r="A9123" s="1"/>
      <x:c r="B9123" s="1"/>
      <x:c r="C9123" s="1"/>
      <x:c r="D9123" s="1"/>
      <x:c r="E9123" s="1"/>
      <x:c r="F9123" s="1"/>
      <x:c r="G9123" s="1"/>
      <x:c r="H9123" s="1"/>
      <x:c r="I9123" s="53">
        <x:f t="shared" si="1694"/>
        <x:v>13</x:v>
      </x:c>
      <x:c r="J9123" s="53">
        <x:f t="shared" si="1695"/>
        <x:v>19</x:v>
      </x:c>
      <x:c r="K9123" s="53">
        <x:f t="shared" si="1696"/>
        <x:v>25</x:v>
      </x:c>
      <x:c r="L9123" s="53">
        <x:f t="shared" si="1697"/>
        <x:v>57</x:v>
      </x:c>
      <x:c r="M9123" s="54">
        <x:f t="shared" si="1698"/>
        <x:v>6485.1049825225518</x:v>
      </x:c>
      <x:c r="N9123" s="54">
        <x:f t="shared" si="1699"/>
        <x:v>4.0035451267517725</x:v>
      </x:c>
      <x:c r="O9123" s="55">
        <x:f t="shared" si="1700"/>
        <x:v>221686</x:v>
      </x:c>
      <x:c r="P9123" s="55">
        <x:f t="shared" si="1701"/>
        <x:v>41800</x:v>
      </x:c>
      <x:c r="Q9123" s="55">
        <x:f t="shared" si="1702"/>
        <x:v>125088.6281687943</x:v>
      </x:c>
      <x:c r="R9123" s="55">
        <x:f t="shared" si="1703"/>
        <x:v>34797.371831205703</x:v>
      </x:c>
      <x:c r="S9123" s="1" t="str">
        <x:f t="shared" si="1704"/>
        <x:v>NO</x:v>
      </x:c>
      <x:c r="T9123" s="1">
        <x:f t="shared" si="1705"/>
        <x:v>-9.9999999999999997E+98</x:v>
      </x:c>
    </x:row>
    <x:row r="9124">
      <x:c r="A9124" s="1"/>
      <x:c r="B9124" s="1"/>
      <x:c r="C9124" s="1"/>
      <x:c r="D9124" s="1"/>
      <x:c r="E9124" s="1"/>
      <x:c r="F9124" s="1"/>
      <x:c r="G9124" s="1"/>
      <x:c r="H9124" s="1"/>
      <x:c r="I9124" s="53">
        <x:f t="shared" si="1694"/>
        <x:v>13</x:v>
      </x:c>
      <x:c r="J9124" s="53">
        <x:f t="shared" si="1695"/>
        <x:v>19</x:v>
      </x:c>
      <x:c r="K9124" s="53">
        <x:f t="shared" si="1696"/>
        <x:v>26</x:v>
      </x:c>
      <x:c r="L9124" s="53">
        <x:f t="shared" si="1697"/>
        <x:v>58</x:v>
      </x:c>
      <x:c r="M9124" s="54">
        <x:f t="shared" si="1698"/>
        <x:v>6566.4449864832695</x:v>
      </x:c>
      <x:c r="N9124" s="54">
        <x:f t="shared" si="1699"/>
        <x:v>4.0600312406133821</x:v>
      </x:c>
      <x:c r="O9124" s="55">
        <x:f t="shared" si="1700"/>
        <x:v>224386</x:v>
      </x:c>
      <x:c r="P9124" s="55">
        <x:f t="shared" si="1701"/>
        <x:v>42680</x:v>
      </x:c>
      <x:c r="Q9124" s="55">
        <x:f t="shared" si="1702"/>
        <x:v>126500.78101533453</x:v>
      </x:c>
      <x:c r="R9124" s="55">
        <x:f t="shared" si="1703"/>
        <x:v>35205.218984665466</x:v>
      </x:c>
      <x:c r="S9124" s="1" t="str">
        <x:f t="shared" si="1704"/>
        <x:v>NO</x:v>
      </x:c>
      <x:c r="T9124" s="1">
        <x:f t="shared" si="1705"/>
        <x:v>-9.9999999999999997E+98</x:v>
      </x:c>
    </x:row>
    <x:row r="9125">
      <x:c r="A9125" s="1"/>
      <x:c r="B9125" s="1"/>
      <x:c r="C9125" s="1"/>
      <x:c r="D9125" s="1"/>
      <x:c r="E9125" s="1"/>
      <x:c r="F9125" s="1"/>
      <x:c r="G9125" s="1"/>
      <x:c r="H9125" s="1"/>
      <x:c r="I9125" s="53">
        <x:f t="shared" si="1694"/>
        <x:v>13</x:v>
      </x:c>
      <x:c r="J9125" s="53">
        <x:f t="shared" si="1695"/>
        <x:v>19</x:v>
      </x:c>
      <x:c r="K9125" s="53">
        <x:f t="shared" si="1696"/>
        <x:v>27</x:v>
      </x:c>
      <x:c r="L9125" s="53">
        <x:f t="shared" si="1697"/>
        <x:v>59</x:v>
      </x:c>
      <x:c r="M9125" s="54">
        <x:f t="shared" si="1698"/>
        <x:v>6649.5786910030256</x:v>
      </x:c>
      <x:c r="N9125" s="54">
        <x:f t="shared" si="1699"/>
        <x:v>4.1177629798632118</x:v>
      </x:c>
      <x:c r="O9125" s="55">
        <x:f t="shared" si="1700"/>
        <x:v>227086</x:v>
      </x:c>
      <x:c r="P9125" s="55">
        <x:f t="shared" si="1701"/>
        <x:v>43560</x:v>
      </x:c>
      <x:c r="Q9125" s="55">
        <x:f t="shared" si="1702"/>
        <x:v>127944.0744965803</x:v>
      </x:c>
      <x:c r="R9125" s="55">
        <x:f t="shared" si="1703"/>
        <x:v>35581.925503419698</x:v>
      </x:c>
      <x:c r="S9125" s="1" t="str">
        <x:f t="shared" si="1704"/>
        <x:v>NO</x:v>
      </x:c>
      <x:c r="T9125" s="1">
        <x:f t="shared" si="1705"/>
        <x:v>-9.9999999999999997E+98</x:v>
      </x:c>
    </x:row>
    <x:row r="9126">
      <x:c r="A9126" s="1"/>
      <x:c r="B9126" s="1"/>
      <x:c r="C9126" s="1"/>
      <x:c r="D9126" s="1"/>
      <x:c r="E9126" s="1"/>
      <x:c r="F9126" s="1"/>
      <x:c r="G9126" s="1"/>
      <x:c r="H9126" s="1"/>
      <x:c r="I9126" s="53">
        <x:f t="shared" si="1694"/>
        <x:v>13</x:v>
      </x:c>
      <x:c r="J9126" s="53">
        <x:f t="shared" si="1695"/>
        <x:v>19</x:v>
      </x:c>
      <x:c r="K9126" s="53">
        <x:f t="shared" si="1696"/>
        <x:v>28</x:v>
      </x:c>
      <x:c r="L9126" s="53">
        <x:f t="shared" si="1697"/>
        <x:v>60</x:v>
      </x:c>
      <x:c r="M9126" s="54">
        <x:f t="shared" si="1698"/>
        <x:v>6734.5382292201793</x:v>
      </x:c>
      <x:c r="N9126" s="54">
        <x:f t="shared" si="1699"/>
        <x:v>4.1767626591806799</x:v>
      </x:c>
      <x:c r="O9126" s="55">
        <x:f t="shared" si="1700"/>
        <x:v>229786</x:v>
      </x:c>
      <x:c r="P9126" s="55">
        <x:f t="shared" si="1701"/>
        <x:v>44440</x:v>
      </x:c>
      <x:c r="Q9126" s="55">
        <x:f t="shared" si="1702"/>
        <x:v>129419.066479517</x:v>
      </x:c>
      <x:c r="R9126" s="55">
        <x:f t="shared" si="1703"/>
        <x:v>35926.933520482999</x:v>
      </x:c>
      <x:c r="S9126" s="1" t="str">
        <x:f t="shared" si="1704"/>
        <x:v>NO</x:v>
      </x:c>
      <x:c r="T9126" s="1">
        <x:f t="shared" si="1705"/>
        <x:v>-9.9999999999999997E+98</x:v>
      </x:c>
    </x:row>
    <x:row r="9127">
      <x:c r="A9127" s="1"/>
      <x:c r="B9127" s="1"/>
      <x:c r="C9127" s="1"/>
      <x:c r="D9127" s="1"/>
      <x:c r="E9127" s="1"/>
      <x:c r="F9127" s="1"/>
      <x:c r="G9127" s="1"/>
      <x:c r="H9127" s="1"/>
      <x:c r="I9127" s="53">
        <x:f t="shared" si="1694"/>
        <x:v>13</x:v>
      </x:c>
      <x:c r="J9127" s="53">
        <x:f t="shared" si="1695"/>
        <x:v>19</x:v>
      </x:c>
      <x:c r="K9127" s="53">
        <x:f t="shared" si="1696"/>
        <x:v>29</x:v>
      </x:c>
      <x:c r="L9127" s="53">
        <x:f t="shared" si="1697"/>
        <x:v>61</x:v>
      </x:c>
      <x:c r="M9127" s="54">
        <x:f t="shared" si="1698"/>
        <x:v>6821.3562573358331</x:v>
      </x:c>
      <x:c r="N9127" s="54">
        <x:f t="shared" si="1699"/>
        <x:v>4.2370529564832173</x:v>
      </x:c>
      <x:c r="O9127" s="55">
        <x:f t="shared" si="1700"/>
        <x:v>232486</x:v>
      </x:c>
      <x:c r="P9127" s="55">
        <x:f t="shared" si="1701"/>
        <x:v>45320</x:v>
      </x:c>
      <x:c r="Q9127" s="55">
        <x:f t="shared" si="1702"/>
        <x:v>130926.32391208044</x:v>
      </x:c>
      <x:c r="R9127" s="55">
        <x:f t="shared" si="1703"/>
        <x:v>36239.676087919564</x:v>
      </x:c>
      <x:c r="S9127" s="1" t="str">
        <x:f t="shared" si="1704"/>
        <x:v>NO</x:v>
      </x:c>
      <x:c r="T9127" s="1">
        <x:f t="shared" si="1705"/>
        <x:v>-9.9999999999999997E+98</x:v>
      </x:c>
    </x:row>
    <x:row r="9128">
      <x:c r="A9128" s="1"/>
      <x:c r="B9128" s="1"/>
      <x:c r="C9128" s="1"/>
      <x:c r="D9128" s="1"/>
      <x:c r="E9128" s="1"/>
      <x:c r="F9128" s="1"/>
      <x:c r="G9128" s="1"/>
      <x:c r="H9128" s="1"/>
      <x:c r="I9128" s="53">
        <x:f t="shared" si="1694"/>
        <x:v>13</x:v>
      </x:c>
      <x:c r="J9128" s="53">
        <x:f t="shared" si="1695"/>
        <x:v>19</x:v>
      </x:c>
      <x:c r="K9128" s="53">
        <x:f t="shared" si="1696"/>
        <x:v>30</x:v>
      </x:c>
      <x:c r="L9128" s="53">
        <x:f t="shared" si="1697"/>
        <x:v>62</x:v>
      </x:c>
      <x:c r="M9128" s="54">
        <x:f t="shared" si="1698"/>
        <x:v>6910.0659626696042</x:v>
      </x:c>
      <x:c r="N9128" s="54">
        <x:f t="shared" si="1699"/>
        <x:v>4.2986569185205585</x:v>
      </x:c>
      <x:c r="O9128" s="55">
        <x:f t="shared" si="1700"/>
        <x:v>235186</x:v>
      </x:c>
      <x:c r="P9128" s="55">
        <x:f t="shared" si="1701"/>
        <x:v>46200</x:v>
      </x:c>
      <x:c r="Q9128" s="55">
        <x:f t="shared" si="1702"/>
        <x:v>132466.42296301396</x:v>
      </x:c>
      <x:c r="R9128" s="55">
        <x:f t="shared" si="1703"/>
        <x:v>36519.57703698604</x:v>
      </x:c>
      <x:c r="S9128" s="1" t="str">
        <x:f t="shared" si="1704"/>
        <x:v>NO</x:v>
      </x:c>
      <x:c r="T9128" s="1">
        <x:f t="shared" si="1705"/>
        <x:v>-9.9999999999999997E+98</x:v>
      </x:c>
    </x:row>
    <x:row r="9129">
      <x:c r="A9129" s="1"/>
      <x:c r="B9129" s="1"/>
      <x:c r="C9129" s="1"/>
      <x:c r="D9129" s="1"/>
      <x:c r="E9129" s="1"/>
      <x:c r="F9129" s="1"/>
      <x:c r="G9129" s="1"/>
      <x:c r="H9129" s="1"/>
      <x:c r="I9129" s="53">
        <x:f t="shared" si="1694"/>
        <x:v>13</x:v>
      </x:c>
      <x:c r="J9129" s="53">
        <x:f t="shared" si="1695"/>
        <x:v>20</x:v>
      </x:c>
      <x:c r="K9129" s="53">
        <x:f t="shared" si="1696"/>
        <x:v>0</x:v>
      </x:c>
      <x:c r="L9129" s="53">
        <x:f t="shared" si="1697"/>
        <x:v>33</x:v>
      </x:c>
      <x:c r="M9129" s="54">
        <x:f t="shared" si="1698"/>
        <x:v>5022.3271850141682</x:v>
      </x:c>
      <x:c r="N9129" s="54">
        <x:f t="shared" si="1699"/>
        <x:v>2.9877272118153946</x:v>
      </x:c>
      <x:c r="O9129" s="55">
        <x:f t="shared" si="1700"/>
        <x:v>156280</x:v>
      </x:c>
      <x:c r="P9129" s="55">
        <x:f t="shared" si="1701"/>
        <x:v>20240</x:v>
      </x:c>
      <x:c r="Q9129" s="55">
        <x:f t="shared" si="1702"/>
        <x:v>99693.180295384867</x:v>
      </x:c>
      <x:c r="R9129" s="55">
        <x:f t="shared" si="1703"/>
        <x:v>16346.819704615133</x:v>
      </x:c>
      <x:c r="S9129" s="1" t="str">
        <x:f t="shared" si="1704"/>
        <x:v>YES</x:v>
      </x:c>
      <x:c r="T9129" s="1">
        <x:f t="shared" si="1705"/>
        <x:v>16346.819704615133</x:v>
      </x:c>
    </x:row>
    <x:row r="9130">
      <x:c r="A9130" s="1"/>
      <x:c r="B9130" s="1"/>
      <x:c r="C9130" s="1"/>
      <x:c r="D9130" s="1"/>
      <x:c r="E9130" s="1"/>
      <x:c r="F9130" s="1"/>
      <x:c r="G9130" s="1"/>
      <x:c r="H9130" s="1"/>
      <x:c r="I9130" s="53">
        <x:f t="shared" si="1694"/>
        <x:v>13</x:v>
      </x:c>
      <x:c r="J9130" s="53">
        <x:f t="shared" si="1695"/>
        <x:v>20</x:v>
      </x:c>
      <x:c r="K9130" s="53">
        <x:f t="shared" si="1696"/>
        <x:v>1</x:v>
      </x:c>
      <x:c r="L9130" s="53">
        <x:f t="shared" si="1697"/>
        <x:v>34</x:v>
      </x:c>
      <x:c r="M9130" s="54">
        <x:f t="shared" si="1698"/>
        <x:v>5067.8896850141682</x:v>
      </x:c>
      <x:c r="N9130" s="54">
        <x:f t="shared" si="1699"/>
        <x:v>3.0193678368153947</x:v>
      </x:c>
      <x:c r="O9130" s="55">
        <x:f t="shared" si="1700"/>
        <x:v>158980</x:v>
      </x:c>
      <x:c r="P9130" s="55">
        <x:f t="shared" si="1701"/>
        <x:v>21120</x:v>
      </x:c>
      <x:c r="Q9130" s="55">
        <x:f t="shared" si="1702"/>
        <x:v>100484.19592038487</x:v>
      </x:c>
      <x:c r="R9130" s="55">
        <x:f t="shared" si="1703"/>
        <x:v>17375.804079615133</x:v>
      </x:c>
      <x:c r="S9130" s="1" t="str">
        <x:f t="shared" si="1704"/>
        <x:v>YES</x:v>
      </x:c>
      <x:c r="T9130" s="1">
        <x:f t="shared" si="1705"/>
        <x:v>17375.804079615133</x:v>
      </x:c>
    </x:row>
    <x:row r="9131">
      <x:c r="A9131" s="1"/>
      <x:c r="B9131" s="1"/>
      <x:c r="C9131" s="1"/>
      <x:c r="D9131" s="1"/>
      <x:c r="E9131" s="1"/>
      <x:c r="F9131" s="1"/>
      <x:c r="G9131" s="1"/>
      <x:c r="H9131" s="1"/>
      <x:c r="I9131" s="53">
        <x:f t="shared" si="1694"/>
        <x:v>13</x:v>
      </x:c>
      <x:c r="J9131" s="53">
        <x:f t="shared" si="1695"/>
        <x:v>20</x:v>
      </x:c>
      <x:c r="K9131" s="53">
        <x:f t="shared" si="1696"/>
        <x:v>2</x:v>
      </x:c>
      <x:c r="L9131" s="53">
        <x:f t="shared" si="1697"/>
        <x:v>35</x:v>
      </x:c>
      <x:c r="M9131" s="54">
        <x:f t="shared" si="1698"/>
        <x:v>5114.5912475141686</x:v>
      </x:c>
      <x:c r="N9131" s="54">
        <x:f t="shared" si="1699"/>
        <x:v>3.0517994774403947</x:v>
      </x:c>
      <x:c r="O9131" s="55">
        <x:f t="shared" si="1700"/>
        <x:v>161680</x:v>
      </x:c>
      <x:c r="P9131" s="55">
        <x:f t="shared" si="1701"/>
        <x:v>22000</x:v>
      </x:c>
      <x:c r="Q9131" s="55">
        <x:f t="shared" si="1702"/>
        <x:v>101294.98693600987</x:v>
      </x:c>
      <x:c r="R9131" s="55">
        <x:f t="shared" si="1703"/>
        <x:v>18385.013063990133</x:v>
      </x:c>
      <x:c r="S9131" s="1" t="str">
        <x:f t="shared" si="1704"/>
        <x:v>YES</x:v>
      </x:c>
      <x:c r="T9131" s="1">
        <x:f t="shared" si="1705"/>
        <x:v>18385.013063990133</x:v>
      </x:c>
    </x:row>
    <x:row r="9132">
      <x:c r="A9132" s="1"/>
      <x:c r="B9132" s="1"/>
      <x:c r="C9132" s="1"/>
      <x:c r="D9132" s="1"/>
      <x:c r="E9132" s="1"/>
      <x:c r="F9132" s="1"/>
      <x:c r="G9132" s="1"/>
      <x:c r="H9132" s="1"/>
      <x:c r="I9132" s="53">
        <x:f t="shared" si="1694"/>
        <x:v>13</x:v>
      </x:c>
      <x:c r="J9132" s="53">
        <x:f t="shared" si="1695"/>
        <x:v>20</x:v>
      </x:c>
      <x:c r="K9132" s="53">
        <x:f t="shared" si="1696"/>
        <x:v>3</x:v>
      </x:c>
      <x:c r="L9132" s="53">
        <x:f t="shared" si="1697"/>
        <x:v>36</x:v>
      </x:c>
      <x:c r="M9132" s="54">
        <x:f t="shared" si="1698"/>
        <x:v>5162.4532299360435</x:v>
      </x:c>
      <x:c r="N9132" s="54">
        <x:f t="shared" si="1699"/>
        <x:v>3.0850369652333636</x:v>
      </x:c>
      <x:c r="O9132" s="55">
        <x:f t="shared" si="1700"/>
        <x:v>164380</x:v>
      </x:c>
      <x:c r="P9132" s="55">
        <x:f t="shared" si="1701"/>
        <x:v>22880</x:v>
      </x:c>
      <x:c r="Q9132" s="55">
        <x:f t="shared" si="1702"/>
        <x:v>102125.92413083409</x:v>
      </x:c>
      <x:c r="R9132" s="55">
        <x:f t="shared" si="1703"/>
        <x:v>19374.075869165914</x:v>
      </x:c>
      <x:c r="S9132" s="1" t="str">
        <x:f t="shared" si="1704"/>
        <x:v>YES</x:v>
      </x:c>
      <x:c r="T9132" s="1">
        <x:f t="shared" si="1705"/>
        <x:v>19374.075869165914</x:v>
      </x:c>
    </x:row>
    <x:row r="9133">
      <x:c r="A9133" s="1"/>
      <x:c r="B9133" s="1"/>
      <x:c r="C9133" s="1"/>
      <x:c r="D9133" s="1"/>
      <x:c r="E9133" s="1"/>
      <x:c r="F9133" s="1"/>
      <x:c r="G9133" s="1"/>
      <x:c r="H9133" s="1"/>
      <x:c r="I9133" s="53">
        <x:f t="shared" si="1694"/>
        <x:v>13</x:v>
      </x:c>
      <x:c r="J9133" s="53">
        <x:f t="shared" si="1695"/>
        <x:v>20</x:v>
      </x:c>
      <x:c r="K9133" s="53">
        <x:f t="shared" si="1696"/>
        <x:v>4</x:v>
      </x:c>
      <x:c r="L9133" s="53">
        <x:f t="shared" si="1697"/>
        <x:v>37</x:v>
      </x:c>
      <x:c r="M9133" s="54">
        <x:f t="shared" si="1698"/>
        <x:v>5211.4973456586995</x:v>
      </x:c>
      <x:c r="N9133" s="54">
        <x:f t="shared" si="1699"/>
        <x:v>3.1190953789296523</x:v>
      </x:c>
      <x:c r="O9133" s="55">
        <x:f t="shared" si="1700"/>
        <x:v>167080</x:v>
      </x:c>
      <x:c r="P9133" s="55">
        <x:f t="shared" si="1701"/>
        <x:v>23760</x:v>
      </x:c>
      <x:c r="Q9133" s="55">
        <x:f t="shared" si="1702"/>
        <x:v>102977.38447324131</x:v>
      </x:c>
      <x:c r="R9133" s="55">
        <x:f t="shared" si="1703"/>
        <x:v>20342.615526758687</x:v>
      </x:c>
      <x:c r="S9133" s="1" t="str">
        <x:f t="shared" si="1704"/>
        <x:v>YES</x:v>
      </x:c>
      <x:c r="T9133" s="1">
        <x:f t="shared" si="1705"/>
        <x:v>20342.615526758687</x:v>
      </x:c>
    </x:row>
    <x:row r="9134">
      <x:c r="A9134" s="1"/>
      <x:c r="B9134" s="1"/>
      <x:c r="C9134" s="1"/>
      <x:c r="D9134" s="1"/>
      <x:c r="E9134" s="1"/>
      <x:c r="F9134" s="1"/>
      <x:c r="G9134" s="1"/>
      <x:c r="H9134" s="1"/>
      <x:c r="I9134" s="53" t="n">
        <x:f t="shared" ref="I9134:I9197" si="1706">INT((ROW()-ROW($I$46))/((CARROT_CAP+1)*(MESCLUN_CAP+1)))</x:f>
        <x:v>13</x:v>
      </x:c>
      <x:c r="J9134" s="53" t="n">
        <x:f t="shared" ref="J9134:J9197" si="1707">MOD(INT((ROW()-ROW($I$46))/(MESCLUN_CAP+1)),CARROT_CAP+1)</x:f>
        <x:v>20</x:v>
      </x:c>
      <x:c r="K9134" s="53" t="n">
        <x:f t="shared" ref="K9134:K9197" si="1708">MOD(ROW()-ROW($I$46),MESCLUN_CAP+1)</x:f>
        <x:v>5</x:v>
      </x:c>
      <x:c r="L9134" s="53" t="n">
        <x:f t="shared" ref="L9134:L9197" si="1709">SUM(I9134:K9134)</x:f>
        <x:v>38</x:v>
      </x:c>
      <x:c r="M9134" s="54" t="n">
        <x:f t="shared" ref="M9134:M9197" si="1710">I9134*TOMATO_HOURS*WEEKS*(1+TOMATO_DIM)^I9134+J9134*CARROT_HOURS*WEEKS*(1+CARROT_DIM)^J9134+K9134*MESCLUN_HOURS*WEEKS*(1+MESCLUN_DIM)^K9134</x:f>
        <x:v>5261.745669579903</x:v>
      </x:c>
      <x:c r="N9134" s="54" t="n">
        <x:f t="shared" ref="N9134:N9197" si="1711">MAX(M9134-FARMER_HOURS,0)/TEMP_HOURS_PER_WORKER</x:f>
        <x:v>3.153990048319377</x:v>
      </x:c>
      <x:c r="O9134" s="55" t="n">
        <x:f t="shared" ref="O9134:O9197" si="1712">I9134*TOMATO_PRICE+J9134*CARROT_PRICE+K9134*MESCLUN_PRICE</x:f>
        <x:v>169780</x:v>
      </x:c>
      <x:c r="P9134" s="55" t="n">
        <x:f t="shared" ref="P9134:P9197" si="1713">I9134*TOMATO_FERTILIZER+J9134*CARROT_FERTILIZER+K9134*MESCLUN_FERTILIZER</x:f>
        <x:v>24640</x:v>
      </x:c>
      <x:c r="Q9134" s="55" t="n">
        <x:f t="shared" ref="Q9134:Q9197" si="1714">MIN(M9134,FARMER_HOURS)*FARMER_RATE+MAX(M9134-FARMER_HOURS,0)*TEMP_RATE</x:f>
        <x:v>103849.75120798442</x:v>
      </x:c>
      <x:c r="R9134" s="55" t="n">
        <x:f t="shared" ref="R9134:R9197" si="1715">O9134-P9134-Q9134-FIXED_COST</x:f>
        <x:v>21290.248792015584</x:v>
      </x:c>
      <x:c r="S9134" s="1" t="str">
        <x:f t="shared" ref="S9134:S9197" si="1716">IF(AND(L9134&lt;=TOTAL_BED_CAP,N9134&lt;=TEMP_WORKER_CAP),"YES","NO")</x:f>
        <x:v>YES</x:v>
      </x:c>
      <x:c r="T9134" s="1" t="n">
        <x:f t="shared" ref="T9134:T9197" si="1717">IF(S9134="YES",R9134,-1E+99)</x:f>
        <x:v>21290.248792015584</x:v>
      </x:c>
    </x:row>
    <x:row r="9135">
      <x:c r="A9135" s="1"/>
      <x:c r="B9135" s="1"/>
      <x:c r="C9135" s="1"/>
      <x:c r="D9135" s="1"/>
      <x:c r="E9135" s="1"/>
      <x:c r="F9135" s="1"/>
      <x:c r="G9135" s="1"/>
      <x:c r="H9135" s="1"/>
      <x:c r="I9135" s="53">
        <x:f t="shared" si="1706"/>
        <x:v>13</x:v>
      </x:c>
      <x:c r="J9135" s="53">
        <x:f t="shared" si="1707"/>
        <x:v>20</x:v>
      </x:c>
      <x:c r="K9135" s="53">
        <x:f t="shared" si="1708"/>
        <x:v>6</x:v>
      </x:c>
      <x:c r="L9135" s="53">
        <x:f t="shared" si="1709"/>
        <x:v>39</x:v>
      </x:c>
      <x:c r="M9135" s="54">
        <x:f t="shared" si="1710"/>
        <x:v>5313.2206437615359</x:v>
      </x:c>
      <x:c r="N9135" s="54">
        <x:f t="shared" si="1711"/>
        <x:v>3.1897365581677333</x:v>
      </x:c>
      <x:c r="O9135" s="55">
        <x:f t="shared" si="1712"/>
        <x:v>172480</x:v>
      </x:c>
      <x:c r="P9135" s="55">
        <x:f t="shared" si="1713"/>
        <x:v>25520</x:v>
      </x:c>
      <x:c r="Q9135" s="55">
        <x:f t="shared" si="1714"/>
        <x:v>104743.41395419333</x:v>
      </x:c>
      <x:c r="R9135" s="55">
        <x:f t="shared" si="1715"/>
        <x:v>22216.586045806675</x:v>
      </x:c>
      <x:c r="S9135" s="1" t="str">
        <x:f t="shared" si="1716"/>
        <x:v>YES</x:v>
      </x:c>
      <x:c r="T9135" s="1">
        <x:f t="shared" si="1717"/>
        <x:v>22216.586045806675</x:v>
      </x:c>
    </x:row>
    <x:row r="9136">
      <x:c r="A9136" s="1"/>
      <x:c r="B9136" s="1"/>
      <x:c r="C9136" s="1"/>
      <x:c r="D9136" s="1"/>
      <x:c r="E9136" s="1"/>
      <x:c r="F9136" s="1"/>
      <x:c r="G9136" s="1"/>
      <x:c r="H9136" s="1"/>
      <x:c r="I9136" s="53">
        <x:f t="shared" si="1706"/>
        <x:v>13</x:v>
      </x:c>
      <x:c r="J9136" s="53">
        <x:f t="shared" si="1707"/>
        <x:v>20</x:v>
      </x:c>
      <x:c r="K9136" s="53">
        <x:f t="shared" si="1708"/>
        <x:v>7</x:v>
      </x:c>
      <x:c r="L9136" s="53">
        <x:f t="shared" si="1709"/>
        <x:v>40</x:v>
      </x:c>
      <x:c r="M9136" s="54">
        <x:f t="shared" si="1710"/>
        <x:v>5365.9450831594968</x:v>
      </x:c>
      <x:c r="N9136" s="54">
        <x:f t="shared" si="1711"/>
        <x:v>3.2263507521940951</x:v>
      </x:c>
      <x:c r="O9136" s="55">
        <x:f t="shared" si="1712"/>
        <x:v>175180</x:v>
      </x:c>
      <x:c r="P9136" s="55">
        <x:f t="shared" si="1713"/>
        <x:v>26400</x:v>
      </x:c>
      <x:c r="Q9136" s="55">
        <x:f t="shared" si="1714"/>
        <x:v>105658.76880485237</x:v>
      </x:c>
      <x:c r="R9136" s="55">
        <x:f t="shared" si="1715"/>
        <x:v>23121.231195147629</x:v>
      </x:c>
      <x:c r="S9136" s="1" t="str">
        <x:f t="shared" si="1716"/>
        <x:v>YES</x:v>
      </x:c>
      <x:c r="T9136" s="1">
        <x:f t="shared" si="1717"/>
        <x:v>23121.231195147629</x:v>
      </x:c>
    </x:row>
    <x:row r="9137">
      <x:c r="A9137" s="1"/>
      <x:c r="B9137" s="1"/>
      <x:c r="C9137" s="1"/>
      <x:c r="D9137" s="1"/>
      <x:c r="E9137" s="1"/>
      <x:c r="F9137" s="1"/>
      <x:c r="G9137" s="1"/>
      <x:c r="H9137" s="1"/>
      <x:c r="I9137" s="53">
        <x:f t="shared" si="1706"/>
        <x:v>13</x:v>
      </x:c>
      <x:c r="J9137" s="53">
        <x:f t="shared" si="1707"/>
        <x:v>20</x:v>
      </x:c>
      <x:c r="K9137" s="53">
        <x:f t="shared" si="1708"/>
        <x:v>8</x:v>
      </x:c>
      <x:c r="L9137" s="53">
        <x:f t="shared" si="1709"/>
        <x:v>41</x:v>
      </x:c>
      <x:c r="M9137" s="54">
        <x:f t="shared" si="1710"/>
        <x:v>5419.9421814394764</x:v>
      </x:c>
      <x:c r="N9137" s="54">
        <x:f t="shared" si="1711"/>
        <x:v>3.2638487371107474</x:v>
      </x:c>
      <x:c r="O9137" s="55">
        <x:f t="shared" si="1712"/>
        <x:v>177880</x:v>
      </x:c>
      <x:c r="P9137" s="55">
        <x:f t="shared" si="1713"/>
        <x:v>27280</x:v>
      </x:c>
      <x:c r="Q9137" s="55">
        <x:f t="shared" si="1714"/>
        <x:v>106596.21842776869</x:v>
      </x:c>
      <x:c r="R9137" s="55">
        <x:f t="shared" si="1715"/>
        <x:v>24003.78157223131</x:v>
      </x:c>
      <x:c r="S9137" s="1" t="str">
        <x:f t="shared" si="1716"/>
        <x:v>YES</x:v>
      </x:c>
      <x:c r="T9137" s="1">
        <x:f t="shared" si="1717"/>
        <x:v>24003.78157223131</x:v>
      </x:c>
    </x:row>
    <x:row r="9138">
      <x:c r="A9138" s="1"/>
      <x:c r="B9138" s="1"/>
      <x:c r="C9138" s="1"/>
      <x:c r="D9138" s="1"/>
      <x:c r="E9138" s="1"/>
      <x:c r="F9138" s="1"/>
      <x:c r="G9138" s="1"/>
      <x:c r="H9138" s="1"/>
      <x:c r="I9138" s="53">
        <x:f t="shared" si="1706"/>
        <x:v>13</x:v>
      </x:c>
      <x:c r="J9138" s="53">
        <x:f t="shared" si="1707"/>
        <x:v>20</x:v>
      </x:c>
      <x:c r="K9138" s="53">
        <x:f t="shared" si="1708"/>
        <x:v>9</x:v>
      </x:c>
      <x:c r="L9138" s="53">
        <x:f t="shared" si="1709"/>
        <x:v>42</x:v>
      </x:c>
      <x:c r="M9138" s="54">
        <x:f t="shared" si="1710"/>
        <x:v>5475.2355168798713</x:v>
      </x:c>
      <x:c r="N9138" s="54">
        <x:f t="shared" si="1711"/>
        <x:v>3.3022468867221328</x:v>
      </x:c>
      <x:c r="O9138" s="55">
        <x:f t="shared" si="1712"/>
        <x:v>180580</x:v>
      </x:c>
      <x:c r="P9138" s="55">
        <x:f t="shared" si="1713"/>
        <x:v>28160</x:v>
      </x:c>
      <x:c r="Q9138" s="55">
        <x:f t="shared" si="1714"/>
        <x:v>107556.17216805332</x:v>
      </x:c>
      <x:c r="R9138" s="55">
        <x:f t="shared" si="1715"/>
        <x:v>24863.827831946677</x:v>
      </x:c>
      <x:c r="S9138" s="1" t="str">
        <x:f t="shared" si="1716"/>
        <x:v>YES</x:v>
      </x:c>
      <x:c r="T9138" s="1">
        <x:f t="shared" si="1717"/>
        <x:v>24863.827831946677</x:v>
      </x:c>
    </x:row>
    <x:row r="9139">
      <x:c r="A9139" s="1"/>
      <x:c r="B9139" s="1"/>
      <x:c r="C9139" s="1"/>
      <x:c r="D9139" s="1"/>
      <x:c r="E9139" s="1"/>
      <x:c r="F9139" s="1"/>
      <x:c r="G9139" s="1"/>
      <x:c r="H9139" s="1"/>
      <x:c r="I9139" s="53">
        <x:f t="shared" si="1706"/>
        <x:v>13</x:v>
      </x:c>
      <x:c r="J9139" s="53">
        <x:f t="shared" si="1707"/>
        <x:v>20</x:v>
      </x:c>
      <x:c r="K9139" s="53">
        <x:f t="shared" si="1708"/>
        <x:v>10</x:v>
      </x:c>
      <x:c r="L9139" s="53">
        <x:f t="shared" si="1709"/>
        <x:v>43</x:v>
      </x:c>
      <x:c r="M9139" s="54">
        <x:f t="shared" si="1710"/>
        <x:v>5531.8490583630837</x:v>
      </x:c>
      <x:c r="N9139" s="54">
        <x:f t="shared" si="1711"/>
        <x:v>3.341561846085475</x:v>
      </x:c>
      <x:c r="O9139" s="55">
        <x:f t="shared" si="1712"/>
        <x:v>183280</x:v>
      </x:c>
      <x:c r="P9139" s="55">
        <x:f t="shared" si="1713"/>
        <x:v>29040</x:v>
      </x:c>
      <x:c r="Q9139" s="55">
        <x:f t="shared" si="1714"/>
        <x:v>108539.04615213687</x:v>
      </x:c>
      <x:c r="R9139" s="55">
        <x:f t="shared" si="1715"/>
        <x:v>25700.953847863129</x:v>
      </x:c>
      <x:c r="S9139" s="1" t="str">
        <x:f t="shared" si="1716"/>
        <x:v>YES</x:v>
      </x:c>
      <x:c r="T9139" s="1">
        <x:f t="shared" si="1717"/>
        <x:v>25700.953847863129</x:v>
      </x:c>
    </x:row>
    <x:row r="9140">
      <x:c r="A9140" s="1"/>
      <x:c r="B9140" s="1"/>
      <x:c r="C9140" s="1"/>
      <x:c r="D9140" s="1"/>
      <x:c r="E9140" s="1"/>
      <x:c r="F9140" s="1"/>
      <x:c r="G9140" s="1"/>
      <x:c r="H9140" s="1"/>
      <x:c r="I9140" s="53">
        <x:f t="shared" si="1706"/>
        <x:v>13</x:v>
      </x:c>
      <x:c r="J9140" s="53">
        <x:f t="shared" si="1707"/>
        <x:v>20</x:v>
      </x:c>
      <x:c r="K9140" s="53">
        <x:f t="shared" si="1708"/>
        <x:v>11</x:v>
      </x:c>
      <x:c r="L9140" s="53">
        <x:f t="shared" si="1709"/>
        <x:v>44</x:v>
      </x:c>
      <x:c r="M9140" s="54">
        <x:f t="shared" si="1710"/>
        <x:v>5589.8071714565231</x:v>
      </x:c>
      <x:c r="N9140" s="54">
        <x:f t="shared" si="1711"/>
        <x:v>3.3818105357336967</x:v>
      </x:c>
      <x:c r="O9140" s="55">
        <x:f t="shared" si="1712"/>
        <x:v>185980</x:v>
      </x:c>
      <x:c r="P9140" s="55">
        <x:f t="shared" si="1713"/>
        <x:v>29920</x:v>
      </x:c>
      <x:c r="Q9140" s="55">
        <x:f t="shared" si="1714"/>
        <x:v>109545.26339334241</x:v>
      </x:c>
      <x:c r="R9140" s="55">
        <x:f t="shared" si="1715"/>
        <x:v>26514.736606657592</x:v>
      </x:c>
      <x:c r="S9140" s="1" t="str">
        <x:f t="shared" si="1716"/>
        <x:v>YES</x:v>
      </x:c>
      <x:c r="T9140" s="1">
        <x:f t="shared" si="1717"/>
        <x:v>26514.736606657592</x:v>
      </x:c>
    </x:row>
    <x:row r="9141">
      <x:c r="A9141" s="1"/>
      <x:c r="B9141" s="1"/>
      <x:c r="C9141" s="1"/>
      <x:c r="D9141" s="1"/>
      <x:c r="E9141" s="1"/>
      <x:c r="F9141" s="1"/>
      <x:c r="G9141" s="1"/>
      <x:c r="H9141" s="1"/>
      <x:c r="I9141" s="53">
        <x:f t="shared" si="1706"/>
        <x:v>13</x:v>
      </x:c>
      <x:c r="J9141" s="53">
        <x:f t="shared" si="1707"/>
        <x:v>20</x:v>
      </x:c>
      <x:c r="K9141" s="53">
        <x:f t="shared" si="1708"/>
        <x:v>12</x:v>
      </x:c>
      <x:c r="L9141" s="53">
        <x:f t="shared" si="1709"/>
        <x:v>45</x:v>
      </x:c>
      <x:c r="M9141" s="54">
        <x:f t="shared" si="1710"/>
        <x:v>5649.1346245845871</x:v>
      </x:c>
      <x:c r="N9141" s="54">
        <x:f t="shared" si="1711"/>
        <x:v>3.4230101559615189</x:v>
      </x:c>
      <x:c r="O9141" s="55">
        <x:f t="shared" si="1712"/>
        <x:v>188680</x:v>
      </x:c>
      <x:c r="P9141" s="55">
        <x:f t="shared" si="1713"/>
        <x:v>30800</x:v>
      </x:c>
      <x:c r="Q9141" s="55">
        <x:f t="shared" si="1714"/>
        <x:v>110575.25389903797</x:v>
      </x:c>
      <x:c r="R9141" s="55">
        <x:f t="shared" si="1715"/>
        <x:v>27304.746100962031</x:v>
      </x:c>
      <x:c r="S9141" s="1" t="str">
        <x:f t="shared" si="1716"/>
        <x:v>YES</x:v>
      </x:c>
      <x:c r="T9141" s="1">
        <x:f t="shared" si="1717"/>
        <x:v>27304.746100962031</x:v>
      </x:c>
    </x:row>
    <x:row r="9142">
      <x:c r="A9142" s="1"/>
      <x:c r="B9142" s="1"/>
      <x:c r="C9142" s="1"/>
      <x:c r="D9142" s="1"/>
      <x:c r="E9142" s="1"/>
      <x:c r="F9142" s="1"/>
      <x:c r="G9142" s="1"/>
      <x:c r="H9142" s="1"/>
      <x:c r="I9142" s="53">
        <x:f t="shared" si="1706"/>
        <x:v>13</x:v>
      </x:c>
      <x:c r="J9142" s="53">
        <x:f t="shared" si="1707"/>
        <x:v>20</x:v>
      </x:c>
      <x:c r="K9142" s="53">
        <x:f t="shared" si="1708"/>
        <x:v>13</x:v>
      </x:c>
      <x:c r="L9142" s="53">
        <x:f t="shared" si="1709"/>
        <x:v>46</x:v>
      </x:c>
      <x:c r="M9142" s="54">
        <x:f t="shared" si="1710"/>
        <x:v>5709.8565952929712</x:v>
      </x:c>
      <x:c r="N9142" s="54">
        <x:f t="shared" si="1711"/>
        <x:v>3.4651781911756743</x:v>
      </x:c>
      <x:c r="O9142" s="55">
        <x:f t="shared" si="1712"/>
        <x:v>191380</x:v>
      </x:c>
      <x:c r="P9142" s="55">
        <x:f t="shared" si="1713"/>
        <x:v>31680</x:v>
      </x:c>
      <x:c r="Q9142" s="55">
        <x:f t="shared" si="1714"/>
        <x:v>111629.45477939186</x:v>
      </x:c>
      <x:c r="R9142" s="55">
        <x:f t="shared" si="1715"/>
        <x:v>28070.545220608139</x:v>
      </x:c>
      <x:c r="S9142" s="1" t="str">
        <x:f t="shared" si="1716"/>
        <x:v>YES</x:v>
      </x:c>
      <x:c r="T9142" s="1">
        <x:f t="shared" si="1717"/>
        <x:v>28070.545220608139</x:v>
      </x:c>
    </x:row>
    <x:row r="9143">
      <x:c r="A9143" s="1"/>
      <x:c r="B9143" s="1"/>
      <x:c r="C9143" s="1"/>
      <x:c r="D9143" s="1"/>
      <x:c r="E9143" s="1"/>
      <x:c r="F9143" s="1"/>
      <x:c r="G9143" s="1"/>
      <x:c r="H9143" s="1"/>
      <x:c r="I9143" s="53">
        <x:f t="shared" si="1706"/>
        <x:v>13</x:v>
      </x:c>
      <x:c r="J9143" s="53">
        <x:f t="shared" si="1707"/>
        <x:v>20</x:v>
      </x:c>
      <x:c r="K9143" s="53">
        <x:f t="shared" si="1708"/>
        <x:v>14</x:v>
      </x:c>
      <x:c r="L9143" s="53">
        <x:f t="shared" si="1709"/>
        <x:v>47</x:v>
      </x:c>
      <x:c r="M9143" s="54">
        <x:f t="shared" si="1710"/>
        <x:v>5771.9986766066331</x:v>
      </x:c>
      <x:c r="N9143" s="54">
        <x:f t="shared" si="1711"/>
        <x:v>3.508332414310162</x:v>
      </x:c>
      <x:c r="O9143" s="55">
        <x:f t="shared" si="1712"/>
        <x:v>194080</x:v>
      </x:c>
      <x:c r="P9143" s="55">
        <x:f t="shared" si="1713"/>
        <x:v>32560</x:v>
      </x:c>
      <x:c r="Q9143" s="55">
        <x:f t="shared" si="1714"/>
        <x:v>112708.31035775405</x:v>
      </x:c>
      <x:c r="R9143" s="55">
        <x:f t="shared" si="1715"/>
        <x:v>28811.689642245954</x:v>
      </x:c>
      <x:c r="S9143" s="1" t="str">
        <x:f t="shared" si="1716"/>
        <x:v>YES</x:v>
      </x:c>
      <x:c r="T9143" s="1">
        <x:f t="shared" si="1717"/>
        <x:v>28811.689642245954</x:v>
      </x:c>
    </x:row>
    <x:row r="9144">
      <x:c r="A9144" s="1"/>
      <x:c r="B9144" s="1"/>
      <x:c r="C9144" s="1"/>
      <x:c r="D9144" s="1"/>
      <x:c r="E9144" s="1"/>
      <x:c r="F9144" s="1"/>
      <x:c r="G9144" s="1"/>
      <x:c r="H9144" s="1"/>
      <x:c r="I9144" s="53">
        <x:f t="shared" si="1706"/>
        <x:v>13</x:v>
      </x:c>
      <x:c r="J9144" s="53">
        <x:f t="shared" si="1707"/>
        <x:v>20</x:v>
      </x:c>
      <x:c r="K9144" s="53">
        <x:f t="shared" si="1708"/>
        <x:v>15</x:v>
      </x:c>
      <x:c r="L9144" s="53">
        <x:f t="shared" si="1709"/>
        <x:v>48</x:v>
      </x:c>
      <x:c r="M9144" s="54">
        <x:f t="shared" si="1710"/>
        <x:v>5835.5868834827797</x:v>
      </x:c>
      <x:c r="N9144" s="54">
        <x:f t="shared" si="1711"/>
        <x:v>3.5524908913074857</x:v>
      </x:c>
      <x:c r="O9144" s="55">
        <x:f t="shared" si="1712"/>
        <x:v>196780</x:v>
      </x:c>
      <x:c r="P9144" s="55">
        <x:f t="shared" si="1713"/>
        <x:v>33440</x:v>
      </x:c>
      <x:c r="Q9144" s="55">
        <x:f t="shared" si="1714"/>
        <x:v>113812.27228268715</x:v>
      </x:c>
      <x:c r="R9144" s="55">
        <x:f t="shared" si="1715"/>
        <x:v>29527.727717312853</x:v>
      </x:c>
      <x:c r="S9144" s="1" t="str">
        <x:f t="shared" si="1716"/>
        <x:v>YES</x:v>
      </x:c>
      <x:c r="T9144" s="1">
        <x:f t="shared" si="1717"/>
        <x:v>29527.727717312853</x:v>
      </x:c>
    </x:row>
    <x:row r="9145">
      <x:c r="A9145" s="1"/>
      <x:c r="B9145" s="1"/>
      <x:c r="C9145" s="1"/>
      <x:c r="D9145" s="1"/>
      <x:c r="E9145" s="1"/>
      <x:c r="F9145" s="1"/>
      <x:c r="G9145" s="1"/>
      <x:c r="H9145" s="1"/>
      <x:c r="I9145" s="53">
        <x:f t="shared" si="1706"/>
        <x:v>13</x:v>
      </x:c>
      <x:c r="J9145" s="53">
        <x:f t="shared" si="1707"/>
        <x:v>20</x:v>
      </x:c>
      <x:c r="K9145" s="53">
        <x:f t="shared" si="1708"/>
        <x:v>16</x:v>
      </x:c>
      <x:c r="L9145" s="53">
        <x:f t="shared" si="1709"/>
        <x:v>49</x:v>
      </x:c>
      <x:c r="M9145" s="54">
        <x:f t="shared" si="1710"/>
        <x:v>5900.6476593602683</x:v>
      </x:c>
      <x:c r="N9145" s="54">
        <x:f t="shared" si="1711"/>
        <x:v>3.5976719856668531</x:v>
      </x:c>
      <x:c r="O9145" s="55">
        <x:f t="shared" si="1712"/>
        <x:v>199480</x:v>
      </x:c>
      <x:c r="P9145" s="55">
        <x:f t="shared" si="1713"/>
        <x:v>34320</x:v>
      </x:c>
      <x:c r="Q9145" s="55">
        <x:f t="shared" si="1714"/>
        <x:v>114941.79964167133</x:v>
      </x:c>
      <x:c r="R9145" s="55">
        <x:f t="shared" si="1715"/>
        <x:v>30218.200358328671</x:v>
      </x:c>
      <x:c r="S9145" s="1" t="str">
        <x:f t="shared" si="1716"/>
        <x:v>YES</x:v>
      </x:c>
      <x:c r="T9145" s="1">
        <x:f t="shared" si="1717"/>
        <x:v>30218.200358328671</x:v>
      </x:c>
    </x:row>
    <x:row r="9146">
      <x:c r="A9146" s="1"/>
      <x:c r="B9146" s="1"/>
      <x:c r="C9146" s="1"/>
      <x:c r="D9146" s="1"/>
      <x:c r="E9146" s="1"/>
      <x:c r="F9146" s="1"/>
      <x:c r="G9146" s="1"/>
      <x:c r="H9146" s="1"/>
      <x:c r="I9146" s="53">
        <x:f t="shared" si="1706"/>
        <x:v>13</x:v>
      </x:c>
      <x:c r="J9146" s="53">
        <x:f t="shared" si="1707"/>
        <x:v>20</x:v>
      </x:c>
      <x:c r="K9146" s="53">
        <x:f t="shared" si="1708"/>
        <x:v>17</x:v>
      </x:c>
      <x:c r="L9146" s="53">
        <x:f t="shared" si="1709"/>
        <x:v>50</x:v>
      </x:c>
      <x:c r="M9146" s="54">
        <x:f t="shared" si="1710"/>
        <x:v>5967.2078828068088</x:v>
      </x:c>
      <x:c r="N9146" s="54">
        <x:f t="shared" si="1711"/>
        <x:v>3.643894363060284</x:v>
      </x:c>
      <x:c r="O9146" s="55">
        <x:f t="shared" si="1712"/>
        <x:v>202180</x:v>
      </x:c>
      <x:c r="P9146" s="55">
        <x:f t="shared" si="1713"/>
        <x:v>35200</x:v>
      </x:c>
      <x:c r="Q9146" s="55">
        <x:f t="shared" si="1714"/>
        <x:v>116097.3590765071</x:v>
      </x:c>
      <x:c r="R9146" s="55">
        <x:f t="shared" si="1715"/>
        <x:v>30882.640923492901</x:v>
      </x:c>
      <x:c r="S9146" s="1" t="str">
        <x:f t="shared" si="1716"/>
        <x:v>YES</x:v>
      </x:c>
      <x:c r="T9146" s="1">
        <x:f t="shared" si="1717"/>
        <x:v>30882.640923492901</x:v>
      </x:c>
    </x:row>
    <x:row r="9147">
      <x:c r="A9147" s="1"/>
      <x:c r="B9147" s="1"/>
      <x:c r="C9147" s="1"/>
      <x:c r="D9147" s="1"/>
      <x:c r="E9147" s="1"/>
      <x:c r="F9147" s="1"/>
      <x:c r="G9147" s="1"/>
      <x:c r="H9147" s="1"/>
      <x:c r="I9147" s="53">
        <x:f t="shared" si="1706"/>
        <x:v>13</x:v>
      </x:c>
      <x:c r="J9147" s="53">
        <x:f t="shared" si="1707"/>
        <x:v>20</x:v>
      </x:c>
      <x:c r="K9147" s="53">
        <x:f t="shared" si="1708"/>
        <x:v>18</x:v>
      </x:c>
      <x:c r="L9147" s="53">
        <x:f t="shared" si="1709"/>
        <x:v>51</x:v>
      </x:c>
      <x:c r="M9147" s="54">
        <x:f t="shared" si="1710"/>
        <x:v>6035.2948742653962</x:v>
      </x:c>
      <x:c r="N9147" s="54">
        <x:f t="shared" si="1711"/>
        <x:v>3.6911769960176364</x:v>
      </x:c>
      <x:c r="O9147" s="55">
        <x:f t="shared" si="1712"/>
        <x:v>204880</x:v>
      </x:c>
      <x:c r="P9147" s="55">
        <x:f t="shared" si="1713"/>
        <x:v>36080</x:v>
      </x:c>
      <x:c r="Q9147" s="55">
        <x:f t="shared" si="1714"/>
        <x:v>117279.42490044091</x:v>
      </x:c>
      <x:c r="R9147" s="55">
        <x:f t="shared" si="1715"/>
        <x:v>31520.575099559093</x:v>
      </x:c>
      <x:c r="S9147" s="1" t="str">
        <x:f t="shared" si="1716"/>
        <x:v>YES</x:v>
      </x:c>
      <x:c r="T9147" s="1">
        <x:f t="shared" si="1717"/>
        <x:v>31520.575099559093</x:v>
      </x:c>
    </x:row>
    <x:row r="9148">
      <x:c r="A9148" s="1"/>
      <x:c r="B9148" s="1"/>
      <x:c r="C9148" s="1"/>
      <x:c r="D9148" s="1"/>
      <x:c r="E9148" s="1"/>
      <x:c r="F9148" s="1"/>
      <x:c r="G9148" s="1"/>
      <x:c r="H9148" s="1"/>
      <x:c r="I9148" s="53">
        <x:f t="shared" si="1706"/>
        <x:v>13</x:v>
      </x:c>
      <x:c r="J9148" s="53">
        <x:f t="shared" si="1707"/>
        <x:v>20</x:v>
      </x:c>
      <x:c r="K9148" s="53">
        <x:f t="shared" si="1708"/>
        <x:v>19</x:v>
      </x:c>
      <x:c r="L9148" s="53">
        <x:f t="shared" si="1709"/>
        <x:v>52</x:v>
      </x:c>
      <x:c r="M9148" s="54">
        <x:f t="shared" si="1710"/>
        <x:v>6104.9364029014178</x:v>
      </x:c>
      <x:c r="N9148" s="54">
        <x:f t="shared" si="1711"/>
        <x:v>3.73953916868154</x:v>
      </x:c>
      <x:c r="O9148" s="55">
        <x:f t="shared" si="1712"/>
        <x:v>207580</x:v>
      </x:c>
      <x:c r="P9148" s="55">
        <x:f t="shared" si="1713"/>
        <x:v>36960</x:v>
      </x:c>
      <x:c r="Q9148" s="55">
        <x:f t="shared" si="1714"/>
        <x:v>118488.4792170385</x:v>
      </x:c>
      <x:c r="R9148" s="55">
        <x:f t="shared" si="1715"/>
        <x:v>32131.520782961496</x:v>
      </x:c>
      <x:c r="S9148" s="1" t="str">
        <x:f t="shared" si="1716"/>
        <x:v>YES</x:v>
      </x:c>
      <x:c r="T9148" s="1">
        <x:f t="shared" si="1717"/>
        <x:v>32131.520782961496</x:v>
      </x:c>
    </x:row>
    <x:row r="9149">
      <x:c r="A9149" s="1"/>
      <x:c r="B9149" s="1"/>
      <x:c r="C9149" s="1"/>
      <x:c r="D9149" s="1"/>
      <x:c r="E9149" s="1"/>
      <x:c r="F9149" s="1"/>
      <x:c r="G9149" s="1"/>
      <x:c r="H9149" s="1"/>
      <x:c r="I9149" s="53">
        <x:f t="shared" si="1706"/>
        <x:v>13</x:v>
      </x:c>
      <x:c r="J9149" s="53">
        <x:f t="shared" si="1707"/>
        <x:v>20</x:v>
      </x:c>
      <x:c r="K9149" s="53">
        <x:f t="shared" si="1708"/>
        <x:v>20</x:v>
      </x:c>
      <x:c r="L9149" s="53">
        <x:f t="shared" si="1709"/>
        <x:v>53</x:v>
      </x:c>
      <x:c r="M9149" s="54">
        <x:f t="shared" si="1710"/>
        <x:v>6176.1606935518948</x:v>
      </x:c>
      <x:c r="N9149" s="54">
        <x:f t="shared" si="1711"/>
        <x:v>3.7890004816332601</x:v>
      </x:c>
      <x:c r="O9149" s="55">
        <x:f t="shared" si="1712"/>
        <x:v>210280</x:v>
      </x:c>
      <x:c r="P9149" s="55">
        <x:f t="shared" si="1713"/>
        <x:v>37840</x:v>
      </x:c>
      <x:c r="Q9149" s="55">
        <x:f t="shared" si="1714"/>
        <x:v>119725.01204083151</x:v>
      </x:c>
      <x:c r="R9149" s="55">
        <x:f t="shared" si="1715"/>
        <x:v>32714.987959168488</x:v>
      </x:c>
      <x:c r="S9149" s="1" t="str">
        <x:f t="shared" si="1716"/>
        <x:v>YES</x:v>
      </x:c>
      <x:c r="T9149" s="1">
        <x:f t="shared" si="1717"/>
        <x:v>32714.987959168488</x:v>
      </x:c>
    </x:row>
    <x:row r="9150">
      <x:c r="A9150" s="1"/>
      <x:c r="B9150" s="1"/>
      <x:c r="C9150" s="1"/>
      <x:c r="D9150" s="1"/>
      <x:c r="E9150" s="1"/>
      <x:c r="F9150" s="1"/>
      <x:c r="G9150" s="1"/>
      <x:c r="H9150" s="1"/>
      <x:c r="I9150" s="53">
        <x:f t="shared" si="1706"/>
        <x:v>13</x:v>
      </x:c>
      <x:c r="J9150" s="53">
        <x:f t="shared" si="1707"/>
        <x:v>20</x:v>
      </x:c>
      <x:c r="K9150" s="53">
        <x:f t="shared" si="1708"/>
        <x:v>21</x:v>
      </x:c>
      <x:c r="L9150" s="53">
        <x:f t="shared" si="1709"/>
        <x:v>54</x:v>
      </x:c>
      <x:c r="M9150" s="54">
        <x:f t="shared" si="1710"/>
        <x:v>6248.9964337783385</x:v>
      </x:c>
      <x:c r="N9150" s="54">
        <x:f t="shared" si="1711"/>
        <x:v>3.839580856790513</x:v>
      </x:c>
      <x:c r="O9150" s="55">
        <x:f t="shared" si="1712"/>
        <x:v>212980</x:v>
      </x:c>
      <x:c r="P9150" s="55">
        <x:f t="shared" si="1713"/>
        <x:v>38720</x:v>
      </x:c>
      <x:c r="Q9150" s="55">
        <x:f t="shared" si="1714"/>
        <x:v>120989.52141976282</x:v>
      </x:c>
      <x:c r="R9150" s="55">
        <x:f t="shared" si="1715"/>
        <x:v>33270.478580237177</x:v>
      </x:c>
      <x:c r="S9150" s="1" t="str">
        <x:f t="shared" si="1716"/>
        <x:v>YES</x:v>
      </x:c>
      <x:c r="T9150" s="1">
        <x:f t="shared" si="1717"/>
        <x:v>33270.478580237177</x:v>
      </x:c>
    </x:row>
    <x:row r="9151">
      <x:c r="A9151" s="1"/>
      <x:c r="B9151" s="1"/>
      <x:c r="C9151" s="1"/>
      <x:c r="D9151" s="1"/>
      <x:c r="E9151" s="1"/>
      <x:c r="F9151" s="1"/>
      <x:c r="G9151" s="1"/>
      <x:c r="H9151" s="1"/>
      <x:c r="I9151" s="53">
        <x:f t="shared" si="1706"/>
        <x:v>13</x:v>
      </x:c>
      <x:c r="J9151" s="53">
        <x:f t="shared" si="1707"/>
        <x:v>20</x:v>
      </x:c>
      <x:c r="K9151" s="53">
        <x:f t="shared" si="1708"/>
        <x:v>22</x:v>
      </x:c>
      <x:c r="L9151" s="53">
        <x:f t="shared" si="1709"/>
        <x:v>55</x:v>
      </x:c>
      <x:c r="M9151" s="54">
        <x:f t="shared" si="1710"/>
        <x:v>6323.472781024735</x:v>
      </x:c>
      <x:c r="N9151" s="54">
        <x:f t="shared" si="1711"/>
        <x:v>3.8913005423782883</x:v>
      </x:c>
      <x:c r="O9151" s="55">
        <x:f t="shared" si="1712"/>
        <x:v>215680</x:v>
      </x:c>
      <x:c r="P9151" s="55">
        <x:f t="shared" si="1713"/>
        <x:v>39600</x:v>
      </x:c>
      <x:c r="Q9151" s="55">
        <x:f t="shared" si="1714"/>
        <x:v>122282.51355945721</x:v>
      </x:c>
      <x:c r="R9151" s="55">
        <x:f t="shared" si="1715"/>
        <x:v>33797.486440542794</x:v>
      </x:c>
      <x:c r="S9151" s="1" t="str">
        <x:f t="shared" si="1716"/>
        <x:v>YES</x:v>
      </x:c>
      <x:c r="T9151" s="1">
        <x:f t="shared" si="1717"/>
        <x:v>33797.486440542794</x:v>
      </x:c>
    </x:row>
    <x:row r="9152">
      <x:c r="A9152" s="1"/>
      <x:c r="B9152" s="1"/>
      <x:c r="C9152" s="1"/>
      <x:c r="D9152" s="1"/>
      <x:c r="E9152" s="1"/>
      <x:c r="F9152" s="1"/>
      <x:c r="G9152" s="1"/>
      <x:c r="H9152" s="1"/>
      <x:c r="I9152" s="53">
        <x:f t="shared" si="1706"/>
        <x:v>13</x:v>
      </x:c>
      <x:c r="J9152" s="53">
        <x:f t="shared" si="1707"/>
        <x:v>20</x:v>
      </x:c>
      <x:c r="K9152" s="53">
        <x:f t="shared" si="1708"/>
        <x:v>23</x:v>
      </x:c>
      <x:c r="L9152" s="53">
        <x:f t="shared" si="1709"/>
        <x:v>56</x:v>
      </x:c>
      <x:c r="M9152" s="54">
        <x:f t="shared" si="1710"/>
        <x:v>6399.6193698821717</x:v>
      </x:c>
      <x:c r="N9152" s="54">
        <x:f t="shared" si="1711"/>
        <x:v>3.9441801179737301</x:v>
      </x:c>
      <x:c r="O9152" s="55">
        <x:f t="shared" si="1712"/>
        <x:v>218380</x:v>
      </x:c>
      <x:c r="P9152" s="55">
        <x:f t="shared" si="1713"/>
        <x:v>40480</x:v>
      </x:c>
      <x:c r="Q9152" s="55">
        <x:f t="shared" si="1714"/>
        <x:v>123604.50294934325</x:v>
      </x:c>
      <x:c r="R9152" s="55">
        <x:f t="shared" si="1715"/>
        <x:v>34295.497050656748</x:v>
      </x:c>
      <x:c r="S9152" s="1" t="str">
        <x:f t="shared" si="1716"/>
        <x:v>YES</x:v>
      </x:c>
      <x:c r="T9152" s="1">
        <x:f t="shared" si="1717"/>
        <x:v>34295.497050656748</x:v>
      </x:c>
    </x:row>
    <x:row r="9153">
      <x:c r="A9153" s="1"/>
      <x:c r="B9153" s="1"/>
      <x:c r="C9153" s="1"/>
      <x:c r="D9153" s="1"/>
      <x:c r="E9153" s="1"/>
      <x:c r="F9153" s="1"/>
      <x:c r="G9153" s="1"/>
      <x:c r="H9153" s="1"/>
      <x:c r="I9153" s="53">
        <x:f t="shared" si="1706"/>
        <x:v>13</x:v>
      </x:c>
      <x:c r="J9153" s="53">
        <x:f t="shared" si="1707"/>
        <x:v>20</x:v>
      </x:c>
      <x:c r="K9153" s="53">
        <x:f t="shared" si="1708"/>
        <x:v>24</x:v>
      </x:c>
      <x:c r="L9153" s="53">
        <x:f t="shared" si="1709"/>
        <x:v>57</x:v>
      </x:c>
      <x:c r="M9153" s="54">
        <x:f t="shared" si="1710"/>
        <x:v>6477.4663194616669</x:v>
      </x:c>
      <x:c r="N9153" s="54">
        <x:f t="shared" si="1711"/>
        <x:v>3.9982404996261574</x:v>
      </x:c>
      <x:c r="O9153" s="55">
        <x:f t="shared" si="1712"/>
        <x:v>221080</x:v>
      </x:c>
      <x:c r="P9153" s="55">
        <x:f t="shared" si="1713"/>
        <x:v>41360</x:v>
      </x:c>
      <x:c r="Q9153" s="55">
        <x:f t="shared" si="1714"/>
        <x:v>124956.01249065394</x:v>
      </x:c>
      <x:c r="R9153" s="55">
        <x:f t="shared" si="1715"/>
        <x:v>34763.987509346058</x:v>
      </x:c>
      <x:c r="S9153" s="1" t="str">
        <x:f t="shared" si="1716"/>
        <x:v>YES</x:v>
      </x:c>
      <x:c r="T9153" s="1">
        <x:f t="shared" si="1717"/>
        <x:v>34763.987509346058</x:v>
      </x:c>
    </x:row>
    <x:row r="9154">
      <x:c r="A9154" s="1"/>
      <x:c r="B9154" s="1"/>
      <x:c r="C9154" s="1"/>
      <x:c r="D9154" s="1"/>
      <x:c r="E9154" s="1"/>
      <x:c r="F9154" s="1"/>
      <x:c r="G9154" s="1"/>
      <x:c r="H9154" s="1"/>
      <x:c r="I9154" s="53">
        <x:f t="shared" si="1706"/>
        <x:v>13</x:v>
      </x:c>
      <x:c r="J9154" s="53">
        <x:f t="shared" si="1707"/>
        <x:v>20</x:v>
      </x:c>
      <x:c r="K9154" s="53">
        <x:f t="shared" si="1708"/>
        <x:v>25</x:v>
      </x:c>
      <x:c r="L9154" s="53">
        <x:f t="shared" si="1709"/>
        <x:v>58</x:v>
      </x:c>
      <x:c r="M9154" s="54">
        <x:f t="shared" si="1710"/>
        <x:v>6557.0442408767649</x:v>
      </x:c>
      <x:c r="N9154" s="54">
        <x:f t="shared" si="1711"/>
        <x:v>4.0535029450533093</x:v>
      </x:c>
      <x:c r="O9154" s="55">
        <x:f t="shared" si="1712"/>
        <x:v>223780</x:v>
      </x:c>
      <x:c r="P9154" s="55">
        <x:f t="shared" si="1713"/>
        <x:v>42240</x:v>
      </x:c>
      <x:c r="Q9154" s="55">
        <x:f t="shared" si="1714"/>
        <x:v>126337.57362633273</x:v>
      </x:c>
      <x:c r="R9154" s="55">
        <x:f t="shared" si="1715"/>
        <x:v>35202.426373667273</x:v>
      </x:c>
      <x:c r="S9154" s="1" t="str">
        <x:f t="shared" si="1716"/>
        <x:v>NO</x:v>
      </x:c>
      <x:c r="T9154" s="1">
        <x:f t="shared" si="1717"/>
        <x:v>-9.9999999999999997E+98</x:v>
      </x:c>
    </x:row>
    <x:row r="9155">
      <x:c r="A9155" s="1"/>
      <x:c r="B9155" s="1"/>
      <x:c r="C9155" s="1"/>
      <x:c r="D9155" s="1"/>
      <x:c r="E9155" s="1"/>
      <x:c r="F9155" s="1"/>
      <x:c r="G9155" s="1"/>
      <x:c r="H9155" s="1"/>
      <x:c r="I9155" s="53">
        <x:f t="shared" si="1706"/>
        <x:v>13</x:v>
      </x:c>
      <x:c r="J9155" s="53">
        <x:f t="shared" si="1707"/>
        <x:v>20</x:v>
      </x:c>
      <x:c r="K9155" s="53">
        <x:f t="shared" si="1708"/>
        <x:v>26</x:v>
      </x:c>
      <x:c r="L9155" s="53">
        <x:f t="shared" si="1709"/>
        <x:v>59</x:v>
      </x:c>
      <x:c r="M9155" s="54">
        <x:f t="shared" si="1710"/>
        <x:v>6638.3842448374826</x:v>
      </x:c>
      <x:c r="N9155" s="54">
        <x:f t="shared" si="1711"/>
        <x:v>4.1099890589149188</x:v>
      </x:c>
      <x:c r="O9155" s="55">
        <x:f t="shared" si="1712"/>
        <x:v>226480</x:v>
      </x:c>
      <x:c r="P9155" s="55">
        <x:f t="shared" si="1713"/>
        <x:v>43120</x:v>
      </x:c>
      <x:c r="Q9155" s="55">
        <x:f t="shared" si="1714"/>
        <x:v>127749.72647287296</x:v>
      </x:c>
      <x:c r="R9155" s="55">
        <x:f t="shared" si="1715"/>
        <x:v>35610.273527127036</x:v>
      </x:c>
      <x:c r="S9155" s="1" t="str">
        <x:f t="shared" si="1716"/>
        <x:v>NO</x:v>
      </x:c>
      <x:c r="T9155" s="1">
        <x:f t="shared" si="1717"/>
        <x:v>-9.9999999999999997E+98</x:v>
      </x:c>
    </x:row>
    <x:row r="9156">
      <x:c r="A9156" s="1"/>
      <x:c r="B9156" s="1"/>
      <x:c r="C9156" s="1"/>
      <x:c r="D9156" s="1"/>
      <x:c r="E9156" s="1"/>
      <x:c r="F9156" s="1"/>
      <x:c r="G9156" s="1"/>
      <x:c r="H9156" s="1"/>
      <x:c r="I9156" s="53">
        <x:f t="shared" si="1706"/>
        <x:v>13</x:v>
      </x:c>
      <x:c r="J9156" s="53">
        <x:f t="shared" si="1707"/>
        <x:v>20</x:v>
      </x:c>
      <x:c r="K9156" s="53">
        <x:f t="shared" si="1708"/>
        <x:v>27</x:v>
      </x:c>
      <x:c r="L9156" s="53">
        <x:f t="shared" si="1709"/>
        <x:v>60</x:v>
      </x:c>
      <x:c r="M9156" s="54">
        <x:f t="shared" si="1710"/>
        <x:v>6721.5179493572396</x:v>
      </x:c>
      <x:c r="N9156" s="54">
        <x:f t="shared" si="1711"/>
        <x:v>4.1677207981647495</x:v>
      </x:c>
      <x:c r="O9156" s="55">
        <x:f t="shared" si="1712"/>
        <x:v>229180</x:v>
      </x:c>
      <x:c r="P9156" s="55">
        <x:f t="shared" si="1713"/>
        <x:v>44000</x:v>
      </x:c>
      <x:c r="Q9156" s="55">
        <x:f t="shared" si="1714"/>
        <x:v>129193.01995411875</x:v>
      </x:c>
      <x:c r="R9156" s="55">
        <x:f t="shared" si="1715"/>
        <x:v>35986.980045881253</x:v>
      </x:c>
      <x:c r="S9156" s="1" t="str">
        <x:f t="shared" si="1716"/>
        <x:v>NO</x:v>
      </x:c>
      <x:c r="T9156" s="1">
        <x:f t="shared" si="1717"/>
        <x:v>-9.9999999999999997E+98</x:v>
      </x:c>
    </x:row>
    <x:row r="9157">
      <x:c r="A9157" s="1"/>
      <x:c r="B9157" s="1"/>
      <x:c r="C9157" s="1"/>
      <x:c r="D9157" s="1"/>
      <x:c r="E9157" s="1"/>
      <x:c r="F9157" s="1"/>
      <x:c r="G9157" s="1"/>
      <x:c r="H9157" s="1"/>
      <x:c r="I9157" s="53">
        <x:f t="shared" si="1706"/>
        <x:v>13</x:v>
      </x:c>
      <x:c r="J9157" s="53">
        <x:f t="shared" si="1707"/>
        <x:v>20</x:v>
      </x:c>
      <x:c r="K9157" s="53">
        <x:f t="shared" si="1708"/>
        <x:v>28</x:v>
      </x:c>
      <x:c r="L9157" s="53">
        <x:f t="shared" si="1709"/>
        <x:v>61</x:v>
      </x:c>
      <x:c r="M9157" s="54">
        <x:f t="shared" si="1710"/>
        <x:v>6806.4774875743933</x:v>
      </x:c>
      <x:c r="N9157" s="54">
        <x:f t="shared" si="1711"/>
        <x:v>4.2267204774822176</x:v>
      </x:c>
      <x:c r="O9157" s="55">
        <x:f t="shared" si="1712"/>
        <x:v>231880</x:v>
      </x:c>
      <x:c r="P9157" s="55">
        <x:f t="shared" si="1713"/>
        <x:v>44880</x:v>
      </x:c>
      <x:c r="Q9157" s="55">
        <x:f t="shared" si="1714"/>
        <x:v>130668.01193705543</x:v>
      </x:c>
      <x:c r="R9157" s="55">
        <x:f t="shared" si="1715"/>
        <x:v>36331.988062944569</x:v>
      </x:c>
      <x:c r="S9157" s="1" t="str">
        <x:f t="shared" si="1716"/>
        <x:v>NO</x:v>
      </x:c>
      <x:c r="T9157" s="1">
        <x:f t="shared" si="1717"/>
        <x:v>-9.9999999999999997E+98</x:v>
      </x:c>
    </x:row>
    <x:row r="9158">
      <x:c r="A9158" s="1"/>
      <x:c r="B9158" s="1"/>
      <x:c r="C9158" s="1"/>
      <x:c r="D9158" s="1"/>
      <x:c r="E9158" s="1"/>
      <x:c r="F9158" s="1"/>
      <x:c r="G9158" s="1"/>
      <x:c r="H9158" s="1"/>
      <x:c r="I9158" s="53">
        <x:f t="shared" si="1706"/>
        <x:v>13</x:v>
      </x:c>
      <x:c r="J9158" s="53">
        <x:f t="shared" si="1707"/>
        <x:v>20</x:v>
      </x:c>
      <x:c r="K9158" s="53">
        <x:f t="shared" si="1708"/>
        <x:v>29</x:v>
      </x:c>
      <x:c r="L9158" s="53">
        <x:f t="shared" si="1709"/>
        <x:v>62</x:v>
      </x:c>
      <x:c r="M9158" s="54">
        <x:f t="shared" si="1710"/>
        <x:v>6893.2955156900462</x:v>
      </x:c>
      <x:c r="N9158" s="54">
        <x:f t="shared" si="1711"/>
        <x:v>4.2870107747847541</x:v>
      </x:c>
      <x:c r="O9158" s="55">
        <x:f t="shared" si="1712"/>
        <x:v>234580</x:v>
      </x:c>
      <x:c r="P9158" s="55">
        <x:f t="shared" si="1713"/>
        <x:v>45760</x:v>
      </x:c>
      <x:c r="Q9158" s="55">
        <x:f t="shared" si="1714"/>
        <x:v>132175.26936961885</x:v>
      </x:c>
      <x:c r="R9158" s="55">
        <x:f t="shared" si="1715"/>
        <x:v>36644.730630381149</x:v>
      </x:c>
      <x:c r="S9158" s="1" t="str">
        <x:f t="shared" si="1716"/>
        <x:v>NO</x:v>
      </x:c>
      <x:c r="T9158" s="1">
        <x:f t="shared" si="1717"/>
        <x:v>-9.9999999999999997E+98</x:v>
      </x:c>
    </x:row>
    <x:row r="9159">
      <x:c r="A9159" s="1"/>
      <x:c r="B9159" s="1"/>
      <x:c r="C9159" s="1"/>
      <x:c r="D9159" s="1"/>
      <x:c r="E9159" s="1"/>
      <x:c r="F9159" s="1"/>
      <x:c r="G9159" s="1"/>
      <x:c r="H9159" s="1"/>
      <x:c r="I9159" s="53">
        <x:f t="shared" si="1706"/>
        <x:v>13</x:v>
      </x:c>
      <x:c r="J9159" s="53">
        <x:f t="shared" si="1707"/>
        <x:v>20</x:v>
      </x:c>
      <x:c r="K9159" s="53">
        <x:f t="shared" si="1708"/>
        <x:v>30</x:v>
      </x:c>
      <x:c r="L9159" s="53">
        <x:f t="shared" si="1709"/>
        <x:v>63</x:v>
      </x:c>
      <x:c r="M9159" s="54">
        <x:f t="shared" si="1710"/>
        <x:v>6982.0052210238173</x:v>
      </x:c>
      <x:c r="N9159" s="54">
        <x:f t="shared" si="1711"/>
        <x:v>4.3486147368220953</x:v>
      </x:c>
      <x:c r="O9159" s="55">
        <x:f t="shared" si="1712"/>
        <x:v>237280</x:v>
      </x:c>
      <x:c r="P9159" s="55">
        <x:f t="shared" si="1713"/>
        <x:v>46640</x:v>
      </x:c>
      <x:c r="Q9159" s="55">
        <x:f t="shared" si="1714"/>
        <x:v>133715.36842055238</x:v>
      </x:c>
      <x:c r="R9159" s="55">
        <x:f t="shared" si="1715"/>
        <x:v>36924.631579447625</x:v>
      </x:c>
      <x:c r="S9159" s="1" t="str">
        <x:f t="shared" si="1716"/>
        <x:v>NO</x:v>
      </x:c>
      <x:c r="T9159" s="1">
        <x:f t="shared" si="1717"/>
        <x:v>-9.9999999999999997E+98</x:v>
      </x:c>
    </x:row>
    <x:row r="9160">
      <x:c r="A9160" s="1"/>
      <x:c r="B9160" s="1"/>
      <x:c r="C9160" s="1"/>
      <x:c r="D9160" s="1"/>
      <x:c r="E9160" s="1"/>
      <x:c r="F9160" s="1"/>
      <x:c r="G9160" s="1"/>
      <x:c r="H9160" s="1"/>
      <x:c r="I9160" s="53">
        <x:f t="shared" si="1706"/>
        <x:v>14</x:v>
      </x:c>
      <x:c r="J9160" s="53">
        <x:f t="shared" si="1707"/>
        <x:v>0</x:v>
      </x:c>
      <x:c r="K9160" s="53">
        <x:f t="shared" si="1708"/>
        <x:v>0</x:v>
      </x:c>
      <x:c r="L9160" s="53">
        <x:f t="shared" si="1709"/>
        <x:v>14</x:v>
      </x:c>
      <x:c r="M9160" s="54">
        <x:f t="shared" si="1710"/>
        <x:v>4784.8479031488414</x:v>
      </x:c>
      <x:c r="N9160" s="54">
        <x:f t="shared" si="1711"/>
        <x:v>2.822811043853362</x:v>
      </x:c>
      <x:c r="O9160" s="55">
        <x:f t="shared" si="1712"/>
        <x:v>123200</x:v>
      </x:c>
      <x:c r="P9160" s="55">
        <x:f t="shared" si="1713"/>
        <x:v>12320</x:v>
      </x:c>
      <x:c r="Q9160" s="55">
        <x:f t="shared" si="1714"/>
        <x:v>95570.276096334055</x:v>
      </x:c>
      <x:c r="R9160" s="55">
        <x:f t="shared" si="1715"/>
        <x:v>-4690.2760963340552</x:v>
      </x:c>
      <x:c r="S9160" s="1" t="str">
        <x:f t="shared" si="1716"/>
        <x:v>YES</x:v>
      </x:c>
      <x:c r="T9160" s="1">
        <x:f t="shared" si="1717"/>
        <x:v>-4690.2760963340552</x:v>
      </x:c>
    </x:row>
    <x:row r="9161">
      <x:c r="A9161" s="1"/>
      <x:c r="B9161" s="1"/>
      <x:c r="C9161" s="1"/>
      <x:c r="D9161" s="1"/>
      <x:c r="E9161" s="1"/>
      <x:c r="F9161" s="1"/>
      <x:c r="G9161" s="1"/>
      <x:c r="H9161" s="1"/>
      <x:c r="I9161" s="53">
        <x:f t="shared" si="1706"/>
        <x:v>14</x:v>
      </x:c>
      <x:c r="J9161" s="53">
        <x:f t="shared" si="1707"/>
        <x:v>0</x:v>
      </x:c>
      <x:c r="K9161" s="53">
        <x:f t="shared" si="1708"/>
        <x:v>1</x:v>
      </x:c>
      <x:c r="L9161" s="53">
        <x:f t="shared" si="1709"/>
        <x:v>15</x:v>
      </x:c>
      <x:c r="M9161" s="54">
        <x:f t="shared" si="1710"/>
        <x:v>4830.4104031488414</x:v>
      </x:c>
      <x:c r="N9161" s="54">
        <x:f t="shared" si="1711"/>
        <x:v>2.8544516688533621</x:v>
      </x:c>
      <x:c r="O9161" s="55">
        <x:f t="shared" si="1712"/>
        <x:v>125900</x:v>
      </x:c>
      <x:c r="P9161" s="55">
        <x:f t="shared" si="1713"/>
        <x:v>13200</x:v>
      </x:c>
      <x:c r="Q9161" s="55">
        <x:f t="shared" si="1714"/>
        <x:v>96361.291721334055</x:v>
      </x:c>
      <x:c r="R9161" s="55">
        <x:f t="shared" si="1715"/>
        <x:v>-3661.2917213340552</x:v>
      </x:c>
      <x:c r="S9161" s="1" t="str">
        <x:f t="shared" si="1716"/>
        <x:v>YES</x:v>
      </x:c>
      <x:c r="T9161" s="1">
        <x:f t="shared" si="1717"/>
        <x:v>-3661.2917213340552</x:v>
      </x:c>
    </x:row>
    <x:row r="9162">
      <x:c r="A9162" s="1"/>
      <x:c r="B9162" s="1"/>
      <x:c r="C9162" s="1"/>
      <x:c r="D9162" s="1"/>
      <x:c r="E9162" s="1"/>
      <x:c r="F9162" s="1"/>
      <x:c r="G9162" s="1"/>
      <x:c r="H9162" s="1"/>
      <x:c r="I9162" s="53">
        <x:f t="shared" si="1706"/>
        <x:v>14</x:v>
      </x:c>
      <x:c r="J9162" s="53">
        <x:f t="shared" si="1707"/>
        <x:v>0</x:v>
      </x:c>
      <x:c r="K9162" s="53">
        <x:f t="shared" si="1708"/>
        <x:v>2</x:v>
      </x:c>
      <x:c r="L9162" s="53">
        <x:f t="shared" si="1709"/>
        <x:v>16</x:v>
      </x:c>
      <x:c r="M9162" s="54">
        <x:f t="shared" si="1710"/>
        <x:v>4877.1119656488418</x:v>
      </x:c>
      <x:c r="N9162" s="54">
        <x:f t="shared" si="1711"/>
        <x:v>2.8868833094783621</x:v>
      </x:c>
      <x:c r="O9162" s="55">
        <x:f t="shared" si="1712"/>
        <x:v>128600</x:v>
      </x:c>
      <x:c r="P9162" s="55">
        <x:f t="shared" si="1713"/>
        <x:v>14080</x:v>
      </x:c>
      <x:c r="Q9162" s="55">
        <x:f t="shared" si="1714"/>
        <x:v>97172.082736959055</x:v>
      </x:c>
      <x:c r="R9162" s="55">
        <x:f t="shared" si="1715"/>
        <x:v>-2652.0827369590552</x:v>
      </x:c>
      <x:c r="S9162" s="1" t="str">
        <x:f t="shared" si="1716"/>
        <x:v>YES</x:v>
      </x:c>
      <x:c r="T9162" s="1">
        <x:f t="shared" si="1717"/>
        <x:v>-2652.0827369590552</x:v>
      </x:c>
    </x:row>
    <x:row r="9163">
      <x:c r="A9163" s="1"/>
      <x:c r="B9163" s="1"/>
      <x:c r="C9163" s="1"/>
      <x:c r="D9163" s="1"/>
      <x:c r="E9163" s="1"/>
      <x:c r="F9163" s="1"/>
      <x:c r="G9163" s="1"/>
      <x:c r="H9163" s="1"/>
      <x:c r="I9163" s="53">
        <x:f t="shared" si="1706"/>
        <x:v>14</x:v>
      </x:c>
      <x:c r="J9163" s="53">
        <x:f t="shared" si="1707"/>
        <x:v>0</x:v>
      </x:c>
      <x:c r="K9163" s="53">
        <x:f t="shared" si="1708"/>
        <x:v>3</x:v>
      </x:c>
      <x:c r="L9163" s="53">
        <x:f t="shared" si="1709"/>
        <x:v>17</x:v>
      </x:c>
      <x:c r="M9163" s="54">
        <x:f t="shared" si="1710"/>
        <x:v>4924.9739480707167</x:v>
      </x:c>
      <x:c r="N9163" s="54">
        <x:f t="shared" si="1711"/>
        <x:v>2.920120797271331</x:v>
      </x:c>
      <x:c r="O9163" s="55">
        <x:f t="shared" si="1712"/>
        <x:v>131300</x:v>
      </x:c>
      <x:c r="P9163" s="55">
        <x:f t="shared" si="1713"/>
        <x:v>14960</x:v>
      </x:c>
      <x:c r="Q9163" s="55">
        <x:f t="shared" si="1714"/>
        <x:v>98003.019931783274</x:v>
      </x:c>
      <x:c r="R9163" s="55">
        <x:f t="shared" si="1715"/>
        <x:v>-1663.0199317832739</x:v>
      </x:c>
      <x:c r="S9163" s="1" t="str">
        <x:f t="shared" si="1716"/>
        <x:v>YES</x:v>
      </x:c>
      <x:c r="T9163" s="1">
        <x:f t="shared" si="1717"/>
        <x:v>-1663.0199317832739</x:v>
      </x:c>
    </x:row>
    <x:row r="9164">
      <x:c r="A9164" s="1"/>
      <x:c r="B9164" s="1"/>
      <x:c r="C9164" s="1"/>
      <x:c r="D9164" s="1"/>
      <x:c r="E9164" s="1"/>
      <x:c r="F9164" s="1"/>
      <x:c r="G9164" s="1"/>
      <x:c r="H9164" s="1"/>
      <x:c r="I9164" s="53">
        <x:f t="shared" si="1706"/>
        <x:v>14</x:v>
      </x:c>
      <x:c r="J9164" s="53">
        <x:f t="shared" si="1707"/>
        <x:v>0</x:v>
      </x:c>
      <x:c r="K9164" s="53">
        <x:f t="shared" si="1708"/>
        <x:v>4</x:v>
      </x:c>
      <x:c r="L9164" s="53">
        <x:f t="shared" si="1709"/>
        <x:v>18</x:v>
      </x:c>
      <x:c r="M9164" s="54">
        <x:f t="shared" si="1710"/>
        <x:v>4974.0180637933727</x:v>
      </x:c>
      <x:c r="N9164" s="54">
        <x:f t="shared" si="1711"/>
        <x:v>2.9541792109676197</x:v>
      </x:c>
      <x:c r="O9164" s="55">
        <x:f t="shared" si="1712"/>
        <x:v>134000</x:v>
      </x:c>
      <x:c r="P9164" s="55">
        <x:f t="shared" si="1713"/>
        <x:v>15840</x:v>
      </x:c>
      <x:c r="Q9164" s="55">
        <x:f t="shared" si="1714"/>
        <x:v>98854.4802741905</x:v>
      </x:c>
      <x:c r="R9164" s="55">
        <x:f t="shared" si="1715"/>
        <x:v>-694.4802741905005</x:v>
      </x:c>
      <x:c r="S9164" s="1" t="str">
        <x:f t="shared" si="1716"/>
        <x:v>YES</x:v>
      </x:c>
      <x:c r="T9164" s="1">
        <x:f t="shared" si="1717"/>
        <x:v>-694.4802741905005</x:v>
      </x:c>
    </x:row>
    <x:row r="9165">
      <x:c r="A9165" s="1"/>
      <x:c r="B9165" s="1"/>
      <x:c r="C9165" s="1"/>
      <x:c r="D9165" s="1"/>
      <x:c r="E9165" s="1"/>
      <x:c r="F9165" s="1"/>
      <x:c r="G9165" s="1"/>
      <x:c r="H9165" s="1"/>
      <x:c r="I9165" s="53">
        <x:f t="shared" si="1706"/>
        <x:v>14</x:v>
      </x:c>
      <x:c r="J9165" s="53">
        <x:f t="shared" si="1707"/>
        <x:v>0</x:v>
      </x:c>
      <x:c r="K9165" s="53">
        <x:f t="shared" si="1708"/>
        <x:v>5</x:v>
      </x:c>
      <x:c r="L9165" s="53">
        <x:f t="shared" si="1709"/>
        <x:v>19</x:v>
      </x:c>
      <x:c r="M9165" s="54">
        <x:f t="shared" si="1710"/>
        <x:v>5024.266387714576</x:v>
      </x:c>
      <x:c r="N9165" s="54">
        <x:f t="shared" si="1711"/>
        <x:v>2.9890738803573447</x:v>
      </x:c>
      <x:c r="O9165" s="55">
        <x:f t="shared" si="1712"/>
        <x:v>136700</x:v>
      </x:c>
      <x:c r="P9165" s="55">
        <x:f t="shared" si="1713"/>
        <x:v>16720</x:v>
      </x:c>
      <x:c r="Q9165" s="55">
        <x:f t="shared" si="1714"/>
        <x:v>99726.847008933604</x:v>
      </x:c>
      <x:c r="R9165" s="55">
        <x:f t="shared" si="1715"/>
        <x:v>253.15299106639577</x:v>
      </x:c>
      <x:c r="S9165" s="1" t="str">
        <x:f t="shared" si="1716"/>
        <x:v>YES</x:v>
      </x:c>
      <x:c r="T9165" s="1">
        <x:f t="shared" si="1717"/>
        <x:v>253.15299106639577</x:v>
      </x:c>
    </x:row>
    <x:row r="9166">
      <x:c r="A9166" s="1"/>
      <x:c r="B9166" s="1"/>
      <x:c r="C9166" s="1"/>
      <x:c r="D9166" s="1"/>
      <x:c r="E9166" s="1"/>
      <x:c r="F9166" s="1"/>
      <x:c r="G9166" s="1"/>
      <x:c r="H9166" s="1"/>
      <x:c r="I9166" s="53">
        <x:f t="shared" si="1706"/>
        <x:v>14</x:v>
      </x:c>
      <x:c r="J9166" s="53">
        <x:f t="shared" si="1707"/>
        <x:v>0</x:v>
      </x:c>
      <x:c r="K9166" s="53">
        <x:f t="shared" si="1708"/>
        <x:v>6</x:v>
      </x:c>
      <x:c r="L9166" s="53">
        <x:f t="shared" si="1709"/>
        <x:v>20</x:v>
      </x:c>
      <x:c r="M9166" s="54">
        <x:f t="shared" si="1710"/>
        <x:v>5075.7413618962091</x:v>
      </x:c>
      <x:c r="N9166" s="54">
        <x:f t="shared" si="1711"/>
        <x:v>3.0248203902057007</x:v>
      </x:c>
      <x:c r="O9166" s="55">
        <x:f t="shared" si="1712"/>
        <x:v>139400</x:v>
      </x:c>
      <x:c r="P9166" s="55">
        <x:f t="shared" si="1713"/>
        <x:v>17600</x:v>
      </x:c>
      <x:c r="Q9166" s="55">
        <x:f t="shared" si="1714"/>
        <x:v>100620.50975514251</x:v>
      </x:c>
      <x:c r="R9166" s="55">
        <x:f t="shared" si="1715"/>
        <x:v>1179.4902448574867</x:v>
      </x:c>
      <x:c r="S9166" s="1" t="str">
        <x:f t="shared" si="1716"/>
        <x:v>YES</x:v>
      </x:c>
      <x:c r="T9166" s="1">
        <x:f t="shared" si="1717"/>
        <x:v>1179.4902448574867</x:v>
      </x:c>
    </x:row>
    <x:row r="9167">
      <x:c r="A9167" s="1"/>
      <x:c r="B9167" s="1"/>
      <x:c r="C9167" s="1"/>
      <x:c r="D9167" s="1"/>
      <x:c r="E9167" s="1"/>
      <x:c r="F9167" s="1"/>
      <x:c r="G9167" s="1"/>
      <x:c r="H9167" s="1"/>
      <x:c r="I9167" s="53">
        <x:f t="shared" si="1706"/>
        <x:v>14</x:v>
      </x:c>
      <x:c r="J9167" s="53">
        <x:f t="shared" si="1707"/>
        <x:v>0</x:v>
      </x:c>
      <x:c r="K9167" s="53">
        <x:f t="shared" si="1708"/>
        <x:v>7</x:v>
      </x:c>
      <x:c r="L9167" s="53">
        <x:f t="shared" si="1709"/>
        <x:v>21</x:v>
      </x:c>
      <x:c r="M9167" s="54">
        <x:f t="shared" si="1710"/>
        <x:v>5128.46580129417</x:v>
      </x:c>
      <x:c r="N9167" s="54">
        <x:f t="shared" si="1711"/>
        <x:v>3.0614345842320625</x:v>
      </x:c>
      <x:c r="O9167" s="55">
        <x:f t="shared" si="1712"/>
        <x:v>142100</x:v>
      </x:c>
      <x:c r="P9167" s="55">
        <x:f t="shared" si="1713"/>
        <x:v>18480</x:v>
      </x:c>
      <x:c r="Q9167" s="55">
        <x:f t="shared" si="1714"/>
        <x:v>101535.86460580156</x:v>
      </x:c>
      <x:c r="R9167" s="55">
        <x:f t="shared" si="1715"/>
        <x:v>2084.1353941984416</x:v>
      </x:c>
      <x:c r="S9167" s="1" t="str">
        <x:f t="shared" si="1716"/>
        <x:v>YES</x:v>
      </x:c>
      <x:c r="T9167" s="1">
        <x:f t="shared" si="1717"/>
        <x:v>2084.1353941984416</x:v>
      </x:c>
    </x:row>
    <x:row r="9168">
      <x:c r="A9168" s="1"/>
      <x:c r="B9168" s="1"/>
      <x:c r="C9168" s="1"/>
      <x:c r="D9168" s="1"/>
      <x:c r="E9168" s="1"/>
      <x:c r="F9168" s="1"/>
      <x:c r="G9168" s="1"/>
      <x:c r="H9168" s="1"/>
      <x:c r="I9168" s="53">
        <x:f t="shared" si="1706"/>
        <x:v>14</x:v>
      </x:c>
      <x:c r="J9168" s="53">
        <x:f t="shared" si="1707"/>
        <x:v>0</x:v>
      </x:c>
      <x:c r="K9168" s="53">
        <x:f t="shared" si="1708"/>
        <x:v>8</x:v>
      </x:c>
      <x:c r="L9168" s="53">
        <x:f t="shared" si="1709"/>
        <x:v>22</x:v>
      </x:c>
      <x:c r="M9168" s="54">
        <x:f t="shared" si="1710"/>
        <x:v>5182.4628995741496</x:v>
      </x:c>
      <x:c r="N9168" s="54">
        <x:f t="shared" si="1711"/>
        <x:v>3.0989325691487148</x:v>
      </x:c>
      <x:c r="O9168" s="55">
        <x:f t="shared" si="1712"/>
        <x:v>144800</x:v>
      </x:c>
      <x:c r="P9168" s="55">
        <x:f t="shared" si="1713"/>
        <x:v>19360</x:v>
      </x:c>
      <x:c r="Q9168" s="55">
        <x:f t="shared" si="1714"/>
        <x:v>102473.31422871788</x:v>
      </x:c>
      <x:c r="R9168" s="55">
        <x:f t="shared" si="1715"/>
        <x:v>2966.685771282122</x:v>
      </x:c>
      <x:c r="S9168" s="1" t="str">
        <x:f t="shared" si="1716"/>
        <x:v>YES</x:v>
      </x:c>
      <x:c r="T9168" s="1">
        <x:f t="shared" si="1717"/>
        <x:v>2966.685771282122</x:v>
      </x:c>
    </x:row>
    <x:row r="9169">
      <x:c r="A9169" s="1"/>
      <x:c r="B9169" s="1"/>
      <x:c r="C9169" s="1"/>
      <x:c r="D9169" s="1"/>
      <x:c r="E9169" s="1"/>
      <x:c r="F9169" s="1"/>
      <x:c r="G9169" s="1"/>
      <x:c r="H9169" s="1"/>
      <x:c r="I9169" s="53">
        <x:f t="shared" si="1706"/>
        <x:v>14</x:v>
      </x:c>
      <x:c r="J9169" s="53">
        <x:f t="shared" si="1707"/>
        <x:v>0</x:v>
      </x:c>
      <x:c r="K9169" s="53">
        <x:f t="shared" si="1708"/>
        <x:v>9</x:v>
      </x:c>
      <x:c r="L9169" s="53">
        <x:f t="shared" si="1709"/>
        <x:v>23</x:v>
      </x:c>
      <x:c r="M9169" s="54">
        <x:f t="shared" si="1710"/>
        <x:v>5237.7562350145445</x:v>
      </x:c>
      <x:c r="N9169" s="54">
        <x:f t="shared" si="1711"/>
        <x:v>3.1373307187601003</x:v>
      </x:c>
      <x:c r="O9169" s="55">
        <x:f t="shared" si="1712"/>
        <x:v>147500</x:v>
      </x:c>
      <x:c r="P9169" s="55">
        <x:f t="shared" si="1713"/>
        <x:v>20240</x:v>
      </x:c>
      <x:c r="Q9169" s="55">
        <x:f t="shared" si="1714"/>
        <x:v>103433.26796900251</x:v>
      </x:c>
      <x:c r="R9169" s="55">
        <x:f t="shared" si="1715"/>
        <x:v>3826.7320309974893</x:v>
      </x:c>
      <x:c r="S9169" s="1" t="str">
        <x:f t="shared" si="1716"/>
        <x:v>YES</x:v>
      </x:c>
      <x:c r="T9169" s="1">
        <x:f t="shared" si="1717"/>
        <x:v>3826.7320309974893</x:v>
      </x:c>
    </x:row>
    <x:row r="9170">
      <x:c r="A9170" s="1"/>
      <x:c r="B9170" s="1"/>
      <x:c r="C9170" s="1"/>
      <x:c r="D9170" s="1"/>
      <x:c r="E9170" s="1"/>
      <x:c r="F9170" s="1"/>
      <x:c r="G9170" s="1"/>
      <x:c r="H9170" s="1"/>
      <x:c r="I9170" s="53">
        <x:f t="shared" si="1706"/>
        <x:v>14</x:v>
      </x:c>
      <x:c r="J9170" s="53">
        <x:f t="shared" si="1707"/>
        <x:v>0</x:v>
      </x:c>
      <x:c r="K9170" s="53">
        <x:f t="shared" si="1708"/>
        <x:v>10</x:v>
      </x:c>
      <x:c r="L9170" s="53">
        <x:f t="shared" si="1709"/>
        <x:v>24</x:v>
      </x:c>
      <x:c r="M9170" s="54">
        <x:f t="shared" si="1710"/>
        <x:v>5294.3697764977569</x:v>
      </x:c>
      <x:c r="N9170" s="54">
        <x:f t="shared" si="1711"/>
        <x:v>3.1766456781234425</x:v>
      </x:c>
      <x:c r="O9170" s="55">
        <x:f t="shared" si="1712"/>
        <x:v>150200</x:v>
      </x:c>
      <x:c r="P9170" s="55">
        <x:f t="shared" si="1713"/>
        <x:v>21120</x:v>
      </x:c>
      <x:c r="Q9170" s="55">
        <x:f t="shared" si="1714"/>
        <x:v>104416.14195308606</x:v>
      </x:c>
      <x:c r="R9170" s="55">
        <x:f t="shared" si="1715"/>
        <x:v>4663.8580469139415</x:v>
      </x:c>
      <x:c r="S9170" s="1" t="str">
        <x:f t="shared" si="1716"/>
        <x:v>YES</x:v>
      </x:c>
      <x:c r="T9170" s="1">
        <x:f t="shared" si="1717"/>
        <x:v>4663.8580469139415</x:v>
      </x:c>
    </x:row>
    <x:row r="9171">
      <x:c r="A9171" s="1"/>
      <x:c r="B9171" s="1"/>
      <x:c r="C9171" s="1"/>
      <x:c r="D9171" s="1"/>
      <x:c r="E9171" s="1"/>
      <x:c r="F9171" s="1"/>
      <x:c r="G9171" s="1"/>
      <x:c r="H9171" s="1"/>
      <x:c r="I9171" s="53">
        <x:f t="shared" si="1706"/>
        <x:v>14</x:v>
      </x:c>
      <x:c r="J9171" s="53">
        <x:f t="shared" si="1707"/>
        <x:v>0</x:v>
      </x:c>
      <x:c r="K9171" s="53">
        <x:f t="shared" si="1708"/>
        <x:v>11</x:v>
      </x:c>
      <x:c r="L9171" s="53">
        <x:f t="shared" si="1709"/>
        <x:v>25</x:v>
      </x:c>
      <x:c r="M9171" s="54">
        <x:f t="shared" si="1710"/>
        <x:v>5352.3278895911963</x:v>
      </x:c>
      <x:c r="N9171" s="54">
        <x:f t="shared" si="1711"/>
        <x:v>3.2168943677716642</x:v>
      </x:c>
      <x:c r="O9171" s="55">
        <x:f t="shared" si="1712"/>
        <x:v>152900</x:v>
      </x:c>
      <x:c r="P9171" s="55">
        <x:f t="shared" si="1713"/>
        <x:v>22000</x:v>
      </x:c>
      <x:c r="Q9171" s="55">
        <x:f t="shared" si="1714"/>
        <x:v>105422.3591942916</x:v>
      </x:c>
      <x:c r="R9171" s="55">
        <x:f t="shared" si="1715"/>
        <x:v>5477.6408057084045</x:v>
      </x:c>
      <x:c r="S9171" s="1" t="str">
        <x:f t="shared" si="1716"/>
        <x:v>YES</x:v>
      </x:c>
      <x:c r="T9171" s="1">
        <x:f t="shared" si="1717"/>
        <x:v>5477.6408057084045</x:v>
      </x:c>
    </x:row>
    <x:row r="9172">
      <x:c r="A9172" s="1"/>
      <x:c r="B9172" s="1"/>
      <x:c r="C9172" s="1"/>
      <x:c r="D9172" s="1"/>
      <x:c r="E9172" s="1"/>
      <x:c r="F9172" s="1"/>
      <x:c r="G9172" s="1"/>
      <x:c r="H9172" s="1"/>
      <x:c r="I9172" s="53">
        <x:f t="shared" si="1706"/>
        <x:v>14</x:v>
      </x:c>
      <x:c r="J9172" s="53">
        <x:f t="shared" si="1707"/>
        <x:v>0</x:v>
      </x:c>
      <x:c r="K9172" s="53">
        <x:f t="shared" si="1708"/>
        <x:v>12</x:v>
      </x:c>
      <x:c r="L9172" s="53">
        <x:f t="shared" si="1709"/>
        <x:v>26</x:v>
      </x:c>
      <x:c r="M9172" s="54">
        <x:f t="shared" si="1710"/>
        <x:v>5411.6553427192603</x:v>
      </x:c>
      <x:c r="N9172" s="54">
        <x:f t="shared" si="1711"/>
        <x:v>3.2580939879994864</x:v>
      </x:c>
      <x:c r="O9172" s="55">
        <x:f t="shared" si="1712"/>
        <x:v>155600</x:v>
      </x:c>
      <x:c r="P9172" s="55">
        <x:f t="shared" si="1713"/>
        <x:v>22880</x:v>
      </x:c>
      <x:c r="Q9172" s="55">
        <x:f t="shared" si="1714"/>
        <x:v>106452.34969998716</x:v>
      </x:c>
      <x:c r="R9172" s="55">
        <x:f t="shared" si="1715"/>
        <x:v>6267.6503000128432</x:v>
      </x:c>
      <x:c r="S9172" s="1" t="str">
        <x:f t="shared" si="1716"/>
        <x:v>YES</x:v>
      </x:c>
      <x:c r="T9172" s="1">
        <x:f t="shared" si="1717"/>
        <x:v>6267.6503000128432</x:v>
      </x:c>
    </x:row>
    <x:row r="9173">
      <x:c r="A9173" s="1"/>
      <x:c r="B9173" s="1"/>
      <x:c r="C9173" s="1"/>
      <x:c r="D9173" s="1"/>
      <x:c r="E9173" s="1"/>
      <x:c r="F9173" s="1"/>
      <x:c r="G9173" s="1"/>
      <x:c r="H9173" s="1"/>
      <x:c r="I9173" s="53">
        <x:f t="shared" si="1706"/>
        <x:v>14</x:v>
      </x:c>
      <x:c r="J9173" s="53">
        <x:f t="shared" si="1707"/>
        <x:v>0</x:v>
      </x:c>
      <x:c r="K9173" s="53">
        <x:f t="shared" si="1708"/>
        <x:v>13</x:v>
      </x:c>
      <x:c r="L9173" s="53">
        <x:f t="shared" si="1709"/>
        <x:v>27</x:v>
      </x:c>
      <x:c r="M9173" s="54">
        <x:f t="shared" si="1710"/>
        <x:v>5472.3773134276453</x:v>
      </x:c>
      <x:c r="N9173" s="54">
        <x:f t="shared" si="1711"/>
        <x:v>3.3002620232136426</x:v>
      </x:c>
      <x:c r="O9173" s="55">
        <x:f t="shared" si="1712"/>
        <x:v>158300</x:v>
      </x:c>
      <x:c r="P9173" s="55">
        <x:f t="shared" si="1713"/>
        <x:v>23760</x:v>
      </x:c>
      <x:c r="Q9173" s="55">
        <x:f t="shared" si="1714"/>
        <x:v>107506.55058034106</x:v>
      </x:c>
      <x:c r="R9173" s="55">
        <x:f t="shared" si="1715"/>
        <x:v>7033.4494196589367</x:v>
      </x:c>
      <x:c r="S9173" s="1" t="str">
        <x:f t="shared" si="1716"/>
        <x:v>YES</x:v>
      </x:c>
      <x:c r="T9173" s="1">
        <x:f t="shared" si="1717"/>
        <x:v>7033.4494196589367</x:v>
      </x:c>
    </x:row>
    <x:row r="9174">
      <x:c r="A9174" s="1"/>
      <x:c r="B9174" s="1"/>
      <x:c r="C9174" s="1"/>
      <x:c r="D9174" s="1"/>
      <x:c r="E9174" s="1"/>
      <x:c r="F9174" s="1"/>
      <x:c r="G9174" s="1"/>
      <x:c r="H9174" s="1"/>
      <x:c r="I9174" s="53">
        <x:f t="shared" si="1706"/>
        <x:v>14</x:v>
      </x:c>
      <x:c r="J9174" s="53">
        <x:f t="shared" si="1707"/>
        <x:v>0</x:v>
      </x:c>
      <x:c r="K9174" s="53">
        <x:f t="shared" si="1708"/>
        <x:v>14</x:v>
      </x:c>
      <x:c r="L9174" s="53">
        <x:f t="shared" si="1709"/>
        <x:v>28</x:v>
      </x:c>
      <x:c r="M9174" s="54">
        <x:f t="shared" si="1710"/>
        <x:v>5534.5193947413063</x:v>
      </x:c>
      <x:c r="N9174" s="54">
        <x:f t="shared" si="1711"/>
        <x:v>3.3434162463481294</x:v>
      </x:c>
      <x:c r="O9174" s="55">
        <x:f t="shared" si="1712"/>
        <x:v>161000</x:v>
      </x:c>
      <x:c r="P9174" s="55">
        <x:f t="shared" si="1713"/>
        <x:v>24640</x:v>
      </x:c>
      <x:c r="Q9174" s="55">
        <x:f t="shared" si="1714"/>
        <x:v>108585.40615870323</x:v>
      </x:c>
      <x:c r="R9174" s="55">
        <x:f t="shared" si="1715"/>
        <x:v>7774.5938412967662</x:v>
      </x:c>
      <x:c r="S9174" s="1" t="str">
        <x:f t="shared" si="1716"/>
        <x:v>YES</x:v>
      </x:c>
      <x:c r="T9174" s="1">
        <x:f t="shared" si="1717"/>
        <x:v>7774.5938412967662</x:v>
      </x:c>
    </x:row>
    <x:row r="9175">
      <x:c r="A9175" s="1"/>
      <x:c r="B9175" s="1"/>
      <x:c r="C9175" s="1"/>
      <x:c r="D9175" s="1"/>
      <x:c r="E9175" s="1"/>
      <x:c r="F9175" s="1"/>
      <x:c r="G9175" s="1"/>
      <x:c r="H9175" s="1"/>
      <x:c r="I9175" s="53">
        <x:f t="shared" si="1706"/>
        <x:v>14</x:v>
      </x:c>
      <x:c r="J9175" s="53">
        <x:f t="shared" si="1707"/>
        <x:v>0</x:v>
      </x:c>
      <x:c r="K9175" s="53">
        <x:f t="shared" si="1708"/>
        <x:v>15</x:v>
      </x:c>
      <x:c r="L9175" s="53">
        <x:f t="shared" si="1709"/>
        <x:v>29</x:v>
      </x:c>
      <x:c r="M9175" s="54">
        <x:f t="shared" si="1710"/>
        <x:v>5598.107601617452</x:v>
      </x:c>
      <x:c r="N9175" s="54">
        <x:f t="shared" si="1711"/>
        <x:v>3.3875747233454527</x:v>
      </x:c>
      <x:c r="O9175" s="55">
        <x:f t="shared" si="1712"/>
        <x:v>163700</x:v>
      </x:c>
      <x:c r="P9175" s="55">
        <x:f t="shared" si="1713"/>
        <x:v>25520</x:v>
      </x:c>
      <x:c r="Q9175" s="55">
        <x:f t="shared" si="1714"/>
        <x:v>109689.36808363632</x:v>
      </x:c>
      <x:c r="R9175" s="55">
        <x:f t="shared" si="1715"/>
        <x:v>8490.6319163636799</x:v>
      </x:c>
      <x:c r="S9175" s="1" t="str">
        <x:f t="shared" si="1716"/>
        <x:v>YES</x:v>
      </x:c>
      <x:c r="T9175" s="1">
        <x:f t="shared" si="1717"/>
        <x:v>8490.6319163636799</x:v>
      </x:c>
    </x:row>
    <x:row r="9176">
      <x:c r="A9176" s="1"/>
      <x:c r="B9176" s="1"/>
      <x:c r="C9176" s="1"/>
      <x:c r="D9176" s="1"/>
      <x:c r="E9176" s="1"/>
      <x:c r="F9176" s="1"/>
      <x:c r="G9176" s="1"/>
      <x:c r="H9176" s="1"/>
      <x:c r="I9176" s="53">
        <x:f t="shared" si="1706"/>
        <x:v>14</x:v>
      </x:c>
      <x:c r="J9176" s="53">
        <x:f t="shared" si="1707"/>
        <x:v>0</x:v>
      </x:c>
      <x:c r="K9176" s="53">
        <x:f t="shared" si="1708"/>
        <x:v>16</x:v>
      </x:c>
      <x:c r="L9176" s="53">
        <x:f t="shared" si="1709"/>
        <x:v>30</x:v>
      </x:c>
      <x:c r="M9176" s="54">
        <x:f t="shared" si="1710"/>
        <x:v>5663.1683774949415</x:v>
      </x:c>
      <x:c r="N9176" s="54">
        <x:f t="shared" si="1711"/>
        <x:v>3.4327558177048205</x:v>
      </x:c>
      <x:c r="O9176" s="55">
        <x:f t="shared" si="1712"/>
        <x:v>166400</x:v>
      </x:c>
      <x:c r="P9176" s="55">
        <x:f t="shared" si="1713"/>
        <x:v>26400</x:v>
      </x:c>
      <x:c r="Q9176" s="55">
        <x:f t="shared" si="1714"/>
        <x:v>110818.89544262052</x:v>
      </x:c>
      <x:c r="R9176" s="55">
        <x:f t="shared" si="1715"/>
        <x:v>9181.1045573794836</x:v>
      </x:c>
      <x:c r="S9176" s="1" t="str">
        <x:f t="shared" si="1716"/>
        <x:v>YES</x:v>
      </x:c>
      <x:c r="T9176" s="1">
        <x:f t="shared" si="1717"/>
        <x:v>9181.1045573794836</x:v>
      </x:c>
    </x:row>
    <x:row r="9177">
      <x:c r="A9177" s="1"/>
      <x:c r="B9177" s="1"/>
      <x:c r="C9177" s="1"/>
      <x:c r="D9177" s="1"/>
      <x:c r="E9177" s="1"/>
      <x:c r="F9177" s="1"/>
      <x:c r="G9177" s="1"/>
      <x:c r="H9177" s="1"/>
      <x:c r="I9177" s="53">
        <x:f t="shared" si="1706"/>
        <x:v>14</x:v>
      </x:c>
      <x:c r="J9177" s="53">
        <x:f t="shared" si="1707"/>
        <x:v>0</x:v>
      </x:c>
      <x:c r="K9177" s="53">
        <x:f t="shared" si="1708"/>
        <x:v>17</x:v>
      </x:c>
      <x:c r="L9177" s="53">
        <x:f t="shared" si="1709"/>
        <x:v>31</x:v>
      </x:c>
      <x:c r="M9177" s="54">
        <x:f t="shared" si="1710"/>
        <x:v>5729.728600941482</x:v>
      </x:c>
      <x:c r="N9177" s="54">
        <x:f t="shared" si="1711"/>
        <x:v>3.4789781950982515</x:v>
      </x:c>
      <x:c r="O9177" s="55">
        <x:f t="shared" si="1712"/>
        <x:v>169100</x:v>
      </x:c>
      <x:c r="P9177" s="55">
        <x:f t="shared" si="1713"/>
        <x:v>27280</x:v>
      </x:c>
      <x:c r="Q9177" s="55">
        <x:f t="shared" si="1714"/>
        <x:v>111974.45487745629</x:v>
      </x:c>
      <x:c r="R9177" s="55">
        <x:f t="shared" si="1715"/>
        <x:v>9845.5451225437137</x:v>
      </x:c>
      <x:c r="S9177" s="1" t="str">
        <x:f t="shared" si="1716"/>
        <x:v>YES</x:v>
      </x:c>
      <x:c r="T9177" s="1">
        <x:f t="shared" si="1717"/>
        <x:v>9845.5451225437137</x:v>
      </x:c>
    </x:row>
    <x:row r="9178">
      <x:c r="A9178" s="1"/>
      <x:c r="B9178" s="1"/>
      <x:c r="C9178" s="1"/>
      <x:c r="D9178" s="1"/>
      <x:c r="E9178" s="1"/>
      <x:c r="F9178" s="1"/>
      <x:c r="G9178" s="1"/>
      <x:c r="H9178" s="1"/>
      <x:c r="I9178" s="53">
        <x:f t="shared" si="1706"/>
        <x:v>14</x:v>
      </x:c>
      <x:c r="J9178" s="53">
        <x:f t="shared" si="1707"/>
        <x:v>0</x:v>
      </x:c>
      <x:c r="K9178" s="53">
        <x:f t="shared" si="1708"/>
        <x:v>18</x:v>
      </x:c>
      <x:c r="L9178" s="53">
        <x:f t="shared" si="1709"/>
        <x:v>32</x:v>
      </x:c>
      <x:c r="M9178" s="54">
        <x:f t="shared" si="1710"/>
        <x:v>5797.8155924000694</x:v>
      </x:c>
      <x:c r="N9178" s="54">
        <x:f t="shared" si="1711"/>
        <x:v>3.5262608280556038</x:v>
      </x:c>
      <x:c r="O9178" s="55">
        <x:f t="shared" si="1712"/>
        <x:v>171800</x:v>
      </x:c>
      <x:c r="P9178" s="55">
        <x:f t="shared" si="1713"/>
        <x:v>28160</x:v>
      </x:c>
      <x:c r="Q9178" s="55">
        <x:f t="shared" si="1714"/>
        <x:v>113156.52070139009</x:v>
      </x:c>
      <x:c r="R9178" s="55">
        <x:f t="shared" si="1715"/>
        <x:v>10483.479298609906</x:v>
      </x:c>
      <x:c r="S9178" s="1" t="str">
        <x:f t="shared" si="1716"/>
        <x:v>YES</x:v>
      </x:c>
      <x:c r="T9178" s="1">
        <x:f t="shared" si="1717"/>
        <x:v>10483.479298609906</x:v>
      </x:c>
    </x:row>
    <x:row r="9179">
      <x:c r="A9179" s="1"/>
      <x:c r="B9179" s="1"/>
      <x:c r="C9179" s="1"/>
      <x:c r="D9179" s="1"/>
      <x:c r="E9179" s="1"/>
      <x:c r="F9179" s="1"/>
      <x:c r="G9179" s="1"/>
      <x:c r="H9179" s="1"/>
      <x:c r="I9179" s="53">
        <x:f t="shared" si="1706"/>
        <x:v>14</x:v>
      </x:c>
      <x:c r="J9179" s="53">
        <x:f t="shared" si="1707"/>
        <x:v>0</x:v>
      </x:c>
      <x:c r="K9179" s="53">
        <x:f t="shared" si="1708"/>
        <x:v>19</x:v>
      </x:c>
      <x:c r="L9179" s="53">
        <x:f t="shared" si="1709"/>
        <x:v>33</x:v>
      </x:c>
      <x:c r="M9179" s="54">
        <x:f t="shared" si="1710"/>
        <x:v>5867.4571210360909</x:v>
      </x:c>
      <x:c r="N9179" s="54">
        <x:f t="shared" si="1711"/>
        <x:v>3.5746230007195074</x:v>
      </x:c>
      <x:c r="O9179" s="55">
        <x:f t="shared" si="1712"/>
        <x:v>174500</x:v>
      </x:c>
      <x:c r="P9179" s="55">
        <x:f t="shared" si="1713"/>
        <x:v>29040</x:v>
      </x:c>
      <x:c r="Q9179" s="55">
        <x:f t="shared" si="1714"/>
        <x:v>114365.57501798769</x:v>
      </x:c>
      <x:c r="R9179" s="55">
        <x:f t="shared" si="1715"/>
        <x:v>11094.424982012308</x:v>
      </x:c>
      <x:c r="S9179" s="1" t="str">
        <x:f t="shared" si="1716"/>
        <x:v>YES</x:v>
      </x:c>
      <x:c r="T9179" s="1">
        <x:f t="shared" si="1717"/>
        <x:v>11094.424982012308</x:v>
      </x:c>
    </x:row>
    <x:row r="9180">
      <x:c r="A9180" s="1"/>
      <x:c r="B9180" s="1"/>
      <x:c r="C9180" s="1"/>
      <x:c r="D9180" s="1"/>
      <x:c r="E9180" s="1"/>
      <x:c r="F9180" s="1"/>
      <x:c r="G9180" s="1"/>
      <x:c r="H9180" s="1"/>
      <x:c r="I9180" s="53">
        <x:f t="shared" si="1706"/>
        <x:v>14</x:v>
      </x:c>
      <x:c r="J9180" s="53">
        <x:f t="shared" si="1707"/>
        <x:v>0</x:v>
      </x:c>
      <x:c r="K9180" s="53">
        <x:f t="shared" si="1708"/>
        <x:v>20</x:v>
      </x:c>
      <x:c r="L9180" s="53">
        <x:f t="shared" si="1709"/>
        <x:v>34</x:v>
      </x:c>
      <x:c r="M9180" s="54">
        <x:f t="shared" si="1710"/>
        <x:v>5938.681411686568</x:v>
      </x:c>
      <x:c r="N9180" s="54">
        <x:f t="shared" si="1711"/>
        <x:v>3.624084313671228</x:v>
      </x:c>
      <x:c r="O9180" s="55">
        <x:f t="shared" si="1712"/>
        <x:v>177200</x:v>
      </x:c>
      <x:c r="P9180" s="55">
        <x:f t="shared" si="1713"/>
        <x:v>29920</x:v>
      </x:c>
      <x:c r="Q9180" s="55">
        <x:f t="shared" si="1714"/>
        <x:v>115602.10784178069</x:v>
      </x:c>
      <x:c r="R9180" s="55">
        <x:f t="shared" si="1715"/>
        <x:v>11677.892158219314</x:v>
      </x:c>
      <x:c r="S9180" s="1" t="str">
        <x:f t="shared" si="1716"/>
        <x:v>YES</x:v>
      </x:c>
      <x:c r="T9180" s="1">
        <x:f t="shared" si="1717"/>
        <x:v>11677.892158219314</x:v>
      </x:c>
    </x:row>
    <x:row r="9181">
      <x:c r="A9181" s="1"/>
      <x:c r="B9181" s="1"/>
      <x:c r="C9181" s="1"/>
      <x:c r="D9181" s="1"/>
      <x:c r="E9181" s="1"/>
      <x:c r="F9181" s="1"/>
      <x:c r="G9181" s="1"/>
      <x:c r="H9181" s="1"/>
      <x:c r="I9181" s="53">
        <x:f t="shared" si="1706"/>
        <x:v>14</x:v>
      </x:c>
      <x:c r="J9181" s="53">
        <x:f t="shared" si="1707"/>
        <x:v>0</x:v>
      </x:c>
      <x:c r="K9181" s="53">
        <x:f t="shared" si="1708"/>
        <x:v>21</x:v>
      </x:c>
      <x:c r="L9181" s="53">
        <x:f t="shared" si="1709"/>
        <x:v>35</x:v>
      </x:c>
      <x:c r="M9181" s="54">
        <x:f t="shared" si="1710"/>
        <x:v>6011.5171519130117</x:v>
      </x:c>
      <x:c r="N9181" s="54">
        <x:f t="shared" si="1711"/>
        <x:v>3.6746646888284804</x:v>
      </x:c>
      <x:c r="O9181" s="55">
        <x:f t="shared" si="1712"/>
        <x:v>179900</x:v>
      </x:c>
      <x:c r="P9181" s="55">
        <x:f t="shared" si="1713"/>
        <x:v>30800</x:v>
      </x:c>
      <x:c r="Q9181" s="55">
        <x:f t="shared" si="1714"/>
        <x:v>116866.61722071201</x:v>
      </x:c>
      <x:c r="R9181" s="55">
        <x:f t="shared" si="1715"/>
        <x:v>12233.382779287989</x:v>
      </x:c>
      <x:c r="S9181" s="1" t="str">
        <x:f t="shared" si="1716"/>
        <x:v>YES</x:v>
      </x:c>
      <x:c r="T9181" s="1">
        <x:f t="shared" si="1717"/>
        <x:v>12233.382779287989</x:v>
      </x:c>
    </x:row>
    <x:row r="9182">
      <x:c r="A9182" s="1"/>
      <x:c r="B9182" s="1"/>
      <x:c r="C9182" s="1"/>
      <x:c r="D9182" s="1"/>
      <x:c r="E9182" s="1"/>
      <x:c r="F9182" s="1"/>
      <x:c r="G9182" s="1"/>
      <x:c r="H9182" s="1"/>
      <x:c r="I9182" s="53">
        <x:f t="shared" si="1706"/>
        <x:v>14</x:v>
      </x:c>
      <x:c r="J9182" s="53">
        <x:f t="shared" si="1707"/>
        <x:v>0</x:v>
      </x:c>
      <x:c r="K9182" s="53">
        <x:f t="shared" si="1708"/>
        <x:v>22</x:v>
      </x:c>
      <x:c r="L9182" s="53">
        <x:f t="shared" si="1709"/>
        <x:v>36</x:v>
      </x:c>
      <x:c r="M9182" s="54">
        <x:f t="shared" si="1710"/>
        <x:v>6085.9934991594082</x:v>
      </x:c>
      <x:c r="N9182" s="54">
        <x:f t="shared" si="1711"/>
        <x:v>3.7263843744162557</x:v>
      </x:c>
      <x:c r="O9182" s="55">
        <x:f t="shared" si="1712"/>
        <x:v>182600</x:v>
      </x:c>
      <x:c r="P9182" s="55">
        <x:f t="shared" si="1713"/>
        <x:v>31680</x:v>
      </x:c>
      <x:c r="Q9182" s="55">
        <x:f t="shared" si="1714"/>
        <x:v>118159.60936040639</x:v>
      </x:c>
      <x:c r="R9182" s="55">
        <x:f t="shared" si="1715"/>
        <x:v>12760.390639593606</x:v>
      </x:c>
      <x:c r="S9182" s="1" t="str">
        <x:f t="shared" si="1716"/>
        <x:v>YES</x:v>
      </x:c>
      <x:c r="T9182" s="1">
        <x:f t="shared" si="1717"/>
        <x:v>12760.390639593606</x:v>
      </x:c>
    </x:row>
    <x:row r="9183">
      <x:c r="A9183" s="1"/>
      <x:c r="B9183" s="1"/>
      <x:c r="C9183" s="1"/>
      <x:c r="D9183" s="1"/>
      <x:c r="E9183" s="1"/>
      <x:c r="F9183" s="1"/>
      <x:c r="G9183" s="1"/>
      <x:c r="H9183" s="1"/>
      <x:c r="I9183" s="53">
        <x:f t="shared" si="1706"/>
        <x:v>14</x:v>
      </x:c>
      <x:c r="J9183" s="53">
        <x:f t="shared" si="1707"/>
        <x:v>0</x:v>
      </x:c>
      <x:c r="K9183" s="53">
        <x:f t="shared" si="1708"/>
        <x:v>23</x:v>
      </x:c>
      <x:c r="L9183" s="53">
        <x:f t="shared" si="1709"/>
        <x:v>37</x:v>
      </x:c>
      <x:c r="M9183" s="54">
        <x:f t="shared" si="1710"/>
        <x:v>6162.1400880168439</x:v>
      </x:c>
      <x:c r="N9183" s="54">
        <x:f t="shared" si="1711"/>
        <x:v>3.7792639500116971</x:v>
      </x:c>
      <x:c r="O9183" s="55">
        <x:f t="shared" si="1712"/>
        <x:v>185300</x:v>
      </x:c>
      <x:c r="P9183" s="55">
        <x:f t="shared" si="1713"/>
        <x:v>32560</x:v>
      </x:c>
      <x:c r="Q9183" s="55">
        <x:f t="shared" si="1714"/>
        <x:v>119481.59875029243</x:v>
      </x:c>
      <x:c r="R9183" s="55">
        <x:f t="shared" si="1715"/>
        <x:v>13258.401249707575</x:v>
      </x:c>
      <x:c r="S9183" s="1" t="str">
        <x:f t="shared" si="1716"/>
        <x:v>YES</x:v>
      </x:c>
      <x:c r="T9183" s="1">
        <x:f t="shared" si="1717"/>
        <x:v>13258.401249707575</x:v>
      </x:c>
    </x:row>
    <x:row r="9184">
      <x:c r="A9184" s="1"/>
      <x:c r="B9184" s="1"/>
      <x:c r="C9184" s="1"/>
      <x:c r="D9184" s="1"/>
      <x:c r="E9184" s="1"/>
      <x:c r="F9184" s="1"/>
      <x:c r="G9184" s="1"/>
      <x:c r="H9184" s="1"/>
      <x:c r="I9184" s="53">
        <x:f t="shared" si="1706"/>
        <x:v>14</x:v>
      </x:c>
      <x:c r="J9184" s="53">
        <x:f t="shared" si="1707"/>
        <x:v>0</x:v>
      </x:c>
      <x:c r="K9184" s="53">
        <x:f t="shared" si="1708"/>
        <x:v>24</x:v>
      </x:c>
      <x:c r="L9184" s="53">
        <x:f t="shared" si="1709"/>
        <x:v>38</x:v>
      </x:c>
      <x:c r="M9184" s="54">
        <x:f t="shared" si="1710"/>
        <x:v>6239.9870375963401</x:v>
      </x:c>
      <x:c r="N9184" s="54">
        <x:f t="shared" si="1711"/>
        <x:v>3.8333243316641252</x:v>
      </x:c>
      <x:c r="O9184" s="55">
        <x:f t="shared" si="1712"/>
        <x:v>188000</x:v>
      </x:c>
      <x:c r="P9184" s="55">
        <x:f t="shared" si="1713"/>
        <x:v>33440</x:v>
      </x:c>
      <x:c r="Q9184" s="55">
        <x:f t="shared" si="1714"/>
        <x:v>120833.10829160313</x:v>
      </x:c>
      <x:c r="R9184" s="55">
        <x:f t="shared" si="1715"/>
        <x:v>13726.89170839687</x:v>
      </x:c>
      <x:c r="S9184" s="1" t="str">
        <x:f t="shared" si="1716"/>
        <x:v>YES</x:v>
      </x:c>
      <x:c r="T9184" s="1">
        <x:f t="shared" si="1717"/>
        <x:v>13726.89170839687</x:v>
      </x:c>
    </x:row>
    <x:row r="9185">
      <x:c r="A9185" s="1"/>
      <x:c r="B9185" s="1"/>
      <x:c r="C9185" s="1"/>
      <x:c r="D9185" s="1"/>
      <x:c r="E9185" s="1"/>
      <x:c r="F9185" s="1"/>
      <x:c r="G9185" s="1"/>
      <x:c r="H9185" s="1"/>
      <x:c r="I9185" s="53">
        <x:f t="shared" si="1706"/>
        <x:v>14</x:v>
      </x:c>
      <x:c r="J9185" s="53">
        <x:f t="shared" si="1707"/>
        <x:v>0</x:v>
      </x:c>
      <x:c r="K9185" s="53">
        <x:f t="shared" si="1708"/>
        <x:v>25</x:v>
      </x:c>
      <x:c r="L9185" s="53">
        <x:f t="shared" si="1709"/>
        <x:v>39</x:v>
      </x:c>
      <x:c r="M9185" s="54">
        <x:f t="shared" si="1710"/>
        <x:v>6319.5649590114381</x:v>
      </x:c>
      <x:c r="N9185" s="54">
        <x:f t="shared" si="1711"/>
        <x:v>3.8885867770912763</x:v>
      </x:c>
      <x:c r="O9185" s="55">
        <x:f t="shared" si="1712"/>
        <x:v>190700</x:v>
      </x:c>
      <x:c r="P9185" s="55">
        <x:f t="shared" si="1713"/>
        <x:v>34320</x:v>
      </x:c>
      <x:c r="Q9185" s="55">
        <x:f t="shared" si="1714"/>
        <x:v>122214.66942728191</x:v>
      </x:c>
      <x:c r="R9185" s="55">
        <x:f t="shared" si="1715"/>
        <x:v>14165.330572718085</x:v>
      </x:c>
      <x:c r="S9185" s="1" t="str">
        <x:f t="shared" si="1716"/>
        <x:v>YES</x:v>
      </x:c>
      <x:c r="T9185" s="1">
        <x:f t="shared" si="1717"/>
        <x:v>14165.330572718085</x:v>
      </x:c>
    </x:row>
    <x:row r="9186">
      <x:c r="A9186" s="1"/>
      <x:c r="B9186" s="1"/>
      <x:c r="C9186" s="1"/>
      <x:c r="D9186" s="1"/>
      <x:c r="E9186" s="1"/>
      <x:c r="F9186" s="1"/>
      <x:c r="G9186" s="1"/>
      <x:c r="H9186" s="1"/>
      <x:c r="I9186" s="53">
        <x:f t="shared" si="1706"/>
        <x:v>14</x:v>
      </x:c>
      <x:c r="J9186" s="53">
        <x:f t="shared" si="1707"/>
        <x:v>0</x:v>
      </x:c>
      <x:c r="K9186" s="53">
        <x:f t="shared" si="1708"/>
        <x:v>26</x:v>
      </x:c>
      <x:c r="L9186" s="53">
        <x:f t="shared" si="1709"/>
        <x:v>40</x:v>
      </x:c>
      <x:c r="M9186" s="54">
        <x:f t="shared" si="1710"/>
        <x:v>6400.9049629721558</x:v>
      </x:c>
      <x:c r="N9186" s="54">
        <x:f t="shared" si="1711"/>
        <x:v>3.9450728909528858</x:v>
      </x:c>
      <x:c r="O9186" s="55">
        <x:f t="shared" si="1712"/>
        <x:v>193400</x:v>
      </x:c>
      <x:c r="P9186" s="55">
        <x:f t="shared" si="1713"/>
        <x:v>35200</x:v>
      </x:c>
      <x:c r="Q9186" s="55">
        <x:f t="shared" si="1714"/>
        <x:v>123626.82227382215</x:v>
      </x:c>
      <x:c r="R9186" s="55">
        <x:f t="shared" si="1715"/>
        <x:v>14573.177726177848</x:v>
      </x:c>
      <x:c r="S9186" s="1" t="str">
        <x:f t="shared" si="1716"/>
        <x:v>YES</x:v>
      </x:c>
      <x:c r="T9186" s="1">
        <x:f t="shared" si="1717"/>
        <x:v>14573.177726177848</x:v>
      </x:c>
    </x:row>
    <x:row r="9187">
      <x:c r="A9187" s="1"/>
      <x:c r="B9187" s="1"/>
      <x:c r="C9187" s="1"/>
      <x:c r="D9187" s="1"/>
      <x:c r="E9187" s="1"/>
      <x:c r="F9187" s="1"/>
      <x:c r="G9187" s="1"/>
      <x:c r="H9187" s="1"/>
      <x:c r="I9187" s="53">
        <x:f t="shared" si="1706"/>
        <x:v>14</x:v>
      </x:c>
      <x:c r="J9187" s="53">
        <x:f t="shared" si="1707"/>
        <x:v>0</x:v>
      </x:c>
      <x:c r="K9187" s="53">
        <x:f t="shared" si="1708"/>
        <x:v>27</x:v>
      </x:c>
      <x:c r="L9187" s="53">
        <x:f t="shared" si="1709"/>
        <x:v>41</x:v>
      </x:c>
      <x:c r="M9187" s="54">
        <x:f t="shared" si="1710"/>
        <x:v>6484.0386674919118</x:v>
      </x:c>
      <x:c r="N9187" s="54">
        <x:f t="shared" si="1711"/>
        <x:v>4.0028046302027169</x:v>
      </x:c>
      <x:c r="O9187" s="55">
        <x:f t="shared" si="1712"/>
        <x:v>196100</x:v>
      </x:c>
      <x:c r="P9187" s="55">
        <x:f t="shared" si="1713"/>
        <x:v>36080</x:v>
      </x:c>
      <x:c r="Q9187" s="55">
        <x:f t="shared" si="1714"/>
        <x:v>125070.11575506791</x:v>
      </x:c>
      <x:c r="R9187" s="55">
        <x:f t="shared" si="1715"/>
        <x:v>14949.884244932095</x:v>
      </x:c>
      <x:c r="S9187" s="1" t="str">
        <x:f t="shared" si="1716"/>
        <x:v>NO</x:v>
      </x:c>
      <x:c r="T9187" s="1">
        <x:f t="shared" si="1717"/>
        <x:v>-9.9999999999999997E+98</x:v>
      </x:c>
    </x:row>
    <x:row r="9188">
      <x:c r="A9188" s="1"/>
      <x:c r="B9188" s="1"/>
      <x:c r="C9188" s="1"/>
      <x:c r="D9188" s="1"/>
      <x:c r="E9188" s="1"/>
      <x:c r="F9188" s="1"/>
      <x:c r="G9188" s="1"/>
      <x:c r="H9188" s="1"/>
      <x:c r="I9188" s="53">
        <x:f t="shared" si="1706"/>
        <x:v>14</x:v>
      </x:c>
      <x:c r="J9188" s="53">
        <x:f t="shared" si="1707"/>
        <x:v>0</x:v>
      </x:c>
      <x:c r="K9188" s="53">
        <x:f t="shared" si="1708"/>
        <x:v>28</x:v>
      </x:c>
      <x:c r="L9188" s="53">
        <x:f t="shared" si="1709"/>
        <x:v>42</x:v>
      </x:c>
      <x:c r="M9188" s="54">
        <x:f t="shared" si="1710"/>
        <x:v>6568.9982057090656</x:v>
      </x:c>
      <x:c r="N9188" s="54">
        <x:f t="shared" si="1711"/>
        <x:v>4.0618043095201841</x:v>
      </x:c>
      <x:c r="O9188" s="55">
        <x:f t="shared" si="1712"/>
        <x:v>198800</x:v>
      </x:c>
      <x:c r="P9188" s="55">
        <x:f t="shared" si="1713"/>
        <x:v>36960</x:v>
      </x:c>
      <x:c r="Q9188" s="55">
        <x:f t="shared" si="1714"/>
        <x:v>126545.1077380046</x:v>
      </x:c>
      <x:c r="R9188" s="55">
        <x:f t="shared" si="1715"/>
        <x:v>15294.892261995396</x:v>
      </x:c>
      <x:c r="S9188" s="1" t="str">
        <x:f t="shared" si="1716"/>
        <x:v>NO</x:v>
      </x:c>
      <x:c r="T9188" s="1">
        <x:f t="shared" si="1717"/>
        <x:v>-9.9999999999999997E+98</x:v>
      </x:c>
    </x:row>
    <x:row r="9189">
      <x:c r="A9189" s="1"/>
      <x:c r="B9189" s="1"/>
      <x:c r="C9189" s="1"/>
      <x:c r="D9189" s="1"/>
      <x:c r="E9189" s="1"/>
      <x:c r="F9189" s="1"/>
      <x:c r="G9189" s="1"/>
      <x:c r="H9189" s="1"/>
      <x:c r="I9189" s="53">
        <x:f t="shared" si="1706"/>
        <x:v>14</x:v>
      </x:c>
      <x:c r="J9189" s="53">
        <x:f t="shared" si="1707"/>
        <x:v>0</x:v>
      </x:c>
      <x:c r="K9189" s="53">
        <x:f t="shared" si="1708"/>
        <x:v>29</x:v>
      </x:c>
      <x:c r="L9189" s="53">
        <x:f t="shared" si="1709"/>
        <x:v>43</x:v>
      </x:c>
      <x:c r="M9189" s="54">
        <x:f t="shared" si="1710"/>
        <x:v>6655.8162338247193</x:v>
      </x:c>
      <x:c r="N9189" s="54">
        <x:f t="shared" si="1711"/>
        <x:v>4.1220946068227216</x:v>
      </x:c>
      <x:c r="O9189" s="55">
        <x:f t="shared" si="1712"/>
        <x:v>201500</x:v>
      </x:c>
      <x:c r="P9189" s="55">
        <x:f t="shared" si="1713"/>
        <x:v>37840</x:v>
      </x:c>
      <x:c r="Q9189" s="55">
        <x:f t="shared" si="1714"/>
        <x:v>128052.36517056804</x:v>
      </x:c>
      <x:c r="R9189" s="55">
        <x:f t="shared" si="1715"/>
        <x:v>15607.634829431961</x:v>
      </x:c>
      <x:c r="S9189" s="1" t="str">
        <x:f t="shared" si="1716"/>
        <x:v>NO</x:v>
      </x:c>
      <x:c r="T9189" s="1">
        <x:f t="shared" si="1717"/>
        <x:v>-9.9999999999999997E+98</x:v>
      </x:c>
    </x:row>
    <x:row r="9190">
      <x:c r="A9190" s="1"/>
      <x:c r="B9190" s="1"/>
      <x:c r="C9190" s="1"/>
      <x:c r="D9190" s="1"/>
      <x:c r="E9190" s="1"/>
      <x:c r="F9190" s="1"/>
      <x:c r="G9190" s="1"/>
      <x:c r="H9190" s="1"/>
      <x:c r="I9190" s="53">
        <x:f t="shared" si="1706"/>
        <x:v>14</x:v>
      </x:c>
      <x:c r="J9190" s="53">
        <x:f t="shared" si="1707"/>
        <x:v>0</x:v>
      </x:c>
      <x:c r="K9190" s="53">
        <x:f t="shared" si="1708"/>
        <x:v>30</x:v>
      </x:c>
      <x:c r="L9190" s="53">
        <x:f t="shared" si="1709"/>
        <x:v>44</x:v>
      </x:c>
      <x:c r="M9190" s="54">
        <x:f t="shared" si="1710"/>
        <x:v>6744.5259391584905</x:v>
      </x:c>
      <x:c r="N9190" s="54">
        <x:f t="shared" si="1711"/>
        <x:v>4.1836985688600627</x:v>
      </x:c>
      <x:c r="O9190" s="55">
        <x:f t="shared" si="1712"/>
        <x:v>204200</x:v>
      </x:c>
      <x:c r="P9190" s="55">
        <x:f t="shared" si="1713"/>
        <x:v>38720</x:v>
      </x:c>
      <x:c r="Q9190" s="55">
        <x:f t="shared" si="1714"/>
        <x:v>129592.46422150156</x:v>
      </x:c>
      <x:c r="R9190" s="55">
        <x:f t="shared" si="1715"/>
        <x:v>15887.535778498437</x:v>
      </x:c>
      <x:c r="S9190" s="1" t="str">
        <x:f t="shared" si="1716"/>
        <x:v>NO</x:v>
      </x:c>
      <x:c r="T9190" s="1">
        <x:f t="shared" si="1717"/>
        <x:v>-9.9999999999999997E+98</x:v>
      </x:c>
    </x:row>
    <x:row r="9191">
      <x:c r="A9191" s="1"/>
      <x:c r="B9191" s="1"/>
      <x:c r="C9191" s="1"/>
      <x:c r="D9191" s="1"/>
      <x:c r="E9191" s="1"/>
      <x:c r="F9191" s="1"/>
      <x:c r="G9191" s="1"/>
      <x:c r="H9191" s="1"/>
      <x:c r="I9191" s="53">
        <x:f t="shared" si="1706"/>
        <x:v>14</x:v>
      </x:c>
      <x:c r="J9191" s="53">
        <x:f t="shared" si="1707"/>
        <x:v>1</x:v>
      </x:c>
      <x:c r="K9191" s="53">
        <x:f t="shared" si="1708"/>
        <x:v>0</x:v>
      </x:c>
      <x:c r="L9191" s="53">
        <x:f t="shared" si="1709"/>
        <x:v>15</x:v>
      </x:c>
      <x:c r="M9191" s="54">
        <x:f t="shared" si="1710"/>
        <x:v>4815.5979031488414</x:v>
      </x:c>
      <x:c r="N9191" s="54">
        <x:f t="shared" si="1711"/>
        <x:v>2.8441652105200288</x:v>
      </x:c>
      <x:c r="O9191" s="55">
        <x:f t="shared" si="1712"/>
        <x:v>125294</x:v>
      </x:c>
      <x:c r="P9191" s="55">
        <x:f t="shared" si="1713"/>
        <x:v>12760</x:v>
      </x:c>
      <x:c r="Q9191" s="55">
        <x:f t="shared" si="1714"/>
        <x:v>96104.130263000712</x:v>
      </x:c>
      <x:c r="R9191" s="55">
        <x:f t="shared" si="1715"/>
        <x:v>-3570.1302630007121</x:v>
      </x:c>
      <x:c r="S9191" s="1" t="str">
        <x:f t="shared" si="1716"/>
        <x:v>YES</x:v>
      </x:c>
      <x:c r="T9191" s="1">
        <x:f t="shared" si="1717"/>
        <x:v>-3570.1302630007121</x:v>
      </x:c>
    </x:row>
    <x:row r="9192">
      <x:c r="A9192" s="1"/>
      <x:c r="B9192" s="1"/>
      <x:c r="C9192" s="1"/>
      <x:c r="D9192" s="1"/>
      <x:c r="E9192" s="1"/>
      <x:c r="F9192" s="1"/>
      <x:c r="G9192" s="1"/>
      <x:c r="H9192" s="1"/>
      <x:c r="I9192" s="53">
        <x:f t="shared" si="1706"/>
        <x:v>14</x:v>
      </x:c>
      <x:c r="J9192" s="53">
        <x:f t="shared" si="1707"/>
        <x:v>1</x:v>
      </x:c>
      <x:c r="K9192" s="53">
        <x:f t="shared" si="1708"/>
        <x:v>1</x:v>
      </x:c>
      <x:c r="L9192" s="53">
        <x:f t="shared" si="1709"/>
        <x:v>16</x:v>
      </x:c>
      <x:c r="M9192" s="54">
        <x:f t="shared" si="1710"/>
        <x:v>4861.1604031488414</x:v>
      </x:c>
      <x:c r="N9192" s="54">
        <x:f t="shared" si="1711"/>
        <x:v>2.8758058355200289</x:v>
      </x:c>
      <x:c r="O9192" s="55">
        <x:f t="shared" si="1712"/>
        <x:v>127994</x:v>
      </x:c>
      <x:c r="P9192" s="55">
        <x:f t="shared" si="1713"/>
        <x:v>13640</x:v>
      </x:c>
      <x:c r="Q9192" s="55">
        <x:f t="shared" si="1714"/>
        <x:v>96895.145888000712</x:v>
      </x:c>
      <x:c r="R9192" s="55">
        <x:f t="shared" si="1715"/>
        <x:v>-2541.1458880007121</x:v>
      </x:c>
      <x:c r="S9192" s="1" t="str">
        <x:f t="shared" si="1716"/>
        <x:v>YES</x:v>
      </x:c>
      <x:c r="T9192" s="1">
        <x:f t="shared" si="1717"/>
        <x:v>-2541.1458880007121</x:v>
      </x:c>
    </x:row>
    <x:row r="9193">
      <x:c r="A9193" s="1"/>
      <x:c r="B9193" s="1"/>
      <x:c r="C9193" s="1"/>
      <x:c r="D9193" s="1"/>
      <x:c r="E9193" s="1"/>
      <x:c r="F9193" s="1"/>
      <x:c r="G9193" s="1"/>
      <x:c r="H9193" s="1"/>
      <x:c r="I9193" s="53">
        <x:f t="shared" si="1706"/>
        <x:v>14</x:v>
      </x:c>
      <x:c r="J9193" s="53">
        <x:f t="shared" si="1707"/>
        <x:v>1</x:v>
      </x:c>
      <x:c r="K9193" s="53">
        <x:f t="shared" si="1708"/>
        <x:v>2</x:v>
      </x:c>
      <x:c r="L9193" s="53">
        <x:f t="shared" si="1709"/>
        <x:v>17</x:v>
      </x:c>
      <x:c r="M9193" s="54">
        <x:f t="shared" si="1710"/>
        <x:v>4907.8619656488418</x:v>
      </x:c>
      <x:c r="N9193" s="54">
        <x:f t="shared" si="1711"/>
        <x:v>2.9082374761450289</x:v>
      </x:c>
      <x:c r="O9193" s="55">
        <x:f t="shared" si="1712"/>
        <x:v>130694</x:v>
      </x:c>
      <x:c r="P9193" s="55">
        <x:f t="shared" si="1713"/>
        <x:v>14520</x:v>
      </x:c>
      <x:c r="Q9193" s="55">
        <x:f t="shared" si="1714"/>
        <x:v>97705.936903625727</x:v>
      </x:c>
      <x:c r="R9193" s="55">
        <x:f t="shared" si="1715"/>
        <x:v>-1531.9369036257267</x:v>
      </x:c>
      <x:c r="S9193" s="1" t="str">
        <x:f t="shared" si="1716"/>
        <x:v>YES</x:v>
      </x:c>
      <x:c r="T9193" s="1">
        <x:f t="shared" si="1717"/>
        <x:v>-1531.9369036257267</x:v>
      </x:c>
    </x:row>
    <x:row r="9194">
      <x:c r="A9194" s="1"/>
      <x:c r="B9194" s="1"/>
      <x:c r="C9194" s="1"/>
      <x:c r="D9194" s="1"/>
      <x:c r="E9194" s="1"/>
      <x:c r="F9194" s="1"/>
      <x:c r="G9194" s="1"/>
      <x:c r="H9194" s="1"/>
      <x:c r="I9194" s="53">
        <x:f t="shared" si="1706"/>
        <x:v>14</x:v>
      </x:c>
      <x:c r="J9194" s="53">
        <x:f t="shared" si="1707"/>
        <x:v>1</x:v>
      </x:c>
      <x:c r="K9194" s="53">
        <x:f t="shared" si="1708"/>
        <x:v>3</x:v>
      </x:c>
      <x:c r="L9194" s="53">
        <x:f t="shared" si="1709"/>
        <x:v>18</x:v>
      </x:c>
      <x:c r="M9194" s="54">
        <x:f t="shared" si="1710"/>
        <x:v>4955.7239480707167</x:v>
      </x:c>
      <x:c r="N9194" s="54">
        <x:f t="shared" si="1711"/>
        <x:v>2.9414749639379978</x:v>
      </x:c>
      <x:c r="O9194" s="55">
        <x:f t="shared" si="1712"/>
        <x:v>133394</x:v>
      </x:c>
      <x:c r="P9194" s="55">
        <x:f t="shared" si="1713"/>
        <x:v>15400</x:v>
      </x:c>
      <x:c r="Q9194" s="55">
        <x:f t="shared" si="1714"/>
        <x:v>98536.874098449945</x:v>
      </x:c>
      <x:c r="R9194" s="55">
        <x:f t="shared" si="1715"/>
        <x:v>-542.87409844994545</x:v>
      </x:c>
      <x:c r="S9194" s="1" t="str">
        <x:f t="shared" si="1716"/>
        <x:v>YES</x:v>
      </x:c>
      <x:c r="T9194" s="1">
        <x:f t="shared" si="1717"/>
        <x:v>-542.87409844994545</x:v>
      </x:c>
    </x:row>
    <x:row r="9195">
      <x:c r="A9195" s="1"/>
      <x:c r="B9195" s="1"/>
      <x:c r="C9195" s="1"/>
      <x:c r="D9195" s="1"/>
      <x:c r="E9195" s="1"/>
      <x:c r="F9195" s="1"/>
      <x:c r="G9195" s="1"/>
      <x:c r="H9195" s="1"/>
      <x:c r="I9195" s="53">
        <x:f t="shared" si="1706"/>
        <x:v>14</x:v>
      </x:c>
      <x:c r="J9195" s="53">
        <x:f t="shared" si="1707"/>
        <x:v>1</x:v>
      </x:c>
      <x:c r="K9195" s="53">
        <x:f t="shared" si="1708"/>
        <x:v>4</x:v>
      </x:c>
      <x:c r="L9195" s="53">
        <x:f t="shared" si="1709"/>
        <x:v>19</x:v>
      </x:c>
      <x:c r="M9195" s="54">
        <x:f t="shared" si="1710"/>
        <x:v>5004.7680637933727</x:v>
      </x:c>
      <x:c r="N9195" s="54">
        <x:f t="shared" si="1711"/>
        <x:v>2.9755333776342865</x:v>
      </x:c>
      <x:c r="O9195" s="55">
        <x:f t="shared" si="1712"/>
        <x:v>136094</x:v>
      </x:c>
      <x:c r="P9195" s="55">
        <x:f t="shared" si="1713"/>
        <x:v>16280</x:v>
      </x:c>
      <x:c r="Q9195" s="55">
        <x:f t="shared" si="1714"/>
        <x:v>99388.334440857157</x:v>
      </x:c>
      <x:c r="R9195" s="55">
        <x:f t="shared" si="1715"/>
        <x:v>425.66555914284254</x:v>
      </x:c>
      <x:c r="S9195" s="1" t="str">
        <x:f t="shared" si="1716"/>
        <x:v>YES</x:v>
      </x:c>
      <x:c r="T9195" s="1">
        <x:f t="shared" si="1717"/>
        <x:v>425.66555914284254</x:v>
      </x:c>
    </x:row>
    <x:row r="9196">
      <x:c r="A9196" s="1"/>
      <x:c r="B9196" s="1"/>
      <x:c r="C9196" s="1"/>
      <x:c r="D9196" s="1"/>
      <x:c r="E9196" s="1"/>
      <x:c r="F9196" s="1"/>
      <x:c r="G9196" s="1"/>
      <x:c r="H9196" s="1"/>
      <x:c r="I9196" s="53">
        <x:f t="shared" si="1706"/>
        <x:v>14</x:v>
      </x:c>
      <x:c r="J9196" s="53">
        <x:f t="shared" si="1707"/>
        <x:v>1</x:v>
      </x:c>
      <x:c r="K9196" s="53">
        <x:f t="shared" si="1708"/>
        <x:v>5</x:v>
      </x:c>
      <x:c r="L9196" s="53">
        <x:f t="shared" si="1709"/>
        <x:v>20</x:v>
      </x:c>
      <x:c r="M9196" s="54">
        <x:f t="shared" si="1710"/>
        <x:v>5055.016387714576</x:v>
      </x:c>
      <x:c r="N9196" s="54">
        <x:f t="shared" si="1711"/>
        <x:v>3.010428047024011</x:v>
      </x:c>
      <x:c r="O9196" s="55">
        <x:f t="shared" si="1712"/>
        <x:v>138794</x:v>
      </x:c>
      <x:c r="P9196" s="55">
        <x:f t="shared" si="1713"/>
        <x:v>17160</x:v>
      </x:c>
      <x:c r="Q9196" s="55">
        <x:f t="shared" si="1714"/>
        <x:v>100260.70117560028</x:v>
      </x:c>
      <x:c r="R9196" s="55">
        <x:f t="shared" si="1715"/>
        <x:v>1373.2988243997243</x:v>
      </x:c>
      <x:c r="S9196" s="1" t="str">
        <x:f t="shared" si="1716"/>
        <x:v>YES</x:v>
      </x:c>
      <x:c r="T9196" s="1">
        <x:f t="shared" si="1717"/>
        <x:v>1373.2988243997243</x:v>
      </x:c>
    </x:row>
    <x:row r="9197">
      <x:c r="A9197" s="1"/>
      <x:c r="B9197" s="1"/>
      <x:c r="C9197" s="1"/>
      <x:c r="D9197" s="1"/>
      <x:c r="E9197" s="1"/>
      <x:c r="F9197" s="1"/>
      <x:c r="G9197" s="1"/>
      <x:c r="H9197" s="1"/>
      <x:c r="I9197" s="53">
        <x:f t="shared" si="1706"/>
        <x:v>14</x:v>
      </x:c>
      <x:c r="J9197" s="53">
        <x:f t="shared" si="1707"/>
        <x:v>1</x:v>
      </x:c>
      <x:c r="K9197" s="53">
        <x:f t="shared" si="1708"/>
        <x:v>6</x:v>
      </x:c>
      <x:c r="L9197" s="53">
        <x:f t="shared" si="1709"/>
        <x:v>21</x:v>
      </x:c>
      <x:c r="M9197" s="54">
        <x:f t="shared" si="1710"/>
        <x:v>5106.4913618962091</x:v>
      </x:c>
      <x:c r="N9197" s="54">
        <x:f t="shared" si="1711"/>
        <x:v>3.0461745568723675</x:v>
      </x:c>
      <x:c r="O9197" s="55">
        <x:f t="shared" si="1712"/>
        <x:v>141494</x:v>
      </x:c>
      <x:c r="P9197" s="55">
        <x:f t="shared" si="1713"/>
        <x:v>18040</x:v>
      </x:c>
      <x:c r="Q9197" s="55">
        <x:f t="shared" si="1714"/>
        <x:v>101154.36392180918</x:v>
      </x:c>
      <x:c r="R9197" s="55">
        <x:f t="shared" si="1715"/>
        <x:v>2299.6360781908152</x:v>
      </x:c>
      <x:c r="S9197" s="1" t="str">
        <x:f t="shared" si="1716"/>
        <x:v>YES</x:v>
      </x:c>
      <x:c r="T9197" s="1">
        <x:f t="shared" si="1717"/>
        <x:v>2299.6360781908152</x:v>
      </x:c>
    </x:row>
    <x:row r="9198">
      <x:c r="A9198" s="1"/>
      <x:c r="B9198" s="1"/>
      <x:c r="C9198" s="1"/>
      <x:c r="D9198" s="1"/>
      <x:c r="E9198" s="1"/>
      <x:c r="F9198" s="1"/>
      <x:c r="G9198" s="1"/>
      <x:c r="H9198" s="1"/>
      <x:c r="I9198" s="53" t="n">
        <x:f t="shared" ref="I9198:I9261" si="1718">INT((ROW()-ROW($I$46))/((CARROT_CAP+1)*(MESCLUN_CAP+1)))</x:f>
        <x:v>14</x:v>
      </x:c>
      <x:c r="J9198" s="53" t="n">
        <x:f t="shared" ref="J9198:J9261" si="1719">MOD(INT((ROW()-ROW($I$46))/(MESCLUN_CAP+1)),CARROT_CAP+1)</x:f>
        <x:v>1</x:v>
      </x:c>
      <x:c r="K9198" s="53" t="n">
        <x:f t="shared" ref="K9198:K9261" si="1720">MOD(ROW()-ROW($I$46),MESCLUN_CAP+1)</x:f>
        <x:v>7</x:v>
      </x:c>
      <x:c r="L9198" s="53" t="n">
        <x:f t="shared" ref="L9198:L9261" si="1721">SUM(I9198:K9198)</x:f>
        <x:v>22</x:v>
      </x:c>
      <x:c r="M9198" s="54" t="n">
        <x:f t="shared" ref="M9198:M9261" si="1722">I9198*TOMATO_HOURS*WEEKS*(1+TOMATO_DIM)^I9198+J9198*CARROT_HOURS*WEEKS*(1+CARROT_DIM)^J9198+K9198*MESCLUN_HOURS*WEEKS*(1+MESCLUN_DIM)^K9198</x:f>
        <x:v>5159.215801294171</x:v>
      </x:c>
      <x:c r="N9198" s="54" t="n">
        <x:f t="shared" ref="N9198:N9261" si="1723">MAX(M9198-FARMER_HOURS,0)/TEMP_HOURS_PER_WORKER</x:f>
        <x:v>3.0827887508987297</x:v>
      </x:c>
      <x:c r="O9198" s="55" t="n">
        <x:f t="shared" ref="O9198:O9261" si="1724">I9198*TOMATO_PRICE+J9198*CARROT_PRICE+K9198*MESCLUN_PRICE</x:f>
        <x:v>144194</x:v>
      </x:c>
      <x:c r="P9198" s="55" t="n">
        <x:f t="shared" ref="P9198:P9261" si="1725">I9198*TOMATO_FERTILIZER+J9198*CARROT_FERTILIZER+K9198*MESCLUN_FERTILIZER</x:f>
        <x:v>18920</x:v>
      </x:c>
      <x:c r="Q9198" s="55" t="n">
        <x:f t="shared" ref="Q9198:Q9261" si="1726">MIN(M9198,FARMER_HOURS)*FARMER_RATE+MAX(M9198-FARMER_HOURS,0)*TEMP_RATE</x:f>
        <x:v>102069.71877246824</x:v>
      </x:c>
      <x:c r="R9198" s="55" t="n">
        <x:f t="shared" ref="R9198:R9261" si="1727">O9198-P9198-Q9198-FIXED_COST</x:f>
        <x:v>3204.2812275317556</x:v>
      </x:c>
      <x:c r="S9198" s="1" t="str">
        <x:f t="shared" ref="S9198:S9261" si="1728">IF(AND(L9198&lt;=TOTAL_BED_CAP,N9198&lt;=TEMP_WORKER_CAP),"YES","NO")</x:f>
        <x:v>YES</x:v>
      </x:c>
      <x:c r="T9198" s="1" t="n">
        <x:f t="shared" ref="T9198:T9261" si="1729">IF(S9198="YES",R9198,-1E+99)</x:f>
        <x:v>3204.2812275317556</x:v>
      </x:c>
    </x:row>
    <x:row r="9199">
      <x:c r="A9199" s="1"/>
      <x:c r="B9199" s="1"/>
      <x:c r="C9199" s="1"/>
      <x:c r="D9199" s="1"/>
      <x:c r="E9199" s="1"/>
      <x:c r="F9199" s="1"/>
      <x:c r="G9199" s="1"/>
      <x:c r="H9199" s="1"/>
      <x:c r="I9199" s="53">
        <x:f t="shared" si="1718"/>
        <x:v>14</x:v>
      </x:c>
      <x:c r="J9199" s="53">
        <x:f t="shared" si="1719"/>
        <x:v>1</x:v>
      </x:c>
      <x:c r="K9199" s="53">
        <x:f t="shared" si="1720"/>
        <x:v>8</x:v>
      </x:c>
      <x:c r="L9199" s="53">
        <x:f t="shared" si="1721"/>
        <x:v>23</x:v>
      </x:c>
      <x:c r="M9199" s="54">
        <x:f t="shared" si="1722"/>
        <x:v>5213.2128995741496</x:v>
      </x:c>
      <x:c r="N9199" s="54">
        <x:f t="shared" si="1723"/>
        <x:v>3.1202867358153816</x:v>
      </x:c>
      <x:c r="O9199" s="55">
        <x:f t="shared" si="1724"/>
        <x:v>146894</x:v>
      </x:c>
      <x:c r="P9199" s="55">
        <x:f t="shared" si="1725"/>
        <x:v>19800</x:v>
      </x:c>
      <x:c r="Q9199" s="55">
        <x:f t="shared" si="1726"/>
        <x:v>103007.16839538453</x:v>
      </x:c>
      <x:c r="R9199" s="55">
        <x:f t="shared" si="1727"/>
        <x:v>4086.831604615465</x:v>
      </x:c>
      <x:c r="S9199" s="1" t="str">
        <x:f t="shared" si="1728"/>
        <x:v>YES</x:v>
      </x:c>
      <x:c r="T9199" s="1">
        <x:f t="shared" si="1729"/>
        <x:v>4086.831604615465</x:v>
      </x:c>
    </x:row>
    <x:row r="9200">
      <x:c r="A9200" s="1"/>
      <x:c r="B9200" s="1"/>
      <x:c r="C9200" s="1"/>
      <x:c r="D9200" s="1"/>
      <x:c r="E9200" s="1"/>
      <x:c r="F9200" s="1"/>
      <x:c r="G9200" s="1"/>
      <x:c r="H9200" s="1"/>
      <x:c r="I9200" s="53">
        <x:f t="shared" si="1718"/>
        <x:v>14</x:v>
      </x:c>
      <x:c r="J9200" s="53">
        <x:f t="shared" si="1719"/>
        <x:v>1</x:v>
      </x:c>
      <x:c r="K9200" s="53">
        <x:f t="shared" si="1720"/>
        <x:v>9</x:v>
      </x:c>
      <x:c r="L9200" s="53">
        <x:f t="shared" si="1721"/>
        <x:v>24</x:v>
      </x:c>
      <x:c r="M9200" s="54">
        <x:f t="shared" si="1722"/>
        <x:v>5268.5062350145445</x:v>
      </x:c>
      <x:c r="N9200" s="54">
        <x:f t="shared" si="1723"/>
        <x:v>3.1586848854267671</x:v>
      </x:c>
      <x:c r="O9200" s="55">
        <x:f t="shared" si="1724"/>
        <x:v>149594</x:v>
      </x:c>
      <x:c r="P9200" s="55">
        <x:f t="shared" si="1725"/>
        <x:v>20680</x:v>
      </x:c>
      <x:c r="Q9200" s="55">
        <x:f t="shared" si="1726"/>
        <x:v>103967.12213566917</x:v>
      </x:c>
      <x:c r="R9200" s="55">
        <x:f t="shared" si="1727"/>
        <x:v>4946.8778643308324</x:v>
      </x:c>
      <x:c r="S9200" s="1" t="str">
        <x:f t="shared" si="1728"/>
        <x:v>YES</x:v>
      </x:c>
      <x:c r="T9200" s="1">
        <x:f t="shared" si="1729"/>
        <x:v>4946.8778643308324</x:v>
      </x:c>
    </x:row>
    <x:row r="9201">
      <x:c r="A9201" s="1"/>
      <x:c r="B9201" s="1"/>
      <x:c r="C9201" s="1"/>
      <x:c r="D9201" s="1"/>
      <x:c r="E9201" s="1"/>
      <x:c r="F9201" s="1"/>
      <x:c r="G9201" s="1"/>
      <x:c r="H9201" s="1"/>
      <x:c r="I9201" s="53">
        <x:f t="shared" si="1718"/>
        <x:v>14</x:v>
      </x:c>
      <x:c r="J9201" s="53">
        <x:f t="shared" si="1719"/>
        <x:v>1</x:v>
      </x:c>
      <x:c r="K9201" s="53">
        <x:f t="shared" si="1720"/>
        <x:v>10</x:v>
      </x:c>
      <x:c r="L9201" s="53">
        <x:f t="shared" si="1721"/>
        <x:v>25</x:v>
      </x:c>
      <x:c r="M9201" s="54">
        <x:f t="shared" si="1722"/>
        <x:v>5325.1197764977569</x:v>
      </x:c>
      <x:c r="N9201" s="54">
        <x:f t="shared" si="1723"/>
        <x:v>3.1979998447901088</x:v>
      </x:c>
      <x:c r="O9201" s="55">
        <x:f t="shared" si="1724"/>
        <x:v>152294</x:v>
      </x:c>
      <x:c r="P9201" s="55">
        <x:f t="shared" si="1725"/>
        <x:v>21560</x:v>
      </x:c>
      <x:c r="Q9201" s="55">
        <x:f t="shared" si="1726"/>
        <x:v>104949.99611975272</x:v>
      </x:c>
      <x:c r="R9201" s="55">
        <x:f t="shared" si="1727"/>
        <x:v>5784.0038802472845</x:v>
      </x:c>
      <x:c r="S9201" s="1" t="str">
        <x:f t="shared" si="1728"/>
        <x:v>YES</x:v>
      </x:c>
      <x:c r="T9201" s="1">
        <x:f t="shared" si="1729"/>
        <x:v>5784.0038802472845</x:v>
      </x:c>
    </x:row>
    <x:row r="9202">
      <x:c r="A9202" s="1"/>
      <x:c r="B9202" s="1"/>
      <x:c r="C9202" s="1"/>
      <x:c r="D9202" s="1"/>
      <x:c r="E9202" s="1"/>
      <x:c r="F9202" s="1"/>
      <x:c r="G9202" s="1"/>
      <x:c r="H9202" s="1"/>
      <x:c r="I9202" s="53">
        <x:f t="shared" si="1718"/>
        <x:v>14</x:v>
      </x:c>
      <x:c r="J9202" s="53">
        <x:f t="shared" si="1719"/>
        <x:v>1</x:v>
      </x:c>
      <x:c r="K9202" s="53">
        <x:f t="shared" si="1720"/>
        <x:v>11</x:v>
      </x:c>
      <x:c r="L9202" s="53">
        <x:f t="shared" si="1721"/>
        <x:v>26</x:v>
      </x:c>
      <x:c r="M9202" s="54">
        <x:f t="shared" si="1722"/>
        <x:v>5383.0778895911963</x:v>
      </x:c>
      <x:c r="N9202" s="54">
        <x:f t="shared" si="1723"/>
        <x:v>3.2382485344383309</x:v>
      </x:c>
      <x:c r="O9202" s="55">
        <x:f t="shared" si="1724"/>
        <x:v>154994</x:v>
      </x:c>
      <x:c r="P9202" s="55">
        <x:f t="shared" si="1725"/>
        <x:v>22440</x:v>
      </x:c>
      <x:c r="Q9202" s="55">
        <x:f t="shared" si="1726"/>
        <x:v>105956.21336095827</x:v>
      </x:c>
      <x:c r="R9202" s="55">
        <x:f t="shared" si="1727"/>
        <x:v>6597.786639041733</x:v>
      </x:c>
      <x:c r="S9202" s="1" t="str">
        <x:f t="shared" si="1728"/>
        <x:v>YES</x:v>
      </x:c>
      <x:c r="T9202" s="1">
        <x:f t="shared" si="1729"/>
        <x:v>6597.786639041733</x:v>
      </x:c>
    </x:row>
    <x:row r="9203">
      <x:c r="A9203" s="1"/>
      <x:c r="B9203" s="1"/>
      <x:c r="C9203" s="1"/>
      <x:c r="D9203" s="1"/>
      <x:c r="E9203" s="1"/>
      <x:c r="F9203" s="1"/>
      <x:c r="G9203" s="1"/>
      <x:c r="H9203" s="1"/>
      <x:c r="I9203" s="53">
        <x:f t="shared" si="1718"/>
        <x:v>14</x:v>
      </x:c>
      <x:c r="J9203" s="53">
        <x:f t="shared" si="1719"/>
        <x:v>1</x:v>
      </x:c>
      <x:c r="K9203" s="53">
        <x:f t="shared" si="1720"/>
        <x:v>12</x:v>
      </x:c>
      <x:c r="L9203" s="53">
        <x:f t="shared" si="1721"/>
        <x:v>27</x:v>
      </x:c>
      <x:c r="M9203" s="54">
        <x:f t="shared" si="1722"/>
        <x:v>5442.4053427192603</x:v>
      </x:c>
      <x:c r="N9203" s="54">
        <x:f t="shared" si="1723"/>
        <x:v>3.2794481546661531</x:v>
      </x:c>
      <x:c r="O9203" s="55">
        <x:f t="shared" si="1724"/>
        <x:v>157694</x:v>
      </x:c>
      <x:c r="P9203" s="55">
        <x:f t="shared" si="1725"/>
        <x:v>23320</x:v>
      </x:c>
      <x:c r="Q9203" s="55">
        <x:f t="shared" si="1726"/>
        <x:v>106986.20386665383</x:v>
      </x:c>
      <x:c r="R9203" s="55">
        <x:f t="shared" si="1727"/>
        <x:v>7387.7961333461717</x:v>
      </x:c>
      <x:c r="S9203" s="1" t="str">
        <x:f t="shared" si="1728"/>
        <x:v>YES</x:v>
      </x:c>
      <x:c r="T9203" s="1">
        <x:f t="shared" si="1729"/>
        <x:v>7387.7961333461717</x:v>
      </x:c>
    </x:row>
    <x:row r="9204">
      <x:c r="A9204" s="1"/>
      <x:c r="B9204" s="1"/>
      <x:c r="C9204" s="1"/>
      <x:c r="D9204" s="1"/>
      <x:c r="E9204" s="1"/>
      <x:c r="F9204" s="1"/>
      <x:c r="G9204" s="1"/>
      <x:c r="H9204" s="1"/>
      <x:c r="I9204" s="53">
        <x:f t="shared" si="1718"/>
        <x:v>14</x:v>
      </x:c>
      <x:c r="J9204" s="53">
        <x:f t="shared" si="1719"/>
        <x:v>1</x:v>
      </x:c>
      <x:c r="K9204" s="53">
        <x:f t="shared" si="1720"/>
        <x:v>13</x:v>
      </x:c>
      <x:c r="L9204" s="53">
        <x:f t="shared" si="1721"/>
        <x:v>28</x:v>
      </x:c>
      <x:c r="M9204" s="54">
        <x:f t="shared" si="1722"/>
        <x:v>5503.1273134276453</x:v>
      </x:c>
      <x:c r="N9204" s="54">
        <x:f t="shared" si="1723"/>
        <x:v>3.3216161898803094</x:v>
      </x:c>
      <x:c r="O9204" s="55">
        <x:f t="shared" si="1724"/>
        <x:v>160394</x:v>
      </x:c>
      <x:c r="P9204" s="55">
        <x:f t="shared" si="1725"/>
        <x:v>24200</x:v>
      </x:c>
      <x:c r="Q9204" s="55">
        <x:f t="shared" si="1726"/>
        <x:v>108040.40474700773</x:v>
      </x:c>
      <x:c r="R9204" s="55">
        <x:f t="shared" si="1727"/>
        <x:v>8153.5952529922652</x:v>
      </x:c>
      <x:c r="S9204" s="1" t="str">
        <x:f t="shared" si="1728"/>
        <x:v>YES</x:v>
      </x:c>
      <x:c r="T9204" s="1">
        <x:f t="shared" si="1729"/>
        <x:v>8153.5952529922652</x:v>
      </x:c>
    </x:row>
    <x:row r="9205">
      <x:c r="A9205" s="1"/>
      <x:c r="B9205" s="1"/>
      <x:c r="C9205" s="1"/>
      <x:c r="D9205" s="1"/>
      <x:c r="E9205" s="1"/>
      <x:c r="F9205" s="1"/>
      <x:c r="G9205" s="1"/>
      <x:c r="H9205" s="1"/>
      <x:c r="I9205" s="53">
        <x:f t="shared" si="1718"/>
        <x:v>14</x:v>
      </x:c>
      <x:c r="J9205" s="53">
        <x:f t="shared" si="1719"/>
        <x:v>1</x:v>
      </x:c>
      <x:c r="K9205" s="53">
        <x:f t="shared" si="1720"/>
        <x:v>14</x:v>
      </x:c>
      <x:c r="L9205" s="53">
        <x:f t="shared" si="1721"/>
        <x:v>29</x:v>
      </x:c>
      <x:c r="M9205" s="54">
        <x:f t="shared" si="1722"/>
        <x:v>5565.2693947413063</x:v>
      </x:c>
      <x:c r="N9205" s="54">
        <x:f t="shared" si="1723"/>
        <x:v>3.3647704130147962</x:v>
      </x:c>
      <x:c r="O9205" s="55">
        <x:f t="shared" si="1724"/>
        <x:v>163094</x:v>
      </x:c>
      <x:c r="P9205" s="55">
        <x:f t="shared" si="1725"/>
        <x:v>25080</x:v>
      </x:c>
      <x:c r="Q9205" s="55">
        <x:f t="shared" si="1726"/>
        <x:v>109119.26032536991</x:v>
      </x:c>
      <x:c r="R9205" s="55">
        <x:f t="shared" si="1727"/>
        <x:v>8894.7396746300947</x:v>
      </x:c>
      <x:c r="S9205" s="1" t="str">
        <x:f t="shared" si="1728"/>
        <x:v>YES</x:v>
      </x:c>
      <x:c r="T9205" s="1">
        <x:f t="shared" si="1729"/>
        <x:v>8894.7396746300947</x:v>
      </x:c>
    </x:row>
    <x:row r="9206">
      <x:c r="A9206" s="1"/>
      <x:c r="B9206" s="1"/>
      <x:c r="C9206" s="1"/>
      <x:c r="D9206" s="1"/>
      <x:c r="E9206" s="1"/>
      <x:c r="F9206" s="1"/>
      <x:c r="G9206" s="1"/>
      <x:c r="H9206" s="1"/>
      <x:c r="I9206" s="53">
        <x:f t="shared" si="1718"/>
        <x:v>14</x:v>
      </x:c>
      <x:c r="J9206" s="53">
        <x:f t="shared" si="1719"/>
        <x:v>1</x:v>
      </x:c>
      <x:c r="K9206" s="53">
        <x:f t="shared" si="1720"/>
        <x:v>15</x:v>
      </x:c>
      <x:c r="L9206" s="53">
        <x:f t="shared" si="1721"/>
        <x:v>30</x:v>
      </x:c>
      <x:c r="M9206" s="54">
        <x:f t="shared" si="1722"/>
        <x:v>5628.857601617452</x:v>
      </x:c>
      <x:c r="N9206" s="54">
        <x:f t="shared" si="1723"/>
        <x:v>3.4089288900121195</x:v>
      </x:c>
      <x:c r="O9206" s="55">
        <x:f t="shared" si="1724"/>
        <x:v>165794</x:v>
      </x:c>
      <x:c r="P9206" s="55">
        <x:f t="shared" si="1725"/>
        <x:v>25960</x:v>
      </x:c>
      <x:c r="Q9206" s="55">
        <x:f t="shared" si="1726"/>
        <x:v>110223.22225030299</x:v>
      </x:c>
      <x:c r="R9206" s="55">
        <x:f t="shared" si="1727"/>
        <x:v>9610.7777496970084</x:v>
      </x:c>
      <x:c r="S9206" s="1" t="str">
        <x:f t="shared" si="1728"/>
        <x:v>YES</x:v>
      </x:c>
      <x:c r="T9206" s="1">
        <x:f t="shared" si="1729"/>
        <x:v>9610.7777496970084</x:v>
      </x:c>
    </x:row>
    <x:row r="9207">
      <x:c r="A9207" s="1"/>
      <x:c r="B9207" s="1"/>
      <x:c r="C9207" s="1"/>
      <x:c r="D9207" s="1"/>
      <x:c r="E9207" s="1"/>
      <x:c r="F9207" s="1"/>
      <x:c r="G9207" s="1"/>
      <x:c r="H9207" s="1"/>
      <x:c r="I9207" s="53">
        <x:f t="shared" si="1718"/>
        <x:v>14</x:v>
      </x:c>
      <x:c r="J9207" s="53">
        <x:f t="shared" si="1719"/>
        <x:v>1</x:v>
      </x:c>
      <x:c r="K9207" s="53">
        <x:f t="shared" si="1720"/>
        <x:v>16</x:v>
      </x:c>
      <x:c r="L9207" s="53">
        <x:f t="shared" si="1721"/>
        <x:v>31</x:v>
      </x:c>
      <x:c r="M9207" s="54">
        <x:f t="shared" si="1722"/>
        <x:v>5693.9183774949415</x:v>
      </x:c>
      <x:c r="N9207" s="54">
        <x:f t="shared" si="1723"/>
        <x:v>3.4541099843714873</x:v>
      </x:c>
      <x:c r="O9207" s="55">
        <x:f t="shared" si="1724"/>
        <x:v>168494</x:v>
      </x:c>
      <x:c r="P9207" s="55">
        <x:f t="shared" si="1725"/>
        <x:v>26840</x:v>
      </x:c>
      <x:c r="Q9207" s="55">
        <x:f t="shared" si="1726"/>
        <x:v>111352.74960928717</x:v>
      </x:c>
      <x:c r="R9207" s="55">
        <x:f t="shared" si="1727"/>
        <x:v>10301.250390712827</x:v>
      </x:c>
      <x:c r="S9207" s="1" t="str">
        <x:f t="shared" si="1728"/>
        <x:v>YES</x:v>
      </x:c>
      <x:c r="T9207" s="1">
        <x:f t="shared" si="1729"/>
        <x:v>10301.250390712827</x:v>
      </x:c>
    </x:row>
    <x:row r="9208">
      <x:c r="A9208" s="1"/>
      <x:c r="B9208" s="1"/>
      <x:c r="C9208" s="1"/>
      <x:c r="D9208" s="1"/>
      <x:c r="E9208" s="1"/>
      <x:c r="F9208" s="1"/>
      <x:c r="G9208" s="1"/>
      <x:c r="H9208" s="1"/>
      <x:c r="I9208" s="53">
        <x:f t="shared" si="1718"/>
        <x:v>14</x:v>
      </x:c>
      <x:c r="J9208" s="53">
        <x:f t="shared" si="1719"/>
        <x:v>1</x:v>
      </x:c>
      <x:c r="K9208" s="53">
        <x:f t="shared" si="1720"/>
        <x:v>17</x:v>
      </x:c>
      <x:c r="L9208" s="53">
        <x:f t="shared" si="1721"/>
        <x:v>32</x:v>
      </x:c>
      <x:c r="M9208" s="54">
        <x:f t="shared" si="1722"/>
        <x:v>5760.478600941482</x:v>
      </x:c>
      <x:c r="N9208" s="54">
        <x:f t="shared" si="1723"/>
        <x:v>3.5003323617649182</x:v>
      </x:c>
      <x:c r="O9208" s="55">
        <x:f t="shared" si="1724"/>
        <x:v>171194</x:v>
      </x:c>
      <x:c r="P9208" s="55">
        <x:f t="shared" si="1725"/>
        <x:v>27720</x:v>
      </x:c>
      <x:c r="Q9208" s="55">
        <x:f t="shared" si="1726"/>
        <x:v>112508.30904412294</x:v>
      </x:c>
      <x:c r="R9208" s="55">
        <x:f t="shared" si="1727"/>
        <x:v>10965.690955877057</x:v>
      </x:c>
      <x:c r="S9208" s="1" t="str">
        <x:f t="shared" si="1728"/>
        <x:v>YES</x:v>
      </x:c>
      <x:c r="T9208" s="1">
        <x:f t="shared" si="1729"/>
        <x:v>10965.690955877057</x:v>
      </x:c>
    </x:row>
    <x:row r="9209">
      <x:c r="A9209" s="1"/>
      <x:c r="B9209" s="1"/>
      <x:c r="C9209" s="1"/>
      <x:c r="D9209" s="1"/>
      <x:c r="E9209" s="1"/>
      <x:c r="F9209" s="1"/>
      <x:c r="G9209" s="1"/>
      <x:c r="H9209" s="1"/>
      <x:c r="I9209" s="53">
        <x:f t="shared" si="1718"/>
        <x:v>14</x:v>
      </x:c>
      <x:c r="J9209" s="53">
        <x:f t="shared" si="1719"/>
        <x:v>1</x:v>
      </x:c>
      <x:c r="K9209" s="53">
        <x:f t="shared" si="1720"/>
        <x:v>18</x:v>
      </x:c>
      <x:c r="L9209" s="53">
        <x:f t="shared" si="1721"/>
        <x:v>33</x:v>
      </x:c>
      <x:c r="M9209" s="54">
        <x:f t="shared" si="1722"/>
        <x:v>5828.5655924000694</x:v>
      </x:c>
      <x:c r="N9209" s="54">
        <x:f t="shared" si="1723"/>
        <x:v>3.5476149947222706</x:v>
      </x:c>
      <x:c r="O9209" s="55">
        <x:f t="shared" si="1724"/>
        <x:v>173894</x:v>
      </x:c>
      <x:c r="P9209" s="55">
        <x:f t="shared" si="1725"/>
        <x:v>28600</x:v>
      </x:c>
      <x:c r="Q9209" s="55">
        <x:f t="shared" si="1726"/>
        <x:v>113690.37486805675</x:v>
      </x:c>
      <x:c r="R9209" s="55">
        <x:f t="shared" si="1727"/>
        <x:v>11603.625131943249</x:v>
      </x:c>
      <x:c r="S9209" s="1" t="str">
        <x:f t="shared" si="1728"/>
        <x:v>YES</x:v>
      </x:c>
      <x:c r="T9209" s="1">
        <x:f t="shared" si="1729"/>
        <x:v>11603.625131943249</x:v>
      </x:c>
    </x:row>
    <x:row r="9210">
      <x:c r="A9210" s="1"/>
      <x:c r="B9210" s="1"/>
      <x:c r="C9210" s="1"/>
      <x:c r="D9210" s="1"/>
      <x:c r="E9210" s="1"/>
      <x:c r="F9210" s="1"/>
      <x:c r="G9210" s="1"/>
      <x:c r="H9210" s="1"/>
      <x:c r="I9210" s="53">
        <x:f t="shared" si="1718"/>
        <x:v>14</x:v>
      </x:c>
      <x:c r="J9210" s="53">
        <x:f t="shared" si="1719"/>
        <x:v>1</x:v>
      </x:c>
      <x:c r="K9210" s="53">
        <x:f t="shared" si="1720"/>
        <x:v>19</x:v>
      </x:c>
      <x:c r="L9210" s="53">
        <x:f t="shared" si="1721"/>
        <x:v>34</x:v>
      </x:c>
      <x:c r="M9210" s="54">
        <x:f t="shared" si="1722"/>
        <x:v>5898.2071210360909</x:v>
      </x:c>
      <x:c r="N9210" s="54">
        <x:f t="shared" si="1723"/>
        <x:v>3.5959771673861742</x:v>
      </x:c>
      <x:c r="O9210" s="55">
        <x:f t="shared" si="1724"/>
        <x:v>176594</x:v>
      </x:c>
      <x:c r="P9210" s="55">
        <x:f t="shared" si="1725"/>
        <x:v>29480</x:v>
      </x:c>
      <x:c r="Q9210" s="55">
        <x:f t="shared" si="1726"/>
        <x:v>114899.42918465435</x:v>
      </x:c>
      <x:c r="R9210" s="55">
        <x:f t="shared" si="1727"/>
        <x:v>12214.570815345651</x:v>
      </x:c>
      <x:c r="S9210" s="1" t="str">
        <x:f t="shared" si="1728"/>
        <x:v>YES</x:v>
      </x:c>
      <x:c r="T9210" s="1">
        <x:f t="shared" si="1729"/>
        <x:v>12214.570815345651</x:v>
      </x:c>
    </x:row>
    <x:row r="9211">
      <x:c r="A9211" s="1"/>
      <x:c r="B9211" s="1"/>
      <x:c r="C9211" s="1"/>
      <x:c r="D9211" s="1"/>
      <x:c r="E9211" s="1"/>
      <x:c r="F9211" s="1"/>
      <x:c r="G9211" s="1"/>
      <x:c r="H9211" s="1"/>
      <x:c r="I9211" s="53">
        <x:f t="shared" si="1718"/>
        <x:v>14</x:v>
      </x:c>
      <x:c r="J9211" s="53">
        <x:f t="shared" si="1719"/>
        <x:v>1</x:v>
      </x:c>
      <x:c r="K9211" s="53">
        <x:f t="shared" si="1720"/>
        <x:v>20</x:v>
      </x:c>
      <x:c r="L9211" s="53">
        <x:f t="shared" si="1721"/>
        <x:v>35</x:v>
      </x:c>
      <x:c r="M9211" s="54">
        <x:f t="shared" si="1722"/>
        <x:v>5969.431411686568</x:v>
      </x:c>
      <x:c r="N9211" s="54">
        <x:f t="shared" si="1723"/>
        <x:v>3.6454384803378943</x:v>
      </x:c>
      <x:c r="O9211" s="55">
        <x:f t="shared" si="1724"/>
        <x:v>179294</x:v>
      </x:c>
      <x:c r="P9211" s="55">
        <x:f t="shared" si="1725"/>
        <x:v>30360</x:v>
      </x:c>
      <x:c r="Q9211" s="55">
        <x:f t="shared" si="1726"/>
        <x:v>116135.96200844736</x:v>
      </x:c>
      <x:c r="R9211" s="55">
        <x:f t="shared" si="1727"/>
        <x:v>12798.037991552643</x:v>
      </x:c>
      <x:c r="S9211" s="1" t="str">
        <x:f t="shared" si="1728"/>
        <x:v>YES</x:v>
      </x:c>
      <x:c r="T9211" s="1">
        <x:f t="shared" si="1729"/>
        <x:v>12798.037991552643</x:v>
      </x:c>
    </x:row>
    <x:row r="9212">
      <x:c r="A9212" s="1"/>
      <x:c r="B9212" s="1"/>
      <x:c r="C9212" s="1"/>
      <x:c r="D9212" s="1"/>
      <x:c r="E9212" s="1"/>
      <x:c r="F9212" s="1"/>
      <x:c r="G9212" s="1"/>
      <x:c r="H9212" s="1"/>
      <x:c r="I9212" s="53">
        <x:f t="shared" si="1718"/>
        <x:v>14</x:v>
      </x:c>
      <x:c r="J9212" s="53">
        <x:f t="shared" si="1719"/>
        <x:v>1</x:v>
      </x:c>
      <x:c r="K9212" s="53">
        <x:f t="shared" si="1720"/>
        <x:v>21</x:v>
      </x:c>
      <x:c r="L9212" s="53">
        <x:f t="shared" si="1721"/>
        <x:v>36</x:v>
      </x:c>
      <x:c r="M9212" s="54">
        <x:f t="shared" si="1722"/>
        <x:v>6042.2671519130117</x:v>
      </x:c>
      <x:c r="N9212" s="54">
        <x:f t="shared" si="1723"/>
        <x:v>3.6960188554951472</x:v>
      </x:c>
      <x:c r="O9212" s="55">
        <x:f t="shared" si="1724"/>
        <x:v>181994</x:v>
      </x:c>
      <x:c r="P9212" s="55">
        <x:f t="shared" si="1725"/>
        <x:v>31240</x:v>
      </x:c>
      <x:c r="Q9212" s="55">
        <x:f t="shared" si="1726"/>
        <x:v>117400.47138737867</x:v>
      </x:c>
      <x:c r="R9212" s="55">
        <x:f t="shared" si="1727"/>
        <x:v>13353.528612621332</x:v>
      </x:c>
      <x:c r="S9212" s="1" t="str">
        <x:f t="shared" si="1728"/>
        <x:v>YES</x:v>
      </x:c>
      <x:c r="T9212" s="1">
        <x:f t="shared" si="1729"/>
        <x:v>13353.528612621332</x:v>
      </x:c>
    </x:row>
    <x:row r="9213">
      <x:c r="A9213" s="1"/>
      <x:c r="B9213" s="1"/>
      <x:c r="C9213" s="1"/>
      <x:c r="D9213" s="1"/>
      <x:c r="E9213" s="1"/>
      <x:c r="F9213" s="1"/>
      <x:c r="G9213" s="1"/>
      <x:c r="H9213" s="1"/>
      <x:c r="I9213" s="53">
        <x:f t="shared" si="1718"/>
        <x:v>14</x:v>
      </x:c>
      <x:c r="J9213" s="53">
        <x:f t="shared" si="1719"/>
        <x:v>1</x:v>
      </x:c>
      <x:c r="K9213" s="53">
        <x:f t="shared" si="1720"/>
        <x:v>22</x:v>
      </x:c>
      <x:c r="L9213" s="53">
        <x:f t="shared" si="1721"/>
        <x:v>37</x:v>
      </x:c>
      <x:c r="M9213" s="54">
        <x:f t="shared" si="1722"/>
        <x:v>6116.7434991594082</x:v>
      </x:c>
      <x:c r="N9213" s="54">
        <x:f t="shared" si="1723"/>
        <x:v>3.7477385410829225</x:v>
      </x:c>
      <x:c r="O9213" s="55">
        <x:f t="shared" si="1724"/>
        <x:v>184694</x:v>
      </x:c>
      <x:c r="P9213" s="55">
        <x:f t="shared" si="1725"/>
        <x:v>32120</x:v>
      </x:c>
      <x:c r="Q9213" s="55">
        <x:f t="shared" si="1726"/>
        <x:v>118693.46352707305</x:v>
      </x:c>
      <x:c r="R9213" s="55">
        <x:f t="shared" si="1727"/>
        <x:v>13880.53647292695</x:v>
      </x:c>
      <x:c r="S9213" s="1" t="str">
        <x:f t="shared" si="1728"/>
        <x:v>YES</x:v>
      </x:c>
      <x:c r="T9213" s="1">
        <x:f t="shared" si="1729"/>
        <x:v>13880.53647292695</x:v>
      </x:c>
    </x:row>
    <x:row r="9214">
      <x:c r="A9214" s="1"/>
      <x:c r="B9214" s="1"/>
      <x:c r="C9214" s="1"/>
      <x:c r="D9214" s="1"/>
      <x:c r="E9214" s="1"/>
      <x:c r="F9214" s="1"/>
      <x:c r="G9214" s="1"/>
      <x:c r="H9214" s="1"/>
      <x:c r="I9214" s="53">
        <x:f t="shared" si="1718"/>
        <x:v>14</x:v>
      </x:c>
      <x:c r="J9214" s="53">
        <x:f t="shared" si="1719"/>
        <x:v>1</x:v>
      </x:c>
      <x:c r="K9214" s="53">
        <x:f t="shared" si="1720"/>
        <x:v>23</x:v>
      </x:c>
      <x:c r="L9214" s="53">
        <x:f t="shared" si="1721"/>
        <x:v>38</x:v>
      </x:c>
      <x:c r="M9214" s="54">
        <x:f t="shared" si="1722"/>
        <x:v>6192.8900880168439</x:v>
      </x:c>
      <x:c r="N9214" s="54">
        <x:f t="shared" si="1723"/>
        <x:v>3.8006181166783639</x:v>
      </x:c>
      <x:c r="O9214" s="55">
        <x:f t="shared" si="1724"/>
        <x:v>187394</x:v>
      </x:c>
      <x:c r="P9214" s="55">
        <x:f t="shared" si="1725"/>
        <x:v>33000</x:v>
      </x:c>
      <x:c r="Q9214" s="55">
        <x:f t="shared" si="1726"/>
        <x:v>120015.4529169591</x:v>
      </x:c>
      <x:c r="R9214" s="55">
        <x:f t="shared" si="1727"/>
        <x:v>14378.547083040903</x:v>
      </x:c>
      <x:c r="S9214" s="1" t="str">
        <x:f t="shared" si="1728"/>
        <x:v>YES</x:v>
      </x:c>
      <x:c r="T9214" s="1">
        <x:f t="shared" si="1729"/>
        <x:v>14378.547083040903</x:v>
      </x:c>
    </x:row>
    <x:row r="9215">
      <x:c r="A9215" s="1"/>
      <x:c r="B9215" s="1"/>
      <x:c r="C9215" s="1"/>
      <x:c r="D9215" s="1"/>
      <x:c r="E9215" s="1"/>
      <x:c r="F9215" s="1"/>
      <x:c r="G9215" s="1"/>
      <x:c r="H9215" s="1"/>
      <x:c r="I9215" s="53">
        <x:f t="shared" si="1718"/>
        <x:v>14</x:v>
      </x:c>
      <x:c r="J9215" s="53">
        <x:f t="shared" si="1719"/>
        <x:v>1</x:v>
      </x:c>
      <x:c r="K9215" s="53">
        <x:f t="shared" si="1720"/>
        <x:v>24</x:v>
      </x:c>
      <x:c r="L9215" s="53">
        <x:f t="shared" si="1721"/>
        <x:v>39</x:v>
      </x:c>
      <x:c r="M9215" s="54">
        <x:f t="shared" si="1722"/>
        <x:v>6270.7370375963401</x:v>
      </x:c>
      <x:c r="N9215" s="54">
        <x:f t="shared" si="1723"/>
        <x:v>3.8546784983307916</x:v>
      </x:c>
      <x:c r="O9215" s="55">
        <x:f t="shared" si="1724"/>
        <x:v>190094</x:v>
      </x:c>
      <x:c r="P9215" s="55">
        <x:f t="shared" si="1725"/>
        <x:v>33880</x:v>
      </x:c>
      <x:c r="Q9215" s="55">
        <x:f t="shared" si="1726"/>
        <x:v>121366.96245826979</x:v>
      </x:c>
      <x:c r="R9215" s="55">
        <x:f t="shared" si="1727"/>
        <x:v>14847.037541730213</x:v>
      </x:c>
      <x:c r="S9215" s="1" t="str">
        <x:f t="shared" si="1728"/>
        <x:v>YES</x:v>
      </x:c>
      <x:c r="T9215" s="1">
        <x:f t="shared" si="1729"/>
        <x:v>14847.037541730213</x:v>
      </x:c>
    </x:row>
    <x:row r="9216">
      <x:c r="A9216" s="1"/>
      <x:c r="B9216" s="1"/>
      <x:c r="C9216" s="1"/>
      <x:c r="D9216" s="1"/>
      <x:c r="E9216" s="1"/>
      <x:c r="F9216" s="1"/>
      <x:c r="G9216" s="1"/>
      <x:c r="H9216" s="1"/>
      <x:c r="I9216" s="53">
        <x:f t="shared" si="1718"/>
        <x:v>14</x:v>
      </x:c>
      <x:c r="J9216" s="53">
        <x:f t="shared" si="1719"/>
        <x:v>1</x:v>
      </x:c>
      <x:c r="K9216" s="53">
        <x:f t="shared" si="1720"/>
        <x:v>25</x:v>
      </x:c>
      <x:c r="L9216" s="53">
        <x:f t="shared" si="1721"/>
        <x:v>40</x:v>
      </x:c>
      <x:c r="M9216" s="54">
        <x:f t="shared" si="1722"/>
        <x:v>6350.3149590114381</x:v>
      </x:c>
      <x:c r="N9216" s="54">
        <x:f t="shared" si="1723"/>
        <x:v>3.9099409437579431</x:v>
      </x:c>
      <x:c r="O9216" s="55">
        <x:f t="shared" si="1724"/>
        <x:v>192794</x:v>
      </x:c>
      <x:c r="P9216" s="55">
        <x:f t="shared" si="1725"/>
        <x:v>34760</x:v>
      </x:c>
      <x:c r="Q9216" s="55">
        <x:f t="shared" si="1726"/>
        <x:v>122748.52359394857</x:v>
      </x:c>
      <x:c r="R9216" s="55">
        <x:f t="shared" si="1727"/>
        <x:v>15285.476406051428</x:v>
      </x:c>
      <x:c r="S9216" s="1" t="str">
        <x:f t="shared" si="1728"/>
        <x:v>YES</x:v>
      </x:c>
      <x:c r="T9216" s="1">
        <x:f t="shared" si="1729"/>
        <x:v>15285.476406051428</x:v>
      </x:c>
    </x:row>
    <x:row r="9217">
      <x:c r="A9217" s="1"/>
      <x:c r="B9217" s="1"/>
      <x:c r="C9217" s="1"/>
      <x:c r="D9217" s="1"/>
      <x:c r="E9217" s="1"/>
      <x:c r="F9217" s="1"/>
      <x:c r="G9217" s="1"/>
      <x:c r="H9217" s="1"/>
      <x:c r="I9217" s="53">
        <x:f t="shared" si="1718"/>
        <x:v>14</x:v>
      </x:c>
      <x:c r="J9217" s="53">
        <x:f t="shared" si="1719"/>
        <x:v>1</x:v>
      </x:c>
      <x:c r="K9217" s="53">
        <x:f t="shared" si="1720"/>
        <x:v>26</x:v>
      </x:c>
      <x:c r="L9217" s="53">
        <x:f t="shared" si="1721"/>
        <x:v>41</x:v>
      </x:c>
      <x:c r="M9217" s="54">
        <x:f t="shared" si="1722"/>
        <x:v>6431.6549629721558</x:v>
      </x:c>
      <x:c r="N9217" s="54">
        <x:f t="shared" si="1723"/>
        <x:v>3.9664270576195526</x:v>
      </x:c>
      <x:c r="O9217" s="55">
        <x:f t="shared" si="1724"/>
        <x:v>195494</x:v>
      </x:c>
      <x:c r="P9217" s="55">
        <x:f t="shared" si="1725"/>
        <x:v>35640</x:v>
      </x:c>
      <x:c r="Q9217" s="55">
        <x:f t="shared" si="1726"/>
        <x:v>124160.67644048881</x:v>
      </x:c>
      <x:c r="R9217" s="55">
        <x:f t="shared" si="1727"/>
        <x:v>15693.323559511191</x:v>
      </x:c>
      <x:c r="S9217" s="1" t="str">
        <x:f t="shared" si="1728"/>
        <x:v>YES</x:v>
      </x:c>
      <x:c r="T9217" s="1">
        <x:f t="shared" si="1729"/>
        <x:v>15693.323559511191</x:v>
      </x:c>
    </x:row>
    <x:row r="9218">
      <x:c r="A9218" s="1"/>
      <x:c r="B9218" s="1"/>
      <x:c r="C9218" s="1"/>
      <x:c r="D9218" s="1"/>
      <x:c r="E9218" s="1"/>
      <x:c r="F9218" s="1"/>
      <x:c r="G9218" s="1"/>
      <x:c r="H9218" s="1"/>
      <x:c r="I9218" s="53">
        <x:f t="shared" si="1718"/>
        <x:v>14</x:v>
      </x:c>
      <x:c r="J9218" s="53">
        <x:f t="shared" si="1719"/>
        <x:v>1</x:v>
      </x:c>
      <x:c r="K9218" s="53">
        <x:f t="shared" si="1720"/>
        <x:v>27</x:v>
      </x:c>
      <x:c r="L9218" s="53">
        <x:f t="shared" si="1721"/>
        <x:v>42</x:v>
      </x:c>
      <x:c r="M9218" s="54">
        <x:f t="shared" si="1722"/>
        <x:v>6514.7886674919118</x:v>
      </x:c>
      <x:c r="N9218" s="54">
        <x:f t="shared" si="1723"/>
        <x:v>4.0241587968693828</x:v>
      </x:c>
      <x:c r="O9218" s="55">
        <x:f t="shared" si="1724"/>
        <x:v>198194</x:v>
      </x:c>
      <x:c r="P9218" s="55">
        <x:f t="shared" si="1725"/>
        <x:v>36520</x:v>
      </x:c>
      <x:c r="Q9218" s="55">
        <x:f t="shared" si="1726"/>
        <x:v>125603.96992173458</x:v>
      </x:c>
      <x:c r="R9218" s="55">
        <x:f t="shared" si="1727"/>
        <x:v>16070.030078265423</x:v>
      </x:c>
      <x:c r="S9218" s="1" t="str">
        <x:f t="shared" si="1728"/>
        <x:v>NO</x:v>
      </x:c>
      <x:c r="T9218" s="1">
        <x:f t="shared" si="1729"/>
        <x:v>-9.9999999999999997E+98</x:v>
      </x:c>
    </x:row>
    <x:row r="9219">
      <x:c r="A9219" s="1"/>
      <x:c r="B9219" s="1"/>
      <x:c r="C9219" s="1"/>
      <x:c r="D9219" s="1"/>
      <x:c r="E9219" s="1"/>
      <x:c r="F9219" s="1"/>
      <x:c r="G9219" s="1"/>
      <x:c r="H9219" s="1"/>
      <x:c r="I9219" s="53">
        <x:f t="shared" si="1718"/>
        <x:v>14</x:v>
      </x:c>
      <x:c r="J9219" s="53">
        <x:f t="shared" si="1719"/>
        <x:v>1</x:v>
      </x:c>
      <x:c r="K9219" s="53">
        <x:f t="shared" si="1720"/>
        <x:v>28</x:v>
      </x:c>
      <x:c r="L9219" s="53">
        <x:f t="shared" si="1721"/>
        <x:v>43</x:v>
      </x:c>
      <x:c r="M9219" s="54">
        <x:f t="shared" si="1722"/>
        <x:v>6599.7482057090656</x:v>
      </x:c>
      <x:c r="N9219" s="54">
        <x:f t="shared" si="1723"/>
        <x:v>4.0831584761868509</x:v>
      </x:c>
      <x:c r="O9219" s="55">
        <x:f t="shared" si="1724"/>
        <x:v>200894</x:v>
      </x:c>
      <x:c r="P9219" s="55">
        <x:f t="shared" si="1725"/>
        <x:v>37400</x:v>
      </x:c>
      <x:c r="Q9219" s="55">
        <x:f t="shared" si="1726"/>
        <x:v>127078.96190467128</x:v>
      </x:c>
      <x:c r="R9219" s="55">
        <x:f t="shared" si="1727"/>
        <x:v>16415.038095328724</x:v>
      </x:c>
      <x:c r="S9219" s="1" t="str">
        <x:f t="shared" si="1728"/>
        <x:v>NO</x:v>
      </x:c>
      <x:c r="T9219" s="1">
        <x:f t="shared" si="1729"/>
        <x:v>-9.9999999999999997E+98</x:v>
      </x:c>
    </x:row>
    <x:row r="9220">
      <x:c r="A9220" s="1"/>
      <x:c r="B9220" s="1"/>
      <x:c r="C9220" s="1"/>
      <x:c r="D9220" s="1"/>
      <x:c r="E9220" s="1"/>
      <x:c r="F9220" s="1"/>
      <x:c r="G9220" s="1"/>
      <x:c r="H9220" s="1"/>
      <x:c r="I9220" s="53">
        <x:f t="shared" si="1718"/>
        <x:v>14</x:v>
      </x:c>
      <x:c r="J9220" s="53">
        <x:f t="shared" si="1719"/>
        <x:v>1</x:v>
      </x:c>
      <x:c r="K9220" s="53">
        <x:f t="shared" si="1720"/>
        <x:v>29</x:v>
      </x:c>
      <x:c r="L9220" s="53">
        <x:f t="shared" si="1721"/>
        <x:v>44</x:v>
      </x:c>
      <x:c r="M9220" s="54">
        <x:f t="shared" si="1722"/>
        <x:v>6686.5662338247193</x:v>
      </x:c>
      <x:c r="N9220" s="54">
        <x:f t="shared" si="1723"/>
        <x:v>4.1434487734893883</x:v>
      </x:c>
      <x:c r="O9220" s="55">
        <x:f t="shared" si="1724"/>
        <x:v>203594</x:v>
      </x:c>
      <x:c r="P9220" s="55">
        <x:f t="shared" si="1725"/>
        <x:v>38280</x:v>
      </x:c>
      <x:c r="Q9220" s="55">
        <x:f t="shared" si="1726"/>
        <x:v>128586.21933723471</x:v>
      </x:c>
      <x:c r="R9220" s="55">
        <x:f t="shared" si="1727"/>
        <x:v>16727.78066276529</x:v>
      </x:c>
      <x:c r="S9220" s="1" t="str">
        <x:f t="shared" si="1728"/>
        <x:v>NO</x:v>
      </x:c>
      <x:c r="T9220" s="1">
        <x:f t="shared" si="1729"/>
        <x:v>-9.9999999999999997E+98</x:v>
      </x:c>
    </x:row>
    <x:row r="9221">
      <x:c r="A9221" s="1"/>
      <x:c r="B9221" s="1"/>
      <x:c r="C9221" s="1"/>
      <x:c r="D9221" s="1"/>
      <x:c r="E9221" s="1"/>
      <x:c r="F9221" s="1"/>
      <x:c r="G9221" s="1"/>
      <x:c r="H9221" s="1"/>
      <x:c r="I9221" s="53">
        <x:f t="shared" si="1718"/>
        <x:v>14</x:v>
      </x:c>
      <x:c r="J9221" s="53">
        <x:f t="shared" si="1719"/>
        <x:v>1</x:v>
      </x:c>
      <x:c r="K9221" s="53">
        <x:f t="shared" si="1720"/>
        <x:v>30</x:v>
      </x:c>
      <x:c r="L9221" s="53">
        <x:f t="shared" si="1721"/>
        <x:v>45</x:v>
      </x:c>
      <x:c r="M9221" s="54">
        <x:f t="shared" si="1722"/>
        <x:v>6775.2759391584905</x:v>
      </x:c>
      <x:c r="N9221" s="54">
        <x:f t="shared" si="1723"/>
        <x:v>4.2050527355267295</x:v>
      </x:c>
      <x:c r="O9221" s="55">
        <x:f t="shared" si="1724"/>
        <x:v>206294</x:v>
      </x:c>
      <x:c r="P9221" s="55">
        <x:f t="shared" si="1725"/>
        <x:v>39160</x:v>
      </x:c>
      <x:c r="Q9221" s="55">
        <x:f t="shared" si="1726"/>
        <x:v>130126.31838816823</x:v>
      </x:c>
      <x:c r="R9221" s="55">
        <x:f t="shared" si="1727"/>
        <x:v>17007.681611831766</x:v>
      </x:c>
      <x:c r="S9221" s="1" t="str">
        <x:f t="shared" si="1728"/>
        <x:v>NO</x:v>
      </x:c>
      <x:c r="T9221" s="1">
        <x:f t="shared" si="1729"/>
        <x:v>-9.9999999999999997E+98</x:v>
      </x:c>
    </x:row>
    <x:row r="9222">
      <x:c r="A9222" s="1"/>
      <x:c r="B9222" s="1"/>
      <x:c r="C9222" s="1"/>
      <x:c r="D9222" s="1"/>
      <x:c r="E9222" s="1"/>
      <x:c r="F9222" s="1"/>
      <x:c r="G9222" s="1"/>
      <x:c r="H9222" s="1"/>
      <x:c r="I9222" s="53">
        <x:f t="shared" si="1718"/>
        <x:v>14</x:v>
      </x:c>
      <x:c r="J9222" s="53">
        <x:f t="shared" si="1719"/>
        <x:v>2</x:v>
      </x:c>
      <x:c r="K9222" s="53">
        <x:f t="shared" si="1720"/>
        <x:v>0</x:v>
      </x:c>
      <x:c r="L9222" s="53">
        <x:f t="shared" si="1721"/>
        <x:v>16</x:v>
      </x:c>
      <x:c r="M9222" s="54">
        <x:f t="shared" si="1722"/>
        <x:v>4847.8854031488418</x:v>
      </x:c>
      <x:c r="N9222" s="54">
        <x:f t="shared" si="1723"/>
        <x:v>2.8665870855200288</x:v>
      </x:c>
      <x:c r="O9222" s="55">
        <x:f t="shared" si="1724"/>
        <x:v>127388</x:v>
      </x:c>
      <x:c r="P9222" s="55">
        <x:f t="shared" si="1725"/>
        <x:v>13200</x:v>
      </x:c>
      <x:c r="Q9222" s="55">
        <x:f t="shared" si="1726"/>
        <x:v>96664.677138000727</x:v>
      </x:c>
      <x:c r="R9222" s="55">
        <x:f t="shared" si="1727"/>
        <x:v>-2476.6771380007267</x:v>
      </x:c>
      <x:c r="S9222" s="1" t="str">
        <x:f t="shared" si="1728"/>
        <x:v>YES</x:v>
      </x:c>
      <x:c r="T9222" s="1">
        <x:f t="shared" si="1729"/>
        <x:v>-2476.6771380007267</x:v>
      </x:c>
    </x:row>
    <x:row r="9223">
      <x:c r="A9223" s="1"/>
      <x:c r="B9223" s="1"/>
      <x:c r="C9223" s="1"/>
      <x:c r="D9223" s="1"/>
      <x:c r="E9223" s="1"/>
      <x:c r="F9223" s="1"/>
      <x:c r="G9223" s="1"/>
      <x:c r="H9223" s="1"/>
      <x:c r="I9223" s="53">
        <x:f t="shared" si="1718"/>
        <x:v>14</x:v>
      </x:c>
      <x:c r="J9223" s="53">
        <x:f t="shared" si="1719"/>
        <x:v>2</x:v>
      </x:c>
      <x:c r="K9223" s="53">
        <x:f t="shared" si="1720"/>
        <x:v>1</x:v>
      </x:c>
      <x:c r="L9223" s="53">
        <x:f t="shared" si="1721"/>
        <x:v>17</x:v>
      </x:c>
      <x:c r="M9223" s="54">
        <x:f t="shared" si="1722"/>
        <x:v>4893.4479031488418</x:v>
      </x:c>
      <x:c r="N9223" s="54">
        <x:f t="shared" si="1723"/>
        <x:v>2.8982277105200289</x:v>
      </x:c>
      <x:c r="O9223" s="55">
        <x:f t="shared" si="1724"/>
        <x:v>130088</x:v>
      </x:c>
      <x:c r="P9223" s="55">
        <x:f t="shared" si="1725"/>
        <x:v>14080</x:v>
      </x:c>
      <x:c r="Q9223" s="55">
        <x:f t="shared" si="1726"/>
        <x:v>97455.692763000727</x:v>
      </x:c>
      <x:c r="R9223" s="55">
        <x:f t="shared" si="1727"/>
        <x:v>-1447.6927630007267</x:v>
      </x:c>
      <x:c r="S9223" s="1" t="str">
        <x:f t="shared" si="1728"/>
        <x:v>YES</x:v>
      </x:c>
      <x:c r="T9223" s="1">
        <x:f t="shared" si="1729"/>
        <x:v>-1447.6927630007267</x:v>
      </x:c>
    </x:row>
    <x:row r="9224">
      <x:c r="A9224" s="1"/>
      <x:c r="B9224" s="1"/>
      <x:c r="C9224" s="1"/>
      <x:c r="D9224" s="1"/>
      <x:c r="E9224" s="1"/>
      <x:c r="F9224" s="1"/>
      <x:c r="G9224" s="1"/>
      <x:c r="H9224" s="1"/>
      <x:c r="I9224" s="53">
        <x:f t="shared" si="1718"/>
        <x:v>14</x:v>
      </x:c>
      <x:c r="J9224" s="53">
        <x:f t="shared" si="1719"/>
        <x:v>2</x:v>
      </x:c>
      <x:c r="K9224" s="53">
        <x:f t="shared" si="1720"/>
        <x:v>2</x:v>
      </x:c>
      <x:c r="L9224" s="53">
        <x:f t="shared" si="1721"/>
        <x:v>18</x:v>
      </x:c>
      <x:c r="M9224" s="54">
        <x:f t="shared" si="1722"/>
        <x:v>4940.1494656488421</x:v>
      </x:c>
      <x:c r="N9224" s="54">
        <x:f t="shared" si="1723"/>
        <x:v>2.9306593511450294</x:v>
      </x:c>
      <x:c r="O9224" s="55">
        <x:f t="shared" si="1724"/>
        <x:v>132788</x:v>
      </x:c>
      <x:c r="P9224" s="55">
        <x:f t="shared" si="1725"/>
        <x:v>14960</x:v>
      </x:c>
      <x:c r="Q9224" s="55">
        <x:f t="shared" si="1726"/>
        <x:v>98266.483778625727</x:v>
      </x:c>
      <x:c r="R9224" s="55">
        <x:f t="shared" si="1727"/>
        <x:v>-438.4837786257267</x:v>
      </x:c>
      <x:c r="S9224" s="1" t="str">
        <x:f t="shared" si="1728"/>
        <x:v>YES</x:v>
      </x:c>
      <x:c r="T9224" s="1">
        <x:f t="shared" si="1729"/>
        <x:v>-438.4837786257267</x:v>
      </x:c>
    </x:row>
    <x:row r="9225">
      <x:c r="A9225" s="1"/>
      <x:c r="B9225" s="1"/>
      <x:c r="C9225" s="1"/>
      <x:c r="D9225" s="1"/>
      <x:c r="E9225" s="1"/>
      <x:c r="F9225" s="1"/>
      <x:c r="G9225" s="1"/>
      <x:c r="H9225" s="1"/>
      <x:c r="I9225" s="53">
        <x:f t="shared" si="1718"/>
        <x:v>14</x:v>
      </x:c>
      <x:c r="J9225" s="53">
        <x:f t="shared" si="1719"/>
        <x:v>2</x:v>
      </x:c>
      <x:c r="K9225" s="53">
        <x:f t="shared" si="1720"/>
        <x:v>3</x:v>
      </x:c>
      <x:c r="L9225" s="53">
        <x:f t="shared" si="1721"/>
        <x:v>19</x:v>
      </x:c>
      <x:c r="M9225" s="54">
        <x:f t="shared" si="1722"/>
        <x:v>4988.0114480707171</x:v>
      </x:c>
      <x:c r="N9225" s="54">
        <x:f t="shared" si="1723"/>
        <x:v>2.9638968389379978</x:v>
      </x:c>
      <x:c r="O9225" s="55">
        <x:f t="shared" si="1724"/>
        <x:v>135488</x:v>
      </x:c>
      <x:c r="P9225" s="55">
        <x:f t="shared" si="1725"/>
        <x:v>15840</x:v>
      </x:c>
      <x:c r="Q9225" s="55">
        <x:f t="shared" si="1726"/>
        <x:v>99097.420973449945</x:v>
      </x:c>
      <x:c r="R9225" s="55">
        <x:f t="shared" si="1727"/>
        <x:v>550.57902655005455</x:v>
      </x:c>
      <x:c r="S9225" s="1" t="str">
        <x:f t="shared" si="1728"/>
        <x:v>YES</x:v>
      </x:c>
      <x:c r="T9225" s="1">
        <x:f t="shared" si="1729"/>
        <x:v>550.57902655005455</x:v>
      </x:c>
    </x:row>
    <x:row r="9226">
      <x:c r="A9226" s="1"/>
      <x:c r="B9226" s="1"/>
      <x:c r="C9226" s="1"/>
      <x:c r="D9226" s="1"/>
      <x:c r="E9226" s="1"/>
      <x:c r="F9226" s="1"/>
      <x:c r="G9226" s="1"/>
      <x:c r="H9226" s="1"/>
      <x:c r="I9226" s="53">
        <x:f t="shared" si="1718"/>
        <x:v>14</x:v>
      </x:c>
      <x:c r="J9226" s="53">
        <x:f t="shared" si="1719"/>
        <x:v>2</x:v>
      </x:c>
      <x:c r="K9226" s="53">
        <x:f t="shared" si="1720"/>
        <x:v>4</x:v>
      </x:c>
      <x:c r="L9226" s="53">
        <x:f t="shared" si="1721"/>
        <x:v>20</x:v>
      </x:c>
      <x:c r="M9226" s="54">
        <x:f t="shared" si="1722"/>
        <x:v>5037.055563793373</x:v>
      </x:c>
      <x:c r="N9226" s="54">
        <x:f t="shared" si="1723"/>
        <x:v>2.997955252634287</x:v>
      </x:c>
      <x:c r="O9226" s="55">
        <x:f t="shared" si="1724"/>
        <x:v>138188</x:v>
      </x:c>
      <x:c r="P9226" s="55">
        <x:f t="shared" si="1725"/>
        <x:v>16720</x:v>
      </x:c>
      <x:c r="Q9226" s="55">
        <x:f t="shared" si="1726"/>
        <x:v>99948.881315857172</x:v>
      </x:c>
      <x:c r="R9226" s="55">
        <x:f t="shared" si="1727"/>
        <x:v>1519.118684142828</x:v>
      </x:c>
      <x:c r="S9226" s="1" t="str">
        <x:f t="shared" si="1728"/>
        <x:v>YES</x:v>
      </x:c>
      <x:c r="T9226" s="1">
        <x:f t="shared" si="1729"/>
        <x:v>1519.118684142828</x:v>
      </x:c>
    </x:row>
    <x:row r="9227">
      <x:c r="A9227" s="1"/>
      <x:c r="B9227" s="1"/>
      <x:c r="C9227" s="1"/>
      <x:c r="D9227" s="1"/>
      <x:c r="E9227" s="1"/>
      <x:c r="F9227" s="1"/>
      <x:c r="G9227" s="1"/>
      <x:c r="H9227" s="1"/>
      <x:c r="I9227" s="53">
        <x:f t="shared" si="1718"/>
        <x:v>14</x:v>
      </x:c>
      <x:c r="J9227" s="53">
        <x:f t="shared" si="1719"/>
        <x:v>2</x:v>
      </x:c>
      <x:c r="K9227" s="53">
        <x:f t="shared" si="1720"/>
        <x:v>5</x:v>
      </x:c>
      <x:c r="L9227" s="53">
        <x:f t="shared" si="1721"/>
        <x:v>21</x:v>
      </x:c>
      <x:c r="M9227" s="54">
        <x:f t="shared" si="1722"/>
        <x:v>5087.3038877145764</x:v>
      </x:c>
      <x:c r="N9227" s="54">
        <x:f t="shared" si="1723"/>
        <x:v>3.0328499220240115</x:v>
      </x:c>
      <x:c r="O9227" s="55">
        <x:f t="shared" si="1724"/>
        <x:v>140888</x:v>
      </x:c>
      <x:c r="P9227" s="55">
        <x:f t="shared" si="1725"/>
        <x:v>17600</x:v>
      </x:c>
      <x:c r="Q9227" s="55">
        <x:f t="shared" si="1726"/>
        <x:v>100821.24805060028</x:v>
      </x:c>
      <x:c r="R9227" s="55">
        <x:f t="shared" si="1727"/>
        <x:v>2466.7519493997243</x:v>
      </x:c>
      <x:c r="S9227" s="1" t="str">
        <x:f t="shared" si="1728"/>
        <x:v>YES</x:v>
      </x:c>
      <x:c r="T9227" s="1">
        <x:f t="shared" si="1729"/>
        <x:v>2466.7519493997243</x:v>
      </x:c>
    </x:row>
    <x:row r="9228">
      <x:c r="A9228" s="1"/>
      <x:c r="B9228" s="1"/>
      <x:c r="C9228" s="1"/>
      <x:c r="D9228" s="1"/>
      <x:c r="E9228" s="1"/>
      <x:c r="F9228" s="1"/>
      <x:c r="G9228" s="1"/>
      <x:c r="H9228" s="1"/>
      <x:c r="I9228" s="53">
        <x:f t="shared" si="1718"/>
        <x:v>14</x:v>
      </x:c>
      <x:c r="J9228" s="53">
        <x:f t="shared" si="1719"/>
        <x:v>2</x:v>
      </x:c>
      <x:c r="K9228" s="53">
        <x:f t="shared" si="1720"/>
        <x:v>6</x:v>
      </x:c>
      <x:c r="L9228" s="53">
        <x:f t="shared" si="1721"/>
        <x:v>22</x:v>
      </x:c>
      <x:c r="M9228" s="54">
        <x:f t="shared" si="1722"/>
        <x:v>5138.7788618962095</x:v>
      </x:c>
      <x:c r="N9228" s="54">
        <x:f t="shared" si="1723"/>
        <x:v>3.0685964318723675</x:v>
      </x:c>
      <x:c r="O9228" s="55">
        <x:f t="shared" si="1724"/>
        <x:v>143588</x:v>
      </x:c>
      <x:c r="P9228" s="55">
        <x:f t="shared" si="1725"/>
        <x:v>18480</x:v>
      </x:c>
      <x:c r="Q9228" s="55">
        <x:f t="shared" si="1726"/>
        <x:v>101714.91079680918</x:v>
      </x:c>
      <x:c r="R9228" s="55">
        <x:f t="shared" si="1727"/>
        <x:v>3393.0892031908152</x:v>
      </x:c>
      <x:c r="S9228" s="1" t="str">
        <x:f t="shared" si="1728"/>
        <x:v>YES</x:v>
      </x:c>
      <x:c r="T9228" s="1">
        <x:f t="shared" si="1729"/>
        <x:v>3393.0892031908152</x:v>
      </x:c>
    </x:row>
    <x:row r="9229">
      <x:c r="A9229" s="1"/>
      <x:c r="B9229" s="1"/>
      <x:c r="C9229" s="1"/>
      <x:c r="D9229" s="1"/>
      <x:c r="E9229" s="1"/>
      <x:c r="F9229" s="1"/>
      <x:c r="G9229" s="1"/>
      <x:c r="H9229" s="1"/>
      <x:c r="I9229" s="53">
        <x:f t="shared" si="1718"/>
        <x:v>14</x:v>
      </x:c>
      <x:c r="J9229" s="53">
        <x:f t="shared" si="1719"/>
        <x:v>2</x:v>
      </x:c>
      <x:c r="K9229" s="53">
        <x:f t="shared" si="1720"/>
        <x:v>7</x:v>
      </x:c>
      <x:c r="L9229" s="53">
        <x:f t="shared" si="1721"/>
        <x:v>23</x:v>
      </x:c>
      <x:c r="M9229" s="54">
        <x:f t="shared" si="1722"/>
        <x:v>5191.5033012941703</x:v>
      </x:c>
      <x:c r="N9229" s="54">
        <x:f t="shared" si="1723"/>
        <x:v>3.1052106258987293</x:v>
      </x:c>
      <x:c r="O9229" s="55">
        <x:f t="shared" si="1724"/>
        <x:v>146288</x:v>
      </x:c>
      <x:c r="P9229" s="55">
        <x:f t="shared" si="1725"/>
        <x:v>19360</x:v>
      </x:c>
      <x:c r="Q9229" s="55">
        <x:f t="shared" si="1726"/>
        <x:v>102630.26564746823</x:v>
      </x:c>
      <x:c r="R9229" s="55">
        <x:f t="shared" si="1727"/>
        <x:v>4297.7343525317701</x:v>
      </x:c>
      <x:c r="S9229" s="1" t="str">
        <x:f t="shared" si="1728"/>
        <x:v>YES</x:v>
      </x:c>
      <x:c r="T9229" s="1">
        <x:f t="shared" si="1729"/>
        <x:v>4297.7343525317701</x:v>
      </x:c>
    </x:row>
    <x:row r="9230">
      <x:c r="A9230" s="1"/>
      <x:c r="B9230" s="1"/>
      <x:c r="C9230" s="1"/>
      <x:c r="D9230" s="1"/>
      <x:c r="E9230" s="1"/>
      <x:c r="F9230" s="1"/>
      <x:c r="G9230" s="1"/>
      <x:c r="H9230" s="1"/>
      <x:c r="I9230" s="53">
        <x:f t="shared" si="1718"/>
        <x:v>14</x:v>
      </x:c>
      <x:c r="J9230" s="53">
        <x:f t="shared" si="1719"/>
        <x:v>2</x:v>
      </x:c>
      <x:c r="K9230" s="53">
        <x:f t="shared" si="1720"/>
        <x:v>8</x:v>
      </x:c>
      <x:c r="L9230" s="53">
        <x:f t="shared" si="1721"/>
        <x:v>24</x:v>
      </x:c>
      <x:c r="M9230" s="54">
        <x:f t="shared" si="1722"/>
        <x:v>5245.5003995741499</x:v>
      </x:c>
      <x:c r="N9230" s="54">
        <x:f t="shared" si="1723"/>
        <x:v>3.1427086108153821</x:v>
      </x:c>
      <x:c r="O9230" s="55">
        <x:f t="shared" si="1724"/>
        <x:v>148988</x:v>
      </x:c>
      <x:c r="P9230" s="55">
        <x:f t="shared" si="1725"/>
        <x:v>20240</x:v>
      </x:c>
      <x:c r="Q9230" s="55">
        <x:f t="shared" si="1726"/>
        <x:v>103567.71527038455</x:v>
      </x:c>
      <x:c r="R9230" s="55">
        <x:f t="shared" si="1727"/>
        <x:v>5180.2847296154505</x:v>
      </x:c>
      <x:c r="S9230" s="1" t="str">
        <x:f t="shared" si="1728"/>
        <x:v>YES</x:v>
      </x:c>
      <x:c r="T9230" s="1">
        <x:f t="shared" si="1729"/>
        <x:v>5180.2847296154505</x:v>
      </x:c>
    </x:row>
    <x:row r="9231">
      <x:c r="A9231" s="1"/>
      <x:c r="B9231" s="1"/>
      <x:c r="C9231" s="1"/>
      <x:c r="D9231" s="1"/>
      <x:c r="E9231" s="1"/>
      <x:c r="F9231" s="1"/>
      <x:c r="G9231" s="1"/>
      <x:c r="H9231" s="1"/>
      <x:c r="I9231" s="53">
        <x:f t="shared" si="1718"/>
        <x:v>14</x:v>
      </x:c>
      <x:c r="J9231" s="53">
        <x:f t="shared" si="1719"/>
        <x:v>2</x:v>
      </x:c>
      <x:c r="K9231" s="53">
        <x:f t="shared" si="1720"/>
        <x:v>9</x:v>
      </x:c>
      <x:c r="L9231" s="53">
        <x:f t="shared" si="1721"/>
        <x:v>25</x:v>
      </x:c>
      <x:c r="M9231" s="54">
        <x:f t="shared" si="1722"/>
        <x:v>5300.7937350145448</x:v>
      </x:c>
      <x:c r="N9231" s="54">
        <x:f t="shared" si="1723"/>
        <x:v>3.1811067604267671</x:v>
      </x:c>
      <x:c r="O9231" s="55">
        <x:f t="shared" si="1724"/>
        <x:v>151688</x:v>
      </x:c>
      <x:c r="P9231" s="55">
        <x:f t="shared" si="1725"/>
        <x:v>21120</x:v>
      </x:c>
      <x:c r="Q9231" s="55">
        <x:f t="shared" si="1726"/>
        <x:v>104527.66901066918</x:v>
      </x:c>
      <x:c r="R9231" s="55">
        <x:f t="shared" si="1727"/>
        <x:v>6040.3309893308178</x:v>
      </x:c>
      <x:c r="S9231" s="1" t="str">
        <x:f t="shared" si="1728"/>
        <x:v>YES</x:v>
      </x:c>
      <x:c r="T9231" s="1">
        <x:f t="shared" si="1729"/>
        <x:v>6040.3309893308178</x:v>
      </x:c>
    </x:row>
    <x:row r="9232">
      <x:c r="A9232" s="1"/>
      <x:c r="B9232" s="1"/>
      <x:c r="C9232" s="1"/>
      <x:c r="D9232" s="1"/>
      <x:c r="E9232" s="1"/>
      <x:c r="F9232" s="1"/>
      <x:c r="G9232" s="1"/>
      <x:c r="H9232" s="1"/>
      <x:c r="I9232" s="53">
        <x:f t="shared" si="1718"/>
        <x:v>14</x:v>
      </x:c>
      <x:c r="J9232" s="53">
        <x:f t="shared" si="1719"/>
        <x:v>2</x:v>
      </x:c>
      <x:c r="K9232" s="53">
        <x:f t="shared" si="1720"/>
        <x:v>10</x:v>
      </x:c>
      <x:c r="L9232" s="53">
        <x:f t="shared" si="1721"/>
        <x:v>26</x:v>
      </x:c>
      <x:c r="M9232" s="54">
        <x:f t="shared" si="1722"/>
        <x:v>5357.4072764977573</x:v>
      </x:c>
      <x:c r="N9232" s="54">
        <x:f t="shared" si="1723"/>
        <x:v>3.2204217197901093</x:v>
      </x:c>
      <x:c r="O9232" s="55">
        <x:f t="shared" si="1724"/>
        <x:v>154388</x:v>
      </x:c>
      <x:c r="P9232" s="55">
        <x:f t="shared" si="1725"/>
        <x:v>22000</x:v>
      </x:c>
      <x:c r="Q9232" s="55">
        <x:f t="shared" si="1726"/>
        <x:v>105510.54299475273</x:v>
      </x:c>
      <x:c r="R9232" s="55">
        <x:f t="shared" si="1727"/>
        <x:v>6877.45700524727</x:v>
      </x:c>
      <x:c r="S9232" s="1" t="str">
        <x:f t="shared" si="1728"/>
        <x:v>YES</x:v>
      </x:c>
      <x:c r="T9232" s="1">
        <x:f t="shared" si="1729"/>
        <x:v>6877.45700524727</x:v>
      </x:c>
    </x:row>
    <x:row r="9233">
      <x:c r="A9233" s="1"/>
      <x:c r="B9233" s="1"/>
      <x:c r="C9233" s="1"/>
      <x:c r="D9233" s="1"/>
      <x:c r="E9233" s="1"/>
      <x:c r="F9233" s="1"/>
      <x:c r="G9233" s="1"/>
      <x:c r="H9233" s="1"/>
      <x:c r="I9233" s="53">
        <x:f t="shared" si="1718"/>
        <x:v>14</x:v>
      </x:c>
      <x:c r="J9233" s="53">
        <x:f t="shared" si="1719"/>
        <x:v>2</x:v>
      </x:c>
      <x:c r="K9233" s="53">
        <x:f t="shared" si="1720"/>
        <x:v>11</x:v>
      </x:c>
      <x:c r="L9233" s="53">
        <x:f t="shared" si="1721"/>
        <x:v>27</x:v>
      </x:c>
      <x:c r="M9233" s="54">
        <x:f t="shared" si="1722"/>
        <x:v>5415.3653895911966</x:v>
      </x:c>
      <x:c r="N9233" s="54">
        <x:f t="shared" si="1723"/>
        <x:v>3.260670409438331</x:v>
      </x:c>
      <x:c r="O9233" s="55">
        <x:f t="shared" si="1724"/>
        <x:v>157088</x:v>
      </x:c>
      <x:c r="P9233" s="55">
        <x:f t="shared" si="1725"/>
        <x:v>22880</x:v>
      </x:c>
      <x:c r="Q9233" s="55">
        <x:f t="shared" si="1726"/>
        <x:v>106516.76023595827</x:v>
      </x:c>
      <x:c r="R9233" s="55">
        <x:f t="shared" si="1727"/>
        <x:v>7691.239764041733</x:v>
      </x:c>
      <x:c r="S9233" s="1" t="str">
        <x:f t="shared" si="1728"/>
        <x:v>YES</x:v>
      </x:c>
      <x:c r="T9233" s="1">
        <x:f t="shared" si="1729"/>
        <x:v>7691.239764041733</x:v>
      </x:c>
    </x:row>
    <x:row r="9234">
      <x:c r="A9234" s="1"/>
      <x:c r="B9234" s="1"/>
      <x:c r="C9234" s="1"/>
      <x:c r="D9234" s="1"/>
      <x:c r="E9234" s="1"/>
      <x:c r="F9234" s="1"/>
      <x:c r="G9234" s="1"/>
      <x:c r="H9234" s="1"/>
      <x:c r="I9234" s="53">
        <x:f t="shared" si="1718"/>
        <x:v>14</x:v>
      </x:c>
      <x:c r="J9234" s="53">
        <x:f t="shared" si="1719"/>
        <x:v>2</x:v>
      </x:c>
      <x:c r="K9234" s="53">
        <x:f t="shared" si="1720"/>
        <x:v>12</x:v>
      </x:c>
      <x:c r="L9234" s="53">
        <x:f t="shared" si="1721"/>
        <x:v>28</x:v>
      </x:c>
      <x:c r="M9234" s="54">
        <x:f t="shared" si="1722"/>
        <x:v>5474.6928427192606</x:v>
      </x:c>
      <x:c r="N9234" s="54">
        <x:f t="shared" si="1723"/>
        <x:v>3.3018700296661532</x:v>
      </x:c>
      <x:c r="O9234" s="55">
        <x:f t="shared" si="1724"/>
        <x:v>159788</x:v>
      </x:c>
      <x:c r="P9234" s="55">
        <x:f t="shared" si="1725"/>
        <x:v>23760</x:v>
      </x:c>
      <x:c r="Q9234" s="55">
        <x:f t="shared" si="1726"/>
        <x:v>107546.75074165383</x:v>
      </x:c>
      <x:c r="R9234" s="55">
        <x:f t="shared" si="1727"/>
        <x:v>8481.2492583461717</x:v>
      </x:c>
      <x:c r="S9234" s="1" t="str">
        <x:f t="shared" si="1728"/>
        <x:v>YES</x:v>
      </x:c>
      <x:c r="T9234" s="1">
        <x:f t="shared" si="1729"/>
        <x:v>8481.2492583461717</x:v>
      </x:c>
    </x:row>
    <x:row r="9235">
      <x:c r="A9235" s="1"/>
      <x:c r="B9235" s="1"/>
      <x:c r="C9235" s="1"/>
      <x:c r="D9235" s="1"/>
      <x:c r="E9235" s="1"/>
      <x:c r="F9235" s="1"/>
      <x:c r="G9235" s="1"/>
      <x:c r="H9235" s="1"/>
      <x:c r="I9235" s="53">
        <x:f t="shared" si="1718"/>
        <x:v>14</x:v>
      </x:c>
      <x:c r="J9235" s="53">
        <x:f t="shared" si="1719"/>
        <x:v>2</x:v>
      </x:c>
      <x:c r="K9235" s="53">
        <x:f t="shared" si="1720"/>
        <x:v>13</x:v>
      </x:c>
      <x:c r="L9235" s="53">
        <x:f t="shared" si="1721"/>
        <x:v>29</x:v>
      </x:c>
      <x:c r="M9235" s="54">
        <x:f t="shared" si="1722"/>
        <x:v>5535.4148134276456</x:v>
      </x:c>
      <x:c r="N9235" s="54">
        <x:f t="shared" si="1723"/>
        <x:v>3.3440380648803094</x:v>
      </x:c>
      <x:c r="O9235" s="55">
        <x:f t="shared" si="1724"/>
        <x:v>162488</x:v>
      </x:c>
      <x:c r="P9235" s="55">
        <x:f t="shared" si="1725"/>
        <x:v>24640</x:v>
      </x:c>
      <x:c r="Q9235" s="55">
        <x:f t="shared" si="1726"/>
        <x:v>108600.95162200773</x:v>
      </x:c>
      <x:c r="R9235" s="55">
        <x:f t="shared" si="1727"/>
        <x:v>9247.0483779922652</x:v>
      </x:c>
      <x:c r="S9235" s="1" t="str">
        <x:f t="shared" si="1728"/>
        <x:v>YES</x:v>
      </x:c>
      <x:c r="T9235" s="1">
        <x:f t="shared" si="1729"/>
        <x:v>9247.0483779922652</x:v>
      </x:c>
    </x:row>
    <x:row r="9236">
      <x:c r="A9236" s="1"/>
      <x:c r="B9236" s="1"/>
      <x:c r="C9236" s="1"/>
      <x:c r="D9236" s="1"/>
      <x:c r="E9236" s="1"/>
      <x:c r="F9236" s="1"/>
      <x:c r="G9236" s="1"/>
      <x:c r="H9236" s="1"/>
      <x:c r="I9236" s="53">
        <x:f t="shared" si="1718"/>
        <x:v>14</x:v>
      </x:c>
      <x:c r="J9236" s="53">
        <x:f t="shared" si="1719"/>
        <x:v>2</x:v>
      </x:c>
      <x:c r="K9236" s="53">
        <x:f t="shared" si="1720"/>
        <x:v>14</x:v>
      </x:c>
      <x:c r="L9236" s="53">
        <x:f t="shared" si="1721"/>
        <x:v>30</x:v>
      </x:c>
      <x:c r="M9236" s="54">
        <x:f t="shared" si="1722"/>
        <x:v>5597.5568947413067</x:v>
      </x:c>
      <x:c r="N9236" s="54">
        <x:f t="shared" si="1723"/>
        <x:v>3.3871922880147962</x:v>
      </x:c>
      <x:c r="O9236" s="55">
        <x:f t="shared" si="1724"/>
        <x:v>165188</x:v>
      </x:c>
      <x:c r="P9236" s="55">
        <x:f t="shared" si="1725"/>
        <x:v>25520</x:v>
      </x:c>
      <x:c r="Q9236" s="55">
        <x:f t="shared" si="1726"/>
        <x:v>109679.80720036991</x:v>
      </x:c>
      <x:c r="R9236" s="55">
        <x:f t="shared" si="1727"/>
        <x:v>9988.1927996300947</x:v>
      </x:c>
      <x:c r="S9236" s="1" t="str">
        <x:f t="shared" si="1728"/>
        <x:v>YES</x:v>
      </x:c>
      <x:c r="T9236" s="1">
        <x:f t="shared" si="1729"/>
        <x:v>9988.1927996300947</x:v>
      </x:c>
    </x:row>
    <x:row r="9237">
      <x:c r="A9237" s="1"/>
      <x:c r="B9237" s="1"/>
      <x:c r="C9237" s="1"/>
      <x:c r="D9237" s="1"/>
      <x:c r="E9237" s="1"/>
      <x:c r="F9237" s="1"/>
      <x:c r="G9237" s="1"/>
      <x:c r="H9237" s="1"/>
      <x:c r="I9237" s="53">
        <x:f t="shared" si="1718"/>
        <x:v>14</x:v>
      </x:c>
      <x:c r="J9237" s="53">
        <x:f t="shared" si="1719"/>
        <x:v>2</x:v>
      </x:c>
      <x:c r="K9237" s="53">
        <x:f t="shared" si="1720"/>
        <x:v>15</x:v>
      </x:c>
      <x:c r="L9237" s="53">
        <x:f t="shared" si="1721"/>
        <x:v>31</x:v>
      </x:c>
      <x:c r="M9237" s="54">
        <x:f t="shared" si="1722"/>
        <x:v>5661.1451016174524</x:v>
      </x:c>
      <x:c r="N9237" s="54">
        <x:f t="shared" si="1723"/>
        <x:v>3.4313507650121196</x:v>
      </x:c>
      <x:c r="O9237" s="55">
        <x:f t="shared" si="1724"/>
        <x:v>167888</x:v>
      </x:c>
      <x:c r="P9237" s="55">
        <x:f t="shared" si="1725"/>
        <x:v>26400</x:v>
      </x:c>
      <x:c r="Q9237" s="55">
        <x:f t="shared" si="1726"/>
        <x:v>110783.76912530299</x:v>
      </x:c>
      <x:c r="R9237" s="55">
        <x:f t="shared" si="1727"/>
        <x:v>10704.230874697008</x:v>
      </x:c>
      <x:c r="S9237" s="1" t="str">
        <x:f t="shared" si="1728"/>
        <x:v>YES</x:v>
      </x:c>
      <x:c r="T9237" s="1">
        <x:f t="shared" si="1729"/>
        <x:v>10704.230874697008</x:v>
      </x:c>
    </x:row>
    <x:row r="9238">
      <x:c r="A9238" s="1"/>
      <x:c r="B9238" s="1"/>
      <x:c r="C9238" s="1"/>
      <x:c r="D9238" s="1"/>
      <x:c r="E9238" s="1"/>
      <x:c r="F9238" s="1"/>
      <x:c r="G9238" s="1"/>
      <x:c r="H9238" s="1"/>
      <x:c r="I9238" s="53">
        <x:f t="shared" si="1718"/>
        <x:v>14</x:v>
      </x:c>
      <x:c r="J9238" s="53">
        <x:f t="shared" si="1719"/>
        <x:v>2</x:v>
      </x:c>
      <x:c r="K9238" s="53">
        <x:f t="shared" si="1720"/>
        <x:v>16</x:v>
      </x:c>
      <x:c r="L9238" s="53">
        <x:f t="shared" si="1721"/>
        <x:v>32</x:v>
      </x:c>
      <x:c r="M9238" s="54">
        <x:f t="shared" si="1722"/>
        <x:v>5726.2058774949419</x:v>
      </x:c>
      <x:c r="N9238" s="54">
        <x:f t="shared" si="1723"/>
        <x:v>3.4765318593714873</x:v>
      </x:c>
      <x:c r="O9238" s="55">
        <x:f t="shared" si="1724"/>
        <x:v>170588</x:v>
      </x:c>
      <x:c r="P9238" s="55">
        <x:f t="shared" si="1725"/>
        <x:v>27280</x:v>
      </x:c>
      <x:c r="Q9238" s="55">
        <x:f t="shared" si="1726"/>
        <x:v>111913.29648428719</x:v>
      </x:c>
      <x:c r="R9238" s="55">
        <x:f t="shared" si="1727"/>
        <x:v>11394.703515712812</x:v>
      </x:c>
      <x:c r="S9238" s="1" t="str">
        <x:f t="shared" si="1728"/>
        <x:v>YES</x:v>
      </x:c>
      <x:c r="T9238" s="1">
        <x:f t="shared" si="1729"/>
        <x:v>11394.703515712812</x:v>
      </x:c>
    </x:row>
    <x:row r="9239">
      <x:c r="A9239" s="1"/>
      <x:c r="B9239" s="1"/>
      <x:c r="C9239" s="1"/>
      <x:c r="D9239" s="1"/>
      <x:c r="E9239" s="1"/>
      <x:c r="F9239" s="1"/>
      <x:c r="G9239" s="1"/>
      <x:c r="H9239" s="1"/>
      <x:c r="I9239" s="53">
        <x:f t="shared" si="1718"/>
        <x:v>14</x:v>
      </x:c>
      <x:c r="J9239" s="53">
        <x:f t="shared" si="1719"/>
        <x:v>2</x:v>
      </x:c>
      <x:c r="K9239" s="53">
        <x:f t="shared" si="1720"/>
        <x:v>17</x:v>
      </x:c>
      <x:c r="L9239" s="53">
        <x:f t="shared" si="1721"/>
        <x:v>33</x:v>
      </x:c>
      <x:c r="M9239" s="54">
        <x:f t="shared" si="1722"/>
        <x:v>5792.7661009414824</x:v>
      </x:c>
      <x:c r="N9239" s="54">
        <x:f t="shared" si="1723"/>
        <x:v>3.5227542367649183</x:v>
      </x:c>
      <x:c r="O9239" s="55">
        <x:f t="shared" si="1724"/>
        <x:v>173288</x:v>
      </x:c>
      <x:c r="P9239" s="55">
        <x:f t="shared" si="1725"/>
        <x:v>28160</x:v>
      </x:c>
      <x:c r="Q9239" s="55">
        <x:f t="shared" si="1726"/>
        <x:v>113068.85591912296</x:v>
      </x:c>
      <x:c r="R9239" s="55">
        <x:f t="shared" si="1727"/>
        <x:v>12059.144080877042</x:v>
      </x:c>
      <x:c r="S9239" s="1" t="str">
        <x:f t="shared" si="1728"/>
        <x:v>YES</x:v>
      </x:c>
      <x:c r="T9239" s="1">
        <x:f t="shared" si="1729"/>
        <x:v>12059.144080877042</x:v>
      </x:c>
    </x:row>
    <x:row r="9240">
      <x:c r="A9240" s="1"/>
      <x:c r="B9240" s="1"/>
      <x:c r="C9240" s="1"/>
      <x:c r="D9240" s="1"/>
      <x:c r="E9240" s="1"/>
      <x:c r="F9240" s="1"/>
      <x:c r="G9240" s="1"/>
      <x:c r="H9240" s="1"/>
      <x:c r="I9240" s="53">
        <x:f t="shared" si="1718"/>
        <x:v>14</x:v>
      </x:c>
      <x:c r="J9240" s="53">
        <x:f t="shared" si="1719"/>
        <x:v>2</x:v>
      </x:c>
      <x:c r="K9240" s="53">
        <x:f t="shared" si="1720"/>
        <x:v>18</x:v>
      </x:c>
      <x:c r="L9240" s="53">
        <x:f t="shared" si="1721"/>
        <x:v>34</x:v>
      </x:c>
      <x:c r="M9240" s="54">
        <x:f t="shared" si="1722"/>
        <x:v>5860.8530924000697</x:v>
      </x:c>
      <x:c r="N9240" s="54">
        <x:f t="shared" si="1723"/>
        <x:v>3.5700368697222706</x:v>
      </x:c>
      <x:c r="O9240" s="55">
        <x:f t="shared" si="1724"/>
        <x:v>175988</x:v>
      </x:c>
      <x:c r="P9240" s="55">
        <x:f t="shared" si="1725"/>
        <x:v>29040</x:v>
      </x:c>
      <x:c r="Q9240" s="55">
        <x:f t="shared" si="1726"/>
        <x:v>114250.92174305677</x:v>
      </x:c>
      <x:c r="R9240" s="55">
        <x:f t="shared" si="1727"/>
        <x:v>12697.078256943234</x:v>
      </x:c>
      <x:c r="S9240" s="1" t="str">
        <x:f t="shared" si="1728"/>
        <x:v>YES</x:v>
      </x:c>
      <x:c r="T9240" s="1">
        <x:f t="shared" si="1729"/>
        <x:v>12697.078256943234</x:v>
      </x:c>
    </x:row>
    <x:row r="9241">
      <x:c r="A9241" s="1"/>
      <x:c r="B9241" s="1"/>
      <x:c r="C9241" s="1"/>
      <x:c r="D9241" s="1"/>
      <x:c r="E9241" s="1"/>
      <x:c r="F9241" s="1"/>
      <x:c r="G9241" s="1"/>
      <x:c r="H9241" s="1"/>
      <x:c r="I9241" s="53">
        <x:f t="shared" si="1718"/>
        <x:v>14</x:v>
      </x:c>
      <x:c r="J9241" s="53">
        <x:f t="shared" si="1719"/>
        <x:v>2</x:v>
      </x:c>
      <x:c r="K9241" s="53">
        <x:f t="shared" si="1720"/>
        <x:v>19</x:v>
      </x:c>
      <x:c r="L9241" s="53">
        <x:f t="shared" si="1721"/>
        <x:v>35</x:v>
      </x:c>
      <x:c r="M9241" s="54">
        <x:f t="shared" si="1722"/>
        <x:v>5930.4946210360913</x:v>
      </x:c>
      <x:c r="N9241" s="54">
        <x:f t="shared" si="1723"/>
        <x:v>3.6183990423861747</x:v>
      </x:c>
      <x:c r="O9241" s="55">
        <x:f t="shared" si="1724"/>
        <x:v>178688</x:v>
      </x:c>
      <x:c r="P9241" s="55">
        <x:f t="shared" si="1725"/>
        <x:v>29920</x:v>
      </x:c>
      <x:c r="Q9241" s="55">
        <x:f t="shared" si="1726"/>
        <x:v>115459.97605965436</x:v>
      </x:c>
      <x:c r="R9241" s="55">
        <x:f t="shared" si="1727"/>
        <x:v>13308.023940345636</x:v>
      </x:c>
      <x:c r="S9241" s="1" t="str">
        <x:f t="shared" si="1728"/>
        <x:v>YES</x:v>
      </x:c>
      <x:c r="T9241" s="1">
        <x:f t="shared" si="1729"/>
        <x:v>13308.023940345636</x:v>
      </x:c>
    </x:row>
    <x:row r="9242">
      <x:c r="A9242" s="1"/>
      <x:c r="B9242" s="1"/>
      <x:c r="C9242" s="1"/>
      <x:c r="D9242" s="1"/>
      <x:c r="E9242" s="1"/>
      <x:c r="F9242" s="1"/>
      <x:c r="G9242" s="1"/>
      <x:c r="H9242" s="1"/>
      <x:c r="I9242" s="53">
        <x:f t="shared" si="1718"/>
        <x:v>14</x:v>
      </x:c>
      <x:c r="J9242" s="53">
        <x:f t="shared" si="1719"/>
        <x:v>2</x:v>
      </x:c>
      <x:c r="K9242" s="53">
        <x:f t="shared" si="1720"/>
        <x:v>20</x:v>
      </x:c>
      <x:c r="L9242" s="53">
        <x:f t="shared" si="1721"/>
        <x:v>36</x:v>
      </x:c>
      <x:c r="M9242" s="54">
        <x:f t="shared" si="1722"/>
        <x:v>6001.7189116865684</x:v>
      </x:c>
      <x:c r="N9242" s="54">
        <x:f t="shared" si="1723"/>
        <x:v>3.6678603553378948</x:v>
      </x:c>
      <x:c r="O9242" s="55">
        <x:f t="shared" si="1724"/>
        <x:v>181388</x:v>
      </x:c>
      <x:c r="P9242" s="55">
        <x:f t="shared" si="1725"/>
        <x:v>30800</x:v>
      </x:c>
      <x:c r="Q9242" s="55">
        <x:f t="shared" si="1726"/>
        <x:v>116696.50888344737</x:v>
      </x:c>
      <x:c r="R9242" s="55">
        <x:f t="shared" si="1727"/>
        <x:v>13891.491116552628</x:v>
      </x:c>
      <x:c r="S9242" s="1" t="str">
        <x:f t="shared" si="1728"/>
        <x:v>YES</x:v>
      </x:c>
      <x:c r="T9242" s="1">
        <x:f t="shared" si="1729"/>
        <x:v>13891.491116552628</x:v>
      </x:c>
    </x:row>
    <x:row r="9243">
      <x:c r="A9243" s="1"/>
      <x:c r="B9243" s="1"/>
      <x:c r="C9243" s="1"/>
      <x:c r="D9243" s="1"/>
      <x:c r="E9243" s="1"/>
      <x:c r="F9243" s="1"/>
      <x:c r="G9243" s="1"/>
      <x:c r="H9243" s="1"/>
      <x:c r="I9243" s="53">
        <x:f t="shared" si="1718"/>
        <x:v>14</x:v>
      </x:c>
      <x:c r="J9243" s="53">
        <x:f t="shared" si="1719"/>
        <x:v>2</x:v>
      </x:c>
      <x:c r="K9243" s="53">
        <x:f t="shared" si="1720"/>
        <x:v>21</x:v>
      </x:c>
      <x:c r="L9243" s="53">
        <x:f t="shared" si="1721"/>
        <x:v>37</x:v>
      </x:c>
      <x:c r="M9243" s="54">
        <x:f t="shared" si="1722"/>
        <x:v>6074.5546519130121</x:v>
      </x:c>
      <x:c r="N9243" s="54">
        <x:f t="shared" si="1723"/>
        <x:v>3.7184407304951472</x:v>
      </x:c>
      <x:c r="O9243" s="55">
        <x:f t="shared" si="1724"/>
        <x:v>184088</x:v>
      </x:c>
      <x:c r="P9243" s="55">
        <x:f t="shared" si="1725"/>
        <x:v>31680</x:v>
      </x:c>
      <x:c r="Q9243" s="55">
        <x:f t="shared" si="1726"/>
        <x:v>117961.01826237868</x:v>
      </x:c>
      <x:c r="R9243" s="55">
        <x:f t="shared" si="1727"/>
        <x:v>14446.981737621318</x:v>
      </x:c>
      <x:c r="S9243" s="1" t="str">
        <x:f t="shared" si="1728"/>
        <x:v>YES</x:v>
      </x:c>
      <x:c r="T9243" s="1">
        <x:f t="shared" si="1729"/>
        <x:v>14446.981737621318</x:v>
      </x:c>
    </x:row>
    <x:row r="9244">
      <x:c r="A9244" s="1"/>
      <x:c r="B9244" s="1"/>
      <x:c r="C9244" s="1"/>
      <x:c r="D9244" s="1"/>
      <x:c r="E9244" s="1"/>
      <x:c r="F9244" s="1"/>
      <x:c r="G9244" s="1"/>
      <x:c r="H9244" s="1"/>
      <x:c r="I9244" s="53">
        <x:f t="shared" si="1718"/>
        <x:v>14</x:v>
      </x:c>
      <x:c r="J9244" s="53">
        <x:f t="shared" si="1719"/>
        <x:v>2</x:v>
      </x:c>
      <x:c r="K9244" s="53">
        <x:f t="shared" si="1720"/>
        <x:v>22</x:v>
      </x:c>
      <x:c r="L9244" s="53">
        <x:f t="shared" si="1721"/>
        <x:v>38</x:v>
      </x:c>
      <x:c r="M9244" s="54">
        <x:f t="shared" si="1722"/>
        <x:v>6149.0309991594086</x:v>
      </x:c>
      <x:c r="N9244" s="54">
        <x:f t="shared" si="1723"/>
        <x:v>3.7701604160829225</x:v>
      </x:c>
      <x:c r="O9244" s="55">
        <x:f t="shared" si="1724"/>
        <x:v>186788</x:v>
      </x:c>
      <x:c r="P9244" s="55">
        <x:f t="shared" si="1725"/>
        <x:v>32560</x:v>
      </x:c>
      <x:c r="Q9244" s="55">
        <x:f t="shared" si="1726"/>
        <x:v>119254.01040207307</x:v>
      </x:c>
      <x:c r="R9244" s="55">
        <x:f t="shared" si="1727"/>
        <x:v>14973.989597926935</x:v>
      </x:c>
      <x:c r="S9244" s="1" t="str">
        <x:f t="shared" si="1728"/>
        <x:v>YES</x:v>
      </x:c>
      <x:c r="T9244" s="1">
        <x:f t="shared" si="1729"/>
        <x:v>14973.989597926935</x:v>
      </x:c>
    </x:row>
    <x:row r="9245">
      <x:c r="A9245" s="1"/>
      <x:c r="B9245" s="1"/>
      <x:c r="C9245" s="1"/>
      <x:c r="D9245" s="1"/>
      <x:c r="E9245" s="1"/>
      <x:c r="F9245" s="1"/>
      <x:c r="G9245" s="1"/>
      <x:c r="H9245" s="1"/>
      <x:c r="I9245" s="53">
        <x:f t="shared" si="1718"/>
        <x:v>14</x:v>
      </x:c>
      <x:c r="J9245" s="53">
        <x:f t="shared" si="1719"/>
        <x:v>2</x:v>
      </x:c>
      <x:c r="K9245" s="53">
        <x:f t="shared" si="1720"/>
        <x:v>23</x:v>
      </x:c>
      <x:c r="L9245" s="53">
        <x:f t="shared" si="1721"/>
        <x:v>39</x:v>
      </x:c>
      <x:c r="M9245" s="54">
        <x:f t="shared" si="1722"/>
        <x:v>6225.1775880168443</x:v>
      </x:c>
      <x:c r="N9245" s="54">
        <x:f t="shared" si="1723"/>
        <x:v>3.8230399916783639</x:v>
      </x:c>
      <x:c r="O9245" s="55">
        <x:f t="shared" si="1724"/>
        <x:v>189488</x:v>
      </x:c>
      <x:c r="P9245" s="55">
        <x:f t="shared" si="1725"/>
        <x:v>33440</x:v>
      </x:c>
      <x:c r="Q9245" s="55">
        <x:f t="shared" si="1726"/>
        <x:v>120575.9997919591</x:v>
      </x:c>
      <x:c r="R9245" s="55">
        <x:f t="shared" si="1727"/>
        <x:v>15472.000208040903</x:v>
      </x:c>
      <x:c r="S9245" s="1" t="str">
        <x:f t="shared" si="1728"/>
        <x:v>YES</x:v>
      </x:c>
      <x:c r="T9245" s="1">
        <x:f t="shared" si="1729"/>
        <x:v>15472.000208040903</x:v>
      </x:c>
    </x:row>
    <x:row r="9246">
      <x:c r="A9246" s="1"/>
      <x:c r="B9246" s="1"/>
      <x:c r="C9246" s="1"/>
      <x:c r="D9246" s="1"/>
      <x:c r="E9246" s="1"/>
      <x:c r="F9246" s="1"/>
      <x:c r="G9246" s="1"/>
      <x:c r="H9246" s="1"/>
      <x:c r="I9246" s="53">
        <x:f t="shared" si="1718"/>
        <x:v>14</x:v>
      </x:c>
      <x:c r="J9246" s="53">
        <x:f t="shared" si="1719"/>
        <x:v>2</x:v>
      </x:c>
      <x:c r="K9246" s="53">
        <x:f t="shared" si="1720"/>
        <x:v>24</x:v>
      </x:c>
      <x:c r="L9246" s="53">
        <x:f t="shared" si="1721"/>
        <x:v>40</x:v>
      </x:c>
      <x:c r="M9246" s="54">
        <x:f t="shared" si="1722"/>
        <x:v>6303.0245375963405</x:v>
      </x:c>
      <x:c r="N9246" s="54">
        <x:f t="shared" si="1723"/>
        <x:v>3.877100373330792</x:v>
      </x:c>
      <x:c r="O9246" s="55">
        <x:f t="shared" si="1724"/>
        <x:v>192188</x:v>
      </x:c>
      <x:c r="P9246" s="55">
        <x:f t="shared" si="1725"/>
        <x:v>34320</x:v>
      </x:c>
      <x:c r="Q9246" s="55">
        <x:f t="shared" si="1726"/>
        <x:v>121927.5093332698</x:v>
      </x:c>
      <x:c r="R9246" s="55">
        <x:f t="shared" si="1727"/>
        <x:v>15940.490666730198</x:v>
      </x:c>
      <x:c r="S9246" s="1" t="str">
        <x:f t="shared" si="1728"/>
        <x:v>YES</x:v>
      </x:c>
      <x:c r="T9246" s="1">
        <x:f t="shared" si="1729"/>
        <x:v>15940.490666730198</x:v>
      </x:c>
    </x:row>
    <x:row r="9247">
      <x:c r="A9247" s="1"/>
      <x:c r="B9247" s="1"/>
      <x:c r="C9247" s="1"/>
      <x:c r="D9247" s="1"/>
      <x:c r="E9247" s="1"/>
      <x:c r="F9247" s="1"/>
      <x:c r="G9247" s="1"/>
      <x:c r="H9247" s="1"/>
      <x:c r="I9247" s="53">
        <x:f t="shared" si="1718"/>
        <x:v>14</x:v>
      </x:c>
      <x:c r="J9247" s="53">
        <x:f t="shared" si="1719"/>
        <x:v>2</x:v>
      </x:c>
      <x:c r="K9247" s="53">
        <x:f t="shared" si="1720"/>
        <x:v>25</x:v>
      </x:c>
      <x:c r="L9247" s="53">
        <x:f t="shared" si="1721"/>
        <x:v>41</x:v>
      </x:c>
      <x:c r="M9247" s="54">
        <x:f t="shared" si="1722"/>
        <x:v>6382.6024590114384</x:v>
      </x:c>
      <x:c r="N9247" s="54">
        <x:f t="shared" si="1723"/>
        <x:v>3.9323628187579436</x:v>
      </x:c>
      <x:c r="O9247" s="55">
        <x:f t="shared" si="1724"/>
        <x:v>194888</x:v>
      </x:c>
      <x:c r="P9247" s="55">
        <x:f t="shared" si="1725"/>
        <x:v>35200</x:v>
      </x:c>
      <x:c r="Q9247" s="55">
        <x:f t="shared" si="1726"/>
        <x:v>123309.07046894859</x:v>
      </x:c>
      <x:c r="R9247" s="55">
        <x:f t="shared" si="1727"/>
        <x:v>16378.929531051414</x:v>
      </x:c>
      <x:c r="S9247" s="1" t="str">
        <x:f t="shared" si="1728"/>
        <x:v>YES</x:v>
      </x:c>
      <x:c r="T9247" s="1">
        <x:f t="shared" si="1729"/>
        <x:v>16378.929531051414</x:v>
      </x:c>
    </x:row>
    <x:row r="9248">
      <x:c r="A9248" s="1"/>
      <x:c r="B9248" s="1"/>
      <x:c r="C9248" s="1"/>
      <x:c r="D9248" s="1"/>
      <x:c r="E9248" s="1"/>
      <x:c r="F9248" s="1"/>
      <x:c r="G9248" s="1"/>
      <x:c r="H9248" s="1"/>
      <x:c r="I9248" s="53">
        <x:f t="shared" si="1718"/>
        <x:v>14</x:v>
      </x:c>
      <x:c r="J9248" s="53">
        <x:f t="shared" si="1719"/>
        <x:v>2</x:v>
      </x:c>
      <x:c r="K9248" s="53">
        <x:f t="shared" si="1720"/>
        <x:v>26</x:v>
      </x:c>
      <x:c r="L9248" s="53">
        <x:f t="shared" si="1721"/>
        <x:v>42</x:v>
      </x:c>
      <x:c r="M9248" s="54">
        <x:f t="shared" si="1722"/>
        <x:v>6463.9424629721561</x:v>
      </x:c>
      <x:c r="N9248" s="54">
        <x:f t="shared" si="1723"/>
        <x:v>3.9888489326195531</x:v>
      </x:c>
      <x:c r="O9248" s="55">
        <x:f t="shared" si="1724"/>
        <x:v>197588</x:v>
      </x:c>
      <x:c r="P9248" s="55">
        <x:f t="shared" si="1725"/>
        <x:v>36080</x:v>
      </x:c>
      <x:c r="Q9248" s="55">
        <x:f t="shared" si="1726"/>
        <x:v>124721.22331548882</x:v>
      </x:c>
      <x:c r="R9248" s="55">
        <x:f t="shared" si="1727"/>
        <x:v>16786.776684511176</x:v>
      </x:c>
      <x:c r="S9248" s="1" t="str">
        <x:f t="shared" si="1728"/>
        <x:v>YES</x:v>
      </x:c>
      <x:c r="T9248" s="1">
        <x:f t="shared" si="1729"/>
        <x:v>16786.776684511176</x:v>
      </x:c>
    </x:row>
    <x:row r="9249">
      <x:c r="A9249" s="1"/>
      <x:c r="B9249" s="1"/>
      <x:c r="C9249" s="1"/>
      <x:c r="D9249" s="1"/>
      <x:c r="E9249" s="1"/>
      <x:c r="F9249" s="1"/>
      <x:c r="G9249" s="1"/>
      <x:c r="H9249" s="1"/>
      <x:c r="I9249" s="53">
        <x:f t="shared" si="1718"/>
        <x:v>14</x:v>
      </x:c>
      <x:c r="J9249" s="53">
        <x:f t="shared" si="1719"/>
        <x:v>2</x:v>
      </x:c>
      <x:c r="K9249" s="53">
        <x:f t="shared" si="1720"/>
        <x:v>27</x:v>
      </x:c>
      <x:c r="L9249" s="53">
        <x:f t="shared" si="1721"/>
        <x:v>43</x:v>
      </x:c>
      <x:c r="M9249" s="54">
        <x:f t="shared" si="1722"/>
        <x:v>6547.0761674919122</x:v>
      </x:c>
      <x:c r="N9249" s="54">
        <x:f t="shared" si="1723"/>
        <x:v>4.0465806718693837</x:v>
      </x:c>
      <x:c r="O9249" s="55">
        <x:f t="shared" si="1724"/>
        <x:v>200288</x:v>
      </x:c>
      <x:c r="P9249" s="55">
        <x:f t="shared" si="1725"/>
        <x:v>36960</x:v>
      </x:c>
      <x:c r="Q9249" s="55">
        <x:f t="shared" si="1726"/>
        <x:v>126164.51679673459</x:v>
      </x:c>
      <x:c r="R9249" s="55">
        <x:f t="shared" si="1727"/>
        <x:v>17163.483203265409</x:v>
      </x:c>
      <x:c r="S9249" s="1" t="str">
        <x:f t="shared" si="1728"/>
        <x:v>NO</x:v>
      </x:c>
      <x:c r="T9249" s="1">
        <x:f t="shared" si="1729"/>
        <x:v>-9.9999999999999997E+98</x:v>
      </x:c>
    </x:row>
    <x:row r="9250">
      <x:c r="A9250" s="1"/>
      <x:c r="B9250" s="1"/>
      <x:c r="C9250" s="1"/>
      <x:c r="D9250" s="1"/>
      <x:c r="E9250" s="1"/>
      <x:c r="F9250" s="1"/>
      <x:c r="G9250" s="1"/>
      <x:c r="H9250" s="1"/>
      <x:c r="I9250" s="53">
        <x:f t="shared" si="1718"/>
        <x:v>14</x:v>
      </x:c>
      <x:c r="J9250" s="53">
        <x:f t="shared" si="1719"/>
        <x:v>2</x:v>
      </x:c>
      <x:c r="K9250" s="53">
        <x:f t="shared" si="1720"/>
        <x:v>28</x:v>
      </x:c>
      <x:c r="L9250" s="53">
        <x:f t="shared" si="1721"/>
        <x:v>44</x:v>
      </x:c>
      <x:c r="M9250" s="54">
        <x:f t="shared" si="1722"/>
        <x:v>6632.035705709066</x:v>
      </x:c>
      <x:c r="N9250" s="54">
        <x:f t="shared" si="1723"/>
        <x:v>4.1055803511868509</x:v>
      </x:c>
      <x:c r="O9250" s="55">
        <x:f t="shared" si="1724"/>
        <x:v>202988</x:v>
      </x:c>
      <x:c r="P9250" s="55">
        <x:f t="shared" si="1725"/>
        <x:v>37840</x:v>
      </x:c>
      <x:c r="Q9250" s="55">
        <x:f t="shared" si="1726"/>
        <x:v>127639.50877967128</x:v>
      </x:c>
      <x:c r="R9250" s="55">
        <x:f t="shared" si="1727"/>
        <x:v>17508.491220328724</x:v>
      </x:c>
      <x:c r="S9250" s="1" t="str">
        <x:f t="shared" si="1728"/>
        <x:v>NO</x:v>
      </x:c>
      <x:c r="T9250" s="1">
        <x:f t="shared" si="1729"/>
        <x:v>-9.9999999999999997E+98</x:v>
      </x:c>
    </x:row>
    <x:row r="9251">
      <x:c r="A9251" s="1"/>
      <x:c r="B9251" s="1"/>
      <x:c r="C9251" s="1"/>
      <x:c r="D9251" s="1"/>
      <x:c r="E9251" s="1"/>
      <x:c r="F9251" s="1"/>
      <x:c r="G9251" s="1"/>
      <x:c r="H9251" s="1"/>
      <x:c r="I9251" s="53">
        <x:f t="shared" si="1718"/>
        <x:v>14</x:v>
      </x:c>
      <x:c r="J9251" s="53">
        <x:f t="shared" si="1719"/>
        <x:v>2</x:v>
      </x:c>
      <x:c r="K9251" s="53">
        <x:f t="shared" si="1720"/>
        <x:v>29</x:v>
      </x:c>
      <x:c r="L9251" s="53">
        <x:f t="shared" si="1721"/>
        <x:v>45</x:v>
      </x:c>
      <x:c r="M9251" s="54">
        <x:f t="shared" si="1722"/>
        <x:v>6718.8537338247197</x:v>
      </x:c>
      <x:c r="N9251" s="54">
        <x:f t="shared" si="1723"/>
        <x:v>4.1658706484893884</x:v>
      </x:c>
      <x:c r="O9251" s="55">
        <x:f t="shared" si="1724"/>
        <x:v>205688</x:v>
      </x:c>
      <x:c r="P9251" s="55">
        <x:f t="shared" si="1725"/>
        <x:v>38720</x:v>
      </x:c>
      <x:c r="Q9251" s="55">
        <x:f t="shared" si="1726"/>
        <x:v>129146.76621223471</x:v>
      </x:c>
      <x:c r="R9251" s="55">
        <x:f t="shared" si="1727"/>
        <x:v>17821.23378776529</x:v>
      </x:c>
      <x:c r="S9251" s="1" t="str">
        <x:f t="shared" si="1728"/>
        <x:v>NO</x:v>
      </x:c>
      <x:c r="T9251" s="1">
        <x:f t="shared" si="1729"/>
        <x:v>-9.9999999999999997E+98</x:v>
      </x:c>
    </x:row>
    <x:row r="9252">
      <x:c r="A9252" s="1"/>
      <x:c r="B9252" s="1"/>
      <x:c r="C9252" s="1"/>
      <x:c r="D9252" s="1"/>
      <x:c r="E9252" s="1"/>
      <x:c r="F9252" s="1"/>
      <x:c r="G9252" s="1"/>
      <x:c r="H9252" s="1"/>
      <x:c r="I9252" s="53">
        <x:f t="shared" si="1718"/>
        <x:v>14</x:v>
      </x:c>
      <x:c r="J9252" s="53">
        <x:f t="shared" si="1719"/>
        <x:v>2</x:v>
      </x:c>
      <x:c r="K9252" s="53">
        <x:f t="shared" si="1720"/>
        <x:v>30</x:v>
      </x:c>
      <x:c r="L9252" s="53">
        <x:f t="shared" si="1721"/>
        <x:v>46</x:v>
      </x:c>
      <x:c r="M9252" s="54">
        <x:f t="shared" si="1722"/>
        <x:v>6807.5634391584908</x:v>
      </x:c>
      <x:c r="N9252" s="54">
        <x:f t="shared" si="1723"/>
        <x:v>4.2274746105267296</x:v>
      </x:c>
      <x:c r="O9252" s="55">
        <x:f t="shared" si="1724"/>
        <x:v>208388</x:v>
      </x:c>
      <x:c r="P9252" s="55">
        <x:f t="shared" si="1725"/>
        <x:v>39600</x:v>
      </x:c>
      <x:c r="Q9252" s="55">
        <x:f t="shared" si="1726"/>
        <x:v>130686.86526316823</x:v>
      </x:c>
      <x:c r="R9252" s="55">
        <x:f t="shared" si="1727"/>
        <x:v>18101.134736831766</x:v>
      </x:c>
      <x:c r="S9252" s="1" t="str">
        <x:f t="shared" si="1728"/>
        <x:v>NO</x:v>
      </x:c>
      <x:c r="T9252" s="1">
        <x:f t="shared" si="1729"/>
        <x:v>-9.9999999999999997E+98</x:v>
      </x:c>
    </x:row>
    <x:row r="9253">
      <x:c r="A9253" s="1"/>
      <x:c r="B9253" s="1"/>
      <x:c r="C9253" s="1"/>
      <x:c r="D9253" s="1"/>
      <x:c r="E9253" s="1"/>
      <x:c r="F9253" s="1"/>
      <x:c r="G9253" s="1"/>
      <x:c r="H9253" s="1"/>
      <x:c r="I9253" s="53">
        <x:f t="shared" si="1718"/>
        <x:v>14</x:v>
      </x:c>
      <x:c r="J9253" s="53">
        <x:f t="shared" si="1719"/>
        <x:v>3</x:v>
      </x:c>
      <x:c r="K9253" s="53">
        <x:f t="shared" si="1720"/>
        <x:v>0</x:v>
      </x:c>
      <x:c r="L9253" s="53">
        <x:f t="shared" si="1721"/>
        <x:v>17</x:v>
      </x:c>
      <x:c r="M9253" s="54">
        <x:f t="shared" si="1722"/>
        <x:v>4881.7680593988416</x:v>
      </x:c>
      <x:c r="N9253" s="54">
        <x:f t="shared" si="1723"/>
        <x:v>2.8901167079158623</x:v>
      </x:c>
      <x:c r="O9253" s="55">
        <x:f t="shared" si="1724"/>
        <x:v>129482</x:v>
      </x:c>
      <x:c r="P9253" s="55">
        <x:f t="shared" si="1725"/>
        <x:v>13640</x:v>
      </x:c>
      <x:c r="Q9253" s="55">
        <x:f t="shared" si="1726"/>
        <x:v>97252.917697896555</x:v>
      </x:c>
      <x:c r="R9253" s="55">
        <x:f t="shared" si="1727"/>
        <x:v>-1410.9176978965552</x:v>
      </x:c>
      <x:c r="S9253" s="1" t="str">
        <x:f t="shared" si="1728"/>
        <x:v>YES</x:v>
      </x:c>
      <x:c r="T9253" s="1">
        <x:f t="shared" si="1729"/>
        <x:v>-1410.9176978965552</x:v>
      </x:c>
    </x:row>
    <x:row r="9254">
      <x:c r="A9254" s="1"/>
      <x:c r="B9254" s="1"/>
      <x:c r="C9254" s="1"/>
      <x:c r="D9254" s="1"/>
      <x:c r="E9254" s="1"/>
      <x:c r="F9254" s="1"/>
      <x:c r="G9254" s="1"/>
      <x:c r="H9254" s="1"/>
      <x:c r="I9254" s="53">
        <x:f t="shared" si="1718"/>
        <x:v>14</x:v>
      </x:c>
      <x:c r="J9254" s="53">
        <x:f t="shared" si="1719"/>
        <x:v>3</x:v>
      </x:c>
      <x:c r="K9254" s="53">
        <x:f t="shared" si="1720"/>
        <x:v>1</x:v>
      </x:c>
      <x:c r="L9254" s="53">
        <x:f t="shared" si="1721"/>
        <x:v>18</x:v>
      </x:c>
      <x:c r="M9254" s="54">
        <x:f t="shared" si="1722"/>
        <x:v>4927.3305593988416</x:v>
      </x:c>
      <x:c r="N9254" s="54">
        <x:f t="shared" si="1723"/>
        <x:v>2.9217573329158624</x:v>
      </x:c>
      <x:c r="O9254" s="55">
        <x:f t="shared" si="1724"/>
        <x:v>132182</x:v>
      </x:c>
      <x:c r="P9254" s="55">
        <x:f t="shared" si="1725"/>
        <x:v>14520</x:v>
      </x:c>
      <x:c r="Q9254" s="55">
        <x:f t="shared" si="1726"/>
        <x:v>98043.933322896555</x:v>
      </x:c>
      <x:c r="R9254" s="55">
        <x:f t="shared" si="1727"/>
        <x:v>-381.93332289655518</x:v>
      </x:c>
      <x:c r="S9254" s="1" t="str">
        <x:f t="shared" si="1728"/>
        <x:v>YES</x:v>
      </x:c>
      <x:c r="T9254" s="1">
        <x:f t="shared" si="1729"/>
        <x:v>-381.93332289655518</x:v>
      </x:c>
    </x:row>
    <x:row r="9255">
      <x:c r="A9255" s="1"/>
      <x:c r="B9255" s="1"/>
      <x:c r="C9255" s="1"/>
      <x:c r="D9255" s="1"/>
      <x:c r="E9255" s="1"/>
      <x:c r="F9255" s="1"/>
      <x:c r="G9255" s="1"/>
      <x:c r="H9255" s="1"/>
      <x:c r="I9255" s="53">
        <x:f t="shared" si="1718"/>
        <x:v>14</x:v>
      </x:c>
      <x:c r="J9255" s="53">
        <x:f t="shared" si="1719"/>
        <x:v>3</x:v>
      </x:c>
      <x:c r="K9255" s="53">
        <x:f t="shared" si="1720"/>
        <x:v>2</x:v>
      </x:c>
      <x:c r="L9255" s="53">
        <x:f t="shared" si="1721"/>
        <x:v>19</x:v>
      </x:c>
      <x:c r="M9255" s="54">
        <x:f t="shared" si="1722"/>
        <x:v>4974.032121898842</x:v>
      </x:c>
      <x:c r="N9255" s="54">
        <x:f t="shared" si="1723"/>
        <x:v>2.9541889735408624</x:v>
      </x:c>
      <x:c r="O9255" s="55">
        <x:f t="shared" si="1724"/>
        <x:v>134882</x:v>
      </x:c>
      <x:c r="P9255" s="55">
        <x:f t="shared" si="1725"/>
        <x:v>15400</x:v>
      </x:c>
      <x:c r="Q9255" s="55">
        <x:f t="shared" si="1726"/>
        <x:v>98854.724338521555</x:v>
      </x:c>
      <x:c r="R9255" s="55">
        <x:f t="shared" si="1727"/>
        <x:v>627.27566147844482</x:v>
      </x:c>
      <x:c r="S9255" s="1" t="str">
        <x:f t="shared" si="1728"/>
        <x:v>YES</x:v>
      </x:c>
      <x:c r="T9255" s="1">
        <x:f t="shared" si="1729"/>
        <x:v>627.27566147844482</x:v>
      </x:c>
    </x:row>
    <x:row r="9256">
      <x:c r="A9256" s="1"/>
      <x:c r="B9256" s="1"/>
      <x:c r="C9256" s="1"/>
      <x:c r="D9256" s="1"/>
      <x:c r="E9256" s="1"/>
      <x:c r="F9256" s="1"/>
      <x:c r="G9256" s="1"/>
      <x:c r="H9256" s="1"/>
      <x:c r="I9256" s="53">
        <x:f t="shared" si="1718"/>
        <x:v>14</x:v>
      </x:c>
      <x:c r="J9256" s="53">
        <x:f t="shared" si="1719"/>
        <x:v>3</x:v>
      </x:c>
      <x:c r="K9256" s="53">
        <x:f t="shared" si="1720"/>
        <x:v>3</x:v>
      </x:c>
      <x:c r="L9256" s="53">
        <x:f t="shared" si="1721"/>
        <x:v>20</x:v>
      </x:c>
      <x:c r="M9256" s="54">
        <x:f t="shared" si="1722"/>
        <x:v>5021.8941043207169</x:v>
      </x:c>
      <x:c r="N9256" s="54">
        <x:f t="shared" si="1723"/>
        <x:v>2.9874264613338313</x:v>
      </x:c>
      <x:c r="O9256" s="55">
        <x:f t="shared" si="1724"/>
        <x:v>137582</x:v>
      </x:c>
      <x:c r="P9256" s="55">
        <x:f t="shared" si="1725"/>
        <x:v>16280</x:v>
      </x:c>
      <x:c r="Q9256" s="55">
        <x:f t="shared" si="1726"/>
        <x:v>99685.661533345774</x:v>
      </x:c>
      <x:c r="R9256" s="55">
        <x:f t="shared" si="1727"/>
        <x:v>1616.3384666542261</x:v>
      </x:c>
      <x:c r="S9256" s="1" t="str">
        <x:f t="shared" si="1728"/>
        <x:v>YES</x:v>
      </x:c>
      <x:c r="T9256" s="1">
        <x:f t="shared" si="1729"/>
        <x:v>1616.3384666542261</x:v>
      </x:c>
    </x:row>
    <x:row r="9257">
      <x:c r="A9257" s="1"/>
      <x:c r="B9257" s="1"/>
      <x:c r="C9257" s="1"/>
      <x:c r="D9257" s="1"/>
      <x:c r="E9257" s="1"/>
      <x:c r="F9257" s="1"/>
      <x:c r="G9257" s="1"/>
      <x:c r="H9257" s="1"/>
      <x:c r="I9257" s="53">
        <x:f t="shared" si="1718"/>
        <x:v>14</x:v>
      </x:c>
      <x:c r="J9257" s="53">
        <x:f t="shared" si="1719"/>
        <x:v>3</x:v>
      </x:c>
      <x:c r="K9257" s="53">
        <x:f t="shared" si="1720"/>
        <x:v>4</x:v>
      </x:c>
      <x:c r="L9257" s="53">
        <x:f t="shared" si="1721"/>
        <x:v>21</x:v>
      </x:c>
      <x:c r="M9257" s="54">
        <x:f t="shared" si="1722"/>
        <x:v>5070.9382200433729</x:v>
      </x:c>
      <x:c r="N9257" s="54">
        <x:f t="shared" si="1723"/>
        <x:v>3.02148487503012</x:v>
      </x:c>
      <x:c r="O9257" s="55">
        <x:f t="shared" si="1724"/>
        <x:v>140282</x:v>
      </x:c>
      <x:c r="P9257" s="55">
        <x:f t="shared" si="1725"/>
        <x:v>17160</x:v>
      </x:c>
      <x:c r="Q9257" s="55">
        <x:f t="shared" si="1726"/>
        <x:v>100537.121875753</x:v>
      </x:c>
      <x:c r="R9257" s="55">
        <x:f t="shared" si="1727"/>
        <x:v>2584.8781242469995</x:v>
      </x:c>
      <x:c r="S9257" s="1" t="str">
        <x:f t="shared" si="1728"/>
        <x:v>YES</x:v>
      </x:c>
      <x:c r="T9257" s="1">
        <x:f t="shared" si="1729"/>
        <x:v>2584.8781242469995</x:v>
      </x:c>
    </x:row>
    <x:row r="9258">
      <x:c r="A9258" s="1"/>
      <x:c r="B9258" s="1"/>
      <x:c r="C9258" s="1"/>
      <x:c r="D9258" s="1"/>
      <x:c r="E9258" s="1"/>
      <x:c r="F9258" s="1"/>
      <x:c r="G9258" s="1"/>
      <x:c r="H9258" s="1"/>
      <x:c r="I9258" s="53">
        <x:f t="shared" si="1718"/>
        <x:v>14</x:v>
      </x:c>
      <x:c r="J9258" s="53">
        <x:f t="shared" si="1719"/>
        <x:v>3</x:v>
      </x:c>
      <x:c r="K9258" s="53">
        <x:f t="shared" si="1720"/>
        <x:v>5</x:v>
      </x:c>
      <x:c r="L9258" s="53">
        <x:f t="shared" si="1721"/>
        <x:v>22</x:v>
      </x:c>
      <x:c r="M9258" s="54">
        <x:f t="shared" si="1722"/>
        <x:v>5121.1865439645762</x:v>
      </x:c>
      <x:c r="N9258" s="54">
        <x:f t="shared" si="1723"/>
        <x:v>3.0563795444198445</x:v>
      </x:c>
      <x:c r="O9258" s="55">
        <x:f t="shared" si="1724"/>
        <x:v>142982</x:v>
      </x:c>
      <x:c r="P9258" s="55">
        <x:f t="shared" si="1725"/>
        <x:v>18040</x:v>
      </x:c>
      <x:c r="Q9258" s="55">
        <x:f t="shared" si="1726"/>
        <x:v>101409.48861049612</x:v>
      </x:c>
      <x:c r="R9258" s="55">
        <x:f t="shared" si="1727"/>
        <x:v>3532.5113895038812</x:v>
      </x:c>
      <x:c r="S9258" s="1" t="str">
        <x:f t="shared" si="1728"/>
        <x:v>YES</x:v>
      </x:c>
      <x:c r="T9258" s="1">
        <x:f t="shared" si="1729"/>
        <x:v>3532.5113895038812</x:v>
      </x:c>
    </x:row>
    <x:row r="9259">
      <x:c r="A9259" s="1"/>
      <x:c r="B9259" s="1"/>
      <x:c r="C9259" s="1"/>
      <x:c r="D9259" s="1"/>
      <x:c r="E9259" s="1"/>
      <x:c r="F9259" s="1"/>
      <x:c r="G9259" s="1"/>
      <x:c r="H9259" s="1"/>
      <x:c r="I9259" s="53">
        <x:f t="shared" si="1718"/>
        <x:v>14</x:v>
      </x:c>
      <x:c r="J9259" s="53">
        <x:f t="shared" si="1719"/>
        <x:v>3</x:v>
      </x:c>
      <x:c r="K9259" s="53">
        <x:f t="shared" si="1720"/>
        <x:v>6</x:v>
      </x:c>
      <x:c r="L9259" s="53">
        <x:f t="shared" si="1721"/>
        <x:v>23</x:v>
      </x:c>
      <x:c r="M9259" s="54">
        <x:f t="shared" si="1722"/>
        <x:v>5172.6615181462093</x:v>
      </x:c>
      <x:c r="N9259" s="54">
        <x:f t="shared" si="1723"/>
        <x:v>3.092126054268201</x:v>
      </x:c>
      <x:c r="O9259" s="55">
        <x:f t="shared" si="1724"/>
        <x:v>145682</x:v>
      </x:c>
      <x:c r="P9259" s="55">
        <x:f t="shared" si="1725"/>
        <x:v>18920</x:v>
      </x:c>
      <x:c r="Q9259" s="55">
        <x:f t="shared" si="1726"/>
        <x:v>102303.15135670503</x:v>
      </x:c>
      <x:c r="R9259" s="55">
        <x:f t="shared" si="1727"/>
        <x:v>4458.8486432949721</x:v>
      </x:c>
      <x:c r="S9259" s="1" t="str">
        <x:f t="shared" si="1728"/>
        <x:v>YES</x:v>
      </x:c>
      <x:c r="T9259" s="1">
        <x:f t="shared" si="1729"/>
        <x:v>4458.8486432949721</x:v>
      </x:c>
    </x:row>
    <x:row r="9260">
      <x:c r="A9260" s="1"/>
      <x:c r="B9260" s="1"/>
      <x:c r="C9260" s="1"/>
      <x:c r="D9260" s="1"/>
      <x:c r="E9260" s="1"/>
      <x:c r="F9260" s="1"/>
      <x:c r="G9260" s="1"/>
      <x:c r="H9260" s="1"/>
      <x:c r="I9260" s="53">
        <x:f t="shared" si="1718"/>
        <x:v>14</x:v>
      </x:c>
      <x:c r="J9260" s="53">
        <x:f t="shared" si="1719"/>
        <x:v>3</x:v>
      </x:c>
      <x:c r="K9260" s="53">
        <x:f t="shared" si="1720"/>
        <x:v>7</x:v>
      </x:c>
      <x:c r="L9260" s="53">
        <x:f t="shared" si="1721"/>
        <x:v>24</x:v>
      </x:c>
      <x:c r="M9260" s="54">
        <x:f t="shared" si="1722"/>
        <x:v>5225.3859575441702</x:v>
      </x:c>
      <x:c r="N9260" s="54">
        <x:f t="shared" si="1723"/>
        <x:v>3.1287402482945628</x:v>
      </x:c>
      <x:c r="O9260" s="55">
        <x:f t="shared" si="1724"/>
        <x:v>148382</x:v>
      </x:c>
      <x:c r="P9260" s="55">
        <x:f t="shared" si="1725"/>
        <x:v>19800</x:v>
      </x:c>
      <x:c r="Q9260" s="55">
        <x:f t="shared" si="1726"/>
        <x:v>103218.50620736406</x:v>
      </x:c>
      <x:c r="R9260" s="55">
        <x:f t="shared" si="1727"/>
        <x:v>5363.4937926359416</x:v>
      </x:c>
      <x:c r="S9260" s="1" t="str">
        <x:f t="shared" si="1728"/>
        <x:v>YES</x:v>
      </x:c>
      <x:c r="T9260" s="1">
        <x:f t="shared" si="1729"/>
        <x:v>5363.4937926359416</x:v>
      </x:c>
    </x:row>
    <x:row r="9261">
      <x:c r="A9261" s="1"/>
      <x:c r="B9261" s="1"/>
      <x:c r="C9261" s="1"/>
      <x:c r="D9261" s="1"/>
      <x:c r="E9261" s="1"/>
      <x:c r="F9261" s="1"/>
      <x:c r="G9261" s="1"/>
      <x:c r="H9261" s="1"/>
      <x:c r="I9261" s="53">
        <x:f t="shared" si="1718"/>
        <x:v>14</x:v>
      </x:c>
      <x:c r="J9261" s="53">
        <x:f t="shared" si="1719"/>
        <x:v>3</x:v>
      </x:c>
      <x:c r="K9261" s="53">
        <x:f t="shared" si="1720"/>
        <x:v>8</x:v>
      </x:c>
      <x:c r="L9261" s="53">
        <x:f t="shared" si="1721"/>
        <x:v>25</x:v>
      </x:c>
      <x:c r="M9261" s="54">
        <x:f t="shared" si="1722"/>
        <x:v>5279.3830558241498</x:v>
      </x:c>
      <x:c r="N9261" s="54">
        <x:f t="shared" si="1723"/>
        <x:v>3.1662382332112151</x:v>
      </x:c>
      <x:c r="O9261" s="55">
        <x:f t="shared" si="1724"/>
        <x:v>151082</x:v>
      </x:c>
      <x:c r="P9261" s="55">
        <x:f t="shared" si="1725"/>
        <x:v>20680</x:v>
      </x:c>
      <x:c r="Q9261" s="55">
        <x:f t="shared" si="1726"/>
        <x:v>104155.95583028038</x:v>
      </x:c>
      <x:c r="R9261" s="55">
        <x:f t="shared" si="1727"/>
        <x:v>6246.044169719622</x:v>
      </x:c>
      <x:c r="S9261" s="1" t="str">
        <x:f t="shared" si="1728"/>
        <x:v>YES</x:v>
      </x:c>
      <x:c r="T9261" s="1">
        <x:f t="shared" si="1729"/>
        <x:v>6246.044169719622</x:v>
      </x:c>
    </x:row>
    <x:row r="9262">
      <x:c r="A9262" s="1"/>
      <x:c r="B9262" s="1"/>
      <x:c r="C9262" s="1"/>
      <x:c r="D9262" s="1"/>
      <x:c r="E9262" s="1"/>
      <x:c r="F9262" s="1"/>
      <x:c r="G9262" s="1"/>
      <x:c r="H9262" s="1"/>
      <x:c r="I9262" s="53" t="n">
        <x:f t="shared" ref="I9262:I9325" si="1730">INT((ROW()-ROW($I$46))/((CARROT_CAP+1)*(MESCLUN_CAP+1)))</x:f>
        <x:v>14</x:v>
      </x:c>
      <x:c r="J9262" s="53" t="n">
        <x:f t="shared" ref="J9262:J9325" si="1731">MOD(INT((ROW()-ROW($I$46))/(MESCLUN_CAP+1)),CARROT_CAP+1)</x:f>
        <x:v>3</x:v>
      </x:c>
      <x:c r="K9262" s="53" t="n">
        <x:f t="shared" ref="K9262:K9325" si="1732">MOD(ROW()-ROW($I$46),MESCLUN_CAP+1)</x:f>
        <x:v>9</x:v>
      </x:c>
      <x:c r="L9262" s="53" t="n">
        <x:f t="shared" ref="L9262:L9325" si="1733">SUM(I9262:K9262)</x:f>
        <x:v>26</x:v>
      </x:c>
      <x:c r="M9262" s="54" t="n">
        <x:f t="shared" ref="M9262:M9325" si="1734">I9262*TOMATO_HOURS*WEEKS*(1+TOMATO_DIM)^I9262+J9262*CARROT_HOURS*WEEKS*(1+CARROT_DIM)^J9262+K9262*MESCLUN_HOURS*WEEKS*(1+MESCLUN_DIM)^K9262</x:f>
        <x:v>5334.676391264546</x:v>
      </x:c>
      <x:c r="N9262" s="54" t="n">
        <x:f t="shared" ref="N9262:N9325" si="1735">MAX(M9262-FARMER_HOURS,0)/TEMP_HOURS_PER_WORKER</x:f>
        <x:v>3.204636382822601</x:v>
      </x:c>
      <x:c r="O9262" s="55" t="n">
        <x:f t="shared" ref="O9262:O9325" si="1736">I9262*TOMATO_PRICE+J9262*CARROT_PRICE+K9262*MESCLUN_PRICE</x:f>
        <x:v>153782</x:v>
      </x:c>
      <x:c r="P9262" s="55" t="n">
        <x:f t="shared" ref="P9262:P9325" si="1737">I9262*TOMATO_FERTILIZER+J9262*CARROT_FERTILIZER+K9262*MESCLUN_FERTILIZER</x:f>
        <x:v>21560</x:v>
      </x:c>
      <x:c r="Q9262" s="55" t="n">
        <x:f t="shared" ref="Q9262:Q9325" si="1738">MIN(M9262,FARMER_HOURS)*FARMER_RATE+MAX(M9262-FARMER_HOURS,0)*TEMP_RATE</x:f>
        <x:v>105115.90957056503</x:v>
      </x:c>
      <x:c r="R9262" s="55" t="n">
        <x:f t="shared" ref="R9262:R9325" si="1739">O9262-P9262-Q9262-FIXED_COST</x:f>
        <x:v>7106.090429434975</x:v>
      </x:c>
      <x:c r="S9262" s="1" t="str">
        <x:f t="shared" ref="S9262:S9325" si="1740">IF(AND(L9262&lt;=TOTAL_BED_CAP,N9262&lt;=TEMP_WORKER_CAP),"YES","NO")</x:f>
        <x:v>YES</x:v>
      </x:c>
      <x:c r="T9262" s="1" t="n">
        <x:f t="shared" ref="T9262:T9325" si="1741">IF(S9262="YES",R9262,-1E+99)</x:f>
        <x:v>7106.090429434975</x:v>
      </x:c>
    </x:row>
    <x:row r="9263">
      <x:c r="A9263" s="1"/>
      <x:c r="B9263" s="1"/>
      <x:c r="C9263" s="1"/>
      <x:c r="D9263" s="1"/>
      <x:c r="E9263" s="1"/>
      <x:c r="F9263" s="1"/>
      <x:c r="G9263" s="1"/>
      <x:c r="H9263" s="1"/>
      <x:c r="I9263" s="53">
        <x:f t="shared" si="1730"/>
        <x:v>14</x:v>
      </x:c>
      <x:c r="J9263" s="53">
        <x:f t="shared" si="1731"/>
        <x:v>3</x:v>
      </x:c>
      <x:c r="K9263" s="53">
        <x:f t="shared" si="1732"/>
        <x:v>10</x:v>
      </x:c>
      <x:c r="L9263" s="53">
        <x:f t="shared" si="1733"/>
        <x:v>27</x:v>
      </x:c>
      <x:c r="M9263" s="54">
        <x:f t="shared" si="1734"/>
        <x:v>5391.2899327477571</x:v>
      </x:c>
      <x:c r="N9263" s="54">
        <x:f t="shared" si="1735"/>
        <x:v>3.2439513421859423</x:v>
      </x:c>
      <x:c r="O9263" s="55">
        <x:f t="shared" si="1736"/>
        <x:v>156482</x:v>
      </x:c>
      <x:c r="P9263" s="55">
        <x:f t="shared" si="1737"/>
        <x:v>22440</x:v>
      </x:c>
      <x:c r="Q9263" s="55">
        <x:f t="shared" si="1738"/>
        <x:v>106098.78355464856</x:v>
      </x:c>
      <x:c r="R9263" s="55">
        <x:f t="shared" si="1739"/>
        <x:v>7943.2164453514415</x:v>
      </x:c>
      <x:c r="S9263" s="1" t="str">
        <x:f t="shared" si="1740"/>
        <x:v>YES</x:v>
      </x:c>
      <x:c r="T9263" s="1">
        <x:f t="shared" si="1741"/>
        <x:v>7943.2164453514415</x:v>
      </x:c>
    </x:row>
    <x:row r="9264">
      <x:c r="A9264" s="1"/>
      <x:c r="B9264" s="1"/>
      <x:c r="C9264" s="1"/>
      <x:c r="D9264" s="1"/>
      <x:c r="E9264" s="1"/>
      <x:c r="F9264" s="1"/>
      <x:c r="G9264" s="1"/>
      <x:c r="H9264" s="1"/>
      <x:c r="I9264" s="53">
        <x:f t="shared" si="1730"/>
        <x:v>14</x:v>
      </x:c>
      <x:c r="J9264" s="53">
        <x:f t="shared" si="1731"/>
        <x:v>3</x:v>
      </x:c>
      <x:c r="K9264" s="53">
        <x:f t="shared" si="1732"/>
        <x:v>11</x:v>
      </x:c>
      <x:c r="L9264" s="53">
        <x:f t="shared" si="1733"/>
        <x:v>28</x:v>
      </x:c>
      <x:c r="M9264" s="54">
        <x:f t="shared" si="1734"/>
        <x:v>5449.2480458411965</x:v>
      </x:c>
      <x:c r="N9264" s="54">
        <x:f t="shared" si="1735"/>
        <x:v>3.2842000318341644</x:v>
      </x:c>
      <x:c r="O9264" s="55">
        <x:f t="shared" si="1736"/>
        <x:v>159182</x:v>
      </x:c>
      <x:c r="P9264" s="55">
        <x:f t="shared" si="1737"/>
        <x:v>23320</x:v>
      </x:c>
      <x:c r="Q9264" s="55">
        <x:f t="shared" si="1738"/>
        <x:v>107105.00079585411</x:v>
      </x:c>
      <x:c r="R9264" s="55">
        <x:f t="shared" si="1739"/>
        <x:v>8756.99920414589</x:v>
      </x:c>
      <x:c r="S9264" s="1" t="str">
        <x:f t="shared" si="1740"/>
        <x:v>YES</x:v>
      </x:c>
      <x:c r="T9264" s="1">
        <x:f t="shared" si="1741"/>
        <x:v>8756.99920414589</x:v>
      </x:c>
    </x:row>
    <x:row r="9265">
      <x:c r="A9265" s="1"/>
      <x:c r="B9265" s="1"/>
      <x:c r="C9265" s="1"/>
      <x:c r="D9265" s="1"/>
      <x:c r="E9265" s="1"/>
      <x:c r="F9265" s="1"/>
      <x:c r="G9265" s="1"/>
      <x:c r="H9265" s="1"/>
      <x:c r="I9265" s="53">
        <x:f t="shared" si="1730"/>
        <x:v>14</x:v>
      </x:c>
      <x:c r="J9265" s="53">
        <x:f t="shared" si="1731"/>
        <x:v>3</x:v>
      </x:c>
      <x:c r="K9265" s="53">
        <x:f t="shared" si="1732"/>
        <x:v>12</x:v>
      </x:c>
      <x:c r="L9265" s="53">
        <x:f t="shared" si="1733"/>
        <x:v>29</x:v>
      </x:c>
      <x:c r="M9265" s="54">
        <x:f t="shared" si="1734"/>
        <x:v>5508.5754989692605</x:v>
      </x:c>
      <x:c r="N9265" s="54">
        <x:f t="shared" si="1735"/>
        <x:v>3.3253996520619866</x:v>
      </x:c>
      <x:c r="O9265" s="55">
        <x:f t="shared" si="1736"/>
        <x:v>161882</x:v>
      </x:c>
      <x:c r="P9265" s="55">
        <x:f t="shared" si="1737"/>
        <x:v>24200</x:v>
      </x:c>
      <x:c r="Q9265" s="55">
        <x:f t="shared" si="1738"/>
        <x:v>108134.99130154966</x:v>
      </x:c>
      <x:c r="R9265" s="55">
        <x:f t="shared" si="1739"/>
        <x:v>9547.0086984503432</x:v>
      </x:c>
      <x:c r="S9265" s="1" t="str">
        <x:f t="shared" si="1740"/>
        <x:v>YES</x:v>
      </x:c>
      <x:c r="T9265" s="1">
        <x:f t="shared" si="1741"/>
        <x:v>9547.0086984503432</x:v>
      </x:c>
    </x:row>
    <x:row r="9266">
      <x:c r="A9266" s="1"/>
      <x:c r="B9266" s="1"/>
      <x:c r="C9266" s="1"/>
      <x:c r="D9266" s="1"/>
      <x:c r="E9266" s="1"/>
      <x:c r="F9266" s="1"/>
      <x:c r="G9266" s="1"/>
      <x:c r="H9266" s="1"/>
      <x:c r="I9266" s="53">
        <x:f t="shared" si="1730"/>
        <x:v>14</x:v>
      </x:c>
      <x:c r="J9266" s="53">
        <x:f t="shared" si="1731"/>
        <x:v>3</x:v>
      </x:c>
      <x:c r="K9266" s="53">
        <x:f t="shared" si="1732"/>
        <x:v>13</x:v>
      </x:c>
      <x:c r="L9266" s="53">
        <x:f t="shared" si="1733"/>
        <x:v>30</x:v>
      </x:c>
      <x:c r="M9266" s="54">
        <x:f t="shared" si="1734"/>
        <x:v>5569.2974696776455</x:v>
      </x:c>
      <x:c r="N9266" s="54">
        <x:f t="shared" si="1735"/>
        <x:v>3.3675676872761429</x:v>
      </x:c>
      <x:c r="O9266" s="55">
        <x:f t="shared" si="1736"/>
        <x:v>164582</x:v>
      </x:c>
      <x:c r="P9266" s="55">
        <x:f t="shared" si="1737"/>
        <x:v>25080</x:v>
      </x:c>
      <x:c r="Q9266" s="55">
        <x:f t="shared" si="1738"/>
        <x:v>109189.19218190356</x:v>
      </x:c>
      <x:c r="R9266" s="55">
        <x:f t="shared" si="1739"/>
        <x:v>10312.807818096437</x:v>
      </x:c>
      <x:c r="S9266" s="1" t="str">
        <x:f t="shared" si="1740"/>
        <x:v>YES</x:v>
      </x:c>
      <x:c r="T9266" s="1">
        <x:f t="shared" si="1741"/>
        <x:v>10312.807818096437</x:v>
      </x:c>
    </x:row>
    <x:row r="9267">
      <x:c r="A9267" s="1"/>
      <x:c r="B9267" s="1"/>
      <x:c r="C9267" s="1"/>
      <x:c r="D9267" s="1"/>
      <x:c r="E9267" s="1"/>
      <x:c r="F9267" s="1"/>
      <x:c r="G9267" s="1"/>
      <x:c r="H9267" s="1"/>
      <x:c r="I9267" s="53">
        <x:f t="shared" si="1730"/>
        <x:v>14</x:v>
      </x:c>
      <x:c r="J9267" s="53">
        <x:f t="shared" si="1731"/>
        <x:v>3</x:v>
      </x:c>
      <x:c r="K9267" s="53">
        <x:f t="shared" si="1732"/>
        <x:v>14</x:v>
      </x:c>
      <x:c r="L9267" s="53">
        <x:f t="shared" si="1733"/>
        <x:v>31</x:v>
      </x:c>
      <x:c r="M9267" s="54">
        <x:f t="shared" si="1734"/>
        <x:v>5631.4395509913065</x:v>
      </x:c>
      <x:c r="N9267" s="54">
        <x:f t="shared" si="1735"/>
        <x:v>3.4107219104106297</x:v>
      </x:c>
      <x:c r="O9267" s="55">
        <x:f t="shared" si="1736"/>
        <x:v>167282</x:v>
      </x:c>
      <x:c r="P9267" s="55">
        <x:f t="shared" si="1737"/>
        <x:v>25960</x:v>
      </x:c>
      <x:c r="Q9267" s="55">
        <x:f t="shared" si="1738"/>
        <x:v>110268.04776026573</x:v>
      </x:c>
      <x:c r="R9267" s="55">
        <x:f t="shared" si="1739"/>
        <x:v>11053.952239734266</x:v>
      </x:c>
      <x:c r="S9267" s="1" t="str">
        <x:f t="shared" si="1740"/>
        <x:v>YES</x:v>
      </x:c>
      <x:c r="T9267" s="1">
        <x:f t="shared" si="1741"/>
        <x:v>11053.952239734266</x:v>
      </x:c>
    </x:row>
    <x:row r="9268">
      <x:c r="A9268" s="1"/>
      <x:c r="B9268" s="1"/>
      <x:c r="C9268" s="1"/>
      <x:c r="D9268" s="1"/>
      <x:c r="E9268" s="1"/>
      <x:c r="F9268" s="1"/>
      <x:c r="G9268" s="1"/>
      <x:c r="H9268" s="1"/>
      <x:c r="I9268" s="53">
        <x:f t="shared" si="1730"/>
        <x:v>14</x:v>
      </x:c>
      <x:c r="J9268" s="53">
        <x:f t="shared" si="1731"/>
        <x:v>3</x:v>
      </x:c>
      <x:c r="K9268" s="53">
        <x:f t="shared" si="1732"/>
        <x:v>15</x:v>
      </x:c>
      <x:c r="L9268" s="53">
        <x:f t="shared" si="1733"/>
        <x:v>32</x:v>
      </x:c>
      <x:c r="M9268" s="54">
        <x:f t="shared" si="1734"/>
        <x:v>5695.0277578674522</x:v>
      </x:c>
      <x:c r="N9268" s="54">
        <x:f t="shared" si="1735"/>
        <x:v>3.454880387407953</x:v>
      </x:c>
      <x:c r="O9268" s="55">
        <x:f t="shared" si="1736"/>
        <x:v>169982</x:v>
      </x:c>
      <x:c r="P9268" s="55">
        <x:f t="shared" si="1737"/>
        <x:v>26840</x:v>
      </x:c>
      <x:c r="Q9268" s="55">
        <x:f t="shared" si="1738"/>
        <x:v>111372.00968519882</x:v>
      </x:c>
      <x:c r="R9268" s="55">
        <x:f t="shared" si="1739"/>
        <x:v>11769.99031480118</x:v>
      </x:c>
      <x:c r="S9268" s="1" t="str">
        <x:f t="shared" si="1740"/>
        <x:v>YES</x:v>
      </x:c>
      <x:c r="T9268" s="1">
        <x:f t="shared" si="1741"/>
        <x:v>11769.99031480118</x:v>
      </x:c>
    </x:row>
    <x:row r="9269">
      <x:c r="A9269" s="1"/>
      <x:c r="B9269" s="1"/>
      <x:c r="C9269" s="1"/>
      <x:c r="D9269" s="1"/>
      <x:c r="E9269" s="1"/>
      <x:c r="F9269" s="1"/>
      <x:c r="G9269" s="1"/>
      <x:c r="H9269" s="1"/>
      <x:c r="I9269" s="53">
        <x:f t="shared" si="1730"/>
        <x:v>14</x:v>
      </x:c>
      <x:c r="J9269" s="53">
        <x:f t="shared" si="1731"/>
        <x:v>3</x:v>
      </x:c>
      <x:c r="K9269" s="53">
        <x:f t="shared" si="1732"/>
        <x:v>16</x:v>
      </x:c>
      <x:c r="L9269" s="53">
        <x:f t="shared" si="1733"/>
        <x:v>33</x:v>
      </x:c>
      <x:c r="M9269" s="54">
        <x:f t="shared" si="1734"/>
        <x:v>5760.0885337449417</x:v>
      </x:c>
      <x:c r="N9269" s="54">
        <x:f t="shared" si="1735"/>
        <x:v>3.5000614817673208</x:v>
      </x:c>
      <x:c r="O9269" s="55">
        <x:f t="shared" si="1736"/>
        <x:v>172682</x:v>
      </x:c>
      <x:c r="P9269" s="55">
        <x:f t="shared" si="1737"/>
        <x:v>27720</x:v>
      </x:c>
      <x:c r="Q9269" s="55">
        <x:f t="shared" si="1738"/>
        <x:v>112501.53704418302</x:v>
      </x:c>
      <x:c r="R9269" s="55">
        <x:f t="shared" si="1739"/>
        <x:v>12460.462955816984</x:v>
      </x:c>
      <x:c r="S9269" s="1" t="str">
        <x:f t="shared" si="1740"/>
        <x:v>YES</x:v>
      </x:c>
      <x:c r="T9269" s="1">
        <x:f t="shared" si="1741"/>
        <x:v>12460.462955816984</x:v>
      </x:c>
    </x:row>
    <x:row r="9270">
      <x:c r="A9270" s="1"/>
      <x:c r="B9270" s="1"/>
      <x:c r="C9270" s="1"/>
      <x:c r="D9270" s="1"/>
      <x:c r="E9270" s="1"/>
      <x:c r="F9270" s="1"/>
      <x:c r="G9270" s="1"/>
      <x:c r="H9270" s="1"/>
      <x:c r="I9270" s="53">
        <x:f t="shared" si="1730"/>
        <x:v>14</x:v>
      </x:c>
      <x:c r="J9270" s="53">
        <x:f t="shared" si="1731"/>
        <x:v>3</x:v>
      </x:c>
      <x:c r="K9270" s="53">
        <x:f t="shared" si="1732"/>
        <x:v>17</x:v>
      </x:c>
      <x:c r="L9270" s="53">
        <x:f t="shared" si="1733"/>
        <x:v>34</x:v>
      </x:c>
      <x:c r="M9270" s="54">
        <x:f t="shared" si="1734"/>
        <x:v>5826.6487571914822</x:v>
      </x:c>
      <x:c r="N9270" s="54">
        <x:f t="shared" si="1735"/>
        <x:v>3.5462838591607517</x:v>
      </x:c>
      <x:c r="O9270" s="55">
        <x:f t="shared" si="1736"/>
        <x:v>175382</x:v>
      </x:c>
      <x:c r="P9270" s="55">
        <x:f t="shared" si="1737"/>
        <x:v>28600</x:v>
      </x:c>
      <x:c r="Q9270" s="55">
        <x:f t="shared" si="1738"/>
        <x:v>113657.09647901879</x:v>
      </x:c>
      <x:c r="R9270" s="55">
        <x:f t="shared" si="1739"/>
        <x:v>13124.903520981214</x:v>
      </x:c>
      <x:c r="S9270" s="1" t="str">
        <x:f t="shared" si="1740"/>
        <x:v>YES</x:v>
      </x:c>
      <x:c r="T9270" s="1">
        <x:f t="shared" si="1741"/>
        <x:v>13124.903520981214</x:v>
      </x:c>
    </x:row>
    <x:row r="9271">
      <x:c r="A9271" s="1"/>
      <x:c r="B9271" s="1"/>
      <x:c r="C9271" s="1"/>
      <x:c r="D9271" s="1"/>
      <x:c r="E9271" s="1"/>
      <x:c r="F9271" s="1"/>
      <x:c r="G9271" s="1"/>
      <x:c r="H9271" s="1"/>
      <x:c r="I9271" s="53">
        <x:f t="shared" si="1730"/>
        <x:v>14</x:v>
      </x:c>
      <x:c r="J9271" s="53">
        <x:f t="shared" si="1731"/>
        <x:v>3</x:v>
      </x:c>
      <x:c r="K9271" s="53">
        <x:f t="shared" si="1732"/>
        <x:v>18</x:v>
      </x:c>
      <x:c r="L9271" s="53">
        <x:f t="shared" si="1733"/>
        <x:v>35</x:v>
      </x:c>
      <x:c r="M9271" s="54">
        <x:f t="shared" si="1734"/>
        <x:v>5894.7357486500696</x:v>
      </x:c>
      <x:c r="N9271" s="54">
        <x:f t="shared" si="1735"/>
        <x:v>3.5935664921181041</x:v>
      </x:c>
      <x:c r="O9271" s="55">
        <x:f t="shared" si="1736"/>
        <x:v>178082</x:v>
      </x:c>
      <x:c r="P9271" s="55">
        <x:f t="shared" si="1737"/>
        <x:v>29480</x:v>
      </x:c>
      <x:c r="Q9271" s="55">
        <x:f t="shared" si="1738"/>
        <x:v>114839.16230295259</x:v>
      </x:c>
      <x:c r="R9271" s="55">
        <x:f t="shared" si="1739"/>
        <x:v>13762.837697047406</x:v>
      </x:c>
      <x:c r="S9271" s="1" t="str">
        <x:f t="shared" si="1740"/>
        <x:v>YES</x:v>
      </x:c>
      <x:c r="T9271" s="1">
        <x:f t="shared" si="1741"/>
        <x:v>13762.837697047406</x:v>
      </x:c>
    </x:row>
    <x:row r="9272">
      <x:c r="A9272" s="1"/>
      <x:c r="B9272" s="1"/>
      <x:c r="C9272" s="1"/>
      <x:c r="D9272" s="1"/>
      <x:c r="E9272" s="1"/>
      <x:c r="F9272" s="1"/>
      <x:c r="G9272" s="1"/>
      <x:c r="H9272" s="1"/>
      <x:c r="I9272" s="53">
        <x:f t="shared" si="1730"/>
        <x:v>14</x:v>
      </x:c>
      <x:c r="J9272" s="53">
        <x:f t="shared" si="1731"/>
        <x:v>3</x:v>
      </x:c>
      <x:c r="K9272" s="53">
        <x:f t="shared" si="1732"/>
        <x:v>19</x:v>
      </x:c>
      <x:c r="L9272" s="53">
        <x:f t="shared" si="1733"/>
        <x:v>36</x:v>
      </x:c>
      <x:c r="M9272" s="54">
        <x:f t="shared" si="1734"/>
        <x:v>5964.3772772860912</x:v>
      </x:c>
      <x:c r="N9272" s="54">
        <x:f t="shared" si="1735"/>
        <x:v>3.6419286647820077</x:v>
      </x:c>
      <x:c r="O9272" s="55">
        <x:f t="shared" si="1736"/>
        <x:v>180782</x:v>
      </x:c>
      <x:c r="P9272" s="55">
        <x:f t="shared" si="1737"/>
        <x:v>30360</x:v>
      </x:c>
      <x:c r="Q9272" s="55">
        <x:f t="shared" si="1738"/>
        <x:v>116048.21661955019</x:v>
      </x:c>
      <x:c r="R9272" s="55">
        <x:f t="shared" si="1739"/>
        <x:v>14373.783380449808</x:v>
      </x:c>
      <x:c r="S9272" s="1" t="str">
        <x:f t="shared" si="1740"/>
        <x:v>YES</x:v>
      </x:c>
      <x:c r="T9272" s="1">
        <x:f t="shared" si="1741"/>
        <x:v>14373.783380449808</x:v>
      </x:c>
    </x:row>
    <x:row r="9273">
      <x:c r="A9273" s="1"/>
      <x:c r="B9273" s="1"/>
      <x:c r="C9273" s="1"/>
      <x:c r="D9273" s="1"/>
      <x:c r="E9273" s="1"/>
      <x:c r="F9273" s="1"/>
      <x:c r="G9273" s="1"/>
      <x:c r="H9273" s="1"/>
      <x:c r="I9273" s="53">
        <x:f t="shared" si="1730"/>
        <x:v>14</x:v>
      </x:c>
      <x:c r="J9273" s="53">
        <x:f t="shared" si="1731"/>
        <x:v>3</x:v>
      </x:c>
      <x:c r="K9273" s="53">
        <x:f t="shared" si="1732"/>
        <x:v>20</x:v>
      </x:c>
      <x:c r="L9273" s="53">
        <x:f t="shared" si="1733"/>
        <x:v>37</x:v>
      </x:c>
      <x:c r="M9273" s="54">
        <x:f t="shared" si="1734"/>
        <x:v>6035.6015679365682</x:v>
      </x:c>
      <x:c r="N9273" s="54">
        <x:f t="shared" si="1735"/>
        <x:v>3.6913899777337278</x:v>
      </x:c>
      <x:c r="O9273" s="55">
        <x:f t="shared" si="1736"/>
        <x:v>183482</x:v>
      </x:c>
      <x:c r="P9273" s="55">
        <x:f t="shared" si="1737"/>
        <x:v>31240</x:v>
      </x:c>
      <x:c r="Q9273" s="55">
        <x:f t="shared" si="1738"/>
        <x:v>117284.7494433432</x:v>
      </x:c>
      <x:c r="R9273" s="55">
        <x:f t="shared" si="1739"/>
        <x:v>14957.2505566568</x:v>
      </x:c>
      <x:c r="S9273" s="1" t="str">
        <x:f t="shared" si="1740"/>
        <x:v>YES</x:v>
      </x:c>
      <x:c r="T9273" s="1">
        <x:f t="shared" si="1741"/>
        <x:v>14957.2505566568</x:v>
      </x:c>
    </x:row>
    <x:row r="9274">
      <x:c r="A9274" s="1"/>
      <x:c r="B9274" s="1"/>
      <x:c r="C9274" s="1"/>
      <x:c r="D9274" s="1"/>
      <x:c r="E9274" s="1"/>
      <x:c r="F9274" s="1"/>
      <x:c r="G9274" s="1"/>
      <x:c r="H9274" s="1"/>
      <x:c r="I9274" s="53">
        <x:f t="shared" si="1730"/>
        <x:v>14</x:v>
      </x:c>
      <x:c r="J9274" s="53">
        <x:f t="shared" si="1731"/>
        <x:v>3</x:v>
      </x:c>
      <x:c r="K9274" s="53">
        <x:f t="shared" si="1732"/>
        <x:v>21</x:v>
      </x:c>
      <x:c r="L9274" s="53">
        <x:f t="shared" si="1733"/>
        <x:v>38</x:v>
      </x:c>
      <x:c r="M9274" s="54">
        <x:f t="shared" si="1734"/>
        <x:v>6108.4373081630119</x:v>
      </x:c>
      <x:c r="N9274" s="54">
        <x:f t="shared" si="1735"/>
        <x:v>3.7419703528909807</x:v>
      </x:c>
      <x:c r="O9274" s="55">
        <x:f t="shared" si="1736"/>
        <x:v>186182</x:v>
      </x:c>
      <x:c r="P9274" s="55">
        <x:f t="shared" si="1737"/>
        <x:v>32120</x:v>
      </x:c>
      <x:c r="Q9274" s="55">
        <x:f t="shared" si="1738"/>
        <x:v>118549.25882227451</x:v>
      </x:c>
      <x:c r="R9274" s="55">
        <x:f t="shared" si="1739"/>
        <x:v>15512.741177725489</x:v>
      </x:c>
      <x:c r="S9274" s="1" t="str">
        <x:f t="shared" si="1740"/>
        <x:v>YES</x:v>
      </x:c>
      <x:c r="T9274" s="1">
        <x:f t="shared" si="1741"/>
        <x:v>15512.741177725489</x:v>
      </x:c>
    </x:row>
    <x:row r="9275">
      <x:c r="A9275" s="1"/>
      <x:c r="B9275" s="1"/>
      <x:c r="C9275" s="1"/>
      <x:c r="D9275" s="1"/>
      <x:c r="E9275" s="1"/>
      <x:c r="F9275" s="1"/>
      <x:c r="G9275" s="1"/>
      <x:c r="H9275" s="1"/>
      <x:c r="I9275" s="53">
        <x:f t="shared" si="1730"/>
        <x:v>14</x:v>
      </x:c>
      <x:c r="J9275" s="53">
        <x:f t="shared" si="1731"/>
        <x:v>3</x:v>
      </x:c>
      <x:c r="K9275" s="53">
        <x:f t="shared" si="1732"/>
        <x:v>22</x:v>
      </x:c>
      <x:c r="L9275" s="53">
        <x:f t="shared" si="1733"/>
        <x:v>39</x:v>
      </x:c>
      <x:c r="M9275" s="54">
        <x:f t="shared" si="1734"/>
        <x:v>6182.9136554094084</x:v>
      </x:c>
      <x:c r="N9275" s="54">
        <x:f t="shared" si="1735"/>
        <x:v>3.793690038478756</x:v>
      </x:c>
      <x:c r="O9275" s="55">
        <x:f t="shared" si="1736"/>
        <x:v>188882</x:v>
      </x:c>
      <x:c r="P9275" s="55">
        <x:f t="shared" si="1737"/>
        <x:v>33000</x:v>
      </x:c>
      <x:c r="Q9275" s="55">
        <x:f t="shared" si="1738"/>
        <x:v>119842.25096196889</x:v>
      </x:c>
      <x:c r="R9275" s="55">
        <x:f t="shared" si="1739"/>
        <x:v>16039.749038031106</x:v>
      </x:c>
      <x:c r="S9275" s="1" t="str">
        <x:f t="shared" si="1740"/>
        <x:v>YES</x:v>
      </x:c>
      <x:c r="T9275" s="1">
        <x:f t="shared" si="1741"/>
        <x:v>16039.749038031106</x:v>
      </x:c>
    </x:row>
    <x:row r="9276">
      <x:c r="A9276" s="1"/>
      <x:c r="B9276" s="1"/>
      <x:c r="C9276" s="1"/>
      <x:c r="D9276" s="1"/>
      <x:c r="E9276" s="1"/>
      <x:c r="F9276" s="1"/>
      <x:c r="G9276" s="1"/>
      <x:c r="H9276" s="1"/>
      <x:c r="I9276" s="53">
        <x:f t="shared" si="1730"/>
        <x:v>14</x:v>
      </x:c>
      <x:c r="J9276" s="53">
        <x:f t="shared" si="1731"/>
        <x:v>3</x:v>
      </x:c>
      <x:c r="K9276" s="53">
        <x:f t="shared" si="1732"/>
        <x:v>23</x:v>
      </x:c>
      <x:c r="L9276" s="53">
        <x:f t="shared" si="1733"/>
        <x:v>40</x:v>
      </x:c>
      <x:c r="M9276" s="54">
        <x:f t="shared" si="1734"/>
        <x:v>6259.0602442668442</x:v>
      </x:c>
      <x:c r="N9276" s="54">
        <x:f t="shared" si="1735"/>
        <x:v>3.8465696140741974</x:v>
      </x:c>
      <x:c r="O9276" s="55">
        <x:f t="shared" si="1736"/>
        <x:v>191582</x:v>
      </x:c>
      <x:c r="P9276" s="55">
        <x:f t="shared" si="1737"/>
        <x:v>33880</x:v>
      </x:c>
      <x:c r="Q9276" s="55">
        <x:f t="shared" si="1738"/>
        <x:v>121164.24035185493</x:v>
      </x:c>
      <x:c r="R9276" s="55">
        <x:f t="shared" si="1739"/>
        <x:v>16537.759648145075</x:v>
      </x:c>
      <x:c r="S9276" s="1" t="str">
        <x:f t="shared" si="1740"/>
        <x:v>YES</x:v>
      </x:c>
      <x:c r="T9276" s="1">
        <x:f t="shared" si="1741"/>
        <x:v>16537.759648145075</x:v>
      </x:c>
    </x:row>
    <x:row r="9277">
      <x:c r="A9277" s="1"/>
      <x:c r="B9277" s="1"/>
      <x:c r="C9277" s="1"/>
      <x:c r="D9277" s="1"/>
      <x:c r="E9277" s="1"/>
      <x:c r="F9277" s="1"/>
      <x:c r="G9277" s="1"/>
      <x:c r="H9277" s="1"/>
      <x:c r="I9277" s="53">
        <x:f t="shared" si="1730"/>
        <x:v>14</x:v>
      </x:c>
      <x:c r="J9277" s="53">
        <x:f t="shared" si="1731"/>
        <x:v>3</x:v>
      </x:c>
      <x:c r="K9277" s="53">
        <x:f t="shared" si="1732"/>
        <x:v>24</x:v>
      </x:c>
      <x:c r="L9277" s="53">
        <x:f t="shared" si="1733"/>
        <x:v>41</x:v>
      </x:c>
      <x:c r="M9277" s="54">
        <x:f t="shared" si="1734"/>
        <x:v>6336.9071938463403</x:v>
      </x:c>
      <x:c r="N9277" s="54">
        <x:f t="shared" si="1735"/>
        <x:v>3.9006299957266251</x:v>
      </x:c>
      <x:c r="O9277" s="55">
        <x:f t="shared" si="1736"/>
        <x:v>194282</x:v>
      </x:c>
      <x:c r="P9277" s="55">
        <x:f t="shared" si="1737"/>
        <x:v>34760</x:v>
      </x:c>
      <x:c r="Q9277" s="55">
        <x:f t="shared" si="1738"/>
        <x:v>122515.74989316563</x:v>
      </x:c>
      <x:c r="R9277" s="55">
        <x:f t="shared" si="1739"/>
        <x:v>17006.25010683437</x:v>
      </x:c>
      <x:c r="S9277" s="1" t="str">
        <x:f t="shared" si="1740"/>
        <x:v>YES</x:v>
      </x:c>
      <x:c r="T9277" s="1">
        <x:f t="shared" si="1741"/>
        <x:v>17006.25010683437</x:v>
      </x:c>
    </x:row>
    <x:row r="9278">
      <x:c r="A9278" s="1"/>
      <x:c r="B9278" s="1"/>
      <x:c r="C9278" s="1"/>
      <x:c r="D9278" s="1"/>
      <x:c r="E9278" s="1"/>
      <x:c r="F9278" s="1"/>
      <x:c r="G9278" s="1"/>
      <x:c r="H9278" s="1"/>
      <x:c r="I9278" s="53">
        <x:f t="shared" si="1730"/>
        <x:v>14</x:v>
      </x:c>
      <x:c r="J9278" s="53">
        <x:f t="shared" si="1731"/>
        <x:v>3</x:v>
      </x:c>
      <x:c r="K9278" s="53">
        <x:f t="shared" si="1732"/>
        <x:v>25</x:v>
      </x:c>
      <x:c r="L9278" s="53">
        <x:f t="shared" si="1733"/>
        <x:v>42</x:v>
      </x:c>
      <x:c r="M9278" s="54">
        <x:f t="shared" si="1734"/>
        <x:v>6416.4851152614383</x:v>
      </x:c>
      <x:c r="N9278" s="54">
        <x:f t="shared" si="1735"/>
        <x:v>3.9558924411537766</x:v>
      </x:c>
      <x:c r="O9278" s="55">
        <x:f t="shared" si="1736"/>
        <x:v>196982</x:v>
      </x:c>
      <x:c r="P9278" s="55">
        <x:f t="shared" si="1737"/>
        <x:v>35640</x:v>
      </x:c>
      <x:c r="Q9278" s="55">
        <x:f t="shared" si="1738"/>
        <x:v>123897.31102884441</x:v>
      </x:c>
      <x:c r="R9278" s="55">
        <x:f t="shared" si="1739"/>
        <x:v>17444.688971155585</x:v>
      </x:c>
      <x:c r="S9278" s="1" t="str">
        <x:f t="shared" si="1740"/>
        <x:v>YES</x:v>
      </x:c>
      <x:c r="T9278" s="1">
        <x:f t="shared" si="1741"/>
        <x:v>17444.688971155585</x:v>
      </x:c>
    </x:row>
    <x:row r="9279">
      <x:c r="A9279" s="1"/>
      <x:c r="B9279" s="1"/>
      <x:c r="C9279" s="1"/>
      <x:c r="D9279" s="1"/>
      <x:c r="E9279" s="1"/>
      <x:c r="F9279" s="1"/>
      <x:c r="G9279" s="1"/>
      <x:c r="H9279" s="1"/>
      <x:c r="I9279" s="53">
        <x:f t="shared" si="1730"/>
        <x:v>14</x:v>
      </x:c>
      <x:c r="J9279" s="53">
        <x:f t="shared" si="1731"/>
        <x:v>3</x:v>
      </x:c>
      <x:c r="K9279" s="53">
        <x:f t="shared" si="1732"/>
        <x:v>26</x:v>
      </x:c>
      <x:c r="L9279" s="53">
        <x:f t="shared" si="1733"/>
        <x:v>43</x:v>
      </x:c>
      <x:c r="M9279" s="54">
        <x:f t="shared" si="1734"/>
        <x:v>6497.825119222156</x:v>
      </x:c>
      <x:c r="N9279" s="54">
        <x:f t="shared" si="1735"/>
        <x:v>4.0123785550153865</x:v>
      </x:c>
      <x:c r="O9279" s="55">
        <x:f t="shared" si="1736"/>
        <x:v>199682</x:v>
      </x:c>
      <x:c r="P9279" s="55">
        <x:f t="shared" si="1737"/>
        <x:v>36520</x:v>
      </x:c>
      <x:c r="Q9279" s="55">
        <x:f t="shared" si="1738"/>
        <x:v>125309.46387538465</x:v>
      </x:c>
      <x:c r="R9279" s="55">
        <x:f t="shared" si="1739"/>
        <x:v>17852.536124615348</x:v>
      </x:c>
      <x:c r="S9279" s="1" t="str">
        <x:f t="shared" si="1740"/>
        <x:v>NO</x:v>
      </x:c>
      <x:c r="T9279" s="1">
        <x:f t="shared" si="1741"/>
        <x:v>-9.9999999999999997E+98</x:v>
      </x:c>
    </x:row>
    <x:row r="9280">
      <x:c r="A9280" s="1"/>
      <x:c r="B9280" s="1"/>
      <x:c r="C9280" s="1"/>
      <x:c r="D9280" s="1"/>
      <x:c r="E9280" s="1"/>
      <x:c r="F9280" s="1"/>
      <x:c r="G9280" s="1"/>
      <x:c r="H9280" s="1"/>
      <x:c r="I9280" s="53">
        <x:f t="shared" si="1730"/>
        <x:v>14</x:v>
      </x:c>
      <x:c r="J9280" s="53">
        <x:f t="shared" si="1731"/>
        <x:v>3</x:v>
      </x:c>
      <x:c r="K9280" s="53">
        <x:f t="shared" si="1732"/>
        <x:v>27</x:v>
      </x:c>
      <x:c r="L9280" s="53">
        <x:f t="shared" si="1733"/>
        <x:v>44</x:v>
      </x:c>
      <x:c r="M9280" s="54">
        <x:f t="shared" si="1734"/>
        <x:v>6580.9588237419121</x:v>
      </x:c>
      <x:c r="N9280" s="54">
        <x:f t="shared" si="1735"/>
        <x:v>4.0701102942652163</x:v>
      </x:c>
      <x:c r="O9280" s="55">
        <x:f t="shared" si="1736"/>
        <x:v>202382</x:v>
      </x:c>
      <x:c r="P9280" s="55">
        <x:f t="shared" si="1737"/>
        <x:v>37400</x:v>
      </x:c>
      <x:c r="Q9280" s="55">
        <x:f t="shared" si="1738"/>
        <x:v>126752.75735663042</x:v>
      </x:c>
      <x:c r="R9280" s="55">
        <x:f t="shared" si="1739"/>
        <x:v>18229.24264336958</x:v>
      </x:c>
      <x:c r="S9280" s="1" t="str">
        <x:f t="shared" si="1740"/>
        <x:v>NO</x:v>
      </x:c>
      <x:c r="T9280" s="1">
        <x:f t="shared" si="1741"/>
        <x:v>-9.9999999999999997E+98</x:v>
      </x:c>
    </x:row>
    <x:row r="9281">
      <x:c r="A9281" s="1"/>
      <x:c r="B9281" s="1"/>
      <x:c r="C9281" s="1"/>
      <x:c r="D9281" s="1"/>
      <x:c r="E9281" s="1"/>
      <x:c r="F9281" s="1"/>
      <x:c r="G9281" s="1"/>
      <x:c r="H9281" s="1"/>
      <x:c r="I9281" s="53">
        <x:f t="shared" si="1730"/>
        <x:v>14</x:v>
      </x:c>
      <x:c r="J9281" s="53">
        <x:f t="shared" si="1731"/>
        <x:v>3</x:v>
      </x:c>
      <x:c r="K9281" s="53">
        <x:f t="shared" si="1732"/>
        <x:v>28</x:v>
      </x:c>
      <x:c r="L9281" s="53">
        <x:f t="shared" si="1733"/>
        <x:v>45</x:v>
      </x:c>
      <x:c r="M9281" s="54">
        <x:f t="shared" si="1734"/>
        <x:v>6665.9183619590658</x:v>
      </x:c>
      <x:c r="N9281" s="54">
        <x:f t="shared" si="1735"/>
        <x:v>4.1291099735826844</x:v>
      </x:c>
      <x:c r="O9281" s="55">
        <x:f t="shared" si="1736"/>
        <x:v>205082</x:v>
      </x:c>
      <x:c r="P9281" s="55">
        <x:f t="shared" si="1737"/>
        <x:v>38280</x:v>
      </x:c>
      <x:c r="Q9281" s="55">
        <x:f t="shared" si="1738"/>
        <x:v>128227.74933956712</x:v>
      </x:c>
      <x:c r="R9281" s="55">
        <x:f t="shared" si="1739"/>
        <x:v>18574.250660432881</x:v>
      </x:c>
      <x:c r="S9281" s="1" t="str">
        <x:f t="shared" si="1740"/>
        <x:v>NO</x:v>
      </x:c>
      <x:c r="T9281" s="1">
        <x:f t="shared" si="1741"/>
        <x:v>-9.9999999999999997E+98</x:v>
      </x:c>
    </x:row>
    <x:row r="9282">
      <x:c r="A9282" s="1"/>
      <x:c r="B9282" s="1"/>
      <x:c r="C9282" s="1"/>
      <x:c r="D9282" s="1"/>
      <x:c r="E9282" s="1"/>
      <x:c r="F9282" s="1"/>
      <x:c r="G9282" s="1"/>
      <x:c r="H9282" s="1"/>
      <x:c r="I9282" s="53">
        <x:f t="shared" si="1730"/>
        <x:v>14</x:v>
      </x:c>
      <x:c r="J9282" s="53">
        <x:f t="shared" si="1731"/>
        <x:v>3</x:v>
      </x:c>
      <x:c r="K9282" s="53">
        <x:f t="shared" si="1732"/>
        <x:v>29</x:v>
      </x:c>
      <x:c r="L9282" s="53">
        <x:f t="shared" si="1733"/>
        <x:v>46</x:v>
      </x:c>
      <x:c r="M9282" s="54">
        <x:f t="shared" si="1734"/>
        <x:v>6752.7363900747196</x:v>
      </x:c>
      <x:c r="N9282" s="54">
        <x:f t="shared" si="1735"/>
        <x:v>4.1894002708852218</x:v>
      </x:c>
      <x:c r="O9282" s="55">
        <x:f t="shared" si="1736"/>
        <x:v>207782</x:v>
      </x:c>
      <x:c r="P9282" s="55">
        <x:f t="shared" si="1737"/>
        <x:v>39160</x:v>
      </x:c>
      <x:c r="Q9282" s="55">
        <x:f t="shared" si="1738"/>
        <x:v>129735.00677213054</x:v>
      </x:c>
      <x:c r="R9282" s="55">
        <x:f t="shared" si="1739"/>
        <x:v>18886.993227869461</x:v>
      </x:c>
      <x:c r="S9282" s="1" t="str">
        <x:f t="shared" si="1740"/>
        <x:v>NO</x:v>
      </x:c>
      <x:c r="T9282" s="1">
        <x:f t="shared" si="1741"/>
        <x:v>-9.9999999999999997E+98</x:v>
      </x:c>
    </x:row>
    <x:row r="9283">
      <x:c r="A9283" s="1"/>
      <x:c r="B9283" s="1"/>
      <x:c r="C9283" s="1"/>
      <x:c r="D9283" s="1"/>
      <x:c r="E9283" s="1"/>
      <x:c r="F9283" s="1"/>
      <x:c r="G9283" s="1"/>
      <x:c r="H9283" s="1"/>
      <x:c r="I9283" s="53">
        <x:f t="shared" si="1730"/>
        <x:v>14</x:v>
      </x:c>
      <x:c r="J9283" s="53">
        <x:f t="shared" si="1731"/>
        <x:v>3</x:v>
      </x:c>
      <x:c r="K9283" s="53">
        <x:f t="shared" si="1732"/>
        <x:v>30</x:v>
      </x:c>
      <x:c r="L9283" s="53">
        <x:f t="shared" si="1733"/>
        <x:v>47</x:v>
      </x:c>
      <x:c r="M9283" s="54">
        <x:f t="shared" si="1734"/>
        <x:v>6841.4460954084907</x:v>
      </x:c>
      <x:c r="N9283" s="54">
        <x:f t="shared" si="1735"/>
        <x:v>4.251004232922563</x:v>
      </x:c>
      <x:c r="O9283" s="55">
        <x:f t="shared" si="1736"/>
        <x:v>210482</x:v>
      </x:c>
      <x:c r="P9283" s="55">
        <x:f t="shared" si="1737"/>
        <x:v>40040</x:v>
      </x:c>
      <x:c r="Q9283" s="55">
        <x:f t="shared" si="1738"/>
        <x:v>131275.10582306408</x:v>
      </x:c>
      <x:c r="R9283" s="55">
        <x:f t="shared" si="1739"/>
        <x:v>19166.894176935923</x:v>
      </x:c>
      <x:c r="S9283" s="1" t="str">
        <x:f t="shared" si="1740"/>
        <x:v>NO</x:v>
      </x:c>
      <x:c r="T9283" s="1">
        <x:f t="shared" si="1741"/>
        <x:v>-9.9999999999999997E+98</x:v>
      </x:c>
    </x:row>
    <x:row r="9284">
      <x:c r="A9284" s="1"/>
      <x:c r="B9284" s="1"/>
      <x:c r="C9284" s="1"/>
      <x:c r="D9284" s="1"/>
      <x:c r="E9284" s="1"/>
      <x:c r="F9284" s="1"/>
      <x:c r="G9284" s="1"/>
      <x:c r="H9284" s="1"/>
      <x:c r="I9284" s="53">
        <x:f t="shared" si="1730"/>
        <x:v>14</x:v>
      </x:c>
      <x:c r="J9284" s="53">
        <x:f t="shared" si="1731"/>
        <x:v>4</x:v>
      </x:c>
      <x:c r="K9284" s="53">
        <x:f t="shared" si="1732"/>
        <x:v>0</x:v>
      </x:c>
      <x:c r="L9284" s="53">
        <x:f t="shared" si="1733"/>
        <x:v>18</x:v>
      </x:c>
      <x:c r="M9284" s="54">
        <x:f t="shared" si="1734"/>
        <x:v>4917.3054500238413</x:v>
      </x:c>
      <x:c r="N9284" s="54">
        <x:f t="shared" si="1735"/>
        <x:v>2.9147954514054453</x:v>
      </x:c>
      <x:c r="O9284" s="55">
        <x:f t="shared" si="1736"/>
        <x:v>131576</x:v>
      </x:c>
      <x:c r="P9284" s="55">
        <x:f t="shared" si="1737"/>
        <x:v>14080</x:v>
      </x:c>
      <x:c r="Q9284" s="55">
        <x:f t="shared" si="1738"/>
        <x:v>97869.886285136134</x:v>
      </x:c>
      <x:c r="R9284" s="55">
        <x:f t="shared" si="1739"/>
        <x:v>-373.88628513613367</x:v>
      </x:c>
      <x:c r="S9284" s="1" t="str">
        <x:f t="shared" si="1740"/>
        <x:v>YES</x:v>
      </x:c>
      <x:c r="T9284" s="1">
        <x:f t="shared" si="1741"/>
        <x:v>-373.88628513613367</x:v>
      </x:c>
    </x:row>
    <x:row r="9285">
      <x:c r="A9285" s="1"/>
      <x:c r="B9285" s="1"/>
      <x:c r="C9285" s="1"/>
      <x:c r="D9285" s="1"/>
      <x:c r="E9285" s="1"/>
      <x:c r="F9285" s="1"/>
      <x:c r="G9285" s="1"/>
      <x:c r="H9285" s="1"/>
      <x:c r="I9285" s="53">
        <x:f t="shared" si="1730"/>
        <x:v>14</x:v>
      </x:c>
      <x:c r="J9285" s="53">
        <x:f t="shared" si="1731"/>
        <x:v>4</x:v>
      </x:c>
      <x:c r="K9285" s="53">
        <x:f t="shared" si="1732"/>
        <x:v>1</x:v>
      </x:c>
      <x:c r="L9285" s="53">
        <x:f t="shared" si="1733"/>
        <x:v>19</x:v>
      </x:c>
      <x:c r="M9285" s="54">
        <x:f t="shared" si="1734"/>
        <x:v>4962.8679500238413</x:v>
      </x:c>
      <x:c r="N9285" s="54">
        <x:f t="shared" si="1735"/>
        <x:v>2.9464360764054454</x:v>
      </x:c>
      <x:c r="O9285" s="55">
        <x:f t="shared" si="1736"/>
        <x:v>134276</x:v>
      </x:c>
      <x:c r="P9285" s="55">
        <x:f t="shared" si="1737"/>
        <x:v>14960</x:v>
      </x:c>
      <x:c r="Q9285" s="55">
        <x:f t="shared" si="1738"/>
        <x:v>98660.901910136134</x:v>
      </x:c>
      <x:c r="R9285" s="55">
        <x:f t="shared" si="1739"/>
        <x:v>655.09808986386633</x:v>
      </x:c>
      <x:c r="S9285" s="1" t="str">
        <x:f t="shared" si="1740"/>
        <x:v>YES</x:v>
      </x:c>
      <x:c r="T9285" s="1">
        <x:f t="shared" si="1741"/>
        <x:v>655.09808986386633</x:v>
      </x:c>
    </x:row>
    <x:row r="9286">
      <x:c r="A9286" s="1"/>
      <x:c r="B9286" s="1"/>
      <x:c r="C9286" s="1"/>
      <x:c r="D9286" s="1"/>
      <x:c r="E9286" s="1"/>
      <x:c r="F9286" s="1"/>
      <x:c r="G9286" s="1"/>
      <x:c r="H9286" s="1"/>
      <x:c r="I9286" s="53">
        <x:f t="shared" si="1730"/>
        <x:v>14</x:v>
      </x:c>
      <x:c r="J9286" s="53">
        <x:f t="shared" si="1731"/>
        <x:v>4</x:v>
      </x:c>
      <x:c r="K9286" s="53">
        <x:f t="shared" si="1732"/>
        <x:v>2</x:v>
      </x:c>
      <x:c r="L9286" s="53">
        <x:f t="shared" si="1733"/>
        <x:v>20</x:v>
      </x:c>
      <x:c r="M9286" s="54">
        <x:f t="shared" si="1734"/>
        <x:v>5009.5695125238417</x:v>
      </x:c>
      <x:c r="N9286" s="54">
        <x:f t="shared" si="1735"/>
        <x:v>2.9788677170304458</x:v>
      </x:c>
      <x:c r="O9286" s="55">
        <x:f t="shared" si="1736"/>
        <x:v>136976</x:v>
      </x:c>
      <x:c r="P9286" s="55">
        <x:f t="shared" si="1737"/>
        <x:v>15840</x:v>
      </x:c>
      <x:c r="Q9286" s="55">
        <x:f t="shared" si="1738"/>
        <x:v>99471.692925761134</x:v>
      </x:c>
      <x:c r="R9286" s="55">
        <x:f t="shared" si="1739"/>
        <x:v>1664.3070742388663</x:v>
      </x:c>
      <x:c r="S9286" s="1" t="str">
        <x:f t="shared" si="1740"/>
        <x:v>YES</x:v>
      </x:c>
      <x:c r="T9286" s="1">
        <x:f t="shared" si="1741"/>
        <x:v>1664.3070742388663</x:v>
      </x:c>
    </x:row>
    <x:row r="9287">
      <x:c r="A9287" s="1"/>
      <x:c r="B9287" s="1"/>
      <x:c r="C9287" s="1"/>
      <x:c r="D9287" s="1"/>
      <x:c r="E9287" s="1"/>
      <x:c r="F9287" s="1"/>
      <x:c r="G9287" s="1"/>
      <x:c r="H9287" s="1"/>
      <x:c r="I9287" s="53">
        <x:f t="shared" si="1730"/>
        <x:v>14</x:v>
      </x:c>
      <x:c r="J9287" s="53">
        <x:f t="shared" si="1731"/>
        <x:v>4</x:v>
      </x:c>
      <x:c r="K9287" s="53">
        <x:f t="shared" si="1732"/>
        <x:v>3</x:v>
      </x:c>
      <x:c r="L9287" s="53">
        <x:f t="shared" si="1733"/>
        <x:v>21</x:v>
      </x:c>
      <x:c r="M9287" s="54">
        <x:f t="shared" si="1734"/>
        <x:v>5057.4314949457166</x:v>
      </x:c>
      <x:c r="N9287" s="54">
        <x:f t="shared" si="1735"/>
        <x:v>3.0121052048234143</x:v>
      </x:c>
      <x:c r="O9287" s="55">
        <x:f t="shared" si="1736"/>
        <x:v>139676</x:v>
      </x:c>
      <x:c r="P9287" s="55">
        <x:f t="shared" si="1737"/>
        <x:v>16720</x:v>
      </x:c>
      <x:c r="Q9287" s="55">
        <x:f t="shared" si="1738"/>
        <x:v>100302.63012058535</x:v>
      </x:c>
      <x:c r="R9287" s="55">
        <x:f t="shared" si="1739"/>
        <x:v>2653.3698794146476</x:v>
      </x:c>
      <x:c r="S9287" s="1" t="str">
        <x:f t="shared" si="1740"/>
        <x:v>YES</x:v>
      </x:c>
      <x:c r="T9287" s="1">
        <x:f t="shared" si="1741"/>
        <x:v>2653.3698794146476</x:v>
      </x:c>
    </x:row>
    <x:row r="9288">
      <x:c r="A9288" s="1"/>
      <x:c r="B9288" s="1"/>
      <x:c r="C9288" s="1"/>
      <x:c r="D9288" s="1"/>
      <x:c r="E9288" s="1"/>
      <x:c r="F9288" s="1"/>
      <x:c r="G9288" s="1"/>
      <x:c r="H9288" s="1"/>
      <x:c r="I9288" s="53">
        <x:f t="shared" si="1730"/>
        <x:v>14</x:v>
      </x:c>
      <x:c r="J9288" s="53">
        <x:f t="shared" si="1731"/>
        <x:v>4</x:v>
      </x:c>
      <x:c r="K9288" s="53">
        <x:f t="shared" si="1732"/>
        <x:v>4</x:v>
      </x:c>
      <x:c r="L9288" s="53">
        <x:f t="shared" si="1733"/>
        <x:v>22</x:v>
      </x:c>
      <x:c r="M9288" s="54">
        <x:f t="shared" si="1734"/>
        <x:v>5106.4756106683726</x:v>
      </x:c>
      <x:c r="N9288" s="54">
        <x:f t="shared" si="1735"/>
        <x:v>3.0461636185197034</x:v>
      </x:c>
      <x:c r="O9288" s="55">
        <x:f t="shared" si="1736"/>
        <x:v>142376</x:v>
      </x:c>
      <x:c r="P9288" s="55">
        <x:f t="shared" si="1737"/>
        <x:v>17600</x:v>
      </x:c>
      <x:c r="Q9288" s="55">
        <x:f t="shared" si="1738"/>
        <x:v>101154.09046299258</x:v>
      </x:c>
      <x:c r="R9288" s="55">
        <x:f t="shared" si="1739"/>
        <x:v>3621.909537007421</x:v>
      </x:c>
      <x:c r="S9288" s="1" t="str">
        <x:f t="shared" si="1740"/>
        <x:v>YES</x:v>
      </x:c>
      <x:c r="T9288" s="1">
        <x:f t="shared" si="1741"/>
        <x:v>3621.909537007421</x:v>
      </x:c>
    </x:row>
    <x:row r="9289">
      <x:c r="A9289" s="1"/>
      <x:c r="B9289" s="1"/>
      <x:c r="C9289" s="1"/>
      <x:c r="D9289" s="1"/>
      <x:c r="E9289" s="1"/>
      <x:c r="F9289" s="1"/>
      <x:c r="G9289" s="1"/>
      <x:c r="H9289" s="1"/>
      <x:c r="I9289" s="53">
        <x:f t="shared" si="1730"/>
        <x:v>14</x:v>
      </x:c>
      <x:c r="J9289" s="53">
        <x:f t="shared" si="1731"/>
        <x:v>4</x:v>
      </x:c>
      <x:c r="K9289" s="53">
        <x:f t="shared" si="1732"/>
        <x:v>5</x:v>
      </x:c>
      <x:c r="L9289" s="53">
        <x:f t="shared" si="1733"/>
        <x:v>23</x:v>
      </x:c>
      <x:c r="M9289" s="54">
        <x:f t="shared" si="1734"/>
        <x:v>5156.7239345895759</x:v>
      </x:c>
      <x:c r="N9289" s="54">
        <x:f t="shared" si="1735"/>
        <x:v>3.0810582879094279</x:v>
      </x:c>
      <x:c r="O9289" s="55">
        <x:f t="shared" si="1736"/>
        <x:v>145076</x:v>
      </x:c>
      <x:c r="P9289" s="55">
        <x:f t="shared" si="1737"/>
        <x:v>18480</x:v>
      </x:c>
      <x:c r="Q9289" s="55">
        <x:f t="shared" si="1738"/>
        <x:v>102026.4571977357</x:v>
      </x:c>
      <x:c r="R9289" s="55">
        <x:f t="shared" si="1739"/>
        <x:v>4569.5428022643027</x:v>
      </x:c>
      <x:c r="S9289" s="1" t="str">
        <x:f t="shared" si="1740"/>
        <x:v>YES</x:v>
      </x:c>
      <x:c r="T9289" s="1">
        <x:f t="shared" si="1741"/>
        <x:v>4569.5428022643027</x:v>
      </x:c>
    </x:row>
    <x:row r="9290">
      <x:c r="A9290" s="1"/>
      <x:c r="B9290" s="1"/>
      <x:c r="C9290" s="1"/>
      <x:c r="D9290" s="1"/>
      <x:c r="E9290" s="1"/>
      <x:c r="F9290" s="1"/>
      <x:c r="G9290" s="1"/>
      <x:c r="H9290" s="1"/>
      <x:c r="I9290" s="53">
        <x:f t="shared" si="1730"/>
        <x:v>14</x:v>
      </x:c>
      <x:c r="J9290" s="53">
        <x:f t="shared" si="1731"/>
        <x:v>4</x:v>
      </x:c>
      <x:c r="K9290" s="53">
        <x:f t="shared" si="1732"/>
        <x:v>6</x:v>
      </x:c>
      <x:c r="L9290" s="53">
        <x:f t="shared" si="1733"/>
        <x:v>24</x:v>
      </x:c>
      <x:c r="M9290" s="54">
        <x:f t="shared" si="1734"/>
        <x:v>5208.1989087712091</x:v>
      </x:c>
      <x:c r="N9290" s="54">
        <x:f t="shared" si="1735"/>
        <x:v>3.116804797757784</x:v>
      </x:c>
      <x:c r="O9290" s="55">
        <x:f t="shared" si="1736"/>
        <x:v>147776</x:v>
      </x:c>
      <x:c r="P9290" s="55">
        <x:f t="shared" si="1737"/>
        <x:v>19360</x:v>
      </x:c>
      <x:c r="Q9290" s="55">
        <x:f t="shared" si="1738"/>
        <x:v>102920.11994394461</x:v>
      </x:c>
      <x:c r="R9290" s="55">
        <x:f t="shared" si="1739"/>
        <x:v>5495.8800560553937</x:v>
      </x:c>
      <x:c r="S9290" s="1" t="str">
        <x:f t="shared" si="1740"/>
        <x:v>YES</x:v>
      </x:c>
      <x:c r="T9290" s="1">
        <x:f t="shared" si="1741"/>
        <x:v>5495.8800560553937</x:v>
      </x:c>
    </x:row>
    <x:row r="9291">
      <x:c r="A9291" s="1"/>
      <x:c r="B9291" s="1"/>
      <x:c r="C9291" s="1"/>
      <x:c r="D9291" s="1"/>
      <x:c r="E9291" s="1"/>
      <x:c r="F9291" s="1"/>
      <x:c r="G9291" s="1"/>
      <x:c r="H9291" s="1"/>
      <x:c r="I9291" s="53">
        <x:f t="shared" si="1730"/>
        <x:v>14</x:v>
      </x:c>
      <x:c r="J9291" s="53">
        <x:f t="shared" si="1731"/>
        <x:v>4</x:v>
      </x:c>
      <x:c r="K9291" s="53">
        <x:f t="shared" si="1732"/>
        <x:v>7</x:v>
      </x:c>
      <x:c r="L9291" s="53">
        <x:f t="shared" si="1733"/>
        <x:v>25</x:v>
      </x:c>
      <x:c r="M9291" s="54">
        <x:f t="shared" si="1734"/>
        <x:v>5260.9233481691699</x:v>
      </x:c>
      <x:c r="N9291" s="54">
        <x:f t="shared" si="1735"/>
        <x:v>3.1534189917841458</x:v>
      </x:c>
      <x:c r="O9291" s="55">
        <x:f t="shared" si="1736"/>
        <x:v>150476</x:v>
      </x:c>
      <x:c r="P9291" s="55">
        <x:f t="shared" si="1737"/>
        <x:v>20240</x:v>
      </x:c>
      <x:c r="Q9291" s="55">
        <x:f t="shared" si="1738"/>
        <x:v>103835.47479460364</x:v>
      </x:c>
      <x:c r="R9291" s="55">
        <x:f t="shared" si="1739"/>
        <x:v>6400.5252053963632</x:v>
      </x:c>
      <x:c r="S9291" s="1" t="str">
        <x:f t="shared" si="1740"/>
        <x:v>YES</x:v>
      </x:c>
      <x:c r="T9291" s="1">
        <x:f t="shared" si="1741"/>
        <x:v>6400.5252053963632</x:v>
      </x:c>
    </x:row>
    <x:row r="9292">
      <x:c r="A9292" s="1"/>
      <x:c r="B9292" s="1"/>
      <x:c r="C9292" s="1"/>
      <x:c r="D9292" s="1"/>
      <x:c r="E9292" s="1"/>
      <x:c r="F9292" s="1"/>
      <x:c r="G9292" s="1"/>
      <x:c r="H9292" s="1"/>
      <x:c r="I9292" s="53">
        <x:f t="shared" si="1730"/>
        <x:v>14</x:v>
      </x:c>
      <x:c r="J9292" s="53">
        <x:f t="shared" si="1731"/>
        <x:v>4</x:v>
      </x:c>
      <x:c r="K9292" s="53">
        <x:f t="shared" si="1732"/>
        <x:v>8</x:v>
      </x:c>
      <x:c r="L9292" s="53">
        <x:f t="shared" si="1733"/>
        <x:v>26</x:v>
      </x:c>
      <x:c r="M9292" s="54">
        <x:f t="shared" si="1734"/>
        <x:v>5314.9204464491495</x:v>
      </x:c>
      <x:c r="N9292" s="54">
        <x:f t="shared" si="1735"/>
        <x:v>3.1909169767007981</x:v>
      </x:c>
      <x:c r="O9292" s="55">
        <x:f t="shared" si="1736"/>
        <x:v>153176</x:v>
      </x:c>
      <x:c r="P9292" s="55">
        <x:f t="shared" si="1737"/>
        <x:v>21120</x:v>
      </x:c>
      <x:c r="Q9292" s="55">
        <x:f t="shared" si="1738"/>
        <x:v>104772.92441751996</x:v>
      </x:c>
      <x:c r="R9292" s="55">
        <x:f t="shared" si="1739"/>
        <x:v>7283.0755824800435</x:v>
      </x:c>
      <x:c r="S9292" s="1" t="str">
        <x:f t="shared" si="1740"/>
        <x:v>YES</x:v>
      </x:c>
      <x:c r="T9292" s="1">
        <x:f t="shared" si="1741"/>
        <x:v>7283.0755824800435</x:v>
      </x:c>
    </x:row>
    <x:row r="9293">
      <x:c r="A9293" s="1"/>
      <x:c r="B9293" s="1"/>
      <x:c r="C9293" s="1"/>
      <x:c r="D9293" s="1"/>
      <x:c r="E9293" s="1"/>
      <x:c r="F9293" s="1"/>
      <x:c r="G9293" s="1"/>
      <x:c r="H9293" s="1"/>
      <x:c r="I9293" s="53">
        <x:f t="shared" si="1730"/>
        <x:v>14</x:v>
      </x:c>
      <x:c r="J9293" s="53">
        <x:f t="shared" si="1731"/>
        <x:v>4</x:v>
      </x:c>
      <x:c r="K9293" s="53">
        <x:f t="shared" si="1732"/>
        <x:v>9</x:v>
      </x:c>
      <x:c r="L9293" s="53">
        <x:f t="shared" si="1733"/>
        <x:v>27</x:v>
      </x:c>
      <x:c r="M9293" s="54">
        <x:f t="shared" si="1734"/>
        <x:v>5370.2137818895444</x:v>
      </x:c>
      <x:c r="N9293" s="54">
        <x:f t="shared" si="1735"/>
        <x:v>3.2293151263121835</x:v>
      </x:c>
      <x:c r="O9293" s="55">
        <x:f t="shared" si="1736"/>
        <x:v>155876</x:v>
      </x:c>
      <x:c r="P9293" s="55">
        <x:f t="shared" si="1737"/>
        <x:v>22000</x:v>
      </x:c>
      <x:c r="Q9293" s="55">
        <x:f t="shared" si="1738"/>
        <x:v>105732.87815780459</x:v>
      </x:c>
      <x:c r="R9293" s="55">
        <x:f t="shared" si="1739"/>
        <x:v>8143.1218421954109</x:v>
      </x:c>
      <x:c r="S9293" s="1" t="str">
        <x:f t="shared" si="1740"/>
        <x:v>YES</x:v>
      </x:c>
      <x:c r="T9293" s="1">
        <x:f t="shared" si="1741"/>
        <x:v>8143.1218421954109</x:v>
      </x:c>
    </x:row>
    <x:row r="9294">
      <x:c r="A9294" s="1"/>
      <x:c r="B9294" s="1"/>
      <x:c r="C9294" s="1"/>
      <x:c r="D9294" s="1"/>
      <x:c r="E9294" s="1"/>
      <x:c r="F9294" s="1"/>
      <x:c r="G9294" s="1"/>
      <x:c r="H9294" s="1"/>
      <x:c r="I9294" s="53">
        <x:f t="shared" si="1730"/>
        <x:v>14</x:v>
      </x:c>
      <x:c r="J9294" s="53">
        <x:f t="shared" si="1731"/>
        <x:v>4</x:v>
      </x:c>
      <x:c r="K9294" s="53">
        <x:f t="shared" si="1732"/>
        <x:v>10</x:v>
      </x:c>
      <x:c r="L9294" s="53">
        <x:f t="shared" si="1733"/>
        <x:v>28</x:v>
      </x:c>
      <x:c r="M9294" s="54">
        <x:f t="shared" si="1734"/>
        <x:v>5426.8273233727568</x:v>
      </x:c>
      <x:c r="N9294" s="54">
        <x:f t="shared" si="1735"/>
        <x:v>3.2686300856755257</x:v>
      </x:c>
      <x:c r="O9294" s="55">
        <x:f t="shared" si="1736"/>
        <x:v>158576</x:v>
      </x:c>
      <x:c r="P9294" s="55">
        <x:f t="shared" si="1737"/>
        <x:v>22880</x:v>
      </x:c>
      <x:c r="Q9294" s="55">
        <x:f t="shared" si="1738"/>
        <x:v>106715.75214188814</x:v>
      </x:c>
      <x:c r="R9294" s="55">
        <x:f t="shared" si="1739"/>
        <x:v>8980.247858111863</x:v>
      </x:c>
      <x:c r="S9294" s="1" t="str">
        <x:f t="shared" si="1740"/>
        <x:v>YES</x:v>
      </x:c>
      <x:c r="T9294" s="1">
        <x:f t="shared" si="1741"/>
        <x:v>8980.247858111863</x:v>
      </x:c>
    </x:row>
    <x:row r="9295">
      <x:c r="A9295" s="1"/>
      <x:c r="B9295" s="1"/>
      <x:c r="C9295" s="1"/>
      <x:c r="D9295" s="1"/>
      <x:c r="E9295" s="1"/>
      <x:c r="F9295" s="1"/>
      <x:c r="G9295" s="1"/>
      <x:c r="H9295" s="1"/>
      <x:c r="I9295" s="53">
        <x:f t="shared" si="1730"/>
        <x:v>14</x:v>
      </x:c>
      <x:c r="J9295" s="53">
        <x:f t="shared" si="1731"/>
        <x:v>4</x:v>
      </x:c>
      <x:c r="K9295" s="53">
        <x:f t="shared" si="1732"/>
        <x:v>11</x:v>
      </x:c>
      <x:c r="L9295" s="53">
        <x:f t="shared" si="1733"/>
        <x:v>29</x:v>
      </x:c>
      <x:c r="M9295" s="54">
        <x:f t="shared" si="1734"/>
        <x:v>5484.7854364661962</x:v>
      </x:c>
      <x:c r="N9295" s="54">
        <x:f t="shared" si="1735"/>
        <x:v>3.3088787753237474</x:v>
      </x:c>
      <x:c r="O9295" s="55">
        <x:f t="shared" si="1736"/>
        <x:v>161276</x:v>
      </x:c>
      <x:c r="P9295" s="55">
        <x:f t="shared" si="1737"/>
        <x:v>23760</x:v>
      </x:c>
      <x:c r="Q9295" s="55">
        <x:f t="shared" si="1738"/>
        <x:v>107721.96938309369</x:v>
      </x:c>
      <x:c r="R9295" s="55">
        <x:f t="shared" si="1739"/>
        <x:v>9794.0306169063115</x:v>
      </x:c>
      <x:c r="S9295" s="1" t="str">
        <x:f t="shared" si="1740"/>
        <x:v>YES</x:v>
      </x:c>
      <x:c r="T9295" s="1">
        <x:f t="shared" si="1741"/>
        <x:v>9794.0306169063115</x:v>
      </x:c>
    </x:row>
    <x:row r="9296">
      <x:c r="A9296" s="1"/>
      <x:c r="B9296" s="1"/>
      <x:c r="C9296" s="1"/>
      <x:c r="D9296" s="1"/>
      <x:c r="E9296" s="1"/>
      <x:c r="F9296" s="1"/>
      <x:c r="G9296" s="1"/>
      <x:c r="H9296" s="1"/>
      <x:c r="I9296" s="53">
        <x:f t="shared" si="1730"/>
        <x:v>14</x:v>
      </x:c>
      <x:c r="J9296" s="53">
        <x:f t="shared" si="1731"/>
        <x:v>4</x:v>
      </x:c>
      <x:c r="K9296" s="53">
        <x:f t="shared" si="1732"/>
        <x:v>12</x:v>
      </x:c>
      <x:c r="L9296" s="53">
        <x:f t="shared" si="1733"/>
        <x:v>30</x:v>
      </x:c>
      <x:c r="M9296" s="54">
        <x:f t="shared" si="1734"/>
        <x:v>5544.1128895942602</x:v>
      </x:c>
      <x:c r="N9296" s="54">
        <x:f t="shared" si="1735"/>
        <x:v>3.3500783955515696</x:v>
      </x:c>
      <x:c r="O9296" s="55">
        <x:f t="shared" si="1736"/>
        <x:v>163976</x:v>
      </x:c>
      <x:c r="P9296" s="55">
        <x:f t="shared" si="1737"/>
        <x:v>24640</x:v>
      </x:c>
      <x:c r="Q9296" s="55">
        <x:f t="shared" si="1738"/>
        <x:v>108751.95988878924</x:v>
      </x:c>
      <x:c r="R9296" s="55">
        <x:f t="shared" si="1739"/>
        <x:v>10584.040111210765</x:v>
      </x:c>
      <x:c r="S9296" s="1" t="str">
        <x:f t="shared" si="1740"/>
        <x:v>YES</x:v>
      </x:c>
      <x:c r="T9296" s="1">
        <x:f t="shared" si="1741"/>
        <x:v>10584.040111210765</x:v>
      </x:c>
    </x:row>
    <x:row r="9297">
      <x:c r="A9297" s="1"/>
      <x:c r="B9297" s="1"/>
      <x:c r="C9297" s="1"/>
      <x:c r="D9297" s="1"/>
      <x:c r="E9297" s="1"/>
      <x:c r="F9297" s="1"/>
      <x:c r="G9297" s="1"/>
      <x:c r="H9297" s="1"/>
      <x:c r="I9297" s="53">
        <x:f t="shared" si="1730"/>
        <x:v>14</x:v>
      </x:c>
      <x:c r="J9297" s="53">
        <x:f t="shared" si="1731"/>
        <x:v>4</x:v>
      </x:c>
      <x:c r="K9297" s="53">
        <x:f t="shared" si="1732"/>
        <x:v>13</x:v>
      </x:c>
      <x:c r="L9297" s="53">
        <x:f t="shared" si="1733"/>
        <x:v>31</x:v>
      </x:c>
      <x:c r="M9297" s="54">
        <x:f t="shared" si="1734"/>
        <x:v>5604.8348603026443</x:v>
      </x:c>
      <x:c r="N9297" s="54">
        <x:f t="shared" si="1735"/>
        <x:v>3.3922464307657254</x:v>
      </x:c>
      <x:c r="O9297" s="55">
        <x:f t="shared" si="1736"/>
        <x:v>166676</x:v>
      </x:c>
      <x:c r="P9297" s="55">
        <x:f t="shared" si="1737"/>
        <x:v>25520</x:v>
      </x:c>
      <x:c r="Q9297" s="55">
        <x:f t="shared" si="1738"/>
        <x:v>109806.16076914313</x:v>
      </x:c>
      <x:c r="R9297" s="55">
        <x:f t="shared" si="1739"/>
        <x:v>11349.839230856873</x:v>
      </x:c>
      <x:c r="S9297" s="1" t="str">
        <x:f t="shared" si="1740"/>
        <x:v>YES</x:v>
      </x:c>
      <x:c r="T9297" s="1">
        <x:f t="shared" si="1741"/>
        <x:v>11349.839230856873</x:v>
      </x:c>
    </x:row>
    <x:row r="9298">
      <x:c r="A9298" s="1"/>
      <x:c r="B9298" s="1"/>
      <x:c r="C9298" s="1"/>
      <x:c r="D9298" s="1"/>
      <x:c r="E9298" s="1"/>
      <x:c r="F9298" s="1"/>
      <x:c r="G9298" s="1"/>
      <x:c r="H9298" s="1"/>
      <x:c r="I9298" s="53">
        <x:f t="shared" si="1730"/>
        <x:v>14</x:v>
      </x:c>
      <x:c r="J9298" s="53">
        <x:f t="shared" si="1731"/>
        <x:v>4</x:v>
      </x:c>
      <x:c r="K9298" s="53">
        <x:f t="shared" si="1732"/>
        <x:v>14</x:v>
      </x:c>
      <x:c r="L9298" s="53">
        <x:f t="shared" si="1733"/>
        <x:v>32</x:v>
      </x:c>
      <x:c r="M9298" s="54">
        <x:f t="shared" si="1734"/>
        <x:v>5666.9769416163062</x:v>
      </x:c>
      <x:c r="N9298" s="54">
        <x:f t="shared" si="1735"/>
        <x:v>3.4354006539002127</x:v>
      </x:c>
      <x:c r="O9298" s="55">
        <x:f t="shared" si="1736"/>
        <x:v>169376</x:v>
      </x:c>
      <x:c r="P9298" s="55">
        <x:f t="shared" si="1737"/>
        <x:v>26400</x:v>
      </x:c>
      <x:c r="Q9298" s="55">
        <x:f t="shared" si="1738"/>
        <x:v>110885.01634750531</x:v>
      </x:c>
      <x:c r="R9298" s="55">
        <x:f t="shared" si="1739"/>
        <x:v>12090.983652494688</x:v>
      </x:c>
      <x:c r="S9298" s="1" t="str">
        <x:f t="shared" si="1740"/>
        <x:v>YES</x:v>
      </x:c>
      <x:c r="T9298" s="1">
        <x:f t="shared" si="1741"/>
        <x:v>12090.983652494688</x:v>
      </x:c>
    </x:row>
    <x:row r="9299">
      <x:c r="A9299" s="1"/>
      <x:c r="B9299" s="1"/>
      <x:c r="C9299" s="1"/>
      <x:c r="D9299" s="1"/>
      <x:c r="E9299" s="1"/>
      <x:c r="F9299" s="1"/>
      <x:c r="G9299" s="1"/>
      <x:c r="H9299" s="1"/>
      <x:c r="I9299" s="53">
        <x:f t="shared" si="1730"/>
        <x:v>14</x:v>
      </x:c>
      <x:c r="J9299" s="53">
        <x:f t="shared" si="1731"/>
        <x:v>4</x:v>
      </x:c>
      <x:c r="K9299" s="53">
        <x:f t="shared" si="1732"/>
        <x:v>15</x:v>
      </x:c>
      <x:c r="L9299" s="53">
        <x:f t="shared" si="1733"/>
        <x:v>33</x:v>
      </x:c>
      <x:c r="M9299" s="54">
        <x:f t="shared" si="1734"/>
        <x:v>5730.5651484924529</x:v>
      </x:c>
      <x:c r="N9299" s="54">
        <x:f t="shared" si="1735"/>
        <x:v>3.4795591308975369</x:v>
      </x:c>
      <x:c r="O9299" s="55">
        <x:f t="shared" si="1736"/>
        <x:v>172076</x:v>
      </x:c>
      <x:c r="P9299" s="55">
        <x:f t="shared" si="1737"/>
        <x:v>27280</x:v>
      </x:c>
      <x:c r="Q9299" s="55">
        <x:f t="shared" si="1738"/>
        <x:v>111988.97827243841</x:v>
      </x:c>
      <x:c r="R9299" s="55">
        <x:f t="shared" si="1739"/>
        <x:v>12807.021727561587</x:v>
      </x:c>
      <x:c r="S9299" s="1" t="str">
        <x:f t="shared" si="1740"/>
        <x:v>YES</x:v>
      </x:c>
      <x:c r="T9299" s="1">
        <x:f t="shared" si="1741"/>
        <x:v>12807.021727561587</x:v>
      </x:c>
    </x:row>
    <x:row r="9300">
      <x:c r="A9300" s="1"/>
      <x:c r="B9300" s="1"/>
      <x:c r="C9300" s="1"/>
      <x:c r="D9300" s="1"/>
      <x:c r="E9300" s="1"/>
      <x:c r="F9300" s="1"/>
      <x:c r="G9300" s="1"/>
      <x:c r="H9300" s="1"/>
      <x:c r="I9300" s="53">
        <x:f t="shared" si="1730"/>
        <x:v>14</x:v>
      </x:c>
      <x:c r="J9300" s="53">
        <x:f t="shared" si="1731"/>
        <x:v>4</x:v>
      </x:c>
      <x:c r="K9300" s="53">
        <x:f t="shared" si="1732"/>
        <x:v>16</x:v>
      </x:c>
      <x:c r="L9300" s="53">
        <x:f t="shared" si="1733"/>
        <x:v>34</x:v>
      </x:c>
      <x:c r="M9300" s="54">
        <x:f t="shared" si="1734"/>
        <x:v>5795.6259243699415</x:v>
      </x:c>
      <x:c r="N9300" s="54">
        <x:f t="shared" si="1735"/>
        <x:v>3.5247402252569038</x:v>
      </x:c>
      <x:c r="O9300" s="55">
        <x:f t="shared" si="1736"/>
        <x:v>174776</x:v>
      </x:c>
      <x:c r="P9300" s="55">
        <x:f t="shared" si="1737"/>
        <x:v>28160</x:v>
      </x:c>
      <x:c r="Q9300" s="55">
        <x:f t="shared" si="1738"/>
        <x:v>113118.50563142259</x:v>
      </x:c>
      <x:c r="R9300" s="55">
        <x:f t="shared" si="1739"/>
        <x:v>13497.494368577405</x:v>
      </x:c>
      <x:c r="S9300" s="1" t="str">
        <x:f t="shared" si="1740"/>
        <x:v>YES</x:v>
      </x:c>
      <x:c r="T9300" s="1">
        <x:f t="shared" si="1741"/>
        <x:v>13497.494368577405</x:v>
      </x:c>
    </x:row>
    <x:row r="9301">
      <x:c r="A9301" s="1"/>
      <x:c r="B9301" s="1"/>
      <x:c r="C9301" s="1"/>
      <x:c r="D9301" s="1"/>
      <x:c r="E9301" s="1"/>
      <x:c r="F9301" s="1"/>
      <x:c r="G9301" s="1"/>
      <x:c r="H9301" s="1"/>
      <x:c r="I9301" s="53">
        <x:f t="shared" si="1730"/>
        <x:v>14</x:v>
      </x:c>
      <x:c r="J9301" s="53">
        <x:f t="shared" si="1731"/>
        <x:v>4</x:v>
      </x:c>
      <x:c r="K9301" s="53">
        <x:f t="shared" si="1732"/>
        <x:v>17</x:v>
      </x:c>
      <x:c r="L9301" s="53">
        <x:f t="shared" si="1733"/>
        <x:v>35</x:v>
      </x:c>
      <x:c r="M9301" s="54">
        <x:f t="shared" si="1734"/>
        <x:v>5862.1861478164819</x:v>
      </x:c>
      <x:c r="N9301" s="54">
        <x:f t="shared" si="1735"/>
        <x:v>3.5709626026503347</x:v>
      </x:c>
      <x:c r="O9301" s="55">
        <x:f t="shared" si="1736"/>
        <x:v>177476</x:v>
      </x:c>
      <x:c r="P9301" s="55">
        <x:f t="shared" si="1737"/>
        <x:v>29040</x:v>
      </x:c>
      <x:c r="Q9301" s="55">
        <x:f t="shared" si="1738"/>
        <x:v>114274.06506625836</x:v>
      </x:c>
      <x:c r="R9301" s="55">
        <x:f t="shared" si="1739"/>
        <x:v>14161.934933741635</x:v>
      </x:c>
      <x:c r="S9301" s="1" t="str">
        <x:f t="shared" si="1740"/>
        <x:v>YES</x:v>
      </x:c>
      <x:c r="T9301" s="1">
        <x:f t="shared" si="1741"/>
        <x:v>14161.934933741635</x:v>
      </x:c>
    </x:row>
    <x:row r="9302">
      <x:c r="A9302" s="1"/>
      <x:c r="B9302" s="1"/>
      <x:c r="C9302" s="1"/>
      <x:c r="D9302" s="1"/>
      <x:c r="E9302" s="1"/>
      <x:c r="F9302" s="1"/>
      <x:c r="G9302" s="1"/>
      <x:c r="H9302" s="1"/>
      <x:c r="I9302" s="53">
        <x:f t="shared" si="1730"/>
        <x:v>14</x:v>
      </x:c>
      <x:c r="J9302" s="53">
        <x:f t="shared" si="1731"/>
        <x:v>4</x:v>
      </x:c>
      <x:c r="K9302" s="53">
        <x:f t="shared" si="1732"/>
        <x:v>18</x:v>
      </x:c>
      <x:c r="L9302" s="53">
        <x:f t="shared" si="1733"/>
        <x:v>36</x:v>
      </x:c>
      <x:c r="M9302" s="54">
        <x:f t="shared" si="1734"/>
        <x:v>5930.2731392750693</x:v>
      </x:c>
      <x:c r="N9302" s="54">
        <x:f t="shared" si="1735"/>
        <x:v>3.6182452356076871</x:v>
      </x:c>
      <x:c r="O9302" s="55">
        <x:f t="shared" si="1736"/>
        <x:v>180176</x:v>
      </x:c>
      <x:c r="P9302" s="55">
        <x:f t="shared" si="1737"/>
        <x:v>29920</x:v>
      </x:c>
      <x:c r="Q9302" s="55">
        <x:f t="shared" si="1738"/>
        <x:v>115456.13089019217</x:v>
      </x:c>
      <x:c r="R9302" s="55">
        <x:f t="shared" si="1739"/>
        <x:v>14799.869109807827</x:v>
      </x:c>
      <x:c r="S9302" s="1" t="str">
        <x:f t="shared" si="1740"/>
        <x:v>YES</x:v>
      </x:c>
      <x:c r="T9302" s="1">
        <x:f t="shared" si="1741"/>
        <x:v>14799.869109807827</x:v>
      </x:c>
    </x:row>
    <x:row r="9303">
      <x:c r="A9303" s="1"/>
      <x:c r="B9303" s="1"/>
      <x:c r="C9303" s="1"/>
      <x:c r="D9303" s="1"/>
      <x:c r="E9303" s="1"/>
      <x:c r="F9303" s="1"/>
      <x:c r="G9303" s="1"/>
      <x:c r="H9303" s="1"/>
      <x:c r="I9303" s="53">
        <x:f t="shared" si="1730"/>
        <x:v>14</x:v>
      </x:c>
      <x:c r="J9303" s="53">
        <x:f t="shared" si="1731"/>
        <x:v>4</x:v>
      </x:c>
      <x:c r="K9303" s="53">
        <x:f t="shared" si="1732"/>
        <x:v>19</x:v>
      </x:c>
      <x:c r="L9303" s="53">
        <x:f t="shared" si="1733"/>
        <x:v>37</x:v>
      </x:c>
      <x:c r="M9303" s="54">
        <x:f t="shared" si="1734"/>
        <x:v>5999.9146679110909</x:v>
      </x:c>
      <x:c r="N9303" s="54">
        <x:f t="shared" si="1735"/>
        <x:v>3.6666074082715907</x:v>
      </x:c>
      <x:c r="O9303" s="55">
        <x:f t="shared" si="1736"/>
        <x:v>182876</x:v>
      </x:c>
      <x:c r="P9303" s="55">
        <x:f t="shared" si="1737"/>
        <x:v>30800</x:v>
      </x:c>
      <x:c r="Q9303" s="55">
        <x:f t="shared" si="1738"/>
        <x:v>116665.18520678977</x:v>
      </x:c>
      <x:c r="R9303" s="55">
        <x:f t="shared" si="1739"/>
        <x:v>15410.814793210229</x:v>
      </x:c>
      <x:c r="S9303" s="1" t="str">
        <x:f t="shared" si="1740"/>
        <x:v>YES</x:v>
      </x:c>
      <x:c r="T9303" s="1">
        <x:f t="shared" si="1741"/>
        <x:v>15410.814793210229</x:v>
      </x:c>
    </x:row>
    <x:row r="9304">
      <x:c r="A9304" s="1"/>
      <x:c r="B9304" s="1"/>
      <x:c r="C9304" s="1"/>
      <x:c r="D9304" s="1"/>
      <x:c r="E9304" s="1"/>
      <x:c r="F9304" s="1"/>
      <x:c r="G9304" s="1"/>
      <x:c r="H9304" s="1"/>
      <x:c r="I9304" s="53">
        <x:f t="shared" si="1730"/>
        <x:v>14</x:v>
      </x:c>
      <x:c r="J9304" s="53">
        <x:f t="shared" si="1731"/>
        <x:v>4</x:v>
      </x:c>
      <x:c r="K9304" s="53">
        <x:f t="shared" si="1732"/>
        <x:v>20</x:v>
      </x:c>
      <x:c r="L9304" s="53">
        <x:f t="shared" si="1733"/>
        <x:v>38</x:v>
      </x:c>
      <x:c r="M9304" s="54">
        <x:f t="shared" si="1734"/>
        <x:v>6071.138958561568</x:v>
      </x:c>
      <x:c r="N9304" s="54">
        <x:f t="shared" si="1735"/>
        <x:v>3.7160687212233112</x:v>
      </x:c>
      <x:c r="O9304" s="55">
        <x:f t="shared" si="1736"/>
        <x:v>185576</x:v>
      </x:c>
      <x:c r="P9304" s="55">
        <x:f t="shared" si="1737"/>
        <x:v>31680</x:v>
      </x:c>
      <x:c r="Q9304" s="55">
        <x:f t="shared" si="1738"/>
        <x:v>117901.71803058278</x:v>
      </x:c>
      <x:c r="R9304" s="55">
        <x:f t="shared" si="1739"/>
        <x:v>15994.281969417221</x:v>
      </x:c>
      <x:c r="S9304" s="1" t="str">
        <x:f t="shared" si="1740"/>
        <x:v>YES</x:v>
      </x:c>
      <x:c r="T9304" s="1">
        <x:f t="shared" si="1741"/>
        <x:v>15994.281969417221</x:v>
      </x:c>
    </x:row>
    <x:row r="9305">
      <x:c r="A9305" s="1"/>
      <x:c r="B9305" s="1"/>
      <x:c r="C9305" s="1"/>
      <x:c r="D9305" s="1"/>
      <x:c r="E9305" s="1"/>
      <x:c r="F9305" s="1"/>
      <x:c r="G9305" s="1"/>
      <x:c r="H9305" s="1"/>
      <x:c r="I9305" s="53">
        <x:f t="shared" si="1730"/>
        <x:v>14</x:v>
      </x:c>
      <x:c r="J9305" s="53">
        <x:f t="shared" si="1731"/>
        <x:v>4</x:v>
      </x:c>
      <x:c r="K9305" s="53">
        <x:f t="shared" si="1732"/>
        <x:v>21</x:v>
      </x:c>
      <x:c r="L9305" s="53">
        <x:f t="shared" si="1733"/>
        <x:v>39</x:v>
      </x:c>
      <x:c r="M9305" s="54">
        <x:f t="shared" si="1734"/>
        <x:v>6143.9746987880117</x:v>
      </x:c>
      <x:c r="N9305" s="54">
        <x:f t="shared" si="1735"/>
        <x:v>3.7666490963805637</x:v>
      </x:c>
      <x:c r="O9305" s="55">
        <x:f t="shared" si="1736"/>
        <x:v>188276</x:v>
      </x:c>
      <x:c r="P9305" s="55">
        <x:f t="shared" si="1737"/>
        <x:v>32560</x:v>
      </x:c>
      <x:c r="Q9305" s="55">
        <x:f t="shared" si="1738"/>
        <x:v>119166.22740951409</x:v>
      </x:c>
      <x:c r="R9305" s="55">
        <x:f t="shared" si="1739"/>
        <x:v>16549.772590485911</x:v>
      </x:c>
      <x:c r="S9305" s="1" t="str">
        <x:f t="shared" si="1740"/>
        <x:v>YES</x:v>
      </x:c>
      <x:c r="T9305" s="1">
        <x:f t="shared" si="1741"/>
        <x:v>16549.772590485911</x:v>
      </x:c>
    </x:row>
    <x:row r="9306">
      <x:c r="A9306" s="1"/>
      <x:c r="B9306" s="1"/>
      <x:c r="C9306" s="1"/>
      <x:c r="D9306" s="1"/>
      <x:c r="E9306" s="1"/>
      <x:c r="F9306" s="1"/>
      <x:c r="G9306" s="1"/>
      <x:c r="H9306" s="1"/>
      <x:c r="I9306" s="53">
        <x:f t="shared" si="1730"/>
        <x:v>14</x:v>
      </x:c>
      <x:c r="J9306" s="53">
        <x:f t="shared" si="1731"/>
        <x:v>4</x:v>
      </x:c>
      <x:c r="K9306" s="53">
        <x:f t="shared" si="1732"/>
        <x:v>22</x:v>
      </x:c>
      <x:c r="L9306" s="53">
        <x:f t="shared" si="1733"/>
        <x:v>40</x:v>
      </x:c>
      <x:c r="M9306" s="54">
        <x:f t="shared" si="1734"/>
        <x:v>6218.4510460344081</x:v>
      </x:c>
      <x:c r="N9306" s="54">
        <x:f t="shared" si="1735"/>
        <x:v>3.818368781968339</x:v>
      </x:c>
      <x:c r="O9306" s="55">
        <x:f t="shared" si="1736"/>
        <x:v>190976</x:v>
      </x:c>
      <x:c r="P9306" s="55">
        <x:f t="shared" si="1737"/>
        <x:v>33440</x:v>
      </x:c>
      <x:c r="Q9306" s="55">
        <x:f t="shared" si="1738"/>
        <x:v>120459.21954920847</x:v>
      </x:c>
      <x:c r="R9306" s="55">
        <x:f t="shared" si="1739"/>
        <x:v>17076.780450791528</x:v>
      </x:c>
      <x:c r="S9306" s="1" t="str">
        <x:f t="shared" si="1740"/>
        <x:v>YES</x:v>
      </x:c>
      <x:c r="T9306" s="1">
        <x:f t="shared" si="1741"/>
        <x:v>17076.780450791528</x:v>
      </x:c>
    </x:row>
    <x:row r="9307">
      <x:c r="A9307" s="1"/>
      <x:c r="B9307" s="1"/>
      <x:c r="C9307" s="1"/>
      <x:c r="D9307" s="1"/>
      <x:c r="E9307" s="1"/>
      <x:c r="F9307" s="1"/>
      <x:c r="G9307" s="1"/>
      <x:c r="H9307" s="1"/>
      <x:c r="I9307" s="53">
        <x:f t="shared" si="1730"/>
        <x:v>14</x:v>
      </x:c>
      <x:c r="J9307" s="53">
        <x:f t="shared" si="1731"/>
        <x:v>4</x:v>
      </x:c>
      <x:c r="K9307" s="53">
        <x:f t="shared" si="1732"/>
        <x:v>23</x:v>
      </x:c>
      <x:c r="L9307" s="53">
        <x:f t="shared" si="1733"/>
        <x:v>41</x:v>
      </x:c>
      <x:c r="M9307" s="54">
        <x:f t="shared" si="1734"/>
        <x:v>6294.5976348918448</x:v>
      </x:c>
      <x:c r="N9307" s="54">
        <x:f t="shared" si="1735"/>
        <x:v>3.8712483575637813</x:v>
      </x:c>
      <x:c r="O9307" s="55">
        <x:f t="shared" si="1736"/>
        <x:v>193676</x:v>
      </x:c>
      <x:c r="P9307" s="55">
        <x:f t="shared" si="1737"/>
        <x:v>34320</x:v>
      </x:c>
      <x:c r="Q9307" s="55">
        <x:f t="shared" si="1738"/>
        <x:v>121781.20893909452</x:v>
      </x:c>
      <x:c r="R9307" s="55">
        <x:f t="shared" si="1739"/>
        <x:v>17574.791060905482</x:v>
      </x:c>
      <x:c r="S9307" s="1" t="str">
        <x:f t="shared" si="1740"/>
        <x:v>YES</x:v>
      </x:c>
      <x:c r="T9307" s="1">
        <x:f t="shared" si="1741"/>
        <x:v>17574.791060905482</x:v>
      </x:c>
    </x:row>
    <x:row r="9308">
      <x:c r="A9308" s="1"/>
      <x:c r="B9308" s="1"/>
      <x:c r="C9308" s="1"/>
      <x:c r="D9308" s="1"/>
      <x:c r="E9308" s="1"/>
      <x:c r="F9308" s="1"/>
      <x:c r="G9308" s="1"/>
      <x:c r="H9308" s="1"/>
      <x:c r="I9308" s="53">
        <x:f t="shared" si="1730"/>
        <x:v>14</x:v>
      </x:c>
      <x:c r="J9308" s="53">
        <x:f t="shared" si="1731"/>
        <x:v>4</x:v>
      </x:c>
      <x:c r="K9308" s="53">
        <x:f t="shared" si="1732"/>
        <x:v>24</x:v>
      </x:c>
      <x:c r="L9308" s="53">
        <x:f t="shared" si="1733"/>
        <x:v>42</x:v>
      </x:c>
      <x:c r="M9308" s="54">
        <x:f t="shared" si="1734"/>
        <x:v>6372.44458447134</x:v>
      </x:c>
      <x:c r="N9308" s="54">
        <x:f t="shared" si="1735"/>
        <x:v>3.9253087392162085</x:v>
      </x:c>
      <x:c r="O9308" s="55">
        <x:f t="shared" si="1736"/>
        <x:v>196376</x:v>
      </x:c>
      <x:c r="P9308" s="55">
        <x:f t="shared" si="1737"/>
        <x:v>35200</x:v>
      </x:c>
      <x:c r="Q9308" s="55">
        <x:f t="shared" si="1738"/>
        <x:v>123132.71848040521</x:v>
      </x:c>
      <x:c r="R9308" s="55">
        <x:f t="shared" si="1739"/>
        <x:v>18043.281519594791</x:v>
      </x:c>
      <x:c r="S9308" s="1" t="str">
        <x:f t="shared" si="1740"/>
        <x:v>YES</x:v>
      </x:c>
      <x:c r="T9308" s="1">
        <x:f t="shared" si="1741"/>
        <x:v>18043.281519594791</x:v>
      </x:c>
    </x:row>
    <x:row r="9309">
      <x:c r="A9309" s="1"/>
      <x:c r="B9309" s="1"/>
      <x:c r="C9309" s="1"/>
      <x:c r="D9309" s="1"/>
      <x:c r="E9309" s="1"/>
      <x:c r="F9309" s="1"/>
      <x:c r="G9309" s="1"/>
      <x:c r="H9309" s="1"/>
      <x:c r="I9309" s="53">
        <x:f t="shared" si="1730"/>
        <x:v>14</x:v>
      </x:c>
      <x:c r="J9309" s="53">
        <x:f t="shared" si="1731"/>
        <x:v>4</x:v>
      </x:c>
      <x:c r="K9309" s="53">
        <x:f t="shared" si="1732"/>
        <x:v>25</x:v>
      </x:c>
      <x:c r="L9309" s="53">
        <x:f t="shared" si="1733"/>
        <x:v>43</x:v>
      </x:c>
      <x:c r="M9309" s="54">
        <x:f t="shared" si="1734"/>
        <x:v>6452.022505886438</x:v>
      </x:c>
      <x:c r="N9309" s="54">
        <x:f t="shared" si="1735"/>
        <x:v>3.9805711846433596</x:v>
      </x:c>
      <x:c r="O9309" s="55">
        <x:f t="shared" si="1736"/>
        <x:v>199076</x:v>
      </x:c>
      <x:c r="P9309" s="55">
        <x:f t="shared" si="1737"/>
        <x:v>36080</x:v>
      </x:c>
      <x:c r="Q9309" s="55">
        <x:f t="shared" si="1738"/>
        <x:v>124514.27961608399</x:v>
      </x:c>
      <x:c r="R9309" s="55">
        <x:f t="shared" si="1739"/>
        <x:v>18481.720383916007</x:v>
      </x:c>
      <x:c r="S9309" s="1" t="str">
        <x:f t="shared" si="1740"/>
        <x:v>YES</x:v>
      </x:c>
      <x:c r="T9309" s="1">
        <x:f t="shared" si="1741"/>
        <x:v>18481.720383916007</x:v>
      </x:c>
    </x:row>
    <x:row r="9310">
      <x:c r="A9310" s="1"/>
      <x:c r="B9310" s="1"/>
      <x:c r="C9310" s="1"/>
      <x:c r="D9310" s="1"/>
      <x:c r="E9310" s="1"/>
      <x:c r="F9310" s="1"/>
      <x:c r="G9310" s="1"/>
      <x:c r="H9310" s="1"/>
      <x:c r="I9310" s="53">
        <x:f t="shared" si="1730"/>
        <x:v>14</x:v>
      </x:c>
      <x:c r="J9310" s="53">
        <x:f t="shared" si="1731"/>
        <x:v>4</x:v>
      </x:c>
      <x:c r="K9310" s="53">
        <x:f t="shared" si="1732"/>
        <x:v>26</x:v>
      </x:c>
      <x:c r="L9310" s="53">
        <x:f t="shared" si="1733"/>
        <x:v>44</x:v>
      </x:c>
      <x:c r="M9310" s="54">
        <x:f t="shared" si="1734"/>
        <x:v>6533.3625098471557</x:v>
      </x:c>
      <x:c r="N9310" s="54">
        <x:f t="shared" si="1735"/>
        <x:v>4.0370572985049691</x:v>
      </x:c>
      <x:c r="O9310" s="55">
        <x:f t="shared" si="1736"/>
        <x:v>201776</x:v>
      </x:c>
      <x:c r="P9310" s="55">
        <x:f t="shared" si="1737"/>
        <x:v>36960</x:v>
      </x:c>
      <x:c r="Q9310" s="55">
        <x:f t="shared" si="1738"/>
        <x:v>125926.43246262423</x:v>
      </x:c>
      <x:c r="R9310" s="55">
        <x:f t="shared" si="1739"/>
        <x:v>18889.567537375769</x:v>
      </x:c>
      <x:c r="S9310" s="1" t="str">
        <x:f t="shared" si="1740"/>
        <x:v>NO</x:v>
      </x:c>
      <x:c r="T9310" s="1">
        <x:f t="shared" si="1741"/>
        <x:v>-9.9999999999999997E+98</x:v>
      </x:c>
    </x:row>
    <x:row r="9311">
      <x:c r="A9311" s="1"/>
      <x:c r="B9311" s="1"/>
      <x:c r="C9311" s="1"/>
      <x:c r="D9311" s="1"/>
      <x:c r="E9311" s="1"/>
      <x:c r="F9311" s="1"/>
      <x:c r="G9311" s="1"/>
      <x:c r="H9311" s="1"/>
      <x:c r="I9311" s="53">
        <x:f t="shared" si="1730"/>
        <x:v>14</x:v>
      </x:c>
      <x:c r="J9311" s="53">
        <x:f t="shared" si="1731"/>
        <x:v>4</x:v>
      </x:c>
      <x:c r="K9311" s="53">
        <x:f t="shared" si="1732"/>
        <x:v>27</x:v>
      </x:c>
      <x:c r="L9311" s="53">
        <x:f t="shared" si="1733"/>
        <x:v>45</x:v>
      </x:c>
      <x:c r="M9311" s="54">
        <x:f t="shared" si="1734"/>
        <x:v>6616.4962143669127</x:v>
      </x:c>
      <x:c r="N9311" s="54">
        <x:f t="shared" si="1735"/>
        <x:v>4.0947890377548006</x:v>
      </x:c>
      <x:c r="O9311" s="55">
        <x:f t="shared" si="1736"/>
        <x:v>204476</x:v>
      </x:c>
      <x:c r="P9311" s="55">
        <x:f t="shared" si="1737"/>
        <x:v>37840</x:v>
      </x:c>
      <x:c r="Q9311" s="55">
        <x:f t="shared" si="1738"/>
        <x:v>127369.72594387001</x:v>
      </x:c>
      <x:c r="R9311" s="55">
        <x:f t="shared" si="1739"/>
        <x:v>19266.274056129987</x:v>
      </x:c>
      <x:c r="S9311" s="1" t="str">
        <x:f t="shared" si="1740"/>
        <x:v>NO</x:v>
      </x:c>
      <x:c r="T9311" s="1">
        <x:f t="shared" si="1741"/>
        <x:v>-9.9999999999999997E+98</x:v>
      </x:c>
    </x:row>
    <x:row r="9312">
      <x:c r="A9312" s="1"/>
      <x:c r="B9312" s="1"/>
      <x:c r="C9312" s="1"/>
      <x:c r="D9312" s="1"/>
      <x:c r="E9312" s="1"/>
      <x:c r="F9312" s="1"/>
      <x:c r="G9312" s="1"/>
      <x:c r="H9312" s="1"/>
      <x:c r="I9312" s="53">
        <x:f t="shared" si="1730"/>
        <x:v>14</x:v>
      </x:c>
      <x:c r="J9312" s="53">
        <x:f t="shared" si="1731"/>
        <x:v>4</x:v>
      </x:c>
      <x:c r="K9312" s="53">
        <x:f t="shared" si="1732"/>
        <x:v>28</x:v>
      </x:c>
      <x:c r="L9312" s="53">
        <x:f t="shared" si="1733"/>
        <x:v>46</x:v>
      </x:c>
      <x:c r="M9312" s="54">
        <x:f t="shared" si="1734"/>
        <x:v>6701.4557525840664</x:v>
      </x:c>
      <x:c r="N9312" s="54">
        <x:f t="shared" si="1735"/>
        <x:v>4.1537887170722687</x:v>
      </x:c>
      <x:c r="O9312" s="55">
        <x:f t="shared" si="1736"/>
        <x:v>207176</x:v>
      </x:c>
      <x:c r="P9312" s="55">
        <x:f t="shared" si="1737"/>
        <x:v>38720</x:v>
      </x:c>
      <x:c r="Q9312" s="55">
        <x:f t="shared" si="1738"/>
        <x:v>128844.71792680671</x:v>
      </x:c>
      <x:c r="R9312" s="55">
        <x:f t="shared" si="1739"/>
        <x:v>19611.282073193288</x:v>
      </x:c>
      <x:c r="S9312" s="1" t="str">
        <x:f t="shared" si="1740"/>
        <x:v>NO</x:v>
      </x:c>
      <x:c r="T9312" s="1">
        <x:f t="shared" si="1741"/>
        <x:v>-9.9999999999999997E+98</x:v>
      </x:c>
    </x:row>
    <x:row r="9313">
      <x:c r="A9313" s="1"/>
      <x:c r="B9313" s="1"/>
      <x:c r="C9313" s="1"/>
      <x:c r="D9313" s="1"/>
      <x:c r="E9313" s="1"/>
      <x:c r="F9313" s="1"/>
      <x:c r="G9313" s="1"/>
      <x:c r="H9313" s="1"/>
      <x:c r="I9313" s="53">
        <x:f t="shared" si="1730"/>
        <x:v>14</x:v>
      </x:c>
      <x:c r="J9313" s="53">
        <x:f t="shared" si="1731"/>
        <x:v>4</x:v>
      </x:c>
      <x:c r="K9313" s="53">
        <x:f t="shared" si="1732"/>
        <x:v>29</x:v>
      </x:c>
      <x:c r="L9313" s="53">
        <x:f t="shared" si="1733"/>
        <x:v>47</x:v>
      </x:c>
      <x:c r="M9313" s="54">
        <x:f t="shared" si="1734"/>
        <x:v>6788.2737806997193</x:v>
      </x:c>
      <x:c r="N9313" s="54">
        <x:f t="shared" si="1735"/>
        <x:v>4.2140790143748053</x:v>
      </x:c>
      <x:c r="O9313" s="55">
        <x:f t="shared" si="1736"/>
        <x:v>209876</x:v>
      </x:c>
      <x:c r="P9313" s="55">
        <x:f t="shared" si="1737"/>
        <x:v>39600</x:v>
      </x:c>
      <x:c r="Q9313" s="55">
        <x:f t="shared" si="1738"/>
        <x:v>130351.97535937012</x:v>
      </x:c>
      <x:c r="R9313" s="55">
        <x:f t="shared" si="1739"/>
        <x:v>19924.024640629883</x:v>
      </x:c>
      <x:c r="S9313" s="1" t="str">
        <x:f t="shared" si="1740"/>
        <x:v>NO</x:v>
      </x:c>
      <x:c r="T9313" s="1">
        <x:f t="shared" si="1741"/>
        <x:v>-9.9999999999999997E+98</x:v>
      </x:c>
    </x:row>
    <x:row r="9314">
      <x:c r="A9314" s="1"/>
      <x:c r="B9314" s="1"/>
      <x:c r="C9314" s="1"/>
      <x:c r="D9314" s="1"/>
      <x:c r="E9314" s="1"/>
      <x:c r="F9314" s="1"/>
      <x:c r="G9314" s="1"/>
      <x:c r="H9314" s="1"/>
      <x:c r="I9314" s="53">
        <x:f t="shared" si="1730"/>
        <x:v>14</x:v>
      </x:c>
      <x:c r="J9314" s="53">
        <x:f t="shared" si="1731"/>
        <x:v>4</x:v>
      </x:c>
      <x:c r="K9314" s="53">
        <x:f t="shared" si="1732"/>
        <x:v>30</x:v>
      </x:c>
      <x:c r="L9314" s="53">
        <x:f t="shared" si="1733"/>
        <x:v>48</x:v>
      </x:c>
      <x:c r="M9314" s="54">
        <x:f t="shared" si="1734"/>
        <x:v>6876.9834860334904</x:v>
      </x:c>
      <x:c r="N9314" s="54">
        <x:f t="shared" si="1735"/>
        <x:v>4.2756829764121465</x:v>
      </x:c>
      <x:c r="O9314" s="55">
        <x:f t="shared" si="1736"/>
        <x:v>212576</x:v>
      </x:c>
      <x:c r="P9314" s="55">
        <x:f t="shared" si="1737"/>
        <x:v>40480</x:v>
      </x:c>
      <x:c r="Q9314" s="55">
        <x:f t="shared" si="1738"/>
        <x:v>131892.07441030367</x:v>
      </x:c>
      <x:c r="R9314" s="55">
        <x:f t="shared" si="1739"/>
        <x:v>20203.92558969633</x:v>
      </x:c>
      <x:c r="S9314" s="1" t="str">
        <x:f t="shared" si="1740"/>
        <x:v>NO</x:v>
      </x:c>
      <x:c r="T9314" s="1">
        <x:f t="shared" si="1741"/>
        <x:v>-9.9999999999999997E+98</x:v>
      </x:c>
    </x:row>
    <x:row r="9315">
      <x:c r="A9315" s="1"/>
      <x:c r="B9315" s="1"/>
      <x:c r="C9315" s="1"/>
      <x:c r="D9315" s="1"/>
      <x:c r="E9315" s="1"/>
      <x:c r="F9315" s="1"/>
      <x:c r="G9315" s="1"/>
      <x:c r="H9315" s="1"/>
      <x:c r="I9315" s="53">
        <x:f t="shared" si="1730"/>
        <x:v>14</x:v>
      </x:c>
      <x:c r="J9315" s="53">
        <x:f t="shared" si="1731"/>
        <x:v>5</x:v>
      </x:c>
      <x:c r="K9315" s="53">
        <x:f t="shared" si="1732"/>
        <x:v>0</x:v>
      </x:c>
      <x:c r="L9315" s="53">
        <x:f t="shared" si="1733"/>
        <x:v>19</x:v>
      </x:c>
      <x:c r="M9315" s="54">
        <x:f t="shared" si="1734"/>
        <x:v>4954.5591350824352</x:v>
      </x:c>
      <x:c r="N9315" s="54">
        <x:f t="shared" si="1735"/>
        <x:v>2.9406660660294688</x:v>
      </x:c>
      <x:c r="O9315" s="55">
        <x:f t="shared" si="1736"/>
        <x:v>133670</x:v>
      </x:c>
      <x:c r="P9315" s="55">
        <x:f t="shared" si="1737"/>
        <x:v>14520</x:v>
      </x:c>
      <x:c r="Q9315" s="55">
        <x:f t="shared" si="1738"/>
        <x:v>98516.65165073672</x:v>
      </x:c>
      <x:c r="R9315" s="55">
        <x:f t="shared" si="1739"/>
        <x:v>633.3483492632804</x:v>
      </x:c>
      <x:c r="S9315" s="1" t="str">
        <x:f t="shared" si="1740"/>
        <x:v>YES</x:v>
      </x:c>
      <x:c r="T9315" s="1">
        <x:f t="shared" si="1741"/>
        <x:v>633.3483492632804</x:v>
      </x:c>
    </x:row>
    <x:row r="9316">
      <x:c r="A9316" s="1"/>
      <x:c r="B9316" s="1"/>
      <x:c r="C9316" s="1"/>
      <x:c r="D9316" s="1"/>
      <x:c r="E9316" s="1"/>
      <x:c r="F9316" s="1"/>
      <x:c r="G9316" s="1"/>
      <x:c r="H9316" s="1"/>
      <x:c r="I9316" s="53">
        <x:f t="shared" si="1730"/>
        <x:v>14</x:v>
      </x:c>
      <x:c r="J9316" s="53">
        <x:f t="shared" si="1731"/>
        <x:v>5</x:v>
      </x:c>
      <x:c r="K9316" s="53">
        <x:f t="shared" si="1732"/>
        <x:v>1</x:v>
      </x:c>
      <x:c r="L9316" s="53">
        <x:f t="shared" si="1733"/>
        <x:v>20</x:v>
      </x:c>
      <x:c r="M9316" s="54">
        <x:f t="shared" si="1734"/>
        <x:v>5000.1216350824352</x:v>
      </x:c>
      <x:c r="N9316" s="54">
        <x:f t="shared" si="1735"/>
        <x:v>2.9723066910294689</x:v>
      </x:c>
      <x:c r="O9316" s="55">
        <x:f t="shared" si="1736"/>
        <x:v>136370</x:v>
      </x:c>
      <x:c r="P9316" s="55">
        <x:f t="shared" si="1737"/>
        <x:v>15400</x:v>
      </x:c>
      <x:c r="Q9316" s="55">
        <x:f t="shared" si="1738"/>
        <x:v>99307.66727573672</x:v>
      </x:c>
      <x:c r="R9316" s="55">
        <x:f t="shared" si="1739"/>
        <x:v>1662.3327242632804</x:v>
      </x:c>
      <x:c r="S9316" s="1" t="str">
        <x:f t="shared" si="1740"/>
        <x:v>YES</x:v>
      </x:c>
      <x:c r="T9316" s="1">
        <x:f t="shared" si="1741"/>
        <x:v>1662.3327242632804</x:v>
      </x:c>
    </x:row>
    <x:row r="9317">
      <x:c r="A9317" s="1"/>
      <x:c r="B9317" s="1"/>
      <x:c r="C9317" s="1"/>
      <x:c r="D9317" s="1"/>
      <x:c r="E9317" s="1"/>
      <x:c r="F9317" s="1"/>
      <x:c r="G9317" s="1"/>
      <x:c r="H9317" s="1"/>
      <x:c r="I9317" s="53">
        <x:f t="shared" si="1730"/>
        <x:v>14</x:v>
      </x:c>
      <x:c r="J9317" s="53">
        <x:f t="shared" si="1731"/>
        <x:v>5</x:v>
      </x:c>
      <x:c r="K9317" s="53">
        <x:f t="shared" si="1732"/>
        <x:v>2</x:v>
      </x:c>
      <x:c r="L9317" s="53">
        <x:f t="shared" si="1733"/>
        <x:v>21</x:v>
      </x:c>
      <x:c r="M9317" s="54">
        <x:f t="shared" si="1734"/>
        <x:v>5046.8231975824356</x:v>
      </x:c>
      <x:c r="N9317" s="54">
        <x:f t="shared" si="1735"/>
        <x:v>3.0047383316544694</x:v>
      </x:c>
      <x:c r="O9317" s="55">
        <x:f t="shared" si="1736"/>
        <x:v>139070</x:v>
      </x:c>
      <x:c r="P9317" s="55">
        <x:f t="shared" si="1737"/>
        <x:v>16280</x:v>
      </x:c>
      <x:c r="Q9317" s="55">
        <x:f t="shared" si="1738"/>
        <x:v>100118.45829136173</x:v>
      </x:c>
      <x:c r="R9317" s="55">
        <x:f t="shared" si="1739"/>
        <x:v>2671.5417086382658</x:v>
      </x:c>
      <x:c r="S9317" s="1" t="str">
        <x:f t="shared" si="1740"/>
        <x:v>YES</x:v>
      </x:c>
      <x:c r="T9317" s="1">
        <x:f t="shared" si="1741"/>
        <x:v>2671.5417086382658</x:v>
      </x:c>
    </x:row>
    <x:row r="9318">
      <x:c r="A9318" s="1"/>
      <x:c r="B9318" s="1"/>
      <x:c r="C9318" s="1"/>
      <x:c r="D9318" s="1"/>
      <x:c r="E9318" s="1"/>
      <x:c r="F9318" s="1"/>
      <x:c r="G9318" s="1"/>
      <x:c r="H9318" s="1"/>
      <x:c r="I9318" s="53">
        <x:f t="shared" si="1730"/>
        <x:v>14</x:v>
      </x:c>
      <x:c r="J9318" s="53">
        <x:f t="shared" si="1731"/>
        <x:v>5</x:v>
      </x:c>
      <x:c r="K9318" s="53">
        <x:f t="shared" si="1732"/>
        <x:v>3</x:v>
      </x:c>
      <x:c r="L9318" s="53">
        <x:f t="shared" si="1733"/>
        <x:v>22</x:v>
      </x:c>
      <x:c r="M9318" s="54">
        <x:f t="shared" si="1734"/>
        <x:v>5094.6851800043105</x:v>
      </x:c>
      <x:c r="N9318" s="54">
        <x:f t="shared" si="1735"/>
        <x:v>3.0379758194474378</x:v>
      </x:c>
      <x:c r="O9318" s="55">
        <x:f t="shared" si="1736"/>
        <x:v>141770</x:v>
      </x:c>
      <x:c r="P9318" s="55">
        <x:f t="shared" si="1737"/>
        <x:v>17160</x:v>
      </x:c>
      <x:c r="Q9318" s="55">
        <x:f t="shared" si="1738"/>
        <x:v>100949.39548618594</x:v>
      </x:c>
      <x:c r="R9318" s="55">
        <x:f t="shared" si="1739"/>
        <x:v>3660.6045138140616</x:v>
      </x:c>
      <x:c r="S9318" s="1" t="str">
        <x:f t="shared" si="1740"/>
        <x:v>YES</x:v>
      </x:c>
      <x:c r="T9318" s="1">
        <x:f t="shared" si="1741"/>
        <x:v>3660.6045138140616</x:v>
      </x:c>
    </x:row>
    <x:row r="9319">
      <x:c r="A9319" s="1"/>
      <x:c r="B9319" s="1"/>
      <x:c r="C9319" s="1"/>
      <x:c r="D9319" s="1"/>
      <x:c r="E9319" s="1"/>
      <x:c r="F9319" s="1"/>
      <x:c r="G9319" s="1"/>
      <x:c r="H9319" s="1"/>
      <x:c r="I9319" s="53">
        <x:f t="shared" si="1730"/>
        <x:v>14</x:v>
      </x:c>
      <x:c r="J9319" s="53">
        <x:f t="shared" si="1731"/>
        <x:v>5</x:v>
      </x:c>
      <x:c r="K9319" s="53">
        <x:f t="shared" si="1732"/>
        <x:v>4</x:v>
      </x:c>
      <x:c r="L9319" s="53">
        <x:f t="shared" si="1733"/>
        <x:v>23</x:v>
      </x:c>
      <x:c r="M9319" s="54">
        <x:f t="shared" si="1734"/>
        <x:v>5143.7292957269665</x:v>
      </x:c>
      <x:c r="N9319" s="54">
        <x:f t="shared" si="1735"/>
        <x:v>3.0720342331437269</x:v>
      </x:c>
      <x:c r="O9319" s="55">
        <x:f t="shared" si="1736"/>
        <x:v>144470</x:v>
      </x:c>
      <x:c r="P9319" s="55">
        <x:f t="shared" si="1737"/>
        <x:v>18040</x:v>
      </x:c>
      <x:c r="Q9319" s="55">
        <x:f t="shared" si="1738"/>
        <x:v>101800.85582859316</x:v>
      </x:c>
      <x:c r="R9319" s="55">
        <x:f t="shared" si="1739"/>
        <x:v>4629.1441714068351</x:v>
      </x:c>
      <x:c r="S9319" s="1" t="str">
        <x:f t="shared" si="1740"/>
        <x:v>YES</x:v>
      </x:c>
      <x:c r="T9319" s="1">
        <x:f t="shared" si="1741"/>
        <x:v>4629.1441714068351</x:v>
      </x:c>
    </x:row>
    <x:row r="9320">
      <x:c r="A9320" s="1"/>
      <x:c r="B9320" s="1"/>
      <x:c r="C9320" s="1"/>
      <x:c r="D9320" s="1"/>
      <x:c r="E9320" s="1"/>
      <x:c r="F9320" s="1"/>
      <x:c r="G9320" s="1"/>
      <x:c r="H9320" s="1"/>
      <x:c r="I9320" s="53">
        <x:f t="shared" si="1730"/>
        <x:v>14</x:v>
      </x:c>
      <x:c r="J9320" s="53">
        <x:f t="shared" si="1731"/>
        <x:v>5</x:v>
      </x:c>
      <x:c r="K9320" s="53">
        <x:f t="shared" si="1732"/>
        <x:v>5</x:v>
      </x:c>
      <x:c r="L9320" s="53">
        <x:f t="shared" si="1733"/>
        <x:v>24</x:v>
      </x:c>
      <x:c r="M9320" s="54">
        <x:f t="shared" si="1734"/>
        <x:v>5193.9776196481698</x:v>
      </x:c>
      <x:c r="N9320" s="54">
        <x:f t="shared" si="1735"/>
        <x:v>3.1069289025334514</x:v>
      </x:c>
      <x:c r="O9320" s="55">
        <x:f t="shared" si="1736"/>
        <x:v>147170</x:v>
      </x:c>
      <x:c r="P9320" s="55">
        <x:f t="shared" si="1737"/>
        <x:v>18920</x:v>
      </x:c>
      <x:c r="Q9320" s="55">
        <x:f t="shared" si="1738"/>
        <x:v>102673.22256333628</x:v>
      </x:c>
      <x:c r="R9320" s="55">
        <x:f t="shared" si="1739"/>
        <x:v>5576.7774366637168</x:v>
      </x:c>
      <x:c r="S9320" s="1" t="str">
        <x:f t="shared" si="1740"/>
        <x:v>YES</x:v>
      </x:c>
      <x:c r="T9320" s="1">
        <x:f t="shared" si="1741"/>
        <x:v>5576.7774366637168</x:v>
      </x:c>
    </x:row>
    <x:row r="9321">
      <x:c r="A9321" s="1"/>
      <x:c r="B9321" s="1"/>
      <x:c r="C9321" s="1"/>
      <x:c r="D9321" s="1"/>
      <x:c r="E9321" s="1"/>
      <x:c r="F9321" s="1"/>
      <x:c r="G9321" s="1"/>
      <x:c r="H9321" s="1"/>
      <x:c r="I9321" s="53">
        <x:f t="shared" si="1730"/>
        <x:v>14</x:v>
      </x:c>
      <x:c r="J9321" s="53">
        <x:f t="shared" si="1731"/>
        <x:v>5</x:v>
      </x:c>
      <x:c r="K9321" s="53">
        <x:f t="shared" si="1732"/>
        <x:v>6</x:v>
      </x:c>
      <x:c r="L9321" s="53">
        <x:f t="shared" si="1733"/>
        <x:v>25</x:v>
      </x:c>
      <x:c r="M9321" s="54">
        <x:f t="shared" si="1734"/>
        <x:v>5245.4525938298029</x:v>
      </x:c>
      <x:c r="N9321" s="54">
        <x:f t="shared" si="1735"/>
        <x:v>3.1426754123818075</x:v>
      </x:c>
      <x:c r="O9321" s="55">
        <x:f t="shared" si="1736"/>
        <x:v>149870</x:v>
      </x:c>
      <x:c r="P9321" s="55">
        <x:f t="shared" si="1737"/>
        <x:v>19800</x:v>
      </x:c>
      <x:c r="Q9321" s="55">
        <x:f t="shared" si="1738"/>
        <x:v>103566.88530954519</x:v>
      </x:c>
      <x:c r="R9321" s="55">
        <x:f t="shared" si="1739"/>
        <x:v>6503.1146904548077</x:v>
      </x:c>
      <x:c r="S9321" s="1" t="str">
        <x:f t="shared" si="1740"/>
        <x:v>YES</x:v>
      </x:c>
      <x:c r="T9321" s="1">
        <x:f t="shared" si="1741"/>
        <x:v>6503.1146904548077</x:v>
      </x:c>
    </x:row>
    <x:row r="9322">
      <x:c r="A9322" s="1"/>
      <x:c r="B9322" s="1"/>
      <x:c r="C9322" s="1"/>
      <x:c r="D9322" s="1"/>
      <x:c r="E9322" s="1"/>
      <x:c r="F9322" s="1"/>
      <x:c r="G9322" s="1"/>
      <x:c r="H9322" s="1"/>
      <x:c r="I9322" s="53">
        <x:f t="shared" si="1730"/>
        <x:v>14</x:v>
      </x:c>
      <x:c r="J9322" s="53">
        <x:f t="shared" si="1731"/>
        <x:v>5</x:v>
      </x:c>
      <x:c r="K9322" s="53">
        <x:f t="shared" si="1732"/>
        <x:v>7</x:v>
      </x:c>
      <x:c r="L9322" s="53">
        <x:f t="shared" si="1733"/>
        <x:v>26</x:v>
      </x:c>
      <x:c r="M9322" s="54">
        <x:f t="shared" si="1734"/>
        <x:v>5298.1770332277638</x:v>
      </x:c>
      <x:c r="N9322" s="54">
        <x:f t="shared" si="1735"/>
        <x:v>3.1792896064081693</x:v>
      </x:c>
      <x:c r="O9322" s="55">
        <x:f t="shared" si="1736"/>
        <x:v>152570</x:v>
      </x:c>
      <x:c r="P9322" s="55">
        <x:f t="shared" si="1737"/>
        <x:v>20680</x:v>
      </x:c>
      <x:c r="Q9322" s="55">
        <x:f t="shared" si="1738"/>
        <x:v>104482.24016020424</x:v>
      </x:c>
      <x:c r="R9322" s="55">
        <x:f t="shared" si="1739"/>
        <x:v>7407.7598397957627</x:v>
      </x:c>
      <x:c r="S9322" s="1" t="str">
        <x:f t="shared" si="1740"/>
        <x:v>YES</x:v>
      </x:c>
      <x:c r="T9322" s="1">
        <x:f t="shared" si="1741"/>
        <x:v>7407.7598397957627</x:v>
      </x:c>
    </x:row>
    <x:row r="9323">
      <x:c r="A9323" s="1"/>
      <x:c r="B9323" s="1"/>
      <x:c r="C9323" s="1"/>
      <x:c r="D9323" s="1"/>
      <x:c r="E9323" s="1"/>
      <x:c r="F9323" s="1"/>
      <x:c r="G9323" s="1"/>
      <x:c r="H9323" s="1"/>
      <x:c r="I9323" s="53">
        <x:f t="shared" si="1730"/>
        <x:v>14</x:v>
      </x:c>
      <x:c r="J9323" s="53">
        <x:f t="shared" si="1731"/>
        <x:v>5</x:v>
      </x:c>
      <x:c r="K9323" s="53">
        <x:f t="shared" si="1732"/>
        <x:v>8</x:v>
      </x:c>
      <x:c r="L9323" s="53">
        <x:f t="shared" si="1733"/>
        <x:v>27</x:v>
      </x:c>
      <x:c r="M9323" s="54">
        <x:f t="shared" si="1734"/>
        <x:v>5352.1741315077434</x:v>
      </x:c>
      <x:c r="N9323" s="54">
        <x:f t="shared" si="1735"/>
        <x:v>3.2167875913248216</x:v>
      </x:c>
      <x:c r="O9323" s="55">
        <x:f t="shared" si="1736"/>
        <x:v>155270</x:v>
      </x:c>
      <x:c r="P9323" s="55">
        <x:f t="shared" si="1737"/>
        <x:v>21560</x:v>
      </x:c>
      <x:c r="Q9323" s="55">
        <x:f t="shared" si="1738"/>
        <x:v>105419.68978312054</x:v>
      </x:c>
      <x:c r="R9323" s="55">
        <x:f t="shared" si="1739"/>
        <x:v>8290.3102168794576</x:v>
      </x:c>
      <x:c r="S9323" s="1" t="str">
        <x:f t="shared" si="1740"/>
        <x:v>YES</x:v>
      </x:c>
      <x:c r="T9323" s="1">
        <x:f t="shared" si="1741"/>
        <x:v>8290.3102168794576</x:v>
      </x:c>
    </x:row>
    <x:row r="9324">
      <x:c r="A9324" s="1"/>
      <x:c r="B9324" s="1"/>
      <x:c r="C9324" s="1"/>
      <x:c r="D9324" s="1"/>
      <x:c r="E9324" s="1"/>
      <x:c r="F9324" s="1"/>
      <x:c r="G9324" s="1"/>
      <x:c r="H9324" s="1"/>
      <x:c r="I9324" s="53">
        <x:f t="shared" si="1730"/>
        <x:v>14</x:v>
      </x:c>
      <x:c r="J9324" s="53">
        <x:f t="shared" si="1731"/>
        <x:v>5</x:v>
      </x:c>
      <x:c r="K9324" s="53">
        <x:f t="shared" si="1732"/>
        <x:v>9</x:v>
      </x:c>
      <x:c r="L9324" s="53">
        <x:f t="shared" si="1733"/>
        <x:v>28</x:v>
      </x:c>
      <x:c r="M9324" s="54">
        <x:f t="shared" si="1734"/>
        <x:v>5407.4674669481383</x:v>
      </x:c>
      <x:c r="N9324" s="54">
        <x:f t="shared" si="1735"/>
        <x:v>3.2551857409362071</x:v>
      </x:c>
      <x:c r="O9324" s="55">
        <x:f t="shared" si="1736"/>
        <x:v>157970</x:v>
      </x:c>
      <x:c r="P9324" s="55">
        <x:f t="shared" si="1737"/>
        <x:v>22440</x:v>
      </x:c>
      <x:c r="Q9324" s="55">
        <x:f t="shared" si="1738"/>
        <x:v>106379.64352340518</x:v>
      </x:c>
      <x:c r="R9324" s="55">
        <x:f t="shared" si="1739"/>
        <x:v>9150.3564765948249</x:v>
      </x:c>
      <x:c r="S9324" s="1" t="str">
        <x:f t="shared" si="1740"/>
        <x:v>YES</x:v>
      </x:c>
      <x:c r="T9324" s="1">
        <x:f t="shared" si="1741"/>
        <x:v>9150.3564765948249</x:v>
      </x:c>
    </x:row>
    <x:row r="9325">
      <x:c r="A9325" s="1"/>
      <x:c r="B9325" s="1"/>
      <x:c r="C9325" s="1"/>
      <x:c r="D9325" s="1"/>
      <x:c r="E9325" s="1"/>
      <x:c r="F9325" s="1"/>
      <x:c r="G9325" s="1"/>
      <x:c r="H9325" s="1"/>
      <x:c r="I9325" s="53">
        <x:f t="shared" si="1730"/>
        <x:v>14</x:v>
      </x:c>
      <x:c r="J9325" s="53">
        <x:f t="shared" si="1731"/>
        <x:v>5</x:v>
      </x:c>
      <x:c r="K9325" s="53">
        <x:f t="shared" si="1732"/>
        <x:v>10</x:v>
      </x:c>
      <x:c r="L9325" s="53">
        <x:f t="shared" si="1733"/>
        <x:v>29</x:v>
      </x:c>
      <x:c r="M9325" s="54">
        <x:f t="shared" si="1734"/>
        <x:v>5464.0810084313507</x:v>
      </x:c>
      <x:c r="N9325" s="54">
        <x:f t="shared" si="1735"/>
        <x:v>3.2945007002995492</x:v>
      </x:c>
      <x:c r="O9325" s="55">
        <x:f t="shared" si="1736"/>
        <x:v>160670</x:v>
      </x:c>
      <x:c r="P9325" s="55">
        <x:f t="shared" si="1737"/>
        <x:v>23320</x:v>
      </x:c>
      <x:c r="Q9325" s="55">
        <x:f t="shared" si="1738"/>
        <x:v>107362.51750748872</x:v>
      </x:c>
      <x:c r="R9325" s="55">
        <x:f t="shared" si="1739"/>
        <x:v>9987.4824925112771</x:v>
      </x:c>
      <x:c r="S9325" s="1" t="str">
        <x:f t="shared" si="1740"/>
        <x:v>YES</x:v>
      </x:c>
      <x:c r="T9325" s="1">
        <x:f t="shared" si="1741"/>
        <x:v>9987.4824925112771</x:v>
      </x:c>
    </x:row>
    <x:row r="9326">
      <x:c r="A9326" s="1"/>
      <x:c r="B9326" s="1"/>
      <x:c r="C9326" s="1"/>
      <x:c r="D9326" s="1"/>
      <x:c r="E9326" s="1"/>
      <x:c r="F9326" s="1"/>
      <x:c r="G9326" s="1"/>
      <x:c r="H9326" s="1"/>
      <x:c r="I9326" s="53" t="n">
        <x:f t="shared" ref="I9326:I9389" si="1742">INT((ROW()-ROW($I$46))/((CARROT_CAP+1)*(MESCLUN_CAP+1)))</x:f>
        <x:v>14</x:v>
      </x:c>
      <x:c r="J9326" s="53" t="n">
        <x:f t="shared" ref="J9326:J9389" si="1743">MOD(INT((ROW()-ROW($I$46))/(MESCLUN_CAP+1)),CARROT_CAP+1)</x:f>
        <x:v>5</x:v>
      </x:c>
      <x:c r="K9326" s="53" t="n">
        <x:f t="shared" ref="K9326:K9389" si="1744">MOD(ROW()-ROW($I$46),MESCLUN_CAP+1)</x:f>
        <x:v>11</x:v>
      </x:c>
      <x:c r="L9326" s="53" t="n">
        <x:f t="shared" ref="L9326:L9389" si="1745">SUM(I9326:K9326)</x:f>
        <x:v>30</x:v>
      </x:c>
      <x:c r="M9326" s="54" t="n">
        <x:f t="shared" ref="M9326:M9389" si="1746">I9326*TOMATO_HOURS*WEEKS*(1+TOMATO_DIM)^I9326+J9326*CARROT_HOURS*WEEKS*(1+CARROT_DIM)^J9326+K9326*MESCLUN_HOURS*WEEKS*(1+MESCLUN_DIM)^K9326</x:f>
        <x:v>5522.039121524791</x:v>
      </x:c>
      <x:c r="N9326" s="54" t="n">
        <x:f t="shared" ref="N9326:N9389" si="1747">MAX(M9326-FARMER_HOURS,0)/TEMP_HOURS_PER_WORKER</x:f>
        <x:v>3.3347493899477714</x:v>
      </x:c>
      <x:c r="O9326" s="55" t="n">
        <x:f t="shared" ref="O9326:O9389" si="1748">I9326*TOMATO_PRICE+J9326*CARROT_PRICE+K9326*MESCLUN_PRICE</x:f>
        <x:v>163370</x:v>
      </x:c>
      <x:c r="P9326" s="55" t="n">
        <x:f t="shared" ref="P9326:P9389" si="1749">I9326*TOMATO_FERTILIZER+J9326*CARROT_FERTILIZER+K9326*MESCLUN_FERTILIZER</x:f>
        <x:v>24200</x:v>
      </x:c>
      <x:c r="Q9326" s="55" t="n">
        <x:f t="shared" ref="Q9326:Q9389" si="1750">MIN(M9326,FARMER_HOURS)*FARMER_RATE+MAX(M9326-FARMER_HOURS,0)*TEMP_RATE</x:f>
        <x:v>108368.73474869429</x:v>
      </x:c>
      <x:c r="R9326" s="55" t="n">
        <x:f t="shared" ref="R9326:R9389" si="1751">O9326-P9326-Q9326-FIXED_COST</x:f>
        <x:v>10801.265251305711</x:v>
      </x:c>
      <x:c r="S9326" s="1" t="str">
        <x:f t="shared" ref="S9326:S9389" si="1752">IF(AND(L9326&lt;=TOTAL_BED_CAP,N9326&lt;=TEMP_WORKER_CAP),"YES","NO")</x:f>
        <x:v>YES</x:v>
      </x:c>
      <x:c r="T9326" s="1" t="n">
        <x:f t="shared" ref="T9326:T9389" si="1753">IF(S9326="YES",R9326,-1E+99)</x:f>
        <x:v>10801.265251305711</x:v>
      </x:c>
    </x:row>
    <x:row r="9327">
      <x:c r="A9327" s="1"/>
      <x:c r="B9327" s="1"/>
      <x:c r="C9327" s="1"/>
      <x:c r="D9327" s="1"/>
      <x:c r="E9327" s="1"/>
      <x:c r="F9327" s="1"/>
      <x:c r="G9327" s="1"/>
      <x:c r="H9327" s="1"/>
      <x:c r="I9327" s="53">
        <x:f t="shared" si="1742"/>
        <x:v>14</x:v>
      </x:c>
      <x:c r="J9327" s="53">
        <x:f t="shared" si="1743"/>
        <x:v>5</x:v>
      </x:c>
      <x:c r="K9327" s="53">
        <x:f t="shared" si="1744"/>
        <x:v>12</x:v>
      </x:c>
      <x:c r="L9327" s="53">
        <x:f t="shared" si="1745"/>
        <x:v>31</x:v>
      </x:c>
      <x:c r="M9327" s="54">
        <x:f t="shared" si="1746"/>
        <x:v>5581.3665746528541</x:v>
      </x:c>
      <x:c r="N9327" s="54">
        <x:f t="shared" si="1747"/>
        <x:v>3.3759490101755931</x:v>
      </x:c>
      <x:c r="O9327" s="55">
        <x:f t="shared" si="1748"/>
        <x:v>166070</x:v>
      </x:c>
      <x:c r="P9327" s="55">
        <x:f t="shared" si="1749"/>
        <x:v>25080</x:v>
      </x:c>
      <x:c r="Q9327" s="55">
        <x:f t="shared" si="1750"/>
        <x:v>109398.72525438982</x:v>
      </x:c>
      <x:c r="R9327" s="55">
        <x:f t="shared" si="1751"/>
        <x:v>11591.274745610179</x:v>
      </x:c>
      <x:c r="S9327" s="1" t="str">
        <x:f t="shared" si="1752"/>
        <x:v>YES</x:v>
      </x:c>
      <x:c r="T9327" s="1">
        <x:f t="shared" si="1753"/>
        <x:v>11591.274745610179</x:v>
      </x:c>
    </x:row>
    <x:row r="9328">
      <x:c r="A9328" s="1"/>
      <x:c r="B9328" s="1"/>
      <x:c r="C9328" s="1"/>
      <x:c r="D9328" s="1"/>
      <x:c r="E9328" s="1"/>
      <x:c r="F9328" s="1"/>
      <x:c r="G9328" s="1"/>
      <x:c r="H9328" s="1"/>
      <x:c r="I9328" s="53">
        <x:f t="shared" si="1742"/>
        <x:v>14</x:v>
      </x:c>
      <x:c r="J9328" s="53">
        <x:f t="shared" si="1743"/>
        <x:v>5</x:v>
      </x:c>
      <x:c r="K9328" s="53">
        <x:f t="shared" si="1744"/>
        <x:v>13</x:v>
      </x:c>
      <x:c r="L9328" s="53">
        <x:f t="shared" si="1745"/>
        <x:v>32</x:v>
      </x:c>
      <x:c r="M9328" s="54">
        <x:f t="shared" si="1746"/>
        <x:v>5642.0885453612391</x:v>
      </x:c>
      <x:c r="N9328" s="54">
        <x:f t="shared" si="1747"/>
        <x:v>3.4181170453897494</x:v>
      </x:c>
      <x:c r="O9328" s="55">
        <x:f t="shared" si="1748"/>
        <x:v>168770</x:v>
      </x:c>
      <x:c r="P9328" s="55">
        <x:f t="shared" si="1749"/>
        <x:v>25960</x:v>
      </x:c>
      <x:c r="Q9328" s="55">
        <x:f t="shared" si="1750"/>
        <x:v>110452.92613474373</x:v>
      </x:c>
      <x:c r="R9328" s="55">
        <x:f t="shared" si="1751"/>
        <x:v>12357.073865256272</x:v>
      </x:c>
      <x:c r="S9328" s="1" t="str">
        <x:f t="shared" si="1752"/>
        <x:v>YES</x:v>
      </x:c>
      <x:c r="T9328" s="1">
        <x:f t="shared" si="1753"/>
        <x:v>12357.073865256272</x:v>
      </x:c>
    </x:row>
    <x:row r="9329">
      <x:c r="A9329" s="1"/>
      <x:c r="B9329" s="1"/>
      <x:c r="C9329" s="1"/>
      <x:c r="D9329" s="1"/>
      <x:c r="E9329" s="1"/>
      <x:c r="F9329" s="1"/>
      <x:c r="G9329" s="1"/>
      <x:c r="H9329" s="1"/>
      <x:c r="I9329" s="53">
        <x:f t="shared" si="1742"/>
        <x:v>14</x:v>
      </x:c>
      <x:c r="J9329" s="53">
        <x:f t="shared" si="1743"/>
        <x:v>5</x:v>
      </x:c>
      <x:c r="K9329" s="53">
        <x:f t="shared" si="1744"/>
        <x:v>14</x:v>
      </x:c>
      <x:c r="L9329" s="53">
        <x:f t="shared" si="1745"/>
        <x:v>33</x:v>
      </x:c>
      <x:c r="M9329" s="54">
        <x:f t="shared" si="1746"/>
        <x:v>5704.2306266749001</x:v>
      </x:c>
      <x:c r="N9329" s="54">
        <x:f t="shared" si="1747"/>
        <x:v>3.4612712685242362</x:v>
      </x:c>
      <x:c r="O9329" s="55">
        <x:f t="shared" si="1748"/>
        <x:v>171470</x:v>
      </x:c>
      <x:c r="P9329" s="55">
        <x:f t="shared" si="1749"/>
        <x:v>26840</x:v>
      </x:c>
      <x:c r="Q9329" s="55">
        <x:f t="shared" si="1750"/>
        <x:v>111531.7817131059</x:v>
      </x:c>
      <x:c r="R9329" s="55">
        <x:f t="shared" si="1751"/>
        <x:v>13098.218286894102</x:v>
      </x:c>
      <x:c r="S9329" s="1" t="str">
        <x:f t="shared" si="1752"/>
        <x:v>YES</x:v>
      </x:c>
      <x:c r="T9329" s="1">
        <x:f t="shared" si="1753"/>
        <x:v>13098.218286894102</x:v>
      </x:c>
    </x:row>
    <x:row r="9330">
      <x:c r="A9330" s="1"/>
      <x:c r="B9330" s="1"/>
      <x:c r="C9330" s="1"/>
      <x:c r="D9330" s="1"/>
      <x:c r="E9330" s="1"/>
      <x:c r="F9330" s="1"/>
      <x:c r="G9330" s="1"/>
      <x:c r="H9330" s="1"/>
      <x:c r="I9330" s="53">
        <x:f t="shared" si="1742"/>
        <x:v>14</x:v>
      </x:c>
      <x:c r="J9330" s="53">
        <x:f t="shared" si="1743"/>
        <x:v>5</x:v>
      </x:c>
      <x:c r="K9330" s="53">
        <x:f t="shared" si="1744"/>
        <x:v>15</x:v>
      </x:c>
      <x:c r="L9330" s="53">
        <x:f t="shared" si="1745"/>
        <x:v>34</x:v>
      </x:c>
      <x:c r="M9330" s="54">
        <x:f t="shared" si="1746"/>
        <x:v>5767.8188335510458</x:v>
      </x:c>
      <x:c r="N9330" s="54">
        <x:f t="shared" si="1747"/>
        <x:v>3.5054297455215595</x:v>
      </x:c>
      <x:c r="O9330" s="55">
        <x:f t="shared" si="1748"/>
        <x:v>174170</x:v>
      </x:c>
      <x:c r="P9330" s="55">
        <x:f t="shared" si="1749"/>
        <x:v>27720</x:v>
      </x:c>
      <x:c r="Q9330" s="55">
        <x:f t="shared" si="1750"/>
        <x:v>112635.74363803898</x:v>
      </x:c>
      <x:c r="R9330" s="55">
        <x:f t="shared" si="1751"/>
        <x:v>13814.256361961016</x:v>
      </x:c>
      <x:c r="S9330" s="1" t="str">
        <x:f t="shared" si="1752"/>
        <x:v>YES</x:v>
      </x:c>
      <x:c r="T9330" s="1">
        <x:f t="shared" si="1753"/>
        <x:v>13814.256361961016</x:v>
      </x:c>
    </x:row>
    <x:row r="9331">
      <x:c r="A9331" s="1"/>
      <x:c r="B9331" s="1"/>
      <x:c r="C9331" s="1"/>
      <x:c r="D9331" s="1"/>
      <x:c r="E9331" s="1"/>
      <x:c r="F9331" s="1"/>
      <x:c r="G9331" s="1"/>
      <x:c r="H9331" s="1"/>
      <x:c r="I9331" s="53">
        <x:f t="shared" si="1742"/>
        <x:v>14</x:v>
      </x:c>
      <x:c r="J9331" s="53">
        <x:f t="shared" si="1743"/>
        <x:v>5</x:v>
      </x:c>
      <x:c r="K9331" s="53">
        <x:f t="shared" si="1744"/>
        <x:v>16</x:v>
      </x:c>
      <x:c r="L9331" s="53">
        <x:f t="shared" si="1745"/>
        <x:v>35</x:v>
      </x:c>
      <x:c r="M9331" s="54">
        <x:f t="shared" si="1746"/>
        <x:v>5832.8796094285353</x:v>
      </x:c>
      <x:c r="N9331" s="54">
        <x:f t="shared" si="1747"/>
        <x:v>3.5506108398809273</x:v>
      </x:c>
      <x:c r="O9331" s="55">
        <x:f t="shared" si="1748"/>
        <x:v>176870</x:v>
      </x:c>
      <x:c r="P9331" s="55">
        <x:f t="shared" si="1749"/>
        <x:v>28600</x:v>
      </x:c>
      <x:c r="Q9331" s="55">
        <x:f t="shared" si="1750"/>
        <x:v>113765.27099702318</x:v>
      </x:c>
      <x:c r="R9331" s="55">
        <x:f t="shared" si="1751"/>
        <x:v>14504.729002976819</x:v>
      </x:c>
      <x:c r="S9331" s="1" t="str">
        <x:f t="shared" si="1752"/>
        <x:v>YES</x:v>
      </x:c>
      <x:c r="T9331" s="1">
        <x:f t="shared" si="1753"/>
        <x:v>14504.729002976819</x:v>
      </x:c>
    </x:row>
    <x:row r="9332">
      <x:c r="A9332" s="1"/>
      <x:c r="B9332" s="1"/>
      <x:c r="C9332" s="1"/>
      <x:c r="D9332" s="1"/>
      <x:c r="E9332" s="1"/>
      <x:c r="F9332" s="1"/>
      <x:c r="G9332" s="1"/>
      <x:c r="H9332" s="1"/>
      <x:c r="I9332" s="53">
        <x:f t="shared" si="1742"/>
        <x:v>14</x:v>
      </x:c>
      <x:c r="J9332" s="53">
        <x:f t="shared" si="1743"/>
        <x:v>5</x:v>
      </x:c>
      <x:c r="K9332" s="53">
        <x:f t="shared" si="1744"/>
        <x:v>17</x:v>
      </x:c>
      <x:c r="L9332" s="53">
        <x:f t="shared" si="1745"/>
        <x:v>36</x:v>
      </x:c>
      <x:c r="M9332" s="54">
        <x:f t="shared" si="1746"/>
        <x:v>5899.4398328750758</x:v>
      </x:c>
      <x:c r="N9332" s="54">
        <x:f t="shared" si="1747"/>
        <x:v>3.5968332172743582</x:v>
      </x:c>
      <x:c r="O9332" s="55">
        <x:f t="shared" si="1748"/>
        <x:v>179570</x:v>
      </x:c>
      <x:c r="P9332" s="55">
        <x:f t="shared" si="1749"/>
        <x:v>29480</x:v>
      </x:c>
      <x:c r="Q9332" s="55">
        <x:f t="shared" si="1750"/>
        <x:v>114920.83043185895</x:v>
      </x:c>
      <x:c r="R9332" s="55">
        <x:f t="shared" si="1751"/>
        <x:v>15169.169568141049</x:v>
      </x:c>
      <x:c r="S9332" s="1" t="str">
        <x:f t="shared" si="1752"/>
        <x:v>YES</x:v>
      </x:c>
      <x:c r="T9332" s="1">
        <x:f t="shared" si="1753"/>
        <x:v>15169.169568141049</x:v>
      </x:c>
    </x:row>
    <x:row r="9333">
      <x:c r="A9333" s="1"/>
      <x:c r="B9333" s="1"/>
      <x:c r="C9333" s="1"/>
      <x:c r="D9333" s="1"/>
      <x:c r="E9333" s="1"/>
      <x:c r="F9333" s="1"/>
      <x:c r="G9333" s="1"/>
      <x:c r="H9333" s="1"/>
      <x:c r="I9333" s="53">
        <x:f t="shared" si="1742"/>
        <x:v>14</x:v>
      </x:c>
      <x:c r="J9333" s="53">
        <x:f t="shared" si="1743"/>
        <x:v>5</x:v>
      </x:c>
      <x:c r="K9333" s="53">
        <x:f t="shared" si="1744"/>
        <x:v>18</x:v>
      </x:c>
      <x:c r="L9333" s="53">
        <x:f t="shared" si="1745"/>
        <x:v>37</x:v>
      </x:c>
      <x:c r="M9333" s="54">
        <x:f t="shared" si="1746"/>
        <x:v>5967.5268243336632</x:v>
      </x:c>
      <x:c r="N9333" s="54">
        <x:f t="shared" si="1747"/>
        <x:v>3.6441158502317106</x:v>
      </x:c>
      <x:c r="O9333" s="55">
        <x:f t="shared" si="1748"/>
        <x:v>182270</x:v>
      </x:c>
      <x:c r="P9333" s="55">
        <x:f t="shared" si="1749"/>
        <x:v>30360</x:v>
      </x:c>
      <x:c r="Q9333" s="55">
        <x:f t="shared" si="1750"/>
        <x:v>116102.89625579276</x:v>
      </x:c>
      <x:c r="R9333" s="55">
        <x:f t="shared" si="1751"/>
        <x:v>15807.103744207241</x:v>
      </x:c>
      <x:c r="S9333" s="1" t="str">
        <x:f t="shared" si="1752"/>
        <x:v>YES</x:v>
      </x:c>
      <x:c r="T9333" s="1">
        <x:f t="shared" si="1753"/>
        <x:v>15807.103744207241</x:v>
      </x:c>
    </x:row>
    <x:row r="9334">
      <x:c r="A9334" s="1"/>
      <x:c r="B9334" s="1"/>
      <x:c r="C9334" s="1"/>
      <x:c r="D9334" s="1"/>
      <x:c r="E9334" s="1"/>
      <x:c r="F9334" s="1"/>
      <x:c r="G9334" s="1"/>
      <x:c r="H9334" s="1"/>
      <x:c r="I9334" s="53">
        <x:f t="shared" si="1742"/>
        <x:v>14</x:v>
      </x:c>
      <x:c r="J9334" s="53">
        <x:f t="shared" si="1743"/>
        <x:v>5</x:v>
      </x:c>
      <x:c r="K9334" s="53">
        <x:f t="shared" si="1744"/>
        <x:v>19</x:v>
      </x:c>
      <x:c r="L9334" s="53">
        <x:f t="shared" si="1745"/>
        <x:v>38</x:v>
      </x:c>
      <x:c r="M9334" s="54">
        <x:f t="shared" si="1746"/>
        <x:v>6037.1683529696847</x:v>
      </x:c>
      <x:c r="N9334" s="54">
        <x:f t="shared" si="1747"/>
        <x:v>3.6924780228956142</x:v>
      </x:c>
      <x:c r="O9334" s="55">
        <x:f t="shared" si="1748"/>
        <x:v>184970</x:v>
      </x:c>
      <x:c r="P9334" s="55">
        <x:f t="shared" si="1749"/>
        <x:v>31240</x:v>
      </x:c>
      <x:c r="Q9334" s="55">
        <x:f t="shared" si="1750"/>
        <x:v>117311.95057239036</x:v>
      </x:c>
      <x:c r="R9334" s="55">
        <x:f t="shared" si="1751"/>
        <x:v>16418.049427609643</x:v>
      </x:c>
      <x:c r="S9334" s="1" t="str">
        <x:f t="shared" si="1752"/>
        <x:v>YES</x:v>
      </x:c>
      <x:c r="T9334" s="1">
        <x:f t="shared" si="1753"/>
        <x:v>16418.049427609643</x:v>
      </x:c>
    </x:row>
    <x:row r="9335">
      <x:c r="A9335" s="1"/>
      <x:c r="B9335" s="1"/>
      <x:c r="C9335" s="1"/>
      <x:c r="D9335" s="1"/>
      <x:c r="E9335" s="1"/>
      <x:c r="F9335" s="1"/>
      <x:c r="G9335" s="1"/>
      <x:c r="H9335" s="1"/>
      <x:c r="I9335" s="53">
        <x:f t="shared" si="1742"/>
        <x:v>14</x:v>
      </x:c>
      <x:c r="J9335" s="53">
        <x:f t="shared" si="1743"/>
        <x:v>5</x:v>
      </x:c>
      <x:c r="K9335" s="53">
        <x:f t="shared" si="1744"/>
        <x:v>20</x:v>
      </x:c>
      <x:c r="L9335" s="53">
        <x:f t="shared" si="1745"/>
        <x:v>39</x:v>
      </x:c>
      <x:c r="M9335" s="54">
        <x:f t="shared" si="1746"/>
        <x:v>6108.3926436201618</x:v>
      </x:c>
      <x:c r="N9335" s="54">
        <x:f t="shared" si="1747"/>
        <x:v>3.7419393358473347</x:v>
      </x:c>
      <x:c r="O9335" s="55">
        <x:f t="shared" si="1748"/>
        <x:v>187670</x:v>
      </x:c>
      <x:c r="P9335" s="55">
        <x:f t="shared" si="1749"/>
        <x:v>32120</x:v>
      </x:c>
      <x:c r="Q9335" s="55">
        <x:f t="shared" si="1750"/>
        <x:v>118548.48339618336</x:v>
      </x:c>
      <x:c r="R9335" s="55">
        <x:f t="shared" si="1751"/>
        <x:v>17001.516603816635</x:v>
      </x:c>
      <x:c r="S9335" s="1" t="str">
        <x:f t="shared" si="1752"/>
        <x:v>YES</x:v>
      </x:c>
      <x:c r="T9335" s="1">
        <x:f t="shared" si="1753"/>
        <x:v>17001.516603816635</x:v>
      </x:c>
    </x:row>
    <x:row r="9336">
      <x:c r="A9336" s="1"/>
      <x:c r="B9336" s="1"/>
      <x:c r="C9336" s="1"/>
      <x:c r="D9336" s="1"/>
      <x:c r="E9336" s="1"/>
      <x:c r="F9336" s="1"/>
      <x:c r="G9336" s="1"/>
      <x:c r="H9336" s="1"/>
      <x:c r="I9336" s="53">
        <x:f t="shared" si="1742"/>
        <x:v>14</x:v>
      </x:c>
      <x:c r="J9336" s="53">
        <x:f t="shared" si="1743"/>
        <x:v>5</x:v>
      </x:c>
      <x:c r="K9336" s="53">
        <x:f t="shared" si="1744"/>
        <x:v>21</x:v>
      </x:c>
      <x:c r="L9336" s="53">
        <x:f t="shared" si="1745"/>
        <x:v>40</x:v>
      </x:c>
      <x:c r="M9336" s="54">
        <x:f t="shared" si="1746"/>
        <x:v>6181.2283838466055</x:v>
      </x:c>
      <x:c r="N9336" s="54">
        <x:f t="shared" si="1747"/>
        <x:v>3.7925197110045872</x:v>
      </x:c>
      <x:c r="O9336" s="55">
        <x:f t="shared" si="1748"/>
        <x:v>190370</x:v>
      </x:c>
      <x:c r="P9336" s="55">
        <x:f t="shared" si="1749"/>
        <x:v>33000</x:v>
      </x:c>
      <x:c r="Q9336" s="55">
        <x:f t="shared" si="1750"/>
        <x:v>119812.99277511468</x:v>
      </x:c>
      <x:c r="R9336" s="55">
        <x:f t="shared" si="1751"/>
        <x:v>17557.007224885325</x:v>
      </x:c>
      <x:c r="S9336" s="1" t="str">
        <x:f t="shared" si="1752"/>
        <x:v>YES</x:v>
      </x:c>
      <x:c r="T9336" s="1">
        <x:f t="shared" si="1753"/>
        <x:v>17557.007224885325</x:v>
      </x:c>
    </x:row>
    <x:row r="9337">
      <x:c r="A9337" s="1"/>
      <x:c r="B9337" s="1"/>
      <x:c r="C9337" s="1"/>
      <x:c r="D9337" s="1"/>
      <x:c r="E9337" s="1"/>
      <x:c r="F9337" s="1"/>
      <x:c r="G9337" s="1"/>
      <x:c r="H9337" s="1"/>
      <x:c r="I9337" s="53">
        <x:f t="shared" si="1742"/>
        <x:v>14</x:v>
      </x:c>
      <x:c r="J9337" s="53">
        <x:f t="shared" si="1743"/>
        <x:v>5</x:v>
      </x:c>
      <x:c r="K9337" s="53">
        <x:f t="shared" si="1744"/>
        <x:v>22</x:v>
      </x:c>
      <x:c r="L9337" s="53">
        <x:f t="shared" si="1745"/>
        <x:v>41</x:v>
      </x:c>
      <x:c r="M9337" s="54">
        <x:f t="shared" si="1746"/>
        <x:v>6255.704731093002</x:v>
      </x:c>
      <x:c r="N9337" s="54">
        <x:f t="shared" si="1747"/>
        <x:v>3.8442393965923625</x:v>
      </x:c>
      <x:c r="O9337" s="55">
        <x:f t="shared" si="1748"/>
        <x:v>193070</x:v>
      </x:c>
      <x:c r="P9337" s="55">
        <x:f t="shared" si="1749"/>
        <x:v>33880</x:v>
      </x:c>
      <x:c r="Q9337" s="55">
        <x:f t="shared" si="1750"/>
        <x:v>121105.98491480906</x:v>
      </x:c>
      <x:c r="R9337" s="55">
        <x:f t="shared" si="1751"/>
        <x:v>18084.015085190942</x:v>
      </x:c>
      <x:c r="S9337" s="1" t="str">
        <x:f t="shared" si="1752"/>
        <x:v>YES</x:v>
      </x:c>
      <x:c r="T9337" s="1">
        <x:f t="shared" si="1753"/>
        <x:v>18084.015085190942</x:v>
      </x:c>
    </x:row>
    <x:row r="9338">
      <x:c r="A9338" s="1"/>
      <x:c r="B9338" s="1"/>
      <x:c r="C9338" s="1"/>
      <x:c r="D9338" s="1"/>
      <x:c r="E9338" s="1"/>
      <x:c r="F9338" s="1"/>
      <x:c r="G9338" s="1"/>
      <x:c r="H9338" s="1"/>
      <x:c r="I9338" s="53">
        <x:f t="shared" si="1742"/>
        <x:v>14</x:v>
      </x:c>
      <x:c r="J9338" s="53">
        <x:f t="shared" si="1743"/>
        <x:v>5</x:v>
      </x:c>
      <x:c r="K9338" s="53">
        <x:f t="shared" si="1744"/>
        <x:v>23</x:v>
      </x:c>
      <x:c r="L9338" s="53">
        <x:f t="shared" si="1745"/>
        <x:v>42</x:v>
      </x:c>
      <x:c r="M9338" s="54">
        <x:f t="shared" si="1746"/>
        <x:v>6331.8513199504378</x:v>
      </x:c>
      <x:c r="N9338" s="54">
        <x:f t="shared" si="1747"/>
        <x:v>3.8971189721878039</x:v>
      </x:c>
      <x:c r="O9338" s="55">
        <x:f t="shared" si="1748"/>
        <x:v>195770</x:v>
      </x:c>
      <x:c r="P9338" s="55">
        <x:f t="shared" si="1749"/>
        <x:v>34760</x:v>
      </x:c>
      <x:c r="Q9338" s="55">
        <x:f t="shared" si="1750"/>
        <x:v>122427.9743046951</x:v>
      </x:c>
      <x:c r="R9338" s="55">
        <x:f t="shared" si="1751"/>
        <x:v>18582.025695304896</x:v>
      </x:c>
      <x:c r="S9338" s="1" t="str">
        <x:f t="shared" si="1752"/>
        <x:v>YES</x:v>
      </x:c>
      <x:c r="T9338" s="1">
        <x:f t="shared" si="1753"/>
        <x:v>18582.025695304896</x:v>
      </x:c>
    </x:row>
    <x:row r="9339">
      <x:c r="A9339" s="1"/>
      <x:c r="B9339" s="1"/>
      <x:c r="C9339" s="1"/>
      <x:c r="D9339" s="1"/>
      <x:c r="E9339" s="1"/>
      <x:c r="F9339" s="1"/>
      <x:c r="G9339" s="1"/>
      <x:c r="H9339" s="1"/>
      <x:c r="I9339" s="53">
        <x:f t="shared" si="1742"/>
        <x:v>14</x:v>
      </x:c>
      <x:c r="J9339" s="53">
        <x:f t="shared" si="1743"/>
        <x:v>5</x:v>
      </x:c>
      <x:c r="K9339" s="53">
        <x:f t="shared" si="1744"/>
        <x:v>24</x:v>
      </x:c>
      <x:c r="L9339" s="53">
        <x:f t="shared" si="1745"/>
        <x:v>43</x:v>
      </x:c>
      <x:c r="M9339" s="54">
        <x:f t="shared" si="1746"/>
        <x:v>6409.6982695299339</x:v>
      </x:c>
      <x:c r="N9339" s="54">
        <x:f t="shared" si="1747"/>
        <x:v>3.951179353840232</x:v>
      </x:c>
      <x:c r="O9339" s="55">
        <x:f t="shared" si="1748"/>
        <x:v>198470</x:v>
      </x:c>
      <x:c r="P9339" s="55">
        <x:f t="shared" si="1749"/>
        <x:v>35640</x:v>
      </x:c>
      <x:c r="Q9339" s="55">
        <x:f t="shared" si="1750"/>
        <x:v>123779.48384600579</x:v>
      </x:c>
      <x:c r="R9339" s="55">
        <x:f t="shared" si="1751"/>
        <x:v>19050.516153994206</x:v>
      </x:c>
      <x:c r="S9339" s="1" t="str">
        <x:f t="shared" si="1752"/>
        <x:v>YES</x:v>
      </x:c>
      <x:c r="T9339" s="1">
        <x:f t="shared" si="1753"/>
        <x:v>19050.516153994206</x:v>
      </x:c>
    </x:row>
    <x:row r="9340">
      <x:c r="A9340" s="1"/>
      <x:c r="B9340" s="1"/>
      <x:c r="C9340" s="1"/>
      <x:c r="D9340" s="1"/>
      <x:c r="E9340" s="1"/>
      <x:c r="F9340" s="1"/>
      <x:c r="G9340" s="1"/>
      <x:c r="H9340" s="1"/>
      <x:c r="I9340" s="53">
        <x:f t="shared" si="1742"/>
        <x:v>14</x:v>
      </x:c>
      <x:c r="J9340" s="53">
        <x:f t="shared" si="1743"/>
        <x:v>5</x:v>
      </x:c>
      <x:c r="K9340" s="53">
        <x:f t="shared" si="1744"/>
        <x:v>25</x:v>
      </x:c>
      <x:c r="L9340" s="53">
        <x:f t="shared" si="1745"/>
        <x:v>44</x:v>
      </x:c>
      <x:c r="M9340" s="54">
        <x:f t="shared" si="1746"/>
        <x:v>6489.2761909450319</x:v>
      </x:c>
      <x:c r="N9340" s="54">
        <x:f t="shared" si="1747"/>
        <x:v>4.0064417992673835</x:v>
      </x:c>
      <x:c r="O9340" s="55">
        <x:f t="shared" si="1748"/>
        <x:v>201170</x:v>
      </x:c>
      <x:c r="P9340" s="55">
        <x:f t="shared" si="1749"/>
        <x:v>36520</x:v>
      </x:c>
      <x:c r="Q9340" s="55">
        <x:f t="shared" si="1750"/>
        <x:v>125161.04498168458</x:v>
      </x:c>
      <x:c r="R9340" s="55">
        <x:f t="shared" si="1751"/>
        <x:v>19488.955018315421</x:v>
      </x:c>
      <x:c r="S9340" s="1" t="str">
        <x:f t="shared" si="1752"/>
        <x:v>NO</x:v>
      </x:c>
      <x:c r="T9340" s="1">
        <x:f t="shared" si="1753"/>
        <x:v>-9.9999999999999997E+98</x:v>
      </x:c>
    </x:row>
    <x:row r="9341">
      <x:c r="A9341" s="1"/>
      <x:c r="B9341" s="1"/>
      <x:c r="C9341" s="1"/>
      <x:c r="D9341" s="1"/>
      <x:c r="E9341" s="1"/>
      <x:c r="F9341" s="1"/>
      <x:c r="G9341" s="1"/>
      <x:c r="H9341" s="1"/>
      <x:c r="I9341" s="53">
        <x:f t="shared" si="1742"/>
        <x:v>14</x:v>
      </x:c>
      <x:c r="J9341" s="53">
        <x:f t="shared" si="1743"/>
        <x:v>5</x:v>
      </x:c>
      <x:c r="K9341" s="53">
        <x:f t="shared" si="1744"/>
        <x:v>26</x:v>
      </x:c>
      <x:c r="L9341" s="53">
        <x:f t="shared" si="1745"/>
        <x:v>45</x:v>
      </x:c>
      <x:c r="M9341" s="54">
        <x:f t="shared" si="1746"/>
        <x:v>6570.6161949057496</x:v>
      </x:c>
      <x:c r="N9341" s="54">
        <x:f t="shared" si="1747"/>
        <x:v>4.062927913128993</x:v>
      </x:c>
      <x:c r="O9341" s="55">
        <x:f t="shared" si="1748"/>
        <x:v>203870</x:v>
      </x:c>
      <x:c r="P9341" s="55">
        <x:f t="shared" si="1749"/>
        <x:v>37400</x:v>
      </x:c>
      <x:c r="Q9341" s="55">
        <x:f t="shared" si="1750"/>
        <x:v>126573.19782822482</x:v>
      </x:c>
      <x:c r="R9341" s="55">
        <x:f t="shared" si="1751"/>
        <x:v>19896.802171775184</x:v>
      </x:c>
      <x:c r="S9341" s="1" t="str">
        <x:f t="shared" si="1752"/>
        <x:v>NO</x:v>
      </x:c>
      <x:c r="T9341" s="1">
        <x:f t="shared" si="1753"/>
        <x:v>-9.9999999999999997E+98</x:v>
      </x:c>
    </x:row>
    <x:row r="9342">
      <x:c r="A9342" s="1"/>
      <x:c r="B9342" s="1"/>
      <x:c r="C9342" s="1"/>
      <x:c r="D9342" s="1"/>
      <x:c r="E9342" s="1"/>
      <x:c r="F9342" s="1"/>
      <x:c r="G9342" s="1"/>
      <x:c r="H9342" s="1"/>
      <x:c r="I9342" s="53">
        <x:f t="shared" si="1742"/>
        <x:v>14</x:v>
      </x:c>
      <x:c r="J9342" s="53">
        <x:f t="shared" si="1743"/>
        <x:v>5</x:v>
      </x:c>
      <x:c r="K9342" s="53">
        <x:f t="shared" si="1744"/>
        <x:v>27</x:v>
      </x:c>
      <x:c r="L9342" s="53">
        <x:f t="shared" si="1745"/>
        <x:v>46</x:v>
      </x:c>
      <x:c r="M9342" s="54">
        <x:f t="shared" si="1746"/>
        <x:v>6653.7498994255056</x:v>
      </x:c>
      <x:c r="N9342" s="54">
        <x:f t="shared" si="1747"/>
        <x:v>4.1206596523788237</x:v>
      </x:c>
      <x:c r="O9342" s="55">
        <x:f t="shared" si="1748"/>
        <x:v>206570</x:v>
      </x:c>
      <x:c r="P9342" s="55">
        <x:f t="shared" si="1749"/>
        <x:v>38280</x:v>
      </x:c>
      <x:c r="Q9342" s="55">
        <x:f t="shared" si="1750"/>
        <x:v>128016.49130947058</x:v>
      </x:c>
      <x:c r="R9342" s="55">
        <x:f t="shared" si="1751"/>
        <x:v>20273.508690529416</x:v>
      </x:c>
      <x:c r="S9342" s="1" t="str">
        <x:f t="shared" si="1752"/>
        <x:v>NO</x:v>
      </x:c>
      <x:c r="T9342" s="1">
        <x:f t="shared" si="1753"/>
        <x:v>-9.9999999999999997E+98</x:v>
      </x:c>
    </x:row>
    <x:row r="9343">
      <x:c r="A9343" s="1"/>
      <x:c r="B9343" s="1"/>
      <x:c r="C9343" s="1"/>
      <x:c r="D9343" s="1"/>
      <x:c r="E9343" s="1"/>
      <x:c r="F9343" s="1"/>
      <x:c r="G9343" s="1"/>
      <x:c r="H9343" s="1"/>
      <x:c r="I9343" s="53">
        <x:f t="shared" si="1742"/>
        <x:v>14</x:v>
      </x:c>
      <x:c r="J9343" s="53">
        <x:f t="shared" si="1743"/>
        <x:v>5</x:v>
      </x:c>
      <x:c r="K9343" s="53">
        <x:f t="shared" si="1744"/>
        <x:v>28</x:v>
      </x:c>
      <x:c r="L9343" s="53">
        <x:f t="shared" si="1745"/>
        <x:v>47</x:v>
      </x:c>
      <x:c r="M9343" s="54">
        <x:f t="shared" si="1746"/>
        <x:v>6738.7094376426594</x:v>
      </x:c>
      <x:c r="N9343" s="54">
        <x:f t="shared" si="1747"/>
        <x:v>4.1796593316962909</x:v>
      </x:c>
      <x:c r="O9343" s="55">
        <x:f t="shared" si="1748"/>
        <x:v>209270</x:v>
      </x:c>
      <x:c r="P9343" s="55">
        <x:f t="shared" si="1749"/>
        <x:v>39160</x:v>
      </x:c>
      <x:c r="Q9343" s="55">
        <x:f t="shared" si="1750"/>
        <x:v>129491.48329240728</x:v>
      </x:c>
      <x:c r="R9343" s="55">
        <x:f t="shared" si="1751"/>
        <x:v>20618.516707592717</x:v>
      </x:c>
      <x:c r="S9343" s="1" t="str">
        <x:f t="shared" si="1752"/>
        <x:v>NO</x:v>
      </x:c>
      <x:c r="T9343" s="1">
        <x:f t="shared" si="1753"/>
        <x:v>-9.9999999999999997E+98</x:v>
      </x:c>
    </x:row>
    <x:row r="9344">
      <x:c r="A9344" s="1"/>
      <x:c r="B9344" s="1"/>
      <x:c r="C9344" s="1"/>
      <x:c r="D9344" s="1"/>
      <x:c r="E9344" s="1"/>
      <x:c r="F9344" s="1"/>
      <x:c r="G9344" s="1"/>
      <x:c r="H9344" s="1"/>
      <x:c r="I9344" s="53">
        <x:f t="shared" si="1742"/>
        <x:v>14</x:v>
      </x:c>
      <x:c r="J9344" s="53">
        <x:f t="shared" si="1743"/>
        <x:v>5</x:v>
      </x:c>
      <x:c r="K9344" s="53">
        <x:f t="shared" si="1744"/>
        <x:v>29</x:v>
      </x:c>
      <x:c r="L9344" s="53">
        <x:f t="shared" si="1745"/>
        <x:v>48</x:v>
      </x:c>
      <x:c r="M9344" s="54">
        <x:f t="shared" si="1746"/>
        <x:v>6825.5274657583132</x:v>
      </x:c>
      <x:c r="N9344" s="54">
        <x:f t="shared" si="1747"/>
        <x:v>4.2399496289988283</x:v>
      </x:c>
      <x:c r="O9344" s="55">
        <x:f t="shared" si="1748"/>
        <x:v>211970</x:v>
      </x:c>
      <x:c r="P9344" s="55">
        <x:f t="shared" si="1749"/>
        <x:v>40040</x:v>
      </x:c>
      <x:c r="Q9344" s="55">
        <x:f t="shared" si="1750"/>
        <x:v>130998.74072497072</x:v>
      </x:c>
      <x:c r="R9344" s="55">
        <x:f t="shared" si="1751"/>
        <x:v>20931.259275029282</x:v>
      </x:c>
      <x:c r="S9344" s="1" t="str">
        <x:f t="shared" si="1752"/>
        <x:v>NO</x:v>
      </x:c>
      <x:c r="T9344" s="1">
        <x:f t="shared" si="1753"/>
        <x:v>-9.9999999999999997E+98</x:v>
      </x:c>
    </x:row>
    <x:row r="9345">
      <x:c r="A9345" s="1"/>
      <x:c r="B9345" s="1"/>
      <x:c r="C9345" s="1"/>
      <x:c r="D9345" s="1"/>
      <x:c r="E9345" s="1"/>
      <x:c r="F9345" s="1"/>
      <x:c r="G9345" s="1"/>
      <x:c r="H9345" s="1"/>
      <x:c r="I9345" s="53">
        <x:f t="shared" si="1742"/>
        <x:v>14</x:v>
      </x:c>
      <x:c r="J9345" s="53">
        <x:f t="shared" si="1743"/>
        <x:v>5</x:v>
      </x:c>
      <x:c r="K9345" s="53">
        <x:f t="shared" si="1744"/>
        <x:v>30</x:v>
      </x:c>
      <x:c r="L9345" s="53">
        <x:f t="shared" si="1745"/>
        <x:v>49</x:v>
      </x:c>
      <x:c r="M9345" s="54">
        <x:f t="shared" si="1746"/>
        <x:v>6914.2371710920843</x:v>
      </x:c>
      <x:c r="N9345" s="54">
        <x:f t="shared" si="1747"/>
        <x:v>4.3015535910361695</x:v>
      </x:c>
      <x:c r="O9345" s="55">
        <x:f t="shared" si="1748"/>
        <x:v>214670</x:v>
      </x:c>
      <x:c r="P9345" s="55">
        <x:f t="shared" si="1749"/>
        <x:v>40920</x:v>
      </x:c>
      <x:c r="Q9345" s="55">
        <x:f t="shared" si="1750"/>
        <x:v>132538.83977590426</x:v>
      </x:c>
      <x:c r="R9345" s="55">
        <x:f t="shared" si="1751"/>
        <x:v>21211.160224095744</x:v>
      </x:c>
      <x:c r="S9345" s="1" t="str">
        <x:f t="shared" si="1752"/>
        <x:v>NO</x:v>
      </x:c>
      <x:c r="T9345" s="1">
        <x:f t="shared" si="1753"/>
        <x:v>-9.9999999999999997E+98</x:v>
      </x:c>
    </x:row>
    <x:row r="9346">
      <x:c r="A9346" s="1"/>
      <x:c r="B9346" s="1"/>
      <x:c r="C9346" s="1"/>
      <x:c r="D9346" s="1"/>
      <x:c r="E9346" s="1"/>
      <x:c r="F9346" s="1"/>
      <x:c r="G9346" s="1"/>
      <x:c r="H9346" s="1"/>
      <x:c r="I9346" s="53">
        <x:f t="shared" si="1742"/>
        <x:v>14</x:v>
      </x:c>
      <x:c r="J9346" s="53">
        <x:f t="shared" si="1743"/>
        <x:v>6</x:v>
      </x:c>
      <x:c r="K9346" s="53">
        <x:f t="shared" si="1744"/>
        <x:v>0</x:v>
      </x:c>
      <x:c r="L9346" s="53">
        <x:f t="shared" si="1745"/>
        <x:v>20</x:v>
      </x:c>
      <x:c r="M9346" s="54">
        <x:f t="shared" si="1746"/>
        <x:v>4993.5927184271613</x:v>
      </x:c>
      <x:c r="N9346" s="54">
        <x:f t="shared" si="1747"/>
        <x:v>2.9677727211299731</x:v>
      </x:c>
      <x:c r="O9346" s="55">
        <x:f t="shared" si="1748"/>
        <x:v>135764</x:v>
      </x:c>
      <x:c r="P9346" s="55">
        <x:f t="shared" si="1749"/>
        <x:v>14960</x:v>
      </x:c>
      <x:c r="Q9346" s="55">
        <x:f t="shared" si="1750"/>
        <x:v>99194.318028249327</x:v>
      </x:c>
      <x:c r="R9346" s="55">
        <x:f t="shared" si="1751"/>
        <x:v>1609.6819717506733</x:v>
      </x:c>
      <x:c r="S9346" s="1" t="str">
        <x:f t="shared" si="1752"/>
        <x:v>YES</x:v>
      </x:c>
      <x:c r="T9346" s="1">
        <x:f t="shared" si="1753"/>
        <x:v>1609.6819717506733</x:v>
      </x:c>
    </x:row>
    <x:row r="9347">
      <x:c r="A9347" s="1"/>
      <x:c r="B9347" s="1"/>
      <x:c r="C9347" s="1"/>
      <x:c r="D9347" s="1"/>
      <x:c r="E9347" s="1"/>
      <x:c r="F9347" s="1"/>
      <x:c r="G9347" s="1"/>
      <x:c r="H9347" s="1"/>
      <x:c r="I9347" s="53">
        <x:f t="shared" si="1742"/>
        <x:v>14</x:v>
      </x:c>
      <x:c r="J9347" s="53">
        <x:f t="shared" si="1743"/>
        <x:v>6</x:v>
      </x:c>
      <x:c r="K9347" s="53">
        <x:f t="shared" si="1744"/>
        <x:v>1</x:v>
      </x:c>
      <x:c r="L9347" s="53">
        <x:f t="shared" si="1745"/>
        <x:v>21</x:v>
      </x:c>
      <x:c r="M9347" s="54">
        <x:f t="shared" si="1746"/>
        <x:v>5039.1552184271613</x:v>
      </x:c>
      <x:c r="N9347" s="54">
        <x:f t="shared" si="1747"/>
        <x:v>2.9994133461299732</x:v>
      </x:c>
      <x:c r="O9347" s="55">
        <x:f t="shared" si="1748"/>
        <x:v>138464</x:v>
      </x:c>
      <x:c r="P9347" s="55">
        <x:f t="shared" si="1749"/>
        <x:v>15840</x:v>
      </x:c>
      <x:c r="Q9347" s="55">
        <x:f t="shared" si="1750"/>
        <x:v>99985.333653249327</x:v>
      </x:c>
      <x:c r="R9347" s="55">
        <x:f t="shared" si="1751"/>
        <x:v>2638.6663467506733</x:v>
      </x:c>
      <x:c r="S9347" s="1" t="str">
        <x:f t="shared" si="1752"/>
        <x:v>YES</x:v>
      </x:c>
      <x:c r="T9347" s="1">
        <x:f t="shared" si="1753"/>
        <x:v>2638.6663467506733</x:v>
      </x:c>
    </x:row>
    <x:row r="9348">
      <x:c r="A9348" s="1"/>
      <x:c r="B9348" s="1"/>
      <x:c r="C9348" s="1"/>
      <x:c r="D9348" s="1"/>
      <x:c r="E9348" s="1"/>
      <x:c r="F9348" s="1"/>
      <x:c r="G9348" s="1"/>
      <x:c r="H9348" s="1"/>
      <x:c r="I9348" s="53">
        <x:f t="shared" si="1742"/>
        <x:v>14</x:v>
      </x:c>
      <x:c r="J9348" s="53">
        <x:f t="shared" si="1743"/>
        <x:v>6</x:v>
      </x:c>
      <x:c r="K9348" s="53">
        <x:f t="shared" si="1744"/>
        <x:v>2</x:v>
      </x:c>
      <x:c r="L9348" s="53">
        <x:f t="shared" si="1745"/>
        <x:v>22</x:v>
      </x:c>
      <x:c r="M9348" s="54">
        <x:f t="shared" si="1746"/>
        <x:v>5085.8567809271617</x:v>
      </x:c>
      <x:c r="N9348" s="54">
        <x:f t="shared" si="1747"/>
        <x:v>3.0318449867549733</x:v>
      </x:c>
      <x:c r="O9348" s="55">
        <x:f t="shared" si="1748"/>
        <x:v>141164</x:v>
      </x:c>
      <x:c r="P9348" s="55">
        <x:f t="shared" si="1749"/>
        <x:v>16720</x:v>
      </x:c>
      <x:c r="Q9348" s="55">
        <x:f t="shared" si="1750"/>
        <x:v>100796.12466887433</x:v>
      </x:c>
      <x:c r="R9348" s="55">
        <x:f t="shared" si="1751"/>
        <x:v>3647.8753311256733</x:v>
      </x:c>
      <x:c r="S9348" s="1" t="str">
        <x:f t="shared" si="1752"/>
        <x:v>YES</x:v>
      </x:c>
      <x:c r="T9348" s="1">
        <x:f t="shared" si="1753"/>
        <x:v>3647.8753311256733</x:v>
      </x:c>
    </x:row>
    <x:row r="9349">
      <x:c r="A9349" s="1"/>
      <x:c r="B9349" s="1"/>
      <x:c r="C9349" s="1"/>
      <x:c r="D9349" s="1"/>
      <x:c r="E9349" s="1"/>
      <x:c r="F9349" s="1"/>
      <x:c r="G9349" s="1"/>
      <x:c r="H9349" s="1"/>
      <x:c r="I9349" s="53">
        <x:f t="shared" si="1742"/>
        <x:v>14</x:v>
      </x:c>
      <x:c r="J9349" s="53">
        <x:f t="shared" si="1743"/>
        <x:v>6</x:v>
      </x:c>
      <x:c r="K9349" s="53">
        <x:f t="shared" si="1744"/>
        <x:v>3</x:v>
      </x:c>
      <x:c r="L9349" s="53">
        <x:f t="shared" si="1745"/>
        <x:v>23</x:v>
      </x:c>
      <x:c r="M9349" s="54">
        <x:f t="shared" si="1746"/>
        <x:v>5133.7187633490366</x:v>
      </x:c>
      <x:c r="N9349" s="54">
        <x:f t="shared" si="1747"/>
        <x:v>3.0650824745479421</x:v>
      </x:c>
      <x:c r="O9349" s="55">
        <x:f t="shared" si="1748"/>
        <x:v>143864</x:v>
      </x:c>
      <x:c r="P9349" s="55">
        <x:f t="shared" si="1749"/>
        <x:v>17600</x:v>
      </x:c>
      <x:c r="Q9349" s="55">
        <x:f t="shared" si="1750"/>
        <x:v>101627.06186369855</x:v>
      </x:c>
      <x:c r="R9349" s="55">
        <x:f t="shared" si="1751"/>
        <x:v>4636.9381363014545</x:v>
      </x:c>
      <x:c r="S9349" s="1" t="str">
        <x:f t="shared" si="1752"/>
        <x:v>YES</x:v>
      </x:c>
      <x:c r="T9349" s="1">
        <x:f t="shared" si="1753"/>
        <x:v>4636.9381363014545</x:v>
      </x:c>
    </x:row>
    <x:row r="9350">
      <x:c r="A9350" s="1"/>
      <x:c r="B9350" s="1"/>
      <x:c r="C9350" s="1"/>
      <x:c r="D9350" s="1"/>
      <x:c r="E9350" s="1"/>
      <x:c r="F9350" s="1"/>
      <x:c r="G9350" s="1"/>
      <x:c r="H9350" s="1"/>
      <x:c r="I9350" s="53">
        <x:f t="shared" si="1742"/>
        <x:v>14</x:v>
      </x:c>
      <x:c r="J9350" s="53">
        <x:f t="shared" si="1743"/>
        <x:v>6</x:v>
      </x:c>
      <x:c r="K9350" s="53">
        <x:f t="shared" si="1744"/>
        <x:v>4</x:v>
      </x:c>
      <x:c r="L9350" s="53">
        <x:f t="shared" si="1745"/>
        <x:v>24</x:v>
      </x:c>
      <x:c r="M9350" s="54">
        <x:f t="shared" si="1746"/>
        <x:v>5182.7628790716926</x:v>
      </x:c>
      <x:c r="N9350" s="54">
        <x:f t="shared" si="1747"/>
        <x:v>3.0991408882442308</x:v>
      </x:c>
      <x:c r="O9350" s="55">
        <x:f t="shared" si="1748"/>
        <x:v>146564</x:v>
      </x:c>
      <x:c r="P9350" s="55">
        <x:f t="shared" si="1749"/>
        <x:v>18480</x:v>
      </x:c>
      <x:c r="Q9350" s="55">
        <x:f t="shared" si="1750"/>
        <x:v>102478.52220610577</x:v>
      </x:c>
      <x:c r="R9350" s="55">
        <x:f t="shared" si="1751"/>
        <x:v>5605.4777938942279</x:v>
      </x:c>
      <x:c r="S9350" s="1" t="str">
        <x:f t="shared" si="1752"/>
        <x:v>YES</x:v>
      </x:c>
      <x:c r="T9350" s="1">
        <x:f t="shared" si="1753"/>
        <x:v>5605.4777938942279</x:v>
      </x:c>
    </x:row>
    <x:row r="9351">
      <x:c r="A9351" s="1"/>
      <x:c r="B9351" s="1"/>
      <x:c r="C9351" s="1"/>
      <x:c r="D9351" s="1"/>
      <x:c r="E9351" s="1"/>
      <x:c r="F9351" s="1"/>
      <x:c r="G9351" s="1"/>
      <x:c r="H9351" s="1"/>
      <x:c r="I9351" s="53">
        <x:f t="shared" si="1742"/>
        <x:v>14</x:v>
      </x:c>
      <x:c r="J9351" s="53">
        <x:f t="shared" si="1743"/>
        <x:v>6</x:v>
      </x:c>
      <x:c r="K9351" s="53">
        <x:f t="shared" si="1744"/>
        <x:v>5</x:v>
      </x:c>
      <x:c r="L9351" s="53">
        <x:f t="shared" si="1745"/>
        <x:v>25</x:v>
      </x:c>
      <x:c r="M9351" s="54">
        <x:f t="shared" si="1746"/>
        <x:v>5233.011202992896</x:v>
      </x:c>
      <x:c r="N9351" s="54">
        <x:f t="shared" si="1747"/>
        <x:v>3.1340355576339554</x:v>
      </x:c>
      <x:c r="O9351" s="55">
        <x:f t="shared" si="1748"/>
        <x:v>149264</x:v>
      </x:c>
      <x:c r="P9351" s="55">
        <x:f t="shared" si="1749"/>
        <x:v>19360</x:v>
      </x:c>
      <x:c r="Q9351" s="55">
        <x:f t="shared" si="1750"/>
        <x:v>103350.88894084889</x:v>
      </x:c>
      <x:c r="R9351" s="55">
        <x:f t="shared" si="1751"/>
        <x:v>6553.1110591511097</x:v>
      </x:c>
      <x:c r="S9351" s="1" t="str">
        <x:f t="shared" si="1752"/>
        <x:v>YES</x:v>
      </x:c>
      <x:c r="T9351" s="1">
        <x:f t="shared" si="1753"/>
        <x:v>6553.1110591511097</x:v>
      </x:c>
    </x:row>
    <x:row r="9352">
      <x:c r="A9352" s="1"/>
      <x:c r="B9352" s="1"/>
      <x:c r="C9352" s="1"/>
      <x:c r="D9352" s="1"/>
      <x:c r="E9352" s="1"/>
      <x:c r="F9352" s="1"/>
      <x:c r="G9352" s="1"/>
      <x:c r="H9352" s="1"/>
      <x:c r="I9352" s="53">
        <x:f t="shared" si="1742"/>
        <x:v>14</x:v>
      </x:c>
      <x:c r="J9352" s="53">
        <x:f t="shared" si="1743"/>
        <x:v>6</x:v>
      </x:c>
      <x:c r="K9352" s="53">
        <x:f t="shared" si="1744"/>
        <x:v>6</x:v>
      </x:c>
      <x:c r="L9352" s="53">
        <x:f t="shared" si="1745"/>
        <x:v>26</x:v>
      </x:c>
      <x:c r="M9352" s="54">
        <x:f t="shared" si="1746"/>
        <x:v>5284.4861771745291</x:v>
      </x:c>
      <x:c r="N9352" s="54">
        <x:f t="shared" si="1747"/>
        <x:v>3.1697820674823118</x:v>
      </x:c>
      <x:c r="O9352" s="55">
        <x:f t="shared" si="1748"/>
        <x:v>151964</x:v>
      </x:c>
      <x:c r="P9352" s="55">
        <x:f t="shared" si="1749"/>
        <x:v>20240</x:v>
      </x:c>
      <x:c r="Q9352" s="55">
        <x:f t="shared" si="1750"/>
        <x:v>104244.5516870578</x:v>
      </x:c>
      <x:c r="R9352" s="55">
        <x:f t="shared" si="1751"/>
        <x:v>7479.4483129422006</x:v>
      </x:c>
      <x:c r="S9352" s="1" t="str">
        <x:f t="shared" si="1752"/>
        <x:v>YES</x:v>
      </x:c>
      <x:c r="T9352" s="1">
        <x:f t="shared" si="1753"/>
        <x:v>7479.4483129422006</x:v>
      </x:c>
    </x:row>
    <x:row r="9353">
      <x:c r="A9353" s="1"/>
      <x:c r="B9353" s="1"/>
      <x:c r="C9353" s="1"/>
      <x:c r="D9353" s="1"/>
      <x:c r="E9353" s="1"/>
      <x:c r="F9353" s="1"/>
      <x:c r="G9353" s="1"/>
      <x:c r="H9353" s="1"/>
      <x:c r="I9353" s="53">
        <x:f t="shared" si="1742"/>
        <x:v>14</x:v>
      </x:c>
      <x:c r="J9353" s="53">
        <x:f t="shared" si="1743"/>
        <x:v>6</x:v>
      </x:c>
      <x:c r="K9353" s="53">
        <x:f t="shared" si="1744"/>
        <x:v>7</x:v>
      </x:c>
      <x:c r="L9353" s="53">
        <x:f t="shared" si="1745"/>
        <x:v>27</x:v>
      </x:c>
      <x:c r="M9353" s="54">
        <x:f t="shared" si="1746"/>
        <x:v>5337.2106165724899</x:v>
      </x:c>
      <x:c r="N9353" s="54">
        <x:f t="shared" si="1747"/>
        <x:v>3.2063962615086736</x:v>
      </x:c>
      <x:c r="O9353" s="55">
        <x:f t="shared" si="1748"/>
        <x:v>154664</x:v>
      </x:c>
      <x:c r="P9353" s="55">
        <x:f t="shared" si="1749"/>
        <x:v>21120</x:v>
      </x:c>
      <x:c r="Q9353" s="55">
        <x:f t="shared" si="1750"/>
        <x:v>105159.90653771683</x:v>
      </x:c>
      <x:c r="R9353" s="55">
        <x:f t="shared" si="1751"/>
        <x:v>8384.0934622831701</x:v>
      </x:c>
      <x:c r="S9353" s="1" t="str">
        <x:f t="shared" si="1752"/>
        <x:v>YES</x:v>
      </x:c>
      <x:c r="T9353" s="1">
        <x:f t="shared" si="1753"/>
        <x:v>8384.0934622831701</x:v>
      </x:c>
    </x:row>
    <x:row r="9354">
      <x:c r="A9354" s="1"/>
      <x:c r="B9354" s="1"/>
      <x:c r="C9354" s="1"/>
      <x:c r="D9354" s="1"/>
      <x:c r="E9354" s="1"/>
      <x:c r="F9354" s="1"/>
      <x:c r="G9354" s="1"/>
      <x:c r="H9354" s="1"/>
      <x:c r="I9354" s="53">
        <x:f t="shared" si="1742"/>
        <x:v>14</x:v>
      </x:c>
      <x:c r="J9354" s="53">
        <x:f t="shared" si="1743"/>
        <x:v>6</x:v>
      </x:c>
      <x:c r="K9354" s="53">
        <x:f t="shared" si="1744"/>
        <x:v>8</x:v>
      </x:c>
      <x:c r="L9354" s="53">
        <x:f t="shared" si="1745"/>
        <x:v>28</x:v>
      </x:c>
      <x:c r="M9354" s="54">
        <x:f t="shared" si="1746"/>
        <x:v>5391.2077148524695</x:v>
      </x:c>
      <x:c r="N9354" s="54">
        <x:f t="shared" si="1747"/>
        <x:v>3.243894246425326</x:v>
      </x:c>
      <x:c r="O9354" s="55">
        <x:f t="shared" si="1748"/>
        <x:v>157364</x:v>
      </x:c>
      <x:c r="P9354" s="55">
        <x:f t="shared" si="1749"/>
        <x:v>22000</x:v>
      </x:c>
      <x:c r="Q9354" s="55">
        <x:f t="shared" si="1750"/>
        <x:v>106097.35616063315</x:v>
      </x:c>
      <x:c r="R9354" s="55">
        <x:f t="shared" si="1751"/>
        <x:v>9266.6438393668504</x:v>
      </x:c>
      <x:c r="S9354" s="1" t="str">
        <x:f t="shared" si="1752"/>
        <x:v>YES</x:v>
      </x:c>
      <x:c r="T9354" s="1">
        <x:f t="shared" si="1753"/>
        <x:v>9266.6438393668504</x:v>
      </x:c>
    </x:row>
    <x:row r="9355">
      <x:c r="A9355" s="1"/>
      <x:c r="B9355" s="1"/>
      <x:c r="C9355" s="1"/>
      <x:c r="D9355" s="1"/>
      <x:c r="E9355" s="1"/>
      <x:c r="F9355" s="1"/>
      <x:c r="G9355" s="1"/>
      <x:c r="H9355" s="1"/>
      <x:c r="I9355" s="53">
        <x:f t="shared" si="1742"/>
        <x:v>14</x:v>
      </x:c>
      <x:c r="J9355" s="53">
        <x:f t="shared" si="1743"/>
        <x:v>6</x:v>
      </x:c>
      <x:c r="K9355" s="53">
        <x:f t="shared" si="1744"/>
        <x:v>9</x:v>
      </x:c>
      <x:c r="L9355" s="53">
        <x:f t="shared" si="1745"/>
        <x:v>29</x:v>
      </x:c>
      <x:c r="M9355" s="54">
        <x:f t="shared" si="1746"/>
        <x:v>5446.5010502928644</x:v>
      </x:c>
      <x:c r="N9355" s="54">
        <x:f t="shared" si="1747"/>
        <x:v>3.2822923960367114</x:v>
      </x:c>
      <x:c r="O9355" s="55">
        <x:f t="shared" si="1748"/>
        <x:v>160064</x:v>
      </x:c>
      <x:c r="P9355" s="55">
        <x:f t="shared" si="1749"/>
        <x:v>22880</x:v>
      </x:c>
      <x:c r="Q9355" s="55">
        <x:f t="shared" si="1750"/>
        <x:v>107057.30990091778</x:v>
      </x:c>
      <x:c r="R9355" s="55">
        <x:f t="shared" si="1751"/>
        <x:v>10126.690099082218</x:v>
      </x:c>
      <x:c r="S9355" s="1" t="str">
        <x:f t="shared" si="1752"/>
        <x:v>YES</x:v>
      </x:c>
      <x:c r="T9355" s="1">
        <x:f t="shared" si="1753"/>
        <x:v>10126.690099082218</x:v>
      </x:c>
    </x:row>
    <x:row r="9356">
      <x:c r="A9356" s="1"/>
      <x:c r="B9356" s="1"/>
      <x:c r="C9356" s="1"/>
      <x:c r="D9356" s="1"/>
      <x:c r="E9356" s="1"/>
      <x:c r="F9356" s="1"/>
      <x:c r="G9356" s="1"/>
      <x:c r="H9356" s="1"/>
      <x:c r="I9356" s="53">
        <x:f t="shared" si="1742"/>
        <x:v>14</x:v>
      </x:c>
      <x:c r="J9356" s="53">
        <x:f t="shared" si="1743"/>
        <x:v>6</x:v>
      </x:c>
      <x:c r="K9356" s="53">
        <x:f t="shared" si="1744"/>
        <x:v>10</x:v>
      </x:c>
      <x:c r="L9356" s="53">
        <x:f t="shared" si="1745"/>
        <x:v>30</x:v>
      </x:c>
      <x:c r="M9356" s="54">
        <x:f t="shared" si="1746"/>
        <x:v>5503.1145917760768</x:v>
      </x:c>
      <x:c r="N9356" s="54">
        <x:f t="shared" si="1747"/>
        <x:v>3.3216073554000536</x:v>
      </x:c>
      <x:c r="O9356" s="55">
        <x:f t="shared" si="1748"/>
        <x:v>162764</x:v>
      </x:c>
      <x:c r="P9356" s="55">
        <x:f t="shared" si="1749"/>
        <x:v>23760</x:v>
      </x:c>
      <x:c r="Q9356" s="55">
        <x:f t="shared" si="1750"/>
        <x:v>108040.18388500133</x:v>
      </x:c>
      <x:c r="R9356" s="55">
        <x:f t="shared" si="1751"/>
        <x:v>10963.81611499867</x:v>
      </x:c>
      <x:c r="S9356" s="1" t="str">
        <x:f t="shared" si="1752"/>
        <x:v>YES</x:v>
      </x:c>
      <x:c r="T9356" s="1">
        <x:f t="shared" si="1753"/>
        <x:v>10963.81611499867</x:v>
      </x:c>
    </x:row>
    <x:row r="9357">
      <x:c r="A9357" s="1"/>
      <x:c r="B9357" s="1"/>
      <x:c r="C9357" s="1"/>
      <x:c r="D9357" s="1"/>
      <x:c r="E9357" s="1"/>
      <x:c r="F9357" s="1"/>
      <x:c r="G9357" s="1"/>
      <x:c r="H9357" s="1"/>
      <x:c r="I9357" s="53">
        <x:f t="shared" si="1742"/>
        <x:v>14</x:v>
      </x:c>
      <x:c r="J9357" s="53">
        <x:f t="shared" si="1743"/>
        <x:v>6</x:v>
      </x:c>
      <x:c r="K9357" s="53">
        <x:f t="shared" si="1744"/>
        <x:v>11</x:v>
      </x:c>
      <x:c r="L9357" s="53">
        <x:f t="shared" si="1745"/>
        <x:v>31</x:v>
      </x:c>
      <x:c r="M9357" s="54">
        <x:f t="shared" si="1746"/>
        <x:v>5561.0727048695162</x:v>
      </x:c>
      <x:c r="N9357" s="54">
        <x:f t="shared" si="1747"/>
        <x:v>3.3618560450482753</x:v>
      </x:c>
      <x:c r="O9357" s="55">
        <x:f t="shared" si="1748"/>
        <x:v>165464</x:v>
      </x:c>
      <x:c r="P9357" s="55">
        <x:f t="shared" si="1749"/>
        <x:v>24640</x:v>
      </x:c>
      <x:c r="Q9357" s="55">
        <x:f t="shared" si="1750"/>
        <x:v>109046.40112620688</x:v>
      </x:c>
      <x:c r="R9357" s="55">
        <x:f t="shared" si="1751"/>
        <x:v>11777.598873793118</x:v>
      </x:c>
      <x:c r="S9357" s="1" t="str">
        <x:f t="shared" si="1752"/>
        <x:v>YES</x:v>
      </x:c>
      <x:c r="T9357" s="1">
        <x:f t="shared" si="1753"/>
        <x:v>11777.598873793118</x:v>
      </x:c>
    </x:row>
    <x:row r="9358">
      <x:c r="A9358" s="1"/>
      <x:c r="B9358" s="1"/>
      <x:c r="C9358" s="1"/>
      <x:c r="D9358" s="1"/>
      <x:c r="E9358" s="1"/>
      <x:c r="F9358" s="1"/>
      <x:c r="G9358" s="1"/>
      <x:c r="H9358" s="1"/>
      <x:c r="I9358" s="53">
        <x:f t="shared" si="1742"/>
        <x:v>14</x:v>
      </x:c>
      <x:c r="J9358" s="53">
        <x:f t="shared" si="1743"/>
        <x:v>6</x:v>
      </x:c>
      <x:c r="K9358" s="53">
        <x:f t="shared" si="1744"/>
        <x:v>12</x:v>
      </x:c>
      <x:c r="L9358" s="53">
        <x:f t="shared" si="1745"/>
        <x:v>32</x:v>
      </x:c>
      <x:c r="M9358" s="54">
        <x:f t="shared" si="1746"/>
        <x:v>5620.4001579975802</x:v>
      </x:c>
      <x:c r="N9358" s="54">
        <x:f t="shared" si="1747"/>
        <x:v>3.4030556652760975</x:v>
      </x:c>
      <x:c r="O9358" s="55">
        <x:f t="shared" si="1748"/>
        <x:v>168164</x:v>
      </x:c>
      <x:c r="P9358" s="55">
        <x:f t="shared" si="1749"/>
        <x:v>25520</x:v>
      </x:c>
      <x:c r="Q9358" s="55">
        <x:f t="shared" si="1750"/>
        <x:v>110076.39163190243</x:v>
      </x:c>
      <x:c r="R9358" s="55">
        <x:f t="shared" si="1751"/>
        <x:v>12567.608368097572</x:v>
      </x:c>
      <x:c r="S9358" s="1" t="str">
        <x:f t="shared" si="1752"/>
        <x:v>YES</x:v>
      </x:c>
      <x:c r="T9358" s="1">
        <x:f t="shared" si="1753"/>
        <x:v>12567.608368097572</x:v>
      </x:c>
    </x:row>
    <x:row r="9359">
      <x:c r="A9359" s="1"/>
      <x:c r="B9359" s="1"/>
      <x:c r="C9359" s="1"/>
      <x:c r="D9359" s="1"/>
      <x:c r="E9359" s="1"/>
      <x:c r="F9359" s="1"/>
      <x:c r="G9359" s="1"/>
      <x:c r="H9359" s="1"/>
      <x:c r="I9359" s="53">
        <x:f t="shared" si="1742"/>
        <x:v>14</x:v>
      </x:c>
      <x:c r="J9359" s="53">
        <x:f t="shared" si="1743"/>
        <x:v>6</x:v>
      </x:c>
      <x:c r="K9359" s="53">
        <x:f t="shared" si="1744"/>
        <x:v>13</x:v>
      </x:c>
      <x:c r="L9359" s="53">
        <x:f t="shared" si="1745"/>
        <x:v>33</x:v>
      </x:c>
      <x:c r="M9359" s="54">
        <x:f t="shared" si="1746"/>
        <x:v>5681.1221287059652</x:v>
      </x:c>
      <x:c r="N9359" s="54">
        <x:f t="shared" si="1747"/>
        <x:v>3.4452237004902537</x:v>
      </x:c>
      <x:c r="O9359" s="55">
        <x:f t="shared" si="1748"/>
        <x:v>170864</x:v>
      </x:c>
      <x:c r="P9359" s="55">
        <x:f t="shared" si="1749"/>
        <x:v>26400</x:v>
      </x:c>
      <x:c r="Q9359" s="55">
        <x:f t="shared" si="1750"/>
        <x:v>111130.59251225633</x:v>
      </x:c>
      <x:c r="R9359" s="55">
        <x:f t="shared" si="1751"/>
        <x:v>13333.407487743665</x:v>
      </x:c>
      <x:c r="S9359" s="1" t="str">
        <x:f t="shared" si="1752"/>
        <x:v>YES</x:v>
      </x:c>
      <x:c r="T9359" s="1">
        <x:f t="shared" si="1753"/>
        <x:v>13333.407487743665</x:v>
      </x:c>
    </x:row>
    <x:row r="9360">
      <x:c r="A9360" s="1"/>
      <x:c r="B9360" s="1"/>
      <x:c r="C9360" s="1"/>
      <x:c r="D9360" s="1"/>
      <x:c r="E9360" s="1"/>
      <x:c r="F9360" s="1"/>
      <x:c r="G9360" s="1"/>
      <x:c r="H9360" s="1"/>
      <x:c r="I9360" s="53">
        <x:f t="shared" si="1742"/>
        <x:v>14</x:v>
      </x:c>
      <x:c r="J9360" s="53">
        <x:f t="shared" si="1743"/>
        <x:v>6</x:v>
      </x:c>
      <x:c r="K9360" s="53">
        <x:f t="shared" si="1744"/>
        <x:v>14</x:v>
      </x:c>
      <x:c r="L9360" s="53">
        <x:f t="shared" si="1745"/>
        <x:v>34</x:v>
      </x:c>
      <x:c r="M9360" s="54">
        <x:f t="shared" si="1746"/>
        <x:v>5743.2642100196263</x:v>
      </x:c>
      <x:c r="N9360" s="54">
        <x:f t="shared" si="1747"/>
        <x:v>3.4883779236247405</x:v>
      </x:c>
      <x:c r="O9360" s="55">
        <x:f t="shared" si="1748"/>
        <x:v>173564</x:v>
      </x:c>
      <x:c r="P9360" s="55">
        <x:f t="shared" si="1749"/>
        <x:v>27280</x:v>
      </x:c>
      <x:c r="Q9360" s="55">
        <x:f t="shared" si="1750"/>
        <x:v>112209.44809061851</x:v>
      </x:c>
      <x:c r="R9360" s="55">
        <x:f t="shared" si="1751"/>
        <x:v>14074.551909381495</x:v>
      </x:c>
      <x:c r="S9360" s="1" t="str">
        <x:f t="shared" si="1752"/>
        <x:v>YES</x:v>
      </x:c>
      <x:c r="T9360" s="1">
        <x:f t="shared" si="1753"/>
        <x:v>14074.551909381495</x:v>
      </x:c>
    </x:row>
    <x:row r="9361">
      <x:c r="A9361" s="1"/>
      <x:c r="B9361" s="1"/>
      <x:c r="C9361" s="1"/>
      <x:c r="D9361" s="1"/>
      <x:c r="E9361" s="1"/>
      <x:c r="F9361" s="1"/>
      <x:c r="G9361" s="1"/>
      <x:c r="H9361" s="1"/>
      <x:c r="I9361" s="53">
        <x:f t="shared" si="1742"/>
        <x:v>14</x:v>
      </x:c>
      <x:c r="J9361" s="53">
        <x:f t="shared" si="1743"/>
        <x:v>6</x:v>
      </x:c>
      <x:c r="K9361" s="53">
        <x:f t="shared" si="1744"/>
        <x:v>15</x:v>
      </x:c>
      <x:c r="L9361" s="53">
        <x:f t="shared" si="1745"/>
        <x:v>35</x:v>
      </x:c>
      <x:c r="M9361" s="54">
        <x:f t="shared" si="1746"/>
        <x:v>5806.852416895772</x:v>
      </x:c>
      <x:c r="N9361" s="54">
        <x:f t="shared" si="1747"/>
        <x:v>3.5325364006220639</x:v>
      </x:c>
      <x:c r="O9361" s="55">
        <x:f t="shared" si="1748"/>
        <x:v>176264</x:v>
      </x:c>
      <x:c r="P9361" s="55">
        <x:f t="shared" si="1749"/>
        <x:v>28160</x:v>
      </x:c>
      <x:c r="Q9361" s="55">
        <x:f t="shared" si="1750"/>
        <x:v>113313.41001555159</x:v>
      </x:c>
      <x:c r="R9361" s="55">
        <x:f t="shared" si="1751"/>
        <x:v>14790.589984448408</x:v>
      </x:c>
      <x:c r="S9361" s="1" t="str">
        <x:f t="shared" si="1752"/>
        <x:v>YES</x:v>
      </x:c>
      <x:c r="T9361" s="1">
        <x:f t="shared" si="1753"/>
        <x:v>14790.589984448408</x:v>
      </x:c>
    </x:row>
    <x:row r="9362">
      <x:c r="A9362" s="1"/>
      <x:c r="B9362" s="1"/>
      <x:c r="C9362" s="1"/>
      <x:c r="D9362" s="1"/>
      <x:c r="E9362" s="1"/>
      <x:c r="F9362" s="1"/>
      <x:c r="G9362" s="1"/>
      <x:c r="H9362" s="1"/>
      <x:c r="I9362" s="53">
        <x:f t="shared" si="1742"/>
        <x:v>14</x:v>
      </x:c>
      <x:c r="J9362" s="53">
        <x:f t="shared" si="1743"/>
        <x:v>6</x:v>
      </x:c>
      <x:c r="K9362" s="53">
        <x:f t="shared" si="1744"/>
        <x:v>16</x:v>
      </x:c>
      <x:c r="L9362" s="53">
        <x:f t="shared" si="1745"/>
        <x:v>36</x:v>
      </x:c>
      <x:c r="M9362" s="54">
        <x:f t="shared" si="1746"/>
        <x:v>5871.9131927732615</x:v>
      </x:c>
      <x:c r="N9362" s="54">
        <x:f t="shared" si="1747"/>
        <x:v>3.5777174949814317</x:v>
      </x:c>
      <x:c r="O9362" s="55">
        <x:f t="shared" si="1748"/>
        <x:v>178964</x:v>
      </x:c>
      <x:c r="P9362" s="55">
        <x:f t="shared" si="1749"/>
        <x:v>29040</x:v>
      </x:c>
      <x:c r="Q9362" s="55">
        <x:f t="shared" si="1750"/>
        <x:v>114442.93737453579</x:v>
      </x:c>
      <x:c r="R9362" s="55">
        <x:f t="shared" si="1751"/>
        <x:v>15481.062625464212</x:v>
      </x:c>
      <x:c r="S9362" s="1" t="str">
        <x:f t="shared" si="1752"/>
        <x:v>YES</x:v>
      </x:c>
      <x:c r="T9362" s="1">
        <x:f t="shared" si="1753"/>
        <x:v>15481.062625464212</x:v>
      </x:c>
    </x:row>
    <x:row r="9363">
      <x:c r="A9363" s="1"/>
      <x:c r="B9363" s="1"/>
      <x:c r="C9363" s="1"/>
      <x:c r="D9363" s="1"/>
      <x:c r="E9363" s="1"/>
      <x:c r="F9363" s="1"/>
      <x:c r="G9363" s="1"/>
      <x:c r="H9363" s="1"/>
      <x:c r="I9363" s="53">
        <x:f t="shared" si="1742"/>
        <x:v>14</x:v>
      </x:c>
      <x:c r="J9363" s="53">
        <x:f t="shared" si="1743"/>
        <x:v>6</x:v>
      </x:c>
      <x:c r="K9363" s="53">
        <x:f t="shared" si="1744"/>
        <x:v>17</x:v>
      </x:c>
      <x:c r="L9363" s="53">
        <x:f t="shared" si="1745"/>
        <x:v>37</x:v>
      </x:c>
      <x:c r="M9363" s="54">
        <x:f t="shared" si="1746"/>
        <x:v>5938.4734162198019</x:v>
      </x:c>
      <x:c r="N9363" s="54">
        <x:f t="shared" si="1747"/>
        <x:v>3.6239398723748626</x:v>
      </x:c>
      <x:c r="O9363" s="55">
        <x:f t="shared" si="1748"/>
        <x:v>181664</x:v>
      </x:c>
      <x:c r="P9363" s="55">
        <x:f t="shared" si="1749"/>
        <x:v>29920</x:v>
      </x:c>
      <x:c r="Q9363" s="55">
        <x:f t="shared" si="1750"/>
        <x:v>115598.49680937156</x:v>
      </x:c>
      <x:c r="R9363" s="55">
        <x:f t="shared" si="1751"/>
        <x:v>16145.503190628442</x:v>
      </x:c>
      <x:c r="S9363" s="1" t="str">
        <x:f t="shared" si="1752"/>
        <x:v>YES</x:v>
      </x:c>
      <x:c r="T9363" s="1">
        <x:f t="shared" si="1753"/>
        <x:v>16145.503190628442</x:v>
      </x:c>
    </x:row>
    <x:row r="9364">
      <x:c r="A9364" s="1"/>
      <x:c r="B9364" s="1"/>
      <x:c r="C9364" s="1"/>
      <x:c r="D9364" s="1"/>
      <x:c r="E9364" s="1"/>
      <x:c r="F9364" s="1"/>
      <x:c r="G9364" s="1"/>
      <x:c r="H9364" s="1"/>
      <x:c r="I9364" s="53">
        <x:f t="shared" si="1742"/>
        <x:v>14</x:v>
      </x:c>
      <x:c r="J9364" s="53">
        <x:f t="shared" si="1743"/>
        <x:v>6</x:v>
      </x:c>
      <x:c r="K9364" s="53">
        <x:f t="shared" si="1744"/>
        <x:v>18</x:v>
      </x:c>
      <x:c r="L9364" s="53">
        <x:f t="shared" si="1745"/>
        <x:v>38</x:v>
      </x:c>
      <x:c r="M9364" s="54">
        <x:f t="shared" si="1746"/>
        <x:v>6006.5604076783893</x:v>
      </x:c>
      <x:c r="N9364" s="54">
        <x:f t="shared" si="1747"/>
        <x:v>3.6712225053322149</x:v>
      </x:c>
      <x:c r="O9364" s="55">
        <x:f t="shared" si="1748"/>
        <x:v>184364</x:v>
      </x:c>
      <x:c r="P9364" s="55">
        <x:f t="shared" si="1749"/>
        <x:v>30800</x:v>
      </x:c>
      <x:c r="Q9364" s="55">
        <x:f t="shared" si="1750"/>
        <x:v>116780.56263330537</x:v>
      </x:c>
      <x:c r="R9364" s="55">
        <x:f t="shared" si="1751"/>
        <x:v>16783.437366694634</x:v>
      </x:c>
      <x:c r="S9364" s="1" t="str">
        <x:f t="shared" si="1752"/>
        <x:v>YES</x:v>
      </x:c>
      <x:c r="T9364" s="1">
        <x:f t="shared" si="1753"/>
        <x:v>16783.437366694634</x:v>
      </x:c>
    </x:row>
    <x:row r="9365">
      <x:c r="A9365" s="1"/>
      <x:c r="B9365" s="1"/>
      <x:c r="C9365" s="1"/>
      <x:c r="D9365" s="1"/>
      <x:c r="E9365" s="1"/>
      <x:c r="F9365" s="1"/>
      <x:c r="G9365" s="1"/>
      <x:c r="H9365" s="1"/>
      <x:c r="I9365" s="53">
        <x:f t="shared" si="1742"/>
        <x:v>14</x:v>
      </x:c>
      <x:c r="J9365" s="53">
        <x:f t="shared" si="1743"/>
        <x:v>6</x:v>
      </x:c>
      <x:c r="K9365" s="53">
        <x:f t="shared" si="1744"/>
        <x:v>19</x:v>
      </x:c>
      <x:c r="L9365" s="53">
        <x:f t="shared" si="1745"/>
        <x:v>39</x:v>
      </x:c>
      <x:c r="M9365" s="54">
        <x:f t="shared" si="1746"/>
        <x:v>6076.2019363144109</x:v>
      </x:c>
      <x:c r="N9365" s="54">
        <x:f t="shared" si="1747"/>
        <x:v>3.7195846779961186</x:v>
      </x:c>
      <x:c r="O9365" s="55">
        <x:f t="shared" si="1748"/>
        <x:v>187064</x:v>
      </x:c>
      <x:c r="P9365" s="55">
        <x:f t="shared" si="1749"/>
        <x:v>31680</x:v>
      </x:c>
      <x:c r="Q9365" s="55">
        <x:f t="shared" si="1750"/>
        <x:v>117989.61694990296</x:v>
      </x:c>
      <x:c r="R9365" s="55">
        <x:f t="shared" si="1751"/>
        <x:v>17394.383050097036</x:v>
      </x:c>
      <x:c r="S9365" s="1" t="str">
        <x:f t="shared" si="1752"/>
        <x:v>YES</x:v>
      </x:c>
      <x:c r="T9365" s="1">
        <x:f t="shared" si="1753"/>
        <x:v>17394.383050097036</x:v>
      </x:c>
    </x:row>
    <x:row r="9366">
      <x:c r="A9366" s="1"/>
      <x:c r="B9366" s="1"/>
      <x:c r="C9366" s="1"/>
      <x:c r="D9366" s="1"/>
      <x:c r="E9366" s="1"/>
      <x:c r="F9366" s="1"/>
      <x:c r="G9366" s="1"/>
      <x:c r="H9366" s="1"/>
      <x:c r="I9366" s="53">
        <x:f t="shared" si="1742"/>
        <x:v>14</x:v>
      </x:c>
      <x:c r="J9366" s="53">
        <x:f t="shared" si="1743"/>
        <x:v>6</x:v>
      </x:c>
      <x:c r="K9366" s="53">
        <x:f t="shared" si="1744"/>
        <x:v>20</x:v>
      </x:c>
      <x:c r="L9366" s="53">
        <x:f t="shared" si="1745"/>
        <x:v>40</x:v>
      </x:c>
      <x:c r="M9366" s="54">
        <x:f t="shared" si="1746"/>
        <x:v>6147.426226964888</x:v>
      </x:c>
      <x:c r="N9366" s="54">
        <x:f t="shared" si="1747"/>
        <x:v>3.7690459909478387</x:v>
      </x:c>
      <x:c r="O9366" s="55">
        <x:f t="shared" si="1748"/>
        <x:v>189764</x:v>
      </x:c>
      <x:c r="P9366" s="55">
        <x:f t="shared" si="1749"/>
        <x:v>32560</x:v>
      </x:c>
      <x:c r="Q9366" s="55">
        <x:f t="shared" si="1750"/>
        <x:v>119226.14977369597</x:v>
      </x:c>
      <x:c r="R9366" s="55">
        <x:f t="shared" si="1751"/>
        <x:v>17977.850226304028</x:v>
      </x:c>
      <x:c r="S9366" s="1" t="str">
        <x:f t="shared" si="1752"/>
        <x:v>YES</x:v>
      </x:c>
      <x:c r="T9366" s="1">
        <x:f t="shared" si="1753"/>
        <x:v>17977.850226304028</x:v>
      </x:c>
    </x:row>
    <x:row r="9367">
      <x:c r="A9367" s="1"/>
      <x:c r="B9367" s="1"/>
      <x:c r="C9367" s="1"/>
      <x:c r="D9367" s="1"/>
      <x:c r="E9367" s="1"/>
      <x:c r="F9367" s="1"/>
      <x:c r="G9367" s="1"/>
      <x:c r="H9367" s="1"/>
      <x:c r="I9367" s="53">
        <x:f t="shared" si="1742"/>
        <x:v>14</x:v>
      </x:c>
      <x:c r="J9367" s="53">
        <x:f t="shared" si="1743"/>
        <x:v>6</x:v>
      </x:c>
      <x:c r="K9367" s="53">
        <x:f t="shared" si="1744"/>
        <x:v>21</x:v>
      </x:c>
      <x:c r="L9367" s="53">
        <x:f t="shared" si="1745"/>
        <x:v>41</x:v>
      </x:c>
      <x:c r="M9367" s="54">
        <x:f t="shared" si="1746"/>
        <x:v>6220.2619671913317</x:v>
      </x:c>
      <x:c r="N9367" s="54">
        <x:f t="shared" si="1747"/>
        <x:v>3.8196263661050915</x:v>
      </x:c>
      <x:c r="O9367" s="55">
        <x:f t="shared" si="1748"/>
        <x:v>192464</x:v>
      </x:c>
      <x:c r="P9367" s="55">
        <x:f t="shared" si="1749"/>
        <x:v>33440</x:v>
      </x:c>
      <x:c r="Q9367" s="55">
        <x:f t="shared" si="1750"/>
        <x:v>120490.65915262728</x:v>
      </x:c>
      <x:c r="R9367" s="55">
        <x:f t="shared" si="1751"/>
        <x:v>18533.340847372718</x:v>
      </x:c>
      <x:c r="S9367" s="1" t="str">
        <x:f t="shared" si="1752"/>
        <x:v>YES</x:v>
      </x:c>
      <x:c r="T9367" s="1">
        <x:f t="shared" si="1753"/>
        <x:v>18533.340847372718</x:v>
      </x:c>
    </x:row>
    <x:row r="9368">
      <x:c r="A9368" s="1"/>
      <x:c r="B9368" s="1"/>
      <x:c r="C9368" s="1"/>
      <x:c r="D9368" s="1"/>
      <x:c r="E9368" s="1"/>
      <x:c r="F9368" s="1"/>
      <x:c r="G9368" s="1"/>
      <x:c r="H9368" s="1"/>
      <x:c r="I9368" s="53">
        <x:f t="shared" si="1742"/>
        <x:v>14</x:v>
      </x:c>
      <x:c r="J9368" s="53">
        <x:f t="shared" si="1743"/>
        <x:v>6</x:v>
      </x:c>
      <x:c r="K9368" s="53">
        <x:f t="shared" si="1744"/>
        <x:v>22</x:v>
      </x:c>
      <x:c r="L9368" s="53">
        <x:f t="shared" si="1745"/>
        <x:v>42</x:v>
      </x:c>
      <x:c r="M9368" s="54">
        <x:f t="shared" si="1746"/>
        <x:v>6294.7383144377281</x:v>
      </x:c>
      <x:c r="N9368" s="54">
        <x:f t="shared" si="1747"/>
        <x:v>3.8713460516928668</x:v>
      </x:c>
      <x:c r="O9368" s="55">
        <x:f t="shared" si="1748"/>
        <x:v>195164</x:v>
      </x:c>
      <x:c r="P9368" s="55">
        <x:f t="shared" si="1749"/>
        <x:v>34320</x:v>
      </x:c>
      <x:c r="Q9368" s="55">
        <x:f t="shared" si="1750"/>
        <x:v>121783.65129232167</x:v>
      </x:c>
      <x:c r="R9368" s="55">
        <x:f t="shared" si="1751"/>
        <x:v>19060.348707678335</x:v>
      </x:c>
      <x:c r="S9368" s="1" t="str">
        <x:f t="shared" si="1752"/>
        <x:v>YES</x:v>
      </x:c>
      <x:c r="T9368" s="1">
        <x:f t="shared" si="1753"/>
        <x:v>19060.348707678335</x:v>
      </x:c>
    </x:row>
    <x:row r="9369">
      <x:c r="A9369" s="1"/>
      <x:c r="B9369" s="1"/>
      <x:c r="C9369" s="1"/>
      <x:c r="D9369" s="1"/>
      <x:c r="E9369" s="1"/>
      <x:c r="F9369" s="1"/>
      <x:c r="G9369" s="1"/>
      <x:c r="H9369" s="1"/>
      <x:c r="I9369" s="53">
        <x:f t="shared" si="1742"/>
        <x:v>14</x:v>
      </x:c>
      <x:c r="J9369" s="53">
        <x:f t="shared" si="1743"/>
        <x:v>6</x:v>
      </x:c>
      <x:c r="K9369" s="53">
        <x:f t="shared" si="1744"/>
        <x:v>23</x:v>
      </x:c>
      <x:c r="L9369" s="53">
        <x:f t="shared" si="1745"/>
        <x:v>43</x:v>
      </x:c>
      <x:c r="M9369" s="54">
        <x:f t="shared" si="1746"/>
        <x:v>6370.8849032951639</x:v>
      </x:c>
      <x:c r="N9369" s="54">
        <x:f t="shared" si="1747"/>
        <x:v>3.9242256272883083</x:v>
      </x:c>
      <x:c r="O9369" s="55">
        <x:f t="shared" si="1748"/>
        <x:v>197864</x:v>
      </x:c>
      <x:c r="P9369" s="55">
        <x:f t="shared" si="1749"/>
        <x:v>35200</x:v>
      </x:c>
      <x:c r="Q9369" s="55">
        <x:f t="shared" si="1750"/>
        <x:v>123105.64068220771</x:v>
      </x:c>
      <x:c r="R9369" s="55">
        <x:f t="shared" si="1751"/>
        <x:v>19558.359317792288</x:v>
      </x:c>
      <x:c r="S9369" s="1" t="str">
        <x:f t="shared" si="1752"/>
        <x:v>YES</x:v>
      </x:c>
      <x:c r="T9369" s="1">
        <x:f t="shared" si="1753"/>
        <x:v>19558.359317792288</x:v>
      </x:c>
    </x:row>
    <x:row r="9370">
      <x:c r="A9370" s="1"/>
      <x:c r="B9370" s="1"/>
      <x:c r="C9370" s="1"/>
      <x:c r="D9370" s="1"/>
      <x:c r="E9370" s="1"/>
      <x:c r="F9370" s="1"/>
      <x:c r="G9370" s="1"/>
      <x:c r="H9370" s="1"/>
      <x:c r="I9370" s="53">
        <x:f t="shared" si="1742"/>
        <x:v>14</x:v>
      </x:c>
      <x:c r="J9370" s="53">
        <x:f t="shared" si="1743"/>
        <x:v>6</x:v>
      </x:c>
      <x:c r="K9370" s="53">
        <x:f t="shared" si="1744"/>
        <x:v>24</x:v>
      </x:c>
      <x:c r="L9370" s="53">
        <x:f t="shared" si="1745"/>
        <x:v>44</x:v>
      </x:c>
      <x:c r="M9370" s="54">
        <x:f t="shared" si="1746"/>
        <x:v>6448.73185287466</x:v>
      </x:c>
      <x:c r="N9370" s="54">
        <x:f t="shared" si="1747"/>
        <x:v>3.9782860089407359</x:v>
      </x:c>
      <x:c r="O9370" s="55">
        <x:f t="shared" si="1748"/>
        <x:v>200564</x:v>
      </x:c>
      <x:c r="P9370" s="55">
        <x:f t="shared" si="1749"/>
        <x:v>36080</x:v>
      </x:c>
      <x:c r="Q9370" s="55">
        <x:f t="shared" si="1750"/>
        <x:v>124457.1502235184</x:v>
      </x:c>
      <x:c r="R9370" s="55">
        <x:f t="shared" si="1751"/>
        <x:v>20026.849776481598</x:v>
      </x:c>
      <x:c r="S9370" s="1" t="str">
        <x:f t="shared" si="1752"/>
        <x:v>YES</x:v>
      </x:c>
      <x:c r="T9370" s="1">
        <x:f t="shared" si="1753"/>
        <x:v>20026.849776481598</x:v>
      </x:c>
    </x:row>
    <x:row r="9371">
      <x:c r="A9371" s="1"/>
      <x:c r="B9371" s="1"/>
      <x:c r="C9371" s="1"/>
      <x:c r="D9371" s="1"/>
      <x:c r="E9371" s="1"/>
      <x:c r="F9371" s="1"/>
      <x:c r="G9371" s="1"/>
      <x:c r="H9371" s="1"/>
      <x:c r="I9371" s="53">
        <x:f t="shared" si="1742"/>
        <x:v>14</x:v>
      </x:c>
      <x:c r="J9371" s="53">
        <x:f t="shared" si="1743"/>
        <x:v>6</x:v>
      </x:c>
      <x:c r="K9371" s="53">
        <x:f t="shared" si="1744"/>
        <x:v>25</x:v>
      </x:c>
      <x:c r="L9371" s="53">
        <x:f t="shared" si="1745"/>
        <x:v>45</x:v>
      </x:c>
      <x:c r="M9371" s="54">
        <x:f t="shared" si="1746"/>
        <x:v>6528.309774289758</x:v>
      </x:c>
      <x:c r="N9371" s="54">
        <x:f t="shared" si="1747"/>
        <x:v>4.0335484543678879</x:v>
      </x:c>
      <x:c r="O9371" s="55">
        <x:f t="shared" si="1748"/>
        <x:v>203264</x:v>
      </x:c>
      <x:c r="P9371" s="55">
        <x:f t="shared" si="1749"/>
        <x:v>36960</x:v>
      </x:c>
      <x:c r="Q9371" s="55">
        <x:f t="shared" si="1750"/>
        <x:v>125838.71135919719</x:v>
      </x:c>
      <x:c r="R9371" s="55">
        <x:f t="shared" si="1751"/>
        <x:v>20465.288640802813</x:v>
      </x:c>
      <x:c r="S9371" s="1" t="str">
        <x:f t="shared" si="1752"/>
        <x:v>NO</x:v>
      </x:c>
      <x:c r="T9371" s="1">
        <x:f t="shared" si="1753"/>
        <x:v>-9.9999999999999997E+98</x:v>
      </x:c>
    </x:row>
    <x:row r="9372">
      <x:c r="A9372" s="1"/>
      <x:c r="B9372" s="1"/>
      <x:c r="C9372" s="1"/>
      <x:c r="D9372" s="1"/>
      <x:c r="E9372" s="1"/>
      <x:c r="F9372" s="1"/>
      <x:c r="G9372" s="1"/>
      <x:c r="H9372" s="1"/>
      <x:c r="I9372" s="53">
        <x:f t="shared" si="1742"/>
        <x:v>14</x:v>
      </x:c>
      <x:c r="J9372" s="53">
        <x:f t="shared" si="1743"/>
        <x:v>6</x:v>
      </x:c>
      <x:c r="K9372" s="53">
        <x:f t="shared" si="1744"/>
        <x:v>26</x:v>
      </x:c>
      <x:c r="L9372" s="53">
        <x:f t="shared" si="1745"/>
        <x:v>46</x:v>
      </x:c>
      <x:c r="M9372" s="54">
        <x:f t="shared" si="1746"/>
        <x:v>6609.6497782504757</x:v>
      </x:c>
      <x:c r="N9372" s="54">
        <x:f t="shared" si="1747"/>
        <x:v>4.0900345682294974</x:v>
      </x:c>
      <x:c r="O9372" s="55">
        <x:f t="shared" si="1748"/>
        <x:v>205964</x:v>
      </x:c>
      <x:c r="P9372" s="55">
        <x:f t="shared" si="1749"/>
        <x:v>37840</x:v>
      </x:c>
      <x:c r="Q9372" s="55">
        <x:f t="shared" si="1750"/>
        <x:v>127250.86420573742</x:v>
      </x:c>
      <x:c r="R9372" s="55">
        <x:f t="shared" si="1751"/>
        <x:v>20873.135794262576</x:v>
      </x:c>
      <x:c r="S9372" s="1" t="str">
        <x:f t="shared" si="1752"/>
        <x:v>NO</x:v>
      </x:c>
      <x:c r="T9372" s="1">
        <x:f t="shared" si="1753"/>
        <x:v>-9.9999999999999997E+98</x:v>
      </x:c>
    </x:row>
    <x:row r="9373">
      <x:c r="A9373" s="1"/>
      <x:c r="B9373" s="1"/>
      <x:c r="C9373" s="1"/>
      <x:c r="D9373" s="1"/>
      <x:c r="E9373" s="1"/>
      <x:c r="F9373" s="1"/>
      <x:c r="G9373" s="1"/>
      <x:c r="H9373" s="1"/>
      <x:c r="I9373" s="53">
        <x:f t="shared" si="1742"/>
        <x:v>14</x:v>
      </x:c>
      <x:c r="J9373" s="53">
        <x:f t="shared" si="1743"/>
        <x:v>6</x:v>
      </x:c>
      <x:c r="K9373" s="53">
        <x:f t="shared" si="1744"/>
        <x:v>27</x:v>
      </x:c>
      <x:c r="L9373" s="53">
        <x:f t="shared" si="1745"/>
        <x:v>47</x:v>
      </x:c>
      <x:c r="M9373" s="54">
        <x:f t="shared" si="1746"/>
        <x:v>6692.7834827702318</x:v>
      </x:c>
      <x:c r="N9373" s="54">
        <x:f t="shared" si="1747"/>
        <x:v>4.1477663074793281</x:v>
      </x:c>
      <x:c r="O9373" s="55">
        <x:f t="shared" si="1748"/>
        <x:v>208664</x:v>
      </x:c>
      <x:c r="P9373" s="55">
        <x:f t="shared" si="1749"/>
        <x:v>38720</x:v>
      </x:c>
      <x:c r="Q9373" s="55">
        <x:f t="shared" si="1750"/>
        <x:v>128694.15768698319</x:v>
      </x:c>
      <x:c r="R9373" s="55">
        <x:f t="shared" si="1751"/>
        <x:v>21249.842313016808</x:v>
      </x:c>
      <x:c r="S9373" s="1" t="str">
        <x:f t="shared" si="1752"/>
        <x:v>NO</x:v>
      </x:c>
      <x:c r="T9373" s="1">
        <x:f t="shared" si="1753"/>
        <x:v>-9.9999999999999997E+98</x:v>
      </x:c>
    </x:row>
    <x:row r="9374">
      <x:c r="A9374" s="1"/>
      <x:c r="B9374" s="1"/>
      <x:c r="C9374" s="1"/>
      <x:c r="D9374" s="1"/>
      <x:c r="E9374" s="1"/>
      <x:c r="F9374" s="1"/>
      <x:c r="G9374" s="1"/>
      <x:c r="H9374" s="1"/>
      <x:c r="I9374" s="53">
        <x:f t="shared" si="1742"/>
        <x:v>14</x:v>
      </x:c>
      <x:c r="J9374" s="53">
        <x:f t="shared" si="1743"/>
        <x:v>6</x:v>
      </x:c>
      <x:c r="K9374" s="53">
        <x:f t="shared" si="1744"/>
        <x:v>28</x:v>
      </x:c>
      <x:c r="L9374" s="53">
        <x:f t="shared" si="1745"/>
        <x:v>48</x:v>
      </x:c>
      <x:c r="M9374" s="54">
        <x:f t="shared" si="1746"/>
        <x:v>6777.7430209873855</x:v>
      </x:c>
      <x:c r="N9374" s="54">
        <x:f t="shared" si="1747"/>
        <x:v>4.2067659867967953</x:v>
      </x:c>
      <x:c r="O9374" s="55">
        <x:f t="shared" si="1748"/>
        <x:v>211364</x:v>
      </x:c>
      <x:c r="P9374" s="55">
        <x:f t="shared" si="1749"/>
        <x:v>39600</x:v>
      </x:c>
      <x:c r="Q9374" s="55">
        <x:f t="shared" si="1750"/>
        <x:v>130169.14966991989</x:v>
      </x:c>
      <x:c r="R9374" s="55">
        <x:f t="shared" si="1751"/>
        <x:v>21594.850330080109</x:v>
      </x:c>
      <x:c r="S9374" s="1" t="str">
        <x:f t="shared" si="1752"/>
        <x:v>NO</x:v>
      </x:c>
      <x:c r="T9374" s="1">
        <x:f t="shared" si="1753"/>
        <x:v>-9.9999999999999997E+98</x:v>
      </x:c>
    </x:row>
    <x:row r="9375">
      <x:c r="A9375" s="1"/>
      <x:c r="B9375" s="1"/>
      <x:c r="C9375" s="1"/>
      <x:c r="D9375" s="1"/>
      <x:c r="E9375" s="1"/>
      <x:c r="F9375" s="1"/>
      <x:c r="G9375" s="1"/>
      <x:c r="H9375" s="1"/>
      <x:c r="I9375" s="53">
        <x:f t="shared" si="1742"/>
        <x:v>14</x:v>
      </x:c>
      <x:c r="J9375" s="53">
        <x:f t="shared" si="1743"/>
        <x:v>6</x:v>
      </x:c>
      <x:c r="K9375" s="53">
        <x:f t="shared" si="1744"/>
        <x:v>29</x:v>
      </x:c>
      <x:c r="L9375" s="53">
        <x:f t="shared" si="1745"/>
        <x:v>49</x:v>
      </x:c>
      <x:c r="M9375" s="54">
        <x:f t="shared" si="1746"/>
        <x:v>6864.5610491030393</x:v>
      </x:c>
      <x:c r="N9375" s="54">
        <x:f t="shared" si="1747"/>
        <x:v>4.2670562840993327</x:v>
      </x:c>
      <x:c r="O9375" s="55">
        <x:f t="shared" si="1748"/>
        <x:v>214064</x:v>
      </x:c>
      <x:c r="P9375" s="55">
        <x:f t="shared" si="1749"/>
        <x:v>40480</x:v>
      </x:c>
      <x:c r="Q9375" s="55">
        <x:f t="shared" si="1750"/>
        <x:v>131676.40710248332</x:v>
      </x:c>
      <x:c r="R9375" s="55">
        <x:f t="shared" si="1751"/>
        <x:v>21907.592897516675</x:v>
      </x:c>
      <x:c r="S9375" s="1" t="str">
        <x:f t="shared" si="1752"/>
        <x:v>NO</x:v>
      </x:c>
      <x:c r="T9375" s="1">
        <x:f t="shared" si="1753"/>
        <x:v>-9.9999999999999997E+98</x:v>
      </x:c>
    </x:row>
    <x:row r="9376">
      <x:c r="A9376" s="1"/>
      <x:c r="B9376" s="1"/>
      <x:c r="C9376" s="1"/>
      <x:c r="D9376" s="1"/>
      <x:c r="E9376" s="1"/>
      <x:c r="F9376" s="1"/>
      <x:c r="G9376" s="1"/>
      <x:c r="H9376" s="1"/>
      <x:c r="I9376" s="53">
        <x:f t="shared" si="1742"/>
        <x:v>14</x:v>
      </x:c>
      <x:c r="J9376" s="53">
        <x:f t="shared" si="1743"/>
        <x:v>6</x:v>
      </x:c>
      <x:c r="K9376" s="53">
        <x:f t="shared" si="1744"/>
        <x:v>30</x:v>
      </x:c>
      <x:c r="L9376" s="53">
        <x:f t="shared" si="1745"/>
        <x:v>50</x:v>
      </x:c>
      <x:c r="M9376" s="54">
        <x:f t="shared" si="1746"/>
        <x:v>6953.2707544368104</x:v>
      </x:c>
      <x:c r="N9376" s="54">
        <x:f t="shared" si="1747"/>
        <x:v>4.3286602461366739</x:v>
      </x:c>
      <x:c r="O9376" s="55">
        <x:f t="shared" si="1748"/>
        <x:v>216764</x:v>
      </x:c>
      <x:c r="P9376" s="55">
        <x:f t="shared" si="1749"/>
        <x:v>41360</x:v>
      </x:c>
      <x:c r="Q9376" s="55">
        <x:f t="shared" si="1750"/>
        <x:v>133216.50615341685</x:v>
      </x:c>
      <x:c r="R9376" s="55">
        <x:f t="shared" si="1751"/>
        <x:v>22187.493846583151</x:v>
      </x:c>
      <x:c r="S9376" s="1" t="str">
        <x:f t="shared" si="1752"/>
        <x:v>NO</x:v>
      </x:c>
      <x:c r="T9376" s="1">
        <x:f t="shared" si="1753"/>
        <x:v>-9.9999999999999997E+98</x:v>
      </x:c>
    </x:row>
    <x:row r="9377">
      <x:c r="A9377" s="1"/>
      <x:c r="B9377" s="1"/>
      <x:c r="C9377" s="1"/>
      <x:c r="D9377" s="1"/>
      <x:c r="E9377" s="1"/>
      <x:c r="F9377" s="1"/>
      <x:c r="G9377" s="1"/>
      <x:c r="H9377" s="1"/>
      <x:c r="I9377" s="53">
        <x:f t="shared" si="1742"/>
        <x:v>14</x:v>
      </x:c>
      <x:c r="J9377" s="53">
        <x:f t="shared" si="1743"/>
        <x:v>7</x:v>
      </x:c>
      <x:c r="K9377" s="53">
        <x:f t="shared" si="1744"/>
        <x:v>0</x:v>
      </x:c>
      <x:c r="L9377" s="53">
        <x:f t="shared" si="1745"/>
        <x:v>21</x:v>
      </x:c>
      <x:c r="M9377" s="54">
        <x:f t="shared" si="1746"/>
        <x:v>5034.4719114191657</x:v>
      </x:c>
      <x:c r="N9377" s="54">
        <x:f t="shared" si="1747"/>
        <x:v>2.9961610495966431</x:v>
      </x:c>
      <x:c r="O9377" s="55">
        <x:f t="shared" si="1748"/>
        <x:v>137858</x:v>
      </x:c>
      <x:c r="P9377" s="55">
        <x:f t="shared" si="1749"/>
        <x:v>15400</x:v>
      </x:c>
      <x:c r="Q9377" s="55">
        <x:f t="shared" si="1750"/>
        <x:v>99904.026239916071</x:v>
      </x:c>
      <x:c r="R9377" s="55">
        <x:f t="shared" si="1751"/>
        <x:v>2553.9737600839289</x:v>
      </x:c>
      <x:c r="S9377" s="1" t="str">
        <x:f t="shared" si="1752"/>
        <x:v>YES</x:v>
      </x:c>
      <x:c r="T9377" s="1">
        <x:f t="shared" si="1753"/>
        <x:v>2553.9737600839289</x:v>
      </x:c>
    </x:row>
    <x:row r="9378">
      <x:c r="A9378" s="1"/>
      <x:c r="B9378" s="1"/>
      <x:c r="C9378" s="1"/>
      <x:c r="D9378" s="1"/>
      <x:c r="E9378" s="1"/>
      <x:c r="F9378" s="1"/>
      <x:c r="G9378" s="1"/>
      <x:c r="H9378" s="1"/>
      <x:c r="I9378" s="53">
        <x:f t="shared" si="1742"/>
        <x:v>14</x:v>
      </x:c>
      <x:c r="J9378" s="53">
        <x:f t="shared" si="1743"/>
        <x:v>7</x:v>
      </x:c>
      <x:c r="K9378" s="53">
        <x:f t="shared" si="1744"/>
        <x:v>1</x:v>
      </x:c>
      <x:c r="L9378" s="53">
        <x:f t="shared" si="1745"/>
        <x:v>22</x:v>
      </x:c>
      <x:c r="M9378" s="54">
        <x:f t="shared" si="1746"/>
        <x:v>5080.0344114191657</x:v>
      </x:c>
      <x:c r="N9378" s="54">
        <x:f t="shared" si="1747"/>
        <x:v>3.0278016745966427</x:v>
      </x:c>
      <x:c r="O9378" s="55">
        <x:f t="shared" si="1748"/>
        <x:v>140558</x:v>
      </x:c>
      <x:c r="P9378" s="55">
        <x:f t="shared" si="1749"/>
        <x:v>16280</x:v>
      </x:c>
      <x:c r="Q9378" s="55">
        <x:f t="shared" si="1750"/>
        <x:v>100695.04186491607</x:v>
      </x:c>
      <x:c r="R9378" s="55">
        <x:f t="shared" si="1751"/>
        <x:v>3582.9581350839289</x:v>
      </x:c>
      <x:c r="S9378" s="1" t="str">
        <x:f t="shared" si="1752"/>
        <x:v>YES</x:v>
      </x:c>
      <x:c r="T9378" s="1">
        <x:f t="shared" si="1753"/>
        <x:v>3582.9581350839289</x:v>
      </x:c>
    </x:row>
    <x:row r="9379">
      <x:c r="A9379" s="1"/>
      <x:c r="B9379" s="1"/>
      <x:c r="C9379" s="1"/>
      <x:c r="D9379" s="1"/>
      <x:c r="E9379" s="1"/>
      <x:c r="F9379" s="1"/>
      <x:c r="G9379" s="1"/>
      <x:c r="H9379" s="1"/>
      <x:c r="I9379" s="53">
        <x:f t="shared" si="1742"/>
        <x:v>14</x:v>
      </x:c>
      <x:c r="J9379" s="53">
        <x:f t="shared" si="1743"/>
        <x:v>7</x:v>
      </x:c>
      <x:c r="K9379" s="53">
        <x:f t="shared" si="1744"/>
        <x:v>2</x:v>
      </x:c>
      <x:c r="L9379" s="53">
        <x:f t="shared" si="1745"/>
        <x:v>23</x:v>
      </x:c>
      <x:c r="M9379" s="54">
        <x:f t="shared" si="1746"/>
        <x:v>5126.7359739191661</x:v>
      </x:c>
      <x:c r="N9379" s="54">
        <x:f t="shared" si="1747"/>
        <x:v>3.0602333152216432</x:v>
      </x:c>
      <x:c r="O9379" s="55">
        <x:f t="shared" si="1748"/>
        <x:v>143258</x:v>
      </x:c>
      <x:c r="P9379" s="55">
        <x:f t="shared" si="1749"/>
        <x:v>17160</x:v>
      </x:c>
      <x:c r="Q9379" s="55">
        <x:f t="shared" si="1750"/>
        <x:v>101505.83288054107</x:v>
      </x:c>
      <x:c r="R9379" s="55">
        <x:f t="shared" si="1751"/>
        <x:v>4592.1671194589289</x:v>
      </x:c>
      <x:c r="S9379" s="1" t="str">
        <x:f t="shared" si="1752"/>
        <x:v>YES</x:v>
      </x:c>
      <x:c r="T9379" s="1">
        <x:f t="shared" si="1753"/>
        <x:v>4592.1671194589289</x:v>
      </x:c>
    </x:row>
    <x:row r="9380">
      <x:c r="A9380" s="1"/>
      <x:c r="B9380" s="1"/>
      <x:c r="C9380" s="1"/>
      <x:c r="D9380" s="1"/>
      <x:c r="E9380" s="1"/>
      <x:c r="F9380" s="1"/>
      <x:c r="G9380" s="1"/>
      <x:c r="H9380" s="1"/>
      <x:c r="I9380" s="53">
        <x:f t="shared" si="1742"/>
        <x:v>14</x:v>
      </x:c>
      <x:c r="J9380" s="53">
        <x:f t="shared" si="1743"/>
        <x:v>7</x:v>
      </x:c>
      <x:c r="K9380" s="53">
        <x:f t="shared" si="1744"/>
        <x:v>3</x:v>
      </x:c>
      <x:c r="L9380" s="53">
        <x:f t="shared" si="1745"/>
        <x:v>24</x:v>
      </x:c>
      <x:c r="M9380" s="54">
        <x:f t="shared" si="1746"/>
        <x:v>5174.597956341041</x:v>
      </x:c>
      <x:c r="N9380" s="54">
        <x:f t="shared" si="1747"/>
        <x:v>3.0934708030146116</x:v>
      </x:c>
      <x:c r="O9380" s="55">
        <x:f t="shared" si="1748"/>
        <x:v>145958</x:v>
      </x:c>
      <x:c r="P9380" s="55">
        <x:f t="shared" si="1749"/>
        <x:v>18040</x:v>
      </x:c>
      <x:c r="Q9380" s="55">
        <x:f t="shared" si="1750"/>
        <x:v>102336.77007536529</x:v>
      </x:c>
      <x:c r="R9380" s="55">
        <x:f t="shared" si="1751"/>
        <x:v>5581.2299246347102</x:v>
      </x:c>
      <x:c r="S9380" s="1" t="str">
        <x:f t="shared" si="1752"/>
        <x:v>YES</x:v>
      </x:c>
      <x:c r="T9380" s="1">
        <x:f t="shared" si="1753"/>
        <x:v>5581.2299246347102</x:v>
      </x:c>
    </x:row>
    <x:row r="9381">
      <x:c r="A9381" s="1"/>
      <x:c r="B9381" s="1"/>
      <x:c r="C9381" s="1"/>
      <x:c r="D9381" s="1"/>
      <x:c r="E9381" s="1"/>
      <x:c r="F9381" s="1"/>
      <x:c r="G9381" s="1"/>
      <x:c r="H9381" s="1"/>
      <x:c r="I9381" s="53">
        <x:f t="shared" si="1742"/>
        <x:v>14</x:v>
      </x:c>
      <x:c r="J9381" s="53">
        <x:f t="shared" si="1743"/>
        <x:v>7</x:v>
      </x:c>
      <x:c r="K9381" s="53">
        <x:f t="shared" si="1744"/>
        <x:v>4</x:v>
      </x:c>
      <x:c r="L9381" s="53">
        <x:f t="shared" si="1745"/>
        <x:v>25</x:v>
      </x:c>
      <x:c r="M9381" s="54">
        <x:f t="shared" si="1746"/>
        <x:v>5223.642072063697</x:v>
      </x:c>
      <x:c r="N9381" s="54">
        <x:f t="shared" si="1747"/>
        <x:v>3.1275292167109008</x:v>
      </x:c>
      <x:c r="O9381" s="55">
        <x:f t="shared" si="1748"/>
        <x:v>148658</x:v>
      </x:c>
      <x:c r="P9381" s="55">
        <x:f t="shared" si="1749"/>
        <x:v>18920</x:v>
      </x:c>
      <x:c r="Q9381" s="55">
        <x:f t="shared" si="1750"/>
        <x:v>103188.23041777252</x:v>
      </x:c>
      <x:c r="R9381" s="55">
        <x:f t="shared" si="1751"/>
        <x:v>6549.7695822274836</x:v>
      </x:c>
      <x:c r="S9381" s="1" t="str">
        <x:f t="shared" si="1752"/>
        <x:v>YES</x:v>
      </x:c>
      <x:c r="T9381" s="1">
        <x:f t="shared" si="1753"/>
        <x:v>6549.7695822274836</x:v>
      </x:c>
    </x:row>
    <x:row r="9382">
      <x:c r="A9382" s="1"/>
      <x:c r="B9382" s="1"/>
      <x:c r="C9382" s="1"/>
      <x:c r="D9382" s="1"/>
      <x:c r="E9382" s="1"/>
      <x:c r="F9382" s="1"/>
      <x:c r="G9382" s="1"/>
      <x:c r="H9382" s="1"/>
      <x:c r="I9382" s="53">
        <x:f t="shared" si="1742"/>
        <x:v>14</x:v>
      </x:c>
      <x:c r="J9382" s="53">
        <x:f t="shared" si="1743"/>
        <x:v>7</x:v>
      </x:c>
      <x:c r="K9382" s="53">
        <x:f t="shared" si="1744"/>
        <x:v>5</x:v>
      </x:c>
      <x:c r="L9382" s="53">
        <x:f t="shared" si="1745"/>
        <x:v>26</x:v>
      </x:c>
      <x:c r="M9382" s="54">
        <x:f t="shared" si="1746"/>
        <x:v>5273.8903959849004</x:v>
      </x:c>
      <x:c r="N9382" s="54">
        <x:f t="shared" si="1747"/>
        <x:v>3.1624238861006253</x:v>
      </x:c>
      <x:c r="O9382" s="55">
        <x:f t="shared" si="1748"/>
        <x:v>151358</x:v>
      </x:c>
      <x:c r="P9382" s="55">
        <x:f t="shared" si="1749"/>
        <x:v>19800</x:v>
      </x:c>
      <x:c r="Q9382" s="55">
        <x:f t="shared" si="1750"/>
        <x:v>104060.59715251563</x:v>
      </x:c>
      <x:c r="R9382" s="55">
        <x:f t="shared" si="1751"/>
        <x:v>7497.4028474843653</x:v>
      </x:c>
      <x:c r="S9382" s="1" t="str">
        <x:f t="shared" si="1752"/>
        <x:v>YES</x:v>
      </x:c>
      <x:c r="T9382" s="1">
        <x:f t="shared" si="1753"/>
        <x:v>7497.4028474843653</x:v>
      </x:c>
    </x:row>
    <x:row r="9383">
      <x:c r="A9383" s="1"/>
      <x:c r="B9383" s="1"/>
      <x:c r="C9383" s="1"/>
      <x:c r="D9383" s="1"/>
      <x:c r="E9383" s="1"/>
      <x:c r="F9383" s="1"/>
      <x:c r="G9383" s="1"/>
      <x:c r="H9383" s="1"/>
      <x:c r="I9383" s="53">
        <x:f t="shared" si="1742"/>
        <x:v>14</x:v>
      </x:c>
      <x:c r="J9383" s="53">
        <x:f t="shared" si="1743"/>
        <x:v>7</x:v>
      </x:c>
      <x:c r="K9383" s="53">
        <x:f t="shared" si="1744"/>
        <x:v>6</x:v>
      </x:c>
      <x:c r="L9383" s="53">
        <x:f t="shared" si="1745"/>
        <x:v>27</x:v>
      </x:c>
      <x:c r="M9383" s="54">
        <x:f t="shared" si="1746"/>
        <x:v>5325.3653701665335</x:v>
      </x:c>
      <x:c r="N9383" s="54">
        <x:f t="shared" si="1747"/>
        <x:v>3.1981703959489818</x:v>
      </x:c>
      <x:c r="O9383" s="55">
        <x:f t="shared" si="1748"/>
        <x:v>154058</x:v>
      </x:c>
      <x:c r="P9383" s="55">
        <x:f t="shared" si="1749"/>
        <x:v>20680</x:v>
      </x:c>
      <x:c r="Q9383" s="55">
        <x:f t="shared" si="1750"/>
        <x:v>104954.25989872454</x:v>
      </x:c>
      <x:c r="R9383" s="55">
        <x:f t="shared" si="1751"/>
        <x:v>8423.7401012754563</x:v>
      </x:c>
      <x:c r="S9383" s="1" t="str">
        <x:f t="shared" si="1752"/>
        <x:v>YES</x:v>
      </x:c>
      <x:c r="T9383" s="1">
        <x:f t="shared" si="1753"/>
        <x:v>8423.7401012754563</x:v>
      </x:c>
    </x:row>
    <x:row r="9384">
      <x:c r="A9384" s="1"/>
      <x:c r="B9384" s="1"/>
      <x:c r="C9384" s="1"/>
      <x:c r="D9384" s="1"/>
      <x:c r="E9384" s="1"/>
      <x:c r="F9384" s="1"/>
      <x:c r="G9384" s="1"/>
      <x:c r="H9384" s="1"/>
      <x:c r="I9384" s="53">
        <x:f t="shared" si="1742"/>
        <x:v>14</x:v>
      </x:c>
      <x:c r="J9384" s="53">
        <x:f t="shared" si="1743"/>
        <x:v>7</x:v>
      </x:c>
      <x:c r="K9384" s="53">
        <x:f t="shared" si="1744"/>
        <x:v>7</x:v>
      </x:c>
      <x:c r="L9384" s="53">
        <x:f t="shared" si="1745"/>
        <x:v>28</x:v>
      </x:c>
      <x:c r="M9384" s="54">
        <x:f t="shared" si="1746"/>
        <x:v>5378.0898095644943</x:v>
      </x:c>
      <x:c r="N9384" s="54">
        <x:f t="shared" si="1747"/>
        <x:v>3.2347845899753431</x:v>
      </x:c>
      <x:c r="O9384" s="55">
        <x:f t="shared" si="1748"/>
        <x:v>156758</x:v>
      </x:c>
      <x:c r="P9384" s="55">
        <x:f t="shared" si="1749"/>
        <x:v>21560</x:v>
      </x:c>
      <x:c r="Q9384" s="55">
        <x:f t="shared" si="1750"/>
        <x:v>105869.61474938357</x:v>
      </x:c>
      <x:c r="R9384" s="55">
        <x:f t="shared" si="1751"/>
        <x:v>9328.3852506164258</x:v>
      </x:c>
      <x:c r="S9384" s="1" t="str">
        <x:f t="shared" si="1752"/>
        <x:v>YES</x:v>
      </x:c>
      <x:c r="T9384" s="1">
        <x:f t="shared" si="1753"/>
        <x:v>9328.3852506164258</x:v>
      </x:c>
    </x:row>
    <x:row r="9385">
      <x:c r="A9385" s="1"/>
      <x:c r="B9385" s="1"/>
      <x:c r="C9385" s="1"/>
      <x:c r="D9385" s="1"/>
      <x:c r="E9385" s="1"/>
      <x:c r="F9385" s="1"/>
      <x:c r="G9385" s="1"/>
      <x:c r="H9385" s="1"/>
      <x:c r="I9385" s="53">
        <x:f t="shared" si="1742"/>
        <x:v>14</x:v>
      </x:c>
      <x:c r="J9385" s="53">
        <x:f t="shared" si="1743"/>
        <x:v>7</x:v>
      </x:c>
      <x:c r="K9385" s="53">
        <x:f t="shared" si="1744"/>
        <x:v>8</x:v>
      </x:c>
      <x:c r="L9385" s="53">
        <x:f t="shared" si="1745"/>
        <x:v>29</x:v>
      </x:c>
      <x:c r="M9385" s="54">
        <x:f t="shared" si="1746"/>
        <x:v>5432.0869078444739</x:v>
      </x:c>
      <x:c r="N9385" s="54">
        <x:f t="shared" si="1747"/>
        <x:v>3.2722825748919959</x:v>
      </x:c>
      <x:c r="O9385" s="55">
        <x:f t="shared" si="1748"/>
        <x:v>159458</x:v>
      </x:c>
      <x:c r="P9385" s="55">
        <x:f t="shared" si="1749"/>
        <x:v>22440</x:v>
      </x:c>
      <x:c r="Q9385" s="55">
        <x:f t="shared" si="1750"/>
        <x:v>106807.06437229989</x:v>
      </x:c>
      <x:c r="R9385" s="55">
        <x:f t="shared" si="1751"/>
        <x:v>10210.935627700106</x:v>
      </x:c>
      <x:c r="S9385" s="1" t="str">
        <x:f t="shared" si="1752"/>
        <x:v>YES</x:v>
      </x:c>
      <x:c r="T9385" s="1">
        <x:f t="shared" si="1753"/>
        <x:v>10210.935627700106</x:v>
      </x:c>
    </x:row>
    <x:row r="9386">
      <x:c r="A9386" s="1"/>
      <x:c r="B9386" s="1"/>
      <x:c r="C9386" s="1"/>
      <x:c r="D9386" s="1"/>
      <x:c r="E9386" s="1"/>
      <x:c r="F9386" s="1"/>
      <x:c r="G9386" s="1"/>
      <x:c r="H9386" s="1"/>
      <x:c r="I9386" s="53">
        <x:f t="shared" si="1742"/>
        <x:v>14</x:v>
      </x:c>
      <x:c r="J9386" s="53">
        <x:f t="shared" si="1743"/>
        <x:v>7</x:v>
      </x:c>
      <x:c r="K9386" s="53">
        <x:f t="shared" si="1744"/>
        <x:v>9</x:v>
      </x:c>
      <x:c r="L9386" s="53">
        <x:f t="shared" si="1745"/>
        <x:v>30</x:v>
      </x:c>
      <x:c r="M9386" s="54">
        <x:f t="shared" si="1746"/>
        <x:v>5487.3802432848688</x:v>
      </x:c>
      <x:c r="N9386" s="54">
        <x:f t="shared" si="1747"/>
        <x:v>3.3106807245033809</x:v>
      </x:c>
      <x:c r="O9386" s="55">
        <x:f t="shared" si="1748"/>
        <x:v>162158</x:v>
      </x:c>
      <x:c r="P9386" s="55">
        <x:f t="shared" si="1749"/>
        <x:v>23320</x:v>
      </x:c>
      <x:c r="Q9386" s="55">
        <x:f t="shared" si="1750"/>
        <x:v>107767.01811258453</x:v>
      </x:c>
      <x:c r="R9386" s="55">
        <x:f t="shared" si="1751"/>
        <x:v>11070.981887415473</x:v>
      </x:c>
      <x:c r="S9386" s="1" t="str">
        <x:f t="shared" si="1752"/>
        <x:v>YES</x:v>
      </x:c>
      <x:c r="T9386" s="1">
        <x:f t="shared" si="1753"/>
        <x:v>11070.981887415473</x:v>
      </x:c>
    </x:row>
    <x:row r="9387">
      <x:c r="A9387" s="1"/>
      <x:c r="B9387" s="1"/>
      <x:c r="C9387" s="1"/>
      <x:c r="D9387" s="1"/>
      <x:c r="E9387" s="1"/>
      <x:c r="F9387" s="1"/>
      <x:c r="G9387" s="1"/>
      <x:c r="H9387" s="1"/>
      <x:c r="I9387" s="53">
        <x:f t="shared" si="1742"/>
        <x:v>14</x:v>
      </x:c>
      <x:c r="J9387" s="53">
        <x:f t="shared" si="1743"/>
        <x:v>7</x:v>
      </x:c>
      <x:c r="K9387" s="53">
        <x:f t="shared" si="1744"/>
        <x:v>10</x:v>
      </x:c>
      <x:c r="L9387" s="53">
        <x:f t="shared" si="1745"/>
        <x:v>31</x:v>
      </x:c>
      <x:c r="M9387" s="54">
        <x:f t="shared" si="1746"/>
        <x:v>5543.9937847680812</x:v>
      </x:c>
      <x:c r="N9387" s="54">
        <x:f t="shared" si="1747"/>
        <x:v>3.3499956838667231</x:v>
      </x:c>
      <x:c r="O9387" s="55">
        <x:f t="shared" si="1748"/>
        <x:v>164858</x:v>
      </x:c>
      <x:c r="P9387" s="55">
        <x:f t="shared" si="1749"/>
        <x:v>24200</x:v>
      </x:c>
      <x:c r="Q9387" s="55">
        <x:f t="shared" si="1750"/>
        <x:v>108749.89209666807</x:v>
      </x:c>
      <x:c r="R9387" s="55">
        <x:f t="shared" si="1751"/>
        <x:v>11908.107903331926</x:v>
      </x:c>
      <x:c r="S9387" s="1" t="str">
        <x:f t="shared" si="1752"/>
        <x:v>YES</x:v>
      </x:c>
      <x:c r="T9387" s="1">
        <x:f t="shared" si="1753"/>
        <x:v>11908.107903331926</x:v>
      </x:c>
    </x:row>
    <x:row r="9388">
      <x:c r="A9388" s="1"/>
      <x:c r="B9388" s="1"/>
      <x:c r="C9388" s="1"/>
      <x:c r="D9388" s="1"/>
      <x:c r="E9388" s="1"/>
      <x:c r="F9388" s="1"/>
      <x:c r="G9388" s="1"/>
      <x:c r="H9388" s="1"/>
      <x:c r="I9388" s="53">
        <x:f t="shared" si="1742"/>
        <x:v>14</x:v>
      </x:c>
      <x:c r="J9388" s="53">
        <x:f t="shared" si="1743"/>
        <x:v>7</x:v>
      </x:c>
      <x:c r="K9388" s="53">
        <x:f t="shared" si="1744"/>
        <x:v>11</x:v>
      </x:c>
      <x:c r="L9388" s="53">
        <x:f t="shared" si="1745"/>
        <x:v>32</x:v>
      </x:c>
      <x:c r="M9388" s="54">
        <x:f t="shared" si="1746"/>
        <x:v>5601.9518978615206</x:v>
      </x:c>
      <x:c r="N9388" s="54">
        <x:f t="shared" si="1747"/>
        <x:v>3.3902443735149448</x:v>
      </x:c>
      <x:c r="O9388" s="55">
        <x:f t="shared" si="1748"/>
        <x:v>167558</x:v>
      </x:c>
      <x:c r="P9388" s="55">
        <x:f t="shared" si="1749"/>
        <x:v>25080</x:v>
      </x:c>
      <x:c r="Q9388" s="55">
        <x:f t="shared" si="1750"/>
        <x:v>109756.10933787363</x:v>
      </x:c>
      <x:c r="R9388" s="55">
        <x:f t="shared" si="1751"/>
        <x:v>12721.890662126374</x:v>
      </x:c>
      <x:c r="S9388" s="1" t="str">
        <x:f t="shared" si="1752"/>
        <x:v>YES</x:v>
      </x:c>
      <x:c r="T9388" s="1">
        <x:f t="shared" si="1753"/>
        <x:v>12721.890662126374</x:v>
      </x:c>
    </x:row>
    <x:row r="9389">
      <x:c r="A9389" s="1"/>
      <x:c r="B9389" s="1"/>
      <x:c r="C9389" s="1"/>
      <x:c r="D9389" s="1"/>
      <x:c r="E9389" s="1"/>
      <x:c r="F9389" s="1"/>
      <x:c r="G9389" s="1"/>
      <x:c r="H9389" s="1"/>
      <x:c r="I9389" s="53">
        <x:f t="shared" si="1742"/>
        <x:v>14</x:v>
      </x:c>
      <x:c r="J9389" s="53">
        <x:f t="shared" si="1743"/>
        <x:v>7</x:v>
      </x:c>
      <x:c r="K9389" s="53">
        <x:f t="shared" si="1744"/>
        <x:v>12</x:v>
      </x:c>
      <x:c r="L9389" s="53">
        <x:f t="shared" si="1745"/>
        <x:v>33</x:v>
      </x:c>
      <x:c r="M9389" s="54">
        <x:f t="shared" si="1746"/>
        <x:v>5661.2793509895846</x:v>
      </x:c>
      <x:c r="N9389" s="54">
        <x:f t="shared" si="1747"/>
        <x:v>3.431443993742767</x:v>
      </x:c>
      <x:c r="O9389" s="55">
        <x:f t="shared" si="1748"/>
        <x:v>170258</x:v>
      </x:c>
      <x:c r="P9389" s="55">
        <x:f t="shared" si="1749"/>
        <x:v>25960</x:v>
      </x:c>
      <x:c r="Q9389" s="55">
        <x:f t="shared" si="1750"/>
        <x:v>110786.09984356917</x:v>
      </x:c>
      <x:c r="R9389" s="55">
        <x:f t="shared" si="1751"/>
        <x:v>13511.900156430827</x:v>
      </x:c>
      <x:c r="S9389" s="1" t="str">
        <x:f t="shared" si="1752"/>
        <x:v>YES</x:v>
      </x:c>
      <x:c r="T9389" s="1">
        <x:f t="shared" si="1753"/>
        <x:v>13511.900156430827</x:v>
      </x:c>
    </x:row>
    <x:row r="9390">
      <x:c r="A9390" s="1"/>
      <x:c r="B9390" s="1"/>
      <x:c r="C9390" s="1"/>
      <x:c r="D9390" s="1"/>
      <x:c r="E9390" s="1"/>
      <x:c r="F9390" s="1"/>
      <x:c r="G9390" s="1"/>
      <x:c r="H9390" s="1"/>
      <x:c r="I9390" s="53" t="n">
        <x:f t="shared" ref="I9390:I9453" si="1754">INT((ROW()-ROW($I$46))/((CARROT_CAP+1)*(MESCLUN_CAP+1)))</x:f>
        <x:v>14</x:v>
      </x:c>
      <x:c r="J9390" s="53" t="n">
        <x:f t="shared" ref="J9390:J9453" si="1755">MOD(INT((ROW()-ROW($I$46))/(MESCLUN_CAP+1)),CARROT_CAP+1)</x:f>
        <x:v>7</x:v>
      </x:c>
      <x:c r="K9390" s="53" t="n">
        <x:f t="shared" ref="K9390:K9453" si="1756">MOD(ROW()-ROW($I$46),MESCLUN_CAP+1)</x:f>
        <x:v>13</x:v>
      </x:c>
      <x:c r="L9390" s="53" t="n">
        <x:f t="shared" ref="L9390:L9453" si="1757">SUM(I9390:K9390)</x:f>
        <x:v>34</x:v>
      </x:c>
      <x:c r="M9390" s="54" t="n">
        <x:f t="shared" ref="M9390:M9453" si="1758">I9390*TOMATO_HOURS*WEEKS*(1+TOMATO_DIM)^I9390+J9390*CARROT_HOURS*WEEKS*(1+CARROT_DIM)^J9390+K9390*MESCLUN_HOURS*WEEKS*(1+MESCLUN_DIM)^K9390</x:f>
        <x:v>5722.00132169797</x:v>
      </x:c>
      <x:c r="N9390" s="54" t="n">
        <x:f t="shared" ref="N9390:N9453" si="1759">MAX(M9390-FARMER_HOURS,0)/TEMP_HOURS_PER_WORKER</x:f>
        <x:v>3.4736120289569232</x:v>
      </x:c>
      <x:c r="O9390" s="55" t="n">
        <x:f t="shared" ref="O9390:O9453" si="1760">I9390*TOMATO_PRICE+J9390*CARROT_PRICE+K9390*MESCLUN_PRICE</x:f>
        <x:v>172958</x:v>
      </x:c>
      <x:c r="P9390" s="55" t="n">
        <x:f t="shared" ref="P9390:P9453" si="1761">I9390*TOMATO_FERTILIZER+J9390*CARROT_FERTILIZER+K9390*MESCLUN_FERTILIZER</x:f>
        <x:v>26840</x:v>
      </x:c>
      <x:c r="Q9390" s="55" t="n">
        <x:f t="shared" ref="Q9390:Q9453" si="1762">MIN(M9390,FARMER_HOURS)*FARMER_RATE+MAX(M9390-FARMER_HOURS,0)*TEMP_RATE</x:f>
        <x:v>111840.30072392308</x:v>
      </x:c>
      <x:c r="R9390" s="55" t="n">
        <x:f t="shared" ref="R9390:R9453" si="1763">O9390-P9390-Q9390-FIXED_COST</x:f>
        <x:v>14277.69927607692</x:v>
      </x:c>
      <x:c r="S9390" s="1" t="str">
        <x:f t="shared" ref="S9390:S9453" si="1764">IF(AND(L9390&lt;=TOTAL_BED_CAP,N9390&lt;=TEMP_WORKER_CAP),"YES","NO")</x:f>
        <x:v>YES</x:v>
      </x:c>
      <x:c r="T9390" s="1" t="n">
        <x:f t="shared" ref="T9390:T9453" si="1765">IF(S9390="YES",R9390,-1E+99)</x:f>
        <x:v>14277.69927607692</x:v>
      </x:c>
    </x:row>
    <x:row r="9391">
      <x:c r="A9391" s="1"/>
      <x:c r="B9391" s="1"/>
      <x:c r="C9391" s="1"/>
      <x:c r="D9391" s="1"/>
      <x:c r="E9391" s="1"/>
      <x:c r="F9391" s="1"/>
      <x:c r="G9391" s="1"/>
      <x:c r="H9391" s="1"/>
      <x:c r="I9391" s="53">
        <x:f t="shared" si="1754"/>
        <x:v>14</x:v>
      </x:c>
      <x:c r="J9391" s="53">
        <x:f t="shared" si="1755"/>
        <x:v>7</x:v>
      </x:c>
      <x:c r="K9391" s="53">
        <x:f t="shared" si="1756"/>
        <x:v>14</x:v>
      </x:c>
      <x:c r="L9391" s="53">
        <x:f t="shared" si="1757"/>
        <x:v>35</x:v>
      </x:c>
      <x:c r="M9391" s="54">
        <x:f t="shared" si="1758"/>
        <x:v>5784.1434030116307</x:v>
      </x:c>
      <x:c r="N9391" s="54">
        <x:f t="shared" si="1759"/>
        <x:v>3.51676625209141</x:v>
      </x:c>
      <x:c r="O9391" s="55">
        <x:f t="shared" si="1760"/>
        <x:v>175658</x:v>
      </x:c>
      <x:c r="P9391" s="55">
        <x:f t="shared" si="1761"/>
        <x:v>27720</x:v>
      </x:c>
      <x:c r="Q9391" s="55">
        <x:f t="shared" si="1762"/>
        <x:v>112919.15630228525</x:v>
      </x:c>
      <x:c r="R9391" s="55">
        <x:f t="shared" si="1763"/>
        <x:v>15018.84369771475</x:v>
      </x:c>
      <x:c r="S9391" s="1" t="str">
        <x:f t="shared" si="1764"/>
        <x:v>YES</x:v>
      </x:c>
      <x:c r="T9391" s="1">
        <x:f t="shared" si="1765"/>
        <x:v>15018.84369771475</x:v>
      </x:c>
    </x:row>
    <x:row r="9392">
      <x:c r="A9392" s="1"/>
      <x:c r="B9392" s="1"/>
      <x:c r="C9392" s="1"/>
      <x:c r="D9392" s="1"/>
      <x:c r="E9392" s="1"/>
      <x:c r="F9392" s="1"/>
      <x:c r="G9392" s="1"/>
      <x:c r="H9392" s="1"/>
      <x:c r="I9392" s="53">
        <x:f t="shared" si="1754"/>
        <x:v>14</x:v>
      </x:c>
      <x:c r="J9392" s="53">
        <x:f t="shared" si="1755"/>
        <x:v>7</x:v>
      </x:c>
      <x:c r="K9392" s="53">
        <x:f t="shared" si="1756"/>
        <x:v>15</x:v>
      </x:c>
      <x:c r="L9392" s="53">
        <x:f t="shared" si="1757"/>
        <x:v>36</x:v>
      </x:c>
      <x:c r="M9392" s="54">
        <x:f t="shared" si="1758"/>
        <x:v>5847.7316098877764</x:v>
      </x:c>
      <x:c r="N9392" s="54">
        <x:f t="shared" si="1759"/>
        <x:v>3.5609247290887334</x:v>
      </x:c>
      <x:c r="O9392" s="55">
        <x:f t="shared" si="1760"/>
        <x:v>178358</x:v>
      </x:c>
      <x:c r="P9392" s="55">
        <x:f t="shared" si="1761"/>
        <x:v>28600</x:v>
      </x:c>
      <x:c r="Q9392" s="55">
        <x:f t="shared" si="1762"/>
        <x:v>114023.11822721834</x:v>
      </x:c>
      <x:c r="R9392" s="55">
        <x:f t="shared" si="1763"/>
        <x:v>15734.881772781664</x:v>
      </x:c>
      <x:c r="S9392" s="1" t="str">
        <x:f t="shared" si="1764"/>
        <x:v>YES</x:v>
      </x:c>
      <x:c r="T9392" s="1">
        <x:f t="shared" si="1765"/>
        <x:v>15734.881772781664</x:v>
      </x:c>
    </x:row>
    <x:row r="9393">
      <x:c r="A9393" s="1"/>
      <x:c r="B9393" s="1"/>
      <x:c r="C9393" s="1"/>
      <x:c r="D9393" s="1"/>
      <x:c r="E9393" s="1"/>
      <x:c r="F9393" s="1"/>
      <x:c r="G9393" s="1"/>
      <x:c r="H9393" s="1"/>
      <x:c r="I9393" s="53">
        <x:f t="shared" si="1754"/>
        <x:v>14</x:v>
      </x:c>
      <x:c r="J9393" s="53">
        <x:f t="shared" si="1755"/>
        <x:v>7</x:v>
      </x:c>
      <x:c r="K9393" s="53">
        <x:f t="shared" si="1756"/>
        <x:v>16</x:v>
      </x:c>
      <x:c r="L9393" s="53">
        <x:f t="shared" si="1757"/>
        <x:v>37</x:v>
      </x:c>
      <x:c r="M9393" s="54">
        <x:f t="shared" si="1758"/>
        <x:v>5912.7923857652659</x:v>
      </x:c>
      <x:c r="N9393" s="54">
        <x:f t="shared" si="1759"/>
        <x:v>3.6061058234481012</x:v>
      </x:c>
      <x:c r="O9393" s="55">
        <x:f t="shared" si="1760"/>
        <x:v>181058</x:v>
      </x:c>
      <x:c r="P9393" s="55">
        <x:f t="shared" si="1761"/>
        <x:v>29480</x:v>
      </x:c>
      <x:c r="Q9393" s="55">
        <x:f t="shared" si="1762"/>
        <x:v>115152.64558620253</x:v>
      </x:c>
      <x:c r="R9393" s="55">
        <x:f t="shared" si="1763"/>
        <x:v>16425.354413797468</x:v>
      </x:c>
      <x:c r="S9393" s="1" t="str">
        <x:f t="shared" si="1764"/>
        <x:v>YES</x:v>
      </x:c>
      <x:c r="T9393" s="1">
        <x:f t="shared" si="1765"/>
        <x:v>16425.354413797468</x:v>
      </x:c>
    </x:row>
    <x:row r="9394">
      <x:c r="A9394" s="1"/>
      <x:c r="B9394" s="1"/>
      <x:c r="C9394" s="1"/>
      <x:c r="D9394" s="1"/>
      <x:c r="E9394" s="1"/>
      <x:c r="F9394" s="1"/>
      <x:c r="G9394" s="1"/>
      <x:c r="H9394" s="1"/>
      <x:c r="I9394" s="53">
        <x:f t="shared" si="1754"/>
        <x:v>14</x:v>
      </x:c>
      <x:c r="J9394" s="53">
        <x:f t="shared" si="1755"/>
        <x:v>7</x:v>
      </x:c>
      <x:c r="K9394" s="53">
        <x:f t="shared" si="1756"/>
        <x:v>17</x:v>
      </x:c>
      <x:c r="L9394" s="53">
        <x:f t="shared" si="1757"/>
        <x:v>38</x:v>
      </x:c>
      <x:c r="M9394" s="54">
        <x:f t="shared" si="1758"/>
        <x:v>5979.3526092118063</x:v>
      </x:c>
      <x:c r="N9394" s="54">
        <x:f t="shared" si="1759"/>
        <x:v>3.6523282008415321</x:v>
      </x:c>
      <x:c r="O9394" s="55">
        <x:f t="shared" si="1760"/>
        <x:v>183758</x:v>
      </x:c>
      <x:c r="P9394" s="55">
        <x:f t="shared" si="1761"/>
        <x:v>30360</x:v>
      </x:c>
      <x:c r="Q9394" s="55">
        <x:f t="shared" si="1762"/>
        <x:v>116308.2050210383</x:v>
      </x:c>
      <x:c r="R9394" s="55">
        <x:f t="shared" si="1763"/>
        <x:v>17089.794978961698</x:v>
      </x:c>
      <x:c r="S9394" s="1" t="str">
        <x:f t="shared" si="1764"/>
        <x:v>YES</x:v>
      </x:c>
      <x:c r="T9394" s="1">
        <x:f t="shared" si="1765"/>
        <x:v>17089.794978961698</x:v>
      </x:c>
    </x:row>
    <x:row r="9395">
      <x:c r="A9395" s="1"/>
      <x:c r="B9395" s="1"/>
      <x:c r="C9395" s="1"/>
      <x:c r="D9395" s="1"/>
      <x:c r="E9395" s="1"/>
      <x:c r="F9395" s="1"/>
      <x:c r="G9395" s="1"/>
      <x:c r="H9395" s="1"/>
      <x:c r="I9395" s="53">
        <x:f t="shared" si="1754"/>
        <x:v>14</x:v>
      </x:c>
      <x:c r="J9395" s="53">
        <x:f t="shared" si="1755"/>
        <x:v>7</x:v>
      </x:c>
      <x:c r="K9395" s="53">
        <x:f t="shared" si="1756"/>
        <x:v>18</x:v>
      </x:c>
      <x:c r="L9395" s="53">
        <x:f t="shared" si="1757"/>
        <x:v>39</x:v>
      </x:c>
      <x:c r="M9395" s="54">
        <x:f t="shared" si="1758"/>
        <x:v>6047.4396006703937</x:v>
      </x:c>
      <x:c r="N9395" s="54">
        <x:f t="shared" si="1759"/>
        <x:v>3.6996108337988844</x:v>
      </x:c>
      <x:c r="O9395" s="55">
        <x:f t="shared" si="1760"/>
        <x:v>186458</x:v>
      </x:c>
      <x:c r="P9395" s="55">
        <x:f t="shared" si="1761"/>
        <x:v>31240</x:v>
      </x:c>
      <x:c r="Q9395" s="55">
        <x:f t="shared" si="1762"/>
        <x:v>117490.27084497211</x:v>
      </x:c>
      <x:c r="R9395" s="55">
        <x:f t="shared" si="1763"/>
        <x:v>17727.72915502789</x:v>
      </x:c>
      <x:c r="S9395" s="1" t="str">
        <x:f t="shared" si="1764"/>
        <x:v>YES</x:v>
      </x:c>
      <x:c r="T9395" s="1">
        <x:f t="shared" si="1765"/>
        <x:v>17727.72915502789</x:v>
      </x:c>
    </x:row>
    <x:row r="9396">
      <x:c r="A9396" s="1"/>
      <x:c r="B9396" s="1"/>
      <x:c r="C9396" s="1"/>
      <x:c r="D9396" s="1"/>
      <x:c r="E9396" s="1"/>
      <x:c r="F9396" s="1"/>
      <x:c r="G9396" s="1"/>
      <x:c r="H9396" s="1"/>
      <x:c r="I9396" s="53">
        <x:f t="shared" si="1754"/>
        <x:v>14</x:v>
      </x:c>
      <x:c r="J9396" s="53">
        <x:f t="shared" si="1755"/>
        <x:v>7</x:v>
      </x:c>
      <x:c r="K9396" s="53">
        <x:f t="shared" si="1756"/>
        <x:v>19</x:v>
      </x:c>
      <x:c r="L9396" s="53">
        <x:f t="shared" si="1757"/>
        <x:v>40</x:v>
      </x:c>
      <x:c r="M9396" s="54">
        <x:f t="shared" si="1758"/>
        <x:v>6117.0811293064153</x:v>
      </x:c>
      <x:c r="N9396" s="54">
        <x:f t="shared" si="1759"/>
        <x:v>3.7479730064627885</x:v>
      </x:c>
      <x:c r="O9396" s="55">
        <x:f t="shared" si="1760"/>
        <x:v>189158</x:v>
      </x:c>
      <x:c r="P9396" s="55">
        <x:f t="shared" si="1761"/>
        <x:v>32120</x:v>
      </x:c>
      <x:c r="Q9396" s="55">
        <x:f t="shared" si="1762"/>
        <x:v>118699.32516156971</x:v>
      </x:c>
      <x:c r="R9396" s="55">
        <x:f t="shared" si="1763"/>
        <x:v>18338.674838430292</x:v>
      </x:c>
      <x:c r="S9396" s="1" t="str">
        <x:f t="shared" si="1764"/>
        <x:v>YES</x:v>
      </x:c>
      <x:c r="T9396" s="1">
        <x:f t="shared" si="1765"/>
        <x:v>18338.674838430292</x:v>
      </x:c>
    </x:row>
    <x:row r="9397">
      <x:c r="A9397" s="1"/>
      <x:c r="B9397" s="1"/>
      <x:c r="C9397" s="1"/>
      <x:c r="D9397" s="1"/>
      <x:c r="E9397" s="1"/>
      <x:c r="F9397" s="1"/>
      <x:c r="G9397" s="1"/>
      <x:c r="H9397" s="1"/>
      <x:c r="I9397" s="53">
        <x:f t="shared" si="1754"/>
        <x:v>14</x:v>
      </x:c>
      <x:c r="J9397" s="53">
        <x:f t="shared" si="1755"/>
        <x:v>7</x:v>
      </x:c>
      <x:c r="K9397" s="53">
        <x:f t="shared" si="1756"/>
        <x:v>20</x:v>
      </x:c>
      <x:c r="L9397" s="53">
        <x:f t="shared" si="1757"/>
        <x:v>41</x:v>
      </x:c>
      <x:c r="M9397" s="54">
        <x:f t="shared" si="1758"/>
        <x:v>6188.3054199568924</x:v>
      </x:c>
      <x:c r="N9397" s="54">
        <x:f t="shared" si="1759"/>
        <x:v>3.7974343194145086</x:v>
      </x:c>
      <x:c r="O9397" s="55">
        <x:f t="shared" si="1760"/>
        <x:v>191858</x:v>
      </x:c>
      <x:c r="P9397" s="55">
        <x:f t="shared" si="1761"/>
        <x:v>33000</x:v>
      </x:c>
      <x:c r="Q9397" s="55">
        <x:f t="shared" si="1762"/>
        <x:v>119935.85798536272</x:v>
      </x:c>
      <x:c r="R9397" s="55">
        <x:f t="shared" si="1763"/>
        <x:v>18922.142014637284</x:v>
      </x:c>
      <x:c r="S9397" s="1" t="str">
        <x:f t="shared" si="1764"/>
        <x:v>YES</x:v>
      </x:c>
      <x:c r="T9397" s="1">
        <x:f t="shared" si="1765"/>
        <x:v>18922.142014637284</x:v>
      </x:c>
    </x:row>
    <x:row r="9398">
      <x:c r="A9398" s="1"/>
      <x:c r="B9398" s="1"/>
      <x:c r="C9398" s="1"/>
      <x:c r="D9398" s="1"/>
      <x:c r="E9398" s="1"/>
      <x:c r="F9398" s="1"/>
      <x:c r="G9398" s="1"/>
      <x:c r="H9398" s="1"/>
      <x:c r="I9398" s="53">
        <x:f t="shared" si="1754"/>
        <x:v>14</x:v>
      </x:c>
      <x:c r="J9398" s="53">
        <x:f t="shared" si="1755"/>
        <x:v>7</x:v>
      </x:c>
      <x:c r="K9398" s="53">
        <x:f t="shared" si="1756"/>
        <x:v>21</x:v>
      </x:c>
      <x:c r="L9398" s="53">
        <x:f t="shared" si="1757"/>
        <x:v>42</x:v>
      </x:c>
      <x:c r="M9398" s="54">
        <x:f t="shared" si="1758"/>
        <x:v>6261.1411601833361</x:v>
      </x:c>
      <x:c r="N9398" s="54">
        <x:f t="shared" si="1759"/>
        <x:v>3.848014694571761</x:v>
      </x:c>
      <x:c r="O9398" s="55">
        <x:f t="shared" si="1760"/>
        <x:v>194558</x:v>
      </x:c>
      <x:c r="P9398" s="55">
        <x:f t="shared" si="1761"/>
        <x:v>33880</x:v>
      </x:c>
      <x:c r="Q9398" s="55">
        <x:f t="shared" si="1762"/>
        <x:v>121200.36736429403</x:v>
      </x:c>
      <x:c r="R9398" s="55">
        <x:f t="shared" si="1763"/>
        <x:v>19477.632635705973</x:v>
      </x:c>
      <x:c r="S9398" s="1" t="str">
        <x:f t="shared" si="1764"/>
        <x:v>YES</x:v>
      </x:c>
      <x:c r="T9398" s="1">
        <x:f t="shared" si="1765"/>
        <x:v>19477.632635705973</x:v>
      </x:c>
    </x:row>
    <x:row r="9399">
      <x:c r="A9399" s="1"/>
      <x:c r="B9399" s="1"/>
      <x:c r="C9399" s="1"/>
      <x:c r="D9399" s="1"/>
      <x:c r="E9399" s="1"/>
      <x:c r="F9399" s="1"/>
      <x:c r="G9399" s="1"/>
      <x:c r="H9399" s="1"/>
      <x:c r="I9399" s="53">
        <x:f t="shared" si="1754"/>
        <x:v>14</x:v>
      </x:c>
      <x:c r="J9399" s="53">
        <x:f t="shared" si="1755"/>
        <x:v>7</x:v>
      </x:c>
      <x:c r="K9399" s="53">
        <x:f t="shared" si="1756"/>
        <x:v>22</x:v>
      </x:c>
      <x:c r="L9399" s="53">
        <x:f t="shared" si="1757"/>
        <x:v>43</x:v>
      </x:c>
      <x:c r="M9399" s="54">
        <x:f t="shared" si="1758"/>
        <x:v>6335.6175074297325</x:v>
      </x:c>
      <x:c r="N9399" s="54">
        <x:f t="shared" si="1759"/>
        <x:v>3.8997343801595363</x:v>
      </x:c>
      <x:c r="O9399" s="55">
        <x:f t="shared" si="1760"/>
        <x:v>197258</x:v>
      </x:c>
      <x:c r="P9399" s="55">
        <x:f t="shared" si="1761"/>
        <x:v>34760</x:v>
      </x:c>
      <x:c r="Q9399" s="55">
        <x:f t="shared" si="1762"/>
        <x:v>122493.35950398841</x:v>
      </x:c>
      <x:c r="R9399" s="55">
        <x:f t="shared" si="1763"/>
        <x:v>20004.640496011591</x:v>
      </x:c>
      <x:c r="S9399" s="1" t="str">
        <x:f t="shared" si="1764"/>
        <x:v>YES</x:v>
      </x:c>
      <x:c r="T9399" s="1">
        <x:f t="shared" si="1765"/>
        <x:v>20004.640496011591</x:v>
      </x:c>
    </x:row>
    <x:row r="9400">
      <x:c r="A9400" s="1"/>
      <x:c r="B9400" s="1"/>
      <x:c r="C9400" s="1"/>
      <x:c r="D9400" s="1"/>
      <x:c r="E9400" s="1"/>
      <x:c r="F9400" s="1"/>
      <x:c r="G9400" s="1"/>
      <x:c r="H9400" s="1"/>
      <x:c r="I9400" s="53">
        <x:f t="shared" si="1754"/>
        <x:v>14</x:v>
      </x:c>
      <x:c r="J9400" s="53">
        <x:f t="shared" si="1755"/>
        <x:v>7</x:v>
      </x:c>
      <x:c r="K9400" s="53">
        <x:f t="shared" si="1756"/>
        <x:v>23</x:v>
      </x:c>
      <x:c r="L9400" s="53">
        <x:f t="shared" si="1757"/>
        <x:v>44</x:v>
      </x:c>
      <x:c r="M9400" s="54">
        <x:f t="shared" si="1758"/>
        <x:v>6411.7640962871683</x:v>
      </x:c>
      <x:c r="N9400" s="54">
        <x:f t="shared" si="1759"/>
        <x:v>3.9526139557549778</x:v>
      </x:c>
      <x:c r="O9400" s="55">
        <x:f t="shared" si="1760"/>
        <x:v>199958</x:v>
      </x:c>
      <x:c r="P9400" s="55">
        <x:f t="shared" si="1761"/>
        <x:v>35640</x:v>
      </x:c>
      <x:c r="Q9400" s="55">
        <x:f t="shared" si="1762"/>
        <x:v>123815.34889387444</x:v>
      </x:c>
      <x:c r="R9400" s="55">
        <x:f t="shared" si="1763"/>
        <x:v>20502.651106125559</x:v>
      </x:c>
      <x:c r="S9400" s="1" t="str">
        <x:f t="shared" si="1764"/>
        <x:v>YES</x:v>
      </x:c>
      <x:c r="T9400" s="1">
        <x:f t="shared" si="1765"/>
        <x:v>20502.651106125559</x:v>
      </x:c>
    </x:row>
    <x:row r="9401">
      <x:c r="A9401" s="1"/>
      <x:c r="B9401" s="1"/>
      <x:c r="C9401" s="1"/>
      <x:c r="D9401" s="1"/>
      <x:c r="E9401" s="1"/>
      <x:c r="F9401" s="1"/>
      <x:c r="G9401" s="1"/>
      <x:c r="H9401" s="1"/>
      <x:c r="I9401" s="53">
        <x:f t="shared" si="1754"/>
        <x:v>14</x:v>
      </x:c>
      <x:c r="J9401" s="53">
        <x:f t="shared" si="1755"/>
        <x:v>7</x:v>
      </x:c>
      <x:c r="K9401" s="53">
        <x:f t="shared" si="1756"/>
        <x:v>24</x:v>
      </x:c>
      <x:c r="L9401" s="53">
        <x:f t="shared" si="1757"/>
        <x:v>45</x:v>
      </x:c>
      <x:c r="M9401" s="54">
        <x:f t="shared" si="1758"/>
        <x:v>6489.6110458666644</x:v>
      </x:c>
      <x:c r="N9401" s="54">
        <x:f t="shared" si="1759"/>
        <x:v>4.0066743374074054</x:v>
      </x:c>
      <x:c r="O9401" s="55">
        <x:f t="shared" si="1760"/>
        <x:v>202658</x:v>
      </x:c>
      <x:c r="P9401" s="55">
        <x:f t="shared" si="1761"/>
        <x:v>36520</x:v>
      </x:c>
      <x:c r="Q9401" s="55">
        <x:f t="shared" si="1762"/>
        <x:v>125166.85843518515</x:v>
      </x:c>
      <x:c r="R9401" s="55">
        <x:f t="shared" si="1763"/>
        <x:v>20971.141564814854</x:v>
      </x:c>
      <x:c r="S9401" s="1" t="str">
        <x:f t="shared" si="1764"/>
        <x:v>NO</x:v>
      </x:c>
      <x:c r="T9401" s="1">
        <x:f t="shared" si="1765"/>
        <x:v>-9.9999999999999997E+98</x:v>
      </x:c>
    </x:row>
    <x:row r="9402">
      <x:c r="A9402" s="1"/>
      <x:c r="B9402" s="1"/>
      <x:c r="C9402" s="1"/>
      <x:c r="D9402" s="1"/>
      <x:c r="E9402" s="1"/>
      <x:c r="F9402" s="1"/>
      <x:c r="G9402" s="1"/>
      <x:c r="H9402" s="1"/>
      <x:c r="I9402" s="53">
        <x:f t="shared" si="1754"/>
        <x:v>14</x:v>
      </x:c>
      <x:c r="J9402" s="53">
        <x:f t="shared" si="1755"/>
        <x:v>7</x:v>
      </x:c>
      <x:c r="K9402" s="53">
        <x:f t="shared" si="1756"/>
        <x:v>25</x:v>
      </x:c>
      <x:c r="L9402" s="53">
        <x:f t="shared" si="1757"/>
        <x:v>46</x:v>
      </x:c>
      <x:c r="M9402" s="54">
        <x:f t="shared" si="1758"/>
        <x:v>6569.1889672817624</x:v>
      </x:c>
      <x:c r="N9402" s="54">
        <x:f t="shared" si="1759"/>
        <x:v>4.0619367828345574</x:v>
      </x:c>
      <x:c r="O9402" s="55">
        <x:f t="shared" si="1760"/>
        <x:v>205358</x:v>
      </x:c>
      <x:c r="P9402" s="55">
        <x:f t="shared" si="1761"/>
        <x:v>37400</x:v>
      </x:c>
      <x:c r="Q9402" s="55">
        <x:f t="shared" si="1762"/>
        <x:v>126548.41957086393</x:v>
      </x:c>
      <x:c r="R9402" s="55">
        <x:f t="shared" si="1763"/>
        <x:v>21409.580429136069</x:v>
      </x:c>
      <x:c r="S9402" s="1" t="str">
        <x:f t="shared" si="1764"/>
        <x:v>NO</x:v>
      </x:c>
      <x:c r="T9402" s="1">
        <x:f t="shared" si="1765"/>
        <x:v>-9.9999999999999997E+98</x:v>
      </x:c>
    </x:row>
    <x:row r="9403">
      <x:c r="A9403" s="1"/>
      <x:c r="B9403" s="1"/>
      <x:c r="C9403" s="1"/>
      <x:c r="D9403" s="1"/>
      <x:c r="E9403" s="1"/>
      <x:c r="F9403" s="1"/>
      <x:c r="G9403" s="1"/>
      <x:c r="H9403" s="1"/>
      <x:c r="I9403" s="53">
        <x:f t="shared" si="1754"/>
        <x:v>14</x:v>
      </x:c>
      <x:c r="J9403" s="53">
        <x:f t="shared" si="1755"/>
        <x:v>7</x:v>
      </x:c>
      <x:c r="K9403" s="53">
        <x:f t="shared" si="1756"/>
        <x:v>26</x:v>
      </x:c>
      <x:c r="L9403" s="53">
        <x:f t="shared" si="1757"/>
        <x:v>47</x:v>
      </x:c>
      <x:c r="M9403" s="54">
        <x:f t="shared" si="1758"/>
        <x:v>6650.5289712424801</x:v>
      </x:c>
      <x:c r="N9403" s="54">
        <x:f t="shared" si="1759"/>
        <x:v>4.1184228966961669</x:v>
      </x:c>
      <x:c r="O9403" s="55">
        <x:f t="shared" si="1760"/>
        <x:v>208058</x:v>
      </x:c>
      <x:c r="P9403" s="55">
        <x:f t="shared" si="1761"/>
        <x:v>38280</x:v>
      </x:c>
      <x:c r="Q9403" s="55">
        <x:f t="shared" si="1762"/>
        <x:v>127960.57241740417</x:v>
      </x:c>
      <x:c r="R9403" s="55">
        <x:f t="shared" si="1763"/>
        <x:v>21817.427582595832</x:v>
      </x:c>
      <x:c r="S9403" s="1" t="str">
        <x:f t="shared" si="1764"/>
        <x:v>NO</x:v>
      </x:c>
      <x:c r="T9403" s="1">
        <x:f t="shared" si="1765"/>
        <x:v>-9.9999999999999997E+98</x:v>
      </x:c>
    </x:row>
    <x:row r="9404">
      <x:c r="A9404" s="1"/>
      <x:c r="B9404" s="1"/>
      <x:c r="C9404" s="1"/>
      <x:c r="D9404" s="1"/>
      <x:c r="E9404" s="1"/>
      <x:c r="F9404" s="1"/>
      <x:c r="G9404" s="1"/>
      <x:c r="H9404" s="1"/>
      <x:c r="I9404" s="53">
        <x:f t="shared" si="1754"/>
        <x:v>14</x:v>
      </x:c>
      <x:c r="J9404" s="53">
        <x:f t="shared" si="1755"/>
        <x:v>7</x:v>
      </x:c>
      <x:c r="K9404" s="53">
        <x:f t="shared" si="1756"/>
        <x:v>27</x:v>
      </x:c>
      <x:c r="L9404" s="53">
        <x:f t="shared" si="1757"/>
        <x:v>48</x:v>
      </x:c>
      <x:c r="M9404" s="54">
        <x:f t="shared" si="1758"/>
        <x:v>6733.6626757622362</x:v>
      </x:c>
      <x:c r="N9404" s="54">
        <x:f t="shared" si="1759"/>
        <x:v>4.1761546359459976</x:v>
      </x:c>
      <x:c r="O9404" s="55">
        <x:f t="shared" si="1760"/>
        <x:v>210758</x:v>
      </x:c>
      <x:c r="P9404" s="55">
        <x:f t="shared" si="1761"/>
        <x:v>39160</x:v>
      </x:c>
      <x:c r="Q9404" s="55">
        <x:f t="shared" si="1762"/>
        <x:v>129403.86589864994</x:v>
      </x:c>
      <x:c r="R9404" s="55">
        <x:f t="shared" si="1763"/>
        <x:v>22194.134101350064</x:v>
      </x:c>
      <x:c r="S9404" s="1" t="str">
        <x:f t="shared" si="1764"/>
        <x:v>NO</x:v>
      </x:c>
      <x:c r="T9404" s="1">
        <x:f t="shared" si="1765"/>
        <x:v>-9.9999999999999997E+98</x:v>
      </x:c>
    </x:row>
    <x:row r="9405">
      <x:c r="A9405" s="1"/>
      <x:c r="B9405" s="1"/>
      <x:c r="C9405" s="1"/>
      <x:c r="D9405" s="1"/>
      <x:c r="E9405" s="1"/>
      <x:c r="F9405" s="1"/>
      <x:c r="G9405" s="1"/>
      <x:c r="H9405" s="1"/>
      <x:c r="I9405" s="53">
        <x:f t="shared" si="1754"/>
        <x:v>14</x:v>
      </x:c>
      <x:c r="J9405" s="53">
        <x:f t="shared" si="1755"/>
        <x:v>7</x:v>
      </x:c>
      <x:c r="K9405" s="53">
        <x:f t="shared" si="1756"/>
        <x:v>28</x:v>
      </x:c>
      <x:c r="L9405" s="53">
        <x:f t="shared" si="1757"/>
        <x:v>49</x:v>
      </x:c>
      <x:c r="M9405" s="54">
        <x:f t="shared" si="1758"/>
        <x:v>6818.6222139793899</x:v>
      </x:c>
      <x:c r="N9405" s="54">
        <x:f t="shared" si="1759"/>
        <x:v>4.2351543152634656</x:v>
      </x:c>
      <x:c r="O9405" s="55">
        <x:f t="shared" si="1760"/>
        <x:v>213458</x:v>
      </x:c>
      <x:c r="P9405" s="55">
        <x:f t="shared" si="1761"/>
        <x:v>40040</x:v>
      </x:c>
      <x:c r="Q9405" s="55">
        <x:f t="shared" si="1762"/>
        <x:v>130878.85788158663</x:v>
      </x:c>
      <x:c r="R9405" s="55">
        <x:f t="shared" si="1763"/>
        <x:v>22539.142118413365</x:v>
      </x:c>
      <x:c r="S9405" s="1" t="str">
        <x:f t="shared" si="1764"/>
        <x:v>NO</x:v>
      </x:c>
      <x:c r="T9405" s="1">
        <x:f t="shared" si="1765"/>
        <x:v>-9.9999999999999997E+98</x:v>
      </x:c>
    </x:row>
    <x:row r="9406">
      <x:c r="A9406" s="1"/>
      <x:c r="B9406" s="1"/>
      <x:c r="C9406" s="1"/>
      <x:c r="D9406" s="1"/>
      <x:c r="E9406" s="1"/>
      <x:c r="F9406" s="1"/>
      <x:c r="G9406" s="1"/>
      <x:c r="H9406" s="1"/>
      <x:c r="I9406" s="53">
        <x:f t="shared" si="1754"/>
        <x:v>14</x:v>
      </x:c>
      <x:c r="J9406" s="53">
        <x:f t="shared" si="1755"/>
        <x:v>7</x:v>
      </x:c>
      <x:c r="K9406" s="53">
        <x:f t="shared" si="1756"/>
        <x:v>29</x:v>
      </x:c>
      <x:c r="L9406" s="53">
        <x:f t="shared" si="1757"/>
        <x:v>50</x:v>
      </x:c>
      <x:c r="M9406" s="54">
        <x:f t="shared" si="1758"/>
        <x:v>6905.4402420950437</x:v>
      </x:c>
      <x:c r="N9406" s="54">
        <x:f t="shared" si="1759"/>
        <x:v>4.2954446125660022</x:v>
      </x:c>
      <x:c r="O9406" s="55">
        <x:f t="shared" si="1760"/>
        <x:v>216158</x:v>
      </x:c>
      <x:c r="P9406" s="55">
        <x:f t="shared" si="1761"/>
        <x:v>40920</x:v>
      </x:c>
      <x:c r="Q9406" s="55">
        <x:f t="shared" si="1762"/>
        <x:v>132386.11531415005</x:v>
      </x:c>
      <x:c r="R9406" s="55">
        <x:f t="shared" si="1763"/>
        <x:v>22851.884685849946</x:v>
      </x:c>
      <x:c r="S9406" s="1" t="str">
        <x:f t="shared" si="1764"/>
        <x:v>NO</x:v>
      </x:c>
      <x:c r="T9406" s="1">
        <x:f t="shared" si="1765"/>
        <x:v>-9.9999999999999997E+98</x:v>
      </x:c>
    </x:row>
    <x:row r="9407">
      <x:c r="A9407" s="1"/>
      <x:c r="B9407" s="1"/>
      <x:c r="C9407" s="1"/>
      <x:c r="D9407" s="1"/>
      <x:c r="E9407" s="1"/>
      <x:c r="F9407" s="1"/>
      <x:c r="G9407" s="1"/>
      <x:c r="H9407" s="1"/>
      <x:c r="I9407" s="53">
        <x:f t="shared" si="1754"/>
        <x:v>14</x:v>
      </x:c>
      <x:c r="J9407" s="53">
        <x:f t="shared" si="1755"/>
        <x:v>7</x:v>
      </x:c>
      <x:c r="K9407" s="53">
        <x:f t="shared" si="1756"/>
        <x:v>30</x:v>
      </x:c>
      <x:c r="L9407" s="53">
        <x:f t="shared" si="1757"/>
        <x:v>51</x:v>
      </x:c>
      <x:c r="M9407" s="54">
        <x:f t="shared" si="1758"/>
        <x:v>6994.1499474288148</x:v>
      </x:c>
      <x:c r="N9407" s="54">
        <x:f t="shared" si="1759"/>
        <x:v>4.3570485746033434</x:v>
      </x:c>
      <x:c r="O9407" s="55">
        <x:f t="shared" si="1760"/>
        <x:v>218858</x:v>
      </x:c>
      <x:c r="P9407" s="55">
        <x:f t="shared" si="1761"/>
        <x:v>41800</x:v>
      </x:c>
      <x:c r="Q9407" s="55">
        <x:f t="shared" si="1762"/>
        <x:v>133926.21436508361</x:v>
      </x:c>
      <x:c r="R9407" s="55">
        <x:f t="shared" si="1763"/>
        <x:v>23131.785634916392</x:v>
      </x:c>
      <x:c r="S9407" s="1" t="str">
        <x:f t="shared" si="1764"/>
        <x:v>NO</x:v>
      </x:c>
      <x:c r="T9407" s="1">
        <x:f t="shared" si="1765"/>
        <x:v>-9.9999999999999997E+98</x:v>
      </x:c>
    </x:row>
    <x:row r="9408">
      <x:c r="A9408" s="1"/>
      <x:c r="B9408" s="1"/>
      <x:c r="C9408" s="1"/>
      <x:c r="D9408" s="1"/>
      <x:c r="E9408" s="1"/>
      <x:c r="F9408" s="1"/>
      <x:c r="G9408" s="1"/>
      <x:c r="H9408" s="1"/>
      <x:c r="I9408" s="53">
        <x:f t="shared" si="1754"/>
        <x:v>14</x:v>
      </x:c>
      <x:c r="J9408" s="53">
        <x:f t="shared" si="1755"/>
        <x:v>8</x:v>
      </x:c>
      <x:c r="K9408" s="53">
        <x:f t="shared" si="1756"/>
        <x:v>0</x:v>
      </x:c>
      <x:c r="L9408" s="53">
        <x:f t="shared" si="1757"/>
        <x:v>22</x:v>
      </x:c>
      <x:c r="M9408" s="54">
        <x:f t="shared" si="1758"/>
        <x:v>5077.2645985512218</x:v>
      </x:c>
      <x:c r="N9408" s="54">
        <x:f t="shared" si="1759"/>
        <x:v>3.0258781934383485</x:v>
      </x:c>
      <x:c r="O9408" s="55">
        <x:f t="shared" si="1760"/>
        <x:v>139952</x:v>
      </x:c>
      <x:c r="P9408" s="55">
        <x:f t="shared" si="1761"/>
        <x:v>15840</x:v>
      </x:c>
      <x:c r="Q9408" s="55">
        <x:f t="shared" si="1762"/>
        <x:v>100646.95483595871</x:v>
      </x:c>
      <x:c r="R9408" s="55">
        <x:f t="shared" si="1763"/>
        <x:v>3465.0451640412939</x:v>
      </x:c>
      <x:c r="S9408" s="1" t="str">
        <x:f t="shared" si="1764"/>
        <x:v>YES</x:v>
      </x:c>
      <x:c r="T9408" s="1">
        <x:f t="shared" si="1765"/>
        <x:v>3465.0451640412939</x:v>
      </x:c>
    </x:row>
    <x:row r="9409">
      <x:c r="A9409" s="1"/>
      <x:c r="B9409" s="1"/>
      <x:c r="C9409" s="1"/>
      <x:c r="D9409" s="1"/>
      <x:c r="E9409" s="1"/>
      <x:c r="F9409" s="1"/>
      <x:c r="G9409" s="1"/>
      <x:c r="H9409" s="1"/>
      <x:c r="I9409" s="53">
        <x:f t="shared" si="1754"/>
        <x:v>14</x:v>
      </x:c>
      <x:c r="J9409" s="53">
        <x:f t="shared" si="1755"/>
        <x:v>8</x:v>
      </x:c>
      <x:c r="K9409" s="53">
        <x:f t="shared" si="1756"/>
        <x:v>1</x:v>
      </x:c>
      <x:c r="L9409" s="53">
        <x:f t="shared" si="1757"/>
        <x:v>23</x:v>
      </x:c>
      <x:c r="M9409" s="54">
        <x:f t="shared" si="1758"/>
        <x:v>5122.8270985512218</x:v>
      </x:c>
      <x:c r="N9409" s="54">
        <x:f t="shared" si="1759"/>
        <x:v>3.0575188184383486</x:v>
      </x:c>
      <x:c r="O9409" s="55">
        <x:f t="shared" si="1760"/>
        <x:v>142652</x:v>
      </x:c>
      <x:c r="P9409" s="55">
        <x:f t="shared" si="1761"/>
        <x:v>16720</x:v>
      </x:c>
      <x:c r="Q9409" s="55">
        <x:f t="shared" si="1762"/>
        <x:v>101437.97046095871</x:v>
      </x:c>
      <x:c r="R9409" s="55">
        <x:f t="shared" si="1763"/>
        <x:v>4494.0295390412939</x:v>
      </x:c>
      <x:c r="S9409" s="1" t="str">
        <x:f t="shared" si="1764"/>
        <x:v>YES</x:v>
      </x:c>
      <x:c r="T9409" s="1">
        <x:f t="shared" si="1765"/>
        <x:v>4494.0295390412939</x:v>
      </x:c>
    </x:row>
    <x:row r="9410">
      <x:c r="A9410" s="1"/>
      <x:c r="B9410" s="1"/>
      <x:c r="C9410" s="1"/>
      <x:c r="D9410" s="1"/>
      <x:c r="E9410" s="1"/>
      <x:c r="F9410" s="1"/>
      <x:c r="G9410" s="1"/>
      <x:c r="H9410" s="1"/>
      <x:c r="I9410" s="53">
        <x:f t="shared" si="1754"/>
        <x:v>14</x:v>
      </x:c>
      <x:c r="J9410" s="53">
        <x:f t="shared" si="1755"/>
        <x:v>8</x:v>
      </x:c>
      <x:c r="K9410" s="53">
        <x:f t="shared" si="1756"/>
        <x:v>2</x:v>
      </x:c>
      <x:c r="L9410" s="53">
        <x:f t="shared" si="1757"/>
        <x:v>24</x:v>
      </x:c>
      <x:c r="M9410" s="54">
        <x:f t="shared" si="1758"/>
        <x:v>5169.5286610512221</x:v>
      </x:c>
      <x:c r="N9410" s="54">
        <x:f t="shared" si="1759"/>
        <x:v>3.0899504590633486</x:v>
      </x:c>
      <x:c r="O9410" s="55">
        <x:f t="shared" si="1760"/>
        <x:v>145352</x:v>
      </x:c>
      <x:c r="P9410" s="55">
        <x:f t="shared" si="1761"/>
        <x:v>17600</x:v>
      </x:c>
      <x:c r="Q9410" s="55">
        <x:f t="shared" si="1762"/>
        <x:v>102248.76147658372</x:v>
      </x:c>
      <x:c r="R9410" s="55">
        <x:f t="shared" si="1763"/>
        <x:v>5503.2385234162793</x:v>
      </x:c>
      <x:c r="S9410" s="1" t="str">
        <x:f t="shared" si="1764"/>
        <x:v>YES</x:v>
      </x:c>
      <x:c r="T9410" s="1">
        <x:f t="shared" si="1765"/>
        <x:v>5503.2385234162793</x:v>
      </x:c>
    </x:row>
    <x:row r="9411">
      <x:c r="A9411" s="1"/>
      <x:c r="B9411" s="1"/>
      <x:c r="C9411" s="1"/>
      <x:c r="D9411" s="1"/>
      <x:c r="E9411" s="1"/>
      <x:c r="F9411" s="1"/>
      <x:c r="G9411" s="1"/>
      <x:c r="H9411" s="1"/>
      <x:c r="I9411" s="53">
        <x:f t="shared" si="1754"/>
        <x:v>14</x:v>
      </x:c>
      <x:c r="J9411" s="53">
        <x:f t="shared" si="1755"/>
        <x:v>8</x:v>
      </x:c>
      <x:c r="K9411" s="53">
        <x:f t="shared" si="1756"/>
        <x:v>3</x:v>
      </x:c>
      <x:c r="L9411" s="53">
        <x:f t="shared" si="1757"/>
        <x:v>25</x:v>
      </x:c>
      <x:c r="M9411" s="54">
        <x:f t="shared" si="1758"/>
        <x:v>5217.390643473097</x:v>
      </x:c>
      <x:c r="N9411" s="54">
        <x:f t="shared" si="1759"/>
        <x:v>3.1231879468563175</x:v>
      </x:c>
      <x:c r="O9411" s="55">
        <x:f t="shared" si="1760"/>
        <x:v>148052</x:v>
      </x:c>
      <x:c r="P9411" s="55">
        <x:f t="shared" si="1761"/>
        <x:v>18480</x:v>
      </x:c>
      <x:c r="Q9411" s="55">
        <x:f t="shared" si="1762"/>
        <x:v>103079.69867140794</x:v>
      </x:c>
      <x:c r="R9411" s="55">
        <x:f t="shared" si="1763"/>
        <x:v>6492.3013285920606</x:v>
      </x:c>
      <x:c r="S9411" s="1" t="str">
        <x:f t="shared" si="1764"/>
        <x:v>YES</x:v>
      </x:c>
      <x:c r="T9411" s="1">
        <x:f t="shared" si="1765"/>
        <x:v>6492.3013285920606</x:v>
      </x:c>
    </x:row>
    <x:row r="9412">
      <x:c r="A9412" s="1"/>
      <x:c r="B9412" s="1"/>
      <x:c r="C9412" s="1"/>
      <x:c r="D9412" s="1"/>
      <x:c r="E9412" s="1"/>
      <x:c r="F9412" s="1"/>
      <x:c r="G9412" s="1"/>
      <x:c r="H9412" s="1"/>
      <x:c r="I9412" s="53">
        <x:f t="shared" si="1754"/>
        <x:v>14</x:v>
      </x:c>
      <x:c r="J9412" s="53">
        <x:f t="shared" si="1755"/>
        <x:v>8</x:v>
      </x:c>
      <x:c r="K9412" s="53">
        <x:f t="shared" si="1756"/>
        <x:v>4</x:v>
      </x:c>
      <x:c r="L9412" s="53">
        <x:f t="shared" si="1757"/>
        <x:v>26</x:v>
      </x:c>
      <x:c r="M9412" s="54">
        <x:f t="shared" si="1758"/>
        <x:v>5266.434759195753</x:v>
      </x:c>
      <x:c r="N9412" s="54">
        <x:f t="shared" si="1759"/>
        <x:v>3.1572463605526062</x:v>
      </x:c>
      <x:c r="O9412" s="55">
        <x:f t="shared" si="1760"/>
        <x:v>150752</x:v>
      </x:c>
      <x:c r="P9412" s="55">
        <x:f t="shared" si="1761"/>
        <x:v>19360</x:v>
      </x:c>
      <x:c r="Q9412" s="55">
        <x:f t="shared" si="1762"/>
        <x:v>103931.15901381515</x:v>
      </x:c>
      <x:c r="R9412" s="55">
        <x:f t="shared" si="1763"/>
        <x:v>7460.8409861848486</x:v>
      </x:c>
      <x:c r="S9412" s="1" t="str">
        <x:f t="shared" si="1764"/>
        <x:v>YES</x:v>
      </x:c>
      <x:c r="T9412" s="1">
        <x:f t="shared" si="1765"/>
        <x:v>7460.8409861848486</x:v>
      </x:c>
    </x:row>
    <x:row r="9413">
      <x:c r="A9413" s="1"/>
      <x:c r="B9413" s="1"/>
      <x:c r="C9413" s="1"/>
      <x:c r="D9413" s="1"/>
      <x:c r="E9413" s="1"/>
      <x:c r="F9413" s="1"/>
      <x:c r="G9413" s="1"/>
      <x:c r="H9413" s="1"/>
      <x:c r="I9413" s="53">
        <x:f t="shared" si="1754"/>
        <x:v>14</x:v>
      </x:c>
      <x:c r="J9413" s="53">
        <x:f t="shared" si="1755"/>
        <x:v>8</x:v>
      </x:c>
      <x:c r="K9413" s="53">
        <x:f t="shared" si="1756"/>
        <x:v>5</x:v>
      </x:c>
      <x:c r="L9413" s="53">
        <x:f t="shared" si="1757"/>
        <x:v>27</x:v>
      </x:c>
      <x:c r="M9413" s="54">
        <x:f t="shared" si="1758"/>
        <x:v>5316.6830831169564</x:v>
      </x:c>
      <x:c r="N9413" s="54">
        <x:f t="shared" si="1759"/>
        <x:v>3.1921410299423307</x:v>
      </x:c>
      <x:c r="O9413" s="55">
        <x:f t="shared" si="1760"/>
        <x:v>153452</x:v>
      </x:c>
      <x:c r="P9413" s="55">
        <x:f t="shared" si="1761"/>
        <x:v>20240</x:v>
      </x:c>
      <x:c r="Q9413" s="55">
        <x:f t="shared" si="1762"/>
        <x:v>104803.52574855827</x:v>
      </x:c>
      <x:c r="R9413" s="55">
        <x:f t="shared" si="1763"/>
        <x:v>8408.4742514417303</x:v>
      </x:c>
      <x:c r="S9413" s="1" t="str">
        <x:f t="shared" si="1764"/>
        <x:v>YES</x:v>
      </x:c>
      <x:c r="T9413" s="1">
        <x:f t="shared" si="1765"/>
        <x:v>8408.4742514417303</x:v>
      </x:c>
    </x:row>
    <x:row r="9414">
      <x:c r="A9414" s="1"/>
      <x:c r="B9414" s="1"/>
      <x:c r="C9414" s="1"/>
      <x:c r="D9414" s="1"/>
      <x:c r="E9414" s="1"/>
      <x:c r="F9414" s="1"/>
      <x:c r="G9414" s="1"/>
      <x:c r="H9414" s="1"/>
      <x:c r="I9414" s="53">
        <x:f t="shared" si="1754"/>
        <x:v>14</x:v>
      </x:c>
      <x:c r="J9414" s="53">
        <x:f t="shared" si="1755"/>
        <x:v>8</x:v>
      </x:c>
      <x:c r="K9414" s="53">
        <x:f t="shared" si="1756"/>
        <x:v>6</x:v>
      </x:c>
      <x:c r="L9414" s="53">
        <x:f t="shared" si="1757"/>
        <x:v>28</x:v>
      </x:c>
      <x:c r="M9414" s="54">
        <x:f t="shared" si="1758"/>
        <x:v>5368.1580572985895</x:v>
      </x:c>
      <x:c r="N9414" s="54">
        <x:f t="shared" si="1759"/>
        <x:v>3.2278875397906872</x:v>
      </x:c>
      <x:c r="O9414" s="55">
        <x:f t="shared" si="1760"/>
        <x:v>156152</x:v>
      </x:c>
      <x:c r="P9414" s="55">
        <x:f t="shared" si="1761"/>
        <x:v>21120</x:v>
      </x:c>
      <x:c r="Q9414" s="55">
        <x:f t="shared" si="1762"/>
        <x:v>105697.18849476718</x:v>
      </x:c>
      <x:c r="R9414" s="55">
        <x:f t="shared" si="1763"/>
        <x:v>9334.8115052328212</x:v>
      </x:c>
      <x:c r="S9414" s="1" t="str">
        <x:f t="shared" si="1764"/>
        <x:v>YES</x:v>
      </x:c>
      <x:c r="T9414" s="1">
        <x:f t="shared" si="1765"/>
        <x:v>9334.8115052328212</x:v>
      </x:c>
    </x:row>
    <x:row r="9415">
      <x:c r="A9415" s="1"/>
      <x:c r="B9415" s="1"/>
      <x:c r="C9415" s="1"/>
      <x:c r="D9415" s="1"/>
      <x:c r="E9415" s="1"/>
      <x:c r="F9415" s="1"/>
      <x:c r="G9415" s="1"/>
      <x:c r="H9415" s="1"/>
      <x:c r="I9415" s="53">
        <x:f t="shared" si="1754"/>
        <x:v>14</x:v>
      </x:c>
      <x:c r="J9415" s="53">
        <x:f t="shared" si="1755"/>
        <x:v>8</x:v>
      </x:c>
      <x:c r="K9415" s="53">
        <x:f t="shared" si="1756"/>
        <x:v>7</x:v>
      </x:c>
      <x:c r="L9415" s="53">
        <x:f t="shared" si="1757"/>
        <x:v>29</x:v>
      </x:c>
      <x:c r="M9415" s="54">
        <x:f t="shared" si="1758"/>
        <x:v>5420.8824966965503</x:v>
      </x:c>
      <x:c r="N9415" s="54">
        <x:f t="shared" si="1759"/>
        <x:v>3.264501733817049</x:v>
      </x:c>
      <x:c r="O9415" s="55">
        <x:f t="shared" si="1760"/>
        <x:v>158852</x:v>
      </x:c>
      <x:c r="P9415" s="55">
        <x:f t="shared" si="1761"/>
        <x:v>22000</x:v>
      </x:c>
      <x:c r="Q9415" s="55">
        <x:f t="shared" si="1762"/>
        <x:v>106612.54334542622</x:v>
      </x:c>
      <x:c r="R9415" s="55">
        <x:f t="shared" si="1763"/>
        <x:v>10239.456654573776</x:v>
      </x:c>
      <x:c r="S9415" s="1" t="str">
        <x:f t="shared" si="1764"/>
        <x:v>YES</x:v>
      </x:c>
      <x:c r="T9415" s="1">
        <x:f t="shared" si="1765"/>
        <x:v>10239.456654573776</x:v>
      </x:c>
    </x:row>
    <x:row r="9416">
      <x:c r="A9416" s="1"/>
      <x:c r="B9416" s="1"/>
      <x:c r="C9416" s="1"/>
      <x:c r="D9416" s="1"/>
      <x:c r="E9416" s="1"/>
      <x:c r="F9416" s="1"/>
      <x:c r="G9416" s="1"/>
      <x:c r="H9416" s="1"/>
      <x:c r="I9416" s="53">
        <x:f t="shared" si="1754"/>
        <x:v>14</x:v>
      </x:c>
      <x:c r="J9416" s="53">
        <x:f t="shared" si="1755"/>
        <x:v>8</x:v>
      </x:c>
      <x:c r="K9416" s="53">
        <x:f t="shared" si="1756"/>
        <x:v>8</x:v>
      </x:c>
      <x:c r="L9416" s="53">
        <x:f t="shared" si="1757"/>
        <x:v>30</x:v>
      </x:c>
      <x:c r="M9416" s="54">
        <x:f t="shared" si="1758"/>
        <x:v>5474.8795949765299</x:v>
      </x:c>
      <x:c r="N9416" s="54">
        <x:f t="shared" si="1759"/>
        <x:v>3.3019997187337014</x:v>
      </x:c>
      <x:c r="O9416" s="55">
        <x:f t="shared" si="1760"/>
        <x:v>161552</x:v>
      </x:c>
      <x:c r="P9416" s="55">
        <x:f t="shared" si="1761"/>
        <x:v>22880</x:v>
      </x:c>
      <x:c r="Q9416" s="55">
        <x:f t="shared" si="1762"/>
        <x:v>107549.99296834253</x:v>
      </x:c>
      <x:c r="R9416" s="55">
        <x:f t="shared" si="1763"/>
        <x:v>11122.007031657471</x:v>
      </x:c>
      <x:c r="S9416" s="1" t="str">
        <x:f t="shared" si="1764"/>
        <x:v>YES</x:v>
      </x:c>
      <x:c r="T9416" s="1">
        <x:f t="shared" si="1765"/>
        <x:v>11122.007031657471</x:v>
      </x:c>
    </x:row>
    <x:row r="9417">
      <x:c r="A9417" s="1"/>
      <x:c r="B9417" s="1"/>
      <x:c r="C9417" s="1"/>
      <x:c r="D9417" s="1"/>
      <x:c r="E9417" s="1"/>
      <x:c r="F9417" s="1"/>
      <x:c r="G9417" s="1"/>
      <x:c r="H9417" s="1"/>
      <x:c r="I9417" s="53">
        <x:f t="shared" si="1754"/>
        <x:v>14</x:v>
      </x:c>
      <x:c r="J9417" s="53">
        <x:f t="shared" si="1755"/>
        <x:v>8</x:v>
      </x:c>
      <x:c r="K9417" s="53">
        <x:f t="shared" si="1756"/>
        <x:v>9</x:v>
      </x:c>
      <x:c r="L9417" s="53">
        <x:f t="shared" si="1757"/>
        <x:v>31</x:v>
      </x:c>
      <x:c r="M9417" s="54">
        <x:f t="shared" si="1758"/>
        <x:v>5530.1729304169248</x:v>
      </x:c>
      <x:c r="N9417" s="54">
        <x:f t="shared" si="1759"/>
        <x:v>3.3403978683450868</x:v>
      </x:c>
      <x:c r="O9417" s="55">
        <x:f t="shared" si="1760"/>
        <x:v>164252</x:v>
      </x:c>
      <x:c r="P9417" s="55">
        <x:f t="shared" si="1761"/>
        <x:v>23760</x:v>
      </x:c>
      <x:c r="Q9417" s="55">
        <x:f t="shared" si="1762"/>
        <x:v>108509.94670862716</x:v>
      </x:c>
      <x:c r="R9417" s="55">
        <x:f t="shared" si="1763"/>
        <x:v>11982.053291372838</x:v>
      </x:c>
      <x:c r="S9417" s="1" t="str">
        <x:f t="shared" si="1764"/>
        <x:v>YES</x:v>
      </x:c>
      <x:c r="T9417" s="1">
        <x:f t="shared" si="1765"/>
        <x:v>11982.053291372838</x:v>
      </x:c>
    </x:row>
    <x:row r="9418">
      <x:c r="A9418" s="1"/>
      <x:c r="B9418" s="1"/>
      <x:c r="C9418" s="1"/>
      <x:c r="D9418" s="1"/>
      <x:c r="E9418" s="1"/>
      <x:c r="F9418" s="1"/>
      <x:c r="G9418" s="1"/>
      <x:c r="H9418" s="1"/>
      <x:c r="I9418" s="53">
        <x:f t="shared" si="1754"/>
        <x:v>14</x:v>
      </x:c>
      <x:c r="J9418" s="53">
        <x:f t="shared" si="1755"/>
        <x:v>8</x:v>
      </x:c>
      <x:c r="K9418" s="53">
        <x:f t="shared" si="1756"/>
        <x:v>10</x:v>
      </x:c>
      <x:c r="L9418" s="53">
        <x:f t="shared" si="1757"/>
        <x:v>32</x:v>
      </x:c>
      <x:c r="M9418" s="54">
        <x:f t="shared" si="1758"/>
        <x:v>5586.7864719001373</x:v>
      </x:c>
      <x:c r="N9418" s="54">
        <x:f t="shared" si="1759"/>
        <x:v>3.3797128277084285</x:v>
      </x:c>
      <x:c r="O9418" s="55">
        <x:f t="shared" si="1760"/>
        <x:v>166952</x:v>
      </x:c>
      <x:c r="P9418" s="55">
        <x:f t="shared" si="1761"/>
        <x:v>24640</x:v>
      </x:c>
      <x:c r="Q9418" s="55">
        <x:f t="shared" si="1762"/>
        <x:v>109492.82069271071</x:v>
      </x:c>
      <x:c r="R9418" s="55">
        <x:f t="shared" si="1763"/>
        <x:v>12819.179307289291</x:v>
      </x:c>
      <x:c r="S9418" s="1" t="str">
        <x:f t="shared" si="1764"/>
        <x:v>YES</x:v>
      </x:c>
      <x:c r="T9418" s="1">
        <x:f t="shared" si="1765"/>
        <x:v>12819.179307289291</x:v>
      </x:c>
    </x:row>
    <x:row r="9419">
      <x:c r="A9419" s="1"/>
      <x:c r="B9419" s="1"/>
      <x:c r="C9419" s="1"/>
      <x:c r="D9419" s="1"/>
      <x:c r="E9419" s="1"/>
      <x:c r="F9419" s="1"/>
      <x:c r="G9419" s="1"/>
      <x:c r="H9419" s="1"/>
      <x:c r="I9419" s="53">
        <x:f t="shared" si="1754"/>
        <x:v>14</x:v>
      </x:c>
      <x:c r="J9419" s="53">
        <x:f t="shared" si="1755"/>
        <x:v>8</x:v>
      </x:c>
      <x:c r="K9419" s="53">
        <x:f t="shared" si="1756"/>
        <x:v>11</x:v>
      </x:c>
      <x:c r="L9419" s="53">
        <x:f t="shared" si="1757"/>
        <x:v>33</x:v>
      </x:c>
      <x:c r="M9419" s="54">
        <x:f t="shared" si="1758"/>
        <x:v>5644.7445849935766</x:v>
      </x:c>
      <x:c r="N9419" s="54">
        <x:f t="shared" si="1759"/>
        <x:v>3.4199615173566502</x:v>
      </x:c>
      <x:c r="O9419" s="55">
        <x:f t="shared" si="1760"/>
        <x:v>169652</x:v>
      </x:c>
      <x:c r="P9419" s="55">
        <x:f t="shared" si="1761"/>
        <x:v>25520</x:v>
      </x:c>
      <x:c r="Q9419" s="55">
        <x:f t="shared" si="1762"/>
        <x:v>110499.03793391626</x:v>
      </x:c>
      <x:c r="R9419" s="55">
        <x:f t="shared" si="1763"/>
        <x:v>13632.962066083739</x:v>
      </x:c>
      <x:c r="S9419" s="1" t="str">
        <x:f t="shared" si="1764"/>
        <x:v>YES</x:v>
      </x:c>
      <x:c r="T9419" s="1">
        <x:f t="shared" si="1765"/>
        <x:v>13632.962066083739</x:v>
      </x:c>
    </x:row>
    <x:row r="9420">
      <x:c r="A9420" s="1"/>
      <x:c r="B9420" s="1"/>
      <x:c r="C9420" s="1"/>
      <x:c r="D9420" s="1"/>
      <x:c r="E9420" s="1"/>
      <x:c r="F9420" s="1"/>
      <x:c r="G9420" s="1"/>
      <x:c r="H9420" s="1"/>
      <x:c r="I9420" s="53">
        <x:f t="shared" si="1754"/>
        <x:v>14</x:v>
      </x:c>
      <x:c r="J9420" s="53">
        <x:f t="shared" si="1755"/>
        <x:v>8</x:v>
      </x:c>
      <x:c r="K9420" s="53">
        <x:f t="shared" si="1756"/>
        <x:v>12</x:v>
      </x:c>
      <x:c r="L9420" s="53">
        <x:f t="shared" si="1757"/>
        <x:v>34</x:v>
      </x:c>
      <x:c r="M9420" s="54">
        <x:f t="shared" si="1758"/>
        <x:v>5704.0720381216406</x:v>
      </x:c>
      <x:c r="N9420" s="54">
        <x:f t="shared" si="1759"/>
        <x:v>3.4611611375844729</x:v>
      </x:c>
      <x:c r="O9420" s="55">
        <x:f t="shared" si="1760"/>
        <x:v>172352</x:v>
      </x:c>
      <x:c r="P9420" s="55">
        <x:f t="shared" si="1761"/>
        <x:v>26400</x:v>
      </x:c>
      <x:c r="Q9420" s="55">
        <x:f t="shared" si="1762"/>
        <x:v>111529.02843961181</x:v>
      </x:c>
      <x:c r="R9420" s="55">
        <x:f t="shared" si="1763"/>
        <x:v>14422.971560388192</x:v>
      </x:c>
      <x:c r="S9420" s="1" t="str">
        <x:f t="shared" si="1764"/>
        <x:v>YES</x:v>
      </x:c>
      <x:c r="T9420" s="1">
        <x:f t="shared" si="1765"/>
        <x:v>14422.971560388192</x:v>
      </x:c>
    </x:row>
    <x:row r="9421">
      <x:c r="A9421" s="1"/>
      <x:c r="B9421" s="1"/>
      <x:c r="C9421" s="1"/>
      <x:c r="D9421" s="1"/>
      <x:c r="E9421" s="1"/>
      <x:c r="F9421" s="1"/>
      <x:c r="G9421" s="1"/>
      <x:c r="H9421" s="1"/>
      <x:c r="I9421" s="53">
        <x:f t="shared" si="1754"/>
        <x:v>14</x:v>
      </x:c>
      <x:c r="J9421" s="53">
        <x:f t="shared" si="1755"/>
        <x:v>8</x:v>
      </x:c>
      <x:c r="K9421" s="53">
        <x:f t="shared" si="1756"/>
        <x:v>13</x:v>
      </x:c>
      <x:c r="L9421" s="53">
        <x:f t="shared" si="1757"/>
        <x:v>35</x:v>
      </x:c>
      <x:c r="M9421" s="54">
        <x:f t="shared" si="1758"/>
        <x:v>5764.7940088300256</x:v>
      </x:c>
      <x:c r="N9421" s="54">
        <x:f t="shared" si="1759"/>
        <x:v>3.5033291727986291</x:v>
      </x:c>
      <x:c r="O9421" s="55">
        <x:f t="shared" si="1760"/>
        <x:v>175052</x:v>
      </x:c>
      <x:c r="P9421" s="55">
        <x:f t="shared" si="1761"/>
        <x:v>27280</x:v>
      </x:c>
      <x:c r="Q9421" s="55">
        <x:f t="shared" si="1762"/>
        <x:v>112583.22931996571</x:v>
      </x:c>
      <x:c r="R9421" s="55">
        <x:f t="shared" si="1763"/>
        <x:v>15188.770680034286</x:v>
      </x:c>
      <x:c r="S9421" s="1" t="str">
        <x:f t="shared" si="1764"/>
        <x:v>YES</x:v>
      </x:c>
      <x:c r="T9421" s="1">
        <x:f t="shared" si="1765"/>
        <x:v>15188.770680034286</x:v>
      </x:c>
    </x:row>
    <x:row r="9422">
      <x:c r="A9422" s="1"/>
      <x:c r="B9422" s="1"/>
      <x:c r="C9422" s="1"/>
      <x:c r="D9422" s="1"/>
      <x:c r="E9422" s="1"/>
      <x:c r="F9422" s="1"/>
      <x:c r="G9422" s="1"/>
      <x:c r="H9422" s="1"/>
      <x:c r="I9422" s="53">
        <x:f t="shared" si="1754"/>
        <x:v>14</x:v>
      </x:c>
      <x:c r="J9422" s="53">
        <x:f t="shared" si="1755"/>
        <x:v>8</x:v>
      </x:c>
      <x:c r="K9422" s="53">
        <x:f t="shared" si="1756"/>
        <x:v>14</x:v>
      </x:c>
      <x:c r="L9422" s="53">
        <x:f t="shared" si="1757"/>
        <x:v>36</x:v>
      </x:c>
      <x:c r="M9422" s="54">
        <x:f t="shared" si="1758"/>
        <x:v>5826.9360901436867</x:v>
      </x:c>
      <x:c r="N9422" s="54">
        <x:f t="shared" si="1759"/>
        <x:v>3.5464833959331159</x:v>
      </x:c>
      <x:c r="O9422" s="55">
        <x:f t="shared" si="1760"/>
        <x:v>177752</x:v>
      </x:c>
      <x:c r="P9422" s="55">
        <x:f t="shared" si="1761"/>
        <x:v>28160</x:v>
      </x:c>
      <x:c r="Q9422" s="55">
        <x:f t="shared" si="1762"/>
        <x:v>113662.08489832788</x:v>
      </x:c>
      <x:c r="R9422" s="55">
        <x:f t="shared" si="1763"/>
        <x:v>15929.915101672115</x:v>
      </x:c>
      <x:c r="S9422" s="1" t="str">
        <x:f t="shared" si="1764"/>
        <x:v>YES</x:v>
      </x:c>
      <x:c r="T9422" s="1">
        <x:f t="shared" si="1765"/>
        <x:v>15929.915101672115</x:v>
      </x:c>
    </x:row>
    <x:row r="9423">
      <x:c r="A9423" s="1"/>
      <x:c r="B9423" s="1"/>
      <x:c r="C9423" s="1"/>
      <x:c r="D9423" s="1"/>
      <x:c r="E9423" s="1"/>
      <x:c r="F9423" s="1"/>
      <x:c r="G9423" s="1"/>
      <x:c r="H9423" s="1"/>
      <x:c r="I9423" s="53">
        <x:f t="shared" si="1754"/>
        <x:v>14</x:v>
      </x:c>
      <x:c r="J9423" s="53">
        <x:f t="shared" si="1755"/>
        <x:v>8</x:v>
      </x:c>
      <x:c r="K9423" s="53">
        <x:f t="shared" si="1756"/>
        <x:v>15</x:v>
      </x:c>
      <x:c r="L9423" s="53">
        <x:f t="shared" si="1757"/>
        <x:v>37</x:v>
      </x:c>
      <x:c r="M9423" s="54">
        <x:f t="shared" si="1758"/>
        <x:v>5890.5242970198324</x:v>
      </x:c>
      <x:c r="N9423" s="54">
        <x:f t="shared" si="1759"/>
        <x:v>3.5906418729304392</x:v>
      </x:c>
      <x:c r="O9423" s="55">
        <x:f t="shared" si="1760"/>
        <x:v>180452</x:v>
      </x:c>
      <x:c r="P9423" s="55">
        <x:f t="shared" si="1761"/>
        <x:v>29040</x:v>
      </x:c>
      <x:c r="Q9423" s="55">
        <x:f t="shared" si="1762"/>
        <x:v>114766.04682326097</x:v>
      </x:c>
      <x:c r="R9423" s="55">
        <x:f t="shared" si="1763"/>
        <x:v>16645.953176739029</x:v>
      </x:c>
      <x:c r="S9423" s="1" t="str">
        <x:f t="shared" si="1764"/>
        <x:v>YES</x:v>
      </x:c>
      <x:c r="T9423" s="1">
        <x:f t="shared" si="1765"/>
        <x:v>16645.953176739029</x:v>
      </x:c>
    </x:row>
    <x:row r="9424">
      <x:c r="A9424" s="1"/>
      <x:c r="B9424" s="1"/>
      <x:c r="C9424" s="1"/>
      <x:c r="D9424" s="1"/>
      <x:c r="E9424" s="1"/>
      <x:c r="F9424" s="1"/>
      <x:c r="G9424" s="1"/>
      <x:c r="H9424" s="1"/>
      <x:c r="I9424" s="53">
        <x:f t="shared" si="1754"/>
        <x:v>14</x:v>
      </x:c>
      <x:c r="J9424" s="53">
        <x:f t="shared" si="1755"/>
        <x:v>8</x:v>
      </x:c>
      <x:c r="K9424" s="53">
        <x:f t="shared" si="1756"/>
        <x:v>16</x:v>
      </x:c>
      <x:c r="L9424" s="53">
        <x:f t="shared" si="1757"/>
        <x:v>38</x:v>
      </x:c>
      <x:c r="M9424" s="54">
        <x:f t="shared" si="1758"/>
        <x:v>5955.5850728973219</x:v>
      </x:c>
      <x:c r="N9424" s="54">
        <x:f t="shared" si="1759"/>
        <x:v>3.635822967289807</x:v>
      </x:c>
      <x:c r="O9424" s="55">
        <x:f t="shared" si="1760"/>
        <x:v>183152</x:v>
      </x:c>
      <x:c r="P9424" s="55">
        <x:f t="shared" si="1761"/>
        <x:v>29920</x:v>
      </x:c>
      <x:c r="Q9424" s="55">
        <x:f t="shared" si="1762"/>
        <x:v>115895.57418224517</x:v>
      </x:c>
      <x:c r="R9424" s="55">
        <x:f t="shared" si="1763"/>
        <x:v>17336.425817754833</x:v>
      </x:c>
      <x:c r="S9424" s="1" t="str">
        <x:f t="shared" si="1764"/>
        <x:v>YES</x:v>
      </x:c>
      <x:c r="T9424" s="1">
        <x:f t="shared" si="1765"/>
        <x:v>17336.425817754833</x:v>
      </x:c>
    </x:row>
    <x:row r="9425">
      <x:c r="A9425" s="1"/>
      <x:c r="B9425" s="1"/>
      <x:c r="C9425" s="1"/>
      <x:c r="D9425" s="1"/>
      <x:c r="E9425" s="1"/>
      <x:c r="F9425" s="1"/>
      <x:c r="G9425" s="1"/>
      <x:c r="H9425" s="1"/>
      <x:c r="I9425" s="53">
        <x:f t="shared" si="1754"/>
        <x:v>14</x:v>
      </x:c>
      <x:c r="J9425" s="53">
        <x:f t="shared" si="1755"/>
        <x:v>8</x:v>
      </x:c>
      <x:c r="K9425" s="53">
        <x:f t="shared" si="1756"/>
        <x:v>17</x:v>
      </x:c>
      <x:c r="L9425" s="53">
        <x:f t="shared" si="1757"/>
        <x:v>39</x:v>
      </x:c>
      <x:c r="M9425" s="54">
        <x:f t="shared" si="1758"/>
        <x:v>6022.1452963438624</x:v>
      </x:c>
      <x:c r="N9425" s="54">
        <x:f t="shared" si="1759"/>
        <x:v>3.682045344683238</x:v>
      </x:c>
      <x:c r="O9425" s="55">
        <x:f t="shared" si="1760"/>
        <x:v>185852</x:v>
      </x:c>
      <x:c r="P9425" s="55">
        <x:f t="shared" si="1761"/>
        <x:v>30800</x:v>
      </x:c>
      <x:c r="Q9425" s="55">
        <x:f t="shared" si="1762"/>
        <x:v>117051.13361708094</x:v>
      </x:c>
      <x:c r="R9425" s="55">
        <x:f t="shared" si="1763"/>
        <x:v>18000.866382919063</x:v>
      </x:c>
      <x:c r="S9425" s="1" t="str">
        <x:f t="shared" si="1764"/>
        <x:v>YES</x:v>
      </x:c>
      <x:c r="T9425" s="1">
        <x:f t="shared" si="1765"/>
        <x:v>18000.866382919063</x:v>
      </x:c>
    </x:row>
    <x:row r="9426">
      <x:c r="A9426" s="1"/>
      <x:c r="B9426" s="1"/>
      <x:c r="C9426" s="1"/>
      <x:c r="D9426" s="1"/>
      <x:c r="E9426" s="1"/>
      <x:c r="F9426" s="1"/>
      <x:c r="G9426" s="1"/>
      <x:c r="H9426" s="1"/>
      <x:c r="I9426" s="53">
        <x:f t="shared" si="1754"/>
        <x:v>14</x:v>
      </x:c>
      <x:c r="J9426" s="53">
        <x:f t="shared" si="1755"/>
        <x:v>8</x:v>
      </x:c>
      <x:c r="K9426" s="53">
        <x:f t="shared" si="1756"/>
        <x:v>18</x:v>
      </x:c>
      <x:c r="L9426" s="53">
        <x:f t="shared" si="1757"/>
        <x:v>40</x:v>
      </x:c>
      <x:c r="M9426" s="54">
        <x:f t="shared" si="1758"/>
        <x:v>6090.2322878024497</x:v>
      </x:c>
      <x:c r="N9426" s="54">
        <x:f t="shared" si="1759"/>
        <x:v>3.7293279776405899</x:v>
      </x:c>
      <x:c r="O9426" s="55">
        <x:f t="shared" si="1760"/>
        <x:v>188552</x:v>
      </x:c>
      <x:c r="P9426" s="55">
        <x:f t="shared" si="1761"/>
        <x:v>31680</x:v>
      </x:c>
      <x:c r="Q9426" s="55">
        <x:f t="shared" si="1762"/>
        <x:v>118233.19944101475</x:v>
      </x:c>
      <x:c r="R9426" s="55">
        <x:f t="shared" si="1763"/>
        <x:v>18638.800558985255</x:v>
      </x:c>
      <x:c r="S9426" s="1" t="str">
        <x:f t="shared" si="1764"/>
        <x:v>YES</x:v>
      </x:c>
      <x:c r="T9426" s="1">
        <x:f t="shared" si="1765"/>
        <x:v>18638.800558985255</x:v>
      </x:c>
    </x:row>
    <x:row r="9427">
      <x:c r="A9427" s="1"/>
      <x:c r="B9427" s="1"/>
      <x:c r="C9427" s="1"/>
      <x:c r="D9427" s="1"/>
      <x:c r="E9427" s="1"/>
      <x:c r="F9427" s="1"/>
      <x:c r="G9427" s="1"/>
      <x:c r="H9427" s="1"/>
      <x:c r="I9427" s="53">
        <x:f t="shared" si="1754"/>
        <x:v>14</x:v>
      </x:c>
      <x:c r="J9427" s="53">
        <x:f t="shared" si="1755"/>
        <x:v>8</x:v>
      </x:c>
      <x:c r="K9427" s="53">
        <x:f t="shared" si="1756"/>
        <x:v>19</x:v>
      </x:c>
      <x:c r="L9427" s="53">
        <x:f t="shared" si="1757"/>
        <x:v>41</x:v>
      </x:c>
      <x:c r="M9427" s="54">
        <x:f t="shared" si="1758"/>
        <x:v>6159.8738164384713</x:v>
      </x:c>
      <x:c r="N9427" s="54">
        <x:f t="shared" si="1759"/>
        <x:v>3.777690150304494</x:v>
      </x:c>
      <x:c r="O9427" s="55">
        <x:f t="shared" si="1760"/>
        <x:v>191252</x:v>
      </x:c>
      <x:c r="P9427" s="55">
        <x:f t="shared" si="1761"/>
        <x:v>32560</x:v>
      </x:c>
      <x:c r="Q9427" s="55">
        <x:f t="shared" si="1762"/>
        <x:v>119442.25375761234</x:v>
      </x:c>
      <x:c r="R9427" s="55">
        <x:f t="shared" si="1763"/>
        <x:v>19249.746242387657</x:v>
      </x:c>
      <x:c r="S9427" s="1" t="str">
        <x:f t="shared" si="1764"/>
        <x:v>YES</x:v>
      </x:c>
      <x:c r="T9427" s="1">
        <x:f t="shared" si="1765"/>
        <x:v>19249.746242387657</x:v>
      </x:c>
    </x:row>
    <x:row r="9428">
      <x:c r="A9428" s="1"/>
      <x:c r="B9428" s="1"/>
      <x:c r="C9428" s="1"/>
      <x:c r="D9428" s="1"/>
      <x:c r="E9428" s="1"/>
      <x:c r="F9428" s="1"/>
      <x:c r="G9428" s="1"/>
      <x:c r="H9428" s="1"/>
      <x:c r="I9428" s="53">
        <x:f t="shared" si="1754"/>
        <x:v>14</x:v>
      </x:c>
      <x:c r="J9428" s="53">
        <x:f t="shared" si="1755"/>
        <x:v>8</x:v>
      </x:c>
      <x:c r="K9428" s="53">
        <x:f t="shared" si="1756"/>
        <x:v>20</x:v>
      </x:c>
      <x:c r="L9428" s="53">
        <x:f t="shared" si="1757"/>
        <x:v>42</x:v>
      </x:c>
      <x:c r="M9428" s="54">
        <x:f t="shared" si="1758"/>
        <x:v>6231.0981070889484</x:v>
      </x:c>
      <x:c r="N9428" s="54">
        <x:f t="shared" si="1759"/>
        <x:v>3.827151463256214</x:v>
      </x:c>
      <x:c r="O9428" s="55">
        <x:f t="shared" si="1760"/>
        <x:v>193952</x:v>
      </x:c>
      <x:c r="P9428" s="55">
        <x:f t="shared" si="1761"/>
        <x:v>33440</x:v>
      </x:c>
      <x:c r="Q9428" s="55">
        <x:f t="shared" si="1762"/>
        <x:v>120678.78658140535</x:v>
      </x:c>
      <x:c r="R9428" s="55">
        <x:f t="shared" si="1763"/>
        <x:v>19833.213418594649</x:v>
      </x:c>
      <x:c r="S9428" s="1" t="str">
        <x:f t="shared" si="1764"/>
        <x:v>YES</x:v>
      </x:c>
      <x:c r="T9428" s="1">
        <x:f t="shared" si="1765"/>
        <x:v>19833.213418594649</x:v>
      </x:c>
    </x:row>
    <x:row r="9429">
      <x:c r="A9429" s="1"/>
      <x:c r="B9429" s="1"/>
      <x:c r="C9429" s="1"/>
      <x:c r="D9429" s="1"/>
      <x:c r="E9429" s="1"/>
      <x:c r="F9429" s="1"/>
      <x:c r="G9429" s="1"/>
      <x:c r="H9429" s="1"/>
      <x:c r="I9429" s="53">
        <x:f t="shared" si="1754"/>
        <x:v>14</x:v>
      </x:c>
      <x:c r="J9429" s="53">
        <x:f t="shared" si="1755"/>
        <x:v>8</x:v>
      </x:c>
      <x:c r="K9429" s="53">
        <x:f t="shared" si="1756"/>
        <x:v>21</x:v>
      </x:c>
      <x:c r="L9429" s="53">
        <x:f t="shared" si="1757"/>
        <x:v>43</x:v>
      </x:c>
      <x:c r="M9429" s="54">
        <x:f t="shared" si="1758"/>
        <x:v>6303.9338473153921</x:v>
      </x:c>
      <x:c r="N9429" s="54">
        <x:f t="shared" si="1759"/>
        <x:v>3.8777318384134669</x:v>
      </x:c>
      <x:c r="O9429" s="55">
        <x:f t="shared" si="1760"/>
        <x:v>196652</x:v>
      </x:c>
      <x:c r="P9429" s="55">
        <x:f t="shared" si="1761"/>
        <x:v>34320</x:v>
      </x:c>
      <x:c r="Q9429" s="55">
        <x:f t="shared" si="1762"/>
        <x:v>121943.29596033666</x:v>
      </x:c>
      <x:c r="R9429" s="55">
        <x:f t="shared" si="1763"/>
        <x:v>20388.704039663338</x:v>
      </x:c>
      <x:c r="S9429" s="1" t="str">
        <x:f t="shared" si="1764"/>
        <x:v>YES</x:v>
      </x:c>
      <x:c r="T9429" s="1">
        <x:f t="shared" si="1765"/>
        <x:v>20388.704039663338</x:v>
      </x:c>
    </x:row>
    <x:row r="9430">
      <x:c r="A9430" s="1"/>
      <x:c r="B9430" s="1"/>
      <x:c r="C9430" s="1"/>
      <x:c r="D9430" s="1"/>
      <x:c r="E9430" s="1"/>
      <x:c r="F9430" s="1"/>
      <x:c r="G9430" s="1"/>
      <x:c r="H9430" s="1"/>
      <x:c r="I9430" s="53">
        <x:f t="shared" si="1754"/>
        <x:v>14</x:v>
      </x:c>
      <x:c r="J9430" s="53">
        <x:f t="shared" si="1755"/>
        <x:v>8</x:v>
      </x:c>
      <x:c r="K9430" s="53">
        <x:f t="shared" si="1756"/>
        <x:v>22</x:v>
      </x:c>
      <x:c r="L9430" s="53">
        <x:f t="shared" si="1757"/>
        <x:v>44</x:v>
      </x:c>
      <x:c r="M9430" s="54">
        <x:f t="shared" si="1758"/>
        <x:v>6378.4101945617886</x:v>
      </x:c>
      <x:c r="N9430" s="54">
        <x:f t="shared" si="1759"/>
        <x:v>3.9294515240012422</x:v>
      </x:c>
      <x:c r="O9430" s="55">
        <x:f t="shared" si="1760"/>
        <x:v>199352</x:v>
      </x:c>
      <x:c r="P9430" s="55">
        <x:f t="shared" si="1761"/>
        <x:v>35200</x:v>
      </x:c>
      <x:c r="Q9430" s="55">
        <x:f t="shared" si="1762"/>
        <x:v>123236.28810003104</x:v>
      </x:c>
      <x:c r="R9430" s="55">
        <x:f t="shared" si="1763"/>
        <x:v>20915.711899968956</x:v>
      </x:c>
      <x:c r="S9430" s="1" t="str">
        <x:f t="shared" si="1764"/>
        <x:v>YES</x:v>
      </x:c>
      <x:c r="T9430" s="1">
        <x:f t="shared" si="1765"/>
        <x:v>20915.711899968956</x:v>
      </x:c>
    </x:row>
    <x:row r="9431">
      <x:c r="A9431" s="1"/>
      <x:c r="B9431" s="1"/>
      <x:c r="C9431" s="1"/>
      <x:c r="D9431" s="1"/>
      <x:c r="E9431" s="1"/>
      <x:c r="F9431" s="1"/>
      <x:c r="G9431" s="1"/>
      <x:c r="H9431" s="1"/>
      <x:c r="I9431" s="53">
        <x:f t="shared" si="1754"/>
        <x:v>14</x:v>
      </x:c>
      <x:c r="J9431" s="53">
        <x:f t="shared" si="1755"/>
        <x:v>8</x:v>
      </x:c>
      <x:c r="K9431" s="53">
        <x:f t="shared" si="1756"/>
        <x:v>23</x:v>
      </x:c>
      <x:c r="L9431" s="53">
        <x:f t="shared" si="1757"/>
        <x:v>45</x:v>
      </x:c>
      <x:c r="M9431" s="54">
        <x:f t="shared" si="1758"/>
        <x:v>6454.5567834192243</x:v>
      </x:c>
      <x:c r="N9431" s="54">
        <x:f t="shared" si="1759"/>
        <x:v>3.9823310995966836</x:v>
      </x:c>
      <x:c r="O9431" s="55">
        <x:f t="shared" si="1760"/>
        <x:v>202052</x:v>
      </x:c>
      <x:c r="P9431" s="55">
        <x:f t="shared" si="1761"/>
        <x:v>36080</x:v>
      </x:c>
      <x:c r="Q9431" s="55">
        <x:f t="shared" si="1762"/>
        <x:v>124558.27748991709</x:v>
      </x:c>
      <x:c r="R9431" s="55">
        <x:f t="shared" si="1763"/>
        <x:v>21413.722510082909</x:v>
      </x:c>
      <x:c r="S9431" s="1" t="str">
        <x:f t="shared" si="1764"/>
        <x:v>YES</x:v>
      </x:c>
      <x:c r="T9431" s="1">
        <x:f t="shared" si="1765"/>
        <x:v>21413.722510082909</x:v>
      </x:c>
    </x:row>
    <x:row r="9432">
      <x:c r="A9432" s="1"/>
      <x:c r="B9432" s="1"/>
      <x:c r="C9432" s="1"/>
      <x:c r="D9432" s="1"/>
      <x:c r="E9432" s="1"/>
      <x:c r="F9432" s="1"/>
      <x:c r="G9432" s="1"/>
      <x:c r="H9432" s="1"/>
      <x:c r="I9432" s="53">
        <x:f t="shared" si="1754"/>
        <x:v>14</x:v>
      </x:c>
      <x:c r="J9432" s="53">
        <x:f t="shared" si="1755"/>
        <x:v>8</x:v>
      </x:c>
      <x:c r="K9432" s="53">
        <x:f t="shared" si="1756"/>
        <x:v>24</x:v>
      </x:c>
      <x:c r="L9432" s="53">
        <x:f t="shared" si="1757"/>
        <x:v>46</x:v>
      </x:c>
      <x:c r="M9432" s="54">
        <x:f t="shared" si="1758"/>
        <x:v>6532.4037329987204</x:v>
      </x:c>
      <x:c r="N9432" s="54">
        <x:f t="shared" si="1759"/>
        <x:v>4.0363914812491117</x:v>
      </x:c>
      <x:c r="O9432" s="55">
        <x:f t="shared" si="1760"/>
        <x:v>204752</x:v>
      </x:c>
      <x:c r="P9432" s="55">
        <x:f t="shared" si="1761"/>
        <x:v>36960</x:v>
      </x:c>
      <x:c r="Q9432" s="55">
        <x:f t="shared" si="1762"/>
        <x:v>125909.78703122778</x:v>
      </x:c>
      <x:c r="R9432" s="55">
        <x:f t="shared" si="1763"/>
        <x:v>21882.212968772219</x:v>
      </x:c>
      <x:c r="S9432" s="1" t="str">
        <x:f t="shared" si="1764"/>
        <x:v>NO</x:v>
      </x:c>
      <x:c r="T9432" s="1">
        <x:f t="shared" si="1765"/>
        <x:v>-9.9999999999999997E+98</x:v>
      </x:c>
    </x:row>
    <x:row r="9433">
      <x:c r="A9433" s="1"/>
      <x:c r="B9433" s="1"/>
      <x:c r="C9433" s="1"/>
      <x:c r="D9433" s="1"/>
      <x:c r="E9433" s="1"/>
      <x:c r="F9433" s="1"/>
      <x:c r="G9433" s="1"/>
      <x:c r="H9433" s="1"/>
      <x:c r="I9433" s="53">
        <x:f t="shared" si="1754"/>
        <x:v>14</x:v>
      </x:c>
      <x:c r="J9433" s="53">
        <x:f t="shared" si="1755"/>
        <x:v>8</x:v>
      </x:c>
      <x:c r="K9433" s="53">
        <x:f t="shared" si="1756"/>
        <x:v>25</x:v>
      </x:c>
      <x:c r="L9433" s="53">
        <x:f t="shared" si="1757"/>
        <x:v>47</x:v>
      </x:c>
      <x:c r="M9433" s="54">
        <x:f t="shared" si="1758"/>
        <x:v>6611.9816544138184</x:v>
      </x:c>
      <x:c r="N9433" s="54">
        <x:f t="shared" si="1759"/>
        <x:v>4.0916539266762628</x:v>
      </x:c>
      <x:c r="O9433" s="55">
        <x:f t="shared" si="1760"/>
        <x:v>207452</x:v>
      </x:c>
      <x:c r="P9433" s="55">
        <x:f t="shared" si="1761"/>
        <x:v>37840</x:v>
      </x:c>
      <x:c r="Q9433" s="55">
        <x:f t="shared" si="1762"/>
        <x:v>127291.34816690657</x:v>
      </x:c>
      <x:c r="R9433" s="55">
        <x:f t="shared" si="1763"/>
        <x:v>22320.651833093434</x:v>
      </x:c>
      <x:c r="S9433" s="1" t="str">
        <x:f t="shared" si="1764"/>
        <x:v>NO</x:v>
      </x:c>
      <x:c r="T9433" s="1">
        <x:f t="shared" si="1765"/>
        <x:v>-9.9999999999999997E+98</x:v>
      </x:c>
    </x:row>
    <x:row r="9434">
      <x:c r="A9434" s="1"/>
      <x:c r="B9434" s="1"/>
      <x:c r="C9434" s="1"/>
      <x:c r="D9434" s="1"/>
      <x:c r="E9434" s="1"/>
      <x:c r="F9434" s="1"/>
      <x:c r="G9434" s="1"/>
      <x:c r="H9434" s="1"/>
      <x:c r="I9434" s="53">
        <x:f t="shared" si="1754"/>
        <x:v>14</x:v>
      </x:c>
      <x:c r="J9434" s="53">
        <x:f t="shared" si="1755"/>
        <x:v>8</x:v>
      </x:c>
      <x:c r="K9434" s="53">
        <x:f t="shared" si="1756"/>
        <x:v>26</x:v>
      </x:c>
      <x:c r="L9434" s="53">
        <x:f t="shared" si="1757"/>
        <x:v>48</x:v>
      </x:c>
      <x:c r="M9434" s="54">
        <x:f t="shared" si="1758"/>
        <x:v>6693.3216583745361</x:v>
      </x:c>
      <x:c r="N9434" s="54">
        <x:f t="shared" si="1759"/>
        <x:v>4.1481400405378723</x:v>
      </x:c>
      <x:c r="O9434" s="55">
        <x:f t="shared" si="1760"/>
        <x:v>210152</x:v>
      </x:c>
      <x:c r="P9434" s="55">
        <x:f t="shared" si="1761"/>
        <x:v>38720</x:v>
      </x:c>
      <x:c r="Q9434" s="55">
        <x:f t="shared" si="1762"/>
        <x:v>128703.5010134468</x:v>
      </x:c>
      <x:c r="R9434" s="55">
        <x:f t="shared" si="1763"/>
        <x:v>22728.498986553197</x:v>
      </x:c>
      <x:c r="S9434" s="1" t="str">
        <x:f t="shared" si="1764"/>
        <x:v>NO</x:v>
      </x:c>
      <x:c r="T9434" s="1">
        <x:f t="shared" si="1765"/>
        <x:v>-9.9999999999999997E+98</x:v>
      </x:c>
    </x:row>
    <x:row r="9435">
      <x:c r="A9435" s="1"/>
      <x:c r="B9435" s="1"/>
      <x:c r="C9435" s="1"/>
      <x:c r="D9435" s="1"/>
      <x:c r="E9435" s="1"/>
      <x:c r="F9435" s="1"/>
      <x:c r="G9435" s="1"/>
      <x:c r="H9435" s="1"/>
      <x:c r="I9435" s="53">
        <x:f t="shared" si="1754"/>
        <x:v>14</x:v>
      </x:c>
      <x:c r="J9435" s="53">
        <x:f t="shared" si="1755"/>
        <x:v>8</x:v>
      </x:c>
      <x:c r="K9435" s="53">
        <x:f t="shared" si="1756"/>
        <x:v>27</x:v>
      </x:c>
      <x:c r="L9435" s="53">
        <x:f t="shared" si="1757"/>
        <x:v>49</x:v>
      </x:c>
      <x:c r="M9435" s="54">
        <x:f t="shared" si="1758"/>
        <x:v>6776.4553628942922</x:v>
      </x:c>
      <x:c r="N9435" s="54">
        <x:f t="shared" si="1759"/>
        <x:v>4.205871779787703</x:v>
      </x:c>
      <x:c r="O9435" s="55">
        <x:f t="shared" si="1760"/>
        <x:v>212852</x:v>
      </x:c>
      <x:c r="P9435" s="55">
        <x:f t="shared" si="1761"/>
        <x:v>39600</x:v>
      </x:c>
      <x:c r="Q9435" s="55">
        <x:f t="shared" si="1762"/>
        <x:v>130146.79449469257</x:v>
      </x:c>
      <x:c r="R9435" s="55">
        <x:f t="shared" si="1763"/>
        <x:v>23105.205505307429</x:v>
      </x:c>
      <x:c r="S9435" s="1" t="str">
        <x:f t="shared" si="1764"/>
        <x:v>NO</x:v>
      </x:c>
      <x:c r="T9435" s="1">
        <x:f t="shared" si="1765"/>
        <x:v>-9.9999999999999997E+98</x:v>
      </x:c>
    </x:row>
    <x:row r="9436">
      <x:c r="A9436" s="1"/>
      <x:c r="B9436" s="1"/>
      <x:c r="C9436" s="1"/>
      <x:c r="D9436" s="1"/>
      <x:c r="E9436" s="1"/>
      <x:c r="F9436" s="1"/>
      <x:c r="G9436" s="1"/>
      <x:c r="H9436" s="1"/>
      <x:c r="I9436" s="53">
        <x:f t="shared" si="1754"/>
        <x:v>14</x:v>
      </x:c>
      <x:c r="J9436" s="53">
        <x:f t="shared" si="1755"/>
        <x:v>8</x:v>
      </x:c>
      <x:c r="K9436" s="53">
        <x:f t="shared" si="1756"/>
        <x:v>28</x:v>
      </x:c>
      <x:c r="L9436" s="53">
        <x:f t="shared" si="1757"/>
        <x:v>50</x:v>
      </x:c>
      <x:c r="M9436" s="54">
        <x:f t="shared" si="1758"/>
        <x:v>6861.4149011114459</x:v>
      </x:c>
      <x:c r="N9436" s="54">
        <x:f t="shared" si="1759"/>
        <x:v>4.2648714591051711</x:v>
      </x:c>
      <x:c r="O9436" s="55">
        <x:f t="shared" si="1760"/>
        <x:v>215552</x:v>
      </x:c>
      <x:c r="P9436" s="55">
        <x:f t="shared" si="1761"/>
        <x:v>40480</x:v>
      </x:c>
      <x:c r="Q9436" s="55">
        <x:f t="shared" si="1762"/>
        <x:v>131621.78647762927</x:v>
      </x:c>
      <x:c r="R9436" s="55">
        <x:f t="shared" si="1763"/>
        <x:v>23450.21352237073</x:v>
      </x:c>
      <x:c r="S9436" s="1" t="str">
        <x:f t="shared" si="1764"/>
        <x:v>NO</x:v>
      </x:c>
      <x:c r="T9436" s="1">
        <x:f t="shared" si="1765"/>
        <x:v>-9.9999999999999997E+98</x:v>
      </x:c>
    </x:row>
    <x:row r="9437">
      <x:c r="A9437" s="1"/>
      <x:c r="B9437" s="1"/>
      <x:c r="C9437" s="1"/>
      <x:c r="D9437" s="1"/>
      <x:c r="E9437" s="1"/>
      <x:c r="F9437" s="1"/>
      <x:c r="G9437" s="1"/>
      <x:c r="H9437" s="1"/>
      <x:c r="I9437" s="53">
        <x:f t="shared" si="1754"/>
        <x:v>14</x:v>
      </x:c>
      <x:c r="J9437" s="53">
        <x:f t="shared" si="1755"/>
        <x:v>8</x:v>
      </x:c>
      <x:c r="K9437" s="53">
        <x:f t="shared" si="1756"/>
        <x:v>29</x:v>
      </x:c>
      <x:c r="L9437" s="53">
        <x:f t="shared" si="1757"/>
        <x:v>51</x:v>
      </x:c>
      <x:c r="M9437" s="54">
        <x:f t="shared" si="1758"/>
        <x:v>6948.2329292270997</x:v>
      </x:c>
      <x:c r="N9437" s="54">
        <x:f t="shared" si="1759"/>
        <x:v>4.3251617564077085</x:v>
      </x:c>
      <x:c r="O9437" s="55">
        <x:f t="shared" si="1760"/>
        <x:v>218252</x:v>
      </x:c>
      <x:c r="P9437" s="55">
        <x:f t="shared" si="1761"/>
        <x:v>41360</x:v>
      </x:c>
      <x:c r="Q9437" s="55">
        <x:f t="shared" si="1762"/>
        <x:v>133129.0439101927</x:v>
      </x:c>
      <x:c r="R9437" s="55">
        <x:f t="shared" si="1763"/>
        <x:v>23762.956089807296</x:v>
      </x:c>
      <x:c r="S9437" s="1" t="str">
        <x:f t="shared" si="1764"/>
        <x:v>NO</x:v>
      </x:c>
      <x:c r="T9437" s="1">
        <x:f t="shared" si="1765"/>
        <x:v>-9.9999999999999997E+98</x:v>
      </x:c>
    </x:row>
    <x:row r="9438">
      <x:c r="A9438" s="1"/>
      <x:c r="B9438" s="1"/>
      <x:c r="C9438" s="1"/>
      <x:c r="D9438" s="1"/>
      <x:c r="E9438" s="1"/>
      <x:c r="F9438" s="1"/>
      <x:c r="G9438" s="1"/>
      <x:c r="H9438" s="1"/>
      <x:c r="I9438" s="53">
        <x:f t="shared" si="1754"/>
        <x:v>14</x:v>
      </x:c>
      <x:c r="J9438" s="53">
        <x:f t="shared" si="1755"/>
        <x:v>8</x:v>
      </x:c>
      <x:c r="K9438" s="53">
        <x:f t="shared" si="1756"/>
        <x:v>30</x:v>
      </x:c>
      <x:c r="L9438" s="53">
        <x:f t="shared" si="1757"/>
        <x:v>52</x:v>
      </x:c>
      <x:c r="M9438" s="54">
        <x:f t="shared" si="1758"/>
        <x:v>7036.9426345608708</x:v>
      </x:c>
      <x:c r="N9438" s="54">
        <x:f t="shared" si="1759"/>
        <x:v>4.3867657184450488</x:v>
      </x:c>
      <x:c r="O9438" s="55">
        <x:f t="shared" si="1760"/>
        <x:v>220952</x:v>
      </x:c>
      <x:c r="P9438" s="55">
        <x:f t="shared" si="1761"/>
        <x:v>42240</x:v>
      </x:c>
      <x:c r="Q9438" s="55">
        <x:f t="shared" si="1762"/>
        <x:v>134669.14296112623</x:v>
      </x:c>
      <x:c r="R9438" s="55">
        <x:f t="shared" si="1763"/>
        <x:v>24042.857038873772</x:v>
      </x:c>
      <x:c r="S9438" s="1" t="str">
        <x:f t="shared" si="1764"/>
        <x:v>NO</x:v>
      </x:c>
      <x:c r="T9438" s="1">
        <x:f t="shared" si="1765"/>
        <x:v>-9.9999999999999997E+98</x:v>
      </x:c>
    </x:row>
    <x:row r="9439">
      <x:c r="A9439" s="1"/>
      <x:c r="B9439" s="1"/>
      <x:c r="C9439" s="1"/>
      <x:c r="D9439" s="1"/>
      <x:c r="E9439" s="1"/>
      <x:c r="F9439" s="1"/>
      <x:c r="G9439" s="1"/>
      <x:c r="H9439" s="1"/>
      <x:c r="I9439" s="53">
        <x:f t="shared" si="1754"/>
        <x:v>14</x:v>
      </x:c>
      <x:c r="J9439" s="53">
        <x:f t="shared" si="1755"/>
        <x:v>9</x:v>
      </x:c>
      <x:c r="K9439" s="53">
        <x:f t="shared" si="1756"/>
        <x:v>0</x:v>
      </x:c>
      <x:c r="L9439" s="53">
        <x:f t="shared" si="1757"/>
        <x:v>23</x:v>
      </x:c>
      <x:c r="M9439" s="54">
        <x:f t="shared" si="1758"/>
        <x:v>5122.0409050347107</x:v>
      </x:c>
      <x:c r="N9439" s="54">
        <x:f t="shared" si="1759"/>
        <x:v>3.056972850718549</x:v>
      </x:c>
      <x:c r="O9439" s="55">
        <x:f t="shared" si="1760"/>
        <x:v>142046</x:v>
      </x:c>
      <x:c r="P9439" s="55">
        <x:f t="shared" si="1761"/>
        <x:v>16280</x:v>
      </x:c>
      <x:c r="Q9439" s="55">
        <x:f t="shared" si="1762"/>
        <x:v>101424.32126796372</x:v>
      </x:c>
      <x:c r="R9439" s="55">
        <x:f t="shared" si="1763"/>
        <x:v>4341.6787320362782</x:v>
      </x:c>
      <x:c r="S9439" s="1" t="str">
        <x:f t="shared" si="1764"/>
        <x:v>YES</x:v>
      </x:c>
      <x:c r="T9439" s="1">
        <x:f t="shared" si="1765"/>
        <x:v>4341.6787320362782</x:v>
      </x:c>
    </x:row>
    <x:row r="9440">
      <x:c r="A9440" s="1"/>
      <x:c r="B9440" s="1"/>
      <x:c r="C9440" s="1"/>
      <x:c r="D9440" s="1"/>
      <x:c r="E9440" s="1"/>
      <x:c r="F9440" s="1"/>
      <x:c r="G9440" s="1"/>
      <x:c r="H9440" s="1"/>
      <x:c r="I9440" s="53">
        <x:f t="shared" si="1754"/>
        <x:v>14</x:v>
      </x:c>
      <x:c r="J9440" s="53">
        <x:f t="shared" si="1755"/>
        <x:v>9</x:v>
      </x:c>
      <x:c r="K9440" s="53">
        <x:f t="shared" si="1756"/>
        <x:v>1</x:v>
      </x:c>
      <x:c r="L9440" s="53">
        <x:f t="shared" si="1757"/>
        <x:v>24</x:v>
      </x:c>
      <x:c r="M9440" s="54">
        <x:f t="shared" si="1758"/>
        <x:v>5167.6034050347107</x:v>
      </x:c>
      <x:c r="N9440" s="54">
        <x:f t="shared" si="1759"/>
        <x:v>3.0886134757185491</x:v>
      </x:c>
      <x:c r="O9440" s="55">
        <x:f t="shared" si="1760"/>
        <x:v>144746</x:v>
      </x:c>
      <x:c r="P9440" s="55">
        <x:f t="shared" si="1761"/>
        <x:v>17160</x:v>
      </x:c>
      <x:c r="Q9440" s="55">
        <x:f t="shared" si="1762"/>
        <x:v>102215.33689296372</x:v>
      </x:c>
      <x:c r="R9440" s="55">
        <x:f t="shared" si="1763"/>
        <x:v>5370.6631070362782</x:v>
      </x:c>
      <x:c r="S9440" s="1" t="str">
        <x:f t="shared" si="1764"/>
        <x:v>YES</x:v>
      </x:c>
      <x:c r="T9440" s="1">
        <x:f t="shared" si="1765"/>
        <x:v>5370.6631070362782</x:v>
      </x:c>
    </x:row>
    <x:row r="9441">
      <x:c r="A9441" s="1"/>
      <x:c r="B9441" s="1"/>
      <x:c r="C9441" s="1"/>
      <x:c r="D9441" s="1"/>
      <x:c r="E9441" s="1"/>
      <x:c r="F9441" s="1"/>
      <x:c r="G9441" s="1"/>
      <x:c r="H9441" s="1"/>
      <x:c r="I9441" s="53">
        <x:f t="shared" si="1754"/>
        <x:v>14</x:v>
      </x:c>
      <x:c r="J9441" s="53">
        <x:f t="shared" si="1755"/>
        <x:v>9</x:v>
      </x:c>
      <x:c r="K9441" s="53">
        <x:f t="shared" si="1756"/>
        <x:v>2</x:v>
      </x:c>
      <x:c r="L9441" s="53">
        <x:f t="shared" si="1757"/>
        <x:v>25</x:v>
      </x:c>
      <x:c r="M9441" s="54">
        <x:f t="shared" si="1758"/>
        <x:v>5214.3049675347111</x:v>
      </x:c>
      <x:c r="N9441" s="54">
        <x:f t="shared" si="1759"/>
        <x:v>3.1210451163435495</x:v>
      </x:c>
      <x:c r="O9441" s="55">
        <x:f t="shared" si="1760"/>
        <x:v>147446</x:v>
      </x:c>
      <x:c r="P9441" s="55">
        <x:f t="shared" si="1761"/>
        <x:v>18040</x:v>
      </x:c>
      <x:c r="Q9441" s="55">
        <x:f t="shared" si="1762"/>
        <x:v>103026.12790858874</x:v>
      </x:c>
      <x:c r="R9441" s="55">
        <x:f t="shared" si="1763"/>
        <x:v>6379.8720914112637</x:v>
      </x:c>
      <x:c r="S9441" s="1" t="str">
        <x:f t="shared" si="1764"/>
        <x:v>YES</x:v>
      </x:c>
      <x:c r="T9441" s="1">
        <x:f t="shared" si="1765"/>
        <x:v>6379.8720914112637</x:v>
      </x:c>
    </x:row>
    <x:row r="9442">
      <x:c r="A9442" s="1"/>
      <x:c r="B9442" s="1"/>
      <x:c r="C9442" s="1"/>
      <x:c r="D9442" s="1"/>
      <x:c r="E9442" s="1"/>
      <x:c r="F9442" s="1"/>
      <x:c r="G9442" s="1"/>
      <x:c r="H9442" s="1"/>
      <x:c r="I9442" s="53">
        <x:f t="shared" si="1754"/>
        <x:v>14</x:v>
      </x:c>
      <x:c r="J9442" s="53">
        <x:f t="shared" si="1755"/>
        <x:v>9</x:v>
      </x:c>
      <x:c r="K9442" s="53">
        <x:f t="shared" si="1756"/>
        <x:v>3</x:v>
      </x:c>
      <x:c r="L9442" s="53">
        <x:f t="shared" si="1757"/>
        <x:v>26</x:v>
      </x:c>
      <x:c r="M9442" s="54">
        <x:f t="shared" si="1758"/>
        <x:v>5262.166949956586</x:v>
      </x:c>
      <x:c r="N9442" s="54">
        <x:f t="shared" si="1759"/>
        <x:v>3.154282604136518</x:v>
      </x:c>
      <x:c r="O9442" s="55">
        <x:f t="shared" si="1760"/>
        <x:v>150146</x:v>
      </x:c>
      <x:c r="P9442" s="55">
        <x:f t="shared" si="1761"/>
        <x:v>18920</x:v>
      </x:c>
      <x:c r="Q9442" s="55">
        <x:f t="shared" si="1762"/>
        <x:v>103857.06510341296</x:v>
      </x:c>
      <x:c r="R9442" s="55">
        <x:f t="shared" si="1763"/>
        <x:v>7368.9348965870449</x:v>
      </x:c>
      <x:c r="S9442" s="1" t="str">
        <x:f t="shared" si="1764"/>
        <x:v>YES</x:v>
      </x:c>
      <x:c r="T9442" s="1">
        <x:f t="shared" si="1765"/>
        <x:v>7368.9348965870449</x:v>
      </x:c>
    </x:row>
    <x:row r="9443">
      <x:c r="A9443" s="1"/>
      <x:c r="B9443" s="1"/>
      <x:c r="C9443" s="1"/>
      <x:c r="D9443" s="1"/>
      <x:c r="E9443" s="1"/>
      <x:c r="F9443" s="1"/>
      <x:c r="G9443" s="1"/>
      <x:c r="H9443" s="1"/>
      <x:c r="I9443" s="53">
        <x:f t="shared" si="1754"/>
        <x:v>14</x:v>
      </x:c>
      <x:c r="J9443" s="53">
        <x:f t="shared" si="1755"/>
        <x:v>9</x:v>
      </x:c>
      <x:c r="K9443" s="53">
        <x:f t="shared" si="1756"/>
        <x:v>4</x:v>
      </x:c>
      <x:c r="L9443" s="53">
        <x:f t="shared" si="1757"/>
        <x:v>27</x:v>
      </x:c>
      <x:c r="M9443" s="54">
        <x:f t="shared" si="1758"/>
        <x:v>5311.211065679242</x:v>
      </x:c>
      <x:c r="N9443" s="54">
        <x:f t="shared" si="1759"/>
        <x:v>3.1883410178328071</x:v>
      </x:c>
      <x:c r="O9443" s="55">
        <x:f t="shared" si="1760"/>
        <x:v>152846</x:v>
      </x:c>
      <x:c r="P9443" s="55">
        <x:f t="shared" si="1761"/>
        <x:v>19800</x:v>
      </x:c>
      <x:c r="Q9443" s="55">
        <x:f t="shared" si="1762"/>
        <x:v>104708.52544582017</x:v>
      </x:c>
      <x:c r="R9443" s="55">
        <x:f t="shared" si="1763"/>
        <x:v>8337.4745541798329</x:v>
      </x:c>
      <x:c r="S9443" s="1" t="str">
        <x:f t="shared" si="1764"/>
        <x:v>YES</x:v>
      </x:c>
      <x:c r="T9443" s="1">
        <x:f t="shared" si="1765"/>
        <x:v>8337.4745541798329</x:v>
      </x:c>
    </x:row>
    <x:row r="9444">
      <x:c r="A9444" s="1"/>
      <x:c r="B9444" s="1"/>
      <x:c r="C9444" s="1"/>
      <x:c r="D9444" s="1"/>
      <x:c r="E9444" s="1"/>
      <x:c r="F9444" s="1"/>
      <x:c r="G9444" s="1"/>
      <x:c r="H9444" s="1"/>
      <x:c r="I9444" s="53">
        <x:f t="shared" si="1754"/>
        <x:v>14</x:v>
      </x:c>
      <x:c r="J9444" s="53">
        <x:f t="shared" si="1755"/>
        <x:v>9</x:v>
      </x:c>
      <x:c r="K9444" s="53">
        <x:f t="shared" si="1756"/>
        <x:v>5</x:v>
      </x:c>
      <x:c r="L9444" s="53">
        <x:f t="shared" si="1757"/>
        <x:v>28</x:v>
      </x:c>
      <x:c r="M9444" s="54">
        <x:f t="shared" si="1758"/>
        <x:v>5361.4593896004453</x:v>
      </x:c>
      <x:c r="N9444" s="54">
        <x:f t="shared" si="1759"/>
        <x:v>3.2232356872225316</x:v>
      </x:c>
      <x:c r="O9444" s="55">
        <x:f t="shared" si="1760"/>
        <x:v>155546</x:v>
      </x:c>
      <x:c r="P9444" s="55">
        <x:f t="shared" si="1761"/>
        <x:v>20680</x:v>
      </x:c>
      <x:c r="Q9444" s="55">
        <x:f t="shared" si="1762"/>
        <x:v>105580.89218056329</x:v>
      </x:c>
      <x:c r="R9444" s="55">
        <x:f t="shared" si="1763"/>
        <x:v>9285.1078194367146</x:v>
      </x:c>
      <x:c r="S9444" s="1" t="str">
        <x:f t="shared" si="1764"/>
        <x:v>YES</x:v>
      </x:c>
      <x:c r="T9444" s="1">
        <x:f t="shared" si="1765"/>
        <x:v>9285.1078194367146</x:v>
      </x:c>
    </x:row>
    <x:row r="9445">
      <x:c r="A9445" s="1"/>
      <x:c r="B9445" s="1"/>
      <x:c r="C9445" s="1"/>
      <x:c r="D9445" s="1"/>
      <x:c r="E9445" s="1"/>
      <x:c r="F9445" s="1"/>
      <x:c r="G9445" s="1"/>
      <x:c r="H9445" s="1"/>
      <x:c r="I9445" s="53">
        <x:f t="shared" si="1754"/>
        <x:v>14</x:v>
      </x:c>
      <x:c r="J9445" s="53">
        <x:f t="shared" si="1755"/>
        <x:v>9</x:v>
      </x:c>
      <x:c r="K9445" s="53">
        <x:f t="shared" si="1756"/>
        <x:v>6</x:v>
      </x:c>
      <x:c r="L9445" s="53">
        <x:f t="shared" si="1757"/>
        <x:v>29</x:v>
      </x:c>
      <x:c r="M9445" s="54">
        <x:f t="shared" si="1758"/>
        <x:v>5412.9343637820784</x:v>
      </x:c>
      <x:c r="N9445" s="54">
        <x:f t="shared" si="1759"/>
        <x:v>3.2589821970708877</x:v>
      </x:c>
      <x:c r="O9445" s="55">
        <x:f t="shared" si="1760"/>
        <x:v>158246</x:v>
      </x:c>
      <x:c r="P9445" s="55">
        <x:f t="shared" si="1761"/>
        <x:v>21560</x:v>
      </x:c>
      <x:c r="Q9445" s="55">
        <x:f t="shared" si="1762"/>
        <x:v>106474.55492677219</x:v>
      </x:c>
      <x:c r="R9445" s="55">
        <x:f t="shared" si="1763"/>
        <x:v>10211.445073227806</x:v>
      </x:c>
      <x:c r="S9445" s="1" t="str">
        <x:f t="shared" si="1764"/>
        <x:v>YES</x:v>
      </x:c>
      <x:c r="T9445" s="1">
        <x:f t="shared" si="1765"/>
        <x:v>10211.445073227806</x:v>
      </x:c>
    </x:row>
    <x:row r="9446">
      <x:c r="A9446" s="1"/>
      <x:c r="B9446" s="1"/>
      <x:c r="C9446" s="1"/>
      <x:c r="D9446" s="1"/>
      <x:c r="E9446" s="1"/>
      <x:c r="F9446" s="1"/>
      <x:c r="G9446" s="1"/>
      <x:c r="H9446" s="1"/>
      <x:c r="I9446" s="53">
        <x:f t="shared" si="1754"/>
        <x:v>14</x:v>
      </x:c>
      <x:c r="J9446" s="53">
        <x:f t="shared" si="1755"/>
        <x:v>9</x:v>
      </x:c>
      <x:c r="K9446" s="53">
        <x:f t="shared" si="1756"/>
        <x:v>7</x:v>
      </x:c>
      <x:c r="L9446" s="53">
        <x:f t="shared" si="1757"/>
        <x:v>30</x:v>
      </x:c>
      <x:c r="M9446" s="54">
        <x:f t="shared" si="1758"/>
        <x:v>5465.6588031800393</x:v>
      </x:c>
      <x:c r="N9446" s="54">
        <x:f t="shared" si="1759"/>
        <x:v>3.2955963910972494</x:v>
      </x:c>
      <x:c r="O9446" s="55">
        <x:f t="shared" si="1760"/>
        <x:v>160946</x:v>
      </x:c>
      <x:c r="P9446" s="55">
        <x:f t="shared" si="1761"/>
        <x:v>22440</x:v>
      </x:c>
      <x:c r="Q9446" s="55">
        <x:f t="shared" si="1762"/>
        <x:v>107389.90977743124</x:v>
      </x:c>
      <x:c r="R9446" s="55">
        <x:f t="shared" si="1763"/>
        <x:v>11116.090222568761</x:v>
      </x:c>
      <x:c r="S9446" s="1" t="str">
        <x:f t="shared" si="1764"/>
        <x:v>YES</x:v>
      </x:c>
      <x:c r="T9446" s="1">
        <x:f t="shared" si="1765"/>
        <x:v>11116.090222568761</x:v>
      </x:c>
    </x:row>
    <x:row r="9447">
      <x:c r="A9447" s="1"/>
      <x:c r="B9447" s="1"/>
      <x:c r="C9447" s="1"/>
      <x:c r="D9447" s="1"/>
      <x:c r="E9447" s="1"/>
      <x:c r="F9447" s="1"/>
      <x:c r="G9447" s="1"/>
      <x:c r="H9447" s="1"/>
      <x:c r="I9447" s="53">
        <x:f t="shared" si="1754"/>
        <x:v>14</x:v>
      </x:c>
      <x:c r="J9447" s="53">
        <x:f t="shared" si="1755"/>
        <x:v>9</x:v>
      </x:c>
      <x:c r="K9447" s="53">
        <x:f t="shared" si="1756"/>
        <x:v>8</x:v>
      </x:c>
      <x:c r="L9447" s="53">
        <x:f t="shared" si="1757"/>
        <x:v>31</x:v>
      </x:c>
      <x:c r="M9447" s="54">
        <x:f t="shared" si="1758"/>
        <x:v>5519.6559014600189</x:v>
      </x:c>
      <x:c r="N9447" s="54">
        <x:f t="shared" si="1759"/>
        <x:v>3.3330943760139018</x:v>
      </x:c>
      <x:c r="O9447" s="55">
        <x:f t="shared" si="1760"/>
        <x:v>163646</x:v>
      </x:c>
      <x:c r="P9447" s="55">
        <x:f t="shared" si="1761"/>
        <x:v>23320</x:v>
      </x:c>
      <x:c r="Q9447" s="55">
        <x:f t="shared" si="1762"/>
        <x:v>108327.35940034754</x:v>
      </x:c>
      <x:c r="R9447" s="55">
        <x:f t="shared" si="1763"/>
        <x:v>11998.640599652455</x:v>
      </x:c>
      <x:c r="S9447" s="1" t="str">
        <x:f t="shared" si="1764"/>
        <x:v>YES</x:v>
      </x:c>
      <x:c r="T9447" s="1">
        <x:f t="shared" si="1765"/>
        <x:v>11998.640599652455</x:v>
      </x:c>
    </x:row>
    <x:row r="9448">
      <x:c r="A9448" s="1"/>
      <x:c r="B9448" s="1"/>
      <x:c r="C9448" s="1"/>
      <x:c r="D9448" s="1"/>
      <x:c r="E9448" s="1"/>
      <x:c r="F9448" s="1"/>
      <x:c r="G9448" s="1"/>
      <x:c r="H9448" s="1"/>
      <x:c r="I9448" s="53">
        <x:f t="shared" si="1754"/>
        <x:v>14</x:v>
      </x:c>
      <x:c r="J9448" s="53">
        <x:f t="shared" si="1755"/>
        <x:v>9</x:v>
      </x:c>
      <x:c r="K9448" s="53">
        <x:f t="shared" si="1756"/>
        <x:v>9</x:v>
      </x:c>
      <x:c r="L9448" s="53">
        <x:f t="shared" si="1757"/>
        <x:v>32</x:v>
      </x:c>
      <x:c r="M9448" s="54">
        <x:f t="shared" si="1758"/>
        <x:v>5574.9492369004138</x:v>
      </x:c>
      <x:c r="N9448" s="54">
        <x:f t="shared" si="1759"/>
        <x:v>3.3714925256252872</x:v>
      </x:c>
      <x:c r="O9448" s="55">
        <x:f t="shared" si="1760"/>
        <x:v>166346</x:v>
      </x:c>
      <x:c r="P9448" s="55">
        <x:f t="shared" si="1761"/>
        <x:v>24200</x:v>
      </x:c>
      <x:c r="Q9448" s="55">
        <x:f t="shared" si="1762"/>
        <x:v>109287.31314063218</x:v>
      </x:c>
      <x:c r="R9448" s="55">
        <x:f t="shared" si="1763"/>
        <x:v>12858.686859367823</x:v>
      </x:c>
      <x:c r="S9448" s="1" t="str">
        <x:f t="shared" si="1764"/>
        <x:v>YES</x:v>
      </x:c>
      <x:c r="T9448" s="1">
        <x:f t="shared" si="1765"/>
        <x:v>12858.686859367823</x:v>
      </x:c>
    </x:row>
    <x:row r="9449">
      <x:c r="A9449" s="1"/>
      <x:c r="B9449" s="1"/>
      <x:c r="C9449" s="1"/>
      <x:c r="D9449" s="1"/>
      <x:c r="E9449" s="1"/>
      <x:c r="F9449" s="1"/>
      <x:c r="G9449" s="1"/>
      <x:c r="H9449" s="1"/>
      <x:c r="I9449" s="53">
        <x:f t="shared" si="1754"/>
        <x:v>14</x:v>
      </x:c>
      <x:c r="J9449" s="53">
        <x:f t="shared" si="1755"/>
        <x:v>9</x:v>
      </x:c>
      <x:c r="K9449" s="53">
        <x:f t="shared" si="1756"/>
        <x:v>10</x:v>
      </x:c>
      <x:c r="L9449" s="53">
        <x:f t="shared" si="1757"/>
        <x:v>33</x:v>
      </x:c>
      <x:c r="M9449" s="54">
        <x:f t="shared" si="1758"/>
        <x:v>5631.5627783836262</x:v>
      </x:c>
      <x:c r="N9449" s="54">
        <x:f t="shared" si="1759"/>
        <x:v>3.4108074849886294</x:v>
      </x:c>
      <x:c r="O9449" s="55">
        <x:f t="shared" si="1760"/>
        <x:v>169046</x:v>
      </x:c>
      <x:c r="P9449" s="55">
        <x:f t="shared" si="1761"/>
        <x:v>25080</x:v>
      </x:c>
      <x:c r="Q9449" s="55">
        <x:f t="shared" si="1762"/>
        <x:v>110270.18712471573</x:v>
      </x:c>
      <x:c r="R9449" s="55">
        <x:f t="shared" si="1763"/>
        <x:v>13695.812875284275</x:v>
      </x:c>
      <x:c r="S9449" s="1" t="str">
        <x:f t="shared" si="1764"/>
        <x:v>YES</x:v>
      </x:c>
      <x:c r="T9449" s="1">
        <x:f t="shared" si="1765"/>
        <x:v>13695.812875284275</x:v>
      </x:c>
    </x:row>
    <x:row r="9450">
      <x:c r="A9450" s="1"/>
      <x:c r="B9450" s="1"/>
      <x:c r="C9450" s="1"/>
      <x:c r="D9450" s="1"/>
      <x:c r="E9450" s="1"/>
      <x:c r="F9450" s="1"/>
      <x:c r="G9450" s="1"/>
      <x:c r="H9450" s="1"/>
      <x:c r="I9450" s="53">
        <x:f t="shared" si="1754"/>
        <x:v>14</x:v>
      </x:c>
      <x:c r="J9450" s="53">
        <x:f t="shared" si="1755"/>
        <x:v>9</x:v>
      </x:c>
      <x:c r="K9450" s="53">
        <x:f t="shared" si="1756"/>
        <x:v>11</x:v>
      </x:c>
      <x:c r="L9450" s="53">
        <x:f t="shared" si="1757"/>
        <x:v>34</x:v>
      </x:c>
      <x:c r="M9450" s="54">
        <x:f t="shared" si="1758"/>
        <x:v>5689.5208914770656</x:v>
      </x:c>
      <x:c r="N9450" s="54">
        <x:f t="shared" si="1759"/>
        <x:v>3.4510561746368511</x:v>
      </x:c>
      <x:c r="O9450" s="55">
        <x:f t="shared" si="1760"/>
        <x:v>171746</x:v>
      </x:c>
      <x:c r="P9450" s="55">
        <x:f t="shared" si="1761"/>
        <x:v>25960</x:v>
      </x:c>
      <x:c r="Q9450" s="55">
        <x:f t="shared" si="1762"/>
        <x:v>111276.40436592128</x:v>
      </x:c>
      <x:c r="R9450" s="55">
        <x:f t="shared" si="1763"/>
        <x:v>14509.595634078723</x:v>
      </x:c>
      <x:c r="S9450" s="1" t="str">
        <x:f t="shared" si="1764"/>
        <x:v>YES</x:v>
      </x:c>
      <x:c r="T9450" s="1">
        <x:f t="shared" si="1765"/>
        <x:v>14509.595634078723</x:v>
      </x:c>
    </x:row>
    <x:row r="9451">
      <x:c r="A9451" s="1"/>
      <x:c r="B9451" s="1"/>
      <x:c r="C9451" s="1"/>
      <x:c r="D9451" s="1"/>
      <x:c r="E9451" s="1"/>
      <x:c r="F9451" s="1"/>
      <x:c r="G9451" s="1"/>
      <x:c r="H9451" s="1"/>
      <x:c r="I9451" s="53">
        <x:f t="shared" si="1754"/>
        <x:v>14</x:v>
      </x:c>
      <x:c r="J9451" s="53">
        <x:f t="shared" si="1755"/>
        <x:v>9</x:v>
      </x:c>
      <x:c r="K9451" s="53">
        <x:f t="shared" si="1756"/>
        <x:v>12</x:v>
      </x:c>
      <x:c r="L9451" s="53">
        <x:f t="shared" si="1757"/>
        <x:v>35</x:v>
      </x:c>
      <x:c r="M9451" s="54">
        <x:f t="shared" si="1758"/>
        <x:v>5748.8483446051296</x:v>
      </x:c>
      <x:c r="N9451" s="54">
        <x:f t="shared" si="1759"/>
        <x:v>3.4922557948646733</x:v>
      </x:c>
      <x:c r="O9451" s="55">
        <x:f t="shared" si="1760"/>
        <x:v>174446</x:v>
      </x:c>
      <x:c r="P9451" s="55">
        <x:f t="shared" si="1761"/>
        <x:v>26840</x:v>
      </x:c>
      <x:c r="Q9451" s="55">
        <x:f t="shared" si="1762"/>
        <x:v>112306.39487161684</x:v>
      </x:c>
      <x:c r="R9451" s="55">
        <x:f t="shared" si="1763"/>
        <x:v>15299.605128383162</x:v>
      </x:c>
      <x:c r="S9451" s="1" t="str">
        <x:f t="shared" si="1764"/>
        <x:v>YES</x:v>
      </x:c>
      <x:c r="T9451" s="1">
        <x:f t="shared" si="1765"/>
        <x:v>15299.605128383162</x:v>
      </x:c>
    </x:row>
    <x:row r="9452">
      <x:c r="A9452" s="1"/>
      <x:c r="B9452" s="1"/>
      <x:c r="C9452" s="1"/>
      <x:c r="D9452" s="1"/>
      <x:c r="E9452" s="1"/>
      <x:c r="F9452" s="1"/>
      <x:c r="G9452" s="1"/>
      <x:c r="H9452" s="1"/>
      <x:c r="I9452" s="53">
        <x:f t="shared" si="1754"/>
        <x:v>14</x:v>
      </x:c>
      <x:c r="J9452" s="53">
        <x:f t="shared" si="1755"/>
        <x:v>9</x:v>
      </x:c>
      <x:c r="K9452" s="53">
        <x:f t="shared" si="1756"/>
        <x:v>13</x:v>
      </x:c>
      <x:c r="L9452" s="53">
        <x:f t="shared" si="1757"/>
        <x:v>36</x:v>
      </x:c>
      <x:c r="M9452" s="54">
        <x:f t="shared" si="1758"/>
        <x:v>5809.5703153135146</x:v>
      </x:c>
      <x:c r="N9452" s="54">
        <x:f t="shared" si="1759"/>
        <x:v>3.5344238300788295</x:v>
      </x:c>
      <x:c r="O9452" s="55">
        <x:f t="shared" si="1760"/>
        <x:v>177146</x:v>
      </x:c>
      <x:c r="P9452" s="55">
        <x:f t="shared" si="1761"/>
        <x:v>27720</x:v>
      </x:c>
      <x:c r="Q9452" s="55">
        <x:f t="shared" si="1762"/>
        <x:v>113360.59575197074</x:v>
      </x:c>
      <x:c r="R9452" s="55">
        <x:f t="shared" si="1763"/>
        <x:v>16065.404248029256</x:v>
      </x:c>
      <x:c r="S9452" s="1" t="str">
        <x:f t="shared" si="1764"/>
        <x:v>YES</x:v>
      </x:c>
      <x:c r="T9452" s="1">
        <x:f t="shared" si="1765"/>
        <x:v>16065.404248029256</x:v>
      </x:c>
    </x:row>
    <x:row r="9453">
      <x:c r="A9453" s="1"/>
      <x:c r="B9453" s="1"/>
      <x:c r="C9453" s="1"/>
      <x:c r="D9453" s="1"/>
      <x:c r="E9453" s="1"/>
      <x:c r="F9453" s="1"/>
      <x:c r="G9453" s="1"/>
      <x:c r="H9453" s="1"/>
      <x:c r="I9453" s="53">
        <x:f t="shared" si="1754"/>
        <x:v>14</x:v>
      </x:c>
      <x:c r="J9453" s="53">
        <x:f t="shared" si="1755"/>
        <x:v>9</x:v>
      </x:c>
      <x:c r="K9453" s="53">
        <x:f t="shared" si="1756"/>
        <x:v>14</x:v>
      </x:c>
      <x:c r="L9453" s="53">
        <x:f t="shared" si="1757"/>
        <x:v>37</x:v>
      </x:c>
      <x:c r="M9453" s="54">
        <x:f t="shared" si="1758"/>
        <x:v>5871.7123966271756</x:v>
      </x:c>
      <x:c r="N9453" s="54">
        <x:f t="shared" si="1759"/>
        <x:v>3.5775780532133163</x:v>
      </x:c>
      <x:c r="O9453" s="55">
        <x:f t="shared" si="1760"/>
        <x:v>179846</x:v>
      </x:c>
      <x:c r="P9453" s="55">
        <x:f t="shared" si="1761"/>
        <x:v>28600</x:v>
      </x:c>
      <x:c r="Q9453" s="55">
        <x:f t="shared" si="1762"/>
        <x:v>114439.45133033291</x:v>
      </x:c>
      <x:c r="R9453" s="55">
        <x:f t="shared" si="1763"/>
        <x:v>16806.548669667085</x:v>
      </x:c>
      <x:c r="S9453" s="1" t="str">
        <x:f t="shared" si="1764"/>
        <x:v>YES</x:v>
      </x:c>
      <x:c r="T9453" s="1">
        <x:f t="shared" si="1765"/>
        <x:v>16806.548669667085</x:v>
      </x:c>
    </x:row>
    <x:row r="9454">
      <x:c r="A9454" s="1"/>
      <x:c r="B9454" s="1"/>
      <x:c r="C9454" s="1"/>
      <x:c r="D9454" s="1"/>
      <x:c r="E9454" s="1"/>
      <x:c r="F9454" s="1"/>
      <x:c r="G9454" s="1"/>
      <x:c r="H9454" s="1"/>
      <x:c r="I9454" s="53" t="n">
        <x:f t="shared" ref="I9454:I9517" si="1766">INT((ROW()-ROW($I$46))/((CARROT_CAP+1)*(MESCLUN_CAP+1)))</x:f>
        <x:v>14</x:v>
      </x:c>
      <x:c r="J9454" s="53" t="n">
        <x:f t="shared" ref="J9454:J9517" si="1767">MOD(INT((ROW()-ROW($I$46))/(MESCLUN_CAP+1)),CARROT_CAP+1)</x:f>
        <x:v>9</x:v>
      </x:c>
      <x:c r="K9454" s="53" t="n">
        <x:f t="shared" ref="K9454:K9517" si="1768">MOD(ROW()-ROW($I$46),MESCLUN_CAP+1)</x:f>
        <x:v>15</x:v>
      </x:c>
      <x:c r="L9454" s="53" t="n">
        <x:f t="shared" ref="L9454:L9517" si="1769">SUM(I9454:K9454)</x:f>
        <x:v>38</x:v>
      </x:c>
      <x:c r="M9454" s="54" t="n">
        <x:f t="shared" ref="M9454:M9517" si="1770">I9454*TOMATO_HOURS*WEEKS*(1+TOMATO_DIM)^I9454+J9454*CARROT_HOURS*WEEKS*(1+CARROT_DIM)^J9454+K9454*MESCLUN_HOURS*WEEKS*(1+MESCLUN_DIM)^K9454</x:f>
        <x:v>5935.300603503322</x:v>
      </x:c>
      <x:c r="N9454" s="54" t="n">
        <x:f t="shared" ref="N9454:N9517" si="1771">MAX(M9454-FARMER_HOURS,0)/TEMP_HOURS_PER_WORKER</x:f>
        <x:v>3.6217365302106406</x:v>
      </x:c>
      <x:c r="O9454" s="55" t="n">
        <x:f t="shared" ref="O9454:O9517" si="1772">I9454*TOMATO_PRICE+J9454*CARROT_PRICE+K9454*MESCLUN_PRICE</x:f>
        <x:v>182546</x:v>
      </x:c>
      <x:c r="P9454" s="55" t="n">
        <x:f t="shared" ref="P9454:P9517" si="1773">I9454*TOMATO_FERTILIZER+J9454*CARROT_FERTILIZER+K9454*MESCLUN_FERTILIZER</x:f>
        <x:v>29480</x:v>
      </x:c>
      <x:c r="Q9454" s="55" t="n">
        <x:f t="shared" ref="Q9454:Q9517" si="1774">MIN(M9454,FARMER_HOURS)*FARMER_RATE+MAX(M9454-FARMER_HOURS,0)*TEMP_RATE</x:f>
        <x:v>115543.41325526602</x:v>
      </x:c>
      <x:c r="R9454" s="55" t="n">
        <x:f t="shared" ref="R9454:R9517" si="1775">O9454-P9454-Q9454-FIXED_COST</x:f>
        <x:v>17522.586744733984</x:v>
      </x:c>
      <x:c r="S9454" s="1" t="str">
        <x:f t="shared" ref="S9454:S9517" si="1776">IF(AND(L9454&lt;=TOTAL_BED_CAP,N9454&lt;=TEMP_WORKER_CAP),"YES","NO")</x:f>
        <x:v>YES</x:v>
      </x:c>
      <x:c r="T9454" s="1" t="n">
        <x:f t="shared" ref="T9454:T9517" si="1777">IF(S9454="YES",R9454,-1E+99)</x:f>
        <x:v>17522.586744733984</x:v>
      </x:c>
    </x:row>
    <x:row r="9455">
      <x:c r="A9455" s="1"/>
      <x:c r="B9455" s="1"/>
      <x:c r="C9455" s="1"/>
      <x:c r="D9455" s="1"/>
      <x:c r="E9455" s="1"/>
      <x:c r="F9455" s="1"/>
      <x:c r="G9455" s="1"/>
      <x:c r="H9455" s="1"/>
      <x:c r="I9455" s="53">
        <x:f t="shared" si="1766"/>
        <x:v>14</x:v>
      </x:c>
      <x:c r="J9455" s="53">
        <x:f t="shared" si="1767"/>
        <x:v>9</x:v>
      </x:c>
      <x:c r="K9455" s="53">
        <x:f t="shared" si="1768"/>
        <x:v>16</x:v>
      </x:c>
      <x:c r="L9455" s="53">
        <x:f t="shared" si="1769"/>
        <x:v>39</x:v>
      </x:c>
      <x:c r="M9455" s="54">
        <x:f t="shared" si="1770"/>
        <x:v>6000.3613793808108</x:v>
      </x:c>
      <x:c r="N9455" s="54">
        <x:f t="shared" si="1771"/>
        <x:v>3.6669176245700075</x:v>
      </x:c>
      <x:c r="O9455" s="55">
        <x:f t="shared" si="1772"/>
        <x:v>185246</x:v>
      </x:c>
      <x:c r="P9455" s="55">
        <x:f t="shared" si="1773"/>
        <x:v>30360</x:v>
      </x:c>
      <x:c r="Q9455" s="55">
        <x:f t="shared" si="1774"/>
        <x:v>116672.94061425018</x:v>
      </x:c>
      <x:c r="R9455" s="55">
        <x:f t="shared" si="1775"/>
        <x:v>18213.059385749817</x:v>
      </x:c>
      <x:c r="S9455" s="1" t="str">
        <x:f t="shared" si="1776"/>
        <x:v>YES</x:v>
      </x:c>
      <x:c r="T9455" s="1">
        <x:f t="shared" si="1777"/>
        <x:v>18213.059385749817</x:v>
      </x:c>
    </x:row>
    <x:row r="9456">
      <x:c r="A9456" s="1"/>
      <x:c r="B9456" s="1"/>
      <x:c r="C9456" s="1"/>
      <x:c r="D9456" s="1"/>
      <x:c r="E9456" s="1"/>
      <x:c r="F9456" s="1"/>
      <x:c r="G9456" s="1"/>
      <x:c r="H9456" s="1"/>
      <x:c r="I9456" s="53">
        <x:f t="shared" si="1766"/>
        <x:v>14</x:v>
      </x:c>
      <x:c r="J9456" s="53">
        <x:f t="shared" si="1767"/>
        <x:v>9</x:v>
      </x:c>
      <x:c r="K9456" s="53">
        <x:f t="shared" si="1768"/>
        <x:v>17</x:v>
      </x:c>
      <x:c r="L9456" s="53">
        <x:f t="shared" si="1769"/>
        <x:v>40</x:v>
      </x:c>
      <x:c r="M9456" s="54">
        <x:f t="shared" si="1770"/>
        <x:v>6066.9216028273513</x:v>
      </x:c>
      <x:c r="N9456" s="54">
        <x:f t="shared" si="1771"/>
        <x:v>3.7131400019634384</x:v>
      </x:c>
      <x:c r="O9456" s="55">
        <x:f t="shared" si="1772"/>
        <x:v>187946</x:v>
      </x:c>
      <x:c r="P9456" s="55">
        <x:f t="shared" si="1773"/>
        <x:v>31240</x:v>
      </x:c>
      <x:c r="Q9456" s="55">
        <x:f t="shared" si="1774"/>
        <x:v>117828.50004908595</x:v>
      </x:c>
      <x:c r="R9456" s="55">
        <x:f t="shared" si="1775"/>
        <x:v>18877.499950914047</x:v>
      </x:c>
      <x:c r="S9456" s="1" t="str">
        <x:f t="shared" si="1776"/>
        <x:v>YES</x:v>
      </x:c>
      <x:c r="T9456" s="1">
        <x:f t="shared" si="1777"/>
        <x:v>18877.499950914047</x:v>
      </x:c>
    </x:row>
    <x:row r="9457">
      <x:c r="A9457" s="1"/>
      <x:c r="B9457" s="1"/>
      <x:c r="C9457" s="1"/>
      <x:c r="D9457" s="1"/>
      <x:c r="E9457" s="1"/>
      <x:c r="F9457" s="1"/>
      <x:c r="G9457" s="1"/>
      <x:c r="H9457" s="1"/>
      <x:c r="I9457" s="53">
        <x:f t="shared" si="1766"/>
        <x:v>14</x:v>
      </x:c>
      <x:c r="J9457" s="53">
        <x:f t="shared" si="1767"/>
        <x:v>9</x:v>
      </x:c>
      <x:c r="K9457" s="53">
        <x:f t="shared" si="1768"/>
        <x:v>18</x:v>
      </x:c>
      <x:c r="L9457" s="53">
        <x:f t="shared" si="1769"/>
        <x:v>41</x:v>
      </x:c>
      <x:c r="M9457" s="54">
        <x:f t="shared" si="1770"/>
        <x:v>6135.0085942859387</x:v>
      </x:c>
      <x:c r="N9457" s="54">
        <x:f t="shared" si="1771"/>
        <x:v>3.7604226349207908</x:v>
      </x:c>
      <x:c r="O9457" s="55">
        <x:f t="shared" si="1772"/>
        <x:v>190646</x:v>
      </x:c>
      <x:c r="P9457" s="55">
        <x:f t="shared" si="1773"/>
        <x:v>32120</x:v>
      </x:c>
      <x:c r="Q9457" s="55">
        <x:f t="shared" si="1774"/>
        <x:v>119010.56587301976</x:v>
      </x:c>
      <x:c r="R9457" s="55">
        <x:f t="shared" si="1775"/>
        <x:v>19515.434126980239</x:v>
      </x:c>
      <x:c r="S9457" s="1" t="str">
        <x:f t="shared" si="1776"/>
        <x:v>YES</x:v>
      </x:c>
      <x:c r="T9457" s="1">
        <x:f t="shared" si="1777"/>
        <x:v>19515.434126980239</x:v>
      </x:c>
    </x:row>
    <x:row r="9458">
      <x:c r="A9458" s="1"/>
      <x:c r="B9458" s="1"/>
      <x:c r="C9458" s="1"/>
      <x:c r="D9458" s="1"/>
      <x:c r="E9458" s="1"/>
      <x:c r="F9458" s="1"/>
      <x:c r="G9458" s="1"/>
      <x:c r="H9458" s="1"/>
      <x:c r="I9458" s="53">
        <x:f t="shared" si="1766"/>
        <x:v>14</x:v>
      </x:c>
      <x:c r="J9458" s="53">
        <x:f t="shared" si="1767"/>
        <x:v>9</x:v>
      </x:c>
      <x:c r="K9458" s="53">
        <x:f t="shared" si="1768"/>
        <x:v>19</x:v>
      </x:c>
      <x:c r="L9458" s="53">
        <x:f t="shared" si="1769"/>
        <x:v>42</x:v>
      </x:c>
      <x:c r="M9458" s="54">
        <x:f t="shared" si="1770"/>
        <x:v>6204.6501229219602</x:v>
      </x:c>
      <x:c r="N9458" s="54">
        <x:f t="shared" si="1771"/>
        <x:v>3.8087848075846944</x:v>
      </x:c>
      <x:c r="O9458" s="55">
        <x:f t="shared" si="1772"/>
        <x:v>193346</x:v>
      </x:c>
      <x:c r="P9458" s="55">
        <x:f t="shared" si="1773"/>
        <x:v>33000</x:v>
      </x:c>
      <x:c r="Q9458" s="55">
        <x:f t="shared" si="1774"/>
        <x:v>120219.62018961736</x:v>
      </x:c>
      <x:c r="R9458" s="55">
        <x:f t="shared" si="1775"/>
        <x:v>20126.379810382641</x:v>
      </x:c>
      <x:c r="S9458" s="1" t="str">
        <x:f t="shared" si="1776"/>
        <x:v>YES</x:v>
      </x:c>
      <x:c r="T9458" s="1">
        <x:f t="shared" si="1777"/>
        <x:v>20126.379810382641</x:v>
      </x:c>
    </x:row>
    <x:row r="9459">
      <x:c r="A9459" s="1"/>
      <x:c r="B9459" s="1"/>
      <x:c r="C9459" s="1"/>
      <x:c r="D9459" s="1"/>
      <x:c r="E9459" s="1"/>
      <x:c r="F9459" s="1"/>
      <x:c r="G9459" s="1"/>
      <x:c r="H9459" s="1"/>
      <x:c r="I9459" s="53">
        <x:f t="shared" si="1766"/>
        <x:v>14</x:v>
      </x:c>
      <x:c r="J9459" s="53">
        <x:f t="shared" si="1767"/>
        <x:v>9</x:v>
      </x:c>
      <x:c r="K9459" s="53">
        <x:f t="shared" si="1768"/>
        <x:v>20</x:v>
      </x:c>
      <x:c r="L9459" s="53">
        <x:f t="shared" si="1769"/>
        <x:v>43</x:v>
      </x:c>
      <x:c r="M9459" s="54">
        <x:f t="shared" si="1770"/>
        <x:v>6275.8744135724373</x:v>
      </x:c>
      <x:c r="N9459" s="54">
        <x:f t="shared" si="1771"/>
        <x:v>3.8582461205364149</x:v>
      </x:c>
      <x:c r="O9459" s="55">
        <x:f t="shared" si="1772"/>
        <x:v>196046</x:v>
      </x:c>
      <x:c r="P9459" s="55">
        <x:f t="shared" si="1773"/>
        <x:v>33880</x:v>
      </x:c>
      <x:c r="Q9459" s="55">
        <x:f t="shared" si="1774"/>
        <x:v>121456.15301341037</x:v>
      </x:c>
      <x:c r="R9459" s="55">
        <x:f t="shared" si="1775"/>
        <x:v>20709.846986589633</x:v>
      </x:c>
      <x:c r="S9459" s="1" t="str">
        <x:f t="shared" si="1776"/>
        <x:v>YES</x:v>
      </x:c>
      <x:c r="T9459" s="1">
        <x:f t="shared" si="1777"/>
        <x:v>20709.846986589633</x:v>
      </x:c>
    </x:row>
    <x:row r="9460">
      <x:c r="A9460" s="1"/>
      <x:c r="B9460" s="1"/>
      <x:c r="C9460" s="1"/>
      <x:c r="D9460" s="1"/>
      <x:c r="E9460" s="1"/>
      <x:c r="F9460" s="1"/>
      <x:c r="G9460" s="1"/>
      <x:c r="H9460" s="1"/>
      <x:c r="I9460" s="53">
        <x:f t="shared" si="1766"/>
        <x:v>14</x:v>
      </x:c>
      <x:c r="J9460" s="53">
        <x:f t="shared" si="1767"/>
        <x:v>9</x:v>
      </x:c>
      <x:c r="K9460" s="53">
        <x:f t="shared" si="1768"/>
        <x:v>21</x:v>
      </x:c>
      <x:c r="L9460" s="53">
        <x:f t="shared" si="1769"/>
        <x:v>44</x:v>
      </x:c>
      <x:c r="M9460" s="54">
        <x:f t="shared" si="1770"/>
        <x:v>6348.710153798881</x:v>
      </x:c>
      <x:c r="N9460" s="54">
        <x:f t="shared" si="1771"/>
        <x:v>3.9088264956936674</x:v>
      </x:c>
      <x:c r="O9460" s="55">
        <x:f t="shared" si="1772"/>
        <x:v>198746</x:v>
      </x:c>
      <x:c r="P9460" s="55">
        <x:f t="shared" si="1773"/>
        <x:v>34760</x:v>
      </x:c>
      <x:c r="Q9460" s="55">
        <x:f t="shared" si="1774"/>
        <x:v>122720.66239234168</x:v>
      </x:c>
      <x:c r="R9460" s="55">
        <x:f t="shared" si="1775"/>
        <x:v>21265.337607658323</x:v>
      </x:c>
      <x:c r="S9460" s="1" t="str">
        <x:f t="shared" si="1776"/>
        <x:v>YES</x:v>
      </x:c>
      <x:c r="T9460" s="1">
        <x:f t="shared" si="1777"/>
        <x:v>21265.337607658323</x:v>
      </x:c>
    </x:row>
    <x:row r="9461">
      <x:c r="A9461" s="1"/>
      <x:c r="B9461" s="1"/>
      <x:c r="C9461" s="1"/>
      <x:c r="D9461" s="1"/>
      <x:c r="E9461" s="1"/>
      <x:c r="F9461" s="1"/>
      <x:c r="G9461" s="1"/>
      <x:c r="H9461" s="1"/>
      <x:c r="I9461" s="53">
        <x:f t="shared" si="1766"/>
        <x:v>14</x:v>
      </x:c>
      <x:c r="J9461" s="53">
        <x:f t="shared" si="1767"/>
        <x:v>9</x:v>
      </x:c>
      <x:c r="K9461" s="53">
        <x:f t="shared" si="1768"/>
        <x:v>22</x:v>
      </x:c>
      <x:c r="L9461" s="53">
        <x:f t="shared" si="1769"/>
        <x:v>45</x:v>
      </x:c>
      <x:c r="M9461" s="54">
        <x:f t="shared" si="1770"/>
        <x:v>6423.1865010452775</x:v>
      </x:c>
      <x:c r="N9461" s="54">
        <x:f t="shared" si="1771"/>
        <x:v>3.9605461812814426</x:v>
      </x:c>
      <x:c r="O9461" s="55">
        <x:f t="shared" si="1772"/>
        <x:v>201446</x:v>
      </x:c>
      <x:c r="P9461" s="55">
        <x:f t="shared" si="1773"/>
        <x:v>35640</x:v>
      </x:c>
      <x:c r="Q9461" s="55">
        <x:f t="shared" si="1774"/>
        <x:v>124013.65453203606</x:v>
      </x:c>
      <x:c r="R9461" s="55">
        <x:f t="shared" si="1775"/>
        <x:v>21792.34546796394</x:v>
      </x:c>
      <x:c r="S9461" s="1" t="str">
        <x:f t="shared" si="1776"/>
        <x:v>YES</x:v>
      </x:c>
      <x:c r="T9461" s="1">
        <x:f t="shared" si="1777"/>
        <x:v>21792.34546796394</x:v>
      </x:c>
    </x:row>
    <x:row r="9462">
      <x:c r="A9462" s="1"/>
      <x:c r="B9462" s="1"/>
      <x:c r="C9462" s="1"/>
      <x:c r="D9462" s="1"/>
      <x:c r="E9462" s="1"/>
      <x:c r="F9462" s="1"/>
      <x:c r="G9462" s="1"/>
      <x:c r="H9462" s="1"/>
      <x:c r="I9462" s="53">
        <x:f t="shared" si="1766"/>
        <x:v>14</x:v>
      </x:c>
      <x:c r="J9462" s="53">
        <x:f t="shared" si="1767"/>
        <x:v>9</x:v>
      </x:c>
      <x:c r="K9462" s="53">
        <x:f t="shared" si="1768"/>
        <x:v>23</x:v>
      </x:c>
      <x:c r="L9462" s="53">
        <x:f t="shared" si="1769"/>
        <x:v>46</x:v>
      </x:c>
      <x:c r="M9462" s="54">
        <x:f t="shared" si="1770"/>
        <x:v>6499.3330899027133</x:v>
      </x:c>
      <x:c r="N9462" s="54">
        <x:f t="shared" si="1771"/>
        <x:v>4.0134257568768845</x:v>
      </x:c>
      <x:c r="O9462" s="55">
        <x:f t="shared" si="1772"/>
        <x:v>204146</x:v>
      </x:c>
      <x:c r="P9462" s="55">
        <x:f t="shared" si="1773"/>
        <x:v>36520</x:v>
      </x:c>
      <x:c r="Q9462" s="55">
        <x:f t="shared" si="1774"/>
        <x:v>125335.64392192211</x:v>
      </x:c>
      <x:c r="R9462" s="55">
        <x:f t="shared" si="1775"/>
        <x:v>22290.356078077893</x:v>
      </x:c>
      <x:c r="S9462" s="1" t="str">
        <x:f t="shared" si="1776"/>
        <x:v>NO</x:v>
      </x:c>
      <x:c r="T9462" s="1">
        <x:f t="shared" si="1777"/>
        <x:v>-9.9999999999999997E+98</x:v>
      </x:c>
    </x:row>
    <x:row r="9463">
      <x:c r="A9463" s="1"/>
      <x:c r="B9463" s="1"/>
      <x:c r="C9463" s="1"/>
      <x:c r="D9463" s="1"/>
      <x:c r="E9463" s="1"/>
      <x:c r="F9463" s="1"/>
      <x:c r="G9463" s="1"/>
      <x:c r="H9463" s="1"/>
      <x:c r="I9463" s="53">
        <x:f t="shared" si="1766"/>
        <x:v>14</x:v>
      </x:c>
      <x:c r="J9463" s="53">
        <x:f t="shared" si="1767"/>
        <x:v>9</x:v>
      </x:c>
      <x:c r="K9463" s="53">
        <x:f t="shared" si="1768"/>
        <x:v>24</x:v>
      </x:c>
      <x:c r="L9463" s="53">
        <x:f t="shared" si="1769"/>
        <x:v>47</x:v>
      </x:c>
      <x:c r="M9463" s="54">
        <x:f t="shared" si="1770"/>
        <x:v>6577.1800394822094</x:v>
      </x:c>
      <x:c r="N9463" s="54">
        <x:f t="shared" si="1771"/>
        <x:v>4.0674861385293122</x:v>
      </x:c>
      <x:c r="O9463" s="55">
        <x:f t="shared" si="1772"/>
        <x:v>206846</x:v>
      </x:c>
      <x:c r="P9463" s="55">
        <x:f t="shared" si="1773"/>
        <x:v>37400</x:v>
      </x:c>
      <x:c r="Q9463" s="55">
        <x:f t="shared" si="1774"/>
        <x:v>126687.1534632328</x:v>
      </x:c>
      <x:c r="R9463" s="55">
        <x:f t="shared" si="1775"/>
        <x:v>22758.846536767203</x:v>
      </x:c>
      <x:c r="S9463" s="1" t="str">
        <x:f t="shared" si="1776"/>
        <x:v>NO</x:v>
      </x:c>
      <x:c r="T9463" s="1">
        <x:f t="shared" si="1777"/>
        <x:v>-9.9999999999999997E+98</x:v>
      </x:c>
    </x:row>
    <x:row r="9464">
      <x:c r="A9464" s="1"/>
      <x:c r="B9464" s="1"/>
      <x:c r="C9464" s="1"/>
      <x:c r="D9464" s="1"/>
      <x:c r="E9464" s="1"/>
      <x:c r="F9464" s="1"/>
      <x:c r="G9464" s="1"/>
      <x:c r="H9464" s="1"/>
      <x:c r="I9464" s="53">
        <x:f t="shared" si="1766"/>
        <x:v>14</x:v>
      </x:c>
      <x:c r="J9464" s="53">
        <x:f t="shared" si="1767"/>
        <x:v>9</x:v>
      </x:c>
      <x:c r="K9464" s="53">
        <x:f t="shared" si="1768"/>
        <x:v>25</x:v>
      </x:c>
      <x:c r="L9464" s="53">
        <x:f t="shared" si="1769"/>
        <x:v>48</x:v>
      </x:c>
      <x:c r="M9464" s="54">
        <x:f t="shared" si="1770"/>
        <x:v>6656.7579608973074</x:v>
      </x:c>
      <x:c r="N9464" s="54">
        <x:f t="shared" si="1771"/>
        <x:v>4.1227485839564633</x:v>
      </x:c>
      <x:c r="O9464" s="55">
        <x:f t="shared" si="1772"/>
        <x:v>209546</x:v>
      </x:c>
      <x:c r="P9464" s="55">
        <x:f t="shared" si="1773"/>
        <x:v>38280</x:v>
      </x:c>
      <x:c r="Q9464" s="55">
        <x:f t="shared" si="1774"/>
        <x:v>128068.71459891158</x:v>
      </x:c>
      <x:c r="R9464" s="55">
        <x:f t="shared" si="1775"/>
        <x:v>23197.285401088418</x:v>
      </x:c>
      <x:c r="S9464" s="1" t="str">
        <x:f t="shared" si="1776"/>
        <x:v>NO</x:v>
      </x:c>
      <x:c r="T9464" s="1">
        <x:f t="shared" si="1777"/>
        <x:v>-9.9999999999999997E+98</x:v>
      </x:c>
    </x:row>
    <x:row r="9465">
      <x:c r="A9465" s="1"/>
      <x:c r="B9465" s="1"/>
      <x:c r="C9465" s="1"/>
      <x:c r="D9465" s="1"/>
      <x:c r="E9465" s="1"/>
      <x:c r="F9465" s="1"/>
      <x:c r="G9465" s="1"/>
      <x:c r="H9465" s="1"/>
      <x:c r="I9465" s="53">
        <x:f t="shared" si="1766"/>
        <x:v>14</x:v>
      </x:c>
      <x:c r="J9465" s="53">
        <x:f t="shared" si="1767"/>
        <x:v>9</x:v>
      </x:c>
      <x:c r="K9465" s="53">
        <x:f t="shared" si="1768"/>
        <x:v>26</x:v>
      </x:c>
      <x:c r="L9465" s="53">
        <x:f t="shared" si="1769"/>
        <x:v>49</x:v>
      </x:c>
      <x:c r="M9465" s="54">
        <x:f t="shared" si="1770"/>
        <x:v>6738.0979648580251</x:v>
      </x:c>
      <x:c r="N9465" s="54">
        <x:f t="shared" si="1771"/>
        <x:v>4.1792346978180728</x:v>
      </x:c>
      <x:c r="O9465" s="55">
        <x:f t="shared" si="1772"/>
        <x:v>212246</x:v>
      </x:c>
      <x:c r="P9465" s="55">
        <x:f t="shared" si="1773"/>
        <x:v>39160</x:v>
      </x:c>
      <x:c r="Q9465" s="55">
        <x:f t="shared" si="1774"/>
        <x:v>129480.86744545182</x:v>
      </x:c>
      <x:c r="R9465" s="55">
        <x:f t="shared" si="1775"/>
        <x:v>23605.132554548181</x:v>
      </x:c>
      <x:c r="S9465" s="1" t="str">
        <x:f t="shared" si="1776"/>
        <x:v>NO</x:v>
      </x:c>
      <x:c r="T9465" s="1">
        <x:f t="shared" si="1777"/>
        <x:v>-9.9999999999999997E+98</x:v>
      </x:c>
    </x:row>
    <x:row r="9466">
      <x:c r="A9466" s="1"/>
      <x:c r="B9466" s="1"/>
      <x:c r="C9466" s="1"/>
      <x:c r="D9466" s="1"/>
      <x:c r="E9466" s="1"/>
      <x:c r="F9466" s="1"/>
      <x:c r="G9466" s="1"/>
      <x:c r="H9466" s="1"/>
      <x:c r="I9466" s="53">
        <x:f t="shared" si="1766"/>
        <x:v>14</x:v>
      </x:c>
      <x:c r="J9466" s="53">
        <x:f t="shared" si="1767"/>
        <x:v>9</x:v>
      </x:c>
      <x:c r="K9466" s="53">
        <x:f t="shared" si="1768"/>
        <x:v>27</x:v>
      </x:c>
      <x:c r="L9466" s="53">
        <x:f t="shared" si="1769"/>
        <x:v>50</x:v>
      </x:c>
      <x:c r="M9466" s="54">
        <x:f t="shared" si="1770"/>
        <x:v>6821.2316693777811</x:v>
      </x:c>
      <x:c r="N9466" s="54">
        <x:f t="shared" si="1771"/>
        <x:v>4.2369664370679034</x:v>
      </x:c>
      <x:c r="O9466" s="55">
        <x:f t="shared" si="1772"/>
        <x:v>214946</x:v>
      </x:c>
      <x:c r="P9466" s="55">
        <x:f t="shared" si="1773"/>
        <x:v>40040</x:v>
      </x:c>
      <x:c r="Q9466" s="55">
        <x:f t="shared" si="1774"/>
        <x:v>130924.16092669759</x:v>
      </x:c>
      <x:c r="R9466" s="55">
        <x:f t="shared" si="1775"/>
        <x:v>23981.839073302413</x:v>
      </x:c>
      <x:c r="S9466" s="1" t="str">
        <x:f t="shared" si="1776"/>
        <x:v>NO</x:v>
      </x:c>
      <x:c r="T9466" s="1">
        <x:f t="shared" si="1777"/>
        <x:v>-9.9999999999999997E+98</x:v>
      </x:c>
    </x:row>
    <x:row r="9467">
      <x:c r="A9467" s="1"/>
      <x:c r="B9467" s="1"/>
      <x:c r="C9467" s="1"/>
      <x:c r="D9467" s="1"/>
      <x:c r="E9467" s="1"/>
      <x:c r="F9467" s="1"/>
      <x:c r="G9467" s="1"/>
      <x:c r="H9467" s="1"/>
      <x:c r="I9467" s="53">
        <x:f t="shared" si="1766"/>
        <x:v>14</x:v>
      </x:c>
      <x:c r="J9467" s="53">
        <x:f t="shared" si="1767"/>
        <x:v>9</x:v>
      </x:c>
      <x:c r="K9467" s="53">
        <x:f t="shared" si="1768"/>
        <x:v>28</x:v>
      </x:c>
      <x:c r="L9467" s="53">
        <x:f t="shared" si="1769"/>
        <x:v>51</x:v>
      </x:c>
      <x:c r="M9467" s="54">
        <x:f t="shared" si="1770"/>
        <x:v>6906.1912075949349</x:v>
      </x:c>
      <x:c r="N9467" s="54">
        <x:f t="shared" si="1771"/>
        <x:v>4.2959661163853715</x:v>
      </x:c>
      <x:c r="O9467" s="55">
        <x:f t="shared" si="1772"/>
        <x:v>217646</x:v>
      </x:c>
      <x:c r="P9467" s="55">
        <x:f t="shared" si="1773"/>
        <x:v>40920</x:v>
      </x:c>
      <x:c r="Q9467" s="55">
        <x:f t="shared" si="1774"/>
        <x:v>132399.15290963429</x:v>
      </x:c>
      <x:c r="R9467" s="55">
        <x:f t="shared" si="1775"/>
        <x:v>24326.847090365714</x:v>
      </x:c>
      <x:c r="S9467" s="1" t="str">
        <x:f t="shared" si="1776"/>
        <x:v>NO</x:v>
      </x:c>
      <x:c r="T9467" s="1">
        <x:f t="shared" si="1777"/>
        <x:v>-9.9999999999999997E+98</x:v>
      </x:c>
    </x:row>
    <x:row r="9468">
      <x:c r="A9468" s="1"/>
      <x:c r="B9468" s="1"/>
      <x:c r="C9468" s="1"/>
      <x:c r="D9468" s="1"/>
      <x:c r="E9468" s="1"/>
      <x:c r="F9468" s="1"/>
      <x:c r="G9468" s="1"/>
      <x:c r="H9468" s="1"/>
      <x:c r="I9468" s="53">
        <x:f t="shared" si="1766"/>
        <x:v>14</x:v>
      </x:c>
      <x:c r="J9468" s="53">
        <x:f t="shared" si="1767"/>
        <x:v>9</x:v>
      </x:c>
      <x:c r="K9468" s="53">
        <x:f t="shared" si="1768"/>
        <x:v>29</x:v>
      </x:c>
      <x:c r="L9468" s="53">
        <x:f t="shared" si="1769"/>
        <x:v>52</x:v>
      </x:c>
      <x:c r="M9468" s="54">
        <x:f t="shared" si="1770"/>
        <x:v>6993.0092357105887</x:v>
      </x:c>
      <x:c r="N9468" s="54">
        <x:f t="shared" si="1771"/>
        <x:v>4.3562564136879089</x:v>
      </x:c>
      <x:c r="O9468" s="55">
        <x:f t="shared" si="1772"/>
        <x:v>220346</x:v>
      </x:c>
      <x:c r="P9468" s="55">
        <x:f t="shared" si="1773"/>
        <x:v>41800</x:v>
      </x:c>
      <x:c r="Q9468" s="55">
        <x:f t="shared" si="1774"/>
        <x:v>133906.41034219772</x:v>
      </x:c>
      <x:c r="R9468" s="55">
        <x:f t="shared" si="1775"/>
        <x:v>24639.58965780228</x:v>
      </x:c>
      <x:c r="S9468" s="1" t="str">
        <x:f t="shared" si="1776"/>
        <x:v>NO</x:v>
      </x:c>
      <x:c r="T9468" s="1">
        <x:f t="shared" si="1777"/>
        <x:v>-9.9999999999999997E+98</x:v>
      </x:c>
    </x:row>
    <x:row r="9469">
      <x:c r="A9469" s="1"/>
      <x:c r="B9469" s="1"/>
      <x:c r="C9469" s="1"/>
      <x:c r="D9469" s="1"/>
      <x:c r="E9469" s="1"/>
      <x:c r="F9469" s="1"/>
      <x:c r="G9469" s="1"/>
      <x:c r="H9469" s="1"/>
      <x:c r="I9469" s="53">
        <x:f t="shared" si="1766"/>
        <x:v>14</x:v>
      </x:c>
      <x:c r="J9469" s="53">
        <x:f t="shared" si="1767"/>
        <x:v>9</x:v>
      </x:c>
      <x:c r="K9469" s="53">
        <x:f t="shared" si="1768"/>
        <x:v>30</x:v>
      </x:c>
      <x:c r="L9469" s="53">
        <x:f t="shared" si="1769"/>
        <x:v>53</x:v>
      </x:c>
      <x:c r="M9469" s="54">
        <x:f t="shared" si="1770"/>
        <x:v>7081.7189410443598</x:v>
      </x:c>
      <x:c r="N9469" s="54">
        <x:f t="shared" si="1771"/>
        <x:v>4.4178603757252501</x:v>
      </x:c>
      <x:c r="O9469" s="55">
        <x:f t="shared" si="1772"/>
        <x:v>223046</x:v>
      </x:c>
      <x:c r="P9469" s="55">
        <x:f t="shared" si="1773"/>
        <x:v>42680</x:v>
      </x:c>
      <x:c r="Q9469" s="55">
        <x:f t="shared" si="1774"/>
        <x:v>135446.50939313124</x:v>
      </x:c>
      <x:c r="R9469" s="55">
        <x:f t="shared" si="1775"/>
        <x:v>24919.490606868756</x:v>
      </x:c>
      <x:c r="S9469" s="1" t="str">
        <x:f t="shared" si="1776"/>
        <x:v>NO</x:v>
      </x:c>
      <x:c r="T9469" s="1">
        <x:f t="shared" si="1777"/>
        <x:v>-9.9999999999999997E+98</x:v>
      </x:c>
    </x:row>
    <x:row r="9470">
      <x:c r="A9470" s="1"/>
      <x:c r="B9470" s="1"/>
      <x:c r="C9470" s="1"/>
      <x:c r="D9470" s="1"/>
      <x:c r="E9470" s="1"/>
      <x:c r="F9470" s="1"/>
      <x:c r="G9470" s="1"/>
      <x:c r="H9470" s="1"/>
      <x:c r="I9470" s="53">
        <x:f t="shared" si="1766"/>
        <x:v>14</x:v>
      </x:c>
      <x:c r="J9470" s="53">
        <x:f t="shared" si="1767"/>
        <x:v>10</x:v>
      </x:c>
      <x:c r="K9470" s="53">
        <x:f t="shared" si="1768"/>
        <x:v>0</x:v>
      </x:c>
      <x:c r="L9470" s="53">
        <x:f t="shared" si="1769"/>
        <x:v>24</x:v>
      </x:c>
      <x:c r="M9470" s="54">
        <x:f t="shared" si="1770"/>
        <x:v>5168.8732664077488</x:v>
      </x:c>
      <x:c r="N9470" s="54">
        <x:f t="shared" si="1771"/>
        <x:v>3.08949532389427</x:v>
      </x:c>
      <x:c r="O9470" s="55">
        <x:f t="shared" si="1772"/>
        <x:v>144140</x:v>
      </x:c>
      <x:c r="P9470" s="55">
        <x:f t="shared" si="1773"/>
        <x:v>16720</x:v>
      </x:c>
      <x:c r="Q9470" s="55">
        <x:f t="shared" si="1774"/>
        <x:v>102237.38309735675</x:v>
      </x:c>
      <x:c r="R9470" s="55">
        <x:f t="shared" si="1775"/>
        <x:v>5182.6169026432472</x:v>
      </x:c>
      <x:c r="S9470" s="1" t="str">
        <x:f t="shared" si="1776"/>
        <x:v>YES</x:v>
      </x:c>
      <x:c r="T9470" s="1">
        <x:f t="shared" si="1777"/>
        <x:v>5182.6169026432472</x:v>
      </x:c>
    </x:row>
    <x:row r="9471">
      <x:c r="A9471" s="1"/>
      <x:c r="B9471" s="1"/>
      <x:c r="C9471" s="1"/>
      <x:c r="D9471" s="1"/>
      <x:c r="E9471" s="1"/>
      <x:c r="F9471" s="1"/>
      <x:c r="G9471" s="1"/>
      <x:c r="H9471" s="1"/>
      <x:c r="I9471" s="53">
        <x:f t="shared" si="1766"/>
        <x:v>14</x:v>
      </x:c>
      <x:c r="J9471" s="53">
        <x:f t="shared" si="1767"/>
        <x:v>10</x:v>
      </x:c>
      <x:c r="K9471" s="53">
        <x:f t="shared" si="1768"/>
        <x:v>1</x:v>
      </x:c>
      <x:c r="L9471" s="53">
        <x:f t="shared" si="1769"/>
        <x:v>25</x:v>
      </x:c>
      <x:c r="M9471" s="54">
        <x:f t="shared" si="1770"/>
        <x:v>5214.4357664077488</x:v>
      </x:c>
      <x:c r="N9471" s="54">
        <x:f t="shared" si="1771"/>
        <x:v>3.12113594889427</x:v>
      </x:c>
      <x:c r="O9471" s="55">
        <x:f t="shared" si="1772"/>
        <x:v>146840</x:v>
      </x:c>
      <x:c r="P9471" s="55">
        <x:f t="shared" si="1773"/>
        <x:v>17600</x:v>
      </x:c>
      <x:c r="Q9471" s="55">
        <x:f t="shared" si="1774"/>
        <x:v>103028.39872235675</x:v>
      </x:c>
      <x:c r="R9471" s="55">
        <x:f t="shared" si="1775"/>
        <x:v>6211.6012776432472</x:v>
      </x:c>
      <x:c r="S9471" s="1" t="str">
        <x:f t="shared" si="1776"/>
        <x:v>YES</x:v>
      </x:c>
      <x:c r="T9471" s="1">
        <x:f t="shared" si="1777"/>
        <x:v>6211.6012776432472</x:v>
      </x:c>
    </x:row>
    <x:row r="9472">
      <x:c r="A9472" s="1"/>
      <x:c r="B9472" s="1"/>
      <x:c r="C9472" s="1"/>
      <x:c r="D9472" s="1"/>
      <x:c r="E9472" s="1"/>
      <x:c r="F9472" s="1"/>
      <x:c r="G9472" s="1"/>
      <x:c r="H9472" s="1"/>
      <x:c r="I9472" s="53">
        <x:f t="shared" si="1766"/>
        <x:v>14</x:v>
      </x:c>
      <x:c r="J9472" s="53">
        <x:f t="shared" si="1767"/>
        <x:v>10</x:v>
      </x:c>
      <x:c r="K9472" s="53">
        <x:f t="shared" si="1768"/>
        <x:v>2</x:v>
      </x:c>
      <x:c r="L9472" s="53">
        <x:f t="shared" si="1769"/>
        <x:v>26</x:v>
      </x:c>
      <x:c r="M9472" s="54">
        <x:f t="shared" si="1770"/>
        <x:v>5261.1373289077492</x:v>
      </x:c>
      <x:c r="N9472" s="54">
        <x:f t="shared" si="1771"/>
        <x:v>3.1535675895192701</x:v>
      </x:c>
      <x:c r="O9472" s="55">
        <x:f t="shared" si="1772"/>
        <x:v>149540</x:v>
      </x:c>
      <x:c r="P9472" s="55">
        <x:f t="shared" si="1773"/>
        <x:v>18480</x:v>
      </x:c>
      <x:c r="Q9472" s="55">
        <x:f t="shared" si="1774"/>
        <x:v>103839.18973798175</x:v>
      </x:c>
      <x:c r="R9472" s="55">
        <x:f t="shared" si="1775"/>
        <x:v>7220.8102620182472</x:v>
      </x:c>
      <x:c r="S9472" s="1" t="str">
        <x:f t="shared" si="1776"/>
        <x:v>YES</x:v>
      </x:c>
      <x:c r="T9472" s="1">
        <x:f t="shared" si="1777"/>
        <x:v>7220.8102620182472</x:v>
      </x:c>
    </x:row>
    <x:row r="9473">
      <x:c r="A9473" s="1"/>
      <x:c r="B9473" s="1"/>
      <x:c r="C9473" s="1"/>
      <x:c r="D9473" s="1"/>
      <x:c r="E9473" s="1"/>
      <x:c r="F9473" s="1"/>
      <x:c r="G9473" s="1"/>
      <x:c r="H9473" s="1"/>
      <x:c r="I9473" s="53">
        <x:f t="shared" si="1766"/>
        <x:v>14</x:v>
      </x:c>
      <x:c r="J9473" s="53">
        <x:f t="shared" si="1767"/>
        <x:v>10</x:v>
      </x:c>
      <x:c r="K9473" s="53">
        <x:f t="shared" si="1768"/>
        <x:v>3</x:v>
      </x:c>
      <x:c r="L9473" s="53">
        <x:f t="shared" si="1769"/>
        <x:v>27</x:v>
      </x:c>
      <x:c r="M9473" s="54">
        <x:f t="shared" si="1770"/>
        <x:v>5308.9993113296241</x:v>
      </x:c>
      <x:c r="N9473" s="54">
        <x:f t="shared" si="1771"/>
        <x:v>3.1868050773122389</x:v>
      </x:c>
      <x:c r="O9473" s="55">
        <x:f t="shared" si="1772"/>
        <x:v>152240</x:v>
      </x:c>
      <x:c r="P9473" s="55">
        <x:f t="shared" si="1773"/>
        <x:v>19360</x:v>
      </x:c>
      <x:c r="Q9473" s="55">
        <x:f t="shared" si="1774"/>
        <x:v>104670.12693280597</x:v>
      </x:c>
      <x:c r="R9473" s="55">
        <x:f t="shared" si="1775"/>
        <x:v>8209.8730671940284</x:v>
      </x:c>
      <x:c r="S9473" s="1" t="str">
        <x:f t="shared" si="1776"/>
        <x:v>YES</x:v>
      </x:c>
      <x:c r="T9473" s="1">
        <x:f t="shared" si="1777"/>
        <x:v>8209.8730671940284</x:v>
      </x:c>
    </x:row>
    <x:row r="9474">
      <x:c r="A9474" s="1"/>
      <x:c r="B9474" s="1"/>
      <x:c r="C9474" s="1"/>
      <x:c r="D9474" s="1"/>
      <x:c r="E9474" s="1"/>
      <x:c r="F9474" s="1"/>
      <x:c r="G9474" s="1"/>
      <x:c r="H9474" s="1"/>
      <x:c r="I9474" s="53">
        <x:f t="shared" si="1766"/>
        <x:v>14</x:v>
      </x:c>
      <x:c r="J9474" s="53">
        <x:f t="shared" si="1767"/>
        <x:v>10</x:v>
      </x:c>
      <x:c r="K9474" s="53">
        <x:f t="shared" si="1768"/>
        <x:v>4</x:v>
      </x:c>
      <x:c r="L9474" s="53">
        <x:f t="shared" si="1769"/>
        <x:v>28</x:v>
      </x:c>
      <x:c r="M9474" s="54">
        <x:f t="shared" si="1770"/>
        <x:v>5358.0434270522801</x:v>
      </x:c>
      <x:c r="N9474" s="54">
        <x:f t="shared" si="1771"/>
        <x:v>3.2208634910085276</x:v>
      </x:c>
      <x:c r="O9474" s="55">
        <x:f t="shared" si="1772"/>
        <x:v>154940</x:v>
      </x:c>
      <x:c r="P9474" s="55">
        <x:f t="shared" si="1773"/>
        <x:v>20240</x:v>
      </x:c>
      <x:c r="Q9474" s="55">
        <x:f t="shared" si="1774"/>
        <x:v>105521.5872752132</x:v>
      </x:c>
      <x:c r="R9474" s="55">
        <x:f t="shared" si="1775"/>
        <x:v>9178.4127247868018</x:v>
      </x:c>
      <x:c r="S9474" s="1" t="str">
        <x:f t="shared" si="1776"/>
        <x:v>YES</x:v>
      </x:c>
      <x:c r="T9474" s="1">
        <x:f t="shared" si="1777"/>
        <x:v>9178.4127247868018</x:v>
      </x:c>
    </x:row>
    <x:row r="9475">
      <x:c r="A9475" s="1"/>
      <x:c r="B9475" s="1"/>
      <x:c r="C9475" s="1"/>
      <x:c r="D9475" s="1"/>
      <x:c r="E9475" s="1"/>
      <x:c r="F9475" s="1"/>
      <x:c r="G9475" s="1"/>
      <x:c r="H9475" s="1"/>
      <x:c r="I9475" s="53">
        <x:f t="shared" si="1766"/>
        <x:v>14</x:v>
      </x:c>
      <x:c r="J9475" s="53">
        <x:f t="shared" si="1767"/>
        <x:v>10</x:v>
      </x:c>
      <x:c r="K9475" s="53">
        <x:f t="shared" si="1768"/>
        <x:v>5</x:v>
      </x:c>
      <x:c r="L9475" s="53">
        <x:f t="shared" si="1769"/>
        <x:v>29</x:v>
      </x:c>
      <x:c r="M9475" s="54">
        <x:f t="shared" si="1770"/>
        <x:v>5408.2917509734834</x:v>
      </x:c>
      <x:c r="N9475" s="54">
        <x:f t="shared" si="1771"/>
        <x:v>3.2557581603982522</x:v>
      </x:c>
      <x:c r="O9475" s="55">
        <x:f t="shared" si="1772"/>
        <x:v>157640</x:v>
      </x:c>
      <x:c r="P9475" s="55">
        <x:f t="shared" si="1773"/>
        <x:v>21120</x:v>
      </x:c>
      <x:c r="Q9475" s="55">
        <x:f t="shared" si="1774"/>
        <x:v>106393.9540099563</x:v>
      </x:c>
      <x:c r="R9475" s="55">
        <x:f t="shared" si="1775"/>
        <x:v>10126.045990043698</x:v>
      </x:c>
      <x:c r="S9475" s="1" t="str">
        <x:f t="shared" si="1776"/>
        <x:v>YES</x:v>
      </x:c>
      <x:c r="T9475" s="1">
        <x:f t="shared" si="1777"/>
        <x:v>10126.045990043698</x:v>
      </x:c>
    </x:row>
    <x:row r="9476">
      <x:c r="A9476" s="1"/>
      <x:c r="B9476" s="1"/>
      <x:c r="C9476" s="1"/>
      <x:c r="D9476" s="1"/>
      <x:c r="E9476" s="1"/>
      <x:c r="F9476" s="1"/>
      <x:c r="G9476" s="1"/>
      <x:c r="H9476" s="1"/>
      <x:c r="I9476" s="53">
        <x:f t="shared" si="1766"/>
        <x:v>14</x:v>
      </x:c>
      <x:c r="J9476" s="53">
        <x:f t="shared" si="1767"/>
        <x:v>10</x:v>
      </x:c>
      <x:c r="K9476" s="53">
        <x:f t="shared" si="1768"/>
        <x:v>6</x:v>
      </x:c>
      <x:c r="L9476" s="53">
        <x:f t="shared" si="1769"/>
        <x:v>30</x:v>
      </x:c>
      <x:c r="M9476" s="54">
        <x:f t="shared" si="1770"/>
        <x:v>5459.7667251551165</x:v>
      </x:c>
      <x:c r="N9476" s="54">
        <x:f t="shared" si="1771"/>
        <x:v>3.2915046702466086</x:v>
      </x:c>
      <x:c r="O9476" s="55">
        <x:f t="shared" si="1772"/>
        <x:v>160340</x:v>
      </x:c>
      <x:c r="P9476" s="55">
        <x:f t="shared" si="1773"/>
        <x:v>22000</x:v>
      </x:c>
      <x:c r="Q9476" s="55">
        <x:f t="shared" si="1774"/>
        <x:v>107287.61675616521</x:v>
      </x:c>
      <x:c r="R9476" s="55">
        <x:f t="shared" si="1775"/>
        <x:v>11052.383243834789</x:v>
      </x:c>
      <x:c r="S9476" s="1" t="str">
        <x:f t="shared" si="1776"/>
        <x:v>YES</x:v>
      </x:c>
      <x:c r="T9476" s="1">
        <x:f t="shared" si="1777"/>
        <x:v>11052.383243834789</x:v>
      </x:c>
    </x:row>
    <x:row r="9477">
      <x:c r="A9477" s="1"/>
      <x:c r="B9477" s="1"/>
      <x:c r="C9477" s="1"/>
      <x:c r="D9477" s="1"/>
      <x:c r="E9477" s="1"/>
      <x:c r="F9477" s="1"/>
      <x:c r="G9477" s="1"/>
      <x:c r="H9477" s="1"/>
      <x:c r="I9477" s="53">
        <x:f t="shared" si="1766"/>
        <x:v>14</x:v>
      </x:c>
      <x:c r="J9477" s="53">
        <x:f t="shared" si="1767"/>
        <x:v>10</x:v>
      </x:c>
      <x:c r="K9477" s="53">
        <x:f t="shared" si="1768"/>
        <x:v>7</x:v>
      </x:c>
      <x:c r="L9477" s="53">
        <x:f t="shared" si="1769"/>
        <x:v>31</x:v>
      </x:c>
      <x:c r="M9477" s="54">
        <x:f t="shared" si="1770"/>
        <x:v>5512.4911645530774</x:v>
      </x:c>
      <x:c r="N9477" s="54">
        <x:f t="shared" si="1771"/>
        <x:v>3.3281188642729704</x:v>
      </x:c>
      <x:c r="O9477" s="55">
        <x:f t="shared" si="1772"/>
        <x:v>163040</x:v>
      </x:c>
      <x:c r="P9477" s="55">
        <x:f t="shared" si="1773"/>
        <x:v>22880</x:v>
      </x:c>
      <x:c r="Q9477" s="55">
        <x:f t="shared" si="1774"/>
        <x:v>108202.97160682426</x:v>
      </x:c>
      <x:c r="R9477" s="55">
        <x:f t="shared" si="1775"/>
        <x:v>11957.028393175744</x:v>
      </x:c>
      <x:c r="S9477" s="1" t="str">
        <x:f t="shared" si="1776"/>
        <x:v>YES</x:v>
      </x:c>
      <x:c r="T9477" s="1">
        <x:f t="shared" si="1777"/>
        <x:v>11957.028393175744</x:v>
      </x:c>
    </x:row>
    <x:row r="9478">
      <x:c r="A9478" s="1"/>
      <x:c r="B9478" s="1"/>
      <x:c r="C9478" s="1"/>
      <x:c r="D9478" s="1"/>
      <x:c r="E9478" s="1"/>
      <x:c r="F9478" s="1"/>
      <x:c r="G9478" s="1"/>
      <x:c r="H9478" s="1"/>
      <x:c r="I9478" s="53">
        <x:f t="shared" si="1766"/>
        <x:v>14</x:v>
      </x:c>
      <x:c r="J9478" s="53">
        <x:f t="shared" si="1767"/>
        <x:v>10</x:v>
      </x:c>
      <x:c r="K9478" s="53">
        <x:f t="shared" si="1768"/>
        <x:v>8</x:v>
      </x:c>
      <x:c r="L9478" s="53">
        <x:f t="shared" si="1769"/>
        <x:v>32</x:v>
      </x:c>
      <x:c r="M9478" s="54">
        <x:f t="shared" si="1770"/>
        <x:v>5566.488262833057</x:v>
      </x:c>
      <x:c r="N9478" s="54">
        <x:f t="shared" si="1771"/>
        <x:v>3.3656168491896228</x:v>
      </x:c>
      <x:c r="O9478" s="55">
        <x:f t="shared" si="1772"/>
        <x:v>165740</x:v>
      </x:c>
      <x:c r="P9478" s="55">
        <x:f t="shared" si="1773"/>
        <x:v>23760</x:v>
      </x:c>
      <x:c r="Q9478" s="55">
        <x:f t="shared" si="1774"/>
        <x:v>109140.42122974058</x:v>
      </x:c>
      <x:c r="R9478" s="55">
        <x:f t="shared" si="1775"/>
        <x:v>12839.578770259424</x:v>
      </x:c>
      <x:c r="S9478" s="1" t="str">
        <x:f t="shared" si="1776"/>
        <x:v>YES</x:v>
      </x:c>
      <x:c r="T9478" s="1">
        <x:f t="shared" si="1777"/>
        <x:v>12839.578770259424</x:v>
      </x:c>
    </x:row>
    <x:row r="9479">
      <x:c r="A9479" s="1"/>
      <x:c r="B9479" s="1"/>
      <x:c r="C9479" s="1"/>
      <x:c r="D9479" s="1"/>
      <x:c r="E9479" s="1"/>
      <x:c r="F9479" s="1"/>
      <x:c r="G9479" s="1"/>
      <x:c r="H9479" s="1"/>
      <x:c r="I9479" s="53">
        <x:f t="shared" si="1766"/>
        <x:v>14</x:v>
      </x:c>
      <x:c r="J9479" s="53">
        <x:f t="shared" si="1767"/>
        <x:v>10</x:v>
      </x:c>
      <x:c r="K9479" s="53">
        <x:f t="shared" si="1768"/>
        <x:v>9</x:v>
      </x:c>
      <x:c r="L9479" s="53">
        <x:f t="shared" si="1769"/>
        <x:v>33</x:v>
      </x:c>
      <x:c r="M9479" s="54">
        <x:f t="shared" si="1770"/>
        <x:v>5621.7815982734519</x:v>
      </x:c>
      <x:c r="N9479" s="54">
        <x:f t="shared" si="1771"/>
        <x:v>3.4040149988010082</x:v>
      </x:c>
      <x:c r="O9479" s="55">
        <x:f t="shared" si="1772"/>
        <x:v>168440</x:v>
      </x:c>
      <x:c r="P9479" s="55">
        <x:f t="shared" si="1773"/>
        <x:v>24640</x:v>
      </x:c>
      <x:c r="Q9479" s="55">
        <x:f t="shared" si="1774"/>
        <x:v>110100.37497002521</x:v>
      </x:c>
      <x:c r="R9479" s="55">
        <x:f t="shared" si="1775"/>
        <x:v>13699.625029974792</x:v>
      </x:c>
      <x:c r="S9479" s="1" t="str">
        <x:f t="shared" si="1776"/>
        <x:v>YES</x:v>
      </x:c>
      <x:c r="T9479" s="1">
        <x:f t="shared" si="1777"/>
        <x:v>13699.625029974792</x:v>
      </x:c>
    </x:row>
    <x:row r="9480">
      <x:c r="A9480" s="1"/>
      <x:c r="B9480" s="1"/>
      <x:c r="C9480" s="1"/>
      <x:c r="D9480" s="1"/>
      <x:c r="E9480" s="1"/>
      <x:c r="F9480" s="1"/>
      <x:c r="G9480" s="1"/>
      <x:c r="H9480" s="1"/>
      <x:c r="I9480" s="53">
        <x:f t="shared" si="1766"/>
        <x:v>14</x:v>
      </x:c>
      <x:c r="J9480" s="53">
        <x:f t="shared" si="1767"/>
        <x:v>10</x:v>
      </x:c>
      <x:c r="K9480" s="53">
        <x:f t="shared" si="1768"/>
        <x:v>10</x:v>
      </x:c>
      <x:c r="L9480" s="53">
        <x:f t="shared" si="1769"/>
        <x:v>34</x:v>
      </x:c>
      <x:c r="M9480" s="54">
        <x:f t="shared" si="1770"/>
        <x:v>5678.3951397566643</x:v>
      </x:c>
      <x:c r="N9480" s="54">
        <x:f t="shared" si="1771"/>
        <x:v>3.4433299581643504</x:v>
      </x:c>
      <x:c r="O9480" s="55">
        <x:f t="shared" si="1772"/>
        <x:v>171140</x:v>
      </x:c>
      <x:c r="P9480" s="55">
        <x:f t="shared" si="1773"/>
        <x:v>25520</x:v>
      </x:c>
      <x:c r="Q9480" s="55">
        <x:f t="shared" si="1774"/>
        <x:v>111083.24895410876</x:v>
      </x:c>
      <x:c r="R9480" s="55">
        <x:f t="shared" si="1775"/>
        <x:v>14536.751045891244</x:v>
      </x:c>
      <x:c r="S9480" s="1" t="str">
        <x:f t="shared" si="1776"/>
        <x:v>YES</x:v>
      </x:c>
      <x:c r="T9480" s="1">
        <x:f t="shared" si="1777"/>
        <x:v>14536.751045891244</x:v>
      </x:c>
    </x:row>
    <x:row r="9481">
      <x:c r="A9481" s="1"/>
      <x:c r="B9481" s="1"/>
      <x:c r="C9481" s="1"/>
      <x:c r="D9481" s="1"/>
      <x:c r="E9481" s="1"/>
      <x:c r="F9481" s="1"/>
      <x:c r="G9481" s="1"/>
      <x:c r="H9481" s="1"/>
      <x:c r="I9481" s="53">
        <x:f t="shared" si="1766"/>
        <x:v>14</x:v>
      </x:c>
      <x:c r="J9481" s="53">
        <x:f t="shared" si="1767"/>
        <x:v>10</x:v>
      </x:c>
      <x:c r="K9481" s="53">
        <x:f t="shared" si="1768"/>
        <x:v>11</x:v>
      </x:c>
      <x:c r="L9481" s="53">
        <x:f t="shared" si="1769"/>
        <x:v>35</x:v>
      </x:c>
      <x:c r="M9481" s="54">
        <x:f t="shared" si="1770"/>
        <x:v>5736.3532528501037</x:v>
      </x:c>
      <x:c r="N9481" s="54">
        <x:f t="shared" si="1771"/>
        <x:v>3.4835786478125721</x:v>
      </x:c>
      <x:c r="O9481" s="55">
        <x:f t="shared" si="1772"/>
        <x:v>173840</x:v>
      </x:c>
      <x:c r="P9481" s="55">
        <x:f t="shared" si="1773"/>
        <x:v>26400</x:v>
      </x:c>
      <x:c r="Q9481" s="55">
        <x:f t="shared" si="1774"/>
        <x:v>112089.46619531429</x:v>
      </x:c>
      <x:c r="R9481" s="55">
        <x:f t="shared" si="1775"/>
        <x:v>15350.533804685707</x:v>
      </x:c>
      <x:c r="S9481" s="1" t="str">
        <x:f t="shared" si="1776"/>
        <x:v>YES</x:v>
      </x:c>
      <x:c r="T9481" s="1">
        <x:f t="shared" si="1777"/>
        <x:v>15350.533804685707</x:v>
      </x:c>
    </x:row>
    <x:row r="9482">
      <x:c r="A9482" s="1"/>
      <x:c r="B9482" s="1"/>
      <x:c r="C9482" s="1"/>
      <x:c r="D9482" s="1"/>
      <x:c r="E9482" s="1"/>
      <x:c r="F9482" s="1"/>
      <x:c r="G9482" s="1"/>
      <x:c r="H9482" s="1"/>
      <x:c r="I9482" s="53">
        <x:f t="shared" si="1766"/>
        <x:v>14</x:v>
      </x:c>
      <x:c r="J9482" s="53">
        <x:f t="shared" si="1767"/>
        <x:v>10</x:v>
      </x:c>
      <x:c r="K9482" s="53">
        <x:f t="shared" si="1768"/>
        <x:v>12</x:v>
      </x:c>
      <x:c r="L9482" s="53">
        <x:f t="shared" si="1769"/>
        <x:v>36</x:v>
      </x:c>
      <x:c r="M9482" s="54">
        <x:f t="shared" si="1770"/>
        <x:v>5795.6807059781677</x:v>
      </x:c>
      <x:c r="N9482" s="54">
        <x:f t="shared" si="1771"/>
        <x:v>3.5247782680403943</x:v>
      </x:c>
      <x:c r="O9482" s="55">
        <x:f t="shared" si="1772"/>
        <x:v>176540</x:v>
      </x:c>
      <x:c r="P9482" s="55">
        <x:f t="shared" si="1773"/>
        <x:v>27280</x:v>
      </x:c>
      <x:c r="Q9482" s="55">
        <x:f t="shared" si="1774"/>
        <x:v>113119.45670100985</x:v>
      </x:c>
      <x:c r="R9482" s="55">
        <x:f t="shared" si="1775"/>
        <x:v>16140.543298990146</x:v>
      </x:c>
      <x:c r="S9482" s="1" t="str">
        <x:f t="shared" si="1776"/>
        <x:v>YES</x:v>
      </x:c>
      <x:c r="T9482" s="1">
        <x:f t="shared" si="1777"/>
        <x:v>16140.543298990146</x:v>
      </x:c>
    </x:row>
    <x:row r="9483">
      <x:c r="A9483" s="1"/>
      <x:c r="B9483" s="1"/>
      <x:c r="C9483" s="1"/>
      <x:c r="D9483" s="1"/>
      <x:c r="E9483" s="1"/>
      <x:c r="F9483" s="1"/>
      <x:c r="G9483" s="1"/>
      <x:c r="H9483" s="1"/>
      <x:c r="I9483" s="53">
        <x:f t="shared" si="1766"/>
        <x:v>14</x:v>
      </x:c>
      <x:c r="J9483" s="53">
        <x:f t="shared" si="1767"/>
        <x:v>10</x:v>
      </x:c>
      <x:c r="K9483" s="53">
        <x:f t="shared" si="1768"/>
        <x:v>13</x:v>
      </x:c>
      <x:c r="L9483" s="53">
        <x:f t="shared" si="1769"/>
        <x:v>37</x:v>
      </x:c>
      <x:c r="M9483" s="54">
        <x:f t="shared" si="1770"/>
        <x:v>5856.4026766865518</x:v>
      </x:c>
      <x:c r="N9483" s="54">
        <x:f t="shared" si="1771"/>
        <x:v>3.5669463032545496</x:v>
      </x:c>
      <x:c r="O9483" s="55">
        <x:f t="shared" si="1772"/>
        <x:v>179240</x:v>
      </x:c>
      <x:c r="P9483" s="55">
        <x:f t="shared" si="1773"/>
        <x:v>28160</x:v>
      </x:c>
      <x:c r="Q9483" s="55">
        <x:f t="shared" si="1774"/>
        <x:v>114173.65758136375</x:v>
      </x:c>
      <x:c r="R9483" s="55">
        <x:f t="shared" si="1775"/>
        <x:v>16906.342418636254</x:v>
      </x:c>
      <x:c r="S9483" s="1" t="str">
        <x:f t="shared" si="1776"/>
        <x:v>YES</x:v>
      </x:c>
      <x:c r="T9483" s="1">
        <x:f t="shared" si="1777"/>
        <x:v>16906.342418636254</x:v>
      </x:c>
    </x:row>
    <x:row r="9484">
      <x:c r="A9484" s="1"/>
      <x:c r="B9484" s="1"/>
      <x:c r="C9484" s="1"/>
      <x:c r="D9484" s="1"/>
      <x:c r="E9484" s="1"/>
      <x:c r="F9484" s="1"/>
      <x:c r="G9484" s="1"/>
      <x:c r="H9484" s="1"/>
      <x:c r="I9484" s="53">
        <x:f t="shared" si="1766"/>
        <x:v>14</x:v>
      </x:c>
      <x:c r="J9484" s="53">
        <x:f t="shared" si="1767"/>
        <x:v>10</x:v>
      </x:c>
      <x:c r="K9484" s="53">
        <x:f t="shared" si="1768"/>
        <x:v>14</x:v>
      </x:c>
      <x:c r="L9484" s="53">
        <x:f t="shared" si="1769"/>
        <x:v>38</x:v>
      </x:c>
      <x:c r="M9484" s="54">
        <x:f t="shared" si="1770"/>
        <x:v>5918.5447580002137</x:v>
      </x:c>
      <x:c r="N9484" s="54">
        <x:f t="shared" si="1771"/>
        <x:v>3.6101005263890373</x:v>
      </x:c>
      <x:c r="O9484" s="55">
        <x:f t="shared" si="1772"/>
        <x:v>181940</x:v>
      </x:c>
      <x:c r="P9484" s="55">
        <x:f t="shared" si="1773"/>
        <x:v>29040</x:v>
      </x:c>
      <x:c r="Q9484" s="55">
        <x:f t="shared" si="1774"/>
        <x:v>115252.51315972593</x:v>
      </x:c>
      <x:c r="R9484" s="55">
        <x:f t="shared" si="1775"/>
        <x:v>17647.486840274069</x:v>
      </x:c>
      <x:c r="S9484" s="1" t="str">
        <x:f t="shared" si="1776"/>
        <x:v>YES</x:v>
      </x:c>
      <x:c r="T9484" s="1">
        <x:f t="shared" si="1777"/>
        <x:v>17647.486840274069</x:v>
      </x:c>
    </x:row>
    <x:row r="9485">
      <x:c r="A9485" s="1"/>
      <x:c r="B9485" s="1"/>
      <x:c r="C9485" s="1"/>
      <x:c r="D9485" s="1"/>
      <x:c r="E9485" s="1"/>
      <x:c r="F9485" s="1"/>
      <x:c r="G9485" s="1"/>
      <x:c r="H9485" s="1"/>
      <x:c r="I9485" s="53">
        <x:f t="shared" si="1766"/>
        <x:v>14</x:v>
      </x:c>
      <x:c r="J9485" s="53">
        <x:f t="shared" si="1767"/>
        <x:v>10</x:v>
      </x:c>
      <x:c r="K9485" s="53">
        <x:f t="shared" si="1768"/>
        <x:v>15</x:v>
      </x:c>
      <x:c r="L9485" s="53">
        <x:f t="shared" si="1769"/>
        <x:v>39</x:v>
      </x:c>
      <x:c r="M9485" s="54">
        <x:f t="shared" si="1770"/>
        <x:v>5982.1329648763603</x:v>
      </x:c>
      <x:c r="N9485" s="54">
        <x:f t="shared" si="1771"/>
        <x:v>3.6542590033863616</x:v>
      </x:c>
      <x:c r="O9485" s="55">
        <x:f t="shared" si="1772"/>
        <x:v>184640</x:v>
      </x:c>
      <x:c r="P9485" s="55">
        <x:f t="shared" si="1773"/>
        <x:v>29920</x:v>
      </x:c>
      <x:c r="Q9485" s="55">
        <x:f t="shared" si="1774"/>
        <x:v>116356.47508465903</x:v>
      </x:c>
      <x:c r="R9485" s="55">
        <x:f t="shared" si="1775"/>
        <x:v>18363.524915340968</x:v>
      </x:c>
      <x:c r="S9485" s="1" t="str">
        <x:f t="shared" si="1776"/>
        <x:v>YES</x:v>
      </x:c>
      <x:c r="T9485" s="1">
        <x:f t="shared" si="1777"/>
        <x:v>18363.524915340968</x:v>
      </x:c>
    </x:row>
    <x:row r="9486">
      <x:c r="A9486" s="1"/>
      <x:c r="B9486" s="1"/>
      <x:c r="C9486" s="1"/>
      <x:c r="D9486" s="1"/>
      <x:c r="E9486" s="1"/>
      <x:c r="F9486" s="1"/>
      <x:c r="G9486" s="1"/>
      <x:c r="H9486" s="1"/>
      <x:c r="I9486" s="53">
        <x:f t="shared" si="1766"/>
        <x:v>14</x:v>
      </x:c>
      <x:c r="J9486" s="53">
        <x:f t="shared" si="1767"/>
        <x:v>10</x:v>
      </x:c>
      <x:c r="K9486" s="53">
        <x:f t="shared" si="1768"/>
        <x:v>16</x:v>
      </x:c>
      <x:c r="L9486" s="53">
        <x:f t="shared" si="1769"/>
        <x:v>40</x:v>
      </x:c>
      <x:c r="M9486" s="54">
        <x:f t="shared" si="1770"/>
        <x:v>6047.1937407538489</x:v>
      </x:c>
      <x:c r="N9486" s="54">
        <x:f t="shared" si="1771"/>
        <x:v>3.6994400977457285</x:v>
      </x:c>
      <x:c r="O9486" s="55">
        <x:f t="shared" si="1772"/>
        <x:v>187340</x:v>
      </x:c>
      <x:c r="P9486" s="55">
        <x:f t="shared" si="1773"/>
        <x:v>30800</x:v>
      </x:c>
      <x:c r="Q9486" s="55">
        <x:f t="shared" si="1774"/>
        <x:v>117486.00244364321</x:v>
      </x:c>
      <x:c r="R9486" s="55">
        <x:f t="shared" si="1775"/>
        <x:v>19053.997556356786</x:v>
      </x:c>
      <x:c r="S9486" s="1" t="str">
        <x:f t="shared" si="1776"/>
        <x:v>YES</x:v>
      </x:c>
      <x:c r="T9486" s="1">
        <x:f t="shared" si="1777"/>
        <x:v>19053.997556356786</x:v>
      </x:c>
    </x:row>
    <x:row r="9487">
      <x:c r="A9487" s="1"/>
      <x:c r="B9487" s="1"/>
      <x:c r="C9487" s="1"/>
      <x:c r="D9487" s="1"/>
      <x:c r="E9487" s="1"/>
      <x:c r="F9487" s="1"/>
      <x:c r="G9487" s="1"/>
      <x:c r="H9487" s="1"/>
      <x:c r="I9487" s="53">
        <x:f t="shared" si="1766"/>
        <x:v>14</x:v>
      </x:c>
      <x:c r="J9487" s="53">
        <x:f t="shared" si="1767"/>
        <x:v>10</x:v>
      </x:c>
      <x:c r="K9487" s="53">
        <x:f t="shared" si="1768"/>
        <x:v>17</x:v>
      </x:c>
      <x:c r="L9487" s="53">
        <x:f t="shared" si="1769"/>
        <x:v>41</x:v>
      </x:c>
      <x:c r="M9487" s="54">
        <x:f t="shared" si="1770"/>
        <x:v>6113.7539642003894</x:v>
      </x:c>
      <x:c r="N9487" s="54">
        <x:f t="shared" si="1771"/>
        <x:v>3.7456624751391594</x:v>
      </x:c>
      <x:c r="O9487" s="55">
        <x:f t="shared" si="1772"/>
        <x:v>190040</x:v>
      </x:c>
      <x:c r="P9487" s="55">
        <x:f t="shared" si="1773"/>
        <x:v>31680</x:v>
      </x:c>
      <x:c r="Q9487" s="55">
        <x:f t="shared" si="1774"/>
        <x:v>118641.56187847898</x:v>
      </x:c>
      <x:c r="R9487" s="55">
        <x:f t="shared" si="1775"/>
        <x:v>19718.438121521016</x:v>
      </x:c>
      <x:c r="S9487" s="1" t="str">
        <x:f t="shared" si="1776"/>
        <x:v>YES</x:v>
      </x:c>
      <x:c r="T9487" s="1">
        <x:f t="shared" si="1777"/>
        <x:v>19718.438121521016</x:v>
      </x:c>
    </x:row>
    <x:row r="9488">
      <x:c r="A9488" s="1"/>
      <x:c r="B9488" s="1"/>
      <x:c r="C9488" s="1"/>
      <x:c r="D9488" s="1"/>
      <x:c r="E9488" s="1"/>
      <x:c r="F9488" s="1"/>
      <x:c r="G9488" s="1"/>
      <x:c r="H9488" s="1"/>
      <x:c r="I9488" s="53">
        <x:f t="shared" si="1766"/>
        <x:v>14</x:v>
      </x:c>
      <x:c r="J9488" s="53">
        <x:f t="shared" si="1767"/>
        <x:v>10</x:v>
      </x:c>
      <x:c r="K9488" s="53">
        <x:f t="shared" si="1768"/>
        <x:v>18</x:v>
      </x:c>
      <x:c r="L9488" s="53">
        <x:f t="shared" si="1769"/>
        <x:v>42</x:v>
      </x:c>
      <x:c r="M9488" s="54">
        <x:f t="shared" si="1770"/>
        <x:v>6181.8409556589768</x:v>
      </x:c>
      <x:c r="N9488" s="54">
        <x:f t="shared" si="1771"/>
        <x:v>3.7929451080965118</x:v>
      </x:c>
      <x:c r="O9488" s="55">
        <x:f t="shared" si="1772"/>
        <x:v>192740</x:v>
      </x:c>
      <x:c r="P9488" s="55">
        <x:f t="shared" si="1773"/>
        <x:v>32560</x:v>
      </x:c>
      <x:c r="Q9488" s="55">
        <x:f t="shared" si="1774"/>
        <x:v>119823.62770241279</x:v>
      </x:c>
      <x:c r="R9488" s="55">
        <x:f t="shared" si="1775"/>
        <x:v>20356.372297587208</x:v>
      </x:c>
      <x:c r="S9488" s="1" t="str">
        <x:f t="shared" si="1776"/>
        <x:v>YES</x:v>
      </x:c>
      <x:c r="T9488" s="1">
        <x:f t="shared" si="1777"/>
        <x:v>20356.372297587208</x:v>
      </x:c>
    </x:row>
    <x:row r="9489">
      <x:c r="A9489" s="1"/>
      <x:c r="B9489" s="1"/>
      <x:c r="C9489" s="1"/>
      <x:c r="D9489" s="1"/>
      <x:c r="E9489" s="1"/>
      <x:c r="F9489" s="1"/>
      <x:c r="G9489" s="1"/>
      <x:c r="H9489" s="1"/>
      <x:c r="I9489" s="53">
        <x:f t="shared" si="1766"/>
        <x:v>14</x:v>
      </x:c>
      <x:c r="J9489" s="53">
        <x:f t="shared" si="1767"/>
        <x:v>10</x:v>
      </x:c>
      <x:c r="K9489" s="53">
        <x:f t="shared" si="1768"/>
        <x:v>19</x:v>
      </x:c>
      <x:c r="L9489" s="53">
        <x:f t="shared" si="1769"/>
        <x:v>43</x:v>
      </x:c>
      <x:c r="M9489" s="54">
        <x:f t="shared" si="1770"/>
        <x:v>6251.4824842949984</x:v>
      </x:c>
      <x:c r="N9489" s="54">
        <x:f t="shared" si="1771"/>
        <x:v>3.8413072807604154</x:v>
      </x:c>
      <x:c r="O9489" s="55">
        <x:f t="shared" si="1772"/>
        <x:v>195440</x:v>
      </x:c>
      <x:c r="P9489" s="55">
        <x:f t="shared" si="1773"/>
        <x:v>33440</x:v>
      </x:c>
      <x:c r="Q9489" s="55">
        <x:f t="shared" si="1774"/>
        <x:v>121032.68201901039</x:v>
      </x:c>
      <x:c r="R9489" s="55">
        <x:f t="shared" si="1775"/>
        <x:v>20967.31798098961</x:v>
      </x:c>
      <x:c r="S9489" s="1" t="str">
        <x:f t="shared" si="1776"/>
        <x:v>YES</x:v>
      </x:c>
      <x:c r="T9489" s="1">
        <x:f t="shared" si="1777"/>
        <x:v>20967.31798098961</x:v>
      </x:c>
    </x:row>
    <x:row r="9490">
      <x:c r="A9490" s="1"/>
      <x:c r="B9490" s="1"/>
      <x:c r="C9490" s="1"/>
      <x:c r="D9490" s="1"/>
      <x:c r="E9490" s="1"/>
      <x:c r="F9490" s="1"/>
      <x:c r="G9490" s="1"/>
      <x:c r="H9490" s="1"/>
      <x:c r="I9490" s="53">
        <x:f t="shared" si="1766"/>
        <x:v>14</x:v>
      </x:c>
      <x:c r="J9490" s="53">
        <x:f t="shared" si="1767"/>
        <x:v>10</x:v>
      </x:c>
      <x:c r="K9490" s="53">
        <x:f t="shared" si="1768"/>
        <x:v>20</x:v>
      </x:c>
      <x:c r="L9490" s="53">
        <x:f t="shared" si="1769"/>
        <x:v>44</x:v>
      </x:c>
      <x:c r="M9490" s="54">
        <x:f t="shared" si="1770"/>
        <x:v>6322.7067749454754</x:v>
      </x:c>
      <x:c r="N9490" s="54">
        <x:f t="shared" si="1771"/>
        <x:v>3.8907685937121359</x:v>
      </x:c>
      <x:c r="O9490" s="55">
        <x:f t="shared" si="1772"/>
        <x:v>198140</x:v>
      </x:c>
      <x:c r="P9490" s="55">
        <x:f t="shared" si="1773"/>
        <x:v>34320</x:v>
      </x:c>
      <x:c r="Q9490" s="55">
        <x:f t="shared" si="1774"/>
        <x:v>122269.2148428034</x:v>
      </x:c>
      <x:c r="R9490" s="55">
        <x:f t="shared" si="1775"/>
        <x:v>21550.785157196602</x:v>
      </x:c>
      <x:c r="S9490" s="1" t="str">
        <x:f t="shared" si="1776"/>
        <x:v>YES</x:v>
      </x:c>
      <x:c r="T9490" s="1">
        <x:f t="shared" si="1777"/>
        <x:v>21550.785157196602</x:v>
      </x:c>
    </x:row>
    <x:row r="9491">
      <x:c r="A9491" s="1"/>
      <x:c r="B9491" s="1"/>
      <x:c r="C9491" s="1"/>
      <x:c r="D9491" s="1"/>
      <x:c r="E9491" s="1"/>
      <x:c r="F9491" s="1"/>
      <x:c r="G9491" s="1"/>
      <x:c r="H9491" s="1"/>
      <x:c r="I9491" s="53">
        <x:f t="shared" si="1766"/>
        <x:v>14</x:v>
      </x:c>
      <x:c r="J9491" s="53">
        <x:f t="shared" si="1767"/>
        <x:v>10</x:v>
      </x:c>
      <x:c r="K9491" s="53">
        <x:f t="shared" si="1768"/>
        <x:v>21</x:v>
      </x:c>
      <x:c r="L9491" s="53">
        <x:f t="shared" si="1769"/>
        <x:v>45</x:v>
      </x:c>
      <x:c r="M9491" s="54">
        <x:f t="shared" si="1770"/>
        <x:v>6395.5425151719191</x:v>
      </x:c>
      <x:c r="N9491" s="54">
        <x:f t="shared" si="1771"/>
        <x:v>3.9413489688693883</x:v>
      </x:c>
      <x:c r="O9491" s="55">
        <x:f t="shared" si="1772"/>
        <x:v>200840</x:v>
      </x:c>
      <x:c r="P9491" s="55">
        <x:f t="shared" si="1773"/>
        <x:v>35200</x:v>
      </x:c>
      <x:c r="Q9491" s="55">
        <x:f t="shared" si="1774"/>
        <x:v>123533.72422173471</x:v>
      </x:c>
      <x:c r="R9491" s="55">
        <x:f t="shared" si="1775"/>
        <x:v>22106.275778265292</x:v>
      </x:c>
      <x:c r="S9491" s="1" t="str">
        <x:f t="shared" si="1776"/>
        <x:v>YES</x:v>
      </x:c>
      <x:c r="T9491" s="1">
        <x:f t="shared" si="1777"/>
        <x:v>22106.275778265292</x:v>
      </x:c>
    </x:row>
    <x:row r="9492">
      <x:c r="A9492" s="1"/>
      <x:c r="B9492" s="1"/>
      <x:c r="C9492" s="1"/>
      <x:c r="D9492" s="1"/>
      <x:c r="E9492" s="1"/>
      <x:c r="F9492" s="1"/>
      <x:c r="G9492" s="1"/>
      <x:c r="H9492" s="1"/>
      <x:c r="I9492" s="53">
        <x:f t="shared" si="1766"/>
        <x:v>14</x:v>
      </x:c>
      <x:c r="J9492" s="53">
        <x:f t="shared" si="1767"/>
        <x:v>10</x:v>
      </x:c>
      <x:c r="K9492" s="53">
        <x:f t="shared" si="1768"/>
        <x:v>22</x:v>
      </x:c>
      <x:c r="L9492" s="53">
        <x:f t="shared" si="1769"/>
        <x:v>46</x:v>
      </x:c>
      <x:c r="M9492" s="54">
        <x:f t="shared" si="1770"/>
        <x:v>6470.0188624183156</x:v>
      </x:c>
      <x:c r="N9492" s="54">
        <x:f t="shared" si="1771"/>
        <x:v>3.9930686544571636</x:v>
      </x:c>
      <x:c r="O9492" s="55">
        <x:f t="shared" si="1772"/>
        <x:v>203540</x:v>
      </x:c>
      <x:c r="P9492" s="55">
        <x:f t="shared" si="1773"/>
        <x:v>36080</x:v>
      </x:c>
      <x:c r="Q9492" s="55">
        <x:f t="shared" si="1774"/>
        <x:v>124826.71636142909</x:v>
      </x:c>
      <x:c r="R9492" s="55">
        <x:f t="shared" si="1775"/>
        <x:v>22633.283638570909</x:v>
      </x:c>
      <x:c r="S9492" s="1" t="str">
        <x:f t="shared" si="1776"/>
        <x:v>YES</x:v>
      </x:c>
      <x:c r="T9492" s="1">
        <x:f t="shared" si="1777"/>
        <x:v>22633.283638570909</x:v>
      </x:c>
    </x:row>
    <x:row r="9493">
      <x:c r="A9493" s="1"/>
      <x:c r="B9493" s="1"/>
      <x:c r="C9493" s="1"/>
      <x:c r="D9493" s="1"/>
      <x:c r="E9493" s="1"/>
      <x:c r="F9493" s="1"/>
      <x:c r="G9493" s="1"/>
      <x:c r="H9493" s="1"/>
      <x:c r="I9493" s="53">
        <x:f t="shared" si="1766"/>
        <x:v>14</x:v>
      </x:c>
      <x:c r="J9493" s="53">
        <x:f t="shared" si="1767"/>
        <x:v>10</x:v>
      </x:c>
      <x:c r="K9493" s="53">
        <x:f t="shared" si="1768"/>
        <x:v>23</x:v>
      </x:c>
      <x:c r="L9493" s="53">
        <x:f t="shared" si="1769"/>
        <x:v>47</x:v>
      </x:c>
      <x:c r="M9493" s="54">
        <x:f t="shared" si="1770"/>
        <x:v>6546.1654512757523</x:v>
      </x:c>
      <x:c r="N9493" s="54">
        <x:f t="shared" si="1771"/>
        <x:v>4.0459482300526055</x:v>
      </x:c>
      <x:c r="O9493" s="55">
        <x:f t="shared" si="1772"/>
        <x:v>206240</x:v>
      </x:c>
      <x:c r="P9493" s="55">
        <x:f t="shared" si="1773"/>
        <x:v>36960</x:v>
      </x:c>
      <x:c r="Q9493" s="55">
        <x:f t="shared" si="1774"/>
        <x:v>126148.70575131514</x:v>
      </x:c>
      <x:c r="R9493" s="55">
        <x:f t="shared" si="1775"/>
        <x:v>23131.294248684862</x:v>
      </x:c>
      <x:c r="S9493" s="1" t="str">
        <x:f t="shared" si="1776"/>
        <x:v>NO</x:v>
      </x:c>
      <x:c r="T9493" s="1">
        <x:f t="shared" si="1777"/>
        <x:v>-9.9999999999999997E+98</x:v>
      </x:c>
    </x:row>
    <x:row r="9494">
      <x:c r="A9494" s="1"/>
      <x:c r="B9494" s="1"/>
      <x:c r="C9494" s="1"/>
      <x:c r="D9494" s="1"/>
      <x:c r="E9494" s="1"/>
      <x:c r="F9494" s="1"/>
      <x:c r="G9494" s="1"/>
      <x:c r="H9494" s="1"/>
      <x:c r="I9494" s="53">
        <x:f t="shared" si="1766"/>
        <x:v>14</x:v>
      </x:c>
      <x:c r="J9494" s="53">
        <x:f t="shared" si="1767"/>
        <x:v>10</x:v>
      </x:c>
      <x:c r="K9494" s="53">
        <x:f t="shared" si="1768"/>
        <x:v>24</x:v>
      </x:c>
      <x:c r="L9494" s="53">
        <x:f t="shared" si="1769"/>
        <x:v>48</x:v>
      </x:c>
      <x:c r="M9494" s="54">
        <x:f t="shared" si="1770"/>
        <x:v>6624.0124008552475</x:v>
      </x:c>
      <x:c r="N9494" s="54">
        <x:f t="shared" si="1771"/>
        <x:v>4.1000086117050332</x:v>
      </x:c>
      <x:c r="O9494" s="55">
        <x:f t="shared" si="1772"/>
        <x:v>208940</x:v>
      </x:c>
      <x:c r="P9494" s="55">
        <x:f t="shared" si="1773"/>
        <x:v>37840</x:v>
      </x:c>
      <x:c r="Q9494" s="55">
        <x:f t="shared" si="1774"/>
        <x:v>127500.21529262583</x:v>
      </x:c>
      <x:c r="R9494" s="55">
        <x:f t="shared" si="1775"/>
        <x:v>23599.784707374172</x:v>
      </x:c>
      <x:c r="S9494" s="1" t="str">
        <x:f t="shared" si="1776"/>
        <x:v>NO</x:v>
      </x:c>
      <x:c r="T9494" s="1">
        <x:f t="shared" si="1777"/>
        <x:v>-9.9999999999999997E+98</x:v>
      </x:c>
    </x:row>
    <x:row r="9495">
      <x:c r="A9495" s="1"/>
      <x:c r="B9495" s="1"/>
      <x:c r="C9495" s="1"/>
      <x:c r="D9495" s="1"/>
      <x:c r="E9495" s="1"/>
      <x:c r="F9495" s="1"/>
      <x:c r="G9495" s="1"/>
      <x:c r="H9495" s="1"/>
      <x:c r="I9495" s="53">
        <x:f t="shared" si="1766"/>
        <x:v>14</x:v>
      </x:c>
      <x:c r="J9495" s="53">
        <x:f t="shared" si="1767"/>
        <x:v>10</x:v>
      </x:c>
      <x:c r="K9495" s="53">
        <x:f t="shared" si="1768"/>
        <x:v>25</x:v>
      </x:c>
      <x:c r="L9495" s="53">
        <x:f t="shared" si="1769"/>
        <x:v>49</x:v>
      </x:c>
      <x:c r="M9495" s="54">
        <x:f t="shared" si="1770"/>
        <x:v>6703.5903222703455</x:v>
      </x:c>
      <x:c r="N9495" s="54">
        <x:f t="shared" si="1771"/>
        <x:v>4.1552710571321843</x:v>
      </x:c>
      <x:c r="O9495" s="55">
        <x:f t="shared" si="1772"/>
        <x:v>211640</x:v>
      </x:c>
      <x:c r="P9495" s="55">
        <x:f t="shared" si="1773"/>
        <x:v>38720</x:v>
      </x:c>
      <x:c r="Q9495" s="55">
        <x:f t="shared" si="1774"/>
        <x:v>128881.77642830461</x:v>
      </x:c>
      <x:c r="R9495" s="55">
        <x:f t="shared" si="1775"/>
        <x:v>24038.223571695387</x:v>
      </x:c>
      <x:c r="S9495" s="1" t="str">
        <x:f t="shared" si="1776"/>
        <x:v>NO</x:v>
      </x:c>
      <x:c r="T9495" s="1">
        <x:f t="shared" si="1777"/>
        <x:v>-9.9999999999999997E+98</x:v>
      </x:c>
    </x:row>
    <x:row r="9496">
      <x:c r="A9496" s="1"/>
      <x:c r="B9496" s="1"/>
      <x:c r="C9496" s="1"/>
      <x:c r="D9496" s="1"/>
      <x:c r="E9496" s="1"/>
      <x:c r="F9496" s="1"/>
      <x:c r="G9496" s="1"/>
      <x:c r="H9496" s="1"/>
      <x:c r="I9496" s="53">
        <x:f t="shared" si="1766"/>
        <x:v>14</x:v>
      </x:c>
      <x:c r="J9496" s="53">
        <x:f t="shared" si="1767"/>
        <x:v>10</x:v>
      </x:c>
      <x:c r="K9496" s="53">
        <x:f t="shared" si="1768"/>
        <x:v>26</x:v>
      </x:c>
      <x:c r="L9496" s="53">
        <x:f t="shared" si="1769"/>
        <x:v>50</x:v>
      </x:c>
      <x:c r="M9496" s="54">
        <x:f t="shared" si="1770"/>
        <x:v>6784.9303262310632</x:v>
      </x:c>
      <x:c r="N9496" s="54">
        <x:f t="shared" si="1771"/>
        <x:v>4.2117571709937938</x:v>
      </x:c>
      <x:c r="O9496" s="55">
        <x:f t="shared" si="1772"/>
        <x:v>214340</x:v>
      </x:c>
      <x:c r="P9496" s="55">
        <x:f t="shared" si="1773"/>
        <x:v>39600</x:v>
      </x:c>
      <x:c r="Q9496" s="55">
        <x:f t="shared" si="1774"/>
        <x:v>130293.92927484485</x:v>
      </x:c>
      <x:c r="R9496" s="55">
        <x:f t="shared" si="1775"/>
        <x:v>24446.07072515515</x:v>
      </x:c>
      <x:c r="S9496" s="1" t="str">
        <x:f t="shared" si="1776"/>
        <x:v>NO</x:v>
      </x:c>
      <x:c r="T9496" s="1">
        <x:f t="shared" si="1777"/>
        <x:v>-9.9999999999999997E+98</x:v>
      </x:c>
    </x:row>
    <x:row r="9497">
      <x:c r="A9497" s="1"/>
      <x:c r="B9497" s="1"/>
      <x:c r="C9497" s="1"/>
      <x:c r="D9497" s="1"/>
      <x:c r="E9497" s="1"/>
      <x:c r="F9497" s="1"/>
      <x:c r="G9497" s="1"/>
      <x:c r="H9497" s="1"/>
      <x:c r="I9497" s="53">
        <x:f t="shared" si="1766"/>
        <x:v>14</x:v>
      </x:c>
      <x:c r="J9497" s="53">
        <x:f t="shared" si="1767"/>
        <x:v>10</x:v>
      </x:c>
      <x:c r="K9497" s="53">
        <x:f t="shared" si="1768"/>
        <x:v>27</x:v>
      </x:c>
      <x:c r="L9497" s="53">
        <x:f t="shared" si="1769"/>
        <x:v>51</x:v>
      </x:c>
      <x:c r="M9497" s="54">
        <x:f t="shared" si="1770"/>
        <x:v>6868.0640307508202</x:v>
      </x:c>
      <x:c r="N9497" s="54">
        <x:f t="shared" si="1771"/>
        <x:v>4.2694889102436253</x:v>
      </x:c>
      <x:c r="O9497" s="55">
        <x:f t="shared" si="1772"/>
        <x:v>217040</x:v>
      </x:c>
      <x:c r="P9497" s="55">
        <x:f t="shared" si="1773"/>
        <x:v>40480</x:v>
      </x:c>
      <x:c r="Q9497" s="55">
        <x:f t="shared" si="1774"/>
        <x:v>131737.22275609063</x:v>
      </x:c>
      <x:c r="R9497" s="55">
        <x:f t="shared" si="1775"/>
        <x:v>24822.777243909368</x:v>
      </x:c>
      <x:c r="S9497" s="1" t="str">
        <x:f t="shared" si="1776"/>
        <x:v>NO</x:v>
      </x:c>
      <x:c r="T9497" s="1">
        <x:f t="shared" si="1777"/>
        <x:v>-9.9999999999999997E+98</x:v>
      </x:c>
    </x:row>
    <x:row r="9498">
      <x:c r="A9498" s="1"/>
      <x:c r="B9498" s="1"/>
      <x:c r="C9498" s="1"/>
      <x:c r="D9498" s="1"/>
      <x:c r="E9498" s="1"/>
      <x:c r="F9498" s="1"/>
      <x:c r="G9498" s="1"/>
      <x:c r="H9498" s="1"/>
      <x:c r="I9498" s="53">
        <x:f t="shared" si="1766"/>
        <x:v>14</x:v>
      </x:c>
      <x:c r="J9498" s="53">
        <x:f t="shared" si="1767"/>
        <x:v>10</x:v>
      </x:c>
      <x:c r="K9498" s="53">
        <x:f t="shared" si="1768"/>
        <x:v>28</x:v>
      </x:c>
      <x:c r="L9498" s="53">
        <x:f t="shared" si="1769"/>
        <x:v>52</x:v>
      </x:c>
      <x:c r="M9498" s="54">
        <x:f t="shared" si="1770"/>
        <x:v>6953.0235689679739</x:v>
      </x:c>
      <x:c r="N9498" s="54">
        <x:f t="shared" si="1771"/>
        <x:v>4.3284885895610934</x:v>
      </x:c>
      <x:c r="O9498" s="55">
        <x:f t="shared" si="1772"/>
        <x:v>219740</x:v>
      </x:c>
      <x:c r="P9498" s="55">
        <x:f t="shared" si="1773"/>
        <x:v>41360</x:v>
      </x:c>
      <x:c r="Q9498" s="55">
        <x:f t="shared" si="1774"/>
        <x:v>133212.21473902732</x:v>
      </x:c>
      <x:c r="R9498" s="55">
        <x:f t="shared" si="1775"/>
        <x:v>25167.785260972683</x:v>
      </x:c>
      <x:c r="S9498" s="1" t="str">
        <x:f t="shared" si="1776"/>
        <x:v>NO</x:v>
      </x:c>
      <x:c r="T9498" s="1">
        <x:f t="shared" si="1777"/>
        <x:v>-9.9999999999999997E+98</x:v>
      </x:c>
    </x:row>
    <x:row r="9499">
      <x:c r="A9499" s="1"/>
      <x:c r="B9499" s="1"/>
      <x:c r="C9499" s="1"/>
      <x:c r="D9499" s="1"/>
      <x:c r="E9499" s="1"/>
      <x:c r="F9499" s="1"/>
      <x:c r="G9499" s="1"/>
      <x:c r="H9499" s="1"/>
      <x:c r="I9499" s="53">
        <x:f t="shared" si="1766"/>
        <x:v>14</x:v>
      </x:c>
      <x:c r="J9499" s="53">
        <x:f t="shared" si="1767"/>
        <x:v>10</x:v>
      </x:c>
      <x:c r="K9499" s="53">
        <x:f t="shared" si="1768"/>
        <x:v>29</x:v>
      </x:c>
      <x:c r="L9499" s="53">
        <x:f t="shared" si="1769"/>
        <x:v>53</x:v>
      </x:c>
      <x:c r="M9499" s="54">
        <x:f t="shared" si="1770"/>
        <x:v>7039.8415970836268</x:v>
      </x:c>
      <x:c r="N9499" s="54">
        <x:f t="shared" si="1771"/>
        <x:v>4.3887788868636299</x:v>
      </x:c>
      <x:c r="O9499" s="55">
        <x:f t="shared" si="1772"/>
        <x:v>222440</x:v>
      </x:c>
      <x:c r="P9499" s="55">
        <x:f t="shared" si="1773"/>
        <x:v>42240</x:v>
      </x:c>
      <x:c r="Q9499" s="55">
        <x:f t="shared" si="1774"/>
        <x:v>134719.47217159072</x:v>
      </x:c>
      <x:c r="R9499" s="55">
        <x:f t="shared" si="1775"/>
        <x:v>25480.527828409278</x:v>
      </x:c>
      <x:c r="S9499" s="1" t="str">
        <x:f t="shared" si="1776"/>
        <x:v>NO</x:v>
      </x:c>
      <x:c r="T9499" s="1">
        <x:f t="shared" si="1777"/>
        <x:v>-9.9999999999999997E+98</x:v>
      </x:c>
    </x:row>
    <x:row r="9500">
      <x:c r="A9500" s="1"/>
      <x:c r="B9500" s="1"/>
      <x:c r="C9500" s="1"/>
      <x:c r="D9500" s="1"/>
      <x:c r="E9500" s="1"/>
      <x:c r="F9500" s="1"/>
      <x:c r="G9500" s="1"/>
      <x:c r="H9500" s="1"/>
      <x:c r="I9500" s="53">
        <x:f t="shared" si="1766"/>
        <x:v>14</x:v>
      </x:c>
      <x:c r="J9500" s="53">
        <x:f t="shared" si="1767"/>
        <x:v>10</x:v>
      </x:c>
      <x:c r="K9500" s="53">
        <x:f t="shared" si="1768"/>
        <x:v>30</x:v>
      </x:c>
      <x:c r="L9500" s="53">
        <x:f t="shared" si="1769"/>
        <x:v>54</x:v>
      </x:c>
      <x:c r="M9500" s="54">
        <x:f t="shared" si="1770"/>
        <x:v>7128.5513024173979</x:v>
      </x:c>
      <x:c r="N9500" s="54">
        <x:f t="shared" si="1771"/>
        <x:v>4.4503828489009711</x:v>
      </x:c>
      <x:c r="O9500" s="55">
        <x:f t="shared" si="1772"/>
        <x:v>225140</x:v>
      </x:c>
      <x:c r="P9500" s="55">
        <x:f t="shared" si="1773"/>
        <x:v>43120</x:v>
      </x:c>
      <x:c r="Q9500" s="55">
        <x:f t="shared" si="1774"/>
        <x:v>136259.57122252428</x:v>
      </x:c>
      <x:c r="R9500" s="55">
        <x:f t="shared" si="1775"/>
        <x:v>25760.428777475725</x:v>
      </x:c>
      <x:c r="S9500" s="1" t="str">
        <x:f t="shared" si="1776"/>
        <x:v>NO</x:v>
      </x:c>
      <x:c r="T9500" s="1">
        <x:f t="shared" si="1777"/>
        <x:v>-9.9999999999999997E+98</x:v>
      </x:c>
    </x:row>
    <x:row r="9501">
      <x:c r="A9501" s="1"/>
      <x:c r="B9501" s="1"/>
      <x:c r="C9501" s="1"/>
      <x:c r="D9501" s="1"/>
      <x:c r="E9501" s="1"/>
      <x:c r="F9501" s="1"/>
      <x:c r="G9501" s="1"/>
      <x:c r="H9501" s="1"/>
      <x:c r="I9501" s="53">
        <x:f t="shared" si="1766"/>
        <x:v>14</x:v>
      </x:c>
      <x:c r="J9501" s="53">
        <x:f t="shared" si="1767"/>
        <x:v>11</x:v>
      </x:c>
      <x:c r="K9501" s="53">
        <x:f t="shared" si="1768"/>
        <x:v>0</x:v>
      </x:c>
      <x:c r="L9501" s="53">
        <x:f t="shared" si="1769"/>
        <x:v>25</x:v>
      </x:c>
      <x:c r="M9501" s="54">
        <x:f t="shared" si="1770"/>
        <x:v>5217.8365002232595</x:v>
      </x:c>
      <x:c r="N9501" s="54">
        <x:f t="shared" si="1771"/>
        <x:v>3.1234975695994858</x:v>
      </x:c>
      <x:c r="O9501" s="55">
        <x:f t="shared" si="1772"/>
        <x:v>146234</x:v>
      </x:c>
      <x:c r="P9501" s="55">
        <x:f t="shared" si="1773"/>
        <x:v>17160</x:v>
      </x:c>
      <x:c r="Q9501" s="55">
        <x:f t="shared" si="1774"/>
        <x:v>103087.43923998714</x:v>
      </x:c>
      <x:c r="R9501" s="55">
        <x:f t="shared" si="1775"/>
        <x:v>5986.5607600128569</x:v>
      </x:c>
      <x:c r="S9501" s="1" t="str">
        <x:f t="shared" si="1776"/>
        <x:v>YES</x:v>
      </x:c>
      <x:c r="T9501" s="1">
        <x:f t="shared" si="1777"/>
        <x:v>5986.5607600128569</x:v>
      </x:c>
    </x:row>
    <x:row r="9502">
      <x:c r="A9502" s="1"/>
      <x:c r="B9502" s="1"/>
      <x:c r="C9502" s="1"/>
      <x:c r="D9502" s="1"/>
      <x:c r="E9502" s="1"/>
      <x:c r="F9502" s="1"/>
      <x:c r="G9502" s="1"/>
      <x:c r="H9502" s="1"/>
      <x:c r="I9502" s="53">
        <x:f t="shared" si="1766"/>
        <x:v>14</x:v>
      </x:c>
      <x:c r="J9502" s="53">
        <x:f t="shared" si="1767"/>
        <x:v>11</x:v>
      </x:c>
      <x:c r="K9502" s="53">
        <x:f t="shared" si="1768"/>
        <x:v>1</x:v>
      </x:c>
      <x:c r="L9502" s="53">
        <x:f t="shared" si="1769"/>
        <x:v>26</x:v>
      </x:c>
      <x:c r="M9502" s="54">
        <x:f t="shared" si="1770"/>
        <x:v>5263.3990002232595</x:v>
      </x:c>
      <x:c r="N9502" s="54">
        <x:f t="shared" si="1771"/>
        <x:v>3.1551381945994859</x:v>
      </x:c>
      <x:c r="O9502" s="55">
        <x:f t="shared" si="1772"/>
        <x:v>148934</x:v>
      </x:c>
      <x:c r="P9502" s="55">
        <x:f t="shared" si="1773"/>
        <x:v>18040</x:v>
      </x:c>
      <x:c r="Q9502" s="55">
        <x:f t="shared" si="1774"/>
        <x:v>103878.45486498714</x:v>
      </x:c>
      <x:c r="R9502" s="55">
        <x:f t="shared" si="1775"/>
        <x:v>7015.5451350128569</x:v>
      </x:c>
      <x:c r="S9502" s="1" t="str">
        <x:f t="shared" si="1776"/>
        <x:v>YES</x:v>
      </x:c>
      <x:c r="T9502" s="1">
        <x:f t="shared" si="1777"/>
        <x:v>7015.5451350128569</x:v>
      </x:c>
    </x:row>
    <x:row r="9503">
      <x:c r="A9503" s="1"/>
      <x:c r="B9503" s="1"/>
      <x:c r="C9503" s="1"/>
      <x:c r="D9503" s="1"/>
      <x:c r="E9503" s="1"/>
      <x:c r="F9503" s="1"/>
      <x:c r="G9503" s="1"/>
      <x:c r="H9503" s="1"/>
      <x:c r="I9503" s="53">
        <x:f t="shared" si="1766"/>
        <x:v>14</x:v>
      </x:c>
      <x:c r="J9503" s="53">
        <x:f t="shared" si="1767"/>
        <x:v>11</x:v>
      </x:c>
      <x:c r="K9503" s="53">
        <x:f t="shared" si="1768"/>
        <x:v>2</x:v>
      </x:c>
      <x:c r="L9503" s="53">
        <x:f t="shared" si="1769"/>
        <x:v>27</x:v>
      </x:c>
      <x:c r="M9503" s="54">
        <x:f t="shared" si="1770"/>
        <x:v>5310.1005627232598</x:v>
      </x:c>
      <x:c r="N9503" s="54">
        <x:f t="shared" si="1771"/>
        <x:v>3.1875698352244859</x:v>
      </x:c>
      <x:c r="O9503" s="55">
        <x:f t="shared" si="1772"/>
        <x:v>151634</x:v>
      </x:c>
      <x:c r="P9503" s="55">
        <x:f t="shared" si="1773"/>
        <x:v>18920</x:v>
      </x:c>
      <x:c r="Q9503" s="55">
        <x:f t="shared" si="1774"/>
        <x:v>104689.24588061214</x:v>
      </x:c>
      <x:c r="R9503" s="55">
        <x:f t="shared" si="1775"/>
        <x:v>8024.7541193878569</x:v>
      </x:c>
      <x:c r="S9503" s="1" t="str">
        <x:f t="shared" si="1776"/>
        <x:v>YES</x:v>
      </x:c>
      <x:c r="T9503" s="1">
        <x:f t="shared" si="1777"/>
        <x:v>8024.7541193878569</x:v>
      </x:c>
    </x:row>
    <x:row r="9504">
      <x:c r="A9504" s="1"/>
      <x:c r="B9504" s="1"/>
      <x:c r="C9504" s="1"/>
      <x:c r="D9504" s="1"/>
      <x:c r="E9504" s="1"/>
      <x:c r="F9504" s="1"/>
      <x:c r="G9504" s="1"/>
      <x:c r="H9504" s="1"/>
      <x:c r="I9504" s="53">
        <x:f t="shared" si="1766"/>
        <x:v>14</x:v>
      </x:c>
      <x:c r="J9504" s="53">
        <x:f t="shared" si="1767"/>
        <x:v>11</x:v>
      </x:c>
      <x:c r="K9504" s="53">
        <x:f t="shared" si="1768"/>
        <x:v>3</x:v>
      </x:c>
      <x:c r="L9504" s="53">
        <x:f t="shared" si="1769"/>
        <x:v>28</x:v>
      </x:c>
      <x:c r="M9504" s="54">
        <x:f t="shared" si="1770"/>
        <x:v>5357.9625451451348</x:v>
      </x:c>
      <x:c r="N9504" s="54">
        <x:f t="shared" si="1771"/>
        <x:v>3.2208073230174548</x:v>
      </x:c>
      <x:c r="O9504" s="55">
        <x:f t="shared" si="1772"/>
        <x:v>154334</x:v>
      </x:c>
      <x:c r="P9504" s="55">
        <x:f t="shared" si="1773"/>
        <x:v>19800</x:v>
      </x:c>
      <x:c r="Q9504" s="55">
        <x:f t="shared" si="1774"/>
        <x:v>105520.18307543636</x:v>
      </x:c>
      <x:c r="R9504" s="55">
        <x:f t="shared" si="1775"/>
        <x:v>9013.8169245636382</x:v>
      </x:c>
      <x:c r="S9504" s="1" t="str">
        <x:f t="shared" si="1776"/>
        <x:v>YES</x:v>
      </x:c>
      <x:c r="T9504" s="1">
        <x:f t="shared" si="1777"/>
        <x:v>9013.8169245636382</x:v>
      </x:c>
    </x:row>
    <x:row r="9505">
      <x:c r="A9505" s="1"/>
      <x:c r="B9505" s="1"/>
      <x:c r="C9505" s="1"/>
      <x:c r="D9505" s="1"/>
      <x:c r="E9505" s="1"/>
      <x:c r="F9505" s="1"/>
      <x:c r="G9505" s="1"/>
      <x:c r="H9505" s="1"/>
      <x:c r="I9505" s="53">
        <x:f t="shared" si="1766"/>
        <x:v>14</x:v>
      </x:c>
      <x:c r="J9505" s="53">
        <x:f t="shared" si="1767"/>
        <x:v>11</x:v>
      </x:c>
      <x:c r="K9505" s="53">
        <x:f t="shared" si="1768"/>
        <x:v>4</x:v>
      </x:c>
      <x:c r="L9505" s="53">
        <x:f t="shared" si="1769"/>
        <x:v>29</x:v>
      </x:c>
      <x:c r="M9505" s="54">
        <x:f t="shared" si="1770"/>
        <x:v>5407.0066608677907</x:v>
      </x:c>
      <x:c r="N9505" s="54">
        <x:f t="shared" si="1771"/>
        <x:v>3.2548657367137435</x:v>
      </x:c>
      <x:c r="O9505" s="55">
        <x:f t="shared" si="1772"/>
        <x:v>157034</x:v>
      </x:c>
      <x:c r="P9505" s="55">
        <x:f t="shared" si="1773"/>
        <x:v>20680</x:v>
      </x:c>
      <x:c r="Q9505" s="55">
        <x:f t="shared" si="1774"/>
        <x:v>106371.64341784359</x:v>
      </x:c>
      <x:c r="R9505" s="55">
        <x:f t="shared" si="1775"/>
        <x:v>9982.3565821564116</x:v>
      </x:c>
      <x:c r="S9505" s="1" t="str">
        <x:f t="shared" si="1776"/>
        <x:v>YES</x:v>
      </x:c>
      <x:c r="T9505" s="1">
        <x:f t="shared" si="1777"/>
        <x:v>9982.3565821564116</x:v>
      </x:c>
    </x:row>
    <x:row r="9506">
      <x:c r="A9506" s="1"/>
      <x:c r="B9506" s="1"/>
      <x:c r="C9506" s="1"/>
      <x:c r="D9506" s="1"/>
      <x:c r="E9506" s="1"/>
      <x:c r="F9506" s="1"/>
      <x:c r="G9506" s="1"/>
      <x:c r="H9506" s="1"/>
      <x:c r="I9506" s="53">
        <x:f t="shared" si="1766"/>
        <x:v>14</x:v>
      </x:c>
      <x:c r="J9506" s="53">
        <x:f t="shared" si="1767"/>
        <x:v>11</x:v>
      </x:c>
      <x:c r="K9506" s="53">
        <x:f t="shared" si="1768"/>
        <x:v>5</x:v>
      </x:c>
      <x:c r="L9506" s="53">
        <x:f t="shared" si="1769"/>
        <x:v>30</x:v>
      </x:c>
      <x:c r="M9506" s="54">
        <x:f t="shared" si="1770"/>
        <x:v>5457.2549847889941</x:v>
      </x:c>
      <x:c r="N9506" s="54">
        <x:f t="shared" si="1771"/>
        <x:v>3.289760406103468</x:v>
      </x:c>
      <x:c r="O9506" s="55">
        <x:f t="shared" si="1772"/>
        <x:v>159734</x:v>
      </x:c>
      <x:c r="P9506" s="55">
        <x:f t="shared" si="1773"/>
        <x:v>21560</x:v>
      </x:c>
      <x:c r="Q9506" s="55">
        <x:f t="shared" si="1774"/>
        <x:v>107244.01015258671</x:v>
      </x:c>
      <x:c r="R9506" s="55">
        <x:f t="shared" si="1775"/>
        <x:v>10929.989847413293</x:v>
      </x:c>
      <x:c r="S9506" s="1" t="str">
        <x:f t="shared" si="1776"/>
        <x:v>YES</x:v>
      </x:c>
      <x:c r="T9506" s="1">
        <x:f t="shared" si="1777"/>
        <x:v>10929.989847413293</x:v>
      </x:c>
    </x:row>
    <x:row r="9507">
      <x:c r="A9507" s="1"/>
      <x:c r="B9507" s="1"/>
      <x:c r="C9507" s="1"/>
      <x:c r="D9507" s="1"/>
      <x:c r="E9507" s="1"/>
      <x:c r="F9507" s="1"/>
      <x:c r="G9507" s="1"/>
      <x:c r="H9507" s="1"/>
      <x:c r="I9507" s="53">
        <x:f t="shared" si="1766"/>
        <x:v>14</x:v>
      </x:c>
      <x:c r="J9507" s="53">
        <x:f t="shared" si="1767"/>
        <x:v>11</x:v>
      </x:c>
      <x:c r="K9507" s="53">
        <x:f t="shared" si="1768"/>
        <x:v>6</x:v>
      </x:c>
      <x:c r="L9507" s="53">
        <x:f t="shared" si="1769"/>
        <x:v>31</x:v>
      </x:c>
      <x:c r="M9507" s="54">
        <x:f t="shared" si="1770"/>
        <x:v>5508.7299589706272</x:v>
      </x:c>
      <x:c r="N9507" s="54">
        <x:f t="shared" si="1771"/>
        <x:v>3.3255069159518245</x:v>
      </x:c>
      <x:c r="O9507" s="55">
        <x:f t="shared" si="1772"/>
        <x:v>162434</x:v>
      </x:c>
      <x:c r="P9507" s="55">
        <x:f t="shared" si="1773"/>
        <x:v>22440</x:v>
      </x:c>
      <x:c r="Q9507" s="55">
        <x:f t="shared" si="1774"/>
        <x:v>108137.67289879562</x:v>
      </x:c>
      <x:c r="R9507" s="55">
        <x:f t="shared" si="1775"/>
        <x:v>11856.327101204384</x:v>
      </x:c>
      <x:c r="S9507" s="1" t="str">
        <x:f t="shared" si="1776"/>
        <x:v>YES</x:v>
      </x:c>
      <x:c r="T9507" s="1">
        <x:f t="shared" si="1777"/>
        <x:v>11856.327101204384</x:v>
      </x:c>
    </x:row>
    <x:row r="9508">
      <x:c r="A9508" s="1"/>
      <x:c r="B9508" s="1"/>
      <x:c r="C9508" s="1"/>
      <x:c r="D9508" s="1"/>
      <x:c r="E9508" s="1"/>
      <x:c r="F9508" s="1"/>
      <x:c r="G9508" s="1"/>
      <x:c r="H9508" s="1"/>
      <x:c r="I9508" s="53">
        <x:f t="shared" si="1766"/>
        <x:v>14</x:v>
      </x:c>
      <x:c r="J9508" s="53">
        <x:f t="shared" si="1767"/>
        <x:v>11</x:v>
      </x:c>
      <x:c r="K9508" s="53">
        <x:f t="shared" si="1768"/>
        <x:v>7</x:v>
      </x:c>
      <x:c r="L9508" s="53">
        <x:f t="shared" si="1769"/>
        <x:v>32</x:v>
      </x:c>
      <x:c r="M9508" s="54">
        <x:f t="shared" si="1770"/>
        <x:v>5561.454398368588</x:v>
      </x:c>
      <x:c r="N9508" s="54">
        <x:f t="shared" si="1771"/>
        <x:v>3.3621211099781863</x:v>
      </x:c>
      <x:c r="O9508" s="55">
        <x:f t="shared" si="1772"/>
        <x:v>165134</x:v>
      </x:c>
      <x:c r="P9508" s="55">
        <x:f t="shared" si="1773"/>
        <x:v>23320</x:v>
      </x:c>
      <x:c r="Q9508" s="55">
        <x:f t="shared" si="1774"/>
        <x:v>109053.02774945465</x:v>
      </x:c>
      <x:c r="R9508" s="55">
        <x:f t="shared" si="1775"/>
        <x:v>12760.972250545354</x:v>
      </x:c>
      <x:c r="S9508" s="1" t="str">
        <x:f t="shared" si="1776"/>
        <x:v>YES</x:v>
      </x:c>
      <x:c r="T9508" s="1">
        <x:f t="shared" si="1777"/>
        <x:v>12760.972250545354</x:v>
      </x:c>
    </x:row>
    <x:row r="9509">
      <x:c r="A9509" s="1"/>
      <x:c r="B9509" s="1"/>
      <x:c r="C9509" s="1"/>
      <x:c r="D9509" s="1"/>
      <x:c r="E9509" s="1"/>
      <x:c r="F9509" s="1"/>
      <x:c r="G9509" s="1"/>
      <x:c r="H9509" s="1"/>
      <x:c r="I9509" s="53">
        <x:f t="shared" si="1766"/>
        <x:v>14</x:v>
      </x:c>
      <x:c r="J9509" s="53">
        <x:f t="shared" si="1767"/>
        <x:v>11</x:v>
      </x:c>
      <x:c r="K9509" s="53">
        <x:f t="shared" si="1768"/>
        <x:v>8</x:v>
      </x:c>
      <x:c r="L9509" s="53">
        <x:f t="shared" si="1769"/>
        <x:v>33</x:v>
      </x:c>
      <x:c r="M9509" s="54">
        <x:f t="shared" si="1770"/>
        <x:v>5615.4514966485676</x:v>
      </x:c>
      <x:c r="N9509" s="54">
        <x:f t="shared" si="1771"/>
        <x:v>3.3996190948948386</x:v>
      </x:c>
      <x:c r="O9509" s="55">
        <x:f t="shared" si="1772"/>
        <x:v>167834</x:v>
      </x:c>
      <x:c r="P9509" s="55">
        <x:f t="shared" si="1773"/>
        <x:v>24200</x:v>
      </x:c>
      <x:c r="Q9509" s="55">
        <x:f t="shared" si="1774"/>
        <x:v>109990.47737237097</x:v>
      </x:c>
      <x:c r="R9509" s="55">
        <x:f t="shared" si="1775"/>
        <x:v>13643.522627629034</x:v>
      </x:c>
      <x:c r="S9509" s="1" t="str">
        <x:f t="shared" si="1776"/>
        <x:v>YES</x:v>
      </x:c>
      <x:c r="T9509" s="1">
        <x:f t="shared" si="1777"/>
        <x:v>13643.522627629034</x:v>
      </x:c>
    </x:row>
    <x:row r="9510">
      <x:c r="A9510" s="1"/>
      <x:c r="B9510" s="1"/>
      <x:c r="C9510" s="1"/>
      <x:c r="D9510" s="1"/>
      <x:c r="E9510" s="1"/>
      <x:c r="F9510" s="1"/>
      <x:c r="G9510" s="1"/>
      <x:c r="H9510" s="1"/>
      <x:c r="I9510" s="53">
        <x:f t="shared" si="1766"/>
        <x:v>14</x:v>
      </x:c>
      <x:c r="J9510" s="53">
        <x:f t="shared" si="1767"/>
        <x:v>11</x:v>
      </x:c>
      <x:c r="K9510" s="53">
        <x:f t="shared" si="1768"/>
        <x:v>9</x:v>
      </x:c>
      <x:c r="L9510" s="53">
        <x:f t="shared" si="1769"/>
        <x:v>34</x:v>
      </x:c>
      <x:c r="M9510" s="54">
        <x:f t="shared" si="1770"/>
        <x:v>5670.7448320889625</x:v>
      </x:c>
      <x:c r="N9510" s="54">
        <x:f t="shared" si="1771"/>
        <x:v>3.438017244506224</x:v>
      </x:c>
      <x:c r="O9510" s="55">
        <x:f t="shared" si="1772"/>
        <x:v>170534</x:v>
      </x:c>
      <x:c r="P9510" s="55">
        <x:f t="shared" si="1773"/>
        <x:v>25080</x:v>
      </x:c>
      <x:c r="Q9510" s="55">
        <x:f t="shared" si="1774"/>
        <x:v>110950.4311126556</x:v>
      </x:c>
      <x:c r="R9510" s="55">
        <x:f t="shared" si="1775"/>
        <x:v>14503.568887344401</x:v>
      </x:c>
      <x:c r="S9510" s="1" t="str">
        <x:f t="shared" si="1776"/>
        <x:v>YES</x:v>
      </x:c>
      <x:c r="T9510" s="1">
        <x:f t="shared" si="1777"/>
        <x:v>14503.568887344401</x:v>
      </x:c>
    </x:row>
    <x:row r="9511">
      <x:c r="A9511" s="1"/>
      <x:c r="B9511" s="1"/>
      <x:c r="C9511" s="1"/>
      <x:c r="D9511" s="1"/>
      <x:c r="E9511" s="1"/>
      <x:c r="F9511" s="1"/>
      <x:c r="G9511" s="1"/>
      <x:c r="H9511" s="1"/>
      <x:c r="I9511" s="53">
        <x:f t="shared" si="1766"/>
        <x:v>14</x:v>
      </x:c>
      <x:c r="J9511" s="53">
        <x:f t="shared" si="1767"/>
        <x:v>11</x:v>
      </x:c>
      <x:c r="K9511" s="53">
        <x:f t="shared" si="1768"/>
        <x:v>10</x:v>
      </x:c>
      <x:c r="L9511" s="53">
        <x:f t="shared" si="1769"/>
        <x:v>35</x:v>
      </x:c>
      <x:c r="M9511" s="54">
        <x:f t="shared" si="1770"/>
        <x:v>5727.358373572175</x:v>
      </x:c>
      <x:c r="N9511" s="54">
        <x:f t="shared" si="1771"/>
        <x:v>3.4773322038695658</x:v>
      </x:c>
      <x:c r="O9511" s="55">
        <x:f t="shared" si="1772"/>
        <x:v>173234</x:v>
      </x:c>
      <x:c r="P9511" s="55">
        <x:f t="shared" si="1773"/>
        <x:v>25960</x:v>
      </x:c>
      <x:c r="Q9511" s="55">
        <x:f t="shared" si="1774"/>
        <x:v>111933.30509673915</x:v>
      </x:c>
      <x:c r="R9511" s="55">
        <x:f t="shared" si="1775"/>
        <x:v>15340.694903260854</x:v>
      </x:c>
      <x:c r="S9511" s="1" t="str">
        <x:f t="shared" si="1776"/>
        <x:v>YES</x:v>
      </x:c>
      <x:c r="T9511" s="1">
        <x:f t="shared" si="1777"/>
        <x:v>15340.694903260854</x:v>
      </x:c>
    </x:row>
    <x:row r="9512">
      <x:c r="A9512" s="1"/>
      <x:c r="B9512" s="1"/>
      <x:c r="C9512" s="1"/>
      <x:c r="D9512" s="1"/>
      <x:c r="E9512" s="1"/>
      <x:c r="F9512" s="1"/>
      <x:c r="G9512" s="1"/>
      <x:c r="H9512" s="1"/>
      <x:c r="I9512" s="53">
        <x:f t="shared" si="1766"/>
        <x:v>14</x:v>
      </x:c>
      <x:c r="J9512" s="53">
        <x:f t="shared" si="1767"/>
        <x:v>11</x:v>
      </x:c>
      <x:c r="K9512" s="53">
        <x:f t="shared" si="1768"/>
        <x:v>11</x:v>
      </x:c>
      <x:c r="L9512" s="53">
        <x:f t="shared" si="1769"/>
        <x:v>36</x:v>
      </x:c>
      <x:c r="M9512" s="54">
        <x:f t="shared" si="1770"/>
        <x:v>5785.3164866656143</x:v>
      </x:c>
      <x:c r="N9512" s="54">
        <x:f t="shared" si="1771"/>
        <x:v>3.5175808935177879</x:v>
      </x:c>
      <x:c r="O9512" s="55">
        <x:f t="shared" si="1772"/>
        <x:v>175934</x:v>
      </x:c>
      <x:c r="P9512" s="55">
        <x:f t="shared" si="1773"/>
        <x:v>26840</x:v>
      </x:c>
      <x:c r="Q9512" s="55">
        <x:f t="shared" si="1774"/>
        <x:v>112939.5223379447</x:v>
      </x:c>
      <x:c r="R9512" s="55">
        <x:f t="shared" si="1775"/>
        <x:v>16154.477662055302</x:v>
      </x:c>
      <x:c r="S9512" s="1" t="str">
        <x:f t="shared" si="1776"/>
        <x:v>YES</x:v>
      </x:c>
      <x:c r="T9512" s="1">
        <x:f t="shared" si="1777"/>
        <x:v>16154.477662055302</x:v>
      </x:c>
    </x:row>
    <x:row r="9513">
      <x:c r="A9513" s="1"/>
      <x:c r="B9513" s="1"/>
      <x:c r="C9513" s="1"/>
      <x:c r="D9513" s="1"/>
      <x:c r="E9513" s="1"/>
      <x:c r="F9513" s="1"/>
      <x:c r="G9513" s="1"/>
      <x:c r="H9513" s="1"/>
      <x:c r="I9513" s="53">
        <x:f t="shared" si="1766"/>
        <x:v>14</x:v>
      </x:c>
      <x:c r="J9513" s="53">
        <x:f t="shared" si="1767"/>
        <x:v>11</x:v>
      </x:c>
      <x:c r="K9513" s="53">
        <x:f t="shared" si="1768"/>
        <x:v>12</x:v>
      </x:c>
      <x:c r="L9513" s="53">
        <x:f t="shared" si="1769"/>
        <x:v>37</x:v>
      </x:c>
      <x:c r="M9513" s="54">
        <x:f t="shared" si="1770"/>
        <x:v>5844.6439397936783</x:v>
      </x:c>
      <x:c r="N9513" s="54">
        <x:f t="shared" si="1771"/>
        <x:v>3.5587805137456101</x:v>
      </x:c>
      <x:c r="O9513" s="55">
        <x:f t="shared" si="1772"/>
        <x:v>178634</x:v>
      </x:c>
      <x:c r="P9513" s="55">
        <x:f t="shared" si="1773"/>
        <x:v>27720</x:v>
      </x:c>
      <x:c r="Q9513" s="55">
        <x:f t="shared" si="1774"/>
        <x:v>113969.51284364024</x:v>
      </x:c>
      <x:c r="R9513" s="55">
        <x:f t="shared" si="1775"/>
        <x:v>16944.487156359755</x:v>
      </x:c>
      <x:c r="S9513" s="1" t="str">
        <x:f t="shared" si="1776"/>
        <x:v>YES</x:v>
      </x:c>
      <x:c r="T9513" s="1">
        <x:f t="shared" si="1777"/>
        <x:v>16944.487156359755</x:v>
      </x:c>
    </x:row>
    <x:row r="9514">
      <x:c r="A9514" s="1"/>
      <x:c r="B9514" s="1"/>
      <x:c r="C9514" s="1"/>
      <x:c r="D9514" s="1"/>
      <x:c r="E9514" s="1"/>
      <x:c r="F9514" s="1"/>
      <x:c r="G9514" s="1"/>
      <x:c r="H9514" s="1"/>
      <x:c r="I9514" s="53">
        <x:f t="shared" si="1766"/>
        <x:v>14</x:v>
      </x:c>
      <x:c r="J9514" s="53">
        <x:f t="shared" si="1767"/>
        <x:v>11</x:v>
      </x:c>
      <x:c r="K9514" s="53">
        <x:f t="shared" si="1768"/>
        <x:v>13</x:v>
      </x:c>
      <x:c r="L9514" s="53">
        <x:f t="shared" si="1769"/>
        <x:v>38</x:v>
      </x:c>
      <x:c r="M9514" s="54">
        <x:f t="shared" si="1770"/>
        <x:v>5905.3659105020633</x:v>
      </x:c>
      <x:c r="N9514" s="54">
        <x:f t="shared" si="1771"/>
        <x:v>3.6009485489597663</x:v>
      </x:c>
      <x:c r="O9514" s="55">
        <x:f t="shared" si="1772"/>
        <x:v>181334</x:v>
      </x:c>
      <x:c r="P9514" s="55">
        <x:f t="shared" si="1773"/>
        <x:v>28600</x:v>
      </x:c>
      <x:c r="Q9514" s="55">
        <x:f t="shared" si="1774"/>
        <x:v>115023.71372399415</x:v>
      </x:c>
      <x:c r="R9514" s="55">
        <x:f t="shared" si="1775"/>
        <x:v>17710.286276005849</x:v>
      </x:c>
      <x:c r="S9514" s="1" t="str">
        <x:f t="shared" si="1776"/>
        <x:v>YES</x:v>
      </x:c>
      <x:c r="T9514" s="1">
        <x:f t="shared" si="1777"/>
        <x:v>17710.286276005849</x:v>
      </x:c>
    </x:row>
    <x:row r="9515">
      <x:c r="A9515" s="1"/>
      <x:c r="B9515" s="1"/>
      <x:c r="C9515" s="1"/>
      <x:c r="D9515" s="1"/>
      <x:c r="E9515" s="1"/>
      <x:c r="F9515" s="1"/>
      <x:c r="G9515" s="1"/>
      <x:c r="H9515" s="1"/>
      <x:c r="I9515" s="53">
        <x:f t="shared" si="1766"/>
        <x:v>14</x:v>
      </x:c>
      <x:c r="J9515" s="53">
        <x:f t="shared" si="1767"/>
        <x:v>11</x:v>
      </x:c>
      <x:c r="K9515" s="53">
        <x:f t="shared" si="1768"/>
        <x:v>14</x:v>
      </x:c>
      <x:c r="L9515" s="53">
        <x:f t="shared" si="1769"/>
        <x:v>39</x:v>
      </x:c>
      <x:c r="M9515" s="54">
        <x:f t="shared" si="1770"/>
        <x:v>5967.5079918157244</x:v>
      </x:c>
      <x:c r="N9515" s="54">
        <x:f t="shared" si="1771"/>
        <x:v>3.6441027720942532</x:v>
      </x:c>
      <x:c r="O9515" s="55">
        <x:f t="shared" si="1772"/>
        <x:v>184034</x:v>
      </x:c>
      <x:c r="P9515" s="55">
        <x:f t="shared" si="1773"/>
        <x:v>29480</x:v>
      </x:c>
      <x:c r="Q9515" s="55">
        <x:f t="shared" si="1774"/>
        <x:v>116102.56930235632</x:v>
      </x:c>
      <x:c r="R9515" s="55">
        <x:f t="shared" si="1775"/>
        <x:v>18451.430697643678</x:v>
      </x:c>
      <x:c r="S9515" s="1" t="str">
        <x:f t="shared" si="1776"/>
        <x:v>YES</x:v>
      </x:c>
      <x:c r="T9515" s="1">
        <x:f t="shared" si="1777"/>
        <x:v>18451.430697643678</x:v>
      </x:c>
    </x:row>
    <x:row r="9516">
      <x:c r="A9516" s="1"/>
      <x:c r="B9516" s="1"/>
      <x:c r="C9516" s="1"/>
      <x:c r="D9516" s="1"/>
      <x:c r="E9516" s="1"/>
      <x:c r="F9516" s="1"/>
      <x:c r="G9516" s="1"/>
      <x:c r="H9516" s="1"/>
      <x:c r="I9516" s="53">
        <x:f t="shared" si="1766"/>
        <x:v>14</x:v>
      </x:c>
      <x:c r="J9516" s="53">
        <x:f t="shared" si="1767"/>
        <x:v>11</x:v>
      </x:c>
      <x:c r="K9516" s="53">
        <x:f t="shared" si="1768"/>
        <x:v>15</x:v>
      </x:c>
      <x:c r="L9516" s="53">
        <x:f t="shared" si="1769"/>
        <x:v>40</x:v>
      </x:c>
      <x:c r="M9516" s="54">
        <x:f t="shared" si="1770"/>
        <x:v>6031.0961986918701</x:v>
      </x:c>
      <x:c r="N9516" s="54">
        <x:f t="shared" si="1771"/>
        <x:v>3.6882612490915765</x:v>
      </x:c>
      <x:c r="O9516" s="55">
        <x:f t="shared" si="1772"/>
        <x:v>186734</x:v>
      </x:c>
      <x:c r="P9516" s="55">
        <x:f t="shared" si="1773"/>
        <x:v>30360</x:v>
      </x:c>
      <x:c r="Q9516" s="55">
        <x:f t="shared" si="1774"/>
        <x:v>117206.53122728941</x:v>
      </x:c>
      <x:c r="R9516" s="55">
        <x:f t="shared" si="1775"/>
        <x:v>19167.468772710592</x:v>
      </x:c>
      <x:c r="S9516" s="1" t="str">
        <x:f t="shared" si="1776"/>
        <x:v>YES</x:v>
      </x:c>
      <x:c r="T9516" s="1">
        <x:f t="shared" si="1777"/>
        <x:v>19167.468772710592</x:v>
      </x:c>
    </x:row>
    <x:row r="9517">
      <x:c r="A9517" s="1"/>
      <x:c r="B9517" s="1"/>
      <x:c r="C9517" s="1"/>
      <x:c r="D9517" s="1"/>
      <x:c r="E9517" s="1"/>
      <x:c r="F9517" s="1"/>
      <x:c r="G9517" s="1"/>
      <x:c r="H9517" s="1"/>
      <x:c r="I9517" s="53">
        <x:f t="shared" si="1766"/>
        <x:v>14</x:v>
      </x:c>
      <x:c r="J9517" s="53">
        <x:f t="shared" si="1767"/>
        <x:v>11</x:v>
      </x:c>
      <x:c r="K9517" s="53">
        <x:f t="shared" si="1768"/>
        <x:v>16</x:v>
      </x:c>
      <x:c r="L9517" s="53">
        <x:f t="shared" si="1769"/>
        <x:v>41</x:v>
      </x:c>
      <x:c r="M9517" s="54">
        <x:f t="shared" si="1770"/>
        <x:v>6096.1569745693596</x:v>
      </x:c>
      <x:c r="N9517" s="54">
        <x:f t="shared" si="1771"/>
        <x:v>3.7334423434509443</x:v>
      </x:c>
      <x:c r="O9517" s="55">
        <x:f t="shared" si="1772"/>
        <x:v>189434</x:v>
      </x:c>
      <x:c r="P9517" s="55">
        <x:f t="shared" si="1773"/>
        <x:v>31240</x:v>
      </x:c>
      <x:c r="Q9517" s="55">
        <x:f t="shared" si="1774"/>
        <x:v>118336.0585862736</x:v>
      </x:c>
      <x:c r="R9517" s="55">
        <x:f t="shared" si="1775"/>
        <x:v>19857.941413726396</x:v>
      </x:c>
      <x:c r="S9517" s="1" t="str">
        <x:f t="shared" si="1776"/>
        <x:v>YES</x:v>
      </x:c>
      <x:c r="T9517" s="1">
        <x:f t="shared" si="1777"/>
        <x:v>19857.941413726396</x:v>
      </x:c>
    </x:row>
    <x:row r="9518">
      <x:c r="A9518" s="1"/>
      <x:c r="B9518" s="1"/>
      <x:c r="C9518" s="1"/>
      <x:c r="D9518" s="1"/>
      <x:c r="E9518" s="1"/>
      <x:c r="F9518" s="1"/>
      <x:c r="G9518" s="1"/>
      <x:c r="H9518" s="1"/>
      <x:c r="I9518" s="53" t="n">
        <x:f t="shared" ref="I9518:I9581" si="1778">INT((ROW()-ROW($I$46))/((CARROT_CAP+1)*(MESCLUN_CAP+1)))</x:f>
        <x:v>14</x:v>
      </x:c>
      <x:c r="J9518" s="53" t="n">
        <x:f t="shared" ref="J9518:J9581" si="1779">MOD(INT((ROW()-ROW($I$46))/(MESCLUN_CAP+1)),CARROT_CAP+1)</x:f>
        <x:v>11</x:v>
      </x:c>
      <x:c r="K9518" s="53" t="n">
        <x:f t="shared" ref="K9518:K9581" si="1780">MOD(ROW()-ROW($I$46),MESCLUN_CAP+1)</x:f>
        <x:v>17</x:v>
      </x:c>
      <x:c r="L9518" s="53" t="n">
        <x:f t="shared" ref="L9518:L9581" si="1781">SUM(I9518:K9518)</x:f>
        <x:v>42</x:v>
      </x:c>
      <x:c r="M9518" s="54" t="n">
        <x:f t="shared" ref="M9518:M9581" si="1782">I9518*TOMATO_HOURS*WEEKS*(1+TOMATO_DIM)^I9518+J9518*CARROT_HOURS*WEEKS*(1+CARROT_DIM)^J9518+K9518*MESCLUN_HOURS*WEEKS*(1+MESCLUN_DIM)^K9518</x:f>
        <x:v>6162.7171980159</x:v>
      </x:c>
      <x:c r="N9518" s="54" t="n">
        <x:f t="shared" ref="N9518:N9581" si="1783">MAX(M9518-FARMER_HOURS,0)/TEMP_HOURS_PER_WORKER</x:f>
        <x:v>3.779664720844375</x:v>
      </x:c>
      <x:c r="O9518" s="55" t="n">
        <x:f t="shared" ref="O9518:O9581" si="1784">I9518*TOMATO_PRICE+J9518*CARROT_PRICE+K9518*MESCLUN_PRICE</x:f>
        <x:v>192134</x:v>
      </x:c>
      <x:c r="P9518" s="55" t="n">
        <x:f t="shared" ref="P9518:P9581" si="1785">I9518*TOMATO_FERTILIZER+J9518*CARROT_FERTILIZER+K9518*MESCLUN_FERTILIZER</x:f>
        <x:v>32120</x:v>
      </x:c>
      <x:c r="Q9518" s="55" t="n">
        <x:f t="shared" ref="Q9518:Q9581" si="1786">MIN(M9518,FARMER_HOURS)*FARMER_RATE+MAX(M9518-FARMER_HOURS,0)*TEMP_RATE</x:f>
        <x:v>119491.61802110937</x:v>
      </x:c>
      <x:c r="R9518" s="55" t="n">
        <x:f t="shared" ref="R9518:R9581" si="1787">O9518-P9518-Q9518-FIXED_COST</x:f>
        <x:v>20522.381978890626</x:v>
      </x:c>
      <x:c r="S9518" s="1" t="str">
        <x:f t="shared" ref="S9518:S9581" si="1788">IF(AND(L9518&lt;=TOTAL_BED_CAP,N9518&lt;=TEMP_WORKER_CAP),"YES","NO")</x:f>
        <x:v>YES</x:v>
      </x:c>
      <x:c r="T9518" s="1" t="n">
        <x:f t="shared" ref="T9518:T9581" si="1789">IF(S9518="YES",R9518,-1E+99)</x:f>
        <x:v>20522.381978890626</x:v>
      </x:c>
    </x:row>
    <x:row r="9519">
      <x:c r="A9519" s="1"/>
      <x:c r="B9519" s="1"/>
      <x:c r="C9519" s="1"/>
      <x:c r="D9519" s="1"/>
      <x:c r="E9519" s="1"/>
      <x:c r="F9519" s="1"/>
      <x:c r="G9519" s="1"/>
      <x:c r="H9519" s="1"/>
      <x:c r="I9519" s="53">
        <x:f t="shared" si="1778"/>
        <x:v>14</x:v>
      </x:c>
      <x:c r="J9519" s="53">
        <x:f t="shared" si="1779"/>
        <x:v>11</x:v>
      </x:c>
      <x:c r="K9519" s="53">
        <x:f t="shared" si="1780"/>
        <x:v>18</x:v>
      </x:c>
      <x:c r="L9519" s="53">
        <x:f t="shared" si="1781"/>
        <x:v>43</x:v>
      </x:c>
      <x:c r="M9519" s="54">
        <x:f t="shared" si="1782"/>
        <x:v>6230.8041894744874</x:v>
      </x:c>
      <x:c r="N9519" s="54">
        <x:f t="shared" si="1783"/>
        <x:v>3.8269473538017276</x:v>
      </x:c>
      <x:c r="O9519" s="55">
        <x:f t="shared" si="1784"/>
        <x:v>194834</x:v>
      </x:c>
      <x:c r="P9519" s="55">
        <x:f t="shared" si="1785"/>
        <x:v>33000</x:v>
      </x:c>
      <x:c r="Q9519" s="55">
        <x:f t="shared" si="1786"/>
        <x:v>120673.68384504318</x:v>
      </x:c>
      <x:c r="R9519" s="55">
        <x:f t="shared" si="1787"/>
        <x:v>21160.316154956818</x:v>
      </x:c>
      <x:c r="S9519" s="1" t="str">
        <x:f t="shared" si="1788"/>
        <x:v>YES</x:v>
      </x:c>
      <x:c r="T9519" s="1">
        <x:f t="shared" si="1789"/>
        <x:v>21160.316154956818</x:v>
      </x:c>
    </x:row>
    <x:row r="9520">
      <x:c r="A9520" s="1"/>
      <x:c r="B9520" s="1"/>
      <x:c r="C9520" s="1"/>
      <x:c r="D9520" s="1"/>
      <x:c r="E9520" s="1"/>
      <x:c r="F9520" s="1"/>
      <x:c r="G9520" s="1"/>
      <x:c r="H9520" s="1"/>
      <x:c r="I9520" s="53">
        <x:f t="shared" si="1778"/>
        <x:v>14</x:v>
      </x:c>
      <x:c r="J9520" s="53">
        <x:f t="shared" si="1779"/>
        <x:v>11</x:v>
      </x:c>
      <x:c r="K9520" s="53">
        <x:f t="shared" si="1780"/>
        <x:v>19</x:v>
      </x:c>
      <x:c r="L9520" s="53">
        <x:f t="shared" si="1781"/>
        <x:v>44</x:v>
      </x:c>
      <x:c r="M9520" s="54">
        <x:f t="shared" si="1782"/>
        <x:v>6300.445718110509</x:v>
      </x:c>
      <x:c r="N9520" s="54">
        <x:f t="shared" si="1783"/>
        <x:v>3.8753095264656312</x:v>
      </x:c>
      <x:c r="O9520" s="55">
        <x:f t="shared" si="1784"/>
        <x:v>197534</x:v>
      </x:c>
      <x:c r="P9520" s="55">
        <x:f t="shared" si="1785"/>
        <x:v>33880</x:v>
      </x:c>
      <x:c r="Q9520" s="55">
        <x:f t="shared" si="1786"/>
        <x:v>121882.73816164078</x:v>
      </x:c>
      <x:c r="R9520" s="55">
        <x:f t="shared" si="1787"/>
        <x:v>21771.26183835922</x:v>
      </x:c>
      <x:c r="S9520" s="1" t="str">
        <x:f t="shared" si="1788"/>
        <x:v>YES</x:v>
      </x:c>
      <x:c r="T9520" s="1">
        <x:f t="shared" si="1789"/>
        <x:v>21771.26183835922</x:v>
      </x:c>
    </x:row>
    <x:row r="9521">
      <x:c r="A9521" s="1"/>
      <x:c r="B9521" s="1"/>
      <x:c r="C9521" s="1"/>
      <x:c r="D9521" s="1"/>
      <x:c r="E9521" s="1"/>
      <x:c r="F9521" s="1"/>
      <x:c r="G9521" s="1"/>
      <x:c r="H9521" s="1"/>
      <x:c r="I9521" s="53">
        <x:f t="shared" si="1778"/>
        <x:v>14</x:v>
      </x:c>
      <x:c r="J9521" s="53">
        <x:f t="shared" si="1779"/>
        <x:v>11</x:v>
      </x:c>
      <x:c r="K9521" s="53">
        <x:f t="shared" si="1780"/>
        <x:v>20</x:v>
      </x:c>
      <x:c r="L9521" s="53">
        <x:f t="shared" si="1781"/>
        <x:v>45</x:v>
      </x:c>
      <x:c r="M9521" s="54">
        <x:f t="shared" si="1782"/>
        <x:v>6371.6700087609861</x:v>
      </x:c>
      <x:c r="N9521" s="54">
        <x:f t="shared" si="1783"/>
        <x:v>3.9247708394173513</x:v>
      </x:c>
      <x:c r="O9521" s="55">
        <x:f t="shared" si="1784"/>
        <x:v>200234</x:v>
      </x:c>
      <x:c r="P9521" s="55">
        <x:f t="shared" si="1785"/>
        <x:v>34760</x:v>
      </x:c>
      <x:c r="Q9521" s="55">
        <x:f t="shared" si="1786"/>
        <x:v>123119.27098543379</x:v>
      </x:c>
      <x:c r="R9521" s="55">
        <x:f t="shared" si="1787"/>
        <x:v>22354.729014566212</x:v>
      </x:c>
      <x:c r="S9521" s="1" t="str">
        <x:f t="shared" si="1788"/>
        <x:v>YES</x:v>
      </x:c>
      <x:c r="T9521" s="1">
        <x:f t="shared" si="1789"/>
        <x:v>22354.729014566212</x:v>
      </x:c>
    </x:row>
    <x:row r="9522">
      <x:c r="A9522" s="1"/>
      <x:c r="B9522" s="1"/>
      <x:c r="C9522" s="1"/>
      <x:c r="D9522" s="1"/>
      <x:c r="E9522" s="1"/>
      <x:c r="F9522" s="1"/>
      <x:c r="G9522" s="1"/>
      <x:c r="H9522" s="1"/>
      <x:c r="I9522" s="53">
        <x:f t="shared" si="1778"/>
        <x:v>14</x:v>
      </x:c>
      <x:c r="J9522" s="53">
        <x:f t="shared" si="1779"/>
        <x:v>11</x:v>
      </x:c>
      <x:c r="K9522" s="53">
        <x:f t="shared" si="1780"/>
        <x:v>21</x:v>
      </x:c>
      <x:c r="L9522" s="53">
        <x:f t="shared" si="1781"/>
        <x:v>46</x:v>
      </x:c>
      <x:c r="M9522" s="54">
        <x:f t="shared" si="1782"/>
        <x:v>6444.5057489874298</x:v>
      </x:c>
      <x:c r="N9522" s="54">
        <x:f t="shared" si="1783"/>
        <x:v>3.9753512145746042</x:v>
      </x:c>
      <x:c r="O9522" s="55">
        <x:f t="shared" si="1784"/>
        <x:v>202934</x:v>
      </x:c>
      <x:c r="P9522" s="55">
        <x:f t="shared" si="1785"/>
        <x:v>35640</x:v>
      </x:c>
      <x:c r="Q9522" s="55">
        <x:f t="shared" si="1786"/>
        <x:v>124383.7803643651</x:v>
      </x:c>
      <x:c r="R9522" s="55">
        <x:f t="shared" si="1787"/>
        <x:v>22910.219635634901</x:v>
      </x:c>
      <x:c r="S9522" s="1" t="str">
        <x:f t="shared" si="1788"/>
        <x:v>YES</x:v>
      </x:c>
      <x:c r="T9522" s="1">
        <x:f t="shared" si="1789"/>
        <x:v>22910.219635634901</x:v>
      </x:c>
    </x:row>
    <x:row r="9523">
      <x:c r="A9523" s="1"/>
      <x:c r="B9523" s="1"/>
      <x:c r="C9523" s="1"/>
      <x:c r="D9523" s="1"/>
      <x:c r="E9523" s="1"/>
      <x:c r="F9523" s="1"/>
      <x:c r="G9523" s="1"/>
      <x:c r="H9523" s="1"/>
      <x:c r="I9523" s="53">
        <x:f t="shared" si="1778"/>
        <x:v>14</x:v>
      </x:c>
      <x:c r="J9523" s="53">
        <x:f t="shared" si="1779"/>
        <x:v>11</x:v>
      </x:c>
      <x:c r="K9523" s="53">
        <x:f t="shared" si="1780"/>
        <x:v>22</x:v>
      </x:c>
      <x:c r="L9523" s="53">
        <x:f t="shared" si="1781"/>
        <x:v>47</x:v>
      </x:c>
      <x:c r="M9523" s="54">
        <x:f t="shared" si="1782"/>
        <x:v>6518.9820962338263</x:v>
      </x:c>
      <x:c r="N9523" s="54">
        <x:f t="shared" si="1783"/>
        <x:v>4.0270709001623795</x:v>
      </x:c>
      <x:c r="O9523" s="55">
        <x:f t="shared" si="1784"/>
        <x:v>205634</x:v>
      </x:c>
      <x:c r="P9523" s="55">
        <x:f t="shared" si="1785"/>
        <x:v>36520</x:v>
      </x:c>
      <x:c r="Q9523" s="55">
        <x:f t="shared" si="1786"/>
        <x:v>125676.77250405948</x:v>
      </x:c>
      <x:c r="R9523" s="55">
        <x:f t="shared" si="1787"/>
        <x:v>23437.227495940519</x:v>
      </x:c>
      <x:c r="S9523" s="1" t="str">
        <x:f t="shared" si="1788"/>
        <x:v>NO</x:v>
      </x:c>
      <x:c r="T9523" s="1">
        <x:f t="shared" si="1789"/>
        <x:v>-9.9999999999999997E+98</x:v>
      </x:c>
    </x:row>
    <x:row r="9524">
      <x:c r="A9524" s="1"/>
      <x:c r="B9524" s="1"/>
      <x:c r="C9524" s="1"/>
      <x:c r="D9524" s="1"/>
      <x:c r="E9524" s="1"/>
      <x:c r="F9524" s="1"/>
      <x:c r="G9524" s="1"/>
      <x:c r="H9524" s="1"/>
      <x:c r="I9524" s="53">
        <x:f t="shared" si="1778"/>
        <x:v>14</x:v>
      </x:c>
      <x:c r="J9524" s="53">
        <x:f t="shared" si="1779"/>
        <x:v>11</x:v>
      </x:c>
      <x:c r="K9524" s="53">
        <x:f t="shared" si="1780"/>
        <x:v>23</x:v>
      </x:c>
      <x:c r="L9524" s="53">
        <x:f t="shared" si="1781"/>
        <x:v>48</x:v>
      </x:c>
      <x:c r="M9524" s="54">
        <x:f t="shared" si="1782"/>
        <x:v>6595.128685091262</x:v>
      </x:c>
      <x:c r="N9524" s="54">
        <x:f t="shared" si="1783"/>
        <x:v>4.0799504757578209</x:v>
      </x:c>
      <x:c r="O9524" s="55">
        <x:f t="shared" si="1784"/>
        <x:v>208334</x:v>
      </x:c>
      <x:c r="P9524" s="55">
        <x:f t="shared" si="1785"/>
        <x:v>37400</x:v>
      </x:c>
      <x:c r="Q9524" s="55">
        <x:f t="shared" si="1786"/>
        <x:v>126998.76189394551</x:v>
      </x:c>
      <x:c r="R9524" s="55">
        <x:f t="shared" si="1787"/>
        <x:v>23935.238106054487</x:v>
      </x:c>
      <x:c r="S9524" s="1" t="str">
        <x:f t="shared" si="1788"/>
        <x:v>NO</x:v>
      </x:c>
      <x:c r="T9524" s="1">
        <x:f t="shared" si="1789"/>
        <x:v>-9.9999999999999997E+98</x:v>
      </x:c>
    </x:row>
    <x:row r="9525">
      <x:c r="A9525" s="1"/>
      <x:c r="B9525" s="1"/>
      <x:c r="C9525" s="1"/>
      <x:c r="D9525" s="1"/>
      <x:c r="E9525" s="1"/>
      <x:c r="F9525" s="1"/>
      <x:c r="G9525" s="1"/>
      <x:c r="H9525" s="1"/>
      <x:c r="I9525" s="53">
        <x:f t="shared" si="1778"/>
        <x:v>14</x:v>
      </x:c>
      <x:c r="J9525" s="53">
        <x:f t="shared" si="1779"/>
        <x:v>11</x:v>
      </x:c>
      <x:c r="K9525" s="53">
        <x:f t="shared" si="1780"/>
        <x:v>24</x:v>
      </x:c>
      <x:c r="L9525" s="53">
        <x:f t="shared" si="1781"/>
        <x:v>49</x:v>
      </x:c>
      <x:c r="M9525" s="54">
        <x:f t="shared" si="1782"/>
        <x:v>6672.9756346707582</x:v>
      </x:c>
      <x:c r="N9525" s="54">
        <x:f t="shared" si="1783"/>
        <x:v>4.1340108574102485</x:v>
      </x:c>
      <x:c r="O9525" s="55">
        <x:f t="shared" si="1784"/>
        <x:v>211034</x:v>
      </x:c>
      <x:c r="P9525" s="55">
        <x:f t="shared" si="1785"/>
        <x:v>38280</x:v>
      </x:c>
      <x:c r="Q9525" s="55">
        <x:f t="shared" si="1786"/>
        <x:v>128350.27143525622</x:v>
      </x:c>
      <x:c r="R9525" s="55">
        <x:f t="shared" si="1787"/>
        <x:v>24403.728564743782</x:v>
      </x:c>
      <x:c r="S9525" s="1" t="str">
        <x:f t="shared" si="1788"/>
        <x:v>NO</x:v>
      </x:c>
      <x:c r="T9525" s="1">
        <x:f t="shared" si="1789"/>
        <x:v>-9.9999999999999997E+98</x:v>
      </x:c>
    </x:row>
    <x:row r="9526">
      <x:c r="A9526" s="1"/>
      <x:c r="B9526" s="1"/>
      <x:c r="C9526" s="1"/>
      <x:c r="D9526" s="1"/>
      <x:c r="E9526" s="1"/>
      <x:c r="F9526" s="1"/>
      <x:c r="G9526" s="1"/>
      <x:c r="H9526" s="1"/>
      <x:c r="I9526" s="53">
        <x:f t="shared" si="1778"/>
        <x:v>14</x:v>
      </x:c>
      <x:c r="J9526" s="53">
        <x:f t="shared" si="1779"/>
        <x:v>11</x:v>
      </x:c>
      <x:c r="K9526" s="53">
        <x:f t="shared" si="1780"/>
        <x:v>25</x:v>
      </x:c>
      <x:c r="L9526" s="53">
        <x:f t="shared" si="1781"/>
        <x:v>50</x:v>
      </x:c>
      <x:c r="M9526" s="54">
        <x:f t="shared" si="1782"/>
        <x:v>6752.5535560858561</x:v>
      </x:c>
      <x:c r="N9526" s="54">
        <x:f t="shared" si="1783"/>
        <x:v>4.1892733028374005</x:v>
      </x:c>
      <x:c r="O9526" s="55">
        <x:f t="shared" si="1784"/>
        <x:v>213734</x:v>
      </x:c>
      <x:c r="P9526" s="55">
        <x:f t="shared" si="1785"/>
        <x:v>39160</x:v>
      </x:c>
      <x:c r="Q9526" s="55">
        <x:f t="shared" si="1786"/>
        <x:v>129731.832570935</x:v>
      </x:c>
      <x:c r="R9526" s="55">
        <x:f t="shared" si="1787"/>
        <x:v>24842.167429064997</x:v>
      </x:c>
      <x:c r="S9526" s="1" t="str">
        <x:f t="shared" si="1788"/>
        <x:v>NO</x:v>
      </x:c>
      <x:c r="T9526" s="1">
        <x:f t="shared" si="1789"/>
        <x:v>-9.9999999999999997E+98</x:v>
      </x:c>
    </x:row>
    <x:row r="9527">
      <x:c r="A9527" s="1"/>
      <x:c r="B9527" s="1"/>
      <x:c r="C9527" s="1"/>
      <x:c r="D9527" s="1"/>
      <x:c r="E9527" s="1"/>
      <x:c r="F9527" s="1"/>
      <x:c r="G9527" s="1"/>
      <x:c r="H9527" s="1"/>
      <x:c r="I9527" s="53">
        <x:f t="shared" si="1778"/>
        <x:v>14</x:v>
      </x:c>
      <x:c r="J9527" s="53">
        <x:f t="shared" si="1779"/>
        <x:v>11</x:v>
      </x:c>
      <x:c r="K9527" s="53">
        <x:f t="shared" si="1780"/>
        <x:v>26</x:v>
      </x:c>
      <x:c r="L9527" s="53">
        <x:f t="shared" si="1781"/>
        <x:v>51</x:v>
      </x:c>
      <x:c r="M9527" s="54">
        <x:f t="shared" si="1782"/>
        <x:v>6833.8935600465738</x:v>
      </x:c>
      <x:c r="N9527" s="54">
        <x:f t="shared" si="1783"/>
        <x:v>4.24575941669901</x:v>
      </x:c>
      <x:c r="O9527" s="55">
        <x:f t="shared" si="1784"/>
        <x:v>216434</x:v>
      </x:c>
      <x:c r="P9527" s="55">
        <x:f t="shared" si="1785"/>
        <x:v>40040</x:v>
      </x:c>
      <x:c r="Q9527" s="55">
        <x:f t="shared" si="1786"/>
        <x:v>131143.98541747523</x:v>
      </x:c>
      <x:c r="R9527" s="55">
        <x:f t="shared" si="1787"/>
        <x:v>25250.014582524775</x:v>
      </x:c>
      <x:c r="S9527" s="1" t="str">
        <x:f t="shared" si="1788"/>
        <x:v>NO</x:v>
      </x:c>
      <x:c r="T9527" s="1">
        <x:f t="shared" si="1789"/>
        <x:v>-9.9999999999999997E+98</x:v>
      </x:c>
    </x:row>
    <x:row r="9528">
      <x:c r="A9528" s="1"/>
      <x:c r="B9528" s="1"/>
      <x:c r="C9528" s="1"/>
      <x:c r="D9528" s="1"/>
      <x:c r="E9528" s="1"/>
      <x:c r="F9528" s="1"/>
      <x:c r="G9528" s="1"/>
      <x:c r="H9528" s="1"/>
      <x:c r="I9528" s="53">
        <x:f t="shared" si="1778"/>
        <x:v>14</x:v>
      </x:c>
      <x:c r="J9528" s="53">
        <x:f t="shared" si="1779"/>
        <x:v>11</x:v>
      </x:c>
      <x:c r="K9528" s="53">
        <x:f t="shared" si="1780"/>
        <x:v>27</x:v>
      </x:c>
      <x:c r="L9528" s="53">
        <x:f t="shared" si="1781"/>
        <x:v>52</x:v>
      </x:c>
      <x:c r="M9528" s="54">
        <x:f t="shared" si="1782"/>
        <x:v>6917.0272645663299</x:v>
      </x:c>
      <x:c r="N9528" s="54">
        <x:f t="shared" si="1783"/>
        <x:v>4.3034911559488398</x:v>
      </x:c>
      <x:c r="O9528" s="55">
        <x:f t="shared" si="1784"/>
        <x:v>219134</x:v>
      </x:c>
      <x:c r="P9528" s="55">
        <x:f t="shared" si="1785"/>
        <x:v>40920</x:v>
      </x:c>
      <x:c r="Q9528" s="55">
        <x:f t="shared" si="1786"/>
        <x:v>132587.27889872101</x:v>
      </x:c>
      <x:c r="R9528" s="55">
        <x:f t="shared" si="1787"/>
        <x:v>25626.721101278992</x:v>
      </x:c>
      <x:c r="S9528" s="1" t="str">
        <x:f t="shared" si="1788"/>
        <x:v>NO</x:v>
      </x:c>
      <x:c r="T9528" s="1">
        <x:f t="shared" si="1789"/>
        <x:v>-9.9999999999999997E+98</x:v>
      </x:c>
    </x:row>
    <x:row r="9529">
      <x:c r="A9529" s="1"/>
      <x:c r="B9529" s="1"/>
      <x:c r="C9529" s="1"/>
      <x:c r="D9529" s="1"/>
      <x:c r="E9529" s="1"/>
      <x:c r="F9529" s="1"/>
      <x:c r="G9529" s="1"/>
      <x:c r="H9529" s="1"/>
      <x:c r="I9529" s="53">
        <x:f t="shared" si="1778"/>
        <x:v>14</x:v>
      </x:c>
      <x:c r="J9529" s="53">
        <x:f t="shared" si="1779"/>
        <x:v>11</x:v>
      </x:c>
      <x:c r="K9529" s="53">
        <x:f t="shared" si="1780"/>
        <x:v>28</x:v>
      </x:c>
      <x:c r="L9529" s="53">
        <x:f t="shared" si="1781"/>
        <x:v>53</x:v>
      </x:c>
      <x:c r="M9529" s="54">
        <x:f t="shared" si="1782"/>
        <x:v>7001.9868027834837</x:v>
      </x:c>
      <x:c r="N9529" s="54">
        <x:f t="shared" si="1783"/>
        <x:v>4.3624908352663079</x:v>
      </x:c>
      <x:c r="O9529" s="55">
        <x:f t="shared" si="1784"/>
        <x:v>221834</x:v>
      </x:c>
      <x:c r="P9529" s="55">
        <x:f t="shared" si="1785"/>
        <x:v>41800</x:v>
      </x:c>
      <x:c r="Q9529" s="55">
        <x:f t="shared" si="1786"/>
        <x:v>134062.27088165772</x:v>
      </x:c>
      <x:c r="R9529" s="55">
        <x:f t="shared" si="1787"/>
        <x:v>25971.729118342279</x:v>
      </x:c>
      <x:c r="S9529" s="1" t="str">
        <x:f t="shared" si="1788"/>
        <x:v>NO</x:v>
      </x:c>
      <x:c r="T9529" s="1">
        <x:f t="shared" si="1789"/>
        <x:v>-9.9999999999999997E+98</x:v>
      </x:c>
    </x:row>
    <x:row r="9530">
      <x:c r="A9530" s="1"/>
      <x:c r="B9530" s="1"/>
      <x:c r="C9530" s="1"/>
      <x:c r="D9530" s="1"/>
      <x:c r="E9530" s="1"/>
      <x:c r="F9530" s="1"/>
      <x:c r="G9530" s="1"/>
      <x:c r="H9530" s="1"/>
      <x:c r="I9530" s="53">
        <x:f t="shared" si="1778"/>
        <x:v>14</x:v>
      </x:c>
      <x:c r="J9530" s="53">
        <x:f t="shared" si="1779"/>
        <x:v>11</x:v>
      </x:c>
      <x:c r="K9530" s="53">
        <x:f t="shared" si="1780"/>
        <x:v>29</x:v>
      </x:c>
      <x:c r="L9530" s="53">
        <x:f t="shared" si="1781"/>
        <x:v>54</x:v>
      </x:c>
      <x:c r="M9530" s="54">
        <x:f t="shared" si="1782"/>
        <x:v>7088.8048308991374</x:v>
      </x:c>
      <x:c r="N9530" s="54">
        <x:f t="shared" si="1783"/>
        <x:v>4.4227811325688453</x:v>
      </x:c>
      <x:c r="O9530" s="55">
        <x:f t="shared" si="1784"/>
        <x:v>224534</x:v>
      </x:c>
      <x:c r="P9530" s="55">
        <x:f t="shared" si="1785"/>
        <x:v>42680</x:v>
      </x:c>
      <x:c r="Q9530" s="55">
        <x:f t="shared" si="1786"/>
        <x:v>135569.52831422113</x:v>
      </x:c>
      <x:c r="R9530" s="55">
        <x:f t="shared" si="1787"/>
        <x:v>26284.471685778874</x:v>
      </x:c>
      <x:c r="S9530" s="1" t="str">
        <x:f t="shared" si="1788"/>
        <x:v>NO</x:v>
      </x:c>
      <x:c r="T9530" s="1">
        <x:f t="shared" si="1789"/>
        <x:v>-9.9999999999999997E+98</x:v>
      </x:c>
    </x:row>
    <x:row r="9531">
      <x:c r="A9531" s="1"/>
      <x:c r="B9531" s="1"/>
      <x:c r="C9531" s="1"/>
      <x:c r="D9531" s="1"/>
      <x:c r="E9531" s="1"/>
      <x:c r="F9531" s="1"/>
      <x:c r="G9531" s="1"/>
      <x:c r="H9531" s="1"/>
      <x:c r="I9531" s="53">
        <x:f t="shared" si="1778"/>
        <x:v>14</x:v>
      </x:c>
      <x:c r="J9531" s="53">
        <x:f t="shared" si="1779"/>
        <x:v>11</x:v>
      </x:c>
      <x:c r="K9531" s="53">
        <x:f t="shared" si="1780"/>
        <x:v>30</x:v>
      </x:c>
      <x:c r="L9531" s="53">
        <x:f t="shared" si="1781"/>
        <x:v>55</x:v>
      </x:c>
      <x:c r="M9531" s="54">
        <x:f t="shared" si="1782"/>
        <x:v>7177.5145362329085</x:v>
      </x:c>
      <x:c r="N9531" s="54">
        <x:f t="shared" si="1783"/>
        <x:v>4.4843850946061865</x:v>
      </x:c>
      <x:c r="O9531" s="55">
        <x:f t="shared" si="1784"/>
        <x:v>227234</x:v>
      </x:c>
      <x:c r="P9531" s="55">
        <x:f t="shared" si="1785"/>
        <x:v>43560</x:v>
      </x:c>
      <x:c r="Q9531" s="55">
        <x:f t="shared" si="1786"/>
        <x:v>137109.62736515468</x:v>
      </x:c>
      <x:c r="R9531" s="55">
        <x:f t="shared" si="1787"/>
        <x:v>26564.37263484532</x:v>
      </x:c>
      <x:c r="S9531" s="1" t="str">
        <x:f t="shared" si="1788"/>
        <x:v>NO</x:v>
      </x:c>
      <x:c r="T9531" s="1">
        <x:f t="shared" si="1789"/>
        <x:v>-9.9999999999999997E+98</x:v>
      </x:c>
    </x:row>
    <x:row r="9532">
      <x:c r="A9532" s="1"/>
      <x:c r="B9532" s="1"/>
      <x:c r="C9532" s="1"/>
      <x:c r="D9532" s="1"/>
      <x:c r="E9532" s="1"/>
      <x:c r="F9532" s="1"/>
      <x:c r="G9532" s="1"/>
      <x:c r="H9532" s="1"/>
      <x:c r="I9532" s="53">
        <x:f t="shared" si="1778"/>
        <x:v>14</x:v>
      </x:c>
      <x:c r="J9532" s="53">
        <x:f t="shared" si="1779"/>
        <x:v>12</x:v>
      </x:c>
      <x:c r="K9532" s="53">
        <x:f t="shared" si="1780"/>
        <x:v>0</x:v>
      </x:c>
      <x:c r="L9532" s="53">
        <x:f t="shared" si="1781"/>
        <x:v>26</x:v>
      </x:c>
      <x:c r="M9532" s="54">
        <x:f t="shared" si="1782"/>
        <x:v>5269.0078798775085</x:v>
      </x:c>
      <x:c r="N9532" s="54">
        <x:f t="shared" si="1783"/>
        <x:v>3.1590332499149363</x:v>
      </x:c>
      <x:c r="O9532" s="55">
        <x:f t="shared" si="1784"/>
        <x:v>148328</x:v>
      </x:c>
      <x:c r="P9532" s="55">
        <x:f t="shared" si="1785"/>
        <x:v>17600</x:v>
      </x:c>
      <x:c r="Q9532" s="55">
        <x:f t="shared" si="1786"/>
        <x:v>103975.83124787342</x:v>
      </x:c>
      <x:c r="R9532" s="55">
        <x:f t="shared" si="1787"/>
        <x:v>6752.1687521265849</x:v>
      </x:c>
      <x:c r="S9532" s="1" t="str">
        <x:f t="shared" si="1788"/>
        <x:v>YES</x:v>
      </x:c>
      <x:c r="T9532" s="1">
        <x:f t="shared" si="1789"/>
        <x:v>6752.1687521265849</x:v>
      </x:c>
    </x:row>
    <x:row r="9533">
      <x:c r="A9533" s="1"/>
      <x:c r="B9533" s="1"/>
      <x:c r="C9533" s="1"/>
      <x:c r="D9533" s="1"/>
      <x:c r="E9533" s="1"/>
      <x:c r="F9533" s="1"/>
      <x:c r="G9533" s="1"/>
      <x:c r="H9533" s="1"/>
      <x:c r="I9533" s="53">
        <x:f t="shared" si="1778"/>
        <x:v>14</x:v>
      </x:c>
      <x:c r="J9533" s="53">
        <x:f t="shared" si="1779"/>
        <x:v>12</x:v>
      </x:c>
      <x:c r="K9533" s="53">
        <x:f t="shared" si="1780"/>
        <x:v>1</x:v>
      </x:c>
      <x:c r="L9533" s="53">
        <x:f t="shared" si="1781"/>
        <x:v>27</x:v>
      </x:c>
      <x:c r="M9533" s="54">
        <x:f t="shared" si="1782"/>
        <x:v>5314.5703798775085</x:v>
      </x:c>
      <x:c r="N9533" s="54">
        <x:f t="shared" si="1783"/>
        <x:v>3.1906738749149364</x:v>
      </x:c>
      <x:c r="O9533" s="55">
        <x:f t="shared" si="1784"/>
        <x:v>151028</x:v>
      </x:c>
      <x:c r="P9533" s="55">
        <x:f t="shared" si="1785"/>
        <x:v>18480</x:v>
      </x:c>
      <x:c r="Q9533" s="55">
        <x:f t="shared" si="1786"/>
        <x:v>104766.84687287342</x:v>
      </x:c>
      <x:c r="R9533" s="55">
        <x:f t="shared" si="1787"/>
        <x:v>7781.1531271265849</x:v>
      </x:c>
      <x:c r="S9533" s="1" t="str">
        <x:f t="shared" si="1788"/>
        <x:v>YES</x:v>
      </x:c>
      <x:c r="T9533" s="1">
        <x:f t="shared" si="1789"/>
        <x:v>7781.1531271265849</x:v>
      </x:c>
    </x:row>
    <x:row r="9534">
      <x:c r="A9534" s="1"/>
      <x:c r="B9534" s="1"/>
      <x:c r="C9534" s="1"/>
      <x:c r="D9534" s="1"/>
      <x:c r="E9534" s="1"/>
      <x:c r="F9534" s="1"/>
      <x:c r="G9534" s="1"/>
      <x:c r="H9534" s="1"/>
      <x:c r="I9534" s="53">
        <x:f t="shared" si="1778"/>
        <x:v>14</x:v>
      </x:c>
      <x:c r="J9534" s="53">
        <x:f t="shared" si="1779"/>
        <x:v>12</x:v>
      </x:c>
      <x:c r="K9534" s="53">
        <x:f t="shared" si="1780"/>
        <x:v>2</x:v>
      </x:c>
      <x:c r="L9534" s="53">
        <x:f t="shared" si="1781"/>
        <x:v>28</x:v>
      </x:c>
      <x:c r="M9534" s="54">
        <x:f t="shared" si="1782"/>
        <x:v>5361.2719423775088</x:v>
      </x:c>
      <x:c r="N9534" s="54">
        <x:f t="shared" si="1783"/>
        <x:v>3.2231055155399368</x:v>
      </x:c>
      <x:c r="O9534" s="55">
        <x:f t="shared" si="1784"/>
        <x:v>153728</x:v>
      </x:c>
      <x:c r="P9534" s="55">
        <x:f t="shared" si="1785"/>
        <x:v>19360</x:v>
      </x:c>
      <x:c r="Q9534" s="55">
        <x:f t="shared" si="1786"/>
        <x:v>105577.63788849842</x:v>
      </x:c>
      <x:c r="R9534" s="55">
        <x:f t="shared" si="1787"/>
        <x:v>8790.3621115015849</x:v>
      </x:c>
      <x:c r="S9534" s="1" t="str">
        <x:f t="shared" si="1788"/>
        <x:v>YES</x:v>
      </x:c>
      <x:c r="T9534" s="1">
        <x:f t="shared" si="1789"/>
        <x:v>8790.3621115015849</x:v>
      </x:c>
    </x:row>
    <x:row r="9535">
      <x:c r="A9535" s="1"/>
      <x:c r="B9535" s="1"/>
      <x:c r="C9535" s="1"/>
      <x:c r="D9535" s="1"/>
      <x:c r="E9535" s="1"/>
      <x:c r="F9535" s="1"/>
      <x:c r="G9535" s="1"/>
      <x:c r="H9535" s="1"/>
      <x:c r="I9535" s="53">
        <x:f t="shared" si="1778"/>
        <x:v>14</x:v>
      </x:c>
      <x:c r="J9535" s="53">
        <x:f t="shared" si="1779"/>
        <x:v>12</x:v>
      </x:c>
      <x:c r="K9535" s="53">
        <x:f t="shared" si="1780"/>
        <x:v>3</x:v>
      </x:c>
      <x:c r="L9535" s="53">
        <x:f t="shared" si="1781"/>
        <x:v>29</x:v>
      </x:c>
      <x:c r="M9535" s="54">
        <x:f t="shared" si="1782"/>
        <x:v>5409.1339247993837</x:v>
      </x:c>
      <x:c r="N9535" s="54">
        <x:f t="shared" si="1783"/>
        <x:v>3.2563430033329053</x:v>
      </x:c>
      <x:c r="O9535" s="55">
        <x:f t="shared" si="1784"/>
        <x:v>156428</x:v>
      </x:c>
      <x:c r="P9535" s="55">
        <x:f t="shared" si="1785"/>
        <x:v>20240</x:v>
      </x:c>
      <x:c r="Q9535" s="55">
        <x:f t="shared" si="1786"/>
        <x:v>106408.57508332263</x:v>
      </x:c>
      <x:c r="R9535" s="55">
        <x:f t="shared" si="1787"/>
        <x:v>9779.4249166773661</x:v>
      </x:c>
      <x:c r="S9535" s="1" t="str">
        <x:f t="shared" si="1788"/>
        <x:v>YES</x:v>
      </x:c>
      <x:c r="T9535" s="1">
        <x:f t="shared" si="1789"/>
        <x:v>9779.4249166773661</x:v>
      </x:c>
    </x:row>
    <x:row r="9536">
      <x:c r="A9536" s="1"/>
      <x:c r="B9536" s="1"/>
      <x:c r="C9536" s="1"/>
      <x:c r="D9536" s="1"/>
      <x:c r="E9536" s="1"/>
      <x:c r="F9536" s="1"/>
      <x:c r="G9536" s="1"/>
      <x:c r="H9536" s="1"/>
      <x:c r="I9536" s="53">
        <x:f t="shared" si="1778"/>
        <x:v>14</x:v>
      </x:c>
      <x:c r="J9536" s="53">
        <x:f t="shared" si="1779"/>
        <x:v>12</x:v>
      </x:c>
      <x:c r="K9536" s="53">
        <x:f t="shared" si="1780"/>
        <x:v>4</x:v>
      </x:c>
      <x:c r="L9536" s="53">
        <x:f t="shared" si="1781"/>
        <x:v>30</x:v>
      </x:c>
      <x:c r="M9536" s="54">
        <x:f t="shared" si="1782"/>
        <x:v>5458.1780405220397</x:v>
      </x:c>
      <x:c r="N9536" s="54">
        <x:f t="shared" si="1783"/>
        <x:v>3.2904014170291944</x:v>
      </x:c>
      <x:c r="O9536" s="55">
        <x:f t="shared" si="1784"/>
        <x:v>159128</x:v>
      </x:c>
      <x:c r="P9536" s="55">
        <x:f t="shared" si="1785"/>
        <x:v>21120</x:v>
      </x:c>
      <x:c r="Q9536" s="55">
        <x:f t="shared" si="1786"/>
        <x:v>107260.03542572986</x:v>
      </x:c>
      <x:c r="R9536" s="55">
        <x:f t="shared" si="1787"/>
        <x:v>10747.96457427014</x:v>
      </x:c>
      <x:c r="S9536" s="1" t="str">
        <x:f t="shared" si="1788"/>
        <x:v>YES</x:v>
      </x:c>
      <x:c r="T9536" s="1">
        <x:f t="shared" si="1789"/>
        <x:v>10747.96457427014</x:v>
      </x:c>
    </x:row>
    <x:row r="9537">
      <x:c r="A9537" s="1"/>
      <x:c r="B9537" s="1"/>
      <x:c r="C9537" s="1"/>
      <x:c r="D9537" s="1"/>
      <x:c r="E9537" s="1"/>
      <x:c r="F9537" s="1"/>
      <x:c r="G9537" s="1"/>
      <x:c r="H9537" s="1"/>
      <x:c r="I9537" s="53">
        <x:f t="shared" si="1778"/>
        <x:v>14</x:v>
      </x:c>
      <x:c r="J9537" s="53">
        <x:f t="shared" si="1779"/>
        <x:v>12</x:v>
      </x:c>
      <x:c r="K9537" s="53">
        <x:f t="shared" si="1780"/>
        <x:v>5</x:v>
      </x:c>
      <x:c r="L9537" s="53">
        <x:f t="shared" si="1781"/>
        <x:v>31</x:v>
      </x:c>
      <x:c r="M9537" s="54">
        <x:f t="shared" si="1782"/>
        <x:v>5508.4263644432431</x:v>
      </x:c>
      <x:c r="N9537" s="54">
        <x:f t="shared" si="1783"/>
        <x:v>3.3252960864189189</x:v>
      </x:c>
      <x:c r="O9537" s="55">
        <x:f t="shared" si="1784"/>
        <x:v>161828</x:v>
      </x:c>
      <x:c r="P9537" s="55">
        <x:f t="shared" si="1785"/>
        <x:v>22000</x:v>
      </x:c>
      <x:c r="Q9537" s="55">
        <x:f t="shared" si="1786"/>
        <x:v>108132.40216047296</x:v>
      </x:c>
      <x:c r="R9537" s="55">
        <x:f t="shared" si="1787"/>
        <x:v>11695.597839527036</x:v>
      </x:c>
      <x:c r="S9537" s="1" t="str">
        <x:f t="shared" si="1788"/>
        <x:v>YES</x:v>
      </x:c>
      <x:c r="T9537" s="1">
        <x:f t="shared" si="1789"/>
        <x:v>11695.597839527036</x:v>
      </x:c>
    </x:row>
    <x:row r="9538">
      <x:c r="A9538" s="1"/>
      <x:c r="B9538" s="1"/>
      <x:c r="C9538" s="1"/>
      <x:c r="D9538" s="1"/>
      <x:c r="E9538" s="1"/>
      <x:c r="F9538" s="1"/>
      <x:c r="G9538" s="1"/>
      <x:c r="H9538" s="1"/>
      <x:c r="I9538" s="53">
        <x:f t="shared" si="1778"/>
        <x:v>14</x:v>
      </x:c>
      <x:c r="J9538" s="53">
        <x:f t="shared" si="1779"/>
        <x:v>12</x:v>
      </x:c>
      <x:c r="K9538" s="53">
        <x:f t="shared" si="1780"/>
        <x:v>6</x:v>
      </x:c>
      <x:c r="L9538" s="53">
        <x:f t="shared" si="1781"/>
        <x:v>32</x:v>
      </x:c>
      <x:c r="M9538" s="54">
        <x:f t="shared" si="1782"/>
        <x:v>5559.9013386248762</x:v>
      </x:c>
      <x:c r="N9538" s="54">
        <x:f t="shared" si="1783"/>
        <x:v>3.361042596267275</x:v>
      </x:c>
      <x:c r="O9538" s="55">
        <x:f t="shared" si="1784"/>
        <x:v>164528</x:v>
      </x:c>
      <x:c r="P9538" s="55">
        <x:f t="shared" si="1785"/>
        <x:v>22880</x:v>
      </x:c>
      <x:c r="Q9538" s="55">
        <x:f t="shared" si="1786"/>
        <x:v>109026.06490668187</x:v>
      </x:c>
      <x:c r="R9538" s="55">
        <x:f t="shared" si="1787"/>
        <x:v>12621.935093318127</x:v>
      </x:c>
      <x:c r="S9538" s="1" t="str">
        <x:f t="shared" si="1788"/>
        <x:v>YES</x:v>
      </x:c>
      <x:c r="T9538" s="1">
        <x:f t="shared" si="1789"/>
        <x:v>12621.935093318127</x:v>
      </x:c>
    </x:row>
    <x:row r="9539">
      <x:c r="A9539" s="1"/>
      <x:c r="B9539" s="1"/>
      <x:c r="C9539" s="1"/>
      <x:c r="D9539" s="1"/>
      <x:c r="E9539" s="1"/>
      <x:c r="F9539" s="1"/>
      <x:c r="G9539" s="1"/>
      <x:c r="H9539" s="1"/>
      <x:c r="I9539" s="53">
        <x:f t="shared" si="1778"/>
        <x:v>14</x:v>
      </x:c>
      <x:c r="J9539" s="53">
        <x:f t="shared" si="1779"/>
        <x:v>12</x:v>
      </x:c>
      <x:c r="K9539" s="53">
        <x:f t="shared" si="1780"/>
        <x:v>7</x:v>
      </x:c>
      <x:c r="L9539" s="53">
        <x:f t="shared" si="1781"/>
        <x:v>33</x:v>
      </x:c>
      <x:c r="M9539" s="54">
        <x:f t="shared" si="1782"/>
        <x:v>5612.625778022837</x:v>
      </x:c>
      <x:c r="N9539" s="54">
        <x:f t="shared" si="1783"/>
        <x:v>3.3976567902936368</x:v>
      </x:c>
      <x:c r="O9539" s="55">
        <x:f t="shared" si="1784"/>
        <x:v>167228</x:v>
      </x:c>
      <x:c r="P9539" s="55">
        <x:f t="shared" si="1785"/>
        <x:v>23760</x:v>
      </x:c>
      <x:c r="Q9539" s="55">
        <x:f t="shared" si="1786"/>
        <x:v>109941.41975734092</x:v>
      </x:c>
      <x:c r="R9539" s="55">
        <x:f t="shared" si="1787"/>
        <x:v>13526.580242659082</x:v>
      </x:c>
      <x:c r="S9539" s="1" t="str">
        <x:f t="shared" si="1788"/>
        <x:v>YES</x:v>
      </x:c>
      <x:c r="T9539" s="1">
        <x:f t="shared" si="1789"/>
        <x:v>13526.580242659082</x:v>
      </x:c>
    </x:row>
    <x:row r="9540">
      <x:c r="A9540" s="1"/>
      <x:c r="B9540" s="1"/>
      <x:c r="C9540" s="1"/>
      <x:c r="D9540" s="1"/>
      <x:c r="E9540" s="1"/>
      <x:c r="F9540" s="1"/>
      <x:c r="G9540" s="1"/>
      <x:c r="H9540" s="1"/>
      <x:c r="I9540" s="53">
        <x:f t="shared" si="1778"/>
        <x:v>14</x:v>
      </x:c>
      <x:c r="J9540" s="53">
        <x:f t="shared" si="1779"/>
        <x:v>12</x:v>
      </x:c>
      <x:c r="K9540" s="53">
        <x:f t="shared" si="1780"/>
        <x:v>8</x:v>
      </x:c>
      <x:c r="L9540" s="53">
        <x:f t="shared" si="1781"/>
        <x:v>34</x:v>
      </x:c>
      <x:c r="M9540" s="54">
        <x:f t="shared" si="1782"/>
        <x:v>5666.6228763028166</x:v>
      </x:c>
      <x:c r="N9540" s="54">
        <x:f t="shared" si="1783"/>
        <x:v>3.4351547752102891</x:v>
      </x:c>
      <x:c r="O9540" s="55">
        <x:f t="shared" si="1784"/>
        <x:v>169928</x:v>
      </x:c>
      <x:c r="P9540" s="55">
        <x:f t="shared" si="1785"/>
        <x:v>24640</x:v>
      </x:c>
      <x:c r="Q9540" s="55">
        <x:f t="shared" si="1786"/>
        <x:v>110878.86938025724</x:v>
      </x:c>
      <x:c r="R9540" s="55">
        <x:f t="shared" si="1787"/>
        <x:v>14409.130619742762</x:v>
      </x:c>
      <x:c r="S9540" s="1" t="str">
        <x:f t="shared" si="1788"/>
        <x:v>YES</x:v>
      </x:c>
      <x:c r="T9540" s="1">
        <x:f t="shared" si="1789"/>
        <x:v>14409.130619742762</x:v>
      </x:c>
    </x:row>
    <x:row r="9541">
      <x:c r="A9541" s="1"/>
      <x:c r="B9541" s="1"/>
      <x:c r="C9541" s="1"/>
      <x:c r="D9541" s="1"/>
      <x:c r="E9541" s="1"/>
      <x:c r="F9541" s="1"/>
      <x:c r="G9541" s="1"/>
      <x:c r="H9541" s="1"/>
      <x:c r="I9541" s="53">
        <x:f t="shared" si="1778"/>
        <x:v>14</x:v>
      </x:c>
      <x:c r="J9541" s="53">
        <x:f t="shared" si="1779"/>
        <x:v>12</x:v>
      </x:c>
      <x:c r="K9541" s="53">
        <x:f t="shared" si="1780"/>
        <x:v>9</x:v>
      </x:c>
      <x:c r="L9541" s="53">
        <x:f t="shared" si="1781"/>
        <x:v>35</x:v>
      </x:c>
      <x:c r="M9541" s="54">
        <x:f t="shared" si="1782"/>
        <x:v>5721.9162117432115</x:v>
      </x:c>
      <x:c r="N9541" s="54">
        <x:f t="shared" si="1783"/>
        <x:v>3.4735529248216745</x:v>
      </x:c>
      <x:c r="O9541" s="55">
        <x:f t="shared" si="1784"/>
        <x:v>172628</x:v>
      </x:c>
      <x:c r="P9541" s="55">
        <x:f t="shared" si="1785"/>
        <x:v>25520</x:v>
      </x:c>
      <x:c r="Q9541" s="55">
        <x:f t="shared" si="1786"/>
        <x:v>111838.82312054187</x:v>
      </x:c>
      <x:c r="R9541" s="55">
        <x:f t="shared" si="1787"/>
        <x:v>15269.176879458129</x:v>
      </x:c>
      <x:c r="S9541" s="1" t="str">
        <x:f t="shared" si="1788"/>
        <x:v>YES</x:v>
      </x:c>
      <x:c r="T9541" s="1">
        <x:f t="shared" si="1789"/>
        <x:v>15269.176879458129</x:v>
      </x:c>
    </x:row>
    <x:row r="9542">
      <x:c r="A9542" s="1"/>
      <x:c r="B9542" s="1"/>
      <x:c r="C9542" s="1"/>
      <x:c r="D9542" s="1"/>
      <x:c r="E9542" s="1"/>
      <x:c r="F9542" s="1"/>
      <x:c r="G9542" s="1"/>
      <x:c r="H9542" s="1"/>
      <x:c r="I9542" s="53">
        <x:f t="shared" si="1778"/>
        <x:v>14</x:v>
      </x:c>
      <x:c r="J9542" s="53">
        <x:f t="shared" si="1779"/>
        <x:v>12</x:v>
      </x:c>
      <x:c r="K9542" s="53">
        <x:f t="shared" si="1780"/>
        <x:v>10</x:v>
      </x:c>
      <x:c r="L9542" s="53">
        <x:f t="shared" si="1781"/>
        <x:v>36</x:v>
      </x:c>
      <x:c r="M9542" s="54">
        <x:f t="shared" si="1782"/>
        <x:v>5778.529753226424</x:v>
      </x:c>
      <x:c r="N9542" s="54">
        <x:f t="shared" si="1783"/>
        <x:v>3.5128678841850167</x:v>
      </x:c>
      <x:c r="O9542" s="55">
        <x:f t="shared" si="1784"/>
        <x:v>175328</x:v>
      </x:c>
      <x:c r="P9542" s="55">
        <x:f t="shared" si="1785"/>
        <x:v>26400</x:v>
      </x:c>
      <x:c r="Q9542" s="55">
        <x:f t="shared" si="1786"/>
        <x:v>112821.69710462542</x:v>
      </x:c>
      <x:c r="R9542" s="55">
        <x:f t="shared" si="1787"/>
        <x:v>16106.302895374582</x:v>
      </x:c>
      <x:c r="S9542" s="1" t="str">
        <x:f t="shared" si="1788"/>
        <x:v>YES</x:v>
      </x:c>
      <x:c r="T9542" s="1">
        <x:f t="shared" si="1789"/>
        <x:v>16106.302895374582</x:v>
      </x:c>
    </x:row>
    <x:row r="9543">
      <x:c r="A9543" s="1"/>
      <x:c r="B9543" s="1"/>
      <x:c r="C9543" s="1"/>
      <x:c r="D9543" s="1"/>
      <x:c r="E9543" s="1"/>
      <x:c r="F9543" s="1"/>
      <x:c r="G9543" s="1"/>
      <x:c r="H9543" s="1"/>
      <x:c r="I9543" s="53">
        <x:f t="shared" si="1778"/>
        <x:v>14</x:v>
      </x:c>
      <x:c r="J9543" s="53">
        <x:f t="shared" si="1779"/>
        <x:v>12</x:v>
      </x:c>
      <x:c r="K9543" s="53">
        <x:f t="shared" si="1780"/>
        <x:v>11</x:v>
      </x:c>
      <x:c r="L9543" s="53">
        <x:f t="shared" si="1781"/>
        <x:v>37</x:v>
      </x:c>
      <x:c r="M9543" s="54">
        <x:f t="shared" si="1782"/>
        <x:v>5836.4878663198633</x:v>
      </x:c>
      <x:c r="N9543" s="54">
        <x:f t="shared" si="1783"/>
        <x:v>3.5531165738332384</x:v>
      </x:c>
      <x:c r="O9543" s="55">
        <x:f t="shared" si="1784"/>
        <x:v>178028</x:v>
      </x:c>
      <x:c r="P9543" s="55">
        <x:f t="shared" si="1785"/>
        <x:v>27280</x:v>
      </x:c>
      <x:c r="Q9543" s="55">
        <x:f t="shared" si="1786"/>
        <x:v>113827.91434583096</x:v>
      </x:c>
      <x:c r="R9543" s="55">
        <x:f t="shared" si="1787"/>
        <x:v>16920.085654169045</x:v>
      </x:c>
      <x:c r="S9543" s="1" t="str">
        <x:f t="shared" si="1788"/>
        <x:v>YES</x:v>
      </x:c>
      <x:c r="T9543" s="1">
        <x:f t="shared" si="1789"/>
        <x:v>16920.085654169045</x:v>
      </x:c>
    </x:row>
    <x:row r="9544">
      <x:c r="A9544" s="1"/>
      <x:c r="B9544" s="1"/>
      <x:c r="C9544" s="1"/>
      <x:c r="D9544" s="1"/>
      <x:c r="E9544" s="1"/>
      <x:c r="F9544" s="1"/>
      <x:c r="G9544" s="1"/>
      <x:c r="H9544" s="1"/>
      <x:c r="I9544" s="53">
        <x:f t="shared" si="1778"/>
        <x:v>14</x:v>
      </x:c>
      <x:c r="J9544" s="53">
        <x:f t="shared" si="1779"/>
        <x:v>12</x:v>
      </x:c>
      <x:c r="K9544" s="53">
        <x:f t="shared" si="1780"/>
        <x:v>12</x:v>
      </x:c>
      <x:c r="L9544" s="53">
        <x:f t="shared" si="1781"/>
        <x:v>38</x:v>
      </x:c>
      <x:c r="M9544" s="54">
        <x:f t="shared" si="1782"/>
        <x:v>5895.8153194479273</x:v>
      </x:c>
      <x:c r="N9544" s="54">
        <x:f t="shared" si="1783"/>
        <x:v>3.5943161940610606</x:v>
      </x:c>
      <x:c r="O9544" s="55">
        <x:f t="shared" si="1784"/>
        <x:v>180728</x:v>
      </x:c>
      <x:c r="P9544" s="55">
        <x:f t="shared" si="1785"/>
        <x:v>28160</x:v>
      </x:c>
      <x:c r="Q9544" s="55">
        <x:f t="shared" si="1786"/>
        <x:v>114857.90485152652</x:v>
      </x:c>
      <x:c r="R9544" s="55">
        <x:f t="shared" si="1787"/>
        <x:v>17710.095148473483</x:v>
      </x:c>
      <x:c r="S9544" s="1" t="str">
        <x:f t="shared" si="1788"/>
        <x:v>YES</x:v>
      </x:c>
      <x:c r="T9544" s="1">
        <x:f t="shared" si="1789"/>
        <x:v>17710.095148473483</x:v>
      </x:c>
    </x:row>
    <x:row r="9545">
      <x:c r="A9545" s="1"/>
      <x:c r="B9545" s="1"/>
      <x:c r="C9545" s="1"/>
      <x:c r="D9545" s="1"/>
      <x:c r="E9545" s="1"/>
      <x:c r="F9545" s="1"/>
      <x:c r="G9545" s="1"/>
      <x:c r="H9545" s="1"/>
      <x:c r="I9545" s="53">
        <x:f t="shared" si="1778"/>
        <x:v>14</x:v>
      </x:c>
      <x:c r="J9545" s="53">
        <x:f t="shared" si="1779"/>
        <x:v>12</x:v>
      </x:c>
      <x:c r="K9545" s="53">
        <x:f t="shared" si="1780"/>
        <x:v>13</x:v>
      </x:c>
      <x:c r="L9545" s="53">
        <x:f t="shared" si="1781"/>
        <x:v>39</x:v>
      </x:c>
      <x:c r="M9545" s="54">
        <x:f t="shared" si="1782"/>
        <x:v>5956.5372901563114</x:v>
      </x:c>
      <x:c r="N9545" s="54">
        <x:f t="shared" si="1783"/>
        <x:v>3.6364842292752164</x:v>
      </x:c>
      <x:c r="O9545" s="55">
        <x:f t="shared" si="1784"/>
        <x:v>183428</x:v>
      </x:c>
      <x:c r="P9545" s="55">
        <x:f t="shared" si="1785"/>
        <x:v>29040</x:v>
      </x:c>
      <x:c r="Q9545" s="55">
        <x:f t="shared" si="1786"/>
        <x:v>115912.10573188041</x:v>
      </x:c>
      <x:c r="R9545" s="55">
        <x:f t="shared" si="1787"/>
        <x:v>18475.894268119591</x:v>
      </x:c>
      <x:c r="S9545" s="1" t="str">
        <x:f t="shared" si="1788"/>
        <x:v>YES</x:v>
      </x:c>
      <x:c r="T9545" s="1">
        <x:f t="shared" si="1789"/>
        <x:v>18475.894268119591</x:v>
      </x:c>
    </x:row>
    <x:row r="9546">
      <x:c r="A9546" s="1"/>
      <x:c r="B9546" s="1"/>
      <x:c r="C9546" s="1"/>
      <x:c r="D9546" s="1"/>
      <x:c r="E9546" s="1"/>
      <x:c r="F9546" s="1"/>
      <x:c r="G9546" s="1"/>
      <x:c r="H9546" s="1"/>
      <x:c r="I9546" s="53">
        <x:f t="shared" si="1778"/>
        <x:v>14</x:v>
      </x:c>
      <x:c r="J9546" s="53">
        <x:f t="shared" si="1779"/>
        <x:v>12</x:v>
      </x:c>
      <x:c r="K9546" s="53">
        <x:f t="shared" si="1780"/>
        <x:v>14</x:v>
      </x:c>
      <x:c r="L9546" s="53">
        <x:f t="shared" si="1781"/>
        <x:v>40</x:v>
      </x:c>
      <x:c r="M9546" s="54">
        <x:f t="shared" si="1782"/>
        <x:v>6018.6793714699734</x:v>
      </x:c>
      <x:c r="N9546" s="54">
        <x:f t="shared" si="1783"/>
        <x:v>3.6796384524097037</x:v>
      </x:c>
      <x:c r="O9546" s="55">
        <x:f t="shared" si="1784"/>
        <x:v>186128</x:v>
      </x:c>
      <x:c r="P9546" s="55">
        <x:f t="shared" si="1785"/>
        <x:v>29920</x:v>
      </x:c>
      <x:c r="Q9546" s="55">
        <x:f t="shared" si="1786"/>
        <x:v>116990.96131024259</x:v>
      </x:c>
      <x:c r="R9546" s="55">
        <x:f t="shared" si="1787"/>
        <x:v>19217.038689757406</x:v>
      </x:c>
      <x:c r="S9546" s="1" t="str">
        <x:f t="shared" si="1788"/>
        <x:v>YES</x:v>
      </x:c>
      <x:c r="T9546" s="1">
        <x:f t="shared" si="1789"/>
        <x:v>19217.038689757406</x:v>
      </x:c>
    </x:row>
    <x:row r="9547">
      <x:c r="A9547" s="1"/>
      <x:c r="B9547" s="1"/>
      <x:c r="C9547" s="1"/>
      <x:c r="D9547" s="1"/>
      <x:c r="E9547" s="1"/>
      <x:c r="F9547" s="1"/>
      <x:c r="G9547" s="1"/>
      <x:c r="H9547" s="1"/>
      <x:c r="I9547" s="53">
        <x:f t="shared" si="1778"/>
        <x:v>14</x:v>
      </x:c>
      <x:c r="J9547" s="53">
        <x:f t="shared" si="1779"/>
        <x:v>12</x:v>
      </x:c>
      <x:c r="K9547" s="53">
        <x:f t="shared" si="1780"/>
        <x:v>15</x:v>
      </x:c>
      <x:c r="L9547" s="53">
        <x:f t="shared" si="1781"/>
        <x:v>41</x:v>
      </x:c>
      <x:c r="M9547" s="54">
        <x:f t="shared" si="1782"/>
        <x:v>6082.26757834612</x:v>
      </x:c>
      <x:c r="N9547" s="54">
        <x:f t="shared" si="1783"/>
        <x:v>3.7237969294070279</x:v>
      </x:c>
      <x:c r="O9547" s="55">
        <x:f t="shared" si="1784"/>
        <x:v>188828</x:v>
      </x:c>
      <x:c r="P9547" s="55">
        <x:f t="shared" si="1785"/>
        <x:v>30800</x:v>
      </x:c>
      <x:c r="Q9547" s="55">
        <x:f t="shared" si="1786"/>
        <x:v>118094.92323517569</x:v>
      </x:c>
      <x:c r="R9547" s="55">
        <x:f t="shared" si="1787"/>
        <x:v>19933.076764824305</x:v>
      </x:c>
      <x:c r="S9547" s="1" t="str">
        <x:f t="shared" si="1788"/>
        <x:v>YES</x:v>
      </x:c>
      <x:c r="T9547" s="1">
        <x:f t="shared" si="1789"/>
        <x:v>19933.076764824305</x:v>
      </x:c>
    </x:row>
    <x:row r="9548">
      <x:c r="A9548" s="1"/>
      <x:c r="B9548" s="1"/>
      <x:c r="C9548" s="1"/>
      <x:c r="D9548" s="1"/>
      <x:c r="E9548" s="1"/>
      <x:c r="F9548" s="1"/>
      <x:c r="G9548" s="1"/>
      <x:c r="H9548" s="1"/>
      <x:c r="I9548" s="53">
        <x:f t="shared" si="1778"/>
        <x:v>14</x:v>
      </x:c>
      <x:c r="J9548" s="53">
        <x:f t="shared" si="1779"/>
        <x:v>12</x:v>
      </x:c>
      <x:c r="K9548" s="53">
        <x:f t="shared" si="1780"/>
        <x:v>16</x:v>
      </x:c>
      <x:c r="L9548" s="53">
        <x:f t="shared" si="1781"/>
        <x:v>42</x:v>
      </x:c>
      <x:c r="M9548" s="54">
        <x:f t="shared" si="1782"/>
        <x:v>6147.3283542236086</x:v>
      </x:c>
      <x:c r="N9548" s="54">
        <x:f t="shared" si="1783"/>
        <x:v>3.7689780237663948</x:v>
      </x:c>
      <x:c r="O9548" s="55">
        <x:f t="shared" si="1784"/>
        <x:v>191528</x:v>
      </x:c>
      <x:c r="P9548" s="55">
        <x:f t="shared" si="1785"/>
        <x:v>31680</x:v>
      </x:c>
      <x:c r="Q9548" s="55">
        <x:f t="shared" si="1786"/>
        <x:v>119224.45059415988</x:v>
      </x:c>
      <x:c r="R9548" s="55">
        <x:f t="shared" si="1787"/>
        <x:v>20623.549405840124</x:v>
      </x:c>
      <x:c r="S9548" s="1" t="str">
        <x:f t="shared" si="1788"/>
        <x:v>YES</x:v>
      </x:c>
      <x:c r="T9548" s="1">
        <x:f t="shared" si="1789"/>
        <x:v>20623.549405840124</x:v>
      </x:c>
    </x:row>
    <x:row r="9549">
      <x:c r="A9549" s="1"/>
      <x:c r="B9549" s="1"/>
      <x:c r="C9549" s="1"/>
      <x:c r="D9549" s="1"/>
      <x:c r="E9549" s="1"/>
      <x:c r="F9549" s="1"/>
      <x:c r="G9549" s="1"/>
      <x:c r="H9549" s="1"/>
      <x:c r="I9549" s="53">
        <x:f t="shared" si="1778"/>
        <x:v>14</x:v>
      </x:c>
      <x:c r="J9549" s="53">
        <x:f t="shared" si="1779"/>
        <x:v>12</x:v>
      </x:c>
      <x:c r="K9549" s="53">
        <x:f t="shared" si="1780"/>
        <x:v>17</x:v>
      </x:c>
      <x:c r="L9549" s="53">
        <x:f t="shared" si="1781"/>
        <x:v>43</x:v>
      </x:c>
      <x:c r="M9549" s="54">
        <x:f t="shared" si="1782"/>
        <x:v>6213.8885776701491</x:v>
      </x:c>
      <x:c r="N9549" s="54">
        <x:f t="shared" si="1783"/>
        <x:v>3.8152004011598257</x:v>
      </x:c>
      <x:c r="O9549" s="55">
        <x:f t="shared" si="1784"/>
        <x:v>194228</x:v>
      </x:c>
      <x:c r="P9549" s="55">
        <x:f t="shared" si="1785"/>
        <x:v>32560</x:v>
      </x:c>
      <x:c r="Q9549" s="55">
        <x:f t="shared" si="1786"/>
        <x:v>120380.01002899565</x:v>
      </x:c>
      <x:c r="R9549" s="55">
        <x:f t="shared" si="1787"/>
        <x:v>21287.989971004354</x:v>
      </x:c>
      <x:c r="S9549" s="1" t="str">
        <x:f t="shared" si="1788"/>
        <x:v>YES</x:v>
      </x:c>
      <x:c r="T9549" s="1">
        <x:f t="shared" si="1789"/>
        <x:v>21287.989971004354</x:v>
      </x:c>
    </x:row>
    <x:row r="9550">
      <x:c r="A9550" s="1"/>
      <x:c r="B9550" s="1"/>
      <x:c r="C9550" s="1"/>
      <x:c r="D9550" s="1"/>
      <x:c r="E9550" s="1"/>
      <x:c r="F9550" s="1"/>
      <x:c r="G9550" s="1"/>
      <x:c r="H9550" s="1"/>
      <x:c r="I9550" s="53">
        <x:f t="shared" si="1778"/>
        <x:v>14</x:v>
      </x:c>
      <x:c r="J9550" s="53">
        <x:f t="shared" si="1779"/>
        <x:v>12</x:v>
      </x:c>
      <x:c r="K9550" s="53">
        <x:f t="shared" si="1780"/>
        <x:v>18</x:v>
      </x:c>
      <x:c r="L9550" s="53">
        <x:f t="shared" si="1781"/>
        <x:v>44</x:v>
      </x:c>
      <x:c r="M9550" s="54">
        <x:f t="shared" si="1782"/>
        <x:v>6281.9755691287364</x:v>
      </x:c>
      <x:c r="N9550" s="54">
        <x:f t="shared" si="1783"/>
        <x:v>3.8624830341171781</x:v>
      </x:c>
      <x:c r="O9550" s="55">
        <x:f t="shared" si="1784"/>
        <x:v>196928</x:v>
      </x:c>
      <x:c r="P9550" s="55">
        <x:f t="shared" si="1785"/>
        <x:v>33440</x:v>
      </x:c>
      <x:c r="Q9550" s="55">
        <x:f t="shared" si="1786"/>
        <x:v>121562.07585292945</x:v>
      </x:c>
      <x:c r="R9550" s="55">
        <x:f t="shared" si="1787"/>
        <x:v>21925.924147070546</x:v>
      </x:c>
      <x:c r="S9550" s="1" t="str">
        <x:f t="shared" si="1788"/>
        <x:v>YES</x:v>
      </x:c>
      <x:c r="T9550" s="1">
        <x:f t="shared" si="1789"/>
        <x:v>21925.924147070546</x:v>
      </x:c>
    </x:row>
    <x:row r="9551">
      <x:c r="A9551" s="1"/>
      <x:c r="B9551" s="1"/>
      <x:c r="C9551" s="1"/>
      <x:c r="D9551" s="1"/>
      <x:c r="E9551" s="1"/>
      <x:c r="F9551" s="1"/>
      <x:c r="G9551" s="1"/>
      <x:c r="H9551" s="1"/>
      <x:c r="I9551" s="53">
        <x:f t="shared" si="1778"/>
        <x:v>14</x:v>
      </x:c>
      <x:c r="J9551" s="53">
        <x:f t="shared" si="1779"/>
        <x:v>12</x:v>
      </x:c>
      <x:c r="K9551" s="53">
        <x:f t="shared" si="1780"/>
        <x:v>19</x:v>
      </x:c>
      <x:c r="L9551" s="53">
        <x:f t="shared" si="1781"/>
        <x:v>45</x:v>
      </x:c>
      <x:c r="M9551" s="54">
        <x:f t="shared" si="1782"/>
        <x:v>6351.617097764758</x:v>
      </x:c>
      <x:c r="N9551" s="54">
        <x:f t="shared" si="1783"/>
        <x:v>3.9108452067810822</x:v>
      </x:c>
      <x:c r="O9551" s="55">
        <x:f t="shared" si="1784"/>
        <x:v>199628</x:v>
      </x:c>
      <x:c r="P9551" s="55">
        <x:f t="shared" si="1785"/>
        <x:v>34320</x:v>
      </x:c>
      <x:c r="Q9551" s="55">
        <x:f t="shared" si="1786"/>
        <x:v>122771.13016952705</x:v>
      </x:c>
      <x:c r="R9551" s="55">
        <x:f t="shared" si="1787"/>
        <x:v>22536.869830472948</x:v>
      </x:c>
      <x:c r="S9551" s="1" t="str">
        <x:f t="shared" si="1788"/>
        <x:v>YES</x:v>
      </x:c>
      <x:c r="T9551" s="1">
        <x:f t="shared" si="1789"/>
        <x:v>22536.869830472948</x:v>
      </x:c>
    </x:row>
    <x:row r="9552">
      <x:c r="A9552" s="1"/>
      <x:c r="B9552" s="1"/>
      <x:c r="C9552" s="1"/>
      <x:c r="D9552" s="1"/>
      <x:c r="E9552" s="1"/>
      <x:c r="F9552" s="1"/>
      <x:c r="G9552" s="1"/>
      <x:c r="H9552" s="1"/>
      <x:c r="I9552" s="53">
        <x:f t="shared" si="1778"/>
        <x:v>14</x:v>
      </x:c>
      <x:c r="J9552" s="53">
        <x:f t="shared" si="1779"/>
        <x:v>12</x:v>
      </x:c>
      <x:c r="K9552" s="53">
        <x:f t="shared" si="1780"/>
        <x:v>20</x:v>
      </x:c>
      <x:c r="L9552" s="53">
        <x:f t="shared" si="1781"/>
        <x:v>46</x:v>
      </x:c>
      <x:c r="M9552" s="54">
        <x:f t="shared" si="1782"/>
        <x:v>6422.8413884152351</x:v>
      </x:c>
      <x:c r="N9552" s="54">
        <x:f t="shared" si="1783"/>
        <x:v>3.9603065197328022</x:v>
      </x:c>
      <x:c r="O9552" s="55">
        <x:f t="shared" si="1784"/>
        <x:v>202328</x:v>
      </x:c>
      <x:c r="P9552" s="55">
        <x:f t="shared" si="1785"/>
        <x:v>35200</x:v>
      </x:c>
      <x:c r="Q9552" s="55">
        <x:f t="shared" si="1786"/>
        <x:v>124007.66299332005</x:v>
      </x:c>
      <x:c r="R9552" s="55">
        <x:f t="shared" si="1787"/>
        <x:v>23120.337006679954</x:v>
      </x:c>
      <x:c r="S9552" s="1" t="str">
        <x:f t="shared" si="1788"/>
        <x:v>YES</x:v>
      </x:c>
      <x:c r="T9552" s="1">
        <x:f t="shared" si="1789"/>
        <x:v>23120.337006679954</x:v>
      </x:c>
    </x:row>
    <x:row r="9553">
      <x:c r="A9553" s="1"/>
      <x:c r="B9553" s="1"/>
      <x:c r="C9553" s="1"/>
      <x:c r="D9553" s="1"/>
      <x:c r="E9553" s="1"/>
      <x:c r="F9553" s="1"/>
      <x:c r="G9553" s="1"/>
      <x:c r="H9553" s="1"/>
      <x:c r="I9553" s="53">
        <x:f t="shared" si="1778"/>
        <x:v>14</x:v>
      </x:c>
      <x:c r="J9553" s="53">
        <x:f t="shared" si="1779"/>
        <x:v>12</x:v>
      </x:c>
      <x:c r="K9553" s="53">
        <x:f t="shared" si="1780"/>
        <x:v>21</x:v>
      </x:c>
      <x:c r="L9553" s="53">
        <x:f t="shared" si="1781"/>
        <x:v>47</x:v>
      </x:c>
      <x:c r="M9553" s="54">
        <x:f t="shared" si="1782"/>
        <x:v>6495.6771286416788</x:v>
      </x:c>
      <x:c r="N9553" s="54">
        <x:f t="shared" si="1783"/>
        <x:v>4.0108868948900547</x:v>
      </x:c>
      <x:c r="O9553" s="55">
        <x:f t="shared" si="1784"/>
        <x:v>205028</x:v>
      </x:c>
      <x:c r="P9553" s="55">
        <x:f t="shared" si="1785"/>
        <x:v>36080</x:v>
      </x:c>
      <x:c r="Q9553" s="55">
        <x:f t="shared" si="1786"/>
        <x:v>125272.17237225137</x:v>
      </x:c>
      <x:c r="R9553" s="55">
        <x:f t="shared" si="1787"/>
        <x:v>23675.827627748629</x:v>
      </x:c>
      <x:c r="S9553" s="1" t="str">
        <x:f t="shared" si="1788"/>
        <x:v>NO</x:v>
      </x:c>
      <x:c r="T9553" s="1">
        <x:f t="shared" si="1789"/>
        <x:v>-9.9999999999999997E+98</x:v>
      </x:c>
    </x:row>
    <x:row r="9554">
      <x:c r="A9554" s="1"/>
      <x:c r="B9554" s="1"/>
      <x:c r="C9554" s="1"/>
      <x:c r="D9554" s="1"/>
      <x:c r="E9554" s="1"/>
      <x:c r="F9554" s="1"/>
      <x:c r="G9554" s="1"/>
      <x:c r="H9554" s="1"/>
      <x:c r="I9554" s="53">
        <x:f t="shared" si="1778"/>
        <x:v>14</x:v>
      </x:c>
      <x:c r="J9554" s="53">
        <x:f t="shared" si="1779"/>
        <x:v>12</x:v>
      </x:c>
      <x:c r="K9554" s="53">
        <x:f t="shared" si="1780"/>
        <x:v>22</x:v>
      </x:c>
      <x:c r="L9554" s="53">
        <x:f t="shared" si="1781"/>
        <x:v>48</x:v>
      </x:c>
      <x:c r="M9554" s="54">
        <x:f t="shared" si="1782"/>
        <x:v>6570.1534758880753</x:v>
      </x:c>
      <x:c r="N9554" s="54">
        <x:f t="shared" si="1783"/>
        <x:v>4.06260658047783</x:v>
      </x:c>
      <x:c r="O9554" s="55">
        <x:f t="shared" si="1784"/>
        <x:v>207728</x:v>
      </x:c>
      <x:c r="P9554" s="55">
        <x:f t="shared" si="1785"/>
        <x:v>36960</x:v>
      </x:c>
      <x:c r="Q9554" s="55">
        <x:f t="shared" si="1786"/>
        <x:v>126565.16451194575</x:v>
      </x:c>
      <x:c r="R9554" s="55">
        <x:f t="shared" si="1787"/>
        <x:v>24202.835488054247</x:v>
      </x:c>
      <x:c r="S9554" s="1" t="str">
        <x:f t="shared" si="1788"/>
        <x:v>NO</x:v>
      </x:c>
      <x:c r="T9554" s="1">
        <x:f t="shared" si="1789"/>
        <x:v>-9.9999999999999997E+98</x:v>
      </x:c>
    </x:row>
    <x:row r="9555">
      <x:c r="A9555" s="1"/>
      <x:c r="B9555" s="1"/>
      <x:c r="C9555" s="1"/>
      <x:c r="D9555" s="1"/>
      <x:c r="E9555" s="1"/>
      <x:c r="F9555" s="1"/>
      <x:c r="G9555" s="1"/>
      <x:c r="H9555" s="1"/>
      <x:c r="I9555" s="53">
        <x:f t="shared" si="1778"/>
        <x:v>14</x:v>
      </x:c>
      <x:c r="J9555" s="53">
        <x:f t="shared" si="1779"/>
        <x:v>12</x:v>
      </x:c>
      <x:c r="K9555" s="53">
        <x:f t="shared" si="1780"/>
        <x:v>23</x:v>
      </x:c>
      <x:c r="L9555" s="53">
        <x:f t="shared" si="1781"/>
        <x:v>49</x:v>
      </x:c>
      <x:c r="M9555" s="54">
        <x:f t="shared" si="1782"/>
        <x:v>6646.3000647455119</x:v>
      </x:c>
      <x:c r="N9555" s="54">
        <x:f t="shared" si="1783"/>
        <x:v>4.1154861560732723</x:v>
      </x:c>
      <x:c r="O9555" s="55">
        <x:f t="shared" si="1784"/>
        <x:v>210428</x:v>
      </x:c>
      <x:c r="P9555" s="55">
        <x:f t="shared" si="1785"/>
        <x:v>37840</x:v>
      </x:c>
      <x:c r="Q9555" s="55">
        <x:f t="shared" si="1786"/>
        <x:v>127887.1539018318</x:v>
      </x:c>
      <x:c r="R9555" s="55">
        <x:f t="shared" si="1787"/>
        <x:v>24700.8460981682</x:v>
      </x:c>
      <x:c r="S9555" s="1" t="str">
        <x:f t="shared" si="1788"/>
        <x:v>NO</x:v>
      </x:c>
      <x:c r="T9555" s="1">
        <x:f t="shared" si="1789"/>
        <x:v>-9.9999999999999997E+98</x:v>
      </x:c>
    </x:row>
    <x:row r="9556">
      <x:c r="A9556" s="1"/>
      <x:c r="B9556" s="1"/>
      <x:c r="C9556" s="1"/>
      <x:c r="D9556" s="1"/>
      <x:c r="E9556" s="1"/>
      <x:c r="F9556" s="1"/>
      <x:c r="G9556" s="1"/>
      <x:c r="H9556" s="1"/>
      <x:c r="I9556" s="53">
        <x:f t="shared" si="1778"/>
        <x:v>14</x:v>
      </x:c>
      <x:c r="J9556" s="53">
        <x:f t="shared" si="1779"/>
        <x:v>12</x:v>
      </x:c>
      <x:c r="K9556" s="53">
        <x:f t="shared" si="1780"/>
        <x:v>24</x:v>
      </x:c>
      <x:c r="L9556" s="53">
        <x:f t="shared" si="1781"/>
        <x:v>50</x:v>
      </x:c>
      <x:c r="M9556" s="54">
        <x:f t="shared" si="1782"/>
        <x:v>6724.1470143250071</x:v>
      </x:c>
      <x:c r="N9556" s="54">
        <x:f t="shared" si="1783"/>
        <x:v>4.1695465377256991</x:v>
      </x:c>
      <x:c r="O9556" s="55">
        <x:f t="shared" si="1784"/>
        <x:v>213128</x:v>
      </x:c>
      <x:c r="P9556" s="55">
        <x:f t="shared" si="1785"/>
        <x:v>38720</x:v>
      </x:c>
      <x:c r="Q9556" s="55">
        <x:f t="shared" si="1786"/>
        <x:v>129238.66344314249</x:v>
      </x:c>
      <x:c r="R9556" s="55">
        <x:f t="shared" si="1787"/>
        <x:v>25169.33655685751</x:v>
      </x:c>
      <x:c r="S9556" s="1" t="str">
        <x:f t="shared" si="1788"/>
        <x:v>NO</x:v>
      </x:c>
      <x:c r="T9556" s="1">
        <x:f t="shared" si="1789"/>
        <x:v>-9.9999999999999997E+98</x:v>
      </x:c>
    </x:row>
    <x:row r="9557">
      <x:c r="A9557" s="1"/>
      <x:c r="B9557" s="1"/>
      <x:c r="C9557" s="1"/>
      <x:c r="D9557" s="1"/>
      <x:c r="E9557" s="1"/>
      <x:c r="F9557" s="1"/>
      <x:c r="G9557" s="1"/>
      <x:c r="H9557" s="1"/>
      <x:c r="I9557" s="53">
        <x:f t="shared" si="1778"/>
        <x:v>14</x:v>
      </x:c>
      <x:c r="J9557" s="53">
        <x:f t="shared" si="1779"/>
        <x:v>12</x:v>
      </x:c>
      <x:c r="K9557" s="53">
        <x:f t="shared" si="1780"/>
        <x:v>25</x:v>
      </x:c>
      <x:c r="L9557" s="53">
        <x:f t="shared" si="1781"/>
        <x:v>51</x:v>
      </x:c>
      <x:c r="M9557" s="54">
        <x:f t="shared" si="1782"/>
        <x:v>6803.7249357401051</x:v>
      </x:c>
      <x:c r="N9557" s="54">
        <x:f t="shared" si="1783"/>
        <x:v>4.224808983152851</x:v>
      </x:c>
      <x:c r="O9557" s="55">
        <x:f t="shared" si="1784"/>
        <x:v>215828</x:v>
      </x:c>
      <x:c r="P9557" s="55">
        <x:f t="shared" si="1785"/>
        <x:v>39600</x:v>
      </x:c>
      <x:c r="Q9557" s="55">
        <x:f t="shared" si="1786"/>
        <x:v>130620.22457882126</x:v>
      </x:c>
      <x:c r="R9557" s="55">
        <x:f t="shared" si="1787"/>
        <x:v>25607.77542117874</x:v>
      </x:c>
      <x:c r="S9557" s="1" t="str">
        <x:f t="shared" si="1788"/>
        <x:v>NO</x:v>
      </x:c>
      <x:c r="T9557" s="1">
        <x:f t="shared" si="1789"/>
        <x:v>-9.9999999999999997E+98</x:v>
      </x:c>
    </x:row>
    <x:row r="9558">
      <x:c r="A9558" s="1"/>
      <x:c r="B9558" s="1"/>
      <x:c r="C9558" s="1"/>
      <x:c r="D9558" s="1"/>
      <x:c r="E9558" s="1"/>
      <x:c r="F9558" s="1"/>
      <x:c r="G9558" s="1"/>
      <x:c r="H9558" s="1"/>
      <x:c r="I9558" s="53">
        <x:f t="shared" si="1778"/>
        <x:v>14</x:v>
      </x:c>
      <x:c r="J9558" s="53">
        <x:f t="shared" si="1779"/>
        <x:v>12</x:v>
      </x:c>
      <x:c r="K9558" s="53">
        <x:f t="shared" si="1780"/>
        <x:v>26</x:v>
      </x:c>
      <x:c r="L9558" s="53">
        <x:f t="shared" si="1781"/>
        <x:v>52</x:v>
      </x:c>
      <x:c r="M9558" s="54">
        <x:f t="shared" si="1782"/>
        <x:v>6885.0649397008228</x:v>
      </x:c>
      <x:c r="N9558" s="54">
        <x:f t="shared" si="1783"/>
        <x:v>4.2812950970144605</x:v>
      </x:c>
      <x:c r="O9558" s="55">
        <x:f t="shared" si="1784"/>
        <x:v>218528</x:v>
      </x:c>
      <x:c r="P9558" s="55">
        <x:f t="shared" si="1785"/>
        <x:v>40480</x:v>
      </x:c>
      <x:c r="Q9558" s="55">
        <x:f t="shared" si="1786"/>
        <x:v>132032.37742536151</x:v>
      </x:c>
      <x:c r="R9558" s="55">
        <x:f t="shared" si="1787"/>
        <x:v>26015.622574638488</x:v>
      </x:c>
      <x:c r="S9558" s="1" t="str">
        <x:f t="shared" si="1788"/>
        <x:v>NO</x:v>
      </x:c>
      <x:c r="T9558" s="1">
        <x:f t="shared" si="1789"/>
        <x:v>-9.9999999999999997E+98</x:v>
      </x:c>
    </x:row>
    <x:row r="9559">
      <x:c r="A9559" s="1"/>
      <x:c r="B9559" s="1"/>
      <x:c r="C9559" s="1"/>
      <x:c r="D9559" s="1"/>
      <x:c r="E9559" s="1"/>
      <x:c r="F9559" s="1"/>
      <x:c r="G9559" s="1"/>
      <x:c r="H9559" s="1"/>
      <x:c r="I9559" s="53">
        <x:f t="shared" si="1778"/>
        <x:v>14</x:v>
      </x:c>
      <x:c r="J9559" s="53">
        <x:f t="shared" si="1779"/>
        <x:v>12</x:v>
      </x:c>
      <x:c r="K9559" s="53">
        <x:f t="shared" si="1780"/>
        <x:v>27</x:v>
      </x:c>
      <x:c r="L9559" s="53">
        <x:f t="shared" si="1781"/>
        <x:v>53</x:v>
      </x:c>
      <x:c r="M9559" s="54">
        <x:f t="shared" si="1782"/>
        <x:v>6968.1986442205798</x:v>
      </x:c>
      <x:c r="N9559" s="54">
        <x:f t="shared" si="1783"/>
        <x:v>4.3390268362642912</x:v>
      </x:c>
      <x:c r="O9559" s="55">
        <x:f t="shared" si="1784"/>
        <x:v>221228</x:v>
      </x:c>
      <x:c r="P9559" s="55">
        <x:f t="shared" si="1785"/>
        <x:v>41360</x:v>
      </x:c>
      <x:c r="Q9559" s="55">
        <x:f t="shared" si="1786"/>
        <x:v>133475.67090660729</x:v>
      </x:c>
      <x:c r="R9559" s="55">
        <x:f t="shared" si="1787"/>
        <x:v>26392.329093392706</x:v>
      </x:c>
      <x:c r="S9559" s="1" t="str">
        <x:f t="shared" si="1788"/>
        <x:v>NO</x:v>
      </x:c>
      <x:c r="T9559" s="1">
        <x:f t="shared" si="1789"/>
        <x:v>-9.9999999999999997E+98</x:v>
      </x:c>
    </x:row>
    <x:row r="9560">
      <x:c r="A9560" s="1"/>
      <x:c r="B9560" s="1"/>
      <x:c r="C9560" s="1"/>
      <x:c r="D9560" s="1"/>
      <x:c r="E9560" s="1"/>
      <x:c r="F9560" s="1"/>
      <x:c r="G9560" s="1"/>
      <x:c r="H9560" s="1"/>
      <x:c r="I9560" s="53">
        <x:f t="shared" si="1778"/>
        <x:v>14</x:v>
      </x:c>
      <x:c r="J9560" s="53">
        <x:f t="shared" si="1779"/>
        <x:v>12</x:v>
      </x:c>
      <x:c r="K9560" s="53">
        <x:f t="shared" si="1780"/>
        <x:v>28</x:v>
      </x:c>
      <x:c r="L9560" s="53">
        <x:f t="shared" si="1781"/>
        <x:v>54</x:v>
      </x:c>
      <x:c r="M9560" s="54">
        <x:f t="shared" si="1782"/>
        <x:v>7053.1581824377336</x:v>
      </x:c>
      <x:c r="N9560" s="54">
        <x:f t="shared" si="1783"/>
        <x:v>4.3980265155817593</x:v>
      </x:c>
      <x:c r="O9560" s="55">
        <x:f t="shared" si="1784"/>
        <x:v>223928</x:v>
      </x:c>
      <x:c r="P9560" s="55">
        <x:f t="shared" si="1785"/>
        <x:v>42240</x:v>
      </x:c>
      <x:c r="Q9560" s="55">
        <x:f t="shared" si="1786"/>
        <x:v>134950.66288954398</x:v>
      </x:c>
      <x:c r="R9560" s="55">
        <x:f t="shared" si="1787"/>
        <x:v>26737.337110456021</x:v>
      </x:c>
      <x:c r="S9560" s="1" t="str">
        <x:f t="shared" si="1788"/>
        <x:v>NO</x:v>
      </x:c>
      <x:c r="T9560" s="1">
        <x:f t="shared" si="1789"/>
        <x:v>-9.9999999999999997E+98</x:v>
      </x:c>
    </x:row>
    <x:row r="9561">
      <x:c r="A9561" s="1"/>
      <x:c r="B9561" s="1"/>
      <x:c r="C9561" s="1"/>
      <x:c r="D9561" s="1"/>
      <x:c r="E9561" s="1"/>
      <x:c r="F9561" s="1"/>
      <x:c r="G9561" s="1"/>
      <x:c r="H9561" s="1"/>
      <x:c r="I9561" s="53">
        <x:f t="shared" si="1778"/>
        <x:v>14</x:v>
      </x:c>
      <x:c r="J9561" s="53">
        <x:f t="shared" si="1779"/>
        <x:v>12</x:v>
      </x:c>
      <x:c r="K9561" s="53">
        <x:f t="shared" si="1780"/>
        <x:v>29</x:v>
      </x:c>
      <x:c r="L9561" s="53">
        <x:f t="shared" si="1781"/>
        <x:v>55</x:v>
      </x:c>
      <x:c r="M9561" s="54">
        <x:f t="shared" si="1782"/>
        <x:v>7139.9762105533864</x:v>
      </x:c>
      <x:c r="N9561" s="54">
        <x:f t="shared" si="1783"/>
        <x:v>4.4583168128842958</x:v>
      </x:c>
      <x:c r="O9561" s="55">
        <x:f t="shared" si="1784"/>
        <x:v>226628</x:v>
      </x:c>
      <x:c r="P9561" s="55">
        <x:f t="shared" si="1785"/>
        <x:v>43120</x:v>
      </x:c>
      <x:c r="Q9561" s="55">
        <x:f t="shared" si="1786"/>
        <x:v>136457.92032210738</x:v>
      </x:c>
      <x:c r="R9561" s="55">
        <x:f t="shared" si="1787"/>
        <x:v>27050.079677892616</x:v>
      </x:c>
      <x:c r="S9561" s="1" t="str">
        <x:f t="shared" si="1788"/>
        <x:v>NO</x:v>
      </x:c>
      <x:c r="T9561" s="1">
        <x:f t="shared" si="1789"/>
        <x:v>-9.9999999999999997E+98</x:v>
      </x:c>
    </x:row>
    <x:row r="9562">
      <x:c r="A9562" s="1"/>
      <x:c r="B9562" s="1"/>
      <x:c r="C9562" s="1"/>
      <x:c r="D9562" s="1"/>
      <x:c r="E9562" s="1"/>
      <x:c r="F9562" s="1"/>
      <x:c r="G9562" s="1"/>
      <x:c r="H9562" s="1"/>
      <x:c r="I9562" s="53">
        <x:f t="shared" si="1778"/>
        <x:v>14</x:v>
      </x:c>
      <x:c r="J9562" s="53">
        <x:f t="shared" si="1779"/>
        <x:v>12</x:v>
      </x:c>
      <x:c r="K9562" s="53">
        <x:f t="shared" si="1780"/>
        <x:v>30</x:v>
      </x:c>
      <x:c r="L9562" s="53">
        <x:f t="shared" si="1781"/>
        <x:v>56</x:v>
      </x:c>
      <x:c r="M9562" s="54">
        <x:f t="shared" si="1782"/>
        <x:v>7228.6859158871575</x:v>
      </x:c>
      <x:c r="N9562" s="54">
        <x:f t="shared" si="1783"/>
        <x:v>4.519920774921637</x:v>
      </x:c>
      <x:c r="O9562" s="55">
        <x:f t="shared" si="1784"/>
        <x:v>229328</x:v>
      </x:c>
      <x:c r="P9562" s="55">
        <x:f t="shared" si="1785"/>
        <x:v>44000</x:v>
      </x:c>
      <x:c r="Q9562" s="55">
        <x:f t="shared" si="1786"/>
        <x:v>137998.01937304094</x:v>
      </x:c>
      <x:c r="R9562" s="55">
        <x:f t="shared" si="1787"/>
        <x:v>27329.980626959063</x:v>
      </x:c>
      <x:c r="S9562" s="1" t="str">
        <x:f t="shared" si="1788"/>
        <x:v>NO</x:v>
      </x:c>
      <x:c r="T9562" s="1">
        <x:f t="shared" si="1789"/>
        <x:v>-9.9999999999999997E+98</x:v>
      </x:c>
    </x:row>
    <x:row r="9563">
      <x:c r="A9563" s="1"/>
      <x:c r="B9563" s="1"/>
      <x:c r="C9563" s="1"/>
      <x:c r="D9563" s="1"/>
      <x:c r="E9563" s="1"/>
      <x:c r="F9563" s="1"/>
      <x:c r="G9563" s="1"/>
      <x:c r="H9563" s="1"/>
      <x:c r="I9563" s="53">
        <x:f t="shared" si="1778"/>
        <x:v>14</x:v>
      </x:c>
      <x:c r="J9563" s="53">
        <x:f t="shared" si="1779"/>
        <x:v>13</x:v>
      </x:c>
      <x:c r="K9563" s="53">
        <x:f t="shared" si="1780"/>
        <x:v>0</x:v>
      </x:c>
      <x:c r="L9563" s="53">
        <x:f t="shared" si="1781"/>
        <x:v>27</x:v>
      </x:c>
      <x:c r="M9563" s="54">
        <x:f t="shared" si="1782"/>
        <x:v>5322.4672106412991</x:v>
      </x:c>
      <x:c r="N9563" s="54">
        <x:f t="shared" si="1783"/>
        <x:v>3.1961577851675687</x:v>
      </x:c>
      <x:c r="O9563" s="55">
        <x:f t="shared" si="1784"/>
        <x:v>150422</x:v>
      </x:c>
      <x:c r="P9563" s="55">
        <x:f t="shared" si="1785"/>
        <x:v>18040</x:v>
      </x:c>
      <x:c r="Q9563" s="55">
        <x:f t="shared" si="1786"/>
        <x:v>104903.94462918922</x:v>
      </x:c>
      <x:c r="R9563" s="55">
        <x:f t="shared" si="1787"/>
        <x:v>7478.0553708107764</x:v>
      </x:c>
      <x:c r="S9563" s="1" t="str">
        <x:f t="shared" si="1788"/>
        <x:v>YES</x:v>
      </x:c>
      <x:c r="T9563" s="1">
        <x:f t="shared" si="1789"/>
        <x:v>7478.0553708107764</x:v>
      </x:c>
    </x:row>
    <x:row r="9564">
      <x:c r="A9564" s="1"/>
      <x:c r="B9564" s="1"/>
      <x:c r="C9564" s="1"/>
      <x:c r="D9564" s="1"/>
      <x:c r="E9564" s="1"/>
      <x:c r="F9564" s="1"/>
      <x:c r="G9564" s="1"/>
      <x:c r="H9564" s="1"/>
      <x:c r="I9564" s="53">
        <x:f t="shared" si="1778"/>
        <x:v>14</x:v>
      </x:c>
      <x:c r="J9564" s="53">
        <x:f t="shared" si="1779"/>
        <x:v>13</x:v>
      </x:c>
      <x:c r="K9564" s="53">
        <x:f t="shared" si="1780"/>
        <x:v>1</x:v>
      </x:c>
      <x:c r="L9564" s="53">
        <x:f t="shared" si="1781"/>
        <x:v>28</x:v>
      </x:c>
      <x:c r="M9564" s="54">
        <x:f t="shared" si="1782"/>
        <x:v>5368.0297106412991</x:v>
      </x:c>
      <x:c r="N9564" s="54">
        <x:f t="shared" si="1783"/>
        <x:v>3.2277984101675687</x:v>
      </x:c>
      <x:c r="O9564" s="55">
        <x:f t="shared" si="1784"/>
        <x:v>153122</x:v>
      </x:c>
      <x:c r="P9564" s="55">
        <x:f t="shared" si="1785"/>
        <x:v>18920</x:v>
      </x:c>
      <x:c r="Q9564" s="55">
        <x:f t="shared" si="1786"/>
        <x:v>105694.96025418922</x:v>
      </x:c>
      <x:c r="R9564" s="55">
        <x:f t="shared" si="1787"/>
        <x:v>8507.0397458107764</x:v>
      </x:c>
      <x:c r="S9564" s="1" t="str">
        <x:f t="shared" si="1788"/>
        <x:v>YES</x:v>
      </x:c>
      <x:c r="T9564" s="1">
        <x:f t="shared" si="1789"/>
        <x:v>8507.0397458107764</x:v>
      </x:c>
    </x:row>
    <x:row r="9565">
      <x:c r="A9565" s="1"/>
      <x:c r="B9565" s="1"/>
      <x:c r="C9565" s="1"/>
      <x:c r="D9565" s="1"/>
      <x:c r="E9565" s="1"/>
      <x:c r="F9565" s="1"/>
      <x:c r="G9565" s="1"/>
      <x:c r="H9565" s="1"/>
      <x:c r="I9565" s="53">
        <x:f t="shared" si="1778"/>
        <x:v>14</x:v>
      </x:c>
      <x:c r="J9565" s="53">
        <x:f t="shared" si="1779"/>
        <x:v>13</x:v>
      </x:c>
      <x:c r="K9565" s="53">
        <x:f t="shared" si="1780"/>
        <x:v>2</x:v>
      </x:c>
      <x:c r="L9565" s="53">
        <x:f t="shared" si="1781"/>
        <x:v>29</x:v>
      </x:c>
      <x:c r="M9565" s="54">
        <x:f t="shared" si="1782"/>
        <x:v>5414.7312731412994</x:v>
      </x:c>
      <x:c r="N9565" s="54">
        <x:f t="shared" si="1783"/>
        <x:v>3.2602300507925692</x:v>
      </x:c>
      <x:c r="O9565" s="55">
        <x:f t="shared" si="1784"/>
        <x:v>155822</x:v>
      </x:c>
      <x:c r="P9565" s="55">
        <x:f t="shared" si="1785"/>
        <x:v>19800</x:v>
      </x:c>
      <x:c r="Q9565" s="55">
        <x:f t="shared" si="1786"/>
        <x:v>106505.75126981422</x:v>
      </x:c>
      <x:c r="R9565" s="55">
        <x:f t="shared" si="1787"/>
        <x:v>9516.2487301857764</x:v>
      </x:c>
      <x:c r="S9565" s="1" t="str">
        <x:f t="shared" si="1788"/>
        <x:v>YES</x:v>
      </x:c>
      <x:c r="T9565" s="1">
        <x:f t="shared" si="1789"/>
        <x:v>9516.2487301857764</x:v>
      </x:c>
    </x:row>
    <x:row r="9566">
      <x:c r="A9566" s="1"/>
      <x:c r="B9566" s="1"/>
      <x:c r="C9566" s="1"/>
      <x:c r="D9566" s="1"/>
      <x:c r="E9566" s="1"/>
      <x:c r="F9566" s="1"/>
      <x:c r="G9566" s="1"/>
      <x:c r="H9566" s="1"/>
      <x:c r="I9566" s="53">
        <x:f t="shared" si="1778"/>
        <x:v>14</x:v>
      </x:c>
      <x:c r="J9566" s="53">
        <x:f t="shared" si="1779"/>
        <x:v>13</x:v>
      </x:c>
      <x:c r="K9566" s="53">
        <x:f t="shared" si="1780"/>
        <x:v>3</x:v>
      </x:c>
      <x:c r="L9566" s="53">
        <x:f t="shared" si="1781"/>
        <x:v>30</x:v>
      </x:c>
      <x:c r="M9566" s="54">
        <x:f t="shared" si="1782"/>
        <x:v>5462.5932555631744</x:v>
      </x:c>
      <x:c r="N9566" s="54">
        <x:f t="shared" si="1783"/>
        <x:v>3.2934675385855376</x:v>
      </x:c>
      <x:c r="O9566" s="55">
        <x:f t="shared" si="1784"/>
        <x:v>158522</x:v>
      </x:c>
      <x:c r="P9566" s="55">
        <x:f t="shared" si="1785"/>
        <x:v>20680</x:v>
      </x:c>
      <x:c r="Q9566" s="55">
        <x:f t="shared" si="1786"/>
        <x:v>107336.68846463844</x:v>
      </x:c>
      <x:c r="R9566" s="55">
        <x:f t="shared" si="1787"/>
        <x:v>10505.311535361558</x:v>
      </x:c>
      <x:c r="S9566" s="1" t="str">
        <x:f t="shared" si="1788"/>
        <x:v>YES</x:v>
      </x:c>
      <x:c r="T9566" s="1">
        <x:f t="shared" si="1789"/>
        <x:v>10505.311535361558</x:v>
      </x:c>
    </x:row>
    <x:row r="9567">
      <x:c r="A9567" s="1"/>
      <x:c r="B9567" s="1"/>
      <x:c r="C9567" s="1"/>
      <x:c r="D9567" s="1"/>
      <x:c r="E9567" s="1"/>
      <x:c r="F9567" s="1"/>
      <x:c r="G9567" s="1"/>
      <x:c r="H9567" s="1"/>
      <x:c r="I9567" s="53">
        <x:f t="shared" si="1778"/>
        <x:v>14</x:v>
      </x:c>
      <x:c r="J9567" s="53">
        <x:f t="shared" si="1779"/>
        <x:v>13</x:v>
      </x:c>
      <x:c r="K9567" s="53">
        <x:f t="shared" si="1780"/>
        <x:v>4</x:v>
      </x:c>
      <x:c r="L9567" s="53">
        <x:f t="shared" si="1781"/>
        <x:v>31</x:v>
      </x:c>
      <x:c r="M9567" s="54">
        <x:f t="shared" si="1782"/>
        <x:v>5511.6373712858303</x:v>
      </x:c>
      <x:c r="N9567" s="54">
        <x:f t="shared" si="1783"/>
        <x:v>3.3275259522818268</x:v>
      </x:c>
      <x:c r="O9567" s="55">
        <x:f t="shared" si="1784"/>
        <x:v>161222</x:v>
      </x:c>
      <x:c r="P9567" s="55">
        <x:f t="shared" si="1785"/>
        <x:v>21560</x:v>
      </x:c>
      <x:c r="Q9567" s="55">
        <x:f t="shared" si="1786"/>
        <x:v>108188.14880704567</x:v>
      </x:c>
      <x:c r="R9567" s="55">
        <x:f t="shared" si="1787"/>
        <x:v>11473.851192954331</x:v>
      </x:c>
      <x:c r="S9567" s="1" t="str">
        <x:f t="shared" si="1788"/>
        <x:v>YES</x:v>
      </x:c>
      <x:c r="T9567" s="1">
        <x:f t="shared" si="1789"/>
        <x:v>11473.851192954331</x:v>
      </x:c>
    </x:row>
    <x:row r="9568">
      <x:c r="A9568" s="1"/>
      <x:c r="B9568" s="1"/>
      <x:c r="C9568" s="1"/>
      <x:c r="D9568" s="1"/>
      <x:c r="E9568" s="1"/>
      <x:c r="F9568" s="1"/>
      <x:c r="G9568" s="1"/>
      <x:c r="H9568" s="1"/>
      <x:c r="I9568" s="53">
        <x:f t="shared" si="1778"/>
        <x:v>14</x:v>
      </x:c>
      <x:c r="J9568" s="53">
        <x:f t="shared" si="1779"/>
        <x:v>13</x:v>
      </x:c>
      <x:c r="K9568" s="53">
        <x:f t="shared" si="1780"/>
        <x:v>5</x:v>
      </x:c>
      <x:c r="L9568" s="53">
        <x:f t="shared" si="1781"/>
        <x:v>32</x:v>
      </x:c>
      <x:c r="M9568" s="54">
        <x:f t="shared" si="1782"/>
        <x:v>5561.8856952070337</x:v>
      </x:c>
      <x:c r="N9568" s="54">
        <x:f t="shared" si="1783"/>
        <x:v>3.3624206216715513</x:v>
      </x:c>
      <x:c r="O9568" s="55">
        <x:f t="shared" si="1784"/>
        <x:v>163922</x:v>
      </x:c>
      <x:c r="P9568" s="55">
        <x:f t="shared" si="1785"/>
        <x:v>22440</x:v>
      </x:c>
      <x:c r="Q9568" s="55">
        <x:f t="shared" si="1786"/>
        <x:v>109060.51554178877</x:v>
      </x:c>
      <x:c r="R9568" s="55">
        <x:f t="shared" si="1787"/>
        <x:v>12421.484458211227</x:v>
      </x:c>
      <x:c r="S9568" s="1" t="str">
        <x:f t="shared" si="1788"/>
        <x:v>YES</x:v>
      </x:c>
      <x:c r="T9568" s="1">
        <x:f t="shared" si="1789"/>
        <x:v>12421.484458211227</x:v>
      </x:c>
    </x:row>
    <x:row r="9569">
      <x:c r="A9569" s="1"/>
      <x:c r="B9569" s="1"/>
      <x:c r="C9569" s="1"/>
      <x:c r="D9569" s="1"/>
      <x:c r="E9569" s="1"/>
      <x:c r="F9569" s="1"/>
      <x:c r="G9569" s="1"/>
      <x:c r="H9569" s="1"/>
      <x:c r="I9569" s="53">
        <x:f t="shared" si="1778"/>
        <x:v>14</x:v>
      </x:c>
      <x:c r="J9569" s="53">
        <x:f t="shared" si="1779"/>
        <x:v>13</x:v>
      </x:c>
      <x:c r="K9569" s="53">
        <x:f t="shared" si="1780"/>
        <x:v>6</x:v>
      </x:c>
      <x:c r="L9569" s="53">
        <x:f t="shared" si="1781"/>
        <x:v>33</x:v>
      </x:c>
      <x:c r="M9569" s="54">
        <x:f t="shared" si="1782"/>
        <x:v>5613.3606693886668</x:v>
      </x:c>
      <x:c r="N9569" s="54">
        <x:f t="shared" si="1783"/>
        <x:v>3.3981671315199073</x:v>
      </x:c>
      <x:c r="O9569" s="55">
        <x:f t="shared" si="1784"/>
        <x:v>166622</x:v>
      </x:c>
      <x:c r="P9569" s="55">
        <x:f t="shared" si="1785"/>
        <x:v>23320</x:v>
      </x:c>
      <x:c r="Q9569" s="55">
        <x:f t="shared" si="1786"/>
        <x:v>109954.17828799768</x:v>
      </x:c>
      <x:c r="R9569" s="55">
        <x:f t="shared" si="1787"/>
        <x:v>13347.821712002318</x:v>
      </x:c>
      <x:c r="S9569" s="1" t="str">
        <x:f t="shared" si="1788"/>
        <x:v>YES</x:v>
      </x:c>
      <x:c r="T9569" s="1">
        <x:f t="shared" si="1789"/>
        <x:v>13347.821712002318</x:v>
      </x:c>
    </x:row>
    <x:row r="9570">
      <x:c r="A9570" s="1"/>
      <x:c r="B9570" s="1"/>
      <x:c r="C9570" s="1"/>
      <x:c r="D9570" s="1"/>
      <x:c r="E9570" s="1"/>
      <x:c r="F9570" s="1"/>
      <x:c r="G9570" s="1"/>
      <x:c r="H9570" s="1"/>
      <x:c r="I9570" s="53">
        <x:f t="shared" si="1778"/>
        <x:v>14</x:v>
      </x:c>
      <x:c r="J9570" s="53">
        <x:f t="shared" si="1779"/>
        <x:v>13</x:v>
      </x:c>
      <x:c r="K9570" s="53">
        <x:f t="shared" si="1780"/>
        <x:v>7</x:v>
      </x:c>
      <x:c r="L9570" s="53">
        <x:f t="shared" si="1781"/>
        <x:v>34</x:v>
      </x:c>
      <x:c r="M9570" s="54">
        <x:f t="shared" si="1782"/>
        <x:v>5666.0851087866276</x:v>
      </x:c>
      <x:c r="N9570" s="54">
        <x:f t="shared" si="1783"/>
        <x:v>3.4347813255462691</x:v>
      </x:c>
      <x:c r="O9570" s="55">
        <x:f t="shared" si="1784"/>
        <x:v>169322</x:v>
      </x:c>
      <x:c r="P9570" s="55">
        <x:f t="shared" si="1785"/>
        <x:v>24200</x:v>
      </x:c>
      <x:c r="Q9570" s="55">
        <x:f t="shared" si="1786"/>
        <x:v>110869.53313865673</x:v>
      </x:c>
      <x:c r="R9570" s="55">
        <x:f t="shared" si="1787"/>
        <x:v>14252.466861343273</x:v>
      </x:c>
      <x:c r="S9570" s="1" t="str">
        <x:f t="shared" si="1788"/>
        <x:v>YES</x:v>
      </x:c>
      <x:c r="T9570" s="1">
        <x:f t="shared" si="1789"/>
        <x:v>14252.466861343273</x:v>
      </x:c>
    </x:row>
    <x:row r="9571">
      <x:c r="A9571" s="1"/>
      <x:c r="B9571" s="1"/>
      <x:c r="C9571" s="1"/>
      <x:c r="D9571" s="1"/>
      <x:c r="E9571" s="1"/>
      <x:c r="F9571" s="1"/>
      <x:c r="G9571" s="1"/>
      <x:c r="H9571" s="1"/>
      <x:c r="I9571" s="53">
        <x:f t="shared" si="1778"/>
        <x:v>14</x:v>
      </x:c>
      <x:c r="J9571" s="53">
        <x:f t="shared" si="1779"/>
        <x:v>13</x:v>
      </x:c>
      <x:c r="K9571" s="53">
        <x:f t="shared" si="1780"/>
        <x:v>8</x:v>
      </x:c>
      <x:c r="L9571" s="53">
        <x:f t="shared" si="1781"/>
        <x:v>35</x:v>
      </x:c>
      <x:c r="M9571" s="54">
        <x:f t="shared" si="1782"/>
        <x:v>5720.0822070666072</x:v>
      </x:c>
      <x:c r="N9571" s="54">
        <x:f t="shared" si="1783"/>
        <x:v>3.4722793104629215</x:v>
      </x:c>
      <x:c r="O9571" s="55">
        <x:f t="shared" si="1784"/>
        <x:v>172022</x:v>
      </x:c>
      <x:c r="P9571" s="55">
        <x:f t="shared" si="1785"/>
        <x:v>25080</x:v>
      </x:c>
      <x:c r="Q9571" s="55">
        <x:f t="shared" si="1786"/>
        <x:v>111806.98276157305</x:v>
      </x:c>
      <x:c r="R9571" s="55">
        <x:f t="shared" si="1787"/>
        <x:v>15135.017238426954</x:v>
      </x:c>
      <x:c r="S9571" s="1" t="str">
        <x:f t="shared" si="1788"/>
        <x:v>YES</x:v>
      </x:c>
      <x:c r="T9571" s="1">
        <x:f t="shared" si="1789"/>
        <x:v>15135.017238426954</x:v>
      </x:c>
    </x:row>
    <x:row r="9572">
      <x:c r="A9572" s="1"/>
      <x:c r="B9572" s="1"/>
      <x:c r="C9572" s="1"/>
      <x:c r="D9572" s="1"/>
      <x:c r="E9572" s="1"/>
      <x:c r="F9572" s="1"/>
      <x:c r="G9572" s="1"/>
      <x:c r="H9572" s="1"/>
      <x:c r="I9572" s="53">
        <x:f t="shared" si="1778"/>
        <x:v>14</x:v>
      </x:c>
      <x:c r="J9572" s="53">
        <x:f t="shared" si="1779"/>
        <x:v>13</x:v>
      </x:c>
      <x:c r="K9572" s="53">
        <x:f t="shared" si="1780"/>
        <x:v>9</x:v>
      </x:c>
      <x:c r="L9572" s="53">
        <x:f t="shared" si="1781"/>
        <x:v>36</x:v>
      </x:c>
      <x:c r="M9572" s="54">
        <x:f t="shared" si="1782"/>
        <x:v>5775.3755425070021</x:v>
      </x:c>
      <x:c r="N9572" s="54">
        <x:f t="shared" si="1783"/>
        <x:v>3.5106774600743069</x:v>
      </x:c>
      <x:c r="O9572" s="55">
        <x:f t="shared" si="1784"/>
        <x:v>174722</x:v>
      </x:c>
      <x:c r="P9572" s="55">
        <x:f t="shared" si="1785"/>
        <x:v>25960</x:v>
      </x:c>
      <x:c r="Q9572" s="55">
        <x:f t="shared" si="1786"/>
        <x:v>112766.93650185768</x:v>
      </x:c>
      <x:c r="R9572" s="55">
        <x:f t="shared" si="1787"/>
        <x:v>15995.063498142321</x:v>
      </x:c>
      <x:c r="S9572" s="1" t="str">
        <x:f t="shared" si="1788"/>
        <x:v>YES</x:v>
      </x:c>
      <x:c r="T9572" s="1">
        <x:f t="shared" si="1789"/>
        <x:v>15995.063498142321</x:v>
      </x:c>
    </x:row>
    <x:row r="9573">
      <x:c r="A9573" s="1"/>
      <x:c r="B9573" s="1"/>
      <x:c r="C9573" s="1"/>
      <x:c r="D9573" s="1"/>
      <x:c r="E9573" s="1"/>
      <x:c r="F9573" s="1"/>
      <x:c r="G9573" s="1"/>
      <x:c r="H9573" s="1"/>
      <x:c r="I9573" s="53">
        <x:f t="shared" si="1778"/>
        <x:v>14</x:v>
      </x:c>
      <x:c r="J9573" s="53">
        <x:f t="shared" si="1779"/>
        <x:v>13</x:v>
      </x:c>
      <x:c r="K9573" s="53">
        <x:f t="shared" si="1780"/>
        <x:v>10</x:v>
      </x:c>
      <x:c r="L9573" s="53">
        <x:f t="shared" si="1781"/>
        <x:v>37</x:v>
      </x:c>
      <x:c r="M9573" s="54">
        <x:f t="shared" si="1782"/>
        <x:v>5831.9890839902146</x:v>
      </x:c>
      <x:c r="N9573" s="54">
        <x:f t="shared" si="1783"/>
        <x:v>3.5499924194376491</x:v>
      </x:c>
      <x:c r="O9573" s="55">
        <x:f t="shared" si="1784"/>
        <x:v>177422</x:v>
      </x:c>
      <x:c r="P9573" s="55">
        <x:f t="shared" si="1785"/>
        <x:v>26840</x:v>
      </x:c>
      <x:c r="Q9573" s="55">
        <x:f t="shared" si="1786"/>
        <x:v>113749.81048594123</x:v>
      </x:c>
      <x:c r="R9573" s="55">
        <x:f t="shared" si="1787"/>
        <x:v>16832.189514058773</x:v>
      </x:c>
      <x:c r="S9573" s="1" t="str">
        <x:f t="shared" si="1788"/>
        <x:v>YES</x:v>
      </x:c>
      <x:c r="T9573" s="1">
        <x:f t="shared" si="1789"/>
        <x:v>16832.189514058773</x:v>
      </x:c>
    </x:row>
    <x:row r="9574">
      <x:c r="A9574" s="1"/>
      <x:c r="B9574" s="1"/>
      <x:c r="C9574" s="1"/>
      <x:c r="D9574" s="1"/>
      <x:c r="E9574" s="1"/>
      <x:c r="F9574" s="1"/>
      <x:c r="G9574" s="1"/>
      <x:c r="H9574" s="1"/>
      <x:c r="I9574" s="53">
        <x:f t="shared" si="1778"/>
        <x:v>14</x:v>
      </x:c>
      <x:c r="J9574" s="53">
        <x:f t="shared" si="1779"/>
        <x:v>13</x:v>
      </x:c>
      <x:c r="K9574" s="53">
        <x:f t="shared" si="1780"/>
        <x:v>11</x:v>
      </x:c>
      <x:c r="L9574" s="53">
        <x:f t="shared" si="1781"/>
        <x:v>38</x:v>
      </x:c>
      <x:c r="M9574" s="54">
        <x:f t="shared" si="1782"/>
        <x:v>5889.9471970836539</x:v>
      </x:c>
      <x:c r="N9574" s="54">
        <x:f t="shared" si="1783"/>
        <x:v>3.5902411090858708</x:v>
      </x:c>
      <x:c r="O9574" s="55">
        <x:f t="shared" si="1784"/>
        <x:v>180122</x:v>
      </x:c>
      <x:c r="P9574" s="55">
        <x:f t="shared" si="1785"/>
        <x:v>27720</x:v>
      </x:c>
      <x:c r="Q9574" s="55">
        <x:f t="shared" si="1786"/>
        <x:v>114756.02772714676</x:v>
      </x:c>
      <x:c r="R9574" s="55">
        <x:f t="shared" si="1787"/>
        <x:v>17645.972272853236</x:v>
      </x:c>
      <x:c r="S9574" s="1" t="str">
        <x:f t="shared" si="1788"/>
        <x:v>YES</x:v>
      </x:c>
      <x:c r="T9574" s="1">
        <x:f t="shared" si="1789"/>
        <x:v>17645.972272853236</x:v>
      </x:c>
    </x:row>
    <x:row r="9575">
      <x:c r="A9575" s="1"/>
      <x:c r="B9575" s="1"/>
      <x:c r="C9575" s="1"/>
      <x:c r="D9575" s="1"/>
      <x:c r="E9575" s="1"/>
      <x:c r="F9575" s="1"/>
      <x:c r="G9575" s="1"/>
      <x:c r="H9575" s="1"/>
      <x:c r="I9575" s="53">
        <x:f t="shared" si="1778"/>
        <x:v>14</x:v>
      </x:c>
      <x:c r="J9575" s="53">
        <x:f t="shared" si="1779"/>
        <x:v>13</x:v>
      </x:c>
      <x:c r="K9575" s="53">
        <x:f t="shared" si="1780"/>
        <x:v>12</x:v>
      </x:c>
      <x:c r="L9575" s="53">
        <x:f t="shared" si="1781"/>
        <x:v>39</x:v>
      </x:c>
      <x:c r="M9575" s="54">
        <x:f t="shared" si="1782"/>
        <x:v>5949.2746502117179</x:v>
      </x:c>
      <x:c r="N9575" s="54">
        <x:f t="shared" si="1783"/>
        <x:v>3.631440729313693</x:v>
      </x:c>
      <x:c r="O9575" s="55">
        <x:f t="shared" si="1784"/>
        <x:v>182822</x:v>
      </x:c>
      <x:c r="P9575" s="55">
        <x:f t="shared" si="1785"/>
        <x:v>28600</x:v>
      </x:c>
      <x:c r="Q9575" s="55">
        <x:f t="shared" si="1786"/>
        <x:v>115786.01823284233</x:v>
      </x:c>
      <x:c r="R9575" s="55">
        <x:f t="shared" si="1787"/>
        <x:v>18435.981767157675</x:v>
      </x:c>
      <x:c r="S9575" s="1" t="str">
        <x:f t="shared" si="1788"/>
        <x:v>YES</x:v>
      </x:c>
      <x:c r="T9575" s="1">
        <x:f t="shared" si="1789"/>
        <x:v>18435.981767157675</x:v>
      </x:c>
    </x:row>
    <x:row r="9576">
      <x:c r="A9576" s="1"/>
      <x:c r="B9576" s="1"/>
      <x:c r="C9576" s="1"/>
      <x:c r="D9576" s="1"/>
      <x:c r="E9576" s="1"/>
      <x:c r="F9576" s="1"/>
      <x:c r="G9576" s="1"/>
      <x:c r="H9576" s="1"/>
      <x:c r="I9576" s="53">
        <x:f t="shared" si="1778"/>
        <x:v>14</x:v>
      </x:c>
      <x:c r="J9576" s="53">
        <x:f t="shared" si="1779"/>
        <x:v>13</x:v>
      </x:c>
      <x:c r="K9576" s="53">
        <x:f t="shared" si="1780"/>
        <x:v>13</x:v>
      </x:c>
      <x:c r="L9576" s="53">
        <x:f t="shared" si="1781"/>
        <x:v>40</x:v>
      </x:c>
      <x:c r="M9576" s="54">
        <x:f t="shared" si="1782"/>
        <x:v>6009.9966209201029</x:v>
      </x:c>
      <x:c r="N9576" s="54">
        <x:f t="shared" si="1783"/>
        <x:v>3.6736087645278492</x:v>
      </x:c>
      <x:c r="O9576" s="55">
        <x:f t="shared" si="1784"/>
        <x:v>185522</x:v>
      </x:c>
      <x:c r="P9576" s="55">
        <x:f t="shared" si="1785"/>
        <x:v>29480</x:v>
      </x:c>
      <x:c r="Q9576" s="55">
        <x:f t="shared" si="1786"/>
        <x:v>116840.21911319623</x:v>
      </x:c>
      <x:c r="R9576" s="55">
        <x:f t="shared" si="1787"/>
        <x:v>19201.780886803768</x:v>
      </x:c>
      <x:c r="S9576" s="1" t="str">
        <x:f t="shared" si="1788"/>
        <x:v>YES</x:v>
      </x:c>
      <x:c r="T9576" s="1">
        <x:f t="shared" si="1789"/>
        <x:v>19201.780886803768</x:v>
      </x:c>
    </x:row>
    <x:row r="9577">
      <x:c r="A9577" s="1"/>
      <x:c r="B9577" s="1"/>
      <x:c r="C9577" s="1"/>
      <x:c r="D9577" s="1"/>
      <x:c r="E9577" s="1"/>
      <x:c r="F9577" s="1"/>
      <x:c r="G9577" s="1"/>
      <x:c r="H9577" s="1"/>
      <x:c r="I9577" s="53">
        <x:f t="shared" si="1778"/>
        <x:v>14</x:v>
      </x:c>
      <x:c r="J9577" s="53">
        <x:f t="shared" si="1779"/>
        <x:v>13</x:v>
      </x:c>
      <x:c r="K9577" s="53">
        <x:f t="shared" si="1780"/>
        <x:v>14</x:v>
      </x:c>
      <x:c r="L9577" s="53">
        <x:f t="shared" si="1781"/>
        <x:v>41</x:v>
      </x:c>
      <x:c r="M9577" s="54">
        <x:f t="shared" si="1782"/>
        <x:v>6072.138702233764</x:v>
      </x:c>
      <x:c r="N9577" s="54">
        <x:f t="shared" si="1783"/>
        <x:v>3.716762987662336</x:v>
      </x:c>
      <x:c r="O9577" s="55">
        <x:f t="shared" si="1784"/>
        <x:v>188222</x:v>
      </x:c>
      <x:c r="P9577" s="55">
        <x:f t="shared" si="1785"/>
        <x:v>30360</x:v>
      </x:c>
      <x:c r="Q9577" s="55">
        <x:f t="shared" si="1786"/>
        <x:v>117919.0746915584</x:v>
      </x:c>
      <x:c r="R9577" s="55">
        <x:f t="shared" si="1787"/>
        <x:v>19942.925308441598</x:v>
      </x:c>
      <x:c r="S9577" s="1" t="str">
        <x:f t="shared" si="1788"/>
        <x:v>YES</x:v>
      </x:c>
      <x:c r="T9577" s="1">
        <x:f t="shared" si="1789"/>
        <x:v>19942.925308441598</x:v>
      </x:c>
    </x:row>
    <x:row r="9578">
      <x:c r="A9578" s="1"/>
      <x:c r="B9578" s="1"/>
      <x:c r="C9578" s="1"/>
      <x:c r="D9578" s="1"/>
      <x:c r="E9578" s="1"/>
      <x:c r="F9578" s="1"/>
      <x:c r="G9578" s="1"/>
      <x:c r="H9578" s="1"/>
      <x:c r="I9578" s="53">
        <x:f t="shared" si="1778"/>
        <x:v>14</x:v>
      </x:c>
      <x:c r="J9578" s="53">
        <x:f t="shared" si="1779"/>
        <x:v>13</x:v>
      </x:c>
      <x:c r="K9578" s="53">
        <x:f t="shared" si="1780"/>
        <x:v>15</x:v>
      </x:c>
      <x:c r="L9578" s="53">
        <x:f t="shared" si="1781"/>
        <x:v>42</x:v>
      </x:c>
      <x:c r="M9578" s="54">
        <x:f t="shared" si="1782"/>
        <x:v>6135.7269091099097</x:v>
      </x:c>
      <x:c r="N9578" s="54">
        <x:f t="shared" si="1783"/>
        <x:v>3.7609214646596594</x:v>
      </x:c>
      <x:c r="O9578" s="55">
        <x:f t="shared" si="1784"/>
        <x:v>190922</x:v>
      </x:c>
      <x:c r="P9578" s="55">
        <x:f t="shared" si="1785"/>
        <x:v>31240</x:v>
      </x:c>
      <x:c r="Q9578" s="55">
        <x:f t="shared" si="1786"/>
        <x:v>119023.03661649149</x:v>
      </x:c>
      <x:c r="R9578" s="55">
        <x:f t="shared" si="1787"/>
        <x:v>20658.963383508511</x:v>
      </x:c>
      <x:c r="S9578" s="1" t="str">
        <x:f t="shared" si="1788"/>
        <x:v>YES</x:v>
      </x:c>
      <x:c r="T9578" s="1">
        <x:f t="shared" si="1789"/>
        <x:v>20658.963383508511</x:v>
      </x:c>
    </x:row>
    <x:row r="9579">
      <x:c r="A9579" s="1"/>
      <x:c r="B9579" s="1"/>
      <x:c r="C9579" s="1"/>
      <x:c r="D9579" s="1"/>
      <x:c r="E9579" s="1"/>
      <x:c r="F9579" s="1"/>
      <x:c r="G9579" s="1"/>
      <x:c r="H9579" s="1"/>
      <x:c r="I9579" s="53">
        <x:f t="shared" si="1778"/>
        <x:v>14</x:v>
      </x:c>
      <x:c r="J9579" s="53">
        <x:f t="shared" si="1779"/>
        <x:v>13</x:v>
      </x:c>
      <x:c r="K9579" s="53">
        <x:f t="shared" si="1780"/>
        <x:v>16</x:v>
      </x:c>
      <x:c r="L9579" s="53">
        <x:f t="shared" si="1781"/>
        <x:v>43</x:v>
      </x:c>
      <x:c r="M9579" s="54">
        <x:f t="shared" si="1782"/>
        <x:v>6200.7876849873992</x:v>
      </x:c>
      <x:c r="N9579" s="54">
        <x:f t="shared" si="1783"/>
        <x:v>3.8061025590190272</x:v>
      </x:c>
      <x:c r="O9579" s="55">
        <x:f t="shared" si="1784"/>
        <x:v>193622</x:v>
      </x:c>
      <x:c r="P9579" s="55">
        <x:f t="shared" si="1785"/>
        <x:v>32120</x:v>
      </x:c>
      <x:c r="Q9579" s="55">
        <x:f t="shared" si="1786"/>
        <x:v>120152.56397547568</x:v>
      </x:c>
      <x:c r="R9579" s="55">
        <x:f t="shared" si="1787"/>
        <x:v>21349.436024524315</x:v>
      </x:c>
      <x:c r="S9579" s="1" t="str">
        <x:f t="shared" si="1788"/>
        <x:v>YES</x:v>
      </x:c>
      <x:c r="T9579" s="1">
        <x:f t="shared" si="1789"/>
        <x:v>21349.436024524315</x:v>
      </x:c>
    </x:row>
    <x:row r="9580">
      <x:c r="A9580" s="1"/>
      <x:c r="B9580" s="1"/>
      <x:c r="C9580" s="1"/>
      <x:c r="D9580" s="1"/>
      <x:c r="E9580" s="1"/>
      <x:c r="F9580" s="1"/>
      <x:c r="G9580" s="1"/>
      <x:c r="H9580" s="1"/>
      <x:c r="I9580" s="53">
        <x:f t="shared" si="1778"/>
        <x:v>14</x:v>
      </x:c>
      <x:c r="J9580" s="53">
        <x:f t="shared" si="1779"/>
        <x:v>13</x:v>
      </x:c>
      <x:c r="K9580" s="53">
        <x:f t="shared" si="1780"/>
        <x:v>17</x:v>
      </x:c>
      <x:c r="L9580" s="53">
        <x:f t="shared" si="1781"/>
        <x:v>44</x:v>
      </x:c>
      <x:c r="M9580" s="54">
        <x:f t="shared" si="1782"/>
        <x:v>6267.3479084339397</x:v>
      </x:c>
      <x:c r="N9580" s="54">
        <x:f t="shared" si="1783"/>
        <x:v>3.8523249364124581</x:v>
      </x:c>
      <x:c r="O9580" s="55">
        <x:f t="shared" si="1784"/>
        <x:v>196322</x:v>
      </x:c>
      <x:c r="P9580" s="55">
        <x:f t="shared" si="1785"/>
        <x:v>33000</x:v>
      </x:c>
      <x:c r="Q9580" s="55">
        <x:f t="shared" si="1786"/>
        <x:v>121308.12341031145</x:v>
      </x:c>
      <x:c r="R9580" s="55">
        <x:f t="shared" si="1787"/>
        <x:v>22013.876589688545</x:v>
      </x:c>
      <x:c r="S9580" s="1" t="str">
        <x:f t="shared" si="1788"/>
        <x:v>YES</x:v>
      </x:c>
      <x:c r="T9580" s="1">
        <x:f t="shared" si="1789"/>
        <x:v>22013.876589688545</x:v>
      </x:c>
    </x:row>
    <x:row r="9581">
      <x:c r="A9581" s="1"/>
      <x:c r="B9581" s="1"/>
      <x:c r="C9581" s="1"/>
      <x:c r="D9581" s="1"/>
      <x:c r="E9581" s="1"/>
      <x:c r="F9581" s="1"/>
      <x:c r="G9581" s="1"/>
      <x:c r="H9581" s="1"/>
      <x:c r="I9581" s="53">
        <x:f t="shared" si="1778"/>
        <x:v>14</x:v>
      </x:c>
      <x:c r="J9581" s="53">
        <x:f t="shared" si="1779"/>
        <x:v>13</x:v>
      </x:c>
      <x:c r="K9581" s="53">
        <x:f t="shared" si="1780"/>
        <x:v>18</x:v>
      </x:c>
      <x:c r="L9581" s="53">
        <x:f t="shared" si="1781"/>
        <x:v>45</x:v>
      </x:c>
      <x:c r="M9581" s="54">
        <x:f t="shared" si="1782"/>
        <x:v>6335.434899892527</x:v>
      </x:c>
      <x:c r="N9581" s="54">
        <x:f t="shared" si="1783"/>
        <x:v>3.8996075693698105</x:v>
      </x:c>
      <x:c r="O9581" s="55">
        <x:f t="shared" si="1784"/>
        <x:v>199022</x:v>
      </x:c>
      <x:c r="P9581" s="55">
        <x:f t="shared" si="1785"/>
        <x:v>33880</x:v>
      </x:c>
      <x:c r="Q9581" s="55">
        <x:f t="shared" si="1786"/>
        <x:v>122490.18923424526</x:v>
      </x:c>
      <x:c r="R9581" s="55">
        <x:f t="shared" si="1787"/>
        <x:v>22651.810765754737</x:v>
      </x:c>
      <x:c r="S9581" s="1" t="str">
        <x:f t="shared" si="1788"/>
        <x:v>YES</x:v>
      </x:c>
      <x:c r="T9581" s="1">
        <x:f t="shared" si="1789"/>
        <x:v>22651.810765754737</x:v>
      </x:c>
    </x:row>
    <x:row r="9582">
      <x:c r="A9582" s="1"/>
      <x:c r="B9582" s="1"/>
      <x:c r="C9582" s="1"/>
      <x:c r="D9582" s="1"/>
      <x:c r="E9582" s="1"/>
      <x:c r="F9582" s="1"/>
      <x:c r="G9582" s="1"/>
      <x:c r="H9582" s="1"/>
      <x:c r="I9582" s="53" t="n">
        <x:f t="shared" ref="I9582:I9645" si="1790">INT((ROW()-ROW($I$46))/((CARROT_CAP+1)*(MESCLUN_CAP+1)))</x:f>
        <x:v>14</x:v>
      </x:c>
      <x:c r="J9582" s="53" t="n">
        <x:f t="shared" ref="J9582:J9645" si="1791">MOD(INT((ROW()-ROW($I$46))/(MESCLUN_CAP+1)),CARROT_CAP+1)</x:f>
        <x:v>13</x:v>
      </x:c>
      <x:c r="K9582" s="53" t="n">
        <x:f t="shared" ref="K9582:K9645" si="1792">MOD(ROW()-ROW($I$46),MESCLUN_CAP+1)</x:f>
        <x:v>19</x:v>
      </x:c>
      <x:c r="L9582" s="53" t="n">
        <x:f t="shared" ref="L9582:L9645" si="1793">SUM(I9582:K9582)</x:f>
        <x:v>46</x:v>
      </x:c>
      <x:c r="M9582" s="54" t="n">
        <x:f t="shared" ref="M9582:M9645" si="1794">I9582*TOMATO_HOURS*WEEKS*(1+TOMATO_DIM)^I9582+J9582*CARROT_HOURS*WEEKS*(1+CARROT_DIM)^J9582+K9582*MESCLUN_HOURS*WEEKS*(1+MESCLUN_DIM)^K9582</x:f>
        <x:v>6405.076428528548</x:v>
      </x:c>
      <x:c r="N9582" s="54" t="n">
        <x:f t="shared" ref="N9582:N9645" si="1795">MAX(M9582-FARMER_HOURS,0)/TEMP_HOURS_PER_WORKER</x:f>
        <x:v>3.9479697420337136</x:v>
      </x:c>
      <x:c r="O9582" s="55" t="n">
        <x:f t="shared" ref="O9582:O9645" si="1796">I9582*TOMATO_PRICE+J9582*CARROT_PRICE+K9582*MESCLUN_PRICE</x:f>
        <x:v>201722</x:v>
      </x:c>
      <x:c r="P9582" s="55" t="n">
        <x:f t="shared" ref="P9582:P9645" si="1797">I9582*TOMATO_FERTILIZER+J9582*CARROT_FERTILIZER+K9582*MESCLUN_FERTILIZER</x:f>
        <x:v>34760</x:v>
      </x:c>
      <x:c r="Q9582" s="55" t="n">
        <x:f t="shared" ref="Q9582:Q9645" si="1798">MIN(M9582,FARMER_HOURS)*FARMER_RATE+MAX(M9582-FARMER_HOURS,0)*TEMP_RATE</x:f>
        <x:v>123699.24355084285</x:v>
      </x:c>
      <x:c r="R9582" s="55" t="n">
        <x:f t="shared" ref="R9582:R9645" si="1799">O9582-P9582-Q9582-FIXED_COST</x:f>
        <x:v>23262.756449157154</x:v>
      </x:c>
      <x:c r="S9582" s="1" t="str">
        <x:f t="shared" ref="S9582:S9645" si="1800">IF(AND(L9582&lt;=TOTAL_BED_CAP,N9582&lt;=TEMP_WORKER_CAP),"YES","NO")</x:f>
        <x:v>YES</x:v>
      </x:c>
      <x:c r="T9582" s="1" t="n">
        <x:f t="shared" ref="T9582:T9645" si="1801">IF(S9582="YES",R9582,-1E+99)</x:f>
        <x:v>23262.756449157154</x:v>
      </x:c>
    </x:row>
    <x:row r="9583">
      <x:c r="A9583" s="1"/>
      <x:c r="B9583" s="1"/>
      <x:c r="C9583" s="1"/>
      <x:c r="D9583" s="1"/>
      <x:c r="E9583" s="1"/>
      <x:c r="F9583" s="1"/>
      <x:c r="G9583" s="1"/>
      <x:c r="H9583" s="1"/>
      <x:c r="I9583" s="53">
        <x:f t="shared" si="1790"/>
        <x:v>14</x:v>
      </x:c>
      <x:c r="J9583" s="53">
        <x:f t="shared" si="1791"/>
        <x:v>13</x:v>
      </x:c>
      <x:c r="K9583" s="53">
        <x:f t="shared" si="1792"/>
        <x:v>20</x:v>
      </x:c>
      <x:c r="L9583" s="53">
        <x:f t="shared" si="1793"/>
        <x:v>47</x:v>
      </x:c>
      <x:c r="M9583" s="54">
        <x:f t="shared" si="1794"/>
        <x:v>6476.3007191790257</x:v>
      </x:c>
      <x:c r="N9583" s="54">
        <x:f t="shared" si="1795"/>
        <x:v>3.9974310549854346</x:v>
      </x:c>
      <x:c r="O9583" s="55">
        <x:f t="shared" si="1796"/>
        <x:v>204422</x:v>
      </x:c>
      <x:c r="P9583" s="55">
        <x:f t="shared" si="1797"/>
        <x:v>35640</x:v>
      </x:c>
      <x:c r="Q9583" s="55">
        <x:f t="shared" si="1798"/>
        <x:v>124935.77637463585</x:v>
      </x:c>
      <x:c r="R9583" s="55">
        <x:f t="shared" si="1799"/>
        <x:v>23846.223625364146</x:v>
      </x:c>
      <x:c r="S9583" s="1" t="str">
        <x:f t="shared" si="1800"/>
        <x:v>YES</x:v>
      </x:c>
      <x:c r="T9583" s="1">
        <x:f t="shared" si="1801"/>
        <x:v>23846.223625364146</x:v>
      </x:c>
    </x:row>
    <x:row r="9584">
      <x:c r="A9584" s="1"/>
      <x:c r="B9584" s="1"/>
      <x:c r="C9584" s="1"/>
      <x:c r="D9584" s="1"/>
      <x:c r="E9584" s="1"/>
      <x:c r="F9584" s="1"/>
      <x:c r="G9584" s="1"/>
      <x:c r="H9584" s="1"/>
      <x:c r="I9584" s="53">
        <x:f t="shared" si="1790"/>
        <x:v>14</x:v>
      </x:c>
      <x:c r="J9584" s="53">
        <x:f t="shared" si="1791"/>
        <x:v>13</x:v>
      </x:c>
      <x:c r="K9584" s="53">
        <x:f t="shared" si="1792"/>
        <x:v>21</x:v>
      </x:c>
      <x:c r="L9584" s="53">
        <x:f t="shared" si="1793"/>
        <x:v>48</x:v>
      </x:c>
      <x:c r="M9584" s="54">
        <x:f t="shared" si="1794"/>
        <x:v>6549.1364594054694</x:v>
      </x:c>
      <x:c r="N9584" s="54">
        <x:f t="shared" si="1795"/>
        <x:v>4.0480114301426875</x:v>
      </x:c>
      <x:c r="O9584" s="55">
        <x:f t="shared" si="1796"/>
        <x:v>207122</x:v>
      </x:c>
      <x:c r="P9584" s="55">
        <x:f t="shared" si="1797"/>
        <x:v>36520</x:v>
      </x:c>
      <x:c r="Q9584" s="55">
        <x:f t="shared" si="1798"/>
        <x:v>126200.28575356718</x:v>
      </x:c>
      <x:c r="R9584" s="55">
        <x:f t="shared" si="1799"/>
        <x:v>24401.714246432821</x:v>
      </x:c>
      <x:c r="S9584" s="1" t="str">
        <x:f t="shared" si="1800"/>
        <x:v>NO</x:v>
      </x:c>
      <x:c r="T9584" s="1">
        <x:f t="shared" si="1801"/>
        <x:v>-9.9999999999999997E+98</x:v>
      </x:c>
    </x:row>
    <x:row r="9585">
      <x:c r="A9585" s="1"/>
      <x:c r="B9585" s="1"/>
      <x:c r="C9585" s="1"/>
      <x:c r="D9585" s="1"/>
      <x:c r="E9585" s="1"/>
      <x:c r="F9585" s="1"/>
      <x:c r="G9585" s="1"/>
      <x:c r="H9585" s="1"/>
      <x:c r="I9585" s="53">
        <x:f t="shared" si="1790"/>
        <x:v>14</x:v>
      </x:c>
      <x:c r="J9585" s="53">
        <x:f t="shared" si="1791"/>
        <x:v>13</x:v>
      </x:c>
      <x:c r="K9585" s="53">
        <x:f t="shared" si="1792"/>
        <x:v>22</x:v>
      </x:c>
      <x:c r="L9585" s="53">
        <x:f t="shared" si="1793"/>
        <x:v>49</x:v>
      </x:c>
      <x:c r="M9585" s="54">
        <x:f t="shared" si="1794"/>
        <x:v>6623.6128066518659</x:v>
      </x:c>
      <x:c r="N9585" s="54">
        <x:f t="shared" si="1795"/>
        <x:v>4.0997311157304628</x:v>
      </x:c>
      <x:c r="O9585" s="55">
        <x:f t="shared" si="1796"/>
        <x:v>209822</x:v>
      </x:c>
      <x:c r="P9585" s="55">
        <x:f t="shared" si="1797"/>
        <x:v>37400</x:v>
      </x:c>
      <x:c r="Q9585" s="55">
        <x:f t="shared" si="1798"/>
        <x:v>127493.27789326156</x:v>
      </x:c>
      <x:c r="R9585" s="55">
        <x:f t="shared" si="1799"/>
        <x:v>24928.722106738438</x:v>
      </x:c>
      <x:c r="S9585" s="1" t="str">
        <x:f t="shared" si="1800"/>
        <x:v>NO</x:v>
      </x:c>
      <x:c r="T9585" s="1">
        <x:f t="shared" si="1801"/>
        <x:v>-9.9999999999999997E+98</x:v>
      </x:c>
    </x:row>
    <x:row r="9586">
      <x:c r="A9586" s="1"/>
      <x:c r="B9586" s="1"/>
      <x:c r="C9586" s="1"/>
      <x:c r="D9586" s="1"/>
      <x:c r="E9586" s="1"/>
      <x:c r="F9586" s="1"/>
      <x:c r="G9586" s="1"/>
      <x:c r="H9586" s="1"/>
      <x:c r="I9586" s="53">
        <x:f t="shared" si="1790"/>
        <x:v>14</x:v>
      </x:c>
      <x:c r="J9586" s="53">
        <x:f t="shared" si="1791"/>
        <x:v>13</x:v>
      </x:c>
      <x:c r="K9586" s="53">
        <x:f t="shared" si="1792"/>
        <x:v>23</x:v>
      </x:c>
      <x:c r="L9586" s="53">
        <x:f t="shared" si="1793"/>
        <x:v>50</x:v>
      </x:c>
      <x:c r="M9586" s="54">
        <x:f t="shared" si="1794"/>
        <x:v>6699.7593955093016</x:v>
      </x:c>
      <x:c r="N9586" s="54">
        <x:f t="shared" si="1795"/>
        <x:v>4.1526106913259042</x:v>
      </x:c>
      <x:c r="O9586" s="55">
        <x:f t="shared" si="1796"/>
        <x:v>212522</x:v>
      </x:c>
      <x:c r="P9586" s="55">
        <x:f t="shared" si="1797"/>
        <x:v>38280</x:v>
      </x:c>
      <x:c r="Q9586" s="55">
        <x:f t="shared" si="1798"/>
        <x:v>128815.26728314759</x:v>
      </x:c>
      <x:c r="R9586" s="55">
        <x:f t="shared" si="1799"/>
        <x:v>25426.732716852406</x:v>
      </x:c>
      <x:c r="S9586" s="1" t="str">
        <x:f t="shared" si="1800"/>
        <x:v>NO</x:v>
      </x:c>
      <x:c r="T9586" s="1">
        <x:f t="shared" si="1801"/>
        <x:v>-9.9999999999999997E+98</x:v>
      </x:c>
    </x:row>
    <x:row r="9587">
      <x:c r="A9587" s="1"/>
      <x:c r="B9587" s="1"/>
      <x:c r="C9587" s="1"/>
      <x:c r="D9587" s="1"/>
      <x:c r="E9587" s="1"/>
      <x:c r="F9587" s="1"/>
      <x:c r="G9587" s="1"/>
      <x:c r="H9587" s="1"/>
      <x:c r="I9587" s="53">
        <x:f t="shared" si="1790"/>
        <x:v>14</x:v>
      </x:c>
      <x:c r="J9587" s="53">
        <x:f t="shared" si="1791"/>
        <x:v>13</x:v>
      </x:c>
      <x:c r="K9587" s="53">
        <x:f t="shared" si="1792"/>
        <x:v>24</x:v>
      </x:c>
      <x:c r="L9587" s="53">
        <x:f t="shared" si="1793"/>
        <x:v>51</x:v>
      </x:c>
      <x:c r="M9587" s="54">
        <x:f t="shared" si="1794"/>
        <x:v>6777.6063450887978</x:v>
      </x:c>
      <x:c r="N9587" s="54">
        <x:f t="shared" si="1795"/>
        <x:v>4.2066710729783319</x:v>
      </x:c>
      <x:c r="O9587" s="55">
        <x:f t="shared" si="1796"/>
        <x:v>215222</x:v>
      </x:c>
      <x:c r="P9587" s="55">
        <x:f t="shared" si="1797"/>
        <x:v>39160</x:v>
      </x:c>
      <x:c r="Q9587" s="55">
        <x:f t="shared" si="1798"/>
        <x:v>130166.7768244583</x:v>
      </x:c>
      <x:c r="R9587" s="55">
        <x:f t="shared" si="1799"/>
        <x:v>25895.223175541701</x:v>
      </x:c>
      <x:c r="S9587" s="1" t="str">
        <x:f t="shared" si="1800"/>
        <x:v>NO</x:v>
      </x:c>
      <x:c r="T9587" s="1">
        <x:f t="shared" si="1801"/>
        <x:v>-9.9999999999999997E+98</x:v>
      </x:c>
    </x:row>
    <x:row r="9588">
      <x:c r="A9588" s="1"/>
      <x:c r="B9588" s="1"/>
      <x:c r="C9588" s="1"/>
      <x:c r="D9588" s="1"/>
      <x:c r="E9588" s="1"/>
      <x:c r="F9588" s="1"/>
      <x:c r="G9588" s="1"/>
      <x:c r="H9588" s="1"/>
      <x:c r="I9588" s="53">
        <x:f t="shared" si="1790"/>
        <x:v>14</x:v>
      </x:c>
      <x:c r="J9588" s="53">
        <x:f t="shared" si="1791"/>
        <x:v>13</x:v>
      </x:c>
      <x:c r="K9588" s="53">
        <x:f t="shared" si="1792"/>
        <x:v>25</x:v>
      </x:c>
      <x:c r="L9588" s="53">
        <x:f t="shared" si="1793"/>
        <x:v>52</x:v>
      </x:c>
      <x:c r="M9588" s="54">
        <x:f t="shared" si="1794"/>
        <x:v>6857.1842665038957</x:v>
      </x:c>
      <x:c r="N9588" s="54">
        <x:f t="shared" si="1795"/>
        <x:v>4.261933518405483</x:v>
      </x:c>
      <x:c r="O9588" s="55">
        <x:f t="shared" si="1796"/>
        <x:v>217922</x:v>
      </x:c>
      <x:c r="P9588" s="55">
        <x:f t="shared" si="1797"/>
        <x:v>40040</x:v>
      </x:c>
      <x:c r="Q9588" s="55">
        <x:f t="shared" si="1798"/>
        <x:v>131548.33796013708</x:v>
      </x:c>
      <x:c r="R9588" s="55">
        <x:f t="shared" si="1799"/>
        <x:v>26333.662039862917</x:v>
      </x:c>
      <x:c r="S9588" s="1" t="str">
        <x:f t="shared" si="1800"/>
        <x:v>NO</x:v>
      </x:c>
      <x:c r="T9588" s="1">
        <x:f t="shared" si="1801"/>
        <x:v>-9.9999999999999997E+98</x:v>
      </x:c>
    </x:row>
    <x:row r="9589">
      <x:c r="A9589" s="1"/>
      <x:c r="B9589" s="1"/>
      <x:c r="C9589" s="1"/>
      <x:c r="D9589" s="1"/>
      <x:c r="E9589" s="1"/>
      <x:c r="F9589" s="1"/>
      <x:c r="G9589" s="1"/>
      <x:c r="H9589" s="1"/>
      <x:c r="I9589" s="53">
        <x:f t="shared" si="1790"/>
        <x:v>14</x:v>
      </x:c>
      <x:c r="J9589" s="53">
        <x:f t="shared" si="1791"/>
        <x:v>13</x:v>
      </x:c>
      <x:c r="K9589" s="53">
        <x:f t="shared" si="1792"/>
        <x:v>26</x:v>
      </x:c>
      <x:c r="L9589" s="53">
        <x:f t="shared" si="1793"/>
        <x:v>53</x:v>
      </x:c>
      <x:c r="M9589" s="54">
        <x:f t="shared" si="1794"/>
        <x:v>6938.5242704646134</x:v>
      </x:c>
      <x:c r="N9589" s="54">
        <x:f t="shared" si="1795"/>
        <x:v>4.3184196322670925</x:v>
      </x:c>
      <x:c r="O9589" s="55">
        <x:f t="shared" si="1796"/>
        <x:v>220622</x:v>
      </x:c>
      <x:c r="P9589" s="55">
        <x:f t="shared" si="1797"/>
        <x:v>40920</x:v>
      </x:c>
      <x:c r="Q9589" s="55">
        <x:f t="shared" si="1798"/>
        <x:v>132960.49080667732</x:v>
      </x:c>
      <x:c r="R9589" s="55">
        <x:f t="shared" si="1799"/>
        <x:v>26741.509193322679</x:v>
      </x:c>
      <x:c r="S9589" s="1" t="str">
        <x:f t="shared" si="1800"/>
        <x:v>NO</x:v>
      </x:c>
      <x:c r="T9589" s="1">
        <x:f t="shared" si="1801"/>
        <x:v>-9.9999999999999997E+98</x:v>
      </x:c>
    </x:row>
    <x:row r="9590">
      <x:c r="A9590" s="1"/>
      <x:c r="B9590" s="1"/>
      <x:c r="C9590" s="1"/>
      <x:c r="D9590" s="1"/>
      <x:c r="E9590" s="1"/>
      <x:c r="F9590" s="1"/>
      <x:c r="G9590" s="1"/>
      <x:c r="H9590" s="1"/>
      <x:c r="I9590" s="53">
        <x:f t="shared" si="1790"/>
        <x:v>14</x:v>
      </x:c>
      <x:c r="J9590" s="53">
        <x:f t="shared" si="1791"/>
        <x:v>13</x:v>
      </x:c>
      <x:c r="K9590" s="53">
        <x:f t="shared" si="1792"/>
        <x:v>27</x:v>
      </x:c>
      <x:c r="L9590" s="53">
        <x:f t="shared" si="1793"/>
        <x:v>54</x:v>
      </x:c>
      <x:c r="M9590" s="54">
        <x:f t="shared" si="1794"/>
        <x:v>7021.6579749843695</x:v>
      </x:c>
      <x:c r="N9590" s="54">
        <x:f t="shared" si="1795"/>
        <x:v>4.3761513715169231</x:v>
      </x:c>
      <x:c r="O9590" s="55">
        <x:f t="shared" si="1796"/>
        <x:v>223322</x:v>
      </x:c>
      <x:c r="P9590" s="55">
        <x:f t="shared" si="1797"/>
        <x:v>41800</x:v>
      </x:c>
      <x:c r="Q9590" s="55">
        <x:f t="shared" si="1798"/>
        <x:v>134403.78428792307</x:v>
      </x:c>
      <x:c r="R9590" s="55">
        <x:f t="shared" si="1799"/>
        <x:v>27118.215712076926</x:v>
      </x:c>
      <x:c r="S9590" s="1" t="str">
        <x:f t="shared" si="1800"/>
        <x:v>NO</x:v>
      </x:c>
      <x:c r="T9590" s="1">
        <x:f t="shared" si="1801"/>
        <x:v>-9.9999999999999997E+98</x:v>
      </x:c>
    </x:row>
    <x:row r="9591">
      <x:c r="A9591" s="1"/>
      <x:c r="B9591" s="1"/>
      <x:c r="C9591" s="1"/>
      <x:c r="D9591" s="1"/>
      <x:c r="E9591" s="1"/>
      <x:c r="F9591" s="1"/>
      <x:c r="G9591" s="1"/>
      <x:c r="H9591" s="1"/>
      <x:c r="I9591" s="53">
        <x:f t="shared" si="1790"/>
        <x:v>14</x:v>
      </x:c>
      <x:c r="J9591" s="53">
        <x:f t="shared" si="1791"/>
        <x:v>13</x:v>
      </x:c>
      <x:c r="K9591" s="53">
        <x:f t="shared" si="1792"/>
        <x:v>28</x:v>
      </x:c>
      <x:c r="L9591" s="53">
        <x:f t="shared" si="1793"/>
        <x:v>55</x:v>
      </x:c>
      <x:c r="M9591" s="54">
        <x:f t="shared" si="1794"/>
        <x:v>7106.6175132015233</x:v>
      </x:c>
      <x:c r="N9591" s="54">
        <x:f t="shared" si="1795"/>
        <x:v>4.4351510508343912</x:v>
      </x:c>
      <x:c r="O9591" s="55">
        <x:f t="shared" si="1796"/>
        <x:v>226022</x:v>
      </x:c>
      <x:c r="P9591" s="55">
        <x:f t="shared" si="1797"/>
        <x:v>42680</x:v>
      </x:c>
      <x:c r="Q9591" s="55">
        <x:f t="shared" si="1798"/>
        <x:v>135878.77627085976</x:v>
      </x:c>
      <x:c r="R9591" s="55">
        <x:f t="shared" si="1799"/>
        <x:v>27463.223729140242</x:v>
      </x:c>
      <x:c r="S9591" s="1" t="str">
        <x:f t="shared" si="1800"/>
        <x:v>NO</x:v>
      </x:c>
      <x:c r="T9591" s="1">
        <x:f t="shared" si="1801"/>
        <x:v>-9.9999999999999997E+98</x:v>
      </x:c>
    </x:row>
    <x:row r="9592">
      <x:c r="A9592" s="1"/>
      <x:c r="B9592" s="1"/>
      <x:c r="C9592" s="1"/>
      <x:c r="D9592" s="1"/>
      <x:c r="E9592" s="1"/>
      <x:c r="F9592" s="1"/>
      <x:c r="G9592" s="1"/>
      <x:c r="H9592" s="1"/>
      <x:c r="I9592" s="53">
        <x:f t="shared" si="1790"/>
        <x:v>14</x:v>
      </x:c>
      <x:c r="J9592" s="53">
        <x:f t="shared" si="1791"/>
        <x:v>13</x:v>
      </x:c>
      <x:c r="K9592" s="53">
        <x:f t="shared" si="1792"/>
        <x:v>29</x:v>
      </x:c>
      <x:c r="L9592" s="53">
        <x:f t="shared" si="1793"/>
        <x:v>56</x:v>
      </x:c>
      <x:c r="M9592" s="54">
        <x:f t="shared" si="1794"/>
        <x:v>7193.435541317177</x:v>
      </x:c>
      <x:c r="N9592" s="54">
        <x:f t="shared" si="1795"/>
        <x:v>4.4954413481369286</x:v>
      </x:c>
      <x:c r="O9592" s="55">
        <x:f t="shared" si="1796"/>
        <x:v>228722</x:v>
      </x:c>
      <x:c r="P9592" s="55">
        <x:f t="shared" si="1797"/>
        <x:v>43560</x:v>
      </x:c>
      <x:c r="Q9592" s="55">
        <x:f t="shared" si="1798"/>
        <x:v>137386.03370342322</x:v>
      </x:c>
      <x:c r="R9592" s="55">
        <x:f t="shared" si="1799"/>
        <x:v>27775.966296576778</x:v>
      </x:c>
      <x:c r="S9592" s="1" t="str">
        <x:f t="shared" si="1800"/>
        <x:v>NO</x:v>
      </x:c>
      <x:c r="T9592" s="1">
        <x:f t="shared" si="1801"/>
        <x:v>-9.9999999999999997E+98</x:v>
      </x:c>
    </x:row>
    <x:row r="9593">
      <x:c r="A9593" s="1"/>
      <x:c r="B9593" s="1"/>
      <x:c r="C9593" s="1"/>
      <x:c r="D9593" s="1"/>
      <x:c r="E9593" s="1"/>
      <x:c r="F9593" s="1"/>
      <x:c r="G9593" s="1"/>
      <x:c r="H9593" s="1"/>
      <x:c r="I9593" s="53">
        <x:f t="shared" si="1790"/>
        <x:v>14</x:v>
      </x:c>
      <x:c r="J9593" s="53">
        <x:f t="shared" si="1791"/>
        <x:v>13</x:v>
      </x:c>
      <x:c r="K9593" s="53">
        <x:f t="shared" si="1792"/>
        <x:v>30</x:v>
      </x:c>
      <x:c r="L9593" s="53">
        <x:f t="shared" si="1793"/>
        <x:v>57</x:v>
      </x:c>
      <x:c r="M9593" s="54">
        <x:f t="shared" si="1794"/>
        <x:v>7282.1452466509481</x:v>
      </x:c>
      <x:c r="N9593" s="54">
        <x:f t="shared" si="1795"/>
        <x:v>4.5570453101742698</x:v>
      </x:c>
      <x:c r="O9593" s="55">
        <x:f t="shared" si="1796"/>
        <x:v>231422</x:v>
      </x:c>
      <x:c r="P9593" s="55">
        <x:f t="shared" si="1797"/>
        <x:v>44440</x:v>
      </x:c>
      <x:c r="Q9593" s="55">
        <x:f t="shared" si="1798"/>
        <x:v>138926.13275435672</x:v>
      </x:c>
      <x:c r="R9593" s="55">
        <x:f t="shared" si="1799"/>
        <x:v>28055.867245643283</x:v>
      </x:c>
      <x:c r="S9593" s="1" t="str">
        <x:f t="shared" si="1800"/>
        <x:v>NO</x:v>
      </x:c>
      <x:c r="T9593" s="1">
        <x:f t="shared" si="1801"/>
        <x:v>-9.9999999999999997E+98</x:v>
      </x:c>
    </x:row>
    <x:row r="9594">
      <x:c r="A9594" s="1"/>
      <x:c r="B9594" s="1"/>
      <x:c r="C9594" s="1"/>
      <x:c r="D9594" s="1"/>
      <x:c r="E9594" s="1"/>
      <x:c r="F9594" s="1"/>
      <x:c r="G9594" s="1"/>
      <x:c r="H9594" s="1"/>
      <x:c r="I9594" s="53">
        <x:f t="shared" si="1790"/>
        <x:v>14</x:v>
      </x:c>
      <x:c r="J9594" s="53">
        <x:f t="shared" si="1791"/>
        <x:v>14</x:v>
      </x:c>
      <x:c r="K9594" s="53">
        <x:f t="shared" si="1792"/>
        <x:v>0</x:v>
      </x:c>
      <x:c r="L9594" s="53">
        <x:f t="shared" si="1793"/>
        <x:v>28</x:v>
      </x:c>
      <x:c r="M9594" s="54">
        <x:f t="shared" si="1794"/>
        <x:v>5378.2969079578234</x:v>
      </x:c>
      <x:c r="N9594" s="54">
        <x:f t="shared" si="1795"/>
        <x:v>3.2349284083040439</x:v>
      </x:c>
      <x:c r="O9594" s="55">
        <x:f t="shared" si="1796"/>
        <x:v>152516</x:v>
      </x:c>
      <x:c r="P9594" s="55">
        <x:f t="shared" si="1797"/>
        <x:v>18480</x:v>
      </x:c>
      <x:c r="Q9594" s="55">
        <x:f t="shared" si="1798"/>
        <x:v>105873.21020760109</x:v>
      </x:c>
      <x:c r="R9594" s="55">
        <x:f t="shared" si="1799"/>
        <x:v>8162.7897923989076</x:v>
      </x:c>
      <x:c r="S9594" s="1" t="str">
        <x:f t="shared" si="1800"/>
        <x:v>YES</x:v>
      </x:c>
      <x:c r="T9594" s="1">
        <x:f t="shared" si="1801"/>
        <x:v>8162.7897923989076</x:v>
      </x:c>
    </x:row>
    <x:row r="9595">
      <x:c r="A9595" s="1"/>
      <x:c r="B9595" s="1"/>
      <x:c r="C9595" s="1"/>
      <x:c r="D9595" s="1"/>
      <x:c r="E9595" s="1"/>
      <x:c r="F9595" s="1"/>
      <x:c r="G9595" s="1"/>
      <x:c r="H9595" s="1"/>
      <x:c r="I9595" s="53">
        <x:f t="shared" si="1790"/>
        <x:v>14</x:v>
      </x:c>
      <x:c r="J9595" s="53">
        <x:f t="shared" si="1791"/>
        <x:v>14</x:v>
      </x:c>
      <x:c r="K9595" s="53">
        <x:f t="shared" si="1792"/>
        <x:v>1</x:v>
      </x:c>
      <x:c r="L9595" s="53">
        <x:f t="shared" si="1793"/>
        <x:v>29</x:v>
      </x:c>
      <x:c r="M9595" s="54">
        <x:f t="shared" si="1794"/>
        <x:v>5423.8594079578234</x:v>
      </x:c>
      <x:c r="N9595" s="54">
        <x:f t="shared" si="1795"/>
        <x:v>3.266569033304044</x:v>
      </x:c>
      <x:c r="O9595" s="55">
        <x:f t="shared" si="1796"/>
        <x:v>155216</x:v>
      </x:c>
      <x:c r="P9595" s="55">
        <x:f t="shared" si="1797"/>
        <x:v>19360</x:v>
      </x:c>
      <x:c r="Q9595" s="55">
        <x:f t="shared" si="1798"/>
        <x:v>106664.22583260109</x:v>
      </x:c>
      <x:c r="R9595" s="55">
        <x:f t="shared" si="1799"/>
        <x:v>9191.7741673989076</x:v>
      </x:c>
      <x:c r="S9595" s="1" t="str">
        <x:f t="shared" si="1800"/>
        <x:v>YES</x:v>
      </x:c>
      <x:c r="T9595" s="1">
        <x:f t="shared" si="1801"/>
        <x:v>9191.7741673989076</x:v>
      </x:c>
    </x:row>
    <x:row r="9596">
      <x:c r="A9596" s="1"/>
      <x:c r="B9596" s="1"/>
      <x:c r="C9596" s="1"/>
      <x:c r="D9596" s="1"/>
      <x:c r="E9596" s="1"/>
      <x:c r="F9596" s="1"/>
      <x:c r="G9596" s="1"/>
      <x:c r="H9596" s="1"/>
      <x:c r="I9596" s="53">
        <x:f t="shared" si="1790"/>
        <x:v>14</x:v>
      </x:c>
      <x:c r="J9596" s="53">
        <x:f t="shared" si="1791"/>
        <x:v>14</x:v>
      </x:c>
      <x:c r="K9596" s="53">
        <x:f t="shared" si="1792"/>
        <x:v>2</x:v>
      </x:c>
      <x:c r="L9596" s="53">
        <x:f t="shared" si="1793"/>
        <x:v>30</x:v>
      </x:c>
      <x:c r="M9596" s="54">
        <x:f t="shared" si="1794"/>
        <x:v>5470.5609704578237</x:v>
      </x:c>
      <x:c r="N9596" s="54">
        <x:f t="shared" si="1795"/>
        <x:v>3.2990006739290441</x:v>
      </x:c>
      <x:c r="O9596" s="55">
        <x:f t="shared" si="1796"/>
        <x:v>157916</x:v>
      </x:c>
      <x:c r="P9596" s="55">
        <x:f t="shared" si="1797"/>
        <x:v>20240</x:v>
      </x:c>
      <x:c r="Q9596" s="55">
        <x:f t="shared" si="1798"/>
        <x:v>107475.01684822611</x:v>
      </x:c>
      <x:c r="R9596" s="55">
        <x:f t="shared" si="1799"/>
        <x:v>10200.983151773893</x:v>
      </x:c>
      <x:c r="S9596" s="1" t="str">
        <x:f t="shared" si="1800"/>
        <x:v>YES</x:v>
      </x:c>
      <x:c r="T9596" s="1">
        <x:f t="shared" si="1801"/>
        <x:v>10200.983151773893</x:v>
      </x:c>
    </x:row>
    <x:row r="9597">
      <x:c r="A9597" s="1"/>
      <x:c r="B9597" s="1"/>
      <x:c r="C9597" s="1"/>
      <x:c r="D9597" s="1"/>
      <x:c r="E9597" s="1"/>
      <x:c r="F9597" s="1"/>
      <x:c r="G9597" s="1"/>
      <x:c r="H9597" s="1"/>
      <x:c r="I9597" s="53">
        <x:f t="shared" si="1790"/>
        <x:v>14</x:v>
      </x:c>
      <x:c r="J9597" s="53">
        <x:f t="shared" si="1791"/>
        <x:v>14</x:v>
      </x:c>
      <x:c r="K9597" s="53">
        <x:f t="shared" si="1792"/>
        <x:v>3</x:v>
      </x:c>
      <x:c r="L9597" s="53">
        <x:f t="shared" si="1793"/>
        <x:v>31</x:v>
      </x:c>
      <x:c r="M9597" s="54">
        <x:f t="shared" si="1794"/>
        <x:v>5518.4229528796986</x:v>
      </x:c>
      <x:c r="N9597" s="54">
        <x:f t="shared" si="1795"/>
        <x:v>3.3322381617220129</x:v>
      </x:c>
      <x:c r="O9597" s="55">
        <x:f t="shared" si="1796"/>
        <x:v>160616</x:v>
      </x:c>
      <x:c r="P9597" s="55">
        <x:f t="shared" si="1797"/>
        <x:v>21120</x:v>
      </x:c>
      <x:c r="Q9597" s="55">
        <x:f t="shared" si="1798"/>
        <x:v>108305.95404305033</x:v>
      </x:c>
      <x:c r="R9597" s="55">
        <x:f t="shared" si="1799"/>
        <x:v>11190.045956949674</x:v>
      </x:c>
      <x:c r="S9597" s="1" t="str">
        <x:f t="shared" si="1800"/>
        <x:v>YES</x:v>
      </x:c>
      <x:c r="T9597" s="1">
        <x:f t="shared" si="1801"/>
        <x:v>11190.045956949674</x:v>
      </x:c>
    </x:row>
    <x:row r="9598">
      <x:c r="A9598" s="1"/>
      <x:c r="B9598" s="1"/>
      <x:c r="C9598" s="1"/>
      <x:c r="D9598" s="1"/>
      <x:c r="E9598" s="1"/>
      <x:c r="F9598" s="1"/>
      <x:c r="G9598" s="1"/>
      <x:c r="H9598" s="1"/>
      <x:c r="I9598" s="53">
        <x:f t="shared" si="1790"/>
        <x:v>14</x:v>
      </x:c>
      <x:c r="J9598" s="53">
        <x:f t="shared" si="1791"/>
        <x:v>14</x:v>
      </x:c>
      <x:c r="K9598" s="53">
        <x:f t="shared" si="1792"/>
        <x:v>4</x:v>
      </x:c>
      <x:c r="L9598" s="53">
        <x:f t="shared" si="1793"/>
        <x:v>32</x:v>
      </x:c>
      <x:c r="M9598" s="54">
        <x:f t="shared" si="1794"/>
        <x:v>5567.4670686023546</x:v>
      </x:c>
      <x:c r="N9598" s="54">
        <x:f t="shared" si="1795"/>
        <x:v>3.3662965754183016</x:v>
      </x:c>
      <x:c r="O9598" s="55">
        <x:f t="shared" si="1796"/>
        <x:v>163316</x:v>
      </x:c>
      <x:c r="P9598" s="55">
        <x:f t="shared" si="1797"/>
        <x:v>22000</x:v>
      </x:c>
      <x:c r="Q9598" s="55">
        <x:f t="shared" si="1798"/>
        <x:v>109157.41438545754</x:v>
      </x:c>
      <x:c r="R9598" s="55">
        <x:f t="shared" si="1799"/>
        <x:v>12158.585614542462</x:v>
      </x:c>
      <x:c r="S9598" s="1" t="str">
        <x:f t="shared" si="1800"/>
        <x:v>YES</x:v>
      </x:c>
      <x:c r="T9598" s="1">
        <x:f t="shared" si="1801"/>
        <x:v>12158.585614542462</x:v>
      </x:c>
    </x:row>
    <x:row r="9599">
      <x:c r="A9599" s="1"/>
      <x:c r="B9599" s="1"/>
      <x:c r="C9599" s="1"/>
      <x:c r="D9599" s="1"/>
      <x:c r="E9599" s="1"/>
      <x:c r="F9599" s="1"/>
      <x:c r="G9599" s="1"/>
      <x:c r="H9599" s="1"/>
      <x:c r="I9599" s="53">
        <x:f t="shared" si="1790"/>
        <x:v>14</x:v>
      </x:c>
      <x:c r="J9599" s="53">
        <x:f t="shared" si="1791"/>
        <x:v>14</x:v>
      </x:c>
      <x:c r="K9599" s="53">
        <x:f t="shared" si="1792"/>
        <x:v>5</x:v>
      </x:c>
      <x:c r="L9599" s="53">
        <x:f t="shared" si="1793"/>
        <x:v>33</x:v>
      </x:c>
      <x:c r="M9599" s="54">
        <x:f t="shared" si="1794"/>
        <x:v>5617.715392523558</x:v>
      </x:c>
      <x:c r="N9599" s="54">
        <x:f t="shared" si="1795"/>
        <x:v>3.4011912448080261</x:v>
      </x:c>
      <x:c r="O9599" s="55">
        <x:f t="shared" si="1796"/>
        <x:v>166016</x:v>
      </x:c>
      <x:c r="P9599" s="55">
        <x:f t="shared" si="1797"/>
        <x:v>22880</x:v>
      </x:c>
      <x:c r="Q9599" s="55">
        <x:f t="shared" si="1798"/>
        <x:v>110029.78112020066</x:v>
      </x:c>
      <x:c r="R9599" s="55">
        <x:f t="shared" si="1799"/>
        <x:v>13106.218879799344</x:v>
      </x:c>
      <x:c r="S9599" s="1" t="str">
        <x:f t="shared" si="1800"/>
        <x:v>YES</x:v>
      </x:c>
      <x:c r="T9599" s="1">
        <x:f t="shared" si="1801"/>
        <x:v>13106.218879799344</x:v>
      </x:c>
    </x:row>
    <x:row r="9600">
      <x:c r="A9600" s="1"/>
      <x:c r="B9600" s="1"/>
      <x:c r="C9600" s="1"/>
      <x:c r="D9600" s="1"/>
      <x:c r="E9600" s="1"/>
      <x:c r="F9600" s="1"/>
      <x:c r="G9600" s="1"/>
      <x:c r="H9600" s="1"/>
      <x:c r="I9600" s="53">
        <x:f t="shared" si="1790"/>
        <x:v>14</x:v>
      </x:c>
      <x:c r="J9600" s="53">
        <x:f t="shared" si="1791"/>
        <x:v>14</x:v>
      </x:c>
      <x:c r="K9600" s="53">
        <x:f t="shared" si="1792"/>
        <x:v>6</x:v>
      </x:c>
      <x:c r="L9600" s="53">
        <x:f t="shared" si="1793"/>
        <x:v>34</x:v>
      </x:c>
      <x:c r="M9600" s="54">
        <x:f t="shared" si="1794"/>
        <x:v>5669.1903667051911</x:v>
      </x:c>
      <x:c r="N9600" s="54">
        <x:f t="shared" si="1795"/>
        <x:v>3.4369377546563826</x:v>
      </x:c>
      <x:c r="O9600" s="55">
        <x:f t="shared" si="1796"/>
        <x:v>168716</x:v>
      </x:c>
      <x:c r="P9600" s="55">
        <x:f t="shared" si="1797"/>
        <x:v>23760</x:v>
      </x:c>
      <x:c r="Q9600" s="55">
        <x:f t="shared" si="1798"/>
        <x:v>110923.44386640957</x:v>
      </x:c>
      <x:c r="R9600" s="55">
        <x:f t="shared" si="1799"/>
        <x:v>14032.556133590435</x:v>
      </x:c>
      <x:c r="S9600" s="1" t="str">
        <x:f t="shared" si="1800"/>
        <x:v>YES</x:v>
      </x:c>
      <x:c r="T9600" s="1">
        <x:f t="shared" si="1801"/>
        <x:v>14032.556133590435</x:v>
      </x:c>
    </x:row>
    <x:row r="9601">
      <x:c r="A9601" s="1"/>
      <x:c r="B9601" s="1"/>
      <x:c r="C9601" s="1"/>
      <x:c r="D9601" s="1"/>
      <x:c r="E9601" s="1"/>
      <x:c r="F9601" s="1"/>
      <x:c r="G9601" s="1"/>
      <x:c r="H9601" s="1"/>
      <x:c r="I9601" s="53">
        <x:f t="shared" si="1790"/>
        <x:v>14</x:v>
      </x:c>
      <x:c r="J9601" s="53">
        <x:f t="shared" si="1791"/>
        <x:v>14</x:v>
      </x:c>
      <x:c r="K9601" s="53">
        <x:f t="shared" si="1792"/>
        <x:v>7</x:v>
      </x:c>
      <x:c r="L9601" s="53">
        <x:f t="shared" si="1793"/>
        <x:v>35</x:v>
      </x:c>
      <x:c r="M9601" s="54">
        <x:f t="shared" si="1794"/>
        <x:v>5721.9148061031519</x:v>
      </x:c>
      <x:c r="N9601" s="54">
        <x:f t="shared" si="1795"/>
        <x:v>3.4735519486827444</x:v>
      </x:c>
      <x:c r="O9601" s="55">
        <x:f t="shared" si="1796"/>
        <x:v>171416</x:v>
      </x:c>
      <x:c r="P9601" s="55">
        <x:f t="shared" si="1797"/>
        <x:v>24640</x:v>
      </x:c>
      <x:c r="Q9601" s="55">
        <x:f t="shared" si="1798"/>
        <x:v>111838.79871706861</x:v>
      </x:c>
      <x:c r="R9601" s="55">
        <x:f t="shared" si="1799"/>
        <x:v>14937.20128293139</x:v>
      </x:c>
      <x:c r="S9601" s="1" t="str">
        <x:f t="shared" si="1800"/>
        <x:v>YES</x:v>
      </x:c>
      <x:c r="T9601" s="1">
        <x:f t="shared" si="1801"/>
        <x:v>14937.20128293139</x:v>
      </x:c>
    </x:row>
    <x:row r="9602">
      <x:c r="A9602" s="1"/>
      <x:c r="B9602" s="1"/>
      <x:c r="C9602" s="1"/>
      <x:c r="D9602" s="1"/>
      <x:c r="E9602" s="1"/>
      <x:c r="F9602" s="1"/>
      <x:c r="G9602" s="1"/>
      <x:c r="H9602" s="1"/>
      <x:c r="I9602" s="53">
        <x:f t="shared" si="1790"/>
        <x:v>14</x:v>
      </x:c>
      <x:c r="J9602" s="53">
        <x:f t="shared" si="1791"/>
        <x:v>14</x:v>
      </x:c>
      <x:c r="K9602" s="53">
        <x:f t="shared" si="1792"/>
        <x:v>8</x:v>
      </x:c>
      <x:c r="L9602" s="53">
        <x:f t="shared" si="1793"/>
        <x:v>36</x:v>
      </x:c>
      <x:c r="M9602" s="54">
        <x:f t="shared" si="1794"/>
        <x:v>5775.9119043831315</x:v>
      </x:c>
      <x:c r="N9602" s="54">
        <x:f t="shared" si="1795"/>
        <x:v>3.5110499335993968</x:v>
      </x:c>
      <x:c r="O9602" s="55">
        <x:f t="shared" si="1796"/>
        <x:v>174116</x:v>
      </x:c>
      <x:c r="P9602" s="55">
        <x:f t="shared" si="1797"/>
        <x:v>25520</x:v>
      </x:c>
      <x:c r="Q9602" s="55">
        <x:f t="shared" si="1798"/>
        <x:v>112776.24833998492</x:v>
      </x:c>
      <x:c r="R9602" s="55">
        <x:f t="shared" si="1799"/>
        <x:v>15819.751660015085</x:v>
      </x:c>
      <x:c r="S9602" s="1" t="str">
        <x:f t="shared" si="1800"/>
        <x:v>YES</x:v>
      </x:c>
      <x:c r="T9602" s="1">
        <x:f t="shared" si="1801"/>
        <x:v>15819.751660015085</x:v>
      </x:c>
    </x:row>
    <x:row r="9603">
      <x:c r="A9603" s="1"/>
      <x:c r="B9603" s="1"/>
      <x:c r="C9603" s="1"/>
      <x:c r="D9603" s="1"/>
      <x:c r="E9603" s="1"/>
      <x:c r="F9603" s="1"/>
      <x:c r="G9603" s="1"/>
      <x:c r="H9603" s="1"/>
      <x:c r="I9603" s="53">
        <x:f t="shared" si="1790"/>
        <x:v>14</x:v>
      </x:c>
      <x:c r="J9603" s="53">
        <x:f t="shared" si="1791"/>
        <x:v>14</x:v>
      </x:c>
      <x:c r="K9603" s="53">
        <x:f t="shared" si="1792"/>
        <x:v>9</x:v>
      </x:c>
      <x:c r="L9603" s="53">
        <x:f t="shared" si="1793"/>
        <x:v>37</x:v>
      </x:c>
      <x:c r="M9603" s="54">
        <x:f t="shared" si="1794"/>
        <x:v>5831.2052398235264</x:v>
      </x:c>
      <x:c r="N9603" s="54">
        <x:f t="shared" si="1795"/>
        <x:v>3.5494480832107822</x:v>
      </x:c>
      <x:c r="O9603" s="55">
        <x:f t="shared" si="1796"/>
        <x:v>176816</x:v>
      </x:c>
      <x:c r="P9603" s="55">
        <x:f t="shared" si="1797"/>
        <x:v>26400</x:v>
      </x:c>
      <x:c r="Q9603" s="55">
        <x:f t="shared" si="1798"/>
        <x:v>113736.20208026955</x:v>
      </x:c>
      <x:c r="R9603" s="55">
        <x:f t="shared" si="1799"/>
        <x:v>16679.797919730452</x:v>
      </x:c>
      <x:c r="S9603" s="1" t="str">
        <x:f t="shared" si="1800"/>
        <x:v>YES</x:v>
      </x:c>
      <x:c r="T9603" s="1">
        <x:f t="shared" si="1801"/>
        <x:v>16679.797919730452</x:v>
      </x:c>
    </x:row>
    <x:row r="9604">
      <x:c r="A9604" s="1"/>
      <x:c r="B9604" s="1"/>
      <x:c r="C9604" s="1"/>
      <x:c r="D9604" s="1"/>
      <x:c r="E9604" s="1"/>
      <x:c r="F9604" s="1"/>
      <x:c r="G9604" s="1"/>
      <x:c r="H9604" s="1"/>
      <x:c r="I9604" s="53">
        <x:f t="shared" si="1790"/>
        <x:v>14</x:v>
      </x:c>
      <x:c r="J9604" s="53">
        <x:f t="shared" si="1791"/>
        <x:v>14</x:v>
      </x:c>
      <x:c r="K9604" s="53">
        <x:f t="shared" si="1792"/>
        <x:v>10</x:v>
      </x:c>
      <x:c r="L9604" s="53">
        <x:f t="shared" si="1793"/>
        <x:v>38</x:v>
      </x:c>
      <x:c r="M9604" s="54">
        <x:f t="shared" si="1794"/>
        <x:v>5887.8187813067389</x:v>
      </x:c>
      <x:c r="N9604" s="54">
        <x:f t="shared" si="1795"/>
        <x:v>3.5887630425741244</x:v>
      </x:c>
      <x:c r="O9604" s="55">
        <x:f t="shared" si="1796"/>
        <x:v>179516</x:v>
      </x:c>
      <x:c r="P9604" s="55">
        <x:f t="shared" si="1797"/>
        <x:v>27280</x:v>
      </x:c>
      <x:c r="Q9604" s="55">
        <x:f t="shared" si="1798"/>
        <x:v>114719.07606435311</x:v>
      </x:c>
      <x:c r="R9604" s="55">
        <x:f t="shared" si="1799"/>
        <x:v>17516.92393564689</x:v>
      </x:c>
      <x:c r="S9604" s="1" t="str">
        <x:f t="shared" si="1800"/>
        <x:v>YES</x:v>
      </x:c>
      <x:c r="T9604" s="1">
        <x:f t="shared" si="1801"/>
        <x:v>17516.92393564689</x:v>
      </x:c>
    </x:row>
    <x:row r="9605">
      <x:c r="A9605" s="1"/>
      <x:c r="B9605" s="1"/>
      <x:c r="C9605" s="1"/>
      <x:c r="D9605" s="1"/>
      <x:c r="E9605" s="1"/>
      <x:c r="F9605" s="1"/>
      <x:c r="G9605" s="1"/>
      <x:c r="H9605" s="1"/>
      <x:c r="I9605" s="53">
        <x:f t="shared" si="1790"/>
        <x:v>14</x:v>
      </x:c>
      <x:c r="J9605" s="53">
        <x:f t="shared" si="1791"/>
        <x:v>14</x:v>
      </x:c>
      <x:c r="K9605" s="53">
        <x:f t="shared" si="1792"/>
        <x:v>11</x:v>
      </x:c>
      <x:c r="L9605" s="53">
        <x:f t="shared" si="1793"/>
        <x:v>39</x:v>
      </x:c>
      <x:c r="M9605" s="54">
        <x:f t="shared" si="1794"/>
        <x:v>5945.7768944001782</x:v>
      </x:c>
      <x:c r="N9605" s="54">
        <x:f t="shared" si="1795"/>
        <x:v>3.6290117322223461</x:v>
      </x:c>
      <x:c r="O9605" s="55">
        <x:f t="shared" si="1796"/>
        <x:v>182216</x:v>
      </x:c>
      <x:c r="P9605" s="55">
        <x:f t="shared" si="1797"/>
        <x:v>28160</x:v>
      </x:c>
      <x:c r="Q9605" s="55">
        <x:f t="shared" si="1798"/>
        <x:v>115725.29330555865</x:v>
      </x:c>
      <x:c r="R9605" s="55">
        <x:f t="shared" si="1799"/>
        <x:v>18330.706694441353</x:v>
      </x:c>
      <x:c r="S9605" s="1" t="str">
        <x:f t="shared" si="1800"/>
        <x:v>YES</x:v>
      </x:c>
      <x:c r="T9605" s="1">
        <x:f t="shared" si="1801"/>
        <x:v>18330.706694441353</x:v>
      </x:c>
    </x:row>
    <x:row r="9606">
      <x:c r="A9606" s="1"/>
      <x:c r="B9606" s="1"/>
      <x:c r="C9606" s="1"/>
      <x:c r="D9606" s="1"/>
      <x:c r="E9606" s="1"/>
      <x:c r="F9606" s="1"/>
      <x:c r="G9606" s="1"/>
      <x:c r="H9606" s="1"/>
      <x:c r="I9606" s="53">
        <x:f t="shared" si="1790"/>
        <x:v>14</x:v>
      </x:c>
      <x:c r="J9606" s="53">
        <x:f t="shared" si="1791"/>
        <x:v>14</x:v>
      </x:c>
      <x:c r="K9606" s="53">
        <x:f t="shared" si="1792"/>
        <x:v>12</x:v>
      </x:c>
      <x:c r="L9606" s="53">
        <x:f t="shared" si="1793"/>
        <x:v>40</x:v>
      </x:c>
      <x:c r="M9606" s="54">
        <x:f t="shared" si="1794"/>
        <x:v>6005.1043475282422</x:v>
      </x:c>
      <x:c r="N9606" s="54">
        <x:f t="shared" si="1795"/>
        <x:v>3.6702113524501683</x:v>
      </x:c>
      <x:c r="O9606" s="55">
        <x:f t="shared" si="1796"/>
        <x:v>184916</x:v>
      </x:c>
      <x:c r="P9606" s="55">
        <x:f t="shared" si="1797"/>
        <x:v>29040</x:v>
      </x:c>
      <x:c r="Q9606" s="55">
        <x:f t="shared" si="1798"/>
        <x:v>116755.28381125421</x:v>
      </x:c>
      <x:c r="R9606" s="55">
        <x:f t="shared" si="1799"/>
        <x:v>19120.716188745791</x:v>
      </x:c>
      <x:c r="S9606" s="1" t="str">
        <x:f t="shared" si="1800"/>
        <x:v>YES</x:v>
      </x:c>
      <x:c r="T9606" s="1">
        <x:f t="shared" si="1801"/>
        <x:v>19120.716188745791</x:v>
      </x:c>
    </x:row>
    <x:row r="9607">
      <x:c r="A9607" s="1"/>
      <x:c r="B9607" s="1"/>
      <x:c r="C9607" s="1"/>
      <x:c r="D9607" s="1"/>
      <x:c r="E9607" s="1"/>
      <x:c r="F9607" s="1"/>
      <x:c r="G9607" s="1"/>
      <x:c r="H9607" s="1"/>
      <x:c r="I9607" s="53">
        <x:f t="shared" si="1790"/>
        <x:v>14</x:v>
      </x:c>
      <x:c r="J9607" s="53">
        <x:f t="shared" si="1791"/>
        <x:v>14</x:v>
      </x:c>
      <x:c r="K9607" s="53">
        <x:f t="shared" si="1792"/>
        <x:v>13</x:v>
      </x:c>
      <x:c r="L9607" s="53">
        <x:f t="shared" si="1793"/>
        <x:v>41</x:v>
      </x:c>
      <x:c r="M9607" s="54">
        <x:f t="shared" si="1794"/>
        <x:v>6065.8263182366263</x:v>
      </x:c>
      <x:c r="N9607" s="54">
        <x:f t="shared" si="1795"/>
        <x:v>3.7123793876643236</x:v>
      </x:c>
      <x:c r="O9607" s="55">
        <x:f t="shared" si="1796"/>
        <x:v>187616</x:v>
      </x:c>
      <x:c r="P9607" s="55">
        <x:f t="shared" si="1797"/>
        <x:v>29920</x:v>
      </x:c>
      <x:c r="Q9607" s="55">
        <x:f t="shared" si="1798"/>
        <x:v>117809.4846916081</x:v>
      </x:c>
      <x:c r="R9607" s="55">
        <x:f t="shared" si="1799"/>
        <x:v>19886.515308391899</x:v>
      </x:c>
      <x:c r="S9607" s="1" t="str">
        <x:f t="shared" si="1800"/>
        <x:v>YES</x:v>
      </x:c>
      <x:c r="T9607" s="1">
        <x:f t="shared" si="1801"/>
        <x:v>19886.515308391899</x:v>
      </x:c>
    </x:row>
    <x:row r="9608">
      <x:c r="A9608" s="1"/>
      <x:c r="B9608" s="1"/>
      <x:c r="C9608" s="1"/>
      <x:c r="D9608" s="1"/>
      <x:c r="E9608" s="1"/>
      <x:c r="F9608" s="1"/>
      <x:c r="G9608" s="1"/>
      <x:c r="H9608" s="1"/>
      <x:c r="I9608" s="53">
        <x:f t="shared" si="1790"/>
        <x:v>14</x:v>
      </x:c>
      <x:c r="J9608" s="53">
        <x:f t="shared" si="1791"/>
        <x:v>14</x:v>
      </x:c>
      <x:c r="K9608" s="53">
        <x:f t="shared" si="1792"/>
        <x:v>14</x:v>
      </x:c>
      <x:c r="L9608" s="53">
        <x:f t="shared" si="1793"/>
        <x:v>42</x:v>
      </x:c>
      <x:c r="M9608" s="54">
        <x:f t="shared" si="1794"/>
        <x:v>6127.9683995502883</x:v>
      </x:c>
      <x:c r="N9608" s="54">
        <x:f t="shared" si="1795"/>
        <x:v>3.7555336107988113</x:v>
      </x:c>
      <x:c r="O9608" s="55">
        <x:f t="shared" si="1796"/>
        <x:v>190316</x:v>
      </x:c>
      <x:c r="P9608" s="55">
        <x:f t="shared" si="1797"/>
        <x:v>30800</x:v>
      </x:c>
      <x:c r="Q9608" s="55">
        <x:f t="shared" si="1798"/>
        <x:v>118888.34026997029</x:v>
      </x:c>
      <x:c r="R9608" s="55">
        <x:f t="shared" si="1799"/>
        <x:v>20627.659730029714</x:v>
      </x:c>
      <x:c r="S9608" s="1" t="str">
        <x:f t="shared" si="1800"/>
        <x:v>YES</x:v>
      </x:c>
      <x:c r="T9608" s="1">
        <x:f t="shared" si="1801"/>
        <x:v>20627.659730029714</x:v>
      </x:c>
    </x:row>
    <x:row r="9609">
      <x:c r="A9609" s="1"/>
      <x:c r="B9609" s="1"/>
      <x:c r="C9609" s="1"/>
      <x:c r="D9609" s="1"/>
      <x:c r="E9609" s="1"/>
      <x:c r="F9609" s="1"/>
      <x:c r="G9609" s="1"/>
      <x:c r="H9609" s="1"/>
      <x:c r="I9609" s="53">
        <x:f t="shared" si="1790"/>
        <x:v>14</x:v>
      </x:c>
      <x:c r="J9609" s="53">
        <x:f t="shared" si="1791"/>
        <x:v>14</x:v>
      </x:c>
      <x:c r="K9609" s="53">
        <x:f t="shared" si="1792"/>
        <x:v>15</x:v>
      </x:c>
      <x:c r="L9609" s="53">
        <x:f t="shared" si="1793"/>
        <x:v>43</x:v>
      </x:c>
      <x:c r="M9609" s="54">
        <x:f t="shared" si="1794"/>
        <x:v>6191.5566064264349</x:v>
      </x:c>
      <x:c r="N9609" s="54">
        <x:f t="shared" si="1795"/>
        <x:v>3.7996920877961355</x:v>
      </x:c>
      <x:c r="O9609" s="55">
        <x:f t="shared" si="1796"/>
        <x:v>193016</x:v>
      </x:c>
      <x:c r="P9609" s="55">
        <x:f t="shared" si="1797"/>
        <x:v>31680</x:v>
      </x:c>
      <x:c r="Q9609" s="55">
        <x:f t="shared" si="1798"/>
        <x:v>119992.30219490339</x:v>
      </x:c>
      <x:c r="R9609" s="55">
        <x:f t="shared" si="1799"/>
        <x:v>21343.697805096614</x:v>
      </x:c>
      <x:c r="S9609" s="1" t="str">
        <x:f t="shared" si="1800"/>
        <x:v>YES</x:v>
      </x:c>
      <x:c r="T9609" s="1">
        <x:f t="shared" si="1801"/>
        <x:v>21343.697805096614</x:v>
      </x:c>
    </x:row>
    <x:row r="9610">
      <x:c r="A9610" s="1"/>
      <x:c r="B9610" s="1"/>
      <x:c r="C9610" s="1"/>
      <x:c r="D9610" s="1"/>
      <x:c r="E9610" s="1"/>
      <x:c r="F9610" s="1"/>
      <x:c r="G9610" s="1"/>
      <x:c r="H9610" s="1"/>
      <x:c r="I9610" s="53">
        <x:f t="shared" si="1790"/>
        <x:v>14</x:v>
      </x:c>
      <x:c r="J9610" s="53">
        <x:f t="shared" si="1791"/>
        <x:v>14</x:v>
      </x:c>
      <x:c r="K9610" s="53">
        <x:f t="shared" si="1792"/>
        <x:v>16</x:v>
      </x:c>
      <x:c r="L9610" s="53">
        <x:f t="shared" si="1793"/>
        <x:v>44</x:v>
      </x:c>
      <x:c r="M9610" s="54">
        <x:f t="shared" si="1794"/>
        <x:v>6256.6173823039235</x:v>
      </x:c>
      <x:c r="N9610" s="54">
        <x:f t="shared" si="1795"/>
        <x:v>3.8448731821555024</x:v>
      </x:c>
      <x:c r="O9610" s="55">
        <x:f t="shared" si="1796"/>
        <x:v>195716</x:v>
      </x:c>
      <x:c r="P9610" s="55">
        <x:f t="shared" si="1797"/>
        <x:v>32560</x:v>
      </x:c>
      <x:c r="Q9610" s="55">
        <x:f t="shared" si="1798"/>
        <x:v>121121.82955388755</x:v>
      </x:c>
      <x:c r="R9610" s="55">
        <x:f t="shared" si="1799"/>
        <x:v>22034.170446112446</x:v>
      </x:c>
      <x:c r="S9610" s="1" t="str">
        <x:f t="shared" si="1800"/>
        <x:v>YES</x:v>
      </x:c>
      <x:c r="T9610" s="1">
        <x:f t="shared" si="1801"/>
        <x:v>22034.170446112446</x:v>
      </x:c>
    </x:row>
    <x:row r="9611">
      <x:c r="A9611" s="1"/>
      <x:c r="B9611" s="1"/>
      <x:c r="C9611" s="1"/>
      <x:c r="D9611" s="1"/>
      <x:c r="E9611" s="1"/>
      <x:c r="F9611" s="1"/>
      <x:c r="G9611" s="1"/>
      <x:c r="H9611" s="1"/>
      <x:c r="I9611" s="53">
        <x:f t="shared" si="1790"/>
        <x:v>14</x:v>
      </x:c>
      <x:c r="J9611" s="53">
        <x:f t="shared" si="1791"/>
        <x:v>14</x:v>
      </x:c>
      <x:c r="K9611" s="53">
        <x:f t="shared" si="1792"/>
        <x:v>17</x:v>
      </x:c>
      <x:c r="L9611" s="53">
        <x:f t="shared" si="1793"/>
        <x:v>45</x:v>
      </x:c>
      <x:c r="M9611" s="54">
        <x:f t="shared" si="1794"/>
        <x:v>6323.177605750464</x:v>
      </x:c>
      <x:c r="N9611" s="54">
        <x:f t="shared" si="1795"/>
        <x:v>3.8910955595489334</x:v>
      </x:c>
      <x:c r="O9611" s="55">
        <x:f t="shared" si="1796"/>
        <x:v>198416</x:v>
      </x:c>
      <x:c r="P9611" s="55">
        <x:f t="shared" si="1797"/>
        <x:v>33440</x:v>
      </x:c>
      <x:c r="Q9611" s="55">
        <x:f t="shared" si="1798"/>
        <x:v>122277.38898872332</x:v>
      </x:c>
      <x:c r="R9611" s="55">
        <x:f t="shared" si="1799"/>
        <x:v>22698.611011276676</x:v>
      </x:c>
      <x:c r="S9611" s="1" t="str">
        <x:f t="shared" si="1800"/>
        <x:v>YES</x:v>
      </x:c>
      <x:c r="T9611" s="1">
        <x:f t="shared" si="1801"/>
        <x:v>22698.611011276676</x:v>
      </x:c>
    </x:row>
    <x:row r="9612">
      <x:c r="A9612" s="1"/>
      <x:c r="B9612" s="1"/>
      <x:c r="C9612" s="1"/>
      <x:c r="D9612" s="1"/>
      <x:c r="E9612" s="1"/>
      <x:c r="F9612" s="1"/>
      <x:c r="G9612" s="1"/>
      <x:c r="H9612" s="1"/>
      <x:c r="I9612" s="53">
        <x:f t="shared" si="1790"/>
        <x:v>14</x:v>
      </x:c>
      <x:c r="J9612" s="53">
        <x:f t="shared" si="1791"/>
        <x:v>14</x:v>
      </x:c>
      <x:c r="K9612" s="53">
        <x:f t="shared" si="1792"/>
        <x:v>18</x:v>
      </x:c>
      <x:c r="L9612" s="53">
        <x:f t="shared" si="1793"/>
        <x:v>46</x:v>
      </x:c>
      <x:c r="M9612" s="54">
        <x:f t="shared" si="1794"/>
        <x:v>6391.2645972090513</x:v>
      </x:c>
      <x:c r="N9612" s="54">
        <x:f t="shared" si="1795"/>
        <x:v>3.9383781925062857</x:v>
      </x:c>
      <x:c r="O9612" s="55">
        <x:f t="shared" si="1796"/>
        <x:v>201116</x:v>
      </x:c>
      <x:c r="P9612" s="55">
        <x:f t="shared" si="1797"/>
        <x:v>34320</x:v>
      </x:c>
      <x:c r="Q9612" s="55">
        <x:f t="shared" si="1798"/>
        <x:v>123459.45481265713</x:v>
      </x:c>
      <x:c r="R9612" s="55">
        <x:f t="shared" si="1799"/>
        <x:v>23336.545187342868</x:v>
      </x:c>
      <x:c r="S9612" s="1" t="str">
        <x:f t="shared" si="1800"/>
        <x:v>YES</x:v>
      </x:c>
      <x:c r="T9612" s="1">
        <x:f t="shared" si="1801"/>
        <x:v>23336.545187342868</x:v>
      </x:c>
    </x:row>
    <x:row r="9613">
      <x:c r="A9613" s="1"/>
      <x:c r="B9613" s="1"/>
      <x:c r="C9613" s="1"/>
      <x:c r="D9613" s="1"/>
      <x:c r="E9613" s="1"/>
      <x:c r="F9613" s="1"/>
      <x:c r="G9613" s="1"/>
      <x:c r="H9613" s="1"/>
      <x:c r="I9613" s="53">
        <x:f t="shared" si="1790"/>
        <x:v>14</x:v>
      </x:c>
      <x:c r="J9613" s="53">
        <x:f t="shared" si="1791"/>
        <x:v>14</x:v>
      </x:c>
      <x:c r="K9613" s="53">
        <x:f t="shared" si="1792"/>
        <x:v>19</x:v>
      </x:c>
      <x:c r="L9613" s="53">
        <x:f t="shared" si="1793"/>
        <x:v>47</x:v>
      </x:c>
      <x:c r="M9613" s="54">
        <x:f t="shared" si="1794"/>
        <x:v>6460.9061258450729</x:v>
      </x:c>
      <x:c r="N9613" s="54">
        <x:f t="shared" si="1795"/>
        <x:v>3.9867403651701894</x:v>
      </x:c>
      <x:c r="O9613" s="55">
        <x:f t="shared" si="1796"/>
        <x:v>203816</x:v>
      </x:c>
      <x:c r="P9613" s="55">
        <x:f t="shared" si="1797"/>
        <x:v>35200</x:v>
      </x:c>
      <x:c r="Q9613" s="55">
        <x:f t="shared" si="1798"/>
        <x:v>124668.50912925473</x:v>
      </x:c>
      <x:c r="R9613" s="55">
        <x:f t="shared" si="1799"/>
        <x:v>23947.490870745271</x:v>
      </x:c>
      <x:c r="S9613" s="1" t="str">
        <x:f t="shared" si="1800"/>
        <x:v>YES</x:v>
      </x:c>
      <x:c r="T9613" s="1">
        <x:f t="shared" si="1801"/>
        <x:v>23947.490870745271</x:v>
      </x:c>
    </x:row>
    <x:row r="9614">
      <x:c r="A9614" s="1"/>
      <x:c r="B9614" s="1"/>
      <x:c r="C9614" s="1"/>
      <x:c r="D9614" s="1"/>
      <x:c r="E9614" s="1"/>
      <x:c r="F9614" s="1"/>
      <x:c r="G9614" s="1"/>
      <x:c r="H9614" s="1"/>
      <x:c r="I9614" s="53">
        <x:f t="shared" si="1790"/>
        <x:v>14</x:v>
      </x:c>
      <x:c r="J9614" s="53">
        <x:f t="shared" si="1791"/>
        <x:v>14</x:v>
      </x:c>
      <x:c r="K9614" s="53">
        <x:f t="shared" si="1792"/>
        <x:v>20</x:v>
      </x:c>
      <x:c r="L9614" s="53">
        <x:f t="shared" si="1793"/>
        <x:v>48</x:v>
      </x:c>
      <x:c r="M9614" s="54">
        <x:f t="shared" si="1794"/>
        <x:v>6532.13041649555</x:v>
      </x:c>
      <x:c r="N9614" s="54">
        <x:f t="shared" si="1795"/>
        <x:v>4.0362016781219099</x:v>
      </x:c>
      <x:c r="O9614" s="55">
        <x:f t="shared" si="1796"/>
        <x:v>206516</x:v>
      </x:c>
      <x:c r="P9614" s="55">
        <x:f t="shared" si="1797"/>
        <x:v>36080</x:v>
      </x:c>
      <x:c r="Q9614" s="55">
        <x:f t="shared" si="1798"/>
        <x:v>125905.04195304774</x:v>
      </x:c>
      <x:c r="R9614" s="55">
        <x:f t="shared" si="1799"/>
        <x:v>24530.958046952263</x:v>
      </x:c>
      <x:c r="S9614" s="1" t="str">
        <x:f t="shared" si="1800"/>
        <x:v>NO</x:v>
      </x:c>
      <x:c r="T9614" s="1">
        <x:f t="shared" si="1801"/>
        <x:v>-9.9999999999999997E+98</x:v>
      </x:c>
    </x:row>
    <x:row r="9615">
      <x:c r="A9615" s="1"/>
      <x:c r="B9615" s="1"/>
      <x:c r="C9615" s="1"/>
      <x:c r="D9615" s="1"/>
      <x:c r="E9615" s="1"/>
      <x:c r="F9615" s="1"/>
      <x:c r="G9615" s="1"/>
      <x:c r="H9615" s="1"/>
      <x:c r="I9615" s="53">
        <x:f t="shared" si="1790"/>
        <x:v>14</x:v>
      </x:c>
      <x:c r="J9615" s="53">
        <x:f t="shared" si="1791"/>
        <x:v>14</x:v>
      </x:c>
      <x:c r="K9615" s="53">
        <x:f t="shared" si="1792"/>
        <x:v>21</x:v>
      </x:c>
      <x:c r="L9615" s="53">
        <x:f t="shared" si="1793"/>
        <x:v>49</x:v>
      </x:c>
      <x:c r="M9615" s="54">
        <x:f t="shared" si="1794"/>
        <x:v>6604.9661567219937</x:v>
      </x:c>
      <x:c r="N9615" s="54">
        <x:f t="shared" si="1795"/>
        <x:v>4.0867820532791619</x:v>
      </x:c>
      <x:c r="O9615" s="55">
        <x:f t="shared" si="1796"/>
        <x:v>209216</x:v>
      </x:c>
      <x:c r="P9615" s="55">
        <x:f t="shared" si="1797"/>
        <x:v>36960</x:v>
      </x:c>
      <x:c r="Q9615" s="55">
        <x:f t="shared" si="1798"/>
        <x:v>127169.55133197905</x:v>
      </x:c>
      <x:c r="R9615" s="55">
        <x:f t="shared" si="1799"/>
        <x:v>25086.448668020952</x:v>
      </x:c>
      <x:c r="S9615" s="1" t="str">
        <x:f t="shared" si="1800"/>
        <x:v>NO</x:v>
      </x:c>
      <x:c r="T9615" s="1">
        <x:f t="shared" si="1801"/>
        <x:v>-9.9999999999999997E+98</x:v>
      </x:c>
    </x:row>
    <x:row r="9616">
      <x:c r="A9616" s="1"/>
      <x:c r="B9616" s="1"/>
      <x:c r="C9616" s="1"/>
      <x:c r="D9616" s="1"/>
      <x:c r="E9616" s="1"/>
      <x:c r="F9616" s="1"/>
      <x:c r="G9616" s="1"/>
      <x:c r="H9616" s="1"/>
      <x:c r="I9616" s="53">
        <x:f t="shared" si="1790"/>
        <x:v>14</x:v>
      </x:c>
      <x:c r="J9616" s="53">
        <x:f t="shared" si="1791"/>
        <x:v>14</x:v>
      </x:c>
      <x:c r="K9616" s="53">
        <x:f t="shared" si="1792"/>
        <x:v>22</x:v>
      </x:c>
      <x:c r="L9616" s="53">
        <x:f t="shared" si="1793"/>
        <x:v>50</x:v>
      </x:c>
      <x:c r="M9616" s="54">
        <x:f t="shared" si="1794"/>
        <x:v>6679.4425039683902</x:v>
      </x:c>
      <x:c r="N9616" s="54">
        <x:f t="shared" si="1795"/>
        <x:v>4.1385017388669372</x:v>
      </x:c>
      <x:c r="O9616" s="55">
        <x:f t="shared" si="1796"/>
        <x:v>211916</x:v>
      </x:c>
      <x:c r="P9616" s="55">
        <x:f t="shared" si="1797"/>
        <x:v>37840</x:v>
      </x:c>
      <x:c r="Q9616" s="55">
        <x:f t="shared" si="1798"/>
        <x:v>128462.54347167343</x:v>
      </x:c>
      <x:c r="R9616" s="55">
        <x:f t="shared" si="1799"/>
        <x:v>25613.456528326569</x:v>
      </x:c>
      <x:c r="S9616" s="1" t="str">
        <x:f t="shared" si="1800"/>
        <x:v>NO</x:v>
      </x:c>
      <x:c r="T9616" s="1">
        <x:f t="shared" si="1801"/>
        <x:v>-9.9999999999999997E+98</x:v>
      </x:c>
    </x:row>
    <x:row r="9617">
      <x:c r="A9617" s="1"/>
      <x:c r="B9617" s="1"/>
      <x:c r="C9617" s="1"/>
      <x:c r="D9617" s="1"/>
      <x:c r="E9617" s="1"/>
      <x:c r="F9617" s="1"/>
      <x:c r="G9617" s="1"/>
      <x:c r="H9617" s="1"/>
      <x:c r="I9617" s="53">
        <x:f t="shared" si="1790"/>
        <x:v>14</x:v>
      </x:c>
      <x:c r="J9617" s="53">
        <x:f t="shared" si="1791"/>
        <x:v>14</x:v>
      </x:c>
      <x:c r="K9617" s="53">
        <x:f t="shared" si="1792"/>
        <x:v>23</x:v>
      </x:c>
      <x:c r="L9617" s="53">
        <x:f t="shared" si="1793"/>
        <x:v>51</x:v>
      </x:c>
      <x:c r="M9617" s="54">
        <x:f t="shared" si="1794"/>
        <x:v>6755.5890928258268</x:v>
      </x:c>
      <x:c r="N9617" s="54">
        <x:f t="shared" si="1795"/>
        <x:v>4.1913813144623795</x:v>
      </x:c>
      <x:c r="O9617" s="55">
        <x:f t="shared" si="1796"/>
        <x:v>214616</x:v>
      </x:c>
      <x:c r="P9617" s="55">
        <x:f t="shared" si="1797"/>
        <x:v>38720</x:v>
      </x:c>
      <x:c r="Q9617" s="55">
        <x:f t="shared" si="1798"/>
        <x:v>129784.53286155949</x:v>
      </x:c>
      <x:c r="R9617" s="55">
        <x:f t="shared" si="1799"/>
        <x:v>26111.467138440508</x:v>
      </x:c>
      <x:c r="S9617" s="1" t="str">
        <x:f t="shared" si="1800"/>
        <x:v>NO</x:v>
      </x:c>
      <x:c r="T9617" s="1">
        <x:f t="shared" si="1801"/>
        <x:v>-9.9999999999999997E+98</x:v>
      </x:c>
    </x:row>
    <x:row r="9618">
      <x:c r="A9618" s="1"/>
      <x:c r="B9618" s="1"/>
      <x:c r="C9618" s="1"/>
      <x:c r="D9618" s="1"/>
      <x:c r="E9618" s="1"/>
      <x:c r="F9618" s="1"/>
      <x:c r="G9618" s="1"/>
      <x:c r="H9618" s="1"/>
      <x:c r="I9618" s="53">
        <x:f t="shared" si="1790"/>
        <x:v>14</x:v>
      </x:c>
      <x:c r="J9618" s="53">
        <x:f t="shared" si="1791"/>
        <x:v>14</x:v>
      </x:c>
      <x:c r="K9618" s="53">
        <x:f t="shared" si="1792"/>
        <x:v>24</x:v>
      </x:c>
      <x:c r="L9618" s="53">
        <x:f t="shared" si="1793"/>
        <x:v>52</x:v>
      </x:c>
      <x:c r="M9618" s="54">
        <x:f t="shared" si="1794"/>
        <x:v>6833.436042405322</x:v>
      </x:c>
      <x:c r="N9618" s="54">
        <x:f t="shared" si="1795"/>
        <x:v>4.2454416961148072</x:v>
      </x:c>
      <x:c r="O9618" s="55">
        <x:f t="shared" si="1796"/>
        <x:v>217316</x:v>
      </x:c>
      <x:c r="P9618" s="55">
        <x:f t="shared" si="1797"/>
        <x:v>39600</x:v>
      </x:c>
      <x:c r="Q9618" s="55">
        <x:f t="shared" si="1798"/>
        <x:v>131136.04240287017</x:v>
      </x:c>
      <x:c r="R9618" s="55">
        <x:f t="shared" si="1799"/>
        <x:v>26579.957597129833</x:v>
      </x:c>
      <x:c r="S9618" s="1" t="str">
        <x:f t="shared" si="1800"/>
        <x:v>NO</x:v>
      </x:c>
      <x:c r="T9618" s="1">
        <x:f t="shared" si="1801"/>
        <x:v>-9.9999999999999997E+98</x:v>
      </x:c>
    </x:row>
    <x:row r="9619">
      <x:c r="A9619" s="1"/>
      <x:c r="B9619" s="1"/>
      <x:c r="C9619" s="1"/>
      <x:c r="D9619" s="1"/>
      <x:c r="E9619" s="1"/>
      <x:c r="F9619" s="1"/>
      <x:c r="G9619" s="1"/>
      <x:c r="H9619" s="1"/>
      <x:c r="I9619" s="53">
        <x:f t="shared" si="1790"/>
        <x:v>14</x:v>
      </x:c>
      <x:c r="J9619" s="53">
        <x:f t="shared" si="1791"/>
        <x:v>14</x:v>
      </x:c>
      <x:c r="K9619" s="53">
        <x:f t="shared" si="1792"/>
        <x:v>25</x:v>
      </x:c>
      <x:c r="L9619" s="53">
        <x:f t="shared" si="1793"/>
        <x:v>53</x:v>
      </x:c>
      <x:c r="M9619" s="54">
        <x:f t="shared" si="1794"/>
        <x:v>6913.01396382042</x:v>
      </x:c>
      <x:c r="N9619" s="54">
        <x:f t="shared" si="1795"/>
        <x:v>4.3007041415419582</x:v>
      </x:c>
      <x:c r="O9619" s="55">
        <x:f t="shared" si="1796"/>
        <x:v>220016</x:v>
      </x:c>
      <x:c r="P9619" s="55">
        <x:f t="shared" si="1797"/>
        <x:v>40480</x:v>
      </x:c>
      <x:c r="Q9619" s="55">
        <x:f t="shared" si="1798"/>
        <x:v>132517.60353854895</x:v>
      </x:c>
      <x:c r="R9619" s="55">
        <x:f t="shared" si="1799"/>
        <x:v>27018.396461451048</x:v>
      </x:c>
      <x:c r="S9619" s="1" t="str">
        <x:f t="shared" si="1800"/>
        <x:v>NO</x:v>
      </x:c>
      <x:c r="T9619" s="1">
        <x:f t="shared" si="1801"/>
        <x:v>-9.9999999999999997E+98</x:v>
      </x:c>
    </x:row>
    <x:row r="9620">
      <x:c r="A9620" s="1"/>
      <x:c r="B9620" s="1"/>
      <x:c r="C9620" s="1"/>
      <x:c r="D9620" s="1"/>
      <x:c r="E9620" s="1"/>
      <x:c r="F9620" s="1"/>
      <x:c r="G9620" s="1"/>
      <x:c r="H9620" s="1"/>
      <x:c r="I9620" s="53">
        <x:f t="shared" si="1790"/>
        <x:v>14</x:v>
      </x:c>
      <x:c r="J9620" s="53">
        <x:f t="shared" si="1791"/>
        <x:v>14</x:v>
      </x:c>
      <x:c r="K9620" s="53">
        <x:f t="shared" si="1792"/>
        <x:v>26</x:v>
      </x:c>
      <x:c r="L9620" s="53">
        <x:f t="shared" si="1793"/>
        <x:v>54</x:v>
      </x:c>
      <x:c r="M9620" s="54">
        <x:f t="shared" si="1794"/>
        <x:v>6994.3539677811377</x:v>
      </x:c>
      <x:c r="N9620" s="54">
        <x:f t="shared" si="1795"/>
        <x:v>4.3571902554035677</x:v>
      </x:c>
      <x:c r="O9620" s="55">
        <x:f t="shared" si="1796"/>
        <x:v>222716</x:v>
      </x:c>
      <x:c r="P9620" s="55">
        <x:f t="shared" si="1797"/>
        <x:v>41360</x:v>
      </x:c>
      <x:c r="Q9620" s="55">
        <x:f t="shared" si="1798"/>
        <x:v>133929.75638508919</x:v>
      </x:c>
      <x:c r="R9620" s="55">
        <x:f t="shared" si="1799"/>
        <x:v>27426.243614910811</x:v>
      </x:c>
      <x:c r="S9620" s="1" t="str">
        <x:f t="shared" si="1800"/>
        <x:v>NO</x:v>
      </x:c>
      <x:c r="T9620" s="1">
        <x:f t="shared" si="1801"/>
        <x:v>-9.9999999999999997E+98</x:v>
      </x:c>
    </x:row>
    <x:row r="9621">
      <x:c r="A9621" s="1"/>
      <x:c r="B9621" s="1"/>
      <x:c r="C9621" s="1"/>
      <x:c r="D9621" s="1"/>
      <x:c r="E9621" s="1"/>
      <x:c r="F9621" s="1"/>
      <x:c r="G9621" s="1"/>
      <x:c r="H9621" s="1"/>
      <x:c r="I9621" s="53">
        <x:f t="shared" si="1790"/>
        <x:v>14</x:v>
      </x:c>
      <x:c r="J9621" s="53">
        <x:f t="shared" si="1791"/>
        <x:v>14</x:v>
      </x:c>
      <x:c r="K9621" s="53">
        <x:f t="shared" si="1792"/>
        <x:v>27</x:v>
      </x:c>
      <x:c r="L9621" s="53">
        <x:f t="shared" si="1793"/>
        <x:v>55</x:v>
      </x:c>
      <x:c r="M9621" s="54">
        <x:f t="shared" si="1794"/>
        <x:v>7077.4876723008947</x:v>
      </x:c>
      <x:c r="N9621" s="54">
        <x:f t="shared" si="1795"/>
        <x:v>4.4149219946533993</x:v>
      </x:c>
      <x:c r="O9621" s="55">
        <x:f t="shared" si="1796"/>
        <x:v>225416</x:v>
      </x:c>
      <x:c r="P9621" s="55">
        <x:f t="shared" si="1797"/>
        <x:v>42240</x:v>
      </x:c>
      <x:c r="Q9621" s="55">
        <x:f t="shared" si="1798"/>
        <x:v>135373.04986633497</x:v>
      </x:c>
      <x:c r="R9621" s="55">
        <x:f t="shared" si="1799"/>
        <x:v>27802.950133665028</x:v>
      </x:c>
      <x:c r="S9621" s="1" t="str">
        <x:f t="shared" si="1800"/>
        <x:v>NO</x:v>
      </x:c>
      <x:c r="T9621" s="1">
        <x:f t="shared" si="1801"/>
        <x:v>-9.9999999999999997E+98</x:v>
      </x:c>
    </x:row>
    <x:row r="9622">
      <x:c r="A9622" s="1"/>
      <x:c r="B9622" s="1"/>
      <x:c r="C9622" s="1"/>
      <x:c r="D9622" s="1"/>
      <x:c r="E9622" s="1"/>
      <x:c r="F9622" s="1"/>
      <x:c r="G9622" s="1"/>
      <x:c r="H9622" s="1"/>
      <x:c r="I9622" s="53">
        <x:f t="shared" si="1790"/>
        <x:v>14</x:v>
      </x:c>
      <x:c r="J9622" s="53">
        <x:f t="shared" si="1791"/>
        <x:v>14</x:v>
      </x:c>
      <x:c r="K9622" s="53">
        <x:f t="shared" si="1792"/>
        <x:v>28</x:v>
      </x:c>
      <x:c r="L9622" s="53">
        <x:f t="shared" si="1793"/>
        <x:v>56</x:v>
      </x:c>
      <x:c r="M9622" s="54">
        <x:f t="shared" si="1794"/>
        <x:v>7162.4472105180485</x:v>
      </x:c>
      <x:c r="N9622" s="54">
        <x:f t="shared" si="1795"/>
        <x:v>4.4739216739708674</x:v>
      </x:c>
      <x:c r="O9622" s="55">
        <x:f t="shared" si="1796"/>
        <x:v>228116</x:v>
      </x:c>
      <x:c r="P9622" s="55">
        <x:f t="shared" si="1797"/>
        <x:v>43120</x:v>
      </x:c>
      <x:c r="Q9622" s="55">
        <x:f t="shared" si="1798"/>
        <x:v>136848.04184927169</x:v>
      </x:c>
      <x:c r="R9622" s="55">
        <x:f t="shared" si="1799"/>
        <x:v>28147.958150728315</x:v>
      </x:c>
      <x:c r="S9622" s="1" t="str">
        <x:f t="shared" si="1800"/>
        <x:v>NO</x:v>
      </x:c>
      <x:c r="T9622" s="1">
        <x:f t="shared" si="1801"/>
        <x:v>-9.9999999999999997E+98</x:v>
      </x:c>
    </x:row>
    <x:row r="9623">
      <x:c r="A9623" s="1"/>
      <x:c r="B9623" s="1"/>
      <x:c r="C9623" s="1"/>
      <x:c r="D9623" s="1"/>
      <x:c r="E9623" s="1"/>
      <x:c r="F9623" s="1"/>
      <x:c r="G9623" s="1"/>
      <x:c r="H9623" s="1"/>
      <x:c r="I9623" s="53">
        <x:f t="shared" si="1790"/>
        <x:v>14</x:v>
      </x:c>
      <x:c r="J9623" s="53">
        <x:f t="shared" si="1791"/>
        <x:v>14</x:v>
      </x:c>
      <x:c r="K9623" s="53">
        <x:f t="shared" si="1792"/>
        <x:v>29</x:v>
      </x:c>
      <x:c r="L9623" s="53">
        <x:f t="shared" si="1793"/>
        <x:v>57</x:v>
      </x:c>
      <x:c r="M9623" s="54">
        <x:f t="shared" si="1794"/>
        <x:v>7249.2652386337013</x:v>
      </x:c>
      <x:c r="N9623" s="54">
        <x:f t="shared" si="1795"/>
        <x:v>4.5342119712734039</x:v>
      </x:c>
      <x:c r="O9623" s="55">
        <x:f t="shared" si="1796"/>
        <x:v>230816</x:v>
      </x:c>
      <x:c r="P9623" s="55">
        <x:f t="shared" si="1797"/>
        <x:v>44000</x:v>
      </x:c>
      <x:c r="Q9623" s="55">
        <x:f t="shared" si="1798"/>
        <x:v>138355.29928183509</x:v>
      </x:c>
      <x:c r="R9623" s="55">
        <x:f t="shared" si="1799"/>
        <x:v>28460.70071816491</x:v>
      </x:c>
      <x:c r="S9623" s="1" t="str">
        <x:f t="shared" si="1800"/>
        <x:v>NO</x:v>
      </x:c>
      <x:c r="T9623" s="1">
        <x:f t="shared" si="1801"/>
        <x:v>-9.9999999999999997E+98</x:v>
      </x:c>
    </x:row>
    <x:row r="9624">
      <x:c r="A9624" s="1"/>
      <x:c r="B9624" s="1"/>
      <x:c r="C9624" s="1"/>
      <x:c r="D9624" s="1"/>
      <x:c r="E9624" s="1"/>
      <x:c r="F9624" s="1"/>
      <x:c r="G9624" s="1"/>
      <x:c r="H9624" s="1"/>
      <x:c r="I9624" s="53">
        <x:f t="shared" si="1790"/>
        <x:v>14</x:v>
      </x:c>
      <x:c r="J9624" s="53">
        <x:f t="shared" si="1791"/>
        <x:v>14</x:v>
      </x:c>
      <x:c r="K9624" s="53">
        <x:f t="shared" si="1792"/>
        <x:v>30</x:v>
      </x:c>
      <x:c r="L9624" s="53">
        <x:f t="shared" si="1793"/>
        <x:v>58</x:v>
      </x:c>
      <x:c r="M9624" s="54">
        <x:f t="shared" si="1794"/>
        <x:v>7337.9749439674724</x:v>
      </x:c>
      <x:c r="N9624" s="54">
        <x:f t="shared" si="1795"/>
        <x:v>4.5958159333107451</x:v>
      </x:c>
      <x:c r="O9624" s="55">
        <x:f t="shared" si="1796"/>
        <x:v>233516</x:v>
      </x:c>
      <x:c r="P9624" s="55">
        <x:f t="shared" si="1797"/>
        <x:v>44880</x:v>
      </x:c>
      <x:c r="Q9624" s="55">
        <x:f t="shared" si="1798"/>
        <x:v>139895.39833276861</x:v>
      </x:c>
      <x:c r="R9624" s="55">
        <x:f t="shared" si="1799"/>
        <x:v>28740.601667231385</x:v>
      </x:c>
      <x:c r="S9624" s="1" t="str">
        <x:f t="shared" si="1800"/>
        <x:v>NO</x:v>
      </x:c>
      <x:c r="T9624" s="1">
        <x:f t="shared" si="1801"/>
        <x:v>-9.9999999999999997E+98</x:v>
      </x:c>
    </x:row>
    <x:row r="9625">
      <x:c r="A9625" s="1"/>
      <x:c r="B9625" s="1"/>
      <x:c r="C9625" s="1"/>
      <x:c r="D9625" s="1"/>
      <x:c r="E9625" s="1"/>
      <x:c r="F9625" s="1"/>
      <x:c r="G9625" s="1"/>
      <x:c r="H9625" s="1"/>
      <x:c r="I9625" s="53">
        <x:f t="shared" si="1790"/>
        <x:v>14</x:v>
      </x:c>
      <x:c r="J9625" s="53">
        <x:f t="shared" si="1791"/>
        <x:v>15</x:v>
      </x:c>
      <x:c r="K9625" s="53">
        <x:f t="shared" si="1792"/>
        <x:v>0</x:v>
      </x:c>
      <x:c r="L9625" s="53">
        <x:f t="shared" si="1793"/>
        <x:v>29</x:v>
      </x:c>
      <x:c r="M9625" s="54">
        <x:f t="shared" si="1794"/>
        <x:v>5436.582078072991</x:v>
      </x:c>
      <x:c r="N9625" s="54">
        <x:f t="shared" si="1795"/>
        <x:v>3.2754042208840213</x:v>
      </x:c>
      <x:c r="O9625" s="55">
        <x:f t="shared" si="1796"/>
        <x:v>154610</x:v>
      </x:c>
      <x:c r="P9625" s="55">
        <x:f t="shared" si="1797"/>
        <x:v>18920</x:v>
      </x:c>
      <x:c r="Q9625" s="55">
        <x:f t="shared" si="1798"/>
        <x:v>106885.10552210054</x:v>
      </x:c>
      <x:c r="R9625" s="55">
        <x:f t="shared" si="1799"/>
        <x:v>8804.8944778994628</x:v>
      </x:c>
      <x:c r="S9625" s="1" t="str">
        <x:f t="shared" si="1800"/>
        <x:v>YES</x:v>
      </x:c>
      <x:c r="T9625" s="1">
        <x:f t="shared" si="1801"/>
        <x:v>8804.8944778994628</x:v>
      </x:c>
    </x:row>
    <x:row r="9626">
      <x:c r="A9626" s="1"/>
      <x:c r="B9626" s="1"/>
      <x:c r="C9626" s="1"/>
      <x:c r="D9626" s="1"/>
      <x:c r="E9626" s="1"/>
      <x:c r="F9626" s="1"/>
      <x:c r="G9626" s="1"/>
      <x:c r="H9626" s="1"/>
      <x:c r="I9626" s="53">
        <x:f t="shared" si="1790"/>
        <x:v>14</x:v>
      </x:c>
      <x:c r="J9626" s="53">
        <x:f t="shared" si="1791"/>
        <x:v>15</x:v>
      </x:c>
      <x:c r="K9626" s="53">
        <x:f t="shared" si="1792"/>
        <x:v>1</x:v>
      </x:c>
      <x:c r="L9626" s="53">
        <x:f t="shared" si="1793"/>
        <x:v>30</x:v>
      </x:c>
      <x:c r="M9626" s="54">
        <x:f t="shared" si="1794"/>
        <x:v>5482.144578072991</x:v>
      </x:c>
      <x:c r="N9626" s="54">
        <x:f t="shared" si="1795"/>
        <x:v>3.3070448458840214</x:v>
      </x:c>
      <x:c r="O9626" s="55">
        <x:f t="shared" si="1796"/>
        <x:v>157310</x:v>
      </x:c>
      <x:c r="P9626" s="55">
        <x:f t="shared" si="1797"/>
        <x:v>19800</x:v>
      </x:c>
      <x:c r="Q9626" s="55">
        <x:f t="shared" si="1798"/>
        <x:v>107676.12114710054</x:v>
      </x:c>
      <x:c r="R9626" s="55">
        <x:f t="shared" si="1799"/>
        <x:v>9833.8788528994628</x:v>
      </x:c>
      <x:c r="S9626" s="1" t="str">
        <x:f t="shared" si="1800"/>
        <x:v>YES</x:v>
      </x:c>
      <x:c r="T9626" s="1">
        <x:f t="shared" si="1801"/>
        <x:v>9833.8788528994628</x:v>
      </x:c>
    </x:row>
    <x:row r="9627">
      <x:c r="A9627" s="1"/>
      <x:c r="B9627" s="1"/>
      <x:c r="C9627" s="1"/>
      <x:c r="D9627" s="1"/>
      <x:c r="E9627" s="1"/>
      <x:c r="F9627" s="1"/>
      <x:c r="G9627" s="1"/>
      <x:c r="H9627" s="1"/>
      <x:c r="I9627" s="53">
        <x:f t="shared" si="1790"/>
        <x:v>14</x:v>
      </x:c>
      <x:c r="J9627" s="53">
        <x:f t="shared" si="1791"/>
        <x:v>15</x:v>
      </x:c>
      <x:c r="K9627" s="53">
        <x:f t="shared" si="1792"/>
        <x:v>2</x:v>
      </x:c>
      <x:c r="L9627" s="53">
        <x:f t="shared" si="1793"/>
        <x:v>31</x:v>
      </x:c>
      <x:c r="M9627" s="54">
        <x:f t="shared" si="1794"/>
        <x:v>5528.8461405729913</x:v>
      </x:c>
      <x:c r="N9627" s="54">
        <x:f t="shared" si="1795"/>
        <x:v>3.3394764865090218</x:v>
      </x:c>
      <x:c r="O9627" s="55">
        <x:f t="shared" si="1796"/>
        <x:v>160010</x:v>
      </x:c>
      <x:c r="P9627" s="55">
        <x:f t="shared" si="1797"/>
        <x:v>20680</x:v>
      </x:c>
      <x:c r="Q9627" s="55">
        <x:f t="shared" si="1798"/>
        <x:v>108486.91216272554</x:v>
      </x:c>
      <x:c r="R9627" s="55">
        <x:f t="shared" si="1799"/>
        <x:v>10843.087837274463</x:v>
      </x:c>
      <x:c r="S9627" s="1" t="str">
        <x:f t="shared" si="1800"/>
        <x:v>YES</x:v>
      </x:c>
      <x:c r="T9627" s="1">
        <x:f t="shared" si="1801"/>
        <x:v>10843.087837274463</x:v>
      </x:c>
    </x:row>
    <x:row r="9628">
      <x:c r="A9628" s="1"/>
      <x:c r="B9628" s="1"/>
      <x:c r="C9628" s="1"/>
      <x:c r="D9628" s="1"/>
      <x:c r="E9628" s="1"/>
      <x:c r="F9628" s="1"/>
      <x:c r="G9628" s="1"/>
      <x:c r="H9628" s="1"/>
      <x:c r="I9628" s="53">
        <x:f t="shared" si="1790"/>
        <x:v>14</x:v>
      </x:c>
      <x:c r="J9628" s="53">
        <x:f t="shared" si="1791"/>
        <x:v>15</x:v>
      </x:c>
      <x:c r="K9628" s="53">
        <x:f t="shared" si="1792"/>
        <x:v>3</x:v>
      </x:c>
      <x:c r="L9628" s="53">
        <x:f t="shared" si="1793"/>
        <x:v>32</x:v>
      </x:c>
      <x:c r="M9628" s="54">
        <x:f t="shared" si="1794"/>
        <x:v>5576.7081229948662</x:v>
      </x:c>
      <x:c r="N9628" s="54">
        <x:f t="shared" si="1795"/>
        <x:v>3.3727139743019903</x:v>
      </x:c>
      <x:c r="O9628" s="55">
        <x:f t="shared" si="1796"/>
        <x:v>162710</x:v>
      </x:c>
      <x:c r="P9628" s="55">
        <x:f t="shared" si="1797"/>
        <x:v>21560</x:v>
      </x:c>
      <x:c r="Q9628" s="55">
        <x:f t="shared" si="1798"/>
        <x:v>109317.84935754976</x:v>
      </x:c>
      <x:c r="R9628" s="55">
        <x:f t="shared" si="1799"/>
        <x:v>11832.150642450244</x:v>
      </x:c>
      <x:c r="S9628" s="1" t="str">
        <x:f t="shared" si="1800"/>
        <x:v>YES</x:v>
      </x:c>
      <x:c r="T9628" s="1">
        <x:f t="shared" si="1801"/>
        <x:v>11832.150642450244</x:v>
      </x:c>
    </x:row>
    <x:row r="9629">
      <x:c r="A9629" s="1"/>
      <x:c r="B9629" s="1"/>
      <x:c r="C9629" s="1"/>
      <x:c r="D9629" s="1"/>
      <x:c r="E9629" s="1"/>
      <x:c r="F9629" s="1"/>
      <x:c r="G9629" s="1"/>
      <x:c r="H9629" s="1"/>
      <x:c r="I9629" s="53">
        <x:f t="shared" si="1790"/>
        <x:v>14</x:v>
      </x:c>
      <x:c r="J9629" s="53">
        <x:f t="shared" si="1791"/>
        <x:v>15</x:v>
      </x:c>
      <x:c r="K9629" s="53">
        <x:f t="shared" si="1792"/>
        <x:v>4</x:v>
      </x:c>
      <x:c r="L9629" s="53">
        <x:f t="shared" si="1793"/>
        <x:v>33</x:v>
      </x:c>
      <x:c r="M9629" s="54">
        <x:f t="shared" si="1794"/>
        <x:v>5625.7522387175222</x:v>
      </x:c>
      <x:c r="N9629" s="54">
        <x:f t="shared" si="1795"/>
        <x:v>3.4067723879982794</x:v>
      </x:c>
      <x:c r="O9629" s="55">
        <x:f t="shared" si="1796"/>
        <x:v>165410</x:v>
      </x:c>
      <x:c r="P9629" s="55">
        <x:f t="shared" si="1797"/>
        <x:v>22440</x:v>
      </x:c>
      <x:c r="Q9629" s="55">
        <x:f t="shared" si="1798"/>
        <x:v>110169.30969995698</x:v>
      </x:c>
      <x:c r="R9629" s="55">
        <x:f t="shared" si="1799"/>
        <x:v>12800.690300043017</x:v>
      </x:c>
      <x:c r="S9629" s="1" t="str">
        <x:f t="shared" si="1800"/>
        <x:v>YES</x:v>
      </x:c>
      <x:c r="T9629" s="1">
        <x:f t="shared" si="1801"/>
        <x:v>12800.690300043017</x:v>
      </x:c>
    </x:row>
    <x:row r="9630">
      <x:c r="A9630" s="1"/>
      <x:c r="B9630" s="1"/>
      <x:c r="C9630" s="1"/>
      <x:c r="D9630" s="1"/>
      <x:c r="E9630" s="1"/>
      <x:c r="F9630" s="1"/>
      <x:c r="G9630" s="1"/>
      <x:c r="H9630" s="1"/>
      <x:c r="I9630" s="53">
        <x:f t="shared" si="1790"/>
        <x:v>14</x:v>
      </x:c>
      <x:c r="J9630" s="53">
        <x:f t="shared" si="1791"/>
        <x:v>15</x:v>
      </x:c>
      <x:c r="K9630" s="53">
        <x:f t="shared" si="1792"/>
        <x:v>5</x:v>
      </x:c>
      <x:c r="L9630" s="53">
        <x:f t="shared" si="1793"/>
        <x:v>34</x:v>
      </x:c>
      <x:c r="M9630" s="54">
        <x:f t="shared" si="1794"/>
        <x:v>5676.0005626387256</x:v>
      </x:c>
      <x:c r="N9630" s="54">
        <x:f t="shared" si="1795"/>
        <x:v>3.4416670573880039</x:v>
      </x:c>
      <x:c r="O9630" s="55">
        <x:f t="shared" si="1796"/>
        <x:v>168110</x:v>
      </x:c>
      <x:c r="P9630" s="55">
        <x:f t="shared" si="1797"/>
        <x:v>23320</x:v>
      </x:c>
      <x:c r="Q9630" s="55">
        <x:f t="shared" si="1798"/>
        <x:v>111041.6764347001</x:v>
      </x:c>
      <x:c r="R9630" s="55">
        <x:f t="shared" si="1799"/>
        <x:v>13748.323565299899</x:v>
      </x:c>
      <x:c r="S9630" s="1" t="str">
        <x:f t="shared" si="1800"/>
        <x:v>YES</x:v>
      </x:c>
      <x:c r="T9630" s="1">
        <x:f t="shared" si="1801"/>
        <x:v>13748.323565299899</x:v>
      </x:c>
    </x:row>
    <x:row r="9631">
      <x:c r="A9631" s="1"/>
      <x:c r="B9631" s="1"/>
      <x:c r="C9631" s="1"/>
      <x:c r="D9631" s="1"/>
      <x:c r="E9631" s="1"/>
      <x:c r="F9631" s="1"/>
      <x:c r="G9631" s="1"/>
      <x:c r="H9631" s="1"/>
      <x:c r="I9631" s="53">
        <x:f t="shared" si="1790"/>
        <x:v>14</x:v>
      </x:c>
      <x:c r="J9631" s="53">
        <x:f t="shared" si="1791"/>
        <x:v>15</x:v>
      </x:c>
      <x:c r="K9631" s="53">
        <x:f t="shared" si="1792"/>
        <x:v>6</x:v>
      </x:c>
      <x:c r="L9631" s="53">
        <x:f t="shared" si="1793"/>
        <x:v>35</x:v>
      </x:c>
      <x:c r="M9631" s="54">
        <x:f t="shared" si="1794"/>
        <x:v>5727.4755368203587</x:v>
      </x:c>
      <x:c r="N9631" s="54">
        <x:f t="shared" si="1795"/>
        <x:v>3.4774135672363604</x:v>
      </x:c>
      <x:c r="O9631" s="55">
        <x:f t="shared" si="1796"/>
        <x:v>170810</x:v>
      </x:c>
      <x:c r="P9631" s="55">
        <x:f t="shared" si="1797"/>
        <x:v>24200</x:v>
      </x:c>
      <x:c r="Q9631" s="55">
        <x:f t="shared" si="1798"/>
        <x:v>111935.33918090901</x:v>
      </x:c>
      <x:c r="R9631" s="55">
        <x:f t="shared" si="1799"/>
        <x:v>14674.66081909099</x:v>
      </x:c>
      <x:c r="S9631" s="1" t="str">
        <x:f t="shared" si="1800"/>
        <x:v>YES</x:v>
      </x:c>
      <x:c r="T9631" s="1">
        <x:f t="shared" si="1801"/>
        <x:v>14674.66081909099</x:v>
      </x:c>
    </x:row>
    <x:row r="9632">
      <x:c r="A9632" s="1"/>
      <x:c r="B9632" s="1"/>
      <x:c r="C9632" s="1"/>
      <x:c r="D9632" s="1"/>
      <x:c r="E9632" s="1"/>
      <x:c r="F9632" s="1"/>
      <x:c r="G9632" s="1"/>
      <x:c r="H9632" s="1"/>
      <x:c r="I9632" s="53">
        <x:f t="shared" si="1790"/>
        <x:v>14</x:v>
      </x:c>
      <x:c r="J9632" s="53">
        <x:f t="shared" si="1791"/>
        <x:v>15</x:v>
      </x:c>
      <x:c r="K9632" s="53">
        <x:f t="shared" si="1792"/>
        <x:v>7</x:v>
      </x:c>
      <x:c r="L9632" s="53">
        <x:f t="shared" si="1793"/>
        <x:v>36</x:v>
      </x:c>
      <x:c r="M9632" s="54">
        <x:f t="shared" si="1794"/>
        <x:v>5780.1999762183195</x:v>
      </x:c>
      <x:c r="N9632" s="54">
        <x:f t="shared" si="1795"/>
        <x:v>3.5140277612627218</x:v>
      </x:c>
      <x:c r="O9632" s="55">
        <x:f t="shared" si="1796"/>
        <x:v>173510</x:v>
      </x:c>
      <x:c r="P9632" s="55">
        <x:f t="shared" si="1797"/>
        <x:v>25080</x:v>
      </x:c>
      <x:c r="Q9632" s="55">
        <x:f t="shared" si="1798"/>
        <x:v>112850.69403156804</x:v>
      </x:c>
      <x:c r="R9632" s="55">
        <x:f t="shared" si="1799"/>
        <x:v>15579.30596843196</x:v>
      </x:c>
      <x:c r="S9632" s="1" t="str">
        <x:f t="shared" si="1800"/>
        <x:v>YES</x:v>
      </x:c>
      <x:c r="T9632" s="1">
        <x:f t="shared" si="1801"/>
        <x:v>15579.30596843196</x:v>
      </x:c>
    </x:row>
    <x:row r="9633">
      <x:c r="A9633" s="1"/>
      <x:c r="B9633" s="1"/>
      <x:c r="C9633" s="1"/>
      <x:c r="D9633" s="1"/>
      <x:c r="E9633" s="1"/>
      <x:c r="F9633" s="1"/>
      <x:c r="G9633" s="1"/>
      <x:c r="H9633" s="1"/>
      <x:c r="I9633" s="53">
        <x:f t="shared" si="1790"/>
        <x:v>14</x:v>
      </x:c>
      <x:c r="J9633" s="53">
        <x:f t="shared" si="1791"/>
        <x:v>15</x:v>
      </x:c>
      <x:c r="K9633" s="53">
        <x:f t="shared" si="1792"/>
        <x:v>8</x:v>
      </x:c>
      <x:c r="L9633" s="53">
        <x:f t="shared" si="1793"/>
        <x:v>37</x:v>
      </x:c>
      <x:c r="M9633" s="54">
        <x:f t="shared" si="1794"/>
        <x:v>5834.1970744982991</x:v>
      </x:c>
      <x:c r="N9633" s="54">
        <x:f t="shared" si="1795"/>
        <x:v>3.5515257461793746</x:v>
      </x:c>
      <x:c r="O9633" s="55">
        <x:f t="shared" si="1796"/>
        <x:v>176210</x:v>
      </x:c>
      <x:c r="P9633" s="55">
        <x:f t="shared" si="1797"/>
        <x:v>25960</x:v>
      </x:c>
      <x:c r="Q9633" s="55">
        <x:f t="shared" si="1798"/>
        <x:v>113788.14365448436</x:v>
      </x:c>
      <x:c r="R9633" s="55">
        <x:f t="shared" si="1799"/>
        <x:v>16461.85634551564</x:v>
      </x:c>
      <x:c r="S9633" s="1" t="str">
        <x:f t="shared" si="1800"/>
        <x:v>YES</x:v>
      </x:c>
      <x:c r="T9633" s="1">
        <x:f t="shared" si="1801"/>
        <x:v>16461.85634551564</x:v>
      </x:c>
    </x:row>
    <x:row r="9634">
      <x:c r="A9634" s="1"/>
      <x:c r="B9634" s="1"/>
      <x:c r="C9634" s="1"/>
      <x:c r="D9634" s="1"/>
      <x:c r="E9634" s="1"/>
      <x:c r="F9634" s="1"/>
      <x:c r="G9634" s="1"/>
      <x:c r="H9634" s="1"/>
      <x:c r="I9634" s="53">
        <x:f t="shared" si="1790"/>
        <x:v>14</x:v>
      </x:c>
      <x:c r="J9634" s="53">
        <x:f t="shared" si="1791"/>
        <x:v>15</x:v>
      </x:c>
      <x:c r="K9634" s="53">
        <x:f t="shared" si="1792"/>
        <x:v>9</x:v>
      </x:c>
      <x:c r="L9634" s="53">
        <x:f t="shared" si="1793"/>
        <x:v>38</x:v>
      </x:c>
      <x:c r="M9634" s="54">
        <x:f t="shared" si="1794"/>
        <x:v>5889.490409938694</x:v>
      </x:c>
      <x:c r="N9634" s="54">
        <x:f t="shared" si="1795"/>
        <x:v>3.5899238957907595</x:v>
      </x:c>
      <x:c r="O9634" s="55">
        <x:f t="shared" si="1796"/>
        <x:v>178910</x:v>
      </x:c>
      <x:c r="P9634" s="55">
        <x:f t="shared" si="1797"/>
        <x:v>26840</x:v>
      </x:c>
      <x:c r="Q9634" s="55">
        <x:f t="shared" si="1798"/>
        <x:v>114748.09739476899</x:v>
      </x:c>
      <x:c r="R9634" s="55">
        <x:f t="shared" si="1799"/>
        <x:v>17321.902605231007</x:v>
      </x:c>
      <x:c r="S9634" s="1" t="str">
        <x:f t="shared" si="1800"/>
        <x:v>YES</x:v>
      </x:c>
      <x:c r="T9634" s="1">
        <x:f t="shared" si="1801"/>
        <x:v>17321.902605231007</x:v>
      </x:c>
    </x:row>
    <x:row r="9635">
      <x:c r="A9635" s="1"/>
      <x:c r="B9635" s="1"/>
      <x:c r="C9635" s="1"/>
      <x:c r="D9635" s="1"/>
      <x:c r="E9635" s="1"/>
      <x:c r="F9635" s="1"/>
      <x:c r="G9635" s="1"/>
      <x:c r="H9635" s="1"/>
      <x:c r="I9635" s="53">
        <x:f t="shared" si="1790"/>
        <x:v>14</x:v>
      </x:c>
      <x:c r="J9635" s="53">
        <x:f t="shared" si="1791"/>
        <x:v>15</x:v>
      </x:c>
      <x:c r="K9635" s="53">
        <x:f t="shared" si="1792"/>
        <x:v>10</x:v>
      </x:c>
      <x:c r="L9635" s="53">
        <x:f t="shared" si="1793"/>
        <x:v>39</x:v>
      </x:c>
      <x:c r="M9635" s="54">
        <x:f t="shared" si="1794"/>
        <x:v>5946.1039514219065</x:v>
      </x:c>
      <x:c r="N9635" s="54">
        <x:f t="shared" si="1795"/>
        <x:v>3.6292388551541017</x:v>
      </x:c>
      <x:c r="O9635" s="55">
        <x:f t="shared" si="1796"/>
        <x:v>181610</x:v>
      </x:c>
      <x:c r="P9635" s="55">
        <x:f t="shared" si="1797"/>
        <x:v>27720</x:v>
      </x:c>
      <x:c r="Q9635" s="55">
        <x:f t="shared" si="1798"/>
        <x:v>115730.97137885254</x:v>
      </x:c>
      <x:c r="R9635" s="55">
        <x:f t="shared" si="1799"/>
        <x:v>18159.028621147459</x:v>
      </x:c>
      <x:c r="S9635" s="1" t="str">
        <x:f t="shared" si="1800"/>
        <x:v>YES</x:v>
      </x:c>
      <x:c r="T9635" s="1">
        <x:f t="shared" si="1801"/>
        <x:v>18159.028621147459</x:v>
      </x:c>
    </x:row>
    <x:row r="9636">
      <x:c r="A9636" s="1"/>
      <x:c r="B9636" s="1"/>
      <x:c r="C9636" s="1"/>
      <x:c r="D9636" s="1"/>
      <x:c r="E9636" s="1"/>
      <x:c r="F9636" s="1"/>
      <x:c r="G9636" s="1"/>
      <x:c r="H9636" s="1"/>
      <x:c r="I9636" s="53">
        <x:f t="shared" si="1790"/>
        <x:v>14</x:v>
      </x:c>
      <x:c r="J9636" s="53">
        <x:f t="shared" si="1791"/>
        <x:v>15</x:v>
      </x:c>
      <x:c r="K9636" s="53">
        <x:f t="shared" si="1792"/>
        <x:v>11</x:v>
      </x:c>
      <x:c r="L9636" s="53">
        <x:f t="shared" si="1793"/>
        <x:v>40</x:v>
      </x:c>
      <x:c r="M9636" s="54">
        <x:f t="shared" si="1794"/>
        <x:v>6004.0620645153458</x:v>
      </x:c>
      <x:c r="N9636" s="54">
        <x:f t="shared" si="1795"/>
        <x:v>3.6694875448023234</x:v>
      </x:c>
      <x:c r="O9636" s="55">
        <x:f t="shared" si="1796"/>
        <x:v>184310</x:v>
      </x:c>
      <x:c r="P9636" s="55">
        <x:f t="shared" si="1797"/>
        <x:v>28600</x:v>
      </x:c>
      <x:c r="Q9636" s="55">
        <x:f t="shared" si="1798"/>
        <x:v>116737.18862005809</x:v>
      </x:c>
      <x:c r="R9636" s="55">
        <x:f t="shared" si="1799"/>
        <x:v>18972.811379941908</x:v>
      </x:c>
      <x:c r="S9636" s="1" t="str">
        <x:f t="shared" si="1800"/>
        <x:v>YES</x:v>
      </x:c>
      <x:c r="T9636" s="1">
        <x:f t="shared" si="1801"/>
        <x:v>18972.811379941908</x:v>
      </x:c>
    </x:row>
    <x:row r="9637">
      <x:c r="A9637" s="1"/>
      <x:c r="B9637" s="1"/>
      <x:c r="C9637" s="1"/>
      <x:c r="D9637" s="1"/>
      <x:c r="E9637" s="1"/>
      <x:c r="F9637" s="1"/>
      <x:c r="G9637" s="1"/>
      <x:c r="H9637" s="1"/>
      <x:c r="I9637" s="53">
        <x:f t="shared" si="1790"/>
        <x:v>14</x:v>
      </x:c>
      <x:c r="J9637" s="53">
        <x:f t="shared" si="1791"/>
        <x:v>15</x:v>
      </x:c>
      <x:c r="K9637" s="53">
        <x:f t="shared" si="1792"/>
        <x:v>12</x:v>
      </x:c>
      <x:c r="L9637" s="53">
        <x:f t="shared" si="1793"/>
        <x:v>41</x:v>
      </x:c>
      <x:c r="M9637" s="54">
        <x:f t="shared" si="1794"/>
        <x:v>6063.3895176434098</x:v>
      </x:c>
      <x:c r="N9637" s="54">
        <x:f t="shared" si="1795"/>
        <x:v>3.7106871650301456</x:v>
      </x:c>
      <x:c r="O9637" s="55">
        <x:f t="shared" si="1796"/>
        <x:v>187010</x:v>
      </x:c>
      <x:c r="P9637" s="55">
        <x:f t="shared" si="1797"/>
        <x:v>29480</x:v>
      </x:c>
      <x:c r="Q9637" s="55">
        <x:f t="shared" si="1798"/>
        <x:v>117767.17912575364</x:v>
      </x:c>
      <x:c r="R9637" s="55">
        <x:f t="shared" si="1799"/>
        <x:v>19762.820874246361</x:v>
      </x:c>
      <x:c r="S9637" s="1" t="str">
        <x:f t="shared" si="1800"/>
        <x:v>YES</x:v>
      </x:c>
      <x:c r="T9637" s="1">
        <x:f t="shared" si="1801"/>
        <x:v>19762.820874246361</x:v>
      </x:c>
    </x:row>
    <x:row r="9638">
      <x:c r="A9638" s="1"/>
      <x:c r="B9638" s="1"/>
      <x:c r="C9638" s="1"/>
      <x:c r="D9638" s="1"/>
      <x:c r="E9638" s="1"/>
      <x:c r="F9638" s="1"/>
      <x:c r="G9638" s="1"/>
      <x:c r="H9638" s="1"/>
      <x:c r="I9638" s="53">
        <x:f t="shared" si="1790"/>
        <x:v>14</x:v>
      </x:c>
      <x:c r="J9638" s="53">
        <x:f t="shared" si="1791"/>
        <x:v>15</x:v>
      </x:c>
      <x:c r="K9638" s="53">
        <x:f t="shared" si="1792"/>
        <x:v>13</x:v>
      </x:c>
      <x:c r="L9638" s="53">
        <x:f t="shared" si="1793"/>
        <x:v>42</x:v>
      </x:c>
      <x:c r="M9638" s="54">
        <x:f t="shared" si="1794"/>
        <x:v>6124.1114883517948</x:v>
      </x:c>
      <x:c r="N9638" s="54">
        <x:f t="shared" si="1795"/>
        <x:v>3.7528552002443019</x:v>
      </x:c>
      <x:c r="O9638" s="55">
        <x:f t="shared" si="1796"/>
        <x:v>189710</x:v>
      </x:c>
      <x:c r="P9638" s="55">
        <x:f t="shared" si="1797"/>
        <x:v>30360</x:v>
      </x:c>
      <x:c r="Q9638" s="55">
        <x:f t="shared" si="1798"/>
        <x:v>118821.38000610755</x:v>
      </x:c>
      <x:c r="R9638" s="55">
        <x:f t="shared" si="1799"/>
        <x:v>20528.619993892455</x:v>
      </x:c>
      <x:c r="S9638" s="1" t="str">
        <x:f t="shared" si="1800"/>
        <x:v>YES</x:v>
      </x:c>
      <x:c r="T9638" s="1">
        <x:f t="shared" si="1801"/>
        <x:v>20528.619993892455</x:v>
      </x:c>
    </x:row>
    <x:row r="9639">
      <x:c r="A9639" s="1"/>
      <x:c r="B9639" s="1"/>
      <x:c r="C9639" s="1"/>
      <x:c r="D9639" s="1"/>
      <x:c r="E9639" s="1"/>
      <x:c r="F9639" s="1"/>
      <x:c r="G9639" s="1"/>
      <x:c r="H9639" s="1"/>
      <x:c r="I9639" s="53">
        <x:f t="shared" si="1790"/>
        <x:v>14</x:v>
      </x:c>
      <x:c r="J9639" s="53">
        <x:f t="shared" si="1791"/>
        <x:v>15</x:v>
      </x:c>
      <x:c r="K9639" s="53">
        <x:f t="shared" si="1792"/>
        <x:v>14</x:v>
      </x:c>
      <x:c r="L9639" s="53">
        <x:f t="shared" si="1793"/>
        <x:v>43</x:v>
      </x:c>
      <x:c r="M9639" s="54">
        <x:f t="shared" si="1794"/>
        <x:v>6186.2535696654559</x:v>
      </x:c>
      <x:c r="N9639" s="54">
        <x:f t="shared" si="1795"/>
        <x:v>3.7960094233787887</x:v>
      </x:c>
      <x:c r="O9639" s="55">
        <x:f t="shared" si="1796"/>
        <x:v>192410</x:v>
      </x:c>
      <x:c r="P9639" s="55">
        <x:f t="shared" si="1797"/>
        <x:v>31240</x:v>
      </x:c>
      <x:c r="Q9639" s="55">
        <x:f t="shared" si="1798"/>
        <x:v>119900.23558446972</x:v>
      </x:c>
      <x:c r="R9639" s="55">
        <x:f t="shared" si="1799"/>
        <x:v>21269.764415530284</x:v>
      </x:c>
      <x:c r="S9639" s="1" t="str">
        <x:f t="shared" si="1800"/>
        <x:v>YES</x:v>
      </x:c>
      <x:c r="T9639" s="1">
        <x:f t="shared" si="1801"/>
        <x:v>21269.764415530284</x:v>
      </x:c>
    </x:row>
    <x:row r="9640">
      <x:c r="A9640" s="1"/>
      <x:c r="B9640" s="1"/>
      <x:c r="C9640" s="1"/>
      <x:c r="D9640" s="1"/>
      <x:c r="E9640" s="1"/>
      <x:c r="F9640" s="1"/>
      <x:c r="G9640" s="1"/>
      <x:c r="H9640" s="1"/>
      <x:c r="I9640" s="53">
        <x:f t="shared" si="1790"/>
        <x:v>14</x:v>
      </x:c>
      <x:c r="J9640" s="53">
        <x:f t="shared" si="1791"/>
        <x:v>15</x:v>
      </x:c>
      <x:c r="K9640" s="53">
        <x:f t="shared" si="1792"/>
        <x:v>15</x:v>
      </x:c>
      <x:c r="L9640" s="53">
        <x:f t="shared" si="1793"/>
        <x:v>44</x:v>
      </x:c>
      <x:c r="M9640" s="54">
        <x:f t="shared" si="1794"/>
        <x:v>6249.8417765416016</x:v>
      </x:c>
      <x:c r="N9640" s="54">
        <x:f t="shared" si="1795"/>
        <x:v>3.840167900376112</x:v>
      </x:c>
      <x:c r="O9640" s="55">
        <x:f t="shared" si="1796"/>
        <x:v>195110</x:v>
      </x:c>
      <x:c r="P9640" s="55">
        <x:f t="shared" si="1797"/>
        <x:v>32120</x:v>
      </x:c>
      <x:c r="Q9640" s="55">
        <x:f t="shared" si="1798"/>
        <x:v>121004.1975094028</x:v>
      </x:c>
      <x:c r="R9640" s="55">
        <x:f t="shared" si="1799"/>
        <x:v>21985.802490597198</x:v>
      </x:c>
      <x:c r="S9640" s="1" t="str">
        <x:f t="shared" si="1800"/>
        <x:v>YES</x:v>
      </x:c>
      <x:c r="T9640" s="1">
        <x:f t="shared" si="1801"/>
        <x:v>21985.802490597198</x:v>
      </x:c>
    </x:row>
    <x:row r="9641">
      <x:c r="A9641" s="1"/>
      <x:c r="B9641" s="1"/>
      <x:c r="C9641" s="1"/>
      <x:c r="D9641" s="1"/>
      <x:c r="E9641" s="1"/>
      <x:c r="F9641" s="1"/>
      <x:c r="G9641" s="1"/>
      <x:c r="H9641" s="1"/>
      <x:c r="I9641" s="53">
        <x:f t="shared" si="1790"/>
        <x:v>14</x:v>
      </x:c>
      <x:c r="J9641" s="53">
        <x:f t="shared" si="1791"/>
        <x:v>15</x:v>
      </x:c>
      <x:c r="K9641" s="53">
        <x:f t="shared" si="1792"/>
        <x:v>16</x:v>
      </x:c>
      <x:c r="L9641" s="53">
        <x:f t="shared" si="1793"/>
        <x:v>45</x:v>
      </x:c>
      <x:c r="M9641" s="54">
        <x:f t="shared" si="1794"/>
        <x:v>6314.9025524190911</x:v>
      </x:c>
      <x:c r="N9641" s="54">
        <x:f t="shared" si="1795"/>
        <x:v>3.8853489947354798</x:v>
      </x:c>
      <x:c r="O9641" s="55">
        <x:f t="shared" si="1796"/>
        <x:v>197810</x:v>
      </x:c>
      <x:c r="P9641" s="55">
        <x:f t="shared" si="1797"/>
        <x:v>33000</x:v>
      </x:c>
      <x:c r="Q9641" s="55">
        <x:f t="shared" si="1798"/>
        <x:v>122133.724868387</x:v>
      </x:c>
      <x:c r="R9641" s="55">
        <x:f t="shared" si="1799"/>
        <x:v>22676.275131613002</x:v>
      </x:c>
      <x:c r="S9641" s="1" t="str">
        <x:f t="shared" si="1800"/>
        <x:v>YES</x:v>
      </x:c>
      <x:c r="T9641" s="1">
        <x:f t="shared" si="1801"/>
        <x:v>22676.275131613002</x:v>
      </x:c>
    </x:row>
    <x:row r="9642">
      <x:c r="A9642" s="1"/>
      <x:c r="B9642" s="1"/>
      <x:c r="C9642" s="1"/>
      <x:c r="D9642" s="1"/>
      <x:c r="E9642" s="1"/>
      <x:c r="F9642" s="1"/>
      <x:c r="G9642" s="1"/>
      <x:c r="H9642" s="1"/>
      <x:c r="I9642" s="53">
        <x:f t="shared" si="1790"/>
        <x:v>14</x:v>
      </x:c>
      <x:c r="J9642" s="53">
        <x:f t="shared" si="1791"/>
        <x:v>15</x:v>
      </x:c>
      <x:c r="K9642" s="53">
        <x:f t="shared" si="1792"/>
        <x:v>17</x:v>
      </x:c>
      <x:c r="L9642" s="53">
        <x:f t="shared" si="1793"/>
        <x:v>46</x:v>
      </x:c>
      <x:c r="M9642" s="54">
        <x:f t="shared" si="1794"/>
        <x:v>6381.4627758656316</x:v>
      </x:c>
      <x:c r="N9642" s="54">
        <x:f t="shared" si="1795"/>
        <x:v>3.9315713721289107</x:v>
      </x:c>
      <x:c r="O9642" s="55">
        <x:f t="shared" si="1796"/>
        <x:v>200510</x:v>
      </x:c>
      <x:c r="P9642" s="55">
        <x:f t="shared" si="1797"/>
        <x:v>33880</x:v>
      </x:c>
      <x:c r="Q9642" s="55">
        <x:f t="shared" si="1798"/>
        <x:v>123289.28430322277</x:v>
      </x:c>
      <x:c r="R9642" s="55">
        <x:f t="shared" si="1799"/>
        <x:v>23340.715696777232</x:v>
      </x:c>
      <x:c r="S9642" s="1" t="str">
        <x:f t="shared" si="1800"/>
        <x:v>YES</x:v>
      </x:c>
      <x:c r="T9642" s="1">
        <x:f t="shared" si="1801"/>
        <x:v>23340.715696777232</x:v>
      </x:c>
    </x:row>
    <x:row r="9643">
      <x:c r="A9643" s="1"/>
      <x:c r="B9643" s="1"/>
      <x:c r="C9643" s="1"/>
      <x:c r="D9643" s="1"/>
      <x:c r="E9643" s="1"/>
      <x:c r="F9643" s="1"/>
      <x:c r="G9643" s="1"/>
      <x:c r="H9643" s="1"/>
      <x:c r="I9643" s="53">
        <x:f t="shared" si="1790"/>
        <x:v>14</x:v>
      </x:c>
      <x:c r="J9643" s="53">
        <x:f t="shared" si="1791"/>
        <x:v>15</x:v>
      </x:c>
      <x:c r="K9643" s="53">
        <x:f t="shared" si="1792"/>
        <x:v>18</x:v>
      </x:c>
      <x:c r="L9643" s="53">
        <x:f t="shared" si="1793"/>
        <x:v>47</x:v>
      </x:c>
      <x:c r="M9643" s="54">
        <x:f t="shared" si="1794"/>
        <x:v>6449.5497673242189</x:v>
      </x:c>
      <x:c r="N9643" s="54">
        <x:f t="shared" si="1795"/>
        <x:v>3.9788540050862631</x:v>
      </x:c>
      <x:c r="O9643" s="55">
        <x:f t="shared" si="1796"/>
        <x:v>203210</x:v>
      </x:c>
      <x:c r="P9643" s="55">
        <x:f t="shared" si="1797"/>
        <x:v>34760</x:v>
      </x:c>
      <x:c r="Q9643" s="55">
        <x:f t="shared" si="1798"/>
        <x:v>124471.35012715658</x:v>
      </x:c>
      <x:c r="R9643" s="55">
        <x:f t="shared" si="1799"/>
        <x:v>23978.649872843424</x:v>
      </x:c>
      <x:c r="S9643" s="1" t="str">
        <x:f t="shared" si="1800"/>
        <x:v>YES</x:v>
      </x:c>
      <x:c r="T9643" s="1">
        <x:f t="shared" si="1801"/>
        <x:v>23978.649872843424</x:v>
      </x:c>
    </x:row>
    <x:row r="9644">
      <x:c r="A9644" s="1"/>
      <x:c r="B9644" s="1"/>
      <x:c r="C9644" s="1"/>
      <x:c r="D9644" s="1"/>
      <x:c r="E9644" s="1"/>
      <x:c r="F9644" s="1"/>
      <x:c r="G9644" s="1"/>
      <x:c r="H9644" s="1"/>
      <x:c r="I9644" s="53">
        <x:f t="shared" si="1790"/>
        <x:v>14</x:v>
      </x:c>
      <x:c r="J9644" s="53">
        <x:f t="shared" si="1791"/>
        <x:v>15</x:v>
      </x:c>
      <x:c r="K9644" s="53">
        <x:f t="shared" si="1792"/>
        <x:v>19</x:v>
      </x:c>
      <x:c r="L9644" s="53">
        <x:f t="shared" si="1793"/>
        <x:v>48</x:v>
      </x:c>
      <x:c r="M9644" s="54">
        <x:f t="shared" si="1794"/>
        <x:v>6519.1912959602405</x:v>
      </x:c>
      <x:c r="N9644" s="54">
        <x:f t="shared" si="1795"/>
        <x:v>4.0272161777501667</x:v>
      </x:c>
      <x:c r="O9644" s="55">
        <x:f t="shared" si="1796"/>
        <x:v>205910</x:v>
      </x:c>
      <x:c r="P9644" s="55">
        <x:f t="shared" si="1797"/>
        <x:v>35640</x:v>
      </x:c>
      <x:c r="Q9644" s="55">
        <x:f t="shared" si="1798"/>
        <x:v>125680.40444375417</x:v>
      </x:c>
      <x:c r="R9644" s="55">
        <x:f t="shared" si="1799"/>
        <x:v>24589.595556245826</x:v>
      </x:c>
      <x:c r="S9644" s="1" t="str">
        <x:f t="shared" si="1800"/>
        <x:v>NO</x:v>
      </x:c>
      <x:c r="T9644" s="1">
        <x:f t="shared" si="1801"/>
        <x:v>-9.9999999999999997E+98</x:v>
      </x:c>
    </x:row>
    <x:row r="9645">
      <x:c r="A9645" s="1"/>
      <x:c r="B9645" s="1"/>
      <x:c r="C9645" s="1"/>
      <x:c r="D9645" s="1"/>
      <x:c r="E9645" s="1"/>
      <x:c r="F9645" s="1"/>
      <x:c r="G9645" s="1"/>
      <x:c r="H9645" s="1"/>
      <x:c r="I9645" s="53">
        <x:f t="shared" si="1790"/>
        <x:v>14</x:v>
      </x:c>
      <x:c r="J9645" s="53">
        <x:f t="shared" si="1791"/>
        <x:v>15</x:v>
      </x:c>
      <x:c r="K9645" s="53">
        <x:f t="shared" si="1792"/>
        <x:v>20</x:v>
      </x:c>
      <x:c r="L9645" s="53">
        <x:f t="shared" si="1793"/>
        <x:v>49</x:v>
      </x:c>
      <x:c r="M9645" s="54">
        <x:f t="shared" si="1794"/>
        <x:v>6590.4155866107176</x:v>
      </x:c>
      <x:c r="N9645" s="54">
        <x:f t="shared" si="1795"/>
        <x:v>4.0766774907018872</x:v>
      </x:c>
      <x:c r="O9645" s="55">
        <x:f t="shared" si="1796"/>
        <x:v>208610</x:v>
      </x:c>
      <x:c r="P9645" s="55">
        <x:f t="shared" si="1797"/>
        <x:v>36520</x:v>
      </x:c>
      <x:c r="Q9645" s="55">
        <x:f t="shared" si="1798"/>
        <x:v>126916.93726754718</x:v>
      </x:c>
      <x:c r="R9645" s="55">
        <x:f t="shared" si="1799"/>
        <x:v>25173.062732452818</x:v>
      </x:c>
      <x:c r="S9645" s="1" t="str">
        <x:f t="shared" si="1800"/>
        <x:v>NO</x:v>
      </x:c>
      <x:c r="T9645" s="1">
        <x:f t="shared" si="1801"/>
        <x:v>-9.9999999999999997E+98</x:v>
      </x:c>
    </x:row>
    <x:row r="9646">
      <x:c r="A9646" s="1"/>
      <x:c r="B9646" s="1"/>
      <x:c r="C9646" s="1"/>
      <x:c r="D9646" s="1"/>
      <x:c r="E9646" s="1"/>
      <x:c r="F9646" s="1"/>
      <x:c r="G9646" s="1"/>
      <x:c r="H9646" s="1"/>
      <x:c r="I9646" s="53" t="n">
        <x:f t="shared" ref="I9646:I9709" si="1802">INT((ROW()-ROW($I$46))/((CARROT_CAP+1)*(MESCLUN_CAP+1)))</x:f>
        <x:v>14</x:v>
      </x:c>
      <x:c r="J9646" s="53" t="n">
        <x:f t="shared" ref="J9646:J9709" si="1803">MOD(INT((ROW()-ROW($I$46))/(MESCLUN_CAP+1)),CARROT_CAP+1)</x:f>
        <x:v>15</x:v>
      </x:c>
      <x:c r="K9646" s="53" t="n">
        <x:f t="shared" ref="K9646:K9709" si="1804">MOD(ROW()-ROW($I$46),MESCLUN_CAP+1)</x:f>
        <x:v>21</x:v>
      </x:c>
      <x:c r="L9646" s="53" t="n">
        <x:f t="shared" ref="L9646:L9709" si="1805">SUM(I9646:K9646)</x:f>
        <x:v>50</x:v>
      </x:c>
      <x:c r="M9646" s="54" t="n">
        <x:f t="shared" ref="M9646:M9709" si="1806">I9646*TOMATO_HOURS*WEEKS*(1+TOMATO_DIM)^I9646+J9646*CARROT_HOURS*WEEKS*(1+CARROT_DIM)^J9646+K9646*MESCLUN_HOURS*WEEKS*(1+MESCLUN_DIM)^K9646</x:f>
        <x:v>6663.251326837162</x:v>
      </x:c>
      <x:c r="N9646" s="54" t="n">
        <x:f t="shared" ref="N9646:N9709" si="1807">MAX(M9646-FARMER_HOURS,0)/TEMP_HOURS_PER_WORKER</x:f>
        <x:v>4.12725786585914</x:v>
      </x:c>
      <x:c r="O9646" s="55" t="n">
        <x:f t="shared" ref="O9646:O9709" si="1808">I9646*TOMATO_PRICE+J9646*CARROT_PRICE+K9646*MESCLUN_PRICE</x:f>
        <x:v>211310</x:v>
      </x:c>
      <x:c r="P9646" s="55" t="n">
        <x:f t="shared" ref="P9646:P9709" si="1809">I9646*TOMATO_FERTILIZER+J9646*CARROT_FERTILIZER+K9646*MESCLUN_FERTILIZER</x:f>
        <x:v>37400</x:v>
      </x:c>
      <x:c r="Q9646" s="55" t="n">
        <x:f t="shared" ref="Q9646:Q9709" si="1810">MIN(M9646,FARMER_HOURS)*FARMER_RATE+MAX(M9646-FARMER_HOURS,0)*TEMP_RATE</x:f>
        <x:v>128181.44664647851</x:v>
      </x:c>
      <x:c r="R9646" s="55" t="n">
        <x:f t="shared" ref="R9646:R9709" si="1811">O9646-P9646-Q9646-FIXED_COST</x:f>
        <x:v>25728.553353521493</x:v>
      </x:c>
      <x:c r="S9646" s="1" t="str">
        <x:f t="shared" ref="S9646:S9709" si="1812">IF(AND(L9646&lt;=TOTAL_BED_CAP,N9646&lt;=TEMP_WORKER_CAP),"YES","NO")</x:f>
        <x:v>NO</x:v>
      </x:c>
      <x:c r="T9646" s="1" t="n">
        <x:f t="shared" ref="T9646:T9709" si="1813">IF(S9646="YES",R9646,-1E+99)</x:f>
        <x:v>-1e+99</x:v>
      </x:c>
    </x:row>
    <x:row r="9647">
      <x:c r="A9647" s="1"/>
      <x:c r="B9647" s="1"/>
      <x:c r="C9647" s="1"/>
      <x:c r="D9647" s="1"/>
      <x:c r="E9647" s="1"/>
      <x:c r="F9647" s="1"/>
      <x:c r="G9647" s="1"/>
      <x:c r="H9647" s="1"/>
      <x:c r="I9647" s="53">
        <x:f t="shared" si="1802"/>
        <x:v>14</x:v>
      </x:c>
      <x:c r="J9647" s="53">
        <x:f t="shared" si="1803"/>
        <x:v>15</x:v>
      </x:c>
      <x:c r="K9647" s="53">
        <x:f t="shared" si="1804"/>
        <x:v>22</x:v>
      </x:c>
      <x:c r="L9647" s="53">
        <x:f t="shared" si="1805"/>
        <x:v>51</x:v>
      </x:c>
      <x:c r="M9647" s="54">
        <x:f t="shared" si="1806"/>
        <x:v>6737.7276740835578</x:v>
      </x:c>
      <x:c r="N9647" s="54">
        <x:f t="shared" si="1807"/>
        <x:v>4.1789775514469154</x:v>
      </x:c>
      <x:c r="O9647" s="55">
        <x:f t="shared" si="1808"/>
        <x:v>214010</x:v>
      </x:c>
      <x:c r="P9647" s="55">
        <x:f t="shared" si="1809"/>
        <x:v>38280</x:v>
      </x:c>
      <x:c r="Q9647" s="55">
        <x:f t="shared" si="1810"/>
        <x:v>129474.43878617288</x:v>
      </x:c>
      <x:c r="R9647" s="55">
        <x:f t="shared" si="1811"/>
        <x:v>26255.561213827124</x:v>
      </x:c>
      <x:c r="S9647" s="1" t="str">
        <x:f t="shared" si="1812"/>
        <x:v>NO</x:v>
      </x:c>
      <x:c r="T9647" s="1">
        <x:f t="shared" si="1813"/>
        <x:v>-9.9999999999999997E+98</x:v>
      </x:c>
    </x:row>
    <x:row r="9648">
      <x:c r="A9648" s="1"/>
      <x:c r="B9648" s="1"/>
      <x:c r="C9648" s="1"/>
      <x:c r="D9648" s="1"/>
      <x:c r="E9648" s="1"/>
      <x:c r="F9648" s="1"/>
      <x:c r="G9648" s="1"/>
      <x:c r="H9648" s="1"/>
      <x:c r="I9648" s="53">
        <x:f t="shared" si="1802"/>
        <x:v>14</x:v>
      </x:c>
      <x:c r="J9648" s="53">
        <x:f t="shared" si="1803"/>
        <x:v>15</x:v>
      </x:c>
      <x:c r="K9648" s="53">
        <x:f t="shared" si="1804"/>
        <x:v>23</x:v>
      </x:c>
      <x:c r="L9648" s="53">
        <x:f t="shared" si="1805"/>
        <x:v>52</x:v>
      </x:c>
      <x:c r="M9648" s="54">
        <x:f t="shared" si="1806"/>
        <x:v>6813.8742629409935</x:v>
      </x:c>
      <x:c r="N9648" s="54">
        <x:f t="shared" si="1807"/>
        <x:v>4.2318571270423568</x:v>
      </x:c>
      <x:c r="O9648" s="55">
        <x:f t="shared" si="1808"/>
        <x:v>216710</x:v>
      </x:c>
      <x:c r="P9648" s="55">
        <x:f t="shared" si="1809"/>
        <x:v>39160</x:v>
      </x:c>
      <x:c r="Q9648" s="55">
        <x:f t="shared" si="1810"/>
        <x:v>130796.42817605891</x:v>
      </x:c>
      <x:c r="R9648" s="55">
        <x:f t="shared" si="1811"/>
        <x:v>26753.571823941093</x:v>
      </x:c>
      <x:c r="S9648" s="1" t="str">
        <x:f t="shared" si="1812"/>
        <x:v>NO</x:v>
      </x:c>
      <x:c r="T9648" s="1">
        <x:f t="shared" si="1813"/>
        <x:v>-9.9999999999999997E+98</x:v>
      </x:c>
    </x:row>
    <x:row r="9649">
      <x:c r="A9649" s="1"/>
      <x:c r="B9649" s="1"/>
      <x:c r="C9649" s="1"/>
      <x:c r="D9649" s="1"/>
      <x:c r="E9649" s="1"/>
      <x:c r="F9649" s="1"/>
      <x:c r="G9649" s="1"/>
      <x:c r="H9649" s="1"/>
      <x:c r="I9649" s="53">
        <x:f t="shared" si="1802"/>
        <x:v>14</x:v>
      </x:c>
      <x:c r="J9649" s="53">
        <x:f t="shared" si="1803"/>
        <x:v>15</x:v>
      </x:c>
      <x:c r="K9649" s="53">
        <x:f t="shared" si="1804"/>
        <x:v>24</x:v>
      </x:c>
      <x:c r="L9649" s="53">
        <x:f t="shared" si="1805"/>
        <x:v>53</x:v>
      </x:c>
      <x:c r="M9649" s="54">
        <x:f t="shared" si="1806"/>
        <x:v>6891.7212125204896</x:v>
      </x:c>
      <x:c r="N9649" s="54">
        <x:f t="shared" si="1807"/>
        <x:v>4.2859175086947845</x:v>
      </x:c>
      <x:c r="O9649" s="55">
        <x:f t="shared" si="1808"/>
        <x:v>219410</x:v>
      </x:c>
      <x:c r="P9649" s="55">
        <x:f t="shared" si="1809"/>
        <x:v>40040</x:v>
      </x:c>
      <x:c r="Q9649" s="55">
        <x:f t="shared" si="1810"/>
        <x:v>132147.93771736961</x:v>
      </x:c>
      <x:c r="R9649" s="55">
        <x:f t="shared" si="1811"/>
        <x:v>27222.062282630388</x:v>
      </x:c>
      <x:c r="S9649" s="1" t="str">
        <x:f t="shared" si="1812"/>
        <x:v>NO</x:v>
      </x:c>
      <x:c r="T9649" s="1">
        <x:f t="shared" si="1813"/>
        <x:v>-9.9999999999999997E+98</x:v>
      </x:c>
    </x:row>
    <x:row r="9650">
      <x:c r="A9650" s="1"/>
      <x:c r="B9650" s="1"/>
      <x:c r="C9650" s="1"/>
      <x:c r="D9650" s="1"/>
      <x:c r="E9650" s="1"/>
      <x:c r="F9650" s="1"/>
      <x:c r="G9650" s="1"/>
      <x:c r="H9650" s="1"/>
      <x:c r="I9650" s="53">
        <x:f t="shared" si="1802"/>
        <x:v>14</x:v>
      </x:c>
      <x:c r="J9650" s="53">
        <x:f t="shared" si="1803"/>
        <x:v>15</x:v>
      </x:c>
      <x:c r="K9650" s="53">
        <x:f t="shared" si="1804"/>
        <x:v>25</x:v>
      </x:c>
      <x:c r="L9650" s="53">
        <x:f t="shared" si="1805"/>
        <x:v>54</x:v>
      </x:c>
      <x:c r="M9650" s="54">
        <x:f t="shared" si="1806"/>
        <x:v>6971.2991339355876</x:v>
      </x:c>
      <x:c r="N9650" s="54">
        <x:f t="shared" si="1807"/>
        <x:v>4.3411799541219356</x:v>
      </x:c>
      <x:c r="O9650" s="55">
        <x:f t="shared" si="1808"/>
        <x:v>222110</x:v>
      </x:c>
      <x:c r="P9650" s="55">
        <x:f t="shared" si="1809"/>
        <x:v>40920</x:v>
      </x:c>
      <x:c r="Q9650" s="55">
        <x:f t="shared" si="1810"/>
        <x:v>133529.4988530484</x:v>
      </x:c>
      <x:c r="R9650" s="55">
        <x:f t="shared" si="1811"/>
        <x:v>27660.501146951603</x:v>
      </x:c>
      <x:c r="S9650" s="1" t="str">
        <x:f t="shared" si="1812"/>
        <x:v>NO</x:v>
      </x:c>
      <x:c r="T9650" s="1">
        <x:f t="shared" si="1813"/>
        <x:v>-9.9999999999999997E+98</x:v>
      </x:c>
    </x:row>
    <x:row r="9651">
      <x:c r="A9651" s="1"/>
      <x:c r="B9651" s="1"/>
      <x:c r="C9651" s="1"/>
      <x:c r="D9651" s="1"/>
      <x:c r="E9651" s="1"/>
      <x:c r="F9651" s="1"/>
      <x:c r="G9651" s="1"/>
      <x:c r="H9651" s="1"/>
      <x:c r="I9651" s="53">
        <x:f t="shared" si="1802"/>
        <x:v>14</x:v>
      </x:c>
      <x:c r="J9651" s="53">
        <x:f t="shared" si="1803"/>
        <x:v>15</x:v>
      </x:c>
      <x:c r="K9651" s="53">
        <x:f t="shared" si="1804"/>
        <x:v>26</x:v>
      </x:c>
      <x:c r="L9651" s="53">
        <x:f t="shared" si="1805"/>
        <x:v>55</x:v>
      </x:c>
      <x:c r="M9651" s="54">
        <x:f t="shared" si="1806"/>
        <x:v>7052.6391378963053</x:v>
      </x:c>
      <x:c r="N9651" s="54">
        <x:f t="shared" si="1807"/>
        <x:v>4.3976660679835451</x:v>
      </x:c>
      <x:c r="O9651" s="55">
        <x:f t="shared" si="1808"/>
        <x:v>224810</x:v>
      </x:c>
      <x:c r="P9651" s="55">
        <x:f t="shared" si="1809"/>
        <x:v>41800</x:v>
      </x:c>
      <x:c r="Q9651" s="55">
        <x:f t="shared" si="1810"/>
        <x:v>134941.65169958863</x:v>
      </x:c>
      <x:c r="R9651" s="55">
        <x:f t="shared" si="1811"/>
        <x:v>28068.348300411366</x:v>
      </x:c>
      <x:c r="S9651" s="1" t="str">
        <x:f t="shared" si="1812"/>
        <x:v>NO</x:v>
      </x:c>
      <x:c r="T9651" s="1">
        <x:f t="shared" si="1813"/>
        <x:v>-9.9999999999999997E+98</x:v>
      </x:c>
    </x:row>
    <x:row r="9652">
      <x:c r="A9652" s="1"/>
      <x:c r="B9652" s="1"/>
      <x:c r="C9652" s="1"/>
      <x:c r="D9652" s="1"/>
      <x:c r="E9652" s="1"/>
      <x:c r="F9652" s="1"/>
      <x:c r="G9652" s="1"/>
      <x:c r="H9652" s="1"/>
      <x:c r="I9652" s="53">
        <x:f t="shared" si="1802"/>
        <x:v>14</x:v>
      </x:c>
      <x:c r="J9652" s="53">
        <x:f t="shared" si="1803"/>
        <x:v>15</x:v>
      </x:c>
      <x:c r="K9652" s="53">
        <x:f t="shared" si="1804"/>
        <x:v>27</x:v>
      </x:c>
      <x:c r="L9652" s="53">
        <x:f t="shared" si="1805"/>
        <x:v>56</x:v>
      </x:c>
      <x:c r="M9652" s="54">
        <x:f t="shared" si="1806"/>
        <x:v>7135.7728424160614</x:v>
      </x:c>
      <x:c r="N9652" s="54">
        <x:f t="shared" si="1807"/>
        <x:v>4.4553978072333758</x:v>
      </x:c>
      <x:c r="O9652" s="55">
        <x:f t="shared" si="1808"/>
        <x:v>227510</x:v>
      </x:c>
      <x:c r="P9652" s="55">
        <x:f t="shared" si="1809"/>
        <x:v>42680</x:v>
      </x:c>
      <x:c r="Q9652" s="55">
        <x:f t="shared" si="1810"/>
        <x:v>136384.94518083439</x:v>
      </x:c>
      <x:c r="R9652" s="55">
        <x:f t="shared" si="1811"/>
        <x:v>28445.054819165613</x:v>
      </x:c>
      <x:c r="S9652" s="1" t="str">
        <x:f t="shared" si="1812"/>
        <x:v>NO</x:v>
      </x:c>
      <x:c r="T9652" s="1">
        <x:f t="shared" si="1813"/>
        <x:v>-9.9999999999999997E+98</x:v>
      </x:c>
    </x:row>
    <x:row r="9653">
      <x:c r="A9653" s="1"/>
      <x:c r="B9653" s="1"/>
      <x:c r="C9653" s="1"/>
      <x:c r="D9653" s="1"/>
      <x:c r="E9653" s="1"/>
      <x:c r="F9653" s="1"/>
      <x:c r="G9653" s="1"/>
      <x:c r="H9653" s="1"/>
      <x:c r="I9653" s="53">
        <x:f t="shared" si="1802"/>
        <x:v>14</x:v>
      </x:c>
      <x:c r="J9653" s="53">
        <x:f t="shared" si="1803"/>
        <x:v>15</x:v>
      </x:c>
      <x:c r="K9653" s="53">
        <x:f t="shared" si="1804"/>
        <x:v>28</x:v>
      </x:c>
      <x:c r="L9653" s="53">
        <x:f t="shared" si="1805"/>
        <x:v>57</x:v>
      </x:c>
      <x:c r="M9653" s="54">
        <x:f t="shared" si="1806"/>
        <x:v>7220.7323806332151</x:v>
      </x:c>
      <x:c r="N9653" s="54">
        <x:f t="shared" si="1807"/>
        <x:v>4.5143974865508438</x:v>
      </x:c>
      <x:c r="O9653" s="55">
        <x:f t="shared" si="1808"/>
        <x:v>230210</x:v>
      </x:c>
      <x:c r="P9653" s="55">
        <x:f t="shared" si="1809"/>
        <x:v>43560</x:v>
      </x:c>
      <x:c r="Q9653" s="55">
        <x:f t="shared" si="1810"/>
        <x:v>137859.93716377107</x:v>
      </x:c>
      <x:c r="R9653" s="55">
        <x:f t="shared" si="1811"/>
        <x:v>28790.062836228928</x:v>
      </x:c>
      <x:c r="S9653" s="1" t="str">
        <x:f t="shared" si="1812"/>
        <x:v>NO</x:v>
      </x:c>
      <x:c r="T9653" s="1">
        <x:f t="shared" si="1813"/>
        <x:v>-9.9999999999999997E+98</x:v>
      </x:c>
    </x:row>
    <x:row r="9654">
      <x:c r="A9654" s="1"/>
      <x:c r="B9654" s="1"/>
      <x:c r="C9654" s="1"/>
      <x:c r="D9654" s="1"/>
      <x:c r="E9654" s="1"/>
      <x:c r="F9654" s="1"/>
      <x:c r="G9654" s="1"/>
      <x:c r="H9654" s="1"/>
      <x:c r="I9654" s="53">
        <x:f t="shared" si="1802"/>
        <x:v>14</x:v>
      </x:c>
      <x:c r="J9654" s="53">
        <x:f t="shared" si="1803"/>
        <x:v>15</x:v>
      </x:c>
      <x:c r="K9654" s="53">
        <x:f t="shared" si="1804"/>
        <x:v>29</x:v>
      </x:c>
      <x:c r="L9654" s="53">
        <x:f t="shared" si="1805"/>
        <x:v>58</x:v>
      </x:c>
      <x:c r="M9654" s="54">
        <x:f t="shared" si="1806"/>
        <x:v>7307.5504087488689</x:v>
      </x:c>
      <x:c r="N9654" s="54">
        <x:f t="shared" si="1807"/>
        <x:v>4.5746877838533813</x:v>
      </x:c>
      <x:c r="O9654" s="55">
        <x:f t="shared" si="1808"/>
        <x:v>232910</x:v>
      </x:c>
      <x:c r="P9654" s="55">
        <x:f t="shared" si="1809"/>
        <x:v>44440</x:v>
      </x:c>
      <x:c r="Q9654" s="55">
        <x:f t="shared" si="1810"/>
        <x:v>139367.19459633454</x:v>
      </x:c>
      <x:c r="R9654" s="55">
        <x:f t="shared" si="1811"/>
        <x:v>29102.805403665465</x:v>
      </x:c>
      <x:c r="S9654" s="1" t="str">
        <x:f t="shared" si="1812"/>
        <x:v>NO</x:v>
      </x:c>
      <x:c r="T9654" s="1">
        <x:f t="shared" si="1813"/>
        <x:v>-9.9999999999999997E+98</x:v>
      </x:c>
    </x:row>
    <x:row r="9655">
      <x:c r="A9655" s="1"/>
      <x:c r="B9655" s="1"/>
      <x:c r="C9655" s="1"/>
      <x:c r="D9655" s="1"/>
      <x:c r="E9655" s="1"/>
      <x:c r="F9655" s="1"/>
      <x:c r="G9655" s="1"/>
      <x:c r="H9655" s="1"/>
      <x:c r="I9655" s="53">
        <x:f t="shared" si="1802"/>
        <x:v>14</x:v>
      </x:c>
      <x:c r="J9655" s="53">
        <x:f t="shared" si="1803"/>
        <x:v>15</x:v>
      </x:c>
      <x:c r="K9655" s="53">
        <x:f t="shared" si="1804"/>
        <x:v>30</x:v>
      </x:c>
      <x:c r="L9655" s="53">
        <x:f t="shared" si="1805"/>
        <x:v>59</x:v>
      </x:c>
      <x:c r="M9655" s="54">
        <x:f t="shared" si="1806"/>
        <x:v>7396.26011408264</x:v>
      </x:c>
      <x:c r="N9655" s="54">
        <x:f t="shared" si="1807"/>
        <x:v>4.6362917458907225</x:v>
      </x:c>
      <x:c r="O9655" s="55">
        <x:f t="shared" si="1808"/>
        <x:v>235610</x:v>
      </x:c>
      <x:c r="P9655" s="55">
        <x:f t="shared" si="1809"/>
        <x:v>45320</x:v>
      </x:c>
      <x:c r="Q9655" s="55">
        <x:f t="shared" si="1810"/>
        <x:v>140907.29364726806</x:v>
      </x:c>
      <x:c r="R9655" s="55">
        <x:f t="shared" si="1811"/>
        <x:v>29382.706352731941</x:v>
      </x:c>
      <x:c r="S9655" s="1" t="str">
        <x:f t="shared" si="1812"/>
        <x:v>NO</x:v>
      </x:c>
      <x:c r="T9655" s="1">
        <x:f t="shared" si="1813"/>
        <x:v>-9.9999999999999997E+98</x:v>
      </x:c>
    </x:row>
    <x:row r="9656">
      <x:c r="A9656" s="1"/>
      <x:c r="B9656" s="1"/>
      <x:c r="C9656" s="1"/>
      <x:c r="D9656" s="1"/>
      <x:c r="E9656" s="1"/>
      <x:c r="F9656" s="1"/>
      <x:c r="G9656" s="1"/>
      <x:c r="H9656" s="1"/>
      <x:c r="I9656" s="53">
        <x:f t="shared" si="1802"/>
        <x:v>14</x:v>
      </x:c>
      <x:c r="J9656" s="53">
        <x:f t="shared" si="1803"/>
        <x:v>16</x:v>
      </x:c>
      <x:c r="K9656" s="53">
        <x:f t="shared" si="1804"/>
        <x:v>0</x:v>
      </x:c>
      <x:c r="L9656" s="53">
        <x:f t="shared" si="1805"/>
        <x:v>30</x:v>
      </x:c>
      <x:c r="M9656" s="54">
        <x:f t="shared" si="1806"/>
        <x:v>5497.4106010659116</x:v>
      </x:c>
      <x:c r="N9656" s="54">
        <x:f t="shared" si="1807"/>
        <x:v>3.3176462507402165</x:v>
      </x:c>
      <x:c r="O9656" s="55">
        <x:f t="shared" si="1808"/>
        <x:v>156704</x:v>
      </x:c>
      <x:c r="P9656" s="55">
        <x:f t="shared" si="1809"/>
        <x:v>19360</x:v>
      </x:c>
      <x:c r="Q9656" s="55">
        <x:f t="shared" si="1810"/>
        <x:v>107941.15626850541</x:v>
      </x:c>
      <x:c r="R9656" s="55">
        <x:f t="shared" si="1811"/>
        <x:v>9402.8437314945913</x:v>
      </x:c>
      <x:c r="S9656" s="1" t="str">
        <x:f t="shared" si="1812"/>
        <x:v>YES</x:v>
      </x:c>
      <x:c r="T9656" s="1">
        <x:f t="shared" si="1813"/>
        <x:v>9402.8437314945913</x:v>
      </x:c>
    </x:row>
    <x:row r="9657">
      <x:c r="A9657" s="1"/>
      <x:c r="B9657" s="1"/>
      <x:c r="C9657" s="1"/>
      <x:c r="D9657" s="1"/>
      <x:c r="E9657" s="1"/>
      <x:c r="F9657" s="1"/>
      <x:c r="G9657" s="1"/>
      <x:c r="H9657" s="1"/>
      <x:c r="I9657" s="53">
        <x:f t="shared" si="1802"/>
        <x:v>14</x:v>
      </x:c>
      <x:c r="J9657" s="53">
        <x:f t="shared" si="1803"/>
        <x:v>16</x:v>
      </x:c>
      <x:c r="K9657" s="53">
        <x:f t="shared" si="1804"/>
        <x:v>1</x:v>
      </x:c>
      <x:c r="L9657" s="53">
        <x:f t="shared" si="1805"/>
        <x:v>31</x:v>
      </x:c>
      <x:c r="M9657" s="54">
        <x:f t="shared" si="1806"/>
        <x:v>5542.9731010659116</x:v>
      </x:c>
      <x:c r="N9657" s="54">
        <x:f t="shared" si="1807"/>
        <x:v>3.3492868757402166</x:v>
      </x:c>
      <x:c r="O9657" s="55">
        <x:f t="shared" si="1808"/>
        <x:v>159404</x:v>
      </x:c>
      <x:c r="P9657" s="55">
        <x:f t="shared" si="1809"/>
        <x:v>20240</x:v>
      </x:c>
      <x:c r="Q9657" s="55">
        <x:f t="shared" si="1810"/>
        <x:v>108732.17189350541</x:v>
      </x:c>
      <x:c r="R9657" s="55">
        <x:f t="shared" si="1811"/>
        <x:v>10431.828106494591</x:v>
      </x:c>
      <x:c r="S9657" s="1" t="str">
        <x:f t="shared" si="1812"/>
        <x:v>YES</x:v>
      </x:c>
      <x:c r="T9657" s="1">
        <x:f t="shared" si="1813"/>
        <x:v>10431.828106494591</x:v>
      </x:c>
    </x:row>
    <x:row r="9658">
      <x:c r="A9658" s="1"/>
      <x:c r="B9658" s="1"/>
      <x:c r="C9658" s="1"/>
      <x:c r="D9658" s="1"/>
      <x:c r="E9658" s="1"/>
      <x:c r="F9658" s="1"/>
      <x:c r="G9658" s="1"/>
      <x:c r="H9658" s="1"/>
      <x:c r="I9658" s="53">
        <x:f t="shared" si="1802"/>
        <x:v>14</x:v>
      </x:c>
      <x:c r="J9658" s="53">
        <x:f t="shared" si="1803"/>
        <x:v>16</x:v>
      </x:c>
      <x:c r="K9658" s="53">
        <x:f t="shared" si="1804"/>
        <x:v>2</x:v>
      </x:c>
      <x:c r="L9658" s="53">
        <x:f t="shared" si="1805"/>
        <x:v>32</x:v>
      </x:c>
      <x:c r="M9658" s="54">
        <x:f t="shared" si="1806"/>
        <x:v>5589.6746635659119</x:v>
      </x:c>
      <x:c r="N9658" s="54">
        <x:f t="shared" si="1807"/>
        <x:v>3.3817185163652166</x:v>
      </x:c>
      <x:c r="O9658" s="55">
        <x:f t="shared" si="1808"/>
        <x:v>162104</x:v>
      </x:c>
      <x:c r="P9658" s="55">
        <x:f t="shared" si="1809"/>
        <x:v>21120</x:v>
      </x:c>
      <x:c r="Q9658" s="55">
        <x:f t="shared" si="1810"/>
        <x:v>109542.96290913041</x:v>
      </x:c>
      <x:c r="R9658" s="55">
        <x:f t="shared" si="1811"/>
        <x:v>11441.037090869591</x:v>
      </x:c>
      <x:c r="S9658" s="1" t="str">
        <x:f t="shared" si="1812"/>
        <x:v>YES</x:v>
      </x:c>
      <x:c r="T9658" s="1">
        <x:f t="shared" si="1813"/>
        <x:v>11441.037090869591</x:v>
      </x:c>
    </x:row>
    <x:row r="9659">
      <x:c r="A9659" s="1"/>
      <x:c r="B9659" s="1"/>
      <x:c r="C9659" s="1"/>
      <x:c r="D9659" s="1"/>
      <x:c r="E9659" s="1"/>
      <x:c r="F9659" s="1"/>
      <x:c r="G9659" s="1"/>
      <x:c r="H9659" s="1"/>
      <x:c r="I9659" s="53">
        <x:f t="shared" si="1802"/>
        <x:v>14</x:v>
      </x:c>
      <x:c r="J9659" s="53">
        <x:f t="shared" si="1803"/>
        <x:v>16</x:v>
      </x:c>
      <x:c r="K9659" s="53">
        <x:f t="shared" si="1804"/>
        <x:v>3</x:v>
      </x:c>
      <x:c r="L9659" s="53">
        <x:f t="shared" si="1805"/>
        <x:v>33</x:v>
      </x:c>
      <x:c r="M9659" s="54">
        <x:f t="shared" si="1806"/>
        <x:v>5637.5366459877869</x:v>
      </x:c>
      <x:c r="N9659" s="54">
        <x:f t="shared" si="1807"/>
        <x:v>3.4149560041581855</x:v>
      </x:c>
      <x:c r="O9659" s="55">
        <x:f t="shared" si="1808"/>
        <x:v>164804</x:v>
      </x:c>
      <x:c r="P9659" s="55">
        <x:f t="shared" si="1809"/>
        <x:v>22000</x:v>
      </x:c>
      <x:c r="Q9659" s="55">
        <x:f t="shared" si="1810"/>
        <x:v>110373.90010395463</x:v>
      </x:c>
      <x:c r="R9659" s="55">
        <x:f t="shared" si="1811"/>
        <x:v>12430.099896045373</x:v>
      </x:c>
      <x:c r="S9659" s="1" t="str">
        <x:f t="shared" si="1812"/>
        <x:v>YES</x:v>
      </x:c>
      <x:c r="T9659" s="1">
        <x:f t="shared" si="1813"/>
        <x:v>12430.099896045373</x:v>
      </x:c>
    </x:row>
    <x:row r="9660">
      <x:c r="A9660" s="1"/>
      <x:c r="B9660" s="1"/>
      <x:c r="C9660" s="1"/>
      <x:c r="D9660" s="1"/>
      <x:c r="E9660" s="1"/>
      <x:c r="F9660" s="1"/>
      <x:c r="G9660" s="1"/>
      <x:c r="H9660" s="1"/>
      <x:c r="I9660" s="53">
        <x:f t="shared" si="1802"/>
        <x:v>14</x:v>
      </x:c>
      <x:c r="J9660" s="53">
        <x:f t="shared" si="1803"/>
        <x:v>16</x:v>
      </x:c>
      <x:c r="K9660" s="53">
        <x:f t="shared" si="1804"/>
        <x:v>4</x:v>
      </x:c>
      <x:c r="L9660" s="53">
        <x:f t="shared" si="1805"/>
        <x:v>34</x:v>
      </x:c>
      <x:c r="M9660" s="54">
        <x:f t="shared" si="1806"/>
        <x:v>5686.5807617104429</x:v>
      </x:c>
      <x:c r="N9660" s="54">
        <x:f t="shared" si="1807"/>
        <x:v>3.4490144178544742</x:v>
      </x:c>
      <x:c r="O9660" s="55">
        <x:f t="shared" si="1808"/>
        <x:v>167504</x:v>
      </x:c>
      <x:c r="P9660" s="55">
        <x:f t="shared" si="1809"/>
        <x:v>22880</x:v>
      </x:c>
      <x:c r="Q9660" s="55">
        <x:f t="shared" si="1810"/>
        <x:v>111225.36044636185</x:v>
      </x:c>
      <x:c r="R9660" s="55">
        <x:f t="shared" si="1811"/>
        <x:v>13398.639553638146</x:v>
      </x:c>
      <x:c r="S9660" s="1" t="str">
        <x:f t="shared" si="1812"/>
        <x:v>YES</x:v>
      </x:c>
      <x:c r="T9660" s="1">
        <x:f t="shared" si="1813"/>
        <x:v>13398.639553638146</x:v>
      </x:c>
    </x:row>
    <x:row r="9661">
      <x:c r="A9661" s="1"/>
      <x:c r="B9661" s="1"/>
      <x:c r="C9661" s="1"/>
      <x:c r="D9661" s="1"/>
      <x:c r="E9661" s="1"/>
      <x:c r="F9661" s="1"/>
      <x:c r="G9661" s="1"/>
      <x:c r="H9661" s="1"/>
      <x:c r="I9661" s="53">
        <x:f t="shared" si="1802"/>
        <x:v>14</x:v>
      </x:c>
      <x:c r="J9661" s="53">
        <x:f t="shared" si="1803"/>
        <x:v>16</x:v>
      </x:c>
      <x:c r="K9661" s="53">
        <x:f t="shared" si="1804"/>
        <x:v>5</x:v>
      </x:c>
      <x:c r="L9661" s="53">
        <x:f t="shared" si="1805"/>
        <x:v>35</x:v>
      </x:c>
      <x:c r="M9661" s="54">
        <x:f t="shared" si="1806"/>
        <x:v>5736.8290856316462</x:v>
      </x:c>
      <x:c r="N9661" s="54">
        <x:f t="shared" si="1807"/>
        <x:v>3.4839090872441987</x:v>
      </x:c>
      <x:c r="O9661" s="55">
        <x:f t="shared" si="1808"/>
        <x:v>170204</x:v>
      </x:c>
      <x:c r="P9661" s="55">
        <x:f t="shared" si="1809"/>
        <x:v>23760</x:v>
      </x:c>
      <x:c r="Q9661" s="55">
        <x:f t="shared" si="1810"/>
        <x:v>112097.72718110497</x:v>
      </x:c>
      <x:c r="R9661" s="55">
        <x:f t="shared" si="1811"/>
        <x:v>14346.272818895028</x:v>
      </x:c>
      <x:c r="S9661" s="1" t="str">
        <x:f t="shared" si="1812"/>
        <x:v>YES</x:v>
      </x:c>
      <x:c r="T9661" s="1">
        <x:f t="shared" si="1813"/>
        <x:v>14346.272818895028</x:v>
      </x:c>
    </x:row>
    <x:row r="9662">
      <x:c r="A9662" s="1"/>
      <x:c r="B9662" s="1"/>
      <x:c r="C9662" s="1"/>
      <x:c r="D9662" s="1"/>
      <x:c r="E9662" s="1"/>
      <x:c r="F9662" s="1"/>
      <x:c r="G9662" s="1"/>
      <x:c r="H9662" s="1"/>
      <x:c r="I9662" s="53">
        <x:f t="shared" si="1802"/>
        <x:v>14</x:v>
      </x:c>
      <x:c r="J9662" s="53">
        <x:f t="shared" si="1803"/>
        <x:v>16</x:v>
      </x:c>
      <x:c r="K9662" s="53">
        <x:f t="shared" si="1804"/>
        <x:v>6</x:v>
      </x:c>
      <x:c r="L9662" s="53">
        <x:f t="shared" si="1805"/>
        <x:v>36</x:v>
      </x:c>
      <x:c r="M9662" s="54">
        <x:f t="shared" si="1806"/>
        <x:v>5788.3040598132793</x:v>
      </x:c>
      <x:c r="N9662" s="54">
        <x:f t="shared" si="1807"/>
        <x:v>3.5196555970925552</x:v>
      </x:c>
      <x:c r="O9662" s="55">
        <x:f t="shared" si="1808"/>
        <x:v>172904</x:v>
      </x:c>
      <x:c r="P9662" s="55">
        <x:f t="shared" si="1809"/>
        <x:v>24640</x:v>
      </x:c>
      <x:c r="Q9662" s="55">
        <x:f t="shared" si="1810"/>
        <x:v>112991.38992731388</x:v>
      </x:c>
      <x:c r="R9662" s="55">
        <x:f t="shared" si="1811"/>
        <x:v>15272.610072686119</x:v>
      </x:c>
      <x:c r="S9662" s="1" t="str">
        <x:f t="shared" si="1812"/>
        <x:v>YES</x:v>
      </x:c>
      <x:c r="T9662" s="1">
        <x:f t="shared" si="1813"/>
        <x:v>15272.610072686119</x:v>
      </x:c>
    </x:row>
    <x:row r="9663">
      <x:c r="A9663" s="1"/>
      <x:c r="B9663" s="1"/>
      <x:c r="C9663" s="1"/>
      <x:c r="D9663" s="1"/>
      <x:c r="E9663" s="1"/>
      <x:c r="F9663" s="1"/>
      <x:c r="G9663" s="1"/>
      <x:c r="H9663" s="1"/>
      <x:c r="I9663" s="53">
        <x:f t="shared" si="1802"/>
        <x:v>14</x:v>
      </x:c>
      <x:c r="J9663" s="53">
        <x:f t="shared" si="1803"/>
        <x:v>16</x:v>
      </x:c>
      <x:c r="K9663" s="53">
        <x:f t="shared" si="1804"/>
        <x:v>7</x:v>
      </x:c>
      <x:c r="L9663" s="53">
        <x:f t="shared" si="1805"/>
        <x:v>37</x:v>
      </x:c>
      <x:c r="M9663" s="54">
        <x:f t="shared" si="1806"/>
        <x:v>5841.0284992112402</x:v>
      </x:c>
      <x:c r="N9663" s="54">
        <x:f t="shared" si="1807"/>
        <x:v>3.5562697911189169</x:v>
      </x:c>
      <x:c r="O9663" s="55">
        <x:f t="shared" si="1808"/>
        <x:v>175604</x:v>
      </x:c>
      <x:c r="P9663" s="55">
        <x:f t="shared" si="1809"/>
        <x:v>25520</x:v>
      </x:c>
      <x:c r="Q9663" s="55">
        <x:f t="shared" si="1810"/>
        <x:v>113906.74477797291</x:v>
      </x:c>
      <x:c r="R9663" s="55">
        <x:f t="shared" si="1811"/>
        <x:v>16177.255222027088</x:v>
      </x:c>
      <x:c r="S9663" s="1" t="str">
        <x:f t="shared" si="1812"/>
        <x:v>YES</x:v>
      </x:c>
      <x:c r="T9663" s="1">
        <x:f t="shared" si="1813"/>
        <x:v>16177.255222027088</x:v>
      </x:c>
    </x:row>
    <x:row r="9664">
      <x:c r="A9664" s="1"/>
      <x:c r="B9664" s="1"/>
      <x:c r="C9664" s="1"/>
      <x:c r="D9664" s="1"/>
      <x:c r="E9664" s="1"/>
      <x:c r="F9664" s="1"/>
      <x:c r="G9664" s="1"/>
      <x:c r="H9664" s="1"/>
      <x:c r="I9664" s="53">
        <x:f t="shared" si="1802"/>
        <x:v>14</x:v>
      </x:c>
      <x:c r="J9664" s="53">
        <x:f t="shared" si="1803"/>
        <x:v>16</x:v>
      </x:c>
      <x:c r="K9664" s="53">
        <x:f t="shared" si="1804"/>
        <x:v>8</x:v>
      </x:c>
      <x:c r="L9664" s="53">
        <x:f t="shared" si="1805"/>
        <x:v>38</x:v>
      </x:c>
      <x:c r="M9664" s="54">
        <x:f t="shared" si="1806"/>
        <x:v>5895.0255974912197</x:v>
      </x:c>
      <x:c r="N9664" s="54">
        <x:f t="shared" si="1807"/>
        <x:v>3.5937677760355693</x:v>
      </x:c>
      <x:c r="O9664" s="55">
        <x:f t="shared" si="1808"/>
        <x:v>178304</x:v>
      </x:c>
      <x:c r="P9664" s="55">
        <x:f t="shared" si="1809"/>
        <x:v>26400</x:v>
      </x:c>
      <x:c r="Q9664" s="55">
        <x:f t="shared" si="1810"/>
        <x:v>114844.19440088923</x:v>
      </x:c>
      <x:c r="R9664" s="55">
        <x:f t="shared" si="1811"/>
        <x:v>17059.805599110769</x:v>
      </x:c>
      <x:c r="S9664" s="1" t="str">
        <x:f t="shared" si="1812"/>
        <x:v>YES</x:v>
      </x:c>
      <x:c r="T9664" s="1">
        <x:f t="shared" si="1813"/>
        <x:v>17059.805599110769</x:v>
      </x:c>
    </x:row>
    <x:row r="9665">
      <x:c r="A9665" s="1"/>
      <x:c r="B9665" s="1"/>
      <x:c r="C9665" s="1"/>
      <x:c r="D9665" s="1"/>
      <x:c r="E9665" s="1"/>
      <x:c r="F9665" s="1"/>
      <x:c r="G9665" s="1"/>
      <x:c r="H9665" s="1"/>
      <x:c r="I9665" s="53">
        <x:f t="shared" si="1802"/>
        <x:v>14</x:v>
      </x:c>
      <x:c r="J9665" s="53">
        <x:f t="shared" si="1803"/>
        <x:v>16</x:v>
      </x:c>
      <x:c r="K9665" s="53">
        <x:f t="shared" si="1804"/>
        <x:v>9</x:v>
      </x:c>
      <x:c r="L9665" s="53">
        <x:f t="shared" si="1805"/>
        <x:v>39</x:v>
      </x:c>
      <x:c r="M9665" s="54">
        <x:f t="shared" si="1806"/>
        <x:v>5950.3189329316147</x:v>
      </x:c>
      <x:c r="N9665" s="54">
        <x:f t="shared" si="1807"/>
        <x:v>3.6321659256469547</x:v>
      </x:c>
      <x:c r="O9665" s="55">
        <x:f t="shared" si="1808"/>
        <x:v>181004</x:v>
      </x:c>
      <x:c r="P9665" s="55">
        <x:f t="shared" si="1809"/>
        <x:v>27280</x:v>
      </x:c>
      <x:c r="Q9665" s="55">
        <x:f t="shared" si="1810"/>
        <x:v>115804.14814117386</x:v>
      </x:c>
      <x:c r="R9665" s="55">
        <x:f t="shared" si="1811"/>
        <x:v>17919.851858826136</x:v>
      </x:c>
      <x:c r="S9665" s="1" t="str">
        <x:f t="shared" si="1812"/>
        <x:v>YES</x:v>
      </x:c>
      <x:c r="T9665" s="1">
        <x:f t="shared" si="1813"/>
        <x:v>17919.851858826136</x:v>
      </x:c>
    </x:row>
    <x:row r="9666">
      <x:c r="A9666" s="1"/>
      <x:c r="B9666" s="1"/>
      <x:c r="C9666" s="1"/>
      <x:c r="D9666" s="1"/>
      <x:c r="E9666" s="1"/>
      <x:c r="F9666" s="1"/>
      <x:c r="G9666" s="1"/>
      <x:c r="H9666" s="1"/>
      <x:c r="I9666" s="53">
        <x:f t="shared" si="1802"/>
        <x:v>14</x:v>
      </x:c>
      <x:c r="J9666" s="53">
        <x:f t="shared" si="1803"/>
        <x:v>16</x:v>
      </x:c>
      <x:c r="K9666" s="53">
        <x:f t="shared" si="1804"/>
        <x:v>10</x:v>
      </x:c>
      <x:c r="L9666" s="53">
        <x:f t="shared" si="1805"/>
        <x:v>40</x:v>
      </x:c>
      <x:c r="M9666" s="54">
        <x:f t="shared" si="1806"/>
        <x:v>6006.9324744148271</x:v>
      </x:c>
      <x:c r="N9666" s="54">
        <x:f t="shared" si="1807"/>
        <x:v>3.6714808850102965</x:v>
      </x:c>
      <x:c r="O9666" s="55">
        <x:f t="shared" si="1808"/>
        <x:v>183704</x:v>
      </x:c>
      <x:c r="P9666" s="55">
        <x:f t="shared" si="1809"/>
        <x:v>28160</x:v>
      </x:c>
      <x:c r="Q9666" s="55">
        <x:f t="shared" si="1810"/>
        <x:v>116787.02212525741</x:v>
      </x:c>
      <x:c r="R9666" s="55">
        <x:f t="shared" si="1811"/>
        <x:v>18756.977874742588</x:v>
      </x:c>
      <x:c r="S9666" s="1" t="str">
        <x:f t="shared" si="1812"/>
        <x:v>YES</x:v>
      </x:c>
      <x:c r="T9666" s="1">
        <x:f t="shared" si="1813"/>
        <x:v>18756.977874742588</x:v>
      </x:c>
    </x:row>
    <x:row r="9667">
      <x:c r="A9667" s="1"/>
      <x:c r="B9667" s="1"/>
      <x:c r="C9667" s="1"/>
      <x:c r="D9667" s="1"/>
      <x:c r="E9667" s="1"/>
      <x:c r="F9667" s="1"/>
      <x:c r="G9667" s="1"/>
      <x:c r="H9667" s="1"/>
      <x:c r="I9667" s="53">
        <x:f t="shared" si="1802"/>
        <x:v>14</x:v>
      </x:c>
      <x:c r="J9667" s="53">
        <x:f t="shared" si="1803"/>
        <x:v>16</x:v>
      </x:c>
      <x:c r="K9667" s="53">
        <x:f t="shared" si="1804"/>
        <x:v>11</x:v>
      </x:c>
      <x:c r="L9667" s="53">
        <x:f t="shared" si="1805"/>
        <x:v>41</x:v>
      </x:c>
      <x:c r="M9667" s="54">
        <x:f t="shared" si="1806"/>
        <x:v>6064.8905875082664</x:v>
      </x:c>
      <x:c r="N9667" s="54">
        <x:f t="shared" si="1807"/>
        <x:v>3.7117295746585182</x:v>
      </x:c>
      <x:c r="O9667" s="55">
        <x:f t="shared" si="1808"/>
        <x:v>186404</x:v>
      </x:c>
      <x:c r="P9667" s="55">
        <x:f t="shared" si="1809"/>
        <x:v>29040</x:v>
      </x:c>
      <x:c r="Q9667" s="55">
        <x:f t="shared" si="1810"/>
        <x:v>117793.23936646296</x:v>
      </x:c>
      <x:c r="R9667" s="55">
        <x:f t="shared" si="1811"/>
        <x:v>19570.760633537036</x:v>
      </x:c>
      <x:c r="S9667" s="1" t="str">
        <x:f t="shared" si="1812"/>
        <x:v>YES</x:v>
      </x:c>
      <x:c r="T9667" s="1">
        <x:f t="shared" si="1813"/>
        <x:v>19570.760633537036</x:v>
      </x:c>
    </x:row>
    <x:row r="9668">
      <x:c r="A9668" s="1"/>
      <x:c r="B9668" s="1"/>
      <x:c r="C9668" s="1"/>
      <x:c r="D9668" s="1"/>
      <x:c r="E9668" s="1"/>
      <x:c r="F9668" s="1"/>
      <x:c r="G9668" s="1"/>
      <x:c r="H9668" s="1"/>
      <x:c r="I9668" s="53">
        <x:f t="shared" si="1802"/>
        <x:v>14</x:v>
      </x:c>
      <x:c r="J9668" s="53">
        <x:f t="shared" si="1803"/>
        <x:v>16</x:v>
      </x:c>
      <x:c r="K9668" s="53">
        <x:f t="shared" si="1804"/>
        <x:v>12</x:v>
      </x:c>
      <x:c r="L9668" s="53">
        <x:f t="shared" si="1805"/>
        <x:v>42</x:v>
      </x:c>
      <x:c r="M9668" s="54">
        <x:f t="shared" si="1806"/>
        <x:v>6124.2180406363304</x:v>
      </x:c>
      <x:c r="N9668" s="54">
        <x:f t="shared" si="1807"/>
        <x:v>3.7529291948863408</x:v>
      </x:c>
      <x:c r="O9668" s="55">
        <x:f t="shared" si="1808"/>
        <x:v>189104</x:v>
      </x:c>
      <x:c r="P9668" s="55">
        <x:f t="shared" si="1809"/>
        <x:v>29920</x:v>
      </x:c>
      <x:c r="Q9668" s="55">
        <x:f t="shared" si="1810"/>
        <x:v>118823.22987215851</x:v>
      </x:c>
      <x:c r="R9668" s="55">
        <x:f t="shared" si="1811"/>
        <x:v>20360.77012784149</x:v>
      </x:c>
      <x:c r="S9668" s="1" t="str">
        <x:f t="shared" si="1812"/>
        <x:v>YES</x:v>
      </x:c>
      <x:c r="T9668" s="1">
        <x:f t="shared" si="1813"/>
        <x:v>20360.77012784149</x:v>
      </x:c>
    </x:row>
    <x:row r="9669">
      <x:c r="A9669" s="1"/>
      <x:c r="B9669" s="1"/>
      <x:c r="C9669" s="1"/>
      <x:c r="D9669" s="1"/>
      <x:c r="E9669" s="1"/>
      <x:c r="F9669" s="1"/>
      <x:c r="G9669" s="1"/>
      <x:c r="H9669" s="1"/>
      <x:c r="I9669" s="53">
        <x:f t="shared" si="1802"/>
        <x:v>14</x:v>
      </x:c>
      <x:c r="J9669" s="53">
        <x:f t="shared" si="1803"/>
        <x:v>16</x:v>
      </x:c>
      <x:c r="K9669" s="53">
        <x:f t="shared" si="1804"/>
        <x:v>13</x:v>
      </x:c>
      <x:c r="L9669" s="53">
        <x:f t="shared" si="1805"/>
        <x:v>43</x:v>
      </x:c>
      <x:c r="M9669" s="54">
        <x:f t="shared" si="1806"/>
        <x:v>6184.9400113447155</x:v>
      </x:c>
      <x:c r="N9669" s="54">
        <x:f t="shared" si="1807"/>
        <x:v>3.795097230100497</x:v>
      </x:c>
      <x:c r="O9669" s="55">
        <x:f t="shared" si="1808"/>
        <x:v>191804</x:v>
      </x:c>
      <x:c r="P9669" s="55">
        <x:f t="shared" si="1809"/>
        <x:v>30800</x:v>
      </x:c>
      <x:c r="Q9669" s="55">
        <x:f t="shared" si="1810"/>
        <x:v>119877.43075251242</x:v>
      </x:c>
      <x:c r="R9669" s="55">
        <x:f t="shared" si="1811"/>
        <x:v>21126.569247487583</x:v>
      </x:c>
      <x:c r="S9669" s="1" t="str">
        <x:f t="shared" si="1812"/>
        <x:v>YES</x:v>
      </x:c>
      <x:c r="T9669" s="1">
        <x:f t="shared" si="1813"/>
        <x:v>21126.569247487583</x:v>
      </x:c>
    </x:row>
    <x:row r="9670">
      <x:c r="A9670" s="1"/>
      <x:c r="B9670" s="1"/>
      <x:c r="C9670" s="1"/>
      <x:c r="D9670" s="1"/>
      <x:c r="E9670" s="1"/>
      <x:c r="F9670" s="1"/>
      <x:c r="G9670" s="1"/>
      <x:c r="H9670" s="1"/>
      <x:c r="I9670" s="53">
        <x:f t="shared" si="1802"/>
        <x:v>14</x:v>
      </x:c>
      <x:c r="J9670" s="53">
        <x:f t="shared" si="1803"/>
        <x:v>16</x:v>
      </x:c>
      <x:c r="K9670" s="53">
        <x:f t="shared" si="1804"/>
        <x:v>14</x:v>
      </x:c>
      <x:c r="L9670" s="53">
        <x:f t="shared" si="1805"/>
        <x:v>44</x:v>
      </x:c>
      <x:c r="M9670" s="54">
        <x:f t="shared" si="1806"/>
        <x:v>6247.0820926583765</x:v>
      </x:c>
      <x:c r="N9670" s="54">
        <x:f t="shared" si="1807"/>
        <x:v>3.8382514532349838</x:v>
      </x:c>
      <x:c r="O9670" s="55">
        <x:f t="shared" si="1808"/>
        <x:v>194504</x:v>
      </x:c>
      <x:c r="P9670" s="55">
        <x:f t="shared" si="1809"/>
        <x:v>31680</x:v>
      </x:c>
      <x:c r="Q9670" s="55">
        <x:f t="shared" si="1810"/>
        <x:v>120956.28633087459</x:v>
      </x:c>
      <x:c r="R9670" s="55">
        <x:f t="shared" si="1811"/>
        <x:v>21867.713669125413</x:v>
      </x:c>
      <x:c r="S9670" s="1" t="str">
        <x:f t="shared" si="1812"/>
        <x:v>YES</x:v>
      </x:c>
      <x:c r="T9670" s="1">
        <x:f t="shared" si="1813"/>
        <x:v>21867.713669125413</x:v>
      </x:c>
    </x:row>
    <x:row r="9671">
      <x:c r="A9671" s="1"/>
      <x:c r="B9671" s="1"/>
      <x:c r="C9671" s="1"/>
      <x:c r="D9671" s="1"/>
      <x:c r="E9671" s="1"/>
      <x:c r="F9671" s="1"/>
      <x:c r="G9671" s="1"/>
      <x:c r="H9671" s="1"/>
      <x:c r="I9671" s="53">
        <x:f t="shared" si="1802"/>
        <x:v>14</x:v>
      </x:c>
      <x:c r="J9671" s="53">
        <x:f t="shared" si="1803"/>
        <x:v>16</x:v>
      </x:c>
      <x:c r="K9671" s="53">
        <x:f t="shared" si="1804"/>
        <x:v>15</x:v>
      </x:c>
      <x:c r="L9671" s="53">
        <x:f t="shared" si="1805"/>
        <x:v>45</x:v>
      </x:c>
      <x:c r="M9671" s="54">
        <x:f t="shared" si="1806"/>
        <x:v>6310.6702995345222</x:v>
      </x:c>
      <x:c r="N9671" s="54">
        <x:f t="shared" si="1807"/>
        <x:v>3.8824099302323072</x:v>
      </x:c>
      <x:c r="O9671" s="55">
        <x:f t="shared" si="1808"/>
        <x:v>197204</x:v>
      </x:c>
      <x:c r="P9671" s="55">
        <x:f t="shared" si="1809"/>
        <x:v>32560</x:v>
      </x:c>
      <x:c r="Q9671" s="55">
        <x:f t="shared" si="1810"/>
        <x:v>122060.24825580767</x:v>
      </x:c>
      <x:c r="R9671" s="55">
        <x:f t="shared" si="1811"/>
        <x:v>22583.751744192326</x:v>
      </x:c>
      <x:c r="S9671" s="1" t="str">
        <x:f t="shared" si="1812"/>
        <x:v>YES</x:v>
      </x:c>
      <x:c r="T9671" s="1">
        <x:f t="shared" si="1813"/>
        <x:v>22583.751744192326</x:v>
      </x:c>
    </x:row>
    <x:row r="9672">
      <x:c r="A9672" s="1"/>
      <x:c r="B9672" s="1"/>
      <x:c r="C9672" s="1"/>
      <x:c r="D9672" s="1"/>
      <x:c r="E9672" s="1"/>
      <x:c r="F9672" s="1"/>
      <x:c r="G9672" s="1"/>
      <x:c r="H9672" s="1"/>
      <x:c r="I9672" s="53">
        <x:f t="shared" si="1802"/>
        <x:v>14</x:v>
      </x:c>
      <x:c r="J9672" s="53">
        <x:f t="shared" si="1803"/>
        <x:v>16</x:v>
      </x:c>
      <x:c r="K9672" s="53">
        <x:f t="shared" si="1804"/>
        <x:v>16</x:v>
      </x:c>
      <x:c r="L9672" s="53">
        <x:f t="shared" si="1805"/>
        <x:v>46</x:v>
      </x:c>
      <x:c r="M9672" s="54">
        <x:f t="shared" si="1806"/>
        <x:v>6375.7310754120117</x:v>
      </x:c>
      <x:c r="N9672" s="54">
        <x:f t="shared" si="1807"/>
        <x:v>3.927591024591675</x:v>
      </x:c>
      <x:c r="O9672" s="55">
        <x:f t="shared" si="1808"/>
        <x:v>199904</x:v>
      </x:c>
      <x:c r="P9672" s="55">
        <x:f t="shared" si="1809"/>
        <x:v>33440</x:v>
      </x:c>
      <x:c r="Q9672" s="55">
        <x:f t="shared" si="1810"/>
        <x:v>123189.77561479187</x:v>
      </x:c>
      <x:c r="R9672" s="55">
        <x:f t="shared" si="1811"/>
        <x:v>23274.22438520813</x:v>
      </x:c>
      <x:c r="S9672" s="1" t="str">
        <x:f t="shared" si="1812"/>
        <x:v>YES</x:v>
      </x:c>
      <x:c r="T9672" s="1">
        <x:f t="shared" si="1813"/>
        <x:v>23274.22438520813</x:v>
      </x:c>
    </x:row>
    <x:row r="9673">
      <x:c r="A9673" s="1"/>
      <x:c r="B9673" s="1"/>
      <x:c r="C9673" s="1"/>
      <x:c r="D9673" s="1"/>
      <x:c r="E9673" s="1"/>
      <x:c r="F9673" s="1"/>
      <x:c r="G9673" s="1"/>
      <x:c r="H9673" s="1"/>
      <x:c r="I9673" s="53">
        <x:f t="shared" si="1802"/>
        <x:v>14</x:v>
      </x:c>
      <x:c r="J9673" s="53">
        <x:f t="shared" si="1803"/>
        <x:v>16</x:v>
      </x:c>
      <x:c r="K9673" s="53">
        <x:f t="shared" si="1804"/>
        <x:v>17</x:v>
      </x:c>
      <x:c r="L9673" s="53">
        <x:f t="shared" si="1805"/>
        <x:v>47</x:v>
      </x:c>
      <x:c r="M9673" s="54">
        <x:f t="shared" si="1806"/>
        <x:v>6442.2912988585522</x:v>
      </x:c>
      <x:c r="N9673" s="54">
        <x:f t="shared" si="1807"/>
        <x:v>3.9738134019851055</x:v>
      </x:c>
      <x:c r="O9673" s="55">
        <x:f t="shared" si="1808"/>
        <x:v>202604</x:v>
      </x:c>
      <x:c r="P9673" s="55">
        <x:f t="shared" si="1809"/>
        <x:v>34320</x:v>
      </x:c>
      <x:c r="Q9673" s="55">
        <x:f t="shared" si="1810"/>
        <x:v>124345.33504962764</x:v>
      </x:c>
      <x:c r="R9673" s="55">
        <x:f t="shared" si="1811"/>
        <x:v>23938.66495037236</x:v>
      </x:c>
      <x:c r="S9673" s="1" t="str">
        <x:f t="shared" si="1812"/>
        <x:v>YES</x:v>
      </x:c>
      <x:c r="T9673" s="1">
        <x:f t="shared" si="1813"/>
        <x:v>23938.66495037236</x:v>
      </x:c>
    </x:row>
    <x:row r="9674">
      <x:c r="A9674" s="1"/>
      <x:c r="B9674" s="1"/>
      <x:c r="C9674" s="1"/>
      <x:c r="D9674" s="1"/>
      <x:c r="E9674" s="1"/>
      <x:c r="F9674" s="1"/>
      <x:c r="G9674" s="1"/>
      <x:c r="H9674" s="1"/>
      <x:c r="I9674" s="53">
        <x:f t="shared" si="1802"/>
        <x:v>14</x:v>
      </x:c>
      <x:c r="J9674" s="53">
        <x:f t="shared" si="1803"/>
        <x:v>16</x:v>
      </x:c>
      <x:c r="K9674" s="53">
        <x:f t="shared" si="1804"/>
        <x:v>18</x:v>
      </x:c>
      <x:c r="L9674" s="53">
        <x:f t="shared" si="1805"/>
        <x:v>48</x:v>
      </x:c>
      <x:c r="M9674" s="54">
        <x:f t="shared" si="1806"/>
        <x:v>6510.3782903171395</x:v>
      </x:c>
      <x:c r="N9674" s="54">
        <x:f t="shared" si="1807"/>
        <x:v>4.0210960349424578</x:v>
      </x:c>
      <x:c r="O9674" s="55">
        <x:f t="shared" si="1808"/>
        <x:v>205304</x:v>
      </x:c>
      <x:c r="P9674" s="55">
        <x:f t="shared" si="1809"/>
        <x:v>35200</x:v>
      </x:c>
      <x:c r="Q9674" s="55">
        <x:f t="shared" si="1810"/>
        <x:v>125527.40087356145</x:v>
      </x:c>
      <x:c r="R9674" s="55">
        <x:f t="shared" si="1811"/>
        <x:v>24576.599126438552</x:v>
      </x:c>
      <x:c r="S9674" s="1" t="str">
        <x:f t="shared" si="1812"/>
        <x:v>NO</x:v>
      </x:c>
      <x:c r="T9674" s="1">
        <x:f t="shared" si="1813"/>
        <x:v>-9.9999999999999997E+98</x:v>
      </x:c>
    </x:row>
    <x:row r="9675">
      <x:c r="A9675" s="1"/>
      <x:c r="B9675" s="1"/>
      <x:c r="C9675" s="1"/>
      <x:c r="D9675" s="1"/>
      <x:c r="E9675" s="1"/>
      <x:c r="F9675" s="1"/>
      <x:c r="G9675" s="1"/>
      <x:c r="H9675" s="1"/>
      <x:c r="I9675" s="53">
        <x:f t="shared" si="1802"/>
        <x:v>14</x:v>
      </x:c>
      <x:c r="J9675" s="53">
        <x:f t="shared" si="1803"/>
        <x:v>16</x:v>
      </x:c>
      <x:c r="K9675" s="53">
        <x:f t="shared" si="1804"/>
        <x:v>19</x:v>
      </x:c>
      <x:c r="L9675" s="53">
        <x:f t="shared" si="1805"/>
        <x:v>49</x:v>
      </x:c>
      <x:c r="M9675" s="54">
        <x:f t="shared" si="1806"/>
        <x:v>6580.0198189531611</x:v>
      </x:c>
      <x:c r="N9675" s="54">
        <x:f t="shared" si="1807"/>
        <x:v>4.0694582076063615</x:v>
      </x:c>
      <x:c r="O9675" s="55">
        <x:f t="shared" si="1808"/>
        <x:v>208004</x:v>
      </x:c>
      <x:c r="P9675" s="55">
        <x:f t="shared" si="1809"/>
        <x:v>36080</x:v>
      </x:c>
      <x:c r="Q9675" s="55">
        <x:f t="shared" si="1810"/>
        <x:v>126736.45519015905</x:v>
      </x:c>
      <x:c r="R9675" s="55">
        <x:f t="shared" si="1811"/>
        <x:v>25187.544809840954</x:v>
      </x:c>
      <x:c r="S9675" s="1" t="str">
        <x:f t="shared" si="1812"/>
        <x:v>NO</x:v>
      </x:c>
      <x:c r="T9675" s="1">
        <x:f t="shared" si="1813"/>
        <x:v>-9.9999999999999997E+98</x:v>
      </x:c>
    </x:row>
    <x:row r="9676">
      <x:c r="A9676" s="1"/>
      <x:c r="B9676" s="1"/>
      <x:c r="C9676" s="1"/>
      <x:c r="D9676" s="1"/>
      <x:c r="E9676" s="1"/>
      <x:c r="F9676" s="1"/>
      <x:c r="G9676" s="1"/>
      <x:c r="H9676" s="1"/>
      <x:c r="I9676" s="53">
        <x:f t="shared" si="1802"/>
        <x:v>14</x:v>
      </x:c>
      <x:c r="J9676" s="53">
        <x:f t="shared" si="1803"/>
        <x:v>16</x:v>
      </x:c>
      <x:c r="K9676" s="53">
        <x:f t="shared" si="1804"/>
        <x:v>20</x:v>
      </x:c>
      <x:c r="L9676" s="53">
        <x:f t="shared" si="1805"/>
        <x:v>50</x:v>
      </x:c>
      <x:c r="M9676" s="54">
        <x:f t="shared" si="1806"/>
        <x:v>6651.2441096036382</x:v>
      </x:c>
      <x:c r="N9676" s="54">
        <x:f t="shared" si="1807"/>
        <x:v>4.118919520558082</x:v>
      </x:c>
      <x:c r="O9676" s="55">
        <x:f t="shared" si="1808"/>
        <x:v>210704</x:v>
      </x:c>
      <x:c r="P9676" s="55">
        <x:f t="shared" si="1809"/>
        <x:v>36960</x:v>
      </x:c>
      <x:c r="Q9676" s="55">
        <x:f t="shared" si="1810"/>
        <x:v>127972.98801395205</x:v>
      </x:c>
      <x:c r="R9676" s="55">
        <x:f t="shared" si="1811"/>
        <x:v>25771.011986047946</x:v>
      </x:c>
      <x:c r="S9676" s="1" t="str">
        <x:f t="shared" si="1812"/>
        <x:v>NO</x:v>
      </x:c>
      <x:c r="T9676" s="1">
        <x:f t="shared" si="1813"/>
        <x:v>-9.9999999999999997E+98</x:v>
      </x:c>
    </x:row>
    <x:row r="9677">
      <x:c r="A9677" s="1"/>
      <x:c r="B9677" s="1"/>
      <x:c r="C9677" s="1"/>
      <x:c r="D9677" s="1"/>
      <x:c r="E9677" s="1"/>
      <x:c r="F9677" s="1"/>
      <x:c r="G9677" s="1"/>
      <x:c r="H9677" s="1"/>
      <x:c r="I9677" s="53">
        <x:f t="shared" si="1802"/>
        <x:v>14</x:v>
      </x:c>
      <x:c r="J9677" s="53">
        <x:f t="shared" si="1803"/>
        <x:v>16</x:v>
      </x:c>
      <x:c r="K9677" s="53">
        <x:f t="shared" si="1804"/>
        <x:v>21</x:v>
      </x:c>
      <x:c r="L9677" s="53">
        <x:f t="shared" si="1805"/>
        <x:v>51</x:v>
      </x:c>
      <x:c r="M9677" s="54">
        <x:f t="shared" si="1806"/>
        <x:v>6724.0798498300819</x:v>
      </x:c>
      <x:c r="N9677" s="54">
        <x:f t="shared" si="1807"/>
        <x:v>4.1694998957153349</x:v>
      </x:c>
      <x:c r="O9677" s="55">
        <x:f t="shared" si="1808"/>
        <x:v>213404</x:v>
      </x:c>
      <x:c r="P9677" s="55">
        <x:f t="shared" si="1809"/>
        <x:v>37840</x:v>
      </x:c>
      <x:c r="Q9677" s="55">
        <x:f t="shared" si="1810"/>
        <x:v>129237.49739288336</x:v>
      </x:c>
      <x:c r="R9677" s="55">
        <x:f t="shared" si="1811"/>
        <x:v>26326.502607116636</x:v>
      </x:c>
      <x:c r="S9677" s="1" t="str">
        <x:f t="shared" si="1812"/>
        <x:v>NO</x:v>
      </x:c>
      <x:c r="T9677" s="1">
        <x:f t="shared" si="1813"/>
        <x:v>-9.9999999999999997E+98</x:v>
      </x:c>
    </x:row>
    <x:row r="9678">
      <x:c r="A9678" s="1"/>
      <x:c r="B9678" s="1"/>
      <x:c r="C9678" s="1"/>
      <x:c r="D9678" s="1"/>
      <x:c r="E9678" s="1"/>
      <x:c r="F9678" s="1"/>
      <x:c r="G9678" s="1"/>
      <x:c r="H9678" s="1"/>
      <x:c r="I9678" s="53">
        <x:f t="shared" si="1802"/>
        <x:v>14</x:v>
      </x:c>
      <x:c r="J9678" s="53">
        <x:f t="shared" si="1803"/>
        <x:v>16</x:v>
      </x:c>
      <x:c r="K9678" s="53">
        <x:f t="shared" si="1804"/>
        <x:v>22</x:v>
      </x:c>
      <x:c r="L9678" s="53">
        <x:f t="shared" si="1805"/>
        <x:v>52</x:v>
      </x:c>
      <x:c r="M9678" s="54">
        <x:f t="shared" si="1806"/>
        <x:v>6798.5561970764784</x:v>
      </x:c>
      <x:c r="N9678" s="54">
        <x:f t="shared" si="1807"/>
        <x:v>4.2212195813031101</x:v>
      </x:c>
      <x:c r="O9678" s="55">
        <x:f t="shared" si="1808"/>
        <x:v>216104</x:v>
      </x:c>
      <x:c r="P9678" s="55">
        <x:f t="shared" si="1809"/>
        <x:v>38720</x:v>
      </x:c>
      <x:c r="Q9678" s="55">
        <x:f t="shared" si="1810"/>
        <x:v>130530.48953257775</x:v>
      </x:c>
      <x:c r="R9678" s="55">
        <x:f t="shared" si="1811"/>
        <x:v>26853.510467422253</x:v>
      </x:c>
      <x:c r="S9678" s="1" t="str">
        <x:f t="shared" si="1812"/>
        <x:v>NO</x:v>
      </x:c>
      <x:c r="T9678" s="1">
        <x:f t="shared" si="1813"/>
        <x:v>-9.9999999999999997E+98</x:v>
      </x:c>
    </x:row>
    <x:row r="9679">
      <x:c r="A9679" s="1"/>
      <x:c r="B9679" s="1"/>
      <x:c r="C9679" s="1"/>
      <x:c r="D9679" s="1"/>
      <x:c r="E9679" s="1"/>
      <x:c r="F9679" s="1"/>
      <x:c r="G9679" s="1"/>
      <x:c r="H9679" s="1"/>
      <x:c r="I9679" s="53">
        <x:f t="shared" si="1802"/>
        <x:v>14</x:v>
      </x:c>
      <x:c r="J9679" s="53">
        <x:f t="shared" si="1803"/>
        <x:v>16</x:v>
      </x:c>
      <x:c r="K9679" s="53">
        <x:f t="shared" si="1804"/>
        <x:v>23</x:v>
      </x:c>
      <x:c r="L9679" s="53">
        <x:f t="shared" si="1805"/>
        <x:v>53</x:v>
      </x:c>
      <x:c r="M9679" s="54">
        <x:f t="shared" si="1806"/>
        <x:v>6874.7027859339141</x:v>
      </x:c>
      <x:c r="N9679" s="54">
        <x:f t="shared" si="1807"/>
        <x:v>4.2740991568985516</x:v>
      </x:c>
      <x:c r="O9679" s="55">
        <x:f t="shared" si="1808"/>
        <x:v>218804</x:v>
      </x:c>
      <x:c r="P9679" s="55">
        <x:f t="shared" si="1809"/>
        <x:v>39600</x:v>
      </x:c>
      <x:c r="Q9679" s="55">
        <x:f t="shared" si="1810"/>
        <x:v>131852.47892246378</x:v>
      </x:c>
      <x:c r="R9679" s="55">
        <x:f t="shared" si="1811"/>
        <x:v>27351.521077536221</x:v>
      </x:c>
      <x:c r="S9679" s="1" t="str">
        <x:f t="shared" si="1812"/>
        <x:v>NO</x:v>
      </x:c>
      <x:c r="T9679" s="1">
        <x:f t="shared" si="1813"/>
        <x:v>-9.9999999999999997E+98</x:v>
      </x:c>
    </x:row>
    <x:row r="9680">
      <x:c r="A9680" s="1"/>
      <x:c r="B9680" s="1"/>
      <x:c r="C9680" s="1"/>
      <x:c r="D9680" s="1"/>
      <x:c r="E9680" s="1"/>
      <x:c r="F9680" s="1"/>
      <x:c r="G9680" s="1"/>
      <x:c r="H9680" s="1"/>
      <x:c r="I9680" s="53">
        <x:f t="shared" si="1802"/>
        <x:v>14</x:v>
      </x:c>
      <x:c r="J9680" s="53">
        <x:f t="shared" si="1803"/>
        <x:v>16</x:v>
      </x:c>
      <x:c r="K9680" s="53">
        <x:f t="shared" si="1804"/>
        <x:v>24</x:v>
      </x:c>
      <x:c r="L9680" s="53">
        <x:f t="shared" si="1805"/>
        <x:v>54</x:v>
      </x:c>
      <x:c r="M9680" s="54">
        <x:f t="shared" si="1806"/>
        <x:v>6952.5497355134103</x:v>
      </x:c>
      <x:c r="N9680" s="54">
        <x:f t="shared" si="1807"/>
        <x:v>4.3281595385509792</x:v>
      </x:c>
      <x:c r="O9680" s="55">
        <x:f t="shared" si="1808"/>
        <x:v>221504</x:v>
      </x:c>
      <x:c r="P9680" s="55">
        <x:f t="shared" si="1809"/>
        <x:v>40480</x:v>
      </x:c>
      <x:c r="Q9680" s="55">
        <x:f t="shared" si="1810"/>
        <x:v>133203.9884637745</x:v>
      </x:c>
      <x:c r="R9680" s="55">
        <x:f t="shared" si="1811"/>
        <x:v>27820.011536225502</x:v>
      </x:c>
      <x:c r="S9680" s="1" t="str">
        <x:f t="shared" si="1812"/>
        <x:v>NO</x:v>
      </x:c>
      <x:c r="T9680" s="1">
        <x:f t="shared" si="1813"/>
        <x:v>-9.9999999999999997E+98</x:v>
      </x:c>
    </x:row>
    <x:row r="9681">
      <x:c r="A9681" s="1"/>
      <x:c r="B9681" s="1"/>
      <x:c r="C9681" s="1"/>
      <x:c r="D9681" s="1"/>
      <x:c r="E9681" s="1"/>
      <x:c r="F9681" s="1"/>
      <x:c r="G9681" s="1"/>
      <x:c r="H9681" s="1"/>
      <x:c r="I9681" s="53">
        <x:f t="shared" si="1802"/>
        <x:v>14</x:v>
      </x:c>
      <x:c r="J9681" s="53">
        <x:f t="shared" si="1803"/>
        <x:v>16</x:v>
      </x:c>
      <x:c r="K9681" s="53">
        <x:f t="shared" si="1804"/>
        <x:v>25</x:v>
      </x:c>
      <x:c r="L9681" s="53">
        <x:f t="shared" si="1805"/>
        <x:v>55</x:v>
      </x:c>
      <x:c r="M9681" s="54">
        <x:f t="shared" si="1806"/>
        <x:v>7032.1276569285083</x:v>
      </x:c>
      <x:c r="N9681" s="54">
        <x:f t="shared" si="1807"/>
        <x:v>4.3834219839781303</x:v>
      </x:c>
      <x:c r="O9681" s="55">
        <x:f t="shared" si="1808"/>
        <x:v>224204</x:v>
      </x:c>
      <x:c r="P9681" s="55">
        <x:f t="shared" si="1809"/>
        <x:v>41360</x:v>
      </x:c>
      <x:c r="Q9681" s="55">
        <x:f t="shared" si="1810"/>
        <x:v>134585.54959945328</x:v>
      </x:c>
      <x:c r="R9681" s="55">
        <x:f t="shared" si="1811"/>
        <x:v>28258.450400546717</x:v>
      </x:c>
      <x:c r="S9681" s="1" t="str">
        <x:f t="shared" si="1812"/>
        <x:v>NO</x:v>
      </x:c>
      <x:c r="T9681" s="1">
        <x:f t="shared" si="1813"/>
        <x:v>-9.9999999999999997E+98</x:v>
      </x:c>
    </x:row>
    <x:row r="9682">
      <x:c r="A9682" s="1"/>
      <x:c r="B9682" s="1"/>
      <x:c r="C9682" s="1"/>
      <x:c r="D9682" s="1"/>
      <x:c r="E9682" s="1"/>
      <x:c r="F9682" s="1"/>
      <x:c r="G9682" s="1"/>
      <x:c r="H9682" s="1"/>
      <x:c r="I9682" s="53">
        <x:f t="shared" si="1802"/>
        <x:v>14</x:v>
      </x:c>
      <x:c r="J9682" s="53">
        <x:f t="shared" si="1803"/>
        <x:v>16</x:v>
      </x:c>
      <x:c r="K9682" s="53">
        <x:f t="shared" si="1804"/>
        <x:v>26</x:v>
      </x:c>
      <x:c r="L9682" s="53">
        <x:f t="shared" si="1805"/>
        <x:v>56</x:v>
      </x:c>
      <x:c r="M9682" s="54">
        <x:f t="shared" si="1806"/>
        <x:v>7113.467660889226</x:v>
      </x:c>
      <x:c r="N9682" s="54">
        <x:f t="shared" si="1807"/>
        <x:v>4.4399080978397398</x:v>
      </x:c>
      <x:c r="O9682" s="55">
        <x:f t="shared" si="1808"/>
        <x:v>226904</x:v>
      </x:c>
      <x:c r="P9682" s="55">
        <x:f t="shared" si="1809"/>
        <x:v>42240</x:v>
      </x:c>
      <x:c r="Q9682" s="55">
        <x:f t="shared" si="1810"/>
        <x:v>135997.70244599349</x:v>
      </x:c>
      <x:c r="R9682" s="55">
        <x:f t="shared" si="1811"/>
        <x:v>28666.297554006509</x:v>
      </x:c>
      <x:c r="S9682" s="1" t="str">
        <x:f t="shared" si="1812"/>
        <x:v>NO</x:v>
      </x:c>
      <x:c r="T9682" s="1">
        <x:f t="shared" si="1813"/>
        <x:v>-9.9999999999999997E+98</x:v>
      </x:c>
    </x:row>
    <x:row r="9683">
      <x:c r="A9683" s="1"/>
      <x:c r="B9683" s="1"/>
      <x:c r="C9683" s="1"/>
      <x:c r="D9683" s="1"/>
      <x:c r="E9683" s="1"/>
      <x:c r="F9683" s="1"/>
      <x:c r="G9683" s="1"/>
      <x:c r="H9683" s="1"/>
      <x:c r="I9683" s="53">
        <x:f t="shared" si="1802"/>
        <x:v>14</x:v>
      </x:c>
      <x:c r="J9683" s="53">
        <x:f t="shared" si="1803"/>
        <x:v>16</x:v>
      </x:c>
      <x:c r="K9683" s="53">
        <x:f t="shared" si="1804"/>
        <x:v>27</x:v>
      </x:c>
      <x:c r="L9683" s="53">
        <x:f t="shared" si="1805"/>
        <x:v>57</x:v>
      </x:c>
      <x:c r="M9683" s="54">
        <x:f t="shared" si="1806"/>
        <x:v>7196.601365408982</x:v>
      </x:c>
      <x:c r="N9683" s="54">
        <x:f t="shared" si="1807"/>
        <x:v>4.4976398370895705</x:v>
      </x:c>
      <x:c r="O9683" s="55">
        <x:f t="shared" si="1808"/>
        <x:v>229604</x:v>
      </x:c>
      <x:c r="P9683" s="55">
        <x:f t="shared" si="1809"/>
        <x:v>43120</x:v>
      </x:c>
      <x:c r="Q9683" s="55">
        <x:f t="shared" si="1810"/>
        <x:v>137440.99592723927</x:v>
      </x:c>
      <x:c r="R9683" s="55">
        <x:f t="shared" si="1811"/>
        <x:v>29043.004072760727</x:v>
      </x:c>
      <x:c r="S9683" s="1" t="str">
        <x:f t="shared" si="1812"/>
        <x:v>NO</x:v>
      </x:c>
      <x:c r="T9683" s="1">
        <x:f t="shared" si="1813"/>
        <x:v>-9.9999999999999997E+98</x:v>
      </x:c>
    </x:row>
    <x:row r="9684">
      <x:c r="A9684" s="1"/>
      <x:c r="B9684" s="1"/>
      <x:c r="C9684" s="1"/>
      <x:c r="D9684" s="1"/>
      <x:c r="E9684" s="1"/>
      <x:c r="F9684" s="1"/>
      <x:c r="G9684" s="1"/>
      <x:c r="H9684" s="1"/>
      <x:c r="I9684" s="53">
        <x:f t="shared" si="1802"/>
        <x:v>14</x:v>
      </x:c>
      <x:c r="J9684" s="53">
        <x:f t="shared" si="1803"/>
        <x:v>16</x:v>
      </x:c>
      <x:c r="K9684" s="53">
        <x:f t="shared" si="1804"/>
        <x:v>28</x:v>
      </x:c>
      <x:c r="L9684" s="53">
        <x:f t="shared" si="1805"/>
        <x:v>58</x:v>
      </x:c>
      <x:c r="M9684" s="54">
        <x:f t="shared" si="1806"/>
        <x:v>7281.5609036261358</x:v>
      </x:c>
      <x:c r="N9684" s="54">
        <x:f t="shared" si="1807"/>
        <x:v>4.5566395164070386</x:v>
      </x:c>
      <x:c r="O9684" s="55">
        <x:f t="shared" si="1808"/>
        <x:v>232304</x:v>
      </x:c>
      <x:c r="P9684" s="55">
        <x:f t="shared" si="1809"/>
        <x:v>44000</x:v>
      </x:c>
      <x:c r="Q9684" s="55">
        <x:f t="shared" si="1810"/>
        <x:v>138915.98791017599</x:v>
      </x:c>
      <x:c r="R9684" s="55">
        <x:f t="shared" si="1811"/>
        <x:v>29388.012089824013</x:v>
      </x:c>
      <x:c r="S9684" s="1" t="str">
        <x:f t="shared" si="1812"/>
        <x:v>NO</x:v>
      </x:c>
      <x:c r="T9684" s="1">
        <x:f t="shared" si="1813"/>
        <x:v>-9.9999999999999997E+98</x:v>
      </x:c>
    </x:row>
    <x:row r="9685">
      <x:c r="A9685" s="1"/>
      <x:c r="B9685" s="1"/>
      <x:c r="C9685" s="1"/>
      <x:c r="D9685" s="1"/>
      <x:c r="E9685" s="1"/>
      <x:c r="F9685" s="1"/>
      <x:c r="G9685" s="1"/>
      <x:c r="H9685" s="1"/>
      <x:c r="I9685" s="53">
        <x:f t="shared" si="1802"/>
        <x:v>14</x:v>
      </x:c>
      <x:c r="J9685" s="53">
        <x:f t="shared" si="1803"/>
        <x:v>16</x:v>
      </x:c>
      <x:c r="K9685" s="53">
        <x:f t="shared" si="1804"/>
        <x:v>29</x:v>
      </x:c>
      <x:c r="L9685" s="53">
        <x:f t="shared" si="1805"/>
        <x:v>59</x:v>
      </x:c>
      <x:c r="M9685" s="54">
        <x:f t="shared" si="1806"/>
        <x:v>7368.3789317417895</x:v>
      </x:c>
      <x:c r="N9685" s="54">
        <x:f t="shared" si="1807"/>
        <x:v>4.616929813709576</x:v>
      </x:c>
      <x:c r="O9685" s="55">
        <x:f t="shared" si="1808"/>
        <x:v>235004</x:v>
      </x:c>
      <x:c r="P9685" s="55">
        <x:f t="shared" si="1809"/>
        <x:v>44880</x:v>
      </x:c>
      <x:c r="Q9685" s="55">
        <x:f t="shared" si="1810"/>
        <x:v>140423.24534273939</x:v>
      </x:c>
      <x:c r="R9685" s="55">
        <x:f t="shared" si="1811"/>
        <x:v>29700.754657260608</x:v>
      </x:c>
      <x:c r="S9685" s="1" t="str">
        <x:f t="shared" si="1812"/>
        <x:v>NO</x:v>
      </x:c>
      <x:c r="T9685" s="1">
        <x:f t="shared" si="1813"/>
        <x:v>-9.9999999999999997E+98</x:v>
      </x:c>
    </x:row>
    <x:row r="9686">
      <x:c r="A9686" s="1"/>
      <x:c r="B9686" s="1"/>
      <x:c r="C9686" s="1"/>
      <x:c r="D9686" s="1"/>
      <x:c r="E9686" s="1"/>
      <x:c r="F9686" s="1"/>
      <x:c r="G9686" s="1"/>
      <x:c r="H9686" s="1"/>
      <x:c r="I9686" s="53">
        <x:f t="shared" si="1802"/>
        <x:v>14</x:v>
      </x:c>
      <x:c r="J9686" s="53">
        <x:f t="shared" si="1803"/>
        <x:v>16</x:v>
      </x:c>
      <x:c r="K9686" s="53">
        <x:f t="shared" si="1804"/>
        <x:v>30</x:v>
      </x:c>
      <x:c r="L9686" s="53">
        <x:f t="shared" si="1805"/>
        <x:v>60</x:v>
      </x:c>
      <x:c r="M9686" s="54">
        <x:f t="shared" si="1806"/>
        <x:v>7457.0886370755607</x:v>
      </x:c>
      <x:c r="N9686" s="54">
        <x:f t="shared" si="1807"/>
        <x:v>4.6785337757469172</x:v>
      </x:c>
      <x:c r="O9686" s="55">
        <x:f t="shared" si="1808"/>
        <x:v>237704</x:v>
      </x:c>
      <x:c r="P9686" s="55">
        <x:f t="shared" si="1809"/>
        <x:v>45760</x:v>
      </x:c>
      <x:c r="Q9686" s="55">
        <x:f t="shared" si="1810"/>
        <x:v>141963.34439367295</x:v>
      </x:c>
      <x:c r="R9686" s="55">
        <x:f t="shared" si="1811"/>
        <x:v>29980.655606327055</x:v>
      </x:c>
      <x:c r="S9686" s="1" t="str">
        <x:f t="shared" si="1812"/>
        <x:v>NO</x:v>
      </x:c>
      <x:c r="T9686" s="1">
        <x:f t="shared" si="1813"/>
        <x:v>-9.9999999999999997E+98</x:v>
      </x:c>
    </x:row>
    <x:row r="9687">
      <x:c r="A9687" s="1"/>
      <x:c r="B9687" s="1"/>
      <x:c r="C9687" s="1"/>
      <x:c r="D9687" s="1"/>
      <x:c r="E9687" s="1"/>
      <x:c r="F9687" s="1"/>
      <x:c r="G9687" s="1"/>
      <x:c r="H9687" s="1"/>
      <x:c r="I9687" s="53">
        <x:f t="shared" si="1802"/>
        <x:v>14</x:v>
      </x:c>
      <x:c r="J9687" s="53">
        <x:f t="shared" si="1803"/>
        <x:v>17</x:v>
      </x:c>
      <x:c r="K9687" s="53">
        <x:f t="shared" si="1804"/>
        <x:v>0</x:v>
      </x:c>
      <x:c r="L9687" s="53">
        <x:f t="shared" si="1805"/>
        <x:v>31</x:v>
      </x:c>
      <x:c r="M9687" s="54">
        <x:f t="shared" si="1806"/>
        <x:v>5560.8732163491504</x:v>
      </x:c>
      <x:c r="N9687" s="54">
        <x:f t="shared" si="1807"/>
        <x:v>3.3617175113535769</x:v>
      </x:c>
      <x:c r="O9687" s="55">
        <x:f t="shared" si="1808"/>
        <x:v>158798</x:v>
      </x:c>
      <x:c r="P9687" s="55">
        <x:f t="shared" si="1809"/>
        <x:v>19800</x:v>
      </x:c>
      <x:c r="Q9687" s="55">
        <x:f t="shared" si="1810"/>
        <x:v>109042.93778383941</x:v>
      </x:c>
      <x:c r="R9687" s="55">
        <x:f t="shared" si="1811"/>
        <x:v>9955.0622161605861</x:v>
      </x:c>
      <x:c r="S9687" s="1" t="str">
        <x:f t="shared" si="1812"/>
        <x:v>YES</x:v>
      </x:c>
      <x:c r="T9687" s="1">
        <x:f t="shared" si="1813"/>
        <x:v>9955.0622161605861</x:v>
      </x:c>
    </x:row>
    <x:row r="9688">
      <x:c r="A9688" s="1"/>
      <x:c r="B9688" s="1"/>
      <x:c r="C9688" s="1"/>
      <x:c r="D9688" s="1"/>
      <x:c r="E9688" s="1"/>
      <x:c r="F9688" s="1"/>
      <x:c r="G9688" s="1"/>
      <x:c r="H9688" s="1"/>
      <x:c r="I9688" s="53">
        <x:f t="shared" si="1802"/>
        <x:v>14</x:v>
      </x:c>
      <x:c r="J9688" s="53">
        <x:f t="shared" si="1803"/>
        <x:v>17</x:v>
      </x:c>
      <x:c r="K9688" s="53">
        <x:f t="shared" si="1804"/>
        <x:v>1</x:v>
      </x:c>
      <x:c r="L9688" s="53">
        <x:f t="shared" si="1805"/>
        <x:v>32</x:v>
      </x:c>
      <x:c r="M9688" s="54">
        <x:f t="shared" si="1806"/>
        <x:v>5606.4357163491504</x:v>
      </x:c>
      <x:c r="N9688" s="54">
        <x:f t="shared" si="1807"/>
        <x:v>3.3933581363535765</x:v>
      </x:c>
      <x:c r="O9688" s="55">
        <x:f t="shared" si="1808"/>
        <x:v>161498</x:v>
      </x:c>
      <x:c r="P9688" s="55">
        <x:f t="shared" si="1809"/>
        <x:v>20680</x:v>
      </x:c>
      <x:c r="Q9688" s="55">
        <x:f t="shared" si="1810"/>
        <x:v>109833.95340883941</x:v>
      </x:c>
      <x:c r="R9688" s="55">
        <x:f t="shared" si="1811"/>
        <x:v>10984.046591160586</x:v>
      </x:c>
      <x:c r="S9688" s="1" t="str">
        <x:f t="shared" si="1812"/>
        <x:v>YES</x:v>
      </x:c>
      <x:c r="T9688" s="1">
        <x:f t="shared" si="1813"/>
        <x:v>10984.046591160586</x:v>
      </x:c>
    </x:row>
    <x:row r="9689">
      <x:c r="A9689" s="1"/>
      <x:c r="B9689" s="1"/>
      <x:c r="C9689" s="1"/>
      <x:c r="D9689" s="1"/>
      <x:c r="E9689" s="1"/>
      <x:c r="F9689" s="1"/>
      <x:c r="G9689" s="1"/>
      <x:c r="H9689" s="1"/>
      <x:c r="I9689" s="53">
        <x:f t="shared" si="1802"/>
        <x:v>14</x:v>
      </x:c>
      <x:c r="J9689" s="53">
        <x:f t="shared" si="1803"/>
        <x:v>17</x:v>
      </x:c>
      <x:c r="K9689" s="53">
        <x:f t="shared" si="1804"/>
        <x:v>2</x:v>
      </x:c>
      <x:c r="L9689" s="53">
        <x:f t="shared" si="1805"/>
        <x:v>33</x:v>
      </x:c>
      <x:c r="M9689" s="54">
        <x:f t="shared" si="1806"/>
        <x:v>5653.1372788491508</x:v>
      </x:c>
      <x:c r="N9689" s="54">
        <x:f t="shared" si="1807"/>
        <x:v>3.425789776978577</x:v>
      </x:c>
      <x:c r="O9689" s="55">
        <x:f t="shared" si="1808"/>
        <x:v>164198</x:v>
      </x:c>
      <x:c r="P9689" s="55">
        <x:f t="shared" si="1809"/>
        <x:v>21560</x:v>
      </x:c>
      <x:c r="Q9689" s="55">
        <x:f t="shared" si="1810"/>
        <x:v>110644.74442446443</x:v>
      </x:c>
      <x:c r="R9689" s="55">
        <x:f t="shared" si="1811"/>
        <x:v>11993.255575535572</x:v>
      </x:c>
      <x:c r="S9689" s="1" t="str">
        <x:f t="shared" si="1812"/>
        <x:v>YES</x:v>
      </x:c>
      <x:c r="T9689" s="1">
        <x:f t="shared" si="1813"/>
        <x:v>11993.255575535572</x:v>
      </x:c>
    </x:row>
    <x:row r="9690">
      <x:c r="A9690" s="1"/>
      <x:c r="B9690" s="1"/>
      <x:c r="C9690" s="1"/>
      <x:c r="D9690" s="1"/>
      <x:c r="E9690" s="1"/>
      <x:c r="F9690" s="1"/>
      <x:c r="G9690" s="1"/>
      <x:c r="H9690" s="1"/>
      <x:c r="I9690" s="53">
        <x:f t="shared" si="1802"/>
        <x:v>14</x:v>
      </x:c>
      <x:c r="J9690" s="53">
        <x:f t="shared" si="1803"/>
        <x:v>17</x:v>
      </x:c>
      <x:c r="K9690" s="53">
        <x:f t="shared" si="1804"/>
        <x:v>3</x:v>
      </x:c>
      <x:c r="L9690" s="53">
        <x:f t="shared" si="1805"/>
        <x:v>34</x:v>
      </x:c>
      <x:c r="M9690" s="54">
        <x:f t="shared" si="1806"/>
        <x:v>5700.9992612710257</x:v>
      </x:c>
      <x:c r="N9690" s="54">
        <x:f t="shared" si="1807"/>
        <x:v>3.4590272647715454</x:v>
      </x:c>
      <x:c r="O9690" s="55">
        <x:f t="shared" si="1808"/>
        <x:v>166898</x:v>
      </x:c>
      <x:c r="P9690" s="55">
        <x:f t="shared" si="1809"/>
        <x:v>22440</x:v>
      </x:c>
      <x:c r="Q9690" s="55">
        <x:f t="shared" si="1810"/>
        <x:v>111475.68161928863</x:v>
      </x:c>
      <x:c r="R9690" s="55">
        <x:f t="shared" si="1811"/>
        <x:v>12982.318380711367</x:v>
      </x:c>
      <x:c r="S9690" s="1" t="str">
        <x:f t="shared" si="1812"/>
        <x:v>YES</x:v>
      </x:c>
      <x:c r="T9690" s="1">
        <x:f t="shared" si="1813"/>
        <x:v>12982.318380711367</x:v>
      </x:c>
    </x:row>
    <x:row r="9691">
      <x:c r="A9691" s="1"/>
      <x:c r="B9691" s="1"/>
      <x:c r="C9691" s="1"/>
      <x:c r="D9691" s="1"/>
      <x:c r="E9691" s="1"/>
      <x:c r="F9691" s="1"/>
      <x:c r="G9691" s="1"/>
      <x:c r="H9691" s="1"/>
      <x:c r="I9691" s="53">
        <x:f t="shared" si="1802"/>
        <x:v>14</x:v>
      </x:c>
      <x:c r="J9691" s="53">
        <x:f t="shared" si="1803"/>
        <x:v>17</x:v>
      </x:c>
      <x:c r="K9691" s="53">
        <x:f t="shared" si="1804"/>
        <x:v>4</x:v>
      </x:c>
      <x:c r="L9691" s="53">
        <x:f t="shared" si="1805"/>
        <x:v>35</x:v>
      </x:c>
      <x:c r="M9691" s="54">
        <x:f t="shared" si="1806"/>
        <x:v>5750.0433769936817</x:v>
      </x:c>
      <x:c r="N9691" s="54">
        <x:f t="shared" si="1807"/>
        <x:v>3.4930856784678346</x:v>
      </x:c>
      <x:c r="O9691" s="55">
        <x:f t="shared" si="1808"/>
        <x:v>169598</x:v>
      </x:c>
      <x:c r="P9691" s="55">
        <x:f t="shared" si="1809"/>
        <x:v>23320</x:v>
      </x:c>
      <x:c r="Q9691" s="55">
        <x:f t="shared" si="1810"/>
        <x:v>112327.14196169586</x:v>
      </x:c>
      <x:c r="R9691" s="55">
        <x:f t="shared" si="1811"/>
        <x:v>13950.858038304141</x:v>
      </x:c>
      <x:c r="S9691" s="1" t="str">
        <x:f t="shared" si="1812"/>
        <x:v>YES</x:v>
      </x:c>
      <x:c r="T9691" s="1">
        <x:f t="shared" si="1813"/>
        <x:v>13950.858038304141</x:v>
      </x:c>
    </x:row>
    <x:row r="9692">
      <x:c r="A9692" s="1"/>
      <x:c r="B9692" s="1"/>
      <x:c r="C9692" s="1"/>
      <x:c r="D9692" s="1"/>
      <x:c r="E9692" s="1"/>
      <x:c r="F9692" s="1"/>
      <x:c r="G9692" s="1"/>
      <x:c r="H9692" s="1"/>
      <x:c r="I9692" s="53">
        <x:f t="shared" si="1802"/>
        <x:v>14</x:v>
      </x:c>
      <x:c r="J9692" s="53">
        <x:f t="shared" si="1803"/>
        <x:v>17</x:v>
      </x:c>
      <x:c r="K9692" s="53">
        <x:f t="shared" si="1804"/>
        <x:v>5</x:v>
      </x:c>
      <x:c r="L9692" s="53">
        <x:f t="shared" si="1805"/>
        <x:v>36</x:v>
      </x:c>
      <x:c r="M9692" s="54">
        <x:f t="shared" si="1806"/>
        <x:v>5800.291700914885</x:v>
      </x:c>
      <x:c r="N9692" s="54">
        <x:f t="shared" si="1807"/>
        <x:v>3.5279803478575591</x:v>
      </x:c>
      <x:c r="O9692" s="55">
        <x:f t="shared" si="1808"/>
        <x:v>172298</x:v>
      </x:c>
      <x:c r="P9692" s="55">
        <x:f t="shared" si="1809"/>
        <x:v>24200</x:v>
      </x:c>
      <x:c r="Q9692" s="55">
        <x:f t="shared" si="1810"/>
        <x:v>113199.50869643898</x:v>
      </x:c>
      <x:c r="R9692" s="55">
        <x:f t="shared" si="1811"/>
        <x:v>14898.491303561023</x:v>
      </x:c>
      <x:c r="S9692" s="1" t="str">
        <x:f t="shared" si="1812"/>
        <x:v>YES</x:v>
      </x:c>
      <x:c r="T9692" s="1">
        <x:f t="shared" si="1813"/>
        <x:v>14898.491303561023</x:v>
      </x:c>
    </x:row>
    <x:row r="9693">
      <x:c r="A9693" s="1"/>
      <x:c r="B9693" s="1"/>
      <x:c r="C9693" s="1"/>
      <x:c r="D9693" s="1"/>
      <x:c r="E9693" s="1"/>
      <x:c r="F9693" s="1"/>
      <x:c r="G9693" s="1"/>
      <x:c r="H9693" s="1"/>
      <x:c r="I9693" s="53">
        <x:f t="shared" si="1802"/>
        <x:v>14</x:v>
      </x:c>
      <x:c r="J9693" s="53">
        <x:f t="shared" si="1803"/>
        <x:v>17</x:v>
      </x:c>
      <x:c r="K9693" s="53">
        <x:f t="shared" si="1804"/>
        <x:v>6</x:v>
      </x:c>
      <x:c r="L9693" s="53">
        <x:f t="shared" si="1805"/>
        <x:v>37</x:v>
      </x:c>
      <x:c r="M9693" s="54">
        <x:f t="shared" si="1806"/>
        <x:v>5851.7666750965182</x:v>
      </x:c>
      <x:c r="N9693" s="54">
        <x:f t="shared" si="1807"/>
        <x:v>3.5637268577059156</x:v>
      </x:c>
      <x:c r="O9693" s="55">
        <x:f t="shared" si="1808"/>
        <x:v>174998</x:v>
      </x:c>
      <x:c r="P9693" s="55">
        <x:f t="shared" si="1809"/>
        <x:v>25080</x:v>
      </x:c>
      <x:c r="Q9693" s="55">
        <x:f t="shared" si="1810"/>
        <x:v>114093.17144264789</x:v>
      </x:c>
      <x:c r="R9693" s="55">
        <x:f t="shared" si="1811"/>
        <x:v>15824.828557352113</x:v>
      </x:c>
      <x:c r="S9693" s="1" t="str">
        <x:f t="shared" si="1812"/>
        <x:v>YES</x:v>
      </x:c>
      <x:c r="T9693" s="1">
        <x:f t="shared" si="1813"/>
        <x:v>15824.828557352113</x:v>
      </x:c>
    </x:row>
    <x:row r="9694">
      <x:c r="A9694" s="1"/>
      <x:c r="B9694" s="1"/>
      <x:c r="C9694" s="1"/>
      <x:c r="D9694" s="1"/>
      <x:c r="E9694" s="1"/>
      <x:c r="F9694" s="1"/>
      <x:c r="G9694" s="1"/>
      <x:c r="H9694" s="1"/>
      <x:c r="I9694" s="53">
        <x:f t="shared" si="1802"/>
        <x:v>14</x:v>
      </x:c>
      <x:c r="J9694" s="53">
        <x:f t="shared" si="1803"/>
        <x:v>17</x:v>
      </x:c>
      <x:c r="K9694" s="53">
        <x:f t="shared" si="1804"/>
        <x:v>7</x:v>
      </x:c>
      <x:c r="L9694" s="53">
        <x:f t="shared" si="1805"/>
        <x:v>38</x:v>
      </x:c>
      <x:c r="M9694" s="54">
        <x:f t="shared" si="1806"/>
        <x:v>5904.491114494479</x:v>
      </x:c>
      <x:c r="N9694" s="54">
        <x:f t="shared" si="1807"/>
        <x:v>3.6003410517322769</x:v>
      </x:c>
      <x:c r="O9694" s="55">
        <x:f t="shared" si="1808"/>
        <x:v>177698</x:v>
      </x:c>
      <x:c r="P9694" s="55">
        <x:f t="shared" si="1809"/>
        <x:v>25960</x:v>
      </x:c>
      <x:c r="Q9694" s="55">
        <x:f t="shared" si="1810"/>
        <x:v>115008.52629330693</x:v>
      </x:c>
      <x:c r="R9694" s="55">
        <x:f t="shared" si="1811"/>
        <x:v>16729.473706693068</x:v>
      </x:c>
      <x:c r="S9694" s="1" t="str">
        <x:f t="shared" si="1812"/>
        <x:v>YES</x:v>
      </x:c>
      <x:c r="T9694" s="1">
        <x:f t="shared" si="1813"/>
        <x:v>16729.473706693068</x:v>
      </x:c>
    </x:row>
    <x:row r="9695">
      <x:c r="A9695" s="1"/>
      <x:c r="B9695" s="1"/>
      <x:c r="C9695" s="1"/>
      <x:c r="D9695" s="1"/>
      <x:c r="E9695" s="1"/>
      <x:c r="F9695" s="1"/>
      <x:c r="G9695" s="1"/>
      <x:c r="H9695" s="1"/>
      <x:c r="I9695" s="53">
        <x:f t="shared" si="1802"/>
        <x:v>14</x:v>
      </x:c>
      <x:c r="J9695" s="53">
        <x:f t="shared" si="1803"/>
        <x:v>17</x:v>
      </x:c>
      <x:c r="K9695" s="53">
        <x:f t="shared" si="1804"/>
        <x:v>8</x:v>
      </x:c>
      <x:c r="L9695" s="53">
        <x:f t="shared" si="1805"/>
        <x:v>39</x:v>
      </x:c>
      <x:c r="M9695" s="54">
        <x:f t="shared" si="1806"/>
        <x:v>5958.4882127744586</x:v>
      </x:c>
      <x:c r="N9695" s="54">
        <x:f t="shared" si="1807"/>
        <x:v>3.6378390366489297</x:v>
      </x:c>
      <x:c r="O9695" s="55">
        <x:f t="shared" si="1808"/>
        <x:v>180398</x:v>
      </x:c>
      <x:c r="P9695" s="55">
        <x:f t="shared" si="1809"/>
        <x:v>26840</x:v>
      </x:c>
      <x:c r="Q9695" s="55">
        <x:f t="shared" si="1810"/>
        <x:v>115945.97591622324</x:v>
      </x:c>
      <x:c r="R9695" s="55">
        <x:f t="shared" si="1811"/>
        <x:v>17612.024083776763</x:v>
      </x:c>
      <x:c r="S9695" s="1" t="str">
        <x:f t="shared" si="1812"/>
        <x:v>YES</x:v>
      </x:c>
      <x:c r="T9695" s="1">
        <x:f t="shared" si="1813"/>
        <x:v>17612.024083776763</x:v>
      </x:c>
    </x:row>
    <x:row r="9696">
      <x:c r="A9696" s="1"/>
      <x:c r="B9696" s="1"/>
      <x:c r="C9696" s="1"/>
      <x:c r="D9696" s="1"/>
      <x:c r="E9696" s="1"/>
      <x:c r="F9696" s="1"/>
      <x:c r="G9696" s="1"/>
      <x:c r="H9696" s="1"/>
      <x:c r="I9696" s="53">
        <x:f t="shared" si="1802"/>
        <x:v>14</x:v>
      </x:c>
      <x:c r="J9696" s="53">
        <x:f t="shared" si="1803"/>
        <x:v>17</x:v>
      </x:c>
      <x:c r="K9696" s="53">
        <x:f t="shared" si="1804"/>
        <x:v>9</x:v>
      </x:c>
      <x:c r="L9696" s="53">
        <x:f t="shared" si="1805"/>
        <x:v>40</x:v>
      </x:c>
      <x:c r="M9696" s="54">
        <x:f t="shared" si="1806"/>
        <x:v>6013.7815482148535</x:v>
      </x:c>
      <x:c r="N9696" s="54">
        <x:f t="shared" si="1807"/>
        <x:v>3.6762371862603151</x:v>
      </x:c>
      <x:c r="O9696" s="55">
        <x:f t="shared" si="1808"/>
        <x:v>183098</x:v>
      </x:c>
      <x:c r="P9696" s="55">
        <x:f t="shared" si="1809"/>
        <x:v>27720</x:v>
      </x:c>
      <x:c r="Q9696" s="55">
        <x:f t="shared" si="1810"/>
        <x:v>116905.92965650787</x:v>
      </x:c>
      <x:c r="R9696" s="55">
        <x:f t="shared" si="1811"/>
        <x:v>18472.070343492131</x:v>
      </x:c>
      <x:c r="S9696" s="1" t="str">
        <x:f t="shared" si="1812"/>
        <x:v>YES</x:v>
      </x:c>
      <x:c r="T9696" s="1">
        <x:f t="shared" si="1813"/>
        <x:v>18472.070343492131</x:v>
      </x:c>
    </x:row>
    <x:row r="9697">
      <x:c r="A9697" s="1"/>
      <x:c r="B9697" s="1"/>
      <x:c r="C9697" s="1"/>
      <x:c r="D9697" s="1"/>
      <x:c r="E9697" s="1"/>
      <x:c r="F9697" s="1"/>
      <x:c r="G9697" s="1"/>
      <x:c r="H9697" s="1"/>
      <x:c r="I9697" s="53">
        <x:f t="shared" si="1802"/>
        <x:v>14</x:v>
      </x:c>
      <x:c r="J9697" s="53">
        <x:f t="shared" si="1803"/>
        <x:v>17</x:v>
      </x:c>
      <x:c r="K9697" s="53">
        <x:f t="shared" si="1804"/>
        <x:v>10</x:v>
      </x:c>
      <x:c r="L9697" s="53">
        <x:f t="shared" si="1805"/>
        <x:v>41</x:v>
      </x:c>
      <x:c r="M9697" s="54">
        <x:f t="shared" si="1806"/>
        <x:v>6070.3950896980659</x:v>
      </x:c>
      <x:c r="N9697" s="54">
        <x:f t="shared" si="1807"/>
        <x:v>3.7155521456236569</x:v>
      </x:c>
      <x:c r="O9697" s="55">
        <x:f t="shared" si="1808"/>
        <x:v>185798</x:v>
      </x:c>
      <x:c r="P9697" s="55">
        <x:f t="shared" si="1809"/>
        <x:v>28600</x:v>
      </x:c>
      <x:c r="Q9697" s="55">
        <x:f t="shared" si="1810"/>
        <x:v>117888.80364059142</x:v>
      </x:c>
      <x:c r="R9697" s="55">
        <x:f t="shared" si="1811"/>
        <x:v>19309.196359408583</x:v>
      </x:c>
      <x:c r="S9697" s="1" t="str">
        <x:f t="shared" si="1812"/>
        <x:v>YES</x:v>
      </x:c>
      <x:c r="T9697" s="1">
        <x:f t="shared" si="1813"/>
        <x:v>19309.196359408583</x:v>
      </x:c>
    </x:row>
    <x:row r="9698">
      <x:c r="A9698" s="1"/>
      <x:c r="B9698" s="1"/>
      <x:c r="C9698" s="1"/>
      <x:c r="D9698" s="1"/>
      <x:c r="E9698" s="1"/>
      <x:c r="F9698" s="1"/>
      <x:c r="G9698" s="1"/>
      <x:c r="H9698" s="1"/>
      <x:c r="I9698" s="53">
        <x:f t="shared" si="1802"/>
        <x:v>14</x:v>
      </x:c>
      <x:c r="J9698" s="53">
        <x:f t="shared" si="1803"/>
        <x:v>17</x:v>
      </x:c>
      <x:c r="K9698" s="53">
        <x:f t="shared" si="1804"/>
        <x:v>11</x:v>
      </x:c>
      <x:c r="L9698" s="53">
        <x:f t="shared" si="1805"/>
        <x:v>42</x:v>
      </x:c>
      <x:c r="M9698" s="54">
        <x:f t="shared" si="1806"/>
        <x:v>6128.3532027915053</x:v>
      </x:c>
      <x:c r="N9698" s="54">
        <x:f t="shared" si="1807"/>
        <x:v>3.7558008352718786</x:v>
      </x:c>
      <x:c r="O9698" s="55">
        <x:f t="shared" si="1808"/>
        <x:v>188498</x:v>
      </x:c>
      <x:c r="P9698" s="55">
        <x:f t="shared" si="1809"/>
        <x:v>29480</x:v>
      </x:c>
      <x:c r="Q9698" s="55">
        <x:f t="shared" si="1810"/>
        <x:v>118895.02088179697</x:v>
      </x:c>
      <x:c r="R9698" s="55">
        <x:f t="shared" si="1811"/>
        <x:v>20122.979118203031</x:v>
      </x:c>
      <x:c r="S9698" s="1" t="str">
        <x:f t="shared" si="1812"/>
        <x:v>YES</x:v>
      </x:c>
      <x:c r="T9698" s="1">
        <x:f t="shared" si="1813"/>
        <x:v>20122.979118203031</x:v>
      </x:c>
    </x:row>
    <x:row r="9699">
      <x:c r="A9699" s="1"/>
      <x:c r="B9699" s="1"/>
      <x:c r="C9699" s="1"/>
      <x:c r="D9699" s="1"/>
      <x:c r="E9699" s="1"/>
      <x:c r="F9699" s="1"/>
      <x:c r="G9699" s="1"/>
      <x:c r="H9699" s="1"/>
      <x:c r="I9699" s="53">
        <x:f t="shared" si="1802"/>
        <x:v>14</x:v>
      </x:c>
      <x:c r="J9699" s="53">
        <x:f t="shared" si="1803"/>
        <x:v>17</x:v>
      </x:c>
      <x:c r="K9699" s="53">
        <x:f t="shared" si="1804"/>
        <x:v>12</x:v>
      </x:c>
      <x:c r="L9699" s="53">
        <x:f t="shared" si="1805"/>
        <x:v>43</x:v>
      </x:c>
      <x:c r="M9699" s="54">
        <x:f t="shared" si="1806"/>
        <x:v>6187.6806559195693</x:v>
      </x:c>
      <x:c r="N9699" s="54">
        <x:f t="shared" si="1807"/>
        <x:v>3.7970004554997008</x:v>
      </x:c>
      <x:c r="O9699" s="55">
        <x:f t="shared" si="1808"/>
        <x:v>191198</x:v>
      </x:c>
      <x:c r="P9699" s="55">
        <x:f t="shared" si="1809"/>
        <x:v>30360</x:v>
      </x:c>
      <x:c r="Q9699" s="55">
        <x:f t="shared" si="1810"/>
        <x:v>119925.01138749252</x:v>
      </x:c>
      <x:c r="R9699" s="55">
        <x:f t="shared" si="1811"/>
        <x:v>20912.988612507485</x:v>
      </x:c>
      <x:c r="S9699" s="1" t="str">
        <x:f t="shared" si="1812"/>
        <x:v>YES</x:v>
      </x:c>
      <x:c r="T9699" s="1">
        <x:f t="shared" si="1813"/>
        <x:v>20912.988612507485</x:v>
      </x:c>
    </x:row>
    <x:row r="9700">
      <x:c r="A9700" s="1"/>
      <x:c r="B9700" s="1"/>
      <x:c r="C9700" s="1"/>
      <x:c r="D9700" s="1"/>
      <x:c r="E9700" s="1"/>
      <x:c r="F9700" s="1"/>
      <x:c r="G9700" s="1"/>
      <x:c r="H9700" s="1"/>
      <x:c r="I9700" s="53">
        <x:f t="shared" si="1802"/>
        <x:v>14</x:v>
      </x:c>
      <x:c r="J9700" s="53">
        <x:f t="shared" si="1803"/>
        <x:v>17</x:v>
      </x:c>
      <x:c r="K9700" s="53">
        <x:f t="shared" si="1804"/>
        <x:v>13</x:v>
      </x:c>
      <x:c r="L9700" s="53">
        <x:f t="shared" si="1805"/>
        <x:v>44</x:v>
      </x:c>
      <x:c r="M9700" s="54">
        <x:f t="shared" si="1806"/>
        <x:v>6248.4026266279543</x:v>
      </x:c>
      <x:c r="N9700" s="54">
        <x:f t="shared" si="1807"/>
        <x:v>3.839168490713857</x:v>
      </x:c>
      <x:c r="O9700" s="55">
        <x:f t="shared" si="1808"/>
        <x:v>193898</x:v>
      </x:c>
      <x:c r="P9700" s="55">
        <x:f t="shared" si="1809"/>
        <x:v>31240</x:v>
      </x:c>
      <x:c r="Q9700" s="55">
        <x:f t="shared" si="1810"/>
        <x:v>120979.21226784642</x:v>
      </x:c>
      <x:c r="R9700" s="55">
        <x:f t="shared" si="1811"/>
        <x:v>21678.787732153578</x:v>
      </x:c>
      <x:c r="S9700" s="1" t="str">
        <x:f t="shared" si="1812"/>
        <x:v>YES</x:v>
      </x:c>
      <x:c r="T9700" s="1">
        <x:f t="shared" si="1813"/>
        <x:v>21678.787732153578</x:v>
      </x:c>
    </x:row>
    <x:row r="9701">
      <x:c r="A9701" s="1"/>
      <x:c r="B9701" s="1"/>
      <x:c r="C9701" s="1"/>
      <x:c r="D9701" s="1"/>
      <x:c r="E9701" s="1"/>
      <x:c r="F9701" s="1"/>
      <x:c r="G9701" s="1"/>
      <x:c r="H9701" s="1"/>
      <x:c r="I9701" s="53">
        <x:f t="shared" si="1802"/>
        <x:v>14</x:v>
      </x:c>
      <x:c r="J9701" s="53">
        <x:f t="shared" si="1803"/>
        <x:v>17</x:v>
      </x:c>
      <x:c r="K9701" s="53">
        <x:f t="shared" si="1804"/>
        <x:v>14</x:v>
      </x:c>
      <x:c r="L9701" s="53">
        <x:f t="shared" si="1805"/>
        <x:v>45</x:v>
      </x:c>
      <x:c r="M9701" s="54">
        <x:f t="shared" si="1806"/>
        <x:v>6310.5447079416153</x:v>
      </x:c>
      <x:c r="N9701" s="54">
        <x:f t="shared" si="1807"/>
        <x:v>3.8823227138483438</x:v>
      </x:c>
      <x:c r="O9701" s="55">
        <x:f t="shared" si="1808"/>
        <x:v>196598</x:v>
      </x:c>
      <x:c r="P9701" s="55">
        <x:f t="shared" si="1809"/>
        <x:v>32120</x:v>
      </x:c>
      <x:c r="Q9701" s="55">
        <x:f t="shared" si="1810"/>
        <x:v>122058.06784620859</x:v>
      </x:c>
      <x:c r="R9701" s="55">
        <x:f t="shared" si="1811"/>
        <x:v>22419.932153791407</x:v>
      </x:c>
      <x:c r="S9701" s="1" t="str">
        <x:f t="shared" si="1812"/>
        <x:v>YES</x:v>
      </x:c>
      <x:c r="T9701" s="1">
        <x:f t="shared" si="1813"/>
        <x:v>22419.932153791407</x:v>
      </x:c>
    </x:row>
    <x:row r="9702">
      <x:c r="A9702" s="1"/>
      <x:c r="B9702" s="1"/>
      <x:c r="C9702" s="1"/>
      <x:c r="D9702" s="1"/>
      <x:c r="E9702" s="1"/>
      <x:c r="F9702" s="1"/>
      <x:c r="G9702" s="1"/>
      <x:c r="H9702" s="1"/>
      <x:c r="I9702" s="53">
        <x:f t="shared" si="1802"/>
        <x:v>14</x:v>
      </x:c>
      <x:c r="J9702" s="53">
        <x:f t="shared" si="1803"/>
        <x:v>17</x:v>
      </x:c>
      <x:c r="K9702" s="53">
        <x:f t="shared" si="1804"/>
        <x:v>15</x:v>
      </x:c>
      <x:c r="L9702" s="53">
        <x:f t="shared" si="1805"/>
        <x:v>46</x:v>
      </x:c>
      <x:c r="M9702" s="54">
        <x:f t="shared" si="1806"/>
        <x:v>6374.132914817761</x:v>
      </x:c>
      <x:c r="N9702" s="54">
        <x:f t="shared" si="1807"/>
        <x:v>3.9264811908456676</x:v>
      </x:c>
      <x:c r="O9702" s="55">
        <x:f t="shared" si="1808"/>
        <x:v>199298</x:v>
      </x:c>
      <x:c r="P9702" s="55">
        <x:f t="shared" si="1809"/>
        <x:v>33000</x:v>
      </x:c>
      <x:c r="Q9702" s="55">
        <x:f t="shared" si="1810"/>
        <x:v>123162.02977114168</x:v>
      </x:c>
      <x:c r="R9702" s="55">
        <x:f t="shared" si="1811"/>
        <x:v>23135.970228858321</x:v>
      </x:c>
      <x:c r="S9702" s="1" t="str">
        <x:f t="shared" si="1812"/>
        <x:v>YES</x:v>
      </x:c>
      <x:c r="T9702" s="1">
        <x:f t="shared" si="1813"/>
        <x:v>23135.970228858321</x:v>
      </x:c>
    </x:row>
    <x:row r="9703">
      <x:c r="A9703" s="1"/>
      <x:c r="B9703" s="1"/>
      <x:c r="C9703" s="1"/>
      <x:c r="D9703" s="1"/>
      <x:c r="E9703" s="1"/>
      <x:c r="F9703" s="1"/>
      <x:c r="G9703" s="1"/>
      <x:c r="H9703" s="1"/>
      <x:c r="I9703" s="53">
        <x:f t="shared" si="1802"/>
        <x:v>14</x:v>
      </x:c>
      <x:c r="J9703" s="53">
        <x:f t="shared" si="1803"/>
        <x:v>17</x:v>
      </x:c>
      <x:c r="K9703" s="53">
        <x:f t="shared" si="1804"/>
        <x:v>16</x:v>
      </x:c>
      <x:c r="L9703" s="53">
        <x:f t="shared" si="1805"/>
        <x:v>47</x:v>
      </x:c>
      <x:c r="M9703" s="54">
        <x:f t="shared" si="1806"/>
        <x:v>6439.1936906952506</x:v>
      </x:c>
      <x:c r="N9703" s="54">
        <x:f t="shared" si="1807"/>
        <x:v>3.9716622852050349</x:v>
      </x:c>
      <x:c r="O9703" s="55">
        <x:f t="shared" si="1808"/>
        <x:v>201998</x:v>
      </x:c>
      <x:c r="P9703" s="55">
        <x:f t="shared" si="1809"/>
        <x:v>33880</x:v>
      </x:c>
      <x:c r="Q9703" s="55">
        <x:f t="shared" si="1810"/>
        <x:v>124291.55713012588</x:v>
      </x:c>
      <x:c r="R9703" s="55">
        <x:f t="shared" si="1811"/>
        <x:v>23826.442869874125</x:v>
      </x:c>
      <x:c r="S9703" s="1" t="str">
        <x:f t="shared" si="1812"/>
        <x:v>YES</x:v>
      </x:c>
      <x:c r="T9703" s="1">
        <x:f t="shared" si="1813"/>
        <x:v>23826.442869874125</x:v>
      </x:c>
    </x:row>
    <x:row r="9704">
      <x:c r="A9704" s="1"/>
      <x:c r="B9704" s="1"/>
      <x:c r="C9704" s="1"/>
      <x:c r="D9704" s="1"/>
      <x:c r="E9704" s="1"/>
      <x:c r="F9704" s="1"/>
      <x:c r="G9704" s="1"/>
      <x:c r="H9704" s="1"/>
      <x:c r="I9704" s="53">
        <x:f t="shared" si="1802"/>
        <x:v>14</x:v>
      </x:c>
      <x:c r="J9704" s="53">
        <x:f t="shared" si="1803"/>
        <x:v>17</x:v>
      </x:c>
      <x:c r="K9704" s="53">
        <x:f t="shared" si="1804"/>
        <x:v>17</x:v>
      </x:c>
      <x:c r="L9704" s="53">
        <x:f t="shared" si="1805"/>
        <x:v>48</x:v>
      </x:c>
      <x:c r="M9704" s="54">
        <x:f t="shared" si="1806"/>
        <x:v>6505.753914141791</x:v>
      </x:c>
      <x:c r="N9704" s="54">
        <x:f t="shared" si="1807"/>
        <x:v>4.0178846625984663</x:v>
      </x:c>
      <x:c r="O9704" s="55">
        <x:f t="shared" si="1808"/>
        <x:v>204698</x:v>
      </x:c>
      <x:c r="P9704" s="55">
        <x:f t="shared" si="1809"/>
        <x:v>34760</x:v>
      </x:c>
      <x:c r="Q9704" s="55">
        <x:f t="shared" si="1810"/>
        <x:v>125447.11656496165</x:v>
      </x:c>
      <x:c r="R9704" s="55">
        <x:f t="shared" si="1811"/>
        <x:v>24490.883435038355</x:v>
      </x:c>
      <x:c r="S9704" s="1" t="str">
        <x:f t="shared" si="1812"/>
        <x:v>NO</x:v>
      </x:c>
      <x:c r="T9704" s="1">
        <x:f t="shared" si="1813"/>
        <x:v>-9.9999999999999997E+98</x:v>
      </x:c>
    </x:row>
    <x:row r="9705">
      <x:c r="A9705" s="1"/>
      <x:c r="B9705" s="1"/>
      <x:c r="C9705" s="1"/>
      <x:c r="D9705" s="1"/>
      <x:c r="E9705" s="1"/>
      <x:c r="F9705" s="1"/>
      <x:c r="G9705" s="1"/>
      <x:c r="H9705" s="1"/>
      <x:c r="I9705" s="53">
        <x:f t="shared" si="1802"/>
        <x:v>14</x:v>
      </x:c>
      <x:c r="J9705" s="53">
        <x:f t="shared" si="1803"/>
        <x:v>17</x:v>
      </x:c>
      <x:c r="K9705" s="53">
        <x:f t="shared" si="1804"/>
        <x:v>18</x:v>
      </x:c>
      <x:c r="L9705" s="53">
        <x:f t="shared" si="1805"/>
        <x:v>49</x:v>
      </x:c>
      <x:c r="M9705" s="54">
        <x:f t="shared" si="1806"/>
        <x:v>6573.8409056003784</x:v>
      </x:c>
      <x:c r="N9705" s="54">
        <x:f t="shared" si="1807"/>
        <x:v>4.0651672955558187</x:v>
      </x:c>
      <x:c r="O9705" s="55">
        <x:f t="shared" si="1808"/>
        <x:v>207398</x:v>
      </x:c>
      <x:c r="P9705" s="55">
        <x:f t="shared" si="1809"/>
        <x:v>35640</x:v>
      </x:c>
      <x:c r="Q9705" s="55">
        <x:f t="shared" si="1810"/>
        <x:v>126629.18238889545</x:v>
      </x:c>
      <x:c r="R9705" s="55">
        <x:f t="shared" si="1811"/>
        <x:v>25128.817611104547</x:v>
      </x:c>
      <x:c r="S9705" s="1" t="str">
        <x:f t="shared" si="1812"/>
        <x:v>NO</x:v>
      </x:c>
      <x:c r="T9705" s="1">
        <x:f t="shared" si="1813"/>
        <x:v>-9.9999999999999997E+98</x:v>
      </x:c>
    </x:row>
    <x:row r="9706">
      <x:c r="A9706" s="1"/>
      <x:c r="B9706" s="1"/>
      <x:c r="C9706" s="1"/>
      <x:c r="D9706" s="1"/>
      <x:c r="E9706" s="1"/>
      <x:c r="F9706" s="1"/>
      <x:c r="G9706" s="1"/>
      <x:c r="H9706" s="1"/>
      <x:c r="I9706" s="53">
        <x:f t="shared" si="1802"/>
        <x:v>14</x:v>
      </x:c>
      <x:c r="J9706" s="53">
        <x:f t="shared" si="1803"/>
        <x:v>17</x:v>
      </x:c>
      <x:c r="K9706" s="53">
        <x:f t="shared" si="1804"/>
        <x:v>19</x:v>
      </x:c>
      <x:c r="L9706" s="53">
        <x:f t="shared" si="1805"/>
        <x:v>50</x:v>
      </x:c>
      <x:c r="M9706" s="54">
        <x:f t="shared" si="1806"/>
        <x:v>6643.4824342364</x:v>
      </x:c>
      <x:c r="N9706" s="54">
        <x:f t="shared" si="1807"/>
        <x:v>4.1135294682197223</x:v>
      </x:c>
      <x:c r="O9706" s="55">
        <x:f t="shared" si="1808"/>
        <x:v>210098</x:v>
      </x:c>
      <x:c r="P9706" s="55">
        <x:f t="shared" si="1809"/>
        <x:v>36520</x:v>
      </x:c>
      <x:c r="Q9706" s="55">
        <x:f t="shared" si="1810"/>
        <x:v>127838.23670549305</x:v>
      </x:c>
      <x:c r="R9706" s="55">
        <x:f t="shared" si="1811"/>
        <x:v>25739.763294506949</x:v>
      </x:c>
      <x:c r="S9706" s="1" t="str">
        <x:f t="shared" si="1812"/>
        <x:v>NO</x:v>
      </x:c>
      <x:c r="T9706" s="1">
        <x:f t="shared" si="1813"/>
        <x:v>-9.9999999999999997E+98</x:v>
      </x:c>
    </x:row>
    <x:row r="9707">
      <x:c r="A9707" s="1"/>
      <x:c r="B9707" s="1"/>
      <x:c r="C9707" s="1"/>
      <x:c r="D9707" s="1"/>
      <x:c r="E9707" s="1"/>
      <x:c r="F9707" s="1"/>
      <x:c r="G9707" s="1"/>
      <x:c r="H9707" s="1"/>
      <x:c r="I9707" s="53">
        <x:f t="shared" si="1802"/>
        <x:v>14</x:v>
      </x:c>
      <x:c r="J9707" s="53">
        <x:f t="shared" si="1803"/>
        <x:v>17</x:v>
      </x:c>
      <x:c r="K9707" s="53">
        <x:f t="shared" si="1804"/>
        <x:v>20</x:v>
      </x:c>
      <x:c r="L9707" s="53">
        <x:f t="shared" si="1805"/>
        <x:v>51</x:v>
      </x:c>
      <x:c r="M9707" s="54">
        <x:f t="shared" si="1806"/>
        <x:v>6714.7067248868771</x:v>
      </x:c>
      <x:c r="N9707" s="54">
        <x:f t="shared" si="1807"/>
        <x:v>4.1629907811714428</x:v>
      </x:c>
      <x:c r="O9707" s="55">
        <x:f t="shared" si="1808"/>
        <x:v>212798</x:v>
      </x:c>
      <x:c r="P9707" s="55">
        <x:f t="shared" si="1809"/>
        <x:v>37400</x:v>
      </x:c>
      <x:c r="Q9707" s="55">
        <x:f t="shared" si="1810"/>
        <x:v>129074.76952928606</x:v>
      </x:c>
      <x:c r="R9707" s="55">
        <x:f t="shared" si="1811"/>
        <x:v>26323.230470713941</x:v>
      </x:c>
      <x:c r="S9707" s="1" t="str">
        <x:f t="shared" si="1812"/>
        <x:v>NO</x:v>
      </x:c>
      <x:c r="T9707" s="1">
        <x:f t="shared" si="1813"/>
        <x:v>-9.9999999999999997E+98</x:v>
      </x:c>
    </x:row>
    <x:row r="9708">
      <x:c r="A9708" s="1"/>
      <x:c r="B9708" s="1"/>
      <x:c r="C9708" s="1"/>
      <x:c r="D9708" s="1"/>
      <x:c r="E9708" s="1"/>
      <x:c r="F9708" s="1"/>
      <x:c r="G9708" s="1"/>
      <x:c r="H9708" s="1"/>
      <x:c r="I9708" s="53">
        <x:f t="shared" si="1802"/>
        <x:v>14</x:v>
      </x:c>
      <x:c r="J9708" s="53">
        <x:f t="shared" si="1803"/>
        <x:v>17</x:v>
      </x:c>
      <x:c r="K9708" s="53">
        <x:f t="shared" si="1804"/>
        <x:v>21</x:v>
      </x:c>
      <x:c r="L9708" s="53">
        <x:f t="shared" si="1805"/>
        <x:v>52</x:v>
      </x:c>
      <x:c r="M9708" s="54">
        <x:f t="shared" si="1806"/>
        <x:v>6787.5424651133208</x:v>
      </x:c>
      <x:c r="N9708" s="54">
        <x:f t="shared" si="1807"/>
        <x:v>4.2135711563286948</x:v>
      </x:c>
      <x:c r="O9708" s="55">
        <x:f t="shared" si="1808"/>
        <x:v>215498</x:v>
      </x:c>
      <x:c r="P9708" s="55">
        <x:f t="shared" si="1809"/>
        <x:v>38280</x:v>
      </x:c>
      <x:c r="Q9708" s="55">
        <x:f t="shared" si="1810"/>
        <x:v>130339.27890821737</x:v>
      </x:c>
      <x:c r="R9708" s="55">
        <x:f t="shared" si="1811"/>
        <x:v>26878.721091782631</x:v>
      </x:c>
      <x:c r="S9708" s="1" t="str">
        <x:f t="shared" si="1812"/>
        <x:v>NO</x:v>
      </x:c>
      <x:c r="T9708" s="1">
        <x:f t="shared" si="1813"/>
        <x:v>-9.9999999999999997E+98</x:v>
      </x:c>
    </x:row>
    <x:row r="9709">
      <x:c r="A9709" s="1"/>
      <x:c r="B9709" s="1"/>
      <x:c r="C9709" s="1"/>
      <x:c r="D9709" s="1"/>
      <x:c r="E9709" s="1"/>
      <x:c r="F9709" s="1"/>
      <x:c r="G9709" s="1"/>
      <x:c r="H9709" s="1"/>
      <x:c r="I9709" s="53">
        <x:f t="shared" si="1802"/>
        <x:v>14</x:v>
      </x:c>
      <x:c r="J9709" s="53">
        <x:f t="shared" si="1803"/>
        <x:v>17</x:v>
      </x:c>
      <x:c r="K9709" s="53">
        <x:f t="shared" si="1804"/>
        <x:v>22</x:v>
      </x:c>
      <x:c r="L9709" s="53">
        <x:f t="shared" si="1805"/>
        <x:v>53</x:v>
      </x:c>
      <x:c r="M9709" s="54">
        <x:f t="shared" si="1806"/>
        <x:v>6862.0188123597172</x:v>
      </x:c>
      <x:c r="N9709" s="54">
        <x:f t="shared" si="1807"/>
        <x:v>4.2652908419164701</x:v>
      </x:c>
      <x:c r="O9709" s="55">
        <x:f t="shared" si="1808"/>
        <x:v>218198</x:v>
      </x:c>
      <x:c r="P9709" s="55">
        <x:f t="shared" si="1809"/>
        <x:v>39160</x:v>
      </x:c>
      <x:c r="Q9709" s="55">
        <x:f t="shared" si="1810"/>
        <x:v>131632.27104791175</x:v>
      </x:c>
      <x:c r="R9709" s="55">
        <x:f t="shared" si="1811"/>
        <x:v>27405.728952088248</x:v>
      </x:c>
      <x:c r="S9709" s="1" t="str">
        <x:f t="shared" si="1812"/>
        <x:v>NO</x:v>
      </x:c>
      <x:c r="T9709" s="1">
        <x:f t="shared" si="1813"/>
        <x:v>-9.9999999999999997E+98</x:v>
      </x:c>
    </x:row>
    <x:row r="9710">
      <x:c r="A9710" s="1"/>
      <x:c r="B9710" s="1"/>
      <x:c r="C9710" s="1"/>
      <x:c r="D9710" s="1"/>
      <x:c r="E9710" s="1"/>
      <x:c r="F9710" s="1"/>
      <x:c r="G9710" s="1"/>
      <x:c r="H9710" s="1"/>
      <x:c r="I9710" s="53" t="n">
        <x:f t="shared" ref="I9710:I9773" si="1814">INT((ROW()-ROW($I$46))/((CARROT_CAP+1)*(MESCLUN_CAP+1)))</x:f>
        <x:v>14</x:v>
      </x:c>
      <x:c r="J9710" s="53" t="n">
        <x:f t="shared" ref="J9710:J9773" si="1815">MOD(INT((ROW()-ROW($I$46))/(MESCLUN_CAP+1)),CARROT_CAP+1)</x:f>
        <x:v>17</x:v>
      </x:c>
      <x:c r="K9710" s="53" t="n">
        <x:f t="shared" ref="K9710:K9773" si="1816">MOD(ROW()-ROW($I$46),MESCLUN_CAP+1)</x:f>
        <x:v>23</x:v>
      </x:c>
      <x:c r="L9710" s="53" t="n">
        <x:f t="shared" ref="L9710:L9773" si="1817">SUM(I9710:K9710)</x:f>
        <x:v>54</x:v>
      </x:c>
      <x:c r="M9710" s="54" t="n">
        <x:f t="shared" ref="M9710:M9773" si="1818">I9710*TOMATO_HOURS*WEEKS*(1+TOMATO_DIM)^I9710+J9710*CARROT_HOURS*WEEKS*(1+CARROT_DIM)^J9710+K9710*MESCLUN_HOURS*WEEKS*(1+MESCLUN_DIM)^K9710</x:f>
        <x:v>6938.165401217154</x:v>
      </x:c>
      <x:c r="N9710" s="54" t="n">
        <x:f t="shared" ref="N9710:N9773" si="1819">MAX(M9710-FARMER_HOURS,0)/TEMP_HOURS_PER_WORKER</x:f>
        <x:v>4.318170417511912</x:v>
      </x:c>
      <x:c r="O9710" s="55" t="n">
        <x:f t="shared" ref="O9710:O9773" si="1820">I9710*TOMATO_PRICE+J9710*CARROT_PRICE+K9710*MESCLUN_PRICE</x:f>
        <x:v>220898</x:v>
      </x:c>
      <x:c r="P9710" s="55" t="n">
        <x:f t="shared" ref="P9710:P9773" si="1821">I9710*TOMATO_FERTILIZER+J9710*CARROT_FERTILIZER+K9710*MESCLUN_FERTILIZER</x:f>
        <x:v>40040</x:v>
      </x:c>
      <x:c r="Q9710" s="55" t="n">
        <x:f t="shared" ref="Q9710:Q9773" si="1822">MIN(M9710,FARMER_HOURS)*FARMER_RATE+MAX(M9710-FARMER_HOURS,0)*TEMP_RATE</x:f>
        <x:v>132954.2604377978</x:v>
      </x:c>
      <x:c r="R9710" s="55" t="n">
        <x:f t="shared" ref="R9710:R9773" si="1823">O9710-P9710-Q9710-FIXED_COST</x:f>
        <x:v>27903.739562202187</x:v>
      </x:c>
      <x:c r="S9710" s="1" t="str">
        <x:f t="shared" ref="S9710:S9773" si="1824">IF(AND(L9710&lt;=TOTAL_BED_CAP,N9710&lt;=TEMP_WORKER_CAP),"YES","NO")</x:f>
        <x:v>NO</x:v>
      </x:c>
      <x:c r="T9710" s="1" t="n">
        <x:f t="shared" ref="T9710:T9773" si="1825">IF(S9710="YES",R9710,-1E+99)</x:f>
        <x:v>-1e+99</x:v>
      </x:c>
    </x:row>
    <x:row r="9711">
      <x:c r="A9711" s="1"/>
      <x:c r="B9711" s="1"/>
      <x:c r="C9711" s="1"/>
      <x:c r="D9711" s="1"/>
      <x:c r="E9711" s="1"/>
      <x:c r="F9711" s="1"/>
      <x:c r="G9711" s="1"/>
      <x:c r="H9711" s="1"/>
      <x:c r="I9711" s="53">
        <x:f t="shared" si="1814"/>
        <x:v>14</x:v>
      </x:c>
      <x:c r="J9711" s="53">
        <x:f t="shared" si="1815"/>
        <x:v>17</x:v>
      </x:c>
      <x:c r="K9711" s="53">
        <x:f t="shared" si="1816"/>
        <x:v>24</x:v>
      </x:c>
      <x:c r="L9711" s="53">
        <x:f t="shared" si="1817"/>
        <x:v>55</x:v>
      </x:c>
      <x:c r="M9711" s="54">
        <x:f t="shared" si="1818"/>
        <x:v>7016.0123507966491</x:v>
      </x:c>
      <x:c r="N9711" s="54">
        <x:f t="shared" si="1819"/>
        <x:v>4.3722307991643401</x:v>
      </x:c>
      <x:c r="O9711" s="55">
        <x:f t="shared" si="1820"/>
        <x:v>223598</x:v>
      </x:c>
      <x:c r="P9711" s="55">
        <x:f t="shared" si="1821"/>
        <x:v>40920</x:v>
      </x:c>
      <x:c r="Q9711" s="55">
        <x:f t="shared" si="1822"/>
        <x:v>134305.76997910847</x:v>
      </x:c>
      <x:c r="R9711" s="55">
        <x:f t="shared" si="1823"/>
        <x:v>28372.230020891526</x:v>
      </x:c>
      <x:c r="S9711" s="1" t="str">
        <x:f t="shared" si="1824"/>
        <x:v>NO</x:v>
      </x:c>
      <x:c r="T9711" s="1">
        <x:f t="shared" si="1825"/>
        <x:v>-9.9999999999999997E+98</x:v>
      </x:c>
    </x:row>
    <x:row r="9712">
      <x:c r="A9712" s="1"/>
      <x:c r="B9712" s="1"/>
      <x:c r="C9712" s="1"/>
      <x:c r="D9712" s="1"/>
      <x:c r="E9712" s="1"/>
      <x:c r="F9712" s="1"/>
      <x:c r="G9712" s="1"/>
      <x:c r="H9712" s="1"/>
      <x:c r="I9712" s="53">
        <x:f t="shared" si="1814"/>
        <x:v>14</x:v>
      </x:c>
      <x:c r="J9712" s="53">
        <x:f t="shared" si="1815"/>
        <x:v>17</x:v>
      </x:c>
      <x:c r="K9712" s="53">
        <x:f t="shared" si="1816"/>
        <x:v>25</x:v>
      </x:c>
      <x:c r="L9712" s="53">
        <x:f t="shared" si="1817"/>
        <x:v>56</x:v>
      </x:c>
      <x:c r="M9712" s="54">
        <x:f t="shared" si="1818"/>
        <x:v>7095.5902722117471</x:v>
      </x:c>
      <x:c r="N9712" s="54">
        <x:f t="shared" si="1819"/>
        <x:v>4.4274932445914912</x:v>
      </x:c>
      <x:c r="O9712" s="55">
        <x:f t="shared" si="1820"/>
        <x:v>226298</x:v>
      </x:c>
      <x:c r="P9712" s="55">
        <x:f t="shared" si="1821"/>
        <x:v>41800</x:v>
      </x:c>
      <x:c r="Q9712" s="55">
        <x:f t="shared" si="1822"/>
        <x:v>135687.33111478726</x:v>
      </x:c>
      <x:c r="R9712" s="55">
        <x:f t="shared" si="1823"/>
        <x:v>28810.668885212741</x:v>
      </x:c>
      <x:c r="S9712" s="1" t="str">
        <x:f t="shared" si="1824"/>
        <x:v>NO</x:v>
      </x:c>
      <x:c r="T9712" s="1">
        <x:f t="shared" si="1825"/>
        <x:v>-9.9999999999999997E+98</x:v>
      </x:c>
    </x:row>
    <x:row r="9713">
      <x:c r="A9713" s="1"/>
      <x:c r="B9713" s="1"/>
      <x:c r="C9713" s="1"/>
      <x:c r="D9713" s="1"/>
      <x:c r="E9713" s="1"/>
      <x:c r="F9713" s="1"/>
      <x:c r="G9713" s="1"/>
      <x:c r="H9713" s="1"/>
      <x:c r="I9713" s="53">
        <x:f t="shared" si="1814"/>
        <x:v>14</x:v>
      </x:c>
      <x:c r="J9713" s="53">
        <x:f t="shared" si="1815"/>
        <x:v>17</x:v>
      </x:c>
      <x:c r="K9713" s="53">
        <x:f t="shared" si="1816"/>
        <x:v>26</x:v>
      </x:c>
      <x:c r="L9713" s="53">
        <x:f t="shared" si="1817"/>
        <x:v>57</x:v>
      </x:c>
      <x:c r="M9713" s="54">
        <x:f t="shared" si="1818"/>
        <x:v>7176.9302761724648</x:v>
      </x:c>
      <x:c r="N9713" s="54">
        <x:f t="shared" si="1819"/>
        <x:v>4.4839793584531007</x:v>
      </x:c>
      <x:c r="O9713" s="55">
        <x:f t="shared" si="1820"/>
        <x:v>228998</x:v>
      </x:c>
      <x:c r="P9713" s="55">
        <x:f t="shared" si="1821"/>
        <x:v>42680</x:v>
      </x:c>
      <x:c r="Q9713" s="55">
        <x:f t="shared" si="1822"/>
        <x:v>137099.48396132753</x:v>
      </x:c>
      <x:c r="R9713" s="55">
        <x:f t="shared" si="1823"/>
        <x:v>29218.516038672475</x:v>
      </x:c>
      <x:c r="S9713" s="1" t="str">
        <x:f t="shared" si="1824"/>
        <x:v>NO</x:v>
      </x:c>
      <x:c r="T9713" s="1">
        <x:f t="shared" si="1825"/>
        <x:v>-9.9999999999999997E+98</x:v>
      </x:c>
    </x:row>
    <x:row r="9714">
      <x:c r="A9714" s="1"/>
      <x:c r="B9714" s="1"/>
      <x:c r="C9714" s="1"/>
      <x:c r="D9714" s="1"/>
      <x:c r="E9714" s="1"/>
      <x:c r="F9714" s="1"/>
      <x:c r="G9714" s="1"/>
      <x:c r="H9714" s="1"/>
      <x:c r="I9714" s="53">
        <x:f t="shared" si="1814"/>
        <x:v>14</x:v>
      </x:c>
      <x:c r="J9714" s="53">
        <x:f t="shared" si="1815"/>
        <x:v>17</x:v>
      </x:c>
      <x:c r="K9714" s="53">
        <x:f t="shared" si="1816"/>
        <x:v>27</x:v>
      </x:c>
      <x:c r="L9714" s="53">
        <x:f t="shared" si="1817"/>
        <x:v>58</x:v>
      </x:c>
      <x:c r="M9714" s="54">
        <x:f t="shared" si="1818"/>
        <x:v>7260.0639806922209</x:v>
      </x:c>
      <x:c r="N9714" s="54">
        <x:f t="shared" si="1819"/>
        <x:v>4.5417110977029314</x:v>
      </x:c>
      <x:c r="O9714" s="55">
        <x:f t="shared" si="1820"/>
        <x:v>231698</x:v>
      </x:c>
      <x:c r="P9714" s="55">
        <x:f t="shared" si="1821"/>
        <x:v>43560</x:v>
      </x:c>
      <x:c r="Q9714" s="55">
        <x:f t="shared" si="1822"/>
        <x:v>138542.77744257328</x:v>
      </x:c>
      <x:c r="R9714" s="55">
        <x:f t="shared" si="1823"/>
        <x:v>29595.222557426721</x:v>
      </x:c>
      <x:c r="S9714" s="1" t="str">
        <x:f t="shared" si="1824"/>
        <x:v>NO</x:v>
      </x:c>
      <x:c r="T9714" s="1">
        <x:f t="shared" si="1825"/>
        <x:v>-9.9999999999999997E+98</x:v>
      </x:c>
    </x:row>
    <x:row r="9715">
      <x:c r="A9715" s="1"/>
      <x:c r="B9715" s="1"/>
      <x:c r="C9715" s="1"/>
      <x:c r="D9715" s="1"/>
      <x:c r="E9715" s="1"/>
      <x:c r="F9715" s="1"/>
      <x:c r="G9715" s="1"/>
      <x:c r="H9715" s="1"/>
      <x:c r="I9715" s="53">
        <x:f t="shared" si="1814"/>
        <x:v>14</x:v>
      </x:c>
      <x:c r="J9715" s="53">
        <x:f t="shared" si="1815"/>
        <x:v>17</x:v>
      </x:c>
      <x:c r="K9715" s="53">
        <x:f t="shared" si="1816"/>
        <x:v>28</x:v>
      </x:c>
      <x:c r="L9715" s="53">
        <x:f t="shared" si="1817"/>
        <x:v>59</x:v>
      </x:c>
      <x:c r="M9715" s="54">
        <x:f t="shared" si="1818"/>
        <x:v>7345.0235189093746</x:v>
      </x:c>
      <x:c r="N9715" s="54">
        <x:f t="shared" si="1819"/>
        <x:v>4.6007107770203994</x:v>
      </x:c>
      <x:c r="O9715" s="55">
        <x:f t="shared" si="1820"/>
        <x:v>234398</x:v>
      </x:c>
      <x:c r="P9715" s="55">
        <x:f t="shared" si="1821"/>
        <x:v>44440</x:v>
      </x:c>
      <x:c r="Q9715" s="55">
        <x:f t="shared" si="1822"/>
        <x:v>140017.76942550996</x:v>
      </x:c>
      <x:c r="R9715" s="55">
        <x:f t="shared" si="1823"/>
        <x:v>29940.230574490037</x:v>
      </x:c>
      <x:c r="S9715" s="1" t="str">
        <x:f t="shared" si="1824"/>
        <x:v>NO</x:v>
      </x:c>
      <x:c r="T9715" s="1">
        <x:f t="shared" si="1825"/>
        <x:v>-9.9999999999999997E+98</x:v>
      </x:c>
    </x:row>
    <x:row r="9716">
      <x:c r="A9716" s="1"/>
      <x:c r="B9716" s="1"/>
      <x:c r="C9716" s="1"/>
      <x:c r="D9716" s="1"/>
      <x:c r="E9716" s="1"/>
      <x:c r="F9716" s="1"/>
      <x:c r="G9716" s="1"/>
      <x:c r="H9716" s="1"/>
      <x:c r="I9716" s="53">
        <x:f t="shared" si="1814"/>
        <x:v>14</x:v>
      </x:c>
      <x:c r="J9716" s="53">
        <x:f t="shared" si="1815"/>
        <x:v>17</x:v>
      </x:c>
      <x:c r="K9716" s="53">
        <x:f t="shared" si="1816"/>
        <x:v>29</x:v>
      </x:c>
      <x:c r="L9716" s="53">
        <x:f t="shared" si="1817"/>
        <x:v>60</x:v>
      </x:c>
      <x:c r="M9716" s="54">
        <x:f t="shared" si="1818"/>
        <x:v>7431.8415470250284</x:v>
      </x:c>
      <x:c r="N9716" s="54">
        <x:f t="shared" si="1819"/>
        <x:v>4.661001074322936</x:v>
      </x:c>
      <x:c r="O9716" s="55">
        <x:f t="shared" si="1820"/>
        <x:v>237098</x:v>
      </x:c>
      <x:c r="P9716" s="55">
        <x:f t="shared" si="1821"/>
        <x:v>45320</x:v>
      </x:c>
      <x:c r="Q9716" s="55">
        <x:f t="shared" si="1822"/>
        <x:v>141525.02685807343</x:v>
      </x:c>
      <x:c r="R9716" s="55">
        <x:f t="shared" si="1823"/>
        <x:v>30252.973141926574</x:v>
      </x:c>
      <x:c r="S9716" s="1" t="str">
        <x:f t="shared" si="1824"/>
        <x:v>NO</x:v>
      </x:c>
      <x:c r="T9716" s="1">
        <x:f t="shared" si="1825"/>
        <x:v>-9.9999999999999997E+98</x:v>
      </x:c>
    </x:row>
    <x:row r="9717">
      <x:c r="A9717" s="1"/>
      <x:c r="B9717" s="1"/>
      <x:c r="C9717" s="1"/>
      <x:c r="D9717" s="1"/>
      <x:c r="E9717" s="1"/>
      <x:c r="F9717" s="1"/>
      <x:c r="G9717" s="1"/>
      <x:c r="H9717" s="1"/>
      <x:c r="I9717" s="53">
        <x:f t="shared" si="1814"/>
        <x:v>14</x:v>
      </x:c>
      <x:c r="J9717" s="53">
        <x:f t="shared" si="1815"/>
        <x:v>17</x:v>
      </x:c>
      <x:c r="K9717" s="53">
        <x:f t="shared" si="1816"/>
        <x:v>30</x:v>
      </x:c>
      <x:c r="L9717" s="53">
        <x:f t="shared" si="1817"/>
        <x:v>61</x:v>
      </x:c>
      <x:c r="M9717" s="54">
        <x:f t="shared" si="1818"/>
        <x:v>7520.5512523587995</x:v>
      </x:c>
      <x:c r="N9717" s="54">
        <x:f t="shared" si="1819"/>
        <x:v>4.7226050363602772</x:v>
      </x:c>
      <x:c r="O9717" s="55">
        <x:f t="shared" si="1820"/>
        <x:v>239798</x:v>
      </x:c>
      <x:c r="P9717" s="55">
        <x:f t="shared" si="1821"/>
        <x:v>46200</x:v>
      </x:c>
      <x:c r="Q9717" s="55">
        <x:f t="shared" si="1822"/>
        <x:v>143065.12590900692</x:v>
      </x:c>
      <x:c r="R9717" s="55">
        <x:f t="shared" si="1823"/>
        <x:v>30532.874090993078</x:v>
      </x:c>
      <x:c r="S9717" s="1" t="str">
        <x:f t="shared" si="1824"/>
        <x:v>NO</x:v>
      </x:c>
      <x:c r="T9717" s="1">
        <x:f t="shared" si="1825"/>
        <x:v>-9.9999999999999997E+98</x:v>
      </x:c>
    </x:row>
    <x:row r="9718">
      <x:c r="A9718" s="1"/>
      <x:c r="B9718" s="1"/>
      <x:c r="C9718" s="1"/>
      <x:c r="D9718" s="1"/>
      <x:c r="E9718" s="1"/>
      <x:c r="F9718" s="1"/>
      <x:c r="G9718" s="1"/>
      <x:c r="H9718" s="1"/>
      <x:c r="I9718" s="53">
        <x:f t="shared" si="1814"/>
        <x:v>14</x:v>
      </x:c>
      <x:c r="J9718" s="53">
        <x:f t="shared" si="1815"/>
        <x:v>18</x:v>
      </x:c>
      <x:c r="K9718" s="53">
        <x:f t="shared" si="1816"/>
        <x:v>0</x:v>
      </x:c>
      <x:c r="L9718" s="53">
        <x:f t="shared" si="1817"/>
        <x:v>32</x:v>
      </x:c>
      <x:c r="M9718" s="54">
        <x:f t="shared" si="1818"/>
        <x:v>5627.0636107103537</x:v>
      </x:c>
      <x:c r="N9718" s="54">
        <x:f t="shared" si="1819"/>
        <x:v>3.4076830629933013</x:v>
      </x:c>
      <x:c r="O9718" s="55">
        <x:f t="shared" si="1820"/>
        <x:v>160892</x:v>
      </x:c>
      <x:c r="P9718" s="55">
        <x:f t="shared" si="1821"/>
        <x:v>20240</x:v>
      </x:c>
      <x:c r="Q9718" s="55">
        <x:f t="shared" si="1822"/>
        <x:v>110192.07657483252</x:v>
      </x:c>
      <x:c r="R9718" s="55">
        <x:f t="shared" si="1823"/>
        <x:v>10459.923425167479</x:v>
      </x:c>
      <x:c r="S9718" s="1" t="str">
        <x:f t="shared" si="1824"/>
        <x:v>YES</x:v>
      </x:c>
      <x:c r="T9718" s="1">
        <x:f t="shared" si="1825"/>
        <x:v>10459.923425167479</x:v>
      </x:c>
    </x:row>
    <x:row r="9719">
      <x:c r="A9719" s="1"/>
      <x:c r="B9719" s="1"/>
      <x:c r="C9719" s="1"/>
      <x:c r="D9719" s="1"/>
      <x:c r="E9719" s="1"/>
      <x:c r="F9719" s="1"/>
      <x:c r="G9719" s="1"/>
      <x:c r="H9719" s="1"/>
      <x:c r="I9719" s="53">
        <x:f t="shared" si="1814"/>
        <x:v>14</x:v>
      </x:c>
      <x:c r="J9719" s="53">
        <x:f t="shared" si="1815"/>
        <x:v>18</x:v>
      </x:c>
      <x:c r="K9719" s="53">
        <x:f t="shared" si="1816"/>
        <x:v>1</x:v>
      </x:c>
      <x:c r="L9719" s="53">
        <x:f t="shared" si="1817"/>
        <x:v>33</x:v>
      </x:c>
      <x:c r="M9719" s="54">
        <x:f t="shared" si="1818"/>
        <x:v>5672.6261107103537</x:v>
      </x:c>
      <x:c r="N9719" s="54">
        <x:f t="shared" si="1819"/>
        <x:v>3.4393236879933013</x:v>
      </x:c>
      <x:c r="O9719" s="55">
        <x:f t="shared" si="1820"/>
        <x:v>163592</x:v>
      </x:c>
      <x:c r="P9719" s="55">
        <x:f t="shared" si="1821"/>
        <x:v>21120</x:v>
      </x:c>
      <x:c r="Q9719" s="55">
        <x:f t="shared" si="1822"/>
        <x:v>110983.09219983252</x:v>
      </x:c>
      <x:c r="R9719" s="55">
        <x:f t="shared" si="1823"/>
        <x:v>11488.907800167479</x:v>
      </x:c>
      <x:c r="S9719" s="1" t="str">
        <x:f t="shared" si="1824"/>
        <x:v>YES</x:v>
      </x:c>
      <x:c r="T9719" s="1">
        <x:f t="shared" si="1825"/>
        <x:v>11488.907800167479</x:v>
      </x:c>
    </x:row>
    <x:row r="9720">
      <x:c r="A9720" s="1"/>
      <x:c r="B9720" s="1"/>
      <x:c r="C9720" s="1"/>
      <x:c r="D9720" s="1"/>
      <x:c r="E9720" s="1"/>
      <x:c r="F9720" s="1"/>
      <x:c r="G9720" s="1"/>
      <x:c r="H9720" s="1"/>
      <x:c r="I9720" s="53">
        <x:f t="shared" si="1814"/>
        <x:v>14</x:v>
      </x:c>
      <x:c r="J9720" s="53">
        <x:f t="shared" si="1815"/>
        <x:v>18</x:v>
      </x:c>
      <x:c r="K9720" s="53">
        <x:f t="shared" si="1816"/>
        <x:v>2</x:v>
      </x:c>
      <x:c r="L9720" s="53">
        <x:f t="shared" si="1817"/>
        <x:v>34</x:v>
      </x:c>
      <x:c r="M9720" s="54">
        <x:f t="shared" si="1818"/>
        <x:v>5719.3276732103541</x:v>
      </x:c>
      <x:c r="N9720" s="54">
        <x:f t="shared" si="1819"/>
        <x:v>3.4717553286183014</x:v>
      </x:c>
      <x:c r="O9720" s="55">
        <x:f t="shared" si="1820"/>
        <x:v>166292</x:v>
      </x:c>
      <x:c r="P9720" s="55">
        <x:f t="shared" si="1821"/>
        <x:v>22000</x:v>
      </x:c>
      <x:c r="Q9720" s="55">
        <x:f t="shared" si="1822"/>
        <x:v>111793.88321545754</x:v>
      </x:c>
      <x:c r="R9720" s="55">
        <x:f t="shared" si="1823"/>
        <x:v>12498.116784542464</x:v>
      </x:c>
      <x:c r="S9720" s="1" t="str">
        <x:f t="shared" si="1824"/>
        <x:v>YES</x:v>
      </x:c>
      <x:c r="T9720" s="1">
        <x:f t="shared" si="1825"/>
        <x:v>12498.116784542464</x:v>
      </x:c>
    </x:row>
    <x:row r="9721">
      <x:c r="A9721" s="1"/>
      <x:c r="B9721" s="1"/>
      <x:c r="C9721" s="1"/>
      <x:c r="D9721" s="1"/>
      <x:c r="E9721" s="1"/>
      <x:c r="F9721" s="1"/>
      <x:c r="G9721" s="1"/>
      <x:c r="H9721" s="1"/>
      <x:c r="I9721" s="53">
        <x:f t="shared" si="1814"/>
        <x:v>14</x:v>
      </x:c>
      <x:c r="J9721" s="53">
        <x:f t="shared" si="1815"/>
        <x:v>18</x:v>
      </x:c>
      <x:c r="K9721" s="53">
        <x:f t="shared" si="1816"/>
        <x:v>3</x:v>
      </x:c>
      <x:c r="L9721" s="53">
        <x:f t="shared" si="1817"/>
        <x:v>35</x:v>
      </x:c>
      <x:c r="M9721" s="54">
        <x:f t="shared" si="1818"/>
        <x:v>5767.189655632229</x:v>
      </x:c>
      <x:c r="N9721" s="54">
        <x:f t="shared" si="1819"/>
        <x:v>3.5049928164112703</x:v>
      </x:c>
      <x:c r="O9721" s="55">
        <x:f t="shared" si="1820"/>
        <x:v>168992</x:v>
      </x:c>
      <x:c r="P9721" s="55">
        <x:f t="shared" si="1821"/>
        <x:v>22880</x:v>
      </x:c>
      <x:c r="Q9721" s="55">
        <x:f t="shared" si="1822"/>
        <x:v>112624.82041028175</x:v>
      </x:c>
      <x:c r="R9721" s="55">
        <x:f t="shared" si="1823"/>
        <x:v>13487.179589718246</x:v>
      </x:c>
      <x:c r="S9721" s="1" t="str">
        <x:f t="shared" si="1824"/>
        <x:v>YES</x:v>
      </x:c>
      <x:c r="T9721" s="1">
        <x:f t="shared" si="1825"/>
        <x:v>13487.179589718246</x:v>
      </x:c>
    </x:row>
    <x:row r="9722">
      <x:c r="A9722" s="1"/>
      <x:c r="B9722" s="1"/>
      <x:c r="C9722" s="1"/>
      <x:c r="D9722" s="1"/>
      <x:c r="E9722" s="1"/>
      <x:c r="F9722" s="1"/>
      <x:c r="G9722" s="1"/>
      <x:c r="H9722" s="1"/>
      <x:c r="I9722" s="53">
        <x:f t="shared" si="1814"/>
        <x:v>14</x:v>
      </x:c>
      <x:c r="J9722" s="53">
        <x:f t="shared" si="1815"/>
        <x:v>18</x:v>
      </x:c>
      <x:c r="K9722" s="53">
        <x:f t="shared" si="1816"/>
        <x:v>4</x:v>
      </x:c>
      <x:c r="L9722" s="53">
        <x:f t="shared" si="1817"/>
        <x:v>36</x:v>
      </x:c>
      <x:c r="M9722" s="54">
        <x:f t="shared" si="1818"/>
        <x:v>5816.233771354885</x:v>
      </x:c>
      <x:c r="N9722" s="54">
        <x:f t="shared" si="1819"/>
        <x:v>3.539051230107559</x:v>
      </x:c>
      <x:c r="O9722" s="55">
        <x:f t="shared" si="1820"/>
        <x:v>171692</x:v>
      </x:c>
      <x:c r="P9722" s="55">
        <x:f t="shared" si="1821"/>
        <x:v>23760</x:v>
      </x:c>
      <x:c r="Q9722" s="55">
        <x:f t="shared" si="1822"/>
        <x:v>113476.28075268897</x:v>
      </x:c>
      <x:c r="R9722" s="55">
        <x:f t="shared" si="1823"/>
        <x:v>14455.719247311034</x:v>
      </x:c>
      <x:c r="S9722" s="1" t="str">
        <x:f t="shared" si="1824"/>
        <x:v>YES</x:v>
      </x:c>
      <x:c r="T9722" s="1">
        <x:f t="shared" si="1825"/>
        <x:v>14455.719247311034</x:v>
      </x:c>
    </x:row>
    <x:row r="9723">
      <x:c r="A9723" s="1"/>
      <x:c r="B9723" s="1"/>
      <x:c r="C9723" s="1"/>
      <x:c r="D9723" s="1"/>
      <x:c r="E9723" s="1"/>
      <x:c r="F9723" s="1"/>
      <x:c r="G9723" s="1"/>
      <x:c r="H9723" s="1"/>
      <x:c r="I9723" s="53">
        <x:f t="shared" si="1814"/>
        <x:v>14</x:v>
      </x:c>
      <x:c r="J9723" s="53">
        <x:f t="shared" si="1815"/>
        <x:v>18</x:v>
      </x:c>
      <x:c r="K9723" s="53">
        <x:f t="shared" si="1816"/>
        <x:v>5</x:v>
      </x:c>
      <x:c r="L9723" s="53">
        <x:f t="shared" si="1817"/>
        <x:v>37</x:v>
      </x:c>
      <x:c r="M9723" s="54">
        <x:f t="shared" si="1818"/>
        <x:v>5866.4820952760883</x:v>
      </x:c>
      <x:c r="N9723" s="54">
        <x:f t="shared" si="1819"/>
        <x:v>3.5739458994972835</x:v>
      </x:c>
      <x:c r="O9723" s="55">
        <x:f t="shared" si="1820"/>
        <x:v>174392</x:v>
      </x:c>
      <x:c r="P9723" s="55">
        <x:f t="shared" si="1821"/>
        <x:v>24640</x:v>
      </x:c>
      <x:c r="Q9723" s="55">
        <x:f t="shared" si="1822"/>
        <x:v>114348.64748743208</x:v>
      </x:c>
      <x:c r="R9723" s="55">
        <x:f t="shared" si="1823"/>
        <x:v>15403.352512567915</x:v>
      </x:c>
      <x:c r="S9723" s="1" t="str">
        <x:f t="shared" si="1824"/>
        <x:v>YES</x:v>
      </x:c>
      <x:c r="T9723" s="1">
        <x:f t="shared" si="1825"/>
        <x:v>15403.352512567915</x:v>
      </x:c>
    </x:row>
    <x:row r="9724">
      <x:c r="A9724" s="1"/>
      <x:c r="B9724" s="1"/>
      <x:c r="C9724" s="1"/>
      <x:c r="D9724" s="1"/>
      <x:c r="E9724" s="1"/>
      <x:c r="F9724" s="1"/>
      <x:c r="G9724" s="1"/>
      <x:c r="H9724" s="1"/>
      <x:c r="I9724" s="53">
        <x:f t="shared" si="1814"/>
        <x:v>14</x:v>
      </x:c>
      <x:c r="J9724" s="53">
        <x:f t="shared" si="1815"/>
        <x:v>18</x:v>
      </x:c>
      <x:c r="K9724" s="53">
        <x:f t="shared" si="1816"/>
        <x:v>6</x:v>
      </x:c>
      <x:c r="L9724" s="53">
        <x:f t="shared" si="1817"/>
        <x:v>38</x:v>
      </x:c>
      <x:c r="M9724" s="54">
        <x:f t="shared" si="1818"/>
        <x:v>5917.9570694577214</x:v>
      </x:c>
      <x:c r="N9724" s="54">
        <x:f t="shared" si="1819"/>
        <x:v>3.60969240934564</x:v>
      </x:c>
      <x:c r="O9724" s="55">
        <x:f t="shared" si="1820"/>
        <x:v>177092</x:v>
      </x:c>
      <x:c r="P9724" s="55">
        <x:f t="shared" si="1821"/>
        <x:v>25520</x:v>
      </x:c>
      <x:c r="Q9724" s="55">
        <x:f t="shared" si="1822"/>
        <x:v>115242.31023364099</x:v>
      </x:c>
      <x:c r="R9724" s="55">
        <x:f t="shared" si="1823"/>
        <x:v>16329.689766359006</x:v>
      </x:c>
      <x:c r="S9724" s="1" t="str">
        <x:f t="shared" si="1824"/>
        <x:v>YES</x:v>
      </x:c>
      <x:c r="T9724" s="1">
        <x:f t="shared" si="1825"/>
        <x:v>16329.689766359006</x:v>
      </x:c>
    </x:row>
    <x:row r="9725">
      <x:c r="A9725" s="1"/>
      <x:c r="B9725" s="1"/>
      <x:c r="C9725" s="1"/>
      <x:c r="D9725" s="1"/>
      <x:c r="E9725" s="1"/>
      <x:c r="F9725" s="1"/>
      <x:c r="G9725" s="1"/>
      <x:c r="H9725" s="1"/>
      <x:c r="I9725" s="53">
        <x:f t="shared" si="1814"/>
        <x:v>14</x:v>
      </x:c>
      <x:c r="J9725" s="53">
        <x:f t="shared" si="1815"/>
        <x:v>18</x:v>
      </x:c>
      <x:c r="K9725" s="53">
        <x:f t="shared" si="1816"/>
        <x:v>7</x:v>
      </x:c>
      <x:c r="L9725" s="53">
        <x:f t="shared" si="1817"/>
        <x:v>39</x:v>
      </x:c>
      <x:c r="M9725" s="54">
        <x:f t="shared" si="1818"/>
        <x:v>5970.6815088556823</x:v>
      </x:c>
      <x:c r="N9725" s="54">
        <x:f t="shared" si="1819"/>
        <x:v>3.6463066033720017</x:v>
      </x:c>
      <x:c r="O9725" s="55">
        <x:f t="shared" si="1820"/>
        <x:v>179792</x:v>
      </x:c>
      <x:c r="P9725" s="55">
        <x:f t="shared" si="1821"/>
        <x:v>26400</x:v>
      </x:c>
      <x:c r="Q9725" s="55">
        <x:f t="shared" si="1822"/>
        <x:v>116157.66508430004</x:v>
      </x:c>
      <x:c r="R9725" s="55">
        <x:f t="shared" si="1823"/>
        <x:v>17234.334915699961</x:v>
      </x:c>
      <x:c r="S9725" s="1" t="str">
        <x:f t="shared" si="1824"/>
        <x:v>YES</x:v>
      </x:c>
      <x:c r="T9725" s="1">
        <x:f t="shared" si="1825"/>
        <x:v>17234.334915699961</x:v>
      </x:c>
    </x:row>
    <x:row r="9726">
      <x:c r="A9726" s="1"/>
      <x:c r="B9726" s="1"/>
      <x:c r="C9726" s="1"/>
      <x:c r="D9726" s="1"/>
      <x:c r="E9726" s="1"/>
      <x:c r="F9726" s="1"/>
      <x:c r="G9726" s="1"/>
      <x:c r="H9726" s="1"/>
      <x:c r="I9726" s="53">
        <x:f t="shared" si="1814"/>
        <x:v>14</x:v>
      </x:c>
      <x:c r="J9726" s="53">
        <x:f t="shared" si="1815"/>
        <x:v>18</x:v>
      </x:c>
      <x:c r="K9726" s="53">
        <x:f t="shared" si="1816"/>
        <x:v>8</x:v>
      </x:c>
      <x:c r="L9726" s="53">
        <x:f t="shared" si="1817"/>
        <x:v>40</x:v>
      </x:c>
      <x:c r="M9726" s="54">
        <x:f t="shared" si="1818"/>
        <x:v>6024.6786071356619</x:v>
      </x:c>
      <x:c r="N9726" s="54">
        <x:f t="shared" si="1819"/>
        <x:v>3.6838045882886541</x:v>
      </x:c>
      <x:c r="O9726" s="55">
        <x:f t="shared" si="1820"/>
        <x:v>182492</x:v>
      </x:c>
      <x:c r="P9726" s="55">
        <x:f t="shared" si="1821"/>
        <x:v>27280</x:v>
      </x:c>
      <x:c r="Q9726" s="55">
        <x:f t="shared" si="1822"/>
        <x:v>117095.11470721634</x:v>
      </x:c>
      <x:c r="R9726" s="55">
        <x:f t="shared" si="1823"/>
        <x:v>18116.885292783656</x:v>
      </x:c>
      <x:c r="S9726" s="1" t="str">
        <x:f t="shared" si="1824"/>
        <x:v>YES</x:v>
      </x:c>
      <x:c r="T9726" s="1">
        <x:f t="shared" si="1825"/>
        <x:v>18116.885292783656</x:v>
      </x:c>
    </x:row>
    <x:row r="9727">
      <x:c r="A9727" s="1"/>
      <x:c r="B9727" s="1"/>
      <x:c r="C9727" s="1"/>
      <x:c r="D9727" s="1"/>
      <x:c r="E9727" s="1"/>
      <x:c r="F9727" s="1"/>
      <x:c r="G9727" s="1"/>
      <x:c r="H9727" s="1"/>
      <x:c r="I9727" s="53">
        <x:f t="shared" si="1814"/>
        <x:v>14</x:v>
      </x:c>
      <x:c r="J9727" s="53">
        <x:f t="shared" si="1815"/>
        <x:v>18</x:v>
      </x:c>
      <x:c r="K9727" s="53">
        <x:f t="shared" si="1816"/>
        <x:v>9</x:v>
      </x:c>
      <x:c r="L9727" s="53">
        <x:f t="shared" si="1817"/>
        <x:v>41</x:v>
      </x:c>
      <x:c r="M9727" s="54">
        <x:f t="shared" si="1818"/>
        <x:v>6079.9719425760568</x:v>
      </x:c>
      <x:c r="N9727" s="54">
        <x:f t="shared" si="1819"/>
        <x:v>3.7222027379000395</x:v>
      </x:c>
      <x:c r="O9727" s="55">
        <x:f t="shared" si="1820"/>
        <x:v>185192</x:v>
      </x:c>
      <x:c r="P9727" s="55">
        <x:f t="shared" si="1821"/>
        <x:v>28160</x:v>
      </x:c>
      <x:c r="Q9727" s="55">
        <x:f t="shared" si="1822"/>
        <x:v>118055.06844750098</x:v>
      </x:c>
      <x:c r="R9727" s="55">
        <x:f t="shared" si="1823"/>
        <x:v>18976.931552499023</x:v>
      </x:c>
      <x:c r="S9727" s="1" t="str">
        <x:f t="shared" si="1824"/>
        <x:v>YES</x:v>
      </x:c>
      <x:c r="T9727" s="1">
        <x:f t="shared" si="1825"/>
        <x:v>18976.931552499023</x:v>
      </x:c>
    </x:row>
    <x:row r="9728">
      <x:c r="A9728" s="1"/>
      <x:c r="B9728" s="1"/>
      <x:c r="C9728" s="1"/>
      <x:c r="D9728" s="1"/>
      <x:c r="E9728" s="1"/>
      <x:c r="F9728" s="1"/>
      <x:c r="G9728" s="1"/>
      <x:c r="H9728" s="1"/>
      <x:c r="I9728" s="53">
        <x:f t="shared" si="1814"/>
        <x:v>14</x:v>
      </x:c>
      <x:c r="J9728" s="53">
        <x:f t="shared" si="1815"/>
        <x:v>18</x:v>
      </x:c>
      <x:c r="K9728" s="53">
        <x:f t="shared" si="1816"/>
        <x:v>10</x:v>
      </x:c>
      <x:c r="L9728" s="53">
        <x:f t="shared" si="1817"/>
        <x:v>42</x:v>
      </x:c>
      <x:c r="M9728" s="54">
        <x:f t="shared" si="1818"/>
        <x:v>6136.5854840592692</x:v>
      </x:c>
      <x:c r="N9728" s="54">
        <x:f t="shared" si="1819"/>
        <x:v>3.7615176972633813</x:v>
      </x:c>
      <x:c r="O9728" s="55">
        <x:f t="shared" si="1820"/>
        <x:v>187892</x:v>
      </x:c>
      <x:c r="P9728" s="55">
        <x:f t="shared" si="1821"/>
        <x:v>29040</x:v>
      </x:c>
      <x:c r="Q9728" s="55">
        <x:f t="shared" si="1822"/>
        <x:v>119037.94243158454</x:v>
      </x:c>
      <x:c r="R9728" s="55">
        <x:f t="shared" si="1823"/>
        <x:v>19814.057568415461</x:v>
      </x:c>
      <x:c r="S9728" s="1" t="str">
        <x:f t="shared" si="1824"/>
        <x:v>YES</x:v>
      </x:c>
      <x:c r="T9728" s="1">
        <x:f t="shared" si="1825"/>
        <x:v>19814.057568415461</x:v>
      </x:c>
    </x:row>
    <x:row r="9729">
      <x:c r="A9729" s="1"/>
      <x:c r="B9729" s="1"/>
      <x:c r="C9729" s="1"/>
      <x:c r="D9729" s="1"/>
      <x:c r="E9729" s="1"/>
      <x:c r="F9729" s="1"/>
      <x:c r="G9729" s="1"/>
      <x:c r="H9729" s="1"/>
      <x:c r="I9729" s="53">
        <x:f t="shared" si="1814"/>
        <x:v>14</x:v>
      </x:c>
      <x:c r="J9729" s="53">
        <x:f t="shared" si="1815"/>
        <x:v>18</x:v>
      </x:c>
      <x:c r="K9729" s="53">
        <x:f t="shared" si="1816"/>
        <x:v>11</x:v>
      </x:c>
      <x:c r="L9729" s="53">
        <x:f t="shared" si="1817"/>
        <x:v>43</x:v>
      </x:c>
      <x:c r="M9729" s="54">
        <x:f t="shared" si="1818"/>
        <x:v>6194.5435971527086</x:v>
      </x:c>
      <x:c r="N9729" s="54">
        <x:f t="shared" si="1819"/>
        <x:v>3.801766386911603</x:v>
      </x:c>
      <x:c r="O9729" s="55">
        <x:f t="shared" si="1820"/>
        <x:v>190592</x:v>
      </x:c>
      <x:c r="P9729" s="55">
        <x:f t="shared" si="1821"/>
        <x:v>29920</x:v>
      </x:c>
      <x:c r="Q9729" s="55">
        <x:f t="shared" si="1822"/>
        <x:v>120044.15967279008</x:v>
      </x:c>
      <x:c r="R9729" s="55">
        <x:f t="shared" si="1823"/>
        <x:v>20627.840327209924</x:v>
      </x:c>
      <x:c r="S9729" s="1" t="str">
        <x:f t="shared" si="1824"/>
        <x:v>YES</x:v>
      </x:c>
      <x:c r="T9729" s="1">
        <x:f t="shared" si="1825"/>
        <x:v>20627.840327209924</x:v>
      </x:c>
    </x:row>
    <x:row r="9730">
      <x:c r="A9730" s="1"/>
      <x:c r="B9730" s="1"/>
      <x:c r="C9730" s="1"/>
      <x:c r="D9730" s="1"/>
      <x:c r="E9730" s="1"/>
      <x:c r="F9730" s="1"/>
      <x:c r="G9730" s="1"/>
      <x:c r="H9730" s="1"/>
      <x:c r="I9730" s="53">
        <x:f t="shared" si="1814"/>
        <x:v>14</x:v>
      </x:c>
      <x:c r="J9730" s="53">
        <x:f t="shared" si="1815"/>
        <x:v>18</x:v>
      </x:c>
      <x:c r="K9730" s="53">
        <x:f t="shared" si="1816"/>
        <x:v>12</x:v>
      </x:c>
      <x:c r="L9730" s="53">
        <x:f t="shared" si="1817"/>
        <x:v>44</x:v>
      </x:c>
      <x:c r="M9730" s="54">
        <x:f t="shared" si="1818"/>
        <x:v>6253.8710502807726</x:v>
      </x:c>
      <x:c r="N9730" s="54">
        <x:f t="shared" si="1819"/>
        <x:v>3.8429660071394256</x:v>
      </x:c>
      <x:c r="O9730" s="55">
        <x:f t="shared" si="1820"/>
        <x:v>193292</x:v>
      </x:c>
      <x:c r="P9730" s="55">
        <x:f t="shared" si="1821"/>
        <x:v>30800</x:v>
      </x:c>
      <x:c r="Q9730" s="55">
        <x:f t="shared" si="1822"/>
        <x:v>121074.15017848564</x:v>
      </x:c>
      <x:c r="R9730" s="55">
        <x:f t="shared" si="1823"/>
        <x:v>21417.849821514363</x:v>
      </x:c>
      <x:c r="S9730" s="1" t="str">
        <x:f t="shared" si="1824"/>
        <x:v>YES</x:v>
      </x:c>
      <x:c r="T9730" s="1">
        <x:f t="shared" si="1825"/>
        <x:v>21417.849821514363</x:v>
      </x:c>
    </x:row>
    <x:row r="9731">
      <x:c r="A9731" s="1"/>
      <x:c r="B9731" s="1"/>
      <x:c r="C9731" s="1"/>
      <x:c r="D9731" s="1"/>
      <x:c r="E9731" s="1"/>
      <x:c r="F9731" s="1"/>
      <x:c r="G9731" s="1"/>
      <x:c r="H9731" s="1"/>
      <x:c r="I9731" s="53">
        <x:f t="shared" si="1814"/>
        <x:v>14</x:v>
      </x:c>
      <x:c r="J9731" s="53">
        <x:f t="shared" si="1815"/>
        <x:v>18</x:v>
      </x:c>
      <x:c r="K9731" s="53">
        <x:f t="shared" si="1816"/>
        <x:v>13</x:v>
      </x:c>
      <x:c r="L9731" s="53">
        <x:f t="shared" si="1817"/>
        <x:v>45</x:v>
      </x:c>
      <x:c r="M9731" s="54">
        <x:f t="shared" si="1818"/>
        <x:v>6314.5930209891576</x:v>
      </x:c>
      <x:c r="N9731" s="54">
        <x:f t="shared" si="1819"/>
        <x:v>3.8851340423535818</x:v>
      </x:c>
      <x:c r="O9731" s="55">
        <x:f t="shared" si="1820"/>
        <x:v>195992</x:v>
      </x:c>
      <x:c r="P9731" s="55">
        <x:f t="shared" si="1821"/>
        <x:v>31680</x:v>
      </x:c>
      <x:c r="Q9731" s="55">
        <x:f t="shared" si="1822"/>
        <x:v>122128.35105883954</x:v>
      </x:c>
      <x:c r="R9731" s="55">
        <x:f t="shared" si="1823"/>
        <x:v>22183.648941160456</x:v>
      </x:c>
      <x:c r="S9731" s="1" t="str">
        <x:f t="shared" si="1824"/>
        <x:v>YES</x:v>
      </x:c>
      <x:c r="T9731" s="1">
        <x:f t="shared" si="1825"/>
        <x:v>22183.648941160456</x:v>
      </x:c>
    </x:row>
    <x:row r="9732">
      <x:c r="A9732" s="1"/>
      <x:c r="B9732" s="1"/>
      <x:c r="C9732" s="1"/>
      <x:c r="D9732" s="1"/>
      <x:c r="E9732" s="1"/>
      <x:c r="F9732" s="1"/>
      <x:c r="G9732" s="1"/>
      <x:c r="H9732" s="1"/>
      <x:c r="I9732" s="53">
        <x:f t="shared" si="1814"/>
        <x:v>14</x:v>
      </x:c>
      <x:c r="J9732" s="53">
        <x:f t="shared" si="1815"/>
        <x:v>18</x:v>
      </x:c>
      <x:c r="K9732" s="53">
        <x:f t="shared" si="1816"/>
        <x:v>14</x:v>
      </x:c>
      <x:c r="L9732" s="53">
        <x:f t="shared" si="1817"/>
        <x:v>46</x:v>
      </x:c>
      <x:c r="M9732" s="54">
        <x:f t="shared" si="1818"/>
        <x:v>6376.7351023028186</x:v>
      </x:c>
      <x:c r="N9732" s="54">
        <x:f t="shared" si="1819"/>
        <x:v>3.9282882654880686</x:v>
      </x:c>
      <x:c r="O9732" s="55">
        <x:f t="shared" si="1820"/>
        <x:v>198692</x:v>
      </x:c>
      <x:c r="P9732" s="55">
        <x:f t="shared" si="1821"/>
        <x:v>32560</x:v>
      </x:c>
      <x:c r="Q9732" s="55">
        <x:f t="shared" si="1822"/>
        <x:v>123207.20663720171</x:v>
      </x:c>
      <x:c r="R9732" s="55">
        <x:f t="shared" si="1823"/>
        <x:v>22924.793362798286</x:v>
      </x:c>
      <x:c r="S9732" s="1" t="str">
        <x:f t="shared" si="1824"/>
        <x:v>YES</x:v>
      </x:c>
      <x:c r="T9732" s="1">
        <x:f t="shared" si="1825"/>
        <x:v>22924.793362798286</x:v>
      </x:c>
    </x:row>
    <x:row r="9733">
      <x:c r="A9733" s="1"/>
      <x:c r="B9733" s="1"/>
      <x:c r="C9733" s="1"/>
      <x:c r="D9733" s="1"/>
      <x:c r="E9733" s="1"/>
      <x:c r="F9733" s="1"/>
      <x:c r="G9733" s="1"/>
      <x:c r="H9733" s="1"/>
      <x:c r="I9733" s="53">
        <x:f t="shared" si="1814"/>
        <x:v>14</x:v>
      </x:c>
      <x:c r="J9733" s="53">
        <x:f t="shared" si="1815"/>
        <x:v>18</x:v>
      </x:c>
      <x:c r="K9733" s="53">
        <x:f t="shared" si="1816"/>
        <x:v>15</x:v>
      </x:c>
      <x:c r="L9733" s="53">
        <x:f t="shared" si="1817"/>
        <x:v>47</x:v>
      </x:c>
      <x:c r="M9733" s="54">
        <x:f t="shared" si="1818"/>
        <x:v>6440.3233091789643</x:v>
      </x:c>
      <x:c r="N9733" s="54">
        <x:f t="shared" si="1819"/>
        <x:v>3.972446742485392</x:v>
      </x:c>
      <x:c r="O9733" s="55">
        <x:f t="shared" si="1820"/>
        <x:v>201392</x:v>
      </x:c>
      <x:c r="P9733" s="55">
        <x:f t="shared" si="1821"/>
        <x:v>33440</x:v>
      </x:c>
      <x:c r="Q9733" s="55">
        <x:f t="shared" si="1822"/>
        <x:v>124311.1685621348</x:v>
      </x:c>
      <x:c r="R9733" s="55">
        <x:f t="shared" si="1823"/>
        <x:v>23640.831437865199</x:v>
      </x:c>
      <x:c r="S9733" s="1" t="str">
        <x:f t="shared" si="1824"/>
        <x:v>YES</x:v>
      </x:c>
      <x:c r="T9733" s="1">
        <x:f t="shared" si="1825"/>
        <x:v>23640.831437865199</x:v>
      </x:c>
    </x:row>
    <x:row r="9734">
      <x:c r="A9734" s="1"/>
      <x:c r="B9734" s="1"/>
      <x:c r="C9734" s="1"/>
      <x:c r="D9734" s="1"/>
      <x:c r="E9734" s="1"/>
      <x:c r="F9734" s="1"/>
      <x:c r="G9734" s="1"/>
      <x:c r="H9734" s="1"/>
      <x:c r="I9734" s="53">
        <x:f t="shared" si="1814"/>
        <x:v>14</x:v>
      </x:c>
      <x:c r="J9734" s="53">
        <x:f t="shared" si="1815"/>
        <x:v>18</x:v>
      </x:c>
      <x:c r="K9734" s="53">
        <x:f t="shared" si="1816"/>
        <x:v>16</x:v>
      </x:c>
      <x:c r="L9734" s="53">
        <x:f t="shared" si="1817"/>
        <x:v>48</x:v>
      </x:c>
      <x:c r="M9734" s="54">
        <x:f t="shared" si="1818"/>
        <x:v>6505.3840850564538</x:v>
      </x:c>
      <x:c r="N9734" s="54">
        <x:f t="shared" si="1819"/>
        <x:v>4.0176278368447598</x:v>
      </x:c>
      <x:c r="O9734" s="55">
        <x:f t="shared" si="1820"/>
        <x:v>204092</x:v>
      </x:c>
      <x:c r="P9734" s="55">
        <x:f t="shared" si="1821"/>
        <x:v>34320</x:v>
      </x:c>
      <x:c r="Q9734" s="55">
        <x:f t="shared" si="1822"/>
        <x:v>125440.69592111898</x:v>
      </x:c>
      <x:c r="R9734" s="55">
        <x:f t="shared" si="1823"/>
        <x:v>24331.304078881018</x:v>
      </x:c>
      <x:c r="S9734" s="1" t="str">
        <x:f t="shared" si="1824"/>
        <x:v>NO</x:v>
      </x:c>
      <x:c r="T9734" s="1">
        <x:f t="shared" si="1825"/>
        <x:v>-9.9999999999999997E+98</x:v>
      </x:c>
    </x:row>
    <x:row r="9735">
      <x:c r="A9735" s="1"/>
      <x:c r="B9735" s="1"/>
      <x:c r="C9735" s="1"/>
      <x:c r="D9735" s="1"/>
      <x:c r="E9735" s="1"/>
      <x:c r="F9735" s="1"/>
      <x:c r="G9735" s="1"/>
      <x:c r="H9735" s="1"/>
      <x:c r="I9735" s="53">
        <x:f t="shared" si="1814"/>
        <x:v>14</x:v>
      </x:c>
      <x:c r="J9735" s="53">
        <x:f t="shared" si="1815"/>
        <x:v>18</x:v>
      </x:c>
      <x:c r="K9735" s="53">
        <x:f t="shared" si="1816"/>
        <x:v>17</x:v>
      </x:c>
      <x:c r="L9735" s="53">
        <x:f t="shared" si="1817"/>
        <x:v>49</x:v>
      </x:c>
      <x:c r="M9735" s="54">
        <x:f t="shared" si="1818"/>
        <x:v>6571.9443085029943</x:v>
      </x:c>
      <x:c r="N9735" s="54">
        <x:f t="shared" si="1819"/>
        <x:v>4.0638502142381903</x:v>
      </x:c>
      <x:c r="O9735" s="55">
        <x:f t="shared" si="1820"/>
        <x:v>206792</x:v>
      </x:c>
      <x:c r="P9735" s="55">
        <x:f t="shared" si="1821"/>
        <x:v>35200</x:v>
      </x:c>
      <x:c r="Q9735" s="55">
        <x:f t="shared" si="1822"/>
        <x:v>126596.25535595477</x:v>
      </x:c>
      <x:c r="R9735" s="55">
        <x:f t="shared" si="1823"/>
        <x:v>24995.744644045233</x:v>
      </x:c>
      <x:c r="S9735" s="1" t="str">
        <x:f t="shared" si="1824"/>
        <x:v>NO</x:v>
      </x:c>
      <x:c r="T9735" s="1">
        <x:f t="shared" si="1825"/>
        <x:v>-9.9999999999999997E+98</x:v>
      </x:c>
    </x:row>
    <x:row r="9736">
      <x:c r="A9736" s="1"/>
      <x:c r="B9736" s="1"/>
      <x:c r="C9736" s="1"/>
      <x:c r="D9736" s="1"/>
      <x:c r="E9736" s="1"/>
      <x:c r="F9736" s="1"/>
      <x:c r="G9736" s="1"/>
      <x:c r="H9736" s="1"/>
      <x:c r="I9736" s="53">
        <x:f t="shared" si="1814"/>
        <x:v>14</x:v>
      </x:c>
      <x:c r="J9736" s="53">
        <x:f t="shared" si="1815"/>
        <x:v>18</x:v>
      </x:c>
      <x:c r="K9736" s="53">
        <x:f t="shared" si="1816"/>
        <x:v>18</x:v>
      </x:c>
      <x:c r="L9736" s="53">
        <x:f t="shared" si="1817"/>
        <x:v>50</x:v>
      </x:c>
      <x:c r="M9736" s="54">
        <x:f t="shared" si="1818"/>
        <x:v>6640.0312999615817</x:v>
      </x:c>
      <x:c r="N9736" s="54">
        <x:f t="shared" si="1819"/>
        <x:v>4.1111328471955426</x:v>
      </x:c>
      <x:c r="O9736" s="55">
        <x:f t="shared" si="1820"/>
        <x:v>209492</x:v>
      </x:c>
      <x:c r="P9736" s="55">
        <x:f t="shared" si="1821"/>
        <x:v>36080</x:v>
      </x:c>
      <x:c r="Q9736" s="55">
        <x:f t="shared" si="1822"/>
        <x:v>127778.32117988857</x:v>
      </x:c>
      <x:c r="R9736" s="55">
        <x:f t="shared" si="1823"/>
        <x:v>25633.678820111425</x:v>
      </x:c>
      <x:c r="S9736" s="1" t="str">
        <x:f t="shared" si="1824"/>
        <x:v>NO</x:v>
      </x:c>
      <x:c r="T9736" s="1">
        <x:f t="shared" si="1825"/>
        <x:v>-9.9999999999999997E+98</x:v>
      </x:c>
    </x:row>
    <x:row r="9737">
      <x:c r="A9737" s="1"/>
      <x:c r="B9737" s="1"/>
      <x:c r="C9737" s="1"/>
      <x:c r="D9737" s="1"/>
      <x:c r="E9737" s="1"/>
      <x:c r="F9737" s="1"/>
      <x:c r="G9737" s="1"/>
      <x:c r="H9737" s="1"/>
      <x:c r="I9737" s="53">
        <x:f t="shared" si="1814"/>
        <x:v>14</x:v>
      </x:c>
      <x:c r="J9737" s="53">
        <x:f t="shared" si="1815"/>
        <x:v>18</x:v>
      </x:c>
      <x:c r="K9737" s="53">
        <x:f t="shared" si="1816"/>
        <x:v>19</x:v>
      </x:c>
      <x:c r="L9737" s="53">
        <x:f t="shared" si="1817"/>
        <x:v>51</x:v>
      </x:c>
      <x:c r="M9737" s="54">
        <x:f t="shared" si="1818"/>
        <x:v>6709.6728285976033</x:v>
      </x:c>
      <x:c r="N9737" s="54">
        <x:f t="shared" si="1819"/>
        <x:v>4.1594950198594471</x:v>
      </x:c>
      <x:c r="O9737" s="55">
        <x:f t="shared" si="1820"/>
        <x:v>212192</x:v>
      </x:c>
      <x:c r="P9737" s="55">
        <x:f t="shared" si="1821"/>
        <x:v>36960</x:v>
      </x:c>
      <x:c r="Q9737" s="55">
        <x:f t="shared" si="1822"/>
        <x:v>128987.37549648616</x:v>
      </x:c>
      <x:c r="R9737" s="55">
        <x:f t="shared" si="1823"/>
        <x:v>26244.624503513842</x:v>
      </x:c>
      <x:c r="S9737" s="1" t="str">
        <x:f t="shared" si="1824"/>
        <x:v>NO</x:v>
      </x:c>
      <x:c r="T9737" s="1">
        <x:f t="shared" si="1825"/>
        <x:v>-9.9999999999999997E+98</x:v>
      </x:c>
    </x:row>
    <x:row r="9738">
      <x:c r="A9738" s="1"/>
      <x:c r="B9738" s="1"/>
      <x:c r="C9738" s="1"/>
      <x:c r="D9738" s="1"/>
      <x:c r="E9738" s="1"/>
      <x:c r="F9738" s="1"/>
      <x:c r="G9738" s="1"/>
      <x:c r="H9738" s="1"/>
      <x:c r="I9738" s="53">
        <x:f t="shared" si="1814"/>
        <x:v>14</x:v>
      </x:c>
      <x:c r="J9738" s="53">
        <x:f t="shared" si="1815"/>
        <x:v>18</x:v>
      </x:c>
      <x:c r="K9738" s="53">
        <x:f t="shared" si="1816"/>
        <x:v>20</x:v>
      </x:c>
      <x:c r="L9738" s="53">
        <x:f t="shared" si="1817"/>
        <x:v>52</x:v>
      </x:c>
      <x:c r="M9738" s="54">
        <x:f t="shared" si="1818"/>
        <x:v>6780.8971192480803</x:v>
      </x:c>
      <x:c r="N9738" s="54">
        <x:f t="shared" si="1819"/>
        <x:v>4.2089563328111668</x:v>
      </x:c>
      <x:c r="O9738" s="55">
        <x:f t="shared" si="1820"/>
        <x:v>214892</x:v>
      </x:c>
      <x:c r="P9738" s="55">
        <x:f t="shared" si="1821"/>
        <x:v>37840</x:v>
      </x:c>
      <x:c r="Q9738" s="55">
        <x:f t="shared" si="1822"/>
        <x:v>130223.90832027917</x:v>
      </x:c>
      <x:c r="R9738" s="55">
        <x:f t="shared" si="1823"/>
        <x:v>26828.091679720834</x:v>
      </x:c>
      <x:c r="S9738" s="1" t="str">
        <x:f t="shared" si="1824"/>
        <x:v>NO</x:v>
      </x:c>
      <x:c r="T9738" s="1">
        <x:f t="shared" si="1825"/>
        <x:v>-9.9999999999999997E+98</x:v>
      </x:c>
    </x:row>
    <x:row r="9739">
      <x:c r="A9739" s="1"/>
      <x:c r="B9739" s="1"/>
      <x:c r="C9739" s="1"/>
      <x:c r="D9739" s="1"/>
      <x:c r="E9739" s="1"/>
      <x:c r="F9739" s="1"/>
      <x:c r="G9739" s="1"/>
      <x:c r="H9739" s="1"/>
      <x:c r="I9739" s="53">
        <x:f t="shared" si="1814"/>
        <x:v>14</x:v>
      </x:c>
      <x:c r="J9739" s="53">
        <x:f t="shared" si="1815"/>
        <x:v>18</x:v>
      </x:c>
      <x:c r="K9739" s="53">
        <x:f t="shared" si="1816"/>
        <x:v>21</x:v>
      </x:c>
      <x:c r="L9739" s="53">
        <x:f t="shared" si="1817"/>
        <x:v>53</x:v>
      </x:c>
      <x:c r="M9739" s="54">
        <x:f t="shared" si="1818"/>
        <x:v>6853.732859474524</x:v>
      </x:c>
      <x:c r="N9739" s="54">
        <x:f t="shared" si="1819"/>
        <x:v>4.2595367079684197</x:v>
      </x:c>
      <x:c r="O9739" s="55">
        <x:f t="shared" si="1820"/>
        <x:v>217592</x:v>
      </x:c>
      <x:c r="P9739" s="55">
        <x:f t="shared" si="1821"/>
        <x:v>38720</x:v>
      </x:c>
      <x:c r="Q9739" s="55">
        <x:f t="shared" si="1822"/>
        <x:v>131488.41769921049</x:v>
      </x:c>
      <x:c r="R9739" s="55">
        <x:f t="shared" si="1823"/>
        <x:v>27383.582300789509</x:v>
      </x:c>
      <x:c r="S9739" s="1" t="str">
        <x:f t="shared" si="1824"/>
        <x:v>NO</x:v>
      </x:c>
      <x:c r="T9739" s="1">
        <x:f t="shared" si="1825"/>
        <x:v>-9.9999999999999997E+98</x:v>
      </x:c>
    </x:row>
    <x:row r="9740">
      <x:c r="A9740" s="1"/>
      <x:c r="B9740" s="1"/>
      <x:c r="C9740" s="1"/>
      <x:c r="D9740" s="1"/>
      <x:c r="E9740" s="1"/>
      <x:c r="F9740" s="1"/>
      <x:c r="G9740" s="1"/>
      <x:c r="H9740" s="1"/>
      <x:c r="I9740" s="53">
        <x:f t="shared" si="1814"/>
        <x:v>14</x:v>
      </x:c>
      <x:c r="J9740" s="53">
        <x:f t="shared" si="1815"/>
        <x:v>18</x:v>
      </x:c>
      <x:c r="K9740" s="53">
        <x:f t="shared" si="1816"/>
        <x:v>22</x:v>
      </x:c>
      <x:c r="L9740" s="53">
        <x:f t="shared" si="1817"/>
        <x:v>54</x:v>
      </x:c>
      <x:c r="M9740" s="54">
        <x:f t="shared" si="1818"/>
        <x:v>6928.2092067209205</x:v>
      </x:c>
      <x:c r="N9740" s="54">
        <x:f t="shared" si="1819"/>
        <x:v>4.3112563935561949</x:v>
      </x:c>
      <x:c r="O9740" s="55">
        <x:f t="shared" si="1820"/>
        <x:v>220292</x:v>
      </x:c>
      <x:c r="P9740" s="55">
        <x:f t="shared" si="1821"/>
        <x:v>39600</x:v>
      </x:c>
      <x:c r="Q9740" s="55">
        <x:f t="shared" si="1822"/>
        <x:v>132781.40983890486</x:v>
      </x:c>
      <x:c r="R9740" s="55">
        <x:f t="shared" si="1823"/>
        <x:v>27910.590161095141</x:v>
      </x:c>
      <x:c r="S9740" s="1" t="str">
        <x:f t="shared" si="1824"/>
        <x:v>NO</x:v>
      </x:c>
      <x:c r="T9740" s="1">
        <x:f t="shared" si="1825"/>
        <x:v>-9.9999999999999997E+98</x:v>
      </x:c>
    </x:row>
    <x:row r="9741">
      <x:c r="A9741" s="1"/>
      <x:c r="B9741" s="1"/>
      <x:c r="C9741" s="1"/>
      <x:c r="D9741" s="1"/>
      <x:c r="E9741" s="1"/>
      <x:c r="F9741" s="1"/>
      <x:c r="G9741" s="1"/>
      <x:c r="H9741" s="1"/>
      <x:c r="I9741" s="53">
        <x:f t="shared" si="1814"/>
        <x:v>14</x:v>
      </x:c>
      <x:c r="J9741" s="53">
        <x:f t="shared" si="1815"/>
        <x:v>18</x:v>
      </x:c>
      <x:c r="K9741" s="53">
        <x:f t="shared" si="1816"/>
        <x:v>23</x:v>
      </x:c>
      <x:c r="L9741" s="53">
        <x:f t="shared" si="1817"/>
        <x:v>55</x:v>
      </x:c>
      <x:c r="M9741" s="54">
        <x:f t="shared" si="1818"/>
        <x:v>7004.3557955783563</x:v>
      </x:c>
      <x:c r="N9741" s="54">
        <x:f t="shared" si="1819"/>
        <x:v>4.3641359691516364</x:v>
      </x:c>
      <x:c r="O9741" s="55">
        <x:f t="shared" si="1820"/>
        <x:v>222992</x:v>
      </x:c>
      <x:c r="P9741" s="55">
        <x:f t="shared" si="1821"/>
        <x:v>40480</x:v>
      </x:c>
      <x:c r="Q9741" s="55">
        <x:f t="shared" si="1822"/>
        <x:v>134103.39922879089</x:v>
      </x:c>
      <x:c r="R9741" s="55">
        <x:f t="shared" si="1823"/>
        <x:v>28408.600771209109</x:v>
      </x:c>
      <x:c r="S9741" s="1" t="str">
        <x:f t="shared" si="1824"/>
        <x:v>NO</x:v>
      </x:c>
      <x:c r="T9741" s="1">
        <x:f t="shared" si="1825"/>
        <x:v>-9.9999999999999997E+98</x:v>
      </x:c>
    </x:row>
    <x:row r="9742">
      <x:c r="A9742" s="1"/>
      <x:c r="B9742" s="1"/>
      <x:c r="C9742" s="1"/>
      <x:c r="D9742" s="1"/>
      <x:c r="E9742" s="1"/>
      <x:c r="F9742" s="1"/>
      <x:c r="G9742" s="1"/>
      <x:c r="H9742" s="1"/>
      <x:c r="I9742" s="53">
        <x:f t="shared" si="1814"/>
        <x:v>14</x:v>
      </x:c>
      <x:c r="J9742" s="53">
        <x:f t="shared" si="1815"/>
        <x:v>18</x:v>
      </x:c>
      <x:c r="K9742" s="53">
        <x:f t="shared" si="1816"/>
        <x:v>24</x:v>
      </x:c>
      <x:c r="L9742" s="53">
        <x:f t="shared" si="1817"/>
        <x:v>56</x:v>
      </x:c>
      <x:c r="M9742" s="54">
        <x:f t="shared" si="1818"/>
        <x:v>7082.2027451578524</x:v>
      </x:c>
      <x:c r="N9742" s="54">
        <x:f t="shared" si="1819"/>
        <x:v>4.418196350804064</x:v>
      </x:c>
      <x:c r="O9742" s="55">
        <x:f t="shared" si="1820"/>
        <x:v>225692</x:v>
      </x:c>
      <x:c r="P9742" s="55">
        <x:f t="shared" si="1821"/>
        <x:v>41360</x:v>
      </x:c>
      <x:c r="Q9742" s="55">
        <x:f t="shared" si="1822"/>
        <x:v>135454.90877010161</x:v>
      </x:c>
      <x:c r="R9742" s="55">
        <x:f t="shared" si="1823"/>
        <x:v>28877.091229898389</x:v>
      </x:c>
      <x:c r="S9742" s="1" t="str">
        <x:f t="shared" si="1824"/>
        <x:v>NO</x:v>
      </x:c>
      <x:c r="T9742" s="1">
        <x:f t="shared" si="1825"/>
        <x:v>-9.9999999999999997E+98</x:v>
      </x:c>
    </x:row>
    <x:row r="9743">
      <x:c r="A9743" s="1"/>
      <x:c r="B9743" s="1"/>
      <x:c r="C9743" s="1"/>
      <x:c r="D9743" s="1"/>
      <x:c r="E9743" s="1"/>
      <x:c r="F9743" s="1"/>
      <x:c r="G9743" s="1"/>
      <x:c r="H9743" s="1"/>
      <x:c r="I9743" s="53">
        <x:f t="shared" si="1814"/>
        <x:v>14</x:v>
      </x:c>
      <x:c r="J9743" s="53">
        <x:f t="shared" si="1815"/>
        <x:v>18</x:v>
      </x:c>
      <x:c r="K9743" s="53">
        <x:f t="shared" si="1816"/>
        <x:v>25</x:v>
      </x:c>
      <x:c r="L9743" s="53">
        <x:f t="shared" si="1817"/>
        <x:v>57</x:v>
      </x:c>
      <x:c r="M9743" s="54">
        <x:f t="shared" si="1818"/>
        <x:v>7161.7806665729504</x:v>
      </x:c>
      <x:c r="N9743" s="54">
        <x:f t="shared" si="1819"/>
        <x:v>4.4734587962312151</x:v>
      </x:c>
      <x:c r="O9743" s="55">
        <x:f t="shared" si="1820"/>
        <x:v>228392</x:v>
      </x:c>
      <x:c r="P9743" s="55">
        <x:f t="shared" si="1821"/>
        <x:v>42240</x:v>
      </x:c>
      <x:c r="Q9743" s="55">
        <x:f t="shared" si="1822"/>
        <x:v>136836.4699057804</x:v>
      </x:c>
      <x:c r="R9743" s="55">
        <x:f t="shared" si="1823"/>
        <x:v>29315.530094219605</x:v>
      </x:c>
      <x:c r="S9743" s="1" t="str">
        <x:f t="shared" si="1824"/>
        <x:v>NO</x:v>
      </x:c>
      <x:c r="T9743" s="1">
        <x:f t="shared" si="1825"/>
        <x:v>-9.9999999999999997E+98</x:v>
      </x:c>
    </x:row>
    <x:row r="9744">
      <x:c r="A9744" s="1"/>
      <x:c r="B9744" s="1"/>
      <x:c r="C9744" s="1"/>
      <x:c r="D9744" s="1"/>
      <x:c r="E9744" s="1"/>
      <x:c r="F9744" s="1"/>
      <x:c r="G9744" s="1"/>
      <x:c r="H9744" s="1"/>
      <x:c r="I9744" s="53">
        <x:f t="shared" si="1814"/>
        <x:v>14</x:v>
      </x:c>
      <x:c r="J9744" s="53">
        <x:f t="shared" si="1815"/>
        <x:v>18</x:v>
      </x:c>
      <x:c r="K9744" s="53">
        <x:f t="shared" si="1816"/>
        <x:v>26</x:v>
      </x:c>
      <x:c r="L9744" s="53">
        <x:f t="shared" si="1817"/>
        <x:v>58</x:v>
      </x:c>
      <x:c r="M9744" s="54">
        <x:f t="shared" si="1818"/>
        <x:v>7243.1206705336681</x:v>
      </x:c>
      <x:c r="N9744" s="54">
        <x:f t="shared" si="1819"/>
        <x:v>4.5299449100928246</x:v>
      </x:c>
      <x:c r="O9744" s="55">
        <x:f t="shared" si="1820"/>
        <x:v>231092</x:v>
      </x:c>
      <x:c r="P9744" s="55">
        <x:f t="shared" si="1821"/>
        <x:v>43120</x:v>
      </x:c>
      <x:c r="Q9744" s="55">
        <x:f t="shared" si="1822"/>
        <x:v>138248.6227523206</x:v>
      </x:c>
      <x:c r="R9744" s="55">
        <x:f t="shared" si="1823"/>
        <x:v>29723.377247679397</x:v>
      </x:c>
      <x:c r="S9744" s="1" t="str">
        <x:f t="shared" si="1824"/>
        <x:v>NO</x:v>
      </x:c>
      <x:c r="T9744" s="1">
        <x:f t="shared" si="1825"/>
        <x:v>-9.9999999999999997E+98</x:v>
      </x:c>
    </x:row>
    <x:row r="9745">
      <x:c r="A9745" s="1"/>
      <x:c r="B9745" s="1"/>
      <x:c r="C9745" s="1"/>
      <x:c r="D9745" s="1"/>
      <x:c r="E9745" s="1"/>
      <x:c r="F9745" s="1"/>
      <x:c r="G9745" s="1"/>
      <x:c r="H9745" s="1"/>
      <x:c r="I9745" s="53">
        <x:f t="shared" si="1814"/>
        <x:v>14</x:v>
      </x:c>
      <x:c r="J9745" s="53">
        <x:f t="shared" si="1815"/>
        <x:v>18</x:v>
      </x:c>
      <x:c r="K9745" s="53">
        <x:f t="shared" si="1816"/>
        <x:v>27</x:v>
      </x:c>
      <x:c r="L9745" s="53">
        <x:f t="shared" si="1817"/>
        <x:v>59</x:v>
      </x:c>
      <x:c r="M9745" s="54">
        <x:f t="shared" si="1818"/>
        <x:v>7326.2543750534242</x:v>
      </x:c>
      <x:c r="N9745" s="54">
        <x:f t="shared" si="1819"/>
        <x:v>4.5876766493426553</x:v>
      </x:c>
      <x:c r="O9745" s="55">
        <x:f t="shared" si="1820"/>
        <x:v>233792</x:v>
      </x:c>
      <x:c r="P9745" s="55">
        <x:f t="shared" si="1821"/>
        <x:v>44000</x:v>
      </x:c>
      <x:c r="Q9745" s="55">
        <x:f t="shared" si="1822"/>
        <x:v>139691.91623356639</x:v>
      </x:c>
      <x:c r="R9745" s="55">
        <x:f t="shared" si="1823"/>
        <x:v>30100.083766433614</x:v>
      </x:c>
      <x:c r="S9745" s="1" t="str">
        <x:f t="shared" si="1824"/>
        <x:v>NO</x:v>
      </x:c>
      <x:c r="T9745" s="1">
        <x:f t="shared" si="1825"/>
        <x:v>-9.9999999999999997E+98</x:v>
      </x:c>
    </x:row>
    <x:row r="9746">
      <x:c r="A9746" s="1"/>
      <x:c r="B9746" s="1"/>
      <x:c r="C9746" s="1"/>
      <x:c r="D9746" s="1"/>
      <x:c r="E9746" s="1"/>
      <x:c r="F9746" s="1"/>
      <x:c r="G9746" s="1"/>
      <x:c r="H9746" s="1"/>
      <x:c r="I9746" s="53">
        <x:f t="shared" si="1814"/>
        <x:v>14</x:v>
      </x:c>
      <x:c r="J9746" s="53">
        <x:f t="shared" si="1815"/>
        <x:v>18</x:v>
      </x:c>
      <x:c r="K9746" s="53">
        <x:f t="shared" si="1816"/>
        <x:v>28</x:v>
      </x:c>
      <x:c r="L9746" s="53">
        <x:f t="shared" si="1817"/>
        <x:v>60</x:v>
      </x:c>
      <x:c r="M9746" s="54">
        <x:f t="shared" si="1818"/>
        <x:v>7411.2139132705779</x:v>
      </x:c>
      <x:c r="N9746" s="54">
        <x:f t="shared" si="1819"/>
        <x:v>4.6466763286601234</x:v>
      </x:c>
      <x:c r="O9746" s="55">
        <x:f t="shared" si="1820"/>
        <x:v>236492</x:v>
      </x:c>
      <x:c r="P9746" s="55">
        <x:f t="shared" si="1821"/>
        <x:v>44880</x:v>
      </x:c>
      <x:c r="Q9746" s="55">
        <x:f t="shared" si="1822"/>
        <x:v>141166.9082165031</x:v>
      </x:c>
      <x:c r="R9746" s="55">
        <x:f t="shared" si="1823"/>
        <x:v>30445.0917834969</x:v>
      </x:c>
      <x:c r="S9746" s="1" t="str">
        <x:f t="shared" si="1824"/>
        <x:v>NO</x:v>
      </x:c>
      <x:c r="T9746" s="1">
        <x:f t="shared" si="1825"/>
        <x:v>-9.9999999999999997E+98</x:v>
      </x:c>
    </x:row>
    <x:row r="9747">
      <x:c r="A9747" s="1"/>
      <x:c r="B9747" s="1"/>
      <x:c r="C9747" s="1"/>
      <x:c r="D9747" s="1"/>
      <x:c r="E9747" s="1"/>
      <x:c r="F9747" s="1"/>
      <x:c r="G9747" s="1"/>
      <x:c r="H9747" s="1"/>
      <x:c r="I9747" s="53">
        <x:f t="shared" si="1814"/>
        <x:v>14</x:v>
      </x:c>
      <x:c r="J9747" s="53">
        <x:f t="shared" si="1815"/>
        <x:v>18</x:v>
      </x:c>
      <x:c r="K9747" s="53">
        <x:f t="shared" si="1816"/>
        <x:v>29</x:v>
      </x:c>
      <x:c r="L9747" s="53">
        <x:f t="shared" si="1817"/>
        <x:v>61</x:v>
      </x:c>
      <x:c r="M9747" s="54">
        <x:f t="shared" si="1818"/>
        <x:v>7498.0319413862317</x:v>
      </x:c>
      <x:c r="N9747" s="54">
        <x:f t="shared" si="1819"/>
        <x:v>4.7069666259626608</x:v>
      </x:c>
      <x:c r="O9747" s="55">
        <x:f t="shared" si="1820"/>
        <x:v>239192</x:v>
      </x:c>
      <x:c r="P9747" s="55">
        <x:f t="shared" si="1821"/>
        <x:v>45760</x:v>
      </x:c>
      <x:c r="Q9747" s="55">
        <x:f t="shared" si="1822"/>
        <x:v>142674.1656490665</x:v>
      </x:c>
      <x:c r="R9747" s="55">
        <x:f t="shared" si="1823"/>
        <x:v>30757.834350933495</x:v>
      </x:c>
      <x:c r="S9747" s="1" t="str">
        <x:f t="shared" si="1824"/>
        <x:v>NO</x:v>
      </x:c>
      <x:c r="T9747" s="1">
        <x:f t="shared" si="1825"/>
        <x:v>-9.9999999999999997E+98</x:v>
      </x:c>
    </x:row>
    <x:row r="9748">
      <x:c r="A9748" s="1"/>
      <x:c r="B9748" s="1"/>
      <x:c r="C9748" s="1"/>
      <x:c r="D9748" s="1"/>
      <x:c r="E9748" s="1"/>
      <x:c r="F9748" s="1"/>
      <x:c r="G9748" s="1"/>
      <x:c r="H9748" s="1"/>
      <x:c r="I9748" s="53">
        <x:f t="shared" si="1814"/>
        <x:v>14</x:v>
      </x:c>
      <x:c r="J9748" s="53">
        <x:f t="shared" si="1815"/>
        <x:v>18</x:v>
      </x:c>
      <x:c r="K9748" s="53">
        <x:f t="shared" si="1816"/>
        <x:v>30</x:v>
      </x:c>
      <x:c r="L9748" s="53">
        <x:f t="shared" si="1817"/>
        <x:v>62</x:v>
      </x:c>
      <x:c r="M9748" s="54">
        <x:f t="shared" si="1818"/>
        <x:v>7586.7416467200028</x:v>
      </x:c>
      <x:c r="N9748" s="54">
        <x:f t="shared" si="1819"/>
        <x:v>4.768570588000002</x:v>
      </x:c>
      <x:c r="O9748" s="55">
        <x:f t="shared" si="1820"/>
        <x:v>241892</x:v>
      </x:c>
      <x:c r="P9748" s="55">
        <x:f t="shared" si="1821"/>
        <x:v>46640</x:v>
      </x:c>
      <x:c r="Q9748" s="55">
        <x:f t="shared" si="1822"/>
        <x:v>144214.26470000006</x:v>
      </x:c>
      <x:c r="R9748" s="55">
        <x:f t="shared" si="1823"/>
        <x:v>31037.735299999942</x:v>
      </x:c>
      <x:c r="S9748" s="1" t="str">
        <x:f t="shared" si="1824"/>
        <x:v>NO</x:v>
      </x:c>
      <x:c r="T9748" s="1">
        <x:f t="shared" si="1825"/>
        <x:v>-9.9999999999999997E+98</x:v>
      </x:c>
    </x:row>
    <x:row r="9749">
      <x:c r="A9749" s="1"/>
      <x:c r="B9749" s="1"/>
      <x:c r="C9749" s="1"/>
      <x:c r="D9749" s="1"/>
      <x:c r="E9749" s="1"/>
      <x:c r="F9749" s="1"/>
      <x:c r="G9749" s="1"/>
      <x:c r="H9749" s="1"/>
      <x:c r="I9749" s="53">
        <x:f t="shared" si="1814"/>
        <x:v>14</x:v>
      </x:c>
      <x:c r="J9749" s="53">
        <x:f t="shared" si="1815"/>
        <x:v>19</x:v>
      </x:c>
      <x:c r="K9749" s="53">
        <x:f t="shared" si="1816"/>
        <x:v>0</x:v>
      </x:c>
      <x:c r="L9749" s="53">
        <x:f t="shared" si="1817"/>
        <x:v>33</x:v>
      </x:c>
      <x:c r="M9749" s="54">
        <x:f t="shared" si="1818"/>
        <x:v>5696.0785089688661</x:v>
      </x:c>
      <x:c r="N9749" s="54">
        <x:f t="shared" si="1819"/>
        <x:v>3.4556100756728236</x:v>
      </x:c>
      <x:c r="O9749" s="55">
        <x:f t="shared" si="1820"/>
        <x:v>162986</x:v>
      </x:c>
      <x:c r="P9749" s="55">
        <x:f t="shared" si="1821"/>
        <x:v>20680</x:v>
      </x:c>
      <x:c r="Q9749" s="55">
        <x:f t="shared" si="1822"/>
        <x:v>111390.25189182059</x:v>
      </x:c>
      <x:c r="R9749" s="55">
        <x:f t="shared" si="1823"/>
        <x:v>10915.74810817941</x:v>
      </x:c>
      <x:c r="S9749" s="1" t="str">
        <x:f t="shared" si="1824"/>
        <x:v>YES</x:v>
      </x:c>
      <x:c r="T9749" s="1">
        <x:f t="shared" si="1825"/>
        <x:v>10915.74810817941</x:v>
      </x:c>
    </x:row>
    <x:row r="9750">
      <x:c r="A9750" s="1"/>
      <x:c r="B9750" s="1"/>
      <x:c r="C9750" s="1"/>
      <x:c r="D9750" s="1"/>
      <x:c r="E9750" s="1"/>
      <x:c r="F9750" s="1"/>
      <x:c r="G9750" s="1"/>
      <x:c r="H9750" s="1"/>
      <x:c r="I9750" s="53">
        <x:f t="shared" si="1814"/>
        <x:v>14</x:v>
      </x:c>
      <x:c r="J9750" s="53">
        <x:f t="shared" si="1815"/>
        <x:v>19</x:v>
      </x:c>
      <x:c r="K9750" s="53">
        <x:f t="shared" si="1816"/>
        <x:v>1</x:v>
      </x:c>
      <x:c r="L9750" s="53">
        <x:f t="shared" si="1817"/>
        <x:v>34</x:v>
      </x:c>
      <x:c r="M9750" s="54">
        <x:f t="shared" si="1818"/>
        <x:v>5741.6410089688661</x:v>
      </x:c>
      <x:c r="N9750" s="54">
        <x:f t="shared" si="1819"/>
        <x:v>3.4872507006728237</x:v>
      </x:c>
      <x:c r="O9750" s="55">
        <x:f t="shared" si="1820"/>
        <x:v>165686</x:v>
      </x:c>
      <x:c r="P9750" s="55">
        <x:f t="shared" si="1821"/>
        <x:v>21560</x:v>
      </x:c>
      <x:c r="Q9750" s="55">
        <x:f t="shared" si="1822"/>
        <x:v>112181.26751682059</x:v>
      </x:c>
      <x:c r="R9750" s="55">
        <x:f t="shared" si="1823"/>
        <x:v>11944.73248317941</x:v>
      </x:c>
      <x:c r="S9750" s="1" t="str">
        <x:f t="shared" si="1824"/>
        <x:v>YES</x:v>
      </x:c>
      <x:c r="T9750" s="1">
        <x:f t="shared" si="1825"/>
        <x:v>11944.73248317941</x:v>
      </x:c>
    </x:row>
    <x:row r="9751">
      <x:c r="A9751" s="1"/>
      <x:c r="B9751" s="1"/>
      <x:c r="C9751" s="1"/>
      <x:c r="D9751" s="1"/>
      <x:c r="E9751" s="1"/>
      <x:c r="F9751" s="1"/>
      <x:c r="G9751" s="1"/>
      <x:c r="H9751" s="1"/>
      <x:c r="I9751" s="53">
        <x:f t="shared" si="1814"/>
        <x:v>14</x:v>
      </x:c>
      <x:c r="J9751" s="53">
        <x:f t="shared" si="1815"/>
        <x:v>19</x:v>
      </x:c>
      <x:c r="K9751" s="53">
        <x:f t="shared" si="1816"/>
        <x:v>2</x:v>
      </x:c>
      <x:c r="L9751" s="53">
        <x:f t="shared" si="1817"/>
        <x:v>35</x:v>
      </x:c>
      <x:c r="M9751" s="54">
        <x:f t="shared" si="1818"/>
        <x:v>5788.3425714688665</x:v>
      </x:c>
      <x:c r="N9751" s="54">
        <x:f t="shared" si="1819"/>
        <x:v>3.5196823412978238</x:v>
      </x:c>
      <x:c r="O9751" s="55">
        <x:f t="shared" si="1820"/>
        <x:v>168386</x:v>
      </x:c>
      <x:c r="P9751" s="55">
        <x:f t="shared" si="1821"/>
        <x:v>22440</x:v>
      </x:c>
      <x:c r="Q9751" s="55">
        <x:f t="shared" si="1822"/>
        <x:v>112992.05853244559</x:v>
      </x:c>
      <x:c r="R9751" s="55">
        <x:f t="shared" si="1823"/>
        <x:v>12953.94146755441</x:v>
      </x:c>
      <x:c r="S9751" s="1" t="str">
        <x:f t="shared" si="1824"/>
        <x:v>YES</x:v>
      </x:c>
      <x:c r="T9751" s="1">
        <x:f t="shared" si="1825"/>
        <x:v>12953.94146755441</x:v>
      </x:c>
    </x:row>
    <x:row r="9752">
      <x:c r="A9752" s="1"/>
      <x:c r="B9752" s="1"/>
      <x:c r="C9752" s="1"/>
      <x:c r="D9752" s="1"/>
      <x:c r="E9752" s="1"/>
      <x:c r="F9752" s="1"/>
      <x:c r="G9752" s="1"/>
      <x:c r="H9752" s="1"/>
      <x:c r="I9752" s="53">
        <x:f t="shared" si="1814"/>
        <x:v>14</x:v>
      </x:c>
      <x:c r="J9752" s="53">
        <x:f t="shared" si="1815"/>
        <x:v>19</x:v>
      </x:c>
      <x:c r="K9752" s="53">
        <x:f t="shared" si="1816"/>
        <x:v>3</x:v>
      </x:c>
      <x:c r="L9752" s="53">
        <x:f t="shared" si="1817"/>
        <x:v>36</x:v>
      </x:c>
      <x:c r="M9752" s="54">
        <x:f t="shared" si="1818"/>
        <x:v>5836.2045538907414</x:v>
      </x:c>
      <x:c r="N9752" s="54">
        <x:f t="shared" si="1819"/>
        <x:v>3.5529198290907926</x:v>
      </x:c>
      <x:c r="O9752" s="55">
        <x:f t="shared" si="1820"/>
        <x:v>171086</x:v>
      </x:c>
      <x:c r="P9752" s="55">
        <x:f t="shared" si="1821"/>
        <x:v>23320</x:v>
      </x:c>
      <x:c r="Q9752" s="55">
        <x:f t="shared" si="1822"/>
        <x:v>113822.99572726981</x:v>
      </x:c>
      <x:c r="R9752" s="55">
        <x:f t="shared" si="1823"/>
        <x:v>13943.004272730192</x:v>
      </x:c>
      <x:c r="S9752" s="1" t="str">
        <x:f t="shared" si="1824"/>
        <x:v>YES</x:v>
      </x:c>
      <x:c r="T9752" s="1">
        <x:f t="shared" si="1825"/>
        <x:v>13943.004272730192</x:v>
      </x:c>
    </x:row>
    <x:row r="9753">
      <x:c r="A9753" s="1"/>
      <x:c r="B9753" s="1"/>
      <x:c r="C9753" s="1"/>
      <x:c r="D9753" s="1"/>
      <x:c r="E9753" s="1"/>
      <x:c r="F9753" s="1"/>
      <x:c r="G9753" s="1"/>
      <x:c r="H9753" s="1"/>
      <x:c r="I9753" s="53">
        <x:f t="shared" si="1814"/>
        <x:v>14</x:v>
      </x:c>
      <x:c r="J9753" s="53">
        <x:f t="shared" si="1815"/>
        <x:v>19</x:v>
      </x:c>
      <x:c r="K9753" s="53">
        <x:f t="shared" si="1816"/>
        <x:v>4</x:v>
      </x:c>
      <x:c r="L9753" s="53">
        <x:f t="shared" si="1817"/>
        <x:v>37</x:v>
      </x:c>
      <x:c r="M9753" s="54">
        <x:f t="shared" si="1818"/>
        <x:v>5885.2486696133974</x:v>
      </x:c>
      <x:c r="N9753" s="54">
        <x:f t="shared" si="1819"/>
        <x:v>3.5869782427870813</x:v>
      </x:c>
      <x:c r="O9753" s="55">
        <x:f t="shared" si="1820"/>
        <x:v>173786</x:v>
      </x:c>
      <x:c r="P9753" s="55">
        <x:f t="shared" si="1821"/>
        <x:v>24200</x:v>
      </x:c>
      <x:c r="Q9753" s="55">
        <x:f t="shared" si="1822"/>
        <x:v>114674.45606967703</x:v>
      </x:c>
      <x:c r="R9753" s="55">
        <x:f t="shared" si="1823"/>
        <x:v>14911.543930322965</x:v>
      </x:c>
      <x:c r="S9753" s="1" t="str">
        <x:f t="shared" si="1824"/>
        <x:v>YES</x:v>
      </x:c>
      <x:c r="T9753" s="1">
        <x:f t="shared" si="1825"/>
        <x:v>14911.543930322965</x:v>
      </x:c>
    </x:row>
    <x:row r="9754">
      <x:c r="A9754" s="1"/>
      <x:c r="B9754" s="1"/>
      <x:c r="C9754" s="1"/>
      <x:c r="D9754" s="1"/>
      <x:c r="E9754" s="1"/>
      <x:c r="F9754" s="1"/>
      <x:c r="G9754" s="1"/>
      <x:c r="H9754" s="1"/>
      <x:c r="I9754" s="53">
        <x:f t="shared" si="1814"/>
        <x:v>14</x:v>
      </x:c>
      <x:c r="J9754" s="53">
        <x:f t="shared" si="1815"/>
        <x:v>19</x:v>
      </x:c>
      <x:c r="K9754" s="53">
        <x:f t="shared" si="1816"/>
        <x:v>5</x:v>
      </x:c>
      <x:c r="L9754" s="53">
        <x:f t="shared" si="1817"/>
        <x:v>38</x:v>
      </x:c>
      <x:c r="M9754" s="54">
        <x:f t="shared" si="1818"/>
        <x:v>5935.4969935346007</x:v>
      </x:c>
      <x:c r="N9754" s="54">
        <x:f t="shared" si="1819"/>
        <x:v>3.6218729121768058</x:v>
      </x:c>
      <x:c r="O9754" s="55">
        <x:f t="shared" si="1820"/>
        <x:v>176486</x:v>
      </x:c>
      <x:c r="P9754" s="55">
        <x:f t="shared" si="1821"/>
        <x:v>25080</x:v>
      </x:c>
      <x:c r="Q9754" s="55">
        <x:f t="shared" si="1822"/>
        <x:v>115546.82280442015</x:v>
      </x:c>
      <x:c r="R9754" s="55">
        <x:f t="shared" si="1823"/>
        <x:v>15859.177195579847</x:v>
      </x:c>
      <x:c r="S9754" s="1" t="str">
        <x:f t="shared" si="1824"/>
        <x:v>YES</x:v>
      </x:c>
      <x:c r="T9754" s="1">
        <x:f t="shared" si="1825"/>
        <x:v>15859.177195579847</x:v>
      </x:c>
    </x:row>
    <x:row r="9755">
      <x:c r="A9755" s="1"/>
      <x:c r="B9755" s="1"/>
      <x:c r="C9755" s="1"/>
      <x:c r="D9755" s="1"/>
      <x:c r="E9755" s="1"/>
      <x:c r="F9755" s="1"/>
      <x:c r="G9755" s="1"/>
      <x:c r="H9755" s="1"/>
      <x:c r="I9755" s="53">
        <x:f t="shared" si="1814"/>
        <x:v>14</x:v>
      </x:c>
      <x:c r="J9755" s="53">
        <x:f t="shared" si="1815"/>
        <x:v>19</x:v>
      </x:c>
      <x:c r="K9755" s="53">
        <x:f t="shared" si="1816"/>
        <x:v>6</x:v>
      </x:c>
      <x:c r="L9755" s="53">
        <x:f t="shared" si="1817"/>
        <x:v>39</x:v>
      </x:c>
      <x:c r="M9755" s="54">
        <x:f t="shared" si="1818"/>
        <x:v>5986.9719677162338</x:v>
      </x:c>
      <x:c r="N9755" s="54">
        <x:f t="shared" si="1819"/>
        <x:v>3.6576194220251623</x:v>
      </x:c>
      <x:c r="O9755" s="55">
        <x:f t="shared" si="1820"/>
        <x:v>179186</x:v>
      </x:c>
      <x:c r="P9755" s="55">
        <x:f t="shared" si="1821"/>
        <x:v>25960</x:v>
      </x:c>
      <x:c r="Q9755" s="55">
        <x:f t="shared" si="1822"/>
        <x:v>116440.48555062906</x:v>
      </x:c>
      <x:c r="R9755" s="55">
        <x:f t="shared" si="1823"/>
        <x:v>16785.514449370938</x:v>
      </x:c>
      <x:c r="S9755" s="1" t="str">
        <x:f t="shared" si="1824"/>
        <x:v>YES</x:v>
      </x:c>
      <x:c r="T9755" s="1">
        <x:f t="shared" si="1825"/>
        <x:v>16785.514449370938</x:v>
      </x:c>
    </x:row>
    <x:row r="9756">
      <x:c r="A9756" s="1"/>
      <x:c r="B9756" s="1"/>
      <x:c r="C9756" s="1"/>
      <x:c r="D9756" s="1"/>
      <x:c r="E9756" s="1"/>
      <x:c r="F9756" s="1"/>
      <x:c r="G9756" s="1"/>
      <x:c r="H9756" s="1"/>
      <x:c r="I9756" s="53">
        <x:f t="shared" si="1814"/>
        <x:v>14</x:v>
      </x:c>
      <x:c r="J9756" s="53">
        <x:f t="shared" si="1815"/>
        <x:v>19</x:v>
      </x:c>
      <x:c r="K9756" s="53">
        <x:f t="shared" si="1816"/>
        <x:v>7</x:v>
      </x:c>
      <x:c r="L9756" s="53">
        <x:f t="shared" si="1817"/>
        <x:v>40</x:v>
      </x:c>
      <x:c r="M9756" s="54">
        <x:f t="shared" si="1818"/>
        <x:v>6039.6964071141947</x:v>
      </x:c>
      <x:c r="N9756" s="54">
        <x:f t="shared" si="1819"/>
        <x:v>3.6942336160515241</x:v>
      </x:c>
      <x:c r="O9756" s="55">
        <x:f t="shared" si="1820"/>
        <x:v>181886</x:v>
      </x:c>
      <x:c r="P9756" s="55">
        <x:f t="shared" si="1821"/>
        <x:v>26840</x:v>
      </x:c>
      <x:c r="Q9756" s="55">
        <x:f t="shared" si="1822"/>
        <x:v>117355.84040128811</x:v>
      </x:c>
      <x:c r="R9756" s="55">
        <x:f t="shared" si="1823"/>
        <x:v>17690.159598711893</x:v>
      </x:c>
      <x:c r="S9756" s="1" t="str">
        <x:f t="shared" si="1824"/>
        <x:v>YES</x:v>
      </x:c>
      <x:c r="T9756" s="1">
        <x:f t="shared" si="1825"/>
        <x:v>17690.159598711893</x:v>
      </x:c>
    </x:row>
    <x:row r="9757">
      <x:c r="A9757" s="1"/>
      <x:c r="B9757" s="1"/>
      <x:c r="C9757" s="1"/>
      <x:c r="D9757" s="1"/>
      <x:c r="E9757" s="1"/>
      <x:c r="F9757" s="1"/>
      <x:c r="G9757" s="1"/>
      <x:c r="H9757" s="1"/>
      <x:c r="I9757" s="53">
        <x:f t="shared" si="1814"/>
        <x:v>14</x:v>
      </x:c>
      <x:c r="J9757" s="53">
        <x:f t="shared" si="1815"/>
        <x:v>19</x:v>
      </x:c>
      <x:c r="K9757" s="53">
        <x:f t="shared" si="1816"/>
        <x:v>8</x:v>
      </x:c>
      <x:c r="L9757" s="53">
        <x:f t="shared" si="1817"/>
        <x:v>41</x:v>
      </x:c>
      <x:c r="M9757" s="54">
        <x:f t="shared" si="1818"/>
        <x:v>6093.6935053941743</x:v>
      </x:c>
      <x:c r="N9757" s="54">
        <x:f t="shared" si="1819"/>
        <x:v>3.7317316009681765</x:v>
      </x:c>
      <x:c r="O9757" s="55">
        <x:f t="shared" si="1820"/>
        <x:v>184586</x:v>
      </x:c>
      <x:c r="P9757" s="55">
        <x:f t="shared" si="1821"/>
        <x:v>27720</x:v>
      </x:c>
      <x:c r="Q9757" s="55">
        <x:f t="shared" si="1822"/>
        <x:v>118293.29002420441</x:v>
      </x:c>
      <x:c r="R9757" s="55">
        <x:f t="shared" si="1823"/>
        <x:v>18572.709975795588</x:v>
      </x:c>
      <x:c r="S9757" s="1" t="str">
        <x:f t="shared" si="1824"/>
        <x:v>YES</x:v>
      </x:c>
      <x:c r="T9757" s="1">
        <x:f t="shared" si="1825"/>
        <x:v>18572.709975795588</x:v>
      </x:c>
    </x:row>
    <x:row r="9758">
      <x:c r="A9758" s="1"/>
      <x:c r="B9758" s="1"/>
      <x:c r="C9758" s="1"/>
      <x:c r="D9758" s="1"/>
      <x:c r="E9758" s="1"/>
      <x:c r="F9758" s="1"/>
      <x:c r="G9758" s="1"/>
      <x:c r="H9758" s="1"/>
      <x:c r="I9758" s="53">
        <x:f t="shared" si="1814"/>
        <x:v>14</x:v>
      </x:c>
      <x:c r="J9758" s="53">
        <x:f t="shared" si="1815"/>
        <x:v>19</x:v>
      </x:c>
      <x:c r="K9758" s="53">
        <x:f t="shared" si="1816"/>
        <x:v>9</x:v>
      </x:c>
      <x:c r="L9758" s="53">
        <x:f t="shared" si="1817"/>
        <x:v>42</x:v>
      </x:c>
      <x:c r="M9758" s="54">
        <x:f t="shared" si="1818"/>
        <x:v>6148.9868408345692</x:v>
      </x:c>
      <x:c r="N9758" s="54">
        <x:f t="shared" si="1819"/>
        <x:v>3.7701297505795619</x:v>
      </x:c>
      <x:c r="O9758" s="55">
        <x:f t="shared" si="1820"/>
        <x:v>187286</x:v>
      </x:c>
      <x:c r="P9758" s="55">
        <x:f t="shared" si="1821"/>
        <x:v>28600</x:v>
      </x:c>
      <x:c r="Q9758" s="55">
        <x:f t="shared" si="1822"/>
        <x:v>119253.24376448905</x:v>
      </x:c>
      <x:c r="R9758" s="55">
        <x:f t="shared" si="1823"/>
        <x:v>19432.756235510955</x:v>
      </x:c>
      <x:c r="S9758" s="1" t="str">
        <x:f t="shared" si="1824"/>
        <x:v>YES</x:v>
      </x:c>
      <x:c r="T9758" s="1">
        <x:f t="shared" si="1825"/>
        <x:v>19432.756235510955</x:v>
      </x:c>
    </x:row>
    <x:row r="9759">
      <x:c r="A9759" s="1"/>
      <x:c r="B9759" s="1"/>
      <x:c r="C9759" s="1"/>
      <x:c r="D9759" s="1"/>
      <x:c r="E9759" s="1"/>
      <x:c r="F9759" s="1"/>
      <x:c r="G9759" s="1"/>
      <x:c r="H9759" s="1"/>
      <x:c r="I9759" s="53">
        <x:f t="shared" si="1814"/>
        <x:v>14</x:v>
      </x:c>
      <x:c r="J9759" s="53">
        <x:f t="shared" si="1815"/>
        <x:v>19</x:v>
      </x:c>
      <x:c r="K9759" s="53">
        <x:f t="shared" si="1816"/>
        <x:v>10</x:v>
      </x:c>
      <x:c r="L9759" s="53">
        <x:f t="shared" si="1817"/>
        <x:v>43</x:v>
      </x:c>
      <x:c r="M9759" s="54">
        <x:f t="shared" si="1818"/>
        <x:v>6205.6003823177816</x:v>
      </x:c>
      <x:c r="N9759" s="54">
        <x:f t="shared" si="1819"/>
        <x:v>3.8094447099429041</x:v>
      </x:c>
      <x:c r="O9759" s="55">
        <x:f t="shared" si="1820"/>
        <x:v>189986</x:v>
      </x:c>
      <x:c r="P9759" s="55">
        <x:f t="shared" si="1821"/>
        <x:v>29480</x:v>
      </x:c>
      <x:c r="Q9759" s="55">
        <x:f t="shared" si="1822"/>
        <x:v>120236.11774857259</x:v>
      </x:c>
      <x:c r="R9759" s="55">
        <x:f t="shared" si="1823"/>
        <x:v>20269.882251427407</x:v>
      </x:c>
      <x:c r="S9759" s="1" t="str">
        <x:f t="shared" si="1824"/>
        <x:v>YES</x:v>
      </x:c>
      <x:c r="T9759" s="1">
        <x:f t="shared" si="1825"/>
        <x:v>20269.882251427407</x:v>
      </x:c>
    </x:row>
    <x:row r="9760">
      <x:c r="A9760" s="1"/>
      <x:c r="B9760" s="1"/>
      <x:c r="C9760" s="1"/>
      <x:c r="D9760" s="1"/>
      <x:c r="E9760" s="1"/>
      <x:c r="F9760" s="1"/>
      <x:c r="G9760" s="1"/>
      <x:c r="H9760" s="1"/>
      <x:c r="I9760" s="53">
        <x:f t="shared" si="1814"/>
        <x:v>14</x:v>
      </x:c>
      <x:c r="J9760" s="53">
        <x:f t="shared" si="1815"/>
        <x:v>19</x:v>
      </x:c>
      <x:c r="K9760" s="53">
        <x:f t="shared" si="1816"/>
        <x:v>11</x:v>
      </x:c>
      <x:c r="L9760" s="53">
        <x:f t="shared" si="1817"/>
        <x:v>44</x:v>
      </x:c>
      <x:c r="M9760" s="54">
        <x:f t="shared" si="1818"/>
        <x:v>6263.558495411221</x:v>
      </x:c>
      <x:c r="N9760" s="54">
        <x:f t="shared" si="1819"/>
        <x:v>3.8496933995911258</x:v>
      </x:c>
      <x:c r="O9760" s="55">
        <x:f t="shared" si="1820"/>
        <x:v>192686</x:v>
      </x:c>
      <x:c r="P9760" s="55">
        <x:f t="shared" si="1821"/>
        <x:v>30360</x:v>
      </x:c>
      <x:c r="Q9760" s="55">
        <x:f t="shared" si="1822"/>
        <x:v>121242.33498977814</x:v>
      </x:c>
      <x:c r="R9760" s="55">
        <x:f t="shared" si="1823"/>
        <x:v>21083.665010221855</x:v>
      </x:c>
      <x:c r="S9760" s="1" t="str">
        <x:f t="shared" si="1824"/>
        <x:v>YES</x:v>
      </x:c>
      <x:c r="T9760" s="1">
        <x:f t="shared" si="1825"/>
        <x:v>21083.665010221855</x:v>
      </x:c>
    </x:row>
    <x:row r="9761">
      <x:c r="A9761" s="1"/>
      <x:c r="B9761" s="1"/>
      <x:c r="C9761" s="1"/>
      <x:c r="D9761" s="1"/>
      <x:c r="E9761" s="1"/>
      <x:c r="F9761" s="1"/>
      <x:c r="G9761" s="1"/>
      <x:c r="H9761" s="1"/>
      <x:c r="I9761" s="53">
        <x:f t="shared" si="1814"/>
        <x:v>14</x:v>
      </x:c>
      <x:c r="J9761" s="53">
        <x:f t="shared" si="1815"/>
        <x:v>19</x:v>
      </x:c>
      <x:c r="K9761" s="53">
        <x:f t="shared" si="1816"/>
        <x:v>12</x:v>
      </x:c>
      <x:c r="L9761" s="53">
        <x:f t="shared" si="1817"/>
        <x:v>45</x:v>
      </x:c>
      <x:c r="M9761" s="54">
        <x:f t="shared" si="1818"/>
        <x:v>6322.885948539285</x:v>
      </x:c>
      <x:c r="N9761" s="54">
        <x:f t="shared" si="1819"/>
        <x:v>3.890893019818948</x:v>
      </x:c>
      <x:c r="O9761" s="55">
        <x:f t="shared" si="1820"/>
        <x:v>195386</x:v>
      </x:c>
      <x:c r="P9761" s="55">
        <x:f t="shared" si="1821"/>
        <x:v>31240</x:v>
      </x:c>
      <x:c r="Q9761" s="55">
        <x:f t="shared" si="1822"/>
        <x:v>122272.32549547369</x:v>
      </x:c>
      <x:c r="R9761" s="55">
        <x:f t="shared" si="1823"/>
        <x:v>21873.674504526309</x:v>
      </x:c>
      <x:c r="S9761" s="1" t="str">
        <x:f t="shared" si="1824"/>
        <x:v>YES</x:v>
      </x:c>
      <x:c r="T9761" s="1">
        <x:f t="shared" si="1825"/>
        <x:v>21873.674504526309</x:v>
      </x:c>
    </x:row>
    <x:row r="9762">
      <x:c r="A9762" s="1"/>
      <x:c r="B9762" s="1"/>
      <x:c r="C9762" s="1"/>
      <x:c r="D9762" s="1"/>
      <x:c r="E9762" s="1"/>
      <x:c r="F9762" s="1"/>
      <x:c r="G9762" s="1"/>
      <x:c r="H9762" s="1"/>
      <x:c r="I9762" s="53">
        <x:f t="shared" si="1814"/>
        <x:v>14</x:v>
      </x:c>
      <x:c r="J9762" s="53">
        <x:f t="shared" si="1815"/>
        <x:v>19</x:v>
      </x:c>
      <x:c r="K9762" s="53">
        <x:f t="shared" si="1816"/>
        <x:v>13</x:v>
      </x:c>
      <x:c r="L9762" s="53">
        <x:f t="shared" si="1817"/>
        <x:v>46</x:v>
      </x:c>
      <x:c r="M9762" s="54">
        <x:f t="shared" si="1818"/>
        <x:v>6383.60791924767</x:v>
      </x:c>
      <x:c r="N9762" s="54">
        <x:f t="shared" si="1819"/>
        <x:v>3.9330610550331042</x:v>
      </x:c>
      <x:c r="O9762" s="55">
        <x:f t="shared" si="1820"/>
        <x:v>198086</x:v>
      </x:c>
      <x:c r="P9762" s="55">
        <x:f t="shared" si="1821"/>
        <x:v>32120</x:v>
      </x:c>
      <x:c r="Q9762" s="55">
        <x:f t="shared" si="1822"/>
        <x:v>123326.5263758276</x:v>
      </x:c>
      <x:c r="R9762" s="55">
        <x:f t="shared" si="1823"/>
        <x:v>22639.473624172402</x:v>
      </x:c>
      <x:c r="S9762" s="1" t="str">
        <x:f t="shared" si="1824"/>
        <x:v>YES</x:v>
      </x:c>
      <x:c r="T9762" s="1">
        <x:f t="shared" si="1825"/>
        <x:v>22639.473624172402</x:v>
      </x:c>
    </x:row>
    <x:row r="9763">
      <x:c r="A9763" s="1"/>
      <x:c r="B9763" s="1"/>
      <x:c r="C9763" s="1"/>
      <x:c r="D9763" s="1"/>
      <x:c r="E9763" s="1"/>
      <x:c r="F9763" s="1"/>
      <x:c r="G9763" s="1"/>
      <x:c r="H9763" s="1"/>
      <x:c r="I9763" s="53">
        <x:f t="shared" si="1814"/>
        <x:v>14</x:v>
      </x:c>
      <x:c r="J9763" s="53">
        <x:f t="shared" si="1815"/>
        <x:v>19</x:v>
      </x:c>
      <x:c r="K9763" s="53">
        <x:f t="shared" si="1816"/>
        <x:v>14</x:v>
      </x:c>
      <x:c r="L9763" s="53">
        <x:f t="shared" si="1817"/>
        <x:v>47</x:v>
      </x:c>
      <x:c r="M9763" s="54">
        <x:f t="shared" si="1818"/>
        <x:v>6445.750000561331</x:v>
      </x:c>
      <x:c r="N9763" s="54">
        <x:f t="shared" si="1819"/>
        <x:v>3.976215278167591</x:v>
      </x:c>
      <x:c r="O9763" s="55">
        <x:f t="shared" si="1820"/>
        <x:v>200786</x:v>
      </x:c>
      <x:c r="P9763" s="55">
        <x:f t="shared" si="1821"/>
        <x:v>33000</x:v>
      </x:c>
      <x:c r="Q9763" s="55">
        <x:f t="shared" si="1822"/>
        <x:v>124405.38195418977</x:v>
      </x:c>
      <x:c r="R9763" s="55">
        <x:f t="shared" si="1823"/>
        <x:v>23380.618045810232</x:v>
      </x:c>
      <x:c r="S9763" s="1" t="str">
        <x:f t="shared" si="1824"/>
        <x:v>YES</x:v>
      </x:c>
      <x:c r="T9763" s="1">
        <x:f t="shared" si="1825"/>
        <x:v>23380.618045810232</x:v>
      </x:c>
    </x:row>
    <x:row r="9764">
      <x:c r="A9764" s="1"/>
      <x:c r="B9764" s="1"/>
      <x:c r="C9764" s="1"/>
      <x:c r="D9764" s="1"/>
      <x:c r="E9764" s="1"/>
      <x:c r="F9764" s="1"/>
      <x:c r="G9764" s="1"/>
      <x:c r="H9764" s="1"/>
      <x:c r="I9764" s="53">
        <x:f t="shared" si="1814"/>
        <x:v>14</x:v>
      </x:c>
      <x:c r="J9764" s="53">
        <x:f t="shared" si="1815"/>
        <x:v>19</x:v>
      </x:c>
      <x:c r="K9764" s="53">
        <x:f t="shared" si="1816"/>
        <x:v>15</x:v>
      </x:c>
      <x:c r="L9764" s="53">
        <x:f t="shared" si="1817"/>
        <x:v>48</x:v>
      </x:c>
      <x:c r="M9764" s="54">
        <x:f t="shared" si="1818"/>
        <x:v>6509.3382074374767</x:v>
      </x:c>
      <x:c r="N9764" s="54">
        <x:f t="shared" si="1819"/>
        <x:v>4.0203737551649148</x:v>
      </x:c>
      <x:c r="O9764" s="55">
        <x:f t="shared" si="1820"/>
        <x:v>203486</x:v>
      </x:c>
      <x:c r="P9764" s="55">
        <x:f t="shared" si="1821"/>
        <x:v>33880</x:v>
      </x:c>
      <x:c r="Q9764" s="55">
        <x:f t="shared" si="1822"/>
        <x:v>125509.34387912285</x:v>
      </x:c>
      <x:c r="R9764" s="55">
        <x:f t="shared" si="1823"/>
        <x:v>24096.656120877145</x:v>
      </x:c>
      <x:c r="S9764" s="1" t="str">
        <x:f t="shared" si="1824"/>
        <x:v>NO</x:v>
      </x:c>
      <x:c r="T9764" s="1">
        <x:f t="shared" si="1825"/>
        <x:v>-9.9999999999999997E+98</x:v>
      </x:c>
    </x:row>
    <x:row r="9765">
      <x:c r="A9765" s="1"/>
      <x:c r="B9765" s="1"/>
      <x:c r="C9765" s="1"/>
      <x:c r="D9765" s="1"/>
      <x:c r="E9765" s="1"/>
      <x:c r="F9765" s="1"/>
      <x:c r="G9765" s="1"/>
      <x:c r="H9765" s="1"/>
      <x:c r="I9765" s="53">
        <x:f t="shared" si="1814"/>
        <x:v>14</x:v>
      </x:c>
      <x:c r="J9765" s="53">
        <x:f t="shared" si="1815"/>
        <x:v>19</x:v>
      </x:c>
      <x:c r="K9765" s="53">
        <x:f t="shared" si="1816"/>
        <x:v>16</x:v>
      </x:c>
      <x:c r="L9765" s="53">
        <x:f t="shared" si="1817"/>
        <x:v>49</x:v>
      </x:c>
      <x:c r="M9765" s="54">
        <x:f t="shared" si="1818"/>
        <x:v>6574.3989833149662</x:v>
      </x:c>
      <x:c r="N9765" s="54">
        <x:f t="shared" si="1819"/>
        <x:v>4.0655548495242817</x:v>
      </x:c>
      <x:c r="O9765" s="55">
        <x:f t="shared" si="1820"/>
        <x:v>206186</x:v>
      </x:c>
      <x:c r="P9765" s="55">
        <x:f t="shared" si="1821"/>
        <x:v>34760</x:v>
      </x:c>
      <x:c r="Q9765" s="55">
        <x:f t="shared" si="1822"/>
        <x:v>126638.87123810705</x:v>
      </x:c>
      <x:c r="R9765" s="55">
        <x:f t="shared" si="1823"/>
        <x:v>24787.128761892949</x:v>
      </x:c>
      <x:c r="S9765" s="1" t="str">
        <x:f t="shared" si="1824"/>
        <x:v>NO</x:v>
      </x:c>
      <x:c r="T9765" s="1">
        <x:f t="shared" si="1825"/>
        <x:v>-9.9999999999999997E+98</x:v>
      </x:c>
    </x:row>
    <x:row r="9766">
      <x:c r="A9766" s="1"/>
      <x:c r="B9766" s="1"/>
      <x:c r="C9766" s="1"/>
      <x:c r="D9766" s="1"/>
      <x:c r="E9766" s="1"/>
      <x:c r="F9766" s="1"/>
      <x:c r="G9766" s="1"/>
      <x:c r="H9766" s="1"/>
      <x:c r="I9766" s="53">
        <x:f t="shared" si="1814"/>
        <x:v>14</x:v>
      </x:c>
      <x:c r="J9766" s="53">
        <x:f t="shared" si="1815"/>
        <x:v>19</x:v>
      </x:c>
      <x:c r="K9766" s="53">
        <x:f t="shared" si="1816"/>
        <x:v>17</x:v>
      </x:c>
      <x:c r="L9766" s="53">
        <x:f t="shared" si="1817"/>
        <x:v>50</x:v>
      </x:c>
      <x:c r="M9766" s="54">
        <x:f t="shared" si="1818"/>
        <x:v>6640.9592067615067</x:v>
      </x:c>
      <x:c r="N9766" s="54">
        <x:f t="shared" si="1819"/>
        <x:v>4.1117772269177131</x:v>
      </x:c>
      <x:c r="O9766" s="55">
        <x:f t="shared" si="1820"/>
        <x:v>208886</x:v>
      </x:c>
      <x:c r="P9766" s="55">
        <x:f t="shared" si="1821"/>
        <x:v>35640</x:v>
      </x:c>
      <x:c r="Q9766" s="55">
        <x:f t="shared" si="1822"/>
        <x:v>127794.43067294282</x:v>
      </x:c>
      <x:c r="R9766" s="55">
        <x:f t="shared" si="1823"/>
        <x:v>25451.569327057179</x:v>
      </x:c>
      <x:c r="S9766" s="1" t="str">
        <x:f t="shared" si="1824"/>
        <x:v>NO</x:v>
      </x:c>
      <x:c r="T9766" s="1">
        <x:f t="shared" si="1825"/>
        <x:v>-9.9999999999999997E+98</x:v>
      </x:c>
    </x:row>
    <x:row r="9767">
      <x:c r="A9767" s="1"/>
      <x:c r="B9767" s="1"/>
      <x:c r="C9767" s="1"/>
      <x:c r="D9767" s="1"/>
      <x:c r="E9767" s="1"/>
      <x:c r="F9767" s="1"/>
      <x:c r="G9767" s="1"/>
      <x:c r="H9767" s="1"/>
      <x:c r="I9767" s="53">
        <x:f t="shared" si="1814"/>
        <x:v>14</x:v>
      </x:c>
      <x:c r="J9767" s="53">
        <x:f t="shared" si="1815"/>
        <x:v>19</x:v>
      </x:c>
      <x:c r="K9767" s="53">
        <x:f t="shared" si="1816"/>
        <x:v>18</x:v>
      </x:c>
      <x:c r="L9767" s="53">
        <x:f t="shared" si="1817"/>
        <x:v>51</x:v>
      </x:c>
      <x:c r="M9767" s="54">
        <x:f t="shared" si="1818"/>
        <x:v>6709.0461982200941</x:v>
      </x:c>
      <x:c r="N9767" s="54">
        <x:f t="shared" si="1819"/>
        <x:v>4.1590598598750654</x:v>
      </x:c>
      <x:c r="O9767" s="55">
        <x:f t="shared" si="1820"/>
        <x:v>211586</x:v>
      </x:c>
      <x:c r="P9767" s="55">
        <x:f t="shared" si="1821"/>
        <x:v>36520</x:v>
      </x:c>
      <x:c r="Q9767" s="55">
        <x:f t="shared" si="1822"/>
        <x:v>128976.49649687663</x:v>
      </x:c>
      <x:c r="R9767" s="55">
        <x:f t="shared" si="1823"/>
        <x:v>26089.503503123371</x:v>
      </x:c>
      <x:c r="S9767" s="1" t="str">
        <x:f t="shared" si="1824"/>
        <x:v>NO</x:v>
      </x:c>
      <x:c r="T9767" s="1">
        <x:f t="shared" si="1825"/>
        <x:v>-9.9999999999999997E+98</x:v>
      </x:c>
    </x:row>
    <x:row r="9768">
      <x:c r="A9768" s="1"/>
      <x:c r="B9768" s="1"/>
      <x:c r="C9768" s="1"/>
      <x:c r="D9768" s="1"/>
      <x:c r="E9768" s="1"/>
      <x:c r="F9768" s="1"/>
      <x:c r="G9768" s="1"/>
      <x:c r="H9768" s="1"/>
      <x:c r="I9768" s="53">
        <x:f t="shared" si="1814"/>
        <x:v>14</x:v>
      </x:c>
      <x:c r="J9768" s="53">
        <x:f t="shared" si="1815"/>
        <x:v>19</x:v>
      </x:c>
      <x:c r="K9768" s="53">
        <x:f t="shared" si="1816"/>
        <x:v>19</x:v>
      </x:c>
      <x:c r="L9768" s="53">
        <x:f t="shared" si="1817"/>
        <x:v>52</x:v>
      </x:c>
      <x:c r="M9768" s="54">
        <x:f t="shared" si="1818"/>
        <x:v>6778.6877268561157</x:v>
      </x:c>
      <x:c r="N9768" s="54">
        <x:f t="shared" si="1819"/>
        <x:v>4.2074220325389691</x:v>
      </x:c>
      <x:c r="O9768" s="55">
        <x:f t="shared" si="1820"/>
        <x:v>214286</x:v>
      </x:c>
      <x:c r="P9768" s="55">
        <x:f t="shared" si="1821"/>
        <x:v>37400</x:v>
      </x:c>
      <x:c r="Q9768" s="55">
        <x:f t="shared" si="1822"/>
        <x:v>130185.55081347423</x:v>
      </x:c>
      <x:c r="R9768" s="55">
        <x:f t="shared" si="1823"/>
        <x:v>26700.449186525773</x:v>
      </x:c>
      <x:c r="S9768" s="1" t="str">
        <x:f t="shared" si="1824"/>
        <x:v>NO</x:v>
      </x:c>
      <x:c r="T9768" s="1">
        <x:f t="shared" si="1825"/>
        <x:v>-9.9999999999999997E+98</x:v>
      </x:c>
    </x:row>
    <x:row r="9769">
      <x:c r="A9769" s="1"/>
      <x:c r="B9769" s="1"/>
      <x:c r="C9769" s="1"/>
      <x:c r="D9769" s="1"/>
      <x:c r="E9769" s="1"/>
      <x:c r="F9769" s="1"/>
      <x:c r="G9769" s="1"/>
      <x:c r="H9769" s="1"/>
      <x:c r="I9769" s="53">
        <x:f t="shared" si="1814"/>
        <x:v>14</x:v>
      </x:c>
      <x:c r="J9769" s="53">
        <x:f t="shared" si="1815"/>
        <x:v>19</x:v>
      </x:c>
      <x:c r="K9769" s="53">
        <x:f t="shared" si="1816"/>
        <x:v>20</x:v>
      </x:c>
      <x:c r="L9769" s="53">
        <x:f t="shared" si="1817"/>
        <x:v>53</x:v>
      </x:c>
      <x:c r="M9769" s="54">
        <x:f t="shared" si="1818"/>
        <x:v>6849.9120175065927</x:v>
      </x:c>
      <x:c r="N9769" s="54">
        <x:f t="shared" si="1819"/>
        <x:v>4.2568833454906896</x:v>
      </x:c>
      <x:c r="O9769" s="55">
        <x:f t="shared" si="1820"/>
        <x:v>216986</x:v>
      </x:c>
      <x:c r="P9769" s="55">
        <x:f t="shared" si="1821"/>
        <x:v>38280</x:v>
      </x:c>
      <x:c r="Q9769" s="55">
        <x:f t="shared" si="1822"/>
        <x:v>131422.08363726723</x:v>
      </x:c>
      <x:c r="R9769" s="55">
        <x:f t="shared" si="1823"/>
        <x:v>27283.916362732765</x:v>
      </x:c>
      <x:c r="S9769" s="1" t="str">
        <x:f t="shared" si="1824"/>
        <x:v>NO</x:v>
      </x:c>
      <x:c r="T9769" s="1">
        <x:f t="shared" si="1825"/>
        <x:v>-9.9999999999999997E+98</x:v>
      </x:c>
    </x:row>
    <x:row r="9770">
      <x:c r="A9770" s="1"/>
      <x:c r="B9770" s="1"/>
      <x:c r="C9770" s="1"/>
      <x:c r="D9770" s="1"/>
      <x:c r="E9770" s="1"/>
      <x:c r="F9770" s="1"/>
      <x:c r="G9770" s="1"/>
      <x:c r="H9770" s="1"/>
      <x:c r="I9770" s="53">
        <x:f t="shared" si="1814"/>
        <x:v>14</x:v>
      </x:c>
      <x:c r="J9770" s="53">
        <x:f t="shared" si="1815"/>
        <x:v>19</x:v>
      </x:c>
      <x:c r="K9770" s="53">
        <x:f t="shared" si="1816"/>
        <x:v>21</x:v>
      </x:c>
      <x:c r="L9770" s="53">
        <x:f t="shared" si="1817"/>
        <x:v>54</x:v>
      </x:c>
      <x:c r="M9770" s="54">
        <x:f t="shared" si="1818"/>
        <x:v>6922.7477577330365</x:v>
      </x:c>
      <x:c r="N9770" s="54">
        <x:f t="shared" si="1819"/>
        <x:v>4.3074637206479416</x:v>
      </x:c>
      <x:c r="O9770" s="55">
        <x:f t="shared" si="1820"/>
        <x:v>219686</x:v>
      </x:c>
      <x:c r="P9770" s="55">
        <x:f t="shared" si="1821"/>
        <x:v>39160</x:v>
      </x:c>
      <x:c r="Q9770" s="55">
        <x:f t="shared" si="1822"/>
        <x:v>132686.59301619855</x:v>
      </x:c>
      <x:c r="R9770" s="55">
        <x:f t="shared" si="1823"/>
        <x:v>27839.406983801455</x:v>
      </x:c>
      <x:c r="S9770" s="1" t="str">
        <x:f t="shared" si="1824"/>
        <x:v>NO</x:v>
      </x:c>
      <x:c r="T9770" s="1">
        <x:f t="shared" si="1825"/>
        <x:v>-9.9999999999999997E+98</x:v>
      </x:c>
    </x:row>
    <x:row r="9771">
      <x:c r="A9771" s="1"/>
      <x:c r="B9771" s="1"/>
      <x:c r="C9771" s="1"/>
      <x:c r="D9771" s="1"/>
      <x:c r="E9771" s="1"/>
      <x:c r="F9771" s="1"/>
      <x:c r="G9771" s="1"/>
      <x:c r="H9771" s="1"/>
      <x:c r="I9771" s="53">
        <x:f t="shared" si="1814"/>
        <x:v>14</x:v>
      </x:c>
      <x:c r="J9771" s="53">
        <x:f t="shared" si="1815"/>
        <x:v>19</x:v>
      </x:c>
      <x:c r="K9771" s="53">
        <x:f t="shared" si="1816"/>
        <x:v>22</x:v>
      </x:c>
      <x:c r="L9771" s="53">
        <x:f t="shared" si="1817"/>
        <x:v>55</x:v>
      </x:c>
      <x:c r="M9771" s="54">
        <x:f t="shared" si="1818"/>
        <x:v>6997.2241049794329</x:v>
      </x:c>
      <x:c r="N9771" s="54">
        <x:f t="shared" si="1819"/>
        <x:v>4.3591834062357169</x:v>
      </x:c>
      <x:c r="O9771" s="55">
        <x:f t="shared" si="1820"/>
        <x:v>222386</x:v>
      </x:c>
      <x:c r="P9771" s="55">
        <x:f t="shared" si="1821"/>
        <x:v>40040</x:v>
      </x:c>
      <x:c r="Q9771" s="55">
        <x:f t="shared" si="1822"/>
        <x:v>133979.58515589294</x:v>
      </x:c>
      <x:c r="R9771" s="55">
        <x:f t="shared" si="1823"/>
        <x:v>28366.414844107057</x:v>
      </x:c>
      <x:c r="S9771" s="1" t="str">
        <x:f t="shared" si="1824"/>
        <x:v>NO</x:v>
      </x:c>
      <x:c r="T9771" s="1">
        <x:f t="shared" si="1825"/>
        <x:v>-9.9999999999999997E+98</x:v>
      </x:c>
    </x:row>
    <x:row r="9772">
      <x:c r="A9772" s="1"/>
      <x:c r="B9772" s="1"/>
      <x:c r="C9772" s="1"/>
      <x:c r="D9772" s="1"/>
      <x:c r="E9772" s="1"/>
      <x:c r="F9772" s="1"/>
      <x:c r="G9772" s="1"/>
      <x:c r="H9772" s="1"/>
      <x:c r="I9772" s="53">
        <x:f t="shared" si="1814"/>
        <x:v>14</x:v>
      </x:c>
      <x:c r="J9772" s="53">
        <x:f t="shared" si="1815"/>
        <x:v>19</x:v>
      </x:c>
      <x:c r="K9772" s="53">
        <x:f t="shared" si="1816"/>
        <x:v>23</x:v>
      </x:c>
      <x:c r="L9772" s="53">
        <x:f t="shared" si="1817"/>
        <x:v>56</x:v>
      </x:c>
      <x:c r="M9772" s="54">
        <x:f t="shared" si="1818"/>
        <x:v>7073.3706938368687</x:v>
      </x:c>
      <x:c r="N9772" s="54">
        <x:f t="shared" si="1819"/>
        <x:v>4.4120629818311592</x:v>
      </x:c>
      <x:c r="O9772" s="55">
        <x:f t="shared" si="1820"/>
        <x:v>225086</x:v>
      </x:c>
      <x:c r="P9772" s="55">
        <x:f t="shared" si="1821"/>
        <x:v>40920</x:v>
      </x:c>
      <x:c r="Q9772" s="55">
        <x:f t="shared" si="1822"/>
        <x:v>135301.57454577897</x:v>
      </x:c>
      <x:c r="R9772" s="55">
        <x:f t="shared" si="1823"/>
        <x:v>28864.425454221026</x:v>
      </x:c>
      <x:c r="S9772" s="1" t="str">
        <x:f t="shared" si="1824"/>
        <x:v>NO</x:v>
      </x:c>
      <x:c r="T9772" s="1">
        <x:f t="shared" si="1825"/>
        <x:v>-9.9999999999999997E+98</x:v>
      </x:c>
    </x:row>
    <x:row r="9773">
      <x:c r="A9773" s="1"/>
      <x:c r="B9773" s="1"/>
      <x:c r="C9773" s="1"/>
      <x:c r="D9773" s="1"/>
      <x:c r="E9773" s="1"/>
      <x:c r="F9773" s="1"/>
      <x:c r="G9773" s="1"/>
      <x:c r="H9773" s="1"/>
      <x:c r="I9773" s="53">
        <x:f t="shared" si="1814"/>
        <x:v>14</x:v>
      </x:c>
      <x:c r="J9773" s="53">
        <x:f t="shared" si="1815"/>
        <x:v>19</x:v>
      </x:c>
      <x:c r="K9773" s="53">
        <x:f t="shared" si="1816"/>
        <x:v>24</x:v>
      </x:c>
      <x:c r="L9773" s="53">
        <x:f t="shared" si="1817"/>
        <x:v>57</x:v>
      </x:c>
      <x:c r="M9773" s="54">
        <x:f t="shared" si="1818"/>
        <x:v>7151.2176434163648</x:v>
      </x:c>
      <x:c r="N9773" s="54">
        <x:f t="shared" si="1819"/>
        <x:v>4.4661233634835869</x:v>
      </x:c>
      <x:c r="O9773" s="55">
        <x:f t="shared" si="1820"/>
        <x:v>227786</x:v>
      </x:c>
      <x:c r="P9773" s="55">
        <x:f t="shared" si="1821"/>
        <x:v>41800</x:v>
      </x:c>
      <x:c r="Q9773" s="55">
        <x:f t="shared" si="1822"/>
        <x:v>136653.08408708966</x:v>
      </x:c>
      <x:c r="R9773" s="55">
        <x:f t="shared" si="1823"/>
        <x:v>29332.915912910335</x:v>
      </x:c>
      <x:c r="S9773" s="1" t="str">
        <x:f t="shared" si="1824"/>
        <x:v>NO</x:v>
      </x:c>
      <x:c r="T9773" s="1">
        <x:f t="shared" si="1825"/>
        <x:v>-9.9999999999999997E+98</x:v>
      </x:c>
    </x:row>
    <x:row r="9774">
      <x:c r="A9774" s="1"/>
      <x:c r="B9774" s="1"/>
      <x:c r="C9774" s="1"/>
      <x:c r="D9774" s="1"/>
      <x:c r="E9774" s="1"/>
      <x:c r="F9774" s="1"/>
      <x:c r="G9774" s="1"/>
      <x:c r="H9774" s="1"/>
      <x:c r="I9774" s="53" t="n">
        <x:f t="shared" ref="I9774:I9837" si="1826">INT((ROW()-ROW($I$46))/((CARROT_CAP+1)*(MESCLUN_CAP+1)))</x:f>
        <x:v>14</x:v>
      </x:c>
      <x:c r="J9774" s="53" t="n">
        <x:f t="shared" ref="J9774:J9837" si="1827">MOD(INT((ROW()-ROW($I$46))/(MESCLUN_CAP+1)),CARROT_CAP+1)</x:f>
        <x:v>19</x:v>
      </x:c>
      <x:c r="K9774" s="53" t="n">
        <x:f t="shared" ref="K9774:K9837" si="1828">MOD(ROW()-ROW($I$46),MESCLUN_CAP+1)</x:f>
        <x:v>25</x:v>
      </x:c>
      <x:c r="L9774" s="53" t="n">
        <x:f t="shared" ref="L9774:L9837" si="1829">SUM(I9774:K9774)</x:f>
        <x:v>58</x:v>
      </x:c>
      <x:c r="M9774" s="54" t="n">
        <x:f t="shared" ref="M9774:M9837" si="1830">I9774*TOMATO_HOURS*WEEKS*(1+TOMATO_DIM)^I9774+J9774*CARROT_HOURS*WEEKS*(1+CARROT_DIM)^J9774+K9774*MESCLUN_HOURS*WEEKS*(1+MESCLUN_DIM)^K9774</x:f>
        <x:v>7230.795564831462</x:v>
      </x:c>
      <x:c r="N9774" s="54" t="n">
        <x:f t="shared" ref="N9774:N9837" si="1831">MAX(M9774-FARMER_HOURS,0)/TEMP_HOURS_PER_WORKER</x:f>
        <x:v>4.521385808910737</x:v>
      </x:c>
      <x:c r="O9774" s="55" t="n">
        <x:f t="shared" ref="O9774:O9837" si="1832">I9774*TOMATO_PRICE+J9774*CARROT_PRICE+K9774*MESCLUN_PRICE</x:f>
        <x:v>230486</x:v>
      </x:c>
      <x:c r="P9774" s="55" t="n">
        <x:f t="shared" ref="P9774:P9837" si="1833">I9774*TOMATO_FERTILIZER+J9774*CARROT_FERTILIZER+K9774*MESCLUN_FERTILIZER</x:f>
        <x:v>42680</x:v>
      </x:c>
      <x:c r="Q9774" s="55" t="n">
        <x:f t="shared" ref="Q9774:Q9837" si="1834">MIN(M9774,FARMER_HOURS)*FARMER_RATE+MAX(M9774-FARMER_HOURS,0)*TEMP_RATE</x:f>
        <x:v>138034.64522276842</x:v>
      </x:c>
      <x:c r="R9774" s="55" t="n">
        <x:f t="shared" ref="R9774:R9837" si="1835">O9774-P9774-Q9774-FIXED_COST</x:f>
        <x:v>29771.35477723158</x:v>
      </x:c>
      <x:c r="S9774" s="1" t="str">
        <x:f t="shared" ref="S9774:S9837" si="1836">IF(AND(L9774&lt;=TOTAL_BED_CAP,N9774&lt;=TEMP_WORKER_CAP),"YES","NO")</x:f>
        <x:v>NO</x:v>
      </x:c>
      <x:c r="T9774" s="1" t="n">
        <x:f t="shared" ref="T9774:T9837" si="1837">IF(S9774="YES",R9774,-1E+99)</x:f>
        <x:v>-1e+99</x:v>
      </x:c>
    </x:row>
    <x:row r="9775">
      <x:c r="A9775" s="1"/>
      <x:c r="B9775" s="1"/>
      <x:c r="C9775" s="1"/>
      <x:c r="D9775" s="1"/>
      <x:c r="E9775" s="1"/>
      <x:c r="F9775" s="1"/>
      <x:c r="G9775" s="1"/>
      <x:c r="H9775" s="1"/>
      <x:c r="I9775" s="53">
        <x:f t="shared" si="1826"/>
        <x:v>14</x:v>
      </x:c>
      <x:c r="J9775" s="53">
        <x:f t="shared" si="1827"/>
        <x:v>19</x:v>
      </x:c>
      <x:c r="K9775" s="53">
        <x:f t="shared" si="1828"/>
        <x:v>26</x:v>
      </x:c>
      <x:c r="L9775" s="53">
        <x:f t="shared" si="1829"/>
        <x:v>59</x:v>
      </x:c>
      <x:c r="M9775" s="54">
        <x:f t="shared" si="1830"/>
        <x:v>7312.1355687921805</x:v>
      </x:c>
      <x:c r="N9775" s="54">
        <x:f t="shared" si="1831"/>
        <x:v>4.5778719227723474</x:v>
      </x:c>
      <x:c r="O9775" s="55">
        <x:f t="shared" si="1832"/>
        <x:v>233186</x:v>
      </x:c>
      <x:c r="P9775" s="55">
        <x:f t="shared" si="1833"/>
        <x:v>43560</x:v>
      </x:c>
      <x:c r="Q9775" s="55">
        <x:f t="shared" si="1834"/>
        <x:v>139446.79806930869</x:v>
      </x:c>
      <x:c r="R9775" s="55">
        <x:f t="shared" si="1835"/>
        <x:v>30179.201930691313</x:v>
      </x:c>
      <x:c r="S9775" s="1" t="str">
        <x:f t="shared" si="1836"/>
        <x:v>NO</x:v>
      </x:c>
      <x:c r="T9775" s="1">
        <x:f t="shared" si="1837"/>
        <x:v>-9.9999999999999997E+98</x:v>
      </x:c>
    </x:row>
    <x:row r="9776">
      <x:c r="A9776" s="1"/>
      <x:c r="B9776" s="1"/>
      <x:c r="C9776" s="1"/>
      <x:c r="D9776" s="1"/>
      <x:c r="E9776" s="1"/>
      <x:c r="F9776" s="1"/>
      <x:c r="G9776" s="1"/>
      <x:c r="H9776" s="1"/>
      <x:c r="I9776" s="53">
        <x:f t="shared" si="1826"/>
        <x:v>14</x:v>
      </x:c>
      <x:c r="J9776" s="53">
        <x:f t="shared" si="1827"/>
        <x:v>19</x:v>
      </x:c>
      <x:c r="K9776" s="53">
        <x:f t="shared" si="1828"/>
        <x:v>27</x:v>
      </x:c>
      <x:c r="L9776" s="53">
        <x:f t="shared" si="1829"/>
        <x:v>60</x:v>
      </x:c>
      <x:c r="M9776" s="54">
        <x:f t="shared" si="1830"/>
        <x:v>7395.2692733119366</x:v>
      </x:c>
      <x:c r="N9776" s="54">
        <x:f t="shared" si="1831"/>
        <x:v>4.6356036620221781</x:v>
      </x:c>
      <x:c r="O9776" s="55">
        <x:f t="shared" si="1832"/>
        <x:v>235886</x:v>
      </x:c>
      <x:c r="P9776" s="55">
        <x:f t="shared" si="1833"/>
        <x:v>44440</x:v>
      </x:c>
      <x:c r="Q9776" s="55">
        <x:f t="shared" si="1834"/>
        <x:v>140890.09155055444</x:v>
      </x:c>
      <x:c r="R9776" s="55">
        <x:f t="shared" si="1835"/>
        <x:v>30555.90844944556</x:v>
      </x:c>
      <x:c r="S9776" s="1" t="str">
        <x:f t="shared" si="1836"/>
        <x:v>NO</x:v>
      </x:c>
      <x:c r="T9776" s="1">
        <x:f t="shared" si="1837"/>
        <x:v>-9.9999999999999997E+98</x:v>
      </x:c>
    </x:row>
    <x:row r="9777">
      <x:c r="A9777" s="1"/>
      <x:c r="B9777" s="1"/>
      <x:c r="C9777" s="1"/>
      <x:c r="D9777" s="1"/>
      <x:c r="E9777" s="1"/>
      <x:c r="F9777" s="1"/>
      <x:c r="G9777" s="1"/>
      <x:c r="H9777" s="1"/>
      <x:c r="I9777" s="53">
        <x:f t="shared" si="1826"/>
        <x:v>14</x:v>
      </x:c>
      <x:c r="J9777" s="53">
        <x:f t="shared" si="1827"/>
        <x:v>19</x:v>
      </x:c>
      <x:c r="K9777" s="53">
        <x:f t="shared" si="1828"/>
        <x:v>28</x:v>
      </x:c>
      <x:c r="L9777" s="53">
        <x:f t="shared" si="1829"/>
        <x:v>61</x:v>
      </x:c>
      <x:c r="M9777" s="54">
        <x:f t="shared" si="1830"/>
        <x:v>7480.2288115290903</x:v>
      </x:c>
      <x:c r="N9777" s="54">
        <x:f t="shared" si="1831"/>
        <x:v>4.6946033413396462</x:v>
      </x:c>
      <x:c r="O9777" s="55">
        <x:f t="shared" si="1832"/>
        <x:v>238586</x:v>
      </x:c>
      <x:c r="P9777" s="55">
        <x:f t="shared" si="1833"/>
        <x:v>45320</x:v>
      </x:c>
      <x:c r="Q9777" s="55">
        <x:f t="shared" si="1834"/>
        <x:v>142365.08353349115</x:v>
      </x:c>
      <x:c r="R9777" s="55">
        <x:f t="shared" si="1835"/>
        <x:v>30900.916466508846</x:v>
      </x:c>
      <x:c r="S9777" s="1" t="str">
        <x:f t="shared" si="1836"/>
        <x:v>NO</x:v>
      </x:c>
      <x:c r="T9777" s="1">
        <x:f t="shared" si="1837"/>
        <x:v>-9.9999999999999997E+98</x:v>
      </x:c>
    </x:row>
    <x:row r="9778">
      <x:c r="A9778" s="1"/>
      <x:c r="B9778" s="1"/>
      <x:c r="C9778" s="1"/>
      <x:c r="D9778" s="1"/>
      <x:c r="E9778" s="1"/>
      <x:c r="F9778" s="1"/>
      <x:c r="G9778" s="1"/>
      <x:c r="H9778" s="1"/>
      <x:c r="I9778" s="53">
        <x:f t="shared" si="1826"/>
        <x:v>14</x:v>
      </x:c>
      <x:c r="J9778" s="53">
        <x:f t="shared" si="1827"/>
        <x:v>19</x:v>
      </x:c>
      <x:c r="K9778" s="53">
        <x:f t="shared" si="1828"/>
        <x:v>29</x:v>
      </x:c>
      <x:c r="L9778" s="53">
        <x:f t="shared" si="1829"/>
        <x:v>62</x:v>
      </x:c>
      <x:c r="M9778" s="54">
        <x:f t="shared" si="1830"/>
        <x:v>7567.0468396447441</x:v>
      </x:c>
      <x:c r="N9778" s="54">
        <x:f t="shared" si="1831"/>
        <x:v>4.7548936386421836</x:v>
      </x:c>
      <x:c r="O9778" s="55">
        <x:f t="shared" si="1832"/>
        <x:v>241286</x:v>
      </x:c>
      <x:c r="P9778" s="55">
        <x:f t="shared" si="1833"/>
        <x:v>46200</x:v>
      </x:c>
      <x:c r="Q9778" s="55">
        <x:f t="shared" si="1834"/>
        <x:v>143872.34096605459</x:v>
      </x:c>
      <x:c r="R9778" s="55">
        <x:f t="shared" si="1835"/>
        <x:v>31213.659033945412</x:v>
      </x:c>
      <x:c r="S9778" s="1" t="str">
        <x:f t="shared" si="1836"/>
        <x:v>NO</x:v>
      </x:c>
      <x:c r="T9778" s="1">
        <x:f t="shared" si="1837"/>
        <x:v>-9.9999999999999997E+98</x:v>
      </x:c>
    </x:row>
    <x:row r="9779">
      <x:c r="A9779" s="1"/>
      <x:c r="B9779" s="1"/>
      <x:c r="C9779" s="1"/>
      <x:c r="D9779" s="1"/>
      <x:c r="E9779" s="1"/>
      <x:c r="F9779" s="1"/>
      <x:c r="G9779" s="1"/>
      <x:c r="H9779" s="1"/>
      <x:c r="I9779" s="53">
        <x:f t="shared" si="1826"/>
        <x:v>14</x:v>
      </x:c>
      <x:c r="J9779" s="53">
        <x:f t="shared" si="1827"/>
        <x:v>19</x:v>
      </x:c>
      <x:c r="K9779" s="53">
        <x:f t="shared" si="1828"/>
        <x:v>30</x:v>
      </x:c>
      <x:c r="L9779" s="53">
        <x:f t="shared" si="1829"/>
        <x:v>63</x:v>
      </x:c>
      <x:c r="M9779" s="54">
        <x:f t="shared" si="1830"/>
        <x:v>7655.7565449785152</x:v>
      </x:c>
      <x:c r="N9779" s="54">
        <x:f t="shared" si="1831"/>
        <x:v>4.8164976006795248</x:v>
      </x:c>
      <x:c r="O9779" s="55">
        <x:f t="shared" si="1832"/>
        <x:v>243986</x:v>
      </x:c>
      <x:c r="P9779" s="55">
        <x:f t="shared" si="1833"/>
        <x:v>47080</x:v>
      </x:c>
      <x:c r="Q9779" s="55">
        <x:f t="shared" si="1834"/>
        <x:v>145412.44001698811</x:v>
      </x:c>
      <x:c r="R9779" s="55">
        <x:f t="shared" si="1835"/>
        <x:v>31493.559983011888</x:v>
      </x:c>
      <x:c r="S9779" s="1" t="str">
        <x:f t="shared" si="1836"/>
        <x:v>NO</x:v>
      </x:c>
      <x:c r="T9779" s="1">
        <x:f t="shared" si="1837"/>
        <x:v>-9.9999999999999997E+98</x:v>
      </x:c>
    </x:row>
    <x:row r="9780">
      <x:c r="A9780" s="1"/>
      <x:c r="B9780" s="1"/>
      <x:c r="C9780" s="1"/>
      <x:c r="D9780" s="1"/>
      <x:c r="E9780" s="1"/>
      <x:c r="F9780" s="1"/>
      <x:c r="G9780" s="1"/>
      <x:c r="H9780" s="1"/>
      <x:c r="I9780" s="53">
        <x:f t="shared" si="1826"/>
        <x:v>14</x:v>
      </x:c>
      <x:c r="J9780" s="53">
        <x:f t="shared" si="1827"/>
        <x:v>20</x:v>
      </x:c>
      <x:c r="K9780" s="53">
        <x:f t="shared" si="1828"/>
        <x:v>0</x:v>
      </x:c>
      <x:c r="L9780" s="53">
        <x:f t="shared" si="1829"/>
        <x:v>34</x:v>
      </x:c>
      <x:c r="M9780" s="54">
        <x:f t="shared" si="1830"/>
        <x:v>5768.0177673230792</x:v>
      </x:c>
      <x:c r="N9780" s="54">
        <x:f t="shared" si="1831"/>
        <x:v>3.5055678939743604</x:v>
      </x:c>
      <x:c r="O9780" s="55">
        <x:f t="shared" si="1832"/>
        <x:v>165080</x:v>
      </x:c>
      <x:c r="P9780" s="55">
        <x:f t="shared" si="1833"/>
        <x:v>21120</x:v>
      </x:c>
      <x:c r="Q9780" s="55">
        <x:f t="shared" si="1834"/>
        <x:v>112639.197349359</x:v>
      </x:c>
      <x:c r="R9780" s="55">
        <x:f t="shared" si="1835"/>
        <x:v>11320.802650640995</x:v>
      </x:c>
      <x:c r="S9780" s="1" t="str">
        <x:f t="shared" si="1836"/>
        <x:v>YES</x:v>
      </x:c>
      <x:c r="T9780" s="1">
        <x:f t="shared" si="1837"/>
        <x:v>11320.802650640995</x:v>
      </x:c>
    </x:row>
    <x:row r="9781">
      <x:c r="A9781" s="1"/>
      <x:c r="B9781" s="1"/>
      <x:c r="C9781" s="1"/>
      <x:c r="D9781" s="1"/>
      <x:c r="E9781" s="1"/>
      <x:c r="F9781" s="1"/>
      <x:c r="G9781" s="1"/>
      <x:c r="H9781" s="1"/>
      <x:c r="I9781" s="53">
        <x:f t="shared" si="1826"/>
        <x:v>14</x:v>
      </x:c>
      <x:c r="J9781" s="53">
        <x:f t="shared" si="1827"/>
        <x:v>20</x:v>
      </x:c>
      <x:c r="K9781" s="53">
        <x:f t="shared" si="1828"/>
        <x:v>1</x:v>
      </x:c>
      <x:c r="L9781" s="53">
        <x:f t="shared" si="1829"/>
        <x:v>35</x:v>
      </x:c>
      <x:c r="M9781" s="54">
        <x:f t="shared" si="1830"/>
        <x:v>5813.5802673230792</x:v>
      </x:c>
      <x:c r="N9781" s="54">
        <x:f t="shared" si="1831"/>
        <x:v>3.5372085189743605</x:v>
      </x:c>
      <x:c r="O9781" s="55">
        <x:f t="shared" si="1832"/>
        <x:v>167780</x:v>
      </x:c>
      <x:c r="P9781" s="55">
        <x:f t="shared" si="1833"/>
        <x:v>22000</x:v>
      </x:c>
      <x:c r="Q9781" s="55">
        <x:f t="shared" si="1834"/>
        <x:v>113430.212974359</x:v>
      </x:c>
      <x:c r="R9781" s="55">
        <x:f t="shared" si="1835"/>
        <x:v>12349.787025640995</x:v>
      </x:c>
      <x:c r="S9781" s="1" t="str">
        <x:f t="shared" si="1836"/>
        <x:v>YES</x:v>
      </x:c>
      <x:c r="T9781" s="1">
        <x:f t="shared" si="1837"/>
        <x:v>12349.787025640995</x:v>
      </x:c>
    </x:row>
    <x:row r="9782">
      <x:c r="A9782" s="1"/>
      <x:c r="B9782" s="1"/>
      <x:c r="C9782" s="1"/>
      <x:c r="D9782" s="1"/>
      <x:c r="E9782" s="1"/>
      <x:c r="F9782" s="1"/>
      <x:c r="G9782" s="1"/>
      <x:c r="H9782" s="1"/>
      <x:c r="I9782" s="53">
        <x:f t="shared" si="1826"/>
        <x:v>14</x:v>
      </x:c>
      <x:c r="J9782" s="53">
        <x:f t="shared" si="1827"/>
        <x:v>20</x:v>
      </x:c>
      <x:c r="K9782" s="53">
        <x:f t="shared" si="1828"/>
        <x:v>2</x:v>
      </x:c>
      <x:c r="L9782" s="53">
        <x:f t="shared" si="1829"/>
        <x:v>36</x:v>
      </x:c>
      <x:c r="M9782" s="54">
        <x:f t="shared" si="1830"/>
        <x:v>5860.2818298230795</x:v>
      </x:c>
      <x:c r="N9782" s="54">
        <x:f t="shared" si="1831"/>
        <x:v>3.569640159599361</x:v>
      </x:c>
      <x:c r="O9782" s="55">
        <x:f t="shared" si="1832"/>
        <x:v>170480</x:v>
      </x:c>
      <x:c r="P9782" s="55">
        <x:f t="shared" si="1833"/>
        <x:v>22880</x:v>
      </x:c>
      <x:c r="Q9782" s="55">
        <x:f t="shared" si="1834"/>
        <x:v>114241.00398998402</x:v>
      </x:c>
      <x:c r="R9782" s="55">
        <x:f t="shared" si="1835"/>
        <x:v>13358.996010015981</x:v>
      </x:c>
      <x:c r="S9782" s="1" t="str">
        <x:f t="shared" si="1836"/>
        <x:v>YES</x:v>
      </x:c>
      <x:c r="T9782" s="1">
        <x:f t="shared" si="1837"/>
        <x:v>13358.996010015981</x:v>
      </x:c>
    </x:row>
    <x:row r="9783">
      <x:c r="A9783" s="1"/>
      <x:c r="B9783" s="1"/>
      <x:c r="C9783" s="1"/>
      <x:c r="D9783" s="1"/>
      <x:c r="E9783" s="1"/>
      <x:c r="F9783" s="1"/>
      <x:c r="G9783" s="1"/>
      <x:c r="H9783" s="1"/>
      <x:c r="I9783" s="53">
        <x:f t="shared" si="1826"/>
        <x:v>14</x:v>
      </x:c>
      <x:c r="J9783" s="53">
        <x:f t="shared" si="1827"/>
        <x:v>20</x:v>
      </x:c>
      <x:c r="K9783" s="53">
        <x:f t="shared" si="1828"/>
        <x:v>3</x:v>
      </x:c>
      <x:c r="L9783" s="53">
        <x:f t="shared" si="1829"/>
        <x:v>37</x:v>
      </x:c>
      <x:c r="M9783" s="54">
        <x:f t="shared" si="1830"/>
        <x:v>5908.1438122449545</x:v>
      </x:c>
      <x:c r="N9783" s="54">
        <x:f t="shared" si="1831"/>
        <x:v>3.6028776473923294</x:v>
      </x:c>
      <x:c r="O9783" s="55">
        <x:f t="shared" si="1832"/>
        <x:v>173180</x:v>
      </x:c>
      <x:c r="P9783" s="55">
        <x:f t="shared" si="1833"/>
        <x:v>23760</x:v>
      </x:c>
      <x:c r="Q9783" s="55">
        <x:f t="shared" si="1834"/>
        <x:v>115071.94118480824</x:v>
      </x:c>
      <x:c r="R9783" s="55">
        <x:f t="shared" si="1835"/>
        <x:v>14348.058815191762</x:v>
      </x:c>
      <x:c r="S9783" s="1" t="str">
        <x:f t="shared" si="1836"/>
        <x:v>YES</x:v>
      </x:c>
      <x:c r="T9783" s="1">
        <x:f t="shared" si="1837"/>
        <x:v>14348.058815191762</x:v>
      </x:c>
    </x:row>
    <x:row r="9784">
      <x:c r="A9784" s="1"/>
      <x:c r="B9784" s="1"/>
      <x:c r="C9784" s="1"/>
      <x:c r="D9784" s="1"/>
      <x:c r="E9784" s="1"/>
      <x:c r="F9784" s="1"/>
      <x:c r="G9784" s="1"/>
      <x:c r="H9784" s="1"/>
      <x:c r="I9784" s="53">
        <x:f t="shared" si="1826"/>
        <x:v>14</x:v>
      </x:c>
      <x:c r="J9784" s="53">
        <x:f t="shared" si="1827"/>
        <x:v>20</x:v>
      </x:c>
      <x:c r="K9784" s="53">
        <x:f t="shared" si="1828"/>
        <x:v>4</x:v>
      </x:c>
      <x:c r="L9784" s="53">
        <x:f t="shared" si="1829"/>
        <x:v>38</x:v>
      </x:c>
      <x:c r="M9784" s="54">
        <x:f t="shared" si="1830"/>
        <x:v>5957.1879279676104</x:v>
      </x:c>
      <x:c r="N9784" s="54">
        <x:f t="shared" si="1831"/>
        <x:v>3.6369360610886186</x:v>
      </x:c>
      <x:c r="O9784" s="55">
        <x:f t="shared" si="1832"/>
        <x:v>175880</x:v>
      </x:c>
      <x:c r="P9784" s="55">
        <x:f t="shared" si="1833"/>
        <x:v>24640</x:v>
      </x:c>
      <x:c r="Q9784" s="55">
        <x:f t="shared" si="1834"/>
        <x:v>115923.40152721545</x:v>
      </x:c>
      <x:c r="R9784" s="55">
        <x:f t="shared" si="1835"/>
        <x:v>15316.59847278455</x:v>
      </x:c>
      <x:c r="S9784" s="1" t="str">
        <x:f t="shared" si="1836"/>
        <x:v>YES</x:v>
      </x:c>
      <x:c r="T9784" s="1">
        <x:f t="shared" si="1837"/>
        <x:v>15316.59847278455</x:v>
      </x:c>
    </x:row>
    <x:row r="9785">
      <x:c r="A9785" s="1"/>
      <x:c r="B9785" s="1"/>
      <x:c r="C9785" s="1"/>
      <x:c r="D9785" s="1"/>
      <x:c r="E9785" s="1"/>
      <x:c r="F9785" s="1"/>
      <x:c r="G9785" s="1"/>
      <x:c r="H9785" s="1"/>
      <x:c r="I9785" s="53">
        <x:f t="shared" si="1826"/>
        <x:v>14</x:v>
      </x:c>
      <x:c r="J9785" s="53">
        <x:f t="shared" si="1827"/>
        <x:v>20</x:v>
      </x:c>
      <x:c r="K9785" s="53">
        <x:f t="shared" si="1828"/>
        <x:v>5</x:v>
      </x:c>
      <x:c r="L9785" s="53">
        <x:f t="shared" si="1829"/>
        <x:v>39</x:v>
      </x:c>
      <x:c r="M9785" s="54">
        <x:f t="shared" si="1830"/>
        <x:v>6007.4362518888138</x:v>
      </x:c>
      <x:c r="N9785" s="54">
        <x:f t="shared" si="1831"/>
        <x:v>3.6718307304783431</x:v>
      </x:c>
      <x:c r="O9785" s="55">
        <x:f t="shared" si="1832"/>
        <x:v>178580</x:v>
      </x:c>
      <x:c r="P9785" s="55">
        <x:f t="shared" si="1833"/>
        <x:v>25520</x:v>
      </x:c>
      <x:c r="Q9785" s="55">
        <x:f t="shared" si="1834"/>
        <x:v>116795.76826195857</x:v>
      </x:c>
      <x:c r="R9785" s="55">
        <x:f t="shared" si="1835"/>
        <x:v>16264.231738041432</x:v>
      </x:c>
      <x:c r="S9785" s="1" t="str">
        <x:f t="shared" si="1836"/>
        <x:v>YES</x:v>
      </x:c>
      <x:c r="T9785" s="1">
        <x:f t="shared" si="1837"/>
        <x:v>16264.231738041432</x:v>
      </x:c>
    </x:row>
    <x:row r="9786">
      <x:c r="A9786" s="1"/>
      <x:c r="B9786" s="1"/>
      <x:c r="C9786" s="1"/>
      <x:c r="D9786" s="1"/>
      <x:c r="E9786" s="1"/>
      <x:c r="F9786" s="1"/>
      <x:c r="G9786" s="1"/>
      <x:c r="H9786" s="1"/>
      <x:c r="I9786" s="53">
        <x:f t="shared" si="1826"/>
        <x:v>14</x:v>
      </x:c>
      <x:c r="J9786" s="53">
        <x:f t="shared" si="1827"/>
        <x:v>20</x:v>
      </x:c>
      <x:c r="K9786" s="53">
        <x:f t="shared" si="1828"/>
        <x:v>6</x:v>
      </x:c>
      <x:c r="L9786" s="53">
        <x:f t="shared" si="1829"/>
        <x:v>40</x:v>
      </x:c>
      <x:c r="M9786" s="54">
        <x:f t="shared" si="1830"/>
        <x:v>6058.9112260704469</x:v>
      </x:c>
      <x:c r="N9786" s="54">
        <x:f t="shared" si="1831"/>
        <x:v>3.7075772403266991</x:v>
      </x:c>
      <x:c r="O9786" s="55">
        <x:f t="shared" si="1832"/>
        <x:v>181280</x:v>
      </x:c>
      <x:c r="P9786" s="55">
        <x:f t="shared" si="1833"/>
        <x:v>26400</x:v>
      </x:c>
      <x:c r="Q9786" s="55">
        <x:f t="shared" si="1834"/>
        <x:v>117689.43100816748</x:v>
      </x:c>
      <x:c r="R9786" s="55">
        <x:f t="shared" si="1835"/>
        <x:v>17190.568991832522</x:v>
      </x:c>
      <x:c r="S9786" s="1" t="str">
        <x:f t="shared" si="1836"/>
        <x:v>YES</x:v>
      </x:c>
      <x:c r="T9786" s="1">
        <x:f t="shared" si="1837"/>
        <x:v>17190.568991832522</x:v>
      </x:c>
    </x:row>
    <x:row r="9787">
      <x:c r="A9787" s="1"/>
      <x:c r="B9787" s="1"/>
      <x:c r="C9787" s="1"/>
      <x:c r="D9787" s="1"/>
      <x:c r="E9787" s="1"/>
      <x:c r="F9787" s="1"/>
      <x:c r="G9787" s="1"/>
      <x:c r="H9787" s="1"/>
      <x:c r="I9787" s="53">
        <x:f t="shared" si="1826"/>
        <x:v>14</x:v>
      </x:c>
      <x:c r="J9787" s="53">
        <x:f t="shared" si="1827"/>
        <x:v>20</x:v>
      </x:c>
      <x:c r="K9787" s="53">
        <x:f t="shared" si="1828"/>
        <x:v>7</x:v>
      </x:c>
      <x:c r="L9787" s="53">
        <x:f t="shared" si="1829"/>
        <x:v>41</x:v>
      </x:c>
      <x:c r="M9787" s="54">
        <x:f t="shared" si="1830"/>
        <x:v>6111.6356654684078</x:v>
      </x:c>
      <x:c r="N9787" s="54">
        <x:f t="shared" si="1831"/>
        <x:v>3.7441914343530609</x:v>
      </x:c>
      <x:c r="O9787" s="55">
        <x:f t="shared" si="1832"/>
        <x:v>183980</x:v>
      </x:c>
      <x:c r="P9787" s="55">
        <x:f t="shared" si="1833"/>
        <x:v>27280</x:v>
      </x:c>
      <x:c r="Q9787" s="55">
        <x:f t="shared" si="1834"/>
        <x:v>118604.78585882652</x:v>
      </x:c>
      <x:c r="R9787" s="55">
        <x:f t="shared" si="1835"/>
        <x:v>18095.214141173477</x:v>
      </x:c>
      <x:c r="S9787" s="1" t="str">
        <x:f t="shared" si="1836"/>
        <x:v>YES</x:v>
      </x:c>
      <x:c r="T9787" s="1">
        <x:f t="shared" si="1837"/>
        <x:v>18095.214141173477</x:v>
      </x:c>
    </x:row>
    <x:row r="9788">
      <x:c r="A9788" s="1"/>
      <x:c r="B9788" s="1"/>
      <x:c r="C9788" s="1"/>
      <x:c r="D9788" s="1"/>
      <x:c r="E9788" s="1"/>
      <x:c r="F9788" s="1"/>
      <x:c r="G9788" s="1"/>
      <x:c r="H9788" s="1"/>
      <x:c r="I9788" s="53">
        <x:f t="shared" si="1826"/>
        <x:v>14</x:v>
      </x:c>
      <x:c r="J9788" s="53">
        <x:f t="shared" si="1827"/>
        <x:v>20</x:v>
      </x:c>
      <x:c r="K9788" s="53">
        <x:f t="shared" si="1828"/>
        <x:v>8</x:v>
      </x:c>
      <x:c r="L9788" s="53">
        <x:f t="shared" si="1829"/>
        <x:v>42</x:v>
      </x:c>
      <x:c r="M9788" s="54">
        <x:f t="shared" si="1830"/>
        <x:v>6165.6327637483873</x:v>
      </x:c>
      <x:c r="N9788" s="54">
        <x:f t="shared" si="1831"/>
        <x:v>3.7816894192697132</x:v>
      </x:c>
      <x:c r="O9788" s="55">
        <x:f t="shared" si="1832"/>
        <x:v>186680</x:v>
      </x:c>
      <x:c r="P9788" s="55">
        <x:f t="shared" si="1833"/>
        <x:v>28160</x:v>
      </x:c>
      <x:c r="Q9788" s="55">
        <x:f t="shared" si="1834"/>
        <x:v>119542.23548174283</x:v>
      </x:c>
      <x:c r="R9788" s="55">
        <x:f t="shared" si="1835"/>
        <x:v>18977.764518257172</x:v>
      </x:c>
      <x:c r="S9788" s="1" t="str">
        <x:f t="shared" si="1836"/>
        <x:v>YES</x:v>
      </x:c>
      <x:c r="T9788" s="1">
        <x:f t="shared" si="1837"/>
        <x:v>18977.764518257172</x:v>
      </x:c>
    </x:row>
    <x:row r="9789">
      <x:c r="A9789" s="1"/>
      <x:c r="B9789" s="1"/>
      <x:c r="C9789" s="1"/>
      <x:c r="D9789" s="1"/>
      <x:c r="E9789" s="1"/>
      <x:c r="F9789" s="1"/>
      <x:c r="G9789" s="1"/>
      <x:c r="H9789" s="1"/>
      <x:c r="I9789" s="53">
        <x:f t="shared" si="1826"/>
        <x:v>14</x:v>
      </x:c>
      <x:c r="J9789" s="53">
        <x:f t="shared" si="1827"/>
        <x:v>20</x:v>
      </x:c>
      <x:c r="K9789" s="53">
        <x:f t="shared" si="1828"/>
        <x:v>9</x:v>
      </x:c>
      <x:c r="L9789" s="53">
        <x:f t="shared" si="1829"/>
        <x:v>43</x:v>
      </x:c>
      <x:c r="M9789" s="54">
        <x:f t="shared" si="1830"/>
        <x:v>6220.9260991887822</x:v>
      </x:c>
      <x:c r="N9789" s="54">
        <x:f t="shared" si="1831"/>
        <x:v>3.8200875688810987</x:v>
      </x:c>
      <x:c r="O9789" s="55">
        <x:f t="shared" si="1832"/>
        <x:v>189380</x:v>
      </x:c>
      <x:c r="P9789" s="55">
        <x:f t="shared" si="1833"/>
        <x:v>29040</x:v>
      </x:c>
      <x:c r="Q9789" s="55">
        <x:f t="shared" si="1834"/>
        <x:v>120502.18922202746</x:v>
      </x:c>
      <x:c r="R9789" s="55">
        <x:f t="shared" si="1835"/>
        <x:v>19837.81077797254</x:v>
      </x:c>
      <x:c r="S9789" s="1" t="str">
        <x:f t="shared" si="1836"/>
        <x:v>YES</x:v>
      </x:c>
      <x:c r="T9789" s="1">
        <x:f t="shared" si="1837"/>
        <x:v>19837.81077797254</x:v>
      </x:c>
    </x:row>
    <x:row r="9790">
      <x:c r="A9790" s="1"/>
      <x:c r="B9790" s="1"/>
      <x:c r="C9790" s="1"/>
      <x:c r="D9790" s="1"/>
      <x:c r="E9790" s="1"/>
      <x:c r="F9790" s="1"/>
      <x:c r="G9790" s="1"/>
      <x:c r="H9790" s="1"/>
      <x:c r="I9790" s="53">
        <x:f t="shared" si="1826"/>
        <x:v>14</x:v>
      </x:c>
      <x:c r="J9790" s="53">
        <x:f t="shared" si="1827"/>
        <x:v>20</x:v>
      </x:c>
      <x:c r="K9790" s="53">
        <x:f t="shared" si="1828"/>
        <x:v>10</x:v>
      </x:c>
      <x:c r="L9790" s="53">
        <x:f t="shared" si="1829"/>
        <x:v>44</x:v>
      </x:c>
      <x:c r="M9790" s="54">
        <x:f t="shared" si="1830"/>
        <x:v>6277.5396406719947</x:v>
      </x:c>
      <x:c r="N9790" s="54">
        <x:f t="shared" si="1831"/>
        <x:v>3.8594025282444409</x:v>
      </x:c>
      <x:c r="O9790" s="55">
        <x:f t="shared" si="1832"/>
        <x:v>192080</x:v>
      </x:c>
      <x:c r="P9790" s="55">
        <x:f t="shared" si="1833"/>
        <x:v>29920</x:v>
      </x:c>
      <x:c r="Q9790" s="55">
        <x:f t="shared" si="1834"/>
        <x:v>121485.06320611102</x:v>
      </x:c>
      <x:c r="R9790" s="55">
        <x:f t="shared" si="1835"/>
        <x:v>20674.936793888977</x:v>
      </x:c>
      <x:c r="S9790" s="1" t="str">
        <x:f t="shared" si="1836"/>
        <x:v>YES</x:v>
      </x:c>
      <x:c r="T9790" s="1">
        <x:f t="shared" si="1837"/>
        <x:v>20674.936793888977</x:v>
      </x:c>
    </x:row>
    <x:row r="9791">
      <x:c r="A9791" s="1"/>
      <x:c r="B9791" s="1"/>
      <x:c r="C9791" s="1"/>
      <x:c r="D9791" s="1"/>
      <x:c r="E9791" s="1"/>
      <x:c r="F9791" s="1"/>
      <x:c r="G9791" s="1"/>
      <x:c r="H9791" s="1"/>
      <x:c r="I9791" s="53">
        <x:f t="shared" si="1826"/>
        <x:v>14</x:v>
      </x:c>
      <x:c r="J9791" s="53">
        <x:f t="shared" si="1827"/>
        <x:v>20</x:v>
      </x:c>
      <x:c r="K9791" s="53">
        <x:f t="shared" si="1828"/>
        <x:v>11</x:v>
      </x:c>
      <x:c r="L9791" s="53">
        <x:f t="shared" si="1829"/>
        <x:v>45</x:v>
      </x:c>
      <x:c r="M9791" s="54">
        <x:f t="shared" si="1830"/>
        <x:v>6335.497753765434</x:v>
      </x:c>
      <x:c r="N9791" s="54">
        <x:f t="shared" si="1831"/>
        <x:v>3.8996512178926626</x:v>
      </x:c>
      <x:c r="O9791" s="55">
        <x:f t="shared" si="1832"/>
        <x:v>194780</x:v>
      </x:c>
      <x:c r="P9791" s="55">
        <x:f t="shared" si="1833"/>
        <x:v>30800</x:v>
      </x:c>
      <x:c r="Q9791" s="55">
        <x:f t="shared" si="1834"/>
        <x:v>122491.28044731656</x:v>
      </x:c>
      <x:c r="R9791" s="55">
        <x:f t="shared" si="1835"/>
        <x:v>21488.71955268344</x:v>
      </x:c>
      <x:c r="S9791" s="1" t="str">
        <x:f t="shared" si="1836"/>
        <x:v>YES</x:v>
      </x:c>
      <x:c r="T9791" s="1">
        <x:f t="shared" si="1837"/>
        <x:v>21488.71955268344</x:v>
      </x:c>
    </x:row>
    <x:row r="9792">
      <x:c r="A9792" s="1"/>
      <x:c r="B9792" s="1"/>
      <x:c r="C9792" s="1"/>
      <x:c r="D9792" s="1"/>
      <x:c r="E9792" s="1"/>
      <x:c r="F9792" s="1"/>
      <x:c r="G9792" s="1"/>
      <x:c r="H9792" s="1"/>
      <x:c r="I9792" s="53">
        <x:f t="shared" si="1826"/>
        <x:v>14</x:v>
      </x:c>
      <x:c r="J9792" s="53">
        <x:f t="shared" si="1827"/>
        <x:v>20</x:v>
      </x:c>
      <x:c r="K9792" s="53">
        <x:f t="shared" si="1828"/>
        <x:v>12</x:v>
      </x:c>
      <x:c r="L9792" s="53">
        <x:f t="shared" si="1829"/>
        <x:v>46</x:v>
      </x:c>
      <x:c r="M9792" s="54">
        <x:f t="shared" si="1830"/>
        <x:v>6394.825206893498</x:v>
      </x:c>
      <x:c r="N9792" s="54">
        <x:f t="shared" si="1831"/>
        <x:v>3.9408508381204848</x:v>
      </x:c>
      <x:c r="O9792" s="55">
        <x:f t="shared" si="1832"/>
        <x:v>197480</x:v>
      </x:c>
      <x:c r="P9792" s="55">
        <x:f t="shared" si="1833"/>
        <x:v>31680</x:v>
      </x:c>
      <x:c r="Q9792" s="55">
        <x:f t="shared" si="1834"/>
        <x:v>123521.27095301212</x:v>
      </x:c>
      <x:c r="R9792" s="55">
        <x:f t="shared" si="1835"/>
        <x:v>22278.729046987879</x:v>
      </x:c>
      <x:c r="S9792" s="1" t="str">
        <x:f t="shared" si="1836"/>
        <x:v>YES</x:v>
      </x:c>
      <x:c r="T9792" s="1">
        <x:f t="shared" si="1837"/>
        <x:v>22278.729046987879</x:v>
      </x:c>
    </x:row>
    <x:row r="9793">
      <x:c r="A9793" s="1"/>
      <x:c r="B9793" s="1"/>
      <x:c r="C9793" s="1"/>
      <x:c r="D9793" s="1"/>
      <x:c r="E9793" s="1"/>
      <x:c r="F9793" s="1"/>
      <x:c r="G9793" s="1"/>
      <x:c r="H9793" s="1"/>
      <x:c r="I9793" s="53">
        <x:f t="shared" si="1826"/>
        <x:v>14</x:v>
      </x:c>
      <x:c r="J9793" s="53">
        <x:f t="shared" si="1827"/>
        <x:v>20</x:v>
      </x:c>
      <x:c r="K9793" s="53">
        <x:f t="shared" si="1828"/>
        <x:v>13</x:v>
      </x:c>
      <x:c r="L9793" s="53">
        <x:f t="shared" si="1829"/>
        <x:v>47</x:v>
      </x:c>
      <x:c r="M9793" s="54">
        <x:f t="shared" si="1830"/>
        <x:v>6455.5471776018821</x:v>
      </x:c>
      <x:c r="N9793" s="54">
        <x:f t="shared" si="1831"/>
        <x:v>3.9830188733346406</x:v>
      </x:c>
      <x:c r="O9793" s="55">
        <x:f t="shared" si="1832"/>
        <x:v>200180</x:v>
      </x:c>
      <x:c r="P9793" s="55">
        <x:f t="shared" si="1833"/>
        <x:v>32560</x:v>
      </x:c>
      <x:c r="Q9793" s="55">
        <x:f t="shared" si="1834"/>
        <x:v>124575.47183336601</x:v>
      </x:c>
      <x:c r="R9793" s="55">
        <x:f t="shared" si="1835"/>
        <x:v>23044.528166633987</x:v>
      </x:c>
      <x:c r="S9793" s="1" t="str">
        <x:f t="shared" si="1836"/>
        <x:v>YES</x:v>
      </x:c>
      <x:c r="T9793" s="1">
        <x:f t="shared" si="1837"/>
        <x:v>23044.528166633987</x:v>
      </x:c>
    </x:row>
    <x:row r="9794">
      <x:c r="A9794" s="1"/>
      <x:c r="B9794" s="1"/>
      <x:c r="C9794" s="1"/>
      <x:c r="D9794" s="1"/>
      <x:c r="E9794" s="1"/>
      <x:c r="F9794" s="1"/>
      <x:c r="G9794" s="1"/>
      <x:c r="H9794" s="1"/>
      <x:c r="I9794" s="53">
        <x:f t="shared" si="1826"/>
        <x:v>14</x:v>
      </x:c>
      <x:c r="J9794" s="53">
        <x:f t="shared" si="1827"/>
        <x:v>20</x:v>
      </x:c>
      <x:c r="K9794" s="53">
        <x:f t="shared" si="1828"/>
        <x:v>14</x:v>
      </x:c>
      <x:c r="L9794" s="53">
        <x:f t="shared" si="1829"/>
        <x:v>48</x:v>
      </x:c>
      <x:c r="M9794" s="54">
        <x:f t="shared" si="1830"/>
        <x:v>6517.6892589155441</x:v>
      </x:c>
      <x:c r="N9794" s="54">
        <x:f t="shared" si="1831"/>
        <x:v>4.0261730964691278</x:v>
      </x:c>
      <x:c r="O9794" s="55">
        <x:f t="shared" si="1832"/>
        <x:v>202880</x:v>
      </x:c>
      <x:c r="P9794" s="55">
        <x:f t="shared" si="1833"/>
        <x:v>33440</x:v>
      </x:c>
      <x:c r="Q9794" s="55">
        <x:f t="shared" si="1834"/>
        <x:v>125654.3274117282</x:v>
      </x:c>
      <x:c r="R9794" s="55">
        <x:f t="shared" si="1835"/>
        <x:v>23785.672588271802</x:v>
      </x:c>
      <x:c r="S9794" s="1" t="str">
        <x:f t="shared" si="1836"/>
        <x:v>NO</x:v>
      </x:c>
      <x:c r="T9794" s="1">
        <x:f t="shared" si="1837"/>
        <x:v>-9.9999999999999997E+98</x:v>
      </x:c>
    </x:row>
    <x:row r="9795">
      <x:c r="A9795" s="1"/>
      <x:c r="B9795" s="1"/>
      <x:c r="C9795" s="1"/>
      <x:c r="D9795" s="1"/>
      <x:c r="E9795" s="1"/>
      <x:c r="F9795" s="1"/>
      <x:c r="G9795" s="1"/>
      <x:c r="H9795" s="1"/>
      <x:c r="I9795" s="53">
        <x:f t="shared" si="1826"/>
        <x:v>14</x:v>
      </x:c>
      <x:c r="J9795" s="53">
        <x:f t="shared" si="1827"/>
        <x:v>20</x:v>
      </x:c>
      <x:c r="K9795" s="53">
        <x:f t="shared" si="1828"/>
        <x:v>15</x:v>
      </x:c>
      <x:c r="L9795" s="53">
        <x:f t="shared" si="1829"/>
        <x:v>49</x:v>
      </x:c>
      <x:c r="M9795" s="54">
        <x:f t="shared" si="1830"/>
        <x:v>6581.2774657916907</x:v>
      </x:c>
      <x:c r="N9795" s="54">
        <x:f t="shared" si="1831"/>
        <x:v>4.0703315734664516</x:v>
      </x:c>
      <x:c r="O9795" s="55">
        <x:f t="shared" si="1832"/>
        <x:v>205580</x:v>
      </x:c>
      <x:c r="P9795" s="55">
        <x:f t="shared" si="1833"/>
        <x:v>34320</x:v>
      </x:c>
      <x:c r="Q9795" s="55">
        <x:f t="shared" si="1834"/>
        <x:v>126758.2893366613</x:v>
      </x:c>
      <x:c r="R9795" s="55">
        <x:f t="shared" si="1835"/>
        <x:v>24501.710663338701</x:v>
      </x:c>
      <x:c r="S9795" s="1" t="str">
        <x:f t="shared" si="1836"/>
        <x:v>NO</x:v>
      </x:c>
      <x:c r="T9795" s="1">
        <x:f t="shared" si="1837"/>
        <x:v>-9.9999999999999997E+98</x:v>
      </x:c>
    </x:row>
    <x:row r="9796">
      <x:c r="A9796" s="1"/>
      <x:c r="B9796" s="1"/>
      <x:c r="C9796" s="1"/>
      <x:c r="D9796" s="1"/>
      <x:c r="E9796" s="1"/>
      <x:c r="F9796" s="1"/>
      <x:c r="G9796" s="1"/>
      <x:c r="H9796" s="1"/>
      <x:c r="I9796" s="53">
        <x:f t="shared" si="1826"/>
        <x:v>14</x:v>
      </x:c>
      <x:c r="J9796" s="53">
        <x:f t="shared" si="1827"/>
        <x:v>20</x:v>
      </x:c>
      <x:c r="K9796" s="53">
        <x:f t="shared" si="1828"/>
        <x:v>16</x:v>
      </x:c>
      <x:c r="L9796" s="53">
        <x:f t="shared" si="1829"/>
        <x:v>50</x:v>
      </x:c>
      <x:c r="M9796" s="54">
        <x:f t="shared" si="1830"/>
        <x:v>6646.3382416691793</x:v>
      </x:c>
      <x:c r="N9796" s="54">
        <x:f t="shared" si="1831"/>
        <x:v>4.1155126678258194</x:v>
      </x:c>
      <x:c r="O9796" s="55">
        <x:f t="shared" si="1832"/>
        <x:v>208280</x:v>
      </x:c>
      <x:c r="P9796" s="55">
        <x:f t="shared" si="1833"/>
        <x:v>35200</x:v>
      </x:c>
      <x:c r="Q9796" s="55">
        <x:f t="shared" si="1834"/>
        <x:v>127887.81669564547</x:v>
      </x:c>
      <x:c r="R9796" s="55">
        <x:f t="shared" si="1835"/>
        <x:v>25192.183304354534</x:v>
      </x:c>
      <x:c r="S9796" s="1" t="str">
        <x:f t="shared" si="1836"/>
        <x:v>NO</x:v>
      </x:c>
      <x:c r="T9796" s="1">
        <x:f t="shared" si="1837"/>
        <x:v>-9.9999999999999997E+98</x:v>
      </x:c>
    </x:row>
    <x:row r="9797">
      <x:c r="A9797" s="1"/>
      <x:c r="B9797" s="1"/>
      <x:c r="C9797" s="1"/>
      <x:c r="D9797" s="1"/>
      <x:c r="E9797" s="1"/>
      <x:c r="F9797" s="1"/>
      <x:c r="G9797" s="1"/>
      <x:c r="H9797" s="1"/>
      <x:c r="I9797" s="53">
        <x:f t="shared" si="1826"/>
        <x:v>14</x:v>
      </x:c>
      <x:c r="J9797" s="53">
        <x:f t="shared" si="1827"/>
        <x:v>20</x:v>
      </x:c>
      <x:c r="K9797" s="53">
        <x:f t="shared" si="1828"/>
        <x:v>17</x:v>
      </x:c>
      <x:c r="L9797" s="53">
        <x:f t="shared" si="1829"/>
        <x:v>51</x:v>
      </x:c>
      <x:c r="M9797" s="54">
        <x:f t="shared" si="1830"/>
        <x:v>6712.8984651157198</x:v>
      </x:c>
      <x:c r="N9797" s="54">
        <x:f t="shared" si="1831"/>
        <x:v>4.1617350452192499</x:v>
      </x:c>
      <x:c r="O9797" s="55">
        <x:f t="shared" si="1832"/>
        <x:v>210980</x:v>
      </x:c>
      <x:c r="P9797" s="55">
        <x:f t="shared" si="1833"/>
        <x:v>36080</x:v>
      </x:c>
      <x:c r="Q9797" s="55">
        <x:f t="shared" si="1834"/>
        <x:v>129043.37613048125</x:v>
      </x:c>
      <x:c r="R9797" s="55">
        <x:f t="shared" si="1835"/>
        <x:v>25856.623869518749</x:v>
      </x:c>
      <x:c r="S9797" s="1" t="str">
        <x:f t="shared" si="1836"/>
        <x:v>NO</x:v>
      </x:c>
      <x:c r="T9797" s="1">
        <x:f t="shared" si="1837"/>
        <x:v>-9.9999999999999997E+98</x:v>
      </x:c>
    </x:row>
    <x:row r="9798">
      <x:c r="A9798" s="1"/>
      <x:c r="B9798" s="1"/>
      <x:c r="C9798" s="1"/>
      <x:c r="D9798" s="1"/>
      <x:c r="E9798" s="1"/>
      <x:c r="F9798" s="1"/>
      <x:c r="G9798" s="1"/>
      <x:c r="H9798" s="1"/>
      <x:c r="I9798" s="53">
        <x:f t="shared" si="1826"/>
        <x:v>14</x:v>
      </x:c>
      <x:c r="J9798" s="53">
        <x:f t="shared" si="1827"/>
        <x:v>20</x:v>
      </x:c>
      <x:c r="K9798" s="53">
        <x:f t="shared" si="1828"/>
        <x:v>18</x:v>
      </x:c>
      <x:c r="L9798" s="53">
        <x:f t="shared" si="1829"/>
        <x:v>52</x:v>
      </x:c>
      <x:c r="M9798" s="54">
        <x:f t="shared" si="1830"/>
        <x:v>6780.9854565743071</x:v>
      </x:c>
      <x:c r="N9798" s="54">
        <x:f t="shared" si="1831"/>
        <x:v>4.2090176781766022</x:v>
      </x:c>
      <x:c r="O9798" s="55">
        <x:f t="shared" si="1832"/>
        <x:v>213680</x:v>
      </x:c>
      <x:c r="P9798" s="55">
        <x:f t="shared" si="1833"/>
        <x:v>36960</x:v>
      </x:c>
      <x:c r="Q9798" s="55">
        <x:f t="shared" si="1834"/>
        <x:v>130225.44195441506</x:v>
      </x:c>
      <x:c r="R9798" s="55">
        <x:f t="shared" si="1835"/>
        <x:v>26494.558045584941</x:v>
      </x:c>
      <x:c r="S9798" s="1" t="str">
        <x:f t="shared" si="1836"/>
        <x:v>NO</x:v>
      </x:c>
      <x:c r="T9798" s="1">
        <x:f t="shared" si="1837"/>
        <x:v>-9.9999999999999997E+98</x:v>
      </x:c>
    </x:row>
    <x:row r="9799">
      <x:c r="A9799" s="1"/>
      <x:c r="B9799" s="1"/>
      <x:c r="C9799" s="1"/>
      <x:c r="D9799" s="1"/>
      <x:c r="E9799" s="1"/>
      <x:c r="F9799" s="1"/>
      <x:c r="G9799" s="1"/>
      <x:c r="H9799" s="1"/>
      <x:c r="I9799" s="53">
        <x:f t="shared" si="1826"/>
        <x:v>14</x:v>
      </x:c>
      <x:c r="J9799" s="53">
        <x:f t="shared" si="1827"/>
        <x:v>20</x:v>
      </x:c>
      <x:c r="K9799" s="53">
        <x:f t="shared" si="1828"/>
        <x:v>19</x:v>
      </x:c>
      <x:c r="L9799" s="53">
        <x:f t="shared" si="1829"/>
        <x:v>53</x:v>
      </x:c>
      <x:c r="M9799" s="54">
        <x:f t="shared" si="1830"/>
        <x:v>6850.6269852103287</x:v>
      </x:c>
      <x:c r="N9799" s="54">
        <x:f t="shared" si="1831"/>
        <x:v>4.2573798508405059</x:v>
      </x:c>
      <x:c r="O9799" s="55">
        <x:f t="shared" si="1832"/>
        <x:v>216380</x:v>
      </x:c>
      <x:c r="P9799" s="55">
        <x:f t="shared" si="1833"/>
        <x:v>37840</x:v>
      </x:c>
      <x:c r="Q9799" s="55">
        <x:f t="shared" si="1834"/>
        <x:v>131434.49627101264</x:v>
      </x:c>
      <x:c r="R9799" s="55">
        <x:f t="shared" si="1835"/>
        <x:v>27105.503728987358</x:v>
      </x:c>
      <x:c r="S9799" s="1" t="str">
        <x:f t="shared" si="1836"/>
        <x:v>NO</x:v>
      </x:c>
      <x:c r="T9799" s="1">
        <x:f t="shared" si="1837"/>
        <x:v>-9.9999999999999997E+98</x:v>
      </x:c>
    </x:row>
    <x:row r="9800">
      <x:c r="A9800" s="1"/>
      <x:c r="B9800" s="1"/>
      <x:c r="C9800" s="1"/>
      <x:c r="D9800" s="1"/>
      <x:c r="E9800" s="1"/>
      <x:c r="F9800" s="1"/>
      <x:c r="G9800" s="1"/>
      <x:c r="H9800" s="1"/>
      <x:c r="I9800" s="53">
        <x:f t="shared" si="1826"/>
        <x:v>14</x:v>
      </x:c>
      <x:c r="J9800" s="53">
        <x:f t="shared" si="1827"/>
        <x:v>20</x:v>
      </x:c>
      <x:c r="K9800" s="53">
        <x:f t="shared" si="1828"/>
        <x:v>20</x:v>
      </x:c>
      <x:c r="L9800" s="53">
        <x:f t="shared" si="1829"/>
        <x:v>54</x:v>
      </x:c>
      <x:c r="M9800" s="54">
        <x:f t="shared" si="1830"/>
        <x:v>6921.8512758608058</x:v>
      </x:c>
      <x:c r="N9800" s="54">
        <x:f t="shared" si="1831"/>
        <x:v>4.3068411637922264</x:v>
      </x:c>
      <x:c r="O9800" s="55">
        <x:f t="shared" si="1832"/>
        <x:v>219080</x:v>
      </x:c>
      <x:c r="P9800" s="55">
        <x:f t="shared" si="1833"/>
        <x:v>38720</x:v>
      </x:c>
      <x:c r="Q9800" s="55">
        <x:f t="shared" si="1834"/>
        <x:v>132671.02909480565</x:v>
      </x:c>
      <x:c r="R9800" s="55">
        <x:f t="shared" si="1835"/>
        <x:v>27688.97090519435</x:v>
      </x:c>
      <x:c r="S9800" s="1" t="str">
        <x:f t="shared" si="1836"/>
        <x:v>NO</x:v>
      </x:c>
      <x:c r="T9800" s="1">
        <x:f t="shared" si="1837"/>
        <x:v>-9.9999999999999997E+98</x:v>
      </x:c>
    </x:row>
    <x:row r="9801">
      <x:c r="A9801" s="1"/>
      <x:c r="B9801" s="1"/>
      <x:c r="C9801" s="1"/>
      <x:c r="D9801" s="1"/>
      <x:c r="E9801" s="1"/>
      <x:c r="F9801" s="1"/>
      <x:c r="G9801" s="1"/>
      <x:c r="H9801" s="1"/>
      <x:c r="I9801" s="53">
        <x:f t="shared" si="1826"/>
        <x:v>14</x:v>
      </x:c>
      <x:c r="J9801" s="53">
        <x:f t="shared" si="1827"/>
        <x:v>20</x:v>
      </x:c>
      <x:c r="K9801" s="53">
        <x:f t="shared" si="1828"/>
        <x:v>21</x:v>
      </x:c>
      <x:c r="L9801" s="53">
        <x:f t="shared" si="1829"/>
        <x:v>55</x:v>
      </x:c>
      <x:c r="M9801" s="54">
        <x:f t="shared" si="1830"/>
        <x:v>6994.6870160872495</x:v>
      </x:c>
      <x:c r="N9801" s="54">
        <x:f t="shared" si="1831"/>
        <x:v>4.3574215389494793</x:v>
      </x:c>
      <x:c r="O9801" s="55">
        <x:f t="shared" si="1832"/>
        <x:v>221780</x:v>
      </x:c>
      <x:c r="P9801" s="55">
        <x:f t="shared" si="1833"/>
        <x:v>39600</x:v>
      </x:c>
      <x:c r="Q9801" s="55">
        <x:f t="shared" si="1834"/>
        <x:v>133935.53847373696</x:v>
      </x:c>
      <x:c r="R9801" s="55">
        <x:f t="shared" si="1835"/>
        <x:v>28244.46152626304</x:v>
      </x:c>
      <x:c r="S9801" s="1" t="str">
        <x:f t="shared" si="1836"/>
        <x:v>NO</x:v>
      </x:c>
      <x:c r="T9801" s="1">
        <x:f t="shared" si="1837"/>
        <x:v>-9.9999999999999997E+98</x:v>
      </x:c>
    </x:row>
    <x:row r="9802">
      <x:c r="A9802" s="1"/>
      <x:c r="B9802" s="1"/>
      <x:c r="C9802" s="1"/>
      <x:c r="D9802" s="1"/>
      <x:c r="E9802" s="1"/>
      <x:c r="F9802" s="1"/>
      <x:c r="G9802" s="1"/>
      <x:c r="H9802" s="1"/>
      <x:c r="I9802" s="53">
        <x:f t="shared" si="1826"/>
        <x:v>14</x:v>
      </x:c>
      <x:c r="J9802" s="53">
        <x:f t="shared" si="1827"/>
        <x:v>20</x:v>
      </x:c>
      <x:c r="K9802" s="53">
        <x:f t="shared" si="1828"/>
        <x:v>22</x:v>
      </x:c>
      <x:c r="L9802" s="53">
        <x:f t="shared" si="1829"/>
        <x:v>56</x:v>
      </x:c>
      <x:c r="M9802" s="54">
        <x:f t="shared" si="1830"/>
        <x:v>7069.163363333646</x:v>
      </x:c>
      <x:c r="N9802" s="54">
        <x:f t="shared" si="1831"/>
        <x:v>4.4091412245372545</x:v>
      </x:c>
      <x:c r="O9802" s="55">
        <x:f t="shared" si="1832"/>
        <x:v>224480</x:v>
      </x:c>
      <x:c r="P9802" s="55">
        <x:f t="shared" si="1833"/>
        <x:v>40480</x:v>
      </x:c>
      <x:c r="Q9802" s="55">
        <x:f t="shared" si="1834"/>
        <x:v>135228.53061343136</x:v>
      </x:c>
      <x:c r="R9802" s="55">
        <x:f t="shared" si="1835"/>
        <x:v>28771.469386568642</x:v>
      </x:c>
      <x:c r="S9802" s="1" t="str">
        <x:f t="shared" si="1836"/>
        <x:v>NO</x:v>
      </x:c>
      <x:c r="T9802" s="1">
        <x:f t="shared" si="1837"/>
        <x:v>-9.9999999999999997E+98</x:v>
      </x:c>
    </x:row>
    <x:row r="9803">
      <x:c r="A9803" s="1"/>
      <x:c r="B9803" s="1"/>
      <x:c r="C9803" s="1"/>
      <x:c r="D9803" s="1"/>
      <x:c r="E9803" s="1"/>
      <x:c r="F9803" s="1"/>
      <x:c r="G9803" s="1"/>
      <x:c r="H9803" s="1"/>
      <x:c r="I9803" s="53">
        <x:f t="shared" si="1826"/>
        <x:v>14</x:v>
      </x:c>
      <x:c r="J9803" s="53">
        <x:f t="shared" si="1827"/>
        <x:v>20</x:v>
      </x:c>
      <x:c r="K9803" s="53">
        <x:f t="shared" si="1828"/>
        <x:v>23</x:v>
      </x:c>
      <x:c r="L9803" s="53">
        <x:f t="shared" si="1829"/>
        <x:v>57</x:v>
      </x:c>
      <x:c r="M9803" s="54">
        <x:f t="shared" si="1830"/>
        <x:v>7145.3099521910826</x:v>
      </x:c>
      <x:c r="N9803" s="54">
        <x:f t="shared" si="1831"/>
        <x:v>4.462020800132696</x:v>
      </x:c>
      <x:c r="O9803" s="55">
        <x:f t="shared" si="1832"/>
        <x:v>227180</x:v>
      </x:c>
      <x:c r="P9803" s="55">
        <x:f t="shared" si="1833"/>
        <x:v>41360</x:v>
      </x:c>
      <x:c r="Q9803" s="55">
        <x:f t="shared" si="1834"/>
        <x:v>136550.52000331739</x:v>
      </x:c>
      <x:c r="R9803" s="55">
        <x:f t="shared" si="1835"/>
        <x:v>29269.47999668261</x:v>
      </x:c>
      <x:c r="S9803" s="1" t="str">
        <x:f t="shared" si="1836"/>
        <x:v>NO</x:v>
      </x:c>
      <x:c r="T9803" s="1">
        <x:f t="shared" si="1837"/>
        <x:v>-9.9999999999999997E+98</x:v>
      </x:c>
    </x:row>
    <x:row r="9804">
      <x:c r="A9804" s="1"/>
      <x:c r="B9804" s="1"/>
      <x:c r="C9804" s="1"/>
      <x:c r="D9804" s="1"/>
      <x:c r="E9804" s="1"/>
      <x:c r="F9804" s="1"/>
      <x:c r="G9804" s="1"/>
      <x:c r="H9804" s="1"/>
      <x:c r="I9804" s="53">
        <x:f t="shared" si="1826"/>
        <x:v>14</x:v>
      </x:c>
      <x:c r="J9804" s="53">
        <x:f t="shared" si="1827"/>
        <x:v>20</x:v>
      </x:c>
      <x:c r="K9804" s="53">
        <x:f t="shared" si="1828"/>
        <x:v>24</x:v>
      </x:c>
      <x:c r="L9804" s="53">
        <x:f t="shared" si="1829"/>
        <x:v>58</x:v>
      </x:c>
      <x:c r="M9804" s="54">
        <x:f t="shared" si="1830"/>
        <x:v>7223.1569017705779</x:v>
      </x:c>
      <x:c r="N9804" s="54">
        <x:f t="shared" si="1831"/>
        <x:v>4.5160811817851236</x:v>
      </x:c>
      <x:c r="O9804" s="55">
        <x:f t="shared" si="1832"/>
        <x:v>229880</x:v>
      </x:c>
      <x:c r="P9804" s="55">
        <x:f t="shared" si="1833"/>
        <x:v>42240</x:v>
      </x:c>
      <x:c r="Q9804" s="55">
        <x:f t="shared" si="1834"/>
        <x:v>137902.02954462808</x:v>
      </x:c>
      <x:c r="R9804" s="55">
        <x:f t="shared" si="1835"/>
        <x:v>29737.97045537192</x:v>
      </x:c>
      <x:c r="S9804" s="1" t="str">
        <x:f t="shared" si="1836"/>
        <x:v>NO</x:v>
      </x:c>
      <x:c r="T9804" s="1">
        <x:f t="shared" si="1837"/>
        <x:v>-9.9999999999999997E+98</x:v>
      </x:c>
    </x:row>
    <x:row r="9805">
      <x:c r="A9805" s="1"/>
      <x:c r="B9805" s="1"/>
      <x:c r="C9805" s="1"/>
      <x:c r="D9805" s="1"/>
      <x:c r="E9805" s="1"/>
      <x:c r="F9805" s="1"/>
      <x:c r="G9805" s="1"/>
      <x:c r="H9805" s="1"/>
      <x:c r="I9805" s="53">
        <x:f t="shared" si="1826"/>
        <x:v>14</x:v>
      </x:c>
      <x:c r="J9805" s="53">
        <x:f t="shared" si="1827"/>
        <x:v>20</x:v>
      </x:c>
      <x:c r="K9805" s="53">
        <x:f t="shared" si="1828"/>
        <x:v>25</x:v>
      </x:c>
      <x:c r="L9805" s="53">
        <x:f t="shared" si="1829"/>
        <x:v>59</x:v>
      </x:c>
      <x:c r="M9805" s="54">
        <x:f t="shared" si="1830"/>
        <x:v>7302.7348231856759</x:v>
      </x:c>
      <x:c r="N9805" s="54">
        <x:f t="shared" si="1831"/>
        <x:v>4.5713436272122747</x:v>
      </x:c>
      <x:c r="O9805" s="55">
        <x:f t="shared" si="1832"/>
        <x:v>232580</x:v>
      </x:c>
      <x:c r="P9805" s="55">
        <x:f t="shared" si="1833"/>
        <x:v>43120</x:v>
      </x:c>
      <x:c r="Q9805" s="55">
        <x:f t="shared" si="1834"/>
        <x:v>139283.59068030686</x:v>
      </x:c>
      <x:c r="R9805" s="55">
        <x:f t="shared" si="1835"/>
        <x:v>30176.409319693135</x:v>
      </x:c>
      <x:c r="S9805" s="1" t="str">
        <x:f t="shared" si="1836"/>
        <x:v>NO</x:v>
      </x:c>
      <x:c r="T9805" s="1">
        <x:f t="shared" si="1837"/>
        <x:v>-9.9999999999999997E+98</x:v>
      </x:c>
    </x:row>
    <x:row r="9806">
      <x:c r="A9806" s="1"/>
      <x:c r="B9806" s="1"/>
      <x:c r="C9806" s="1"/>
      <x:c r="D9806" s="1"/>
      <x:c r="E9806" s="1"/>
      <x:c r="F9806" s="1"/>
      <x:c r="G9806" s="1"/>
      <x:c r="H9806" s="1"/>
      <x:c r="I9806" s="53">
        <x:f t="shared" si="1826"/>
        <x:v>14</x:v>
      </x:c>
      <x:c r="J9806" s="53">
        <x:f t="shared" si="1827"/>
        <x:v>20</x:v>
      </x:c>
      <x:c r="K9806" s="53">
        <x:f t="shared" si="1828"/>
        <x:v>26</x:v>
      </x:c>
      <x:c r="L9806" s="53">
        <x:f t="shared" si="1829"/>
        <x:v>60</x:v>
      </x:c>
      <x:c r="M9806" s="54">
        <x:f t="shared" si="1830"/>
        <x:v>7384.0748271463935</x:v>
      </x:c>
      <x:c r="N9806" s="54">
        <x:f t="shared" si="1831"/>
        <x:v>4.6278297410738842</x:v>
      </x:c>
      <x:c r="O9806" s="55">
        <x:f t="shared" si="1832"/>
        <x:v>235280</x:v>
      </x:c>
      <x:c r="P9806" s="55">
        <x:f t="shared" si="1833"/>
        <x:v>44000</x:v>
      </x:c>
      <x:c r="Q9806" s="55">
        <x:f t="shared" si="1834"/>
        <x:v>140695.7435268471</x:v>
      </x:c>
      <x:c r="R9806" s="55">
        <x:f t="shared" si="1835"/>
        <x:v>30584.256473152898</x:v>
      </x:c>
      <x:c r="S9806" s="1" t="str">
        <x:f t="shared" si="1836"/>
        <x:v>NO</x:v>
      </x:c>
      <x:c r="T9806" s="1">
        <x:f t="shared" si="1837"/>
        <x:v>-9.9999999999999997E+98</x:v>
      </x:c>
    </x:row>
    <x:row r="9807">
      <x:c r="A9807" s="1"/>
      <x:c r="B9807" s="1"/>
      <x:c r="C9807" s="1"/>
      <x:c r="D9807" s="1"/>
      <x:c r="E9807" s="1"/>
      <x:c r="F9807" s="1"/>
      <x:c r="G9807" s="1"/>
      <x:c r="H9807" s="1"/>
      <x:c r="I9807" s="53">
        <x:f t="shared" si="1826"/>
        <x:v>14</x:v>
      </x:c>
      <x:c r="J9807" s="53">
        <x:f t="shared" si="1827"/>
        <x:v>20</x:v>
      </x:c>
      <x:c r="K9807" s="53">
        <x:f t="shared" si="1828"/>
        <x:v>27</x:v>
      </x:c>
      <x:c r="L9807" s="53">
        <x:f t="shared" si="1829"/>
        <x:v>61</x:v>
      </x:c>
      <x:c r="M9807" s="54">
        <x:f t="shared" si="1830"/>
        <x:v>7467.2085316661505</x:v>
      </x:c>
      <x:c r="N9807" s="54">
        <x:f t="shared" si="1831"/>
        <x:v>4.6855614803237158</x:v>
      </x:c>
      <x:c r="O9807" s="55">
        <x:f t="shared" si="1832"/>
        <x:v>237980</x:v>
      </x:c>
      <x:c r="P9807" s="55">
        <x:f t="shared" si="1833"/>
        <x:v>44880</x:v>
      </x:c>
      <x:c r="Q9807" s="55">
        <x:f t="shared" si="1834"/>
        <x:v>142139.03700809288</x:v>
      </x:c>
      <x:c r="R9807" s="55">
        <x:f t="shared" si="1835"/>
        <x:v>30960.962991907116</x:v>
      </x:c>
      <x:c r="S9807" s="1" t="str">
        <x:f t="shared" si="1836"/>
        <x:v>NO</x:v>
      </x:c>
      <x:c r="T9807" s="1">
        <x:f t="shared" si="1837"/>
        <x:v>-9.9999999999999997E+98</x:v>
      </x:c>
    </x:row>
    <x:row r="9808">
      <x:c r="A9808" s="1"/>
      <x:c r="B9808" s="1"/>
      <x:c r="C9808" s="1"/>
      <x:c r="D9808" s="1"/>
      <x:c r="E9808" s="1"/>
      <x:c r="F9808" s="1"/>
      <x:c r="G9808" s="1"/>
      <x:c r="H9808" s="1"/>
      <x:c r="I9808" s="53">
        <x:f t="shared" si="1826"/>
        <x:v>14</x:v>
      </x:c>
      <x:c r="J9808" s="53">
        <x:f t="shared" si="1827"/>
        <x:v>20</x:v>
      </x:c>
      <x:c r="K9808" s="53">
        <x:f t="shared" si="1828"/>
        <x:v>28</x:v>
      </x:c>
      <x:c r="L9808" s="53">
        <x:f t="shared" si="1829"/>
        <x:v>62</x:v>
      </x:c>
      <x:c r="M9808" s="54">
        <x:f t="shared" si="1830"/>
        <x:v>7552.1680698833043</x:v>
      </x:c>
      <x:c r="N9808" s="54">
        <x:f t="shared" si="1831"/>
        <x:v>4.7445611596411839</x:v>
      </x:c>
      <x:c r="O9808" s="55">
        <x:f t="shared" si="1832"/>
        <x:v>240680</x:v>
      </x:c>
      <x:c r="P9808" s="55">
        <x:f t="shared" si="1833"/>
        <x:v>45760</x:v>
      </x:c>
      <x:c r="Q9808" s="55">
        <x:f t="shared" si="1834"/>
        <x:v>143614.0289910296</x:v>
      </x:c>
      <x:c r="R9808" s="55">
        <x:f t="shared" si="1835"/>
        <x:v>31305.971008970402</x:v>
      </x:c>
      <x:c r="S9808" s="1" t="str">
        <x:f t="shared" si="1836"/>
        <x:v>NO</x:v>
      </x:c>
      <x:c r="T9808" s="1">
        <x:f t="shared" si="1837"/>
        <x:v>-9.9999999999999997E+98</x:v>
      </x:c>
    </x:row>
    <x:row r="9809">
      <x:c r="A9809" s="1"/>
      <x:c r="B9809" s="1"/>
      <x:c r="C9809" s="1"/>
      <x:c r="D9809" s="1"/>
      <x:c r="E9809" s="1"/>
      <x:c r="F9809" s="1"/>
      <x:c r="G9809" s="1"/>
      <x:c r="H9809" s="1"/>
      <x:c r="I9809" s="53">
        <x:f t="shared" si="1826"/>
        <x:v>14</x:v>
      </x:c>
      <x:c r="J9809" s="53">
        <x:f t="shared" si="1827"/>
        <x:v>20</x:v>
      </x:c>
      <x:c r="K9809" s="53">
        <x:f t="shared" si="1828"/>
        <x:v>29</x:v>
      </x:c>
      <x:c r="L9809" s="53">
        <x:f t="shared" si="1829"/>
        <x:v>63</x:v>
      </x:c>
      <x:c r="M9809" s="54">
        <x:f t="shared" si="1830"/>
        <x:v>7638.9860979989571</x:v>
      </x:c>
      <x:c r="N9809" s="54">
        <x:f t="shared" si="1831"/>
        <x:v>4.8048514569437204</x:v>
      </x:c>
      <x:c r="O9809" s="55">
        <x:f t="shared" si="1832"/>
        <x:v>243380</x:v>
      </x:c>
      <x:c r="P9809" s="55">
        <x:f t="shared" si="1833"/>
        <x:v>46640</x:v>
      </x:c>
      <x:c r="Q9809" s="55">
        <x:f t="shared" si="1834"/>
        <x:v>145121.286423593</x:v>
      </x:c>
      <x:c r="R9809" s="55">
        <x:f t="shared" si="1835"/>
        <x:v>31618.713576406997</x:v>
      </x:c>
      <x:c r="S9809" s="1" t="str">
        <x:f t="shared" si="1836"/>
        <x:v>NO</x:v>
      </x:c>
      <x:c r="T9809" s="1">
        <x:f t="shared" si="1837"/>
        <x:v>-9.9999999999999997E+98</x:v>
      </x:c>
    </x:row>
    <x:row r="9810">
      <x:c r="A9810" s="1"/>
      <x:c r="B9810" s="1"/>
      <x:c r="C9810" s="1"/>
      <x:c r="D9810" s="1"/>
      <x:c r="E9810" s="1"/>
      <x:c r="F9810" s="1"/>
      <x:c r="G9810" s="1"/>
      <x:c r="H9810" s="1"/>
      <x:c r="I9810" s="53">
        <x:f t="shared" si="1826"/>
        <x:v>14</x:v>
      </x:c>
      <x:c r="J9810" s="53">
        <x:f t="shared" si="1827"/>
        <x:v>20</x:v>
      </x:c>
      <x:c r="K9810" s="53">
        <x:f t="shared" si="1828"/>
        <x:v>30</x:v>
      </x:c>
      <x:c r="L9810" s="53">
        <x:f t="shared" si="1829"/>
        <x:v>64</x:v>
      </x:c>
      <x:c r="M9810" s="54">
        <x:f t="shared" si="1830"/>
        <x:v>7727.6958033327282</x:v>
      </x:c>
      <x:c r="N9810" s="54">
        <x:f t="shared" si="1831"/>
        <x:v>4.8664554189810616</x:v>
      </x:c>
      <x:c r="O9810" s="55">
        <x:f t="shared" si="1832"/>
        <x:v>246080</x:v>
      </x:c>
      <x:c r="P9810" s="55">
        <x:f t="shared" si="1833"/>
        <x:v>47520</x:v>
      </x:c>
      <x:c r="Q9810" s="55">
        <x:f t="shared" si="1834"/>
        <x:v>146661.38547452653</x:v>
      </x:c>
      <x:c r="R9810" s="55">
        <x:f t="shared" si="1835"/>
        <x:v>31898.614525473473</x:v>
      </x:c>
      <x:c r="S9810" s="1" t="str">
        <x:f t="shared" si="1836"/>
        <x:v>NO</x:v>
      </x:c>
      <x:c r="T9810" s="1">
        <x:f t="shared" si="1837"/>
        <x:v>-9.9999999999999997E+98</x:v>
      </x:c>
    </x:row>
    <x:row r="9811">
      <x:c r="A9811" s="1"/>
      <x:c r="B9811" s="1"/>
      <x:c r="C9811" s="1"/>
      <x:c r="D9811" s="1"/>
      <x:c r="E9811" s="1"/>
      <x:c r="F9811" s="1"/>
      <x:c r="G9811" s="1"/>
      <x:c r="H9811" s="1"/>
      <x:c r="I9811" s="53">
        <x:f t="shared" si="1826"/>
        <x:v>15</x:v>
      </x:c>
      <x:c r="J9811" s="53">
        <x:f t="shared" si="1827"/>
        <x:v>0</x:v>
      </x:c>
      <x:c r="K9811" s="53">
        <x:f t="shared" si="1828"/>
        <x:v>0</x:v>
      </x:c>
      <x:c r="L9811" s="53">
        <x:f t="shared" si="1829"/>
        <x:v>15</x:v>
      </x:c>
      <x:c r="M9811" s="54">
        <x:f t="shared" si="1830"/>
        <x:v>5639.2850287111351</x:v>
      </x:c>
      <x:c r="N9811" s="54">
        <x:f t="shared" si="1831"/>
        <x:v>3.4161701588271773</x:v>
      </x:c>
      <x:c r="O9811" s="55">
        <x:f t="shared" si="1832"/>
        <x:v>132000</x:v>
      </x:c>
      <x:c r="P9811" s="55">
        <x:f t="shared" si="1833"/>
        <x:v>13200</x:v>
      </x:c>
      <x:c r="Q9811" s="55">
        <x:f t="shared" si="1834"/>
        <x:v>110404.25397067942</x:v>
      </x:c>
      <x:c r="R9811" s="55">
        <x:f t="shared" si="1835"/>
        <x:v>-11604.25397067942</x:v>
      </x:c>
      <x:c r="S9811" s="1" t="str">
        <x:f t="shared" si="1836"/>
        <x:v>YES</x:v>
      </x:c>
      <x:c r="T9811" s="1">
        <x:f t="shared" si="1837"/>
        <x:v>-11604.25397067942</x:v>
      </x:c>
    </x:row>
    <x:row r="9812">
      <x:c r="A9812" s="1"/>
      <x:c r="B9812" s="1"/>
      <x:c r="C9812" s="1"/>
      <x:c r="D9812" s="1"/>
      <x:c r="E9812" s="1"/>
      <x:c r="F9812" s="1"/>
      <x:c r="G9812" s="1"/>
      <x:c r="H9812" s="1"/>
      <x:c r="I9812" s="53">
        <x:f t="shared" si="1826"/>
        <x:v>15</x:v>
      </x:c>
      <x:c r="J9812" s="53">
        <x:f t="shared" si="1827"/>
        <x:v>0</x:v>
      </x:c>
      <x:c r="K9812" s="53">
        <x:f t="shared" si="1828"/>
        <x:v>1</x:v>
      </x:c>
      <x:c r="L9812" s="53">
        <x:f t="shared" si="1829"/>
        <x:v>16</x:v>
      </x:c>
      <x:c r="M9812" s="54">
        <x:f t="shared" si="1830"/>
        <x:v>5684.8475287111351</x:v>
      </x:c>
      <x:c r="N9812" s="54">
        <x:f t="shared" si="1831"/>
        <x:v>3.447810783827177</x:v>
      </x:c>
      <x:c r="O9812" s="55">
        <x:f t="shared" si="1832"/>
        <x:v>134700</x:v>
      </x:c>
      <x:c r="P9812" s="55">
        <x:f t="shared" si="1833"/>
        <x:v>14080</x:v>
      </x:c>
      <x:c r="Q9812" s="55">
        <x:f t="shared" si="1834"/>
        <x:v>111195.26959567942</x:v>
      </x:c>
      <x:c r="R9812" s="55">
        <x:f t="shared" si="1835"/>
        <x:v>-10575.26959567942</x:v>
      </x:c>
      <x:c r="S9812" s="1" t="str">
        <x:f t="shared" si="1836"/>
        <x:v>YES</x:v>
      </x:c>
      <x:c r="T9812" s="1">
        <x:f t="shared" si="1837"/>
        <x:v>-10575.26959567942</x:v>
      </x:c>
    </x:row>
    <x:row r="9813">
      <x:c r="A9813" s="1"/>
      <x:c r="B9813" s="1"/>
      <x:c r="C9813" s="1"/>
      <x:c r="D9813" s="1"/>
      <x:c r="E9813" s="1"/>
      <x:c r="F9813" s="1"/>
      <x:c r="G9813" s="1"/>
      <x:c r="H9813" s="1"/>
      <x:c r="I9813" s="53">
        <x:f t="shared" si="1826"/>
        <x:v>15</x:v>
      </x:c>
      <x:c r="J9813" s="53">
        <x:f t="shared" si="1827"/>
        <x:v>0</x:v>
      </x:c>
      <x:c r="K9813" s="53">
        <x:f t="shared" si="1828"/>
        <x:v>2</x:v>
      </x:c>
      <x:c r="L9813" s="53">
        <x:f t="shared" si="1829"/>
        <x:v>17</x:v>
      </x:c>
      <x:c r="M9813" s="54">
        <x:f t="shared" si="1830"/>
        <x:v>5731.5490912111354</x:v>
      </x:c>
      <x:c r="N9813" s="54">
        <x:f t="shared" si="1831"/>
        <x:v>3.4802424244521775</x:v>
      </x:c>
      <x:c r="O9813" s="55">
        <x:f t="shared" si="1832"/>
        <x:v>137400</x:v>
      </x:c>
      <x:c r="P9813" s="55">
        <x:f t="shared" si="1833"/>
        <x:v>14960</x:v>
      </x:c>
      <x:c r="Q9813" s="55">
        <x:f t="shared" si="1834"/>
        <x:v>112006.06061130443</x:v>
      </x:c>
      <x:c r="R9813" s="55">
        <x:f t="shared" si="1835"/>
        <x:v>-9566.0606113044341</x:v>
      </x:c>
      <x:c r="S9813" s="1" t="str">
        <x:f t="shared" si="1836"/>
        <x:v>YES</x:v>
      </x:c>
      <x:c r="T9813" s="1">
        <x:f t="shared" si="1837"/>
        <x:v>-9566.0606113044341</x:v>
      </x:c>
    </x:row>
    <x:row r="9814">
      <x:c r="A9814" s="1"/>
      <x:c r="B9814" s="1"/>
      <x:c r="C9814" s="1"/>
      <x:c r="D9814" s="1"/>
      <x:c r="E9814" s="1"/>
      <x:c r="F9814" s="1"/>
      <x:c r="G9814" s="1"/>
      <x:c r="H9814" s="1"/>
      <x:c r="I9814" s="53">
        <x:f t="shared" si="1826"/>
        <x:v>15</x:v>
      </x:c>
      <x:c r="J9814" s="53">
        <x:f t="shared" si="1827"/>
        <x:v>0</x:v>
      </x:c>
      <x:c r="K9814" s="53">
        <x:f t="shared" si="1828"/>
        <x:v>3</x:v>
      </x:c>
      <x:c r="L9814" s="53">
        <x:f t="shared" si="1829"/>
        <x:v>18</x:v>
      </x:c>
      <x:c r="M9814" s="54">
        <x:f t="shared" si="1830"/>
        <x:v>5779.4110736330103</x:v>
      </x:c>
      <x:c r="N9814" s="54">
        <x:f t="shared" si="1831"/>
        <x:v>3.5134799122451459</x:v>
      </x:c>
      <x:c r="O9814" s="55">
        <x:f t="shared" si="1832"/>
        <x:v>140100</x:v>
      </x:c>
      <x:c r="P9814" s="55">
        <x:f t="shared" si="1833"/>
        <x:v>15840</x:v>
      </x:c>
      <x:c r="Q9814" s="55">
        <x:f t="shared" si="1834"/>
        <x:v>112836.99780612865</x:v>
      </x:c>
      <x:c r="R9814" s="55">
        <x:f t="shared" si="1835"/>
        <x:v>-8576.9978061286529</x:v>
      </x:c>
      <x:c r="S9814" s="1" t="str">
        <x:f t="shared" si="1836"/>
        <x:v>YES</x:v>
      </x:c>
      <x:c r="T9814" s="1">
        <x:f t="shared" si="1837"/>
        <x:v>-8576.9978061286529</x:v>
      </x:c>
    </x:row>
    <x:row r="9815">
      <x:c r="A9815" s="1"/>
      <x:c r="B9815" s="1"/>
      <x:c r="C9815" s="1"/>
      <x:c r="D9815" s="1"/>
      <x:c r="E9815" s="1"/>
      <x:c r="F9815" s="1"/>
      <x:c r="G9815" s="1"/>
      <x:c r="H9815" s="1"/>
      <x:c r="I9815" s="53">
        <x:f t="shared" si="1826"/>
        <x:v>15</x:v>
      </x:c>
      <x:c r="J9815" s="53">
        <x:f t="shared" si="1827"/>
        <x:v>0</x:v>
      </x:c>
      <x:c r="K9815" s="53">
        <x:f t="shared" si="1828"/>
        <x:v>4</x:v>
      </x:c>
      <x:c r="L9815" s="53">
        <x:f t="shared" si="1829"/>
        <x:v>19</x:v>
      </x:c>
      <x:c r="M9815" s="54">
        <x:f t="shared" si="1830"/>
        <x:v>5828.4551893556663</x:v>
      </x:c>
      <x:c r="N9815" s="54">
        <x:f t="shared" si="1831"/>
        <x:v>3.547538325941435</x:v>
      </x:c>
      <x:c r="O9815" s="55">
        <x:f t="shared" si="1832"/>
        <x:v>142800</x:v>
      </x:c>
      <x:c r="P9815" s="55">
        <x:f t="shared" si="1833"/>
        <x:v>16720</x:v>
      </x:c>
      <x:c r="Q9815" s="55">
        <x:f t="shared" si="1834"/>
        <x:v>113688.45814853586</x:v>
      </x:c>
      <x:c r="R9815" s="55">
        <x:f t="shared" si="1835"/>
        <x:v>-7608.4581485358649</x:v>
      </x:c>
      <x:c r="S9815" s="1" t="str">
        <x:f t="shared" si="1836"/>
        <x:v>YES</x:v>
      </x:c>
      <x:c r="T9815" s="1">
        <x:f t="shared" si="1837"/>
        <x:v>-7608.4581485358649</x:v>
      </x:c>
    </x:row>
    <x:row r="9816">
      <x:c r="A9816" s="1"/>
      <x:c r="B9816" s="1"/>
      <x:c r="C9816" s="1"/>
      <x:c r="D9816" s="1"/>
      <x:c r="E9816" s="1"/>
      <x:c r="F9816" s="1"/>
      <x:c r="G9816" s="1"/>
      <x:c r="H9816" s="1"/>
      <x:c r="I9816" s="53">
        <x:f t="shared" si="1826"/>
        <x:v>15</x:v>
      </x:c>
      <x:c r="J9816" s="53">
        <x:f t="shared" si="1827"/>
        <x:v>0</x:v>
      </x:c>
      <x:c r="K9816" s="53">
        <x:f t="shared" si="1828"/>
        <x:v>5</x:v>
      </x:c>
      <x:c r="L9816" s="53">
        <x:f t="shared" si="1829"/>
        <x:v>20</x:v>
      </x:c>
      <x:c r="M9816" s="54">
        <x:f t="shared" si="1830"/>
        <x:v>5878.7035132768697</x:v>
      </x:c>
      <x:c r="N9816" s="54">
        <x:f t="shared" si="1831"/>
        <x:v>3.5824329953311596</x:v>
      </x:c>
      <x:c r="O9816" s="55">
        <x:f t="shared" si="1832"/>
        <x:v>145500</x:v>
      </x:c>
      <x:c r="P9816" s="55">
        <x:f t="shared" si="1833"/>
        <x:v>17600</x:v>
      </x:c>
      <x:c r="Q9816" s="55">
        <x:f t="shared" si="1834"/>
        <x:v>114560.82488327898</x:v>
      </x:c>
      <x:c r="R9816" s="55">
        <x:f t="shared" si="1835"/>
        <x:v>-6660.8248832789832</x:v>
      </x:c>
      <x:c r="S9816" s="1" t="str">
        <x:f t="shared" si="1836"/>
        <x:v>YES</x:v>
      </x:c>
      <x:c r="T9816" s="1">
        <x:f t="shared" si="1837"/>
        <x:v>-6660.8248832789832</x:v>
      </x:c>
    </x:row>
    <x:row r="9817">
      <x:c r="A9817" s="1"/>
      <x:c r="B9817" s="1"/>
      <x:c r="C9817" s="1"/>
      <x:c r="D9817" s="1"/>
      <x:c r="E9817" s="1"/>
      <x:c r="F9817" s="1"/>
      <x:c r="G9817" s="1"/>
      <x:c r="H9817" s="1"/>
      <x:c r="I9817" s="53">
        <x:f t="shared" si="1826"/>
        <x:v>15</x:v>
      </x:c>
      <x:c r="J9817" s="53">
        <x:f t="shared" si="1827"/>
        <x:v>0</x:v>
      </x:c>
      <x:c r="K9817" s="53">
        <x:f t="shared" si="1828"/>
        <x:v>6</x:v>
      </x:c>
      <x:c r="L9817" s="53">
        <x:f t="shared" si="1829"/>
        <x:v>21</x:v>
      </x:c>
      <x:c r="M9817" s="54">
        <x:f t="shared" si="1830"/>
        <x:v>5930.1784874585028</x:v>
      </x:c>
      <x:c r="N9817" s="54">
        <x:f t="shared" si="1831"/>
        <x:v>3.618179505179516</x:v>
      </x:c>
      <x:c r="O9817" s="55">
        <x:f t="shared" si="1832"/>
        <x:v>148200</x:v>
      </x:c>
      <x:c r="P9817" s="55">
        <x:f t="shared" si="1833"/>
        <x:v>18480</x:v>
      </x:c>
      <x:c r="Q9817" s="55">
        <x:f t="shared" si="1834"/>
        <x:v>115454.48762948789</x:v>
      </x:c>
      <x:c r="R9817" s="55">
        <x:f t="shared" si="1835"/>
        <x:v>-5734.4876294878923</x:v>
      </x:c>
      <x:c r="S9817" s="1" t="str">
        <x:f t="shared" si="1836"/>
        <x:v>YES</x:v>
      </x:c>
      <x:c r="T9817" s="1">
        <x:f t="shared" si="1837"/>
        <x:v>-5734.4876294878923</x:v>
      </x:c>
    </x:row>
    <x:row r="9818">
      <x:c r="A9818" s="1"/>
      <x:c r="B9818" s="1"/>
      <x:c r="C9818" s="1"/>
      <x:c r="D9818" s="1"/>
      <x:c r="E9818" s="1"/>
      <x:c r="F9818" s="1"/>
      <x:c r="G9818" s="1"/>
      <x:c r="H9818" s="1"/>
      <x:c r="I9818" s="53">
        <x:f t="shared" si="1826"/>
        <x:v>15</x:v>
      </x:c>
      <x:c r="J9818" s="53">
        <x:f t="shared" si="1827"/>
        <x:v>0</x:v>
      </x:c>
      <x:c r="K9818" s="53">
        <x:f t="shared" si="1828"/>
        <x:v>7</x:v>
      </x:c>
      <x:c r="L9818" s="53">
        <x:f t="shared" si="1829"/>
        <x:v>22</x:v>
      </x:c>
      <x:c r="M9818" s="54">
        <x:f t="shared" si="1830"/>
        <x:v>5982.9029268564636</x:v>
      </x:c>
      <x:c r="N9818" s="54">
        <x:f t="shared" si="1831"/>
        <x:v>3.6547936992058774</x:v>
      </x:c>
      <x:c r="O9818" s="55">
        <x:f t="shared" si="1832"/>
        <x:v>150900</x:v>
      </x:c>
      <x:c r="P9818" s="55">
        <x:f t="shared" si="1833"/>
        <x:v>19360</x:v>
      </x:c>
      <x:c r="Q9818" s="55">
        <x:f t="shared" si="1834"/>
        <x:v>116369.84248014694</x:v>
      </x:c>
      <x:c r="R9818" s="55">
        <x:f t="shared" si="1835"/>
        <x:v>-4829.8424801469373</x:v>
      </x:c>
      <x:c r="S9818" s="1" t="str">
        <x:f t="shared" si="1836"/>
        <x:v>YES</x:v>
      </x:c>
      <x:c r="T9818" s="1">
        <x:f t="shared" si="1837"/>
        <x:v>-4829.8424801469373</x:v>
      </x:c>
    </x:row>
    <x:row r="9819">
      <x:c r="A9819" s="1"/>
      <x:c r="B9819" s="1"/>
      <x:c r="C9819" s="1"/>
      <x:c r="D9819" s="1"/>
      <x:c r="E9819" s="1"/>
      <x:c r="F9819" s="1"/>
      <x:c r="G9819" s="1"/>
      <x:c r="H9819" s="1"/>
      <x:c r="I9819" s="53">
        <x:f t="shared" si="1826"/>
        <x:v>15</x:v>
      </x:c>
      <x:c r="J9819" s="53">
        <x:f t="shared" si="1827"/>
        <x:v>0</x:v>
      </x:c>
      <x:c r="K9819" s="53">
        <x:f t="shared" si="1828"/>
        <x:v>8</x:v>
      </x:c>
      <x:c r="L9819" s="53">
        <x:f t="shared" si="1829"/>
        <x:v>23</x:v>
      </x:c>
      <x:c r="M9819" s="54">
        <x:f t="shared" si="1830"/>
        <x:v>6036.9000251364432</x:v>
      </x:c>
      <x:c r="N9819" s="54">
        <x:f t="shared" si="1831"/>
        <x:v>3.6922916841225302</x:v>
      </x:c>
      <x:c r="O9819" s="55">
        <x:f t="shared" si="1832"/>
        <x:v>153600</x:v>
      </x:c>
      <x:c r="P9819" s="55">
        <x:f t="shared" si="1833"/>
        <x:v>20240</x:v>
      </x:c>
      <x:c r="Q9819" s="55">
        <x:f t="shared" si="1834"/>
        <x:v>117307.29210306324</x:v>
      </x:c>
      <x:c r="R9819" s="55">
        <x:f t="shared" si="1835"/>
        <x:v>-3947.2921030632424</x:v>
      </x:c>
      <x:c r="S9819" s="1" t="str">
        <x:f t="shared" si="1836"/>
        <x:v>YES</x:v>
      </x:c>
      <x:c r="T9819" s="1">
        <x:f t="shared" si="1837"/>
        <x:v>-3947.2921030632424</x:v>
      </x:c>
    </x:row>
    <x:row r="9820">
      <x:c r="A9820" s="1"/>
      <x:c r="B9820" s="1"/>
      <x:c r="C9820" s="1"/>
      <x:c r="D9820" s="1"/>
      <x:c r="E9820" s="1"/>
      <x:c r="F9820" s="1"/>
      <x:c r="G9820" s="1"/>
      <x:c r="H9820" s="1"/>
      <x:c r="I9820" s="53">
        <x:f t="shared" si="1826"/>
        <x:v>15</x:v>
      </x:c>
      <x:c r="J9820" s="53">
        <x:f t="shared" si="1827"/>
        <x:v>0</x:v>
      </x:c>
      <x:c r="K9820" s="53">
        <x:f t="shared" si="1828"/>
        <x:v>9</x:v>
      </x:c>
      <x:c r="L9820" s="53">
        <x:f t="shared" si="1829"/>
        <x:v>24</x:v>
      </x:c>
      <x:c r="M9820" s="54">
        <x:f t="shared" si="1830"/>
        <x:v>6092.1933605768381</x:v>
      </x:c>
      <x:c r="N9820" s="54">
        <x:f t="shared" si="1831"/>
        <x:v>3.7306898337339152</x:v>
      </x:c>
      <x:c r="O9820" s="55">
        <x:f t="shared" si="1832"/>
        <x:v>156300</x:v>
      </x:c>
      <x:c r="P9820" s="55">
        <x:f t="shared" si="1833"/>
        <x:v>21120</x:v>
      </x:c>
      <x:c r="Q9820" s="55">
        <x:f t="shared" si="1834"/>
        <x:v>118267.24584334788</x:v>
      </x:c>
      <x:c r="R9820" s="55">
        <x:f t="shared" si="1835"/>
        <x:v>-3087.2458433478751</x:v>
      </x:c>
      <x:c r="S9820" s="1" t="str">
        <x:f t="shared" si="1836"/>
        <x:v>YES</x:v>
      </x:c>
      <x:c r="T9820" s="1">
        <x:f t="shared" si="1837"/>
        <x:v>-3087.2458433478751</x:v>
      </x:c>
    </x:row>
    <x:row r="9821">
      <x:c r="A9821" s="1"/>
      <x:c r="B9821" s="1"/>
      <x:c r="C9821" s="1"/>
      <x:c r="D9821" s="1"/>
      <x:c r="E9821" s="1"/>
      <x:c r="F9821" s="1"/>
      <x:c r="G9821" s="1"/>
      <x:c r="H9821" s="1"/>
      <x:c r="I9821" s="53">
        <x:f t="shared" si="1826"/>
        <x:v>15</x:v>
      </x:c>
      <x:c r="J9821" s="53">
        <x:f t="shared" si="1827"/>
        <x:v>0</x:v>
      </x:c>
      <x:c r="K9821" s="53">
        <x:f t="shared" si="1828"/>
        <x:v>10</x:v>
      </x:c>
      <x:c r="L9821" s="53">
        <x:f t="shared" si="1829"/>
        <x:v>25</x:v>
      </x:c>
      <x:c r="M9821" s="54">
        <x:f t="shared" si="1830"/>
        <x:v>6148.8069020600506</x:v>
      </x:c>
      <x:c r="N9821" s="54">
        <x:f t="shared" si="1831"/>
        <x:v>3.7700047930972573</x:v>
      </x:c>
      <x:c r="O9821" s="55">
        <x:f t="shared" si="1832"/>
        <x:v>159000</x:v>
      </x:c>
      <x:c r="P9821" s="55">
        <x:f t="shared" si="1833"/>
        <x:v>22000</x:v>
      </x:c>
      <x:c r="Q9821" s="55">
        <x:f t="shared" si="1834"/>
        <x:v>119250.11982743144</x:v>
      </x:c>
      <x:c r="R9821" s="55">
        <x:f t="shared" si="1835"/>
        <x:v>-2250.1198274314374</x:v>
      </x:c>
      <x:c r="S9821" s="1" t="str">
        <x:f t="shared" si="1836"/>
        <x:v>YES</x:v>
      </x:c>
      <x:c r="T9821" s="1">
        <x:f t="shared" si="1837"/>
        <x:v>-2250.1198274314374</x:v>
      </x:c>
    </x:row>
    <x:row r="9822">
      <x:c r="A9822" s="1"/>
      <x:c r="B9822" s="1"/>
      <x:c r="C9822" s="1"/>
      <x:c r="D9822" s="1"/>
      <x:c r="E9822" s="1"/>
      <x:c r="F9822" s="1"/>
      <x:c r="G9822" s="1"/>
      <x:c r="H9822" s="1"/>
      <x:c r="I9822" s="53">
        <x:f t="shared" si="1826"/>
        <x:v>15</x:v>
      </x:c>
      <x:c r="J9822" s="53">
        <x:f t="shared" si="1827"/>
        <x:v>0</x:v>
      </x:c>
      <x:c r="K9822" s="53">
        <x:f t="shared" si="1828"/>
        <x:v>11</x:v>
      </x:c>
      <x:c r="L9822" s="53">
        <x:f t="shared" si="1829"/>
        <x:v>26</x:v>
      </x:c>
      <x:c r="M9822" s="54">
        <x:f t="shared" si="1830"/>
        <x:v>6206.7650151534899</x:v>
      </x:c>
      <x:c r="N9822" s="54">
        <x:f t="shared" si="1831"/>
        <x:v>3.810253482745479</x:v>
      </x:c>
      <x:c r="O9822" s="55">
        <x:f t="shared" si="1832"/>
        <x:v>161700</x:v>
      </x:c>
      <x:c r="P9822" s="55">
        <x:f t="shared" si="1833"/>
        <x:v>22880</x:v>
      </x:c>
      <x:c r="Q9822" s="55">
        <x:f t="shared" si="1834"/>
        <x:v>120256.33706863697</x:v>
      </x:c>
      <x:c r="R9822" s="55">
        <x:f t="shared" si="1835"/>
        <x:v>-1436.3370686369744</x:v>
      </x:c>
      <x:c r="S9822" s="1" t="str">
        <x:f t="shared" si="1836"/>
        <x:v>YES</x:v>
      </x:c>
      <x:c r="T9822" s="1">
        <x:f t="shared" si="1837"/>
        <x:v>-1436.3370686369744</x:v>
      </x:c>
    </x:row>
    <x:row r="9823">
      <x:c r="A9823" s="1"/>
      <x:c r="B9823" s="1"/>
      <x:c r="C9823" s="1"/>
      <x:c r="D9823" s="1"/>
      <x:c r="E9823" s="1"/>
      <x:c r="F9823" s="1"/>
      <x:c r="G9823" s="1"/>
      <x:c r="H9823" s="1"/>
      <x:c r="I9823" s="53">
        <x:f t="shared" si="1826"/>
        <x:v>15</x:v>
      </x:c>
      <x:c r="J9823" s="53">
        <x:f t="shared" si="1827"/>
        <x:v>0</x:v>
      </x:c>
      <x:c r="K9823" s="53">
        <x:f t="shared" si="1828"/>
        <x:v>12</x:v>
      </x:c>
      <x:c r="L9823" s="53">
        <x:f t="shared" si="1829"/>
        <x:v>27</x:v>
      </x:c>
      <x:c r="M9823" s="54">
        <x:f t="shared" si="1830"/>
        <x:v>6266.0924682815539</x:v>
      </x:c>
      <x:c r="N9823" s="54">
        <x:f t="shared" si="1831"/>
        <x:v>3.8514531029733012</x:v>
      </x:c>
      <x:c r="O9823" s="55">
        <x:f t="shared" si="1832"/>
        <x:v>164400</x:v>
      </x:c>
      <x:c r="P9823" s="55">
        <x:f t="shared" si="1833"/>
        <x:v>23760</x:v>
      </x:c>
      <x:c r="Q9823" s="55">
        <x:f t="shared" si="1834"/>
        <x:v>121286.32757433254</x:v>
      </x:c>
      <x:c r="R9823" s="55">
        <x:f t="shared" si="1835"/>
        <x:v>-646.32757433253573</x:v>
      </x:c>
      <x:c r="S9823" s="1" t="str">
        <x:f t="shared" si="1836"/>
        <x:v>YES</x:v>
      </x:c>
      <x:c r="T9823" s="1">
        <x:f t="shared" si="1837"/>
        <x:v>-646.32757433253573</x:v>
      </x:c>
    </x:row>
    <x:row r="9824">
      <x:c r="A9824" s="1"/>
      <x:c r="B9824" s="1"/>
      <x:c r="C9824" s="1"/>
      <x:c r="D9824" s="1"/>
      <x:c r="E9824" s="1"/>
      <x:c r="F9824" s="1"/>
      <x:c r="G9824" s="1"/>
      <x:c r="H9824" s="1"/>
      <x:c r="I9824" s="53">
        <x:f t="shared" si="1826"/>
        <x:v>15</x:v>
      </x:c>
      <x:c r="J9824" s="53">
        <x:f t="shared" si="1827"/>
        <x:v>0</x:v>
      </x:c>
      <x:c r="K9824" s="53">
        <x:f t="shared" si="1828"/>
        <x:v>13</x:v>
      </x:c>
      <x:c r="L9824" s="53">
        <x:f t="shared" si="1829"/>
        <x:v>28</x:v>
      </x:c>
      <x:c r="M9824" s="54">
        <x:f t="shared" si="1830"/>
        <x:v>6326.8144389899389</x:v>
      </x:c>
      <x:c r="N9824" s="54">
        <x:f t="shared" si="1831"/>
        <x:v>3.8936211381874575</x:v>
      </x:c>
      <x:c r="O9824" s="55">
        <x:f t="shared" si="1832"/>
        <x:v>167100</x:v>
      </x:c>
      <x:c r="P9824" s="55">
        <x:f t="shared" si="1833"/>
        <x:v>24640</x:v>
      </x:c>
      <x:c r="Q9824" s="55">
        <x:f t="shared" si="1834"/>
        <x:v>122340.52845468644</x:v>
      </x:c>
      <x:c r="R9824" s="55">
        <x:f t="shared" si="1835"/>
        <x:v>119.47154531355773</x:v>
      </x:c>
      <x:c r="S9824" s="1" t="str">
        <x:f t="shared" si="1836"/>
        <x:v>YES</x:v>
      </x:c>
      <x:c r="T9824" s="1">
        <x:f t="shared" si="1837"/>
        <x:v>119.47154531355773</x:v>
      </x:c>
    </x:row>
    <x:row r="9825">
      <x:c r="A9825" s="1"/>
      <x:c r="B9825" s="1"/>
      <x:c r="C9825" s="1"/>
      <x:c r="D9825" s="1"/>
      <x:c r="E9825" s="1"/>
      <x:c r="F9825" s="1"/>
      <x:c r="G9825" s="1"/>
      <x:c r="H9825" s="1"/>
      <x:c r="I9825" s="53">
        <x:f t="shared" si="1826"/>
        <x:v>15</x:v>
      </x:c>
      <x:c r="J9825" s="53">
        <x:f t="shared" si="1827"/>
        <x:v>0</x:v>
      </x:c>
      <x:c r="K9825" s="53">
        <x:f t="shared" si="1828"/>
        <x:v>14</x:v>
      </x:c>
      <x:c r="L9825" s="53">
        <x:f t="shared" si="1829"/>
        <x:v>29</x:v>
      </x:c>
      <x:c r="M9825" s="54">
        <x:f t="shared" si="1830"/>
        <x:v>6388.9565203036</x:v>
      </x:c>
      <x:c r="N9825" s="54">
        <x:f t="shared" si="1831"/>
        <x:v>3.9367753613219443</x:v>
      </x:c>
      <x:c r="O9825" s="55">
        <x:f t="shared" si="1832"/>
        <x:v>169800</x:v>
      </x:c>
      <x:c r="P9825" s="55">
        <x:f t="shared" si="1833"/>
        <x:v>25520</x:v>
      </x:c>
      <x:c r="Q9825" s="55">
        <x:f t="shared" si="1834"/>
        <x:v>123419.38403304861</x:v>
      </x:c>
      <x:c r="R9825" s="55">
        <x:f t="shared" si="1835"/>
        <x:v>860.61596695138724</x:v>
      </x:c>
      <x:c r="S9825" s="1" t="str">
        <x:f t="shared" si="1836"/>
        <x:v>YES</x:v>
      </x:c>
      <x:c r="T9825" s="1">
        <x:f t="shared" si="1837"/>
        <x:v>860.61596695138724</x:v>
      </x:c>
    </x:row>
    <x:row r="9826">
      <x:c r="A9826" s="1"/>
      <x:c r="B9826" s="1"/>
      <x:c r="C9826" s="1"/>
      <x:c r="D9826" s="1"/>
      <x:c r="E9826" s="1"/>
      <x:c r="F9826" s="1"/>
      <x:c r="G9826" s="1"/>
      <x:c r="H9826" s="1"/>
      <x:c r="I9826" s="53">
        <x:f t="shared" si="1826"/>
        <x:v>15</x:v>
      </x:c>
      <x:c r="J9826" s="53">
        <x:f t="shared" si="1827"/>
        <x:v>0</x:v>
      </x:c>
      <x:c r="K9826" s="53">
        <x:f t="shared" si="1828"/>
        <x:v>15</x:v>
      </x:c>
      <x:c r="L9826" s="53">
        <x:f t="shared" si="1829"/>
        <x:v>30</x:v>
      </x:c>
      <x:c r="M9826" s="54">
        <x:f t="shared" si="1830"/>
        <x:v>6452.5447271797457</x:v>
      </x:c>
      <x:c r="N9826" s="54">
        <x:f t="shared" si="1831"/>
        <x:v>3.9809338383192676</x:v>
      </x:c>
      <x:c r="O9826" s="55">
        <x:f t="shared" si="1832"/>
        <x:v>172500</x:v>
      </x:c>
      <x:c r="P9826" s="55">
        <x:f t="shared" si="1833"/>
        <x:v>26400</x:v>
      </x:c>
      <x:c r="Q9826" s="55">
        <x:f t="shared" si="1834"/>
        <x:v>124523.3459579817</x:v>
      </x:c>
      <x:c r="R9826" s="55">
        <x:f t="shared" si="1835"/>
        <x:v>1576.654042018301</x:v>
      </x:c>
      <x:c r="S9826" s="1" t="str">
        <x:f t="shared" si="1836"/>
        <x:v>YES</x:v>
      </x:c>
      <x:c r="T9826" s="1">
        <x:f t="shared" si="1837"/>
        <x:v>1576.654042018301</x:v>
      </x:c>
    </x:row>
    <x:row r="9827">
      <x:c r="A9827" s="1"/>
      <x:c r="B9827" s="1"/>
      <x:c r="C9827" s="1"/>
      <x:c r="D9827" s="1"/>
      <x:c r="E9827" s="1"/>
      <x:c r="F9827" s="1"/>
      <x:c r="G9827" s="1"/>
      <x:c r="H9827" s="1"/>
      <x:c r="I9827" s="53">
        <x:f t="shared" si="1826"/>
        <x:v>15</x:v>
      </x:c>
      <x:c r="J9827" s="53">
        <x:f t="shared" si="1827"/>
        <x:v>0</x:v>
      </x:c>
      <x:c r="K9827" s="53">
        <x:f t="shared" si="1828"/>
        <x:v>16</x:v>
      </x:c>
      <x:c r="L9827" s="53">
        <x:f t="shared" si="1829"/>
        <x:v>31</x:v>
      </x:c>
      <x:c r="M9827" s="54">
        <x:f t="shared" si="1830"/>
        <x:v>6517.6055030572352</x:v>
      </x:c>
      <x:c r="N9827" s="54">
        <x:f t="shared" si="1831"/>
        <x:v>4.0261149326786354</x:v>
      </x:c>
      <x:c r="O9827" s="55">
        <x:f t="shared" si="1832"/>
        <x:v>175200</x:v>
      </x:c>
      <x:c r="P9827" s="55">
        <x:f t="shared" si="1833"/>
        <x:v>27280</x:v>
      </x:c>
      <x:c r="Q9827" s="55">
        <x:f t="shared" si="1834"/>
        <x:v>125652.87331696588</x:v>
      </x:c>
      <x:c r="R9827" s="55">
        <x:f t="shared" si="1835"/>
        <x:v>2267.1266830341192</x:v>
      </x:c>
      <x:c r="S9827" s="1" t="str">
        <x:f t="shared" si="1836"/>
        <x:v>NO</x:v>
      </x:c>
      <x:c r="T9827" s="1">
        <x:f t="shared" si="1837"/>
        <x:v>-9.9999999999999997E+98</x:v>
      </x:c>
    </x:row>
    <x:row r="9828">
      <x:c r="A9828" s="1"/>
      <x:c r="B9828" s="1"/>
      <x:c r="C9828" s="1"/>
      <x:c r="D9828" s="1"/>
      <x:c r="E9828" s="1"/>
      <x:c r="F9828" s="1"/>
      <x:c r="G9828" s="1"/>
      <x:c r="H9828" s="1"/>
      <x:c r="I9828" s="53">
        <x:f t="shared" si="1826"/>
        <x:v>15</x:v>
      </x:c>
      <x:c r="J9828" s="53">
        <x:f t="shared" si="1827"/>
        <x:v>0</x:v>
      </x:c>
      <x:c r="K9828" s="53">
        <x:f t="shared" si="1828"/>
        <x:v>17</x:v>
      </x:c>
      <x:c r="L9828" s="53">
        <x:f t="shared" si="1829"/>
        <x:v>32</x:v>
      </x:c>
      <x:c r="M9828" s="54">
        <x:f t="shared" si="1830"/>
        <x:v>6584.1657265037757</x:v>
      </x:c>
      <x:c r="N9828" s="54">
        <x:f t="shared" si="1831"/>
        <x:v>4.0723373100720668</x:v>
      </x:c>
      <x:c r="O9828" s="55">
        <x:f t="shared" si="1832"/>
        <x:v>177900</x:v>
      </x:c>
      <x:c r="P9828" s="55">
        <x:f t="shared" si="1833"/>
        <x:v>28160</x:v>
      </x:c>
      <x:c r="Q9828" s="55">
        <x:f t="shared" si="1834"/>
        <x:v>126808.43275180167</x:v>
      </x:c>
      <x:c r="R9828" s="55">
        <x:f t="shared" si="1835"/>
        <x:v>2931.5672481983347</x:v>
      </x:c>
      <x:c r="S9828" s="1" t="str">
        <x:f t="shared" si="1836"/>
        <x:v>NO</x:v>
      </x:c>
      <x:c r="T9828" s="1">
        <x:f t="shared" si="1837"/>
        <x:v>-9.9999999999999997E+98</x:v>
      </x:c>
    </x:row>
    <x:row r="9829">
      <x:c r="A9829" s="1"/>
      <x:c r="B9829" s="1"/>
      <x:c r="C9829" s="1"/>
      <x:c r="D9829" s="1"/>
      <x:c r="E9829" s="1"/>
      <x:c r="F9829" s="1"/>
      <x:c r="G9829" s="1"/>
      <x:c r="H9829" s="1"/>
      <x:c r="I9829" s="53">
        <x:f t="shared" si="1826"/>
        <x:v>15</x:v>
      </x:c>
      <x:c r="J9829" s="53">
        <x:f t="shared" si="1827"/>
        <x:v>0</x:v>
      </x:c>
      <x:c r="K9829" s="53">
        <x:f t="shared" si="1828"/>
        <x:v>18</x:v>
      </x:c>
      <x:c r="L9829" s="53">
        <x:f t="shared" si="1829"/>
        <x:v>33</x:v>
      </x:c>
      <x:c r="M9829" s="54">
        <x:f t="shared" si="1830"/>
        <x:v>6652.252717962363</x:v>
      </x:c>
      <x:c r="N9829" s="54">
        <x:f t="shared" si="1831"/>
        <x:v>4.1196199430294191</x:v>
      </x:c>
      <x:c r="O9829" s="55">
        <x:f t="shared" si="1832"/>
        <x:v>180600</x:v>
      </x:c>
      <x:c r="P9829" s="55">
        <x:f t="shared" si="1833"/>
        <x:v>29040</x:v>
      </x:c>
      <x:c r="Q9829" s="55">
        <x:f t="shared" si="1834"/>
        <x:v>127990.49857573547</x:v>
      </x:c>
      <x:c r="R9829" s="55">
        <x:f t="shared" si="1835"/>
        <x:v>3569.5014242645266</x:v>
      </x:c>
      <x:c r="S9829" s="1" t="str">
        <x:f t="shared" si="1836"/>
        <x:v>NO</x:v>
      </x:c>
      <x:c r="T9829" s="1">
        <x:f t="shared" si="1837"/>
        <x:v>-9.9999999999999997E+98</x:v>
      </x:c>
    </x:row>
    <x:row r="9830">
      <x:c r="A9830" s="1"/>
      <x:c r="B9830" s="1"/>
      <x:c r="C9830" s="1"/>
      <x:c r="D9830" s="1"/>
      <x:c r="E9830" s="1"/>
      <x:c r="F9830" s="1"/>
      <x:c r="G9830" s="1"/>
      <x:c r="H9830" s="1"/>
      <x:c r="I9830" s="53">
        <x:f t="shared" si="1826"/>
        <x:v>15</x:v>
      </x:c>
      <x:c r="J9830" s="53">
        <x:f t="shared" si="1827"/>
        <x:v>0</x:v>
      </x:c>
      <x:c r="K9830" s="53">
        <x:f t="shared" si="1828"/>
        <x:v>19</x:v>
      </x:c>
      <x:c r="L9830" s="53">
        <x:f t="shared" si="1829"/>
        <x:v>34</x:v>
      </x:c>
      <x:c r="M9830" s="54">
        <x:f t="shared" si="1830"/>
        <x:v>6721.8942465983846</x:v>
      </x:c>
      <x:c r="N9830" s="54">
        <x:f t="shared" si="1831"/>
        <x:v>4.1679821156933228</x:v>
      </x:c>
      <x:c r="O9830" s="55">
        <x:f t="shared" si="1832"/>
        <x:v>183300</x:v>
      </x:c>
      <x:c r="P9830" s="55">
        <x:f t="shared" si="1833"/>
        <x:v>29920</x:v>
      </x:c>
      <x:c r="Q9830" s="55">
        <x:f t="shared" si="1834"/>
        <x:v>129199.55289233306</x:v>
      </x:c>
      <x:c r="R9830" s="55">
        <x:f t="shared" si="1835"/>
        <x:v>4180.4471076669433</x:v>
      </x:c>
      <x:c r="S9830" s="1" t="str">
        <x:f t="shared" si="1836"/>
        <x:v>NO</x:v>
      </x:c>
      <x:c r="T9830" s="1">
        <x:f t="shared" si="1837"/>
        <x:v>-9.9999999999999997E+98</x:v>
      </x:c>
    </x:row>
    <x:row r="9831">
      <x:c r="A9831" s="1"/>
      <x:c r="B9831" s="1"/>
      <x:c r="C9831" s="1"/>
      <x:c r="D9831" s="1"/>
      <x:c r="E9831" s="1"/>
      <x:c r="F9831" s="1"/>
      <x:c r="G9831" s="1"/>
      <x:c r="H9831" s="1"/>
      <x:c r="I9831" s="53">
        <x:f t="shared" si="1826"/>
        <x:v>15</x:v>
      </x:c>
      <x:c r="J9831" s="53">
        <x:f t="shared" si="1827"/>
        <x:v>0</x:v>
      </x:c>
      <x:c r="K9831" s="53">
        <x:f t="shared" si="1828"/>
        <x:v>20</x:v>
      </x:c>
      <x:c r="L9831" s="53">
        <x:f t="shared" si="1829"/>
        <x:v>35</x:v>
      </x:c>
      <x:c r="M9831" s="54">
        <x:f t="shared" si="1830"/>
        <x:v>6793.1185372488617</x:v>
      </x:c>
      <x:c r="N9831" s="54">
        <x:f t="shared" si="1831"/>
        <x:v>4.2174434286450424</x:v>
      </x:c>
      <x:c r="O9831" s="55">
        <x:f t="shared" si="1832"/>
        <x:v>186000</x:v>
      </x:c>
      <x:c r="P9831" s="55">
        <x:f t="shared" si="1833"/>
        <x:v>30800</x:v>
      </x:c>
      <x:c r="Q9831" s="55">
        <x:f t="shared" si="1834"/>
        <x:v>130436.08571612606</x:v>
      </x:c>
      <x:c r="R9831" s="55">
        <x:f t="shared" si="1835"/>
        <x:v>4763.9142838739353</x:v>
      </x:c>
      <x:c r="S9831" s="1" t="str">
        <x:f t="shared" si="1836"/>
        <x:v>NO</x:v>
      </x:c>
      <x:c r="T9831" s="1">
        <x:f t="shared" si="1837"/>
        <x:v>-9.9999999999999997E+98</x:v>
      </x:c>
    </x:row>
    <x:row r="9832">
      <x:c r="A9832" s="1"/>
      <x:c r="B9832" s="1"/>
      <x:c r="C9832" s="1"/>
      <x:c r="D9832" s="1"/>
      <x:c r="E9832" s="1"/>
      <x:c r="F9832" s="1"/>
      <x:c r="G9832" s="1"/>
      <x:c r="H9832" s="1"/>
      <x:c r="I9832" s="53">
        <x:f t="shared" si="1826"/>
        <x:v>15</x:v>
      </x:c>
      <x:c r="J9832" s="53">
        <x:f t="shared" si="1827"/>
        <x:v>0</x:v>
      </x:c>
      <x:c r="K9832" s="53">
        <x:f t="shared" si="1828"/>
        <x:v>21</x:v>
      </x:c>
      <x:c r="L9832" s="53">
        <x:f t="shared" si="1829"/>
        <x:v>36</x:v>
      </x:c>
      <x:c r="M9832" s="54">
        <x:f t="shared" si="1830"/>
        <x:v>6865.9542774753054</x:v>
      </x:c>
      <x:c r="N9832" s="54">
        <x:f t="shared" si="1831"/>
        <x:v>4.2680238038022953</x:v>
      </x:c>
      <x:c r="O9832" s="55">
        <x:f t="shared" si="1832"/>
        <x:v>188700</x:v>
      </x:c>
      <x:c r="P9832" s="55">
        <x:f t="shared" si="1833"/>
        <x:v>31680</x:v>
      </x:c>
      <x:c r="Q9832" s="55">
        <x:f t="shared" si="1834"/>
        <x:v>131700.59509505739</x:v>
      </x:c>
      <x:c r="R9832" s="55">
        <x:f t="shared" si="1835"/>
        <x:v>5319.4049049426103</x:v>
      </x:c>
      <x:c r="S9832" s="1" t="str">
        <x:f t="shared" si="1836"/>
        <x:v>NO</x:v>
      </x:c>
      <x:c r="T9832" s="1">
        <x:f t="shared" si="1837"/>
        <x:v>-9.9999999999999997E+98</x:v>
      </x:c>
    </x:row>
    <x:row r="9833">
      <x:c r="A9833" s="1"/>
      <x:c r="B9833" s="1"/>
      <x:c r="C9833" s="1"/>
      <x:c r="D9833" s="1"/>
      <x:c r="E9833" s="1"/>
      <x:c r="F9833" s="1"/>
      <x:c r="G9833" s="1"/>
      <x:c r="H9833" s="1"/>
      <x:c r="I9833" s="53">
        <x:f t="shared" si="1826"/>
        <x:v>15</x:v>
      </x:c>
      <x:c r="J9833" s="53">
        <x:f t="shared" si="1827"/>
        <x:v>0</x:v>
      </x:c>
      <x:c r="K9833" s="53">
        <x:f t="shared" si="1828"/>
        <x:v>22</x:v>
      </x:c>
      <x:c r="L9833" s="53">
        <x:f t="shared" si="1829"/>
        <x:v>37</x:v>
      </x:c>
      <x:c r="M9833" s="54">
        <x:f t="shared" si="1830"/>
        <x:v>6940.4306247217019</x:v>
      </x:c>
      <x:c r="N9833" s="54">
        <x:f t="shared" si="1831"/>
        <x:v>4.3197434893900706</x:v>
      </x:c>
      <x:c r="O9833" s="55">
        <x:f t="shared" si="1832"/>
        <x:v>191400</x:v>
      </x:c>
      <x:c r="P9833" s="55">
        <x:f t="shared" si="1833"/>
        <x:v>32560</x:v>
      </x:c>
      <x:c r="Q9833" s="55">
        <x:f t="shared" si="1834"/>
        <x:v>132993.58723475179</x:v>
      </x:c>
      <x:c r="R9833" s="55">
        <x:f t="shared" si="1835"/>
        <x:v>5846.412765248213</x:v>
      </x:c>
      <x:c r="S9833" s="1" t="str">
        <x:f t="shared" si="1836"/>
        <x:v>NO</x:v>
      </x:c>
      <x:c r="T9833" s="1">
        <x:f t="shared" si="1837"/>
        <x:v>-9.9999999999999997E+98</x:v>
      </x:c>
    </x:row>
    <x:row r="9834">
      <x:c r="A9834" s="1"/>
      <x:c r="B9834" s="1"/>
      <x:c r="C9834" s="1"/>
      <x:c r="D9834" s="1"/>
      <x:c r="E9834" s="1"/>
      <x:c r="F9834" s="1"/>
      <x:c r="G9834" s="1"/>
      <x:c r="H9834" s="1"/>
      <x:c r="I9834" s="53">
        <x:f t="shared" si="1826"/>
        <x:v>15</x:v>
      </x:c>
      <x:c r="J9834" s="53">
        <x:f t="shared" si="1827"/>
        <x:v>0</x:v>
      </x:c>
      <x:c r="K9834" s="53">
        <x:f t="shared" si="1828"/>
        <x:v>23</x:v>
      </x:c>
      <x:c r="L9834" s="53">
        <x:f t="shared" si="1829"/>
        <x:v>38</x:v>
      </x:c>
      <x:c r="M9834" s="54">
        <x:f t="shared" si="1830"/>
        <x:v>7016.5772135791376</x:v>
      </x:c>
      <x:c r="N9834" s="54">
        <x:f t="shared" si="1831"/>
        <x:v>4.372623064985512</x:v>
      </x:c>
      <x:c r="O9834" s="55">
        <x:f t="shared" si="1832"/>
        <x:v>194100</x:v>
      </x:c>
      <x:c r="P9834" s="55">
        <x:f t="shared" si="1833"/>
        <x:v>33440</x:v>
      </x:c>
      <x:c r="Q9834" s="55">
        <x:f t="shared" si="1834"/>
        <x:v>134315.57662463782</x:v>
      </x:c>
      <x:c r="R9834" s="55">
        <x:f t="shared" si="1835"/>
        <x:v>6344.4233753621811</x:v>
      </x:c>
      <x:c r="S9834" s="1" t="str">
        <x:f t="shared" si="1836"/>
        <x:v>NO</x:v>
      </x:c>
      <x:c r="T9834" s="1">
        <x:f t="shared" si="1837"/>
        <x:v>-9.9999999999999997E+98</x:v>
      </x:c>
    </x:row>
    <x:row r="9835">
      <x:c r="A9835" s="1"/>
      <x:c r="B9835" s="1"/>
      <x:c r="C9835" s="1"/>
      <x:c r="D9835" s="1"/>
      <x:c r="E9835" s="1"/>
      <x:c r="F9835" s="1"/>
      <x:c r="G9835" s="1"/>
      <x:c r="H9835" s="1"/>
      <x:c r="I9835" s="53">
        <x:f t="shared" si="1826"/>
        <x:v>15</x:v>
      </x:c>
      <x:c r="J9835" s="53">
        <x:f t="shared" si="1827"/>
        <x:v>0</x:v>
      </x:c>
      <x:c r="K9835" s="53">
        <x:f t="shared" si="1828"/>
        <x:v>24</x:v>
      </x:c>
      <x:c r="L9835" s="53">
        <x:f t="shared" si="1829"/>
        <x:v>39</x:v>
      </x:c>
      <x:c r="M9835" s="54">
        <x:f t="shared" si="1830"/>
        <x:v>7094.4241631586337</x:v>
      </x:c>
      <x:c r="N9835" s="54">
        <x:f t="shared" si="1831"/>
        <x:v>4.4266834466379397</x:v>
      </x:c>
      <x:c r="O9835" s="55">
        <x:f t="shared" si="1832"/>
        <x:v>196800</x:v>
      </x:c>
      <x:c r="P9835" s="55">
        <x:f t="shared" si="1833"/>
        <x:v>34320</x:v>
      </x:c>
      <x:c r="Q9835" s="55">
        <x:f t="shared" si="1834"/>
        <x:v>135667.08616594848</x:v>
      </x:c>
      <x:c r="R9835" s="55">
        <x:f t="shared" si="1835"/>
        <x:v>6812.9138340515201</x:v>
      </x:c>
      <x:c r="S9835" s="1" t="str">
        <x:f t="shared" si="1836"/>
        <x:v>NO</x:v>
      </x:c>
      <x:c r="T9835" s="1">
        <x:f t="shared" si="1837"/>
        <x:v>-9.9999999999999997E+98</x:v>
      </x:c>
    </x:row>
    <x:row r="9836">
      <x:c r="A9836" s="1"/>
      <x:c r="B9836" s="1"/>
      <x:c r="C9836" s="1"/>
      <x:c r="D9836" s="1"/>
      <x:c r="E9836" s="1"/>
      <x:c r="F9836" s="1"/>
      <x:c r="G9836" s="1"/>
      <x:c r="H9836" s="1"/>
      <x:c r="I9836" s="53">
        <x:f t="shared" si="1826"/>
        <x:v>15</x:v>
      </x:c>
      <x:c r="J9836" s="53">
        <x:f t="shared" si="1827"/>
        <x:v>0</x:v>
      </x:c>
      <x:c r="K9836" s="53">
        <x:f t="shared" si="1828"/>
        <x:v>25</x:v>
      </x:c>
      <x:c r="L9836" s="53">
        <x:f t="shared" si="1829"/>
        <x:v>40</x:v>
      </x:c>
      <x:c r="M9836" s="54">
        <x:f t="shared" si="1830"/>
        <x:v>7174.0020845737317</x:v>
      </x:c>
      <x:c r="N9836" s="54">
        <x:f t="shared" si="1831"/>
        <x:v>4.4819458920650916</x:v>
      </x:c>
      <x:c r="O9836" s="55">
        <x:f t="shared" si="1832"/>
        <x:v>199500</x:v>
      </x:c>
      <x:c r="P9836" s="55">
        <x:f t="shared" si="1833"/>
        <x:v>35200</x:v>
      </x:c>
      <x:c r="Q9836" s="55">
        <x:f t="shared" si="1834"/>
        <x:v>137048.64730162726</x:v>
      </x:c>
      <x:c r="R9836" s="55">
        <x:f t="shared" si="1835"/>
        <x:v>7251.3526983727352</x:v>
      </x:c>
      <x:c r="S9836" s="1" t="str">
        <x:f t="shared" si="1836"/>
        <x:v>NO</x:v>
      </x:c>
      <x:c r="T9836" s="1">
        <x:f t="shared" si="1837"/>
        <x:v>-9.9999999999999997E+98</x:v>
      </x:c>
    </x:row>
    <x:row r="9837">
      <x:c r="A9837" s="1"/>
      <x:c r="B9837" s="1"/>
      <x:c r="C9837" s="1"/>
      <x:c r="D9837" s="1"/>
      <x:c r="E9837" s="1"/>
      <x:c r="F9837" s="1"/>
      <x:c r="G9837" s="1"/>
      <x:c r="H9837" s="1"/>
      <x:c r="I9837" s="53">
        <x:f t="shared" si="1826"/>
        <x:v>15</x:v>
      </x:c>
      <x:c r="J9837" s="53">
        <x:f t="shared" si="1827"/>
        <x:v>0</x:v>
      </x:c>
      <x:c r="K9837" s="53">
        <x:f t="shared" si="1828"/>
        <x:v>26</x:v>
      </x:c>
      <x:c r="L9837" s="53">
        <x:f t="shared" si="1829"/>
        <x:v>41</x:v>
      </x:c>
      <x:c r="M9837" s="54">
        <x:f t="shared" si="1830"/>
        <x:v>7255.3420885344494</x:v>
      </x:c>
      <x:c r="N9837" s="54">
        <x:f t="shared" si="1831"/>
        <x:v>4.5384320059267012</x:v>
      </x:c>
      <x:c r="O9837" s="55">
        <x:f t="shared" si="1832"/>
        <x:v>202200</x:v>
      </x:c>
      <x:c r="P9837" s="55">
        <x:f t="shared" si="1833"/>
        <x:v>36080</x:v>
      </x:c>
      <x:c r="Q9837" s="55">
        <x:f t="shared" si="1834"/>
        <x:v>138460.80014816753</x:v>
      </x:c>
      <x:c r="R9837" s="55">
        <x:f t="shared" si="1835"/>
        <x:v>7659.199851832469</x:v>
      </x:c>
      <x:c r="S9837" s="1" t="str">
        <x:f t="shared" si="1836"/>
        <x:v>NO</x:v>
      </x:c>
      <x:c r="T9837" s="1">
        <x:f t="shared" si="1837"/>
        <x:v>-9.9999999999999997E+98</x:v>
      </x:c>
    </x:row>
    <x:row r="9838">
      <x:c r="A9838" s="1"/>
      <x:c r="B9838" s="1"/>
      <x:c r="C9838" s="1"/>
      <x:c r="D9838" s="1"/>
      <x:c r="E9838" s="1"/>
      <x:c r="F9838" s="1"/>
      <x:c r="G9838" s="1"/>
      <x:c r="H9838" s="1"/>
      <x:c r="I9838" s="53" t="n">
        <x:f t="shared" ref="I9838:I9901" si="1838">INT((ROW()-ROW($I$46))/((CARROT_CAP+1)*(MESCLUN_CAP+1)))</x:f>
        <x:v>15</x:v>
      </x:c>
      <x:c r="J9838" s="53" t="n">
        <x:f t="shared" ref="J9838:J9901" si="1839">MOD(INT((ROW()-ROW($I$46))/(MESCLUN_CAP+1)),CARROT_CAP+1)</x:f>
        <x:v>0</x:v>
      </x:c>
      <x:c r="K9838" s="53" t="n">
        <x:f t="shared" ref="K9838:K9901" si="1840">MOD(ROW()-ROW($I$46),MESCLUN_CAP+1)</x:f>
        <x:v>27</x:v>
      </x:c>
      <x:c r="L9838" s="53" t="n">
        <x:f t="shared" ref="L9838:L9901" si="1841">SUM(I9838:K9838)</x:f>
        <x:v>42</x:v>
      </x:c>
      <x:c r="M9838" s="54" t="n">
        <x:f t="shared" ref="M9838:M9901" si="1842">I9838*TOMATO_HOURS*WEEKS*(1+TOMATO_DIM)^I9838+J9838*CARROT_HOURS*WEEKS*(1+CARROT_DIM)^J9838+K9838*MESCLUN_HOURS*WEEKS*(1+MESCLUN_DIM)^K9838</x:f>
        <x:v>7338.4757930542055</x:v>
      </x:c>
      <x:c r="N9838" s="54" t="n">
        <x:f t="shared" ref="N9838:N9901" si="1843">MAX(M9838-FARMER_HOURS,0)/TEMP_HOURS_PER_WORKER</x:f>
        <x:v>4.596163745176532</x:v>
      </x:c>
      <x:c r="O9838" s="55" t="n">
        <x:f t="shared" ref="O9838:O9901" si="1844">I9838*TOMATO_PRICE+J9838*CARROT_PRICE+K9838*MESCLUN_PRICE</x:f>
        <x:v>204900</x:v>
      </x:c>
      <x:c r="P9838" s="55" t="n">
        <x:f t="shared" ref="P9838:P9901" si="1845">I9838*TOMATO_FERTILIZER+J9838*CARROT_FERTILIZER+K9838*MESCLUN_FERTILIZER</x:f>
        <x:v>36960</x:v>
      </x:c>
      <x:c r="Q9838" s="55" t="n">
        <x:f t="shared" ref="Q9838:Q9901" si="1846">MIN(M9838,FARMER_HOURS)*FARMER_RATE+MAX(M9838-FARMER_HOURS,0)*TEMP_RATE</x:f>
        <x:v>139904.09362941328</x:v>
      </x:c>
      <x:c r="R9838" s="55" t="n">
        <x:f t="shared" ref="R9838:R9901" si="1847">O9838-P9838-Q9838-FIXED_COST</x:f>
        <x:v>8035.906370586716</x:v>
      </x:c>
      <x:c r="S9838" s="1" t="str">
        <x:f t="shared" ref="S9838:S9901" si="1848">IF(AND(L9838&lt;=TOTAL_BED_CAP,N9838&lt;=TEMP_WORKER_CAP),"YES","NO")</x:f>
        <x:v>NO</x:v>
      </x:c>
      <x:c r="T9838" s="1" t="n">
        <x:f t="shared" ref="T9838:T9901" si="1849">IF(S9838="YES",R9838,-1E+99)</x:f>
        <x:v>-1e+99</x:v>
      </x:c>
    </x:row>
    <x:row r="9839">
      <x:c r="A9839" s="1"/>
      <x:c r="B9839" s="1"/>
      <x:c r="C9839" s="1"/>
      <x:c r="D9839" s="1"/>
      <x:c r="E9839" s="1"/>
      <x:c r="F9839" s="1"/>
      <x:c r="G9839" s="1"/>
      <x:c r="H9839" s="1"/>
      <x:c r="I9839" s="53">
        <x:f t="shared" si="1838"/>
        <x:v>15</x:v>
      </x:c>
      <x:c r="J9839" s="53">
        <x:f t="shared" si="1839"/>
        <x:v>0</x:v>
      </x:c>
      <x:c r="K9839" s="53">
        <x:f t="shared" si="1840"/>
        <x:v>28</x:v>
      </x:c>
      <x:c r="L9839" s="53">
        <x:f t="shared" si="1841"/>
        <x:v>43</x:v>
      </x:c>
      <x:c r="M9839" s="54">
        <x:f t="shared" si="1842"/>
        <x:v>7423.4353312713592</x:v>
      </x:c>
      <x:c r="N9839" s="54">
        <x:f t="shared" si="1843"/>
        <x:v>4.6551634244939999</x:v>
      </x:c>
      <x:c r="O9839" s="55">
        <x:f t="shared" si="1844"/>
        <x:v>207600</x:v>
      </x:c>
      <x:c r="P9839" s="55">
        <x:f t="shared" si="1845"/>
        <x:v>37840</x:v>
      </x:c>
      <x:c r="Q9839" s="55">
        <x:f t="shared" si="1846"/>
        <x:v>141379.08561234997</x:v>
      </x:c>
      <x:c r="R9839" s="55">
        <x:f t="shared" si="1847"/>
        <x:v>8380.9143876500311</x:v>
      </x:c>
      <x:c r="S9839" s="1" t="str">
        <x:f t="shared" si="1848"/>
        <x:v>NO</x:v>
      </x:c>
      <x:c r="T9839" s="1">
        <x:f t="shared" si="1849"/>
        <x:v>-9.9999999999999997E+98</x:v>
      </x:c>
    </x:row>
    <x:row r="9840">
      <x:c r="A9840" s="1"/>
      <x:c r="B9840" s="1"/>
      <x:c r="C9840" s="1"/>
      <x:c r="D9840" s="1"/>
      <x:c r="E9840" s="1"/>
      <x:c r="F9840" s="1"/>
      <x:c r="G9840" s="1"/>
      <x:c r="H9840" s="1"/>
      <x:c r="I9840" s="53">
        <x:f t="shared" si="1838"/>
        <x:v>15</x:v>
      </x:c>
      <x:c r="J9840" s="53">
        <x:f t="shared" si="1839"/>
        <x:v>0</x:v>
      </x:c>
      <x:c r="K9840" s="53">
        <x:f t="shared" si="1840"/>
        <x:v>29</x:v>
      </x:c>
      <x:c r="L9840" s="53">
        <x:f t="shared" si="1841"/>
        <x:v>44</x:v>
      </x:c>
      <x:c r="M9840" s="54">
        <x:f t="shared" si="1842"/>
        <x:v>7510.253359387013</x:v>
      </x:c>
      <x:c r="N9840" s="54">
        <x:f t="shared" si="1843"/>
        <x:v>4.7154537217965364</x:v>
      </x:c>
      <x:c r="O9840" s="55">
        <x:f t="shared" si="1844"/>
        <x:v>210300</x:v>
      </x:c>
      <x:c r="P9840" s="55">
        <x:f t="shared" si="1845"/>
        <x:v>38720</x:v>
      </x:c>
      <x:c r="Q9840" s="55">
        <x:f t="shared" si="1846"/>
        <x:v>142886.34304491343</x:v>
      </x:c>
      <x:c r="R9840" s="55">
        <x:f t="shared" si="1847"/>
        <x:v>8693.6569550865679</x:v>
      </x:c>
      <x:c r="S9840" s="1" t="str">
        <x:f t="shared" si="1848"/>
        <x:v>NO</x:v>
      </x:c>
      <x:c r="T9840" s="1">
        <x:f t="shared" si="1849"/>
        <x:v>-9.9999999999999997E+98</x:v>
      </x:c>
    </x:row>
    <x:row r="9841">
      <x:c r="A9841" s="1"/>
      <x:c r="B9841" s="1"/>
      <x:c r="C9841" s="1"/>
      <x:c r="D9841" s="1"/>
      <x:c r="E9841" s="1"/>
      <x:c r="F9841" s="1"/>
      <x:c r="G9841" s="1"/>
      <x:c r="H9841" s="1"/>
      <x:c r="I9841" s="53">
        <x:f t="shared" si="1838"/>
        <x:v>15</x:v>
      </x:c>
      <x:c r="J9841" s="53">
        <x:f t="shared" si="1839"/>
        <x:v>0</x:v>
      </x:c>
      <x:c r="K9841" s="53">
        <x:f t="shared" si="1840"/>
        <x:v>30</x:v>
      </x:c>
      <x:c r="L9841" s="53">
        <x:f t="shared" si="1841"/>
        <x:v>45</x:v>
      </x:c>
      <x:c r="M9841" s="54">
        <x:f t="shared" si="1842"/>
        <x:v>7598.9630647207841</x:v>
      </x:c>
      <x:c r="N9841" s="54">
        <x:f t="shared" si="1843"/>
        <x:v>4.7770576838338776</x:v>
      </x:c>
      <x:c r="O9841" s="55">
        <x:f t="shared" si="1844"/>
        <x:v>213000</x:v>
      </x:c>
      <x:c r="P9841" s="55">
        <x:f t="shared" si="1845"/>
        <x:v>39600</x:v>
      </x:c>
      <x:c r="Q9841" s="55">
        <x:f t="shared" si="1846"/>
        <x:v>144426.44209584693</x:v>
      </x:c>
      <x:c r="R9841" s="55">
        <x:f t="shared" si="1847"/>
        <x:v>8973.5579041530727</x:v>
      </x:c>
      <x:c r="S9841" s="1" t="str">
        <x:f t="shared" si="1848"/>
        <x:v>NO</x:v>
      </x:c>
      <x:c r="T9841" s="1">
        <x:f t="shared" si="1849"/>
        <x:v>-9.9999999999999997E+98</x:v>
      </x:c>
    </x:row>
    <x:row r="9842">
      <x:c r="A9842" s="1"/>
      <x:c r="B9842" s="1"/>
      <x:c r="C9842" s="1"/>
      <x:c r="D9842" s="1"/>
      <x:c r="E9842" s="1"/>
      <x:c r="F9842" s="1"/>
      <x:c r="G9842" s="1"/>
      <x:c r="H9842" s="1"/>
      <x:c r="I9842" s="53">
        <x:f t="shared" si="1838"/>
        <x:v>15</x:v>
      </x:c>
      <x:c r="J9842" s="53">
        <x:f t="shared" si="1839"/>
        <x:v>1</x:v>
      </x:c>
      <x:c r="K9842" s="53">
        <x:f t="shared" si="1840"/>
        <x:v>0</x:v>
      </x:c>
      <x:c r="L9842" s="53">
        <x:f t="shared" si="1841"/>
        <x:v>16</x:v>
      </x:c>
      <x:c r="M9842" s="54">
        <x:f t="shared" si="1842"/>
        <x:v>5670.0350287111351</x:v>
      </x:c>
      <x:c r="N9842" s="54">
        <x:f t="shared" si="1843"/>
        <x:v>3.4375243254938437</x:v>
      </x:c>
      <x:c r="O9842" s="55">
        <x:f t="shared" si="1844"/>
        <x:v>134094</x:v>
      </x:c>
      <x:c r="P9842" s="55">
        <x:f t="shared" si="1845"/>
        <x:v>13640</x:v>
      </x:c>
      <x:c r="Q9842" s="55">
        <x:f t="shared" si="1846"/>
        <x:v>110938.10813734609</x:v>
      </x:c>
      <x:c r="R9842" s="55">
        <x:f t="shared" si="1847"/>
        <x:v>-10484.108137346091</x:v>
      </x:c>
      <x:c r="S9842" s="1" t="str">
        <x:f t="shared" si="1848"/>
        <x:v>YES</x:v>
      </x:c>
      <x:c r="T9842" s="1">
        <x:f t="shared" si="1849"/>
        <x:v>-10484.108137346091</x:v>
      </x:c>
    </x:row>
    <x:row r="9843">
      <x:c r="A9843" s="1"/>
      <x:c r="B9843" s="1"/>
      <x:c r="C9843" s="1"/>
      <x:c r="D9843" s="1"/>
      <x:c r="E9843" s="1"/>
      <x:c r="F9843" s="1"/>
      <x:c r="G9843" s="1"/>
      <x:c r="H9843" s="1"/>
      <x:c r="I9843" s="53">
        <x:f t="shared" si="1838"/>
        <x:v>15</x:v>
      </x:c>
      <x:c r="J9843" s="53">
        <x:f t="shared" si="1839"/>
        <x:v>1</x:v>
      </x:c>
      <x:c r="K9843" s="53">
        <x:f t="shared" si="1840"/>
        <x:v>1</x:v>
      </x:c>
      <x:c r="L9843" s="53">
        <x:f t="shared" si="1841"/>
        <x:v>17</x:v>
      </x:c>
      <x:c r="M9843" s="54">
        <x:f t="shared" si="1842"/>
        <x:v>5715.5975287111351</x:v>
      </x:c>
      <x:c r="N9843" s="54">
        <x:f t="shared" si="1843"/>
        <x:v>3.4691649504938438</x:v>
      </x:c>
      <x:c r="O9843" s="55">
        <x:f t="shared" si="1844"/>
        <x:v>136794</x:v>
      </x:c>
      <x:c r="P9843" s="55">
        <x:f t="shared" si="1845"/>
        <x:v>14520</x:v>
      </x:c>
      <x:c r="Q9843" s="55">
        <x:f t="shared" si="1846"/>
        <x:v>111729.12376234609</x:v>
      </x:c>
      <x:c r="R9843" s="55">
        <x:f t="shared" si="1847"/>
        <x:v>-9455.1237623460911</x:v>
      </x:c>
      <x:c r="S9843" s="1" t="str">
        <x:f t="shared" si="1848"/>
        <x:v>YES</x:v>
      </x:c>
      <x:c r="T9843" s="1">
        <x:f t="shared" si="1849"/>
        <x:v>-9455.1237623460911</x:v>
      </x:c>
    </x:row>
    <x:row r="9844">
      <x:c r="A9844" s="1"/>
      <x:c r="B9844" s="1"/>
      <x:c r="C9844" s="1"/>
      <x:c r="D9844" s="1"/>
      <x:c r="E9844" s="1"/>
      <x:c r="F9844" s="1"/>
      <x:c r="G9844" s="1"/>
      <x:c r="H9844" s="1"/>
      <x:c r="I9844" s="53">
        <x:f t="shared" si="1838"/>
        <x:v>15</x:v>
      </x:c>
      <x:c r="J9844" s="53">
        <x:f t="shared" si="1839"/>
        <x:v>1</x:v>
      </x:c>
      <x:c r="K9844" s="53">
        <x:f t="shared" si="1840"/>
        <x:v>2</x:v>
      </x:c>
      <x:c r="L9844" s="53">
        <x:f t="shared" si="1841"/>
        <x:v>18</x:v>
      </x:c>
      <x:c r="M9844" s="54">
        <x:f t="shared" si="1842"/>
        <x:v>5762.2990912111354</x:v>
      </x:c>
      <x:c r="N9844" s="54">
        <x:f t="shared" si="1843"/>
        <x:v>3.5015965911188442</x:v>
      </x:c>
      <x:c r="O9844" s="55">
        <x:f t="shared" si="1844"/>
        <x:v>139494</x:v>
      </x:c>
      <x:c r="P9844" s="55">
        <x:f t="shared" si="1845"/>
        <x:v>15400</x:v>
      </x:c>
      <x:c r="Q9844" s="55">
        <x:f t="shared" si="1846"/>
        <x:v>112539.91477797111</x:v>
      </x:c>
      <x:c r="R9844" s="55">
        <x:f t="shared" si="1847"/>
        <x:v>-8445.9147779711057</x:v>
      </x:c>
      <x:c r="S9844" s="1" t="str">
        <x:f t="shared" si="1848"/>
        <x:v>YES</x:v>
      </x:c>
      <x:c r="T9844" s="1">
        <x:f t="shared" si="1849"/>
        <x:v>-8445.9147779711057</x:v>
      </x:c>
    </x:row>
    <x:row r="9845">
      <x:c r="A9845" s="1"/>
      <x:c r="B9845" s="1"/>
      <x:c r="C9845" s="1"/>
      <x:c r="D9845" s="1"/>
      <x:c r="E9845" s="1"/>
      <x:c r="F9845" s="1"/>
      <x:c r="G9845" s="1"/>
      <x:c r="H9845" s="1"/>
      <x:c r="I9845" s="53">
        <x:f t="shared" si="1838"/>
        <x:v>15</x:v>
      </x:c>
      <x:c r="J9845" s="53">
        <x:f t="shared" si="1839"/>
        <x:v>1</x:v>
      </x:c>
      <x:c r="K9845" s="53">
        <x:f t="shared" si="1840"/>
        <x:v>3</x:v>
      </x:c>
      <x:c r="L9845" s="53">
        <x:f t="shared" si="1841"/>
        <x:v>19</x:v>
      </x:c>
      <x:c r="M9845" s="54">
        <x:f t="shared" si="1842"/>
        <x:v>5810.1610736330103</x:v>
      </x:c>
      <x:c r="N9845" s="54">
        <x:f t="shared" si="1843"/>
        <x:v>3.5348340789118127</x:v>
      </x:c>
      <x:c r="O9845" s="55">
        <x:f t="shared" si="1844"/>
        <x:v>142194</x:v>
      </x:c>
      <x:c r="P9845" s="55">
        <x:f t="shared" si="1845"/>
        <x:v>16280</x:v>
      </x:c>
      <x:c r="Q9845" s="55">
        <x:f t="shared" si="1846"/>
        <x:v>113370.85197279531</x:v>
      </x:c>
      <x:c r="R9845" s="55">
        <x:f t="shared" si="1847"/>
        <x:v>-7456.8519727953098</x:v>
      </x:c>
      <x:c r="S9845" s="1" t="str">
        <x:f t="shared" si="1848"/>
        <x:v>YES</x:v>
      </x:c>
      <x:c r="T9845" s="1">
        <x:f t="shared" si="1849"/>
        <x:v>-7456.8519727953098</x:v>
      </x:c>
    </x:row>
    <x:row r="9846">
      <x:c r="A9846" s="1"/>
      <x:c r="B9846" s="1"/>
      <x:c r="C9846" s="1"/>
      <x:c r="D9846" s="1"/>
      <x:c r="E9846" s="1"/>
      <x:c r="F9846" s="1"/>
      <x:c r="G9846" s="1"/>
      <x:c r="H9846" s="1"/>
      <x:c r="I9846" s="53">
        <x:f t="shared" si="1838"/>
        <x:v>15</x:v>
      </x:c>
      <x:c r="J9846" s="53">
        <x:f t="shared" si="1839"/>
        <x:v>1</x:v>
      </x:c>
      <x:c r="K9846" s="53">
        <x:f t="shared" si="1840"/>
        <x:v>4</x:v>
      </x:c>
      <x:c r="L9846" s="53">
        <x:f t="shared" si="1841"/>
        <x:v>20</x:v>
      </x:c>
      <x:c r="M9846" s="54">
        <x:f t="shared" si="1842"/>
        <x:v>5859.2051893556663</x:v>
      </x:c>
      <x:c r="N9846" s="54">
        <x:f t="shared" si="1843"/>
        <x:v>3.5688924926081018</x:v>
      </x:c>
      <x:c r="O9846" s="55">
        <x:f t="shared" si="1844"/>
        <x:v>144894</x:v>
      </x:c>
      <x:c r="P9846" s="55">
        <x:f t="shared" si="1845"/>
        <x:v>17160</x:v>
      </x:c>
      <x:c r="Q9846" s="55">
        <x:f t="shared" si="1846"/>
        <x:v>114222.31231520254</x:v>
      </x:c>
      <x:c r="R9846" s="55">
        <x:f t="shared" si="1847"/>
        <x:v>-6488.3123152025364</x:v>
      </x:c>
      <x:c r="S9846" s="1" t="str">
        <x:f t="shared" si="1848"/>
        <x:v>YES</x:v>
      </x:c>
      <x:c r="T9846" s="1">
        <x:f t="shared" si="1849"/>
        <x:v>-6488.3123152025364</x:v>
      </x:c>
    </x:row>
    <x:row r="9847">
      <x:c r="A9847" s="1"/>
      <x:c r="B9847" s="1"/>
      <x:c r="C9847" s="1"/>
      <x:c r="D9847" s="1"/>
      <x:c r="E9847" s="1"/>
      <x:c r="F9847" s="1"/>
      <x:c r="G9847" s="1"/>
      <x:c r="H9847" s="1"/>
      <x:c r="I9847" s="53">
        <x:f t="shared" si="1838"/>
        <x:v>15</x:v>
      </x:c>
      <x:c r="J9847" s="53">
        <x:f t="shared" si="1839"/>
        <x:v>1</x:v>
      </x:c>
      <x:c r="K9847" s="53">
        <x:f t="shared" si="1840"/>
        <x:v>5</x:v>
      </x:c>
      <x:c r="L9847" s="53">
        <x:f t="shared" si="1841"/>
        <x:v>21</x:v>
      </x:c>
      <x:c r="M9847" s="54">
        <x:f t="shared" si="1842"/>
        <x:v>5909.4535132768697</x:v>
      </x:c>
      <x:c r="N9847" s="54">
        <x:f t="shared" si="1843"/>
        <x:v>3.6037871619978263</x:v>
      </x:c>
      <x:c r="O9847" s="55">
        <x:f t="shared" si="1844"/>
        <x:v>147594</x:v>
      </x:c>
      <x:c r="P9847" s="55">
        <x:f t="shared" si="1845"/>
        <x:v>18040</x:v>
      </x:c>
      <x:c r="Q9847" s="55">
        <x:f t="shared" si="1846"/>
        <x:v>115094.67904994565</x:v>
      </x:c>
      <x:c r="R9847" s="55">
        <x:f t="shared" si="1847"/>
        <x:v>-5540.6790499456547</x:v>
      </x:c>
      <x:c r="S9847" s="1" t="str">
        <x:f t="shared" si="1848"/>
        <x:v>YES</x:v>
      </x:c>
      <x:c r="T9847" s="1">
        <x:f t="shared" si="1849"/>
        <x:v>-5540.6790499456547</x:v>
      </x:c>
    </x:row>
    <x:row r="9848">
      <x:c r="A9848" s="1"/>
      <x:c r="B9848" s="1"/>
      <x:c r="C9848" s="1"/>
      <x:c r="D9848" s="1"/>
      <x:c r="E9848" s="1"/>
      <x:c r="F9848" s="1"/>
      <x:c r="G9848" s="1"/>
      <x:c r="H9848" s="1"/>
      <x:c r="I9848" s="53">
        <x:f t="shared" si="1838"/>
        <x:v>15</x:v>
      </x:c>
      <x:c r="J9848" s="53">
        <x:f t="shared" si="1839"/>
        <x:v>1</x:v>
      </x:c>
      <x:c r="K9848" s="53">
        <x:f t="shared" si="1840"/>
        <x:v>6</x:v>
      </x:c>
      <x:c r="L9848" s="53">
        <x:f t="shared" si="1841"/>
        <x:v>22</x:v>
      </x:c>
      <x:c r="M9848" s="54">
        <x:f t="shared" si="1842"/>
        <x:v>5960.9284874585028</x:v>
      </x:c>
      <x:c r="N9848" s="54">
        <x:f t="shared" si="1843"/>
        <x:v>3.6395336718461824</x:v>
      </x:c>
      <x:c r="O9848" s="55">
        <x:f t="shared" si="1844"/>
        <x:v>150294</x:v>
      </x:c>
      <x:c r="P9848" s="55">
        <x:f t="shared" si="1845"/>
        <x:v>18920</x:v>
      </x:c>
      <x:c r="Q9848" s="55">
        <x:f t="shared" si="1846"/>
        <x:v>115988.34179615456</x:v>
      </x:c>
      <x:c r="R9848" s="55">
        <x:f t="shared" si="1847"/>
        <x:v>-4614.3417961545638</x:v>
      </x:c>
      <x:c r="S9848" s="1" t="str">
        <x:f t="shared" si="1848"/>
        <x:v>YES</x:v>
      </x:c>
      <x:c r="T9848" s="1">
        <x:f t="shared" si="1849"/>
        <x:v>-4614.3417961545638</x:v>
      </x:c>
    </x:row>
    <x:row r="9849">
      <x:c r="A9849" s="1"/>
      <x:c r="B9849" s="1"/>
      <x:c r="C9849" s="1"/>
      <x:c r="D9849" s="1"/>
      <x:c r="E9849" s="1"/>
      <x:c r="F9849" s="1"/>
      <x:c r="G9849" s="1"/>
      <x:c r="H9849" s="1"/>
      <x:c r="I9849" s="53">
        <x:f t="shared" si="1838"/>
        <x:v>15</x:v>
      </x:c>
      <x:c r="J9849" s="53">
        <x:f t="shared" si="1839"/>
        <x:v>1</x:v>
      </x:c>
      <x:c r="K9849" s="53">
        <x:f t="shared" si="1840"/>
        <x:v>7</x:v>
      </x:c>
      <x:c r="L9849" s="53">
        <x:f t="shared" si="1841"/>
        <x:v>23</x:v>
      </x:c>
      <x:c r="M9849" s="54">
        <x:f t="shared" si="1842"/>
        <x:v>6013.6529268564636</x:v>
      </x:c>
      <x:c r="N9849" s="54">
        <x:f t="shared" si="1843"/>
        <x:v>3.6761478658725442</x:v>
      </x:c>
      <x:c r="O9849" s="55">
        <x:f t="shared" si="1844"/>
        <x:v>152994</x:v>
      </x:c>
      <x:c r="P9849" s="55">
        <x:f t="shared" si="1845"/>
        <x:v>19800</x:v>
      </x:c>
      <x:c r="Q9849" s="55">
        <x:f t="shared" si="1846"/>
        <x:v>116903.69664681361</x:v>
      </x:c>
      <x:c r="R9849" s="55">
        <x:f t="shared" si="1847"/>
        <x:v>-3709.6966468136088</x:v>
      </x:c>
      <x:c r="S9849" s="1" t="str">
        <x:f t="shared" si="1848"/>
        <x:v>YES</x:v>
      </x:c>
      <x:c r="T9849" s="1">
        <x:f t="shared" si="1849"/>
        <x:v>-3709.6966468136088</x:v>
      </x:c>
    </x:row>
    <x:row r="9850">
      <x:c r="A9850" s="1"/>
      <x:c r="B9850" s="1"/>
      <x:c r="C9850" s="1"/>
      <x:c r="D9850" s="1"/>
      <x:c r="E9850" s="1"/>
      <x:c r="F9850" s="1"/>
      <x:c r="G9850" s="1"/>
      <x:c r="H9850" s="1"/>
      <x:c r="I9850" s="53">
        <x:f t="shared" si="1838"/>
        <x:v>15</x:v>
      </x:c>
      <x:c r="J9850" s="53">
        <x:f t="shared" si="1839"/>
        <x:v>1</x:v>
      </x:c>
      <x:c r="K9850" s="53">
        <x:f t="shared" si="1840"/>
        <x:v>8</x:v>
      </x:c>
      <x:c r="L9850" s="53">
        <x:f t="shared" si="1841"/>
        <x:v>24</x:v>
      </x:c>
      <x:c r="M9850" s="54">
        <x:f t="shared" si="1842"/>
        <x:v>6067.6500251364432</x:v>
      </x:c>
      <x:c r="N9850" s="54">
        <x:f t="shared" si="1843"/>
        <x:v>3.7136458507891965</x:v>
      </x:c>
      <x:c r="O9850" s="55">
        <x:f t="shared" si="1844"/>
        <x:v>155694</x:v>
      </x:c>
      <x:c r="P9850" s="55">
        <x:f t="shared" si="1845"/>
        <x:v>20680</x:v>
      </x:c>
      <x:c r="Q9850" s="55">
        <x:f t="shared" si="1846"/>
        <x:v>117841.14626972991</x:v>
      </x:c>
      <x:c r="R9850" s="55">
        <x:f t="shared" si="1847"/>
        <x:v>-2827.1462697299139</x:v>
      </x:c>
      <x:c r="S9850" s="1" t="str">
        <x:f t="shared" si="1848"/>
        <x:v>YES</x:v>
      </x:c>
      <x:c r="T9850" s="1">
        <x:f t="shared" si="1849"/>
        <x:v>-2827.1462697299139</x:v>
      </x:c>
    </x:row>
    <x:row r="9851">
      <x:c r="A9851" s="1"/>
      <x:c r="B9851" s="1"/>
      <x:c r="C9851" s="1"/>
      <x:c r="D9851" s="1"/>
      <x:c r="E9851" s="1"/>
      <x:c r="F9851" s="1"/>
      <x:c r="G9851" s="1"/>
      <x:c r="H9851" s="1"/>
      <x:c r="I9851" s="53">
        <x:f t="shared" si="1838"/>
        <x:v>15</x:v>
      </x:c>
      <x:c r="J9851" s="53">
        <x:f t="shared" si="1839"/>
        <x:v>1</x:v>
      </x:c>
      <x:c r="K9851" s="53">
        <x:f t="shared" si="1840"/>
        <x:v>9</x:v>
      </x:c>
      <x:c r="L9851" s="53">
        <x:f t="shared" si="1841"/>
        <x:v>25</x:v>
      </x:c>
      <x:c r="M9851" s="54">
        <x:f t="shared" si="1842"/>
        <x:v>6122.9433605768381</x:v>
      </x:c>
      <x:c r="N9851" s="54">
        <x:f t="shared" si="1843"/>
        <x:v>3.7520440004005819</x:v>
      </x:c>
      <x:c r="O9851" s="55">
        <x:f t="shared" si="1844"/>
        <x:v>158394</x:v>
      </x:c>
      <x:c r="P9851" s="55">
        <x:f t="shared" si="1845"/>
        <x:v>21560</x:v>
      </x:c>
      <x:c r="Q9851" s="55">
        <x:f t="shared" si="1846"/>
        <x:v>118801.10001001455</x:v>
      </x:c>
      <x:c r="R9851" s="55">
        <x:f t="shared" si="1847"/>
        <x:v>-1967.1000100145466</x:v>
      </x:c>
      <x:c r="S9851" s="1" t="str">
        <x:f t="shared" si="1848"/>
        <x:v>YES</x:v>
      </x:c>
      <x:c r="T9851" s="1">
        <x:f t="shared" si="1849"/>
        <x:v>-1967.1000100145466</x:v>
      </x:c>
    </x:row>
    <x:row r="9852">
      <x:c r="A9852" s="1"/>
      <x:c r="B9852" s="1"/>
      <x:c r="C9852" s="1"/>
      <x:c r="D9852" s="1"/>
      <x:c r="E9852" s="1"/>
      <x:c r="F9852" s="1"/>
      <x:c r="G9852" s="1"/>
      <x:c r="H9852" s="1"/>
      <x:c r="I9852" s="53">
        <x:f t="shared" si="1838"/>
        <x:v>15</x:v>
      </x:c>
      <x:c r="J9852" s="53">
        <x:f t="shared" si="1839"/>
        <x:v>1</x:v>
      </x:c>
      <x:c r="K9852" s="53">
        <x:f t="shared" si="1840"/>
        <x:v>10</x:v>
      </x:c>
      <x:c r="L9852" s="53">
        <x:f t="shared" si="1841"/>
        <x:v>26</x:v>
      </x:c>
      <x:c r="M9852" s="54">
        <x:f t="shared" si="1842"/>
        <x:v>6179.5569020600506</x:v>
      </x:c>
      <x:c r="N9852" s="54">
        <x:f t="shared" si="1843"/>
        <x:v>3.7913589597639241</x:v>
      </x:c>
      <x:c r="O9852" s="55">
        <x:f t="shared" si="1844"/>
        <x:v>161094</x:v>
      </x:c>
      <x:c r="P9852" s="55">
        <x:f t="shared" si="1845"/>
        <x:v>22440</x:v>
      </x:c>
      <x:c r="Q9852" s="55">
        <x:f t="shared" si="1846"/>
        <x:v>119783.97399409809</x:v>
      </x:c>
      <x:c r="R9852" s="55">
        <x:f t="shared" si="1847"/>
        <x:v>-1129.9739940980944</x:v>
      </x:c>
      <x:c r="S9852" s="1" t="str">
        <x:f t="shared" si="1848"/>
        <x:v>YES</x:v>
      </x:c>
      <x:c r="T9852" s="1">
        <x:f t="shared" si="1849"/>
        <x:v>-1129.9739940980944</x:v>
      </x:c>
    </x:row>
    <x:row r="9853">
      <x:c r="A9853" s="1"/>
      <x:c r="B9853" s="1"/>
      <x:c r="C9853" s="1"/>
      <x:c r="D9853" s="1"/>
      <x:c r="E9853" s="1"/>
      <x:c r="F9853" s="1"/>
      <x:c r="G9853" s="1"/>
      <x:c r="H9853" s="1"/>
      <x:c r="I9853" s="53">
        <x:f t="shared" si="1838"/>
        <x:v>15</x:v>
      </x:c>
      <x:c r="J9853" s="53">
        <x:f t="shared" si="1839"/>
        <x:v>1</x:v>
      </x:c>
      <x:c r="K9853" s="53">
        <x:f t="shared" si="1840"/>
        <x:v>11</x:v>
      </x:c>
      <x:c r="L9853" s="53">
        <x:f t="shared" si="1841"/>
        <x:v>27</x:v>
      </x:c>
      <x:c r="M9853" s="54">
        <x:f t="shared" si="1842"/>
        <x:v>6237.5150151534899</x:v>
      </x:c>
      <x:c r="N9853" s="54">
        <x:f t="shared" si="1843"/>
        <x:v>3.8316076494121458</x:v>
      </x:c>
      <x:c r="O9853" s="55">
        <x:f t="shared" si="1844"/>
        <x:v>163794</x:v>
      </x:c>
      <x:c r="P9853" s="55">
        <x:f t="shared" si="1845"/>
        <x:v>23320</x:v>
      </x:c>
      <x:c r="Q9853" s="55">
        <x:f t="shared" si="1846"/>
        <x:v>120790.19123530365</x:v>
      </x:c>
      <x:c r="R9853" s="55">
        <x:f t="shared" si="1847"/>
        <x:v>-316.19123530364595</x:v>
      </x:c>
      <x:c r="S9853" s="1" t="str">
        <x:f t="shared" si="1848"/>
        <x:v>YES</x:v>
      </x:c>
      <x:c r="T9853" s="1">
        <x:f t="shared" si="1849"/>
        <x:v>-316.19123530364595</x:v>
      </x:c>
    </x:row>
    <x:row r="9854">
      <x:c r="A9854" s="1"/>
      <x:c r="B9854" s="1"/>
      <x:c r="C9854" s="1"/>
      <x:c r="D9854" s="1"/>
      <x:c r="E9854" s="1"/>
      <x:c r="F9854" s="1"/>
      <x:c r="G9854" s="1"/>
      <x:c r="H9854" s="1"/>
      <x:c r="I9854" s="53">
        <x:f t="shared" si="1838"/>
        <x:v>15</x:v>
      </x:c>
      <x:c r="J9854" s="53">
        <x:f t="shared" si="1839"/>
        <x:v>1</x:v>
      </x:c>
      <x:c r="K9854" s="53">
        <x:f t="shared" si="1840"/>
        <x:v>12</x:v>
      </x:c>
      <x:c r="L9854" s="53">
        <x:f t="shared" si="1841"/>
        <x:v>28</x:v>
      </x:c>
      <x:c r="M9854" s="54">
        <x:f t="shared" si="1842"/>
        <x:v>6296.8424682815539</x:v>
      </x:c>
      <x:c r="N9854" s="54">
        <x:f t="shared" si="1843"/>
        <x:v>3.872807269639968</x:v>
      </x:c>
      <x:c r="O9854" s="55">
        <x:f t="shared" si="1844"/>
        <x:v>166494</x:v>
      </x:c>
      <x:c r="P9854" s="55">
        <x:f t="shared" si="1845"/>
        <x:v>24200</x:v>
      </x:c>
      <x:c r="Q9854" s="55">
        <x:f t="shared" si="1846"/>
        <x:v>121820.18174099919</x:v>
      </x:c>
      <x:c r="R9854" s="55">
        <x:f t="shared" si="1847"/>
        <x:v>473.8182590008073</x:v>
      </x:c>
      <x:c r="S9854" s="1" t="str">
        <x:f t="shared" si="1848"/>
        <x:v>YES</x:v>
      </x:c>
      <x:c r="T9854" s="1">
        <x:f t="shared" si="1849"/>
        <x:v>473.8182590008073</x:v>
      </x:c>
    </x:row>
    <x:row r="9855">
      <x:c r="A9855" s="1"/>
      <x:c r="B9855" s="1"/>
      <x:c r="C9855" s="1"/>
      <x:c r="D9855" s="1"/>
      <x:c r="E9855" s="1"/>
      <x:c r="F9855" s="1"/>
      <x:c r="G9855" s="1"/>
      <x:c r="H9855" s="1"/>
      <x:c r="I9855" s="53">
        <x:f t="shared" si="1838"/>
        <x:v>15</x:v>
      </x:c>
      <x:c r="J9855" s="53">
        <x:f t="shared" si="1839"/>
        <x:v>1</x:v>
      </x:c>
      <x:c r="K9855" s="53">
        <x:f t="shared" si="1840"/>
        <x:v>13</x:v>
      </x:c>
      <x:c r="L9855" s="53">
        <x:f t="shared" si="1841"/>
        <x:v>29</x:v>
      </x:c>
      <x:c r="M9855" s="54">
        <x:f t="shared" si="1842"/>
        <x:v>6357.5644389899389</x:v>
      </x:c>
      <x:c r="N9855" s="54">
        <x:f t="shared" si="1843"/>
        <x:v>3.9149753048541243</x:v>
      </x:c>
      <x:c r="O9855" s="55">
        <x:f t="shared" si="1844"/>
        <x:v>169194</x:v>
      </x:c>
      <x:c r="P9855" s="55">
        <x:f t="shared" si="1845"/>
        <x:v>25080</x:v>
      </x:c>
      <x:c r="Q9855" s="55">
        <x:f t="shared" si="1846"/>
        <x:v>122874.3826213531</x:v>
      </x:c>
      <x:c r="R9855" s="55">
        <x:f t="shared" si="1847"/>
        <x:v>1239.6173786469008</x:v>
      </x:c>
      <x:c r="S9855" s="1" t="str">
        <x:f t="shared" si="1848"/>
        <x:v>YES</x:v>
      </x:c>
      <x:c r="T9855" s="1">
        <x:f t="shared" si="1849"/>
        <x:v>1239.6173786469008</x:v>
      </x:c>
    </x:row>
    <x:row r="9856">
      <x:c r="A9856" s="1"/>
      <x:c r="B9856" s="1"/>
      <x:c r="C9856" s="1"/>
      <x:c r="D9856" s="1"/>
      <x:c r="E9856" s="1"/>
      <x:c r="F9856" s="1"/>
      <x:c r="G9856" s="1"/>
      <x:c r="H9856" s="1"/>
      <x:c r="I9856" s="53">
        <x:f t="shared" si="1838"/>
        <x:v>15</x:v>
      </x:c>
      <x:c r="J9856" s="53">
        <x:f t="shared" si="1839"/>
        <x:v>1</x:v>
      </x:c>
      <x:c r="K9856" s="53">
        <x:f t="shared" si="1840"/>
        <x:v>14</x:v>
      </x:c>
      <x:c r="L9856" s="53">
        <x:f t="shared" si="1841"/>
        <x:v>30</x:v>
      </x:c>
      <x:c r="M9856" s="54">
        <x:f t="shared" si="1842"/>
        <x:v>6419.7065203036</x:v>
      </x:c>
      <x:c r="N9856" s="54">
        <x:f t="shared" si="1843"/>
        <x:v>3.9581295279886111</x:v>
      </x:c>
      <x:c r="O9856" s="55">
        <x:f t="shared" si="1844"/>
        <x:v>171894</x:v>
      </x:c>
      <x:c r="P9856" s="55">
        <x:f t="shared" si="1845"/>
        <x:v>25960</x:v>
      </x:c>
      <x:c r="Q9856" s="55">
        <x:f t="shared" si="1846"/>
        <x:v>123953.23819971527</x:v>
      </x:c>
      <x:c r="R9856" s="55">
        <x:f t="shared" si="1847"/>
        <x:v>1980.7618002847303</x:v>
      </x:c>
      <x:c r="S9856" s="1" t="str">
        <x:f t="shared" si="1848"/>
        <x:v>YES</x:v>
      </x:c>
      <x:c r="T9856" s="1">
        <x:f t="shared" si="1849"/>
        <x:v>1980.7618002847303</x:v>
      </x:c>
    </x:row>
    <x:row r="9857">
      <x:c r="A9857" s="1"/>
      <x:c r="B9857" s="1"/>
      <x:c r="C9857" s="1"/>
      <x:c r="D9857" s="1"/>
      <x:c r="E9857" s="1"/>
      <x:c r="F9857" s="1"/>
      <x:c r="G9857" s="1"/>
      <x:c r="H9857" s="1"/>
      <x:c r="I9857" s="53">
        <x:f t="shared" si="1838"/>
        <x:v>15</x:v>
      </x:c>
      <x:c r="J9857" s="53">
        <x:f t="shared" si="1839"/>
        <x:v>1</x:v>
      </x:c>
      <x:c r="K9857" s="53">
        <x:f t="shared" si="1840"/>
        <x:v>15</x:v>
      </x:c>
      <x:c r="L9857" s="53">
        <x:f t="shared" si="1841"/>
        <x:v>31</x:v>
      </x:c>
      <x:c r="M9857" s="54">
        <x:f t="shared" si="1842"/>
        <x:v>6483.2947271797457</x:v>
      </x:c>
      <x:c r="N9857" s="54">
        <x:f t="shared" si="1843"/>
        <x:v>4.0022880049859344</x:v>
      </x:c>
      <x:c r="O9857" s="55">
        <x:f t="shared" si="1844"/>
        <x:v>174594</x:v>
      </x:c>
      <x:c r="P9857" s="55">
        <x:f t="shared" si="1845"/>
        <x:v>26840</x:v>
      </x:c>
      <x:c r="Q9857" s="55">
        <x:f t="shared" si="1846"/>
        <x:v>125057.20012464836</x:v>
      </x:c>
      <x:c r="R9857" s="55">
        <x:f t="shared" si="1847"/>
        <x:v>2696.799875351644</x:v>
      </x:c>
      <x:c r="S9857" s="1" t="str">
        <x:f t="shared" si="1848"/>
        <x:v>NO</x:v>
      </x:c>
      <x:c r="T9857" s="1">
        <x:f t="shared" si="1849"/>
        <x:v>-9.9999999999999997E+98</x:v>
      </x:c>
    </x:row>
    <x:row r="9858">
      <x:c r="A9858" s="1"/>
      <x:c r="B9858" s="1"/>
      <x:c r="C9858" s="1"/>
      <x:c r="D9858" s="1"/>
      <x:c r="E9858" s="1"/>
      <x:c r="F9858" s="1"/>
      <x:c r="G9858" s="1"/>
      <x:c r="H9858" s="1"/>
      <x:c r="I9858" s="53">
        <x:f t="shared" si="1838"/>
        <x:v>15</x:v>
      </x:c>
      <x:c r="J9858" s="53">
        <x:f t="shared" si="1839"/>
        <x:v>1</x:v>
      </x:c>
      <x:c r="K9858" s="53">
        <x:f t="shared" si="1840"/>
        <x:v>16</x:v>
      </x:c>
      <x:c r="L9858" s="53">
        <x:f t="shared" si="1841"/>
        <x:v>32</x:v>
      </x:c>
      <x:c r="M9858" s="54">
        <x:f t="shared" si="1842"/>
        <x:v>6548.3555030572352</x:v>
      </x:c>
      <x:c r="N9858" s="54">
        <x:f t="shared" si="1843"/>
        <x:v>4.0474690993453022</x:v>
      </x:c>
      <x:c r="O9858" s="55">
        <x:f t="shared" si="1844"/>
        <x:v>177294</x:v>
      </x:c>
      <x:c r="P9858" s="55">
        <x:f t="shared" si="1845"/>
        <x:v>27720</x:v>
      </x:c>
      <x:c r="Q9858" s="55">
        <x:f t="shared" si="1846"/>
        <x:v>126186.72748363255</x:v>
      </x:c>
      <x:c r="R9858" s="55">
        <x:f t="shared" si="1847"/>
        <x:v>3387.2725163674477</x:v>
      </x:c>
      <x:c r="S9858" s="1" t="str">
        <x:f t="shared" si="1848"/>
        <x:v>NO</x:v>
      </x:c>
      <x:c r="T9858" s="1">
        <x:f t="shared" si="1849"/>
        <x:v>-9.9999999999999997E+98</x:v>
      </x:c>
    </x:row>
    <x:row r="9859">
      <x:c r="A9859" s="1"/>
      <x:c r="B9859" s="1"/>
      <x:c r="C9859" s="1"/>
      <x:c r="D9859" s="1"/>
      <x:c r="E9859" s="1"/>
      <x:c r="F9859" s="1"/>
      <x:c r="G9859" s="1"/>
      <x:c r="H9859" s="1"/>
      <x:c r="I9859" s="53">
        <x:f t="shared" si="1838"/>
        <x:v>15</x:v>
      </x:c>
      <x:c r="J9859" s="53">
        <x:f t="shared" si="1839"/>
        <x:v>1</x:v>
      </x:c>
      <x:c r="K9859" s="53">
        <x:f t="shared" si="1840"/>
        <x:v>17</x:v>
      </x:c>
      <x:c r="L9859" s="53">
        <x:f t="shared" si="1841"/>
        <x:v>33</x:v>
      </x:c>
      <x:c r="M9859" s="54">
        <x:f t="shared" si="1842"/>
        <x:v>6614.9157265037757</x:v>
      </x:c>
      <x:c r="N9859" s="54">
        <x:f t="shared" si="1843"/>
        <x:v>4.0936914767387327</x:v>
      </x:c>
      <x:c r="O9859" s="55">
        <x:f t="shared" si="1844"/>
        <x:v>179994</x:v>
      </x:c>
      <x:c r="P9859" s="55">
        <x:f t="shared" si="1845"/>
        <x:v>28600</x:v>
      </x:c>
      <x:c r="Q9859" s="55">
        <x:f t="shared" si="1846"/>
        <x:v>127342.28691846832</x:v>
      </x:c>
      <x:c r="R9859" s="55">
        <x:f t="shared" si="1847"/>
        <x:v>4051.7130815316777</x:v>
      </x:c>
      <x:c r="S9859" s="1" t="str">
        <x:f t="shared" si="1848"/>
        <x:v>NO</x:v>
      </x:c>
      <x:c r="T9859" s="1">
        <x:f t="shared" si="1849"/>
        <x:v>-9.9999999999999997E+98</x:v>
      </x:c>
    </x:row>
    <x:row r="9860">
      <x:c r="A9860" s="1"/>
      <x:c r="B9860" s="1"/>
      <x:c r="C9860" s="1"/>
      <x:c r="D9860" s="1"/>
      <x:c r="E9860" s="1"/>
      <x:c r="F9860" s="1"/>
      <x:c r="G9860" s="1"/>
      <x:c r="H9860" s="1"/>
      <x:c r="I9860" s="53">
        <x:f t="shared" si="1838"/>
        <x:v>15</x:v>
      </x:c>
      <x:c r="J9860" s="53">
        <x:f t="shared" si="1839"/>
        <x:v>1</x:v>
      </x:c>
      <x:c r="K9860" s="53">
        <x:f t="shared" si="1840"/>
        <x:v>18</x:v>
      </x:c>
      <x:c r="L9860" s="53">
        <x:f t="shared" si="1841"/>
        <x:v>34</x:v>
      </x:c>
      <x:c r="M9860" s="54">
        <x:f t="shared" si="1842"/>
        <x:v>6683.002717962363</x:v>
      </x:c>
      <x:c r="N9860" s="54">
        <x:f t="shared" si="1843"/>
        <x:v>4.140974109696085</x:v>
      </x:c>
      <x:c r="O9860" s="55">
        <x:f t="shared" si="1844"/>
        <x:v>182694</x:v>
      </x:c>
      <x:c r="P9860" s="55">
        <x:f t="shared" si="1845"/>
        <x:v>29480</x:v>
      </x:c>
      <x:c r="Q9860" s="55">
        <x:f t="shared" si="1846"/>
        <x:v>128524.35274240213</x:v>
      </x:c>
      <x:c r="R9860" s="55">
        <x:f t="shared" si="1847"/>
        <x:v>4689.6472575978696</x:v>
      </x:c>
      <x:c r="S9860" s="1" t="str">
        <x:f t="shared" si="1848"/>
        <x:v>NO</x:v>
      </x:c>
      <x:c r="T9860" s="1">
        <x:f t="shared" si="1849"/>
        <x:v>-9.9999999999999997E+98</x:v>
      </x:c>
    </x:row>
    <x:row r="9861">
      <x:c r="A9861" s="1"/>
      <x:c r="B9861" s="1"/>
      <x:c r="C9861" s="1"/>
      <x:c r="D9861" s="1"/>
      <x:c r="E9861" s="1"/>
      <x:c r="F9861" s="1"/>
      <x:c r="G9861" s="1"/>
      <x:c r="H9861" s="1"/>
      <x:c r="I9861" s="53">
        <x:f t="shared" si="1838"/>
        <x:v>15</x:v>
      </x:c>
      <x:c r="J9861" s="53">
        <x:f t="shared" si="1839"/>
        <x:v>1</x:v>
      </x:c>
      <x:c r="K9861" s="53">
        <x:f t="shared" si="1840"/>
        <x:v>19</x:v>
      </x:c>
      <x:c r="L9861" s="53">
        <x:f t="shared" si="1841"/>
        <x:v>35</x:v>
      </x:c>
      <x:c r="M9861" s="54">
        <x:f t="shared" si="1842"/>
        <x:v>6752.6442465983846</x:v>
      </x:c>
      <x:c r="N9861" s="54">
        <x:f t="shared" si="1843"/>
        <x:v>4.1893362823599896</x:v>
      </x:c>
      <x:c r="O9861" s="55">
        <x:f t="shared" si="1844"/>
        <x:v>185394</x:v>
      </x:c>
      <x:c r="P9861" s="55">
        <x:f t="shared" si="1845"/>
        <x:v>30360</x:v>
      </x:c>
      <x:c r="Q9861" s="55">
        <x:f t="shared" si="1846"/>
        <x:v>129733.40705899973</x:v>
      </x:c>
      <x:c r="R9861" s="55">
        <x:f t="shared" si="1847"/>
        <x:v>5300.5929410002718</x:v>
      </x:c>
      <x:c r="S9861" s="1" t="str">
        <x:f t="shared" si="1848"/>
        <x:v>NO</x:v>
      </x:c>
      <x:c r="T9861" s="1">
        <x:f t="shared" si="1849"/>
        <x:v>-9.9999999999999997E+98</x:v>
      </x:c>
    </x:row>
    <x:row r="9862">
      <x:c r="A9862" s="1"/>
      <x:c r="B9862" s="1"/>
      <x:c r="C9862" s="1"/>
      <x:c r="D9862" s="1"/>
      <x:c r="E9862" s="1"/>
      <x:c r="F9862" s="1"/>
      <x:c r="G9862" s="1"/>
      <x:c r="H9862" s="1"/>
      <x:c r="I9862" s="53">
        <x:f t="shared" si="1838"/>
        <x:v>15</x:v>
      </x:c>
      <x:c r="J9862" s="53">
        <x:f t="shared" si="1839"/>
        <x:v>1</x:v>
      </x:c>
      <x:c r="K9862" s="53">
        <x:f t="shared" si="1840"/>
        <x:v>20</x:v>
      </x:c>
      <x:c r="L9862" s="53">
        <x:f t="shared" si="1841"/>
        <x:v>36</x:v>
      </x:c>
      <x:c r="M9862" s="54">
        <x:f t="shared" si="1842"/>
        <x:v>6823.8685372488617</x:v>
      </x:c>
      <x:c r="N9862" s="54">
        <x:f t="shared" si="1843"/>
        <x:v>4.2387975953117092</x:v>
      </x:c>
      <x:c r="O9862" s="55">
        <x:f t="shared" si="1844"/>
        <x:v>188094</x:v>
      </x:c>
      <x:c r="P9862" s="55">
        <x:f t="shared" si="1845"/>
        <x:v>31240</x:v>
      </x:c>
      <x:c r="Q9862" s="55">
        <x:f t="shared" si="1846"/>
        <x:v>130969.93988279274</x:v>
      </x:c>
      <x:c r="R9862" s="55">
        <x:f t="shared" si="1847"/>
        <x:v>5884.0601172072638</x:v>
      </x:c>
      <x:c r="S9862" s="1" t="str">
        <x:f t="shared" si="1848"/>
        <x:v>NO</x:v>
      </x:c>
      <x:c r="T9862" s="1">
        <x:f t="shared" si="1849"/>
        <x:v>-9.9999999999999997E+98</x:v>
      </x:c>
    </x:row>
    <x:row r="9863">
      <x:c r="A9863" s="1"/>
      <x:c r="B9863" s="1"/>
      <x:c r="C9863" s="1"/>
      <x:c r="D9863" s="1"/>
      <x:c r="E9863" s="1"/>
      <x:c r="F9863" s="1"/>
      <x:c r="G9863" s="1"/>
      <x:c r="H9863" s="1"/>
      <x:c r="I9863" s="53">
        <x:f t="shared" si="1838"/>
        <x:v>15</x:v>
      </x:c>
      <x:c r="J9863" s="53">
        <x:f t="shared" si="1839"/>
        <x:v>1</x:v>
      </x:c>
      <x:c r="K9863" s="53">
        <x:f t="shared" si="1840"/>
        <x:v>21</x:v>
      </x:c>
      <x:c r="L9863" s="53">
        <x:f t="shared" si="1841"/>
        <x:v>37</x:v>
      </x:c>
      <x:c r="M9863" s="54">
        <x:f t="shared" si="1842"/>
        <x:v>6896.7042774753054</x:v>
      </x:c>
      <x:c r="N9863" s="54">
        <x:f t="shared" si="1843"/>
        <x:v>4.2893779704689621</x:v>
      </x:c>
      <x:c r="O9863" s="55">
        <x:f t="shared" si="1844"/>
        <x:v>190794</x:v>
      </x:c>
      <x:c r="P9863" s="55">
        <x:f t="shared" si="1845"/>
        <x:v>32120</x:v>
      </x:c>
      <x:c r="Q9863" s="55">
        <x:f t="shared" si="1846"/>
        <x:v>132234.44926172405</x:v>
      </x:c>
      <x:c r="R9863" s="55">
        <x:f t="shared" si="1847"/>
        <x:v>6439.5507382759533</x:v>
      </x:c>
      <x:c r="S9863" s="1" t="str">
        <x:f t="shared" si="1848"/>
        <x:v>NO</x:v>
      </x:c>
      <x:c r="T9863" s="1">
        <x:f t="shared" si="1849"/>
        <x:v>-9.9999999999999997E+98</x:v>
      </x:c>
    </x:row>
    <x:row r="9864">
      <x:c r="A9864" s="1"/>
      <x:c r="B9864" s="1"/>
      <x:c r="C9864" s="1"/>
      <x:c r="D9864" s="1"/>
      <x:c r="E9864" s="1"/>
      <x:c r="F9864" s="1"/>
      <x:c r="G9864" s="1"/>
      <x:c r="H9864" s="1"/>
      <x:c r="I9864" s="53">
        <x:f t="shared" si="1838"/>
        <x:v>15</x:v>
      </x:c>
      <x:c r="J9864" s="53">
        <x:f t="shared" si="1839"/>
        <x:v>1</x:v>
      </x:c>
      <x:c r="K9864" s="53">
        <x:f t="shared" si="1840"/>
        <x:v>22</x:v>
      </x:c>
      <x:c r="L9864" s="53">
        <x:f t="shared" si="1841"/>
        <x:v>38</x:v>
      </x:c>
      <x:c r="M9864" s="54">
        <x:f t="shared" si="1842"/>
        <x:v>6971.1806247217019</x:v>
      </x:c>
      <x:c r="N9864" s="54">
        <x:f t="shared" si="1843"/>
        <x:v>4.3410976560567374</x:v>
      </x:c>
      <x:c r="O9864" s="55">
        <x:f t="shared" si="1844"/>
        <x:v>193494</x:v>
      </x:c>
      <x:c r="P9864" s="55">
        <x:f t="shared" si="1845"/>
        <x:v>33000</x:v>
      </x:c>
      <x:c r="Q9864" s="55">
        <x:f t="shared" si="1846"/>
        <x:v>133527.44140141841</x:v>
      </x:c>
      <x:c r="R9864" s="55">
        <x:f t="shared" si="1847"/>
        <x:v>6966.5585985815851</x:v>
      </x:c>
      <x:c r="S9864" s="1" t="str">
        <x:f t="shared" si="1848"/>
        <x:v>NO</x:v>
      </x:c>
      <x:c r="T9864" s="1">
        <x:f t="shared" si="1849"/>
        <x:v>-9.9999999999999997E+98</x:v>
      </x:c>
    </x:row>
    <x:row r="9865">
      <x:c r="A9865" s="1"/>
      <x:c r="B9865" s="1"/>
      <x:c r="C9865" s="1"/>
      <x:c r="D9865" s="1"/>
      <x:c r="E9865" s="1"/>
      <x:c r="F9865" s="1"/>
      <x:c r="G9865" s="1"/>
      <x:c r="H9865" s="1"/>
      <x:c r="I9865" s="53">
        <x:f t="shared" si="1838"/>
        <x:v>15</x:v>
      </x:c>
      <x:c r="J9865" s="53">
        <x:f t="shared" si="1839"/>
        <x:v>1</x:v>
      </x:c>
      <x:c r="K9865" s="53">
        <x:f t="shared" si="1840"/>
        <x:v>23</x:v>
      </x:c>
      <x:c r="L9865" s="53">
        <x:f t="shared" si="1841"/>
        <x:v>39</x:v>
      </x:c>
      <x:c r="M9865" s="54">
        <x:f t="shared" si="1842"/>
        <x:v>7047.3272135791376</x:v>
      </x:c>
      <x:c r="N9865" s="54">
        <x:f t="shared" si="1843"/>
        <x:v>4.3939772316521788</x:v>
      </x:c>
      <x:c r="O9865" s="55">
        <x:f t="shared" si="1844"/>
        <x:v>196194</x:v>
      </x:c>
      <x:c r="P9865" s="55">
        <x:f t="shared" si="1845"/>
        <x:v>33880</x:v>
      </x:c>
      <x:c r="Q9865" s="55">
        <x:f t="shared" si="1846"/>
        <x:v>134849.43079130448</x:v>
      </x:c>
      <x:c r="R9865" s="55">
        <x:f t="shared" si="1847"/>
        <x:v>7464.5692086955241</x:v>
      </x:c>
      <x:c r="S9865" s="1" t="str">
        <x:f t="shared" si="1848"/>
        <x:v>NO</x:v>
      </x:c>
      <x:c r="T9865" s="1">
        <x:f t="shared" si="1849"/>
        <x:v>-9.9999999999999997E+98</x:v>
      </x:c>
    </x:row>
    <x:row r="9866">
      <x:c r="A9866" s="1"/>
      <x:c r="B9866" s="1"/>
      <x:c r="C9866" s="1"/>
      <x:c r="D9866" s="1"/>
      <x:c r="E9866" s="1"/>
      <x:c r="F9866" s="1"/>
      <x:c r="G9866" s="1"/>
      <x:c r="H9866" s="1"/>
      <x:c r="I9866" s="53">
        <x:f t="shared" si="1838"/>
        <x:v>15</x:v>
      </x:c>
      <x:c r="J9866" s="53">
        <x:f t="shared" si="1839"/>
        <x:v>1</x:v>
      </x:c>
      <x:c r="K9866" s="53">
        <x:f t="shared" si="1840"/>
        <x:v>24</x:v>
      </x:c>
      <x:c r="L9866" s="53">
        <x:f t="shared" si="1841"/>
        <x:v>40</x:v>
      </x:c>
      <x:c r="M9866" s="54">
        <x:f t="shared" si="1842"/>
        <x:v>7125.1741631586337</x:v>
      </x:c>
      <x:c r="N9866" s="54">
        <x:f t="shared" si="1843"/>
        <x:v>4.4480376133046065</x:v>
      </x:c>
      <x:c r="O9866" s="55">
        <x:f t="shared" si="1844"/>
        <x:v>198894</x:v>
      </x:c>
      <x:c r="P9866" s="55">
        <x:f t="shared" si="1845"/>
        <x:v>34760</x:v>
      </x:c>
      <x:c r="Q9866" s="55">
        <x:f t="shared" si="1846"/>
        <x:v>136200.94033261517</x:v>
      </x:c>
      <x:c r="R9866" s="55">
        <x:f t="shared" si="1847"/>
        <x:v>7933.059667384834</x:v>
      </x:c>
      <x:c r="S9866" s="1" t="str">
        <x:f t="shared" si="1848"/>
        <x:v>NO</x:v>
      </x:c>
      <x:c r="T9866" s="1">
        <x:f t="shared" si="1849"/>
        <x:v>-9.9999999999999997E+98</x:v>
      </x:c>
    </x:row>
    <x:row r="9867">
      <x:c r="A9867" s="1"/>
      <x:c r="B9867" s="1"/>
      <x:c r="C9867" s="1"/>
      <x:c r="D9867" s="1"/>
      <x:c r="E9867" s="1"/>
      <x:c r="F9867" s="1"/>
      <x:c r="G9867" s="1"/>
      <x:c r="H9867" s="1"/>
      <x:c r="I9867" s="53">
        <x:f t="shared" si="1838"/>
        <x:v>15</x:v>
      </x:c>
      <x:c r="J9867" s="53">
        <x:f t="shared" si="1839"/>
        <x:v>1</x:v>
      </x:c>
      <x:c r="K9867" s="53">
        <x:f t="shared" si="1840"/>
        <x:v>25</x:v>
      </x:c>
      <x:c r="L9867" s="53">
        <x:f t="shared" si="1841"/>
        <x:v>41</x:v>
      </x:c>
      <x:c r="M9867" s="54">
        <x:f t="shared" si="1842"/>
        <x:v>7204.7520845737317</x:v>
      </x:c>
      <x:c r="N9867" s="54">
        <x:f t="shared" si="1843"/>
        <x:v>4.5033000587317584</x:v>
      </x:c>
      <x:c r="O9867" s="55">
        <x:f t="shared" si="1844"/>
        <x:v>201594</x:v>
      </x:c>
      <x:c r="P9867" s="55">
        <x:f t="shared" si="1845"/>
        <x:v>35640</x:v>
      </x:c>
      <x:c r="Q9867" s="55">
        <x:f t="shared" si="1846"/>
        <x:v>137582.50146829395</x:v>
      </x:c>
      <x:c r="R9867" s="55">
        <x:f t="shared" si="1847"/>
        <x:v>8371.4985317060491</x:v>
      </x:c>
      <x:c r="S9867" s="1" t="str">
        <x:f t="shared" si="1848"/>
        <x:v>NO</x:v>
      </x:c>
      <x:c r="T9867" s="1">
        <x:f t="shared" si="1849"/>
        <x:v>-9.9999999999999997E+98</x:v>
      </x:c>
    </x:row>
    <x:row r="9868">
      <x:c r="A9868" s="1"/>
      <x:c r="B9868" s="1"/>
      <x:c r="C9868" s="1"/>
      <x:c r="D9868" s="1"/>
      <x:c r="E9868" s="1"/>
      <x:c r="F9868" s="1"/>
      <x:c r="G9868" s="1"/>
      <x:c r="H9868" s="1"/>
      <x:c r="I9868" s="53">
        <x:f t="shared" si="1838"/>
        <x:v>15</x:v>
      </x:c>
      <x:c r="J9868" s="53">
        <x:f t="shared" si="1839"/>
        <x:v>1</x:v>
      </x:c>
      <x:c r="K9868" s="53">
        <x:f t="shared" si="1840"/>
        <x:v>26</x:v>
      </x:c>
      <x:c r="L9868" s="53">
        <x:f t="shared" si="1841"/>
        <x:v>42</x:v>
      </x:c>
      <x:c r="M9868" s="54">
        <x:f t="shared" si="1842"/>
        <x:v>7286.0920885344494</x:v>
      </x:c>
      <x:c r="N9868" s="54">
        <x:f t="shared" si="1843"/>
        <x:v>4.5597861725933679</x:v>
      </x:c>
      <x:c r="O9868" s="55">
        <x:f t="shared" si="1844"/>
        <x:v>204294</x:v>
      </x:c>
      <x:c r="P9868" s="55">
        <x:f t="shared" si="1845"/>
        <x:v>36520</x:v>
      </x:c>
      <x:c r="Q9868" s="55">
        <x:f t="shared" si="1846"/>
        <x:v>138994.65431483419</x:v>
      </x:c>
      <x:c r="R9868" s="55">
        <x:f t="shared" si="1847"/>
        <x:v>8779.345685165812</x:v>
      </x:c>
      <x:c r="S9868" s="1" t="str">
        <x:f t="shared" si="1848"/>
        <x:v>NO</x:v>
      </x:c>
      <x:c r="T9868" s="1">
        <x:f t="shared" si="1849"/>
        <x:v>-9.9999999999999997E+98</x:v>
      </x:c>
    </x:row>
    <x:row r="9869">
      <x:c r="A9869" s="1"/>
      <x:c r="B9869" s="1"/>
      <x:c r="C9869" s="1"/>
      <x:c r="D9869" s="1"/>
      <x:c r="E9869" s="1"/>
      <x:c r="F9869" s="1"/>
      <x:c r="G9869" s="1"/>
      <x:c r="H9869" s="1"/>
      <x:c r="I9869" s="53">
        <x:f t="shared" si="1838"/>
        <x:v>15</x:v>
      </x:c>
      <x:c r="J9869" s="53">
        <x:f t="shared" si="1839"/>
        <x:v>1</x:v>
      </x:c>
      <x:c r="K9869" s="53">
        <x:f t="shared" si="1840"/>
        <x:v>27</x:v>
      </x:c>
      <x:c r="L9869" s="53">
        <x:f t="shared" si="1841"/>
        <x:v>43</x:v>
      </x:c>
      <x:c r="M9869" s="54">
        <x:f t="shared" si="1842"/>
        <x:v>7369.2257930542055</x:v>
      </x:c>
      <x:c r="N9869" s="54">
        <x:f t="shared" si="1843"/>
        <x:v>4.6175179118431986</x:v>
      </x:c>
      <x:c r="O9869" s="55">
        <x:f t="shared" si="1844"/>
        <x:v>206994</x:v>
      </x:c>
      <x:c r="P9869" s="55">
        <x:f t="shared" si="1845"/>
        <x:v>37400</x:v>
      </x:c>
      <x:c r="Q9869" s="55">
        <x:f t="shared" si="1846"/>
        <x:v>140437.94779607997</x:v>
      </x:c>
      <x:c r="R9869" s="55">
        <x:f t="shared" si="1847"/>
        <x:v>9156.0522039200296</x:v>
      </x:c>
      <x:c r="S9869" s="1" t="str">
        <x:f t="shared" si="1848"/>
        <x:v>NO</x:v>
      </x:c>
      <x:c r="T9869" s="1">
        <x:f t="shared" si="1849"/>
        <x:v>-9.9999999999999997E+98</x:v>
      </x:c>
    </x:row>
    <x:row r="9870">
      <x:c r="A9870" s="1"/>
      <x:c r="B9870" s="1"/>
      <x:c r="C9870" s="1"/>
      <x:c r="D9870" s="1"/>
      <x:c r="E9870" s="1"/>
      <x:c r="F9870" s="1"/>
      <x:c r="G9870" s="1"/>
      <x:c r="H9870" s="1"/>
      <x:c r="I9870" s="53">
        <x:f t="shared" si="1838"/>
        <x:v>15</x:v>
      </x:c>
      <x:c r="J9870" s="53">
        <x:f t="shared" si="1839"/>
        <x:v>1</x:v>
      </x:c>
      <x:c r="K9870" s="53">
        <x:f t="shared" si="1840"/>
        <x:v>28</x:v>
      </x:c>
      <x:c r="L9870" s="53">
        <x:f t="shared" si="1841"/>
        <x:v>44</x:v>
      </x:c>
      <x:c r="M9870" s="54">
        <x:f t="shared" si="1842"/>
        <x:v>7454.1853312713592</x:v>
      </x:c>
      <x:c r="N9870" s="54">
        <x:f t="shared" si="1843"/>
        <x:v>4.6765175911606658</x:v>
      </x:c>
      <x:c r="O9870" s="55">
        <x:f t="shared" si="1844"/>
        <x:v>209694</x:v>
      </x:c>
      <x:c r="P9870" s="55">
        <x:f t="shared" si="1845"/>
        <x:v>38280</x:v>
      </x:c>
      <x:c r="Q9870" s="55">
        <x:f t="shared" si="1846"/>
        <x:v>141912.93977901665</x:v>
      </x:c>
      <x:c r="R9870" s="55">
        <x:f t="shared" si="1847"/>
        <x:v>9501.0602209833451</x:v>
      </x:c>
      <x:c r="S9870" s="1" t="str">
        <x:f t="shared" si="1848"/>
        <x:v>NO</x:v>
      </x:c>
      <x:c r="T9870" s="1">
        <x:f t="shared" si="1849"/>
        <x:v>-9.9999999999999997E+98</x:v>
      </x:c>
    </x:row>
    <x:row r="9871">
      <x:c r="A9871" s="1"/>
      <x:c r="B9871" s="1"/>
      <x:c r="C9871" s="1"/>
      <x:c r="D9871" s="1"/>
      <x:c r="E9871" s="1"/>
      <x:c r="F9871" s="1"/>
      <x:c r="G9871" s="1"/>
      <x:c r="H9871" s="1"/>
      <x:c r="I9871" s="53">
        <x:f t="shared" si="1838"/>
        <x:v>15</x:v>
      </x:c>
      <x:c r="J9871" s="53">
        <x:f t="shared" si="1839"/>
        <x:v>1</x:v>
      </x:c>
      <x:c r="K9871" s="53">
        <x:f t="shared" si="1840"/>
        <x:v>29</x:v>
      </x:c>
      <x:c r="L9871" s="53">
        <x:f t="shared" si="1841"/>
        <x:v>45</x:v>
      </x:c>
      <x:c r="M9871" s="54">
        <x:f t="shared" si="1842"/>
        <x:v>7541.003359387013</x:v>
      </x:c>
      <x:c r="N9871" s="54">
        <x:f t="shared" si="1843"/>
        <x:v>4.7368078884632032</x:v>
      </x:c>
      <x:c r="O9871" s="55">
        <x:f t="shared" si="1844"/>
        <x:v>212394</x:v>
      </x:c>
      <x:c r="P9871" s="55">
        <x:f t="shared" si="1845"/>
        <x:v>39160</x:v>
      </x:c>
      <x:c r="Q9871" s="55">
        <x:f t="shared" si="1846"/>
        <x:v>143420.19721158009</x:v>
      </x:c>
      <x:c r="R9871" s="55">
        <x:f t="shared" si="1847"/>
        <x:v>9813.8027884199109</x:v>
      </x:c>
      <x:c r="S9871" s="1" t="str">
        <x:f t="shared" si="1848"/>
        <x:v>NO</x:v>
      </x:c>
      <x:c r="T9871" s="1">
        <x:f t="shared" si="1849"/>
        <x:v>-9.9999999999999997E+98</x:v>
      </x:c>
    </x:row>
    <x:row r="9872">
      <x:c r="A9872" s="1"/>
      <x:c r="B9872" s="1"/>
      <x:c r="C9872" s="1"/>
      <x:c r="D9872" s="1"/>
      <x:c r="E9872" s="1"/>
      <x:c r="F9872" s="1"/>
      <x:c r="G9872" s="1"/>
      <x:c r="H9872" s="1"/>
      <x:c r="I9872" s="53">
        <x:f t="shared" si="1838"/>
        <x:v>15</x:v>
      </x:c>
      <x:c r="J9872" s="53">
        <x:f t="shared" si="1839"/>
        <x:v>1</x:v>
      </x:c>
      <x:c r="K9872" s="53">
        <x:f t="shared" si="1840"/>
        <x:v>30</x:v>
      </x:c>
      <x:c r="L9872" s="53">
        <x:f t="shared" si="1841"/>
        <x:v>46</x:v>
      </x:c>
      <x:c r="M9872" s="54">
        <x:f t="shared" si="1842"/>
        <x:v>7629.7130647207841</x:v>
      </x:c>
      <x:c r="N9872" s="54">
        <x:f t="shared" si="1843"/>
        <x:v>4.7984118505005444</x:v>
      </x:c>
      <x:c r="O9872" s="55">
        <x:f t="shared" si="1844"/>
        <x:v>215094</x:v>
      </x:c>
      <x:c r="P9872" s="55">
        <x:f t="shared" si="1845"/>
        <x:v>40040</x:v>
      </x:c>
      <x:c r="Q9872" s="55">
        <x:f t="shared" si="1846"/>
        <x:v>144960.29626251361</x:v>
      </x:c>
      <x:c r="R9872" s="55">
        <x:f t="shared" si="1847"/>
        <x:v>10093.703737486387</x:v>
      </x:c>
      <x:c r="S9872" s="1" t="str">
        <x:f t="shared" si="1848"/>
        <x:v>NO</x:v>
      </x:c>
      <x:c r="T9872" s="1">
        <x:f t="shared" si="1849"/>
        <x:v>-9.9999999999999997E+98</x:v>
      </x:c>
    </x:row>
    <x:row r="9873">
      <x:c r="A9873" s="1"/>
      <x:c r="B9873" s="1"/>
      <x:c r="C9873" s="1"/>
      <x:c r="D9873" s="1"/>
      <x:c r="E9873" s="1"/>
      <x:c r="F9873" s="1"/>
      <x:c r="G9873" s="1"/>
      <x:c r="H9873" s="1"/>
      <x:c r="I9873" s="53">
        <x:f t="shared" si="1838"/>
        <x:v>15</x:v>
      </x:c>
      <x:c r="J9873" s="53">
        <x:f t="shared" si="1839"/>
        <x:v>2</x:v>
      </x:c>
      <x:c r="K9873" s="53">
        <x:f t="shared" si="1840"/>
        <x:v>0</x:v>
      </x:c>
      <x:c r="L9873" s="53">
        <x:f t="shared" si="1841"/>
        <x:v>17</x:v>
      </x:c>
      <x:c r="M9873" s="54">
        <x:f t="shared" si="1842"/>
        <x:v>5702.3225287111354</x:v>
      </x:c>
      <x:c r="N9873" s="54">
        <x:f t="shared" si="1843"/>
        <x:v>3.4599462004938442</x:v>
      </x:c>
      <x:c r="O9873" s="55">
        <x:f t="shared" si="1844"/>
        <x:v>136188</x:v>
      </x:c>
      <x:c r="P9873" s="55">
        <x:f t="shared" si="1845"/>
        <x:v>14080</x:v>
      </x:c>
      <x:c r="Q9873" s="55">
        <x:f t="shared" si="1846"/>
        <x:v>111498.65501234611</x:v>
      </x:c>
      <x:c r="R9873" s="55">
        <x:f t="shared" si="1847"/>
        <x:v>-9390.6550123461057</x:v>
      </x:c>
      <x:c r="S9873" s="1" t="str">
        <x:f t="shared" si="1848"/>
        <x:v>YES</x:v>
      </x:c>
      <x:c r="T9873" s="1">
        <x:f t="shared" si="1849"/>
        <x:v>-9390.6550123461057</x:v>
      </x:c>
    </x:row>
    <x:row r="9874">
      <x:c r="A9874" s="1"/>
      <x:c r="B9874" s="1"/>
      <x:c r="C9874" s="1"/>
      <x:c r="D9874" s="1"/>
      <x:c r="E9874" s="1"/>
      <x:c r="F9874" s="1"/>
      <x:c r="G9874" s="1"/>
      <x:c r="H9874" s="1"/>
      <x:c r="I9874" s="53">
        <x:f t="shared" si="1838"/>
        <x:v>15</x:v>
      </x:c>
      <x:c r="J9874" s="53">
        <x:f t="shared" si="1839"/>
        <x:v>2</x:v>
      </x:c>
      <x:c r="K9874" s="53">
        <x:f t="shared" si="1840"/>
        <x:v>1</x:v>
      </x:c>
      <x:c r="L9874" s="53">
        <x:f t="shared" si="1841"/>
        <x:v>18</x:v>
      </x:c>
      <x:c r="M9874" s="54">
        <x:f t="shared" si="1842"/>
        <x:v>5747.8850287111354</x:v>
      </x:c>
      <x:c r="N9874" s="54">
        <x:f t="shared" si="1843"/>
        <x:v>3.4915868254938442</x:v>
      </x:c>
      <x:c r="O9874" s="55">
        <x:f t="shared" si="1844"/>
        <x:v>138888</x:v>
      </x:c>
      <x:c r="P9874" s="55">
        <x:f t="shared" si="1845"/>
        <x:v>14960</x:v>
      </x:c>
      <x:c r="Q9874" s="55">
        <x:f t="shared" si="1846"/>
        <x:v>112289.67063734611</x:v>
      </x:c>
      <x:c r="R9874" s="55">
        <x:f t="shared" si="1847"/>
        <x:v>-8361.6706373461057</x:v>
      </x:c>
      <x:c r="S9874" s="1" t="str">
        <x:f t="shared" si="1848"/>
        <x:v>YES</x:v>
      </x:c>
      <x:c r="T9874" s="1">
        <x:f t="shared" si="1849"/>
        <x:v>-8361.6706373461057</x:v>
      </x:c>
    </x:row>
    <x:row r="9875">
      <x:c r="A9875" s="1"/>
      <x:c r="B9875" s="1"/>
      <x:c r="C9875" s="1"/>
      <x:c r="D9875" s="1"/>
      <x:c r="E9875" s="1"/>
      <x:c r="F9875" s="1"/>
      <x:c r="G9875" s="1"/>
      <x:c r="H9875" s="1"/>
      <x:c r="I9875" s="53">
        <x:f t="shared" si="1838"/>
        <x:v>15</x:v>
      </x:c>
      <x:c r="J9875" s="53">
        <x:f t="shared" si="1839"/>
        <x:v>2</x:v>
      </x:c>
      <x:c r="K9875" s="53">
        <x:f t="shared" si="1840"/>
        <x:v>2</x:v>
      </x:c>
      <x:c r="L9875" s="53">
        <x:f t="shared" si="1841"/>
        <x:v>19</x:v>
      </x:c>
      <x:c r="M9875" s="54">
        <x:f t="shared" si="1842"/>
        <x:v>5794.5865912111358</x:v>
      </x:c>
      <x:c r="N9875" s="54">
        <x:f t="shared" si="1843"/>
        <x:v>3.5240184661188443</x:v>
      </x:c>
      <x:c r="O9875" s="55">
        <x:f t="shared" si="1844"/>
        <x:v>141588</x:v>
      </x:c>
      <x:c r="P9875" s="55">
        <x:f t="shared" si="1845"/>
        <x:v>15840</x:v>
      </x:c>
      <x:c r="Q9875" s="55">
        <x:f t="shared" si="1846"/>
        <x:v>113100.46165297111</x:v>
      </x:c>
      <x:c r="R9875" s="55">
        <x:f t="shared" si="1847"/>
        <x:v>-7352.4616529711057</x:v>
      </x:c>
      <x:c r="S9875" s="1" t="str">
        <x:f t="shared" si="1848"/>
        <x:v>YES</x:v>
      </x:c>
      <x:c r="T9875" s="1">
        <x:f t="shared" si="1849"/>
        <x:v>-7352.4616529711057</x:v>
      </x:c>
    </x:row>
    <x:row r="9876">
      <x:c r="A9876" s="1"/>
      <x:c r="B9876" s="1"/>
      <x:c r="C9876" s="1"/>
      <x:c r="D9876" s="1"/>
      <x:c r="E9876" s="1"/>
      <x:c r="F9876" s="1"/>
      <x:c r="G9876" s="1"/>
      <x:c r="H9876" s="1"/>
      <x:c r="I9876" s="53">
        <x:f t="shared" si="1838"/>
        <x:v>15</x:v>
      </x:c>
      <x:c r="J9876" s="53">
        <x:f t="shared" si="1839"/>
        <x:v>2</x:v>
      </x:c>
      <x:c r="K9876" s="53">
        <x:f t="shared" si="1840"/>
        <x:v>3</x:v>
      </x:c>
      <x:c r="L9876" s="53">
        <x:f t="shared" si="1841"/>
        <x:v>20</x:v>
      </x:c>
      <x:c r="M9876" s="54">
        <x:f t="shared" si="1842"/>
        <x:v>5842.4485736330107</x:v>
      </x:c>
      <x:c r="N9876" s="54">
        <x:f t="shared" si="1843"/>
        <x:v>3.5572559539118132</x:v>
      </x:c>
      <x:c r="O9876" s="55">
        <x:f t="shared" si="1844"/>
        <x:v>144288</x:v>
      </x:c>
      <x:c r="P9876" s="55">
        <x:f t="shared" si="1845"/>
        <x:v>16720</x:v>
      </x:c>
      <x:c r="Q9876" s="55">
        <x:f t="shared" si="1846"/>
        <x:v>113931.39884779532</x:v>
      </x:c>
      <x:c r="R9876" s="55">
        <x:f t="shared" si="1847"/>
        <x:v>-6363.3988477953244</x:v>
      </x:c>
      <x:c r="S9876" s="1" t="str">
        <x:f t="shared" si="1848"/>
        <x:v>YES</x:v>
      </x:c>
      <x:c r="T9876" s="1">
        <x:f t="shared" si="1849"/>
        <x:v>-6363.3988477953244</x:v>
      </x:c>
    </x:row>
    <x:row r="9877">
      <x:c r="A9877" s="1"/>
      <x:c r="B9877" s="1"/>
      <x:c r="C9877" s="1"/>
      <x:c r="D9877" s="1"/>
      <x:c r="E9877" s="1"/>
      <x:c r="F9877" s="1"/>
      <x:c r="G9877" s="1"/>
      <x:c r="H9877" s="1"/>
      <x:c r="I9877" s="53">
        <x:f t="shared" si="1838"/>
        <x:v>15</x:v>
      </x:c>
      <x:c r="J9877" s="53">
        <x:f t="shared" si="1839"/>
        <x:v>2</x:v>
      </x:c>
      <x:c r="K9877" s="53">
        <x:f t="shared" si="1840"/>
        <x:v>4</x:v>
      </x:c>
      <x:c r="L9877" s="53">
        <x:f t="shared" si="1841"/>
        <x:v>21</x:v>
      </x:c>
      <x:c r="M9877" s="54">
        <x:f t="shared" si="1842"/>
        <x:v>5891.4926893556667</x:v>
      </x:c>
      <x:c r="N9877" s="54">
        <x:f t="shared" si="1843"/>
        <x:v>3.5913143676081019</x:v>
      </x:c>
      <x:c r="O9877" s="55">
        <x:f t="shared" si="1844"/>
        <x:v>146988</x:v>
      </x:c>
      <x:c r="P9877" s="55">
        <x:f t="shared" si="1845"/>
        <x:v>17600</x:v>
      </x:c>
      <x:c r="Q9877" s="55">
        <x:f t="shared" si="1846"/>
        <x:v>114782.85919020255</x:v>
      </x:c>
      <x:c r="R9877" s="55">
        <x:f t="shared" si="1847"/>
        <x:v>-5394.859190202551</x:v>
      </x:c>
      <x:c r="S9877" s="1" t="str">
        <x:f t="shared" si="1848"/>
        <x:v>YES</x:v>
      </x:c>
      <x:c r="T9877" s="1">
        <x:f t="shared" si="1849"/>
        <x:v>-5394.859190202551</x:v>
      </x:c>
    </x:row>
    <x:row r="9878">
      <x:c r="A9878" s="1"/>
      <x:c r="B9878" s="1"/>
      <x:c r="C9878" s="1"/>
      <x:c r="D9878" s="1"/>
      <x:c r="E9878" s="1"/>
      <x:c r="F9878" s="1"/>
      <x:c r="G9878" s="1"/>
      <x:c r="H9878" s="1"/>
      <x:c r="I9878" s="53">
        <x:f t="shared" si="1838"/>
        <x:v>15</x:v>
      </x:c>
      <x:c r="J9878" s="53">
        <x:f t="shared" si="1839"/>
        <x:v>2</x:v>
      </x:c>
      <x:c r="K9878" s="53">
        <x:f t="shared" si="1840"/>
        <x:v>5</x:v>
      </x:c>
      <x:c r="L9878" s="53">
        <x:f t="shared" si="1841"/>
        <x:v>22</x:v>
      </x:c>
      <x:c r="M9878" s="54">
        <x:f t="shared" si="1842"/>
        <x:v>5941.74101327687</x:v>
      </x:c>
      <x:c r="N9878" s="54">
        <x:f t="shared" si="1843"/>
        <x:v>3.6262090369978264</x:v>
      </x:c>
      <x:c r="O9878" s="55">
        <x:f t="shared" si="1844"/>
        <x:v>149688</x:v>
      </x:c>
      <x:c r="P9878" s="55">
        <x:f t="shared" si="1845"/>
        <x:v>18480</x:v>
      </x:c>
      <x:c r="Q9878" s="55">
        <x:f t="shared" si="1846"/>
        <x:v>115655.22592494565</x:v>
      </x:c>
      <x:c r="R9878" s="55">
        <x:f t="shared" si="1847"/>
        <x:v>-4447.2259249456547</x:v>
      </x:c>
      <x:c r="S9878" s="1" t="str">
        <x:f t="shared" si="1848"/>
        <x:v>YES</x:v>
      </x:c>
      <x:c r="T9878" s="1">
        <x:f t="shared" si="1849"/>
        <x:v>-4447.2259249456547</x:v>
      </x:c>
    </x:row>
    <x:row r="9879">
      <x:c r="A9879" s="1"/>
      <x:c r="B9879" s="1"/>
      <x:c r="C9879" s="1"/>
      <x:c r="D9879" s="1"/>
      <x:c r="E9879" s="1"/>
      <x:c r="F9879" s="1"/>
      <x:c r="G9879" s="1"/>
      <x:c r="H9879" s="1"/>
      <x:c r="I9879" s="53">
        <x:f t="shared" si="1838"/>
        <x:v>15</x:v>
      </x:c>
      <x:c r="J9879" s="53">
        <x:f t="shared" si="1839"/>
        <x:v>2</x:v>
      </x:c>
      <x:c r="K9879" s="53">
        <x:f t="shared" si="1840"/>
        <x:v>6</x:v>
      </x:c>
      <x:c r="L9879" s="53">
        <x:f t="shared" si="1841"/>
        <x:v>23</x:v>
      </x:c>
      <x:c r="M9879" s="54">
        <x:f t="shared" si="1842"/>
        <x:v>5993.2159874585032</x:v>
      </x:c>
      <x:c r="N9879" s="54">
        <x:f t="shared" si="1843"/>
        <x:v>3.6619555468461829</x:v>
      </x:c>
      <x:c r="O9879" s="55">
        <x:f t="shared" si="1844"/>
        <x:v>152388</x:v>
      </x:c>
      <x:c r="P9879" s="55">
        <x:f t="shared" si="1845"/>
        <x:v>19360</x:v>
      </x:c>
      <x:c r="Q9879" s="55">
        <x:f t="shared" si="1846"/>
        <x:v>116548.88867115456</x:v>
      </x:c>
      <x:c r="R9879" s="55">
        <x:f t="shared" si="1847"/>
        <x:v>-3520.8886711545638</x:v>
      </x:c>
      <x:c r="S9879" s="1" t="str">
        <x:f t="shared" si="1848"/>
        <x:v>YES</x:v>
      </x:c>
      <x:c r="T9879" s="1">
        <x:f t="shared" si="1849"/>
        <x:v>-3520.8886711545638</x:v>
      </x:c>
    </x:row>
    <x:row r="9880">
      <x:c r="A9880" s="1"/>
      <x:c r="B9880" s="1"/>
      <x:c r="C9880" s="1"/>
      <x:c r="D9880" s="1"/>
      <x:c r="E9880" s="1"/>
      <x:c r="F9880" s="1"/>
      <x:c r="G9880" s="1"/>
      <x:c r="H9880" s="1"/>
      <x:c r="I9880" s="53">
        <x:f t="shared" si="1838"/>
        <x:v>15</x:v>
      </x:c>
      <x:c r="J9880" s="53">
        <x:f t="shared" si="1839"/>
        <x:v>2</x:v>
      </x:c>
      <x:c r="K9880" s="53">
        <x:f t="shared" si="1840"/>
        <x:v>7</x:v>
      </x:c>
      <x:c r="L9880" s="53">
        <x:f t="shared" si="1841"/>
        <x:v>24</x:v>
      </x:c>
      <x:c r="M9880" s="54">
        <x:f t="shared" si="1842"/>
        <x:v>6045.940426856464</x:v>
      </x:c>
      <x:c r="N9880" s="54">
        <x:f t="shared" si="1843"/>
        <x:v>3.6985697408725446</x:v>
      </x:c>
      <x:c r="O9880" s="55">
        <x:f t="shared" si="1844"/>
        <x:v>155088</x:v>
      </x:c>
      <x:c r="P9880" s="55">
        <x:f t="shared" si="1845"/>
        <x:v>20240</x:v>
      </x:c>
      <x:c r="Q9880" s="55">
        <x:f t="shared" si="1846"/>
        <x:v>117464.24352181361</x:v>
      </x:c>
      <x:c r="R9880" s="55">
        <x:f t="shared" si="1847"/>
        <x:v>-2616.2435218136088</x:v>
      </x:c>
      <x:c r="S9880" s="1" t="str">
        <x:f t="shared" si="1848"/>
        <x:v>YES</x:v>
      </x:c>
      <x:c r="T9880" s="1">
        <x:f t="shared" si="1849"/>
        <x:v>-2616.2435218136088</x:v>
      </x:c>
    </x:row>
    <x:row r="9881">
      <x:c r="A9881" s="1"/>
      <x:c r="B9881" s="1"/>
      <x:c r="C9881" s="1"/>
      <x:c r="D9881" s="1"/>
      <x:c r="E9881" s="1"/>
      <x:c r="F9881" s="1"/>
      <x:c r="G9881" s="1"/>
      <x:c r="H9881" s="1"/>
      <x:c r="I9881" s="53">
        <x:f t="shared" si="1838"/>
        <x:v>15</x:v>
      </x:c>
      <x:c r="J9881" s="53">
        <x:f t="shared" si="1839"/>
        <x:v>2</x:v>
      </x:c>
      <x:c r="K9881" s="53">
        <x:f t="shared" si="1840"/>
        <x:v>8</x:v>
      </x:c>
      <x:c r="L9881" s="53">
        <x:f t="shared" si="1841"/>
        <x:v>25</x:v>
      </x:c>
      <x:c r="M9881" s="54">
        <x:f t="shared" si="1842"/>
        <x:v>6099.9375251364436</x:v>
      </x:c>
      <x:c r="N9881" s="54">
        <x:f t="shared" si="1843"/>
        <x:v>3.736067725789197</x:v>
      </x:c>
      <x:c r="O9881" s="55">
        <x:f t="shared" si="1844"/>
        <x:v>157788</x:v>
      </x:c>
      <x:c r="P9881" s="55">
        <x:f t="shared" si="1845"/>
        <x:v>21120</x:v>
      </x:c>
      <x:c r="Q9881" s="55">
        <x:f t="shared" si="1846"/>
        <x:v>118401.69314472991</x:v>
      </x:c>
      <x:c r="R9881" s="55">
        <x:f t="shared" si="1847"/>
        <x:v>-1733.6931447299139</x:v>
      </x:c>
      <x:c r="S9881" s="1" t="str">
        <x:f t="shared" si="1848"/>
        <x:v>YES</x:v>
      </x:c>
      <x:c r="T9881" s="1">
        <x:f t="shared" si="1849"/>
        <x:v>-1733.6931447299139</x:v>
      </x:c>
    </x:row>
    <x:row r="9882">
      <x:c r="A9882" s="1"/>
      <x:c r="B9882" s="1"/>
      <x:c r="C9882" s="1"/>
      <x:c r="D9882" s="1"/>
      <x:c r="E9882" s="1"/>
      <x:c r="F9882" s="1"/>
      <x:c r="G9882" s="1"/>
      <x:c r="H9882" s="1"/>
      <x:c r="I9882" s="53">
        <x:f t="shared" si="1838"/>
        <x:v>15</x:v>
      </x:c>
      <x:c r="J9882" s="53">
        <x:f t="shared" si="1839"/>
        <x:v>2</x:v>
      </x:c>
      <x:c r="K9882" s="53">
        <x:f t="shared" si="1840"/>
        <x:v>9</x:v>
      </x:c>
      <x:c r="L9882" s="53">
        <x:f t="shared" si="1841"/>
        <x:v>26</x:v>
      </x:c>
      <x:c r="M9882" s="54">
        <x:f t="shared" si="1842"/>
        <x:v>6155.2308605768385</x:v>
      </x:c>
      <x:c r="N9882" s="54">
        <x:f t="shared" si="1843"/>
        <x:v>3.7744658754005824</x:v>
      </x:c>
      <x:c r="O9882" s="55">
        <x:f t="shared" si="1844"/>
        <x:v>160488</x:v>
      </x:c>
      <x:c r="P9882" s="55">
        <x:f t="shared" si="1845"/>
        <x:v>22000</x:v>
      </x:c>
      <x:c r="Q9882" s="55">
        <x:f t="shared" si="1846"/>
        <x:v>119361.64688501456</x:v>
      </x:c>
      <x:c r="R9882" s="55">
        <x:f t="shared" si="1847"/>
        <x:v>-873.64688501456112</x:v>
      </x:c>
      <x:c r="S9882" s="1" t="str">
        <x:f t="shared" si="1848"/>
        <x:v>YES</x:v>
      </x:c>
      <x:c r="T9882" s="1">
        <x:f t="shared" si="1849"/>
        <x:v>-873.64688501456112</x:v>
      </x:c>
    </x:row>
    <x:row r="9883">
      <x:c r="A9883" s="1"/>
      <x:c r="B9883" s="1"/>
      <x:c r="C9883" s="1"/>
      <x:c r="D9883" s="1"/>
      <x:c r="E9883" s="1"/>
      <x:c r="F9883" s="1"/>
      <x:c r="G9883" s="1"/>
      <x:c r="H9883" s="1"/>
      <x:c r="I9883" s="53">
        <x:f t="shared" si="1838"/>
        <x:v>15</x:v>
      </x:c>
      <x:c r="J9883" s="53">
        <x:f t="shared" si="1839"/>
        <x:v>2</x:v>
      </x:c>
      <x:c r="K9883" s="53">
        <x:f t="shared" si="1840"/>
        <x:v>10</x:v>
      </x:c>
      <x:c r="L9883" s="53">
        <x:f t="shared" si="1841"/>
        <x:v>27</x:v>
      </x:c>
      <x:c r="M9883" s="54">
        <x:f t="shared" si="1842"/>
        <x:v>6211.8444020600509</x:v>
      </x:c>
      <x:c r="N9883" s="54">
        <x:f t="shared" si="1843"/>
        <x:v>3.8137808347639242</x:v>
      </x:c>
      <x:c r="O9883" s="55">
        <x:f t="shared" si="1844"/>
        <x:v>163188</x:v>
      </x:c>
      <x:c r="P9883" s="55">
        <x:f t="shared" si="1845"/>
        <x:v>22880</x:v>
      </x:c>
      <x:c r="Q9883" s="55">
        <x:f t="shared" si="1846"/>
        <x:v>120344.52086909811</x:v>
      </x:c>
      <x:c r="R9883" s="55">
        <x:f t="shared" si="1847"/>
        <x:v>-36.52086909810896</x:v>
      </x:c>
      <x:c r="S9883" s="1" t="str">
        <x:f t="shared" si="1848"/>
        <x:v>YES</x:v>
      </x:c>
      <x:c r="T9883" s="1">
        <x:f t="shared" si="1849"/>
        <x:v>-36.52086909810896</x:v>
      </x:c>
    </x:row>
    <x:row r="9884">
      <x:c r="A9884" s="1"/>
      <x:c r="B9884" s="1"/>
      <x:c r="C9884" s="1"/>
      <x:c r="D9884" s="1"/>
      <x:c r="E9884" s="1"/>
      <x:c r="F9884" s="1"/>
      <x:c r="G9884" s="1"/>
      <x:c r="H9884" s="1"/>
      <x:c r="I9884" s="53">
        <x:f t="shared" si="1838"/>
        <x:v>15</x:v>
      </x:c>
      <x:c r="J9884" s="53">
        <x:f t="shared" si="1839"/>
        <x:v>2</x:v>
      </x:c>
      <x:c r="K9884" s="53">
        <x:f t="shared" si="1840"/>
        <x:v>11</x:v>
      </x:c>
      <x:c r="L9884" s="53">
        <x:f t="shared" si="1841"/>
        <x:v>28</x:v>
      </x:c>
      <x:c r="M9884" s="54">
        <x:f t="shared" si="1842"/>
        <x:v>6269.8025151534903</x:v>
      </x:c>
      <x:c r="N9884" s="54">
        <x:f t="shared" si="1843"/>
        <x:v>3.8540295244121459</x:v>
      </x:c>
      <x:c r="O9884" s="55">
        <x:f t="shared" si="1844"/>
        <x:v>165888</x:v>
      </x:c>
      <x:c r="P9884" s="55">
        <x:f t="shared" si="1845"/>
        <x:v>23760</x:v>
      </x:c>
      <x:c r="Q9884" s="55">
        <x:f t="shared" si="1846"/>
        <x:v>121350.73811030365</x:v>
      </x:c>
      <x:c r="R9884" s="55">
        <x:f t="shared" si="1847"/>
        <x:v>777.26188969635405</x:v>
      </x:c>
      <x:c r="S9884" s="1" t="str">
        <x:f t="shared" si="1848"/>
        <x:v>YES</x:v>
      </x:c>
      <x:c r="T9884" s="1">
        <x:f t="shared" si="1849"/>
        <x:v>777.26188969635405</x:v>
      </x:c>
    </x:row>
    <x:row r="9885">
      <x:c r="A9885" s="1"/>
      <x:c r="B9885" s="1"/>
      <x:c r="C9885" s="1"/>
      <x:c r="D9885" s="1"/>
      <x:c r="E9885" s="1"/>
      <x:c r="F9885" s="1"/>
      <x:c r="G9885" s="1"/>
      <x:c r="H9885" s="1"/>
      <x:c r="I9885" s="53">
        <x:f t="shared" si="1838"/>
        <x:v>15</x:v>
      </x:c>
      <x:c r="J9885" s="53">
        <x:f t="shared" si="1839"/>
        <x:v>2</x:v>
      </x:c>
      <x:c r="K9885" s="53">
        <x:f t="shared" si="1840"/>
        <x:v>12</x:v>
      </x:c>
      <x:c r="L9885" s="53">
        <x:f t="shared" si="1841"/>
        <x:v>29</x:v>
      </x:c>
      <x:c r="M9885" s="54">
        <x:f t="shared" si="1842"/>
        <x:v>6329.1299682815543</x:v>
      </x:c>
      <x:c r="N9885" s="54">
        <x:f t="shared" si="1843"/>
        <x:v>3.8952291446399681</x:v>
      </x:c>
      <x:c r="O9885" s="55">
        <x:f t="shared" si="1844"/>
        <x:v>168588</x:v>
      </x:c>
      <x:c r="P9885" s="55">
        <x:f t="shared" si="1845"/>
        <x:v>24640</x:v>
      </x:c>
      <x:c r="Q9885" s="55">
        <x:f t="shared" si="1846"/>
        <x:v>122380.72861599921</x:v>
      </x:c>
      <x:c r="R9885" s="55">
        <x:f t="shared" si="1847"/>
        <x:v>1567.2713840007928</x:v>
      </x:c>
      <x:c r="S9885" s="1" t="str">
        <x:f t="shared" si="1848"/>
        <x:v>YES</x:v>
      </x:c>
      <x:c r="T9885" s="1">
        <x:f t="shared" si="1849"/>
        <x:v>1567.2713840007928</x:v>
      </x:c>
    </x:row>
    <x:row r="9886">
      <x:c r="A9886" s="1"/>
      <x:c r="B9886" s="1"/>
      <x:c r="C9886" s="1"/>
      <x:c r="D9886" s="1"/>
      <x:c r="E9886" s="1"/>
      <x:c r="F9886" s="1"/>
      <x:c r="G9886" s="1"/>
      <x:c r="H9886" s="1"/>
      <x:c r="I9886" s="53">
        <x:f t="shared" si="1838"/>
        <x:v>15</x:v>
      </x:c>
      <x:c r="J9886" s="53">
        <x:f t="shared" si="1839"/>
        <x:v>2</x:v>
      </x:c>
      <x:c r="K9886" s="53">
        <x:f t="shared" si="1840"/>
        <x:v>13</x:v>
      </x:c>
      <x:c r="L9886" s="53">
        <x:f t="shared" si="1841"/>
        <x:v>30</x:v>
      </x:c>
      <x:c r="M9886" s="54">
        <x:f t="shared" si="1842"/>
        <x:v>6389.8519389899393</x:v>
      </x:c>
      <x:c r="N9886" s="54">
        <x:f t="shared" si="1843"/>
        <x:v>3.9373971798541243</x:v>
      </x:c>
      <x:c r="O9886" s="55">
        <x:f t="shared" si="1844"/>
        <x:v>171288</x:v>
      </x:c>
      <x:c r="P9886" s="55">
        <x:f t="shared" si="1845"/>
        <x:v>25520</x:v>
      </x:c>
      <x:c r="Q9886" s="55">
        <x:f t="shared" si="1846"/>
        <x:v>123434.92949635311</x:v>
      </x:c>
      <x:c r="R9886" s="55">
        <x:f t="shared" si="1847"/>
        <x:v>2333.0705036468862</x:v>
      </x:c>
      <x:c r="S9886" s="1" t="str">
        <x:f t="shared" si="1848"/>
        <x:v>YES</x:v>
      </x:c>
      <x:c r="T9886" s="1">
        <x:f t="shared" si="1849"/>
        <x:v>2333.0705036468862</x:v>
      </x:c>
    </x:row>
    <x:row r="9887">
      <x:c r="A9887" s="1"/>
      <x:c r="B9887" s="1"/>
      <x:c r="C9887" s="1"/>
      <x:c r="D9887" s="1"/>
      <x:c r="E9887" s="1"/>
      <x:c r="F9887" s="1"/>
      <x:c r="G9887" s="1"/>
      <x:c r="H9887" s="1"/>
      <x:c r="I9887" s="53">
        <x:f t="shared" si="1838"/>
        <x:v>15</x:v>
      </x:c>
      <x:c r="J9887" s="53">
        <x:f t="shared" si="1839"/>
        <x:v>2</x:v>
      </x:c>
      <x:c r="K9887" s="53">
        <x:f t="shared" si="1840"/>
        <x:v>14</x:v>
      </x:c>
      <x:c r="L9887" s="53">
        <x:f t="shared" si="1841"/>
        <x:v>31</x:v>
      </x:c>
      <x:c r="M9887" s="54">
        <x:f t="shared" si="1842"/>
        <x:v>6451.9940203036003</x:v>
      </x:c>
      <x:c r="N9887" s="54">
        <x:f t="shared" si="1843"/>
        <x:v>3.9805514029886115</x:v>
      </x:c>
      <x:c r="O9887" s="55">
        <x:f t="shared" si="1844"/>
        <x:v>173988</x:v>
      </x:c>
      <x:c r="P9887" s="55">
        <x:f t="shared" si="1845"/>
        <x:v>26400</x:v>
      </x:c>
      <x:c r="Q9887" s="55">
        <x:f t="shared" si="1846"/>
        <x:v>124513.78507471528</x:v>
      </x:c>
      <x:c r="R9887" s="55">
        <x:f t="shared" si="1847"/>
        <x:v>3074.2149252847157</x:v>
      </x:c>
      <x:c r="S9887" s="1" t="str">
        <x:f t="shared" si="1848"/>
        <x:v>YES</x:v>
      </x:c>
      <x:c r="T9887" s="1">
        <x:f t="shared" si="1849"/>
        <x:v>3074.2149252847157</x:v>
      </x:c>
    </x:row>
    <x:row r="9888">
      <x:c r="A9888" s="1"/>
      <x:c r="B9888" s="1"/>
      <x:c r="C9888" s="1"/>
      <x:c r="D9888" s="1"/>
      <x:c r="E9888" s="1"/>
      <x:c r="F9888" s="1"/>
      <x:c r="G9888" s="1"/>
      <x:c r="H9888" s="1"/>
      <x:c r="I9888" s="53">
        <x:f t="shared" si="1838"/>
        <x:v>15</x:v>
      </x:c>
      <x:c r="J9888" s="53">
        <x:f t="shared" si="1839"/>
        <x:v>2</x:v>
      </x:c>
      <x:c r="K9888" s="53">
        <x:f t="shared" si="1840"/>
        <x:v>15</x:v>
      </x:c>
      <x:c r="L9888" s="53">
        <x:f t="shared" si="1841"/>
        <x:v>32</x:v>
      </x:c>
      <x:c r="M9888" s="54">
        <x:f t="shared" si="1842"/>
        <x:v>6515.582227179746</x:v>
      </x:c>
      <x:c r="N9888" s="54">
        <x:f t="shared" si="1843"/>
        <x:v>4.0247098799859344</x:v>
      </x:c>
      <x:c r="O9888" s="55">
        <x:f t="shared" si="1844"/>
        <x:v>176688</x:v>
      </x:c>
      <x:c r="P9888" s="55">
        <x:f t="shared" si="1845"/>
        <x:v>27280</x:v>
      </x:c>
      <x:c r="Q9888" s="55">
        <x:f t="shared" si="1846"/>
        <x:v>125617.74699964837</x:v>
      </x:c>
      <x:c r="R9888" s="55">
        <x:f t="shared" si="1847"/>
        <x:v>3790.2530003516295</x:v>
      </x:c>
      <x:c r="S9888" s="1" t="str">
        <x:f t="shared" si="1848"/>
        <x:v>NO</x:v>
      </x:c>
      <x:c r="T9888" s="1">
        <x:f t="shared" si="1849"/>
        <x:v>-9.9999999999999997E+98</x:v>
      </x:c>
    </x:row>
    <x:row r="9889">
      <x:c r="A9889" s="1"/>
      <x:c r="B9889" s="1"/>
      <x:c r="C9889" s="1"/>
      <x:c r="D9889" s="1"/>
      <x:c r="E9889" s="1"/>
      <x:c r="F9889" s="1"/>
      <x:c r="G9889" s="1"/>
      <x:c r="H9889" s="1"/>
      <x:c r="I9889" s="53">
        <x:f t="shared" si="1838"/>
        <x:v>15</x:v>
      </x:c>
      <x:c r="J9889" s="53">
        <x:f t="shared" si="1839"/>
        <x:v>2</x:v>
      </x:c>
      <x:c r="K9889" s="53">
        <x:f t="shared" si="1840"/>
        <x:v>16</x:v>
      </x:c>
      <x:c r="L9889" s="53">
        <x:f t="shared" si="1841"/>
        <x:v>33</x:v>
      </x:c>
      <x:c r="M9889" s="54">
        <x:f t="shared" si="1842"/>
        <x:v>6580.6430030572355</x:v>
      </x:c>
      <x:c r="N9889" s="54">
        <x:f t="shared" si="1843"/>
        <x:v>4.0698909743453022</x:v>
      </x:c>
      <x:c r="O9889" s="55">
        <x:f t="shared" si="1844"/>
        <x:v>179388</x:v>
      </x:c>
      <x:c r="P9889" s="55">
        <x:f t="shared" si="1845"/>
        <x:v>28160</x:v>
      </x:c>
      <x:c r="Q9889" s="55">
        <x:f t="shared" si="1846"/>
        <x:v>126747.27435863255</x:v>
      </x:c>
      <x:c r="R9889" s="55">
        <x:f t="shared" si="1847"/>
        <x:v>4480.7256413674477</x:v>
      </x:c>
      <x:c r="S9889" s="1" t="str">
        <x:f t="shared" si="1848"/>
        <x:v>NO</x:v>
      </x:c>
      <x:c r="T9889" s="1">
        <x:f t="shared" si="1849"/>
        <x:v>-9.9999999999999997E+98</x:v>
      </x:c>
    </x:row>
    <x:row r="9890">
      <x:c r="A9890" s="1"/>
      <x:c r="B9890" s="1"/>
      <x:c r="C9890" s="1"/>
      <x:c r="D9890" s="1"/>
      <x:c r="E9890" s="1"/>
      <x:c r="F9890" s="1"/>
      <x:c r="G9890" s="1"/>
      <x:c r="H9890" s="1"/>
      <x:c r="I9890" s="53">
        <x:f t="shared" si="1838"/>
        <x:v>15</x:v>
      </x:c>
      <x:c r="J9890" s="53">
        <x:f t="shared" si="1839"/>
        <x:v>2</x:v>
      </x:c>
      <x:c r="K9890" s="53">
        <x:f t="shared" si="1840"/>
        <x:v>17</x:v>
      </x:c>
      <x:c r="L9890" s="53">
        <x:f t="shared" si="1841"/>
        <x:v>34</x:v>
      </x:c>
      <x:c r="M9890" s="54">
        <x:f t="shared" si="1842"/>
        <x:v>6647.203226503776</x:v>
      </x:c>
      <x:c r="N9890" s="54">
        <x:f t="shared" si="1843"/>
        <x:v>4.1161133517387336</x:v>
      </x:c>
      <x:c r="O9890" s="55">
        <x:f t="shared" si="1844"/>
        <x:v>182088</x:v>
      </x:c>
      <x:c r="P9890" s="55">
        <x:f t="shared" si="1845"/>
        <x:v>29040</x:v>
      </x:c>
      <x:c r="Q9890" s="55">
        <x:f t="shared" si="1846"/>
        <x:v>127902.83379346834</x:v>
      </x:c>
      <x:c r="R9890" s="55">
        <x:f t="shared" si="1847"/>
        <x:v>5145.1662065316632</x:v>
      </x:c>
      <x:c r="S9890" s="1" t="str">
        <x:f t="shared" si="1848"/>
        <x:v>NO</x:v>
      </x:c>
      <x:c r="T9890" s="1">
        <x:f t="shared" si="1849"/>
        <x:v>-9.9999999999999997E+98</x:v>
      </x:c>
    </x:row>
    <x:row r="9891">
      <x:c r="A9891" s="1"/>
      <x:c r="B9891" s="1"/>
      <x:c r="C9891" s="1"/>
      <x:c r="D9891" s="1"/>
      <x:c r="E9891" s="1"/>
      <x:c r="F9891" s="1"/>
      <x:c r="G9891" s="1"/>
      <x:c r="H9891" s="1"/>
      <x:c r="I9891" s="53">
        <x:f t="shared" si="1838"/>
        <x:v>15</x:v>
      </x:c>
      <x:c r="J9891" s="53">
        <x:f t="shared" si="1839"/>
        <x:v>2</x:v>
      </x:c>
      <x:c r="K9891" s="53">
        <x:f t="shared" si="1840"/>
        <x:v>18</x:v>
      </x:c>
      <x:c r="L9891" s="53">
        <x:f t="shared" si="1841"/>
        <x:v>35</x:v>
      </x:c>
      <x:c r="M9891" s="54">
        <x:f t="shared" si="1842"/>
        <x:v>6715.2902179623634</x:v>
      </x:c>
      <x:c r="N9891" s="54">
        <x:f t="shared" si="1843"/>
        <x:v>4.163395984696086</x:v>
      </x:c>
      <x:c r="O9891" s="55">
        <x:f t="shared" si="1844"/>
        <x:v>184788</x:v>
      </x:c>
      <x:c r="P9891" s="55">
        <x:f t="shared" si="1845"/>
        <x:v>29920</x:v>
      </x:c>
      <x:c r="Q9891" s="55">
        <x:f t="shared" si="1846"/>
        <x:v>129084.89961740214</x:v>
      </x:c>
      <x:c r="R9891" s="55">
        <x:f t="shared" si="1847"/>
        <x:v>5783.1003825978551</x:v>
      </x:c>
      <x:c r="S9891" s="1" t="str">
        <x:f t="shared" si="1848"/>
        <x:v>NO</x:v>
      </x:c>
      <x:c r="T9891" s="1">
        <x:f t="shared" si="1849"/>
        <x:v>-9.9999999999999997E+98</x:v>
      </x:c>
    </x:row>
    <x:row r="9892">
      <x:c r="A9892" s="1"/>
      <x:c r="B9892" s="1"/>
      <x:c r="C9892" s="1"/>
      <x:c r="D9892" s="1"/>
      <x:c r="E9892" s="1"/>
      <x:c r="F9892" s="1"/>
      <x:c r="G9892" s="1"/>
      <x:c r="H9892" s="1"/>
      <x:c r="I9892" s="53">
        <x:f t="shared" si="1838"/>
        <x:v>15</x:v>
      </x:c>
      <x:c r="J9892" s="53">
        <x:f t="shared" si="1839"/>
        <x:v>2</x:v>
      </x:c>
      <x:c r="K9892" s="53">
        <x:f t="shared" si="1840"/>
        <x:v>19</x:v>
      </x:c>
      <x:c r="L9892" s="53">
        <x:f t="shared" si="1841"/>
        <x:v>36</x:v>
      </x:c>
      <x:c r="M9892" s="54">
        <x:f t="shared" si="1842"/>
        <x:v>6784.931746598385</x:v>
      </x:c>
      <x:c r="N9892" s="54">
        <x:f t="shared" si="1843"/>
        <x:v>4.2117581573599896</x:v>
      </x:c>
      <x:c r="O9892" s="55">
        <x:f t="shared" si="1844"/>
        <x:v>187488</x:v>
      </x:c>
      <x:c r="P9892" s="55">
        <x:f t="shared" si="1845"/>
        <x:v>30800</x:v>
      </x:c>
      <x:c r="Q9892" s="55">
        <x:f t="shared" si="1846"/>
        <x:v>130293.95393399974</x:v>
      </x:c>
      <x:c r="R9892" s="55">
        <x:f t="shared" si="1847"/>
        <x:v>6394.0460660002573</x:v>
      </x:c>
      <x:c r="S9892" s="1" t="str">
        <x:f t="shared" si="1848"/>
        <x:v>NO</x:v>
      </x:c>
      <x:c r="T9892" s="1">
        <x:f t="shared" si="1849"/>
        <x:v>-9.9999999999999997E+98</x:v>
      </x:c>
    </x:row>
    <x:row r="9893">
      <x:c r="A9893" s="1"/>
      <x:c r="B9893" s="1"/>
      <x:c r="C9893" s="1"/>
      <x:c r="D9893" s="1"/>
      <x:c r="E9893" s="1"/>
      <x:c r="F9893" s="1"/>
      <x:c r="G9893" s="1"/>
      <x:c r="H9893" s="1"/>
      <x:c r="I9893" s="53">
        <x:f t="shared" si="1838"/>
        <x:v>15</x:v>
      </x:c>
      <x:c r="J9893" s="53">
        <x:f t="shared" si="1839"/>
        <x:v>2</x:v>
      </x:c>
      <x:c r="K9893" s="53">
        <x:f t="shared" si="1840"/>
        <x:v>20</x:v>
      </x:c>
      <x:c r="L9893" s="53">
        <x:f t="shared" si="1841"/>
        <x:v>37</x:v>
      </x:c>
      <x:c r="M9893" s="54">
        <x:f t="shared" si="1842"/>
        <x:v>6856.156037248862</x:v>
      </x:c>
      <x:c r="N9893" s="54">
        <x:f t="shared" si="1843"/>
        <x:v>4.2612194703117101</x:v>
      </x:c>
      <x:c r="O9893" s="55">
        <x:f t="shared" si="1844"/>
        <x:v>190188</x:v>
      </x:c>
      <x:c r="P9893" s="55">
        <x:f t="shared" si="1845"/>
        <x:v>31680</x:v>
      </x:c>
      <x:c r="Q9893" s="55">
        <x:f t="shared" si="1846"/>
        <x:v>131530.48675779274</x:v>
      </x:c>
      <x:c r="R9893" s="55">
        <x:f t="shared" si="1847"/>
        <x:v>6977.5132422072638</x:v>
      </x:c>
      <x:c r="S9893" s="1" t="str">
        <x:f t="shared" si="1848"/>
        <x:v>NO</x:v>
      </x:c>
      <x:c r="T9893" s="1">
        <x:f t="shared" si="1849"/>
        <x:v>-9.9999999999999997E+98</x:v>
      </x:c>
    </x:row>
    <x:row r="9894">
      <x:c r="A9894" s="1"/>
      <x:c r="B9894" s="1"/>
      <x:c r="C9894" s="1"/>
      <x:c r="D9894" s="1"/>
      <x:c r="E9894" s="1"/>
      <x:c r="F9894" s="1"/>
      <x:c r="G9894" s="1"/>
      <x:c r="H9894" s="1"/>
      <x:c r="I9894" s="53">
        <x:f t="shared" si="1838"/>
        <x:v>15</x:v>
      </x:c>
      <x:c r="J9894" s="53">
        <x:f t="shared" si="1839"/>
        <x:v>2</x:v>
      </x:c>
      <x:c r="K9894" s="53">
        <x:f t="shared" si="1840"/>
        <x:v>21</x:v>
      </x:c>
      <x:c r="L9894" s="53">
        <x:f t="shared" si="1841"/>
        <x:v>38</x:v>
      </x:c>
      <x:c r="M9894" s="54">
        <x:f t="shared" si="1842"/>
        <x:v>6928.9917774753058</x:v>
      </x:c>
      <x:c r="N9894" s="54">
        <x:f t="shared" si="1843"/>
        <x:v>4.3117998454689621</x:v>
      </x:c>
      <x:c r="O9894" s="55">
        <x:f t="shared" si="1844"/>
        <x:v>192888</x:v>
      </x:c>
      <x:c r="P9894" s="55">
        <x:f t="shared" si="1845"/>
        <x:v>32560</x:v>
      </x:c>
      <x:c r="Q9894" s="55">
        <x:f t="shared" si="1846"/>
        <x:v>132794.99613672408</x:v>
      </x:c>
      <x:c r="R9894" s="55">
        <x:f t="shared" si="1847"/>
        <x:v>7533.0038632759242</x:v>
      </x:c>
      <x:c r="S9894" s="1" t="str">
        <x:f t="shared" si="1848"/>
        <x:v>NO</x:v>
      </x:c>
      <x:c r="T9894" s="1">
        <x:f t="shared" si="1849"/>
        <x:v>-9.9999999999999997E+98</x:v>
      </x:c>
    </x:row>
    <x:row r="9895">
      <x:c r="A9895" s="1"/>
      <x:c r="B9895" s="1"/>
      <x:c r="C9895" s="1"/>
      <x:c r="D9895" s="1"/>
      <x:c r="E9895" s="1"/>
      <x:c r="F9895" s="1"/>
      <x:c r="G9895" s="1"/>
      <x:c r="H9895" s="1"/>
      <x:c r="I9895" s="53">
        <x:f t="shared" si="1838"/>
        <x:v>15</x:v>
      </x:c>
      <x:c r="J9895" s="53">
        <x:f t="shared" si="1839"/>
        <x:v>2</x:v>
      </x:c>
      <x:c r="K9895" s="53">
        <x:f t="shared" si="1840"/>
        <x:v>22</x:v>
      </x:c>
      <x:c r="L9895" s="53">
        <x:f t="shared" si="1841"/>
        <x:v>39</x:v>
      </x:c>
      <x:c r="M9895" s="54">
        <x:f t="shared" si="1842"/>
        <x:v>7003.4681247217022</x:v>
      </x:c>
      <x:c r="N9895" s="54">
        <x:f t="shared" si="1843"/>
        <x:v>4.3635195310567374</x:v>
      </x:c>
      <x:c r="O9895" s="55">
        <x:f t="shared" si="1844"/>
        <x:v>195588</x:v>
      </x:c>
      <x:c r="P9895" s="55">
        <x:f t="shared" si="1845"/>
        <x:v>33440</x:v>
      </x:c>
      <x:c r="Q9895" s="55">
        <x:f t="shared" si="1846"/>
        <x:v>134087.98827641844</x:v>
      </x:c>
      <x:c r="R9895" s="55">
        <x:f t="shared" si="1847"/>
        <x:v>8060.011723581556</x:v>
      </x:c>
      <x:c r="S9895" s="1" t="str">
        <x:f t="shared" si="1848"/>
        <x:v>NO</x:v>
      </x:c>
      <x:c r="T9895" s="1">
        <x:f t="shared" si="1849"/>
        <x:v>-9.9999999999999997E+98</x:v>
      </x:c>
    </x:row>
    <x:row r="9896">
      <x:c r="A9896" s="1"/>
      <x:c r="B9896" s="1"/>
      <x:c r="C9896" s="1"/>
      <x:c r="D9896" s="1"/>
      <x:c r="E9896" s="1"/>
      <x:c r="F9896" s="1"/>
      <x:c r="G9896" s="1"/>
      <x:c r="H9896" s="1"/>
      <x:c r="I9896" s="53">
        <x:f t="shared" si="1838"/>
        <x:v>15</x:v>
      </x:c>
      <x:c r="J9896" s="53">
        <x:f t="shared" si="1839"/>
        <x:v>2</x:v>
      </x:c>
      <x:c r="K9896" s="53">
        <x:f t="shared" si="1840"/>
        <x:v>23</x:v>
      </x:c>
      <x:c r="L9896" s="53">
        <x:f t="shared" si="1841"/>
        <x:v>40</x:v>
      </x:c>
      <x:c r="M9896" s="54">
        <x:f t="shared" si="1842"/>
        <x:v>7079.614713579138</x:v>
      </x:c>
      <x:c r="N9896" s="54">
        <x:f t="shared" si="1843"/>
        <x:v>4.4163991066521788</x:v>
      </x:c>
      <x:c r="O9896" s="55">
        <x:f t="shared" si="1844"/>
        <x:v>198288</x:v>
      </x:c>
      <x:c r="P9896" s="55">
        <x:f t="shared" si="1845"/>
        <x:v>34320</x:v>
      </x:c>
      <x:c r="Q9896" s="55">
        <x:f t="shared" si="1846"/>
        <x:v>135409.97766630448</x:v>
      </x:c>
      <x:c r="R9896" s="55">
        <x:f t="shared" si="1847"/>
        <x:v>8558.0223336955241</x:v>
      </x:c>
      <x:c r="S9896" s="1" t="str">
        <x:f t="shared" si="1848"/>
        <x:v>NO</x:v>
      </x:c>
      <x:c r="T9896" s="1">
        <x:f t="shared" si="1849"/>
        <x:v>-9.9999999999999997E+98</x:v>
      </x:c>
    </x:row>
    <x:row r="9897">
      <x:c r="A9897" s="1"/>
      <x:c r="B9897" s="1"/>
      <x:c r="C9897" s="1"/>
      <x:c r="D9897" s="1"/>
      <x:c r="E9897" s="1"/>
      <x:c r="F9897" s="1"/>
      <x:c r="G9897" s="1"/>
      <x:c r="H9897" s="1"/>
      <x:c r="I9897" s="53">
        <x:f t="shared" si="1838"/>
        <x:v>15</x:v>
      </x:c>
      <x:c r="J9897" s="53">
        <x:f t="shared" si="1839"/>
        <x:v>2</x:v>
      </x:c>
      <x:c r="K9897" s="53">
        <x:f t="shared" si="1840"/>
        <x:v>24</x:v>
      </x:c>
      <x:c r="L9897" s="53">
        <x:f t="shared" si="1841"/>
        <x:v>41</x:v>
      </x:c>
      <x:c r="M9897" s="54">
        <x:f t="shared" si="1842"/>
        <x:v>7157.4616631586341</x:v>
      </x:c>
      <x:c r="N9897" s="54">
        <x:f t="shared" si="1843"/>
        <x:v>4.4704594883046074</x:v>
      </x:c>
      <x:c r="O9897" s="55">
        <x:f t="shared" si="1844"/>
        <x:v>200988</x:v>
      </x:c>
      <x:c r="P9897" s="55">
        <x:f t="shared" si="1845"/>
        <x:v>35200</x:v>
      </x:c>
      <x:c r="Q9897" s="55">
        <x:f t="shared" si="1846"/>
        <x:v>136761.48720761517</x:v>
      </x:c>
      <x:c r="R9897" s="55">
        <x:f t="shared" si="1847"/>
        <x:v>9026.512792384834</x:v>
      </x:c>
      <x:c r="S9897" s="1" t="str">
        <x:f t="shared" si="1848"/>
        <x:v>NO</x:v>
      </x:c>
      <x:c r="T9897" s="1">
        <x:f t="shared" si="1849"/>
        <x:v>-9.9999999999999997E+98</x:v>
      </x:c>
    </x:row>
    <x:row r="9898">
      <x:c r="A9898" s="1"/>
      <x:c r="B9898" s="1"/>
      <x:c r="C9898" s="1"/>
      <x:c r="D9898" s="1"/>
      <x:c r="E9898" s="1"/>
      <x:c r="F9898" s="1"/>
      <x:c r="G9898" s="1"/>
      <x:c r="H9898" s="1"/>
      <x:c r="I9898" s="53">
        <x:f t="shared" si="1838"/>
        <x:v>15</x:v>
      </x:c>
      <x:c r="J9898" s="53">
        <x:f t="shared" si="1839"/>
        <x:v>2</x:v>
      </x:c>
      <x:c r="K9898" s="53">
        <x:f t="shared" si="1840"/>
        <x:v>25</x:v>
      </x:c>
      <x:c r="L9898" s="53">
        <x:f t="shared" si="1841"/>
        <x:v>42</x:v>
      </x:c>
      <x:c r="M9898" s="54">
        <x:f t="shared" si="1842"/>
        <x:v>7237.0395845737321</x:v>
      </x:c>
      <x:c r="N9898" s="54">
        <x:f t="shared" si="1843"/>
        <x:v>4.5257219337317585</x:v>
      </x:c>
      <x:c r="O9898" s="55">
        <x:f t="shared" si="1844"/>
        <x:v>203688</x:v>
      </x:c>
      <x:c r="P9898" s="55">
        <x:f t="shared" si="1845"/>
        <x:v>36080</x:v>
      </x:c>
      <x:c r="Q9898" s="55">
        <x:f t="shared" si="1846"/>
        <x:v>138143.04834329395</x:v>
      </x:c>
      <x:c r="R9898" s="55">
        <x:f t="shared" si="1847"/>
        <x:v>9464.9516567060491</x:v>
      </x:c>
      <x:c r="S9898" s="1" t="str">
        <x:f t="shared" si="1848"/>
        <x:v>NO</x:v>
      </x:c>
      <x:c r="T9898" s="1">
        <x:f t="shared" si="1849"/>
        <x:v>-9.9999999999999997E+98</x:v>
      </x:c>
    </x:row>
    <x:row r="9899">
      <x:c r="A9899" s="1"/>
      <x:c r="B9899" s="1"/>
      <x:c r="C9899" s="1"/>
      <x:c r="D9899" s="1"/>
      <x:c r="E9899" s="1"/>
      <x:c r="F9899" s="1"/>
      <x:c r="G9899" s="1"/>
      <x:c r="H9899" s="1"/>
      <x:c r="I9899" s="53">
        <x:f t="shared" si="1838"/>
        <x:v>15</x:v>
      </x:c>
      <x:c r="J9899" s="53">
        <x:f t="shared" si="1839"/>
        <x:v>2</x:v>
      </x:c>
      <x:c r="K9899" s="53">
        <x:f t="shared" si="1840"/>
        <x:v>26</x:v>
      </x:c>
      <x:c r="L9899" s="53">
        <x:f t="shared" si="1841"/>
        <x:v>43</x:v>
      </x:c>
      <x:c r="M9899" s="54">
        <x:f t="shared" si="1842"/>
        <x:v>7318.3795885344498</x:v>
      </x:c>
      <x:c r="N9899" s="54">
        <x:f t="shared" si="1843"/>
        <x:v>4.582208047593368</x:v>
      </x:c>
      <x:c r="O9899" s="55">
        <x:f t="shared" si="1844"/>
        <x:v>206388</x:v>
      </x:c>
      <x:c r="P9899" s="55">
        <x:f t="shared" si="1845"/>
        <x:v>36960</x:v>
      </x:c>
      <x:c r="Q9899" s="55">
        <x:f t="shared" si="1846"/>
        <x:v>139555.20118983419</x:v>
      </x:c>
      <x:c r="R9899" s="55">
        <x:f t="shared" si="1847"/>
        <x:v>9872.798810165812</x:v>
      </x:c>
      <x:c r="S9899" s="1" t="str">
        <x:f t="shared" si="1848"/>
        <x:v>NO</x:v>
      </x:c>
      <x:c r="T9899" s="1">
        <x:f t="shared" si="1849"/>
        <x:v>-9.9999999999999997E+98</x:v>
      </x:c>
    </x:row>
    <x:row r="9900">
      <x:c r="A9900" s="1"/>
      <x:c r="B9900" s="1"/>
      <x:c r="C9900" s="1"/>
      <x:c r="D9900" s="1"/>
      <x:c r="E9900" s="1"/>
      <x:c r="F9900" s="1"/>
      <x:c r="G9900" s="1"/>
      <x:c r="H9900" s="1"/>
      <x:c r="I9900" s="53">
        <x:f t="shared" si="1838"/>
        <x:v>15</x:v>
      </x:c>
      <x:c r="J9900" s="53">
        <x:f t="shared" si="1839"/>
        <x:v>2</x:v>
      </x:c>
      <x:c r="K9900" s="53">
        <x:f t="shared" si="1840"/>
        <x:v>27</x:v>
      </x:c>
      <x:c r="L9900" s="53">
        <x:f t="shared" si="1841"/>
        <x:v>44</x:v>
      </x:c>
      <x:c r="M9900" s="54">
        <x:f t="shared" si="1842"/>
        <x:v>7401.5132930542059</x:v>
      </x:c>
      <x:c r="N9900" s="54">
        <x:f t="shared" si="1843"/>
        <x:v>4.6399397868431986</x:v>
      </x:c>
      <x:c r="O9900" s="55">
        <x:f t="shared" si="1844"/>
        <x:v>209088</x:v>
      </x:c>
      <x:c r="P9900" s="55">
        <x:f t="shared" si="1845"/>
        <x:v>37840</x:v>
      </x:c>
      <x:c r="Q9900" s="55">
        <x:f t="shared" si="1846"/>
        <x:v>140998.49467107997</x:v>
      </x:c>
      <x:c r="R9900" s="55">
        <x:f t="shared" si="1847"/>
        <x:v>10249.50532892003</x:v>
      </x:c>
      <x:c r="S9900" s="1" t="str">
        <x:f t="shared" si="1848"/>
        <x:v>NO</x:v>
      </x:c>
      <x:c r="T9900" s="1">
        <x:f t="shared" si="1849"/>
        <x:v>-9.9999999999999997E+98</x:v>
      </x:c>
    </x:row>
    <x:row r="9901">
      <x:c r="A9901" s="1"/>
      <x:c r="B9901" s="1"/>
      <x:c r="C9901" s="1"/>
      <x:c r="D9901" s="1"/>
      <x:c r="E9901" s="1"/>
      <x:c r="F9901" s="1"/>
      <x:c r="G9901" s="1"/>
      <x:c r="H9901" s="1"/>
      <x:c r="I9901" s="53">
        <x:f t="shared" si="1838"/>
        <x:v>15</x:v>
      </x:c>
      <x:c r="J9901" s="53">
        <x:f t="shared" si="1839"/>
        <x:v>2</x:v>
      </x:c>
      <x:c r="K9901" s="53">
        <x:f t="shared" si="1840"/>
        <x:v>28</x:v>
      </x:c>
      <x:c r="L9901" s="53">
        <x:f t="shared" si="1841"/>
        <x:v>45</x:v>
      </x:c>
      <x:c r="M9901" s="54">
        <x:f t="shared" si="1842"/>
        <x:v>7486.4728312713596</x:v>
      </x:c>
      <x:c r="N9901" s="54">
        <x:f t="shared" si="1843"/>
        <x:v>4.6989394661606667</x:v>
      </x:c>
      <x:c r="O9901" s="55">
        <x:f t="shared" si="1844"/>
        <x:v>211788</x:v>
      </x:c>
      <x:c r="P9901" s="55">
        <x:f t="shared" si="1845"/>
        <x:v>38720</x:v>
      </x:c>
      <x:c r="Q9901" s="55">
        <x:f t="shared" si="1846"/>
        <x:v>142473.48665401665</x:v>
      </x:c>
      <x:c r="R9901" s="55">
        <x:f t="shared" si="1847"/>
        <x:v>10594.513345983345</x:v>
      </x:c>
      <x:c r="S9901" s="1" t="str">
        <x:f t="shared" si="1848"/>
        <x:v>NO</x:v>
      </x:c>
      <x:c r="T9901" s="1">
        <x:f t="shared" si="1849"/>
        <x:v>-9.9999999999999997E+98</x:v>
      </x:c>
    </x:row>
    <x:row r="9902">
      <x:c r="A9902" s="1"/>
      <x:c r="B9902" s="1"/>
      <x:c r="C9902" s="1"/>
      <x:c r="D9902" s="1"/>
      <x:c r="E9902" s="1"/>
      <x:c r="F9902" s="1"/>
      <x:c r="G9902" s="1"/>
      <x:c r="H9902" s="1"/>
      <x:c r="I9902" s="53" t="n">
        <x:f t="shared" ref="I9902:I9965" si="1850">INT((ROW()-ROW($I$46))/((CARROT_CAP+1)*(MESCLUN_CAP+1)))</x:f>
        <x:v>15</x:v>
      </x:c>
      <x:c r="J9902" s="53" t="n">
        <x:f t="shared" ref="J9902:J9965" si="1851">MOD(INT((ROW()-ROW($I$46))/(MESCLUN_CAP+1)),CARROT_CAP+1)</x:f>
        <x:v>2</x:v>
      </x:c>
      <x:c r="K9902" s="53" t="n">
        <x:f t="shared" ref="K9902:K9965" si="1852">MOD(ROW()-ROW($I$46),MESCLUN_CAP+1)</x:f>
        <x:v>29</x:v>
      </x:c>
      <x:c r="L9902" s="53" t="n">
        <x:f t="shared" ref="L9902:L9965" si="1853">SUM(I9902:K9902)</x:f>
        <x:v>46</x:v>
      </x:c>
      <x:c r="M9902" s="54" t="n">
        <x:f t="shared" ref="M9902:M9965" si="1854">I9902*TOMATO_HOURS*WEEKS*(1+TOMATO_DIM)^I9902+J9902*CARROT_HOURS*WEEKS*(1+CARROT_DIM)^J9902+K9902*MESCLUN_HOURS*WEEKS*(1+MESCLUN_DIM)^K9902</x:f>
        <x:v>7573.2908593870125</x:v>
      </x:c>
      <x:c r="N9902" s="54" t="n">
        <x:f t="shared" ref="N9902:N9965" si="1855">MAX(M9902-FARMER_HOURS,0)/TEMP_HOURS_PER_WORKER</x:f>
        <x:v>4.759229763463203</x:v>
      </x:c>
      <x:c r="O9902" s="55" t="n">
        <x:f t="shared" ref="O9902:O9965" si="1856">I9902*TOMATO_PRICE+J9902*CARROT_PRICE+K9902*MESCLUN_PRICE</x:f>
        <x:v>214488</x:v>
      </x:c>
      <x:c r="P9902" s="55" t="n">
        <x:f t="shared" ref="P9902:P9965" si="1857">I9902*TOMATO_FERTILIZER+J9902*CARROT_FERTILIZER+K9902*MESCLUN_FERTILIZER</x:f>
        <x:v>39600</x:v>
      </x:c>
      <x:c r="Q9902" s="55" t="n">
        <x:f t="shared" ref="Q9902:Q9965" si="1858">MIN(M9902,FARMER_HOURS)*FARMER_RATE+MAX(M9902-FARMER_HOURS,0)*TEMP_RATE</x:f>
        <x:v>143980.74408658006</x:v>
      </x:c>
      <x:c r="R9902" s="55" t="n">
        <x:f t="shared" ref="R9902:R9965" si="1859">O9902-P9902-Q9902-FIXED_COST</x:f>
        <x:v>10907.25591341994</x:v>
      </x:c>
      <x:c r="S9902" s="1" t="str">
        <x:f t="shared" ref="S9902:S9965" si="1860">IF(AND(L9902&lt;=TOTAL_BED_CAP,N9902&lt;=TEMP_WORKER_CAP),"YES","NO")</x:f>
        <x:v>NO</x:v>
      </x:c>
      <x:c r="T9902" s="1" t="n">
        <x:f t="shared" ref="T9902:T9965" si="1861">IF(S9902="YES",R9902,-1E+99)</x:f>
        <x:v>-1e+99</x:v>
      </x:c>
    </x:row>
    <x:row r="9903">
      <x:c r="A9903" s="1"/>
      <x:c r="B9903" s="1"/>
      <x:c r="C9903" s="1"/>
      <x:c r="D9903" s="1"/>
      <x:c r="E9903" s="1"/>
      <x:c r="F9903" s="1"/>
      <x:c r="G9903" s="1"/>
      <x:c r="H9903" s="1"/>
      <x:c r="I9903" s="53">
        <x:f t="shared" si="1850"/>
        <x:v>15</x:v>
      </x:c>
      <x:c r="J9903" s="53">
        <x:f t="shared" si="1851"/>
        <x:v>2</x:v>
      </x:c>
      <x:c r="K9903" s="53">
        <x:f t="shared" si="1852"/>
        <x:v>30</x:v>
      </x:c>
      <x:c r="L9903" s="53">
        <x:f t="shared" si="1853"/>
        <x:v>47</x:v>
      </x:c>
      <x:c r="M9903" s="54">
        <x:f t="shared" si="1854"/>
        <x:v>7662.0005647207845</x:v>
      </x:c>
      <x:c r="N9903" s="54">
        <x:f t="shared" si="1855"/>
        <x:v>4.8208337255005445</x:v>
      </x:c>
      <x:c r="O9903" s="55">
        <x:f t="shared" si="1856"/>
        <x:v>217188</x:v>
      </x:c>
      <x:c r="P9903" s="55">
        <x:f t="shared" si="1857"/>
        <x:v>40480</x:v>
      </x:c>
      <x:c r="Q9903" s="55">
        <x:f t="shared" si="1858"/>
        <x:v>145520.84313751361</x:v>
      </x:c>
      <x:c r="R9903" s="55">
        <x:f t="shared" si="1859"/>
        <x:v>11187.156862486387</x:v>
      </x:c>
      <x:c r="S9903" s="1" t="str">
        <x:f t="shared" si="1860"/>
        <x:v>NO</x:v>
      </x:c>
      <x:c r="T9903" s="1">
        <x:f t="shared" si="1861"/>
        <x:v>-9.9999999999999997E+98</x:v>
      </x:c>
    </x:row>
    <x:row r="9904">
      <x:c r="A9904" s="1"/>
      <x:c r="B9904" s="1"/>
      <x:c r="C9904" s="1"/>
      <x:c r="D9904" s="1"/>
      <x:c r="E9904" s="1"/>
      <x:c r="F9904" s="1"/>
      <x:c r="G9904" s="1"/>
      <x:c r="H9904" s="1"/>
      <x:c r="I9904" s="53">
        <x:f t="shared" si="1850"/>
        <x:v>15</x:v>
      </x:c>
      <x:c r="J9904" s="53">
        <x:f t="shared" si="1851"/>
        <x:v>3</x:v>
      </x:c>
      <x:c r="K9904" s="53">
        <x:f t="shared" si="1852"/>
        <x:v>0</x:v>
      </x:c>
      <x:c r="L9904" s="53">
        <x:f t="shared" si="1853"/>
        <x:v>18</x:v>
      </x:c>
      <x:c r="M9904" s="54">
        <x:f t="shared" si="1854"/>
        <x:v>5736.2051849611353</x:v>
      </x:c>
      <x:c r="N9904" s="54">
        <x:f t="shared" si="1855"/>
        <x:v>3.4834758228896772</x:v>
      </x:c>
      <x:c r="O9904" s="55">
        <x:f t="shared" si="1856"/>
        <x:v>138282</x:v>
      </x:c>
      <x:c r="P9904" s="55">
        <x:f t="shared" si="1857"/>
        <x:v>14520</x:v>
      </x:c>
      <x:c r="Q9904" s="55">
        <x:f t="shared" si="1858"/>
        <x:v>112086.89557224193</x:v>
      </x:c>
      <x:c r="R9904" s="55">
        <x:f t="shared" si="1859"/>
        <x:v>-8324.8955722419341</x:v>
      </x:c>
      <x:c r="S9904" s="1" t="str">
        <x:f t="shared" si="1860"/>
        <x:v>YES</x:v>
      </x:c>
      <x:c r="T9904" s="1">
        <x:f t="shared" si="1861"/>
        <x:v>-8324.8955722419341</x:v>
      </x:c>
    </x:row>
    <x:row r="9905">
      <x:c r="A9905" s="1"/>
      <x:c r="B9905" s="1"/>
      <x:c r="C9905" s="1"/>
      <x:c r="D9905" s="1"/>
      <x:c r="E9905" s="1"/>
      <x:c r="F9905" s="1"/>
      <x:c r="G9905" s="1"/>
      <x:c r="H9905" s="1"/>
      <x:c r="I9905" s="53">
        <x:f t="shared" si="1850"/>
        <x:v>15</x:v>
      </x:c>
      <x:c r="J9905" s="53">
        <x:f t="shared" si="1851"/>
        <x:v>3</x:v>
      </x:c>
      <x:c r="K9905" s="53">
        <x:f t="shared" si="1852"/>
        <x:v>1</x:v>
      </x:c>
      <x:c r="L9905" s="53">
        <x:f t="shared" si="1853"/>
        <x:v>19</x:v>
      </x:c>
      <x:c r="M9905" s="54">
        <x:f t="shared" si="1854"/>
        <x:v>5781.7676849611353</x:v>
      </x:c>
      <x:c r="N9905" s="54">
        <x:f t="shared" si="1855"/>
        <x:v>3.5151164478896773</x:v>
      </x:c>
      <x:c r="O9905" s="55">
        <x:f t="shared" si="1856"/>
        <x:v>140982</x:v>
      </x:c>
      <x:c r="P9905" s="55">
        <x:f t="shared" si="1857"/>
        <x:v>15400</x:v>
      </x:c>
      <x:c r="Q9905" s="55">
        <x:f t="shared" si="1858"/>
        <x:v>112877.91119724193</x:v>
      </x:c>
      <x:c r="R9905" s="55">
        <x:f t="shared" si="1859"/>
        <x:v>-7295.9111972419341</x:v>
      </x:c>
      <x:c r="S9905" s="1" t="str">
        <x:f t="shared" si="1860"/>
        <x:v>YES</x:v>
      </x:c>
      <x:c r="T9905" s="1">
        <x:f t="shared" si="1861"/>
        <x:v>-7295.9111972419341</x:v>
      </x:c>
    </x:row>
    <x:row r="9906">
      <x:c r="A9906" s="1"/>
      <x:c r="B9906" s="1"/>
      <x:c r="C9906" s="1"/>
      <x:c r="D9906" s="1"/>
      <x:c r="E9906" s="1"/>
      <x:c r="F9906" s="1"/>
      <x:c r="G9906" s="1"/>
      <x:c r="H9906" s="1"/>
      <x:c r="I9906" s="53">
        <x:f t="shared" si="1850"/>
        <x:v>15</x:v>
      </x:c>
      <x:c r="J9906" s="53">
        <x:f t="shared" si="1851"/>
        <x:v>3</x:v>
      </x:c>
      <x:c r="K9906" s="53">
        <x:f t="shared" si="1852"/>
        <x:v>2</x:v>
      </x:c>
      <x:c r="L9906" s="53">
        <x:f t="shared" si="1853"/>
        <x:v>20</x:v>
      </x:c>
      <x:c r="M9906" s="54">
        <x:f t="shared" si="1854"/>
        <x:v>5828.4692474611356</x:v>
      </x:c>
      <x:c r="N9906" s="54">
        <x:f t="shared" si="1855"/>
        <x:v>3.5475480885146777</x:v>
      </x:c>
      <x:c r="O9906" s="55">
        <x:f t="shared" si="1856"/>
        <x:v>143682</x:v>
      </x:c>
      <x:c r="P9906" s="55">
        <x:f t="shared" si="1857"/>
        <x:v>16280</x:v>
      </x:c>
      <x:c r="Q9906" s="55">
        <x:f t="shared" si="1858"/>
        <x:v>113688.70221286693</x:v>
      </x:c>
      <x:c r="R9906" s="55">
        <x:f t="shared" si="1859"/>
        <x:v>-6286.7022128669341</x:v>
      </x:c>
      <x:c r="S9906" s="1" t="str">
        <x:f t="shared" si="1860"/>
        <x:v>YES</x:v>
      </x:c>
      <x:c r="T9906" s="1">
        <x:f t="shared" si="1861"/>
        <x:v>-6286.7022128669341</x:v>
      </x:c>
    </x:row>
    <x:row r="9907">
      <x:c r="A9907" s="1"/>
      <x:c r="B9907" s="1"/>
      <x:c r="C9907" s="1"/>
      <x:c r="D9907" s="1"/>
      <x:c r="E9907" s="1"/>
      <x:c r="F9907" s="1"/>
      <x:c r="G9907" s="1"/>
      <x:c r="H9907" s="1"/>
      <x:c r="I9907" s="53">
        <x:f t="shared" si="1850"/>
        <x:v>15</x:v>
      </x:c>
      <x:c r="J9907" s="53">
        <x:f t="shared" si="1851"/>
        <x:v>3</x:v>
      </x:c>
      <x:c r="K9907" s="53">
        <x:f t="shared" si="1852"/>
        <x:v>3</x:v>
      </x:c>
      <x:c r="L9907" s="53">
        <x:f t="shared" si="1853"/>
        <x:v>21</x:v>
      </x:c>
      <x:c r="M9907" s="54">
        <x:f t="shared" si="1854"/>
        <x:v>5876.3312298830106</x:v>
      </x:c>
      <x:c r="N9907" s="54">
        <x:f t="shared" si="1855"/>
        <x:v>3.5807855763076462</x:v>
      </x:c>
      <x:c r="O9907" s="55">
        <x:f t="shared" si="1856"/>
        <x:v>146382</x:v>
      </x:c>
      <x:c r="P9907" s="55">
        <x:f t="shared" si="1857"/>
        <x:v>17160</x:v>
      </x:c>
      <x:c r="Q9907" s="55">
        <x:f t="shared" si="1858"/>
        <x:v>114519.63940769115</x:v>
      </x:c>
      <x:c r="R9907" s="55">
        <x:f t="shared" si="1859"/>
        <x:v>-5297.6394076911529</x:v>
      </x:c>
      <x:c r="S9907" s="1" t="str">
        <x:f t="shared" si="1860"/>
        <x:v>YES</x:v>
      </x:c>
      <x:c r="T9907" s="1">
        <x:f t="shared" si="1861"/>
        <x:v>-5297.6394076911529</x:v>
      </x:c>
    </x:row>
    <x:row r="9908">
      <x:c r="A9908" s="1"/>
      <x:c r="B9908" s="1"/>
      <x:c r="C9908" s="1"/>
      <x:c r="D9908" s="1"/>
      <x:c r="E9908" s="1"/>
      <x:c r="F9908" s="1"/>
      <x:c r="G9908" s="1"/>
      <x:c r="H9908" s="1"/>
      <x:c r="I9908" s="53">
        <x:f t="shared" si="1850"/>
        <x:v>15</x:v>
      </x:c>
      <x:c r="J9908" s="53">
        <x:f t="shared" si="1851"/>
        <x:v>3</x:v>
      </x:c>
      <x:c r="K9908" s="53">
        <x:f t="shared" si="1852"/>
        <x:v>4</x:v>
      </x:c>
      <x:c r="L9908" s="53">
        <x:f t="shared" si="1853"/>
        <x:v>22</x:v>
      </x:c>
      <x:c r="M9908" s="54">
        <x:f t="shared" si="1854"/>
        <x:v>5925.3753456056666</x:v>
      </x:c>
      <x:c r="N9908" s="54">
        <x:f t="shared" si="1855"/>
        <x:v>3.6148439900039353</x:v>
      </x:c>
      <x:c r="O9908" s="55">
        <x:f t="shared" si="1856"/>
        <x:v>149082</x:v>
      </x:c>
      <x:c r="P9908" s="55">
        <x:f t="shared" si="1857"/>
        <x:v>18040</x:v>
      </x:c>
      <x:c r="Q9908" s="55">
        <x:f t="shared" si="1858"/>
        <x:v>115371.09975009838</x:v>
      </x:c>
      <x:c r="R9908" s="55">
        <x:f t="shared" si="1859"/>
        <x:v>-4329.0997500983794</x:v>
      </x:c>
      <x:c r="S9908" s="1" t="str">
        <x:f t="shared" si="1860"/>
        <x:v>YES</x:v>
      </x:c>
      <x:c r="T9908" s="1">
        <x:f t="shared" si="1861"/>
        <x:v>-4329.0997500983794</x:v>
      </x:c>
    </x:row>
    <x:row r="9909">
      <x:c r="A9909" s="1"/>
      <x:c r="B9909" s="1"/>
      <x:c r="C9909" s="1"/>
      <x:c r="D9909" s="1"/>
      <x:c r="E9909" s="1"/>
      <x:c r="F9909" s="1"/>
      <x:c r="G9909" s="1"/>
      <x:c r="H9909" s="1"/>
      <x:c r="I9909" s="53">
        <x:f t="shared" si="1850"/>
        <x:v>15</x:v>
      </x:c>
      <x:c r="J9909" s="53">
        <x:f t="shared" si="1851"/>
        <x:v>3</x:v>
      </x:c>
      <x:c r="K9909" s="53">
        <x:f t="shared" si="1852"/>
        <x:v>5</x:v>
      </x:c>
      <x:c r="L9909" s="53">
        <x:f t="shared" si="1853"/>
        <x:v>23</x:v>
      </x:c>
      <x:c r="M9909" s="54">
        <x:f t="shared" si="1854"/>
        <x:v>5975.6236695268699</x:v>
      </x:c>
      <x:c r="N9909" s="54">
        <x:f t="shared" si="1855"/>
        <x:v>3.6497386593936598</x:v>
      </x:c>
      <x:c r="O9909" s="55">
        <x:f t="shared" si="1856"/>
        <x:v>151782</x:v>
      </x:c>
      <x:c r="P9909" s="55">
        <x:f t="shared" si="1857"/>
        <x:v>18920</x:v>
      </x:c>
      <x:c r="Q9909" s="55">
        <x:f t="shared" si="1858"/>
        <x:v>116243.46648484148</x:v>
      </x:c>
      <x:c r="R9909" s="55">
        <x:f t="shared" si="1859"/>
        <x:v>-3381.4664848414832</x:v>
      </x:c>
      <x:c r="S9909" s="1" t="str">
        <x:f t="shared" si="1860"/>
        <x:v>YES</x:v>
      </x:c>
      <x:c r="T9909" s="1">
        <x:f t="shared" si="1861"/>
        <x:v>-3381.4664848414832</x:v>
      </x:c>
    </x:row>
    <x:row r="9910">
      <x:c r="A9910" s="1"/>
      <x:c r="B9910" s="1"/>
      <x:c r="C9910" s="1"/>
      <x:c r="D9910" s="1"/>
      <x:c r="E9910" s="1"/>
      <x:c r="F9910" s="1"/>
      <x:c r="G9910" s="1"/>
      <x:c r="H9910" s="1"/>
      <x:c r="I9910" s="53">
        <x:f t="shared" si="1850"/>
        <x:v>15</x:v>
      </x:c>
      <x:c r="J9910" s="53">
        <x:f t="shared" si="1851"/>
        <x:v>3</x:v>
      </x:c>
      <x:c r="K9910" s="53">
        <x:f t="shared" si="1852"/>
        <x:v>6</x:v>
      </x:c>
      <x:c r="L9910" s="53">
        <x:f t="shared" si="1853"/>
        <x:v>24</x:v>
      </x:c>
      <x:c r="M9910" s="54">
        <x:f t="shared" si="1854"/>
        <x:v>6027.098643708503</x:v>
      </x:c>
      <x:c r="N9910" s="54">
        <x:f t="shared" si="1855"/>
        <x:v>3.6854851692420159</x:v>
      </x:c>
      <x:c r="O9910" s="55">
        <x:f t="shared" si="1856"/>
        <x:v>154482</x:v>
      </x:c>
      <x:c r="P9910" s="55">
        <x:f t="shared" si="1857"/>
        <x:v>19800</x:v>
      </x:c>
      <x:c r="Q9910" s="55">
        <x:f t="shared" si="1858"/>
        <x:v>117137.12923105039</x:v>
      </x:c>
      <x:c r="R9910" s="55">
        <x:f t="shared" si="1859"/>
        <x:v>-2455.1292310503923</x:v>
      </x:c>
      <x:c r="S9910" s="1" t="str">
        <x:f t="shared" si="1860"/>
        <x:v>YES</x:v>
      </x:c>
      <x:c r="T9910" s="1">
        <x:f t="shared" si="1861"/>
        <x:v>-2455.1292310503923</x:v>
      </x:c>
    </x:row>
    <x:row r="9911">
      <x:c r="A9911" s="1"/>
      <x:c r="B9911" s="1"/>
      <x:c r="C9911" s="1"/>
      <x:c r="D9911" s="1"/>
      <x:c r="E9911" s="1"/>
      <x:c r="F9911" s="1"/>
      <x:c r="G9911" s="1"/>
      <x:c r="H9911" s="1"/>
      <x:c r="I9911" s="53">
        <x:f t="shared" si="1850"/>
        <x:v>15</x:v>
      </x:c>
      <x:c r="J9911" s="53">
        <x:f t="shared" si="1851"/>
        <x:v>3</x:v>
      </x:c>
      <x:c r="K9911" s="53">
        <x:f t="shared" si="1852"/>
        <x:v>7</x:v>
      </x:c>
      <x:c r="L9911" s="53">
        <x:f t="shared" si="1853"/>
        <x:v>25</x:v>
      </x:c>
      <x:c r="M9911" s="54">
        <x:f t="shared" si="1854"/>
        <x:v>6079.8230831064639</x:v>
      </x:c>
      <x:c r="N9911" s="54">
        <x:f t="shared" si="1855"/>
        <x:v>3.7220993632683776</x:v>
      </x:c>
      <x:c r="O9911" s="55">
        <x:f t="shared" si="1856"/>
        <x:v>157182</x:v>
      </x:c>
      <x:c r="P9911" s="55">
        <x:f t="shared" si="1857"/>
        <x:v>20680</x:v>
      </x:c>
      <x:c r="Q9911" s="55">
        <x:f t="shared" si="1858"/>
        <x:v>118052.48408170944</x:v>
      </x:c>
      <x:c r="R9911" s="55">
        <x:f t="shared" si="1859"/>
        <x:v>-1550.4840817094373</x:v>
      </x:c>
      <x:c r="S9911" s="1" t="str">
        <x:f t="shared" si="1860"/>
        <x:v>YES</x:v>
      </x:c>
      <x:c r="T9911" s="1">
        <x:f t="shared" si="1861"/>
        <x:v>-1550.4840817094373</x:v>
      </x:c>
    </x:row>
    <x:row r="9912">
      <x:c r="A9912" s="1"/>
      <x:c r="B9912" s="1"/>
      <x:c r="C9912" s="1"/>
      <x:c r="D9912" s="1"/>
      <x:c r="E9912" s="1"/>
      <x:c r="F9912" s="1"/>
      <x:c r="G9912" s="1"/>
      <x:c r="H9912" s="1"/>
      <x:c r="I9912" s="53">
        <x:f t="shared" si="1850"/>
        <x:v>15</x:v>
      </x:c>
      <x:c r="J9912" s="53">
        <x:f t="shared" si="1851"/>
        <x:v>3</x:v>
      </x:c>
      <x:c r="K9912" s="53">
        <x:f t="shared" si="1852"/>
        <x:v>8</x:v>
      </x:c>
      <x:c r="L9912" s="53">
        <x:f t="shared" si="1853"/>
        <x:v>26</x:v>
      </x:c>
      <x:c r="M9912" s="54">
        <x:f t="shared" si="1854"/>
        <x:v>6133.8201813864434</x:v>
      </x:c>
      <x:c r="N9912" s="54">
        <x:f t="shared" si="1855"/>
        <x:v>3.75959734818503</x:v>
      </x:c>
      <x:c r="O9912" s="55">
        <x:f t="shared" si="1856"/>
        <x:v>159882</x:v>
      </x:c>
      <x:c r="P9912" s="55">
        <x:f t="shared" si="1857"/>
        <x:v>21560</x:v>
      </x:c>
      <x:c r="Q9912" s="55">
        <x:f t="shared" si="1858"/>
        <x:v>118989.93370462576</x:v>
      </x:c>
      <x:c r="R9912" s="55">
        <x:f t="shared" si="1859"/>
        <x:v>-667.93370462575695</x:v>
      </x:c>
      <x:c r="S9912" s="1" t="str">
        <x:f t="shared" si="1860"/>
        <x:v>YES</x:v>
      </x:c>
      <x:c r="T9912" s="1">
        <x:f t="shared" si="1861"/>
        <x:v>-667.93370462575695</x:v>
      </x:c>
    </x:row>
    <x:row r="9913">
      <x:c r="A9913" s="1"/>
      <x:c r="B9913" s="1"/>
      <x:c r="C9913" s="1"/>
      <x:c r="D9913" s="1"/>
      <x:c r="E9913" s="1"/>
      <x:c r="F9913" s="1"/>
      <x:c r="G9913" s="1"/>
      <x:c r="H9913" s="1"/>
      <x:c r="I9913" s="53">
        <x:f t="shared" si="1850"/>
        <x:v>15</x:v>
      </x:c>
      <x:c r="J9913" s="53">
        <x:f t="shared" si="1851"/>
        <x:v>3</x:v>
      </x:c>
      <x:c r="K9913" s="53">
        <x:f t="shared" si="1852"/>
        <x:v>9</x:v>
      </x:c>
      <x:c r="L9913" s="53">
        <x:f t="shared" si="1853"/>
        <x:v>27</x:v>
      </x:c>
      <x:c r="M9913" s="54">
        <x:f t="shared" si="1854"/>
        <x:v>6189.1135168268383</x:v>
      </x:c>
      <x:c r="N9913" s="54">
        <x:f t="shared" si="1855"/>
        <x:v>3.7979954977964154</x:v>
      </x:c>
      <x:c r="O9913" s="55">
        <x:f t="shared" si="1856"/>
        <x:v>162582</x:v>
      </x:c>
      <x:c r="P9913" s="55">
        <x:f t="shared" si="1857"/>
        <x:v>22440</x:v>
      </x:c>
      <x:c r="Q9913" s="55">
        <x:f t="shared" si="1858"/>
        <x:v>119949.88744491039</x:v>
      </x:c>
      <x:c r="R9913" s="55">
        <x:f t="shared" si="1859"/>
        <x:v>192.1125550896104</x:v>
      </x:c>
      <x:c r="S9913" s="1" t="str">
        <x:f t="shared" si="1860"/>
        <x:v>YES</x:v>
      </x:c>
      <x:c r="T9913" s="1">
        <x:f t="shared" si="1861"/>
        <x:v>192.1125550896104</x:v>
      </x:c>
    </x:row>
    <x:row r="9914">
      <x:c r="A9914" s="1"/>
      <x:c r="B9914" s="1"/>
      <x:c r="C9914" s="1"/>
      <x:c r="D9914" s="1"/>
      <x:c r="E9914" s="1"/>
      <x:c r="F9914" s="1"/>
      <x:c r="G9914" s="1"/>
      <x:c r="H9914" s="1"/>
      <x:c r="I9914" s="53">
        <x:f t="shared" si="1850"/>
        <x:v>15</x:v>
      </x:c>
      <x:c r="J9914" s="53">
        <x:f t="shared" si="1851"/>
        <x:v>3</x:v>
      </x:c>
      <x:c r="K9914" s="53">
        <x:f t="shared" si="1852"/>
        <x:v>10</x:v>
      </x:c>
      <x:c r="L9914" s="53">
        <x:f t="shared" si="1853"/>
        <x:v>28</x:v>
      </x:c>
      <x:c r="M9914" s="54">
        <x:f t="shared" si="1854"/>
        <x:v>6245.7270583100508</x:v>
      </x:c>
      <x:c r="N9914" s="54">
        <x:f t="shared" si="1855"/>
        <x:v>3.8373104571597576</x:v>
      </x:c>
      <x:c r="O9914" s="55">
        <x:f t="shared" si="1856"/>
        <x:v>165282</x:v>
      </x:c>
      <x:c r="P9914" s="55">
        <x:f t="shared" si="1857"/>
        <x:v>23320</x:v>
      </x:c>
      <x:c r="Q9914" s="55">
        <x:f t="shared" si="1858"/>
        <x:v>120932.76142899394</x:v>
      </x:c>
      <x:c r="R9914" s="55">
        <x:f t="shared" si="1859"/>
        <x:v>1029.2385710060626</x:v>
      </x:c>
      <x:c r="S9914" s="1" t="str">
        <x:f t="shared" si="1860"/>
        <x:v>YES</x:v>
      </x:c>
      <x:c r="T9914" s="1">
        <x:f t="shared" si="1861"/>
        <x:v>1029.2385710060626</x:v>
      </x:c>
    </x:row>
    <x:row r="9915">
      <x:c r="A9915" s="1"/>
      <x:c r="B9915" s="1"/>
      <x:c r="C9915" s="1"/>
      <x:c r="D9915" s="1"/>
      <x:c r="E9915" s="1"/>
      <x:c r="F9915" s="1"/>
      <x:c r="G9915" s="1"/>
      <x:c r="H9915" s="1"/>
      <x:c r="I9915" s="53">
        <x:f t="shared" si="1850"/>
        <x:v>15</x:v>
      </x:c>
      <x:c r="J9915" s="53">
        <x:f t="shared" si="1851"/>
        <x:v>3</x:v>
      </x:c>
      <x:c r="K9915" s="53">
        <x:f t="shared" si="1852"/>
        <x:v>11</x:v>
      </x:c>
      <x:c r="L9915" s="53">
        <x:f t="shared" si="1853"/>
        <x:v>29</x:v>
      </x:c>
      <x:c r="M9915" s="54">
        <x:f t="shared" si="1854"/>
        <x:v>6303.6851714034901</x:v>
      </x:c>
      <x:c r="N9915" s="54">
        <x:f t="shared" si="1855"/>
        <x:v>3.8775591468079793</x:v>
      </x:c>
      <x:c r="O9915" s="55">
        <x:f t="shared" si="1856"/>
        <x:v>167982</x:v>
      </x:c>
      <x:c r="P9915" s="55">
        <x:f t="shared" si="1857"/>
        <x:v>24200</x:v>
      </x:c>
      <x:c r="Q9915" s="55">
        <x:f t="shared" si="1858"/>
        <x:v>121938.97867019947</x:v>
      </x:c>
      <x:c r="R9915" s="55">
        <x:f t="shared" si="1859"/>
        <x:v>1843.0213298005256</x:v>
      </x:c>
      <x:c r="S9915" s="1" t="str">
        <x:f t="shared" si="1860"/>
        <x:v>YES</x:v>
      </x:c>
      <x:c r="T9915" s="1">
        <x:f t="shared" si="1861"/>
        <x:v>1843.0213298005256</x:v>
      </x:c>
    </x:row>
    <x:row r="9916">
      <x:c r="A9916" s="1"/>
      <x:c r="B9916" s="1"/>
      <x:c r="C9916" s="1"/>
      <x:c r="D9916" s="1"/>
      <x:c r="E9916" s="1"/>
      <x:c r="F9916" s="1"/>
      <x:c r="G9916" s="1"/>
      <x:c r="H9916" s="1"/>
      <x:c r="I9916" s="53">
        <x:f t="shared" si="1850"/>
        <x:v>15</x:v>
      </x:c>
      <x:c r="J9916" s="53">
        <x:f t="shared" si="1851"/>
        <x:v>3</x:v>
      </x:c>
      <x:c r="K9916" s="53">
        <x:f t="shared" si="1852"/>
        <x:v>12</x:v>
      </x:c>
      <x:c r="L9916" s="53">
        <x:f t="shared" si="1853"/>
        <x:v>30</x:v>
      </x:c>
      <x:c r="M9916" s="54">
        <x:f t="shared" si="1854"/>
        <x:v>6363.0126245315541</x:v>
      </x:c>
      <x:c r="N9916" s="54">
        <x:f t="shared" si="1855"/>
        <x:v>3.9187587670358015</x:v>
      </x:c>
      <x:c r="O9916" s="55">
        <x:f t="shared" si="1856"/>
        <x:v>170682</x:v>
      </x:c>
      <x:c r="P9916" s="55">
        <x:f t="shared" si="1857"/>
        <x:v>25080</x:v>
      </x:c>
      <x:c r="Q9916" s="55">
        <x:f t="shared" si="1858"/>
        <x:v>122968.96917589504</x:v>
      </x:c>
      <x:c r="R9916" s="55">
        <x:f t="shared" si="1859"/>
        <x:v>2633.0308241049643</x:v>
      </x:c>
      <x:c r="S9916" s="1" t="str">
        <x:f t="shared" si="1860"/>
        <x:v>YES</x:v>
      </x:c>
      <x:c r="T9916" s="1">
        <x:f t="shared" si="1861"/>
        <x:v>2633.0308241049643</x:v>
      </x:c>
    </x:row>
    <x:row r="9917">
      <x:c r="A9917" s="1"/>
      <x:c r="B9917" s="1"/>
      <x:c r="C9917" s="1"/>
      <x:c r="D9917" s="1"/>
      <x:c r="E9917" s="1"/>
      <x:c r="F9917" s="1"/>
      <x:c r="G9917" s="1"/>
      <x:c r="H9917" s="1"/>
      <x:c r="I9917" s="53">
        <x:f t="shared" si="1850"/>
        <x:v>15</x:v>
      </x:c>
      <x:c r="J9917" s="53">
        <x:f t="shared" si="1851"/>
        <x:v>3</x:v>
      </x:c>
      <x:c r="K9917" s="53">
        <x:f t="shared" si="1852"/>
        <x:v>13</x:v>
      </x:c>
      <x:c r="L9917" s="53">
        <x:f t="shared" si="1853"/>
        <x:v>31</x:v>
      </x:c>
      <x:c r="M9917" s="54">
        <x:f t="shared" si="1854"/>
        <x:v>6423.7345952399392</x:v>
      </x:c>
      <x:c r="N9917" s="54">
        <x:f t="shared" si="1855"/>
        <x:v>3.9609268022499577</x:v>
      </x:c>
      <x:c r="O9917" s="55">
        <x:f t="shared" si="1856"/>
        <x:v>173382</x:v>
      </x:c>
      <x:c r="P9917" s="55">
        <x:f t="shared" si="1857"/>
        <x:v>25960</x:v>
      </x:c>
      <x:c r="Q9917" s="55">
        <x:f t="shared" si="1858"/>
        <x:v>124023.17005624894</x:v>
      </x:c>
      <x:c r="R9917" s="55">
        <x:f t="shared" si="1859"/>
        <x:v>3398.8299437510577</x:v>
      </x:c>
      <x:c r="S9917" s="1" t="str">
        <x:f t="shared" si="1860"/>
        <x:v>YES</x:v>
      </x:c>
      <x:c r="T9917" s="1">
        <x:f t="shared" si="1861"/>
        <x:v>3398.8299437510577</x:v>
      </x:c>
    </x:row>
    <x:row r="9918">
      <x:c r="A9918" s="1"/>
      <x:c r="B9918" s="1"/>
      <x:c r="C9918" s="1"/>
      <x:c r="D9918" s="1"/>
      <x:c r="E9918" s="1"/>
      <x:c r="F9918" s="1"/>
      <x:c r="G9918" s="1"/>
      <x:c r="H9918" s="1"/>
      <x:c r="I9918" s="53">
        <x:f t="shared" si="1850"/>
        <x:v>15</x:v>
      </x:c>
      <x:c r="J9918" s="53">
        <x:f t="shared" si="1851"/>
        <x:v>3</x:v>
      </x:c>
      <x:c r="K9918" s="53">
        <x:f t="shared" si="1852"/>
        <x:v>14</x:v>
      </x:c>
      <x:c r="L9918" s="53">
        <x:f t="shared" si="1853"/>
        <x:v>32</x:v>
      </x:c>
      <x:c r="M9918" s="54">
        <x:f t="shared" si="1854"/>
        <x:v>6485.8766765536002</x:v>
      </x:c>
      <x:c r="N9918" s="54">
        <x:f t="shared" si="1855"/>
        <x:v>4.004081025384445</x:v>
      </x:c>
      <x:c r="O9918" s="55">
        <x:f t="shared" si="1856"/>
        <x:v>176082</x:v>
      </x:c>
      <x:c r="P9918" s="55">
        <x:f t="shared" si="1857"/>
        <x:v>26840</x:v>
      </x:c>
      <x:c r="Q9918" s="55">
        <x:f t="shared" si="1858"/>
        <x:v>125102.02563461111</x:v>
      </x:c>
      <x:c r="R9918" s="55">
        <x:f t="shared" si="1859"/>
        <x:v>4139.9743653888872</x:v>
      </x:c>
      <x:c r="S9918" s="1" t="str">
        <x:f t="shared" si="1860"/>
        <x:v>NO</x:v>
      </x:c>
      <x:c r="T9918" s="1">
        <x:f t="shared" si="1861"/>
        <x:v>-9.9999999999999997E+98</x:v>
      </x:c>
    </x:row>
    <x:row r="9919">
      <x:c r="A9919" s="1"/>
      <x:c r="B9919" s="1"/>
      <x:c r="C9919" s="1"/>
      <x:c r="D9919" s="1"/>
      <x:c r="E9919" s="1"/>
      <x:c r="F9919" s="1"/>
      <x:c r="G9919" s="1"/>
      <x:c r="H9919" s="1"/>
      <x:c r="I9919" s="53">
        <x:f t="shared" si="1850"/>
        <x:v>15</x:v>
      </x:c>
      <x:c r="J9919" s="53">
        <x:f t="shared" si="1851"/>
        <x:v>3</x:v>
      </x:c>
      <x:c r="K9919" s="53">
        <x:f t="shared" si="1852"/>
        <x:v>15</x:v>
      </x:c>
      <x:c r="L9919" s="53">
        <x:f t="shared" si="1853"/>
        <x:v>33</x:v>
      </x:c>
      <x:c r="M9919" s="54">
        <x:f t="shared" si="1854"/>
        <x:v>6549.4648834297459</x:v>
      </x:c>
      <x:c r="N9919" s="54">
        <x:f t="shared" si="1855"/>
        <x:v>4.0482395023817679</x:v>
      </x:c>
      <x:c r="O9919" s="55">
        <x:f t="shared" si="1856"/>
        <x:v>178782</x:v>
      </x:c>
      <x:c r="P9919" s="55">
        <x:f t="shared" si="1857"/>
        <x:v>27720</x:v>
      </x:c>
      <x:c r="Q9919" s="55">
        <x:f t="shared" si="1858"/>
        <x:v>126205.9875595442</x:v>
      </x:c>
      <x:c r="R9919" s="55">
        <x:f t="shared" si="1859"/>
        <x:v>4856.012440455801</x:v>
      </x:c>
      <x:c r="S9919" s="1" t="str">
        <x:f t="shared" si="1860"/>
        <x:v>NO</x:v>
      </x:c>
      <x:c r="T9919" s="1">
        <x:f t="shared" si="1861"/>
        <x:v>-9.9999999999999997E+98</x:v>
      </x:c>
    </x:row>
    <x:row r="9920">
      <x:c r="A9920" s="1"/>
      <x:c r="B9920" s="1"/>
      <x:c r="C9920" s="1"/>
      <x:c r="D9920" s="1"/>
      <x:c r="E9920" s="1"/>
      <x:c r="F9920" s="1"/>
      <x:c r="G9920" s="1"/>
      <x:c r="H9920" s="1"/>
      <x:c r="I9920" s="53">
        <x:f t="shared" si="1850"/>
        <x:v>15</x:v>
      </x:c>
      <x:c r="J9920" s="53">
        <x:f t="shared" si="1851"/>
        <x:v>3</x:v>
      </x:c>
      <x:c r="K9920" s="53">
        <x:f t="shared" si="1852"/>
        <x:v>16</x:v>
      </x:c>
      <x:c r="L9920" s="53">
        <x:f t="shared" si="1853"/>
        <x:v>34</x:v>
      </x:c>
      <x:c r="M9920" s="54">
        <x:f t="shared" si="1854"/>
        <x:v>6614.5256593072354</x:v>
      </x:c>
      <x:c r="N9920" s="54">
        <x:f t="shared" si="1855"/>
        <x:v>4.0934205967411357</x:v>
      </x:c>
      <x:c r="O9920" s="55">
        <x:f t="shared" si="1856"/>
        <x:v>181482</x:v>
      </x:c>
      <x:c r="P9920" s="55">
        <x:f t="shared" si="1857"/>
        <x:v>28600</x:v>
      </x:c>
      <x:c r="Q9920" s="55">
        <x:f t="shared" si="1858"/>
        <x:v>127335.5149185284</x:v>
      </x:c>
      <x:c r="R9920" s="55">
        <x:f t="shared" si="1859"/>
        <x:v>5546.4850814716046</x:v>
      </x:c>
      <x:c r="S9920" s="1" t="str">
        <x:f t="shared" si="1860"/>
        <x:v>NO</x:v>
      </x:c>
      <x:c r="T9920" s="1">
        <x:f t="shared" si="1861"/>
        <x:v>-9.9999999999999997E+98</x:v>
      </x:c>
    </x:row>
    <x:row r="9921">
      <x:c r="A9921" s="1"/>
      <x:c r="B9921" s="1"/>
      <x:c r="C9921" s="1"/>
      <x:c r="D9921" s="1"/>
      <x:c r="E9921" s="1"/>
      <x:c r="F9921" s="1"/>
      <x:c r="G9921" s="1"/>
      <x:c r="H9921" s="1"/>
      <x:c r="I9921" s="53">
        <x:f t="shared" si="1850"/>
        <x:v>15</x:v>
      </x:c>
      <x:c r="J9921" s="53">
        <x:f t="shared" si="1851"/>
        <x:v>3</x:v>
      </x:c>
      <x:c r="K9921" s="53">
        <x:f t="shared" si="1852"/>
        <x:v>17</x:v>
      </x:c>
      <x:c r="L9921" s="53">
        <x:f t="shared" si="1853"/>
        <x:v>35</x:v>
      </x:c>
      <x:c r="M9921" s="54">
        <x:f t="shared" si="1854"/>
        <x:v>6681.0858827537759</x:v>
      </x:c>
      <x:c r="N9921" s="54">
        <x:f t="shared" si="1855"/>
        <x:v>4.1396429741345662</x:v>
      </x:c>
      <x:c r="O9921" s="55">
        <x:f t="shared" si="1856"/>
        <x:v>184182</x:v>
      </x:c>
      <x:c r="P9921" s="55">
        <x:f t="shared" si="1857"/>
        <x:v>29480</x:v>
      </x:c>
      <x:c r="Q9921" s="55">
        <x:f t="shared" si="1858"/>
        <x:v>128491.07435336417</x:v>
      </x:c>
      <x:c r="R9921" s="55">
        <x:f t="shared" si="1859"/>
        <x:v>6210.9256466358347</x:v>
      </x:c>
      <x:c r="S9921" s="1" t="str">
        <x:f t="shared" si="1860"/>
        <x:v>NO</x:v>
      </x:c>
      <x:c r="T9921" s="1">
        <x:f t="shared" si="1861"/>
        <x:v>-9.9999999999999997E+98</x:v>
      </x:c>
    </x:row>
    <x:row r="9922">
      <x:c r="A9922" s="1"/>
      <x:c r="B9922" s="1"/>
      <x:c r="C9922" s="1"/>
      <x:c r="D9922" s="1"/>
      <x:c r="E9922" s="1"/>
      <x:c r="F9922" s="1"/>
      <x:c r="G9922" s="1"/>
      <x:c r="H9922" s="1"/>
      <x:c r="I9922" s="53">
        <x:f t="shared" si="1850"/>
        <x:v>15</x:v>
      </x:c>
      <x:c r="J9922" s="53">
        <x:f t="shared" si="1851"/>
        <x:v>3</x:v>
      </x:c>
      <x:c r="K9922" s="53">
        <x:f t="shared" si="1852"/>
        <x:v>18</x:v>
      </x:c>
      <x:c r="L9922" s="53">
        <x:f t="shared" si="1853"/>
        <x:v>36</x:v>
      </x:c>
      <x:c r="M9922" s="54">
        <x:f t="shared" si="1854"/>
        <x:v>6749.1728742123632</x:v>
      </x:c>
      <x:c r="N9922" s="54">
        <x:f t="shared" si="1855"/>
        <x:v>4.1869256070919185</x:v>
      </x:c>
      <x:c r="O9922" s="55">
        <x:f t="shared" si="1856"/>
        <x:v>186882</x:v>
      </x:c>
      <x:c r="P9922" s="55">
        <x:f t="shared" si="1857"/>
        <x:v>30360</x:v>
      </x:c>
      <x:c r="Q9922" s="55">
        <x:f t="shared" si="1858"/>
        <x:v>129673.14017729797</x:v>
      </x:c>
      <x:c r="R9922" s="55">
        <x:f t="shared" si="1859"/>
        <x:v>6848.8598227020266</x:v>
      </x:c>
      <x:c r="S9922" s="1" t="str">
        <x:f t="shared" si="1860"/>
        <x:v>NO</x:v>
      </x:c>
      <x:c r="T9922" s="1">
        <x:f t="shared" si="1861"/>
        <x:v>-9.9999999999999997E+98</x:v>
      </x:c>
    </x:row>
    <x:row r="9923">
      <x:c r="A9923" s="1"/>
      <x:c r="B9923" s="1"/>
      <x:c r="C9923" s="1"/>
      <x:c r="D9923" s="1"/>
      <x:c r="E9923" s="1"/>
      <x:c r="F9923" s="1"/>
      <x:c r="G9923" s="1"/>
      <x:c r="H9923" s="1"/>
      <x:c r="I9923" s="53">
        <x:f t="shared" si="1850"/>
        <x:v>15</x:v>
      </x:c>
      <x:c r="J9923" s="53">
        <x:f t="shared" si="1851"/>
        <x:v>3</x:v>
      </x:c>
      <x:c r="K9923" s="53">
        <x:f t="shared" si="1852"/>
        <x:v>19</x:v>
      </x:c>
      <x:c r="L9923" s="53">
        <x:f t="shared" si="1853"/>
        <x:v>37</x:v>
      </x:c>
      <x:c r="M9923" s="54">
        <x:f t="shared" si="1854"/>
        <x:v>6818.8144028483848</x:v>
      </x:c>
      <x:c r="N9923" s="54">
        <x:f t="shared" si="1855"/>
        <x:v>4.235287779755823</x:v>
      </x:c>
      <x:c r="O9923" s="55">
        <x:f t="shared" si="1856"/>
        <x:v>189582</x:v>
      </x:c>
      <x:c r="P9923" s="55">
        <x:f t="shared" si="1857"/>
        <x:v>31240</x:v>
      </x:c>
      <x:c r="Q9923" s="55">
        <x:f t="shared" si="1858"/>
        <x:v>130882.19449389557</x:v>
      </x:c>
      <x:c r="R9923" s="55">
        <x:f t="shared" si="1859"/>
        <x:v>7459.8055061044288</x:v>
      </x:c>
      <x:c r="S9923" s="1" t="str">
        <x:f t="shared" si="1860"/>
        <x:v>NO</x:v>
      </x:c>
      <x:c r="T9923" s="1">
        <x:f t="shared" si="1861"/>
        <x:v>-9.9999999999999997E+98</x:v>
      </x:c>
    </x:row>
    <x:row r="9924">
      <x:c r="A9924" s="1"/>
      <x:c r="B9924" s="1"/>
      <x:c r="C9924" s="1"/>
      <x:c r="D9924" s="1"/>
      <x:c r="E9924" s="1"/>
      <x:c r="F9924" s="1"/>
      <x:c r="G9924" s="1"/>
      <x:c r="H9924" s="1"/>
      <x:c r="I9924" s="53">
        <x:f t="shared" si="1850"/>
        <x:v>15</x:v>
      </x:c>
      <x:c r="J9924" s="53">
        <x:f t="shared" si="1851"/>
        <x:v>3</x:v>
      </x:c>
      <x:c r="K9924" s="53">
        <x:f t="shared" si="1852"/>
        <x:v>20</x:v>
      </x:c>
      <x:c r="L9924" s="53">
        <x:f t="shared" si="1853"/>
        <x:v>38</x:v>
      </x:c>
      <x:c r="M9924" s="54">
        <x:f t="shared" si="1854"/>
        <x:v>6890.0386934988619</x:v>
      </x:c>
      <x:c r="N9924" s="54">
        <x:f t="shared" si="1855"/>
        <x:v>4.2847490927075427</x:v>
      </x:c>
      <x:c r="O9924" s="55">
        <x:f t="shared" si="1856"/>
        <x:v>192282</x:v>
      </x:c>
      <x:c r="P9924" s="55">
        <x:f t="shared" si="1857"/>
        <x:v>32120</x:v>
      </x:c>
      <x:c r="Q9924" s="55">
        <x:f t="shared" si="1858"/>
        <x:v>132118.72731768858</x:v>
      </x:c>
      <x:c r="R9924" s="55">
        <x:f t="shared" si="1859"/>
        <x:v>8043.2726823114208</x:v>
      </x:c>
      <x:c r="S9924" s="1" t="str">
        <x:f t="shared" si="1860"/>
        <x:v>NO</x:v>
      </x:c>
      <x:c r="T9924" s="1">
        <x:f t="shared" si="1861"/>
        <x:v>-9.9999999999999997E+98</x:v>
      </x:c>
    </x:row>
    <x:row r="9925">
      <x:c r="A9925" s="1"/>
      <x:c r="B9925" s="1"/>
      <x:c r="C9925" s="1"/>
      <x:c r="D9925" s="1"/>
      <x:c r="E9925" s="1"/>
      <x:c r="F9925" s="1"/>
      <x:c r="G9925" s="1"/>
      <x:c r="H9925" s="1"/>
      <x:c r="I9925" s="53">
        <x:f t="shared" si="1850"/>
        <x:v>15</x:v>
      </x:c>
      <x:c r="J9925" s="53">
        <x:f t="shared" si="1851"/>
        <x:v>3</x:v>
      </x:c>
      <x:c r="K9925" s="53">
        <x:f t="shared" si="1852"/>
        <x:v>21</x:v>
      </x:c>
      <x:c r="L9925" s="53">
        <x:f t="shared" si="1853"/>
        <x:v>39</x:v>
      </x:c>
      <x:c r="M9925" s="54">
        <x:f t="shared" si="1854"/>
        <x:v>6962.8744337253056</x:v>
      </x:c>
      <x:c r="N9925" s="54">
        <x:f t="shared" si="1855"/>
        <x:v>4.3353294678647956</x:v>
      </x:c>
      <x:c r="O9925" s="55">
        <x:f t="shared" si="1856"/>
        <x:v>194982</x:v>
      </x:c>
      <x:c r="P9925" s="55">
        <x:f t="shared" si="1857"/>
        <x:v>33000</x:v>
      </x:c>
      <x:c r="Q9925" s="55">
        <x:f t="shared" si="1858"/>
        <x:v>133383.23669661989</x:v>
      </x:c>
      <x:c r="R9925" s="55">
        <x:f t="shared" si="1859"/>
        <x:v>8598.7633033801103</x:v>
      </x:c>
      <x:c r="S9925" s="1" t="str">
        <x:f t="shared" si="1860"/>
        <x:v>NO</x:v>
      </x:c>
      <x:c r="T9925" s="1">
        <x:f t="shared" si="1861"/>
        <x:v>-9.9999999999999997E+98</x:v>
      </x:c>
    </x:row>
    <x:row r="9926">
      <x:c r="A9926" s="1"/>
      <x:c r="B9926" s="1"/>
      <x:c r="C9926" s="1"/>
      <x:c r="D9926" s="1"/>
      <x:c r="E9926" s="1"/>
      <x:c r="F9926" s="1"/>
      <x:c r="G9926" s="1"/>
      <x:c r="H9926" s="1"/>
      <x:c r="I9926" s="53">
        <x:f t="shared" si="1850"/>
        <x:v>15</x:v>
      </x:c>
      <x:c r="J9926" s="53">
        <x:f t="shared" si="1851"/>
        <x:v>3</x:v>
      </x:c>
      <x:c r="K9926" s="53">
        <x:f t="shared" si="1852"/>
        <x:v>22</x:v>
      </x:c>
      <x:c r="L9926" s="53">
        <x:f t="shared" si="1853"/>
        <x:v>40</x:v>
      </x:c>
      <x:c r="M9926" s="54">
        <x:f t="shared" si="1854"/>
        <x:v>7037.3507809717021</x:v>
      </x:c>
      <x:c r="N9926" s="54">
        <x:f t="shared" si="1855"/>
        <x:v>4.3870491534525708</x:v>
      </x:c>
      <x:c r="O9926" s="55">
        <x:f t="shared" si="1856"/>
        <x:v>197682</x:v>
      </x:c>
      <x:c r="P9926" s="55">
        <x:f t="shared" si="1857"/>
        <x:v>33880</x:v>
      </x:c>
      <x:c r="Q9926" s="55">
        <x:f t="shared" si="1858"/>
        <x:v>134676.22883631429</x:v>
      </x:c>
      <x:c r="R9926" s="55">
        <x:f t="shared" si="1859"/>
        <x:v>9125.771163685713</x:v>
      </x:c>
      <x:c r="S9926" s="1" t="str">
        <x:f t="shared" si="1860"/>
        <x:v>NO</x:v>
      </x:c>
      <x:c r="T9926" s="1">
        <x:f t="shared" si="1861"/>
        <x:v>-9.9999999999999997E+98</x:v>
      </x:c>
    </x:row>
    <x:row r="9927">
      <x:c r="A9927" s="1"/>
      <x:c r="B9927" s="1"/>
      <x:c r="C9927" s="1"/>
      <x:c r="D9927" s="1"/>
      <x:c r="E9927" s="1"/>
      <x:c r="F9927" s="1"/>
      <x:c r="G9927" s="1"/>
      <x:c r="H9927" s="1"/>
      <x:c r="I9927" s="53">
        <x:f t="shared" si="1850"/>
        <x:v>15</x:v>
      </x:c>
      <x:c r="J9927" s="53">
        <x:f t="shared" si="1851"/>
        <x:v>3</x:v>
      </x:c>
      <x:c r="K9927" s="53">
        <x:f t="shared" si="1852"/>
        <x:v>23</x:v>
      </x:c>
      <x:c r="L9927" s="53">
        <x:f t="shared" si="1853"/>
        <x:v>41</x:v>
      </x:c>
      <x:c r="M9927" s="54">
        <x:f t="shared" si="1854"/>
        <x:v>7113.4973698291378</x:v>
      </x:c>
      <x:c r="N9927" s="54">
        <x:f t="shared" si="1855"/>
        <x:v>4.4399287290480123</x:v>
      </x:c>
      <x:c r="O9927" s="55">
        <x:f t="shared" si="1856"/>
        <x:v>200382</x:v>
      </x:c>
      <x:c r="P9927" s="55">
        <x:f t="shared" si="1857"/>
        <x:v>34760</x:v>
      </x:c>
      <x:c r="Q9927" s="55">
        <x:f t="shared" si="1858"/>
        <x:v>135998.21822620032</x:v>
      </x:c>
      <x:c r="R9927" s="55">
        <x:f t="shared" si="1859"/>
        <x:v>9623.7817737996811</x:v>
      </x:c>
      <x:c r="S9927" s="1" t="str">
        <x:f t="shared" si="1860"/>
        <x:v>NO</x:v>
      </x:c>
      <x:c r="T9927" s="1">
        <x:f t="shared" si="1861"/>
        <x:v>-9.9999999999999997E+98</x:v>
      </x:c>
    </x:row>
    <x:row r="9928">
      <x:c r="A9928" s="1"/>
      <x:c r="B9928" s="1"/>
      <x:c r="C9928" s="1"/>
      <x:c r="D9928" s="1"/>
      <x:c r="E9928" s="1"/>
      <x:c r="F9928" s="1"/>
      <x:c r="G9928" s="1"/>
      <x:c r="H9928" s="1"/>
      <x:c r="I9928" s="53">
        <x:f t="shared" si="1850"/>
        <x:v>15</x:v>
      </x:c>
      <x:c r="J9928" s="53">
        <x:f t="shared" si="1851"/>
        <x:v>3</x:v>
      </x:c>
      <x:c r="K9928" s="53">
        <x:f t="shared" si="1852"/>
        <x:v>24</x:v>
      </x:c>
      <x:c r="L9928" s="53">
        <x:f t="shared" si="1853"/>
        <x:v>42</x:v>
      </x:c>
      <x:c r="M9928" s="54">
        <x:f t="shared" si="1854"/>
        <x:v>7191.344319408634</x:v>
      </x:c>
      <x:c r="N9928" s="54">
        <x:f t="shared" si="1855"/>
        <x:v>4.4939891107004399</x:v>
      </x:c>
      <x:c r="O9928" s="55">
        <x:f t="shared" si="1856"/>
        <x:v>203082</x:v>
      </x:c>
      <x:c r="P9928" s="55">
        <x:f t="shared" si="1857"/>
        <x:v>35640</x:v>
      </x:c>
      <x:c r="Q9928" s="55">
        <x:f t="shared" si="1858"/>
        <x:v>137349.72776751101</x:v>
      </x:c>
      <x:c r="R9928" s="55">
        <x:f t="shared" si="1859"/>
        <x:v>10092.272232488991</x:v>
      </x:c>
      <x:c r="S9928" s="1" t="str">
        <x:f t="shared" si="1860"/>
        <x:v>NO</x:v>
      </x:c>
      <x:c r="T9928" s="1">
        <x:f t="shared" si="1861"/>
        <x:v>-9.9999999999999997E+98</x:v>
      </x:c>
    </x:row>
    <x:row r="9929">
      <x:c r="A9929" s="1"/>
      <x:c r="B9929" s="1"/>
      <x:c r="C9929" s="1"/>
      <x:c r="D9929" s="1"/>
      <x:c r="E9929" s="1"/>
      <x:c r="F9929" s="1"/>
      <x:c r="G9929" s="1"/>
      <x:c r="H9929" s="1"/>
      <x:c r="I9929" s="53">
        <x:f t="shared" si="1850"/>
        <x:v>15</x:v>
      </x:c>
      <x:c r="J9929" s="53">
        <x:f t="shared" si="1851"/>
        <x:v>3</x:v>
      </x:c>
      <x:c r="K9929" s="53">
        <x:f t="shared" si="1852"/>
        <x:v>25</x:v>
      </x:c>
      <x:c r="L9929" s="53">
        <x:f t="shared" si="1853"/>
        <x:v>43</x:v>
      </x:c>
      <x:c r="M9929" s="54">
        <x:f t="shared" si="1854"/>
        <x:v>7270.922240823732</x:v>
      </x:c>
      <x:c r="N9929" s="54">
        <x:f t="shared" si="1855"/>
        <x:v>4.5492515561275919</x:v>
      </x:c>
      <x:c r="O9929" s="55">
        <x:f t="shared" si="1856"/>
        <x:v>205782</x:v>
      </x:c>
      <x:c r="P9929" s="55">
        <x:f t="shared" si="1857"/>
        <x:v>36520</x:v>
      </x:c>
      <x:c r="Q9929" s="55">
        <x:f t="shared" si="1858"/>
        <x:v>138731.28890318979</x:v>
      </x:c>
      <x:c r="R9929" s="55">
        <x:f t="shared" si="1859"/>
        <x:v>10530.711096810206</x:v>
      </x:c>
      <x:c r="S9929" s="1" t="str">
        <x:f t="shared" si="1860"/>
        <x:v>NO</x:v>
      </x:c>
      <x:c r="T9929" s="1">
        <x:f t="shared" si="1861"/>
        <x:v>-9.9999999999999997E+98</x:v>
      </x:c>
    </x:row>
    <x:row r="9930">
      <x:c r="A9930" s="1"/>
      <x:c r="B9930" s="1"/>
      <x:c r="C9930" s="1"/>
      <x:c r="D9930" s="1"/>
      <x:c r="E9930" s="1"/>
      <x:c r="F9930" s="1"/>
      <x:c r="G9930" s="1"/>
      <x:c r="H9930" s="1"/>
      <x:c r="I9930" s="53">
        <x:f t="shared" si="1850"/>
        <x:v>15</x:v>
      </x:c>
      <x:c r="J9930" s="53">
        <x:f t="shared" si="1851"/>
        <x:v>3</x:v>
      </x:c>
      <x:c r="K9930" s="53">
        <x:f t="shared" si="1852"/>
        <x:v>26</x:v>
      </x:c>
      <x:c r="L9930" s="53">
        <x:f t="shared" si="1853"/>
        <x:v>44</x:v>
      </x:c>
      <x:c r="M9930" s="54">
        <x:f t="shared" si="1854"/>
        <x:v>7352.2622447844496</x:v>
      </x:c>
      <x:c r="N9930" s="54">
        <x:f t="shared" si="1855"/>
        <x:v>4.6057376699892014</x:v>
      </x:c>
      <x:c r="O9930" s="55">
        <x:f t="shared" si="1856"/>
        <x:v>208482</x:v>
      </x:c>
      <x:c r="P9930" s="55">
        <x:f t="shared" si="1857"/>
        <x:v>37400</x:v>
      </x:c>
      <x:c r="Q9930" s="55">
        <x:f t="shared" si="1858"/>
        <x:v>140143.44174973003</x:v>
      </x:c>
      <x:c r="R9930" s="55">
        <x:f t="shared" si="1859"/>
        <x:v>10938.558250269969</x:v>
      </x:c>
      <x:c r="S9930" s="1" t="str">
        <x:f t="shared" si="1860"/>
        <x:v>NO</x:v>
      </x:c>
      <x:c r="T9930" s="1">
        <x:f t="shared" si="1861"/>
        <x:v>-9.9999999999999997E+98</x:v>
      </x:c>
    </x:row>
    <x:row r="9931">
      <x:c r="A9931" s="1"/>
      <x:c r="B9931" s="1"/>
      <x:c r="C9931" s="1"/>
      <x:c r="D9931" s="1"/>
      <x:c r="E9931" s="1"/>
      <x:c r="F9931" s="1"/>
      <x:c r="G9931" s="1"/>
      <x:c r="H9931" s="1"/>
      <x:c r="I9931" s="53">
        <x:f t="shared" si="1850"/>
        <x:v>15</x:v>
      </x:c>
      <x:c r="J9931" s="53">
        <x:f t="shared" si="1851"/>
        <x:v>3</x:v>
      </x:c>
      <x:c r="K9931" s="53">
        <x:f t="shared" si="1852"/>
        <x:v>27</x:v>
      </x:c>
      <x:c r="L9931" s="53">
        <x:f t="shared" si="1853"/>
        <x:v>45</x:v>
      </x:c>
      <x:c r="M9931" s="54">
        <x:f t="shared" si="1854"/>
        <x:v>7435.3959493042057</x:v>
      </x:c>
      <x:c r="N9931" s="54">
        <x:f t="shared" si="1855"/>
        <x:v>4.6634694092390321</x:v>
      </x:c>
      <x:c r="O9931" s="55">
        <x:f t="shared" si="1856"/>
        <x:v>211182</x:v>
      </x:c>
      <x:c r="P9931" s="55">
        <x:f t="shared" si="1857"/>
        <x:v>38280</x:v>
      </x:c>
      <x:c r="Q9931" s="55">
        <x:f t="shared" si="1858"/>
        <x:v>141586.73523097578</x:v>
      </x:c>
      <x:c r="R9931" s="55">
        <x:f t="shared" si="1859"/>
        <x:v>11315.264769024216</x:v>
      </x:c>
      <x:c r="S9931" s="1" t="str">
        <x:f t="shared" si="1860"/>
        <x:v>NO</x:v>
      </x:c>
      <x:c r="T9931" s="1">
        <x:f t="shared" si="1861"/>
        <x:v>-9.9999999999999997E+98</x:v>
      </x:c>
    </x:row>
    <x:row r="9932">
      <x:c r="A9932" s="1"/>
      <x:c r="B9932" s="1"/>
      <x:c r="C9932" s="1"/>
      <x:c r="D9932" s="1"/>
      <x:c r="E9932" s="1"/>
      <x:c r="F9932" s="1"/>
      <x:c r="G9932" s="1"/>
      <x:c r="H9932" s="1"/>
      <x:c r="I9932" s="53">
        <x:f t="shared" si="1850"/>
        <x:v>15</x:v>
      </x:c>
      <x:c r="J9932" s="53">
        <x:f t="shared" si="1851"/>
        <x:v>3</x:v>
      </x:c>
      <x:c r="K9932" s="53">
        <x:f t="shared" si="1852"/>
        <x:v>28</x:v>
      </x:c>
      <x:c r="L9932" s="53">
        <x:f t="shared" si="1853"/>
        <x:v>46</x:v>
      </x:c>
      <x:c r="M9932" s="54">
        <x:f t="shared" si="1854"/>
        <x:v>7520.3554875213595</x:v>
      </x:c>
      <x:c r="N9932" s="54">
        <x:f t="shared" si="1855"/>
        <x:v>4.7224690885564993</x:v>
      </x:c>
      <x:c r="O9932" s="55">
        <x:f t="shared" si="1856"/>
        <x:v>213882</x:v>
      </x:c>
      <x:c r="P9932" s="55">
        <x:f t="shared" si="1857"/>
        <x:v>39160</x:v>
      </x:c>
      <x:c r="Q9932" s="55">
        <x:f t="shared" si="1858"/>
        <x:v>143061.72721391247</x:v>
      </x:c>
      <x:c r="R9932" s="55">
        <x:f t="shared" si="1859"/>
        <x:v>11660.272786087531</x:v>
      </x:c>
      <x:c r="S9932" s="1" t="str">
        <x:f t="shared" si="1860"/>
        <x:v>NO</x:v>
      </x:c>
      <x:c r="T9932" s="1">
        <x:f t="shared" si="1861"/>
        <x:v>-9.9999999999999997E+98</x:v>
      </x:c>
    </x:row>
    <x:row r="9933">
      <x:c r="A9933" s="1"/>
      <x:c r="B9933" s="1"/>
      <x:c r="C9933" s="1"/>
      <x:c r="D9933" s="1"/>
      <x:c r="E9933" s="1"/>
      <x:c r="F9933" s="1"/>
      <x:c r="G9933" s="1"/>
      <x:c r="H9933" s="1"/>
      <x:c r="I9933" s="53">
        <x:f t="shared" si="1850"/>
        <x:v>15</x:v>
      </x:c>
      <x:c r="J9933" s="53">
        <x:f t="shared" si="1851"/>
        <x:v>3</x:v>
      </x:c>
      <x:c r="K9933" s="53">
        <x:f t="shared" si="1852"/>
        <x:v>29</x:v>
      </x:c>
      <x:c r="L9933" s="53">
        <x:f t="shared" si="1853"/>
        <x:v>47</x:v>
      </x:c>
      <x:c r="M9933" s="54">
        <x:f t="shared" si="1854"/>
        <x:v>7607.1735156370132</x:v>
      </x:c>
      <x:c r="N9933" s="54">
        <x:f t="shared" si="1855"/>
        <x:v>4.7827593858590367</x:v>
      </x:c>
      <x:c r="O9933" s="55">
        <x:f t="shared" si="1856"/>
        <x:v>216582</x:v>
      </x:c>
      <x:c r="P9933" s="55">
        <x:f t="shared" si="1857"/>
        <x:v>40040</x:v>
      </x:c>
      <x:c r="Q9933" s="55">
        <x:f t="shared" si="1858"/>
        <x:v>144568.98464647593</x:v>
      </x:c>
      <x:c r="R9933" s="55">
        <x:f t="shared" si="1859"/>
        <x:v>11973.015353524068</x:v>
      </x:c>
      <x:c r="S9933" s="1" t="str">
        <x:f t="shared" si="1860"/>
        <x:v>NO</x:v>
      </x:c>
      <x:c r="T9933" s="1">
        <x:f t="shared" si="1861"/>
        <x:v>-9.9999999999999997E+98</x:v>
      </x:c>
    </x:row>
    <x:row r="9934">
      <x:c r="A9934" s="1"/>
      <x:c r="B9934" s="1"/>
      <x:c r="C9934" s="1"/>
      <x:c r="D9934" s="1"/>
      <x:c r="E9934" s="1"/>
      <x:c r="F9934" s="1"/>
      <x:c r="G9934" s="1"/>
      <x:c r="H9934" s="1"/>
      <x:c r="I9934" s="53">
        <x:f t="shared" si="1850"/>
        <x:v>15</x:v>
      </x:c>
      <x:c r="J9934" s="53">
        <x:f t="shared" si="1851"/>
        <x:v>3</x:v>
      </x:c>
      <x:c r="K9934" s="53">
        <x:f t="shared" si="1852"/>
        <x:v>30</x:v>
      </x:c>
      <x:c r="L9934" s="53">
        <x:f t="shared" si="1853"/>
        <x:v>48</x:v>
      </x:c>
      <x:c r="M9934" s="54">
        <x:f t="shared" si="1854"/>
        <x:v>7695.8832209707844</x:v>
      </x:c>
      <x:c r="N9934" s="54">
        <x:f t="shared" si="1855"/>
        <x:v>4.8443633478963779</x:v>
      </x:c>
      <x:c r="O9934" s="55">
        <x:f t="shared" si="1856"/>
        <x:v>219282</x:v>
      </x:c>
      <x:c r="P9934" s="55">
        <x:f t="shared" si="1857"/>
        <x:v>40920</x:v>
      </x:c>
      <x:c r="Q9934" s="55">
        <x:f t="shared" si="1858"/>
        <x:v>146109.08369740943</x:v>
      </x:c>
      <x:c r="R9934" s="55">
        <x:f t="shared" si="1859"/>
        <x:v>12252.916302590573</x:v>
      </x:c>
      <x:c r="S9934" s="1" t="str">
        <x:f t="shared" si="1860"/>
        <x:v>NO</x:v>
      </x:c>
      <x:c r="T9934" s="1">
        <x:f t="shared" si="1861"/>
        <x:v>-9.9999999999999997E+98</x:v>
      </x:c>
    </x:row>
    <x:row r="9935">
      <x:c r="A9935" s="1"/>
      <x:c r="B9935" s="1"/>
      <x:c r="C9935" s="1"/>
      <x:c r="D9935" s="1"/>
      <x:c r="E9935" s="1"/>
      <x:c r="F9935" s="1"/>
      <x:c r="G9935" s="1"/>
      <x:c r="H9935" s="1"/>
      <x:c r="I9935" s="53">
        <x:f t="shared" si="1850"/>
        <x:v>15</x:v>
      </x:c>
      <x:c r="J9935" s="53">
        <x:f t="shared" si="1851"/>
        <x:v>4</x:v>
      </x:c>
      <x:c r="K9935" s="53">
        <x:f t="shared" si="1852"/>
        <x:v>0</x:v>
      </x:c>
      <x:c r="L9935" s="53">
        <x:f t="shared" si="1853"/>
        <x:v>19</x:v>
      </x:c>
      <x:c r="M9935" s="54">
        <x:f t="shared" si="1854"/>
        <x:v>5771.742575586135</x:v>
      </x:c>
      <x:c r="N9935" s="54">
        <x:f t="shared" si="1855"/>
        <x:v>3.5081545663792606</x:v>
      </x:c>
      <x:c r="O9935" s="55">
        <x:f t="shared" si="1856"/>
        <x:v>140376</x:v>
      </x:c>
      <x:c r="P9935" s="55">
        <x:f t="shared" si="1857"/>
        <x:v>14960</x:v>
      </x:c>
      <x:c r="Q9935" s="55">
        <x:f t="shared" si="1858"/>
        <x:v>112703.86415948151</x:v>
      </x:c>
      <x:c r="R9935" s="55">
        <x:f t="shared" si="1859"/>
        <x:v>-7287.8641594815126</x:v>
      </x:c>
      <x:c r="S9935" s="1" t="str">
        <x:f t="shared" si="1860"/>
        <x:v>YES</x:v>
      </x:c>
      <x:c r="T9935" s="1">
        <x:f t="shared" si="1861"/>
        <x:v>-7287.8641594815126</x:v>
      </x:c>
    </x:row>
    <x:row r="9936">
      <x:c r="A9936" s="1"/>
      <x:c r="B9936" s="1"/>
      <x:c r="C9936" s="1"/>
      <x:c r="D9936" s="1"/>
      <x:c r="E9936" s="1"/>
      <x:c r="F9936" s="1"/>
      <x:c r="G9936" s="1"/>
      <x:c r="H9936" s="1"/>
      <x:c r="I9936" s="53">
        <x:f t="shared" si="1850"/>
        <x:v>15</x:v>
      </x:c>
      <x:c r="J9936" s="53">
        <x:f t="shared" si="1851"/>
        <x:v>4</x:v>
      </x:c>
      <x:c r="K9936" s="53">
        <x:f t="shared" si="1852"/>
        <x:v>1</x:v>
      </x:c>
      <x:c r="L9936" s="53">
        <x:f t="shared" si="1853"/>
        <x:v>20</x:v>
      </x:c>
      <x:c r="M9936" s="54">
        <x:f t="shared" si="1854"/>
        <x:v>5817.305075586135</x:v>
      </x:c>
      <x:c r="N9936" s="54">
        <x:f t="shared" si="1855"/>
        <x:v>3.5397951913792602</x:v>
      </x:c>
      <x:c r="O9936" s="55">
        <x:f t="shared" si="1856"/>
        <x:v>143076</x:v>
      </x:c>
      <x:c r="P9936" s="55">
        <x:f t="shared" si="1857"/>
        <x:v>15840</x:v>
      </x:c>
      <x:c r="Q9936" s="55">
        <x:f t="shared" si="1858"/>
        <x:v>113494.87978448151</x:v>
      </x:c>
      <x:c r="R9936" s="55">
        <x:f t="shared" si="1859"/>
        <x:v>-6258.8797844815126</x:v>
      </x:c>
      <x:c r="S9936" s="1" t="str">
        <x:f t="shared" si="1860"/>
        <x:v>YES</x:v>
      </x:c>
      <x:c r="T9936" s="1">
        <x:f t="shared" si="1861"/>
        <x:v>-6258.8797844815126</x:v>
      </x:c>
    </x:row>
    <x:row r="9937">
      <x:c r="A9937" s="1"/>
      <x:c r="B9937" s="1"/>
      <x:c r="C9937" s="1"/>
      <x:c r="D9937" s="1"/>
      <x:c r="E9937" s="1"/>
      <x:c r="F9937" s="1"/>
      <x:c r="G9937" s="1"/>
      <x:c r="H9937" s="1"/>
      <x:c r="I9937" s="53">
        <x:f t="shared" si="1850"/>
        <x:v>15</x:v>
      </x:c>
      <x:c r="J9937" s="53">
        <x:f t="shared" si="1851"/>
        <x:v>4</x:v>
      </x:c>
      <x:c r="K9937" s="53">
        <x:f t="shared" si="1852"/>
        <x:v>2</x:v>
      </x:c>
      <x:c r="L9937" s="53">
        <x:f t="shared" si="1853"/>
        <x:v>21</x:v>
      </x:c>
      <x:c r="M9937" s="54">
        <x:f t="shared" si="1854"/>
        <x:v>5864.0066380861354</x:v>
      </x:c>
      <x:c r="N9937" s="54">
        <x:f t="shared" si="1855"/>
        <x:v>3.5722268320042607</x:v>
      </x:c>
      <x:c r="O9937" s="55">
        <x:f t="shared" si="1856"/>
        <x:v>145776</x:v>
      </x:c>
      <x:c r="P9937" s="55">
        <x:f t="shared" si="1857"/>
        <x:v>16720</x:v>
      </x:c>
      <x:c r="Q9937" s="55">
        <x:f t="shared" si="1858"/>
        <x:v>114305.67080010651</x:v>
      </x:c>
      <x:c r="R9937" s="55">
        <x:f t="shared" si="1859"/>
        <x:v>-5249.6708001065126</x:v>
      </x:c>
      <x:c r="S9937" s="1" t="str">
        <x:f t="shared" si="1860"/>
        <x:v>YES</x:v>
      </x:c>
      <x:c r="T9937" s="1">
        <x:f t="shared" si="1861"/>
        <x:v>-5249.6708001065126</x:v>
      </x:c>
    </x:row>
    <x:row r="9938">
      <x:c r="A9938" s="1"/>
      <x:c r="B9938" s="1"/>
      <x:c r="C9938" s="1"/>
      <x:c r="D9938" s="1"/>
      <x:c r="E9938" s="1"/>
      <x:c r="F9938" s="1"/>
      <x:c r="G9938" s="1"/>
      <x:c r="H9938" s="1"/>
      <x:c r="I9938" s="53">
        <x:f t="shared" si="1850"/>
        <x:v>15</x:v>
      </x:c>
      <x:c r="J9938" s="53">
        <x:f t="shared" si="1851"/>
        <x:v>4</x:v>
      </x:c>
      <x:c r="K9938" s="53">
        <x:f t="shared" si="1852"/>
        <x:v>3</x:v>
      </x:c>
      <x:c r="L9938" s="53">
        <x:f t="shared" si="1853"/>
        <x:v>22</x:v>
      </x:c>
      <x:c r="M9938" s="54">
        <x:f t="shared" si="1854"/>
        <x:v>5911.8686205080103</x:v>
      </x:c>
      <x:c r="N9938" s="54">
        <x:f t="shared" si="1855"/>
        <x:v>3.6054643197972291</x:v>
      </x:c>
      <x:c r="O9938" s="55">
        <x:f t="shared" si="1856"/>
        <x:v>148476</x:v>
      </x:c>
      <x:c r="P9938" s="55">
        <x:f t="shared" si="1857"/>
        <x:v>17600</x:v>
      </x:c>
      <x:c r="Q9938" s="55">
        <x:f t="shared" si="1858"/>
        <x:v>115136.60799493073</x:v>
      </x:c>
      <x:c r="R9938" s="55">
        <x:f t="shared" si="1859"/>
        <x:v>-4260.6079949307314</x:v>
      </x:c>
      <x:c r="S9938" s="1" t="str">
        <x:f t="shared" si="1860"/>
        <x:v>YES</x:v>
      </x:c>
      <x:c r="T9938" s="1">
        <x:f t="shared" si="1861"/>
        <x:v>-4260.6079949307314</x:v>
      </x:c>
    </x:row>
    <x:row r="9939">
      <x:c r="A9939" s="1"/>
      <x:c r="B9939" s="1"/>
      <x:c r="C9939" s="1"/>
      <x:c r="D9939" s="1"/>
      <x:c r="E9939" s="1"/>
      <x:c r="F9939" s="1"/>
      <x:c r="G9939" s="1"/>
      <x:c r="H9939" s="1"/>
      <x:c r="I9939" s="53">
        <x:f t="shared" si="1850"/>
        <x:v>15</x:v>
      </x:c>
      <x:c r="J9939" s="53">
        <x:f t="shared" si="1851"/>
        <x:v>4</x:v>
      </x:c>
      <x:c r="K9939" s="53">
        <x:f t="shared" si="1852"/>
        <x:v>4</x:v>
      </x:c>
      <x:c r="L9939" s="53">
        <x:f t="shared" si="1853"/>
        <x:v>23</x:v>
      </x:c>
      <x:c r="M9939" s="54">
        <x:f t="shared" si="1854"/>
        <x:v>5960.9127362306663</x:v>
      </x:c>
      <x:c r="N9939" s="54">
        <x:f t="shared" si="1855"/>
        <x:v>3.6395227334935183</x:v>
      </x:c>
      <x:c r="O9939" s="55">
        <x:f t="shared" si="1856"/>
        <x:v>151176</x:v>
      </x:c>
      <x:c r="P9939" s="55">
        <x:f t="shared" si="1857"/>
        <x:v>18480</x:v>
      </x:c>
      <x:c r="Q9939" s="55">
        <x:f t="shared" si="1858"/>
        <x:v>115988.06833733796</x:v>
      </x:c>
      <x:c r="R9939" s="55">
        <x:f t="shared" si="1859"/>
        <x:v>-3292.0683373379579</x:v>
      </x:c>
      <x:c r="S9939" s="1" t="str">
        <x:f t="shared" si="1860"/>
        <x:v>YES</x:v>
      </x:c>
      <x:c r="T9939" s="1">
        <x:f t="shared" si="1861"/>
        <x:v>-3292.0683373379579</x:v>
      </x:c>
    </x:row>
    <x:row r="9940">
      <x:c r="A9940" s="1"/>
      <x:c r="B9940" s="1"/>
      <x:c r="C9940" s="1"/>
      <x:c r="D9940" s="1"/>
      <x:c r="E9940" s="1"/>
      <x:c r="F9940" s="1"/>
      <x:c r="G9940" s="1"/>
      <x:c r="H9940" s="1"/>
      <x:c r="I9940" s="53">
        <x:f t="shared" si="1850"/>
        <x:v>15</x:v>
      </x:c>
      <x:c r="J9940" s="53">
        <x:f t="shared" si="1851"/>
        <x:v>4</x:v>
      </x:c>
      <x:c r="K9940" s="53">
        <x:f t="shared" si="1852"/>
        <x:v>5</x:v>
      </x:c>
      <x:c r="L9940" s="53">
        <x:f t="shared" si="1853"/>
        <x:v>24</x:v>
      </x:c>
      <x:c r="M9940" s="54">
        <x:f t="shared" si="1854"/>
        <x:v>6011.1610601518696</x:v>
      </x:c>
      <x:c r="N9940" s="54">
        <x:f t="shared" si="1855"/>
        <x:v>3.6744174028832428</x:v>
      </x:c>
      <x:c r="O9940" s="55">
        <x:f t="shared" si="1856"/>
        <x:v>153876</x:v>
      </x:c>
      <x:c r="P9940" s="55">
        <x:f t="shared" si="1857"/>
        <x:v>19360</x:v>
      </x:c>
      <x:c r="Q9940" s="55">
        <x:f t="shared" si="1858"/>
        <x:v>116860.43507208106</x:v>
      </x:c>
      <x:c r="R9940" s="55">
        <x:f t="shared" si="1859"/>
        <x:v>-2344.4350720810617</x:v>
      </x:c>
      <x:c r="S9940" s="1" t="str">
        <x:f t="shared" si="1860"/>
        <x:v>YES</x:v>
      </x:c>
      <x:c r="T9940" s="1">
        <x:f t="shared" si="1861"/>
        <x:v>-2344.4350720810617</x:v>
      </x:c>
    </x:row>
    <x:row r="9941">
      <x:c r="A9941" s="1"/>
      <x:c r="B9941" s="1"/>
      <x:c r="C9941" s="1"/>
      <x:c r="D9941" s="1"/>
      <x:c r="E9941" s="1"/>
      <x:c r="F9941" s="1"/>
      <x:c r="G9941" s="1"/>
      <x:c r="H9941" s="1"/>
      <x:c r="I9941" s="53">
        <x:f t="shared" si="1850"/>
        <x:v>15</x:v>
      </x:c>
      <x:c r="J9941" s="53">
        <x:f t="shared" si="1851"/>
        <x:v>4</x:v>
      </x:c>
      <x:c r="K9941" s="53">
        <x:f t="shared" si="1852"/>
        <x:v>6</x:v>
      </x:c>
      <x:c r="L9941" s="53">
        <x:f t="shared" si="1853"/>
        <x:v>25</x:v>
      </x:c>
      <x:c r="M9941" s="54">
        <x:f t="shared" si="1854"/>
        <x:v>6062.6360343335027</x:v>
      </x:c>
      <x:c r="N9941" s="54">
        <x:f t="shared" si="1855"/>
        <x:v>3.7101639127315993</x:v>
      </x:c>
      <x:c r="O9941" s="55">
        <x:f t="shared" si="1856"/>
        <x:v>156576</x:v>
      </x:c>
      <x:c r="P9941" s="55">
        <x:f t="shared" si="1857"/>
        <x:v>20240</x:v>
      </x:c>
      <x:c r="Q9941" s="55">
        <x:f t="shared" si="1858"/>
        <x:v>117754.09781828997</x:v>
      </x:c>
      <x:c r="R9941" s="55">
        <x:f t="shared" si="1859"/>
        <x:v>-1418.0978182899707</x:v>
      </x:c>
      <x:c r="S9941" s="1" t="str">
        <x:f t="shared" si="1860"/>
        <x:v>YES</x:v>
      </x:c>
      <x:c r="T9941" s="1">
        <x:f t="shared" si="1861"/>
        <x:v>-1418.0978182899707</x:v>
      </x:c>
    </x:row>
    <x:row r="9942">
      <x:c r="A9942" s="1"/>
      <x:c r="B9942" s="1"/>
      <x:c r="C9942" s="1"/>
      <x:c r="D9942" s="1"/>
      <x:c r="E9942" s="1"/>
      <x:c r="F9942" s="1"/>
      <x:c r="G9942" s="1"/>
      <x:c r="H9942" s="1"/>
      <x:c r="I9942" s="53">
        <x:f t="shared" si="1850"/>
        <x:v>15</x:v>
      </x:c>
      <x:c r="J9942" s="53">
        <x:f t="shared" si="1851"/>
        <x:v>4</x:v>
      </x:c>
      <x:c r="K9942" s="53">
        <x:f t="shared" si="1852"/>
        <x:v>7</x:v>
      </x:c>
      <x:c r="L9942" s="53">
        <x:f t="shared" si="1853"/>
        <x:v>26</x:v>
      </x:c>
      <x:c r="M9942" s="54">
        <x:f t="shared" si="1854"/>
        <x:v>6115.3604737314636</x:v>
      </x:c>
      <x:c r="N9942" s="54">
        <x:f t="shared" si="1855"/>
        <x:v>3.7467781067579606</x:v>
      </x:c>
      <x:c r="O9942" s="55">
        <x:f t="shared" si="1856"/>
        <x:v>159276</x:v>
      </x:c>
      <x:c r="P9942" s="55">
        <x:f t="shared" si="1857"/>
        <x:v>21120</x:v>
      </x:c>
      <x:c r="Q9942" s="55">
        <x:f t="shared" si="1858"/>
        <x:v>118669.45266894902</x:v>
      </x:c>
      <x:c r="R9942" s="55">
        <x:f t="shared" si="1859"/>
        <x:v>-513.45266894901579</x:v>
      </x:c>
      <x:c r="S9942" s="1" t="str">
        <x:f t="shared" si="1860"/>
        <x:v>YES</x:v>
      </x:c>
      <x:c r="T9942" s="1">
        <x:f t="shared" si="1861"/>
        <x:v>-513.45266894901579</x:v>
      </x:c>
    </x:row>
    <x:row r="9943">
      <x:c r="A9943" s="1"/>
      <x:c r="B9943" s="1"/>
      <x:c r="C9943" s="1"/>
      <x:c r="D9943" s="1"/>
      <x:c r="E9943" s="1"/>
      <x:c r="F9943" s="1"/>
      <x:c r="G9943" s="1"/>
      <x:c r="H9943" s="1"/>
      <x:c r="I9943" s="53">
        <x:f t="shared" si="1850"/>
        <x:v>15</x:v>
      </x:c>
      <x:c r="J9943" s="53">
        <x:f t="shared" si="1851"/>
        <x:v>4</x:v>
      </x:c>
      <x:c r="K9943" s="53">
        <x:f t="shared" si="1852"/>
        <x:v>8</x:v>
      </x:c>
      <x:c r="L9943" s="53">
        <x:f t="shared" si="1853"/>
        <x:v>27</x:v>
      </x:c>
      <x:c r="M9943" s="54">
        <x:f t="shared" si="1854"/>
        <x:v>6169.3575720114432</x:v>
      </x:c>
      <x:c r="N9943" s="54">
        <x:f t="shared" si="1855"/>
        <x:v>3.7842760916746134</x:v>
      </x:c>
      <x:c r="O9943" s="55">
        <x:f t="shared" si="1856"/>
        <x:v>161976</x:v>
      </x:c>
      <x:c r="P9943" s="55">
        <x:f t="shared" si="1857"/>
        <x:v>22000</x:v>
      </x:c>
      <x:c r="Q9943" s="55">
        <x:f t="shared" si="1858"/>
        <x:v>119606.90229186534</x:v>
      </x:c>
      <x:c r="R9943" s="55">
        <x:f t="shared" si="1859"/>
        <x:v>369.09770813466457</x:v>
      </x:c>
      <x:c r="S9943" s="1" t="str">
        <x:f t="shared" si="1860"/>
        <x:v>YES</x:v>
      </x:c>
      <x:c r="T9943" s="1">
        <x:f t="shared" si="1861"/>
        <x:v>369.09770813466457</x:v>
      </x:c>
    </x:row>
    <x:row r="9944">
      <x:c r="A9944" s="1"/>
      <x:c r="B9944" s="1"/>
      <x:c r="C9944" s="1"/>
      <x:c r="D9944" s="1"/>
      <x:c r="E9944" s="1"/>
      <x:c r="F9944" s="1"/>
      <x:c r="G9944" s="1"/>
      <x:c r="H9944" s="1"/>
      <x:c r="I9944" s="53">
        <x:f t="shared" si="1850"/>
        <x:v>15</x:v>
      </x:c>
      <x:c r="J9944" s="53">
        <x:f t="shared" si="1851"/>
        <x:v>4</x:v>
      </x:c>
      <x:c r="K9944" s="53">
        <x:f t="shared" si="1852"/>
        <x:v>9</x:v>
      </x:c>
      <x:c r="L9944" s="53">
        <x:f t="shared" si="1853"/>
        <x:v>28</x:v>
      </x:c>
      <x:c r="M9944" s="54">
        <x:f t="shared" si="1854"/>
        <x:v>6224.6509074518381</x:v>
      </x:c>
      <x:c r="N9944" s="54">
        <x:f t="shared" si="1855"/>
        <x:v>3.8226742412859989</x:v>
      </x:c>
      <x:c r="O9944" s="55">
        <x:f t="shared" si="1856"/>
        <x:v>164676</x:v>
      </x:c>
      <x:c r="P9944" s="55">
        <x:f t="shared" si="1857"/>
        <x:v>22880</x:v>
      </x:c>
      <x:c r="Q9944" s="55">
        <x:f t="shared" si="1858"/>
        <x:v>120566.85603214997</x:v>
      </x:c>
      <x:c r="R9944" s="55">
        <x:f t="shared" si="1859"/>
        <x:v>1229.1439678500319</x:v>
      </x:c>
      <x:c r="S9944" s="1" t="str">
        <x:f t="shared" si="1860"/>
        <x:v>YES</x:v>
      </x:c>
      <x:c r="T9944" s="1">
        <x:f t="shared" si="1861"/>
        <x:v>1229.1439678500319</x:v>
      </x:c>
    </x:row>
    <x:row r="9945">
      <x:c r="A9945" s="1"/>
      <x:c r="B9945" s="1"/>
      <x:c r="C9945" s="1"/>
      <x:c r="D9945" s="1"/>
      <x:c r="E9945" s="1"/>
      <x:c r="F9945" s="1"/>
      <x:c r="G9945" s="1"/>
      <x:c r="H9945" s="1"/>
      <x:c r="I9945" s="53">
        <x:f t="shared" si="1850"/>
        <x:v>15</x:v>
      </x:c>
      <x:c r="J9945" s="53">
        <x:f t="shared" si="1851"/>
        <x:v>4</x:v>
      </x:c>
      <x:c r="K9945" s="53">
        <x:f t="shared" si="1852"/>
        <x:v>10</x:v>
      </x:c>
      <x:c r="L9945" s="53">
        <x:f t="shared" si="1853"/>
        <x:v>29</x:v>
      </x:c>
      <x:c r="M9945" s="54">
        <x:f t="shared" si="1854"/>
        <x:v>6281.2644489350505</x:v>
      </x:c>
      <x:c r="N9945" s="54">
        <x:f t="shared" si="1855"/>
        <x:v>3.8619892006493406</x:v>
      </x:c>
      <x:c r="O9945" s="55">
        <x:f t="shared" si="1856"/>
        <x:v>167376</x:v>
      </x:c>
      <x:c r="P9945" s="55">
        <x:f t="shared" si="1857"/>
        <x:v>23760</x:v>
      </x:c>
      <x:c r="Q9945" s="55">
        <x:f t="shared" si="1858"/>
        <x:v>121549.73001623352</x:v>
      </x:c>
      <x:c r="R9945" s="55">
        <x:f t="shared" si="1859"/>
        <x:v>2066.2699837664841</x:v>
      </x:c>
      <x:c r="S9945" s="1" t="str">
        <x:f t="shared" si="1860"/>
        <x:v>YES</x:v>
      </x:c>
      <x:c r="T9945" s="1">
        <x:f t="shared" si="1861"/>
        <x:v>2066.2699837664841</x:v>
      </x:c>
    </x:row>
    <x:row r="9946">
      <x:c r="A9946" s="1"/>
      <x:c r="B9946" s="1"/>
      <x:c r="C9946" s="1"/>
      <x:c r="D9946" s="1"/>
      <x:c r="E9946" s="1"/>
      <x:c r="F9946" s="1"/>
      <x:c r="G9946" s="1"/>
      <x:c r="H9946" s="1"/>
      <x:c r="I9946" s="53">
        <x:f t="shared" si="1850"/>
        <x:v>15</x:v>
      </x:c>
      <x:c r="J9946" s="53">
        <x:f t="shared" si="1851"/>
        <x:v>4</x:v>
      </x:c>
      <x:c r="K9946" s="53">
        <x:f t="shared" si="1852"/>
        <x:v>11</x:v>
      </x:c>
      <x:c r="L9946" s="53">
        <x:f t="shared" si="1853"/>
        <x:v>30</x:v>
      </x:c>
      <x:c r="M9946" s="54">
        <x:f t="shared" si="1854"/>
        <x:v>6339.2225620284898</x:v>
      </x:c>
      <x:c r="N9946" s="54">
        <x:f t="shared" si="1855"/>
        <x:v>3.9022378902975623</x:v>
      </x:c>
      <x:c r="O9946" s="55">
        <x:f t="shared" si="1856"/>
        <x:v>170076</x:v>
      </x:c>
      <x:c r="P9946" s="55">
        <x:f t="shared" si="1857"/>
        <x:v>24640</x:v>
      </x:c>
      <x:c r="Q9946" s="55">
        <x:f t="shared" si="1858"/>
        <x:v>122555.94725743905</x:v>
      </x:c>
      <x:c r="R9946" s="55">
        <x:f t="shared" si="1859"/>
        <x:v>2880.0527425609471</x:v>
      </x:c>
      <x:c r="S9946" s="1" t="str">
        <x:f t="shared" si="1860"/>
        <x:v>YES</x:v>
      </x:c>
      <x:c r="T9946" s="1">
        <x:f t="shared" si="1861"/>
        <x:v>2880.0527425609471</x:v>
      </x:c>
    </x:row>
    <x:row r="9947">
      <x:c r="A9947" s="1"/>
      <x:c r="B9947" s="1"/>
      <x:c r="C9947" s="1"/>
      <x:c r="D9947" s="1"/>
      <x:c r="E9947" s="1"/>
      <x:c r="F9947" s="1"/>
      <x:c r="G9947" s="1"/>
      <x:c r="H9947" s="1"/>
      <x:c r="I9947" s="53">
        <x:f t="shared" si="1850"/>
        <x:v>15</x:v>
      </x:c>
      <x:c r="J9947" s="53">
        <x:f t="shared" si="1851"/>
        <x:v>4</x:v>
      </x:c>
      <x:c r="K9947" s="53">
        <x:f t="shared" si="1852"/>
        <x:v>12</x:v>
      </x:c>
      <x:c r="L9947" s="53">
        <x:f t="shared" si="1853"/>
        <x:v>31</x:v>
      </x:c>
      <x:c r="M9947" s="54">
        <x:f t="shared" si="1854"/>
        <x:v>6398.5500151565539</x:v>
      </x:c>
      <x:c r="N9947" s="54">
        <x:f t="shared" si="1855"/>
        <x:v>3.9434375105253845</x:v>
      </x:c>
      <x:c r="O9947" s="55">
        <x:f t="shared" si="1856"/>
        <x:v>172776</x:v>
      </x:c>
      <x:c r="P9947" s="55">
        <x:f t="shared" si="1857"/>
        <x:v>25520</x:v>
      </x:c>
      <x:c r="Q9947" s="55">
        <x:f t="shared" si="1858"/>
        <x:v>123585.93776313461</x:v>
      </x:c>
      <x:c r="R9947" s="55">
        <x:f t="shared" si="1859"/>
        <x:v>3670.0622368653858</x:v>
      </x:c>
      <x:c r="S9947" s="1" t="str">
        <x:f t="shared" si="1860"/>
        <x:v>YES</x:v>
      </x:c>
      <x:c r="T9947" s="1">
        <x:f t="shared" si="1861"/>
        <x:v>3670.0622368653858</x:v>
      </x:c>
    </x:row>
    <x:row r="9948">
      <x:c r="A9948" s="1"/>
      <x:c r="B9948" s="1"/>
      <x:c r="C9948" s="1"/>
      <x:c r="D9948" s="1"/>
      <x:c r="E9948" s="1"/>
      <x:c r="F9948" s="1"/>
      <x:c r="G9948" s="1"/>
      <x:c r="H9948" s="1"/>
      <x:c r="I9948" s="53">
        <x:f t="shared" si="1850"/>
        <x:v>15</x:v>
      </x:c>
      <x:c r="J9948" s="53">
        <x:f t="shared" si="1851"/>
        <x:v>4</x:v>
      </x:c>
      <x:c r="K9948" s="53">
        <x:f t="shared" si="1852"/>
        <x:v>13</x:v>
      </x:c>
      <x:c r="L9948" s="53">
        <x:f t="shared" si="1853"/>
        <x:v>32</x:v>
      </x:c>
      <x:c r="M9948" s="54">
        <x:f t="shared" si="1854"/>
        <x:v>6459.271985864938</x:v>
      </x:c>
      <x:c r="N9948" s="54">
        <x:f t="shared" si="1855"/>
        <x:v>3.9856055457395403</x:v>
      </x:c>
      <x:c r="O9948" s="55">
        <x:f t="shared" si="1856"/>
        <x:v>175476</x:v>
      </x:c>
      <x:c r="P9948" s="55">
        <x:f t="shared" si="1857"/>
        <x:v>26400</x:v>
      </x:c>
      <x:c r="Q9948" s="55">
        <x:f t="shared" si="1858"/>
        <x:v>124640.13864348851</x:v>
      </x:c>
      <x:c r="R9948" s="55">
        <x:f t="shared" si="1859"/>
        <x:v>4435.8613565114938</x:v>
      </x:c>
      <x:c r="S9948" s="1" t="str">
        <x:f t="shared" si="1860"/>
        <x:v>YES</x:v>
      </x:c>
      <x:c r="T9948" s="1">
        <x:f t="shared" si="1861"/>
        <x:v>4435.8613565114938</x:v>
      </x:c>
    </x:row>
    <x:row r="9949">
      <x:c r="A9949" s="1"/>
      <x:c r="B9949" s="1"/>
      <x:c r="C9949" s="1"/>
      <x:c r="D9949" s="1"/>
      <x:c r="E9949" s="1"/>
      <x:c r="F9949" s="1"/>
      <x:c r="G9949" s="1"/>
      <x:c r="H9949" s="1"/>
      <x:c r="I9949" s="53">
        <x:f t="shared" si="1850"/>
        <x:v>15</x:v>
      </x:c>
      <x:c r="J9949" s="53">
        <x:f t="shared" si="1851"/>
        <x:v>4</x:v>
      </x:c>
      <x:c r="K9949" s="53">
        <x:f t="shared" si="1852"/>
        <x:v>14</x:v>
      </x:c>
      <x:c r="L9949" s="53">
        <x:f t="shared" si="1853"/>
        <x:v>33</x:v>
      </x:c>
      <x:c r="M9949" s="54">
        <x:f t="shared" si="1854"/>
        <x:v>6521.4140671785999</x:v>
      </x:c>
      <x:c r="N9949" s="54">
        <x:f t="shared" si="1855"/>
        <x:v>4.0287597688740275</x:v>
      </x:c>
      <x:c r="O9949" s="55">
        <x:f t="shared" si="1856"/>
        <x:v>178176</x:v>
      </x:c>
      <x:c r="P9949" s="55">
        <x:f t="shared" si="1857"/>
        <x:v>27280</x:v>
      </x:c>
      <x:c r="Q9949" s="55">
        <x:f t="shared" si="1858"/>
        <x:v>125718.99422185069</x:v>
      </x:c>
      <x:c r="R9949" s="55">
        <x:f t="shared" si="1859"/>
        <x:v>5177.0057781493088</x:v>
      </x:c>
      <x:c r="S9949" s="1" t="str">
        <x:f t="shared" si="1860"/>
        <x:v>NO</x:v>
      </x:c>
      <x:c r="T9949" s="1">
        <x:f t="shared" si="1861"/>
        <x:v>-9.9999999999999997E+98</x:v>
      </x:c>
    </x:row>
    <x:row r="9950">
      <x:c r="A9950" s="1"/>
      <x:c r="B9950" s="1"/>
      <x:c r="C9950" s="1"/>
      <x:c r="D9950" s="1"/>
      <x:c r="E9950" s="1"/>
      <x:c r="F9950" s="1"/>
      <x:c r="G9950" s="1"/>
      <x:c r="H9950" s="1"/>
      <x:c r="I9950" s="53">
        <x:f t="shared" si="1850"/>
        <x:v>15</x:v>
      </x:c>
      <x:c r="J9950" s="53">
        <x:f t="shared" si="1851"/>
        <x:v>4</x:v>
      </x:c>
      <x:c r="K9950" s="53">
        <x:f t="shared" si="1852"/>
        <x:v>15</x:v>
      </x:c>
      <x:c r="L9950" s="53">
        <x:f t="shared" si="1853"/>
        <x:v>34</x:v>
      </x:c>
      <x:c r="M9950" s="54">
        <x:f t="shared" si="1854"/>
        <x:v>6585.0022740547465</x:v>
      </x:c>
      <x:c r="N9950" s="54">
        <x:f t="shared" si="1855"/>
        <x:v>4.0729182458713513</x:v>
      </x:c>
      <x:c r="O9950" s="55">
        <x:f t="shared" si="1856"/>
        <x:v>180876</x:v>
      </x:c>
      <x:c r="P9950" s="55">
        <x:f t="shared" si="1857"/>
        <x:v>28160</x:v>
      </x:c>
      <x:c r="Q9950" s="55">
        <x:f t="shared" si="1858"/>
        <x:v>126822.95614678379</x:v>
      </x:c>
      <x:c r="R9950" s="55">
        <x:f t="shared" si="1859"/>
        <x:v>5893.0438532162079</x:v>
      </x:c>
      <x:c r="S9950" s="1" t="str">
        <x:f t="shared" si="1860"/>
        <x:v>NO</x:v>
      </x:c>
      <x:c r="T9950" s="1">
        <x:f t="shared" si="1861"/>
        <x:v>-9.9999999999999997E+98</x:v>
      </x:c>
    </x:row>
    <x:row r="9951">
      <x:c r="A9951" s="1"/>
      <x:c r="B9951" s="1"/>
      <x:c r="C9951" s="1"/>
      <x:c r="D9951" s="1"/>
      <x:c r="E9951" s="1"/>
      <x:c r="F9951" s="1"/>
      <x:c r="G9951" s="1"/>
      <x:c r="H9951" s="1"/>
      <x:c r="I9951" s="53">
        <x:f t="shared" si="1850"/>
        <x:v>15</x:v>
      </x:c>
      <x:c r="J9951" s="53">
        <x:f t="shared" si="1851"/>
        <x:v>4</x:v>
      </x:c>
      <x:c r="K9951" s="53">
        <x:f t="shared" si="1852"/>
        <x:v>16</x:v>
      </x:c>
      <x:c r="L9951" s="53">
        <x:f t="shared" si="1853"/>
        <x:v>35</x:v>
      </x:c>
      <x:c r="M9951" s="54">
        <x:f t="shared" si="1854"/>
        <x:v>6650.0630499322351</x:v>
      </x:c>
      <x:c r="N9951" s="54">
        <x:f t="shared" si="1855"/>
        <x:v>4.1180993402307191</x:v>
      </x:c>
      <x:c r="O9951" s="55">
        <x:f t="shared" si="1856"/>
        <x:v>183576</x:v>
      </x:c>
      <x:c r="P9951" s="55">
        <x:f t="shared" si="1857"/>
        <x:v>29040</x:v>
      </x:c>
      <x:c r="Q9951" s="55">
        <x:f t="shared" si="1858"/>
        <x:v>127952.48350576797</x:v>
      </x:c>
      <x:c r="R9951" s="55">
        <x:f t="shared" si="1859"/>
        <x:v>6583.5164942320262</x:v>
      </x:c>
      <x:c r="S9951" s="1" t="str">
        <x:f t="shared" si="1860"/>
        <x:v>NO</x:v>
      </x:c>
      <x:c r="T9951" s="1">
        <x:f t="shared" si="1861"/>
        <x:v>-9.9999999999999997E+98</x:v>
      </x:c>
    </x:row>
    <x:row r="9952">
      <x:c r="A9952" s="1"/>
      <x:c r="B9952" s="1"/>
      <x:c r="C9952" s="1"/>
      <x:c r="D9952" s="1"/>
      <x:c r="E9952" s="1"/>
      <x:c r="F9952" s="1"/>
      <x:c r="G9952" s="1"/>
      <x:c r="H9952" s="1"/>
      <x:c r="I9952" s="53">
        <x:f t="shared" si="1850"/>
        <x:v>15</x:v>
      </x:c>
      <x:c r="J9952" s="53">
        <x:f t="shared" si="1851"/>
        <x:v>4</x:v>
      </x:c>
      <x:c r="K9952" s="53">
        <x:f t="shared" si="1852"/>
        <x:v>17</x:v>
      </x:c>
      <x:c r="L9952" s="53">
        <x:f t="shared" si="1853"/>
        <x:v>36</x:v>
      </x:c>
      <x:c r="M9952" s="54">
        <x:f t="shared" si="1854"/>
        <x:v>6716.6232733787756</x:v>
      </x:c>
      <x:c r="N9952" s="54">
        <x:f t="shared" si="1855"/>
        <x:v>4.1643217176241496</x:v>
      </x:c>
      <x:c r="O9952" s="55">
        <x:f t="shared" si="1856"/>
        <x:v>186276</x:v>
      </x:c>
      <x:c r="P9952" s="55">
        <x:f t="shared" si="1857"/>
        <x:v>29920</x:v>
      </x:c>
      <x:c r="Q9952" s="55">
        <x:f t="shared" si="1858"/>
        <x:v>129108.04294060374</x:v>
      </x:c>
      <x:c r="R9952" s="55">
        <x:f t="shared" si="1859"/>
        <x:v>7247.9570593962562</x:v>
      </x:c>
      <x:c r="S9952" s="1" t="str">
        <x:f t="shared" si="1860"/>
        <x:v>NO</x:v>
      </x:c>
      <x:c r="T9952" s="1">
        <x:f t="shared" si="1861"/>
        <x:v>-9.9999999999999997E+98</x:v>
      </x:c>
    </x:row>
    <x:row r="9953">
      <x:c r="A9953" s="1"/>
      <x:c r="B9953" s="1"/>
      <x:c r="C9953" s="1"/>
      <x:c r="D9953" s="1"/>
      <x:c r="E9953" s="1"/>
      <x:c r="F9953" s="1"/>
      <x:c r="G9953" s="1"/>
      <x:c r="H9953" s="1"/>
      <x:c r="I9953" s="53">
        <x:f t="shared" si="1850"/>
        <x:v>15</x:v>
      </x:c>
      <x:c r="J9953" s="53">
        <x:f t="shared" si="1851"/>
        <x:v>4</x:v>
      </x:c>
      <x:c r="K9953" s="53">
        <x:f t="shared" si="1852"/>
        <x:v>18</x:v>
      </x:c>
      <x:c r="L9953" s="53">
        <x:f t="shared" si="1853"/>
        <x:v>37</x:v>
      </x:c>
      <x:c r="M9953" s="54">
        <x:f t="shared" si="1854"/>
        <x:v>6784.710264837363</x:v>
      </x:c>
      <x:c r="N9953" s="54">
        <x:f t="shared" si="1855"/>
        <x:v>4.211604350581502</x:v>
      </x:c>
      <x:c r="O9953" s="55">
        <x:f t="shared" si="1856"/>
        <x:v>188976</x:v>
      </x:c>
      <x:c r="P9953" s="55">
        <x:f t="shared" si="1857"/>
        <x:v>30800</x:v>
      </x:c>
      <x:c r="Q9953" s="55">
        <x:f t="shared" si="1858"/>
        <x:v>130290.10876453755</x:v>
      </x:c>
      <x:c r="R9953" s="55">
        <x:f t="shared" si="1859"/>
        <x:v>7885.8912354624481</x:v>
      </x:c>
      <x:c r="S9953" s="1" t="str">
        <x:f t="shared" si="1860"/>
        <x:v>NO</x:v>
      </x:c>
      <x:c r="T9953" s="1">
        <x:f t="shared" si="1861"/>
        <x:v>-9.9999999999999997E+98</x:v>
      </x:c>
    </x:row>
    <x:row r="9954">
      <x:c r="A9954" s="1"/>
      <x:c r="B9954" s="1"/>
      <x:c r="C9954" s="1"/>
      <x:c r="D9954" s="1"/>
      <x:c r="E9954" s="1"/>
      <x:c r="F9954" s="1"/>
      <x:c r="G9954" s="1"/>
      <x:c r="H9954" s="1"/>
      <x:c r="I9954" s="53">
        <x:f t="shared" si="1850"/>
        <x:v>15</x:v>
      </x:c>
      <x:c r="J9954" s="53">
        <x:f t="shared" si="1851"/>
        <x:v>4</x:v>
      </x:c>
      <x:c r="K9954" s="53">
        <x:f t="shared" si="1852"/>
        <x:v>19</x:v>
      </x:c>
      <x:c r="L9954" s="53">
        <x:f t="shared" si="1853"/>
        <x:v>38</x:v>
      </x:c>
      <x:c r="M9954" s="54">
        <x:f t="shared" si="1854"/>
        <x:v>6854.3517934733845</x:v>
      </x:c>
      <x:c r="N9954" s="54">
        <x:f t="shared" si="1855"/>
        <x:v>4.2599665232454056</x:v>
      </x:c>
      <x:c r="O9954" s="55">
        <x:f t="shared" si="1856"/>
        <x:v>191676</x:v>
      </x:c>
      <x:c r="P9954" s="55">
        <x:f t="shared" si="1857"/>
        <x:v>31680</x:v>
      </x:c>
      <x:c r="Q9954" s="55">
        <x:f t="shared" si="1858"/>
        <x:v>131499.16308113514</x:v>
      </x:c>
      <x:c r="R9954" s="55">
        <x:f t="shared" si="1859"/>
        <x:v>8496.8369188648649</x:v>
      </x:c>
      <x:c r="S9954" s="1" t="str">
        <x:f t="shared" si="1860"/>
        <x:v>NO</x:v>
      </x:c>
      <x:c r="T9954" s="1">
        <x:f t="shared" si="1861"/>
        <x:v>-9.9999999999999997E+98</x:v>
      </x:c>
    </x:row>
    <x:row r="9955">
      <x:c r="A9955" s="1"/>
      <x:c r="B9955" s="1"/>
      <x:c r="C9955" s="1"/>
      <x:c r="D9955" s="1"/>
      <x:c r="E9955" s="1"/>
      <x:c r="F9955" s="1"/>
      <x:c r="G9955" s="1"/>
      <x:c r="H9955" s="1"/>
      <x:c r="I9955" s="53">
        <x:f t="shared" si="1850"/>
        <x:v>15</x:v>
      </x:c>
      <x:c r="J9955" s="53">
        <x:f t="shared" si="1851"/>
        <x:v>4</x:v>
      </x:c>
      <x:c r="K9955" s="53">
        <x:f t="shared" si="1852"/>
        <x:v>20</x:v>
      </x:c>
      <x:c r="L9955" s="53">
        <x:f t="shared" si="1853"/>
        <x:v>39</x:v>
      </x:c>
      <x:c r="M9955" s="54">
        <x:f t="shared" si="1854"/>
        <x:v>6925.5760841238616</x:v>
      </x:c>
      <x:c r="N9955" s="54">
        <x:f t="shared" si="1855"/>
        <x:v>4.3094278361971261</x:v>
      </x:c>
      <x:c r="O9955" s="55">
        <x:f t="shared" si="1856"/>
        <x:v>194376</x:v>
      </x:c>
      <x:c r="P9955" s="55">
        <x:f t="shared" si="1857"/>
        <x:v>32560</x:v>
      </x:c>
      <x:c r="Q9955" s="55">
        <x:f t="shared" si="1858"/>
        <x:v>132735.69590492814</x:v>
      </x:c>
      <x:c r="R9955" s="55">
        <x:f t="shared" si="1859"/>
        <x:v>9080.3040950718569</x:v>
      </x:c>
      <x:c r="S9955" s="1" t="str">
        <x:f t="shared" si="1860"/>
        <x:v>NO</x:v>
      </x:c>
      <x:c r="T9955" s="1">
        <x:f t="shared" si="1861"/>
        <x:v>-9.9999999999999997E+98</x:v>
      </x:c>
    </x:row>
    <x:row r="9956">
      <x:c r="A9956" s="1"/>
      <x:c r="B9956" s="1"/>
      <x:c r="C9956" s="1"/>
      <x:c r="D9956" s="1"/>
      <x:c r="E9956" s="1"/>
      <x:c r="F9956" s="1"/>
      <x:c r="G9956" s="1"/>
      <x:c r="H9956" s="1"/>
      <x:c r="I9956" s="53">
        <x:f t="shared" si="1850"/>
        <x:v>15</x:v>
      </x:c>
      <x:c r="J9956" s="53">
        <x:f t="shared" si="1851"/>
        <x:v>4</x:v>
      </x:c>
      <x:c r="K9956" s="53">
        <x:f t="shared" si="1852"/>
        <x:v>21</x:v>
      </x:c>
      <x:c r="L9956" s="53">
        <x:f t="shared" si="1853"/>
        <x:v>40</x:v>
      </x:c>
      <x:c r="M9956" s="54">
        <x:f t="shared" si="1854"/>
        <x:v>6998.4118243503053</x:v>
      </x:c>
      <x:c r="N9956" s="54">
        <x:f t="shared" si="1855"/>
        <x:v>4.360008211354379</x:v>
      </x:c>
      <x:c r="O9956" s="55">
        <x:f t="shared" si="1856"/>
        <x:v>197076</x:v>
      </x:c>
      <x:c r="P9956" s="55">
        <x:f t="shared" si="1857"/>
        <x:v>33440</x:v>
      </x:c>
      <x:c r="Q9956" s="55">
        <x:f t="shared" si="1858"/>
        <x:v>134000.20528385945</x:v>
      </x:c>
      <x:c r="R9956" s="55">
        <x:f t="shared" si="1859"/>
        <x:v>9635.7947161405464</x:v>
      </x:c>
      <x:c r="S9956" s="1" t="str">
        <x:f t="shared" si="1860"/>
        <x:v>NO</x:v>
      </x:c>
      <x:c r="T9956" s="1">
        <x:f t="shared" si="1861"/>
        <x:v>-9.9999999999999997E+98</x:v>
      </x:c>
    </x:row>
    <x:row r="9957">
      <x:c r="A9957" s="1"/>
      <x:c r="B9957" s="1"/>
      <x:c r="C9957" s="1"/>
      <x:c r="D9957" s="1"/>
      <x:c r="E9957" s="1"/>
      <x:c r="F9957" s="1"/>
      <x:c r="G9957" s="1"/>
      <x:c r="H9957" s="1"/>
      <x:c r="I9957" s="53">
        <x:f t="shared" si="1850"/>
        <x:v>15</x:v>
      </x:c>
      <x:c r="J9957" s="53">
        <x:f t="shared" si="1851"/>
        <x:v>4</x:v>
      </x:c>
      <x:c r="K9957" s="53">
        <x:f t="shared" si="1852"/>
        <x:v>22</x:v>
      </x:c>
      <x:c r="L9957" s="53">
        <x:f t="shared" si="1853"/>
        <x:v>41</x:v>
      </x:c>
      <x:c r="M9957" s="54">
        <x:f t="shared" si="1854"/>
        <x:v>7072.8881715967018</x:v>
      </x:c>
      <x:c r="N9957" s="54">
        <x:f t="shared" si="1855"/>
        <x:v>4.4117278969421543</x:v>
      </x:c>
      <x:c r="O9957" s="55">
        <x:f t="shared" si="1856"/>
        <x:v>199776</x:v>
      </x:c>
      <x:c r="P9957" s="55">
        <x:f t="shared" si="1857"/>
        <x:v>34320</x:v>
      </x:c>
      <x:c r="Q9957" s="55">
        <x:f t="shared" si="1858"/>
        <x:v>135293.19742355385</x:v>
      </x:c>
      <x:c r="R9957" s="55">
        <x:f t="shared" si="1859"/>
        <x:v>10162.802576446149</x:v>
      </x:c>
      <x:c r="S9957" s="1" t="str">
        <x:f t="shared" si="1860"/>
        <x:v>NO</x:v>
      </x:c>
      <x:c r="T9957" s="1">
        <x:f t="shared" si="1861"/>
        <x:v>-9.9999999999999997E+98</x:v>
      </x:c>
    </x:row>
    <x:row r="9958">
      <x:c r="A9958" s="1"/>
      <x:c r="B9958" s="1"/>
      <x:c r="C9958" s="1"/>
      <x:c r="D9958" s="1"/>
      <x:c r="E9958" s="1"/>
      <x:c r="F9958" s="1"/>
      <x:c r="G9958" s="1"/>
      <x:c r="H9958" s="1"/>
      <x:c r="I9958" s="53">
        <x:f t="shared" si="1850"/>
        <x:v>15</x:v>
      </x:c>
      <x:c r="J9958" s="53">
        <x:f t="shared" si="1851"/>
        <x:v>4</x:v>
      </x:c>
      <x:c r="K9958" s="53">
        <x:f t="shared" si="1852"/>
        <x:v>23</x:v>
      </x:c>
      <x:c r="L9958" s="53">
        <x:f t="shared" si="1853"/>
        <x:v>42</x:v>
      </x:c>
      <x:c r="M9958" s="54">
        <x:f t="shared" si="1854"/>
        <x:v>7149.0347604541384</x:v>
      </x:c>
      <x:c r="N9958" s="54">
        <x:f t="shared" si="1855"/>
        <x:v>4.4646074725375957</x:v>
      </x:c>
      <x:c r="O9958" s="55">
        <x:f t="shared" si="1856"/>
        <x:v>202476</x:v>
      </x:c>
      <x:c r="P9958" s="55">
        <x:f t="shared" si="1857"/>
        <x:v>35200</x:v>
      </x:c>
      <x:c r="Q9958" s="55">
        <x:f t="shared" si="1858"/>
        <x:v>136615.18681343988</x:v>
      </x:c>
      <x:c r="R9958" s="55">
        <x:f t="shared" si="1859"/>
        <x:v>10660.813186560117</x:v>
      </x:c>
      <x:c r="S9958" s="1" t="str">
        <x:f t="shared" si="1860"/>
        <x:v>NO</x:v>
      </x:c>
      <x:c r="T9958" s="1">
        <x:f t="shared" si="1861"/>
        <x:v>-9.9999999999999997E+98</x:v>
      </x:c>
    </x:row>
    <x:row r="9959">
      <x:c r="A9959" s="1"/>
      <x:c r="B9959" s="1"/>
      <x:c r="C9959" s="1"/>
      <x:c r="D9959" s="1"/>
      <x:c r="E9959" s="1"/>
      <x:c r="F9959" s="1"/>
      <x:c r="G9959" s="1"/>
      <x:c r="H9959" s="1"/>
      <x:c r="I9959" s="53">
        <x:f t="shared" si="1850"/>
        <x:v>15</x:v>
      </x:c>
      <x:c r="J9959" s="53">
        <x:f t="shared" si="1851"/>
        <x:v>4</x:v>
      </x:c>
      <x:c r="K9959" s="53">
        <x:f t="shared" si="1852"/>
        <x:v>24</x:v>
      </x:c>
      <x:c r="L9959" s="53">
        <x:f t="shared" si="1853"/>
        <x:v>43</x:v>
      </x:c>
      <x:c r="M9959" s="54">
        <x:f t="shared" si="1854"/>
        <x:v>7226.8817100336337</x:v>
      </x:c>
      <x:c r="N9959" s="54">
        <x:f t="shared" si="1855"/>
        <x:v>4.5186678541900234</x:v>
      </x:c>
      <x:c r="O9959" s="55">
        <x:f t="shared" si="1856"/>
        <x:v>205176</x:v>
      </x:c>
      <x:c r="P9959" s="55">
        <x:f t="shared" si="1857"/>
        <x:v>36080</x:v>
      </x:c>
      <x:c r="Q9959" s="55">
        <x:f t="shared" si="1858"/>
        <x:v>137966.6963547506</x:v>
      </x:c>
      <x:c r="R9959" s="55">
        <x:f t="shared" si="1859"/>
        <x:v>11129.303645249398</x:v>
      </x:c>
      <x:c r="S9959" s="1" t="str">
        <x:f t="shared" si="1860"/>
        <x:v>NO</x:v>
      </x:c>
      <x:c r="T9959" s="1">
        <x:f t="shared" si="1861"/>
        <x:v>-9.9999999999999997E+98</x:v>
      </x:c>
    </x:row>
    <x:row r="9960">
      <x:c r="A9960" s="1"/>
      <x:c r="B9960" s="1"/>
      <x:c r="C9960" s="1"/>
      <x:c r="D9960" s="1"/>
      <x:c r="E9960" s="1"/>
      <x:c r="F9960" s="1"/>
      <x:c r="G9960" s="1"/>
      <x:c r="H9960" s="1"/>
      <x:c r="I9960" s="53">
        <x:f t="shared" si="1850"/>
        <x:v>15</x:v>
      </x:c>
      <x:c r="J9960" s="53">
        <x:f t="shared" si="1851"/>
        <x:v>4</x:v>
      </x:c>
      <x:c r="K9960" s="53">
        <x:f t="shared" si="1852"/>
        <x:v>25</x:v>
      </x:c>
      <x:c r="L9960" s="53">
        <x:f t="shared" si="1853"/>
        <x:v>44</x:v>
      </x:c>
      <x:c r="M9960" s="54">
        <x:f t="shared" si="1854"/>
        <x:v>7306.4596314487317</x:v>
      </x:c>
      <x:c r="N9960" s="54">
        <x:f t="shared" si="1855"/>
        <x:v>4.5739302996171745</x:v>
      </x:c>
      <x:c r="O9960" s="55">
        <x:f t="shared" si="1856"/>
        <x:v>207876</x:v>
      </x:c>
      <x:c r="P9960" s="55">
        <x:f t="shared" si="1857"/>
        <x:v>36960</x:v>
      </x:c>
      <x:c r="Q9960" s="55">
        <x:f t="shared" si="1858"/>
        <x:v>139348.25749042939</x:v>
      </x:c>
      <x:c r="R9960" s="55">
        <x:f t="shared" si="1859"/>
        <x:v>11567.742509570613</x:v>
      </x:c>
      <x:c r="S9960" s="1" t="str">
        <x:f t="shared" si="1860"/>
        <x:v>NO</x:v>
      </x:c>
      <x:c r="T9960" s="1">
        <x:f t="shared" si="1861"/>
        <x:v>-9.9999999999999997E+98</x:v>
      </x:c>
    </x:row>
    <x:row r="9961">
      <x:c r="A9961" s="1"/>
      <x:c r="B9961" s="1"/>
      <x:c r="C9961" s="1"/>
      <x:c r="D9961" s="1"/>
      <x:c r="E9961" s="1"/>
      <x:c r="F9961" s="1"/>
      <x:c r="G9961" s="1"/>
      <x:c r="H9961" s="1"/>
      <x:c r="I9961" s="53">
        <x:f t="shared" si="1850"/>
        <x:v>15</x:v>
      </x:c>
      <x:c r="J9961" s="53">
        <x:f t="shared" si="1851"/>
        <x:v>4</x:v>
      </x:c>
      <x:c r="K9961" s="53">
        <x:f t="shared" si="1852"/>
        <x:v>26</x:v>
      </x:c>
      <x:c r="L9961" s="53">
        <x:f t="shared" si="1853"/>
        <x:v>45</x:v>
      </x:c>
      <x:c r="M9961" s="54">
        <x:f t="shared" si="1854"/>
        <x:v>7387.7996354094494</x:v>
      </x:c>
      <x:c r="N9961" s="54">
        <x:f t="shared" si="1855"/>
        <x:v>4.630416413478784</x:v>
      </x:c>
      <x:c r="O9961" s="55">
        <x:f t="shared" si="1856"/>
        <x:v>210576</x:v>
      </x:c>
      <x:c r="P9961" s="55">
        <x:f t="shared" si="1857"/>
        <x:v>37840</x:v>
      </x:c>
      <x:c r="Q9961" s="55">
        <x:f t="shared" si="1858"/>
        <x:v>140760.41033696959</x:v>
      </x:c>
      <x:c r="R9961" s="55">
        <x:f t="shared" si="1859"/>
        <x:v>11975.589663030405</x:v>
      </x:c>
      <x:c r="S9961" s="1" t="str">
        <x:f t="shared" si="1860"/>
        <x:v>NO</x:v>
      </x:c>
      <x:c r="T9961" s="1">
        <x:f t="shared" si="1861"/>
        <x:v>-9.9999999999999997E+98</x:v>
      </x:c>
    </x:row>
    <x:row r="9962">
      <x:c r="A9962" s="1"/>
      <x:c r="B9962" s="1"/>
      <x:c r="C9962" s="1"/>
      <x:c r="D9962" s="1"/>
      <x:c r="E9962" s="1"/>
      <x:c r="F9962" s="1"/>
      <x:c r="G9962" s="1"/>
      <x:c r="H9962" s="1"/>
      <x:c r="I9962" s="53">
        <x:f t="shared" si="1850"/>
        <x:v>15</x:v>
      </x:c>
      <x:c r="J9962" s="53">
        <x:f t="shared" si="1851"/>
        <x:v>4</x:v>
      </x:c>
      <x:c r="K9962" s="53">
        <x:f t="shared" si="1852"/>
        <x:v>27</x:v>
      </x:c>
      <x:c r="L9962" s="53">
        <x:f t="shared" si="1853"/>
        <x:v>46</x:v>
      </x:c>
      <x:c r="M9962" s="54">
        <x:f t="shared" si="1854"/>
        <x:v>7470.9333399292063</x:v>
      </x:c>
      <x:c r="N9962" s="54">
        <x:f t="shared" si="1855"/>
        <x:v>4.6881481527286155</x:v>
      </x:c>
      <x:c r="O9962" s="55">
        <x:f t="shared" si="1856"/>
        <x:v>213276</x:v>
      </x:c>
      <x:c r="P9962" s="55">
        <x:f t="shared" si="1857"/>
        <x:v>38720</x:v>
      </x:c>
      <x:c r="Q9962" s="55">
        <x:f t="shared" si="1858"/>
        <x:v>142203.70381821541</x:v>
      </x:c>
      <x:c r="R9962" s="55">
        <x:f t="shared" si="1859"/>
        <x:v>12352.296181784594</x:v>
      </x:c>
      <x:c r="S9962" s="1" t="str">
        <x:f t="shared" si="1860"/>
        <x:v>NO</x:v>
      </x:c>
      <x:c r="T9962" s="1">
        <x:f t="shared" si="1861"/>
        <x:v>-9.9999999999999997E+98</x:v>
      </x:c>
    </x:row>
    <x:row r="9963">
      <x:c r="A9963" s="1"/>
      <x:c r="B9963" s="1"/>
      <x:c r="C9963" s="1"/>
      <x:c r="D9963" s="1"/>
      <x:c r="E9963" s="1"/>
      <x:c r="F9963" s="1"/>
      <x:c r="G9963" s="1"/>
      <x:c r="H9963" s="1"/>
      <x:c r="I9963" s="53">
        <x:f t="shared" si="1850"/>
        <x:v>15</x:v>
      </x:c>
      <x:c r="J9963" s="53">
        <x:f t="shared" si="1851"/>
        <x:v>4</x:v>
      </x:c>
      <x:c r="K9963" s="53">
        <x:f t="shared" si="1852"/>
        <x:v>28</x:v>
      </x:c>
      <x:c r="L9963" s="53">
        <x:f t="shared" si="1853"/>
        <x:v>47</x:v>
      </x:c>
      <x:c r="M9963" s="54">
        <x:f t="shared" si="1854"/>
        <x:v>7555.8928781463601</x:v>
      </x:c>
      <x:c r="N9963" s="54">
        <x:f t="shared" si="1855"/>
        <x:v>4.7471478320460836</x:v>
      </x:c>
      <x:c r="O9963" s="55">
        <x:f t="shared" si="1856"/>
        <x:v>215976</x:v>
      </x:c>
      <x:c r="P9963" s="55">
        <x:f t="shared" si="1857"/>
        <x:v>39600</x:v>
      </x:c>
      <x:c r="Q9963" s="55">
        <x:f t="shared" si="1858"/>
        <x:v>143678.69580115209</x:v>
      </x:c>
      <x:c r="R9963" s="55">
        <x:f t="shared" si="1859"/>
        <x:v>12697.304198847909</x:v>
      </x:c>
      <x:c r="S9963" s="1" t="str">
        <x:f t="shared" si="1860"/>
        <x:v>NO</x:v>
      </x:c>
      <x:c r="T9963" s="1">
        <x:f t="shared" si="1861"/>
        <x:v>-9.9999999999999997E+98</x:v>
      </x:c>
    </x:row>
    <x:row r="9964">
      <x:c r="A9964" s="1"/>
      <x:c r="B9964" s="1"/>
      <x:c r="C9964" s="1"/>
      <x:c r="D9964" s="1"/>
      <x:c r="E9964" s="1"/>
      <x:c r="F9964" s="1"/>
      <x:c r="G9964" s="1"/>
      <x:c r="H9964" s="1"/>
      <x:c r="I9964" s="53">
        <x:f t="shared" si="1850"/>
        <x:v>15</x:v>
      </x:c>
      <x:c r="J9964" s="53">
        <x:f t="shared" si="1851"/>
        <x:v>4</x:v>
      </x:c>
      <x:c r="K9964" s="53">
        <x:f t="shared" si="1852"/>
        <x:v>29</x:v>
      </x:c>
      <x:c r="L9964" s="53">
        <x:f t="shared" si="1853"/>
        <x:v>48</x:v>
      </x:c>
      <x:c r="M9964" s="54">
        <x:f t="shared" si="1854"/>
        <x:v>7642.7109062620129</x:v>
      </x:c>
      <x:c r="N9964" s="54">
        <x:f t="shared" si="1855"/>
        <x:v>4.8074381293486201</x:v>
      </x:c>
      <x:c r="O9964" s="55">
        <x:f t="shared" si="1856"/>
        <x:v>218676</x:v>
      </x:c>
      <x:c r="P9964" s="55">
        <x:f t="shared" si="1857"/>
        <x:v>40480</x:v>
      </x:c>
      <x:c r="Q9964" s="55">
        <x:f t="shared" si="1858"/>
        <x:v>145185.9532337155</x:v>
      </x:c>
      <x:c r="R9964" s="55">
        <x:f t="shared" si="1859"/>
        <x:v>13010.046766284504</x:v>
      </x:c>
      <x:c r="S9964" s="1" t="str">
        <x:f t="shared" si="1860"/>
        <x:v>NO</x:v>
      </x:c>
      <x:c r="T9964" s="1">
        <x:f t="shared" si="1861"/>
        <x:v>-9.9999999999999997E+98</x:v>
      </x:c>
    </x:row>
    <x:row r="9965">
      <x:c r="A9965" s="1"/>
      <x:c r="B9965" s="1"/>
      <x:c r="C9965" s="1"/>
      <x:c r="D9965" s="1"/>
      <x:c r="E9965" s="1"/>
      <x:c r="F9965" s="1"/>
      <x:c r="G9965" s="1"/>
      <x:c r="H9965" s="1"/>
      <x:c r="I9965" s="53">
        <x:f t="shared" si="1850"/>
        <x:v>15</x:v>
      </x:c>
      <x:c r="J9965" s="53">
        <x:f t="shared" si="1851"/>
        <x:v>4</x:v>
      </x:c>
      <x:c r="K9965" s="53">
        <x:f t="shared" si="1852"/>
        <x:v>30</x:v>
      </x:c>
      <x:c r="L9965" s="53">
        <x:f t="shared" si="1853"/>
        <x:v>49</x:v>
      </x:c>
      <x:c r="M9965" s="54">
        <x:f t="shared" si="1854"/>
        <x:v>7731.4206115957841</x:v>
      </x:c>
      <x:c r="N9965" s="54">
        <x:f t="shared" si="1855"/>
        <x:v>4.8690420913859613</x:v>
      </x:c>
      <x:c r="O9965" s="55">
        <x:f t="shared" si="1856"/>
        <x:v>221376</x:v>
      </x:c>
      <x:c r="P9965" s="55">
        <x:f t="shared" si="1857"/>
        <x:v>41360</x:v>
      </x:c>
      <x:c r="Q9965" s="55">
        <x:f t="shared" si="1858"/>
        <x:v>146726.05228464902</x:v>
      </x:c>
      <x:c r="R9965" s="55">
        <x:f t="shared" si="1859"/>
        <x:v>13289.94771535098</x:v>
      </x:c>
      <x:c r="S9965" s="1" t="str">
        <x:f t="shared" si="1860"/>
        <x:v>NO</x:v>
      </x:c>
      <x:c r="T9965" s="1">
        <x:f t="shared" si="1861"/>
        <x:v>-9.9999999999999997E+98</x:v>
      </x:c>
    </x:row>
    <x:row r="9966">
      <x:c r="A9966" s="1"/>
      <x:c r="B9966" s="1"/>
      <x:c r="C9966" s="1"/>
      <x:c r="D9966" s="1"/>
      <x:c r="E9966" s="1"/>
      <x:c r="F9966" s="1"/>
      <x:c r="G9966" s="1"/>
      <x:c r="H9966" s="1"/>
      <x:c r="I9966" s="53" t="n">
        <x:f t="shared" ref="I9966:I10029" si="1862">INT((ROW()-ROW($I$46))/((CARROT_CAP+1)*(MESCLUN_CAP+1)))</x:f>
        <x:v>15</x:v>
      </x:c>
      <x:c r="J9966" s="53" t="n">
        <x:f t="shared" ref="J9966:J10029" si="1863">MOD(INT((ROW()-ROW($I$46))/(MESCLUN_CAP+1)),CARROT_CAP+1)</x:f>
        <x:v>5</x:v>
      </x:c>
      <x:c r="K9966" s="53" t="n">
        <x:f t="shared" ref="K9966:K10029" si="1864">MOD(ROW()-ROW($I$46),MESCLUN_CAP+1)</x:f>
        <x:v>0</x:v>
      </x:c>
      <x:c r="L9966" s="53" t="n">
        <x:f t="shared" ref="L9966:L10029" si="1865">SUM(I9966:K9966)</x:f>
        <x:v>20</x:v>
      </x:c>
      <x:c r="M9966" s="54" t="n">
        <x:f t="shared" ref="M9966:M10029" si="1866">I9966*TOMATO_HOURS*WEEKS*(1+TOMATO_DIM)^I9966+J9966*CARROT_HOURS*WEEKS*(1+CARROT_DIM)^J9966+K9966*MESCLUN_HOURS*WEEKS*(1+MESCLUN_DIM)^K9966</x:f>
        <x:v>5808.99626064473</x:v>
      </x:c>
      <x:c r="N9966" s="54" t="n">
        <x:f t="shared" ref="N9966:N10029" si="1867">MAX(M9966-FARMER_HOURS,0)/TEMP_HOURS_PER_WORKER</x:f>
        <x:v>3.5340251810032846</x:v>
      </x:c>
      <x:c r="O9966" s="55" t="n">
        <x:f t="shared" ref="O9966:O10029" si="1868">I9966*TOMATO_PRICE+J9966*CARROT_PRICE+K9966*MESCLUN_PRICE</x:f>
        <x:v>142470</x:v>
      </x:c>
      <x:c r="P9966" s="55" t="n">
        <x:f t="shared" ref="P9966:P10029" si="1869">I9966*TOMATO_FERTILIZER+J9966*CARROT_FERTILIZER+K9966*MESCLUN_FERTILIZER</x:f>
        <x:v>15400</x:v>
      </x:c>
      <x:c r="Q9966" s="55" t="n">
        <x:f t="shared" ref="Q9966:Q10029" si="1870">MIN(M9966,FARMER_HOURS)*FARMER_RATE+MAX(M9966-FARMER_HOURS,0)*TEMP_RATE</x:f>
        <x:v>113350.62952508211</x:v>
      </x:c>
      <x:c r="R9966" s="55" t="n">
        <x:f t="shared" ref="R9966:R10029" si="1871">O9966-P9966-Q9966-FIXED_COST</x:f>
        <x:v>-6280.629525082113</x:v>
      </x:c>
      <x:c r="S9966" s="1" t="str">
        <x:f t="shared" ref="S9966:S10029" si="1872">IF(AND(L9966&lt;=TOTAL_BED_CAP,N9966&lt;=TEMP_WORKER_CAP),"YES","NO")</x:f>
        <x:v>YES</x:v>
      </x:c>
      <x:c r="T9966" s="1" t="n">
        <x:f t="shared" ref="T9966:T10029" si="1873">IF(S9966="YES",R9966,-1E+99)</x:f>
        <x:v>-6280.629525082113</x:v>
      </x:c>
    </x:row>
    <x:row r="9967">
      <x:c r="A9967" s="1"/>
      <x:c r="B9967" s="1"/>
      <x:c r="C9967" s="1"/>
      <x:c r="D9967" s="1"/>
      <x:c r="E9967" s="1"/>
      <x:c r="F9967" s="1"/>
      <x:c r="G9967" s="1"/>
      <x:c r="H9967" s="1"/>
      <x:c r="I9967" s="53">
        <x:f t="shared" si="1862"/>
        <x:v>15</x:v>
      </x:c>
      <x:c r="J9967" s="53">
        <x:f t="shared" si="1863"/>
        <x:v>5</x:v>
      </x:c>
      <x:c r="K9967" s="53">
        <x:f t="shared" si="1864"/>
        <x:v>1</x:v>
      </x:c>
      <x:c r="L9967" s="53">
        <x:f t="shared" si="1865"/>
        <x:v>21</x:v>
      </x:c>
      <x:c r="M9967" s="54">
        <x:f t="shared" si="1866"/>
        <x:v>5854.5587606447289</x:v>
      </x:c>
      <x:c r="N9967" s="54">
        <x:f t="shared" si="1867"/>
        <x:v>3.5656658060032838</x:v>
      </x:c>
      <x:c r="O9967" s="55">
        <x:f t="shared" si="1868"/>
        <x:v>145170</x:v>
      </x:c>
      <x:c r="P9967" s="55">
        <x:f t="shared" si="1869"/>
        <x:v>16280</x:v>
      </x:c>
      <x:c r="Q9967" s="55">
        <x:f t="shared" si="1870"/>
        <x:v>114141.6451500821</x:v>
      </x:c>
      <x:c r="R9967" s="55">
        <x:f t="shared" si="1871"/>
        <x:v>-5251.6451500820986</x:v>
      </x:c>
      <x:c r="S9967" s="1" t="str">
        <x:f t="shared" si="1872"/>
        <x:v>YES</x:v>
      </x:c>
      <x:c r="T9967" s="1">
        <x:f t="shared" si="1873"/>
        <x:v>-5251.6451500820986</x:v>
      </x:c>
    </x:row>
    <x:row r="9968">
      <x:c r="A9968" s="1"/>
      <x:c r="B9968" s="1"/>
      <x:c r="C9968" s="1"/>
      <x:c r="D9968" s="1"/>
      <x:c r="E9968" s="1"/>
      <x:c r="F9968" s="1"/>
      <x:c r="G9968" s="1"/>
      <x:c r="H9968" s="1"/>
      <x:c r="I9968" s="53">
        <x:f t="shared" si="1862"/>
        <x:v>15</x:v>
      </x:c>
      <x:c r="J9968" s="53">
        <x:f t="shared" si="1863"/>
        <x:v>5</x:v>
      </x:c>
      <x:c r="K9968" s="53">
        <x:f t="shared" si="1864"/>
        <x:v>2</x:v>
      </x:c>
      <x:c r="L9968" s="53">
        <x:f t="shared" si="1865"/>
        <x:v>22</x:v>
      </x:c>
      <x:c r="M9968" s="54">
        <x:f t="shared" si="1866"/>
        <x:v>5901.2603231447292</x:v>
      </x:c>
      <x:c r="N9968" s="54">
        <x:f t="shared" si="1867"/>
        <x:v>3.5980974466282842</x:v>
      </x:c>
      <x:c r="O9968" s="55">
        <x:f t="shared" si="1868"/>
        <x:v>147870</x:v>
      </x:c>
      <x:c r="P9968" s="55">
        <x:f t="shared" si="1869"/>
        <x:v>17160</x:v>
      </x:c>
      <x:c r="Q9968" s="55">
        <x:f t="shared" si="1870"/>
        <x:v>114952.4361657071</x:v>
      </x:c>
      <x:c r="R9968" s="55">
        <x:f t="shared" si="1871"/>
        <x:v>-4242.4361657070986</x:v>
      </x:c>
      <x:c r="S9968" s="1" t="str">
        <x:f t="shared" si="1872"/>
        <x:v>YES</x:v>
      </x:c>
      <x:c r="T9968" s="1">
        <x:f t="shared" si="1873"/>
        <x:v>-4242.4361657070986</x:v>
      </x:c>
    </x:row>
    <x:row r="9969">
      <x:c r="A9969" s="1"/>
      <x:c r="B9969" s="1"/>
      <x:c r="C9969" s="1"/>
      <x:c r="D9969" s="1"/>
      <x:c r="E9969" s="1"/>
      <x:c r="F9969" s="1"/>
      <x:c r="G9969" s="1"/>
      <x:c r="H9969" s="1"/>
      <x:c r="I9969" s="53">
        <x:f t="shared" si="1862"/>
        <x:v>15</x:v>
      </x:c>
      <x:c r="J9969" s="53">
        <x:f t="shared" si="1863"/>
        <x:v>5</x:v>
      </x:c>
      <x:c r="K9969" s="53">
        <x:f t="shared" si="1864"/>
        <x:v>3</x:v>
      </x:c>
      <x:c r="L9969" s="53">
        <x:f t="shared" si="1865"/>
        <x:v>23</x:v>
      </x:c>
      <x:c r="M9969" s="54">
        <x:f t="shared" si="1866"/>
        <x:v>5949.1223055666042</x:v>
      </x:c>
      <x:c r="N9969" s="54">
        <x:f t="shared" si="1867"/>
        <x:v>3.6313349344212531</x:v>
      </x:c>
      <x:c r="O9969" s="55">
        <x:f t="shared" si="1868"/>
        <x:v>150570</x:v>
      </x:c>
      <x:c r="P9969" s="55">
        <x:f t="shared" si="1869"/>
        <x:v>18040</x:v>
      </x:c>
      <x:c r="Q9969" s="55">
        <x:f t="shared" si="1870"/>
        <x:v>115783.37336053132</x:v>
      </x:c>
      <x:c r="R9969" s="55">
        <x:f t="shared" si="1871"/>
        <x:v>-3253.3733605313173</x:v>
      </x:c>
      <x:c r="S9969" s="1" t="str">
        <x:f t="shared" si="1872"/>
        <x:v>YES</x:v>
      </x:c>
      <x:c r="T9969" s="1">
        <x:f t="shared" si="1873"/>
        <x:v>-3253.3733605313173</x:v>
      </x:c>
    </x:row>
    <x:row r="9970">
      <x:c r="A9970" s="1"/>
      <x:c r="B9970" s="1"/>
      <x:c r="C9970" s="1"/>
      <x:c r="D9970" s="1"/>
      <x:c r="E9970" s="1"/>
      <x:c r="F9970" s="1"/>
      <x:c r="G9970" s="1"/>
      <x:c r="H9970" s="1"/>
      <x:c r="I9970" s="53">
        <x:f t="shared" si="1862"/>
        <x:v>15</x:v>
      </x:c>
      <x:c r="J9970" s="53">
        <x:f t="shared" si="1863"/>
        <x:v>5</x:v>
      </x:c>
      <x:c r="K9970" s="53">
        <x:f t="shared" si="1864"/>
        <x:v>4</x:v>
      </x:c>
      <x:c r="L9970" s="53">
        <x:f t="shared" si="1865"/>
        <x:v>24</x:v>
      </x:c>
      <x:c r="M9970" s="54">
        <x:f t="shared" si="1866"/>
        <x:v>5998.1664212892601</x:v>
      </x:c>
      <x:c r="N9970" s="54">
        <x:f t="shared" si="1867"/>
        <x:v>3.6653933481175418</x:v>
      </x:c>
      <x:c r="O9970" s="55">
        <x:f t="shared" si="1868"/>
        <x:v>153270</x:v>
      </x:c>
      <x:c r="P9970" s="55">
        <x:f t="shared" si="1869"/>
        <x:v>18920</x:v>
      </x:c>
      <x:c r="Q9970" s="55">
        <x:f t="shared" si="1870"/>
        <x:v>116634.83370293854</x:v>
      </x:c>
      <x:c r="R9970" s="55">
        <x:f t="shared" si="1871"/>
        <x:v>-2284.8337029385439</x:v>
      </x:c>
      <x:c r="S9970" s="1" t="str">
        <x:f t="shared" si="1872"/>
        <x:v>YES</x:v>
      </x:c>
      <x:c r="T9970" s="1">
        <x:f t="shared" si="1873"/>
        <x:v>-2284.8337029385439</x:v>
      </x:c>
    </x:row>
    <x:row r="9971">
      <x:c r="A9971" s="1"/>
      <x:c r="B9971" s="1"/>
      <x:c r="C9971" s="1"/>
      <x:c r="D9971" s="1"/>
      <x:c r="E9971" s="1"/>
      <x:c r="F9971" s="1"/>
      <x:c r="G9971" s="1"/>
      <x:c r="H9971" s="1"/>
      <x:c r="I9971" s="53">
        <x:f t="shared" si="1862"/>
        <x:v>15</x:v>
      </x:c>
      <x:c r="J9971" s="53">
        <x:f t="shared" si="1863"/>
        <x:v>5</x:v>
      </x:c>
      <x:c r="K9971" s="53">
        <x:f t="shared" si="1864"/>
        <x:v>5</x:v>
      </x:c>
      <x:c r="L9971" s="53">
        <x:f t="shared" si="1865"/>
        <x:v>25</x:v>
      </x:c>
      <x:c r="M9971" s="54">
        <x:f t="shared" si="1866"/>
        <x:v>6048.4147452104635</x:v>
      </x:c>
      <x:c r="N9971" s="54">
        <x:f t="shared" si="1867"/>
        <x:v>3.7002880175072663</x:v>
      </x:c>
      <x:c r="O9971" s="55">
        <x:f t="shared" si="1868"/>
        <x:v>155970</x:v>
      </x:c>
      <x:c r="P9971" s="55">
        <x:f t="shared" si="1869"/>
        <x:v>19800</x:v>
      </x:c>
      <x:c r="Q9971" s="55">
        <x:f t="shared" si="1870"/>
        <x:v>117507.20043768166</x:v>
      </x:c>
      <x:c r="R9971" s="55">
        <x:f t="shared" si="1871"/>
        <x:v>-1337.2004376816622</x:v>
      </x:c>
      <x:c r="S9971" s="1" t="str">
        <x:f t="shared" si="1872"/>
        <x:v>YES</x:v>
      </x:c>
      <x:c r="T9971" s="1">
        <x:f t="shared" si="1873"/>
        <x:v>-1337.2004376816622</x:v>
      </x:c>
    </x:row>
    <x:row r="9972">
      <x:c r="A9972" s="1"/>
      <x:c r="B9972" s="1"/>
      <x:c r="C9972" s="1"/>
      <x:c r="D9972" s="1"/>
      <x:c r="E9972" s="1"/>
      <x:c r="F9972" s="1"/>
      <x:c r="G9972" s="1"/>
      <x:c r="H9972" s="1"/>
      <x:c r="I9972" s="53">
        <x:f t="shared" si="1862"/>
        <x:v>15</x:v>
      </x:c>
      <x:c r="J9972" s="53">
        <x:f t="shared" si="1863"/>
        <x:v>5</x:v>
      </x:c>
      <x:c r="K9972" s="53">
        <x:f t="shared" si="1864"/>
        <x:v>6</x:v>
      </x:c>
      <x:c r="L9972" s="53">
        <x:f t="shared" si="1865"/>
        <x:v>26</x:v>
      </x:c>
      <x:c r="M9972" s="54">
        <x:f t="shared" si="1866"/>
        <x:v>6099.8897193920966</x:v>
      </x:c>
      <x:c r="N9972" s="54">
        <x:f t="shared" si="1867"/>
        <x:v>3.7360345273556228</x:v>
      </x:c>
      <x:c r="O9972" s="55">
        <x:f t="shared" si="1868"/>
        <x:v>158670</x:v>
      </x:c>
      <x:c r="P9972" s="55">
        <x:f t="shared" si="1869"/>
        <x:v>20680</x:v>
      </x:c>
      <x:c r="Q9972" s="55">
        <x:f t="shared" si="1870"/>
        <x:v>118400.86318389056</x:v>
      </x:c>
      <x:c r="R9972" s="55">
        <x:f t="shared" si="1871"/>
        <x:v>-410.86318389055668</x:v>
      </x:c>
      <x:c r="S9972" s="1" t="str">
        <x:f t="shared" si="1872"/>
        <x:v>YES</x:v>
      </x:c>
      <x:c r="T9972" s="1">
        <x:f t="shared" si="1873"/>
        <x:v>-410.86318389055668</x:v>
      </x:c>
    </x:row>
    <x:row r="9973">
      <x:c r="A9973" s="1"/>
      <x:c r="B9973" s="1"/>
      <x:c r="C9973" s="1"/>
      <x:c r="D9973" s="1"/>
      <x:c r="E9973" s="1"/>
      <x:c r="F9973" s="1"/>
      <x:c r="G9973" s="1"/>
      <x:c r="H9973" s="1"/>
      <x:c r="I9973" s="53">
        <x:f t="shared" si="1862"/>
        <x:v>15</x:v>
      </x:c>
      <x:c r="J9973" s="53">
        <x:f t="shared" si="1863"/>
        <x:v>5</x:v>
      </x:c>
      <x:c r="K9973" s="53">
        <x:f t="shared" si="1864"/>
        <x:v>7</x:v>
      </x:c>
      <x:c r="L9973" s="53">
        <x:f t="shared" si="1865"/>
        <x:v>27</x:v>
      </x:c>
      <x:c r="M9973" s="54">
        <x:f t="shared" si="1866"/>
        <x:v>6152.6141587900574</x:v>
      </x:c>
      <x:c r="N9973" s="54">
        <x:f t="shared" si="1867"/>
        <x:v>3.7726487213819841</x:v>
      </x:c>
      <x:c r="O9973" s="55">
        <x:f t="shared" si="1868"/>
        <x:v>161370</x:v>
      </x:c>
      <x:c r="P9973" s="55">
        <x:f t="shared" si="1869"/>
        <x:v>21560</x:v>
      </x:c>
      <x:c r="Q9973" s="55">
        <x:f t="shared" si="1870"/>
        <x:v>119316.2180345496</x:v>
      </x:c>
      <x:c r="R9973" s="55">
        <x:f t="shared" si="1871"/>
        <x:v>493.78196545039827</x:v>
      </x:c>
      <x:c r="S9973" s="1" t="str">
        <x:f t="shared" si="1872"/>
        <x:v>YES</x:v>
      </x:c>
      <x:c r="T9973" s="1">
        <x:f t="shared" si="1873"/>
        <x:v>493.78196545039827</x:v>
      </x:c>
    </x:row>
    <x:row r="9974">
      <x:c r="A9974" s="1"/>
      <x:c r="B9974" s="1"/>
      <x:c r="C9974" s="1"/>
      <x:c r="D9974" s="1"/>
      <x:c r="E9974" s="1"/>
      <x:c r="F9974" s="1"/>
      <x:c r="G9974" s="1"/>
      <x:c r="H9974" s="1"/>
      <x:c r="I9974" s="53">
        <x:f t="shared" si="1862"/>
        <x:v>15</x:v>
      </x:c>
      <x:c r="J9974" s="53">
        <x:f t="shared" si="1863"/>
        <x:v>5</x:v>
      </x:c>
      <x:c r="K9974" s="53">
        <x:f t="shared" si="1864"/>
        <x:v>8</x:v>
      </x:c>
      <x:c r="L9974" s="53">
        <x:f t="shared" si="1865"/>
        <x:v>28</x:v>
      </x:c>
      <x:c r="M9974" s="54">
        <x:f t="shared" si="1866"/>
        <x:v>6206.611257070037</x:v>
      </x:c>
      <x:c r="N9974" s="54">
        <x:f t="shared" si="1867"/>
        <x:v>3.8101467062986369</x:v>
      </x:c>
      <x:c r="O9974" s="55">
        <x:f t="shared" si="1868"/>
        <x:v>164070</x:v>
      </x:c>
      <x:c r="P9974" s="55">
        <x:f t="shared" si="1869"/>
        <x:v>22440</x:v>
      </x:c>
      <x:c r="Q9974" s="55">
        <x:f t="shared" si="1870"/>
        <x:v>120253.66765746592</x:v>
      </x:c>
      <x:c r="R9974" s="55">
        <x:f t="shared" si="1871"/>
        <x:v>1376.3323425340786</x:v>
      </x:c>
      <x:c r="S9974" s="1" t="str">
        <x:f t="shared" si="1872"/>
        <x:v>YES</x:v>
      </x:c>
      <x:c r="T9974" s="1">
        <x:f t="shared" si="1873"/>
        <x:v>1376.3323425340786</x:v>
      </x:c>
    </x:row>
    <x:row r="9975">
      <x:c r="A9975" s="1"/>
      <x:c r="B9975" s="1"/>
      <x:c r="C9975" s="1"/>
      <x:c r="D9975" s="1"/>
      <x:c r="E9975" s="1"/>
      <x:c r="F9975" s="1"/>
      <x:c r="G9975" s="1"/>
      <x:c r="H9975" s="1"/>
      <x:c r="I9975" s="53">
        <x:f t="shared" si="1862"/>
        <x:v>15</x:v>
      </x:c>
      <x:c r="J9975" s="53">
        <x:f t="shared" si="1863"/>
        <x:v>5</x:v>
      </x:c>
      <x:c r="K9975" s="53">
        <x:f t="shared" si="1864"/>
        <x:v>9</x:v>
      </x:c>
      <x:c r="L9975" s="53">
        <x:f t="shared" si="1865"/>
        <x:v>29</x:v>
      </x:c>
      <x:c r="M9975" s="54">
        <x:f t="shared" si="1866"/>
        <x:v>6261.9045925104319</x:v>
      </x:c>
      <x:c r="N9975" s="54">
        <x:f t="shared" si="1867"/>
        <x:v>3.8485448559100224</x:v>
      </x:c>
      <x:c r="O9975" s="55">
        <x:f t="shared" si="1868"/>
        <x:v>166770</x:v>
      </x:c>
      <x:c r="P9975" s="55">
        <x:f t="shared" si="1869"/>
        <x:v>23320</x:v>
      </x:c>
      <x:c r="Q9975" s="55">
        <x:f t="shared" si="1870"/>
        <x:v>121213.62139775055</x:v>
      </x:c>
      <x:c r="R9975" s="55">
        <x:f t="shared" si="1871"/>
        <x:v>2236.378602249446</x:v>
      </x:c>
      <x:c r="S9975" s="1" t="str">
        <x:f t="shared" si="1872"/>
        <x:v>YES</x:v>
      </x:c>
      <x:c r="T9975" s="1">
        <x:f t="shared" si="1873"/>
        <x:v>2236.378602249446</x:v>
      </x:c>
    </x:row>
    <x:row r="9976">
      <x:c r="A9976" s="1"/>
      <x:c r="B9976" s="1"/>
      <x:c r="C9976" s="1"/>
      <x:c r="D9976" s="1"/>
      <x:c r="E9976" s="1"/>
      <x:c r="F9976" s="1"/>
      <x:c r="G9976" s="1"/>
      <x:c r="H9976" s="1"/>
      <x:c r="I9976" s="53">
        <x:f t="shared" si="1862"/>
        <x:v>15</x:v>
      </x:c>
      <x:c r="J9976" s="53">
        <x:f t="shared" si="1863"/>
        <x:v>5</x:v>
      </x:c>
      <x:c r="K9976" s="53">
        <x:f t="shared" si="1864"/>
        <x:v>10</x:v>
      </x:c>
      <x:c r="L9976" s="53">
        <x:f t="shared" si="1865"/>
        <x:v>30</x:v>
      </x:c>
      <x:c r="M9976" s="54">
        <x:f t="shared" si="1866"/>
        <x:v>6318.5181339936444</x:v>
      </x:c>
      <x:c r="N9976" s="54">
        <x:f t="shared" si="1867"/>
        <x:v>3.8878598152733641</x:v>
      </x:c>
      <x:c r="O9976" s="55">
        <x:f t="shared" si="1868"/>
        <x:v>169470</x:v>
      </x:c>
      <x:c r="P9976" s="55">
        <x:f t="shared" si="1869"/>
        <x:v>24200</x:v>
      </x:c>
      <x:c r="Q9976" s="55">
        <x:f t="shared" si="1870"/>
        <x:v>122196.4953818341</x:v>
      </x:c>
      <x:c r="R9976" s="55">
        <x:f t="shared" si="1871"/>
        <x:v>3073.5046181658981</x:v>
      </x:c>
      <x:c r="S9976" s="1" t="str">
        <x:f t="shared" si="1872"/>
        <x:v>YES</x:v>
      </x:c>
      <x:c r="T9976" s="1">
        <x:f t="shared" si="1873"/>
        <x:v>3073.5046181658981</x:v>
      </x:c>
    </x:row>
    <x:row r="9977">
      <x:c r="A9977" s="1"/>
      <x:c r="B9977" s="1"/>
      <x:c r="C9977" s="1"/>
      <x:c r="D9977" s="1"/>
      <x:c r="E9977" s="1"/>
      <x:c r="F9977" s="1"/>
      <x:c r="G9977" s="1"/>
      <x:c r="H9977" s="1"/>
      <x:c r="I9977" s="53">
        <x:f t="shared" si="1862"/>
        <x:v>15</x:v>
      </x:c>
      <x:c r="J9977" s="53">
        <x:f t="shared" si="1863"/>
        <x:v>5</x:v>
      </x:c>
      <x:c r="K9977" s="53">
        <x:f t="shared" si="1864"/>
        <x:v>11</x:v>
      </x:c>
      <x:c r="L9977" s="53">
        <x:f t="shared" si="1865"/>
        <x:v>31</x:v>
      </x:c>
      <x:c r="M9977" s="54">
        <x:f t="shared" si="1866"/>
        <x:v>6376.4762470870837</x:v>
      </x:c>
      <x:c r="N9977" s="54">
        <x:f t="shared" si="1867"/>
        <x:v>3.9281085049215858</x:v>
      </x:c>
      <x:c r="O9977" s="55">
        <x:f t="shared" si="1868"/>
        <x:v>172170</x:v>
      </x:c>
      <x:c r="P9977" s="55">
        <x:f t="shared" si="1869"/>
        <x:v>25080</x:v>
      </x:c>
      <x:c r="Q9977" s="55">
        <x:f t="shared" si="1870"/>
        <x:v>123202.71262303964</x:v>
      </x:c>
      <x:c r="R9977" s="55">
        <x:f t="shared" si="1871"/>
        <x:v>3887.2873769603611</x:v>
      </x:c>
      <x:c r="S9977" s="1" t="str">
        <x:f t="shared" si="1872"/>
        <x:v>YES</x:v>
      </x:c>
      <x:c r="T9977" s="1">
        <x:f t="shared" si="1873"/>
        <x:v>3887.2873769603611</x:v>
      </x:c>
    </x:row>
    <x:row r="9978">
      <x:c r="A9978" s="1"/>
      <x:c r="B9978" s="1"/>
      <x:c r="C9978" s="1"/>
      <x:c r="D9978" s="1"/>
      <x:c r="E9978" s="1"/>
      <x:c r="F9978" s="1"/>
      <x:c r="G9978" s="1"/>
      <x:c r="H9978" s="1"/>
      <x:c r="I9978" s="53">
        <x:f t="shared" si="1862"/>
        <x:v>15</x:v>
      </x:c>
      <x:c r="J9978" s="53">
        <x:f t="shared" si="1863"/>
        <x:v>5</x:v>
      </x:c>
      <x:c r="K9978" s="53">
        <x:f t="shared" si="1864"/>
        <x:v>12</x:v>
      </x:c>
      <x:c r="L9978" s="53">
        <x:f t="shared" si="1865"/>
        <x:v>32</x:v>
      </x:c>
      <x:c r="M9978" s="54">
        <x:f t="shared" si="1866"/>
        <x:v>6435.8037002151477</x:v>
      </x:c>
      <x:c r="N9978" s="54">
        <x:f t="shared" si="1867"/>
        <x:v>3.969308125149408</x:v>
      </x:c>
      <x:c r="O9978" s="55">
        <x:f t="shared" si="1868"/>
        <x:v>174870</x:v>
      </x:c>
      <x:c r="P9978" s="55">
        <x:f t="shared" si="1869"/>
        <x:v>25960</x:v>
      </x:c>
      <x:c r="Q9978" s="55">
        <x:f t="shared" si="1870"/>
        <x:v>124232.7031287352</x:v>
      </x:c>
      <x:c r="R9978" s="55">
        <x:f t="shared" si="1871"/>
        <x:v>4677.2968712647998</x:v>
      </x:c>
      <x:c r="S9978" s="1" t="str">
        <x:f t="shared" si="1872"/>
        <x:v>YES</x:v>
      </x:c>
      <x:c r="T9978" s="1">
        <x:f t="shared" si="1873"/>
        <x:v>4677.2968712647998</x:v>
      </x:c>
    </x:row>
    <x:row r="9979">
      <x:c r="A9979" s="1"/>
      <x:c r="B9979" s="1"/>
      <x:c r="C9979" s="1"/>
      <x:c r="D9979" s="1"/>
      <x:c r="E9979" s="1"/>
      <x:c r="F9979" s="1"/>
      <x:c r="G9979" s="1"/>
      <x:c r="H9979" s="1"/>
      <x:c r="I9979" s="53">
        <x:f t="shared" si="1862"/>
        <x:v>15</x:v>
      </x:c>
      <x:c r="J9979" s="53">
        <x:f t="shared" si="1863"/>
        <x:v>5</x:v>
      </x:c>
      <x:c r="K9979" s="53">
        <x:f t="shared" si="1864"/>
        <x:v>13</x:v>
      </x:c>
      <x:c r="L9979" s="53">
        <x:f t="shared" si="1865"/>
        <x:v>33</x:v>
      </x:c>
      <x:c r="M9979" s="54">
        <x:f t="shared" si="1866"/>
        <x:v>6496.5256709235327</x:v>
      </x:c>
      <x:c r="N9979" s="54">
        <x:f t="shared" si="1867"/>
        <x:v>4.0114761603635642</x:v>
      </x:c>
      <x:c r="O9979" s="55">
        <x:f t="shared" si="1868"/>
        <x:v>177570</x:v>
      </x:c>
      <x:c r="P9979" s="55">
        <x:f t="shared" si="1869"/>
        <x:v>26840</x:v>
      </x:c>
      <x:c r="Q9979" s="55">
        <x:f t="shared" si="1870"/>
        <x:v>125286.90400908911</x:v>
      </x:c>
      <x:c r="R9979" s="55">
        <x:f t="shared" si="1871"/>
        <x:v>5443.0959909108933</x:v>
      </x:c>
      <x:c r="S9979" s="1" t="str">
        <x:f t="shared" si="1872"/>
        <x:v>NO</x:v>
      </x:c>
      <x:c r="T9979" s="1">
        <x:f t="shared" si="1873"/>
        <x:v>-9.9999999999999997E+98</x:v>
      </x:c>
    </x:row>
    <x:row r="9980">
      <x:c r="A9980" s="1"/>
      <x:c r="B9980" s="1"/>
      <x:c r="C9980" s="1"/>
      <x:c r="D9980" s="1"/>
      <x:c r="E9980" s="1"/>
      <x:c r="F9980" s="1"/>
      <x:c r="G9980" s="1"/>
      <x:c r="H9980" s="1"/>
      <x:c r="I9980" s="53">
        <x:f t="shared" si="1862"/>
        <x:v>15</x:v>
      </x:c>
      <x:c r="J9980" s="53">
        <x:f t="shared" si="1863"/>
        <x:v>5</x:v>
      </x:c>
      <x:c r="K9980" s="53">
        <x:f t="shared" si="1864"/>
        <x:v>14</x:v>
      </x:c>
      <x:c r="L9980" s="53">
        <x:f t="shared" si="1865"/>
        <x:v>34</x:v>
      </x:c>
      <x:c r="M9980" s="54">
        <x:f t="shared" si="1866"/>
        <x:v>6558.6677522371938</x:v>
      </x:c>
      <x:c r="N9980" s="54">
        <x:f t="shared" si="1867"/>
        <x:v>4.0546303834980515</x:v>
      </x:c>
      <x:c r="O9980" s="55">
        <x:f t="shared" si="1868"/>
        <x:v>180270</x:v>
      </x:c>
      <x:c r="P9980" s="55">
        <x:f t="shared" si="1869"/>
        <x:v>27720</x:v>
      </x:c>
      <x:c r="Q9980" s="55">
        <x:f t="shared" si="1870"/>
        <x:v>126365.75958745128</x:v>
      </x:c>
      <x:c r="R9980" s="55">
        <x:f t="shared" si="1871"/>
        <x:v>6184.2404125487228</x:v>
      </x:c>
      <x:c r="S9980" s="1" t="str">
        <x:f t="shared" si="1872"/>
        <x:v>NO</x:v>
      </x:c>
      <x:c r="T9980" s="1">
        <x:f t="shared" si="1873"/>
        <x:v>-9.9999999999999997E+98</x:v>
      </x:c>
    </x:row>
    <x:row r="9981">
      <x:c r="A9981" s="1"/>
      <x:c r="B9981" s="1"/>
      <x:c r="C9981" s="1"/>
      <x:c r="D9981" s="1"/>
      <x:c r="E9981" s="1"/>
      <x:c r="F9981" s="1"/>
      <x:c r="G9981" s="1"/>
      <x:c r="H9981" s="1"/>
      <x:c r="I9981" s="53">
        <x:f t="shared" si="1862"/>
        <x:v>15</x:v>
      </x:c>
      <x:c r="J9981" s="53">
        <x:f t="shared" si="1863"/>
        <x:v>5</x:v>
      </x:c>
      <x:c r="K9981" s="53">
        <x:f t="shared" si="1864"/>
        <x:v>15</x:v>
      </x:c>
      <x:c r="L9981" s="53">
        <x:f t="shared" si="1865"/>
        <x:v>35</x:v>
      </x:c>
      <x:c r="M9981" s="54">
        <x:f t="shared" si="1866"/>
        <x:v>6622.2559591133395</x:v>
      </x:c>
      <x:c r="N9981" s="54">
        <x:f t="shared" si="1867"/>
        <x:v>4.0987888604953744</x:v>
      </x:c>
      <x:c r="O9981" s="55">
        <x:f t="shared" si="1868"/>
        <x:v>182970</x:v>
      </x:c>
      <x:c r="P9981" s="55">
        <x:f t="shared" si="1869"/>
        <x:v>28600</x:v>
      </x:c>
      <x:c r="Q9981" s="55">
        <x:f t="shared" si="1870"/>
        <x:v>127469.72151238436</x:v>
      </x:c>
      <x:c r="R9981" s="55">
        <x:f t="shared" si="1871"/>
        <x:v>6900.2784876156365</x:v>
      </x:c>
      <x:c r="S9981" s="1" t="str">
        <x:f t="shared" si="1872"/>
        <x:v>NO</x:v>
      </x:c>
      <x:c r="T9981" s="1">
        <x:f t="shared" si="1873"/>
        <x:v>-9.9999999999999997E+98</x:v>
      </x:c>
    </x:row>
    <x:row r="9982">
      <x:c r="A9982" s="1"/>
      <x:c r="B9982" s="1"/>
      <x:c r="C9982" s="1"/>
      <x:c r="D9982" s="1"/>
      <x:c r="E9982" s="1"/>
      <x:c r="F9982" s="1"/>
      <x:c r="G9982" s="1"/>
      <x:c r="H9982" s="1"/>
      <x:c r="I9982" s="53">
        <x:f t="shared" si="1862"/>
        <x:v>15</x:v>
      </x:c>
      <x:c r="J9982" s="53">
        <x:f t="shared" si="1863"/>
        <x:v>5</x:v>
      </x:c>
      <x:c r="K9982" s="53">
        <x:f t="shared" si="1864"/>
        <x:v>16</x:v>
      </x:c>
      <x:c r="L9982" s="53">
        <x:f t="shared" si="1865"/>
        <x:v>36</x:v>
      </x:c>
      <x:c r="M9982" s="54">
        <x:f t="shared" si="1866"/>
        <x:v>6687.316734990829</x:v>
      </x:c>
      <x:c r="N9982" s="54">
        <x:f t="shared" si="1867"/>
        <x:v>4.1439699548547422</x:v>
      </x:c>
      <x:c r="O9982" s="55">
        <x:f t="shared" si="1868"/>
        <x:v>185670</x:v>
      </x:c>
      <x:c r="P9982" s="55">
        <x:f t="shared" si="1869"/>
        <x:v>29480</x:v>
      </x:c>
      <x:c r="Q9982" s="55">
        <x:f t="shared" si="1870"/>
        <x:v>128599.24887136856</x:v>
      </x:c>
      <x:c r="R9982" s="55">
        <x:f t="shared" si="1871"/>
        <x:v>7590.7511286314402</x:v>
      </x:c>
      <x:c r="S9982" s="1" t="str">
        <x:f t="shared" si="1872"/>
        <x:v>NO</x:v>
      </x:c>
      <x:c r="T9982" s="1">
        <x:f t="shared" si="1873"/>
        <x:v>-9.9999999999999997E+98</x:v>
      </x:c>
    </x:row>
    <x:row r="9983">
      <x:c r="A9983" s="1"/>
      <x:c r="B9983" s="1"/>
      <x:c r="C9983" s="1"/>
      <x:c r="D9983" s="1"/>
      <x:c r="E9983" s="1"/>
      <x:c r="F9983" s="1"/>
      <x:c r="G9983" s="1"/>
      <x:c r="H9983" s="1"/>
      <x:c r="I9983" s="53">
        <x:f t="shared" si="1862"/>
        <x:v>15</x:v>
      </x:c>
      <x:c r="J9983" s="53">
        <x:f t="shared" si="1863"/>
        <x:v>5</x:v>
      </x:c>
      <x:c r="K9983" s="53">
        <x:f t="shared" si="1864"/>
        <x:v>17</x:v>
      </x:c>
      <x:c r="L9983" s="53">
        <x:f t="shared" si="1865"/>
        <x:v>37</x:v>
      </x:c>
      <x:c r="M9983" s="54">
        <x:f t="shared" si="1866"/>
        <x:v>6753.8769584373695</x:v>
      </x:c>
      <x:c r="N9983" s="54">
        <x:f t="shared" si="1867"/>
        <x:v>4.1901923322481736</x:v>
      </x:c>
      <x:c r="O9983" s="55">
        <x:f t="shared" si="1868"/>
        <x:v>188370</x:v>
      </x:c>
      <x:c r="P9983" s="55">
        <x:f t="shared" si="1869"/>
        <x:v>30360</x:v>
      </x:c>
      <x:c r="Q9983" s="55">
        <x:f t="shared" si="1870"/>
        <x:v>129754.80830620433</x:v>
      </x:c>
      <x:c r="R9983" s="55">
        <x:f t="shared" si="1871"/>
        <x:v>8255.1916937956703</x:v>
      </x:c>
      <x:c r="S9983" s="1" t="str">
        <x:f t="shared" si="1872"/>
        <x:v>NO</x:v>
      </x:c>
      <x:c r="T9983" s="1">
        <x:f t="shared" si="1873"/>
        <x:v>-9.9999999999999997E+98</x:v>
      </x:c>
    </x:row>
    <x:row r="9984">
      <x:c r="A9984" s="1"/>
      <x:c r="B9984" s="1"/>
      <x:c r="C9984" s="1"/>
      <x:c r="D9984" s="1"/>
      <x:c r="E9984" s="1"/>
      <x:c r="F9984" s="1"/>
      <x:c r="G9984" s="1"/>
      <x:c r="H9984" s="1"/>
      <x:c r="I9984" s="53">
        <x:f t="shared" si="1862"/>
        <x:v>15</x:v>
      </x:c>
      <x:c r="J9984" s="53">
        <x:f t="shared" si="1863"/>
        <x:v>5</x:v>
      </x:c>
      <x:c r="K9984" s="53">
        <x:f t="shared" si="1864"/>
        <x:v>18</x:v>
      </x:c>
      <x:c r="L9984" s="53">
        <x:f t="shared" si="1865"/>
        <x:v>38</x:v>
      </x:c>
      <x:c r="M9984" s="54">
        <x:f t="shared" si="1866"/>
        <x:v>6821.9639498959568</x:v>
      </x:c>
      <x:c r="N9984" s="54">
        <x:f t="shared" si="1867"/>
        <x:v>4.2374749652055259</x:v>
      </x:c>
      <x:c r="O9984" s="55">
        <x:f t="shared" si="1868"/>
        <x:v>191070</x:v>
      </x:c>
      <x:c r="P9984" s="55">
        <x:f t="shared" si="1869"/>
        <x:v>31240</x:v>
      </x:c>
      <x:c r="Q9984" s="55">
        <x:f t="shared" si="1870"/>
        <x:v>130936.87413013814</x:v>
      </x:c>
      <x:c r="R9984" s="55">
        <x:f t="shared" si="1871"/>
        <x:v>8893.1258698618622</x:v>
      </x:c>
      <x:c r="S9984" s="1" t="str">
        <x:f t="shared" si="1872"/>
        <x:v>NO</x:v>
      </x:c>
      <x:c r="T9984" s="1">
        <x:f t="shared" si="1873"/>
        <x:v>-9.9999999999999997E+98</x:v>
      </x:c>
    </x:row>
    <x:row r="9985">
      <x:c r="A9985" s="1"/>
      <x:c r="B9985" s="1"/>
      <x:c r="C9985" s="1"/>
      <x:c r="D9985" s="1"/>
      <x:c r="E9985" s="1"/>
      <x:c r="F9985" s="1"/>
      <x:c r="G9985" s="1"/>
      <x:c r="H9985" s="1"/>
      <x:c r="I9985" s="53">
        <x:f t="shared" si="1862"/>
        <x:v>15</x:v>
      </x:c>
      <x:c r="J9985" s="53">
        <x:f t="shared" si="1863"/>
        <x:v>5</x:v>
      </x:c>
      <x:c r="K9985" s="53">
        <x:f t="shared" si="1864"/>
        <x:v>19</x:v>
      </x:c>
      <x:c r="L9985" s="53">
        <x:f t="shared" si="1865"/>
        <x:v>39</x:v>
      </x:c>
      <x:c r="M9985" s="54">
        <x:f t="shared" si="1866"/>
        <x:v>6891.6054785319784</x:v>
      </x:c>
      <x:c r="N9985" s="54">
        <x:f t="shared" si="1867"/>
        <x:v>4.2858371378694295</x:v>
      </x:c>
      <x:c r="O9985" s="55">
        <x:f t="shared" si="1868"/>
        <x:v>193770</x:v>
      </x:c>
      <x:c r="P9985" s="55">
        <x:f t="shared" si="1869"/>
        <x:v>32120</x:v>
      </x:c>
      <x:c r="Q9985" s="55">
        <x:f t="shared" si="1870"/>
        <x:v>132145.92844673572</x:v>
      </x:c>
      <x:c r="R9985" s="55">
        <x:f t="shared" si="1871"/>
        <x:v>9504.0715532642789</x:v>
      </x:c>
      <x:c r="S9985" s="1" t="str">
        <x:f t="shared" si="1872"/>
        <x:v>NO</x:v>
      </x:c>
      <x:c r="T9985" s="1">
        <x:f t="shared" si="1873"/>
        <x:v>-9.9999999999999997E+98</x:v>
      </x:c>
    </x:row>
    <x:row r="9986">
      <x:c r="A9986" s="1"/>
      <x:c r="B9986" s="1"/>
      <x:c r="C9986" s="1"/>
      <x:c r="D9986" s="1"/>
      <x:c r="E9986" s="1"/>
      <x:c r="F9986" s="1"/>
      <x:c r="G9986" s="1"/>
      <x:c r="H9986" s="1"/>
      <x:c r="I9986" s="53">
        <x:f t="shared" si="1862"/>
        <x:v>15</x:v>
      </x:c>
      <x:c r="J9986" s="53">
        <x:f t="shared" si="1863"/>
        <x:v>5</x:v>
      </x:c>
      <x:c r="K9986" s="53">
        <x:f t="shared" si="1864"/>
        <x:v>20</x:v>
      </x:c>
      <x:c r="L9986" s="53">
        <x:f t="shared" si="1865"/>
        <x:v>40</x:v>
      </x:c>
      <x:c r="M9986" s="54">
        <x:f t="shared" si="1866"/>
        <x:v>6962.8297691824555</x:v>
      </x:c>
      <x:c r="N9986" s="54">
        <x:f t="shared" si="1867"/>
        <x:v>4.3352984508211501</x:v>
      </x:c>
      <x:c r="O9986" s="55">
        <x:f t="shared" si="1868"/>
        <x:v>196470</x:v>
      </x:c>
      <x:c r="P9986" s="55">
        <x:f t="shared" si="1869"/>
        <x:v>33000</x:v>
      </x:c>
      <x:c r="Q9986" s="55">
        <x:f t="shared" si="1870"/>
        <x:v>133382.46127052873</x:v>
      </x:c>
      <x:c r="R9986" s="55">
        <x:f t="shared" si="1871"/>
        <x:v>10087.538729471271</x:v>
      </x:c>
      <x:c r="S9986" s="1" t="str">
        <x:f t="shared" si="1872"/>
        <x:v>NO</x:v>
      </x:c>
      <x:c r="T9986" s="1">
        <x:f t="shared" si="1873"/>
        <x:v>-9.9999999999999997E+98</x:v>
      </x:c>
    </x:row>
    <x:row r="9987">
      <x:c r="A9987" s="1"/>
      <x:c r="B9987" s="1"/>
      <x:c r="C9987" s="1"/>
      <x:c r="D9987" s="1"/>
      <x:c r="E9987" s="1"/>
      <x:c r="F9987" s="1"/>
      <x:c r="G9987" s="1"/>
      <x:c r="H9987" s="1"/>
      <x:c r="I9987" s="53">
        <x:f t="shared" si="1862"/>
        <x:v>15</x:v>
      </x:c>
      <x:c r="J9987" s="53">
        <x:f t="shared" si="1863"/>
        <x:v>5</x:v>
      </x:c>
      <x:c r="K9987" s="53">
        <x:f t="shared" si="1864"/>
        <x:v>21</x:v>
      </x:c>
      <x:c r="L9987" s="53">
        <x:f t="shared" si="1865"/>
        <x:v>41</x:v>
      </x:c>
      <x:c r="M9987" s="54">
        <x:f t="shared" si="1866"/>
        <x:v>7035.6655094088992</x:v>
      </x:c>
      <x:c r="N9987" s="54">
        <x:f t="shared" si="1867"/>
        <x:v>4.3858788259784021</x:v>
      </x:c>
      <x:c r="O9987" s="55">
        <x:f t="shared" si="1868"/>
        <x:v>199170</x:v>
      </x:c>
      <x:c r="P9987" s="55">
        <x:f t="shared" si="1869"/>
        <x:v>33880</x:v>
      </x:c>
      <x:c r="Q9987" s="55">
        <x:f t="shared" si="1870"/>
        <x:v>134646.97064946004</x:v>
      </x:c>
      <x:c r="R9987" s="55">
        <x:f t="shared" si="1871"/>
        <x:v>10643.02935053996</x:v>
      </x:c>
      <x:c r="S9987" s="1" t="str">
        <x:f t="shared" si="1872"/>
        <x:v>NO</x:v>
      </x:c>
      <x:c r="T9987" s="1">
        <x:f t="shared" si="1873"/>
        <x:v>-9.9999999999999997E+98</x:v>
      </x:c>
    </x:row>
    <x:row r="9988">
      <x:c r="A9988" s="1"/>
      <x:c r="B9988" s="1"/>
      <x:c r="C9988" s="1"/>
      <x:c r="D9988" s="1"/>
      <x:c r="E9988" s="1"/>
      <x:c r="F9988" s="1"/>
      <x:c r="G9988" s="1"/>
      <x:c r="H9988" s="1"/>
      <x:c r="I9988" s="53">
        <x:f t="shared" si="1862"/>
        <x:v>15</x:v>
      </x:c>
      <x:c r="J9988" s="53">
        <x:f t="shared" si="1863"/>
        <x:v>5</x:v>
      </x:c>
      <x:c r="K9988" s="53">
        <x:f t="shared" si="1864"/>
        <x:v>22</x:v>
      </x:c>
      <x:c r="L9988" s="53">
        <x:f t="shared" si="1865"/>
        <x:v>42</x:v>
      </x:c>
      <x:c r="M9988" s="54">
        <x:f t="shared" si="1866"/>
        <x:v>7110.1418566552957</x:v>
      </x:c>
      <x:c r="N9988" s="54">
        <x:f t="shared" si="1867"/>
        <x:v>4.4375985115661774</x:v>
      </x:c>
      <x:c r="O9988" s="55">
        <x:f t="shared" si="1868"/>
        <x:v>201870</x:v>
      </x:c>
      <x:c r="P9988" s="55">
        <x:f t="shared" si="1869"/>
        <x:v>34760</x:v>
      </x:c>
      <x:c r="Q9988" s="55">
        <x:f t="shared" si="1870"/>
        <x:v>135939.96278915444</x:v>
      </x:c>
      <x:c r="R9988" s="55">
        <x:f t="shared" si="1871"/>
        <x:v>11170.037210845563</x:v>
      </x:c>
      <x:c r="S9988" s="1" t="str">
        <x:f t="shared" si="1872"/>
        <x:v>NO</x:v>
      </x:c>
      <x:c r="T9988" s="1">
        <x:f t="shared" si="1873"/>
        <x:v>-9.9999999999999997E+98</x:v>
      </x:c>
    </x:row>
    <x:row r="9989">
      <x:c r="A9989" s="1"/>
      <x:c r="B9989" s="1"/>
      <x:c r="C9989" s="1"/>
      <x:c r="D9989" s="1"/>
      <x:c r="E9989" s="1"/>
      <x:c r="F9989" s="1"/>
      <x:c r="G9989" s="1"/>
      <x:c r="H9989" s="1"/>
      <x:c r="I9989" s="53">
        <x:f t="shared" si="1862"/>
        <x:v>15</x:v>
      </x:c>
      <x:c r="J9989" s="53">
        <x:f t="shared" si="1863"/>
        <x:v>5</x:v>
      </x:c>
      <x:c r="K9989" s="53">
        <x:f t="shared" si="1864"/>
        <x:v>23</x:v>
      </x:c>
      <x:c r="L9989" s="53">
        <x:f t="shared" si="1865"/>
        <x:v>43</x:v>
      </x:c>
      <x:c r="M9989" s="54">
        <x:f t="shared" si="1866"/>
        <x:v>7186.2884455127314</x:v>
      </x:c>
      <x:c r="N9989" s="54">
        <x:f t="shared" si="1867"/>
        <x:v>4.4904780871616188</x:v>
      </x:c>
      <x:c r="O9989" s="55">
        <x:f t="shared" si="1868"/>
        <x:v>204570</x:v>
      </x:c>
      <x:c r="P9989" s="55">
        <x:f t="shared" si="1869"/>
        <x:v>35640</x:v>
      </x:c>
      <x:c r="Q9989" s="55">
        <x:f t="shared" si="1870"/>
        <x:v>137261.95217904047</x:v>
      </x:c>
      <x:c r="R9989" s="55">
        <x:f t="shared" si="1871"/>
        <x:v>11668.047820959531</x:v>
      </x:c>
      <x:c r="S9989" s="1" t="str">
        <x:f t="shared" si="1872"/>
        <x:v>NO</x:v>
      </x:c>
      <x:c r="T9989" s="1">
        <x:f t="shared" si="1873"/>
        <x:v>-9.9999999999999997E+98</x:v>
      </x:c>
    </x:row>
    <x:row r="9990">
      <x:c r="A9990" s="1"/>
      <x:c r="B9990" s="1"/>
      <x:c r="C9990" s="1"/>
      <x:c r="D9990" s="1"/>
      <x:c r="E9990" s="1"/>
      <x:c r="F9990" s="1"/>
      <x:c r="G9990" s="1"/>
      <x:c r="H9990" s="1"/>
      <x:c r="I9990" s="53">
        <x:f t="shared" si="1862"/>
        <x:v>15</x:v>
      </x:c>
      <x:c r="J9990" s="53">
        <x:f t="shared" si="1863"/>
        <x:v>5</x:v>
      </x:c>
      <x:c r="K9990" s="53">
        <x:f t="shared" si="1864"/>
        <x:v>24</x:v>
      </x:c>
      <x:c r="L9990" s="53">
        <x:f t="shared" si="1865"/>
        <x:v>44</x:v>
      </x:c>
      <x:c r="M9990" s="54">
        <x:f t="shared" si="1866"/>
        <x:v>7264.1353950922276</x:v>
      </x:c>
      <x:c r="N9990" s="54">
        <x:f t="shared" si="1867"/>
        <x:v>4.5445384688140473</x:v>
      </x:c>
      <x:c r="O9990" s="55">
        <x:f t="shared" si="1868"/>
        <x:v>207270</x:v>
      </x:c>
      <x:c r="P9990" s="55">
        <x:f t="shared" si="1869"/>
        <x:v>36520</x:v>
      </x:c>
      <x:c r="Q9990" s="55">
        <x:f t="shared" si="1870"/>
        <x:v>138613.46172035119</x:v>
      </x:c>
      <x:c r="R9990" s="55">
        <x:f t="shared" si="1871"/>
        <x:v>12136.538279648812</x:v>
      </x:c>
      <x:c r="S9990" s="1" t="str">
        <x:f t="shared" si="1872"/>
        <x:v>NO</x:v>
      </x:c>
      <x:c r="T9990" s="1">
        <x:f t="shared" si="1873"/>
        <x:v>-9.9999999999999997E+98</x:v>
      </x:c>
    </x:row>
    <x:row r="9991">
      <x:c r="A9991" s="1"/>
      <x:c r="B9991" s="1"/>
      <x:c r="C9991" s="1"/>
      <x:c r="D9991" s="1"/>
      <x:c r="E9991" s="1"/>
      <x:c r="F9991" s="1"/>
      <x:c r="G9991" s="1"/>
      <x:c r="H9991" s="1"/>
      <x:c r="I9991" s="53">
        <x:f t="shared" si="1862"/>
        <x:v>15</x:v>
      </x:c>
      <x:c r="J9991" s="53">
        <x:f t="shared" si="1863"/>
        <x:v>5</x:v>
      </x:c>
      <x:c r="K9991" s="53">
        <x:f t="shared" si="1864"/>
        <x:v>25</x:v>
      </x:c>
      <x:c r="L9991" s="53">
        <x:f t="shared" si="1865"/>
        <x:v>45</x:v>
      </x:c>
      <x:c r="M9991" s="54">
        <x:f t="shared" si="1866"/>
        <x:v>7343.7133165073255</x:v>
      </x:c>
      <x:c r="N9991" s="54">
        <x:f t="shared" si="1867"/>
        <x:v>4.5998009142411984</x:v>
      </x:c>
      <x:c r="O9991" s="55">
        <x:f t="shared" si="1868"/>
        <x:v>209970</x:v>
      </x:c>
      <x:c r="P9991" s="55">
        <x:f t="shared" si="1869"/>
        <x:v>37400</x:v>
      </x:c>
      <x:c r="Q9991" s="55">
        <x:f t="shared" si="1870"/>
        <x:v>139995.02285602997</x:v>
      </x:c>
      <x:c r="R9991" s="55">
        <x:f t="shared" si="1871"/>
        <x:v>12574.977143970027</x:v>
      </x:c>
      <x:c r="S9991" s="1" t="str">
        <x:f t="shared" si="1872"/>
        <x:v>NO</x:v>
      </x:c>
      <x:c r="T9991" s="1">
        <x:f t="shared" si="1873"/>
        <x:v>-9.9999999999999997E+98</x:v>
      </x:c>
    </x:row>
    <x:row r="9992">
      <x:c r="A9992" s="1"/>
      <x:c r="B9992" s="1"/>
      <x:c r="C9992" s="1"/>
      <x:c r="D9992" s="1"/>
      <x:c r="E9992" s="1"/>
      <x:c r="F9992" s="1"/>
      <x:c r="G9992" s="1"/>
      <x:c r="H9992" s="1"/>
      <x:c r="I9992" s="53">
        <x:f t="shared" si="1862"/>
        <x:v>15</x:v>
      </x:c>
      <x:c r="J9992" s="53">
        <x:f t="shared" si="1863"/>
        <x:v>5</x:v>
      </x:c>
      <x:c r="K9992" s="53">
        <x:f t="shared" si="1864"/>
        <x:v>26</x:v>
      </x:c>
      <x:c r="L9992" s="53">
        <x:f t="shared" si="1865"/>
        <x:v>46</x:v>
      </x:c>
      <x:c r="M9992" s="54">
        <x:f t="shared" si="1866"/>
        <x:v>7425.0533204680432</x:v>
      </x:c>
      <x:c r="N9992" s="54">
        <x:f t="shared" si="1867"/>
        <x:v>4.6562870281028079</x:v>
      </x:c>
      <x:c r="O9992" s="55">
        <x:f t="shared" si="1868"/>
        <x:v>212670</x:v>
      </x:c>
      <x:c r="P9992" s="55">
        <x:f t="shared" si="1869"/>
        <x:v>38280</x:v>
      </x:c>
      <x:c r="Q9992" s="55">
        <x:f t="shared" si="1870"/>
        <x:v>141407.17570257018</x:v>
      </x:c>
      <x:c r="R9992" s="55">
        <x:f t="shared" si="1871"/>
        <x:v>12982.824297429819</x:v>
      </x:c>
      <x:c r="S9992" s="1" t="str">
        <x:f t="shared" si="1872"/>
        <x:v>NO</x:v>
      </x:c>
      <x:c r="T9992" s="1">
        <x:f t="shared" si="1873"/>
        <x:v>-9.9999999999999997E+98</x:v>
      </x:c>
    </x:row>
    <x:row r="9993">
      <x:c r="A9993" s="1"/>
      <x:c r="B9993" s="1"/>
      <x:c r="C9993" s="1"/>
      <x:c r="D9993" s="1"/>
      <x:c r="E9993" s="1"/>
      <x:c r="F9993" s="1"/>
      <x:c r="G9993" s="1"/>
      <x:c r="H9993" s="1"/>
      <x:c r="I9993" s="53">
        <x:f t="shared" si="1862"/>
        <x:v>15</x:v>
      </x:c>
      <x:c r="J9993" s="53">
        <x:f t="shared" si="1863"/>
        <x:v>5</x:v>
      </x:c>
      <x:c r="K9993" s="53">
        <x:f t="shared" si="1864"/>
        <x:v>27</x:v>
      </x:c>
      <x:c r="L9993" s="53">
        <x:f t="shared" si="1865"/>
        <x:v>47</x:v>
      </x:c>
      <x:c r="M9993" s="54">
        <x:f t="shared" si="1866"/>
        <x:v>7508.1870249877993</x:v>
      </x:c>
      <x:c r="N9993" s="54">
        <x:f t="shared" si="1867"/>
        <x:v>4.7140187673526386</x:v>
      </x:c>
      <x:c r="O9993" s="55">
        <x:f t="shared" si="1868"/>
        <x:v>215370</x:v>
      </x:c>
      <x:c r="P9993" s="55">
        <x:f t="shared" si="1869"/>
        <x:v>39160</x:v>
      </x:c>
      <x:c r="Q9993" s="55">
        <x:f t="shared" si="1870"/>
        <x:v>142850.46918381596</x:v>
      </x:c>
      <x:c r="R9993" s="55">
        <x:f t="shared" si="1871"/>
        <x:v>13359.530816184037</x:v>
      </x:c>
      <x:c r="S9993" s="1" t="str">
        <x:f t="shared" si="1872"/>
        <x:v>NO</x:v>
      </x:c>
      <x:c r="T9993" s="1">
        <x:f t="shared" si="1873"/>
        <x:v>-9.9999999999999997E+98</x:v>
      </x:c>
    </x:row>
    <x:row r="9994">
      <x:c r="A9994" s="1"/>
      <x:c r="B9994" s="1"/>
      <x:c r="C9994" s="1"/>
      <x:c r="D9994" s="1"/>
      <x:c r="E9994" s="1"/>
      <x:c r="F9994" s="1"/>
      <x:c r="G9994" s="1"/>
      <x:c r="H9994" s="1"/>
      <x:c r="I9994" s="53">
        <x:f t="shared" si="1862"/>
        <x:v>15</x:v>
      </x:c>
      <x:c r="J9994" s="53">
        <x:f t="shared" si="1863"/>
        <x:v>5</x:v>
      </x:c>
      <x:c r="K9994" s="53">
        <x:f t="shared" si="1864"/>
        <x:v>28</x:v>
      </x:c>
      <x:c r="L9994" s="53">
        <x:f t="shared" si="1865"/>
        <x:v>48</x:v>
      </x:c>
      <x:c r="M9994" s="54">
        <x:f t="shared" si="1866"/>
        <x:v>7593.1465632049531</x:v>
      </x:c>
      <x:c r="N9994" s="54">
        <x:f t="shared" si="1867"/>
        <x:v>4.7730184466701067</x:v>
      </x:c>
      <x:c r="O9994" s="55">
        <x:f t="shared" si="1868"/>
        <x:v>218070</x:v>
      </x:c>
      <x:c r="P9994" s="55">
        <x:f t="shared" si="1869"/>
        <x:v>40040</x:v>
      </x:c>
      <x:c r="Q9994" s="55">
        <x:f t="shared" si="1870"/>
        <x:v>144325.46116675265</x:v>
      </x:c>
      <x:c r="R9994" s="55">
        <x:f t="shared" si="1871"/>
        <x:v>13704.538833247352</x:v>
      </x:c>
      <x:c r="S9994" s="1" t="str">
        <x:f t="shared" si="1872"/>
        <x:v>NO</x:v>
      </x:c>
      <x:c r="T9994" s="1">
        <x:f t="shared" si="1873"/>
        <x:v>-9.9999999999999997E+98</x:v>
      </x:c>
    </x:row>
    <x:row r="9995">
      <x:c r="A9995" s="1"/>
      <x:c r="B9995" s="1"/>
      <x:c r="C9995" s="1"/>
      <x:c r="D9995" s="1"/>
      <x:c r="E9995" s="1"/>
      <x:c r="F9995" s="1"/>
      <x:c r="G9995" s="1"/>
      <x:c r="H9995" s="1"/>
      <x:c r="I9995" s="53">
        <x:f t="shared" si="1862"/>
        <x:v>15</x:v>
      </x:c>
      <x:c r="J9995" s="53">
        <x:f t="shared" si="1863"/>
        <x:v>5</x:v>
      </x:c>
      <x:c r="K9995" s="53">
        <x:f t="shared" si="1864"/>
        <x:v>29</x:v>
      </x:c>
      <x:c r="L9995" s="53">
        <x:f t="shared" si="1865"/>
        <x:v>49</x:v>
      </x:c>
      <x:c r="M9995" s="54">
        <x:f t="shared" si="1866"/>
        <x:v>7679.9645913206068</x:v>
      </x:c>
      <x:c r="N9995" s="54">
        <x:f t="shared" si="1867"/>
        <x:v>4.8333087439726432</x:v>
      </x:c>
      <x:c r="O9995" s="55">
        <x:f t="shared" si="1868"/>
        <x:v>220770</x:v>
      </x:c>
      <x:c r="P9995" s="55">
        <x:f t="shared" si="1869"/>
        <x:v>40920</x:v>
      </x:c>
      <x:c r="Q9995" s="55">
        <x:f t="shared" si="1870"/>
        <x:v>145832.71859931608</x:v>
      </x:c>
      <x:c r="R9995" s="55">
        <x:f t="shared" si="1871"/>
        <x:v>14017.281400683918</x:v>
      </x:c>
      <x:c r="S9995" s="1" t="str">
        <x:f t="shared" si="1872"/>
        <x:v>NO</x:v>
      </x:c>
      <x:c r="T9995" s="1">
        <x:f t="shared" si="1873"/>
        <x:v>-9.9999999999999997E+98</x:v>
      </x:c>
    </x:row>
    <x:row r="9996">
      <x:c r="A9996" s="1"/>
      <x:c r="B9996" s="1"/>
      <x:c r="C9996" s="1"/>
      <x:c r="D9996" s="1"/>
      <x:c r="E9996" s="1"/>
      <x:c r="F9996" s="1"/>
      <x:c r="G9996" s="1"/>
      <x:c r="H9996" s="1"/>
      <x:c r="I9996" s="53">
        <x:f t="shared" si="1862"/>
        <x:v>15</x:v>
      </x:c>
      <x:c r="J9996" s="53">
        <x:f t="shared" si="1863"/>
        <x:v>5</x:v>
      </x:c>
      <x:c r="K9996" s="53">
        <x:f t="shared" si="1864"/>
        <x:v>30</x:v>
      </x:c>
      <x:c r="L9996" s="53">
        <x:f t="shared" si="1865"/>
        <x:v>50</x:v>
      </x:c>
      <x:c r="M9996" s="54">
        <x:f t="shared" si="1866"/>
        <x:v>7768.6742966543779</x:v>
      </x:c>
      <x:c r="N9996" s="54">
        <x:f t="shared" si="1867"/>
        <x:v>4.8949127060099844</x:v>
      </x:c>
      <x:c r="O9996" s="55">
        <x:f t="shared" si="1868"/>
        <x:v>223470</x:v>
      </x:c>
      <x:c r="P9996" s="55">
        <x:f t="shared" si="1869"/>
        <x:v>41800</x:v>
      </x:c>
      <x:c r="Q9996" s="55">
        <x:f t="shared" si="1870"/>
        <x:v>147372.81765024964</x:v>
      </x:c>
      <x:c r="R9996" s="55">
        <x:f t="shared" si="1871"/>
        <x:v>14297.182349750365</x:v>
      </x:c>
      <x:c r="S9996" s="1" t="str">
        <x:f t="shared" si="1872"/>
        <x:v>NO</x:v>
      </x:c>
      <x:c r="T9996" s="1">
        <x:f t="shared" si="1873"/>
        <x:v>-9.9999999999999997E+98</x:v>
      </x:c>
    </x:row>
    <x:row r="9997">
      <x:c r="A9997" s="1"/>
      <x:c r="B9997" s="1"/>
      <x:c r="C9997" s="1"/>
      <x:c r="D9997" s="1"/>
      <x:c r="E9997" s="1"/>
      <x:c r="F9997" s="1"/>
      <x:c r="G9997" s="1"/>
      <x:c r="H9997" s="1"/>
      <x:c r="I9997" s="53">
        <x:f t="shared" si="1862"/>
        <x:v>15</x:v>
      </x:c>
      <x:c r="J9997" s="53">
        <x:f t="shared" si="1863"/>
        <x:v>6</x:v>
      </x:c>
      <x:c r="K9997" s="53">
        <x:f t="shared" si="1864"/>
        <x:v>0</x:v>
      </x:c>
      <x:c r="L9997" s="53">
        <x:f t="shared" si="1865"/>
        <x:v>21</x:v>
      </x:c>
      <x:c r="M9997" s="54">
        <x:f t="shared" si="1866"/>
        <x:v>5848.029843989455</x:v>
      </x:c>
      <x:c r="N9997" s="54">
        <x:f t="shared" si="1867"/>
        <x:v>3.561131836103788</x:v>
      </x:c>
      <x:c r="O9997" s="55">
        <x:f t="shared" si="1868"/>
        <x:v>144564</x:v>
      </x:c>
      <x:c r="P9997" s="55">
        <x:f t="shared" si="1869"/>
        <x:v>15840</x:v>
      </x:c>
      <x:c r="Q9997" s="55">
        <x:f t="shared" si="1870"/>
        <x:v>114028.29590259471</x:v>
      </x:c>
      <x:c r="R9997" s="55">
        <x:f t="shared" si="1871"/>
        <x:v>-5304.2959025947057</x:v>
      </x:c>
      <x:c r="S9997" s="1" t="str">
        <x:f t="shared" si="1872"/>
        <x:v>YES</x:v>
      </x:c>
      <x:c r="T9997" s="1">
        <x:f t="shared" si="1873"/>
        <x:v>-5304.2959025947057</x:v>
      </x:c>
    </x:row>
    <x:row r="9998">
      <x:c r="A9998" s="1"/>
      <x:c r="B9998" s="1"/>
      <x:c r="C9998" s="1"/>
      <x:c r="D9998" s="1"/>
      <x:c r="E9998" s="1"/>
      <x:c r="F9998" s="1"/>
      <x:c r="G9998" s="1"/>
      <x:c r="H9998" s="1"/>
      <x:c r="I9998" s="53">
        <x:f t="shared" si="1862"/>
        <x:v>15</x:v>
      </x:c>
      <x:c r="J9998" s="53">
        <x:f t="shared" si="1863"/>
        <x:v>6</x:v>
      </x:c>
      <x:c r="K9998" s="53">
        <x:f t="shared" si="1864"/>
        <x:v>1</x:v>
      </x:c>
      <x:c r="L9998" s="53">
        <x:f t="shared" si="1865"/>
        <x:v>22</x:v>
      </x:c>
      <x:c r="M9998" s="54">
        <x:f t="shared" si="1866"/>
        <x:v>5893.592343989455</x:v>
      </x:c>
      <x:c r="N9998" s="54">
        <x:f t="shared" si="1867"/>
        <x:v>3.5927724611037881</x:v>
      </x:c>
      <x:c r="O9998" s="55">
        <x:f t="shared" si="1868"/>
        <x:v>147264</x:v>
      </x:c>
      <x:c r="P9998" s="55">
        <x:f t="shared" si="1869"/>
        <x:v>16720</x:v>
      </x:c>
      <x:c r="Q9998" s="55">
        <x:f t="shared" si="1870"/>
        <x:v>114819.31152759471</x:v>
      </x:c>
      <x:c r="R9998" s="55">
        <x:f t="shared" si="1871"/>
        <x:v>-4275.3115275947057</x:v>
      </x:c>
      <x:c r="S9998" s="1" t="str">
        <x:f t="shared" si="1872"/>
        <x:v>YES</x:v>
      </x:c>
      <x:c r="T9998" s="1">
        <x:f t="shared" si="1873"/>
        <x:v>-4275.3115275947057</x:v>
      </x:c>
    </x:row>
    <x:row r="9999">
      <x:c r="A9999" s="1"/>
      <x:c r="B9999" s="1"/>
      <x:c r="C9999" s="1"/>
      <x:c r="D9999" s="1"/>
      <x:c r="E9999" s="1"/>
      <x:c r="F9999" s="1"/>
      <x:c r="G9999" s="1"/>
      <x:c r="H9999" s="1"/>
      <x:c r="I9999" s="53">
        <x:f t="shared" si="1862"/>
        <x:v>15</x:v>
      </x:c>
      <x:c r="J9999" s="53">
        <x:f t="shared" si="1863"/>
        <x:v>6</x:v>
      </x:c>
      <x:c r="K9999" s="53">
        <x:f t="shared" si="1864"/>
        <x:v>2</x:v>
      </x:c>
      <x:c r="L9999" s="53">
        <x:f t="shared" si="1865"/>
        <x:v>23</x:v>
      </x:c>
      <x:c r="M9999" s="54">
        <x:f t="shared" si="1866"/>
        <x:v>5940.2939064894554</x:v>
      </x:c>
      <x:c r="N9999" s="54">
        <x:f t="shared" si="1867"/>
        <x:v>3.6252041017287886</x:v>
      </x:c>
      <x:c r="O9999" s="55">
        <x:f t="shared" si="1868"/>
        <x:v>149964</x:v>
      </x:c>
      <x:c r="P9999" s="55">
        <x:f t="shared" si="1869"/>
        <x:v>17600</x:v>
      </x:c>
      <x:c r="Q9999" s="55">
        <x:f t="shared" si="1870"/>
        <x:v>115630.10254321971</x:v>
      </x:c>
      <x:c r="R9999" s="55">
        <x:f t="shared" si="1871"/>
        <x:v>-3266.1025432197057</x:v>
      </x:c>
      <x:c r="S9999" s="1" t="str">
        <x:f t="shared" si="1872"/>
        <x:v>YES</x:v>
      </x:c>
      <x:c r="T9999" s="1">
        <x:f t="shared" si="1873"/>
        <x:v>-3266.1025432197057</x:v>
      </x:c>
    </x:row>
    <x:row r="10000">
      <x:c r="A10000" s="1"/>
      <x:c r="B10000" s="1"/>
      <x:c r="C10000" s="1"/>
      <x:c r="D10000" s="1"/>
      <x:c r="E10000" s="1"/>
      <x:c r="F10000" s="1"/>
      <x:c r="G10000" s="1"/>
      <x:c r="H10000" s="1"/>
      <x:c r="I10000" s="53">
        <x:f t="shared" si="1862"/>
        <x:v>15</x:v>
      </x:c>
      <x:c r="J10000" s="53">
        <x:f t="shared" si="1863"/>
        <x:v>6</x:v>
      </x:c>
      <x:c r="K10000" s="53">
        <x:f t="shared" si="1864"/>
        <x:v>3</x:v>
      </x:c>
      <x:c r="L10000" s="53">
        <x:f t="shared" si="1865"/>
        <x:v>24</x:v>
      </x:c>
      <x:c r="M10000" s="54">
        <x:f t="shared" si="1866"/>
        <x:v>5988.1558889113303</x:v>
      </x:c>
      <x:c r="N10000" s="54">
        <x:f t="shared" si="1867"/>
        <x:v>3.658441589521757</x:v>
      </x:c>
      <x:c r="O10000" s="55">
        <x:f t="shared" si="1868"/>
        <x:v>152664</x:v>
      </x:c>
      <x:c r="P10000" s="55">
        <x:f t="shared" si="1869"/>
        <x:v>18480</x:v>
      </x:c>
      <x:c r="Q10000" s="55">
        <x:f t="shared" si="1870"/>
        <x:v>116461.03973804392</x:v>
      </x:c>
      <x:c r="R10000" s="55">
        <x:f t="shared" si="1871"/>
        <x:v>-2277.0397380439244</x:v>
      </x:c>
      <x:c r="S10000" s="1" t="str">
        <x:f t="shared" si="1872"/>
        <x:v>YES</x:v>
      </x:c>
      <x:c r="T10000" s="1">
        <x:f t="shared" si="1873"/>
        <x:v>-2277.0397380439244</x:v>
      </x:c>
    </x:row>
    <x:row r="10001">
      <x:c r="A10001" s="1"/>
      <x:c r="B10001" s="1"/>
      <x:c r="C10001" s="1"/>
      <x:c r="D10001" s="1"/>
      <x:c r="E10001" s="1"/>
      <x:c r="F10001" s="1"/>
      <x:c r="G10001" s="1"/>
      <x:c r="H10001" s="1"/>
      <x:c r="I10001" s="53">
        <x:f t="shared" si="1862"/>
        <x:v>15</x:v>
      </x:c>
      <x:c r="J10001" s="53">
        <x:f t="shared" si="1863"/>
        <x:v>6</x:v>
      </x:c>
      <x:c r="K10001" s="53">
        <x:f t="shared" si="1864"/>
        <x:v>4</x:v>
      </x:c>
      <x:c r="L10001" s="53">
        <x:f t="shared" si="1865"/>
        <x:v>25</x:v>
      </x:c>
      <x:c r="M10001" s="54">
        <x:f t="shared" si="1866"/>
        <x:v>6037.2000046339863</x:v>
      </x:c>
      <x:c r="N10001" s="54">
        <x:f t="shared" si="1867"/>
        <x:v>3.6925000032180462</x:v>
      </x:c>
      <x:c r="O10001" s="55">
        <x:f t="shared" si="1868"/>
        <x:v>155364</x:v>
      </x:c>
      <x:c r="P10001" s="55">
        <x:f t="shared" si="1869"/>
        <x:v>19360</x:v>
      </x:c>
      <x:c r="Q10001" s="55">
        <x:f t="shared" si="1870"/>
        <x:v>117312.50008045115</x:v>
      </x:c>
      <x:c r="R10001" s="55">
        <x:f t="shared" si="1871"/>
        <x:v>-1308.500080451151</x:v>
      </x:c>
      <x:c r="S10001" s="1" t="str">
        <x:f t="shared" si="1872"/>
        <x:v>YES</x:v>
      </x:c>
      <x:c r="T10001" s="1">
        <x:f t="shared" si="1873"/>
        <x:v>-1308.500080451151</x:v>
      </x:c>
    </x:row>
    <x:row r="10002">
      <x:c r="A10002" s="1"/>
      <x:c r="B10002" s="1"/>
      <x:c r="C10002" s="1"/>
      <x:c r="D10002" s="1"/>
      <x:c r="E10002" s="1"/>
      <x:c r="F10002" s="1"/>
      <x:c r="G10002" s="1"/>
      <x:c r="H10002" s="1"/>
      <x:c r="I10002" s="53">
        <x:f t="shared" si="1862"/>
        <x:v>15</x:v>
      </x:c>
      <x:c r="J10002" s="53">
        <x:f t="shared" si="1863"/>
        <x:v>6</x:v>
      </x:c>
      <x:c r="K10002" s="53">
        <x:f t="shared" si="1864"/>
        <x:v>5</x:v>
      </x:c>
      <x:c r="L10002" s="53">
        <x:f t="shared" si="1865"/>
        <x:v>26</x:v>
      </x:c>
      <x:c r="M10002" s="54">
        <x:f t="shared" si="1866"/>
        <x:v>6087.4483285551896</x:v>
      </x:c>
      <x:c r="N10002" s="54">
        <x:f t="shared" si="1867"/>
        <x:v>3.7273946726077707</x:v>
      </x:c>
      <x:c r="O10002" s="55">
        <x:f t="shared" si="1868"/>
        <x:v>158064</x:v>
      </x:c>
      <x:c r="P10002" s="55">
        <x:f t="shared" si="1869"/>
        <x:v>20240</x:v>
      </x:c>
      <x:c r="Q10002" s="55">
        <x:f t="shared" si="1870"/>
        <x:v>118184.86681519427</x:v>
      </x:c>
      <x:c r="R10002" s="55">
        <x:f t="shared" si="1871"/>
        <x:v>-360.86681519426929</x:v>
      </x:c>
      <x:c r="S10002" s="1" t="str">
        <x:f t="shared" si="1872"/>
        <x:v>YES</x:v>
      </x:c>
      <x:c r="T10002" s="1">
        <x:f t="shared" si="1873"/>
        <x:v>-360.86681519426929</x:v>
      </x:c>
    </x:row>
    <x:row r="10003">
      <x:c r="A10003" s="1"/>
      <x:c r="B10003" s="1"/>
      <x:c r="C10003" s="1"/>
      <x:c r="D10003" s="1"/>
      <x:c r="E10003" s="1"/>
      <x:c r="F10003" s="1"/>
      <x:c r="G10003" s="1"/>
      <x:c r="H10003" s="1"/>
      <x:c r="I10003" s="53">
        <x:f t="shared" si="1862"/>
        <x:v>15</x:v>
      </x:c>
      <x:c r="J10003" s="53">
        <x:f t="shared" si="1863"/>
        <x:v>6</x:v>
      </x:c>
      <x:c r="K10003" s="53">
        <x:f t="shared" si="1864"/>
        <x:v>6</x:v>
      </x:c>
      <x:c r="L10003" s="53">
        <x:f t="shared" si="1865"/>
        <x:v>27</x:v>
      </x:c>
      <x:c r="M10003" s="54">
        <x:f t="shared" si="1866"/>
        <x:v>6138.9233027368227</x:v>
      </x:c>
      <x:c r="N10003" s="54">
        <x:f t="shared" si="1867"/>
        <x:v>3.7631411824561267</x:v>
      </x:c>
      <x:c r="O10003" s="55">
        <x:f t="shared" si="1868"/>
        <x:v>160764</x:v>
      </x:c>
      <x:c r="P10003" s="55">
        <x:f t="shared" si="1869"/>
        <x:v>21120</x:v>
      </x:c>
      <x:c r="Q10003" s="55">
        <x:f t="shared" si="1870"/>
        <x:v>119078.52956140316</x:v>
      </x:c>
      <x:c r="R10003" s="55">
        <x:f t="shared" si="1871"/>
        <x:v>565.47043859683617</x:v>
      </x:c>
      <x:c r="S10003" s="1" t="str">
        <x:f t="shared" si="1872"/>
        <x:v>YES</x:v>
      </x:c>
      <x:c r="T10003" s="1">
        <x:f t="shared" si="1873"/>
        <x:v>565.47043859683617</x:v>
      </x:c>
    </x:row>
    <x:row r="10004">
      <x:c r="A10004" s="1"/>
      <x:c r="B10004" s="1"/>
      <x:c r="C10004" s="1"/>
      <x:c r="D10004" s="1"/>
      <x:c r="E10004" s="1"/>
      <x:c r="F10004" s="1"/>
      <x:c r="G10004" s="1"/>
      <x:c r="H10004" s="1"/>
      <x:c r="I10004" s="53">
        <x:f t="shared" si="1862"/>
        <x:v>15</x:v>
      </x:c>
      <x:c r="J10004" s="53">
        <x:f t="shared" si="1863"/>
        <x:v>6</x:v>
      </x:c>
      <x:c r="K10004" s="53">
        <x:f t="shared" si="1864"/>
        <x:v>7</x:v>
      </x:c>
      <x:c r="L10004" s="53">
        <x:f t="shared" si="1865"/>
        <x:v>28</x:v>
      </x:c>
      <x:c r="M10004" s="54">
        <x:f t="shared" si="1866"/>
        <x:v>6191.6477421347836</x:v>
      </x:c>
      <x:c r="N10004" s="54">
        <x:f t="shared" si="1867"/>
        <x:v>3.7997553764824885</x:v>
      </x:c>
      <x:c r="O10004" s="55">
        <x:f t="shared" si="1868"/>
        <x:v>163464</x:v>
      </x:c>
      <x:c r="P10004" s="55">
        <x:f t="shared" si="1869"/>
        <x:v>22000</x:v>
      </x:c>
      <x:c r="Q10004" s="55">
        <x:f t="shared" si="1870"/>
        <x:v>119993.88441206221</x:v>
      </x:c>
      <x:c r="R10004" s="55">
        <x:f t="shared" si="1871"/>
        <x:v>1470.1155879377911</x:v>
      </x:c>
      <x:c r="S10004" s="1" t="str">
        <x:f t="shared" si="1872"/>
        <x:v>YES</x:v>
      </x:c>
      <x:c r="T10004" s="1">
        <x:f t="shared" si="1873"/>
        <x:v>1470.1155879377911</x:v>
      </x:c>
    </x:row>
    <x:row r="10005">
      <x:c r="A10005" s="1"/>
      <x:c r="B10005" s="1"/>
      <x:c r="C10005" s="1"/>
      <x:c r="D10005" s="1"/>
      <x:c r="E10005" s="1"/>
      <x:c r="F10005" s="1"/>
      <x:c r="G10005" s="1"/>
      <x:c r="H10005" s="1"/>
      <x:c r="I10005" s="53">
        <x:f t="shared" si="1862"/>
        <x:v>15</x:v>
      </x:c>
      <x:c r="J10005" s="53">
        <x:f t="shared" si="1863"/>
        <x:v>6</x:v>
      </x:c>
      <x:c r="K10005" s="53">
        <x:f t="shared" si="1864"/>
        <x:v>8</x:v>
      </x:c>
      <x:c r="L10005" s="53">
        <x:f t="shared" si="1865"/>
        <x:v>29</x:v>
      </x:c>
      <x:c r="M10005" s="54">
        <x:f t="shared" si="1866"/>
        <x:v>6245.6448404147632</x:v>
      </x:c>
      <x:c r="N10005" s="54">
        <x:f t="shared" si="1867"/>
        <x:v>3.8372533613991413</x:v>
      </x:c>
      <x:c r="O10005" s="55">
        <x:f t="shared" si="1868"/>
        <x:v>166164</x:v>
      </x:c>
      <x:c r="P10005" s="55">
        <x:f t="shared" si="1869"/>
        <x:v>22880</x:v>
      </x:c>
      <x:c r="Q10005" s="55">
        <x:f t="shared" si="1870"/>
        <x:v>120931.33403497853</x:v>
      </x:c>
      <x:c r="R10005" s="55">
        <x:f t="shared" si="1871"/>
        <x:v>2352.6659650214715</x:v>
      </x:c>
      <x:c r="S10005" s="1" t="str">
        <x:f t="shared" si="1872"/>
        <x:v>YES</x:v>
      </x:c>
      <x:c r="T10005" s="1">
        <x:f t="shared" si="1873"/>
        <x:v>2352.6659650214715</x:v>
      </x:c>
    </x:row>
    <x:row r="10006">
      <x:c r="A10006" s="1"/>
      <x:c r="B10006" s="1"/>
      <x:c r="C10006" s="1"/>
      <x:c r="D10006" s="1"/>
      <x:c r="E10006" s="1"/>
      <x:c r="F10006" s="1"/>
      <x:c r="G10006" s="1"/>
      <x:c r="H10006" s="1"/>
      <x:c r="I10006" s="53">
        <x:f t="shared" si="1862"/>
        <x:v>15</x:v>
      </x:c>
      <x:c r="J10006" s="53">
        <x:f t="shared" si="1863"/>
        <x:v>6</x:v>
      </x:c>
      <x:c r="K10006" s="53">
        <x:f t="shared" si="1864"/>
        <x:v>9</x:v>
      </x:c>
      <x:c r="L10006" s="53">
        <x:f t="shared" si="1865"/>
        <x:v>30</x:v>
      </x:c>
      <x:c r="M10006" s="54">
        <x:f t="shared" si="1866"/>
        <x:v>6300.9381758551581</x:v>
      </x:c>
      <x:c r="N10006" s="54">
        <x:f t="shared" si="1867"/>
        <x:v>3.8756515110105263</x:v>
      </x:c>
      <x:c r="O10006" s="55">
        <x:f t="shared" si="1868"/>
        <x:v>168864</x:v>
      </x:c>
      <x:c r="P10006" s="55">
        <x:f t="shared" si="1869"/>
        <x:v>23760</x:v>
      </x:c>
      <x:c r="Q10006" s="55">
        <x:f t="shared" si="1870"/>
        <x:v>121891.28777526316</x:v>
      </x:c>
      <x:c r="R10006" s="55">
        <x:f t="shared" si="1871"/>
        <x:v>3212.7122247368388</x:v>
      </x:c>
      <x:c r="S10006" s="1" t="str">
        <x:f t="shared" si="1872"/>
        <x:v>YES</x:v>
      </x:c>
      <x:c r="T10006" s="1">
        <x:f t="shared" si="1873"/>
        <x:v>3212.7122247368388</x:v>
      </x:c>
    </x:row>
    <x:row r="10007">
      <x:c r="A10007" s="1"/>
      <x:c r="B10007" s="1"/>
      <x:c r="C10007" s="1"/>
      <x:c r="D10007" s="1"/>
      <x:c r="E10007" s="1"/>
      <x:c r="F10007" s="1"/>
      <x:c r="G10007" s="1"/>
      <x:c r="H10007" s="1"/>
      <x:c r="I10007" s="53">
        <x:f t="shared" si="1862"/>
        <x:v>15</x:v>
      </x:c>
      <x:c r="J10007" s="53">
        <x:f t="shared" si="1863"/>
        <x:v>6</x:v>
      </x:c>
      <x:c r="K10007" s="53">
        <x:f t="shared" si="1864"/>
        <x:v>10</x:v>
      </x:c>
      <x:c r="L10007" s="53">
        <x:f t="shared" si="1865"/>
        <x:v>31</x:v>
      </x:c>
      <x:c r="M10007" s="54">
        <x:f t="shared" si="1866"/>
        <x:v>6357.5517173383705</x:v>
      </x:c>
      <x:c r="N10007" s="54">
        <x:f t="shared" si="1867"/>
        <x:v>3.9149664703738685</x:v>
      </x:c>
      <x:c r="O10007" s="55">
        <x:f t="shared" si="1868"/>
        <x:v>171564</x:v>
      </x:c>
      <x:c r="P10007" s="55">
        <x:f t="shared" si="1869"/>
        <x:v>24640</x:v>
      </x:c>
      <x:c r="Q10007" s="55">
        <x:f t="shared" si="1870"/>
        <x:v>122874.16175934671</x:v>
      </x:c>
      <x:c r="R10007" s="55">
        <x:f t="shared" si="1871"/>
        <x:v>4049.838240653291</x:v>
      </x:c>
      <x:c r="S10007" s="1" t="str">
        <x:f t="shared" si="1872"/>
        <x:v>YES</x:v>
      </x:c>
      <x:c r="T10007" s="1">
        <x:f t="shared" si="1873"/>
        <x:v>4049.838240653291</x:v>
      </x:c>
    </x:row>
    <x:row r="10008">
      <x:c r="A10008" s="1"/>
      <x:c r="B10008" s="1"/>
      <x:c r="C10008" s="1"/>
      <x:c r="D10008" s="1"/>
      <x:c r="E10008" s="1"/>
      <x:c r="F10008" s="1"/>
      <x:c r="G10008" s="1"/>
      <x:c r="H10008" s="1"/>
      <x:c r="I10008" s="53">
        <x:f t="shared" si="1862"/>
        <x:v>15</x:v>
      </x:c>
      <x:c r="J10008" s="53">
        <x:f t="shared" si="1863"/>
        <x:v>6</x:v>
      </x:c>
      <x:c r="K10008" s="53">
        <x:f t="shared" si="1864"/>
        <x:v>11</x:v>
      </x:c>
      <x:c r="L10008" s="53">
        <x:f t="shared" si="1865"/>
        <x:v>32</x:v>
      </x:c>
      <x:c r="M10008" s="54">
        <x:f t="shared" si="1866"/>
        <x:v>6415.5098304318099</x:v>
      </x:c>
      <x:c r="N10008" s="54">
        <x:f t="shared" si="1867"/>
        <x:v>3.9552151600220902</x:v>
      </x:c>
      <x:c r="O10008" s="55">
        <x:f t="shared" si="1868"/>
        <x:v>174264</x:v>
      </x:c>
      <x:c r="P10008" s="55">
        <x:f t="shared" si="1869"/>
        <x:v>25520</x:v>
      </x:c>
      <x:c r="Q10008" s="55">
        <x:f t="shared" si="1870"/>
        <x:v>123880.37900055225</x:v>
      </x:c>
      <x:c r="R10008" s="55">
        <x:f t="shared" si="1871"/>
        <x:v>4863.620999447754</x:v>
      </x:c>
      <x:c r="S10008" s="1" t="str">
        <x:f t="shared" si="1872"/>
        <x:v>YES</x:v>
      </x:c>
      <x:c r="T10008" s="1">
        <x:f t="shared" si="1873"/>
        <x:v>4863.620999447754</x:v>
      </x:c>
    </x:row>
    <x:row r="10009">
      <x:c r="A10009" s="1"/>
      <x:c r="B10009" s="1"/>
      <x:c r="C10009" s="1"/>
      <x:c r="D10009" s="1"/>
      <x:c r="E10009" s="1"/>
      <x:c r="F10009" s="1"/>
      <x:c r="G10009" s="1"/>
      <x:c r="H10009" s="1"/>
      <x:c r="I10009" s="53">
        <x:f t="shared" si="1862"/>
        <x:v>15</x:v>
      </x:c>
      <x:c r="J10009" s="53">
        <x:f t="shared" si="1863"/>
        <x:v>6</x:v>
      </x:c>
      <x:c r="K10009" s="53">
        <x:f t="shared" si="1864"/>
        <x:v>12</x:v>
      </x:c>
      <x:c r="L10009" s="53">
        <x:f t="shared" si="1865"/>
        <x:v>33</x:v>
      </x:c>
      <x:c r="M10009" s="54">
        <x:f t="shared" si="1866"/>
        <x:v>6474.8372835598739</x:v>
      </x:c>
      <x:c r="N10009" s="54">
        <x:f t="shared" si="1867"/>
        <x:v>3.9964147802499124</x:v>
      </x:c>
      <x:c r="O10009" s="55">
        <x:f t="shared" si="1868"/>
        <x:v>176964</x:v>
      </x:c>
      <x:c r="P10009" s="55">
        <x:f t="shared" si="1869"/>
        <x:v>26400</x:v>
      </x:c>
      <x:c r="Q10009" s="55">
        <x:f t="shared" si="1870"/>
        <x:v>124910.36950624781</x:v>
      </x:c>
      <x:c r="R10009" s="55">
        <x:f t="shared" si="1871"/>
        <x:v>5653.6304937521927</x:v>
      </x:c>
      <x:c r="S10009" s="1" t="str">
        <x:f t="shared" si="1872"/>
        <x:v>YES</x:v>
      </x:c>
      <x:c r="T10009" s="1">
        <x:f t="shared" si="1873"/>
        <x:v>5653.6304937521927</x:v>
      </x:c>
    </x:row>
    <x:row r="10010">
      <x:c r="A10010" s="1"/>
      <x:c r="B10010" s="1"/>
      <x:c r="C10010" s="1"/>
      <x:c r="D10010" s="1"/>
      <x:c r="E10010" s="1"/>
      <x:c r="F10010" s="1"/>
      <x:c r="G10010" s="1"/>
      <x:c r="H10010" s="1"/>
      <x:c r="I10010" s="53">
        <x:f t="shared" si="1862"/>
        <x:v>15</x:v>
      </x:c>
      <x:c r="J10010" s="53">
        <x:f t="shared" si="1863"/>
        <x:v>6</x:v>
      </x:c>
      <x:c r="K10010" s="53">
        <x:f t="shared" si="1864"/>
        <x:v>13</x:v>
      </x:c>
      <x:c r="L10010" s="53">
        <x:f t="shared" si="1865"/>
        <x:v>34</x:v>
      </x:c>
      <x:c r="M10010" s="54">
        <x:f t="shared" si="1866"/>
        <x:v>6535.5592542682589</x:v>
      </x:c>
      <x:c r="N10010" s="54">
        <x:f t="shared" si="1867"/>
        <x:v>4.0385828154640686</x:v>
      </x:c>
      <x:c r="O10010" s="55">
        <x:f t="shared" si="1868"/>
        <x:v>179664</x:v>
      </x:c>
      <x:c r="P10010" s="55">
        <x:f t="shared" si="1869"/>
        <x:v>27280</x:v>
      </x:c>
      <x:c r="Q10010" s="55">
        <x:f t="shared" si="1870"/>
        <x:v>125964.57038660171</x:v>
      </x:c>
      <x:c r="R10010" s="55">
        <x:f t="shared" si="1871"/>
        <x:v>6419.4296133982862</x:v>
      </x:c>
      <x:c r="S10010" s="1" t="str">
        <x:f t="shared" si="1872"/>
        <x:v>NO</x:v>
      </x:c>
      <x:c r="T10010" s="1">
        <x:f t="shared" si="1873"/>
        <x:v>-9.9999999999999997E+98</x:v>
      </x:c>
    </x:row>
    <x:row r="10011">
      <x:c r="A10011" s="1"/>
      <x:c r="B10011" s="1"/>
      <x:c r="C10011" s="1"/>
      <x:c r="D10011" s="1"/>
      <x:c r="E10011" s="1"/>
      <x:c r="F10011" s="1"/>
      <x:c r="G10011" s="1"/>
      <x:c r="H10011" s="1"/>
      <x:c r="I10011" s="53">
        <x:f t="shared" si="1862"/>
        <x:v>15</x:v>
      </x:c>
      <x:c r="J10011" s="53">
        <x:f t="shared" si="1863"/>
        <x:v>6</x:v>
      </x:c>
      <x:c r="K10011" s="53">
        <x:f t="shared" si="1864"/>
        <x:v>14</x:v>
      </x:c>
      <x:c r="L10011" s="53">
        <x:f t="shared" si="1865"/>
        <x:v>35</x:v>
      </x:c>
      <x:c r="M10011" s="54">
        <x:f t="shared" si="1866"/>
        <x:v>6597.7013355819199</x:v>
      </x:c>
      <x:c r="N10011" s="54">
        <x:f t="shared" si="1867"/>
        <x:v>4.0817370385985559</x:v>
      </x:c>
      <x:c r="O10011" s="55">
        <x:f t="shared" si="1868"/>
        <x:v>182364</x:v>
      </x:c>
      <x:c r="P10011" s="55">
        <x:f t="shared" si="1869"/>
        <x:v>28160</x:v>
      </x:c>
      <x:c r="Q10011" s="55">
        <x:f t="shared" si="1870"/>
        <x:v>127043.42596496388</x:v>
      </x:c>
      <x:c r="R10011" s="55">
        <x:f t="shared" si="1871"/>
        <x:v>7160.5740350361157</x:v>
      </x:c>
      <x:c r="S10011" s="1" t="str">
        <x:f t="shared" si="1872"/>
        <x:v>NO</x:v>
      </x:c>
      <x:c r="T10011" s="1">
        <x:f t="shared" si="1873"/>
        <x:v>-9.9999999999999997E+98</x:v>
      </x:c>
    </x:row>
    <x:row r="10012">
      <x:c r="A10012" s="1"/>
      <x:c r="B10012" s="1"/>
      <x:c r="C10012" s="1"/>
      <x:c r="D10012" s="1"/>
      <x:c r="E10012" s="1"/>
      <x:c r="F10012" s="1"/>
      <x:c r="G10012" s="1"/>
      <x:c r="H10012" s="1"/>
      <x:c r="I10012" s="53">
        <x:f t="shared" si="1862"/>
        <x:v>15</x:v>
      </x:c>
      <x:c r="J10012" s="53">
        <x:f t="shared" si="1863"/>
        <x:v>6</x:v>
      </x:c>
      <x:c r="K10012" s="53">
        <x:f t="shared" si="1864"/>
        <x:v>15</x:v>
      </x:c>
      <x:c r="L10012" s="53">
        <x:f t="shared" si="1865"/>
        <x:v>36</x:v>
      </x:c>
      <x:c r="M10012" s="54">
        <x:f t="shared" si="1866"/>
        <x:v>6661.2895424580656</x:v>
      </x:c>
      <x:c r="N10012" s="54">
        <x:f t="shared" si="1867"/>
        <x:v>4.1258955155958787</x:v>
      </x:c>
      <x:c r="O10012" s="55">
        <x:f t="shared" si="1868"/>
        <x:v>185064</x:v>
      </x:c>
      <x:c r="P10012" s="55">
        <x:f t="shared" si="1869"/>
        <x:v>29040</x:v>
      </x:c>
      <x:c r="Q10012" s="55">
        <x:f t="shared" si="1870"/>
        <x:v>128147.38788989697</x:v>
      </x:c>
      <x:c r="R10012" s="55">
        <x:f t="shared" si="1871"/>
        <x:v>7876.6121101030294</x:v>
      </x:c>
      <x:c r="S10012" s="1" t="str">
        <x:f t="shared" si="1872"/>
        <x:v>NO</x:v>
      </x:c>
      <x:c r="T10012" s="1">
        <x:f t="shared" si="1873"/>
        <x:v>-9.9999999999999997E+98</x:v>
      </x:c>
    </x:row>
    <x:row r="10013">
      <x:c r="A10013" s="1"/>
      <x:c r="B10013" s="1"/>
      <x:c r="C10013" s="1"/>
      <x:c r="D10013" s="1"/>
      <x:c r="E10013" s="1"/>
      <x:c r="F10013" s="1"/>
      <x:c r="G10013" s="1"/>
      <x:c r="H10013" s="1"/>
      <x:c r="I10013" s="53">
        <x:f t="shared" si="1862"/>
        <x:v>15</x:v>
      </x:c>
      <x:c r="J10013" s="53">
        <x:f t="shared" si="1863"/>
        <x:v>6</x:v>
      </x:c>
      <x:c r="K10013" s="53">
        <x:f t="shared" si="1864"/>
        <x:v>16</x:v>
      </x:c>
      <x:c r="L10013" s="53">
        <x:f t="shared" si="1865"/>
        <x:v>37</x:v>
      </x:c>
      <x:c r="M10013" s="54">
        <x:f t="shared" si="1866"/>
        <x:v>6726.3503183355551</x:v>
      </x:c>
      <x:c r="N10013" s="54">
        <x:f t="shared" si="1867"/>
        <x:v>4.1710766099552465</x:v>
      </x:c>
      <x:c r="O10013" s="55">
        <x:f t="shared" si="1868"/>
        <x:v>187764</x:v>
      </x:c>
      <x:c r="P10013" s="55">
        <x:f t="shared" si="1869"/>
        <x:v>29920</x:v>
      </x:c>
      <x:c r="Q10013" s="55">
        <x:f t="shared" si="1870"/>
        <x:v>129276.91524888117</x:v>
      </x:c>
      <x:c r="R10013" s="55">
        <x:f t="shared" si="1871"/>
        <x:v>8567.0847511188331</x:v>
      </x:c>
      <x:c r="S10013" s="1" t="str">
        <x:f t="shared" si="1872"/>
        <x:v>NO</x:v>
      </x:c>
      <x:c r="T10013" s="1">
        <x:f t="shared" si="1873"/>
        <x:v>-9.9999999999999997E+98</x:v>
      </x:c>
    </x:row>
    <x:row r="10014">
      <x:c r="A10014" s="1"/>
      <x:c r="B10014" s="1"/>
      <x:c r="C10014" s="1"/>
      <x:c r="D10014" s="1"/>
      <x:c r="E10014" s="1"/>
      <x:c r="F10014" s="1"/>
      <x:c r="G10014" s="1"/>
      <x:c r="H10014" s="1"/>
      <x:c r="I10014" s="53">
        <x:f t="shared" si="1862"/>
        <x:v>15</x:v>
      </x:c>
      <x:c r="J10014" s="53">
        <x:f t="shared" si="1863"/>
        <x:v>6</x:v>
      </x:c>
      <x:c r="K10014" s="53">
        <x:f t="shared" si="1864"/>
        <x:v>17</x:v>
      </x:c>
      <x:c r="L10014" s="53">
        <x:f t="shared" si="1865"/>
        <x:v>38</x:v>
      </x:c>
      <x:c r="M10014" s="54">
        <x:f t="shared" si="1866"/>
        <x:v>6792.9105417820956</x:v>
      </x:c>
      <x:c r="N10014" s="54">
        <x:f t="shared" si="1867"/>
        <x:v>4.2172989873486779</x:v>
      </x:c>
      <x:c r="O10014" s="55">
        <x:f t="shared" si="1868"/>
        <x:v>190464</x:v>
      </x:c>
      <x:c r="P10014" s="55">
        <x:f t="shared" si="1869"/>
        <x:v>30800</x:v>
      </x:c>
      <x:c r="Q10014" s="55">
        <x:f t="shared" si="1870"/>
        <x:v>130432.47468371694</x:v>
      </x:c>
      <x:c r="R10014" s="55">
        <x:f t="shared" si="1871"/>
        <x:v>9231.5253162830631</x:v>
      </x:c>
      <x:c r="S10014" s="1" t="str">
        <x:f t="shared" si="1872"/>
        <x:v>NO</x:v>
      </x:c>
      <x:c r="T10014" s="1">
        <x:f t="shared" si="1873"/>
        <x:v>-9.9999999999999997E+98</x:v>
      </x:c>
    </x:row>
    <x:row r="10015">
      <x:c r="A10015" s="1"/>
      <x:c r="B10015" s="1"/>
      <x:c r="C10015" s="1"/>
      <x:c r="D10015" s="1"/>
      <x:c r="E10015" s="1"/>
      <x:c r="F10015" s="1"/>
      <x:c r="G10015" s="1"/>
      <x:c r="H10015" s="1"/>
      <x:c r="I10015" s="53">
        <x:f t="shared" si="1862"/>
        <x:v>15</x:v>
      </x:c>
      <x:c r="J10015" s="53">
        <x:f t="shared" si="1863"/>
        <x:v>6</x:v>
      </x:c>
      <x:c r="K10015" s="53">
        <x:f t="shared" si="1864"/>
        <x:v>18</x:v>
      </x:c>
      <x:c r="L10015" s="53">
        <x:f t="shared" si="1865"/>
        <x:v>39</x:v>
      </x:c>
      <x:c r="M10015" s="54">
        <x:f t="shared" si="1866"/>
        <x:v>6860.997533240683</x:v>
      </x:c>
      <x:c r="N10015" s="54">
        <x:f t="shared" si="1867"/>
        <x:v>4.2645816203060303</x:v>
      </x:c>
      <x:c r="O10015" s="55">
        <x:f t="shared" si="1868"/>
        <x:v>193164</x:v>
      </x:c>
      <x:c r="P10015" s="55">
        <x:f t="shared" si="1869"/>
        <x:v>31680</x:v>
      </x:c>
      <x:c r="Q10015" s="55">
        <x:f t="shared" si="1870"/>
        <x:v>131614.54050765076</x:v>
      </x:c>
      <x:c r="R10015" s="55">
        <x:f t="shared" si="1871"/>
        <x:v>9869.4594923492405</x:v>
      </x:c>
      <x:c r="S10015" s="1" t="str">
        <x:f t="shared" si="1872"/>
        <x:v>NO</x:v>
      </x:c>
      <x:c r="T10015" s="1">
        <x:f t="shared" si="1873"/>
        <x:v>-9.9999999999999997E+98</x:v>
      </x:c>
    </x:row>
    <x:row r="10016">
      <x:c r="A10016" s="1"/>
      <x:c r="B10016" s="1"/>
      <x:c r="C10016" s="1"/>
      <x:c r="D10016" s="1"/>
      <x:c r="E10016" s="1"/>
      <x:c r="F10016" s="1"/>
      <x:c r="G10016" s="1"/>
      <x:c r="H10016" s="1"/>
      <x:c r="I10016" s="53">
        <x:f t="shared" si="1862"/>
        <x:v>15</x:v>
      </x:c>
      <x:c r="J10016" s="53">
        <x:f t="shared" si="1863"/>
        <x:v>6</x:v>
      </x:c>
      <x:c r="K10016" s="53">
        <x:f t="shared" si="1864"/>
        <x:v>19</x:v>
      </x:c>
      <x:c r="L10016" s="53">
        <x:f t="shared" si="1865"/>
        <x:v>40</x:v>
      </x:c>
      <x:c r="M10016" s="54">
        <x:f t="shared" si="1866"/>
        <x:v>6930.6390618767045</x:v>
      </x:c>
      <x:c r="N10016" s="54">
        <x:f t="shared" si="1867"/>
        <x:v>4.3129437929699339</x:v>
      </x:c>
      <x:c r="O10016" s="55">
        <x:f t="shared" si="1868"/>
        <x:v>195864</x:v>
      </x:c>
      <x:c r="P10016" s="55">
        <x:f t="shared" si="1869"/>
        <x:v>32560</x:v>
      </x:c>
      <x:c r="Q10016" s="55">
        <x:f t="shared" si="1870"/>
        <x:v>132823.59482424834</x:v>
      </x:c>
      <x:c r="R10016" s="55">
        <x:f t="shared" si="1871"/>
        <x:v>10480.405175751657</x:v>
      </x:c>
      <x:c r="S10016" s="1" t="str">
        <x:f t="shared" si="1872"/>
        <x:v>NO</x:v>
      </x:c>
      <x:c r="T10016" s="1">
        <x:f t="shared" si="1873"/>
        <x:v>-9.9999999999999997E+98</x:v>
      </x:c>
    </x:row>
    <x:row r="10017">
      <x:c r="A10017" s="1"/>
      <x:c r="B10017" s="1"/>
      <x:c r="C10017" s="1"/>
      <x:c r="D10017" s="1"/>
      <x:c r="E10017" s="1"/>
      <x:c r="F10017" s="1"/>
      <x:c r="G10017" s="1"/>
      <x:c r="H10017" s="1"/>
      <x:c r="I10017" s="53">
        <x:f t="shared" si="1862"/>
        <x:v>15</x:v>
      </x:c>
      <x:c r="J10017" s="53">
        <x:f t="shared" si="1863"/>
        <x:v>6</x:v>
      </x:c>
      <x:c r="K10017" s="53">
        <x:f t="shared" si="1864"/>
        <x:v>20</x:v>
      </x:c>
      <x:c r="L10017" s="53">
        <x:f t="shared" si="1865"/>
        <x:v>41</x:v>
      </x:c>
      <x:c r="M10017" s="54">
        <x:f t="shared" si="1866"/>
        <x:v>7001.8633525271816</x:v>
      </x:c>
      <x:c r="N10017" s="54">
        <x:f t="shared" si="1867"/>
        <x:v>4.3624051059216535</x:v>
      </x:c>
      <x:c r="O10017" s="55">
        <x:f t="shared" si="1868"/>
        <x:v>198564</x:v>
      </x:c>
      <x:c r="P10017" s="55">
        <x:f t="shared" si="1869"/>
        <x:v>33440</x:v>
      </x:c>
      <x:c r="Q10017" s="55">
        <x:f t="shared" si="1870"/>
        <x:v>134060.12764804135</x:v>
      </x:c>
      <x:c r="R10017" s="55">
        <x:f t="shared" si="1871"/>
        <x:v>11063.872351958649</x:v>
      </x:c>
      <x:c r="S10017" s="1" t="str">
        <x:f t="shared" si="1872"/>
        <x:v>NO</x:v>
      </x:c>
      <x:c r="T10017" s="1">
        <x:f t="shared" si="1873"/>
        <x:v>-9.9999999999999997E+98</x:v>
      </x:c>
    </x:row>
    <x:row r="10018">
      <x:c r="A10018" s="1"/>
      <x:c r="B10018" s="1"/>
      <x:c r="C10018" s="1"/>
      <x:c r="D10018" s="1"/>
      <x:c r="E10018" s="1"/>
      <x:c r="F10018" s="1"/>
      <x:c r="G10018" s="1"/>
      <x:c r="H10018" s="1"/>
      <x:c r="I10018" s="53">
        <x:f t="shared" si="1862"/>
        <x:v>15</x:v>
      </x:c>
      <x:c r="J10018" s="53">
        <x:f t="shared" si="1863"/>
        <x:v>6</x:v>
      </x:c>
      <x:c r="K10018" s="53">
        <x:f t="shared" si="1864"/>
        <x:v>21</x:v>
      </x:c>
      <x:c r="L10018" s="53">
        <x:f t="shared" si="1865"/>
        <x:v>42</x:v>
      </x:c>
      <x:c r="M10018" s="54">
        <x:f t="shared" si="1866"/>
        <x:v>7074.6990927536253</x:v>
      </x:c>
      <x:c r="N10018" s="54">
        <x:f t="shared" si="1867"/>
        <x:v>4.4129854810789064</x:v>
      </x:c>
      <x:c r="O10018" s="55">
        <x:f t="shared" si="1868"/>
        <x:v>201264</x:v>
      </x:c>
      <x:c r="P10018" s="55">
        <x:f t="shared" si="1869"/>
        <x:v>34320</x:v>
      </x:c>
      <x:c r="Q10018" s="55">
        <x:f t="shared" si="1870"/>
        <x:v>135324.63702697266</x:v>
      </x:c>
      <x:c r="R10018" s="55">
        <x:f t="shared" si="1871"/>
        <x:v>11619.362973027339</x:v>
      </x:c>
      <x:c r="S10018" s="1" t="str">
        <x:f t="shared" si="1872"/>
        <x:v>NO</x:v>
      </x:c>
      <x:c r="T10018" s="1">
        <x:f t="shared" si="1873"/>
        <x:v>-9.9999999999999997E+98</x:v>
      </x:c>
    </x:row>
    <x:row r="10019">
      <x:c r="A10019" s="1"/>
      <x:c r="B10019" s="1"/>
      <x:c r="C10019" s="1"/>
      <x:c r="D10019" s="1"/>
      <x:c r="E10019" s="1"/>
      <x:c r="F10019" s="1"/>
      <x:c r="G10019" s="1"/>
      <x:c r="H10019" s="1"/>
      <x:c r="I10019" s="53">
        <x:f t="shared" si="1862"/>
        <x:v>15</x:v>
      </x:c>
      <x:c r="J10019" s="53">
        <x:f t="shared" si="1863"/>
        <x:v>6</x:v>
      </x:c>
      <x:c r="K10019" s="53">
        <x:f t="shared" si="1864"/>
        <x:v>22</x:v>
      </x:c>
      <x:c r="L10019" s="53">
        <x:f t="shared" si="1865"/>
        <x:v>43</x:v>
      </x:c>
      <x:c r="M10019" s="54">
        <x:f t="shared" si="1866"/>
        <x:v>7149.1754400000218</x:v>
      </x:c>
      <x:c r="N10019" s="54">
        <x:f t="shared" si="1867"/>
        <x:v>4.4647051666666817</x:v>
      </x:c>
      <x:c r="O10019" s="55">
        <x:f t="shared" si="1868"/>
        <x:v>203964</x:v>
      </x:c>
      <x:c r="P10019" s="55">
        <x:f t="shared" si="1869"/>
        <x:v>35200</x:v>
      </x:c>
      <x:c r="Q10019" s="55">
        <x:f t="shared" si="1870"/>
        <x:v>136617.62916666706</x:v>
      </x:c>
      <x:c r="R10019" s="55">
        <x:f t="shared" si="1871"/>
        <x:v>12146.370833332941</x:v>
      </x:c>
      <x:c r="S10019" s="1" t="str">
        <x:f t="shared" si="1872"/>
        <x:v>NO</x:v>
      </x:c>
      <x:c r="T10019" s="1">
        <x:f t="shared" si="1873"/>
        <x:v>-9.9999999999999997E+98</x:v>
      </x:c>
    </x:row>
    <x:row r="10020">
      <x:c r="A10020" s="1"/>
      <x:c r="B10020" s="1"/>
      <x:c r="C10020" s="1"/>
      <x:c r="D10020" s="1"/>
      <x:c r="E10020" s="1"/>
      <x:c r="F10020" s="1"/>
      <x:c r="G10020" s="1"/>
      <x:c r="H10020" s="1"/>
      <x:c r="I10020" s="53">
        <x:f t="shared" si="1862"/>
        <x:v>15</x:v>
      </x:c>
      <x:c r="J10020" s="53">
        <x:f t="shared" si="1863"/>
        <x:v>6</x:v>
      </x:c>
      <x:c r="K10020" s="53">
        <x:f t="shared" si="1864"/>
        <x:v>23</x:v>
      </x:c>
      <x:c r="L10020" s="53">
        <x:f t="shared" si="1865"/>
        <x:v>44</x:v>
      </x:c>
      <x:c r="M10020" s="54">
        <x:f t="shared" si="1866"/>
        <x:v>7225.3220288574576</x:v>
      </x:c>
      <x:c r="N10020" s="54">
        <x:f t="shared" si="1867"/>
        <x:v>4.5175847422621231</x:v>
      </x:c>
      <x:c r="O10020" s="55">
        <x:f t="shared" si="1868"/>
        <x:v>206664</x:v>
      </x:c>
      <x:c r="P10020" s="55">
        <x:f t="shared" si="1869"/>
        <x:v>36080</x:v>
      </x:c>
      <x:c r="Q10020" s="55">
        <x:f t="shared" si="1870"/>
        <x:v>137939.61855655309</x:v>
      </x:c>
      <x:c r="R10020" s="55">
        <x:f t="shared" si="1871"/>
        <x:v>12644.38144344691</x:v>
      </x:c>
      <x:c r="S10020" s="1" t="str">
        <x:f t="shared" si="1872"/>
        <x:v>NO</x:v>
      </x:c>
      <x:c r="T10020" s="1">
        <x:f t="shared" si="1873"/>
        <x:v>-9.9999999999999997E+98</x:v>
      </x:c>
    </x:row>
    <x:row r="10021">
      <x:c r="A10021" s="1"/>
      <x:c r="B10021" s="1"/>
      <x:c r="C10021" s="1"/>
      <x:c r="D10021" s="1"/>
      <x:c r="E10021" s="1"/>
      <x:c r="F10021" s="1"/>
      <x:c r="G10021" s="1"/>
      <x:c r="H10021" s="1"/>
      <x:c r="I10021" s="53">
        <x:f t="shared" si="1862"/>
        <x:v>15</x:v>
      </x:c>
      <x:c r="J10021" s="53">
        <x:f t="shared" si="1863"/>
        <x:v>6</x:v>
      </x:c>
      <x:c r="K10021" s="53">
        <x:f t="shared" si="1864"/>
        <x:v>24</x:v>
      </x:c>
      <x:c r="L10021" s="53">
        <x:f t="shared" si="1865"/>
        <x:v>45</x:v>
      </x:c>
      <x:c r="M10021" s="54">
        <x:f t="shared" si="1866"/>
        <x:v>7303.1689784369537</x:v>
      </x:c>
      <x:c r="N10021" s="54">
        <x:f t="shared" si="1867"/>
        <x:v>4.5716451239145508</x:v>
      </x:c>
      <x:c r="O10021" s="55">
        <x:f t="shared" si="1868"/>
        <x:v>209364</x:v>
      </x:c>
      <x:c r="P10021" s="55">
        <x:f t="shared" si="1869"/>
        <x:v>36960</x:v>
      </x:c>
      <x:c r="Q10021" s="55">
        <x:f t="shared" si="1870"/>
        <x:v>139291.12809786378</x:v>
      </x:c>
      <x:c r="R10021" s="55">
        <x:f t="shared" si="1871"/>
        <x:v>13112.871902136219</x:v>
      </x:c>
      <x:c r="S10021" s="1" t="str">
        <x:f t="shared" si="1872"/>
        <x:v>NO</x:v>
      </x:c>
      <x:c r="T10021" s="1">
        <x:f t="shared" si="1873"/>
        <x:v>-9.9999999999999997E+98</x:v>
      </x:c>
    </x:row>
    <x:row r="10022">
      <x:c r="A10022" s="1"/>
      <x:c r="B10022" s="1"/>
      <x:c r="C10022" s="1"/>
      <x:c r="D10022" s="1"/>
      <x:c r="E10022" s="1"/>
      <x:c r="F10022" s="1"/>
      <x:c r="G10022" s="1"/>
      <x:c r="H10022" s="1"/>
      <x:c r="I10022" s="53">
        <x:f t="shared" si="1862"/>
        <x:v>15</x:v>
      </x:c>
      <x:c r="J10022" s="53">
        <x:f t="shared" si="1863"/>
        <x:v>6</x:v>
      </x:c>
      <x:c r="K10022" s="53">
        <x:f t="shared" si="1864"/>
        <x:v>25</x:v>
      </x:c>
      <x:c r="L10022" s="53">
        <x:f t="shared" si="1865"/>
        <x:v>46</x:v>
      </x:c>
      <x:c r="M10022" s="54">
        <x:f t="shared" si="1866"/>
        <x:v>7382.7468998520517</x:v>
      </x:c>
      <x:c r="N10022" s="54">
        <x:f t="shared" si="1867"/>
        <x:v>4.6269075693417028</x:v>
      </x:c>
      <x:c r="O10022" s="55">
        <x:f t="shared" si="1868"/>
        <x:v>212064</x:v>
      </x:c>
      <x:c r="P10022" s="55">
        <x:f t="shared" si="1869"/>
        <x:v>37840</x:v>
      </x:c>
      <x:c r="Q10022" s="55">
        <x:f t="shared" si="1870"/>
        <x:v>140672.68923354257</x:v>
      </x:c>
      <x:c r="R10022" s="55">
        <x:f t="shared" si="1871"/>
        <x:v>13551.310766457435</x:v>
      </x:c>
      <x:c r="S10022" s="1" t="str">
        <x:f t="shared" si="1872"/>
        <x:v>NO</x:v>
      </x:c>
      <x:c r="T10022" s="1">
        <x:f t="shared" si="1873"/>
        <x:v>-9.9999999999999997E+98</x:v>
      </x:c>
    </x:row>
    <x:row r="10023">
      <x:c r="A10023" s="1"/>
      <x:c r="B10023" s="1"/>
      <x:c r="C10023" s="1"/>
      <x:c r="D10023" s="1"/>
      <x:c r="E10023" s="1"/>
      <x:c r="F10023" s="1"/>
      <x:c r="G10023" s="1"/>
      <x:c r="H10023" s="1"/>
      <x:c r="I10023" s="53">
        <x:f t="shared" si="1862"/>
        <x:v>15</x:v>
      </x:c>
      <x:c r="J10023" s="53">
        <x:f t="shared" si="1863"/>
        <x:v>6</x:v>
      </x:c>
      <x:c r="K10023" s="53">
        <x:f t="shared" si="1864"/>
        <x:v>26</x:v>
      </x:c>
      <x:c r="L10023" s="53">
        <x:f t="shared" si="1865"/>
        <x:v>47</x:v>
      </x:c>
      <x:c r="M10023" s="54">
        <x:f t="shared" si="1866"/>
        <x:v>7464.0869038127694</x:v>
      </x:c>
      <x:c r="N10023" s="54">
        <x:f t="shared" si="1867"/>
        <x:v>4.6833936832033123</x:v>
      </x:c>
      <x:c r="O10023" s="55">
        <x:f t="shared" si="1868"/>
        <x:v>214764</x:v>
      </x:c>
      <x:c r="P10023" s="55">
        <x:f t="shared" si="1869"/>
        <x:v>38720</x:v>
      </x:c>
      <x:c r="Q10023" s="55">
        <x:f t="shared" si="1870"/>
        <x:v>142084.8420800828</x:v>
      </x:c>
      <x:c r="R10023" s="55">
        <x:f t="shared" si="1871"/>
        <x:v>13959.157919917197</x:v>
      </x:c>
      <x:c r="S10023" s="1" t="str">
        <x:f t="shared" si="1872"/>
        <x:v>NO</x:v>
      </x:c>
      <x:c r="T10023" s="1">
        <x:f t="shared" si="1873"/>
        <x:v>-9.9999999999999997E+98</x:v>
      </x:c>
    </x:row>
    <x:row r="10024">
      <x:c r="A10024" s="1"/>
      <x:c r="B10024" s="1"/>
      <x:c r="C10024" s="1"/>
      <x:c r="D10024" s="1"/>
      <x:c r="E10024" s="1"/>
      <x:c r="F10024" s="1"/>
      <x:c r="G10024" s="1"/>
      <x:c r="H10024" s="1"/>
      <x:c r="I10024" s="53">
        <x:f t="shared" si="1862"/>
        <x:v>15</x:v>
      </x:c>
      <x:c r="J10024" s="53">
        <x:f t="shared" si="1863"/>
        <x:v>6</x:v>
      </x:c>
      <x:c r="K10024" s="53">
        <x:f t="shared" si="1864"/>
        <x:v>27</x:v>
      </x:c>
      <x:c r="L10024" s="53">
        <x:f t="shared" si="1865"/>
        <x:v>48</x:v>
      </x:c>
      <x:c r="M10024" s="54">
        <x:f t="shared" si="1866"/>
        <x:v>7547.2206083325254</x:v>
      </x:c>
      <x:c r="N10024" s="54">
        <x:f t="shared" si="1867"/>
        <x:v>4.7411254224531429</x:v>
      </x:c>
      <x:c r="O10024" s="55">
        <x:f t="shared" si="1868"/>
        <x:v>217464</x:v>
      </x:c>
      <x:c r="P10024" s="55">
        <x:f t="shared" si="1869"/>
        <x:v>39600</x:v>
      </x:c>
      <x:c r="Q10024" s="55">
        <x:f t="shared" si="1870"/>
        <x:v>143528.13556132856</x:v>
      </x:c>
      <x:c r="R10024" s="55">
        <x:f t="shared" si="1871"/>
        <x:v>14335.864438671444</x:v>
      </x:c>
      <x:c r="S10024" s="1" t="str">
        <x:f t="shared" si="1872"/>
        <x:v>NO</x:v>
      </x:c>
      <x:c r="T10024" s="1">
        <x:f t="shared" si="1873"/>
        <x:v>-9.9999999999999997E+98</x:v>
      </x:c>
    </x:row>
    <x:row r="10025">
      <x:c r="A10025" s="1"/>
      <x:c r="B10025" s="1"/>
      <x:c r="C10025" s="1"/>
      <x:c r="D10025" s="1"/>
      <x:c r="E10025" s="1"/>
      <x:c r="F10025" s="1"/>
      <x:c r="G10025" s="1"/>
      <x:c r="H10025" s="1"/>
      <x:c r="I10025" s="53">
        <x:f t="shared" si="1862"/>
        <x:v>15</x:v>
      </x:c>
      <x:c r="J10025" s="53">
        <x:f t="shared" si="1863"/>
        <x:v>6</x:v>
      </x:c>
      <x:c r="K10025" s="53">
        <x:f t="shared" si="1864"/>
        <x:v>28</x:v>
      </x:c>
      <x:c r="L10025" s="53">
        <x:f t="shared" si="1865"/>
        <x:v>49</x:v>
      </x:c>
      <x:c r="M10025" s="54">
        <x:f t="shared" si="1866"/>
        <x:v>7632.1801465496792</x:v>
      </x:c>
      <x:c r="N10025" s="54">
        <x:f t="shared" si="1867"/>
        <x:v>4.8001251017706101</x:v>
      </x:c>
      <x:c r="O10025" s="55">
        <x:f t="shared" si="1868"/>
        <x:v>220164</x:v>
      </x:c>
      <x:c r="P10025" s="55">
        <x:f t="shared" si="1869"/>
        <x:v>40480</x:v>
      </x:c>
      <x:c r="Q10025" s="55">
        <x:f t="shared" si="1870"/>
        <x:v>145003.12754426524</x:v>
      </x:c>
      <x:c r="R10025" s="55">
        <x:f t="shared" si="1871"/>
        <x:v>14680.87245573476</x:v>
      </x:c>
      <x:c r="S10025" s="1" t="str">
        <x:f t="shared" si="1872"/>
        <x:v>NO</x:v>
      </x:c>
      <x:c r="T10025" s="1">
        <x:f t="shared" si="1873"/>
        <x:v>-9.9999999999999997E+98</x:v>
      </x:c>
    </x:row>
    <x:row r="10026">
      <x:c r="A10026" s="1"/>
      <x:c r="B10026" s="1"/>
      <x:c r="C10026" s="1"/>
      <x:c r="D10026" s="1"/>
      <x:c r="E10026" s="1"/>
      <x:c r="F10026" s="1"/>
      <x:c r="G10026" s="1"/>
      <x:c r="H10026" s="1"/>
      <x:c r="I10026" s="53">
        <x:f t="shared" si="1862"/>
        <x:v>15</x:v>
      </x:c>
      <x:c r="J10026" s="53">
        <x:f t="shared" si="1863"/>
        <x:v>6</x:v>
      </x:c>
      <x:c r="K10026" s="53">
        <x:f t="shared" si="1864"/>
        <x:v>29</x:v>
      </x:c>
      <x:c r="L10026" s="53">
        <x:f t="shared" si="1865"/>
        <x:v>50</x:v>
      </x:c>
      <x:c r="M10026" s="54">
        <x:f t="shared" si="1866"/>
        <x:v>7718.998174665333</x:v>
      </x:c>
      <x:c r="N10026" s="54">
        <x:f t="shared" si="1867"/>
        <x:v>4.8604153990731476</x:v>
      </x:c>
      <x:c r="O10026" s="55">
        <x:f t="shared" si="1868"/>
        <x:v>222864</x:v>
      </x:c>
      <x:c r="P10026" s="55">
        <x:f t="shared" si="1869"/>
        <x:v>41360</x:v>
      </x:c>
      <x:c r="Q10026" s="55">
        <x:f t="shared" si="1870"/>
        <x:v>146510.3849768287</x:v>
      </x:c>
      <x:c r="R10026" s="55">
        <x:f t="shared" si="1871"/>
        <x:v>14993.615023171296</x:v>
      </x:c>
      <x:c r="S10026" s="1" t="str">
        <x:f t="shared" si="1872"/>
        <x:v>NO</x:v>
      </x:c>
      <x:c r="T10026" s="1">
        <x:f t="shared" si="1873"/>
        <x:v>-9.9999999999999997E+98</x:v>
      </x:c>
    </x:row>
    <x:row r="10027">
      <x:c r="A10027" s="1"/>
      <x:c r="B10027" s="1"/>
      <x:c r="C10027" s="1"/>
      <x:c r="D10027" s="1"/>
      <x:c r="E10027" s="1"/>
      <x:c r="F10027" s="1"/>
      <x:c r="G10027" s="1"/>
      <x:c r="H10027" s="1"/>
      <x:c r="I10027" s="53">
        <x:f t="shared" si="1862"/>
        <x:v>15</x:v>
      </x:c>
      <x:c r="J10027" s="53">
        <x:f t="shared" si="1863"/>
        <x:v>6</x:v>
      </x:c>
      <x:c r="K10027" s="53">
        <x:f t="shared" si="1864"/>
        <x:v>30</x:v>
      </x:c>
      <x:c r="L10027" s="53">
        <x:f t="shared" si="1865"/>
        <x:v>51</x:v>
      </x:c>
      <x:c r="M10027" s="54">
        <x:f t="shared" si="1866"/>
        <x:v>7807.7078799991041</x:v>
      </x:c>
      <x:c r="N10027" s="54">
        <x:f t="shared" si="1867"/>
        <x:v>4.9220193611104888</x:v>
      </x:c>
      <x:c r="O10027" s="55">
        <x:f t="shared" si="1868"/>
        <x:v>225564</x:v>
      </x:c>
      <x:c r="P10027" s="55">
        <x:f t="shared" si="1869"/>
        <x:v>42240</x:v>
      </x:c>
      <x:c r="Q10027" s="55">
        <x:f t="shared" si="1870"/>
        <x:v>148050.48402776223</x:v>
      </x:c>
      <x:c r="R10027" s="55">
        <x:f t="shared" si="1871"/>
        <x:v>15273.515972237772</x:v>
      </x:c>
      <x:c r="S10027" s="1" t="str">
        <x:f t="shared" si="1872"/>
        <x:v>NO</x:v>
      </x:c>
      <x:c r="T10027" s="1">
        <x:f t="shared" si="1873"/>
        <x:v>-9.9999999999999997E+98</x:v>
      </x:c>
    </x:row>
    <x:row r="10028">
      <x:c r="A10028" s="1"/>
      <x:c r="B10028" s="1"/>
      <x:c r="C10028" s="1"/>
      <x:c r="D10028" s="1"/>
      <x:c r="E10028" s="1"/>
      <x:c r="F10028" s="1"/>
      <x:c r="G10028" s="1"/>
      <x:c r="H10028" s="1"/>
      <x:c r="I10028" s="53">
        <x:f t="shared" si="1862"/>
        <x:v>15</x:v>
      </x:c>
      <x:c r="J10028" s="53">
        <x:f t="shared" si="1863"/>
        <x:v>7</x:v>
      </x:c>
      <x:c r="K10028" s="53">
        <x:f t="shared" si="1864"/>
        <x:v>0</x:v>
      </x:c>
      <x:c r="L10028" s="53">
        <x:f t="shared" si="1865"/>
        <x:v>22</x:v>
      </x:c>
      <x:c r="M10028" s="54">
        <x:f t="shared" si="1866"/>
        <x:v>5888.9090369814594</x:v>
      </x:c>
      <x:c r="N10028" s="54">
        <x:f t="shared" si="1867"/>
        <x:v>3.589520164570458</x:v>
      </x:c>
      <x:c r="O10028" s="55">
        <x:f t="shared" si="1868"/>
        <x:v>146658</x:v>
      </x:c>
      <x:c r="P10028" s="55">
        <x:f t="shared" si="1869"/>
        <x:v>16280</x:v>
      </x:c>
      <x:c r="Q10028" s="55">
        <x:f t="shared" si="1870"/>
        <x:v>114738.00411426145</x:v>
      </x:c>
      <x:c r="R10028" s="55">
        <x:f t="shared" si="1871"/>
        <x:v>-4360.00411426145</x:v>
      </x:c>
      <x:c r="S10028" s="1" t="str">
        <x:f t="shared" si="1872"/>
        <x:v>YES</x:v>
      </x:c>
      <x:c r="T10028" s="1">
        <x:f t="shared" si="1873"/>
        <x:v>-4360.00411426145</x:v>
      </x:c>
    </x:row>
    <x:row r="10029">
      <x:c r="A10029" s="1"/>
      <x:c r="B10029" s="1"/>
      <x:c r="C10029" s="1"/>
      <x:c r="D10029" s="1"/>
      <x:c r="E10029" s="1"/>
      <x:c r="F10029" s="1"/>
      <x:c r="G10029" s="1"/>
      <x:c r="H10029" s="1"/>
      <x:c r="I10029" s="53">
        <x:f t="shared" si="1862"/>
        <x:v>15</x:v>
      </x:c>
      <x:c r="J10029" s="53">
        <x:f t="shared" si="1863"/>
        <x:v>7</x:v>
      </x:c>
      <x:c r="K10029" s="53">
        <x:f t="shared" si="1864"/>
        <x:v>1</x:v>
      </x:c>
      <x:c r="L10029" s="53">
        <x:f t="shared" si="1865"/>
        <x:v>23</x:v>
      </x:c>
      <x:c r="M10029" s="54">
        <x:f t="shared" si="1866"/>
        <x:v>5934.4715369814594</x:v>
      </x:c>
      <x:c r="N10029" s="54">
        <x:f t="shared" si="1867"/>
        <x:v>3.6211607895704581</x:v>
      </x:c>
      <x:c r="O10029" s="55">
        <x:f t="shared" si="1868"/>
        <x:v>149358</x:v>
      </x:c>
      <x:c r="P10029" s="55">
        <x:f t="shared" si="1869"/>
        <x:v>17160</x:v>
      </x:c>
      <x:c r="Q10029" s="55">
        <x:f t="shared" si="1870"/>
        <x:v>115529.01973926145</x:v>
      </x:c>
      <x:c r="R10029" s="55">
        <x:f t="shared" si="1871"/>
        <x:v>-3331.01973926145</x:v>
      </x:c>
      <x:c r="S10029" s="1" t="str">
        <x:f t="shared" si="1872"/>
        <x:v>YES</x:v>
      </x:c>
      <x:c r="T10029" s="1">
        <x:f t="shared" si="1873"/>
        <x:v>-3331.01973926145</x:v>
      </x:c>
    </x:row>
    <x:row r="10030">
      <x:c r="A10030" s="1"/>
      <x:c r="B10030" s="1"/>
      <x:c r="C10030" s="1"/>
      <x:c r="D10030" s="1"/>
      <x:c r="E10030" s="1"/>
      <x:c r="F10030" s="1"/>
      <x:c r="G10030" s="1"/>
      <x:c r="H10030" s="1"/>
      <x:c r="I10030" s="53" t="n">
        <x:f t="shared" ref="I10030:I10093" si="1874">INT((ROW()-ROW($I$46))/((CARROT_CAP+1)*(MESCLUN_CAP+1)))</x:f>
        <x:v>15</x:v>
      </x:c>
      <x:c r="J10030" s="53" t="n">
        <x:f t="shared" ref="J10030:J10093" si="1875">MOD(INT((ROW()-ROW($I$46))/(MESCLUN_CAP+1)),CARROT_CAP+1)</x:f>
        <x:v>7</x:v>
      </x:c>
      <x:c r="K10030" s="53" t="n">
        <x:f t="shared" ref="K10030:K10093" si="1876">MOD(ROW()-ROW($I$46),MESCLUN_CAP+1)</x:f>
        <x:v>2</x:v>
      </x:c>
      <x:c r="L10030" s="53" t="n">
        <x:f t="shared" ref="L10030:L10093" si="1877">SUM(I10030:K10030)</x:f>
        <x:v>24</x:v>
      </x:c>
      <x:c r="M10030" s="54" t="n">
        <x:f t="shared" ref="M10030:M10093" si="1878">I10030*TOMATO_HOURS*WEEKS*(1+TOMATO_DIM)^I10030+J10030*CARROT_HOURS*WEEKS*(1+CARROT_DIM)^J10030+K10030*MESCLUN_HOURS*WEEKS*(1+MESCLUN_DIM)^K10030</x:f>
        <x:v>5981.173099481461</x:v>
      </x:c>
      <x:c r="N10030" s="54" t="n">
        <x:f t="shared" ref="N10030:N10093" si="1879">MAX(M10030-FARMER_HOURS,0)/TEMP_HOURS_PER_WORKER</x:f>
        <x:v>3.653592430195459</x:v>
      </x:c>
      <x:c r="O10030" s="55" t="n">
        <x:f t="shared" ref="O10030:O10093" si="1880">I10030*TOMATO_PRICE+J10030*CARROT_PRICE+K10030*MESCLUN_PRICE</x:f>
        <x:v>152058</x:v>
      </x:c>
      <x:c r="P10030" s="55" t="n">
        <x:f t="shared" ref="P10030:P10093" si="1881">I10030*TOMATO_FERTILIZER+J10030*CARROT_FERTILIZER+K10030*MESCLUN_FERTILIZER</x:f>
        <x:v>18040</x:v>
      </x:c>
      <x:c r="Q10030" s="55" t="n">
        <x:f t="shared" ref="Q10030:Q10093" si="1882">MIN(M10030,FARMER_HOURS)*FARMER_RATE+MAX(M10030-FARMER_HOURS,0)*TEMP_RATE</x:f>
        <x:v>116339.81075488646</x:v>
      </x:c>
      <x:c r="R10030" s="55" t="n">
        <x:f t="shared" ref="R10030:R10093" si="1883">O10030-P10030-Q10030-FIXED_COST</x:f>
        <x:v>-2321.8107548864646</x:v>
      </x:c>
      <x:c r="S10030" s="1" t="str">
        <x:f t="shared" ref="S10030:S10093" si="1884">IF(AND(L10030&lt;=TOTAL_BED_CAP,N10030&lt;=TEMP_WORKER_CAP),"YES","NO")</x:f>
        <x:v>YES</x:v>
      </x:c>
      <x:c r="T10030" s="1" t="n">
        <x:f t="shared" ref="T10030:T10093" si="1885">IF(S10030="YES",R10030,-1E+99)</x:f>
        <x:v>-2321.8107548864646</x:v>
      </x:c>
    </x:row>
    <x:row r="10031">
      <x:c r="A10031" s="1"/>
      <x:c r="B10031" s="1"/>
      <x:c r="C10031" s="1"/>
      <x:c r="D10031" s="1"/>
      <x:c r="E10031" s="1"/>
      <x:c r="F10031" s="1"/>
      <x:c r="G10031" s="1"/>
      <x:c r="H10031" s="1"/>
      <x:c r="I10031" s="53">
        <x:f t="shared" si="1874"/>
        <x:v>15</x:v>
      </x:c>
      <x:c r="J10031" s="53">
        <x:f t="shared" si="1875"/>
        <x:v>7</x:v>
      </x:c>
      <x:c r="K10031" s="53">
        <x:f t="shared" si="1876"/>
        <x:v>3</x:v>
      </x:c>
      <x:c r="L10031" s="53">
        <x:f t="shared" si="1877"/>
        <x:v>25</x:v>
      </x:c>
      <x:c r="M10031" s="54">
        <x:f t="shared" si="1878"/>
        <x:v>6029.0350819033347</x:v>
      </x:c>
      <x:c r="N10031" s="54">
        <x:f t="shared" si="1879"/>
        <x:v>3.686829917988427</x:v>
      </x:c>
      <x:c r="O10031" s="55">
        <x:f t="shared" si="1880"/>
        <x:v>154758</x:v>
      </x:c>
      <x:c r="P10031" s="55">
        <x:f t="shared" si="1881"/>
        <x:v>18920</x:v>
      </x:c>
      <x:c r="Q10031" s="55">
        <x:f t="shared" si="1882"/>
        <x:v>117170.74794971067</x:v>
      </x:c>
      <x:c r="R10031" s="55">
        <x:f t="shared" si="1883"/>
        <x:v>-1332.7479497106688</x:v>
      </x:c>
      <x:c r="S10031" s="1" t="str">
        <x:f t="shared" si="1884"/>
        <x:v>YES</x:v>
      </x:c>
      <x:c r="T10031" s="1">
        <x:f t="shared" si="1885"/>
        <x:v>-1332.7479497106688</x:v>
      </x:c>
    </x:row>
    <x:row r="10032">
      <x:c r="A10032" s="1"/>
      <x:c r="B10032" s="1"/>
      <x:c r="C10032" s="1"/>
      <x:c r="D10032" s="1"/>
      <x:c r="E10032" s="1"/>
      <x:c r="F10032" s="1"/>
      <x:c r="G10032" s="1"/>
      <x:c r="H10032" s="1"/>
      <x:c r="I10032" s="53">
        <x:f t="shared" si="1874"/>
        <x:v>15</x:v>
      </x:c>
      <x:c r="J10032" s="53">
        <x:f t="shared" si="1875"/>
        <x:v>7</x:v>
      </x:c>
      <x:c r="K10032" s="53">
        <x:f t="shared" si="1876"/>
        <x:v>4</x:v>
      </x:c>
      <x:c r="L10032" s="53">
        <x:f t="shared" si="1877"/>
        <x:v>26</x:v>
      </x:c>
      <x:c r="M10032" s="54">
        <x:f t="shared" si="1878"/>
        <x:v>6078.0791976259907</x:v>
      </x:c>
      <x:c r="N10032" s="54">
        <x:f t="shared" si="1879"/>
        <x:v>3.7208883316847157</x:v>
      </x:c>
      <x:c r="O10032" s="55">
        <x:f t="shared" si="1880"/>
        <x:v>157458</x:v>
      </x:c>
      <x:c r="P10032" s="55">
        <x:f t="shared" si="1881"/>
        <x:v>19800</x:v>
      </x:c>
      <x:c r="Q10032" s="55">
        <x:f t="shared" si="1882"/>
        <x:v>118022.2082921179</x:v>
      </x:c>
      <x:c r="R10032" s="55">
        <x:f t="shared" si="1883"/>
        <x:v>-364.20829211789533</x:v>
      </x:c>
      <x:c r="S10032" s="1" t="str">
        <x:f t="shared" si="1884"/>
        <x:v>YES</x:v>
      </x:c>
      <x:c r="T10032" s="1">
        <x:f t="shared" si="1885"/>
        <x:v>-364.20829211789533</x:v>
      </x:c>
    </x:row>
    <x:row r="10033">
      <x:c r="A10033" s="1"/>
      <x:c r="B10033" s="1"/>
      <x:c r="C10033" s="1"/>
      <x:c r="D10033" s="1"/>
      <x:c r="E10033" s="1"/>
      <x:c r="F10033" s="1"/>
      <x:c r="G10033" s="1"/>
      <x:c r="H10033" s="1"/>
      <x:c r="I10033" s="53">
        <x:f t="shared" si="1874"/>
        <x:v>15</x:v>
      </x:c>
      <x:c r="J10033" s="53">
        <x:f t="shared" si="1875"/>
        <x:v>7</x:v>
      </x:c>
      <x:c r="K10033" s="53">
        <x:f t="shared" si="1876"/>
        <x:v>5</x:v>
      </x:c>
      <x:c r="L10033" s="53">
        <x:f t="shared" si="1877"/>
        <x:v>27</x:v>
      </x:c>
      <x:c r="M10033" s="54">
        <x:f t="shared" si="1878"/>
        <x:v>6128.327521547194</x:v>
      </x:c>
      <x:c r="N10033" s="54">
        <x:f t="shared" si="1879"/>
        <x:v>3.7557830010744402</x:v>
      </x:c>
      <x:c r="O10033" s="55">
        <x:f t="shared" si="1880"/>
        <x:v>160158</x:v>
      </x:c>
      <x:c r="P10033" s="55">
        <x:f t="shared" si="1881"/>
        <x:v>20680</x:v>
      </x:c>
      <x:c r="Q10033" s="55">
        <x:f t="shared" si="1882"/>
        <x:v>118894.575026861</x:v>
      </x:c>
      <x:c r="R10033" s="55">
        <x:f t="shared" si="1883"/>
        <x:v>583.42497313900094</x:v>
      </x:c>
      <x:c r="S10033" s="1" t="str">
        <x:f t="shared" si="1884"/>
        <x:v>YES</x:v>
      </x:c>
      <x:c r="T10033" s="1">
        <x:f t="shared" si="1885"/>
        <x:v>583.42497313900094</x:v>
      </x:c>
    </x:row>
    <x:row r="10034">
      <x:c r="A10034" s="1"/>
      <x:c r="B10034" s="1"/>
      <x:c r="C10034" s="1"/>
      <x:c r="D10034" s="1"/>
      <x:c r="E10034" s="1"/>
      <x:c r="F10034" s="1"/>
      <x:c r="G10034" s="1"/>
      <x:c r="H10034" s="1"/>
      <x:c r="I10034" s="53">
        <x:f t="shared" si="1874"/>
        <x:v>15</x:v>
      </x:c>
      <x:c r="J10034" s="53">
        <x:f t="shared" si="1875"/>
        <x:v>7</x:v>
      </x:c>
      <x:c r="K10034" s="53">
        <x:f t="shared" si="1876"/>
        <x:v>6</x:v>
      </x:c>
      <x:c r="L10034" s="53">
        <x:f t="shared" si="1877"/>
        <x:v>28</x:v>
      </x:c>
      <x:c r="M10034" s="54">
        <x:f t="shared" si="1878"/>
        <x:v>6179.8024957288271</x:v>
      </x:c>
      <x:c r="N10034" s="54">
        <x:f t="shared" si="1879"/>
        <x:v>3.7915295109227967</x:v>
      </x:c>
      <x:c r="O10034" s="55">
        <x:f t="shared" si="1880"/>
        <x:v>162858</x:v>
      </x:c>
      <x:c r="P10034" s="55">
        <x:f t="shared" si="1881"/>
        <x:v>21560</x:v>
      </x:c>
      <x:c r="Q10034" s="55">
        <x:f t="shared" si="1882"/>
        <x:v>119788.23777306991</x:v>
      </x:c>
      <x:c r="R10034" s="55">
        <x:f t="shared" si="1883"/>
        <x:v>1509.7622269300919</x:v>
      </x:c>
      <x:c r="S10034" s="1" t="str">
        <x:f t="shared" si="1884"/>
        <x:v>YES</x:v>
      </x:c>
      <x:c r="T10034" s="1">
        <x:f t="shared" si="1885"/>
        <x:v>1509.7622269300919</x:v>
      </x:c>
    </x:row>
    <x:row r="10035">
      <x:c r="A10035" s="1"/>
      <x:c r="B10035" s="1"/>
      <x:c r="C10035" s="1"/>
      <x:c r="D10035" s="1"/>
      <x:c r="E10035" s="1"/>
      <x:c r="F10035" s="1"/>
      <x:c r="G10035" s="1"/>
      <x:c r="H10035" s="1"/>
      <x:c r="I10035" s="53">
        <x:f t="shared" si="1874"/>
        <x:v>15</x:v>
      </x:c>
      <x:c r="J10035" s="53">
        <x:f t="shared" si="1875"/>
        <x:v>7</x:v>
      </x:c>
      <x:c r="K10035" s="53">
        <x:f t="shared" si="1876"/>
        <x:v>7</x:v>
      </x:c>
      <x:c r="L10035" s="53">
        <x:f t="shared" si="1877"/>
        <x:v>29</x:v>
      </x:c>
      <x:c r="M10035" s="54">
        <x:f t="shared" si="1878"/>
        <x:v>6232.526935126788</x:v>
      </x:c>
      <x:c r="N10035" s="54">
        <x:f t="shared" si="1879"/>
        <x:v>3.8281437049491585</x:v>
      </x:c>
      <x:c r="O10035" s="55">
        <x:f t="shared" si="1880"/>
        <x:v>165558</x:v>
      </x:c>
      <x:c r="P10035" s="55">
        <x:f t="shared" si="1881"/>
        <x:v>22440</x:v>
      </x:c>
      <x:c r="Q10035" s="55">
        <x:f t="shared" si="1882"/>
        <x:v>120703.59262372895</x:v>
      </x:c>
      <x:c r="R10035" s="55">
        <x:f t="shared" si="1883"/>
        <x:v>2414.4073762710468</x:v>
      </x:c>
      <x:c r="S10035" s="1" t="str">
        <x:f t="shared" si="1884"/>
        <x:v>YES</x:v>
      </x:c>
      <x:c r="T10035" s="1">
        <x:f t="shared" si="1885"/>
        <x:v>2414.4073762710468</x:v>
      </x:c>
    </x:row>
    <x:row r="10036">
      <x:c r="A10036" s="1"/>
      <x:c r="B10036" s="1"/>
      <x:c r="C10036" s="1"/>
      <x:c r="D10036" s="1"/>
      <x:c r="E10036" s="1"/>
      <x:c r="F10036" s="1"/>
      <x:c r="G10036" s="1"/>
      <x:c r="H10036" s="1"/>
      <x:c r="I10036" s="53">
        <x:f t="shared" si="1874"/>
        <x:v>15</x:v>
      </x:c>
      <x:c r="J10036" s="53">
        <x:f t="shared" si="1875"/>
        <x:v>7</x:v>
      </x:c>
      <x:c r="K10036" s="53">
        <x:f t="shared" si="1876"/>
        <x:v>8</x:v>
      </x:c>
      <x:c r="L10036" s="53">
        <x:f t="shared" si="1877"/>
        <x:v>30</x:v>
      </x:c>
      <x:c r="M10036" s="54">
        <x:f t="shared" si="1878"/>
        <x:v>6286.5240334067676</x:v>
      </x:c>
      <x:c r="N10036" s="54">
        <x:f t="shared" si="1879"/>
        <x:v>3.8656416898658108</x:v>
      </x:c>
      <x:c r="O10036" s="55">
        <x:f t="shared" si="1880"/>
        <x:v>168258</x:v>
      </x:c>
      <x:c r="P10036" s="55">
        <x:f t="shared" si="1881"/>
        <x:v>23320</x:v>
      </x:c>
      <x:c r="Q10036" s="55">
        <x:f t="shared" si="1882"/>
        <x:v>121641.04224664527</x:v>
      </x:c>
      <x:c r="R10036" s="55">
        <x:f t="shared" si="1883"/>
        <x:v>3296.9577533547272</x:v>
      </x:c>
      <x:c r="S10036" s="1" t="str">
        <x:f t="shared" si="1884"/>
        <x:v>YES</x:v>
      </x:c>
      <x:c r="T10036" s="1">
        <x:f t="shared" si="1885"/>
        <x:v>3296.9577533547272</x:v>
      </x:c>
    </x:row>
    <x:row r="10037">
      <x:c r="A10037" s="1"/>
      <x:c r="B10037" s="1"/>
      <x:c r="C10037" s="1"/>
      <x:c r="D10037" s="1"/>
      <x:c r="E10037" s="1"/>
      <x:c r="F10037" s="1"/>
      <x:c r="G10037" s="1"/>
      <x:c r="H10037" s="1"/>
      <x:c r="I10037" s="53">
        <x:f t="shared" si="1874"/>
        <x:v>15</x:v>
      </x:c>
      <x:c r="J10037" s="53">
        <x:f t="shared" si="1875"/>
        <x:v>7</x:v>
      </x:c>
      <x:c r="K10037" s="53">
        <x:f t="shared" si="1876"/>
        <x:v>9</x:v>
      </x:c>
      <x:c r="L10037" s="53">
        <x:f t="shared" si="1877"/>
        <x:v>31</x:v>
      </x:c>
      <x:c r="M10037" s="54">
        <x:f t="shared" si="1878"/>
        <x:v>6341.8173688471625</x:v>
      </x:c>
      <x:c r="N10037" s="54">
        <x:f t="shared" si="1879"/>
        <x:v>3.9040398394771962</x:v>
      </x:c>
      <x:c r="O10037" s="55">
        <x:f t="shared" si="1880"/>
        <x:v>170958</x:v>
      </x:c>
      <x:c r="P10037" s="55">
        <x:f t="shared" si="1881"/>
        <x:v>24200</x:v>
      </x:c>
      <x:c r="Q10037" s="55">
        <x:f t="shared" si="1882"/>
        <x:v>122600.99598692991</x:v>
      </x:c>
      <x:c r="R10037" s="55">
        <x:f t="shared" si="1883"/>
        <x:v>4157.0040130700945</x:v>
      </x:c>
      <x:c r="S10037" s="1" t="str">
        <x:f t="shared" si="1884"/>
        <x:v>YES</x:v>
      </x:c>
      <x:c r="T10037" s="1">
        <x:f t="shared" si="1885"/>
        <x:v>4157.0040130700945</x:v>
      </x:c>
    </x:row>
    <x:row r="10038">
      <x:c r="A10038" s="1"/>
      <x:c r="B10038" s="1"/>
      <x:c r="C10038" s="1"/>
      <x:c r="D10038" s="1"/>
      <x:c r="E10038" s="1"/>
      <x:c r="F10038" s="1"/>
      <x:c r="G10038" s="1"/>
      <x:c r="H10038" s="1"/>
      <x:c r="I10038" s="53">
        <x:f t="shared" si="1874"/>
        <x:v>15</x:v>
      </x:c>
      <x:c r="J10038" s="53">
        <x:f t="shared" si="1875"/>
        <x:v>7</x:v>
      </x:c>
      <x:c r="K10038" s="53">
        <x:f t="shared" si="1876"/>
        <x:v>10</x:v>
      </x:c>
      <x:c r="L10038" s="53">
        <x:f t="shared" si="1877"/>
        <x:v>32</x:v>
      </x:c>
      <x:c r="M10038" s="54">
        <x:f t="shared" si="1878"/>
        <x:v>6398.4309103303749</x:v>
      </x:c>
      <x:c r="N10038" s="54">
        <x:f t="shared" si="1879"/>
        <x:v>3.943354798840538</x:v>
      </x:c>
      <x:c r="O10038" s="55">
        <x:f t="shared" si="1880"/>
        <x:v>173658</x:v>
      </x:c>
      <x:c r="P10038" s="55">
        <x:f t="shared" si="1881"/>
        <x:v>25080</x:v>
      </x:c>
      <x:c r="Q10038" s="55">
        <x:f t="shared" si="1882"/>
        <x:v>123583.86997101345</x:v>
      </x:c>
      <x:c r="R10038" s="55">
        <x:f t="shared" si="1883"/>
        <x:v>4994.1300289865467</x:v>
      </x:c>
      <x:c r="S10038" s="1" t="str">
        <x:f t="shared" si="1884"/>
        <x:v>YES</x:v>
      </x:c>
      <x:c r="T10038" s="1">
        <x:f t="shared" si="1885"/>
        <x:v>4994.1300289865467</x:v>
      </x:c>
    </x:row>
    <x:row r="10039">
      <x:c r="A10039" s="1"/>
      <x:c r="B10039" s="1"/>
      <x:c r="C10039" s="1"/>
      <x:c r="D10039" s="1"/>
      <x:c r="E10039" s="1"/>
      <x:c r="F10039" s="1"/>
      <x:c r="G10039" s="1"/>
      <x:c r="H10039" s="1"/>
      <x:c r="I10039" s="53">
        <x:f t="shared" si="1874"/>
        <x:v>15</x:v>
      </x:c>
      <x:c r="J10039" s="53">
        <x:f t="shared" si="1875"/>
        <x:v>7</x:v>
      </x:c>
      <x:c r="K10039" s="53">
        <x:f t="shared" si="1876"/>
        <x:v>11</x:v>
      </x:c>
      <x:c r="L10039" s="53">
        <x:f t="shared" si="1877"/>
        <x:v>33</x:v>
      </x:c>
      <x:c r="M10039" s="54">
        <x:f t="shared" si="1878"/>
        <x:v>6456.3890234238143</x:v>
      </x:c>
      <x:c r="N10039" s="54">
        <x:f t="shared" si="1879"/>
        <x:v>3.9836034884887601</x:v>
      </x:c>
      <x:c r="O10039" s="55">
        <x:f t="shared" si="1880"/>
        <x:v>176358</x:v>
      </x:c>
      <x:c r="P10039" s="55">
        <x:f t="shared" si="1881"/>
        <x:v>25960</x:v>
      </x:c>
      <x:c r="Q10039" s="55">
        <x:f t="shared" si="1882"/>
        <x:v>124590.08721221899</x:v>
      </x:c>
      <x:c r="R10039" s="55">
        <x:f t="shared" si="1883"/>
        <x:v>5807.9127877810097</x:v>
      </x:c>
      <x:c r="S10039" s="1" t="str">
        <x:f t="shared" si="1884"/>
        <x:v>YES</x:v>
      </x:c>
      <x:c r="T10039" s="1">
        <x:f t="shared" si="1885"/>
        <x:v>5807.9127877810097</x:v>
      </x:c>
    </x:row>
    <x:row r="10040">
      <x:c r="A10040" s="1"/>
      <x:c r="B10040" s="1"/>
      <x:c r="C10040" s="1"/>
      <x:c r="D10040" s="1"/>
      <x:c r="E10040" s="1"/>
      <x:c r="F10040" s="1"/>
      <x:c r="G10040" s="1"/>
      <x:c r="H10040" s="1"/>
      <x:c r="I10040" s="53">
        <x:f t="shared" si="1874"/>
        <x:v>15</x:v>
      </x:c>
      <x:c r="J10040" s="53">
        <x:f t="shared" si="1875"/>
        <x:v>7</x:v>
      </x:c>
      <x:c r="K10040" s="53">
        <x:f t="shared" si="1876"/>
        <x:v>12</x:v>
      </x:c>
      <x:c r="L10040" s="53">
        <x:f t="shared" si="1877"/>
        <x:v>34</x:v>
      </x:c>
      <x:c r="M10040" s="54">
        <x:f t="shared" si="1878"/>
        <x:v>6515.7164765518783</x:v>
      </x:c>
      <x:c r="N10040" s="54">
        <x:f t="shared" si="1879"/>
        <x:v>4.0248031087165819</x:v>
      </x:c>
      <x:c r="O10040" s="55">
        <x:f t="shared" si="1880"/>
        <x:v>179058</x:v>
      </x:c>
      <x:c r="P10040" s="55">
        <x:f t="shared" si="1881"/>
        <x:v>26840</x:v>
      </x:c>
      <x:c r="Q10040" s="55">
        <x:f t="shared" si="1882"/>
        <x:v>125620.07771791455</x:v>
      </x:c>
      <x:c r="R10040" s="55">
        <x:f t="shared" si="1883"/>
        <x:v>6597.9222820854484</x:v>
      </x:c>
      <x:c r="S10040" s="1" t="str">
        <x:f t="shared" si="1884"/>
        <x:v>NO</x:v>
      </x:c>
      <x:c r="T10040" s="1">
        <x:f t="shared" si="1885"/>
        <x:v>-9.9999999999999997E+98</x:v>
      </x:c>
    </x:row>
    <x:row r="10041">
      <x:c r="A10041" s="1"/>
      <x:c r="B10041" s="1"/>
      <x:c r="C10041" s="1"/>
      <x:c r="D10041" s="1"/>
      <x:c r="E10041" s="1"/>
      <x:c r="F10041" s="1"/>
      <x:c r="G10041" s="1"/>
      <x:c r="H10041" s="1"/>
      <x:c r="I10041" s="53">
        <x:f t="shared" si="1874"/>
        <x:v>15</x:v>
      </x:c>
      <x:c r="J10041" s="53">
        <x:f t="shared" si="1875"/>
        <x:v>7</x:v>
      </x:c>
      <x:c r="K10041" s="53">
        <x:f t="shared" si="1876"/>
        <x:v>13</x:v>
      </x:c>
      <x:c r="L10041" s="53">
        <x:f t="shared" si="1877"/>
        <x:v>35</x:v>
      </x:c>
      <x:c r="M10041" s="54">
        <x:f t="shared" si="1878"/>
        <x:v>6576.4384472602633</x:v>
      </x:c>
      <x:c r="N10041" s="54">
        <x:f t="shared" si="1879"/>
        <x:v>4.0669711439307381</x:v>
      </x:c>
      <x:c r="O10041" s="55">
        <x:f t="shared" si="1880"/>
        <x:v>181758</x:v>
      </x:c>
      <x:c r="P10041" s="55">
        <x:f t="shared" si="1881"/>
        <x:v>27720</x:v>
      </x:c>
      <x:c r="Q10041" s="55">
        <x:f t="shared" si="1882"/>
        <x:v>126674.27859826846</x:v>
      </x:c>
      <x:c r="R10041" s="55">
        <x:f t="shared" si="1883"/>
        <x:v>7363.7214017315418</x:v>
      </x:c>
      <x:c r="S10041" s="1" t="str">
        <x:f t="shared" si="1884"/>
        <x:v>NO</x:v>
      </x:c>
      <x:c r="T10041" s="1">
        <x:f t="shared" si="1885"/>
        <x:v>-9.9999999999999997E+98</x:v>
      </x:c>
    </x:row>
    <x:row r="10042">
      <x:c r="A10042" s="1"/>
      <x:c r="B10042" s="1"/>
      <x:c r="C10042" s="1"/>
      <x:c r="D10042" s="1"/>
      <x:c r="E10042" s="1"/>
      <x:c r="F10042" s="1"/>
      <x:c r="G10042" s="1"/>
      <x:c r="H10042" s="1"/>
      <x:c r="I10042" s="53">
        <x:f t="shared" si="1874"/>
        <x:v>15</x:v>
      </x:c>
      <x:c r="J10042" s="53">
        <x:f t="shared" si="1875"/>
        <x:v>7</x:v>
      </x:c>
      <x:c r="K10042" s="53">
        <x:f t="shared" si="1876"/>
        <x:v>14</x:v>
      </x:c>
      <x:c r="L10042" s="53">
        <x:f t="shared" si="1877"/>
        <x:v>36</x:v>
      </x:c>
      <x:c r="M10042" s="54">
        <x:f t="shared" si="1878"/>
        <x:v>6638.5805285739243</x:v>
      </x:c>
      <x:c r="N10042" s="54">
        <x:f t="shared" si="1879"/>
        <x:v>4.1101253670652254</x:v>
      </x:c>
      <x:c r="O10042" s="55">
        <x:f t="shared" si="1880"/>
        <x:v>184458</x:v>
      </x:c>
      <x:c r="P10042" s="55">
        <x:f t="shared" si="1881"/>
        <x:v>28600</x:v>
      </x:c>
      <x:c r="Q10042" s="55">
        <x:f t="shared" si="1882"/>
        <x:v>127753.13417663063</x:v>
      </x:c>
      <x:c r="R10042" s="55">
        <x:f t="shared" si="1883"/>
        <x:v>8104.8658233693714</x:v>
      </x:c>
      <x:c r="S10042" s="1" t="str">
        <x:f t="shared" si="1884"/>
        <x:v>NO</x:v>
      </x:c>
      <x:c r="T10042" s="1">
        <x:f t="shared" si="1885"/>
        <x:v>-9.9999999999999997E+98</x:v>
      </x:c>
    </x:row>
    <x:row r="10043">
      <x:c r="A10043" s="1"/>
      <x:c r="B10043" s="1"/>
      <x:c r="C10043" s="1"/>
      <x:c r="D10043" s="1"/>
      <x:c r="E10043" s="1"/>
      <x:c r="F10043" s="1"/>
      <x:c r="G10043" s="1"/>
      <x:c r="H10043" s="1"/>
      <x:c r="I10043" s="53">
        <x:f t="shared" si="1874"/>
        <x:v>15</x:v>
      </x:c>
      <x:c r="J10043" s="53">
        <x:f t="shared" si="1875"/>
        <x:v>7</x:v>
      </x:c>
      <x:c r="K10043" s="53">
        <x:f t="shared" si="1876"/>
        <x:v>15</x:v>
      </x:c>
      <x:c r="L10043" s="53">
        <x:f t="shared" si="1877"/>
        <x:v>37</x:v>
      </x:c>
      <x:c r="M10043" s="54">
        <x:f t="shared" si="1878"/>
        <x:v>6702.16873545007</x:v>
      </x:c>
      <x:c r="N10043" s="54">
        <x:f t="shared" si="1879"/>
        <x:v>4.1542838440625482</x:v>
      </x:c>
      <x:c r="O10043" s="55">
        <x:f t="shared" si="1880"/>
        <x:v>187158</x:v>
      </x:c>
      <x:c r="P10043" s="55">
        <x:f t="shared" si="1881"/>
        <x:v>29480</x:v>
      </x:c>
      <x:c r="Q10043" s="55">
        <x:f t="shared" si="1882"/>
        <x:v>128857.09610156371</x:v>
      </x:c>
      <x:c r="R10043" s="55">
        <x:f t="shared" si="1883"/>
        <x:v>8820.9038984362851</x:v>
      </x:c>
      <x:c r="S10043" s="1" t="str">
        <x:f t="shared" si="1884"/>
        <x:v>NO</x:v>
      </x:c>
      <x:c r="T10043" s="1">
        <x:f t="shared" si="1885"/>
        <x:v>-9.9999999999999997E+98</x:v>
      </x:c>
    </x:row>
    <x:row r="10044">
      <x:c r="A10044" s="1"/>
      <x:c r="B10044" s="1"/>
      <x:c r="C10044" s="1"/>
      <x:c r="D10044" s="1"/>
      <x:c r="E10044" s="1"/>
      <x:c r="F10044" s="1"/>
      <x:c r="G10044" s="1"/>
      <x:c r="H10044" s="1"/>
      <x:c r="I10044" s="53">
        <x:f t="shared" si="1874"/>
        <x:v>15</x:v>
      </x:c>
      <x:c r="J10044" s="53">
        <x:f t="shared" si="1875"/>
        <x:v>7</x:v>
      </x:c>
      <x:c r="K10044" s="53">
        <x:f t="shared" si="1876"/>
        <x:v>16</x:v>
      </x:c>
      <x:c r="L10044" s="53">
        <x:f t="shared" si="1877"/>
        <x:v>38</x:v>
      </x:c>
      <x:c r="M10044" s="54">
        <x:f t="shared" si="1878"/>
        <x:v>6767.2295113275595</x:v>
      </x:c>
      <x:c r="N10044" s="54">
        <x:f t="shared" si="1879"/>
        <x:v>4.199464938421916</x:v>
      </x:c>
      <x:c r="O10044" s="55">
        <x:f t="shared" si="1880"/>
        <x:v>189858</x:v>
      </x:c>
      <x:c r="P10044" s="55">
        <x:f t="shared" si="1881"/>
        <x:v>30360</x:v>
      </x:c>
      <x:c r="Q10044" s="55">
        <x:f t="shared" si="1882"/>
        <x:v>129986.62346054791</x:v>
      </x:c>
      <x:c r="R10044" s="55">
        <x:f t="shared" si="1883"/>
        <x:v>9511.3765394520888</x:v>
      </x:c>
      <x:c r="S10044" s="1" t="str">
        <x:f t="shared" si="1884"/>
        <x:v>NO</x:v>
      </x:c>
      <x:c r="T10044" s="1">
        <x:f t="shared" si="1885"/>
        <x:v>-9.9999999999999997E+98</x:v>
      </x:c>
    </x:row>
    <x:row r="10045">
      <x:c r="A10045" s="1"/>
      <x:c r="B10045" s="1"/>
      <x:c r="C10045" s="1"/>
      <x:c r="D10045" s="1"/>
      <x:c r="E10045" s="1"/>
      <x:c r="F10045" s="1"/>
      <x:c r="G10045" s="1"/>
      <x:c r="H10045" s="1"/>
      <x:c r="I10045" s="53">
        <x:f t="shared" si="1874"/>
        <x:v>15</x:v>
      </x:c>
      <x:c r="J10045" s="53">
        <x:f t="shared" si="1875"/>
        <x:v>7</x:v>
      </x:c>
      <x:c r="K10045" s="53">
        <x:f t="shared" si="1876"/>
        <x:v>17</x:v>
      </x:c>
      <x:c r="L10045" s="53">
        <x:f t="shared" si="1877"/>
        <x:v>39</x:v>
      </x:c>
      <x:c r="M10045" s="54">
        <x:f t="shared" si="1878"/>
        <x:v>6833.7897347741</x:v>
      </x:c>
      <x:c r="N10045" s="54">
        <x:f t="shared" si="1879"/>
        <x:v>4.2456873158153474</x:v>
      </x:c>
      <x:c r="O10045" s="55">
        <x:f t="shared" si="1880"/>
        <x:v>192558</x:v>
      </x:c>
      <x:c r="P10045" s="55">
        <x:f t="shared" si="1881"/>
        <x:v>31240</x:v>
      </x:c>
      <x:c r="Q10045" s="55">
        <x:f t="shared" si="1882"/>
        <x:v>131142.18289538368</x:v>
      </x:c>
      <x:c r="R10045" s="55">
        <x:f t="shared" si="1883"/>
        <x:v>10175.817104616319</x:v>
      </x:c>
      <x:c r="S10045" s="1" t="str">
        <x:f t="shared" si="1884"/>
        <x:v>NO</x:v>
      </x:c>
      <x:c r="T10045" s="1">
        <x:f t="shared" si="1885"/>
        <x:v>-9.9999999999999997E+98</x:v>
      </x:c>
    </x:row>
    <x:row r="10046">
      <x:c r="A10046" s="1"/>
      <x:c r="B10046" s="1"/>
      <x:c r="C10046" s="1"/>
      <x:c r="D10046" s="1"/>
      <x:c r="E10046" s="1"/>
      <x:c r="F10046" s="1"/>
      <x:c r="G10046" s="1"/>
      <x:c r="H10046" s="1"/>
      <x:c r="I10046" s="53">
        <x:f t="shared" si="1874"/>
        <x:v>15</x:v>
      </x:c>
      <x:c r="J10046" s="53">
        <x:f t="shared" si="1875"/>
        <x:v>7</x:v>
      </x:c>
      <x:c r="K10046" s="53">
        <x:f t="shared" si="1876"/>
        <x:v>18</x:v>
      </x:c>
      <x:c r="L10046" s="53">
        <x:f t="shared" si="1877"/>
        <x:v>40</x:v>
      </x:c>
      <x:c r="M10046" s="54">
        <x:f t="shared" si="1878"/>
        <x:v>6901.8767262326874</x:v>
      </x:c>
      <x:c r="N10046" s="54">
        <x:f t="shared" si="1879"/>
        <x:v>4.2929699487726998</x:v>
      </x:c>
      <x:c r="O10046" s="55">
        <x:f t="shared" si="1880"/>
        <x:v>195258</x:v>
      </x:c>
      <x:c r="P10046" s="55">
        <x:f t="shared" si="1881"/>
        <x:v>32120</x:v>
      </x:c>
      <x:c r="Q10046" s="55">
        <x:f t="shared" si="1882"/>
        <x:v>132324.24871931749</x:v>
      </x:c>
      <x:c r="R10046" s="55">
        <x:f t="shared" si="1883"/>
        <x:v>10813.751280682511</x:v>
      </x:c>
      <x:c r="S10046" s="1" t="str">
        <x:f t="shared" si="1884"/>
        <x:v>NO</x:v>
      </x:c>
      <x:c r="T10046" s="1">
        <x:f t="shared" si="1885"/>
        <x:v>-9.9999999999999997E+98</x:v>
      </x:c>
    </x:row>
    <x:row r="10047">
      <x:c r="A10047" s="1"/>
      <x:c r="B10047" s="1"/>
      <x:c r="C10047" s="1"/>
      <x:c r="D10047" s="1"/>
      <x:c r="E10047" s="1"/>
      <x:c r="F10047" s="1"/>
      <x:c r="G10047" s="1"/>
      <x:c r="H10047" s="1"/>
      <x:c r="I10047" s="53">
        <x:f t="shared" si="1874"/>
        <x:v>15</x:v>
      </x:c>
      <x:c r="J10047" s="53">
        <x:f t="shared" si="1875"/>
        <x:v>7</x:v>
      </x:c>
      <x:c r="K10047" s="53">
        <x:f t="shared" si="1876"/>
        <x:v>19</x:v>
      </x:c>
      <x:c r="L10047" s="53">
        <x:f t="shared" si="1877"/>
        <x:v>41</x:v>
      </x:c>
      <x:c r="M10047" s="54">
        <x:f t="shared" si="1878"/>
        <x:v>6971.5182548687089</x:v>
      </x:c>
      <x:c r="N10047" s="54">
        <x:f t="shared" si="1879"/>
        <x:v>4.3413321214366034</x:v>
      </x:c>
      <x:c r="O10047" s="55">
        <x:f t="shared" si="1880"/>
        <x:v>197958</x:v>
      </x:c>
      <x:c r="P10047" s="55">
        <x:f t="shared" si="1881"/>
        <x:v>33000</x:v>
      </x:c>
      <x:c r="Q10047" s="55">
        <x:f t="shared" si="1882"/>
        <x:v>133533.30303591507</x:v>
      </x:c>
      <x:c r="R10047" s="55">
        <x:f t="shared" si="1883"/>
        <x:v>11424.696964084927</x:v>
      </x:c>
      <x:c r="S10047" s="1" t="str">
        <x:f t="shared" si="1884"/>
        <x:v>NO</x:v>
      </x:c>
      <x:c r="T10047" s="1">
        <x:f t="shared" si="1885"/>
        <x:v>-9.9999999999999997E+98</x:v>
      </x:c>
    </x:row>
    <x:row r="10048">
      <x:c r="A10048" s="1"/>
      <x:c r="B10048" s="1"/>
      <x:c r="C10048" s="1"/>
      <x:c r="D10048" s="1"/>
      <x:c r="E10048" s="1"/>
      <x:c r="F10048" s="1"/>
      <x:c r="G10048" s="1"/>
      <x:c r="H10048" s="1"/>
      <x:c r="I10048" s="53">
        <x:f t="shared" si="1874"/>
        <x:v>15</x:v>
      </x:c>
      <x:c r="J10048" s="53">
        <x:f t="shared" si="1875"/>
        <x:v>7</x:v>
      </x:c>
      <x:c r="K10048" s="53">
        <x:f t="shared" si="1876"/>
        <x:v>20</x:v>
      </x:c>
      <x:c r="L10048" s="53">
        <x:f t="shared" si="1877"/>
        <x:v>42</x:v>
      </x:c>
      <x:c r="M10048" s="54">
        <x:f t="shared" si="1878"/>
        <x:v>7042.742545519186</x:v>
      </x:c>
      <x:c r="N10048" s="54">
        <x:f t="shared" si="1879"/>
        <x:v>4.3907934343883239</x:v>
      </x:c>
      <x:c r="O10048" s="55">
        <x:f t="shared" si="1880"/>
        <x:v>200658</x:v>
      </x:c>
      <x:c r="P10048" s="55">
        <x:f t="shared" si="1881"/>
        <x:v>33880</x:v>
      </x:c>
      <x:c r="Q10048" s="55">
        <x:f t="shared" si="1882"/>
        <x:v>134769.83585970808</x:v>
      </x:c>
      <x:c r="R10048" s="55">
        <x:f t="shared" si="1883"/>
        <x:v>12008.164140291919</x:v>
      </x:c>
      <x:c r="S10048" s="1" t="str">
        <x:f t="shared" si="1884"/>
        <x:v>NO</x:v>
      </x:c>
      <x:c r="T10048" s="1">
        <x:f t="shared" si="1885"/>
        <x:v>-9.9999999999999997E+98</x:v>
      </x:c>
    </x:row>
    <x:row r="10049">
      <x:c r="A10049" s="1"/>
      <x:c r="B10049" s="1"/>
      <x:c r="C10049" s="1"/>
      <x:c r="D10049" s="1"/>
      <x:c r="E10049" s="1"/>
      <x:c r="F10049" s="1"/>
      <x:c r="G10049" s="1"/>
      <x:c r="H10049" s="1"/>
      <x:c r="I10049" s="53">
        <x:f t="shared" si="1874"/>
        <x:v>15</x:v>
      </x:c>
      <x:c r="J10049" s="53">
        <x:f t="shared" si="1875"/>
        <x:v>7</x:v>
      </x:c>
      <x:c r="K10049" s="53">
        <x:f t="shared" si="1876"/>
        <x:v>21</x:v>
      </x:c>
      <x:c r="L10049" s="53">
        <x:f t="shared" si="1877"/>
        <x:v>43</x:v>
      </x:c>
      <x:c r="M10049" s="54">
        <x:f t="shared" si="1878"/>
        <x:v>7115.5782857456297</x:v>
      </x:c>
      <x:c r="N10049" s="54">
        <x:f t="shared" si="1879"/>
        <x:v>4.4413738095455759</x:v>
      </x:c>
      <x:c r="O10049" s="55">
        <x:f t="shared" si="1880"/>
        <x:v>203358</x:v>
      </x:c>
      <x:c r="P10049" s="55">
        <x:f t="shared" si="1881"/>
        <x:v>34760</x:v>
      </x:c>
      <x:c r="Q10049" s="55">
        <x:f t="shared" si="1882"/>
        <x:v>136034.34523863939</x:v>
      </x:c>
      <x:c r="R10049" s="55">
        <x:f t="shared" si="1883"/>
        <x:v>12563.654761360609</x:v>
      </x:c>
      <x:c r="S10049" s="1" t="str">
        <x:f t="shared" si="1884"/>
        <x:v>NO</x:v>
      </x:c>
      <x:c r="T10049" s="1">
        <x:f t="shared" si="1885"/>
        <x:v>-9.9999999999999997E+98</x:v>
      </x:c>
    </x:row>
    <x:row r="10050">
      <x:c r="A10050" s="1"/>
      <x:c r="B10050" s="1"/>
      <x:c r="C10050" s="1"/>
      <x:c r="D10050" s="1"/>
      <x:c r="E10050" s="1"/>
      <x:c r="F10050" s="1"/>
      <x:c r="G10050" s="1"/>
      <x:c r="H10050" s="1"/>
      <x:c r="I10050" s="53">
        <x:f t="shared" si="1874"/>
        <x:v>15</x:v>
      </x:c>
      <x:c r="J10050" s="53">
        <x:f t="shared" si="1875"/>
        <x:v>7</x:v>
      </x:c>
      <x:c r="K10050" s="53">
        <x:f t="shared" si="1876"/>
        <x:v>22</x:v>
      </x:c>
      <x:c r="L10050" s="53">
        <x:f t="shared" si="1877"/>
        <x:v>44</x:v>
      </x:c>
      <x:c r="M10050" s="54">
        <x:f t="shared" si="1878"/>
        <x:v>7190.0546329920262</x:v>
      </x:c>
      <x:c r="N10050" s="54">
        <x:f t="shared" si="1879"/>
        <x:v>4.4930934951333512</x:v>
      </x:c>
      <x:c r="O10050" s="55">
        <x:f t="shared" si="1880"/>
        <x:v>206058</x:v>
      </x:c>
      <x:c r="P10050" s="55">
        <x:f t="shared" si="1881"/>
        <x:v>35640</x:v>
      </x:c>
      <x:c r="Q10050" s="55">
        <x:f t="shared" si="1882"/>
        <x:v>137327.33737833379</x:v>
      </x:c>
      <x:c r="R10050" s="55">
        <x:f t="shared" si="1883"/>
        <x:v>13090.662621666212</x:v>
      </x:c>
      <x:c r="S10050" s="1" t="str">
        <x:f t="shared" si="1884"/>
        <x:v>NO</x:v>
      </x:c>
      <x:c r="T10050" s="1">
        <x:f t="shared" si="1885"/>
        <x:v>-9.9999999999999997E+98</x:v>
      </x:c>
    </x:row>
    <x:row r="10051">
      <x:c r="A10051" s="1"/>
      <x:c r="B10051" s="1"/>
      <x:c r="C10051" s="1"/>
      <x:c r="D10051" s="1"/>
      <x:c r="E10051" s="1"/>
      <x:c r="F10051" s="1"/>
      <x:c r="G10051" s="1"/>
      <x:c r="H10051" s="1"/>
      <x:c r="I10051" s="53">
        <x:f t="shared" si="1874"/>
        <x:v>15</x:v>
      </x:c>
      <x:c r="J10051" s="53">
        <x:f t="shared" si="1875"/>
        <x:v>7</x:v>
      </x:c>
      <x:c r="K10051" s="53">
        <x:f t="shared" si="1876"/>
        <x:v>23</x:v>
      </x:c>
      <x:c r="L10051" s="53">
        <x:f t="shared" si="1877"/>
        <x:v>45</x:v>
      </x:c>
      <x:c r="M10051" s="54">
        <x:f t="shared" si="1878"/>
        <x:v>7266.2012218494619</x:v>
      </x:c>
      <x:c r="N10051" s="54">
        <x:f t="shared" si="1879"/>
        <x:v>4.5459730707287926</x:v>
      </x:c>
      <x:c r="O10051" s="55">
        <x:f t="shared" si="1880"/>
        <x:v>208758</x:v>
      </x:c>
      <x:c r="P10051" s="55">
        <x:f t="shared" si="1881"/>
        <x:v>36520</x:v>
      </x:c>
      <x:c r="Q10051" s="55">
        <x:f t="shared" si="1882"/>
        <x:v>138649.32676821982</x:v>
      </x:c>
      <x:c r="R10051" s="55">
        <x:f t="shared" si="1883"/>
        <x:v>13588.67323178018</x:v>
      </x:c>
      <x:c r="S10051" s="1" t="str">
        <x:f t="shared" si="1884"/>
        <x:v>NO</x:v>
      </x:c>
      <x:c r="T10051" s="1">
        <x:f t="shared" si="1885"/>
        <x:v>-9.9999999999999997E+98</x:v>
      </x:c>
    </x:row>
    <x:row r="10052">
      <x:c r="A10052" s="1"/>
      <x:c r="B10052" s="1"/>
      <x:c r="C10052" s="1"/>
      <x:c r="D10052" s="1"/>
      <x:c r="E10052" s="1"/>
      <x:c r="F10052" s="1"/>
      <x:c r="G10052" s="1"/>
      <x:c r="H10052" s="1"/>
      <x:c r="I10052" s="53">
        <x:f t="shared" si="1874"/>
        <x:v>15</x:v>
      </x:c>
      <x:c r="J10052" s="53">
        <x:f t="shared" si="1875"/>
        <x:v>7</x:v>
      </x:c>
      <x:c r="K10052" s="53">
        <x:f t="shared" si="1876"/>
        <x:v>24</x:v>
      </x:c>
      <x:c r="L10052" s="53">
        <x:f t="shared" si="1877"/>
        <x:v>46</x:v>
      </x:c>
      <x:c r="M10052" s="54">
        <x:f t="shared" si="1878"/>
        <x:v>7344.0481714289581</x:v>
      </x:c>
      <x:c r="N10052" s="54">
        <x:f t="shared" si="1879"/>
        <x:v>4.6000334523812212</x:v>
      </x:c>
      <x:c r="O10052" s="55">
        <x:f t="shared" si="1880"/>
        <x:v>211458</x:v>
      </x:c>
      <x:c r="P10052" s="55">
        <x:f t="shared" si="1881"/>
        <x:v>37400</x:v>
      </x:c>
      <x:c r="Q10052" s="55">
        <x:f t="shared" si="1882"/>
        <x:v>140000.83630953054</x:v>
      </x:c>
      <x:c r="R10052" s="55">
        <x:f t="shared" si="1883"/>
        <x:v>14057.163690469461</x:v>
      </x:c>
      <x:c r="S10052" s="1" t="str">
        <x:f t="shared" si="1884"/>
        <x:v>NO</x:v>
      </x:c>
      <x:c r="T10052" s="1">
        <x:f t="shared" si="1885"/>
        <x:v>-9.9999999999999997E+98</x:v>
      </x:c>
    </x:row>
    <x:row r="10053">
      <x:c r="A10053" s="1"/>
      <x:c r="B10053" s="1"/>
      <x:c r="C10053" s="1"/>
      <x:c r="D10053" s="1"/>
      <x:c r="E10053" s="1"/>
      <x:c r="F10053" s="1"/>
      <x:c r="G10053" s="1"/>
      <x:c r="H10053" s="1"/>
      <x:c r="I10053" s="53">
        <x:f t="shared" si="1874"/>
        <x:v>15</x:v>
      </x:c>
      <x:c r="J10053" s="53">
        <x:f t="shared" si="1875"/>
        <x:v>7</x:v>
      </x:c>
      <x:c r="K10053" s="53">
        <x:f t="shared" si="1876"/>
        <x:v>25</x:v>
      </x:c>
      <x:c r="L10053" s="53">
        <x:f t="shared" si="1877"/>
        <x:v>47</x:v>
      </x:c>
      <x:c r="M10053" s="54">
        <x:f t="shared" si="1878"/>
        <x:v>7423.6260928440561</x:v>
      </x:c>
      <x:c r="N10053" s="54">
        <x:f t="shared" si="1879"/>
        <x:v>4.6552958978083723</x:v>
      </x:c>
      <x:c r="O10053" s="55">
        <x:f t="shared" si="1880"/>
        <x:v>214158</x:v>
      </x:c>
      <x:c r="P10053" s="55">
        <x:f t="shared" si="1881"/>
        <x:v>38280</x:v>
      </x:c>
      <x:c r="Q10053" s="55">
        <x:f t="shared" si="1882"/>
        <x:v>141382.39744520932</x:v>
      </x:c>
      <x:c r="R10053" s="55">
        <x:f t="shared" si="1883"/>
        <x:v>14495.602554790676</x:v>
      </x:c>
      <x:c r="S10053" s="1" t="str">
        <x:f t="shared" si="1884"/>
        <x:v>NO</x:v>
      </x:c>
      <x:c r="T10053" s="1">
        <x:f t="shared" si="1885"/>
        <x:v>-9.9999999999999997E+98</x:v>
      </x:c>
    </x:row>
    <x:row r="10054">
      <x:c r="A10054" s="1"/>
      <x:c r="B10054" s="1"/>
      <x:c r="C10054" s="1"/>
      <x:c r="D10054" s="1"/>
      <x:c r="E10054" s="1"/>
      <x:c r="F10054" s="1"/>
      <x:c r="G10054" s="1"/>
      <x:c r="H10054" s="1"/>
      <x:c r="I10054" s="53">
        <x:f t="shared" si="1874"/>
        <x:v>15</x:v>
      </x:c>
      <x:c r="J10054" s="53">
        <x:f t="shared" si="1875"/>
        <x:v>7</x:v>
      </x:c>
      <x:c r="K10054" s="53">
        <x:f t="shared" si="1876"/>
        <x:v>26</x:v>
      </x:c>
      <x:c r="L10054" s="53">
        <x:f t="shared" si="1877"/>
        <x:v>48</x:v>
      </x:c>
      <x:c r="M10054" s="54">
        <x:f t="shared" si="1878"/>
        <x:v>7504.9660968047738</x:v>
      </x:c>
      <x:c r="N10054" s="54">
        <x:f t="shared" si="1879"/>
        <x:v>4.7117820116699818</x:v>
      </x:c>
      <x:c r="O10054" s="55">
        <x:f t="shared" si="1880"/>
        <x:v>216858</x:v>
      </x:c>
      <x:c r="P10054" s="55">
        <x:f t="shared" si="1881"/>
        <x:v>39160</x:v>
      </x:c>
      <x:c r="Q10054" s="55">
        <x:f t="shared" si="1882"/>
        <x:v>142794.55029174953</x:v>
      </x:c>
      <x:c r="R10054" s="55">
        <x:f t="shared" si="1883"/>
        <x:v>14903.449708250468</x:v>
      </x:c>
      <x:c r="S10054" s="1" t="str">
        <x:f t="shared" si="1884"/>
        <x:v>NO</x:v>
      </x:c>
      <x:c r="T10054" s="1">
        <x:f t="shared" si="1885"/>
        <x:v>-9.9999999999999997E+98</x:v>
      </x:c>
    </x:row>
    <x:row r="10055">
      <x:c r="A10055" s="1"/>
      <x:c r="B10055" s="1"/>
      <x:c r="C10055" s="1"/>
      <x:c r="D10055" s="1"/>
      <x:c r="E10055" s="1"/>
      <x:c r="F10055" s="1"/>
      <x:c r="G10055" s="1"/>
      <x:c r="H10055" s="1"/>
      <x:c r="I10055" s="53">
        <x:f t="shared" si="1874"/>
        <x:v>15</x:v>
      </x:c>
      <x:c r="J10055" s="53">
        <x:f t="shared" si="1875"/>
        <x:v>7</x:v>
      </x:c>
      <x:c r="K10055" s="53">
        <x:f t="shared" si="1876"/>
        <x:v>27</x:v>
      </x:c>
      <x:c r="L10055" s="53">
        <x:f t="shared" si="1877"/>
        <x:v>49</x:v>
      </x:c>
      <x:c r="M10055" s="54">
        <x:f t="shared" si="1878"/>
        <x:v>7588.0998013245298</x:v>
      </x:c>
      <x:c r="N10055" s="54">
        <x:f t="shared" si="1879"/>
        <x:v>4.7695137509198124</x:v>
      </x:c>
      <x:c r="O10055" s="55">
        <x:f t="shared" si="1880"/>
        <x:v>219558</x:v>
      </x:c>
      <x:c r="P10055" s="55">
        <x:f t="shared" si="1881"/>
        <x:v>40040</x:v>
      </x:c>
      <x:c r="Q10055" s="55">
        <x:f t="shared" si="1882"/>
        <x:v>144237.84377299529</x:v>
      </x:c>
      <x:c r="R10055" s="55">
        <x:f t="shared" si="1883"/>
        <x:v>15280.156227004714</x:v>
      </x:c>
      <x:c r="S10055" s="1" t="str">
        <x:f t="shared" si="1884"/>
        <x:v>NO</x:v>
      </x:c>
      <x:c r="T10055" s="1">
        <x:f t="shared" si="1885"/>
        <x:v>-9.9999999999999997E+98</x:v>
      </x:c>
    </x:row>
    <x:row r="10056">
      <x:c r="A10056" s="1"/>
      <x:c r="B10056" s="1"/>
      <x:c r="C10056" s="1"/>
      <x:c r="D10056" s="1"/>
      <x:c r="E10056" s="1"/>
      <x:c r="F10056" s="1"/>
      <x:c r="G10056" s="1"/>
      <x:c r="H10056" s="1"/>
      <x:c r="I10056" s="53">
        <x:f t="shared" si="1874"/>
        <x:v>15</x:v>
      </x:c>
      <x:c r="J10056" s="53">
        <x:f t="shared" si="1875"/>
        <x:v>7</x:v>
      </x:c>
      <x:c r="K10056" s="53">
        <x:f t="shared" si="1876"/>
        <x:v>28</x:v>
      </x:c>
      <x:c r="L10056" s="53">
        <x:f t="shared" si="1877"/>
        <x:v>50</x:v>
      </x:c>
      <x:c r="M10056" s="54">
        <x:f t="shared" si="1878"/>
        <x:v>7673.0593395416836</x:v>
      </x:c>
      <x:c r="N10056" s="54">
        <x:f t="shared" si="1879"/>
        <x:v>4.8285134302372805</x:v>
      </x:c>
      <x:c r="O10056" s="55">
        <x:f t="shared" si="1880"/>
        <x:v>222258</x:v>
      </x:c>
      <x:c r="P10056" s="55">
        <x:f t="shared" si="1881"/>
        <x:v>40920</x:v>
      </x:c>
      <x:c r="Q10056" s="55">
        <x:f t="shared" si="1882"/>
        <x:v>145712.835755932</x:v>
      </x:c>
      <x:c r="R10056" s="55">
        <x:f t="shared" si="1883"/>
        <x:v>15625.164244068001</x:v>
      </x:c>
      <x:c r="S10056" s="1" t="str">
        <x:f t="shared" si="1884"/>
        <x:v>NO</x:v>
      </x:c>
      <x:c r="T10056" s="1">
        <x:f t="shared" si="1885"/>
        <x:v>-9.9999999999999997E+98</x:v>
      </x:c>
    </x:row>
    <x:row r="10057">
      <x:c r="A10057" s="1"/>
      <x:c r="B10057" s="1"/>
      <x:c r="C10057" s="1"/>
      <x:c r="D10057" s="1"/>
      <x:c r="E10057" s="1"/>
      <x:c r="F10057" s="1"/>
      <x:c r="G10057" s="1"/>
      <x:c r="H10057" s="1"/>
      <x:c r="I10057" s="53">
        <x:f t="shared" si="1874"/>
        <x:v>15</x:v>
      </x:c>
      <x:c r="J10057" s="53">
        <x:f t="shared" si="1875"/>
        <x:v>7</x:v>
      </x:c>
      <x:c r="K10057" s="53">
        <x:f t="shared" si="1876"/>
        <x:v>29</x:v>
      </x:c>
      <x:c r="L10057" s="53">
        <x:f t="shared" si="1877"/>
        <x:v>51</x:v>
      </x:c>
      <x:c r="M10057" s="54">
        <x:f t="shared" si="1878"/>
        <x:v>7759.8773676573373</x:v>
      </x:c>
      <x:c r="N10057" s="54">
        <x:f t="shared" si="1879"/>
        <x:v>4.888803727539818</x:v>
      </x:c>
      <x:c r="O10057" s="55">
        <x:f t="shared" si="1880"/>
        <x:v>224958</x:v>
      </x:c>
      <x:c r="P10057" s="55">
        <x:f t="shared" si="1881"/>
        <x:v>41800</x:v>
      </x:c>
      <x:c r="Q10057" s="55">
        <x:f t="shared" si="1882"/>
        <x:v>147220.09318849543</x:v>
      </x:c>
      <x:c r="R10057" s="55">
        <x:f t="shared" si="1883"/>
        <x:v>15937.906811504567</x:v>
      </x:c>
      <x:c r="S10057" s="1" t="str">
        <x:f t="shared" si="1884"/>
        <x:v>NO</x:v>
      </x:c>
      <x:c r="T10057" s="1">
        <x:f t="shared" si="1885"/>
        <x:v>-9.9999999999999997E+98</x:v>
      </x:c>
    </x:row>
    <x:row r="10058">
      <x:c r="A10058" s="1"/>
      <x:c r="B10058" s="1"/>
      <x:c r="C10058" s="1"/>
      <x:c r="D10058" s="1"/>
      <x:c r="E10058" s="1"/>
      <x:c r="F10058" s="1"/>
      <x:c r="G10058" s="1"/>
      <x:c r="H10058" s="1"/>
      <x:c r="I10058" s="53">
        <x:f t="shared" si="1874"/>
        <x:v>15</x:v>
      </x:c>
      <x:c r="J10058" s="53">
        <x:f t="shared" si="1875"/>
        <x:v>7</x:v>
      </x:c>
      <x:c r="K10058" s="53">
        <x:f t="shared" si="1876"/>
        <x:v>30</x:v>
      </x:c>
      <x:c r="L10058" s="53">
        <x:f t="shared" si="1877"/>
        <x:v>52</x:v>
      </x:c>
      <x:c r="M10058" s="54">
        <x:f t="shared" si="1878"/>
        <x:v>7848.5870729911085</x:v>
      </x:c>
      <x:c r="N10058" s="54">
        <x:f t="shared" si="1879"/>
        <x:v>4.9504076895771583</x:v>
      </x:c>
      <x:c r="O10058" s="55">
        <x:f t="shared" si="1880"/>
        <x:v>227658</x:v>
      </x:c>
      <x:c r="P10058" s="55">
        <x:f t="shared" si="1881"/>
        <x:v>42680</x:v>
      </x:c>
      <x:c r="Q10058" s="55">
        <x:f t="shared" si="1882"/>
        <x:v>148760.19223942896</x:v>
      </x:c>
      <x:c r="R10058" s="55">
        <x:f t="shared" si="1883"/>
        <x:v>16217.807760571042</x:v>
      </x:c>
      <x:c r="S10058" s="1" t="str">
        <x:f t="shared" si="1884"/>
        <x:v>NO</x:v>
      </x:c>
      <x:c r="T10058" s="1">
        <x:f t="shared" si="1885"/>
        <x:v>-9.9999999999999997E+98</x:v>
      </x:c>
    </x:row>
    <x:row r="10059">
      <x:c r="A10059" s="1"/>
      <x:c r="B10059" s="1"/>
      <x:c r="C10059" s="1"/>
      <x:c r="D10059" s="1"/>
      <x:c r="E10059" s="1"/>
      <x:c r="F10059" s="1"/>
      <x:c r="G10059" s="1"/>
      <x:c r="H10059" s="1"/>
      <x:c r="I10059" s="53">
        <x:f t="shared" si="1874"/>
        <x:v>15</x:v>
      </x:c>
      <x:c r="J10059" s="53">
        <x:f t="shared" si="1875"/>
        <x:v>8</x:v>
      </x:c>
      <x:c r="K10059" s="53">
        <x:f t="shared" si="1876"/>
        <x:v>0</x:v>
      </x:c>
      <x:c r="L10059" s="53">
        <x:f t="shared" si="1877"/>
        <x:v>23</x:v>
      </x:c>
      <x:c r="M10059" s="54">
        <x:f t="shared" si="1878"/>
        <x:v>5931.7017241135154</x:v>
      </x:c>
      <x:c r="N10059" s="54">
        <x:f t="shared" si="1879"/>
        <x:v>3.6192373084121634</x:v>
      </x:c>
      <x:c r="O10059" s="55">
        <x:f t="shared" si="1880"/>
        <x:v>148752</x:v>
      </x:c>
      <x:c r="P10059" s="55">
        <x:f t="shared" si="1881"/>
        <x:v>16720</x:v>
      </x:c>
      <x:c r="Q10059" s="55">
        <x:f t="shared" si="1882"/>
        <x:v>115480.93271030409</x:v>
      </x:c>
      <x:c r="R10059" s="55">
        <x:f t="shared" si="1883"/>
        <x:v>-3448.932710304085</x:v>
      </x:c>
      <x:c r="S10059" s="1" t="str">
        <x:f t="shared" si="1884"/>
        <x:v>YES</x:v>
      </x:c>
      <x:c r="T10059" s="1">
        <x:f t="shared" si="1885"/>
        <x:v>-3448.932710304085</x:v>
      </x:c>
    </x:row>
    <x:row r="10060">
      <x:c r="A10060" s="1"/>
      <x:c r="B10060" s="1"/>
      <x:c r="C10060" s="1"/>
      <x:c r="D10060" s="1"/>
      <x:c r="E10060" s="1"/>
      <x:c r="F10060" s="1"/>
      <x:c r="G10060" s="1"/>
      <x:c r="H10060" s="1"/>
      <x:c r="I10060" s="53">
        <x:f t="shared" si="1874"/>
        <x:v>15</x:v>
      </x:c>
      <x:c r="J10060" s="53">
        <x:f t="shared" si="1875"/>
        <x:v>8</x:v>
      </x:c>
      <x:c r="K10060" s="53">
        <x:f t="shared" si="1876"/>
        <x:v>1</x:v>
      </x:c>
      <x:c r="L10060" s="53">
        <x:f t="shared" si="1877"/>
        <x:v>24</x:v>
      </x:c>
      <x:c r="M10060" s="54">
        <x:f t="shared" si="1878"/>
        <x:v>5977.2642241135154</x:v>
      </x:c>
      <x:c r="N10060" s="54">
        <x:f t="shared" si="1879"/>
        <x:v>3.6508779334121635</x:v>
      </x:c>
      <x:c r="O10060" s="55">
        <x:f t="shared" si="1880"/>
        <x:v>151452</x:v>
      </x:c>
      <x:c r="P10060" s="55">
        <x:f t="shared" si="1881"/>
        <x:v>17600</x:v>
      </x:c>
      <x:c r="Q10060" s="55">
        <x:f t="shared" si="1882"/>
        <x:v>116271.94833530409</x:v>
      </x:c>
      <x:c r="R10060" s="55">
        <x:f t="shared" si="1883"/>
        <x:v>-2419.948335304085</x:v>
      </x:c>
      <x:c r="S10060" s="1" t="str">
        <x:f t="shared" si="1884"/>
        <x:v>YES</x:v>
      </x:c>
      <x:c r="T10060" s="1">
        <x:f t="shared" si="1885"/>
        <x:v>-2419.948335304085</x:v>
      </x:c>
    </x:row>
    <x:row r="10061">
      <x:c r="A10061" s="1"/>
      <x:c r="B10061" s="1"/>
      <x:c r="C10061" s="1"/>
      <x:c r="D10061" s="1"/>
      <x:c r="E10061" s="1"/>
      <x:c r="F10061" s="1"/>
      <x:c r="G10061" s="1"/>
      <x:c r="H10061" s="1"/>
      <x:c r="I10061" s="53">
        <x:f t="shared" si="1874"/>
        <x:v>15</x:v>
      </x:c>
      <x:c r="J10061" s="53">
        <x:f t="shared" si="1875"/>
        <x:v>8</x:v>
      </x:c>
      <x:c r="K10061" s="53">
        <x:f t="shared" si="1876"/>
        <x:v>2</x:v>
      </x:c>
      <x:c r="L10061" s="53">
        <x:f t="shared" si="1877"/>
        <x:v>25</x:v>
      </x:c>
      <x:c r="M10061" s="54">
        <x:f t="shared" si="1878"/>
        <x:v>6023.9657866135158</x:v>
      </x:c>
      <x:c r="N10061" s="54">
        <x:f t="shared" si="1879"/>
        <x:v>3.6833095740371635</x:v>
      </x:c>
      <x:c r="O10061" s="55">
        <x:f t="shared" si="1880"/>
        <x:v>154152</x:v>
      </x:c>
      <x:c r="P10061" s="55">
        <x:f t="shared" si="1881"/>
        <x:v>18480</x:v>
      </x:c>
      <x:c r="Q10061" s="55">
        <x:f t="shared" si="1882"/>
        <x:v>117082.73935092909</x:v>
      </x:c>
      <x:c r="R10061" s="55">
        <x:f t="shared" si="1883"/>
        <x:v>-1410.739350929085</x:v>
      </x:c>
      <x:c r="S10061" s="1" t="str">
        <x:f t="shared" si="1884"/>
        <x:v>YES</x:v>
      </x:c>
      <x:c r="T10061" s="1">
        <x:f t="shared" si="1885"/>
        <x:v>-1410.739350929085</x:v>
      </x:c>
    </x:row>
    <x:row r="10062">
      <x:c r="A10062" s="1"/>
      <x:c r="B10062" s="1"/>
      <x:c r="C10062" s="1"/>
      <x:c r="D10062" s="1"/>
      <x:c r="E10062" s="1"/>
      <x:c r="F10062" s="1"/>
      <x:c r="G10062" s="1"/>
      <x:c r="H10062" s="1"/>
      <x:c r="I10062" s="53">
        <x:f t="shared" si="1874"/>
        <x:v>15</x:v>
      </x:c>
      <x:c r="J10062" s="53">
        <x:f t="shared" si="1875"/>
        <x:v>8</x:v>
      </x:c>
      <x:c r="K10062" s="53">
        <x:f t="shared" si="1876"/>
        <x:v>3</x:v>
      </x:c>
      <x:c r="L10062" s="53">
        <x:f t="shared" si="1877"/>
        <x:v>26</x:v>
      </x:c>
      <x:c r="M10062" s="54">
        <x:f t="shared" si="1878"/>
        <x:v>6071.8277690353907</x:v>
      </x:c>
      <x:c r="N10062" s="54">
        <x:f t="shared" si="1879"/>
        <x:v>3.7165470618301324</x:v>
      </x:c>
      <x:c r="O10062" s="55">
        <x:f t="shared" si="1880"/>
        <x:v>156852</x:v>
      </x:c>
      <x:c r="P10062" s="55">
        <x:f t="shared" si="1881"/>
        <x:v>19360</x:v>
      </x:c>
      <x:c r="Q10062" s="55">
        <x:f t="shared" si="1882"/>
        <x:v>117913.6765457533</x:v>
      </x:c>
      <x:c r="R10062" s="55">
        <x:f t="shared" si="1883"/>
        <x:v>-421.6765457533038</x:v>
      </x:c>
      <x:c r="S10062" s="1" t="str">
        <x:f t="shared" si="1884"/>
        <x:v>YES</x:v>
      </x:c>
      <x:c r="T10062" s="1">
        <x:f t="shared" si="1885"/>
        <x:v>-421.6765457533038</x:v>
      </x:c>
    </x:row>
    <x:row r="10063">
      <x:c r="A10063" s="1"/>
      <x:c r="B10063" s="1"/>
      <x:c r="C10063" s="1"/>
      <x:c r="D10063" s="1"/>
      <x:c r="E10063" s="1"/>
      <x:c r="F10063" s="1"/>
      <x:c r="G10063" s="1"/>
      <x:c r="H10063" s="1"/>
      <x:c r="I10063" s="53">
        <x:f t="shared" si="1874"/>
        <x:v>15</x:v>
      </x:c>
      <x:c r="J10063" s="53">
        <x:f t="shared" si="1875"/>
        <x:v>8</x:v>
      </x:c>
      <x:c r="K10063" s="53">
        <x:f t="shared" si="1876"/>
        <x:v>4</x:v>
      </x:c>
      <x:c r="L10063" s="53">
        <x:f t="shared" si="1877"/>
        <x:v>27</x:v>
      </x:c>
      <x:c r="M10063" s="54">
        <x:f t="shared" si="1878"/>
        <x:v>6120.8718847580467</x:v>
      </x:c>
      <x:c r="N10063" s="54">
        <x:f t="shared" si="1879"/>
        <x:v>3.7506054755264211</x:v>
      </x:c>
      <x:c r="O10063" s="55">
        <x:f t="shared" si="1880"/>
        <x:v>159552</x:v>
      </x:c>
      <x:c r="P10063" s="55">
        <x:f t="shared" si="1881"/>
        <x:v>20240</x:v>
      </x:c>
      <x:c r="Q10063" s="55">
        <x:f t="shared" si="1882"/>
        <x:v>118765.13688816053</x:v>
      </x:c>
      <x:c r="R10063" s="55">
        <x:f t="shared" si="1883"/>
        <x:v>546.86311183946964</x:v>
      </x:c>
      <x:c r="S10063" s="1" t="str">
        <x:f t="shared" si="1884"/>
        <x:v>YES</x:v>
      </x:c>
      <x:c r="T10063" s="1">
        <x:f t="shared" si="1885"/>
        <x:v>546.86311183946964</x:v>
      </x:c>
    </x:row>
    <x:row r="10064">
      <x:c r="A10064" s="1"/>
      <x:c r="B10064" s="1"/>
      <x:c r="C10064" s="1"/>
      <x:c r="D10064" s="1"/>
      <x:c r="E10064" s="1"/>
      <x:c r="F10064" s="1"/>
      <x:c r="G10064" s="1"/>
      <x:c r="H10064" s="1"/>
      <x:c r="I10064" s="53">
        <x:f t="shared" si="1874"/>
        <x:v>15</x:v>
      </x:c>
      <x:c r="J10064" s="53">
        <x:f t="shared" si="1875"/>
        <x:v>8</x:v>
      </x:c>
      <x:c r="K10064" s="53">
        <x:f t="shared" si="1876"/>
        <x:v>5</x:v>
      </x:c>
      <x:c r="L10064" s="53">
        <x:f t="shared" si="1877"/>
        <x:v>28</x:v>
      </x:c>
      <x:c r="M10064" s="54">
        <x:f t="shared" si="1878"/>
        <x:v>6171.12020867925</x:v>
      </x:c>
      <x:c r="N10064" s="54">
        <x:f t="shared" si="1879"/>
        <x:v>3.7855001449161461</x:v>
      </x:c>
      <x:c r="O10064" s="55">
        <x:f t="shared" si="1880"/>
        <x:v>162252</x:v>
      </x:c>
      <x:c r="P10064" s="55">
        <x:f t="shared" si="1881"/>
        <x:v>21120</x:v>
      </x:c>
      <x:c r="Q10064" s="55">
        <x:f t="shared" si="1882"/>
        <x:v>119637.50362290365</x:v>
      </x:c>
      <x:c r="R10064" s="55">
        <x:f t="shared" si="1883"/>
        <x:v>1494.4963770963514</x:v>
      </x:c>
      <x:c r="S10064" s="1" t="str">
        <x:f t="shared" si="1884"/>
        <x:v>YES</x:v>
      </x:c>
      <x:c r="T10064" s="1">
        <x:f t="shared" si="1885"/>
        <x:v>1494.4963770963514</x:v>
      </x:c>
    </x:row>
    <x:row r="10065">
      <x:c r="A10065" s="1"/>
      <x:c r="B10065" s="1"/>
      <x:c r="C10065" s="1"/>
      <x:c r="D10065" s="1"/>
      <x:c r="E10065" s="1"/>
      <x:c r="F10065" s="1"/>
      <x:c r="G10065" s="1"/>
      <x:c r="H10065" s="1"/>
      <x:c r="I10065" s="53">
        <x:f t="shared" si="1874"/>
        <x:v>15</x:v>
      </x:c>
      <x:c r="J10065" s="53">
        <x:f t="shared" si="1875"/>
        <x:v>8</x:v>
      </x:c>
      <x:c r="K10065" s="53">
        <x:f t="shared" si="1876"/>
        <x:v>6</x:v>
      </x:c>
      <x:c r="L10065" s="53">
        <x:f t="shared" si="1877"/>
        <x:v>29</x:v>
      </x:c>
      <x:c r="M10065" s="54">
        <x:f t="shared" si="1878"/>
        <x:v>6222.5951828608831</x:v>
      </x:c>
      <x:c r="N10065" s="54">
        <x:f t="shared" si="1879"/>
        <x:v>3.8212466547645021</x:v>
      </x:c>
      <x:c r="O10065" s="55">
        <x:f t="shared" si="1880"/>
        <x:v>164952</x:v>
      </x:c>
      <x:c r="P10065" s="55">
        <x:f t="shared" si="1881"/>
        <x:v>22000</x:v>
      </x:c>
      <x:c r="Q10065" s="55">
        <x:f t="shared" si="1882"/>
        <x:v>120531.16636911256</x:v>
      </x:c>
      <x:c r="R10065" s="55">
        <x:f t="shared" si="1883"/>
        <x:v>2420.8336308874423</x:v>
      </x:c>
      <x:c r="S10065" s="1" t="str">
        <x:f t="shared" si="1884"/>
        <x:v>YES</x:v>
      </x:c>
      <x:c r="T10065" s="1">
        <x:f t="shared" si="1885"/>
        <x:v>2420.8336308874423</x:v>
      </x:c>
    </x:row>
    <x:row r="10066">
      <x:c r="A10066" s="1"/>
      <x:c r="B10066" s="1"/>
      <x:c r="C10066" s="1"/>
      <x:c r="D10066" s="1"/>
      <x:c r="E10066" s="1"/>
      <x:c r="F10066" s="1"/>
      <x:c r="G10066" s="1"/>
      <x:c r="H10066" s="1"/>
      <x:c r="I10066" s="53">
        <x:f t="shared" si="1874"/>
        <x:v>15</x:v>
      </x:c>
      <x:c r="J10066" s="53">
        <x:f t="shared" si="1875"/>
        <x:v>8</x:v>
      </x:c>
      <x:c r="K10066" s="53">
        <x:f t="shared" si="1876"/>
        <x:v>7</x:v>
      </x:c>
      <x:c r="L10066" s="53">
        <x:f t="shared" si="1877"/>
        <x:v>30</x:v>
      </x:c>
      <x:c r="M10066" s="54">
        <x:f t="shared" si="1878"/>
        <x:v>6275.319622258844</x:v>
      </x:c>
      <x:c r="N10066" s="54">
        <x:f t="shared" si="1879"/>
        <x:v>3.8578608487908639</x:v>
      </x:c>
      <x:c r="O10066" s="55">
        <x:f t="shared" si="1880"/>
        <x:v>167652</x:v>
      </x:c>
      <x:c r="P10066" s="55">
        <x:f t="shared" si="1881"/>
        <x:v>22880</x:v>
      </x:c>
      <x:c r="Q10066" s="55">
        <x:f t="shared" si="1882"/>
        <x:v>121446.52121977159</x:v>
      </x:c>
      <x:c r="R10066" s="55">
        <x:f t="shared" si="1883"/>
        <x:v>3325.4787802284118</x:v>
      </x:c>
      <x:c r="S10066" s="1" t="str">
        <x:f t="shared" si="1884"/>
        <x:v>YES</x:v>
      </x:c>
      <x:c r="T10066" s="1">
        <x:f t="shared" si="1885"/>
        <x:v>3325.4787802284118</x:v>
      </x:c>
    </x:row>
    <x:row r="10067">
      <x:c r="A10067" s="1"/>
      <x:c r="B10067" s="1"/>
      <x:c r="C10067" s="1"/>
      <x:c r="D10067" s="1"/>
      <x:c r="E10067" s="1"/>
      <x:c r="F10067" s="1"/>
      <x:c r="G10067" s="1"/>
      <x:c r="H10067" s="1"/>
      <x:c r="I10067" s="53">
        <x:f t="shared" si="1874"/>
        <x:v>15</x:v>
      </x:c>
      <x:c r="J10067" s="53">
        <x:f t="shared" si="1875"/>
        <x:v>8</x:v>
      </x:c>
      <x:c r="K10067" s="53">
        <x:f t="shared" si="1876"/>
        <x:v>8</x:v>
      </x:c>
      <x:c r="L10067" s="53">
        <x:f t="shared" si="1877"/>
        <x:v>31</x:v>
      </x:c>
      <x:c r="M10067" s="54">
        <x:f t="shared" si="1878"/>
        <x:v>6329.3167205388236</x:v>
      </x:c>
      <x:c r="N10067" s="54">
        <x:f t="shared" si="1879"/>
        <x:v>3.8953588337075162</x:v>
      </x:c>
      <x:c r="O10067" s="55">
        <x:f t="shared" si="1880"/>
        <x:v>170352</x:v>
      </x:c>
      <x:c r="P10067" s="55">
        <x:f t="shared" si="1881"/>
        <x:v>23760</x:v>
      </x:c>
      <x:c r="Q10067" s="55">
        <x:f t="shared" si="1882"/>
        <x:v>122383.97084268791</x:v>
      </x:c>
      <x:c r="R10067" s="55">
        <x:f t="shared" si="1883"/>
        <x:v>4208.0291573120921</x:v>
      </x:c>
      <x:c r="S10067" s="1" t="str">
        <x:f t="shared" si="1884"/>
        <x:v>YES</x:v>
      </x:c>
      <x:c r="T10067" s="1">
        <x:f t="shared" si="1885"/>
        <x:v>4208.0291573120921</x:v>
      </x:c>
    </x:row>
    <x:row r="10068">
      <x:c r="A10068" s="1"/>
      <x:c r="B10068" s="1"/>
      <x:c r="C10068" s="1"/>
      <x:c r="D10068" s="1"/>
      <x:c r="E10068" s="1"/>
      <x:c r="F10068" s="1"/>
      <x:c r="G10068" s="1"/>
      <x:c r="H10068" s="1"/>
      <x:c r="I10068" s="53">
        <x:f t="shared" si="1874"/>
        <x:v>15</x:v>
      </x:c>
      <x:c r="J10068" s="53">
        <x:f t="shared" si="1875"/>
        <x:v>8</x:v>
      </x:c>
      <x:c r="K10068" s="53">
        <x:f t="shared" si="1876"/>
        <x:v>9</x:v>
      </x:c>
      <x:c r="L10068" s="53">
        <x:f t="shared" si="1877"/>
        <x:v>32</x:v>
      </x:c>
      <x:c r="M10068" s="54">
        <x:f t="shared" si="1878"/>
        <x:v>6384.6100559792185</x:v>
      </x:c>
      <x:c r="N10068" s="54">
        <x:f t="shared" si="1879"/>
        <x:v>3.9337569833189017</x:v>
      </x:c>
      <x:c r="O10068" s="55">
        <x:f t="shared" si="1880"/>
        <x:v>173052</x:v>
      </x:c>
      <x:c r="P10068" s="55">
        <x:f t="shared" si="1881"/>
        <x:v>24640</x:v>
      </x:c>
      <x:c r="Q10068" s="55">
        <x:f t="shared" si="1882"/>
        <x:v>123343.92458297254</x:v>
      </x:c>
      <x:c r="R10068" s="55">
        <x:f t="shared" si="1883"/>
        <x:v>5068.0754170274595</x:v>
      </x:c>
      <x:c r="S10068" s="1" t="str">
        <x:f t="shared" si="1884"/>
        <x:v>YES</x:v>
      </x:c>
      <x:c r="T10068" s="1">
        <x:f t="shared" si="1885"/>
        <x:v>5068.0754170274595</x:v>
      </x:c>
    </x:row>
    <x:row r="10069">
      <x:c r="A10069" s="1"/>
      <x:c r="B10069" s="1"/>
      <x:c r="C10069" s="1"/>
      <x:c r="D10069" s="1"/>
      <x:c r="E10069" s="1"/>
      <x:c r="F10069" s="1"/>
      <x:c r="G10069" s="1"/>
      <x:c r="H10069" s="1"/>
      <x:c r="I10069" s="53">
        <x:f t="shared" si="1874"/>
        <x:v>15</x:v>
      </x:c>
      <x:c r="J10069" s="53">
        <x:f t="shared" si="1875"/>
        <x:v>8</x:v>
      </x:c>
      <x:c r="K10069" s="53">
        <x:f t="shared" si="1876"/>
        <x:v>10</x:v>
      </x:c>
      <x:c r="L10069" s="53">
        <x:f t="shared" si="1877"/>
        <x:v>33</x:v>
      </x:c>
      <x:c r="M10069" s="54">
        <x:f t="shared" si="1878"/>
        <x:v>6441.2235974624309</x:v>
      </x:c>
      <x:c r="N10069" s="54">
        <x:f t="shared" si="1879"/>
        <x:v>3.9730719426822438</x:v>
      </x:c>
      <x:c r="O10069" s="55">
        <x:f t="shared" si="1880"/>
        <x:v>175752</x:v>
      </x:c>
      <x:c r="P10069" s="55">
        <x:f t="shared" si="1881"/>
        <x:v>25520</x:v>
      </x:c>
      <x:c r="Q10069" s="55">
        <x:f t="shared" si="1882"/>
        <x:v>124326.79856705609</x:v>
      </x:c>
      <x:c r="R10069" s="55">
        <x:f t="shared" si="1883"/>
        <x:v>5905.2014329439116</x:v>
      </x:c>
      <x:c r="S10069" s="1" t="str">
        <x:f t="shared" si="1884"/>
        <x:v>YES</x:v>
      </x:c>
      <x:c r="T10069" s="1">
        <x:f t="shared" si="1885"/>
        <x:v>5905.2014329439116</x:v>
      </x:c>
    </x:row>
    <x:row r="10070">
      <x:c r="A10070" s="1"/>
      <x:c r="B10070" s="1"/>
      <x:c r="C10070" s="1"/>
      <x:c r="D10070" s="1"/>
      <x:c r="E10070" s="1"/>
      <x:c r="F10070" s="1"/>
      <x:c r="G10070" s="1"/>
      <x:c r="H10070" s="1"/>
      <x:c r="I10070" s="53">
        <x:f t="shared" si="1874"/>
        <x:v>15</x:v>
      </x:c>
      <x:c r="J10070" s="53">
        <x:f t="shared" si="1875"/>
        <x:v>8</x:v>
      </x:c>
      <x:c r="K10070" s="53">
        <x:f t="shared" si="1876"/>
        <x:v>11</x:v>
      </x:c>
      <x:c r="L10070" s="53">
        <x:f t="shared" si="1877"/>
        <x:v>34</x:v>
      </x:c>
      <x:c r="M10070" s="54">
        <x:f t="shared" si="1878"/>
        <x:v>6499.1817105558703</x:v>
      </x:c>
      <x:c r="N10070" s="54">
        <x:f t="shared" si="1879"/>
        <x:v>4.0133206323304655</x:v>
      </x:c>
      <x:c r="O10070" s="55">
        <x:f t="shared" si="1880"/>
        <x:v>178452</x:v>
      </x:c>
      <x:c r="P10070" s="55">
        <x:f t="shared" si="1881"/>
        <x:v>26400</x:v>
      </x:c>
      <x:c r="Q10070" s="55">
        <x:f t="shared" si="1882"/>
        <x:v>125333.01580826164</x:v>
      </x:c>
      <x:c r="R10070" s="55">
        <x:f t="shared" si="1883"/>
        <x:v>6718.9841917383601</x:v>
      </x:c>
      <x:c r="S10070" s="1" t="str">
        <x:f t="shared" si="1884"/>
        <x:v>NO</x:v>
      </x:c>
      <x:c r="T10070" s="1">
        <x:f t="shared" si="1885"/>
        <x:v>-9.9999999999999997E+98</x:v>
      </x:c>
    </x:row>
    <x:row r="10071">
      <x:c r="A10071" s="1"/>
      <x:c r="B10071" s="1"/>
      <x:c r="C10071" s="1"/>
      <x:c r="D10071" s="1"/>
      <x:c r="E10071" s="1"/>
      <x:c r="F10071" s="1"/>
      <x:c r="G10071" s="1"/>
      <x:c r="H10071" s="1"/>
      <x:c r="I10071" s="53">
        <x:f t="shared" si="1874"/>
        <x:v>15</x:v>
      </x:c>
      <x:c r="J10071" s="53">
        <x:f t="shared" si="1875"/>
        <x:v>8</x:v>
      </x:c>
      <x:c r="K10071" s="53">
        <x:f t="shared" si="1876"/>
        <x:v>12</x:v>
      </x:c>
      <x:c r="L10071" s="53">
        <x:f t="shared" si="1877"/>
        <x:v>35</x:v>
      </x:c>
      <x:c r="M10071" s="54">
        <x:f t="shared" si="1878"/>
        <x:v>6558.5091636839343</x:v>
      </x:c>
      <x:c r="N10071" s="54">
        <x:f t="shared" si="1879"/>
        <x:v>4.0545202525582873</x:v>
      </x:c>
      <x:c r="O10071" s="55">
        <x:f t="shared" si="1880"/>
        <x:v>181152</x:v>
      </x:c>
      <x:c r="P10071" s="55">
        <x:f t="shared" si="1881"/>
        <x:v>27280</x:v>
      </x:c>
      <x:c r="Q10071" s="55">
        <x:f t="shared" si="1882"/>
        <x:v>126363.00631395719</x:v>
      </x:c>
      <x:c r="R10071" s="55">
        <x:f t="shared" si="1883"/>
        <x:v>7508.9936860428134</x:v>
      </x:c>
      <x:c r="S10071" s="1" t="str">
        <x:f t="shared" si="1884"/>
        <x:v>NO</x:v>
      </x:c>
      <x:c r="T10071" s="1">
        <x:f t="shared" si="1885"/>
        <x:v>-9.9999999999999997E+98</x:v>
      </x:c>
    </x:row>
    <x:row r="10072">
      <x:c r="A10072" s="1"/>
      <x:c r="B10072" s="1"/>
      <x:c r="C10072" s="1"/>
      <x:c r="D10072" s="1"/>
      <x:c r="E10072" s="1"/>
      <x:c r="F10072" s="1"/>
      <x:c r="G10072" s="1"/>
      <x:c r="H10072" s="1"/>
      <x:c r="I10072" s="53">
        <x:f t="shared" si="1874"/>
        <x:v>15</x:v>
      </x:c>
      <x:c r="J10072" s="53">
        <x:f t="shared" si="1875"/>
        <x:v>8</x:v>
      </x:c>
      <x:c r="K10072" s="53">
        <x:f t="shared" si="1876"/>
        <x:v>13</x:v>
      </x:c>
      <x:c r="L10072" s="53">
        <x:f t="shared" si="1877"/>
        <x:v>36</x:v>
      </x:c>
      <x:c r="M10072" s="54">
        <x:f t="shared" si="1878"/>
        <x:v>6619.2311343923193</x:v>
      </x:c>
      <x:c r="N10072" s="54">
        <x:f t="shared" si="1879"/>
        <x:v>4.0966882877724435</x:v>
      </x:c>
      <x:c r="O10072" s="55">
        <x:f t="shared" si="1880"/>
        <x:v>183852</x:v>
      </x:c>
      <x:c r="P10072" s="55">
        <x:f t="shared" si="1881"/>
        <x:v>28160</x:v>
      </x:c>
      <x:c r="Q10072" s="55">
        <x:f t="shared" si="1882"/>
        <x:v>127417.20719431109</x:v>
      </x:c>
      <x:c r="R10072" s="55">
        <x:f t="shared" si="1883"/>
        <x:v>8274.7928056889068</x:v>
      </x:c>
      <x:c r="S10072" s="1" t="str">
        <x:f t="shared" si="1884"/>
        <x:v>NO</x:v>
      </x:c>
      <x:c r="T10072" s="1">
        <x:f t="shared" si="1885"/>
        <x:v>-9.9999999999999997E+98</x:v>
      </x:c>
    </x:row>
    <x:row r="10073">
      <x:c r="A10073" s="1"/>
      <x:c r="B10073" s="1"/>
      <x:c r="C10073" s="1"/>
      <x:c r="D10073" s="1"/>
      <x:c r="E10073" s="1"/>
      <x:c r="F10073" s="1"/>
      <x:c r="G10073" s="1"/>
      <x:c r="H10073" s="1"/>
      <x:c r="I10073" s="53">
        <x:f t="shared" si="1874"/>
        <x:v>15</x:v>
      </x:c>
      <x:c r="J10073" s="53">
        <x:f t="shared" si="1875"/>
        <x:v>8</x:v>
      </x:c>
      <x:c r="K10073" s="53">
        <x:f t="shared" si="1876"/>
        <x:v>14</x:v>
      </x:c>
      <x:c r="L10073" s="53">
        <x:f t="shared" si="1877"/>
        <x:v>37</x:v>
      </x:c>
      <x:c r="M10073" s="54">
        <x:f t="shared" si="1878"/>
        <x:v>6681.3732157059803</x:v>
      </x:c>
      <x:c r="N10073" s="54">
        <x:f t="shared" si="1879"/>
        <x:v>4.1398425109069308</x:v>
      </x:c>
      <x:c r="O10073" s="55">
        <x:f t="shared" si="1880"/>
        <x:v>186552</x:v>
      </x:c>
      <x:c r="P10073" s="55">
        <x:f t="shared" si="1881"/>
        <x:v>29040</x:v>
      </x:c>
      <x:c r="Q10073" s="55">
        <x:f t="shared" si="1882"/>
        <x:v>128496.06277267326</x:v>
      </x:c>
      <x:c r="R10073" s="55">
        <x:f t="shared" si="1883"/>
        <x:v>9015.9372273267363</x:v>
      </x:c>
      <x:c r="S10073" s="1" t="str">
        <x:f t="shared" si="1884"/>
        <x:v>NO</x:v>
      </x:c>
      <x:c r="T10073" s="1">
        <x:f t="shared" si="1885"/>
        <x:v>-9.9999999999999997E+98</x:v>
      </x:c>
    </x:row>
    <x:row r="10074">
      <x:c r="A10074" s="1"/>
      <x:c r="B10074" s="1"/>
      <x:c r="C10074" s="1"/>
      <x:c r="D10074" s="1"/>
      <x:c r="E10074" s="1"/>
      <x:c r="F10074" s="1"/>
      <x:c r="G10074" s="1"/>
      <x:c r="H10074" s="1"/>
      <x:c r="I10074" s="53">
        <x:f t="shared" si="1874"/>
        <x:v>15</x:v>
      </x:c>
      <x:c r="J10074" s="53">
        <x:f t="shared" si="1875"/>
        <x:v>8</x:v>
      </x:c>
      <x:c r="K10074" s="53">
        <x:f t="shared" si="1876"/>
        <x:v>15</x:v>
      </x:c>
      <x:c r="L10074" s="53">
        <x:f t="shared" si="1877"/>
        <x:v>38</x:v>
      </x:c>
      <x:c r="M10074" s="54">
        <x:f t="shared" si="1878"/>
        <x:v>6744.961422582126</x:v>
      </x:c>
      <x:c r="N10074" s="54">
        <x:f t="shared" si="1879"/>
        <x:v>4.1840009879042546</x:v>
      </x:c>
      <x:c r="O10074" s="55">
        <x:f t="shared" si="1880"/>
        <x:v>189252</x:v>
      </x:c>
      <x:c r="P10074" s="55">
        <x:f t="shared" si="1881"/>
        <x:v>29920</x:v>
      </x:c>
      <x:c r="Q10074" s="55">
        <x:f t="shared" si="1882"/>
        <x:v>129600.02469760635</x:v>
      </x:c>
      <x:c r="R10074" s="55">
        <x:f t="shared" si="1883"/>
        <x:v>9731.9753023936501</x:v>
      </x:c>
      <x:c r="S10074" s="1" t="str">
        <x:f t="shared" si="1884"/>
        <x:v>NO</x:v>
      </x:c>
      <x:c r="T10074" s="1">
        <x:f t="shared" si="1885"/>
        <x:v>-9.9999999999999997E+98</x:v>
      </x:c>
    </x:row>
    <x:row r="10075">
      <x:c r="A10075" s="1"/>
      <x:c r="B10075" s="1"/>
      <x:c r="C10075" s="1"/>
      <x:c r="D10075" s="1"/>
      <x:c r="E10075" s="1"/>
      <x:c r="F10075" s="1"/>
      <x:c r="G10075" s="1"/>
      <x:c r="H10075" s="1"/>
      <x:c r="I10075" s="53">
        <x:f t="shared" si="1874"/>
        <x:v>15</x:v>
      </x:c>
      <x:c r="J10075" s="53">
        <x:f t="shared" si="1875"/>
        <x:v>8</x:v>
      </x:c>
      <x:c r="K10075" s="53">
        <x:f t="shared" si="1876"/>
        <x:v>16</x:v>
      </x:c>
      <x:c r="L10075" s="53">
        <x:f t="shared" si="1877"/>
        <x:v>39</x:v>
      </x:c>
      <x:c r="M10075" s="54">
        <x:f t="shared" si="1878"/>
        <x:v>6810.0221984596155</x:v>
      </x:c>
      <x:c r="N10075" s="54">
        <x:f t="shared" si="1879"/>
        <x:v>4.2291820822636215</x:v>
      </x:c>
      <x:c r="O10075" s="55">
        <x:f t="shared" si="1880"/>
        <x:v>191952</x:v>
      </x:c>
      <x:c r="P10075" s="55">
        <x:f t="shared" si="1881"/>
        <x:v>30800</x:v>
      </x:c>
      <x:c r="Q10075" s="55">
        <x:f t="shared" si="1882"/>
        <x:v>130729.55205659055</x:v>
      </x:c>
      <x:c r="R10075" s="55">
        <x:f t="shared" si="1883"/>
        <x:v>10422.447943409454</x:v>
      </x:c>
      <x:c r="S10075" s="1" t="str">
        <x:f t="shared" si="1884"/>
        <x:v>NO</x:v>
      </x:c>
      <x:c r="T10075" s="1">
        <x:f t="shared" si="1885"/>
        <x:v>-9.9999999999999997E+98</x:v>
      </x:c>
    </x:row>
    <x:row r="10076">
      <x:c r="A10076" s="1"/>
      <x:c r="B10076" s="1"/>
      <x:c r="C10076" s="1"/>
      <x:c r="D10076" s="1"/>
      <x:c r="E10076" s="1"/>
      <x:c r="F10076" s="1"/>
      <x:c r="G10076" s="1"/>
      <x:c r="H10076" s="1"/>
      <x:c r="I10076" s="53">
        <x:f t="shared" si="1874"/>
        <x:v>15</x:v>
      </x:c>
      <x:c r="J10076" s="53">
        <x:f t="shared" si="1875"/>
        <x:v>8</x:v>
      </x:c>
      <x:c r="K10076" s="53">
        <x:f t="shared" si="1876"/>
        <x:v>17</x:v>
      </x:c>
      <x:c r="L10076" s="53">
        <x:f t="shared" si="1877"/>
        <x:v>40</x:v>
      </x:c>
      <x:c r="M10076" s="54">
        <x:f t="shared" si="1878"/>
        <x:v>6876.582421906156</x:v>
      </x:c>
      <x:c r="N10076" s="54">
        <x:f t="shared" si="1879"/>
        <x:v>4.2754044596570528</x:v>
      </x:c>
      <x:c r="O10076" s="55">
        <x:f t="shared" si="1880"/>
        <x:v>194652</x:v>
      </x:c>
      <x:c r="P10076" s="55">
        <x:f t="shared" si="1881"/>
        <x:v>31680</x:v>
      </x:c>
      <x:c r="Q10076" s="55">
        <x:f t="shared" si="1882"/>
        <x:v>131885.1114914263</x:v>
      </x:c>
      <x:c r="R10076" s="55">
        <x:f t="shared" si="1883"/>
        <x:v>11086.888508573698</x:v>
      </x:c>
      <x:c r="S10076" s="1" t="str">
        <x:f t="shared" si="1884"/>
        <x:v>NO</x:v>
      </x:c>
      <x:c r="T10076" s="1">
        <x:f t="shared" si="1885"/>
        <x:v>-9.9999999999999997E+98</x:v>
      </x:c>
    </x:row>
    <x:row r="10077">
      <x:c r="A10077" s="1"/>
      <x:c r="B10077" s="1"/>
      <x:c r="C10077" s="1"/>
      <x:c r="D10077" s="1"/>
      <x:c r="E10077" s="1"/>
      <x:c r="F10077" s="1"/>
      <x:c r="G10077" s="1"/>
      <x:c r="H10077" s="1"/>
      <x:c r="I10077" s="53">
        <x:f t="shared" si="1874"/>
        <x:v>15</x:v>
      </x:c>
      <x:c r="J10077" s="53">
        <x:f t="shared" si="1875"/>
        <x:v>8</x:v>
      </x:c>
      <x:c r="K10077" s="53">
        <x:f t="shared" si="1876"/>
        <x:v>18</x:v>
      </x:c>
      <x:c r="L10077" s="53">
        <x:f t="shared" si="1877"/>
        <x:v>41</x:v>
      </x:c>
      <x:c r="M10077" s="54">
        <x:f t="shared" si="1878"/>
        <x:v>6944.6694133647434</x:v>
      </x:c>
      <x:c r="N10077" s="54">
        <x:f t="shared" si="1879"/>
        <x:v>4.3226870926144052</x:v>
      </x:c>
      <x:c r="O10077" s="55">
        <x:f t="shared" si="1880"/>
        <x:v>197352</x:v>
      </x:c>
      <x:c r="P10077" s="55">
        <x:f t="shared" si="1881"/>
        <x:v>32560</x:v>
      </x:c>
      <x:c r="Q10077" s="55">
        <x:f t="shared" si="1882"/>
        <x:v>133067.17731536011</x:v>
      </x:c>
      <x:c r="R10077" s="55">
        <x:f t="shared" si="1883"/>
        <x:v>11724.82268463989</x:v>
      </x:c>
      <x:c r="S10077" s="1" t="str">
        <x:f t="shared" si="1884"/>
        <x:v>NO</x:v>
      </x:c>
      <x:c r="T10077" s="1">
        <x:f t="shared" si="1885"/>
        <x:v>-9.9999999999999997E+98</x:v>
      </x:c>
    </x:row>
    <x:row r="10078">
      <x:c r="A10078" s="1"/>
      <x:c r="B10078" s="1"/>
      <x:c r="C10078" s="1"/>
      <x:c r="D10078" s="1"/>
      <x:c r="E10078" s="1"/>
      <x:c r="F10078" s="1"/>
      <x:c r="G10078" s="1"/>
      <x:c r="H10078" s="1"/>
      <x:c r="I10078" s="53">
        <x:f t="shared" si="1874"/>
        <x:v>15</x:v>
      </x:c>
      <x:c r="J10078" s="53">
        <x:f t="shared" si="1875"/>
        <x:v>8</x:v>
      </x:c>
      <x:c r="K10078" s="53">
        <x:f t="shared" si="1876"/>
        <x:v>19</x:v>
      </x:c>
      <x:c r="L10078" s="53">
        <x:f t="shared" si="1877"/>
        <x:v>42</x:v>
      </x:c>
      <x:c r="M10078" s="54">
        <x:f t="shared" si="1878"/>
        <x:v>7014.310942000765</x:v>
      </x:c>
      <x:c r="N10078" s="54">
        <x:f t="shared" si="1879"/>
        <x:v>4.3710492652783088</x:v>
      </x:c>
      <x:c r="O10078" s="55">
        <x:f t="shared" si="1880"/>
        <x:v>200052</x:v>
      </x:c>
      <x:c r="P10078" s="55">
        <x:f t="shared" si="1881"/>
        <x:v>33440</x:v>
      </x:c>
      <x:c r="Q10078" s="55">
        <x:f t="shared" si="1882"/>
        <x:v>134276.23163195772</x:v>
      </x:c>
      <x:c r="R10078" s="55">
        <x:f t="shared" si="1883"/>
        <x:v>12335.768368042278</x:v>
      </x:c>
      <x:c r="S10078" s="1" t="str">
        <x:f t="shared" si="1884"/>
        <x:v>NO</x:v>
      </x:c>
      <x:c r="T10078" s="1">
        <x:f t="shared" si="1885"/>
        <x:v>-9.9999999999999997E+98</x:v>
      </x:c>
    </x:row>
    <x:row r="10079">
      <x:c r="A10079" s="1"/>
      <x:c r="B10079" s="1"/>
      <x:c r="C10079" s="1"/>
      <x:c r="D10079" s="1"/>
      <x:c r="E10079" s="1"/>
      <x:c r="F10079" s="1"/>
      <x:c r="G10079" s="1"/>
      <x:c r="H10079" s="1"/>
      <x:c r="I10079" s="53">
        <x:f t="shared" si="1874"/>
        <x:v>15</x:v>
      </x:c>
      <x:c r="J10079" s="53">
        <x:f t="shared" si="1875"/>
        <x:v>8</x:v>
      </x:c>
      <x:c r="K10079" s="53">
        <x:f t="shared" si="1876"/>
        <x:v>20</x:v>
      </x:c>
      <x:c r="L10079" s="53">
        <x:f t="shared" si="1877"/>
        <x:v>43</x:v>
      </x:c>
      <x:c r="M10079" s="54">
        <x:f t="shared" si="1878"/>
        <x:v>7085.535232651242</x:v>
      </x:c>
      <x:c r="N10079" s="54">
        <x:f t="shared" si="1879"/>
        <x:v>4.4205105782300294</x:v>
      </x:c>
      <x:c r="O10079" s="55">
        <x:f t="shared" si="1880"/>
        <x:v>202752</x:v>
      </x:c>
      <x:c r="P10079" s="55">
        <x:f t="shared" si="1881"/>
        <x:v>34320</x:v>
      </x:c>
      <x:c r="Q10079" s="55">
        <x:f t="shared" si="1882"/>
        <x:v>135512.76445575073</x:v>
      </x:c>
      <x:c r="R10079" s="55">
        <x:f t="shared" si="1883"/>
        <x:v>12919.23554424927</x:v>
      </x:c>
      <x:c r="S10079" s="1" t="str">
        <x:f t="shared" si="1884"/>
        <x:v>NO</x:v>
      </x:c>
      <x:c r="T10079" s="1">
        <x:f t="shared" si="1885"/>
        <x:v>-9.9999999999999997E+98</x:v>
      </x:c>
    </x:row>
    <x:row r="10080">
      <x:c r="A10080" s="1"/>
      <x:c r="B10080" s="1"/>
      <x:c r="C10080" s="1"/>
      <x:c r="D10080" s="1"/>
      <x:c r="E10080" s="1"/>
      <x:c r="F10080" s="1"/>
      <x:c r="G10080" s="1"/>
      <x:c r="H10080" s="1"/>
      <x:c r="I10080" s="53">
        <x:f t="shared" si="1874"/>
        <x:v>15</x:v>
      </x:c>
      <x:c r="J10080" s="53">
        <x:f t="shared" si="1875"/>
        <x:v>8</x:v>
      </x:c>
      <x:c r="K10080" s="53">
        <x:f t="shared" si="1876"/>
        <x:v>21</x:v>
      </x:c>
      <x:c r="L10080" s="53">
        <x:f t="shared" si="1877"/>
        <x:v>44</x:v>
      </x:c>
      <x:c r="M10080" s="54">
        <x:f t="shared" si="1878"/>
        <x:v>7158.3709728776857</x:v>
      </x:c>
      <x:c r="N10080" s="54">
        <x:f t="shared" si="1879"/>
        <x:v>4.4710909533872814</x:v>
      </x:c>
      <x:c r="O10080" s="55">
        <x:f t="shared" si="1880"/>
        <x:v>205452</x:v>
      </x:c>
      <x:c r="P10080" s="55">
        <x:f t="shared" si="1881"/>
        <x:v>35200</x:v>
      </x:c>
      <x:c r="Q10080" s="55">
        <x:f t="shared" si="1882"/>
        <x:v>136777.27383468204</x:v>
      </x:c>
      <x:c r="R10080" s="55">
        <x:f t="shared" si="1883"/>
        <x:v>13474.726165317959</x:v>
      </x:c>
      <x:c r="S10080" s="1" t="str">
        <x:f t="shared" si="1884"/>
        <x:v>NO</x:v>
      </x:c>
      <x:c r="T10080" s="1">
        <x:f t="shared" si="1885"/>
        <x:v>-9.9999999999999997E+98</x:v>
      </x:c>
    </x:row>
    <x:row r="10081">
      <x:c r="A10081" s="1"/>
      <x:c r="B10081" s="1"/>
      <x:c r="C10081" s="1"/>
      <x:c r="D10081" s="1"/>
      <x:c r="E10081" s="1"/>
      <x:c r="F10081" s="1"/>
      <x:c r="G10081" s="1"/>
      <x:c r="H10081" s="1"/>
      <x:c r="I10081" s="53">
        <x:f t="shared" si="1874"/>
        <x:v>15</x:v>
      </x:c>
      <x:c r="J10081" s="53">
        <x:f t="shared" si="1875"/>
        <x:v>8</x:v>
      </x:c>
      <x:c r="K10081" s="53">
        <x:f t="shared" si="1876"/>
        <x:v>22</x:v>
      </x:c>
      <x:c r="L10081" s="53">
        <x:f t="shared" si="1877"/>
        <x:v>45</x:v>
      </x:c>
      <x:c r="M10081" s="54">
        <x:f t="shared" si="1878"/>
        <x:v>7232.8473201240822</x:v>
      </x:c>
      <x:c r="N10081" s="54">
        <x:f t="shared" si="1879"/>
        <x:v>4.5228106389750575</x:v>
      </x:c>
      <x:c r="O10081" s="55">
        <x:f t="shared" si="1880"/>
        <x:v>208152</x:v>
      </x:c>
      <x:c r="P10081" s="55">
        <x:f t="shared" si="1881"/>
        <x:v>36080</x:v>
      </x:c>
      <x:c r="Q10081" s="55">
        <x:f t="shared" si="1882"/>
        <x:v>138070.26597437641</x:v>
      </x:c>
      <x:c r="R10081" s="55">
        <x:f t="shared" si="1883"/>
        <x:v>14001.734025623591</x:v>
      </x:c>
      <x:c r="S10081" s="1" t="str">
        <x:f t="shared" si="1884"/>
        <x:v>NO</x:v>
      </x:c>
      <x:c r="T10081" s="1">
        <x:f t="shared" si="1885"/>
        <x:v>-9.9999999999999997E+98</x:v>
      </x:c>
    </x:row>
    <x:row r="10082">
      <x:c r="A10082" s="1"/>
      <x:c r="B10082" s="1"/>
      <x:c r="C10082" s="1"/>
      <x:c r="D10082" s="1"/>
      <x:c r="E10082" s="1"/>
      <x:c r="F10082" s="1"/>
      <x:c r="G10082" s="1"/>
      <x:c r="H10082" s="1"/>
      <x:c r="I10082" s="53">
        <x:f t="shared" si="1874"/>
        <x:v>15</x:v>
      </x:c>
      <x:c r="J10082" s="53">
        <x:f t="shared" si="1875"/>
        <x:v>8</x:v>
      </x:c>
      <x:c r="K10082" s="53">
        <x:f t="shared" si="1876"/>
        <x:v>23</x:v>
      </x:c>
      <x:c r="L10082" s="53">
        <x:f t="shared" si="1877"/>
        <x:v>46</x:v>
      </x:c>
      <x:c r="M10082" s="54">
        <x:f t="shared" si="1878"/>
        <x:v>7308.993908981518</x:v>
      </x:c>
      <x:c r="N10082" s="54">
        <x:f t="shared" si="1879"/>
        <x:v>4.575690214570499</x:v>
      </x:c>
      <x:c r="O10082" s="55">
        <x:f t="shared" si="1880"/>
        <x:v>210852</x:v>
      </x:c>
      <x:c r="P10082" s="55">
        <x:f t="shared" si="1881"/>
        <x:v>36960</x:v>
      </x:c>
      <x:c r="Q10082" s="55">
        <x:f t="shared" si="1882"/>
        <x:v>139392.25536426244</x:v>
      </x:c>
      <x:c r="R10082" s="55">
        <x:f t="shared" si="1883"/>
        <x:v>14499.744635737559</x:v>
      </x:c>
      <x:c r="S10082" s="1" t="str">
        <x:f t="shared" si="1884"/>
        <x:v>NO</x:v>
      </x:c>
      <x:c r="T10082" s="1">
        <x:f t="shared" si="1885"/>
        <x:v>-9.9999999999999997E+98</x:v>
      </x:c>
    </x:row>
    <x:row r="10083">
      <x:c r="A10083" s="1"/>
      <x:c r="B10083" s="1"/>
      <x:c r="C10083" s="1"/>
      <x:c r="D10083" s="1"/>
      <x:c r="E10083" s="1"/>
      <x:c r="F10083" s="1"/>
      <x:c r="G10083" s="1"/>
      <x:c r="H10083" s="1"/>
      <x:c r="I10083" s="53">
        <x:f t="shared" si="1874"/>
        <x:v>15</x:v>
      </x:c>
      <x:c r="J10083" s="53">
        <x:f t="shared" si="1875"/>
        <x:v>8</x:v>
      </x:c>
      <x:c r="K10083" s="53">
        <x:f t="shared" si="1876"/>
        <x:v>24</x:v>
      </x:c>
      <x:c r="L10083" s="53">
        <x:f t="shared" si="1877"/>
        <x:v>47</x:v>
      </x:c>
      <x:c r="M10083" s="54">
        <x:f t="shared" si="1878"/>
        <x:v>7386.8408585610141</x:v>
      </x:c>
      <x:c r="N10083" s="54">
        <x:f t="shared" si="1879"/>
        <x:v>4.6297505962229266</x:v>
      </x:c>
      <x:c r="O10083" s="55">
        <x:f t="shared" si="1880"/>
        <x:v>213552</x:v>
      </x:c>
      <x:c r="P10083" s="55">
        <x:f t="shared" si="1881"/>
        <x:v>37840</x:v>
      </x:c>
      <x:c r="Q10083" s="55">
        <x:f t="shared" si="1882"/>
        <x:v>140743.76490557316</x:v>
      </x:c>
      <x:c r="R10083" s="55">
        <x:f t="shared" si="1883"/>
        <x:v>14968.23509442684</x:v>
      </x:c>
      <x:c r="S10083" s="1" t="str">
        <x:f t="shared" si="1884"/>
        <x:v>NO</x:v>
      </x:c>
      <x:c r="T10083" s="1">
        <x:f t="shared" si="1885"/>
        <x:v>-9.9999999999999997E+98</x:v>
      </x:c>
    </x:row>
    <x:row r="10084">
      <x:c r="A10084" s="1"/>
      <x:c r="B10084" s="1"/>
      <x:c r="C10084" s="1"/>
      <x:c r="D10084" s="1"/>
      <x:c r="E10084" s="1"/>
      <x:c r="F10084" s="1"/>
      <x:c r="G10084" s="1"/>
      <x:c r="H10084" s="1"/>
      <x:c r="I10084" s="53">
        <x:f t="shared" si="1874"/>
        <x:v>15</x:v>
      </x:c>
      <x:c r="J10084" s="53">
        <x:f t="shared" si="1875"/>
        <x:v>8</x:v>
      </x:c>
      <x:c r="K10084" s="53">
        <x:f t="shared" si="1876"/>
        <x:v>25</x:v>
      </x:c>
      <x:c r="L10084" s="53">
        <x:f t="shared" si="1877"/>
        <x:v>48</x:v>
      </x:c>
      <x:c r="M10084" s="54">
        <x:f t="shared" si="1878"/>
        <x:v>7466.4187799761121</x:v>
      </x:c>
      <x:c r="N10084" s="54">
        <x:f t="shared" si="1879"/>
        <x:v>4.6850130416500777</x:v>
      </x:c>
      <x:c r="O10084" s="55">
        <x:f t="shared" si="1880"/>
        <x:v>216252</x:v>
      </x:c>
      <x:c r="P10084" s="55">
        <x:f t="shared" si="1881"/>
        <x:v>38720</x:v>
      </x:c>
      <x:c r="Q10084" s="55">
        <x:f t="shared" si="1882"/>
        <x:v>142125.32604125194</x:v>
      </x:c>
      <x:c r="R10084" s="55">
        <x:f t="shared" si="1883"/>
        <x:v>15406.673958748055</x:v>
      </x:c>
      <x:c r="S10084" s="1" t="str">
        <x:f t="shared" si="1884"/>
        <x:v>NO</x:v>
      </x:c>
      <x:c r="T10084" s="1">
        <x:f t="shared" si="1885"/>
        <x:v>-9.9999999999999997E+98</x:v>
      </x:c>
    </x:row>
    <x:row r="10085">
      <x:c r="A10085" s="1"/>
      <x:c r="B10085" s="1"/>
      <x:c r="C10085" s="1"/>
      <x:c r="D10085" s="1"/>
      <x:c r="E10085" s="1"/>
      <x:c r="F10085" s="1"/>
      <x:c r="G10085" s="1"/>
      <x:c r="H10085" s="1"/>
      <x:c r="I10085" s="53">
        <x:f t="shared" si="1874"/>
        <x:v>15</x:v>
      </x:c>
      <x:c r="J10085" s="53">
        <x:f t="shared" si="1875"/>
        <x:v>8</x:v>
      </x:c>
      <x:c r="K10085" s="53">
        <x:f t="shared" si="1876"/>
        <x:v>26</x:v>
      </x:c>
      <x:c r="L10085" s="53">
        <x:f t="shared" si="1877"/>
        <x:v>49</x:v>
      </x:c>
      <x:c r="M10085" s="54">
        <x:f t="shared" si="1878"/>
        <x:v>7547.7587839368298</x:v>
      </x:c>
      <x:c r="N10085" s="54">
        <x:f t="shared" si="1879"/>
        <x:v>4.7414991555116872</x:v>
      </x:c>
      <x:c r="O10085" s="55">
        <x:f t="shared" si="1880"/>
        <x:v>218952</x:v>
      </x:c>
      <x:c r="P10085" s="55">
        <x:f t="shared" si="1881"/>
        <x:v>39600</x:v>
      </x:c>
      <x:c r="Q10085" s="55">
        <x:f t="shared" si="1882"/>
        <x:v>143537.47888779218</x:v>
      </x:c>
      <x:c r="R10085" s="55">
        <x:f t="shared" si="1883"/>
        <x:v>15814.521112207818</x:v>
      </x:c>
      <x:c r="S10085" s="1" t="str">
        <x:f t="shared" si="1884"/>
        <x:v>NO</x:v>
      </x:c>
      <x:c r="T10085" s="1">
        <x:f t="shared" si="1885"/>
        <x:v>-9.9999999999999997E+98</x:v>
      </x:c>
    </x:row>
    <x:row r="10086">
      <x:c r="A10086" s="1"/>
      <x:c r="B10086" s="1"/>
      <x:c r="C10086" s="1"/>
      <x:c r="D10086" s="1"/>
      <x:c r="E10086" s="1"/>
      <x:c r="F10086" s="1"/>
      <x:c r="G10086" s="1"/>
      <x:c r="H10086" s="1"/>
      <x:c r="I10086" s="53">
        <x:f t="shared" si="1874"/>
        <x:v>15</x:v>
      </x:c>
      <x:c r="J10086" s="53">
        <x:f t="shared" si="1875"/>
        <x:v>8</x:v>
      </x:c>
      <x:c r="K10086" s="53">
        <x:f t="shared" si="1876"/>
        <x:v>27</x:v>
      </x:c>
      <x:c r="L10086" s="53">
        <x:f t="shared" si="1877"/>
        <x:v>50</x:v>
      </x:c>
      <x:c r="M10086" s="54">
        <x:f t="shared" si="1878"/>
        <x:v>7630.8924884565859</x:v>
      </x:c>
      <x:c r="N10086" s="54">
        <x:f t="shared" si="1879"/>
        <x:v>4.7992308947615179</x:v>
      </x:c>
      <x:c r="O10086" s="55">
        <x:f t="shared" si="1880"/>
        <x:v>221652</x:v>
      </x:c>
      <x:c r="P10086" s="55">
        <x:f t="shared" si="1881"/>
        <x:v>40480</x:v>
      </x:c>
      <x:c r="Q10086" s="55">
        <x:f t="shared" si="1882"/>
        <x:v>144980.77236903796</x:v>
      </x:c>
      <x:c r="R10086" s="55">
        <x:f t="shared" si="1883"/>
        <x:v>16191.227630962036</x:v>
      </x:c>
      <x:c r="S10086" s="1" t="str">
        <x:f t="shared" si="1884"/>
        <x:v>NO</x:v>
      </x:c>
      <x:c r="T10086" s="1">
        <x:f t="shared" si="1885"/>
        <x:v>-9.9999999999999997E+98</x:v>
      </x:c>
    </x:row>
    <x:row r="10087">
      <x:c r="A10087" s="1"/>
      <x:c r="B10087" s="1"/>
      <x:c r="C10087" s="1"/>
      <x:c r="D10087" s="1"/>
      <x:c r="E10087" s="1"/>
      <x:c r="F10087" s="1"/>
      <x:c r="G10087" s="1"/>
      <x:c r="H10087" s="1"/>
      <x:c r="I10087" s="53">
        <x:f t="shared" si="1874"/>
        <x:v>15</x:v>
      </x:c>
      <x:c r="J10087" s="53">
        <x:f t="shared" si="1875"/>
        <x:v>8</x:v>
      </x:c>
      <x:c r="K10087" s="53">
        <x:f t="shared" si="1876"/>
        <x:v>28</x:v>
      </x:c>
      <x:c r="L10087" s="53">
        <x:f t="shared" si="1877"/>
        <x:v>51</x:v>
      </x:c>
      <x:c r="M10087" s="54">
        <x:f t="shared" si="1878"/>
        <x:v>7715.8520266737396</x:v>
      </x:c>
      <x:c r="N10087" s="54">
        <x:f t="shared" si="1879"/>
        <x:v>4.858230574078986</x:v>
      </x:c>
      <x:c r="O10087" s="55">
        <x:f t="shared" si="1880"/>
        <x:v>224352</x:v>
      </x:c>
      <x:c r="P10087" s="55">
        <x:f t="shared" si="1881"/>
        <x:v>41360</x:v>
      </x:c>
      <x:c r="Q10087" s="55">
        <x:f t="shared" si="1882"/>
        <x:v>146455.76435197465</x:v>
      </x:c>
      <x:c r="R10087" s="55">
        <x:f t="shared" si="1883"/>
        <x:v>16536.235648025351</x:v>
      </x:c>
      <x:c r="S10087" s="1" t="str">
        <x:f t="shared" si="1884"/>
        <x:v>NO</x:v>
      </x:c>
      <x:c r="T10087" s="1">
        <x:f t="shared" si="1885"/>
        <x:v>-9.9999999999999997E+98</x:v>
      </x:c>
    </x:row>
    <x:row r="10088">
      <x:c r="A10088" s="1"/>
      <x:c r="B10088" s="1"/>
      <x:c r="C10088" s="1"/>
      <x:c r="D10088" s="1"/>
      <x:c r="E10088" s="1"/>
      <x:c r="F10088" s="1"/>
      <x:c r="G10088" s="1"/>
      <x:c r="H10088" s="1"/>
      <x:c r="I10088" s="53">
        <x:f t="shared" si="1874"/>
        <x:v>15</x:v>
      </x:c>
      <x:c r="J10088" s="53">
        <x:f t="shared" si="1875"/>
        <x:v>8</x:v>
      </x:c>
      <x:c r="K10088" s="53">
        <x:f t="shared" si="1876"/>
        <x:v>29</x:v>
      </x:c>
      <x:c r="L10088" s="53">
        <x:f t="shared" si="1877"/>
        <x:v>52</x:v>
      </x:c>
      <x:c r="M10088" s="54">
        <x:f t="shared" si="1878"/>
        <x:v>7802.6700547893934</x:v>
      </x:c>
      <x:c r="N10088" s="54">
        <x:f t="shared" si="1879"/>
        <x:v>4.9185208713815234</x:v>
      </x:c>
      <x:c r="O10088" s="55">
        <x:f t="shared" si="1880"/>
        <x:v>227052</x:v>
      </x:c>
      <x:c r="P10088" s="55">
        <x:f t="shared" si="1881"/>
        <x:v>42240</x:v>
      </x:c>
      <x:c r="Q10088" s="55">
        <x:f t="shared" si="1882"/>
        <x:v>147963.02178453808</x:v>
      </x:c>
      <x:c r="R10088" s="55">
        <x:f t="shared" si="1883"/>
        <x:v>16848.978215461917</x:v>
      </x:c>
      <x:c r="S10088" s="1" t="str">
        <x:f t="shared" si="1884"/>
        <x:v>NO</x:v>
      </x:c>
      <x:c r="T10088" s="1">
        <x:f t="shared" si="1885"/>
        <x:v>-9.9999999999999997E+98</x:v>
      </x:c>
    </x:row>
    <x:row r="10089">
      <x:c r="A10089" s="1"/>
      <x:c r="B10089" s="1"/>
      <x:c r="C10089" s="1"/>
      <x:c r="D10089" s="1"/>
      <x:c r="E10089" s="1"/>
      <x:c r="F10089" s="1"/>
      <x:c r="G10089" s="1"/>
      <x:c r="H10089" s="1"/>
      <x:c r="I10089" s="53">
        <x:f t="shared" si="1874"/>
        <x:v>15</x:v>
      </x:c>
      <x:c r="J10089" s="53">
        <x:f t="shared" si="1875"/>
        <x:v>8</x:v>
      </x:c>
      <x:c r="K10089" s="53">
        <x:f t="shared" si="1876"/>
        <x:v>30</x:v>
      </x:c>
      <x:c r="L10089" s="53">
        <x:f t="shared" si="1877"/>
        <x:v>53</x:v>
      </x:c>
      <x:c r="M10089" s="54">
        <x:f t="shared" si="1878"/>
        <x:v>7891.3797601231645</x:v>
      </x:c>
      <x:c r="N10089" s="54">
        <x:f t="shared" si="1879"/>
        <x:v>4.9801248334188646</x:v>
      </x:c>
      <x:c r="O10089" s="55">
        <x:f t="shared" si="1880"/>
        <x:v>229752</x:v>
      </x:c>
      <x:c r="P10089" s="55">
        <x:f t="shared" si="1881"/>
        <x:v>43120</x:v>
      </x:c>
      <x:c r="Q10089" s="55">
        <x:f t="shared" si="1882"/>
        <x:v>149503.12083547161</x:v>
      </x:c>
      <x:c r="R10089" s="55">
        <x:f t="shared" si="1883"/>
        <x:v>17128.879164528393</x:v>
      </x:c>
      <x:c r="S10089" s="1" t="str">
        <x:f t="shared" si="1884"/>
        <x:v>NO</x:v>
      </x:c>
      <x:c r="T10089" s="1">
        <x:f t="shared" si="1885"/>
        <x:v>-9.9999999999999997E+98</x:v>
      </x:c>
    </x:row>
    <x:row r="10090">
      <x:c r="A10090" s="1"/>
      <x:c r="B10090" s="1"/>
      <x:c r="C10090" s="1"/>
      <x:c r="D10090" s="1"/>
      <x:c r="E10090" s="1"/>
      <x:c r="F10090" s="1"/>
      <x:c r="G10090" s="1"/>
      <x:c r="H10090" s="1"/>
      <x:c r="I10090" s="53">
        <x:f t="shared" si="1874"/>
        <x:v>15</x:v>
      </x:c>
      <x:c r="J10090" s="53">
        <x:f t="shared" si="1875"/>
        <x:v>9</x:v>
      </x:c>
      <x:c r="K10090" s="53">
        <x:f t="shared" si="1876"/>
        <x:v>0</x:v>
      </x:c>
      <x:c r="L10090" s="53">
        <x:f t="shared" si="1877"/>
        <x:v>24</x:v>
      </x:c>
      <x:c r="M10090" s="54">
        <x:f t="shared" si="1878"/>
        <x:v>5976.4780305970044</x:v>
      </x:c>
      <x:c r="N10090" s="54">
        <x:f t="shared" si="1879"/>
        <x:v>3.6503319656923643</x:v>
      </x:c>
      <x:c r="O10090" s="55">
        <x:f t="shared" si="1880"/>
        <x:v>150846</x:v>
      </x:c>
      <x:c r="P10090" s="55">
        <x:f t="shared" si="1881"/>
        <x:v>17160</x:v>
      </x:c>
      <x:c r="Q10090" s="55">
        <x:f t="shared" si="1882"/>
        <x:v>116258.2991423091</x:v>
      </x:c>
      <x:c r="R10090" s="55">
        <x:f t="shared" si="1883"/>
        <x:v>-2572.2991423091007</x:v>
      </x:c>
      <x:c r="S10090" s="1" t="str">
        <x:f t="shared" si="1884"/>
        <x:v>YES</x:v>
      </x:c>
      <x:c r="T10090" s="1">
        <x:f t="shared" si="1885"/>
        <x:v>-2572.2991423091007</x:v>
      </x:c>
    </x:row>
    <x:row r="10091">
      <x:c r="A10091" s="1"/>
      <x:c r="B10091" s="1"/>
      <x:c r="C10091" s="1"/>
      <x:c r="D10091" s="1"/>
      <x:c r="E10091" s="1"/>
      <x:c r="F10091" s="1"/>
      <x:c r="G10091" s="1"/>
      <x:c r="H10091" s="1"/>
      <x:c r="I10091" s="53">
        <x:f t="shared" si="1874"/>
        <x:v>15</x:v>
      </x:c>
      <x:c r="J10091" s="53">
        <x:f t="shared" si="1875"/>
        <x:v>9</x:v>
      </x:c>
      <x:c r="K10091" s="53">
        <x:f t="shared" si="1876"/>
        <x:v>1</x:v>
      </x:c>
      <x:c r="L10091" s="53">
        <x:f t="shared" si="1877"/>
        <x:v>25</x:v>
      </x:c>
      <x:c r="M10091" s="54">
        <x:f t="shared" si="1878"/>
        <x:v>6022.0405305970044</x:v>
      </x:c>
      <x:c r="N10091" s="54">
        <x:f t="shared" si="1879"/>
        <x:v>3.6819725906923639</x:v>
      </x:c>
      <x:c r="O10091" s="55">
        <x:f t="shared" si="1880"/>
        <x:v>153546</x:v>
      </x:c>
      <x:c r="P10091" s="55">
        <x:f t="shared" si="1881"/>
        <x:v>18040</x:v>
      </x:c>
      <x:c r="Q10091" s="55">
        <x:f t="shared" si="1882"/>
        <x:v>117049.3147673091</x:v>
      </x:c>
      <x:c r="R10091" s="55">
        <x:f t="shared" si="1883"/>
        <x:v>-1543.3147673091007</x:v>
      </x:c>
      <x:c r="S10091" s="1" t="str">
        <x:f t="shared" si="1884"/>
        <x:v>YES</x:v>
      </x:c>
      <x:c r="T10091" s="1">
        <x:f t="shared" si="1885"/>
        <x:v>-1543.3147673091007</x:v>
      </x:c>
    </x:row>
    <x:row r="10092">
      <x:c r="A10092" s="1"/>
      <x:c r="B10092" s="1"/>
      <x:c r="C10092" s="1"/>
      <x:c r="D10092" s="1"/>
      <x:c r="E10092" s="1"/>
      <x:c r="F10092" s="1"/>
      <x:c r="G10092" s="1"/>
      <x:c r="H10092" s="1"/>
      <x:c r="I10092" s="53">
        <x:f t="shared" si="1874"/>
        <x:v>15</x:v>
      </x:c>
      <x:c r="J10092" s="53">
        <x:f t="shared" si="1875"/>
        <x:v>9</x:v>
      </x:c>
      <x:c r="K10092" s="53">
        <x:f t="shared" si="1876"/>
        <x:v>2</x:v>
      </x:c>
      <x:c r="L10092" s="53">
        <x:f t="shared" si="1877"/>
        <x:v>26</x:v>
      </x:c>
      <x:c r="M10092" s="54">
        <x:f t="shared" si="1878"/>
        <x:v>6068.7420930970047</x:v>
      </x:c>
      <x:c r="N10092" s="54">
        <x:f t="shared" si="1879"/>
        <x:v>3.7144042313173644</x:v>
      </x:c>
      <x:c r="O10092" s="55">
        <x:f t="shared" si="1880"/>
        <x:v>156246</x:v>
      </x:c>
      <x:c r="P10092" s="55">
        <x:f t="shared" si="1881"/>
        <x:v>18920</x:v>
      </x:c>
      <x:c r="Q10092" s="55">
        <x:f t="shared" si="1882"/>
        <x:v>117860.1057829341</x:v>
      </x:c>
      <x:c r="R10092" s="55">
        <x:f t="shared" si="1883"/>
        <x:v>-534.10578293410072</x:v>
      </x:c>
      <x:c r="S10092" s="1" t="str">
        <x:f t="shared" si="1884"/>
        <x:v>YES</x:v>
      </x:c>
      <x:c r="T10092" s="1">
        <x:f t="shared" si="1885"/>
        <x:v>-534.10578293410072</x:v>
      </x:c>
    </x:row>
    <x:row r="10093">
      <x:c r="A10093" s="1"/>
      <x:c r="B10093" s="1"/>
      <x:c r="C10093" s="1"/>
      <x:c r="D10093" s="1"/>
      <x:c r="E10093" s="1"/>
      <x:c r="F10093" s="1"/>
      <x:c r="G10093" s="1"/>
      <x:c r="H10093" s="1"/>
      <x:c r="I10093" s="53">
        <x:f t="shared" si="1874"/>
        <x:v>15</x:v>
      </x:c>
      <x:c r="J10093" s="53">
        <x:f t="shared" si="1875"/>
        <x:v>9</x:v>
      </x:c>
      <x:c r="K10093" s="53">
        <x:f t="shared" si="1876"/>
        <x:v>3</x:v>
      </x:c>
      <x:c r="L10093" s="53">
        <x:f t="shared" si="1877"/>
        <x:v>27</x:v>
      </x:c>
      <x:c r="M10093" s="54">
        <x:f t="shared" si="1878"/>
        <x:v>6116.6040755188797</x:v>
      </x:c>
      <x:c r="N10093" s="54">
        <x:f t="shared" si="1879"/>
        <x:v>3.7476417191103333</x:v>
      </x:c>
      <x:c r="O10093" s="55">
        <x:f t="shared" si="1880"/>
        <x:v>158946</x:v>
      </x:c>
      <x:c r="P10093" s="55">
        <x:f t="shared" si="1881"/>
        <x:v>19800</x:v>
      </x:c>
      <x:c r="Q10093" s="55">
        <x:f t="shared" si="1882"/>
        <x:v>118691.04297775832</x:v>
      </x:c>
      <x:c r="R10093" s="55">
        <x:f t="shared" si="1883"/>
        <x:v>454.95702224168053</x:v>
      </x:c>
      <x:c r="S10093" s="1" t="str">
        <x:f t="shared" si="1884"/>
        <x:v>YES</x:v>
      </x:c>
      <x:c r="T10093" s="1">
        <x:f t="shared" si="1885"/>
        <x:v>454.95702224168053</x:v>
      </x:c>
    </x:row>
    <x:row r="10094">
      <x:c r="A10094" s="1"/>
      <x:c r="B10094" s="1"/>
      <x:c r="C10094" s="1"/>
      <x:c r="D10094" s="1"/>
      <x:c r="E10094" s="1"/>
      <x:c r="F10094" s="1"/>
      <x:c r="G10094" s="1"/>
      <x:c r="H10094" s="1"/>
      <x:c r="I10094" s="53" t="n">
        <x:f t="shared" ref="I10094:I10157" si="1886">INT((ROW()-ROW($I$46))/((CARROT_CAP+1)*(MESCLUN_CAP+1)))</x:f>
        <x:v>15</x:v>
      </x:c>
      <x:c r="J10094" s="53" t="n">
        <x:f t="shared" ref="J10094:J10157" si="1887">MOD(INT((ROW()-ROW($I$46))/(MESCLUN_CAP+1)),CARROT_CAP+1)</x:f>
        <x:v>9</x:v>
      </x:c>
      <x:c r="K10094" s="53" t="n">
        <x:f t="shared" ref="K10094:K10157" si="1888">MOD(ROW()-ROW($I$46),MESCLUN_CAP+1)</x:f>
        <x:v>4</x:v>
      </x:c>
      <x:c r="L10094" s="53" t="n">
        <x:f t="shared" ref="L10094:L10157" si="1889">SUM(I10094:K10094)</x:f>
        <x:v>28</x:v>
      </x:c>
      <x:c r="M10094" s="54" t="n">
        <x:f t="shared" ref="M10094:M10157" si="1890">I10094*TOMATO_HOURS*WEEKS*(1+TOMATO_DIM)^I10094+J10094*CARROT_HOURS*WEEKS*(1+CARROT_DIM)^J10094+K10094*MESCLUN_HOURS*WEEKS*(1+MESCLUN_DIM)^K10094</x:f>
        <x:v>6165.648191241537</x:v>
      </x:c>
      <x:c r="N10094" s="54" t="n">
        <x:f t="shared" ref="N10094:N10157" si="1891">MAX(M10094-FARMER_HOURS,0)/TEMP_HOURS_PER_WORKER</x:f>
        <x:v>3.7817001328066224</x:v>
      </x:c>
      <x:c r="O10094" s="55" t="n">
        <x:f t="shared" ref="O10094:O10157" si="1892">I10094*TOMATO_PRICE+J10094*CARROT_PRICE+K10094*MESCLUN_PRICE</x:f>
        <x:v>161646</x:v>
      </x:c>
      <x:c r="P10094" s="55" t="n">
        <x:f t="shared" ref="P10094:P10157" si="1893">I10094*TOMATO_FERTILIZER+J10094*CARROT_FERTILIZER+K10094*MESCLUN_FERTILIZER</x:f>
        <x:v>20680</x:v>
      </x:c>
      <x:c r="Q10094" s="55" t="n">
        <x:f t="shared" ref="Q10094:Q10157" si="1894">MIN(M10094,FARMER_HOURS)*FARMER_RATE+MAX(M10094-FARMER_HOURS,0)*TEMP_RATE</x:f>
        <x:v>119542.50332016556</x:v>
      </x:c>
      <x:c r="R10094" s="55" t="n">
        <x:f t="shared" ref="R10094:R10157" si="1895">O10094-P10094-Q10094-FIXED_COST</x:f>
        <x:v>1423.4966798344394</x:v>
      </x:c>
      <x:c r="S10094" s="1" t="str">
        <x:f t="shared" ref="S10094:S10157" si="1896">IF(AND(L10094&lt;=TOTAL_BED_CAP,N10094&lt;=TEMP_WORKER_CAP),"YES","NO")</x:f>
        <x:v>YES</x:v>
      </x:c>
      <x:c r="T10094" s="1" t="n">
        <x:f t="shared" ref="T10094:T10157" si="1897">IF(S10094="YES",R10094,-1E+99)</x:f>
        <x:v>1423.4966798344394</x:v>
      </x:c>
    </x:row>
    <x:row r="10095">
      <x:c r="A10095" s="1"/>
      <x:c r="B10095" s="1"/>
      <x:c r="C10095" s="1"/>
      <x:c r="D10095" s="1"/>
      <x:c r="E10095" s="1"/>
      <x:c r="F10095" s="1"/>
      <x:c r="G10095" s="1"/>
      <x:c r="H10095" s="1"/>
      <x:c r="I10095" s="53">
        <x:f t="shared" si="1886"/>
        <x:v>15</x:v>
      </x:c>
      <x:c r="J10095" s="53">
        <x:f t="shared" si="1887"/>
        <x:v>9</x:v>
      </x:c>
      <x:c r="K10095" s="53">
        <x:f t="shared" si="1888"/>
        <x:v>5</x:v>
      </x:c>
      <x:c r="L10095" s="53">
        <x:f t="shared" si="1889"/>
        <x:v>29</x:v>
      </x:c>
      <x:c r="M10095" s="54">
        <x:f t="shared" si="1890"/>
        <x:v>6215.896515162739</x:v>
      </x:c>
      <x:c r="N10095" s="54">
        <x:f t="shared" si="1891"/>
        <x:v>3.8165948021963465</x:v>
      </x:c>
      <x:c r="O10095" s="55">
        <x:f t="shared" si="1892"/>
        <x:v>164346</x:v>
      </x:c>
      <x:c r="P10095" s="55">
        <x:f t="shared" si="1893"/>
        <x:v>21560</x:v>
      </x:c>
      <x:c r="Q10095" s="55">
        <x:f t="shared" si="1894"/>
        <x:v>120414.87005490866</x:v>
      </x:c>
      <x:c r="R10095" s="55">
        <x:f t="shared" si="1895"/>
        <x:v>2371.1299450913357</x:v>
      </x:c>
      <x:c r="S10095" s="1" t="str">
        <x:f t="shared" si="1896"/>
        <x:v>YES</x:v>
      </x:c>
      <x:c r="T10095" s="1">
        <x:f t="shared" si="1897"/>
        <x:v>2371.1299450913357</x:v>
      </x:c>
    </x:row>
    <x:row r="10096">
      <x:c r="A10096" s="1"/>
      <x:c r="B10096" s="1"/>
      <x:c r="C10096" s="1"/>
      <x:c r="D10096" s="1"/>
      <x:c r="E10096" s="1"/>
      <x:c r="F10096" s="1"/>
      <x:c r="G10096" s="1"/>
      <x:c r="H10096" s="1"/>
      <x:c r="I10096" s="53">
        <x:f t="shared" si="1886"/>
        <x:v>15</x:v>
      </x:c>
      <x:c r="J10096" s="53">
        <x:f t="shared" si="1887"/>
        <x:v>9</x:v>
      </x:c>
      <x:c r="K10096" s="53">
        <x:f t="shared" si="1888"/>
        <x:v>6</x:v>
      </x:c>
      <x:c r="L10096" s="53">
        <x:f t="shared" si="1889"/>
        <x:v>30</x:v>
      </x:c>
      <x:c r="M10096" s="54">
        <x:f t="shared" si="1890"/>
        <x:v>6267.3714893443721</x:v>
      </x:c>
      <x:c r="N10096" s="54">
        <x:f t="shared" si="1891"/>
        <x:v>3.852341312044703</x:v>
      </x:c>
      <x:c r="O10096" s="55">
        <x:f t="shared" si="1892"/>
        <x:v>167046</x:v>
      </x:c>
      <x:c r="P10096" s="55">
        <x:f t="shared" si="1893"/>
        <x:v>22440</x:v>
      </x:c>
      <x:c r="Q10096" s="55">
        <x:f t="shared" si="1894"/>
        <x:v>121308.53280111757</x:v>
      </x:c>
      <x:c r="R10096" s="55">
        <x:f t="shared" si="1895"/>
        <x:v>3297.4671988824266</x:v>
      </x:c>
      <x:c r="S10096" s="1" t="str">
        <x:f t="shared" si="1896"/>
        <x:v>YES</x:v>
      </x:c>
      <x:c r="T10096" s="1">
        <x:f t="shared" si="1897"/>
        <x:v>3297.4671988824266</x:v>
      </x:c>
    </x:row>
    <x:row r="10097">
      <x:c r="A10097" s="1"/>
      <x:c r="B10097" s="1"/>
      <x:c r="C10097" s="1"/>
      <x:c r="D10097" s="1"/>
      <x:c r="E10097" s="1"/>
      <x:c r="F10097" s="1"/>
      <x:c r="G10097" s="1"/>
      <x:c r="H10097" s="1"/>
      <x:c r="I10097" s="53">
        <x:f t="shared" si="1886"/>
        <x:v>15</x:v>
      </x:c>
      <x:c r="J10097" s="53">
        <x:f t="shared" si="1887"/>
        <x:v>9</x:v>
      </x:c>
      <x:c r="K10097" s="53">
        <x:f t="shared" si="1888"/>
        <x:v>7</x:v>
      </x:c>
      <x:c r="L10097" s="53">
        <x:f t="shared" si="1889"/>
        <x:v>31</x:v>
      </x:c>
      <x:c r="M10097" s="54">
        <x:f t="shared" si="1890"/>
        <x:v>6320.0959287423329</x:v>
      </x:c>
      <x:c r="N10097" s="54">
        <x:f t="shared" si="1891"/>
        <x:v>3.8889555060710643</x:v>
      </x:c>
      <x:c r="O10097" s="55">
        <x:f t="shared" si="1892"/>
        <x:v>169746</x:v>
      </x:c>
      <x:c r="P10097" s="55">
        <x:f t="shared" si="1893"/>
        <x:v>23320</x:v>
      </x:c>
      <x:c r="Q10097" s="55">
        <x:f t="shared" si="1894"/>
        <x:v>122223.88765177662</x:v>
      </x:c>
      <x:c r="R10097" s="55">
        <x:f t="shared" si="1895"/>
        <x:v>4202.1123482233816</x:v>
      </x:c>
      <x:c r="S10097" s="1" t="str">
        <x:f t="shared" si="1896"/>
        <x:v>YES</x:v>
      </x:c>
      <x:c r="T10097" s="1">
        <x:f t="shared" si="1897"/>
        <x:v>4202.1123482233816</x:v>
      </x:c>
    </x:row>
    <x:row r="10098">
      <x:c r="A10098" s="1"/>
      <x:c r="B10098" s="1"/>
      <x:c r="C10098" s="1"/>
      <x:c r="D10098" s="1"/>
      <x:c r="E10098" s="1"/>
      <x:c r="F10098" s="1"/>
      <x:c r="G10098" s="1"/>
      <x:c r="H10098" s="1"/>
      <x:c r="I10098" s="53">
        <x:f t="shared" si="1886"/>
        <x:v>15</x:v>
      </x:c>
      <x:c r="J10098" s="53">
        <x:f t="shared" si="1887"/>
        <x:v>9</x:v>
      </x:c>
      <x:c r="K10098" s="53">
        <x:f t="shared" si="1888"/>
        <x:v>8</x:v>
      </x:c>
      <x:c r="L10098" s="53">
        <x:f t="shared" si="1889"/>
        <x:v>32</x:v>
      </x:c>
      <x:c r="M10098" s="54">
        <x:f t="shared" si="1890"/>
        <x:v>6374.0930270223125</x:v>
      </x:c>
      <x:c r="N10098" s="54">
        <x:f t="shared" si="1891"/>
        <x:v>3.9264534909877171</x:v>
      </x:c>
      <x:c r="O10098" s="55">
        <x:f t="shared" si="1892"/>
        <x:v>172446</x:v>
      </x:c>
      <x:c r="P10098" s="55">
        <x:f t="shared" si="1893"/>
        <x:v>24200</x:v>
      </x:c>
      <x:c r="Q10098" s="55">
        <x:f t="shared" si="1894"/>
        <x:v>123161.33727469292</x:v>
      </x:c>
      <x:c r="R10098" s="55">
        <x:f t="shared" si="1895"/>
        <x:v>5084.6627253070765</x:v>
      </x:c>
      <x:c r="S10098" s="1" t="str">
        <x:f t="shared" si="1896"/>
        <x:v>YES</x:v>
      </x:c>
      <x:c r="T10098" s="1">
        <x:f t="shared" si="1897"/>
        <x:v>5084.6627253070765</x:v>
      </x:c>
    </x:row>
    <x:row r="10099">
      <x:c r="A10099" s="1"/>
      <x:c r="B10099" s="1"/>
      <x:c r="C10099" s="1"/>
      <x:c r="D10099" s="1"/>
      <x:c r="E10099" s="1"/>
      <x:c r="F10099" s="1"/>
      <x:c r="G10099" s="1"/>
      <x:c r="H10099" s="1"/>
      <x:c r="I10099" s="53">
        <x:f t="shared" si="1886"/>
        <x:v>15</x:v>
      </x:c>
      <x:c r="J10099" s="53">
        <x:f t="shared" si="1887"/>
        <x:v>9</x:v>
      </x:c>
      <x:c r="K10099" s="53">
        <x:f t="shared" si="1888"/>
        <x:v>9</x:v>
      </x:c>
      <x:c r="L10099" s="53">
        <x:f t="shared" si="1889"/>
        <x:v>33</x:v>
      </x:c>
      <x:c r="M10099" s="54">
        <x:f t="shared" si="1890"/>
        <x:v>6429.3863624627074</x:v>
      </x:c>
      <x:c r="N10099" s="54">
        <x:f t="shared" si="1891"/>
        <x:v>3.9648516405991026</x:v>
      </x:c>
      <x:c r="O10099" s="55">
        <x:f t="shared" si="1892"/>
        <x:v>175146</x:v>
      </x:c>
      <x:c r="P10099" s="55">
        <x:f t="shared" si="1893"/>
        <x:v>25080</x:v>
      </x:c>
      <x:c r="Q10099" s="55">
        <x:f t="shared" si="1894"/>
        <x:v>124121.29101497756</x:v>
      </x:c>
      <x:c r="R10099" s="55">
        <x:f t="shared" si="1895"/>
        <x:v>5944.7089850224438</x:v>
      </x:c>
      <x:c r="S10099" s="1" t="str">
        <x:f t="shared" si="1896"/>
        <x:v>YES</x:v>
      </x:c>
      <x:c r="T10099" s="1">
        <x:f t="shared" si="1897"/>
        <x:v>5944.7089850224438</x:v>
      </x:c>
    </x:row>
    <x:row r="10100">
      <x:c r="A10100" s="1"/>
      <x:c r="B10100" s="1"/>
      <x:c r="C10100" s="1"/>
      <x:c r="D10100" s="1"/>
      <x:c r="E10100" s="1"/>
      <x:c r="F10100" s="1"/>
      <x:c r="G10100" s="1"/>
      <x:c r="H10100" s="1"/>
      <x:c r="I10100" s="53">
        <x:f t="shared" si="1886"/>
        <x:v>15</x:v>
      </x:c>
      <x:c r="J10100" s="53">
        <x:f t="shared" si="1887"/>
        <x:v>9</x:v>
      </x:c>
      <x:c r="K10100" s="53">
        <x:f t="shared" si="1888"/>
        <x:v>10</x:v>
      </x:c>
      <x:c r="L10100" s="53">
        <x:f t="shared" si="1889"/>
        <x:v>34</x:v>
      </x:c>
      <x:c r="M10100" s="54">
        <x:f t="shared" si="1890"/>
        <x:v>6485.9999039459199</x:v>
      </x:c>
      <x:c r="N10100" s="54">
        <x:f t="shared" si="1891"/>
        <x:v>4.0041665999624447</x:v>
      </x:c>
      <x:c r="O10100" s="55">
        <x:f t="shared" si="1892"/>
        <x:v>177846</x:v>
      </x:c>
      <x:c r="P10100" s="55">
        <x:f t="shared" si="1893"/>
        <x:v>25960</x:v>
      </x:c>
      <x:c r="Q10100" s="55">
        <x:f t="shared" si="1894"/>
        <x:v>125104.1649990611</x:v>
      </x:c>
      <x:c r="R10100" s="55">
        <x:f t="shared" si="1895"/>
        <x:v>6781.835000938896</x:v>
      </x:c>
      <x:c r="S10100" s="1" t="str">
        <x:f t="shared" si="1896"/>
        <x:v>NO</x:v>
      </x:c>
      <x:c r="T10100" s="1">
        <x:f t="shared" si="1897"/>
        <x:v>-9.9999999999999997E+98</x:v>
      </x:c>
    </x:row>
    <x:row r="10101">
      <x:c r="A10101" s="1"/>
      <x:c r="B10101" s="1"/>
      <x:c r="C10101" s="1"/>
      <x:c r="D10101" s="1"/>
      <x:c r="E10101" s="1"/>
      <x:c r="F10101" s="1"/>
      <x:c r="G10101" s="1"/>
      <x:c r="H10101" s="1"/>
      <x:c r="I10101" s="53">
        <x:f t="shared" si="1886"/>
        <x:v>15</x:v>
      </x:c>
      <x:c r="J10101" s="53">
        <x:f t="shared" si="1887"/>
        <x:v>9</x:v>
      </x:c>
      <x:c r="K10101" s="53">
        <x:f t="shared" si="1888"/>
        <x:v>11</x:v>
      </x:c>
      <x:c r="L10101" s="53">
        <x:f t="shared" si="1889"/>
        <x:v>35</x:v>
      </x:c>
      <x:c r="M10101" s="54">
        <x:f t="shared" si="1890"/>
        <x:v>6543.9580170393592</x:v>
      </x:c>
      <x:c r="N10101" s="54">
        <x:f t="shared" si="1891"/>
        <x:v>4.044415289610666</x:v>
      </x:c>
      <x:c r="O10101" s="55">
        <x:f t="shared" si="1892"/>
        <x:v>180546</x:v>
      </x:c>
      <x:c r="P10101" s="55">
        <x:f t="shared" si="1893"/>
        <x:v>26840</x:v>
      </x:c>
      <x:c r="Q10101" s="55">
        <x:f t="shared" si="1894"/>
        <x:v>126110.38224026666</x:v>
      </x:c>
      <x:c r="R10101" s="55">
        <x:f t="shared" si="1895"/>
        <x:v>7595.6177597333444</x:v>
      </x:c>
      <x:c r="S10101" s="1" t="str">
        <x:f t="shared" si="1896"/>
        <x:v>NO</x:v>
      </x:c>
      <x:c r="T10101" s="1">
        <x:f t="shared" si="1897"/>
        <x:v>-9.9999999999999997E+98</x:v>
      </x:c>
    </x:row>
    <x:row r="10102">
      <x:c r="A10102" s="1"/>
      <x:c r="B10102" s="1"/>
      <x:c r="C10102" s="1"/>
      <x:c r="D10102" s="1"/>
      <x:c r="E10102" s="1"/>
      <x:c r="F10102" s="1"/>
      <x:c r="G10102" s="1"/>
      <x:c r="H10102" s="1"/>
      <x:c r="I10102" s="53">
        <x:f t="shared" si="1886"/>
        <x:v>15</x:v>
      </x:c>
      <x:c r="J10102" s="53">
        <x:f t="shared" si="1887"/>
        <x:v>9</x:v>
      </x:c>
      <x:c r="K10102" s="53">
        <x:f t="shared" si="1888"/>
        <x:v>12</x:v>
      </x:c>
      <x:c r="L10102" s="53">
        <x:f t="shared" si="1889"/>
        <x:v>36</x:v>
      </x:c>
      <x:c r="M10102" s="54">
        <x:f t="shared" si="1890"/>
        <x:v>6603.2854701674232</x:v>
      </x:c>
      <x:c r="N10102" s="54">
        <x:f t="shared" si="1891"/>
        <x:v>4.0856149098384886</x:v>
      </x:c>
      <x:c r="O10102" s="55">
        <x:f t="shared" si="1892"/>
        <x:v>183246</x:v>
      </x:c>
      <x:c r="P10102" s="55">
        <x:f t="shared" si="1893"/>
        <x:v>27720</x:v>
      </x:c>
      <x:c r="Q10102" s="55">
        <x:f t="shared" si="1894"/>
        <x:v>127140.3727459622</x:v>
      </x:c>
      <x:c r="R10102" s="55">
        <x:f t="shared" si="1895"/>
        <x:v>8385.6272540377977</x:v>
      </x:c>
      <x:c r="S10102" s="1" t="str">
        <x:f t="shared" si="1896"/>
        <x:v>NO</x:v>
      </x:c>
      <x:c r="T10102" s="1">
        <x:f t="shared" si="1897"/>
        <x:v>-9.9999999999999997E+98</x:v>
      </x:c>
    </x:row>
    <x:row r="10103">
      <x:c r="A10103" s="1"/>
      <x:c r="B10103" s="1"/>
      <x:c r="C10103" s="1"/>
      <x:c r="D10103" s="1"/>
      <x:c r="E10103" s="1"/>
      <x:c r="F10103" s="1"/>
      <x:c r="G10103" s="1"/>
      <x:c r="H10103" s="1"/>
      <x:c r="I10103" s="53">
        <x:f t="shared" si="1886"/>
        <x:v>15</x:v>
      </x:c>
      <x:c r="J10103" s="53">
        <x:f t="shared" si="1887"/>
        <x:v>9</x:v>
      </x:c>
      <x:c r="K10103" s="53">
        <x:f t="shared" si="1888"/>
        <x:v>13</x:v>
      </x:c>
      <x:c r="L10103" s="53">
        <x:f t="shared" si="1889"/>
        <x:v>37</x:v>
      </x:c>
      <x:c r="M10103" s="54">
        <x:f t="shared" si="1890"/>
        <x:v>6664.0074408758082</x:v>
      </x:c>
      <x:c r="N10103" s="54">
        <x:f t="shared" si="1891"/>
        <x:v>4.1277829450526449</x:v>
      </x:c>
      <x:c r="O10103" s="55">
        <x:f t="shared" si="1892"/>
        <x:v>185946</x:v>
      </x:c>
      <x:c r="P10103" s="55">
        <x:f t="shared" si="1893"/>
        <x:v>28600</x:v>
      </x:c>
      <x:c r="Q10103" s="55">
        <x:f t="shared" si="1894"/>
        <x:v>128194.57362631611</x:v>
      </x:c>
      <x:c r="R10103" s="55">
        <x:f t="shared" si="1895"/>
        <x:v>9151.4263736838911</x:v>
      </x:c>
      <x:c r="S10103" s="1" t="str">
        <x:f t="shared" si="1896"/>
        <x:v>NO</x:v>
      </x:c>
      <x:c r="T10103" s="1">
        <x:f t="shared" si="1897"/>
        <x:v>-9.9999999999999997E+98</x:v>
      </x:c>
    </x:row>
    <x:row r="10104">
      <x:c r="A10104" s="1"/>
      <x:c r="B10104" s="1"/>
      <x:c r="C10104" s="1"/>
      <x:c r="D10104" s="1"/>
      <x:c r="E10104" s="1"/>
      <x:c r="F10104" s="1"/>
      <x:c r="G10104" s="1"/>
      <x:c r="H10104" s="1"/>
      <x:c r="I10104" s="53">
        <x:f t="shared" si="1886"/>
        <x:v>15</x:v>
      </x:c>
      <x:c r="J10104" s="53">
        <x:f t="shared" si="1887"/>
        <x:v>9</x:v>
      </x:c>
      <x:c r="K10104" s="53">
        <x:f t="shared" si="1888"/>
        <x:v>14</x:v>
      </x:c>
      <x:c r="L10104" s="53">
        <x:f t="shared" si="1889"/>
        <x:v>38</x:v>
      </x:c>
      <x:c r="M10104" s="54">
        <x:f t="shared" si="1890"/>
        <x:v>6726.1495221894693</x:v>
      </x:c>
      <x:c r="N10104" s="54">
        <x:f t="shared" si="1891"/>
        <x:v>4.1709371681871312</x:v>
      </x:c>
      <x:c r="O10104" s="55">
        <x:f t="shared" si="1892"/>
        <x:v>188646</x:v>
      </x:c>
      <x:c r="P10104" s="55">
        <x:f t="shared" si="1893"/>
        <x:v>29480</x:v>
      </x:c>
      <x:c r="Q10104" s="55">
        <x:f t="shared" si="1894"/>
        <x:v>129273.42920467828</x:v>
      </x:c>
      <x:c r="R10104" s="55">
        <x:f t="shared" si="1895"/>
        <x:v>9892.5707953217207</x:v>
      </x:c>
      <x:c r="S10104" s="1" t="str">
        <x:f t="shared" si="1896"/>
        <x:v>NO</x:v>
      </x:c>
      <x:c r="T10104" s="1">
        <x:f t="shared" si="1897"/>
        <x:v>-9.9999999999999997E+98</x:v>
      </x:c>
    </x:row>
    <x:row r="10105">
      <x:c r="A10105" s="1"/>
      <x:c r="B10105" s="1"/>
      <x:c r="C10105" s="1"/>
      <x:c r="D10105" s="1"/>
      <x:c r="E10105" s="1"/>
      <x:c r="F10105" s="1"/>
      <x:c r="G10105" s="1"/>
      <x:c r="H10105" s="1"/>
      <x:c r="I10105" s="53">
        <x:f t="shared" si="1886"/>
        <x:v>15</x:v>
      </x:c>
      <x:c r="J10105" s="53">
        <x:f t="shared" si="1887"/>
        <x:v>9</x:v>
      </x:c>
      <x:c r="K10105" s="53">
        <x:f t="shared" si="1888"/>
        <x:v>15</x:v>
      </x:c>
      <x:c r="L10105" s="53">
        <x:f t="shared" si="1889"/>
        <x:v>39</x:v>
      </x:c>
      <x:c r="M10105" s="54">
        <x:f t="shared" si="1890"/>
        <x:v>6789.737729065615</x:v>
      </x:c>
      <x:c r="N10105" s="54">
        <x:f t="shared" si="1891"/>
        <x:v>4.215095645184455</x:v>
      </x:c>
      <x:c r="O10105" s="55">
        <x:f t="shared" si="1892"/>
        <x:v>191346</x:v>
      </x:c>
      <x:c r="P10105" s="55">
        <x:f t="shared" si="1893"/>
        <x:v>30360</x:v>
      </x:c>
      <x:c r="Q10105" s="55">
        <x:f t="shared" si="1894"/>
        <x:v>130377.39112961137</x:v>
      </x:c>
      <x:c r="R10105" s="55">
        <x:f t="shared" si="1895"/>
        <x:v>10608.608870388634</x:v>
      </x:c>
      <x:c r="S10105" s="1" t="str">
        <x:f t="shared" si="1896"/>
        <x:v>NO</x:v>
      </x:c>
      <x:c r="T10105" s="1">
        <x:f t="shared" si="1897"/>
        <x:v>-9.9999999999999997E+98</x:v>
      </x:c>
    </x:row>
    <x:row r="10106">
      <x:c r="A10106" s="1"/>
      <x:c r="B10106" s="1"/>
      <x:c r="C10106" s="1"/>
      <x:c r="D10106" s="1"/>
      <x:c r="E10106" s="1"/>
      <x:c r="F10106" s="1"/>
      <x:c r="G10106" s="1"/>
      <x:c r="H10106" s="1"/>
      <x:c r="I10106" s="53">
        <x:f t="shared" si="1886"/>
        <x:v>15</x:v>
      </x:c>
      <x:c r="J10106" s="53">
        <x:f t="shared" si="1887"/>
        <x:v>9</x:v>
      </x:c>
      <x:c r="K10106" s="53">
        <x:f t="shared" si="1888"/>
        <x:v>16</x:v>
      </x:c>
      <x:c r="L10106" s="53">
        <x:f t="shared" si="1889"/>
        <x:v>40</x:v>
      </x:c>
      <x:c r="M10106" s="54">
        <x:f t="shared" si="1890"/>
        <x:v>6854.7985049431045</x:v>
      </x:c>
      <x:c r="N10106" s="54">
        <x:f t="shared" si="1891"/>
        <x:v>4.2602767395438228</x:v>
      </x:c>
      <x:c r="O10106" s="55">
        <x:f t="shared" si="1892"/>
        <x:v>194046</x:v>
      </x:c>
      <x:c r="P10106" s="55">
        <x:f t="shared" si="1893"/>
        <x:v>31240</x:v>
      </x:c>
      <x:c r="Q10106" s="55">
        <x:f t="shared" si="1894"/>
        <x:v>131506.91848859558</x:v>
      </x:c>
      <x:c r="R10106" s="55">
        <x:f t="shared" si="1895"/>
        <x:v>11299.081511404424</x:v>
      </x:c>
      <x:c r="S10106" s="1" t="str">
        <x:f t="shared" si="1896"/>
        <x:v>NO</x:v>
      </x:c>
      <x:c r="T10106" s="1">
        <x:f t="shared" si="1897"/>
        <x:v>-9.9999999999999997E+98</x:v>
      </x:c>
    </x:row>
    <x:row r="10107">
      <x:c r="A10107" s="1"/>
      <x:c r="B10107" s="1"/>
      <x:c r="C10107" s="1"/>
      <x:c r="D10107" s="1"/>
      <x:c r="E10107" s="1"/>
      <x:c r="F10107" s="1"/>
      <x:c r="G10107" s="1"/>
      <x:c r="H10107" s="1"/>
      <x:c r="I10107" s="53">
        <x:f t="shared" si="1886"/>
        <x:v>15</x:v>
      </x:c>
      <x:c r="J10107" s="53">
        <x:f t="shared" si="1887"/>
        <x:v>9</x:v>
      </x:c>
      <x:c r="K10107" s="53">
        <x:f t="shared" si="1888"/>
        <x:v>17</x:v>
      </x:c>
      <x:c r="L10107" s="53">
        <x:f t="shared" si="1889"/>
        <x:v>41</x:v>
      </x:c>
      <x:c r="M10107" s="54">
        <x:f t="shared" si="1890"/>
        <x:v>6921.358728389645</x:v>
      </x:c>
      <x:c r="N10107" s="54">
        <x:f t="shared" si="1891"/>
        <x:v>4.3064991169372533</x:v>
      </x:c>
      <x:c r="O10107" s="55">
        <x:f t="shared" si="1892"/>
        <x:v>196746</x:v>
      </x:c>
      <x:c r="P10107" s="55">
        <x:f t="shared" si="1893"/>
        <x:v>32120</x:v>
      </x:c>
      <x:c r="Q10107" s="55">
        <x:f t="shared" si="1894"/>
        <x:v>132662.47792343132</x:v>
      </x:c>
      <x:c r="R10107" s="55">
        <x:f t="shared" si="1895"/>
        <x:v>11963.522076568683</x:v>
      </x:c>
      <x:c r="S10107" s="1" t="str">
        <x:f t="shared" si="1896"/>
        <x:v>NO</x:v>
      </x:c>
      <x:c r="T10107" s="1">
        <x:f t="shared" si="1897"/>
        <x:v>-9.9999999999999997E+98</x:v>
      </x:c>
    </x:row>
    <x:row r="10108">
      <x:c r="A10108" s="1"/>
      <x:c r="B10108" s="1"/>
      <x:c r="C10108" s="1"/>
      <x:c r="D10108" s="1"/>
      <x:c r="E10108" s="1"/>
      <x:c r="F10108" s="1"/>
      <x:c r="G10108" s="1"/>
      <x:c r="H10108" s="1"/>
      <x:c r="I10108" s="53">
        <x:f t="shared" si="1886"/>
        <x:v>15</x:v>
      </x:c>
      <x:c r="J10108" s="53">
        <x:f t="shared" si="1887"/>
        <x:v>9</x:v>
      </x:c>
      <x:c r="K10108" s="53">
        <x:f t="shared" si="1888"/>
        <x:v>18</x:v>
      </x:c>
      <x:c r="L10108" s="53">
        <x:f t="shared" si="1889"/>
        <x:v>42</x:v>
      </x:c>
      <x:c r="M10108" s="54">
        <x:f t="shared" si="1890"/>
        <x:v>6989.4457198482323</x:v>
      </x:c>
      <x:c r="N10108" s="54">
        <x:f t="shared" si="1891"/>
        <x:v>4.3537817498946056</x:v>
      </x:c>
      <x:c r="O10108" s="55">
        <x:f t="shared" si="1892"/>
        <x:v>199446</x:v>
      </x:c>
      <x:c r="P10108" s="55">
        <x:f t="shared" si="1893"/>
        <x:v>33000</x:v>
      </x:c>
      <x:c r="Q10108" s="55">
        <x:f t="shared" si="1894"/>
        <x:v>133844.54374736513</x:v>
      </x:c>
      <x:c r="R10108" s="55">
        <x:f t="shared" si="1895"/>
        <x:v>12601.456252634875</x:v>
      </x:c>
      <x:c r="S10108" s="1" t="str">
        <x:f t="shared" si="1896"/>
        <x:v>NO</x:v>
      </x:c>
      <x:c r="T10108" s="1">
        <x:f t="shared" si="1897"/>
        <x:v>-9.9999999999999997E+98</x:v>
      </x:c>
    </x:row>
    <x:row r="10109">
      <x:c r="A10109" s="1"/>
      <x:c r="B10109" s="1"/>
      <x:c r="C10109" s="1"/>
      <x:c r="D10109" s="1"/>
      <x:c r="E10109" s="1"/>
      <x:c r="F10109" s="1"/>
      <x:c r="G10109" s="1"/>
      <x:c r="H10109" s="1"/>
      <x:c r="I10109" s="53">
        <x:f t="shared" si="1886"/>
        <x:v>15</x:v>
      </x:c>
      <x:c r="J10109" s="53">
        <x:f t="shared" si="1887"/>
        <x:v>9</x:v>
      </x:c>
      <x:c r="K10109" s="53">
        <x:f t="shared" si="1888"/>
        <x:v>19</x:v>
      </x:c>
      <x:c r="L10109" s="53">
        <x:f t="shared" si="1889"/>
        <x:v>43</x:v>
      </x:c>
      <x:c r="M10109" s="54">
        <x:f t="shared" si="1890"/>
        <x:v>7059.0872484842539</x:v>
      </x:c>
      <x:c r="N10109" s="54">
        <x:f t="shared" si="1891"/>
        <x:v>4.4021439225585093</x:v>
      </x:c>
      <x:c r="O10109" s="55">
        <x:f t="shared" si="1892"/>
        <x:v>202146</x:v>
      </x:c>
      <x:c r="P10109" s="55">
        <x:f t="shared" si="1893"/>
        <x:v>33880</x:v>
      </x:c>
      <x:c r="Q10109" s="55">
        <x:f t="shared" si="1894"/>
        <x:v>135053.59806396274</x:v>
      </x:c>
      <x:c r="R10109" s="55">
        <x:f t="shared" si="1895"/>
        <x:v>13212.401936037262</x:v>
      </x:c>
      <x:c r="S10109" s="1" t="str">
        <x:f t="shared" si="1896"/>
        <x:v>NO</x:v>
      </x:c>
      <x:c r="T10109" s="1">
        <x:f t="shared" si="1897"/>
        <x:v>-9.9999999999999997E+98</x:v>
      </x:c>
    </x:row>
    <x:row r="10110">
      <x:c r="A10110" s="1"/>
      <x:c r="B10110" s="1"/>
      <x:c r="C10110" s="1"/>
      <x:c r="D10110" s="1"/>
      <x:c r="E10110" s="1"/>
      <x:c r="F10110" s="1"/>
      <x:c r="G10110" s="1"/>
      <x:c r="H10110" s="1"/>
      <x:c r="I10110" s="53">
        <x:f t="shared" si="1886"/>
        <x:v>15</x:v>
      </x:c>
      <x:c r="J10110" s="53">
        <x:f t="shared" si="1887"/>
        <x:v>9</x:v>
      </x:c>
      <x:c r="K10110" s="53">
        <x:f t="shared" si="1888"/>
        <x:v>20</x:v>
      </x:c>
      <x:c r="L10110" s="53">
        <x:f t="shared" si="1889"/>
        <x:v>44</x:v>
      </x:c>
      <x:c r="M10110" s="54">
        <x:f t="shared" si="1890"/>
        <x:v>7130.311539134731</x:v>
      </x:c>
      <x:c r="N10110" s="54">
        <x:f t="shared" si="1891"/>
        <x:v>4.4516052355102298</x:v>
      </x:c>
      <x:c r="O10110" s="55">
        <x:f t="shared" si="1892"/>
        <x:v>204846</x:v>
      </x:c>
      <x:c r="P10110" s="55">
        <x:f t="shared" si="1893"/>
        <x:v>34760</x:v>
      </x:c>
      <x:c r="Q10110" s="55">
        <x:f t="shared" si="1894"/>
        <x:v>136290.13088775575</x:v>
      </x:c>
      <x:c r="R10110" s="55">
        <x:f t="shared" si="1895"/>
        <x:v>13795.869112244254</x:v>
      </x:c>
      <x:c r="S10110" s="1" t="str">
        <x:f t="shared" si="1896"/>
        <x:v>NO</x:v>
      </x:c>
      <x:c r="T10110" s="1">
        <x:f t="shared" si="1897"/>
        <x:v>-9.9999999999999997E+98</x:v>
      </x:c>
    </x:row>
    <x:row r="10111">
      <x:c r="A10111" s="1"/>
      <x:c r="B10111" s="1"/>
      <x:c r="C10111" s="1"/>
      <x:c r="D10111" s="1"/>
      <x:c r="E10111" s="1"/>
      <x:c r="F10111" s="1"/>
      <x:c r="G10111" s="1"/>
      <x:c r="H10111" s="1"/>
      <x:c r="I10111" s="53">
        <x:f t="shared" si="1886"/>
        <x:v>15</x:v>
      </x:c>
      <x:c r="J10111" s="53">
        <x:f t="shared" si="1887"/>
        <x:v>9</x:v>
      </x:c>
      <x:c r="K10111" s="53">
        <x:f t="shared" si="1888"/>
        <x:v>21</x:v>
      </x:c>
      <x:c r="L10111" s="53">
        <x:f t="shared" si="1889"/>
        <x:v>45</x:v>
      </x:c>
      <x:c r="M10111" s="54">
        <x:f t="shared" si="1890"/>
        <x:v>7203.1472793611747</x:v>
      </x:c>
      <x:c r="N10111" s="54">
        <x:f t="shared" si="1891"/>
        <x:v>4.5021856106674827</x:v>
      </x:c>
      <x:c r="O10111" s="55">
        <x:f t="shared" si="1892"/>
        <x:v>207546</x:v>
      </x:c>
      <x:c r="P10111" s="55">
        <x:f t="shared" si="1893"/>
        <x:v>35640</x:v>
      </x:c>
      <x:c r="Q10111" s="55">
        <x:f t="shared" si="1894"/>
        <x:v>137554.64026668706</x:v>
      </x:c>
      <x:c r="R10111" s="55">
        <x:f t="shared" si="1895"/>
        <x:v>14351.359733312944</x:v>
      </x:c>
      <x:c r="S10111" s="1" t="str">
        <x:f t="shared" si="1896"/>
        <x:v>NO</x:v>
      </x:c>
      <x:c r="T10111" s="1">
        <x:f t="shared" si="1897"/>
        <x:v>-9.9999999999999997E+98</x:v>
      </x:c>
    </x:row>
    <x:row r="10112">
      <x:c r="A10112" s="1"/>
      <x:c r="B10112" s="1"/>
      <x:c r="C10112" s="1"/>
      <x:c r="D10112" s="1"/>
      <x:c r="E10112" s="1"/>
      <x:c r="F10112" s="1"/>
      <x:c r="G10112" s="1"/>
      <x:c r="H10112" s="1"/>
      <x:c r="I10112" s="53">
        <x:f t="shared" si="1886"/>
        <x:v>15</x:v>
      </x:c>
      <x:c r="J10112" s="53">
        <x:f t="shared" si="1887"/>
        <x:v>9</x:v>
      </x:c>
      <x:c r="K10112" s="53">
        <x:f t="shared" si="1888"/>
        <x:v>22</x:v>
      </x:c>
      <x:c r="L10112" s="53">
        <x:f t="shared" si="1889"/>
        <x:v>46</x:v>
      </x:c>
      <x:c r="M10112" s="54">
        <x:f t="shared" si="1890"/>
        <x:v>7277.6236266075712</x:v>
      </x:c>
      <x:c r="N10112" s="54">
        <x:f t="shared" si="1891"/>
        <x:v>4.553905296255258</x:v>
      </x:c>
      <x:c r="O10112" s="55">
        <x:f t="shared" si="1892"/>
        <x:v>210246</x:v>
      </x:c>
      <x:c r="P10112" s="55">
        <x:f t="shared" si="1893"/>
        <x:v>36520</x:v>
      </x:c>
      <x:c r="Q10112" s="55">
        <x:f t="shared" si="1894"/>
        <x:v>138847.63240638142</x:v>
      </x:c>
      <x:c r="R10112" s="55">
        <x:f t="shared" si="1895"/>
        <x:v>14878.367593618575</x:v>
      </x:c>
      <x:c r="S10112" s="1" t="str">
        <x:f t="shared" si="1896"/>
        <x:v>NO</x:v>
      </x:c>
      <x:c r="T10112" s="1">
        <x:f t="shared" si="1897"/>
        <x:v>-9.9999999999999997E+98</x:v>
      </x:c>
    </x:row>
    <x:row r="10113">
      <x:c r="A10113" s="1"/>
      <x:c r="B10113" s="1"/>
      <x:c r="C10113" s="1"/>
      <x:c r="D10113" s="1"/>
      <x:c r="E10113" s="1"/>
      <x:c r="F10113" s="1"/>
      <x:c r="G10113" s="1"/>
      <x:c r="H10113" s="1"/>
      <x:c r="I10113" s="53">
        <x:f t="shared" si="1886"/>
        <x:v>15</x:v>
      </x:c>
      <x:c r="J10113" s="53">
        <x:f t="shared" si="1887"/>
        <x:v>9</x:v>
      </x:c>
      <x:c r="K10113" s="53">
        <x:f t="shared" si="1888"/>
        <x:v>23</x:v>
      </x:c>
      <x:c r="L10113" s="53">
        <x:f t="shared" si="1889"/>
        <x:v>47</x:v>
      </x:c>
      <x:c r="M10113" s="54">
        <x:f t="shared" si="1890"/>
        <x:v>7353.7702154650069</x:v>
      </x:c>
      <x:c r="N10113" s="54">
        <x:f t="shared" si="1891"/>
        <x:v>4.6067848718506994</x:v>
      </x:c>
      <x:c r="O10113" s="55">
        <x:f t="shared" si="1892"/>
        <x:v>212946</x:v>
      </x:c>
      <x:c r="P10113" s="55">
        <x:f t="shared" si="1893"/>
        <x:v>37400</x:v>
      </x:c>
      <x:c r="Q10113" s="55">
        <x:f t="shared" si="1894"/>
        <x:v>140169.62179626749</x:v>
      </x:c>
      <x:c r="R10113" s="55">
        <x:f t="shared" si="1895"/>
        <x:v>15376.378203732515</x:v>
      </x:c>
      <x:c r="S10113" s="1" t="str">
        <x:f t="shared" si="1896"/>
        <x:v>NO</x:v>
      </x:c>
      <x:c r="T10113" s="1">
        <x:f t="shared" si="1897"/>
        <x:v>-9.9999999999999997E+98</x:v>
      </x:c>
    </x:row>
    <x:row r="10114">
      <x:c r="A10114" s="1"/>
      <x:c r="B10114" s="1"/>
      <x:c r="C10114" s="1"/>
      <x:c r="D10114" s="1"/>
      <x:c r="E10114" s="1"/>
      <x:c r="F10114" s="1"/>
      <x:c r="G10114" s="1"/>
      <x:c r="H10114" s="1"/>
      <x:c r="I10114" s="53">
        <x:f t="shared" si="1886"/>
        <x:v>15</x:v>
      </x:c>
      <x:c r="J10114" s="53">
        <x:f t="shared" si="1887"/>
        <x:v>9</x:v>
      </x:c>
      <x:c r="K10114" s="53">
        <x:f t="shared" si="1888"/>
        <x:v>24</x:v>
      </x:c>
      <x:c r="L10114" s="53">
        <x:f t="shared" si="1889"/>
        <x:v>48</x:v>
      </x:c>
      <x:c r="M10114" s="54">
        <x:f t="shared" si="1890"/>
        <x:v>7431.6171650445031</x:v>
      </x:c>
      <x:c r="N10114" s="54">
        <x:f t="shared" si="1891"/>
        <x:v>4.6608452535031271</x:v>
      </x:c>
      <x:c r="O10114" s="55">
        <x:f t="shared" si="1892"/>
        <x:v>215646</x:v>
      </x:c>
      <x:c r="P10114" s="55">
        <x:f t="shared" si="1893"/>
        <x:v>38280</x:v>
      </x:c>
      <x:c r="Q10114" s="55">
        <x:f t="shared" si="1894"/>
        <x:v>141521.13133757818</x:v>
      </x:c>
      <x:c r="R10114" s="55">
        <x:f t="shared" si="1895"/>
        <x:v>15844.868662421824</x:v>
      </x:c>
      <x:c r="S10114" s="1" t="str">
        <x:f t="shared" si="1896"/>
        <x:v>NO</x:v>
      </x:c>
      <x:c r="T10114" s="1">
        <x:f t="shared" si="1897"/>
        <x:v>-9.9999999999999997E+98</x:v>
      </x:c>
    </x:row>
    <x:row r="10115">
      <x:c r="A10115" s="1"/>
      <x:c r="B10115" s="1"/>
      <x:c r="C10115" s="1"/>
      <x:c r="D10115" s="1"/>
      <x:c r="E10115" s="1"/>
      <x:c r="F10115" s="1"/>
      <x:c r="G10115" s="1"/>
      <x:c r="H10115" s="1"/>
      <x:c r="I10115" s="53">
        <x:f t="shared" si="1886"/>
        <x:v>15</x:v>
      </x:c>
      <x:c r="J10115" s="53">
        <x:f t="shared" si="1887"/>
        <x:v>9</x:v>
      </x:c>
      <x:c r="K10115" s="53">
        <x:f t="shared" si="1888"/>
        <x:v>25</x:v>
      </x:c>
      <x:c r="L10115" s="53">
        <x:f t="shared" si="1889"/>
        <x:v>49</x:v>
      </x:c>
      <x:c r="M10115" s="54">
        <x:f t="shared" si="1890"/>
        <x:v>7511.195086459601</x:v>
      </x:c>
      <x:c r="N10115" s="54">
        <x:f t="shared" si="1891"/>
        <x:v>4.7161076989302781</x:v>
      </x:c>
      <x:c r="O10115" s="55">
        <x:f t="shared" si="1892"/>
        <x:v>218346</x:v>
      </x:c>
      <x:c r="P10115" s="55">
        <x:f t="shared" si="1893"/>
        <x:v>39160</x:v>
      </x:c>
      <x:c r="Q10115" s="55">
        <x:f t="shared" si="1894"/>
        <x:v>142902.69247325696</x:v>
      </x:c>
      <x:c r="R10115" s="55">
        <x:f t="shared" si="1895"/>
        <x:v>16283.307526743039</x:v>
      </x:c>
      <x:c r="S10115" s="1" t="str">
        <x:f t="shared" si="1896"/>
        <x:v>NO</x:v>
      </x:c>
      <x:c r="T10115" s="1">
        <x:f t="shared" si="1897"/>
        <x:v>-9.9999999999999997E+98</x:v>
      </x:c>
    </x:row>
    <x:row r="10116">
      <x:c r="A10116" s="1"/>
      <x:c r="B10116" s="1"/>
      <x:c r="C10116" s="1"/>
      <x:c r="D10116" s="1"/>
      <x:c r="E10116" s="1"/>
      <x:c r="F10116" s="1"/>
      <x:c r="G10116" s="1"/>
      <x:c r="H10116" s="1"/>
      <x:c r="I10116" s="53">
        <x:f t="shared" si="1886"/>
        <x:v>15</x:v>
      </x:c>
      <x:c r="J10116" s="53">
        <x:f t="shared" si="1887"/>
        <x:v>9</x:v>
      </x:c>
      <x:c r="K10116" s="53">
        <x:f t="shared" si="1888"/>
        <x:v>26</x:v>
      </x:c>
      <x:c r="L10116" s="53">
        <x:f t="shared" si="1889"/>
        <x:v>50</x:v>
      </x:c>
      <x:c r="M10116" s="54">
        <x:f t="shared" si="1890"/>
        <x:v>7592.5350904203187</x:v>
      </x:c>
      <x:c r="N10116" s="54">
        <x:f t="shared" si="1891"/>
        <x:v>4.7725938127918877</x:v>
      </x:c>
      <x:c r="O10116" s="55">
        <x:f t="shared" si="1892"/>
        <x:v>221046</x:v>
      </x:c>
      <x:c r="P10116" s="55">
        <x:f t="shared" si="1893"/>
        <x:v>40040</x:v>
      </x:c>
      <x:c r="Q10116" s="55">
        <x:f t="shared" si="1894"/>
        <x:v>144314.8453197972</x:v>
      </x:c>
      <x:c r="R10116" s="55">
        <x:f t="shared" si="1895"/>
        <x:v>16691.154680202802</x:v>
      </x:c>
      <x:c r="S10116" s="1" t="str">
        <x:f t="shared" si="1896"/>
        <x:v>NO</x:v>
      </x:c>
      <x:c r="T10116" s="1">
        <x:f t="shared" si="1897"/>
        <x:v>-9.9999999999999997E+98</x:v>
      </x:c>
    </x:row>
    <x:row r="10117">
      <x:c r="A10117" s="1"/>
      <x:c r="B10117" s="1"/>
      <x:c r="C10117" s="1"/>
      <x:c r="D10117" s="1"/>
      <x:c r="E10117" s="1"/>
      <x:c r="F10117" s="1"/>
      <x:c r="G10117" s="1"/>
      <x:c r="H10117" s="1"/>
      <x:c r="I10117" s="53">
        <x:f t="shared" si="1886"/>
        <x:v>15</x:v>
      </x:c>
      <x:c r="J10117" s="53">
        <x:f t="shared" si="1887"/>
        <x:v>9</x:v>
      </x:c>
      <x:c r="K10117" s="53">
        <x:f t="shared" si="1888"/>
        <x:v>27</x:v>
      </x:c>
      <x:c r="L10117" s="53">
        <x:f t="shared" si="1889"/>
        <x:v>51</x:v>
      </x:c>
      <x:c r="M10117" s="54">
        <x:f t="shared" si="1890"/>
        <x:v>7675.6687949400748</x:v>
      </x:c>
      <x:c r="N10117" s="54">
        <x:f t="shared" si="1891"/>
        <x:v>4.8303255520417183</x:v>
      </x:c>
      <x:c r="O10117" s="55">
        <x:f t="shared" si="1892"/>
        <x:v>223746</x:v>
      </x:c>
      <x:c r="P10117" s="55">
        <x:f t="shared" si="1893"/>
        <x:v>40920</x:v>
      </x:c>
      <x:c r="Q10117" s="55">
        <x:f t="shared" si="1894"/>
        <x:v>145758.13880104298</x:v>
      </x:c>
      <x:c r="R10117" s="55">
        <x:f t="shared" si="1895"/>
        <x:v>17067.86119895702</x:v>
      </x:c>
      <x:c r="S10117" s="1" t="str">
        <x:f t="shared" si="1896"/>
        <x:v>NO</x:v>
      </x:c>
      <x:c r="T10117" s="1">
        <x:f t="shared" si="1897"/>
        <x:v>-9.9999999999999997E+98</x:v>
      </x:c>
    </x:row>
    <x:row r="10118">
      <x:c r="A10118" s="1"/>
      <x:c r="B10118" s="1"/>
      <x:c r="C10118" s="1"/>
      <x:c r="D10118" s="1"/>
      <x:c r="E10118" s="1"/>
      <x:c r="F10118" s="1"/>
      <x:c r="G10118" s="1"/>
      <x:c r="H10118" s="1"/>
      <x:c r="I10118" s="53">
        <x:f t="shared" si="1886"/>
        <x:v>15</x:v>
      </x:c>
      <x:c r="J10118" s="53">
        <x:f t="shared" si="1887"/>
        <x:v>9</x:v>
      </x:c>
      <x:c r="K10118" s="53">
        <x:f t="shared" si="1888"/>
        <x:v>28</x:v>
      </x:c>
      <x:c r="L10118" s="53">
        <x:f t="shared" si="1889"/>
        <x:v>52</x:v>
      </x:c>
      <x:c r="M10118" s="54">
        <x:f t="shared" si="1890"/>
        <x:v>7760.6283331572286</x:v>
      </x:c>
      <x:c r="N10118" s="54">
        <x:f t="shared" si="1891"/>
        <x:v>4.8893252313591864</x:v>
      </x:c>
      <x:c r="O10118" s="55">
        <x:f t="shared" si="1892"/>
        <x:v>226446</x:v>
      </x:c>
      <x:c r="P10118" s="55">
        <x:f t="shared" si="1893"/>
        <x:v>41800</x:v>
      </x:c>
      <x:c r="Q10118" s="55">
        <x:f t="shared" si="1894"/>
        <x:v>147233.13078397966</x:v>
      </x:c>
      <x:c r="R10118" s="55">
        <x:f t="shared" si="1895"/>
        <x:v>17412.869216020335</x:v>
      </x:c>
      <x:c r="S10118" s="1" t="str">
        <x:f t="shared" si="1896"/>
        <x:v>NO</x:v>
      </x:c>
      <x:c r="T10118" s="1">
        <x:f t="shared" si="1897"/>
        <x:v>-9.9999999999999997E+98</x:v>
      </x:c>
    </x:row>
    <x:row r="10119">
      <x:c r="A10119" s="1"/>
      <x:c r="B10119" s="1"/>
      <x:c r="C10119" s="1"/>
      <x:c r="D10119" s="1"/>
      <x:c r="E10119" s="1"/>
      <x:c r="F10119" s="1"/>
      <x:c r="G10119" s="1"/>
      <x:c r="H10119" s="1"/>
      <x:c r="I10119" s="53">
        <x:f t="shared" si="1886"/>
        <x:v>15</x:v>
      </x:c>
      <x:c r="J10119" s="53">
        <x:f t="shared" si="1887"/>
        <x:v>9</x:v>
      </x:c>
      <x:c r="K10119" s="53">
        <x:f t="shared" si="1888"/>
        <x:v>29</x:v>
      </x:c>
      <x:c r="L10119" s="53">
        <x:f t="shared" si="1889"/>
        <x:v>53</x:v>
      </x:c>
      <x:c r="M10119" s="54">
        <x:f t="shared" si="1890"/>
        <x:v>7847.4463612728823</x:v>
      </x:c>
      <x:c r="N10119" s="54">
        <x:f t="shared" si="1891"/>
        <x:v>4.9496155286617238</x:v>
      </x:c>
      <x:c r="O10119" s="55">
        <x:f t="shared" si="1892"/>
        <x:v>229146</x:v>
      </x:c>
      <x:c r="P10119" s="55">
        <x:f t="shared" si="1893"/>
        <x:v>42680</x:v>
      </x:c>
      <x:c r="Q10119" s="55">
        <x:f t="shared" si="1894"/>
        <x:v>148740.3882165431</x:v>
      </x:c>
      <x:c r="R10119" s="55">
        <x:f t="shared" si="1895"/>
        <x:v>17725.611783456901</x:v>
      </x:c>
      <x:c r="S10119" s="1" t="str">
        <x:f t="shared" si="1896"/>
        <x:v>NO</x:v>
      </x:c>
      <x:c r="T10119" s="1">
        <x:f t="shared" si="1897"/>
        <x:v>-9.9999999999999997E+98</x:v>
      </x:c>
    </x:row>
    <x:row r="10120">
      <x:c r="A10120" s="1"/>
      <x:c r="B10120" s="1"/>
      <x:c r="C10120" s="1"/>
      <x:c r="D10120" s="1"/>
      <x:c r="E10120" s="1"/>
      <x:c r="F10120" s="1"/>
      <x:c r="G10120" s="1"/>
      <x:c r="H10120" s="1"/>
      <x:c r="I10120" s="53">
        <x:f t="shared" si="1886"/>
        <x:v>15</x:v>
      </x:c>
      <x:c r="J10120" s="53">
        <x:f t="shared" si="1887"/>
        <x:v>9</x:v>
      </x:c>
      <x:c r="K10120" s="53">
        <x:f t="shared" si="1888"/>
        <x:v>30</x:v>
      </x:c>
      <x:c r="L10120" s="53">
        <x:f t="shared" si="1889"/>
        <x:v>54</x:v>
      </x:c>
      <x:c r="M10120" s="54">
        <x:f t="shared" si="1890"/>
        <x:v>7936.1560666066534</x:v>
      </x:c>
      <x:c r="N10120" s="54">
        <x:f t="shared" si="1891"/>
        <x:v>5.011219490699065</x:v>
      </x:c>
      <x:c r="O10120" s="55">
        <x:f t="shared" si="1892"/>
        <x:v>231846</x:v>
      </x:c>
      <x:c r="P10120" s="55">
        <x:f t="shared" si="1893"/>
        <x:v>43560</x:v>
      </x:c>
      <x:c r="Q10120" s="55">
        <x:f t="shared" si="1894"/>
        <x:v>150280.48726747662</x:v>
      </x:c>
      <x:c r="R10120" s="55">
        <x:f t="shared" si="1895"/>
        <x:v>18005.512732523377</x:v>
      </x:c>
      <x:c r="S10120" s="1" t="str">
        <x:f t="shared" si="1896"/>
        <x:v>NO</x:v>
      </x:c>
      <x:c r="T10120" s="1">
        <x:f t="shared" si="1897"/>
        <x:v>-9.9999999999999997E+98</x:v>
      </x:c>
    </x:row>
    <x:row r="10121">
      <x:c r="A10121" s="1"/>
      <x:c r="B10121" s="1"/>
      <x:c r="C10121" s="1"/>
      <x:c r="D10121" s="1"/>
      <x:c r="E10121" s="1"/>
      <x:c r="F10121" s="1"/>
      <x:c r="G10121" s="1"/>
      <x:c r="H10121" s="1"/>
      <x:c r="I10121" s="53">
        <x:f t="shared" si="1886"/>
        <x:v>15</x:v>
      </x:c>
      <x:c r="J10121" s="53">
        <x:f t="shared" si="1887"/>
        <x:v>10</x:v>
      </x:c>
      <x:c r="K10121" s="53">
        <x:f t="shared" si="1888"/>
        <x:v>0</x:v>
      </x:c>
      <x:c r="L10121" s="53">
        <x:f t="shared" si="1889"/>
        <x:v>25</x:v>
      </x:c>
      <x:c r="M10121" s="54">
        <x:f t="shared" si="1890"/>
        <x:v>6023.3103919700425</x:v>
      </x:c>
      <x:c r="N10121" s="54">
        <x:f t="shared" si="1891"/>
        <x:v>3.6828544388680848</x:v>
      </x:c>
      <x:c r="O10121" s="55">
        <x:f t="shared" si="1892"/>
        <x:v>152940</x:v>
      </x:c>
      <x:c r="P10121" s="55">
        <x:f t="shared" si="1893"/>
        <x:v>17600</x:v>
      </x:c>
      <x:c r="Q10121" s="55">
        <x:f t="shared" si="1894"/>
        <x:v>117071.36097170212</x:v>
      </x:c>
      <x:c r="R10121" s="55">
        <x:f t="shared" si="1895"/>
        <x:v>-1731.3609717021172</x:v>
      </x:c>
      <x:c r="S10121" s="1" t="str">
        <x:f t="shared" si="1896"/>
        <x:v>YES</x:v>
      </x:c>
      <x:c r="T10121" s="1">
        <x:f t="shared" si="1897"/>
        <x:v>-1731.3609717021172</x:v>
      </x:c>
    </x:row>
    <x:row r="10122">
      <x:c r="A10122" s="1"/>
      <x:c r="B10122" s="1"/>
      <x:c r="C10122" s="1"/>
      <x:c r="D10122" s="1"/>
      <x:c r="E10122" s="1"/>
      <x:c r="F10122" s="1"/>
      <x:c r="G10122" s="1"/>
      <x:c r="H10122" s="1"/>
      <x:c r="I10122" s="53">
        <x:f t="shared" si="1886"/>
        <x:v>15</x:v>
      </x:c>
      <x:c r="J10122" s="53">
        <x:f t="shared" si="1887"/>
        <x:v>10</x:v>
      </x:c>
      <x:c r="K10122" s="53">
        <x:f t="shared" si="1888"/>
        <x:v>1</x:v>
      </x:c>
      <x:c r="L10122" s="53">
        <x:f t="shared" si="1889"/>
        <x:v>26</x:v>
      </x:c>
      <x:c r="M10122" s="54">
        <x:f t="shared" si="1890"/>
        <x:v>6068.8728919700425</x:v>
      </x:c>
      <x:c r="N10122" s="54">
        <x:f t="shared" si="1891"/>
        <x:v>3.7144950638680849</x:v>
      </x:c>
      <x:c r="O10122" s="55">
        <x:f t="shared" si="1892"/>
        <x:v>155640</x:v>
      </x:c>
      <x:c r="P10122" s="55">
        <x:f t="shared" si="1893"/>
        <x:v>18480</x:v>
      </x:c>
      <x:c r="Q10122" s="55">
        <x:f t="shared" si="1894"/>
        <x:v>117862.37659670212</x:v>
      </x:c>
      <x:c r="R10122" s="55">
        <x:f t="shared" si="1895"/>
        <x:v>-702.37659670211724</x:v>
      </x:c>
      <x:c r="S10122" s="1" t="str">
        <x:f t="shared" si="1896"/>
        <x:v>YES</x:v>
      </x:c>
      <x:c r="T10122" s="1">
        <x:f t="shared" si="1897"/>
        <x:v>-702.37659670211724</x:v>
      </x:c>
    </x:row>
    <x:row r="10123">
      <x:c r="A10123" s="1"/>
      <x:c r="B10123" s="1"/>
      <x:c r="C10123" s="1"/>
      <x:c r="D10123" s="1"/>
      <x:c r="E10123" s="1"/>
      <x:c r="F10123" s="1"/>
      <x:c r="G10123" s="1"/>
      <x:c r="H10123" s="1"/>
      <x:c r="I10123" s="53">
        <x:f t="shared" si="1886"/>
        <x:v>15</x:v>
      </x:c>
      <x:c r="J10123" s="53">
        <x:f t="shared" si="1887"/>
        <x:v>10</x:v>
      </x:c>
      <x:c r="K10123" s="53">
        <x:f t="shared" si="1888"/>
        <x:v>2</x:v>
      </x:c>
      <x:c r="L10123" s="53">
        <x:f t="shared" si="1889"/>
        <x:v>27</x:v>
      </x:c>
      <x:c r="M10123" s="54">
        <x:f t="shared" si="1890"/>
        <x:v>6115.5744544700428</x:v>
      </x:c>
      <x:c r="N10123" s="54">
        <x:f t="shared" si="1891"/>
        <x:v>3.7469267044930854</x:v>
      </x:c>
      <x:c r="O10123" s="55">
        <x:f t="shared" si="1892"/>
        <x:v>158340</x:v>
      </x:c>
      <x:c r="P10123" s="55">
        <x:f t="shared" si="1893"/>
        <x:v>19360</x:v>
      </x:c>
      <x:c r="Q10123" s="55">
        <x:f t="shared" si="1894"/>
        <x:v>118673.16761232713</x:v>
      </x:c>
      <x:c r="R10123" s="55">
        <x:f t="shared" si="1895"/>
        <x:v>306.83238767286821</x:v>
      </x:c>
      <x:c r="S10123" s="1" t="str">
        <x:f t="shared" si="1896"/>
        <x:v>YES</x:v>
      </x:c>
      <x:c r="T10123" s="1">
        <x:f t="shared" si="1897"/>
        <x:v>306.83238767286821</x:v>
      </x:c>
    </x:row>
    <x:row r="10124">
      <x:c r="A10124" s="1"/>
      <x:c r="B10124" s="1"/>
      <x:c r="C10124" s="1"/>
      <x:c r="D10124" s="1"/>
      <x:c r="E10124" s="1"/>
      <x:c r="F10124" s="1"/>
      <x:c r="G10124" s="1"/>
      <x:c r="H10124" s="1"/>
      <x:c r="I10124" s="53">
        <x:f t="shared" si="1886"/>
        <x:v>15</x:v>
      </x:c>
      <x:c r="J10124" s="53">
        <x:f t="shared" si="1887"/>
        <x:v>10</x:v>
      </x:c>
      <x:c r="K10124" s="53">
        <x:f t="shared" si="1888"/>
        <x:v>3</x:v>
      </x:c>
      <x:c r="L10124" s="53">
        <x:f t="shared" si="1889"/>
        <x:v>28</x:v>
      </x:c>
      <x:c r="M10124" s="54">
        <x:f t="shared" si="1890"/>
        <x:v>6163.4364368919178</x:v>
      </x:c>
      <x:c r="N10124" s="54">
        <x:f t="shared" si="1891"/>
        <x:v>3.7801641922860538</x:v>
      </x:c>
      <x:c r="O10124" s="55">
        <x:f t="shared" si="1892"/>
        <x:v>161040</x:v>
      </x:c>
      <x:c r="P10124" s="55">
        <x:f t="shared" si="1893"/>
        <x:v>20240</x:v>
      </x:c>
      <x:c r="Q10124" s="55">
        <x:f t="shared" si="1894"/>
        <x:v>119504.10480715135</x:v>
      </x:c>
      <x:c r="R10124" s="55">
        <x:f t="shared" si="1895"/>
        <x:v>1295.8951928486495</x:v>
      </x:c>
      <x:c r="S10124" s="1" t="str">
        <x:f t="shared" si="1896"/>
        <x:v>YES</x:v>
      </x:c>
      <x:c r="T10124" s="1">
        <x:f t="shared" si="1897"/>
        <x:v>1295.8951928486495</x:v>
      </x:c>
    </x:row>
    <x:row r="10125">
      <x:c r="A10125" s="1"/>
      <x:c r="B10125" s="1"/>
      <x:c r="C10125" s="1"/>
      <x:c r="D10125" s="1"/>
      <x:c r="E10125" s="1"/>
      <x:c r="F10125" s="1"/>
      <x:c r="G10125" s="1"/>
      <x:c r="H10125" s="1"/>
      <x:c r="I10125" s="53">
        <x:f t="shared" si="1886"/>
        <x:v>15</x:v>
      </x:c>
      <x:c r="J10125" s="53">
        <x:f t="shared" si="1887"/>
        <x:v>10</x:v>
      </x:c>
      <x:c r="K10125" s="53">
        <x:f t="shared" si="1888"/>
        <x:v>4</x:v>
      </x:c>
      <x:c r="L10125" s="53">
        <x:f t="shared" si="1889"/>
        <x:v>29</x:v>
      </x:c>
      <x:c r="M10125" s="54">
        <x:f t="shared" si="1890"/>
        <x:v>6212.4805526145738</x:v>
      </x:c>
      <x:c r="N10125" s="54">
        <x:f t="shared" si="1891"/>
        <x:v>3.814222605982343</x:v>
      </x:c>
      <x:c r="O10125" s="55">
        <x:f t="shared" si="1892"/>
        <x:v>163740</x:v>
      </x:c>
      <x:c r="P10125" s="55">
        <x:f t="shared" si="1893"/>
        <x:v>21120</x:v>
      </x:c>
      <x:c r="Q10125" s="55">
        <x:f t="shared" si="1894"/>
        <x:v>120355.56514955858</x:v>
      </x:c>
      <x:c r="R10125" s="55">
        <x:f t="shared" si="1895"/>
        <x:v>2264.4348504414229</x:v>
      </x:c>
      <x:c r="S10125" s="1" t="str">
        <x:f t="shared" si="1896"/>
        <x:v>YES</x:v>
      </x:c>
      <x:c r="T10125" s="1">
        <x:f t="shared" si="1897"/>
        <x:v>2264.4348504414229</x:v>
      </x:c>
    </x:row>
    <x:row r="10126">
      <x:c r="A10126" s="1"/>
      <x:c r="B10126" s="1"/>
      <x:c r="C10126" s="1"/>
      <x:c r="D10126" s="1"/>
      <x:c r="E10126" s="1"/>
      <x:c r="F10126" s="1"/>
      <x:c r="G10126" s="1"/>
      <x:c r="H10126" s="1"/>
      <x:c r="I10126" s="53">
        <x:f t="shared" si="1886"/>
        <x:v>15</x:v>
      </x:c>
      <x:c r="J10126" s="53">
        <x:f t="shared" si="1887"/>
        <x:v>10</x:v>
      </x:c>
      <x:c r="K10126" s="53">
        <x:f t="shared" si="1888"/>
        <x:v>5</x:v>
      </x:c>
      <x:c r="L10126" s="53">
        <x:f t="shared" si="1889"/>
        <x:v>30</x:v>
      </x:c>
      <x:c r="M10126" s="54">
        <x:f t="shared" si="1890"/>
        <x:v>6262.7288765357771</x:v>
      </x:c>
      <x:c r="N10126" s="54">
        <x:f t="shared" si="1891"/>
        <x:v>3.8491172753720675</x:v>
      </x:c>
      <x:c r="O10126" s="55">
        <x:f t="shared" si="1892"/>
        <x:v>166440</x:v>
      </x:c>
      <x:c r="P10126" s="55">
        <x:f t="shared" si="1893"/>
        <x:v>22000</x:v>
      </x:c>
      <x:c r="Q10126" s="55">
        <x:f t="shared" si="1894"/>
        <x:v>121227.93188430168</x:v>
      </x:c>
      <x:c r="R10126" s="55">
        <x:f t="shared" si="1895"/>
        <x:v>3212.0681156983192</x:v>
      </x:c>
      <x:c r="S10126" s="1" t="str">
        <x:f t="shared" si="1896"/>
        <x:v>YES</x:v>
      </x:c>
      <x:c r="T10126" s="1">
        <x:f t="shared" si="1897"/>
        <x:v>3212.0681156983192</x:v>
      </x:c>
    </x:row>
    <x:row r="10127">
      <x:c r="A10127" s="1"/>
      <x:c r="B10127" s="1"/>
      <x:c r="C10127" s="1"/>
      <x:c r="D10127" s="1"/>
      <x:c r="E10127" s="1"/>
      <x:c r="F10127" s="1"/>
      <x:c r="G10127" s="1"/>
      <x:c r="H10127" s="1"/>
      <x:c r="I10127" s="53">
        <x:f t="shared" si="1886"/>
        <x:v>15</x:v>
      </x:c>
      <x:c r="J10127" s="53">
        <x:f t="shared" si="1887"/>
        <x:v>10</x:v>
      </x:c>
      <x:c r="K10127" s="53">
        <x:f t="shared" si="1888"/>
        <x:v>6</x:v>
      </x:c>
      <x:c r="L10127" s="53">
        <x:f t="shared" si="1889"/>
        <x:v>31</x:v>
      </x:c>
      <x:c r="M10127" s="54">
        <x:f t="shared" si="1890"/>
        <x:v>6314.2038507174102</x:v>
      </x:c>
      <x:c r="N10127" s="54">
        <x:f t="shared" si="1891"/>
        <x:v>3.884863785220424</x:v>
      </x:c>
      <x:c r="O10127" s="55">
        <x:f t="shared" si="1892"/>
        <x:v>169140</x:v>
      </x:c>
      <x:c r="P10127" s="55">
        <x:f t="shared" si="1893"/>
        <x:v>22880</x:v>
      </x:c>
      <x:c r="Q10127" s="55">
        <x:f t="shared" si="1894"/>
        <x:v>122121.59463051059</x:v>
      </x:c>
      <x:c r="R10127" s="55">
        <x:f t="shared" si="1895"/>
        <x:v>4138.4053694894101</x:v>
      </x:c>
      <x:c r="S10127" s="1" t="str">
        <x:f t="shared" si="1896"/>
        <x:v>YES</x:v>
      </x:c>
      <x:c r="T10127" s="1">
        <x:f t="shared" si="1897"/>
        <x:v>4138.4053694894101</x:v>
      </x:c>
    </x:row>
    <x:row r="10128">
      <x:c r="A10128" s="1"/>
      <x:c r="B10128" s="1"/>
      <x:c r="C10128" s="1"/>
      <x:c r="D10128" s="1"/>
      <x:c r="E10128" s="1"/>
      <x:c r="F10128" s="1"/>
      <x:c r="G10128" s="1"/>
      <x:c r="H10128" s="1"/>
      <x:c r="I10128" s="53">
        <x:f t="shared" si="1886"/>
        <x:v>15</x:v>
      </x:c>
      <x:c r="J10128" s="53">
        <x:f t="shared" si="1887"/>
        <x:v>10</x:v>
      </x:c>
      <x:c r="K10128" s="53">
        <x:f t="shared" si="1888"/>
        <x:v>7</x:v>
      </x:c>
      <x:c r="L10128" s="53">
        <x:f t="shared" si="1889"/>
        <x:v>32</x:v>
      </x:c>
      <x:c r="M10128" s="54">
        <x:f t="shared" si="1890"/>
        <x:v>6366.9282901153711</x:v>
      </x:c>
      <x:c r="N10128" s="54">
        <x:f t="shared" si="1891"/>
        <x:v>3.9214779792467853</x:v>
      </x:c>
      <x:c r="O10128" s="55">
        <x:f t="shared" si="1892"/>
        <x:v>171840</x:v>
      </x:c>
      <x:c r="P10128" s="55">
        <x:f t="shared" si="1893"/>
        <x:v>23760</x:v>
      </x:c>
      <x:c r="Q10128" s="55">
        <x:f t="shared" si="1894"/>
        <x:v>123036.94948116963</x:v>
      </x:c>
      <x:c r="R10128" s="55">
        <x:f t="shared" si="1895"/>
        <x:v>5043.050518830365</x:v>
      </x:c>
      <x:c r="S10128" s="1" t="str">
        <x:f t="shared" si="1896"/>
        <x:v>YES</x:v>
      </x:c>
      <x:c r="T10128" s="1">
        <x:f t="shared" si="1897"/>
        <x:v>5043.050518830365</x:v>
      </x:c>
    </x:row>
    <x:row r="10129">
      <x:c r="A10129" s="1"/>
      <x:c r="B10129" s="1"/>
      <x:c r="C10129" s="1"/>
      <x:c r="D10129" s="1"/>
      <x:c r="E10129" s="1"/>
      <x:c r="F10129" s="1"/>
      <x:c r="G10129" s="1"/>
      <x:c r="H10129" s="1"/>
      <x:c r="I10129" s="53">
        <x:f t="shared" si="1886"/>
        <x:v>15</x:v>
      </x:c>
      <x:c r="J10129" s="53">
        <x:f t="shared" si="1887"/>
        <x:v>10</x:v>
      </x:c>
      <x:c r="K10129" s="53">
        <x:f t="shared" si="1888"/>
        <x:v>8</x:v>
      </x:c>
      <x:c r="L10129" s="53">
        <x:f t="shared" si="1889"/>
        <x:v>33</x:v>
      </x:c>
      <x:c r="M10129" s="54">
        <x:f t="shared" si="1890"/>
        <x:v>6420.9253883953506</x:v>
      </x:c>
      <x:c r="N10129" s="54">
        <x:f t="shared" si="1891"/>
        <x:v>3.9589759641634381</x:v>
      </x:c>
      <x:c r="O10129" s="55">
        <x:f t="shared" si="1892"/>
        <x:v>174540</x:v>
      </x:c>
      <x:c r="P10129" s="55">
        <x:f t="shared" si="1893"/>
        <x:v>24640</x:v>
      </x:c>
      <x:c r="Q10129" s="55">
        <x:f t="shared" si="1894"/>
        <x:v>123974.39910408594</x:v>
      </x:c>
      <x:c r="R10129" s="55">
        <x:f t="shared" si="1895"/>
        <x:v>5925.6008959140599</x:v>
      </x:c>
      <x:c r="S10129" s="1" t="str">
        <x:f t="shared" si="1896"/>
        <x:v>YES</x:v>
      </x:c>
      <x:c r="T10129" s="1">
        <x:f t="shared" si="1897"/>
        <x:v>5925.6008959140599</x:v>
      </x:c>
    </x:row>
    <x:row r="10130">
      <x:c r="A10130" s="1"/>
      <x:c r="B10130" s="1"/>
      <x:c r="C10130" s="1"/>
      <x:c r="D10130" s="1"/>
      <x:c r="E10130" s="1"/>
      <x:c r="F10130" s="1"/>
      <x:c r="G10130" s="1"/>
      <x:c r="H10130" s="1"/>
      <x:c r="I10130" s="53">
        <x:f t="shared" si="1886"/>
        <x:v>15</x:v>
      </x:c>
      <x:c r="J10130" s="53">
        <x:f t="shared" si="1887"/>
        <x:v>10</x:v>
      </x:c>
      <x:c r="K10130" s="53">
        <x:f t="shared" si="1888"/>
        <x:v>9</x:v>
      </x:c>
      <x:c r="L10130" s="53">
        <x:f t="shared" si="1889"/>
        <x:v>34</x:v>
      </x:c>
      <x:c r="M10130" s="54">
        <x:f t="shared" si="1890"/>
        <x:v>6476.2187238357455</x:v>
      </x:c>
      <x:c r="N10130" s="54">
        <x:f t="shared" si="1891"/>
        <x:v>3.9973741137748231</x:v>
      </x:c>
      <x:c r="O10130" s="55">
        <x:f t="shared" si="1892"/>
        <x:v>177240</x:v>
      </x:c>
      <x:c r="P10130" s="55">
        <x:f t="shared" si="1893"/>
        <x:v>25520</x:v>
      </x:c>
      <x:c r="Q10130" s="55">
        <x:f t="shared" si="1894"/>
        <x:v>124934.35284437059</x:v>
      </x:c>
      <x:c r="R10130" s="55">
        <x:f t="shared" si="1895"/>
        <x:v>6785.6471556294127</x:v>
      </x:c>
      <x:c r="S10130" s="1" t="str">
        <x:f t="shared" si="1896"/>
        <x:v>YES</x:v>
      </x:c>
      <x:c r="T10130" s="1">
        <x:f t="shared" si="1897"/>
        <x:v>6785.6471556294127</x:v>
      </x:c>
    </x:row>
    <x:row r="10131">
      <x:c r="A10131" s="1"/>
      <x:c r="B10131" s="1"/>
      <x:c r="C10131" s="1"/>
      <x:c r="D10131" s="1"/>
      <x:c r="E10131" s="1"/>
      <x:c r="F10131" s="1"/>
      <x:c r="G10131" s="1"/>
      <x:c r="H10131" s="1"/>
      <x:c r="I10131" s="53">
        <x:f t="shared" si="1886"/>
        <x:v>15</x:v>
      </x:c>
      <x:c r="J10131" s="53">
        <x:f t="shared" si="1887"/>
        <x:v>10</x:v>
      </x:c>
      <x:c r="K10131" s="53">
        <x:f t="shared" si="1888"/>
        <x:v>10</x:v>
      </x:c>
      <x:c r="L10131" s="53">
        <x:f t="shared" si="1889"/>
        <x:v>35</x:v>
      </x:c>
      <x:c r="M10131" s="54">
        <x:f t="shared" si="1890"/>
        <x:v>6532.832265318958</x:v>
      </x:c>
      <x:c r="N10131" s="54">
        <x:f t="shared" si="1891"/>
        <x:v>4.0366890731381648</x:v>
      </x:c>
      <x:c r="O10131" s="55">
        <x:f t="shared" si="1892"/>
        <x:v>179940</x:v>
      </x:c>
      <x:c r="P10131" s="55">
        <x:f t="shared" si="1893"/>
        <x:v>26400</x:v>
      </x:c>
      <x:c r="Q10131" s="55">
        <x:f t="shared" si="1894"/>
        <x:v>125917.22682845414</x:v>
      </x:c>
      <x:c r="R10131" s="55">
        <x:f t="shared" si="1895"/>
        <x:v>7622.7731715458649</x:v>
      </x:c>
      <x:c r="S10131" s="1" t="str">
        <x:f t="shared" si="1896"/>
        <x:v>NO</x:v>
      </x:c>
      <x:c r="T10131" s="1">
        <x:f t="shared" si="1897"/>
        <x:v>-9.9999999999999997E+98</x:v>
      </x:c>
    </x:row>
    <x:row r="10132">
      <x:c r="A10132" s="1"/>
      <x:c r="B10132" s="1"/>
      <x:c r="C10132" s="1"/>
      <x:c r="D10132" s="1"/>
      <x:c r="E10132" s="1"/>
      <x:c r="F10132" s="1"/>
      <x:c r="G10132" s="1"/>
      <x:c r="H10132" s="1"/>
      <x:c r="I10132" s="53">
        <x:f t="shared" si="1886"/>
        <x:v>15</x:v>
      </x:c>
      <x:c r="J10132" s="53">
        <x:f t="shared" si="1887"/>
        <x:v>10</x:v>
      </x:c>
      <x:c r="K10132" s="53">
        <x:f t="shared" si="1888"/>
        <x:v>11</x:v>
      </x:c>
      <x:c r="L10132" s="53">
        <x:f t="shared" si="1889"/>
        <x:v>36</x:v>
      </x:c>
      <x:c r="M10132" s="54">
        <x:f t="shared" si="1890"/>
        <x:v>6590.7903784123973</x:v>
      </x:c>
      <x:c r="N10132" s="54">
        <x:f t="shared" si="1891"/>
        <x:v>4.076937762786387</x:v>
      </x:c>
      <x:c r="O10132" s="55">
        <x:f t="shared" si="1892"/>
        <x:v>182640</x:v>
      </x:c>
      <x:c r="P10132" s="55">
        <x:f t="shared" si="1893"/>
        <x:v>27280</x:v>
      </x:c>
      <x:c r="Q10132" s="55">
        <x:f t="shared" si="1894"/>
        <x:v>126923.44406965967</x:v>
      </x:c>
      <x:c r="R10132" s="55">
        <x:f t="shared" si="1895"/>
        <x:v>8436.5559303403279</x:v>
      </x:c>
      <x:c r="S10132" s="1" t="str">
        <x:f t="shared" si="1896"/>
        <x:v>NO</x:v>
      </x:c>
      <x:c r="T10132" s="1">
        <x:f t="shared" si="1897"/>
        <x:v>-9.9999999999999997E+98</x:v>
      </x:c>
    </x:row>
    <x:row r="10133">
      <x:c r="A10133" s="1"/>
      <x:c r="B10133" s="1"/>
      <x:c r="C10133" s="1"/>
      <x:c r="D10133" s="1"/>
      <x:c r="E10133" s="1"/>
      <x:c r="F10133" s="1"/>
      <x:c r="G10133" s="1"/>
      <x:c r="H10133" s="1"/>
      <x:c r="I10133" s="53">
        <x:f t="shared" si="1886"/>
        <x:v>15</x:v>
      </x:c>
      <x:c r="J10133" s="53">
        <x:f t="shared" si="1887"/>
        <x:v>10</x:v>
      </x:c>
      <x:c r="K10133" s="53">
        <x:f t="shared" si="1888"/>
        <x:v>12</x:v>
      </x:c>
      <x:c r="L10133" s="53">
        <x:f t="shared" si="1889"/>
        <x:v>37</x:v>
      </x:c>
      <x:c r="M10133" s="54">
        <x:f t="shared" si="1890"/>
        <x:v>6650.1178315404613</x:v>
      </x:c>
      <x:c r="N10133" s="54">
        <x:f t="shared" si="1891"/>
        <x:v>4.1181373830142096</x:v>
      </x:c>
      <x:c r="O10133" s="55">
        <x:f t="shared" si="1892"/>
        <x:v>185340</x:v>
      </x:c>
      <x:c r="P10133" s="55">
        <x:f t="shared" si="1893"/>
        <x:v>28160</x:v>
      </x:c>
      <x:c r="Q10133" s="55">
        <x:f t="shared" si="1894"/>
        <x:v>127953.43457535523</x:v>
      </x:c>
      <x:c r="R10133" s="55">
        <x:f t="shared" si="1895"/>
        <x:v>9226.5654246447666</x:v>
      </x:c>
      <x:c r="S10133" s="1" t="str">
        <x:f t="shared" si="1896"/>
        <x:v>NO</x:v>
      </x:c>
      <x:c r="T10133" s="1">
        <x:f t="shared" si="1897"/>
        <x:v>-9.9999999999999997E+98</x:v>
      </x:c>
    </x:row>
    <x:row r="10134">
      <x:c r="A10134" s="1"/>
      <x:c r="B10134" s="1"/>
      <x:c r="C10134" s="1"/>
      <x:c r="D10134" s="1"/>
      <x:c r="E10134" s="1"/>
      <x:c r="F10134" s="1"/>
      <x:c r="G10134" s="1"/>
      <x:c r="H10134" s="1"/>
      <x:c r="I10134" s="53">
        <x:f t="shared" si="1886"/>
        <x:v>15</x:v>
      </x:c>
      <x:c r="J10134" s="53">
        <x:f t="shared" si="1887"/>
        <x:v>10</x:v>
      </x:c>
      <x:c r="K10134" s="53">
        <x:f t="shared" si="1888"/>
        <x:v>13</x:v>
      </x:c>
      <x:c r="L10134" s="53">
        <x:f t="shared" si="1889"/>
        <x:v>38</x:v>
      </x:c>
      <x:c r="M10134" s="54">
        <x:f t="shared" si="1890"/>
        <x:v>6710.8398022488454</x:v>
      </x:c>
      <x:c r="N10134" s="54">
        <x:f t="shared" si="1891"/>
        <x:v>4.160305418228365</x:v>
      </x:c>
      <x:c r="O10134" s="55">
        <x:f t="shared" si="1892"/>
        <x:v>188040</x:v>
      </x:c>
      <x:c r="P10134" s="55">
        <x:f t="shared" si="1893"/>
        <x:v>29040</x:v>
      </x:c>
      <x:c r="Q10134" s="55">
        <x:f t="shared" si="1894"/>
        <x:v>129007.63545570913</x:v>
      </x:c>
      <x:c r="R10134" s="55">
        <x:f t="shared" si="1895"/>
        <x:v>9992.3645442908746</x:v>
      </x:c>
      <x:c r="S10134" s="1" t="str">
        <x:f t="shared" si="1896"/>
        <x:v>NO</x:v>
      </x:c>
      <x:c r="T10134" s="1">
        <x:f t="shared" si="1897"/>
        <x:v>-9.9999999999999997E+98</x:v>
      </x:c>
    </x:row>
    <x:row r="10135">
      <x:c r="A10135" s="1"/>
      <x:c r="B10135" s="1"/>
      <x:c r="C10135" s="1"/>
      <x:c r="D10135" s="1"/>
      <x:c r="E10135" s="1"/>
      <x:c r="F10135" s="1"/>
      <x:c r="G10135" s="1"/>
      <x:c r="H10135" s="1"/>
      <x:c r="I10135" s="53">
        <x:f t="shared" si="1886"/>
        <x:v>15</x:v>
      </x:c>
      <x:c r="J10135" s="53">
        <x:f t="shared" si="1887"/>
        <x:v>10</x:v>
      </x:c>
      <x:c r="K10135" s="53">
        <x:f t="shared" si="1888"/>
        <x:v>14</x:v>
      </x:c>
      <x:c r="L10135" s="53">
        <x:f t="shared" si="1889"/>
        <x:v>39</x:v>
      </x:c>
      <x:c r="M10135" s="54">
        <x:f t="shared" si="1890"/>
        <x:v>6772.9818835625074</x:v>
      </x:c>
      <x:c r="N10135" s="54">
        <x:f t="shared" si="1891"/>
        <x:v>4.2034596413628522</x:v>
      </x:c>
      <x:c r="O10135" s="55">
        <x:f t="shared" si="1892"/>
        <x:v>190740</x:v>
      </x:c>
      <x:c r="P10135" s="55">
        <x:f t="shared" si="1893"/>
        <x:v>29920</x:v>
      </x:c>
      <x:c r="Q10135" s="55">
        <x:f t="shared" si="1894"/>
        <x:v>130086.49103407131</x:v>
      </x:c>
      <x:c r="R10135" s="55">
        <x:f t="shared" si="1895"/>
        <x:v>10733.50896592869</x:v>
      </x:c>
      <x:c r="S10135" s="1" t="str">
        <x:f t="shared" si="1896"/>
        <x:v>NO</x:v>
      </x:c>
      <x:c r="T10135" s="1">
        <x:f t="shared" si="1897"/>
        <x:v>-9.9999999999999997E+98</x:v>
      </x:c>
    </x:row>
    <x:row r="10136">
      <x:c r="A10136" s="1"/>
      <x:c r="B10136" s="1"/>
      <x:c r="C10136" s="1"/>
      <x:c r="D10136" s="1"/>
      <x:c r="E10136" s="1"/>
      <x:c r="F10136" s="1"/>
      <x:c r="G10136" s="1"/>
      <x:c r="H10136" s="1"/>
      <x:c r="I10136" s="53">
        <x:f t="shared" si="1886"/>
        <x:v>15</x:v>
      </x:c>
      <x:c r="J10136" s="53">
        <x:f t="shared" si="1887"/>
        <x:v>10</x:v>
      </x:c>
      <x:c r="K10136" s="53">
        <x:f t="shared" si="1888"/>
        <x:v>15</x:v>
      </x:c>
      <x:c r="L10136" s="53">
        <x:f t="shared" si="1889"/>
        <x:v>40</x:v>
      </x:c>
      <x:c r="M10136" s="54">
        <x:f t="shared" si="1890"/>
        <x:v>6836.570090438654</x:v>
      </x:c>
      <x:c r="N10136" s="54">
        <x:f t="shared" si="1891"/>
        <x:v>4.247618118360176</x:v>
      </x:c>
      <x:c r="O10136" s="55">
        <x:f t="shared" si="1892"/>
        <x:v>193440</x:v>
      </x:c>
      <x:c r="P10136" s="55">
        <x:f t="shared" si="1893"/>
        <x:v>30800</x:v>
      </x:c>
      <x:c r="Q10136" s="55">
        <x:f t="shared" si="1894"/>
        <x:v>131190.45295900441</x:v>
      </x:c>
      <x:c r="R10136" s="55">
        <x:f t="shared" si="1895"/>
        <x:v>11449.547040995589</x:v>
      </x:c>
      <x:c r="S10136" s="1" t="str">
        <x:f t="shared" si="1896"/>
        <x:v>NO</x:v>
      </x:c>
      <x:c r="T10136" s="1">
        <x:f t="shared" si="1897"/>
        <x:v>-9.9999999999999997E+98</x:v>
      </x:c>
    </x:row>
    <x:row r="10137">
      <x:c r="A10137" s="1"/>
      <x:c r="B10137" s="1"/>
      <x:c r="C10137" s="1"/>
      <x:c r="D10137" s="1"/>
      <x:c r="E10137" s="1"/>
      <x:c r="F10137" s="1"/>
      <x:c r="G10137" s="1"/>
      <x:c r="H10137" s="1"/>
      <x:c r="I10137" s="53">
        <x:f t="shared" si="1886"/>
        <x:v>15</x:v>
      </x:c>
      <x:c r="J10137" s="53">
        <x:f t="shared" si="1887"/>
        <x:v>10</x:v>
      </x:c>
      <x:c r="K10137" s="53">
        <x:f t="shared" si="1888"/>
        <x:v>16</x:v>
      </x:c>
      <x:c r="L10137" s="53">
        <x:f t="shared" si="1889"/>
        <x:v>41</x:v>
      </x:c>
      <x:c r="M10137" s="54">
        <x:f t="shared" si="1890"/>
        <x:v>6901.6308663161426</x:v>
      </x:c>
      <x:c r="N10137" s="54">
        <x:f t="shared" si="1891"/>
        <x:v>4.2927992127195438</x:v>
      </x:c>
      <x:c r="O10137" s="55">
        <x:f t="shared" si="1892"/>
        <x:v>196140</x:v>
      </x:c>
      <x:c r="P10137" s="55">
        <x:f t="shared" si="1893"/>
        <x:v>31680</x:v>
      </x:c>
      <x:c r="Q10137" s="55">
        <x:f t="shared" si="1894"/>
        <x:v>132319.98031798858</x:v>
      </x:c>
      <x:c r="R10137" s="55">
        <x:f t="shared" si="1895"/>
        <x:v>12140.019682011422</x:v>
      </x:c>
      <x:c r="S10137" s="1" t="str">
        <x:f t="shared" si="1896"/>
        <x:v>NO</x:v>
      </x:c>
      <x:c r="T10137" s="1">
        <x:f t="shared" si="1897"/>
        <x:v>-9.9999999999999997E+98</x:v>
      </x:c>
    </x:row>
    <x:row r="10138">
      <x:c r="A10138" s="1"/>
      <x:c r="B10138" s="1"/>
      <x:c r="C10138" s="1"/>
      <x:c r="D10138" s="1"/>
      <x:c r="E10138" s="1"/>
      <x:c r="F10138" s="1"/>
      <x:c r="G10138" s="1"/>
      <x:c r="H10138" s="1"/>
      <x:c r="I10138" s="53">
        <x:f t="shared" si="1886"/>
        <x:v>15</x:v>
      </x:c>
      <x:c r="J10138" s="53">
        <x:f t="shared" si="1887"/>
        <x:v>10</x:v>
      </x:c>
      <x:c r="K10138" s="53">
        <x:f t="shared" si="1888"/>
        <x:v>17</x:v>
      </x:c>
      <x:c r="L10138" s="53">
        <x:f t="shared" si="1889"/>
        <x:v>42</x:v>
      </x:c>
      <x:c r="M10138" s="54">
        <x:f t="shared" si="1890"/>
        <x:v>6968.1910897626831</x:v>
      </x:c>
      <x:c r="N10138" s="54">
        <x:f t="shared" si="1891"/>
        <x:v>4.3390215901129743</x:v>
      </x:c>
      <x:c r="O10138" s="55">
        <x:f t="shared" si="1892"/>
        <x:v>198840</x:v>
      </x:c>
      <x:c r="P10138" s="55">
        <x:f t="shared" si="1893"/>
        <x:v>32560</x:v>
      </x:c>
      <x:c r="Q10138" s="55">
        <x:f t="shared" si="1894"/>
        <x:v>133475.53975282435</x:v>
      </x:c>
      <x:c r="R10138" s="55">
        <x:f t="shared" si="1895"/>
        <x:v>12804.460247175652</x:v>
      </x:c>
      <x:c r="S10138" s="1" t="str">
        <x:f t="shared" si="1896"/>
        <x:v>NO</x:v>
      </x:c>
      <x:c r="T10138" s="1">
        <x:f t="shared" si="1897"/>
        <x:v>-9.9999999999999997E+98</x:v>
      </x:c>
    </x:row>
    <x:row r="10139">
      <x:c r="A10139" s="1"/>
      <x:c r="B10139" s="1"/>
      <x:c r="C10139" s="1"/>
      <x:c r="D10139" s="1"/>
      <x:c r="E10139" s="1"/>
      <x:c r="F10139" s="1"/>
      <x:c r="G10139" s="1"/>
      <x:c r="H10139" s="1"/>
      <x:c r="I10139" s="53">
        <x:f t="shared" si="1886"/>
        <x:v>15</x:v>
      </x:c>
      <x:c r="J10139" s="53">
        <x:f t="shared" si="1887"/>
        <x:v>10</x:v>
      </x:c>
      <x:c r="K10139" s="53">
        <x:f t="shared" si="1888"/>
        <x:v>18</x:v>
      </x:c>
      <x:c r="L10139" s="53">
        <x:f t="shared" si="1889"/>
        <x:v>43</x:v>
      </x:c>
      <x:c r="M10139" s="54">
        <x:f t="shared" si="1890"/>
        <x:v>7036.2780812212704</x:v>
      </x:c>
      <x:c r="N10139" s="54">
        <x:f t="shared" si="1891"/>
        <x:v>4.3863042230703266</x:v>
      </x:c>
      <x:c r="O10139" s="55">
        <x:f t="shared" si="1892"/>
        <x:v>201540</x:v>
      </x:c>
      <x:c r="P10139" s="55">
        <x:f t="shared" si="1893"/>
        <x:v>33440</x:v>
      </x:c>
      <x:c r="Q10139" s="55">
        <x:f t="shared" si="1894"/>
        <x:v>134657.60557675816</x:v>
      </x:c>
      <x:c r="R10139" s="55">
        <x:f t="shared" si="1895"/>
        <x:v>13442.394423241843</x:v>
      </x:c>
      <x:c r="S10139" s="1" t="str">
        <x:f t="shared" si="1896"/>
        <x:v>NO</x:v>
      </x:c>
      <x:c r="T10139" s="1">
        <x:f t="shared" si="1897"/>
        <x:v>-9.9999999999999997E+98</x:v>
      </x:c>
    </x:row>
    <x:row r="10140">
      <x:c r="A10140" s="1"/>
      <x:c r="B10140" s="1"/>
      <x:c r="C10140" s="1"/>
      <x:c r="D10140" s="1"/>
      <x:c r="E10140" s="1"/>
      <x:c r="F10140" s="1"/>
      <x:c r="G10140" s="1"/>
      <x:c r="H10140" s="1"/>
      <x:c r="I10140" s="53">
        <x:f t="shared" si="1886"/>
        <x:v>15</x:v>
      </x:c>
      <x:c r="J10140" s="53">
        <x:f t="shared" si="1887"/>
        <x:v>10</x:v>
      </x:c>
      <x:c r="K10140" s="53">
        <x:f t="shared" si="1888"/>
        <x:v>19</x:v>
      </x:c>
      <x:c r="L10140" s="53">
        <x:f t="shared" si="1889"/>
        <x:v>44</x:v>
      </x:c>
      <x:c r="M10140" s="54">
        <x:f t="shared" si="1890"/>
        <x:v>7105.919609857292</x:v>
      </x:c>
      <x:c r="N10140" s="54">
        <x:f t="shared" si="1891"/>
        <x:v>4.4346663957342303</x:v>
      </x:c>
      <x:c r="O10140" s="55">
        <x:f t="shared" si="1892"/>
        <x:v>204240</x:v>
      </x:c>
      <x:c r="P10140" s="55">
        <x:f t="shared" si="1893"/>
        <x:v>34320</x:v>
      </x:c>
      <x:c r="Q10140" s="55">
        <x:f t="shared" si="1894"/>
        <x:v>135866.65989335577</x:v>
      </x:c>
      <x:c r="R10140" s="55">
        <x:f t="shared" si="1895"/>
        <x:v>14053.340106644231</x:v>
      </x:c>
      <x:c r="S10140" s="1" t="str">
        <x:f t="shared" si="1896"/>
        <x:v>NO</x:v>
      </x:c>
      <x:c r="T10140" s="1">
        <x:f t="shared" si="1897"/>
        <x:v>-9.9999999999999997E+98</x:v>
      </x:c>
    </x:row>
    <x:row r="10141">
      <x:c r="A10141" s="1"/>
      <x:c r="B10141" s="1"/>
      <x:c r="C10141" s="1"/>
      <x:c r="D10141" s="1"/>
      <x:c r="E10141" s="1"/>
      <x:c r="F10141" s="1"/>
      <x:c r="G10141" s="1"/>
      <x:c r="H10141" s="1"/>
      <x:c r="I10141" s="53">
        <x:f t="shared" si="1886"/>
        <x:v>15</x:v>
      </x:c>
      <x:c r="J10141" s="53">
        <x:f t="shared" si="1887"/>
        <x:v>10</x:v>
      </x:c>
      <x:c r="K10141" s="53">
        <x:f t="shared" si="1888"/>
        <x:v>20</x:v>
      </x:c>
      <x:c r="L10141" s="53">
        <x:f t="shared" si="1889"/>
        <x:v>45</x:v>
      </x:c>
      <x:c r="M10141" s="54">
        <x:f t="shared" si="1890"/>
        <x:v>7177.1439005077691</x:v>
      </x:c>
      <x:c r="N10141" s="54">
        <x:f t="shared" si="1891"/>
        <x:v>4.4841277086859508</x:v>
      </x:c>
      <x:c r="O10141" s="55">
        <x:f t="shared" si="1892"/>
        <x:v>206940</x:v>
      </x:c>
      <x:c r="P10141" s="55">
        <x:f t="shared" si="1893"/>
        <x:v>35200</x:v>
      </x:c>
      <x:c r="Q10141" s="55">
        <x:f t="shared" si="1894"/>
        <x:v>137103.19271714875</x:v>
      </x:c>
      <x:c r="R10141" s="55">
        <x:f t="shared" si="1895"/>
        <x:v>14636.807282851252</x:v>
      </x:c>
      <x:c r="S10141" s="1" t="str">
        <x:f t="shared" si="1896"/>
        <x:v>NO</x:v>
      </x:c>
      <x:c r="T10141" s="1">
        <x:f t="shared" si="1897"/>
        <x:v>-9.9999999999999997E+98</x:v>
      </x:c>
    </x:row>
    <x:row r="10142">
      <x:c r="A10142" s="1"/>
      <x:c r="B10142" s="1"/>
      <x:c r="C10142" s="1"/>
      <x:c r="D10142" s="1"/>
      <x:c r="E10142" s="1"/>
      <x:c r="F10142" s="1"/>
      <x:c r="G10142" s="1"/>
      <x:c r="H10142" s="1"/>
      <x:c r="I10142" s="53">
        <x:f t="shared" si="1886"/>
        <x:v>15</x:v>
      </x:c>
      <x:c r="J10142" s="53">
        <x:f t="shared" si="1887"/>
        <x:v>10</x:v>
      </x:c>
      <x:c r="K10142" s="53">
        <x:f t="shared" si="1888"/>
        <x:v>21</x:v>
      </x:c>
      <x:c r="L10142" s="53">
        <x:f t="shared" si="1889"/>
        <x:v>46</x:v>
      </x:c>
      <x:c r="M10142" s="54">
        <x:f t="shared" si="1890"/>
        <x:v>7249.9796407342128</x:v>
      </x:c>
      <x:c r="N10142" s="54">
        <x:f t="shared" si="1891"/>
        <x:v>4.5347080838432037</x:v>
      </x:c>
      <x:c r="O10142" s="55">
        <x:f t="shared" si="1892"/>
        <x:v>209640</x:v>
      </x:c>
      <x:c r="P10142" s="55">
        <x:f t="shared" si="1893"/>
        <x:v>36080</x:v>
      </x:c>
      <x:c r="Q10142" s="55">
        <x:f t="shared" si="1894"/>
        <x:v>138367.70209608009</x:v>
      </x:c>
      <x:c r="R10142" s="55">
        <x:f t="shared" si="1895"/>
        <x:v>15192.297903919913</x:v>
      </x:c>
      <x:c r="S10142" s="1" t="str">
        <x:f t="shared" si="1896"/>
        <x:v>NO</x:v>
      </x:c>
      <x:c r="T10142" s="1">
        <x:f t="shared" si="1897"/>
        <x:v>-9.9999999999999997E+98</x:v>
      </x:c>
    </x:row>
    <x:row r="10143">
      <x:c r="A10143" s="1"/>
      <x:c r="B10143" s="1"/>
      <x:c r="C10143" s="1"/>
      <x:c r="D10143" s="1"/>
      <x:c r="E10143" s="1"/>
      <x:c r="F10143" s="1"/>
      <x:c r="G10143" s="1"/>
      <x:c r="H10143" s="1"/>
      <x:c r="I10143" s="53">
        <x:f t="shared" si="1886"/>
        <x:v>15</x:v>
      </x:c>
      <x:c r="J10143" s="53">
        <x:f t="shared" si="1887"/>
        <x:v>10</x:v>
      </x:c>
      <x:c r="K10143" s="53">
        <x:f t="shared" si="1888"/>
        <x:v>22</x:v>
      </x:c>
      <x:c r="L10143" s="53">
        <x:f t="shared" si="1889"/>
        <x:v>47</x:v>
      </x:c>
      <x:c r="M10143" s="54">
        <x:f t="shared" si="1890"/>
        <x:v>7324.4559879806093</x:v>
      </x:c>
      <x:c r="N10143" s="54">
        <x:f t="shared" si="1891"/>
        <x:v>4.586427769430979</x:v>
      </x:c>
      <x:c r="O10143" s="55">
        <x:f t="shared" si="1892"/>
        <x:v>212340</x:v>
      </x:c>
      <x:c r="P10143" s="55">
        <x:f t="shared" si="1893"/>
        <x:v>36960</x:v>
      </x:c>
      <x:c r="Q10143" s="55">
        <x:f t="shared" si="1894"/>
        <x:v>139660.69423577446</x:v>
      </x:c>
      <x:c r="R10143" s="55">
        <x:f t="shared" si="1895"/>
        <x:v>15719.305764225544</x:v>
      </x:c>
      <x:c r="S10143" s="1" t="str">
        <x:f t="shared" si="1896"/>
        <x:v>NO</x:v>
      </x:c>
      <x:c r="T10143" s="1">
        <x:f t="shared" si="1897"/>
        <x:v>-9.9999999999999997E+98</x:v>
      </x:c>
    </x:row>
    <x:row r="10144">
      <x:c r="A10144" s="1"/>
      <x:c r="B10144" s="1"/>
      <x:c r="C10144" s="1"/>
      <x:c r="D10144" s="1"/>
      <x:c r="E10144" s="1"/>
      <x:c r="F10144" s="1"/>
      <x:c r="G10144" s="1"/>
      <x:c r="H10144" s="1"/>
      <x:c r="I10144" s="53">
        <x:f t="shared" si="1886"/>
        <x:v>15</x:v>
      </x:c>
      <x:c r="J10144" s="53">
        <x:f t="shared" si="1887"/>
        <x:v>10</x:v>
      </x:c>
      <x:c r="K10144" s="53">
        <x:f t="shared" si="1888"/>
        <x:v>23</x:v>
      </x:c>
      <x:c r="L10144" s="53">
        <x:f t="shared" si="1889"/>
        <x:v>48</x:v>
      </x:c>
      <x:c r="M10144" s="54">
        <x:f t="shared" si="1890"/>
        <x:v>7400.6025768380459</x:v>
      </x:c>
      <x:c r="N10144" s="54">
        <x:f t="shared" si="1891"/>
        <x:v>4.6393073450264204</x:v>
      </x:c>
      <x:c r="O10144" s="55">
        <x:f t="shared" si="1892"/>
        <x:v>215040</x:v>
      </x:c>
      <x:c r="P10144" s="55">
        <x:f t="shared" si="1893"/>
        <x:v>37840</x:v>
      </x:c>
      <x:c r="Q10144" s="55">
        <x:f t="shared" si="1894"/>
        <x:v>140982.68362566052</x:v>
      </x:c>
      <x:c r="R10144" s="55">
        <x:f t="shared" si="1895"/>
        <x:v>16217.316374339483</x:v>
      </x:c>
      <x:c r="S10144" s="1" t="str">
        <x:f t="shared" si="1896"/>
        <x:v>NO</x:v>
      </x:c>
      <x:c r="T10144" s="1">
        <x:f t="shared" si="1897"/>
        <x:v>-9.9999999999999997E+98</x:v>
      </x:c>
    </x:row>
    <x:row r="10145">
      <x:c r="A10145" s="1"/>
      <x:c r="B10145" s="1"/>
      <x:c r="C10145" s="1"/>
      <x:c r="D10145" s="1"/>
      <x:c r="E10145" s="1"/>
      <x:c r="F10145" s="1"/>
      <x:c r="G10145" s="1"/>
      <x:c r="H10145" s="1"/>
      <x:c r="I10145" s="53">
        <x:f t="shared" si="1886"/>
        <x:v>15</x:v>
      </x:c>
      <x:c r="J10145" s="53">
        <x:f t="shared" si="1887"/>
        <x:v>10</x:v>
      </x:c>
      <x:c r="K10145" s="53">
        <x:f t="shared" si="1888"/>
        <x:v>24</x:v>
      </x:c>
      <x:c r="L10145" s="53">
        <x:f t="shared" si="1889"/>
        <x:v>49</x:v>
      </x:c>
      <x:c r="M10145" s="54">
        <x:f t="shared" si="1890"/>
        <x:v>7478.4495264175412</x:v>
      </x:c>
      <x:c r="N10145" s="54">
        <x:f t="shared" si="1891"/>
        <x:v>4.6933677266788481</x:v>
      </x:c>
      <x:c r="O10145" s="55">
        <x:f t="shared" si="1892"/>
        <x:v>217740</x:v>
      </x:c>
      <x:c r="P10145" s="55">
        <x:f t="shared" si="1893"/>
        <x:v>38720</x:v>
      </x:c>
      <x:c r="Q10145" s="55">
        <x:f t="shared" si="1894"/>
        <x:v>142334.19316697121</x:v>
      </x:c>
      <x:c r="R10145" s="55">
        <x:f t="shared" si="1895"/>
        <x:v>16685.806833028793</x:v>
      </x:c>
      <x:c r="S10145" s="1" t="str">
        <x:f t="shared" si="1896"/>
        <x:v>NO</x:v>
      </x:c>
      <x:c r="T10145" s="1">
        <x:f t="shared" si="1897"/>
        <x:v>-9.9999999999999997E+98</x:v>
      </x:c>
    </x:row>
    <x:row r="10146">
      <x:c r="A10146" s="1"/>
      <x:c r="B10146" s="1"/>
      <x:c r="C10146" s="1"/>
      <x:c r="D10146" s="1"/>
      <x:c r="E10146" s="1"/>
      <x:c r="F10146" s="1"/>
      <x:c r="G10146" s="1"/>
      <x:c r="H10146" s="1"/>
      <x:c r="I10146" s="53">
        <x:f t="shared" si="1886"/>
        <x:v>15</x:v>
      </x:c>
      <x:c r="J10146" s="53">
        <x:f t="shared" si="1887"/>
        <x:v>10</x:v>
      </x:c>
      <x:c r="K10146" s="53">
        <x:f t="shared" si="1888"/>
        <x:v>25</x:v>
      </x:c>
      <x:c r="L10146" s="53">
        <x:f t="shared" si="1889"/>
        <x:v>50</x:v>
      </x:c>
      <x:c r="M10146" s="54">
        <x:f t="shared" si="1890"/>
        <x:v>7558.0274478326392</x:v>
      </x:c>
      <x:c r="N10146" s="54">
        <x:f t="shared" si="1891"/>
        <x:v>4.7486301721059991</x:v>
      </x:c>
      <x:c r="O10146" s="55">
        <x:f t="shared" si="1892"/>
        <x:v>220440</x:v>
      </x:c>
      <x:c r="P10146" s="55">
        <x:f t="shared" si="1893"/>
        <x:v>39600</x:v>
      </x:c>
      <x:c r="Q10146" s="55">
        <x:f t="shared" si="1894"/>
        <x:v>143715.75430264999</x:v>
      </x:c>
      <x:c r="R10146" s="55">
        <x:f t="shared" si="1895"/>
        <x:v>17124.245697350008</x:v>
      </x:c>
      <x:c r="S10146" s="1" t="str">
        <x:f t="shared" si="1896"/>
        <x:v>NO</x:v>
      </x:c>
      <x:c r="T10146" s="1">
        <x:f t="shared" si="1897"/>
        <x:v>-9.9999999999999997E+98</x:v>
      </x:c>
    </x:row>
    <x:row r="10147">
      <x:c r="A10147" s="1"/>
      <x:c r="B10147" s="1"/>
      <x:c r="C10147" s="1"/>
      <x:c r="D10147" s="1"/>
      <x:c r="E10147" s="1"/>
      <x:c r="F10147" s="1"/>
      <x:c r="G10147" s="1"/>
      <x:c r="H10147" s="1"/>
      <x:c r="I10147" s="53">
        <x:f t="shared" si="1886"/>
        <x:v>15</x:v>
      </x:c>
      <x:c r="J10147" s="53">
        <x:f t="shared" si="1887"/>
        <x:v>10</x:v>
      </x:c>
      <x:c r="K10147" s="53">
        <x:f t="shared" si="1888"/>
        <x:v>26</x:v>
      </x:c>
      <x:c r="L10147" s="53">
        <x:f t="shared" si="1889"/>
        <x:v>51</x:v>
      </x:c>
      <x:c r="M10147" s="54">
        <x:f t="shared" si="1890"/>
        <x:v>7639.3674517933568</x:v>
      </x:c>
      <x:c r="N10147" s="54">
        <x:f t="shared" si="1891"/>
        <x:v>4.8051162859676086</x:v>
      </x:c>
      <x:c r="O10147" s="55">
        <x:f t="shared" si="1892"/>
        <x:v>223140</x:v>
      </x:c>
      <x:c r="P10147" s="55">
        <x:f t="shared" si="1893"/>
        <x:v>40480</x:v>
      </x:c>
      <x:c r="Q10147" s="55">
        <x:f t="shared" si="1894"/>
        <x:v>145127.9071491902</x:v>
      </x:c>
      <x:c r="R10147" s="55">
        <x:f t="shared" si="1895"/>
        <x:v>17532.0928508098</x:v>
      </x:c>
      <x:c r="S10147" s="1" t="str">
        <x:f t="shared" si="1896"/>
        <x:v>NO</x:v>
      </x:c>
      <x:c r="T10147" s="1">
        <x:f t="shared" si="1897"/>
        <x:v>-9.9999999999999997E+98</x:v>
      </x:c>
    </x:row>
    <x:row r="10148">
      <x:c r="A10148" s="1"/>
      <x:c r="B10148" s="1"/>
      <x:c r="C10148" s="1"/>
      <x:c r="D10148" s="1"/>
      <x:c r="E10148" s="1"/>
      <x:c r="F10148" s="1"/>
      <x:c r="G10148" s="1"/>
      <x:c r="H10148" s="1"/>
      <x:c r="I10148" s="53">
        <x:f t="shared" si="1886"/>
        <x:v>15</x:v>
      </x:c>
      <x:c r="J10148" s="53">
        <x:f t="shared" si="1887"/>
        <x:v>10</x:v>
      </x:c>
      <x:c r="K10148" s="53">
        <x:f t="shared" si="1888"/>
        <x:v>27</x:v>
      </x:c>
      <x:c r="L10148" s="53">
        <x:f t="shared" si="1889"/>
        <x:v>52</x:v>
      </x:c>
      <x:c r="M10148" s="54">
        <x:f t="shared" si="1890"/>
        <x:v>7722.5011563131138</x:v>
      </x:c>
      <x:c r="N10148" s="54">
        <x:f t="shared" si="1891"/>
        <x:v>4.8628480252174402</x:v>
      </x:c>
      <x:c r="O10148" s="55">
        <x:f t="shared" si="1892"/>
        <x:v>225840</x:v>
      </x:c>
      <x:c r="P10148" s="55">
        <x:f t="shared" si="1893"/>
        <x:v>41360</x:v>
      </x:c>
      <x:c r="Q10148" s="55">
        <x:f t="shared" si="1894"/>
        <x:v>146571.20063043601</x:v>
      </x:c>
      <x:c r="R10148" s="55">
        <x:f t="shared" si="1895"/>
        <x:v>17908.799369563989</x:v>
      </x:c>
      <x:c r="S10148" s="1" t="str">
        <x:f t="shared" si="1896"/>
        <x:v>NO</x:v>
      </x:c>
      <x:c r="T10148" s="1">
        <x:f t="shared" si="1897"/>
        <x:v>-9.9999999999999997E+98</x:v>
      </x:c>
    </x:row>
    <x:row r="10149">
      <x:c r="A10149" s="1"/>
      <x:c r="B10149" s="1"/>
      <x:c r="C10149" s="1"/>
      <x:c r="D10149" s="1"/>
      <x:c r="E10149" s="1"/>
      <x:c r="F10149" s="1"/>
      <x:c r="G10149" s="1"/>
      <x:c r="H10149" s="1"/>
      <x:c r="I10149" s="53">
        <x:f t="shared" si="1886"/>
        <x:v>15</x:v>
      </x:c>
      <x:c r="J10149" s="53">
        <x:f t="shared" si="1887"/>
        <x:v>10</x:v>
      </x:c>
      <x:c r="K10149" s="53">
        <x:f t="shared" si="1888"/>
        <x:v>28</x:v>
      </x:c>
      <x:c r="L10149" s="53">
        <x:f t="shared" si="1889"/>
        <x:v>53</x:v>
      </x:c>
      <x:c r="M10149" s="54">
        <x:f t="shared" si="1890"/>
        <x:v>7807.4606945302676</x:v>
      </x:c>
      <x:c r="N10149" s="54">
        <x:f t="shared" si="1891"/>
        <x:v>4.9218477045349083</x:v>
      </x:c>
      <x:c r="O10149" s="55">
        <x:f t="shared" si="1892"/>
        <x:v>228540</x:v>
      </x:c>
      <x:c r="P10149" s="55">
        <x:f t="shared" si="1893"/>
        <x:v>42240</x:v>
      </x:c>
      <x:c r="Q10149" s="55">
        <x:f t="shared" si="1894"/>
        <x:v>148046.1926133727</x:v>
      </x:c>
      <x:c r="R10149" s="55">
        <x:f t="shared" si="1895"/>
        <x:v>18253.807386627304</x:v>
      </x:c>
      <x:c r="S10149" s="1" t="str">
        <x:f t="shared" si="1896"/>
        <x:v>NO</x:v>
      </x:c>
      <x:c r="T10149" s="1">
        <x:f t="shared" si="1897"/>
        <x:v>-9.9999999999999997E+98</x:v>
      </x:c>
    </x:row>
    <x:row r="10150">
      <x:c r="A10150" s="1"/>
      <x:c r="B10150" s="1"/>
      <x:c r="C10150" s="1"/>
      <x:c r="D10150" s="1"/>
      <x:c r="E10150" s="1"/>
      <x:c r="F10150" s="1"/>
      <x:c r="G10150" s="1"/>
      <x:c r="H10150" s="1"/>
      <x:c r="I10150" s="53">
        <x:f t="shared" si="1886"/>
        <x:v>15</x:v>
      </x:c>
      <x:c r="J10150" s="53">
        <x:f t="shared" si="1887"/>
        <x:v>10</x:v>
      </x:c>
      <x:c r="K10150" s="53">
        <x:f t="shared" si="1888"/>
        <x:v>29</x:v>
      </x:c>
      <x:c r="L10150" s="53">
        <x:f t="shared" si="1889"/>
        <x:v>54</x:v>
      </x:c>
      <x:c r="M10150" s="54">
        <x:f t="shared" si="1890"/>
        <x:v>7894.2787226459204</x:v>
      </x:c>
      <x:c r="N10150" s="54">
        <x:f t="shared" si="1891"/>
        <x:v>4.9821380018374448</x:v>
      </x:c>
      <x:c r="O10150" s="55">
        <x:f t="shared" si="1892"/>
        <x:v>231240</x:v>
      </x:c>
      <x:c r="P10150" s="55">
        <x:f t="shared" si="1893"/>
        <x:v>43120</x:v>
      </x:c>
      <x:c r="Q10150" s="55">
        <x:f t="shared" si="1894"/>
        <x:v>149553.4500459361</x:v>
      </x:c>
      <x:c r="R10150" s="55">
        <x:f t="shared" si="1895"/>
        <x:v>18566.549954063899</x:v>
      </x:c>
      <x:c r="S10150" s="1" t="str">
        <x:f t="shared" si="1896"/>
        <x:v>NO</x:v>
      </x:c>
      <x:c r="T10150" s="1">
        <x:f t="shared" si="1897"/>
        <x:v>-9.9999999999999997E+98</x:v>
      </x:c>
    </x:row>
    <x:row r="10151">
      <x:c r="A10151" s="1"/>
      <x:c r="B10151" s="1"/>
      <x:c r="C10151" s="1"/>
      <x:c r="D10151" s="1"/>
      <x:c r="E10151" s="1"/>
      <x:c r="F10151" s="1"/>
      <x:c r="G10151" s="1"/>
      <x:c r="H10151" s="1"/>
      <x:c r="I10151" s="53">
        <x:f t="shared" si="1886"/>
        <x:v>15</x:v>
      </x:c>
      <x:c r="J10151" s="53">
        <x:f t="shared" si="1887"/>
        <x:v>10</x:v>
      </x:c>
      <x:c r="K10151" s="53">
        <x:f t="shared" si="1888"/>
        <x:v>30</x:v>
      </x:c>
      <x:c r="L10151" s="53">
        <x:f t="shared" si="1889"/>
        <x:v>55</x:v>
      </x:c>
      <x:c r="M10151" s="54">
        <x:f t="shared" si="1890"/>
        <x:v>7982.9884279796916</x:v>
      </x:c>
      <x:c r="N10151" s="54">
        <x:f t="shared" si="1891"/>
        <x:v>5.043741963874786</x:v>
      </x:c>
      <x:c r="O10151" s="55">
        <x:f t="shared" si="1892"/>
        <x:v>233940</x:v>
      </x:c>
      <x:c r="P10151" s="55">
        <x:f t="shared" si="1893"/>
        <x:v>44000</x:v>
      </x:c>
      <x:c r="Q10151" s="55">
        <x:f t="shared" si="1894"/>
        <x:v>151093.54909686965</x:v>
      </x:c>
      <x:c r="R10151" s="55">
        <x:f t="shared" si="1895"/>
        <x:v>18846.450903130346</x:v>
      </x:c>
      <x:c r="S10151" s="1" t="str">
        <x:f t="shared" si="1896"/>
        <x:v>NO</x:v>
      </x:c>
      <x:c r="T10151" s="1">
        <x:f t="shared" si="1897"/>
        <x:v>-9.9999999999999997E+98</x:v>
      </x:c>
    </x:row>
    <x:row r="10152">
      <x:c r="A10152" s="1"/>
      <x:c r="B10152" s="1"/>
      <x:c r="C10152" s="1"/>
      <x:c r="D10152" s="1"/>
      <x:c r="E10152" s="1"/>
      <x:c r="F10152" s="1"/>
      <x:c r="G10152" s="1"/>
      <x:c r="H10152" s="1"/>
      <x:c r="I10152" s="53">
        <x:f t="shared" si="1886"/>
        <x:v>15</x:v>
      </x:c>
      <x:c r="J10152" s="53">
        <x:f t="shared" si="1887"/>
        <x:v>11</x:v>
      </x:c>
      <x:c r="K10152" s="53">
        <x:f t="shared" si="1888"/>
        <x:v>0</x:v>
      </x:c>
      <x:c r="L10152" s="53">
        <x:f t="shared" si="1889"/>
        <x:v>26</x:v>
      </x:c>
      <x:c r="M10152" s="54">
        <x:f t="shared" si="1890"/>
        <x:v>6072.2736257855531</x:v>
      </x:c>
      <x:c r="N10152" s="54">
        <x:f t="shared" si="1891"/>
        <x:v>3.7168566845733007</x:v>
      </x:c>
      <x:c r="O10152" s="55">
        <x:f t="shared" si="1892"/>
        <x:v>155034</x:v>
      </x:c>
      <x:c r="P10152" s="55">
        <x:f t="shared" si="1893"/>
        <x:v>18040</x:v>
      </x:c>
      <x:c r="Q10152" s="55">
        <x:f t="shared" si="1894"/>
        <x:v>117921.41711433252</x:v>
      </x:c>
      <x:c r="R10152" s="55">
        <x:f t="shared" si="1895"/>
        <x:v>-927.41711433252203</x:v>
      </x:c>
      <x:c r="S10152" s="1" t="str">
        <x:f t="shared" si="1896"/>
        <x:v>YES</x:v>
      </x:c>
      <x:c r="T10152" s="1">
        <x:f t="shared" si="1897"/>
        <x:v>-927.41711433252203</x:v>
      </x:c>
    </x:row>
    <x:row r="10153">
      <x:c r="A10153" s="1"/>
      <x:c r="B10153" s="1"/>
      <x:c r="C10153" s="1"/>
      <x:c r="D10153" s="1"/>
      <x:c r="E10153" s="1"/>
      <x:c r="F10153" s="1"/>
      <x:c r="G10153" s="1"/>
      <x:c r="H10153" s="1"/>
      <x:c r="I10153" s="53">
        <x:f t="shared" si="1886"/>
        <x:v>15</x:v>
      </x:c>
      <x:c r="J10153" s="53">
        <x:f t="shared" si="1887"/>
        <x:v>11</x:v>
      </x:c>
      <x:c r="K10153" s="53">
        <x:f t="shared" si="1888"/>
        <x:v>1</x:v>
      </x:c>
      <x:c r="L10153" s="53">
        <x:f t="shared" si="1889"/>
        <x:v>27</x:v>
      </x:c>
      <x:c r="M10153" s="54">
        <x:f t="shared" si="1890"/>
        <x:v>6117.8361257855531</x:v>
      </x:c>
      <x:c r="N10153" s="54">
        <x:f t="shared" si="1891"/>
        <x:v>3.7484973095733007</x:v>
      </x:c>
      <x:c r="O10153" s="55">
        <x:f t="shared" si="1892"/>
        <x:v>157734</x:v>
      </x:c>
      <x:c r="P10153" s="55">
        <x:f t="shared" si="1893"/>
        <x:v>18920</x:v>
      </x:c>
      <x:c r="Q10153" s="55">
        <x:f t="shared" si="1894"/>
        <x:v>118712.43273933252</x:v>
      </x:c>
      <x:c r="R10153" s="55">
        <x:f t="shared" si="1895"/>
        <x:v>101.56726066747797</x:v>
      </x:c>
      <x:c r="S10153" s="1" t="str">
        <x:f t="shared" si="1896"/>
        <x:v>YES</x:v>
      </x:c>
      <x:c r="T10153" s="1">
        <x:f t="shared" si="1897"/>
        <x:v>101.56726066747797</x:v>
      </x:c>
    </x:row>
    <x:row r="10154">
      <x:c r="A10154" s="1"/>
      <x:c r="B10154" s="1"/>
      <x:c r="C10154" s="1"/>
      <x:c r="D10154" s="1"/>
      <x:c r="E10154" s="1"/>
      <x:c r="F10154" s="1"/>
      <x:c r="G10154" s="1"/>
      <x:c r="H10154" s="1"/>
      <x:c r="I10154" s="53">
        <x:f t="shared" si="1886"/>
        <x:v>15</x:v>
      </x:c>
      <x:c r="J10154" s="53">
        <x:f t="shared" si="1887"/>
        <x:v>11</x:v>
      </x:c>
      <x:c r="K10154" s="53">
        <x:f t="shared" si="1888"/>
        <x:v>2</x:v>
      </x:c>
      <x:c r="L10154" s="53">
        <x:f t="shared" si="1889"/>
        <x:v>28</x:v>
      </x:c>
      <x:c r="M10154" s="54">
        <x:f t="shared" si="1890"/>
        <x:v>6164.5376882855535</x:v>
      </x:c>
      <x:c r="N10154" s="54">
        <x:f t="shared" si="1891"/>
        <x:v>3.7809289501983012</x:v>
      </x:c>
      <x:c r="O10154" s="55">
        <x:f t="shared" si="1892"/>
        <x:v>160434</x:v>
      </x:c>
      <x:c r="P10154" s="55">
        <x:f t="shared" si="1893"/>
        <x:v>19800</x:v>
      </x:c>
      <x:c r="Q10154" s="55">
        <x:f t="shared" si="1894"/>
        <x:v>119523.22375495752</x:v>
      </x:c>
      <x:c r="R10154" s="55">
        <x:f t="shared" si="1895"/>
        <x:v>1110.776245042478</x:v>
      </x:c>
      <x:c r="S10154" s="1" t="str">
        <x:f t="shared" si="1896"/>
        <x:v>YES</x:v>
      </x:c>
      <x:c r="T10154" s="1">
        <x:f t="shared" si="1897"/>
        <x:v>1110.776245042478</x:v>
      </x:c>
    </x:row>
    <x:row r="10155">
      <x:c r="A10155" s="1"/>
      <x:c r="B10155" s="1"/>
      <x:c r="C10155" s="1"/>
      <x:c r="D10155" s="1"/>
      <x:c r="E10155" s="1"/>
      <x:c r="F10155" s="1"/>
      <x:c r="G10155" s="1"/>
      <x:c r="H10155" s="1"/>
      <x:c r="I10155" s="53">
        <x:f t="shared" si="1886"/>
        <x:v>15</x:v>
      </x:c>
      <x:c r="J10155" s="53">
        <x:f t="shared" si="1887"/>
        <x:v>11</x:v>
      </x:c>
      <x:c r="K10155" s="53">
        <x:f t="shared" si="1888"/>
        <x:v>3</x:v>
      </x:c>
      <x:c r="L10155" s="53">
        <x:f t="shared" si="1889"/>
        <x:v>29</x:v>
      </x:c>
      <x:c r="M10155" s="54">
        <x:f t="shared" si="1890"/>
        <x:v>6212.3996707074284</x:v>
      </x:c>
      <x:c r="N10155" s="54">
        <x:f t="shared" si="1891"/>
        <x:v>3.8141664379912696</x:v>
      </x:c>
      <x:c r="O10155" s="55">
        <x:f t="shared" si="1892"/>
        <x:v>163134</x:v>
      </x:c>
      <x:c r="P10155" s="55">
        <x:f t="shared" si="1893"/>
        <x:v>20680</x:v>
      </x:c>
      <x:c r="Q10155" s="55">
        <x:f t="shared" si="1894"/>
        <x:v>120354.16094978174</x:v>
      </x:c>
      <x:c r="R10155" s="55">
        <x:f t="shared" si="1895"/>
        <x:v>2099.8390502182592</x:v>
      </x:c>
      <x:c r="S10155" s="1" t="str">
        <x:f t="shared" si="1896"/>
        <x:v>YES</x:v>
      </x:c>
      <x:c r="T10155" s="1">
        <x:f t="shared" si="1897"/>
        <x:v>2099.8390502182592</x:v>
      </x:c>
    </x:row>
    <x:row r="10156">
      <x:c r="A10156" s="1"/>
      <x:c r="B10156" s="1"/>
      <x:c r="C10156" s="1"/>
      <x:c r="D10156" s="1"/>
      <x:c r="E10156" s="1"/>
      <x:c r="F10156" s="1"/>
      <x:c r="G10156" s="1"/>
      <x:c r="H10156" s="1"/>
      <x:c r="I10156" s="53">
        <x:f t="shared" si="1886"/>
        <x:v>15</x:v>
      </x:c>
      <x:c r="J10156" s="53">
        <x:f t="shared" si="1887"/>
        <x:v>11</x:v>
      </x:c>
      <x:c r="K10156" s="53">
        <x:f t="shared" si="1888"/>
        <x:v>4</x:v>
      </x:c>
      <x:c r="L10156" s="53">
        <x:f t="shared" si="1889"/>
        <x:v>30</x:v>
      </x:c>
      <x:c r="M10156" s="54">
        <x:f t="shared" si="1890"/>
        <x:v>6261.4437864300844</x:v>
      </x:c>
      <x:c r="N10156" s="54">
        <x:f t="shared" si="1891"/>
        <x:v>3.8482248516875588</x:v>
      </x:c>
      <x:c r="O10156" s="55">
        <x:f t="shared" si="1892"/>
        <x:v>165834</x:v>
      </x:c>
      <x:c r="P10156" s="55">
        <x:f t="shared" si="1893"/>
        <x:v>21560</x:v>
      </x:c>
      <x:c r="Q10156" s="55">
        <x:f t="shared" si="1894"/>
        <x:v>121205.62129218897</x:v>
      </x:c>
      <x:c r="R10156" s="55">
        <x:f t="shared" si="1895"/>
        <x:v>3068.3787078110327</x:v>
      </x:c>
      <x:c r="S10156" s="1" t="str">
        <x:f t="shared" si="1896"/>
        <x:v>YES</x:v>
      </x:c>
      <x:c r="T10156" s="1">
        <x:f t="shared" si="1897"/>
        <x:v>3068.3787078110327</x:v>
      </x:c>
    </x:row>
    <x:row r="10157">
      <x:c r="A10157" s="1"/>
      <x:c r="B10157" s="1"/>
      <x:c r="C10157" s="1"/>
      <x:c r="D10157" s="1"/>
      <x:c r="E10157" s="1"/>
      <x:c r="F10157" s="1"/>
      <x:c r="G10157" s="1"/>
      <x:c r="H10157" s="1"/>
      <x:c r="I10157" s="53">
        <x:f t="shared" si="1886"/>
        <x:v>15</x:v>
      </x:c>
      <x:c r="J10157" s="53">
        <x:f t="shared" si="1887"/>
        <x:v>11</x:v>
      </x:c>
      <x:c r="K10157" s="53">
        <x:f t="shared" si="1888"/>
        <x:v>5</x:v>
      </x:c>
      <x:c r="L10157" s="53">
        <x:f t="shared" si="1889"/>
        <x:v>31</x:v>
      </x:c>
      <x:c r="M10157" s="54">
        <x:f t="shared" si="1890"/>
        <x:v>6311.6921103512877</x:v>
      </x:c>
      <x:c r="N10157" s="54">
        <x:f t="shared" si="1891"/>
        <x:v>3.8831195210772833</x:v>
      </x:c>
      <x:c r="O10157" s="55">
        <x:f t="shared" si="1892"/>
        <x:v>168534</x:v>
      </x:c>
      <x:c r="P10157" s="55">
        <x:f t="shared" si="1893"/>
        <x:v>22440</x:v>
      </x:c>
      <x:c r="Q10157" s="55">
        <x:f t="shared" si="1894"/>
        <x:v>122077.98802693207</x:v>
      </x:c>
      <x:c r="R10157" s="55">
        <x:f t="shared" si="1895"/>
        <x:v>4016.0119730679289</x:v>
      </x:c>
      <x:c r="S10157" s="1" t="str">
        <x:f t="shared" si="1896"/>
        <x:v>YES</x:v>
      </x:c>
      <x:c r="T10157" s="1">
        <x:f t="shared" si="1897"/>
        <x:v>4016.0119730679289</x:v>
      </x:c>
    </x:row>
    <x:row r="10158">
      <x:c r="A10158" s="1"/>
      <x:c r="B10158" s="1"/>
      <x:c r="C10158" s="1"/>
      <x:c r="D10158" s="1"/>
      <x:c r="E10158" s="1"/>
      <x:c r="F10158" s="1"/>
      <x:c r="G10158" s="1"/>
      <x:c r="H10158" s="1"/>
      <x:c r="I10158" s="53" t="n">
        <x:f t="shared" ref="I10158:I10221" si="1898">INT((ROW()-ROW($I$46))/((CARROT_CAP+1)*(MESCLUN_CAP+1)))</x:f>
        <x:v>15</x:v>
      </x:c>
      <x:c r="J10158" s="53" t="n">
        <x:f t="shared" ref="J10158:J10221" si="1899">MOD(INT((ROW()-ROW($I$46))/(MESCLUN_CAP+1)),CARROT_CAP+1)</x:f>
        <x:v>11</x:v>
      </x:c>
      <x:c r="K10158" s="53" t="n">
        <x:f t="shared" ref="K10158:K10221" si="1900">MOD(ROW()-ROW($I$46),MESCLUN_CAP+1)</x:f>
        <x:v>6</x:v>
      </x:c>
      <x:c r="L10158" s="53" t="n">
        <x:f t="shared" ref="L10158:L10221" si="1901">SUM(I10158:K10158)</x:f>
        <x:v>32</x:v>
      </x:c>
      <x:c r="M10158" s="54" t="n">
        <x:f t="shared" ref="M10158:M10221" si="1902">I10158*TOMATO_HOURS*WEEKS*(1+TOMATO_DIM)^I10158+J10158*CARROT_HOURS*WEEKS*(1+CARROT_DIM)^J10158+K10158*MESCLUN_HOURS*WEEKS*(1+MESCLUN_DIM)^K10158</x:f>
        <x:v>6363.167084532922</x:v>
      </x:c>
      <x:c r="N10158" s="54" t="n">
        <x:f t="shared" ref="N10158:N10221" si="1903">MAX(M10158-FARMER_HOURS,0)/TEMP_HOURS_PER_WORKER</x:f>
        <x:v>3.9188660309256402</x:v>
      </x:c>
      <x:c r="O10158" s="55" t="n">
        <x:f t="shared" ref="O10158:O10221" si="1904">I10158*TOMATO_PRICE+J10158*CARROT_PRICE+K10158*MESCLUN_PRICE</x:f>
        <x:v>171234</x:v>
      </x:c>
      <x:c r="P10158" s="55" t="n">
        <x:f t="shared" ref="P10158:P10221" si="1905">I10158*TOMATO_FERTILIZER+J10158*CARROT_FERTILIZER+K10158*MESCLUN_FERTILIZER</x:f>
        <x:v>23320</x:v>
      </x:c>
      <x:c r="Q10158" s="55" t="n">
        <x:f t="shared" ref="Q10158:Q10221" si="1906">MIN(M10158,FARMER_HOURS)*FARMER_RATE+MAX(M10158-FARMER_HOURS,0)*TEMP_RATE</x:f>
        <x:v>122971.650773141</x:v>
      </x:c>
      <x:c r="R10158" s="55" t="n">
        <x:f t="shared" ref="R10158:R10221" si="1907">O10158-P10158-Q10158-FIXED_COST</x:f>
        <x:v>4942.349226859005</x:v>
      </x:c>
      <x:c r="S10158" s="1" t="str">
        <x:f t="shared" ref="S10158:S10221" si="1908">IF(AND(L10158&lt;=TOTAL_BED_CAP,N10158&lt;=TEMP_WORKER_CAP),"YES","NO")</x:f>
        <x:v>YES</x:v>
      </x:c>
      <x:c r="T10158" s="1" t="n">
        <x:f t="shared" ref="T10158:T10221" si="1909">IF(S10158="YES",R10158,-1E+99)</x:f>
        <x:v>4942.349226859005</x:v>
      </x:c>
    </x:row>
    <x:row r="10159">
      <x:c r="A10159" s="1"/>
      <x:c r="B10159" s="1"/>
      <x:c r="C10159" s="1"/>
      <x:c r="D10159" s="1"/>
      <x:c r="E10159" s="1"/>
      <x:c r="F10159" s="1"/>
      <x:c r="G10159" s="1"/>
      <x:c r="H10159" s="1"/>
      <x:c r="I10159" s="53">
        <x:f t="shared" si="1898"/>
        <x:v>15</x:v>
      </x:c>
      <x:c r="J10159" s="53">
        <x:f t="shared" si="1899"/>
        <x:v>11</x:v>
      </x:c>
      <x:c r="K10159" s="53">
        <x:f t="shared" si="1900"/>
        <x:v>7</x:v>
      </x:c>
      <x:c r="L10159" s="53">
        <x:f t="shared" si="1901"/>
        <x:v>33</x:v>
      </x:c>
      <x:c r="M10159" s="54">
        <x:f t="shared" si="1902"/>
        <x:v>6415.8915239308817</x:v>
      </x:c>
      <x:c r="N10159" s="54">
        <x:f t="shared" si="1903"/>
        <x:v>3.9554802249520011</x:v>
      </x:c>
      <x:c r="O10159" s="55">
        <x:f t="shared" si="1904"/>
        <x:v>173934</x:v>
      </x:c>
      <x:c r="P10159" s="55">
        <x:f t="shared" si="1905"/>
        <x:v>24200</x:v>
      </x:c>
      <x:c r="Q10159" s="55">
        <x:f t="shared" si="1906"/>
        <x:v>123887.00562380003</x:v>
      </x:c>
      <x:c r="R10159" s="55">
        <x:f t="shared" si="1907"/>
        <x:v>5846.9943761999748</x:v>
      </x:c>
      <x:c r="S10159" s="1" t="str">
        <x:f t="shared" si="1908"/>
        <x:v>YES</x:v>
      </x:c>
      <x:c r="T10159" s="1">
        <x:f t="shared" si="1909"/>
        <x:v>5846.9943761999748</x:v>
      </x:c>
    </x:row>
    <x:row r="10160">
      <x:c r="A10160" s="1"/>
      <x:c r="B10160" s="1"/>
      <x:c r="C10160" s="1"/>
      <x:c r="D10160" s="1"/>
      <x:c r="E10160" s="1"/>
      <x:c r="F10160" s="1"/>
      <x:c r="G10160" s="1"/>
      <x:c r="H10160" s="1"/>
      <x:c r="I10160" s="53">
        <x:f t="shared" si="1898"/>
        <x:v>15</x:v>
      </x:c>
      <x:c r="J10160" s="53">
        <x:f t="shared" si="1899"/>
        <x:v>11</x:v>
      </x:c>
      <x:c r="K10160" s="53">
        <x:f t="shared" si="1900"/>
        <x:v>8</x:v>
      </x:c>
      <x:c r="L10160" s="53">
        <x:f t="shared" si="1901"/>
        <x:v>34</x:v>
      </x:c>
      <x:c r="M10160" s="54">
        <x:f t="shared" si="1902"/>
        <x:v>6469.8886222108613</x:v>
      </x:c>
      <x:c r="N10160" s="54">
        <x:f t="shared" si="1903"/>
        <x:v>3.9929782098686535</x:v>
      </x:c>
      <x:c r="O10160" s="55">
        <x:f t="shared" si="1904"/>
        <x:v>176634</x:v>
      </x:c>
      <x:c r="P10160" s="55">
        <x:f t="shared" si="1905"/>
        <x:v>25080</x:v>
      </x:c>
      <x:c r="Q10160" s="55">
        <x:f t="shared" si="1906"/>
        <x:v>124824.45524671634</x:v>
      </x:c>
      <x:c r="R10160" s="55">
        <x:f t="shared" si="1907"/>
        <x:v>6729.5447532836552</x:v>
      </x:c>
      <x:c r="S10160" s="1" t="str">
        <x:f t="shared" si="1908"/>
        <x:v>YES</x:v>
      </x:c>
      <x:c r="T10160" s="1">
        <x:f t="shared" si="1909"/>
        <x:v>6729.5447532836552</x:v>
      </x:c>
    </x:row>
    <x:row r="10161">
      <x:c r="A10161" s="1"/>
      <x:c r="B10161" s="1"/>
      <x:c r="C10161" s="1"/>
      <x:c r="D10161" s="1"/>
      <x:c r="E10161" s="1"/>
      <x:c r="F10161" s="1"/>
      <x:c r="G10161" s="1"/>
      <x:c r="H10161" s="1"/>
      <x:c r="I10161" s="53">
        <x:f t="shared" si="1898"/>
        <x:v>15</x:v>
      </x:c>
      <x:c r="J10161" s="53">
        <x:f t="shared" si="1899"/>
        <x:v>11</x:v>
      </x:c>
      <x:c r="K10161" s="53">
        <x:f t="shared" si="1900"/>
        <x:v>9</x:v>
      </x:c>
      <x:c r="L10161" s="53">
        <x:f t="shared" si="1901"/>
        <x:v>35</x:v>
      </x:c>
      <x:c r="M10161" s="54">
        <x:f t="shared" si="1902"/>
        <x:v>6525.1819576512562</x:v>
      </x:c>
      <x:c r="N10161" s="54">
        <x:f t="shared" si="1903"/>
        <x:v>4.0313763594800394</x:v>
      </x:c>
      <x:c r="O10161" s="55">
        <x:f t="shared" si="1904"/>
        <x:v>179334</x:v>
      </x:c>
      <x:c r="P10161" s="55">
        <x:f t="shared" si="1905"/>
        <x:v>25960</x:v>
      </x:c>
      <x:c r="Q10161" s="55">
        <x:f t="shared" si="1906"/>
        <x:v>125784.40898700098</x:v>
      </x:c>
      <x:c r="R10161" s="55">
        <x:f t="shared" si="1907"/>
        <x:v>7589.5910129990225</x:v>
      </x:c>
      <x:c r="S10161" s="1" t="str">
        <x:f t="shared" si="1908"/>
        <x:v>NO</x:v>
      </x:c>
      <x:c r="T10161" s="1">
        <x:f t="shared" si="1909"/>
        <x:v>-9.9999999999999997E+98</x:v>
      </x:c>
    </x:row>
    <x:row r="10162">
      <x:c r="A10162" s="1"/>
      <x:c r="B10162" s="1"/>
      <x:c r="C10162" s="1"/>
      <x:c r="D10162" s="1"/>
      <x:c r="E10162" s="1"/>
      <x:c r="F10162" s="1"/>
      <x:c r="G10162" s="1"/>
      <x:c r="H10162" s="1"/>
      <x:c r="I10162" s="53">
        <x:f t="shared" si="1898"/>
        <x:v>15</x:v>
      </x:c>
      <x:c r="J10162" s="53">
        <x:f t="shared" si="1899"/>
        <x:v>11</x:v>
      </x:c>
      <x:c r="K10162" s="53">
        <x:f t="shared" si="1900"/>
        <x:v>10</x:v>
      </x:c>
      <x:c r="L10162" s="53">
        <x:f t="shared" si="1901"/>
        <x:v>36</x:v>
      </x:c>
      <x:c r="M10162" s="54">
        <x:f t="shared" si="1902"/>
        <x:v>6581.7954991344686</x:v>
      </x:c>
      <x:c r="N10162" s="54">
        <x:f t="shared" si="1903"/>
        <x:v>4.0706913188433811</x:v>
      </x:c>
      <x:c r="O10162" s="55">
        <x:f t="shared" si="1904"/>
        <x:v>182034</x:v>
      </x:c>
      <x:c r="P10162" s="55">
        <x:f t="shared" si="1905"/>
        <x:v>26840</x:v>
      </x:c>
      <x:c r="Q10162" s="55">
        <x:f t="shared" si="1906"/>
        <x:v>126767.28297108453</x:v>
      </x:c>
      <x:c r="R10162" s="55">
        <x:f t="shared" si="1907"/>
        <x:v>8426.7170289154747</x:v>
      </x:c>
      <x:c r="S10162" s="1" t="str">
        <x:f t="shared" si="1908"/>
        <x:v>NO</x:v>
      </x:c>
      <x:c r="T10162" s="1">
        <x:f t="shared" si="1909"/>
        <x:v>-9.9999999999999997E+98</x:v>
      </x:c>
    </x:row>
    <x:row r="10163">
      <x:c r="A10163" s="1"/>
      <x:c r="B10163" s="1"/>
      <x:c r="C10163" s="1"/>
      <x:c r="D10163" s="1"/>
      <x:c r="E10163" s="1"/>
      <x:c r="F10163" s="1"/>
      <x:c r="G10163" s="1"/>
      <x:c r="H10163" s="1"/>
      <x:c r="I10163" s="53">
        <x:f t="shared" si="1898"/>
        <x:v>15</x:v>
      </x:c>
      <x:c r="J10163" s="53">
        <x:f t="shared" si="1899"/>
        <x:v>11</x:v>
      </x:c>
      <x:c r="K10163" s="53">
        <x:f t="shared" si="1900"/>
        <x:v>11</x:v>
      </x:c>
      <x:c r="L10163" s="53">
        <x:f t="shared" si="1901"/>
        <x:v>37</x:v>
      </x:c>
      <x:c r="M10163" s="54">
        <x:f t="shared" si="1902"/>
        <x:v>6639.753612227908</x:v>
      </x:c>
      <x:c r="N10163" s="54">
        <x:f t="shared" si="1903"/>
        <x:v>4.1109400084916023</x:v>
      </x:c>
      <x:c r="O10163" s="55">
        <x:f t="shared" si="1904"/>
        <x:v>184734</x:v>
      </x:c>
      <x:c r="P10163" s="55">
        <x:f t="shared" si="1905"/>
        <x:v>27720</x:v>
      </x:c>
      <x:c r="Q10163" s="55">
        <x:f t="shared" si="1906"/>
        <x:v>127773.50021229006</x:v>
      </x:c>
      <x:c r="R10163" s="55">
        <x:f t="shared" si="1907"/>
        <x:v>9240.4997877099377</x:v>
      </x:c>
      <x:c r="S10163" s="1" t="str">
        <x:f t="shared" si="1908"/>
        <x:v>NO</x:v>
      </x:c>
      <x:c r="T10163" s="1">
        <x:f t="shared" si="1909"/>
        <x:v>-9.9999999999999997E+98</x:v>
      </x:c>
    </x:row>
    <x:row r="10164">
      <x:c r="A10164" s="1"/>
      <x:c r="B10164" s="1"/>
      <x:c r="C10164" s="1"/>
      <x:c r="D10164" s="1"/>
      <x:c r="E10164" s="1"/>
      <x:c r="F10164" s="1"/>
      <x:c r="G10164" s="1"/>
      <x:c r="H10164" s="1"/>
      <x:c r="I10164" s="53">
        <x:f t="shared" si="1898"/>
        <x:v>15</x:v>
      </x:c>
      <x:c r="J10164" s="53">
        <x:f t="shared" si="1899"/>
        <x:v>11</x:v>
      </x:c>
      <x:c r="K10164" s="53">
        <x:f t="shared" si="1900"/>
        <x:v>12</x:v>
      </x:c>
      <x:c r="L10164" s="53">
        <x:f t="shared" si="1901"/>
        <x:v>38</x:v>
      </x:c>
      <x:c r="M10164" s="54">
        <x:f t="shared" si="1902"/>
        <x:v>6699.081065355972</x:v>
      </x:c>
      <x:c r="N10164" s="54">
        <x:f t="shared" si="1903"/>
        <x:v>4.152139628719425</x:v>
      </x:c>
      <x:c r="O10164" s="55">
        <x:f t="shared" si="1904"/>
        <x:v>187434</x:v>
      </x:c>
      <x:c r="P10164" s="55">
        <x:f t="shared" si="1905"/>
        <x:v>28600</x:v>
      </x:c>
      <x:c r="Q10164" s="55">
        <x:f t="shared" si="1906"/>
        <x:v>128803.49071798562</x:v>
      </x:c>
      <x:c r="R10164" s="55">
        <x:f t="shared" si="1907"/>
        <x:v>10030.509282014376</x:v>
      </x:c>
      <x:c r="S10164" s="1" t="str">
        <x:f t="shared" si="1908"/>
        <x:v>NO</x:v>
      </x:c>
      <x:c r="T10164" s="1">
        <x:f t="shared" si="1909"/>
        <x:v>-9.9999999999999997E+98</x:v>
      </x:c>
    </x:row>
    <x:row r="10165">
      <x:c r="A10165" s="1"/>
      <x:c r="B10165" s="1"/>
      <x:c r="C10165" s="1"/>
      <x:c r="D10165" s="1"/>
      <x:c r="E10165" s="1"/>
      <x:c r="F10165" s="1"/>
      <x:c r="G10165" s="1"/>
      <x:c r="H10165" s="1"/>
      <x:c r="I10165" s="53">
        <x:f t="shared" si="1898"/>
        <x:v>15</x:v>
      </x:c>
      <x:c r="J10165" s="53">
        <x:f t="shared" si="1899"/>
        <x:v>11</x:v>
      </x:c>
      <x:c r="K10165" s="53">
        <x:f t="shared" si="1900"/>
        <x:v>13</x:v>
      </x:c>
      <x:c r="L10165" s="53">
        <x:f t="shared" si="1901"/>
        <x:v>39</x:v>
      </x:c>
      <x:c r="M10165" s="54">
        <x:f t="shared" si="1902"/>
        <x:v>6759.803036064357</x:v>
      </x:c>
      <x:c r="N10165" s="54">
        <x:f t="shared" si="1903"/>
        <x:v>4.1943076639335812</x:v>
      </x:c>
      <x:c r="O10165" s="55">
        <x:f t="shared" si="1904"/>
        <x:v>190134</x:v>
      </x:c>
      <x:c r="P10165" s="55">
        <x:f t="shared" si="1905"/>
        <x:v>29480</x:v>
      </x:c>
      <x:c r="Q10165" s="55">
        <x:f t="shared" si="1906"/>
        <x:v>129857.69159833953</x:v>
      </x:c>
      <x:c r="R10165" s="55">
        <x:f t="shared" si="1907"/>
        <x:v>10796.30840166047</x:v>
      </x:c>
      <x:c r="S10165" s="1" t="str">
        <x:f t="shared" si="1908"/>
        <x:v>NO</x:v>
      </x:c>
      <x:c r="T10165" s="1">
        <x:f t="shared" si="1909"/>
        <x:v>-9.9999999999999997E+98</x:v>
      </x:c>
    </x:row>
    <x:row r="10166">
      <x:c r="A10166" s="1"/>
      <x:c r="B10166" s="1"/>
      <x:c r="C10166" s="1"/>
      <x:c r="D10166" s="1"/>
      <x:c r="E10166" s="1"/>
      <x:c r="F10166" s="1"/>
      <x:c r="G10166" s="1"/>
      <x:c r="H10166" s="1"/>
      <x:c r="I10166" s="53">
        <x:f t="shared" si="1898"/>
        <x:v>15</x:v>
      </x:c>
      <x:c r="J10166" s="53">
        <x:f t="shared" si="1899"/>
        <x:v>11</x:v>
      </x:c>
      <x:c r="K10166" s="53">
        <x:f t="shared" si="1900"/>
        <x:v>14</x:v>
      </x:c>
      <x:c r="L10166" s="53">
        <x:f t="shared" si="1901"/>
        <x:v>40</x:v>
      </x:c>
      <x:c r="M10166" s="54">
        <x:f t="shared" si="1902"/>
        <x:v>6821.945117378018</x:v>
      </x:c>
      <x:c r="N10166" s="54">
        <x:f t="shared" si="1903"/>
        <x:v>4.2374618870680685</x:v>
      </x:c>
      <x:c r="O10166" s="55">
        <x:f t="shared" si="1904"/>
        <x:v>192834</x:v>
      </x:c>
      <x:c r="P10166" s="55">
        <x:f t="shared" si="1905"/>
        <x:v>30360</x:v>
      </x:c>
      <x:c r="Q10166" s="55">
        <x:f t="shared" si="1906"/>
        <x:v>130936.5471767017</x:v>
      </x:c>
      <x:c r="R10166" s="55">
        <x:f t="shared" si="1907"/>
        <x:v>11537.452823298299</x:v>
      </x:c>
      <x:c r="S10166" s="1" t="str">
        <x:f t="shared" si="1908"/>
        <x:v>NO</x:v>
      </x:c>
      <x:c r="T10166" s="1">
        <x:f t="shared" si="1909"/>
        <x:v>-9.9999999999999997E+98</x:v>
      </x:c>
    </x:row>
    <x:row r="10167">
      <x:c r="A10167" s="1"/>
      <x:c r="B10167" s="1"/>
      <x:c r="C10167" s="1"/>
      <x:c r="D10167" s="1"/>
      <x:c r="E10167" s="1"/>
      <x:c r="F10167" s="1"/>
      <x:c r="G10167" s="1"/>
      <x:c r="H10167" s="1"/>
      <x:c r="I10167" s="53">
        <x:f t="shared" si="1898"/>
        <x:v>15</x:v>
      </x:c>
      <x:c r="J10167" s="53">
        <x:f t="shared" si="1899"/>
        <x:v>11</x:v>
      </x:c>
      <x:c r="K10167" s="53">
        <x:f t="shared" si="1900"/>
        <x:v>15</x:v>
      </x:c>
      <x:c r="L10167" s="53">
        <x:f t="shared" si="1901"/>
        <x:v>41</x:v>
      </x:c>
      <x:c r="M10167" s="54">
        <x:f t="shared" si="1902"/>
        <x:v>6885.5333242541637</x:v>
      </x:c>
      <x:c r="N10167" s="54">
        <x:f t="shared" si="1903"/>
        <x:v>4.2816203640653914</x:v>
      </x:c>
      <x:c r="O10167" s="55">
        <x:f t="shared" si="1904"/>
        <x:v>195534</x:v>
      </x:c>
      <x:c r="P10167" s="55">
        <x:f t="shared" si="1905"/>
        <x:v>31240</x:v>
      </x:c>
      <x:c r="Q10167" s="55">
        <x:f t="shared" si="1906"/>
        <x:v>132040.50910163479</x:v>
      </x:c>
      <x:c r="R10167" s="55">
        <x:f t="shared" si="1907"/>
        <x:v>12253.490898365213</x:v>
      </x:c>
      <x:c r="S10167" s="1" t="str">
        <x:f t="shared" si="1908"/>
        <x:v>NO</x:v>
      </x:c>
      <x:c r="T10167" s="1">
        <x:f t="shared" si="1909"/>
        <x:v>-9.9999999999999997E+98</x:v>
      </x:c>
    </x:row>
    <x:row r="10168">
      <x:c r="A10168" s="1"/>
      <x:c r="B10168" s="1"/>
      <x:c r="C10168" s="1"/>
      <x:c r="D10168" s="1"/>
      <x:c r="E10168" s="1"/>
      <x:c r="F10168" s="1"/>
      <x:c r="G10168" s="1"/>
      <x:c r="H10168" s="1"/>
      <x:c r="I10168" s="53">
        <x:f t="shared" si="1898"/>
        <x:v>15</x:v>
      </x:c>
      <x:c r="J10168" s="53">
        <x:f t="shared" si="1899"/>
        <x:v>11</x:v>
      </x:c>
      <x:c r="K10168" s="53">
        <x:f t="shared" si="1900"/>
        <x:v>16</x:v>
      </x:c>
      <x:c r="L10168" s="53">
        <x:f t="shared" si="1901"/>
        <x:v>42</x:v>
      </x:c>
      <x:c r="M10168" s="54">
        <x:f t="shared" si="1902"/>
        <x:v>6950.5941001316532</x:v>
      </x:c>
      <x:c r="N10168" s="54">
        <x:f t="shared" si="1903"/>
        <x:v>4.3268014584247592</x:v>
      </x:c>
      <x:c r="O10168" s="55">
        <x:f t="shared" si="1904"/>
        <x:v>198234</x:v>
      </x:c>
      <x:c r="P10168" s="55">
        <x:f t="shared" si="1905"/>
        <x:v>32120</x:v>
      </x:c>
      <x:c r="Q10168" s="55">
        <x:f t="shared" si="1906"/>
        <x:v>133170.03646061898</x:v>
      </x:c>
      <x:c r="R10168" s="55">
        <x:f t="shared" si="1907"/>
        <x:v>12943.963539381017</x:v>
      </x:c>
      <x:c r="S10168" s="1" t="str">
        <x:f t="shared" si="1908"/>
        <x:v>NO</x:v>
      </x:c>
      <x:c r="T10168" s="1">
        <x:f t="shared" si="1909"/>
        <x:v>-9.9999999999999997E+98</x:v>
      </x:c>
    </x:row>
    <x:row r="10169">
      <x:c r="A10169" s="1"/>
      <x:c r="B10169" s="1"/>
      <x:c r="C10169" s="1"/>
      <x:c r="D10169" s="1"/>
      <x:c r="E10169" s="1"/>
      <x:c r="F10169" s="1"/>
      <x:c r="G10169" s="1"/>
      <x:c r="H10169" s="1"/>
      <x:c r="I10169" s="53">
        <x:f t="shared" si="1898"/>
        <x:v>15</x:v>
      </x:c>
      <x:c r="J10169" s="53">
        <x:f t="shared" si="1899"/>
        <x:v>11</x:v>
      </x:c>
      <x:c r="K10169" s="53">
        <x:f t="shared" si="1900"/>
        <x:v>17</x:v>
      </x:c>
      <x:c r="L10169" s="53">
        <x:f t="shared" si="1901"/>
        <x:v>43</x:v>
      </x:c>
      <x:c r="M10169" s="54">
        <x:f t="shared" si="1902"/>
        <x:v>7017.1543235781937</x:v>
      </x:c>
      <x:c r="N10169" s="54">
        <x:f t="shared" si="1903"/>
        <x:v>4.3730238358181897</x:v>
      </x:c>
      <x:c r="O10169" s="55">
        <x:f t="shared" si="1904"/>
        <x:v>200934</x:v>
      </x:c>
      <x:c r="P10169" s="55">
        <x:f t="shared" si="1905"/>
        <x:v>33000</x:v>
      </x:c>
      <x:c r="Q10169" s="55">
        <x:f t="shared" si="1906"/>
        <x:v>134325.59589545475</x:v>
      </x:c>
      <x:c r="R10169" s="55">
        <x:f t="shared" si="1907"/>
        <x:v>13608.404104545247</x:v>
      </x:c>
      <x:c r="S10169" s="1" t="str">
        <x:f t="shared" si="1908"/>
        <x:v>NO</x:v>
      </x:c>
      <x:c r="T10169" s="1">
        <x:f t="shared" si="1909"/>
        <x:v>-9.9999999999999997E+98</x:v>
      </x:c>
    </x:row>
    <x:row r="10170">
      <x:c r="A10170" s="1"/>
      <x:c r="B10170" s="1"/>
      <x:c r="C10170" s="1"/>
      <x:c r="D10170" s="1"/>
      <x:c r="E10170" s="1"/>
      <x:c r="F10170" s="1"/>
      <x:c r="G10170" s="1"/>
      <x:c r="H10170" s="1"/>
      <x:c r="I10170" s="53">
        <x:f t="shared" si="1898"/>
        <x:v>15</x:v>
      </x:c>
      <x:c r="J10170" s="53">
        <x:f t="shared" si="1899"/>
        <x:v>11</x:v>
      </x:c>
      <x:c r="K10170" s="53">
        <x:f t="shared" si="1900"/>
        <x:v>18</x:v>
      </x:c>
      <x:c r="L10170" s="53">
        <x:f t="shared" si="1901"/>
        <x:v>44</x:v>
      </x:c>
      <x:c r="M10170" s="54">
        <x:f t="shared" si="1902"/>
        <x:v>7085.2413150367811</x:v>
      </x:c>
      <x:c r="N10170" s="54">
        <x:f t="shared" si="1903"/>
        <x:v>4.420306468775542</x:v>
      </x:c>
      <x:c r="O10170" s="55">
        <x:f t="shared" si="1904"/>
        <x:v>203634</x:v>
      </x:c>
      <x:c r="P10170" s="55">
        <x:f t="shared" si="1905"/>
        <x:v>33880</x:v>
      </x:c>
      <x:c r="Q10170" s="55">
        <x:f t="shared" si="1906"/>
        <x:v>135507.66171938856</x:v>
      </x:c>
      <x:c r="R10170" s="55">
        <x:f t="shared" si="1907"/>
        <x:v>14246.338280611439</x:v>
      </x:c>
      <x:c r="S10170" s="1" t="str">
        <x:f t="shared" si="1908"/>
        <x:v>NO</x:v>
      </x:c>
      <x:c r="T10170" s="1">
        <x:f t="shared" si="1909"/>
        <x:v>-9.9999999999999997E+98</x:v>
      </x:c>
    </x:row>
    <x:row r="10171">
      <x:c r="A10171" s="1"/>
      <x:c r="B10171" s="1"/>
      <x:c r="C10171" s="1"/>
      <x:c r="D10171" s="1"/>
      <x:c r="E10171" s="1"/>
      <x:c r="F10171" s="1"/>
      <x:c r="G10171" s="1"/>
      <x:c r="H10171" s="1"/>
      <x:c r="I10171" s="53">
        <x:f t="shared" si="1898"/>
        <x:v>15</x:v>
      </x:c>
      <x:c r="J10171" s="53">
        <x:f t="shared" si="1899"/>
        <x:v>11</x:v>
      </x:c>
      <x:c r="K10171" s="53">
        <x:f t="shared" si="1900"/>
        <x:v>19</x:v>
      </x:c>
      <x:c r="L10171" s="53">
        <x:f t="shared" si="1901"/>
        <x:v>45</x:v>
      </x:c>
      <x:c r="M10171" s="54">
        <x:f t="shared" si="1902"/>
        <x:v>7154.8828436728027</x:v>
      </x:c>
      <x:c r="N10171" s="54">
        <x:f t="shared" si="1903"/>
        <x:v>4.4686686414394465</x:v>
      </x:c>
      <x:c r="O10171" s="55">
        <x:f t="shared" si="1904"/>
        <x:v>206334</x:v>
      </x:c>
      <x:c r="P10171" s="55">
        <x:f t="shared" si="1905"/>
        <x:v>34760</x:v>
      </x:c>
      <x:c r="Q10171" s="55">
        <x:f t="shared" si="1906"/>
        <x:v>136716.71603598614</x:v>
      </x:c>
      <x:c r="R10171" s="55">
        <x:f t="shared" si="1907"/>
        <x:v>14857.283964013855</x:v>
      </x:c>
      <x:c r="S10171" s="1" t="str">
        <x:f t="shared" si="1908"/>
        <x:v>NO</x:v>
      </x:c>
      <x:c r="T10171" s="1">
        <x:f t="shared" si="1909"/>
        <x:v>-9.9999999999999997E+98</x:v>
      </x:c>
    </x:row>
    <x:row r="10172">
      <x:c r="A10172" s="1"/>
      <x:c r="B10172" s="1"/>
      <x:c r="C10172" s="1"/>
      <x:c r="D10172" s="1"/>
      <x:c r="E10172" s="1"/>
      <x:c r="F10172" s="1"/>
      <x:c r="G10172" s="1"/>
      <x:c r="H10172" s="1"/>
      <x:c r="I10172" s="53">
        <x:f t="shared" si="1898"/>
        <x:v>15</x:v>
      </x:c>
      <x:c r="J10172" s="53">
        <x:f t="shared" si="1899"/>
        <x:v>11</x:v>
      </x:c>
      <x:c r="K10172" s="53">
        <x:f t="shared" si="1900"/>
        <x:v>20</x:v>
      </x:c>
      <x:c r="L10172" s="53">
        <x:f t="shared" si="1901"/>
        <x:v>46</x:v>
      </x:c>
      <x:c r="M10172" s="54">
        <x:f t="shared" si="1902"/>
        <x:v>7226.1071343232798</x:v>
      </x:c>
      <x:c r="N10172" s="54">
        <x:f t="shared" si="1903"/>
        <x:v>4.5181299543911662</x:v>
      </x:c>
      <x:c r="O10172" s="55">
        <x:f t="shared" si="1904"/>
        <x:v>209034</x:v>
      </x:c>
      <x:c r="P10172" s="55">
        <x:f t="shared" si="1905"/>
        <x:v>35640</x:v>
      </x:c>
      <x:c r="Q10172" s="55">
        <x:f t="shared" si="1906"/>
        <x:v>137953.24885977915</x:v>
      </x:c>
      <x:c r="R10172" s="55">
        <x:f t="shared" si="1907"/>
        <x:v>15440.751140220847</x:v>
      </x:c>
      <x:c r="S10172" s="1" t="str">
        <x:f t="shared" si="1908"/>
        <x:v>NO</x:v>
      </x:c>
      <x:c r="T10172" s="1">
        <x:f t="shared" si="1909"/>
        <x:v>-9.9999999999999997E+98</x:v>
      </x:c>
    </x:row>
    <x:row r="10173">
      <x:c r="A10173" s="1"/>
      <x:c r="B10173" s="1"/>
      <x:c r="C10173" s="1"/>
      <x:c r="D10173" s="1"/>
      <x:c r="E10173" s="1"/>
      <x:c r="F10173" s="1"/>
      <x:c r="G10173" s="1"/>
      <x:c r="H10173" s="1"/>
      <x:c r="I10173" s="53">
        <x:f t="shared" si="1898"/>
        <x:v>15</x:v>
      </x:c>
      <x:c r="J10173" s="53">
        <x:f t="shared" si="1899"/>
        <x:v>11</x:v>
      </x:c>
      <x:c r="K10173" s="53">
        <x:f t="shared" si="1900"/>
        <x:v>21</x:v>
      </x:c>
      <x:c r="L10173" s="53">
        <x:f t="shared" si="1901"/>
        <x:v>47</x:v>
      </x:c>
      <x:c r="M10173" s="54">
        <x:f t="shared" si="1902"/>
        <x:v>7298.9428745497235</x:v>
      </x:c>
      <x:c r="N10173" s="54">
        <x:f t="shared" si="1903"/>
        <x:v>4.568710329548419</x:v>
      </x:c>
      <x:c r="O10173" s="55">
        <x:f t="shared" si="1904"/>
        <x:v>211734</x:v>
      </x:c>
      <x:c r="P10173" s="55">
        <x:f t="shared" si="1905"/>
        <x:v>36520</x:v>
      </x:c>
      <x:c r="Q10173" s="55">
        <x:f t="shared" si="1906"/>
        <x:v>139217.75823871046</x:v>
      </x:c>
      <x:c r="R10173" s="55">
        <x:f t="shared" si="1907"/>
        <x:v>15996.241761289537</x:v>
      </x:c>
      <x:c r="S10173" s="1" t="str">
        <x:f t="shared" si="1908"/>
        <x:v>NO</x:v>
      </x:c>
      <x:c r="T10173" s="1">
        <x:f t="shared" si="1909"/>
        <x:v>-9.9999999999999997E+98</x:v>
      </x:c>
    </x:row>
    <x:row r="10174">
      <x:c r="A10174" s="1"/>
      <x:c r="B10174" s="1"/>
      <x:c r="C10174" s="1"/>
      <x:c r="D10174" s="1"/>
      <x:c r="E10174" s="1"/>
      <x:c r="F10174" s="1"/>
      <x:c r="G10174" s="1"/>
      <x:c r="H10174" s="1"/>
      <x:c r="I10174" s="53">
        <x:f t="shared" si="1898"/>
        <x:v>15</x:v>
      </x:c>
      <x:c r="J10174" s="53">
        <x:f t="shared" si="1899"/>
        <x:v>11</x:v>
      </x:c>
      <x:c r="K10174" s="53">
        <x:f t="shared" si="1900"/>
        <x:v>22</x:v>
      </x:c>
      <x:c r="L10174" s="53">
        <x:f t="shared" si="1901"/>
        <x:v>48</x:v>
      </x:c>
      <x:c r="M10174" s="54">
        <x:f t="shared" si="1902"/>
        <x:v>7373.4192217961199</x:v>
      </x:c>
      <x:c r="N10174" s="54">
        <x:f t="shared" si="1903"/>
        <x:v>4.6204300151361943</x:v>
      </x:c>
      <x:c r="O10174" s="55">
        <x:f t="shared" si="1904"/>
        <x:v>214434</x:v>
      </x:c>
      <x:c r="P10174" s="55">
        <x:f t="shared" si="1905"/>
        <x:v>37400</x:v>
      </x:c>
      <x:c r="Q10174" s="55">
        <x:f t="shared" si="1906"/>
        <x:v>140510.75037840486</x:v>
      </x:c>
      <x:c r="R10174" s="55">
        <x:f t="shared" si="1907"/>
        <x:v>16523.24962159514</x:v>
      </x:c>
      <x:c r="S10174" s="1" t="str">
        <x:f t="shared" si="1908"/>
        <x:v>NO</x:v>
      </x:c>
      <x:c r="T10174" s="1">
        <x:f t="shared" si="1909"/>
        <x:v>-9.9999999999999997E+98</x:v>
      </x:c>
    </x:row>
    <x:row r="10175">
      <x:c r="A10175" s="1"/>
      <x:c r="B10175" s="1"/>
      <x:c r="C10175" s="1"/>
      <x:c r="D10175" s="1"/>
      <x:c r="E10175" s="1"/>
      <x:c r="F10175" s="1"/>
      <x:c r="G10175" s="1"/>
      <x:c r="H10175" s="1"/>
      <x:c r="I10175" s="53">
        <x:f t="shared" si="1898"/>
        <x:v>15</x:v>
      </x:c>
      <x:c r="J10175" s="53">
        <x:f t="shared" si="1899"/>
        <x:v>11</x:v>
      </x:c>
      <x:c r="K10175" s="53">
        <x:f t="shared" si="1900"/>
        <x:v>23</x:v>
      </x:c>
      <x:c r="L10175" s="53">
        <x:f t="shared" si="1901"/>
        <x:v>49</x:v>
      </x:c>
      <x:c r="M10175" s="54">
        <x:f t="shared" si="1902"/>
        <x:v>7449.5658106535557</x:v>
      </x:c>
      <x:c r="N10175" s="54">
        <x:f t="shared" si="1903"/>
        <x:v>4.6733095907316358</x:v>
      </x:c>
      <x:c r="O10175" s="55">
        <x:f t="shared" si="1904"/>
        <x:v>217134</x:v>
      </x:c>
      <x:c r="P10175" s="55">
        <x:f t="shared" si="1905"/>
        <x:v>38280</x:v>
      </x:c>
      <x:c r="Q10175" s="55">
        <x:f t="shared" si="1906"/>
        <x:v>141832.73976829089</x:v>
      </x:c>
      <x:c r="R10175" s="55">
        <x:f t="shared" si="1907"/>
        <x:v>17021.260231709108</x:v>
      </x:c>
      <x:c r="S10175" s="1" t="str">
        <x:f t="shared" si="1908"/>
        <x:v>NO</x:v>
      </x:c>
      <x:c r="T10175" s="1">
        <x:f t="shared" si="1909"/>
        <x:v>-9.9999999999999997E+98</x:v>
      </x:c>
    </x:row>
    <x:row r="10176">
      <x:c r="A10176" s="1"/>
      <x:c r="B10176" s="1"/>
      <x:c r="C10176" s="1"/>
      <x:c r="D10176" s="1"/>
      <x:c r="E10176" s="1"/>
      <x:c r="F10176" s="1"/>
      <x:c r="G10176" s="1"/>
      <x:c r="H10176" s="1"/>
      <x:c r="I10176" s="53">
        <x:f t="shared" si="1898"/>
        <x:v>15</x:v>
      </x:c>
      <x:c r="J10176" s="53">
        <x:f t="shared" si="1899"/>
        <x:v>11</x:v>
      </x:c>
      <x:c r="K10176" s="53">
        <x:f t="shared" si="1900"/>
        <x:v>24</x:v>
      </x:c>
      <x:c r="L10176" s="53">
        <x:f t="shared" si="1901"/>
        <x:v>50</x:v>
      </x:c>
      <x:c r="M10176" s="54">
        <x:f t="shared" si="1902"/>
        <x:v>7527.4127602330518</x:v>
      </x:c>
      <x:c r="N10176" s="54">
        <x:f t="shared" si="1903"/>
        <x:v>4.7273699723840634</x:v>
      </x:c>
      <x:c r="O10176" s="55">
        <x:f t="shared" si="1904"/>
        <x:v>219834</x:v>
      </x:c>
      <x:c r="P10176" s="55">
        <x:f t="shared" si="1905"/>
        <x:v>39160</x:v>
      </x:c>
      <x:c r="Q10176" s="55">
        <x:f t="shared" si="1906"/>
        <x:v>143184.24930960161</x:v>
      </x:c>
      <x:c r="R10176" s="55">
        <x:f t="shared" si="1907"/>
        <x:v>17489.750690398389</x:v>
      </x:c>
      <x:c r="S10176" s="1" t="str">
        <x:f t="shared" si="1908"/>
        <x:v>NO</x:v>
      </x:c>
      <x:c r="T10176" s="1">
        <x:f t="shared" si="1909"/>
        <x:v>-9.9999999999999997E+98</x:v>
      </x:c>
    </x:row>
    <x:row r="10177">
      <x:c r="A10177" s="1"/>
      <x:c r="B10177" s="1"/>
      <x:c r="C10177" s="1"/>
      <x:c r="D10177" s="1"/>
      <x:c r="E10177" s="1"/>
      <x:c r="F10177" s="1"/>
      <x:c r="G10177" s="1"/>
      <x:c r="H10177" s="1"/>
      <x:c r="I10177" s="53">
        <x:f t="shared" si="1898"/>
        <x:v>15</x:v>
      </x:c>
      <x:c r="J10177" s="53">
        <x:f t="shared" si="1899"/>
        <x:v>11</x:v>
      </x:c>
      <x:c r="K10177" s="53">
        <x:f t="shared" si="1900"/>
        <x:v>25</x:v>
      </x:c>
      <x:c r="L10177" s="53">
        <x:f t="shared" si="1901"/>
        <x:v>51</x:v>
      </x:c>
      <x:c r="M10177" s="54">
        <x:f t="shared" si="1902"/>
        <x:v>7606.9906816481498</x:v>
      </x:c>
      <x:c r="N10177" s="54">
        <x:f t="shared" si="1903"/>
        <x:v>4.7826324178112154</x:v>
      </x:c>
      <x:c r="O10177" s="55">
        <x:f t="shared" si="1904"/>
        <x:v>222534</x:v>
      </x:c>
      <x:c r="P10177" s="55">
        <x:f t="shared" si="1905"/>
        <x:v>40040</x:v>
      </x:c>
      <x:c r="Q10177" s="55">
        <x:f t="shared" si="1906"/>
        <x:v>144565.8104452804</x:v>
      </x:c>
      <x:c r="R10177" s="55">
        <x:f t="shared" si="1907"/>
        <x:v>17928.189554719604</x:v>
      </x:c>
      <x:c r="S10177" s="1" t="str">
        <x:f t="shared" si="1908"/>
        <x:v>NO</x:v>
      </x:c>
      <x:c r="T10177" s="1">
        <x:f t="shared" si="1909"/>
        <x:v>-9.9999999999999997E+98</x:v>
      </x:c>
    </x:row>
    <x:row r="10178">
      <x:c r="A10178" s="1"/>
      <x:c r="B10178" s="1"/>
      <x:c r="C10178" s="1"/>
      <x:c r="D10178" s="1"/>
      <x:c r="E10178" s="1"/>
      <x:c r="F10178" s="1"/>
      <x:c r="G10178" s="1"/>
      <x:c r="H10178" s="1"/>
      <x:c r="I10178" s="53">
        <x:f t="shared" si="1898"/>
        <x:v>15</x:v>
      </x:c>
      <x:c r="J10178" s="53">
        <x:f t="shared" si="1899"/>
        <x:v>11</x:v>
      </x:c>
      <x:c r="K10178" s="53">
        <x:f t="shared" si="1900"/>
        <x:v>26</x:v>
      </x:c>
      <x:c r="L10178" s="53">
        <x:f t="shared" si="1901"/>
        <x:v>52</x:v>
      </x:c>
      <x:c r="M10178" s="54">
        <x:f t="shared" si="1902"/>
        <x:v>7688.3306856088675</x:v>
      </x:c>
      <x:c r="N10178" s="54">
        <x:f t="shared" si="1903"/>
        <x:v>4.8391185316728249</x:v>
      </x:c>
      <x:c r="O10178" s="55">
        <x:f t="shared" si="1904"/>
        <x:v>225234</x:v>
      </x:c>
      <x:c r="P10178" s="55">
        <x:f t="shared" si="1905"/>
        <x:v>40920</x:v>
      </x:c>
      <x:c r="Q10178" s="55">
        <x:f t="shared" si="1906"/>
        <x:v>145977.9632918206</x:v>
      </x:c>
      <x:c r="R10178" s="55">
        <x:f t="shared" si="1907"/>
        <x:v>18336.036708179396</x:v>
      </x:c>
      <x:c r="S10178" s="1" t="str">
        <x:f t="shared" si="1908"/>
        <x:v>NO</x:v>
      </x:c>
      <x:c r="T10178" s="1">
        <x:f t="shared" si="1909"/>
        <x:v>-9.9999999999999997E+98</x:v>
      </x:c>
    </x:row>
    <x:row r="10179">
      <x:c r="A10179" s="1"/>
      <x:c r="B10179" s="1"/>
      <x:c r="C10179" s="1"/>
      <x:c r="D10179" s="1"/>
      <x:c r="E10179" s="1"/>
      <x:c r="F10179" s="1"/>
      <x:c r="G10179" s="1"/>
      <x:c r="H10179" s="1"/>
      <x:c r="I10179" s="53">
        <x:f t="shared" si="1898"/>
        <x:v>15</x:v>
      </x:c>
      <x:c r="J10179" s="53">
        <x:f t="shared" si="1899"/>
        <x:v>11</x:v>
      </x:c>
      <x:c r="K10179" s="53">
        <x:f t="shared" si="1900"/>
        <x:v>27</x:v>
      </x:c>
      <x:c r="L10179" s="53">
        <x:f t="shared" si="1901"/>
        <x:v>53</x:v>
      </x:c>
      <x:c r="M10179" s="54">
        <x:f t="shared" si="1902"/>
        <x:v>7771.4643901286236</x:v>
      </x:c>
      <x:c r="N10179" s="54">
        <x:f t="shared" si="1903"/>
        <x:v>4.8968502709226556</x:v>
      </x:c>
      <x:c r="O10179" s="55">
        <x:f t="shared" si="1904"/>
        <x:v>227934</x:v>
      </x:c>
      <x:c r="P10179" s="55">
        <x:f t="shared" si="1905"/>
        <x:v>41800</x:v>
      </x:c>
      <x:c r="Q10179" s="55">
        <x:f t="shared" si="1906"/>
        <x:v>147421.25677306636</x:v>
      </x:c>
      <x:c r="R10179" s="55">
        <x:f t="shared" si="1907"/>
        <x:v>18712.743226933642</x:v>
      </x:c>
      <x:c r="S10179" s="1" t="str">
        <x:f t="shared" si="1908"/>
        <x:v>NO</x:v>
      </x:c>
      <x:c r="T10179" s="1">
        <x:f t="shared" si="1909"/>
        <x:v>-9.9999999999999997E+98</x:v>
      </x:c>
    </x:row>
    <x:row r="10180">
      <x:c r="A10180" s="1"/>
      <x:c r="B10180" s="1"/>
      <x:c r="C10180" s="1"/>
      <x:c r="D10180" s="1"/>
      <x:c r="E10180" s="1"/>
      <x:c r="F10180" s="1"/>
      <x:c r="G10180" s="1"/>
      <x:c r="H10180" s="1"/>
      <x:c r="I10180" s="53">
        <x:f t="shared" si="1898"/>
        <x:v>15</x:v>
      </x:c>
      <x:c r="J10180" s="53">
        <x:f t="shared" si="1899"/>
        <x:v>11</x:v>
      </x:c>
      <x:c r="K10180" s="53">
        <x:f t="shared" si="1900"/>
        <x:v>28</x:v>
      </x:c>
      <x:c r="L10180" s="53">
        <x:f t="shared" si="1901"/>
        <x:v>54</x:v>
      </x:c>
      <x:c r="M10180" s="54">
        <x:f t="shared" si="1902"/>
        <x:v>7856.4239283457773</x:v>
      </x:c>
      <x:c r="N10180" s="54">
        <x:f t="shared" si="1903"/>
        <x:v>4.9558499502401228</x:v>
      </x:c>
      <x:c r="O10180" s="55">
        <x:f t="shared" si="1904"/>
        <x:v>230634</x:v>
      </x:c>
      <x:c r="P10180" s="55">
        <x:f t="shared" si="1905"/>
        <x:v>42680</x:v>
      </x:c>
      <x:c r="Q10180" s="55">
        <x:f t="shared" si="1906"/>
        <x:v>148896.24875600307</x:v>
      </x:c>
      <x:c r="R10180" s="55">
        <x:f t="shared" si="1907"/>
        <x:v>19057.751243996929</x:v>
      </x:c>
      <x:c r="S10180" s="1" t="str">
        <x:f t="shared" si="1908"/>
        <x:v>NO</x:v>
      </x:c>
      <x:c r="T10180" s="1">
        <x:f t="shared" si="1909"/>
        <x:v>-9.9999999999999997E+98</x:v>
      </x:c>
    </x:row>
    <x:row r="10181">
      <x:c r="A10181" s="1"/>
      <x:c r="B10181" s="1"/>
      <x:c r="C10181" s="1"/>
      <x:c r="D10181" s="1"/>
      <x:c r="E10181" s="1"/>
      <x:c r="F10181" s="1"/>
      <x:c r="G10181" s="1"/>
      <x:c r="H10181" s="1"/>
      <x:c r="I10181" s="53">
        <x:f t="shared" si="1898"/>
        <x:v>15</x:v>
      </x:c>
      <x:c r="J10181" s="53">
        <x:f t="shared" si="1899"/>
        <x:v>11</x:v>
      </x:c>
      <x:c r="K10181" s="53">
        <x:f t="shared" si="1900"/>
        <x:v>29</x:v>
      </x:c>
      <x:c r="L10181" s="53">
        <x:f t="shared" si="1901"/>
        <x:v>55</x:v>
      </x:c>
      <x:c r="M10181" s="54">
        <x:f t="shared" si="1902"/>
        <x:v>7943.2419564614311</x:v>
      </x:c>
      <x:c r="N10181" s="54">
        <x:f t="shared" si="1903"/>
        <x:v>5.0161402475426602</x:v>
      </x:c>
      <x:c r="O10181" s="55">
        <x:f t="shared" si="1904"/>
        <x:v>233334</x:v>
      </x:c>
      <x:c r="P10181" s="55">
        <x:f t="shared" si="1905"/>
        <x:v>43560</x:v>
      </x:c>
      <x:c r="Q10181" s="55">
        <x:f t="shared" si="1906"/>
        <x:v>150403.50618856651</x:v>
      </x:c>
      <x:c r="R10181" s="55">
        <x:f t="shared" si="1907"/>
        <x:v>19370.493811433495</x:v>
      </x:c>
      <x:c r="S10181" s="1" t="str">
        <x:f t="shared" si="1908"/>
        <x:v>NO</x:v>
      </x:c>
      <x:c r="T10181" s="1">
        <x:f t="shared" si="1909"/>
        <x:v>-9.9999999999999997E+98</x:v>
      </x:c>
    </x:row>
    <x:row r="10182">
      <x:c r="A10182" s="1"/>
      <x:c r="B10182" s="1"/>
      <x:c r="C10182" s="1"/>
      <x:c r="D10182" s="1"/>
      <x:c r="E10182" s="1"/>
      <x:c r="F10182" s="1"/>
      <x:c r="G10182" s="1"/>
      <x:c r="H10182" s="1"/>
      <x:c r="I10182" s="53">
        <x:f t="shared" si="1898"/>
        <x:v>15</x:v>
      </x:c>
      <x:c r="J10182" s="53">
        <x:f t="shared" si="1899"/>
        <x:v>11</x:v>
      </x:c>
      <x:c r="K10182" s="53">
        <x:f t="shared" si="1900"/>
        <x:v>30</x:v>
      </x:c>
      <x:c r="L10182" s="53">
        <x:f t="shared" si="1901"/>
        <x:v>56</x:v>
      </x:c>
      <x:c r="M10182" s="54">
        <x:f t="shared" si="1902"/>
        <x:v>8031.9516617952022</x:v>
      </x:c>
      <x:c r="N10182" s="54">
        <x:f t="shared" si="1903"/>
        <x:v>5.0777442095800014</x:v>
      </x:c>
      <x:c r="O10182" s="55">
        <x:f t="shared" si="1904"/>
        <x:v>236034</x:v>
      </x:c>
      <x:c r="P10182" s="55">
        <x:f t="shared" si="1905"/>
        <x:v>44440</x:v>
      </x:c>
      <x:c r="Q10182" s="55">
        <x:f t="shared" si="1906"/>
        <x:v>151943.60523950003</x:v>
      </x:c>
      <x:c r="R10182" s="55">
        <x:f t="shared" si="1907"/>
        <x:v>19650.39476049997</x:v>
      </x:c>
      <x:c r="S10182" s="1" t="str">
        <x:f t="shared" si="1908"/>
        <x:v>NO</x:v>
      </x:c>
      <x:c r="T10182" s="1">
        <x:f t="shared" si="1909"/>
        <x:v>-9.9999999999999997E+98</x:v>
      </x:c>
    </x:row>
    <x:row r="10183">
      <x:c r="A10183" s="1"/>
      <x:c r="B10183" s="1"/>
      <x:c r="C10183" s="1"/>
      <x:c r="D10183" s="1"/>
      <x:c r="E10183" s="1"/>
      <x:c r="F10183" s="1"/>
      <x:c r="G10183" s="1"/>
      <x:c r="H10183" s="1"/>
      <x:c r="I10183" s="53">
        <x:f t="shared" si="1898"/>
        <x:v>15</x:v>
      </x:c>
      <x:c r="J10183" s="53">
        <x:f t="shared" si="1899"/>
        <x:v>12</x:v>
      </x:c>
      <x:c r="K10183" s="53">
        <x:f t="shared" si="1900"/>
        <x:v>0</x:v>
      </x:c>
      <x:c r="L10183" s="53">
        <x:f t="shared" si="1901"/>
        <x:v>27</x:v>
      </x:c>
      <x:c r="M10183" s="54">
        <x:f t="shared" si="1902"/>
        <x:v>6123.4450054398021</x:v>
      </x:c>
      <x:c r="N10183" s="54">
        <x:f t="shared" si="1903"/>
        <x:v>3.7523923648887516</x:v>
      </x:c>
      <x:c r="O10183" s="55">
        <x:f t="shared" si="1904"/>
        <x:v>157128</x:v>
      </x:c>
      <x:c r="P10183" s="55">
        <x:f t="shared" si="1905"/>
        <x:v>18480</x:v>
      </x:c>
      <x:c r="Q10183" s="55">
        <x:f t="shared" si="1906"/>
        <x:v>118809.80912221878</x:v>
      </x:c>
      <x:c r="R10183" s="55">
        <x:f t="shared" si="1907"/>
        <x:v>-161.80912221877952</x:v>
      </x:c>
      <x:c r="S10183" s="1" t="str">
        <x:f t="shared" si="1908"/>
        <x:v>YES</x:v>
      </x:c>
      <x:c r="T10183" s="1">
        <x:f t="shared" si="1909"/>
        <x:v>-161.80912221877952</x:v>
      </x:c>
    </x:row>
    <x:row r="10184">
      <x:c r="A10184" s="1"/>
      <x:c r="B10184" s="1"/>
      <x:c r="C10184" s="1"/>
      <x:c r="D10184" s="1"/>
      <x:c r="E10184" s="1"/>
      <x:c r="F10184" s="1"/>
      <x:c r="G10184" s="1"/>
      <x:c r="H10184" s="1"/>
      <x:c r="I10184" s="53">
        <x:f t="shared" si="1898"/>
        <x:v>15</x:v>
      </x:c>
      <x:c r="J10184" s="53">
        <x:f t="shared" si="1899"/>
        <x:v>12</x:v>
      </x:c>
      <x:c r="K10184" s="53">
        <x:f t="shared" si="1900"/>
        <x:v>1</x:v>
      </x:c>
      <x:c r="L10184" s="53">
        <x:f t="shared" si="1901"/>
        <x:v>28</x:v>
      </x:c>
      <x:c r="M10184" s="54">
        <x:f t="shared" si="1902"/>
        <x:v>6169.0075054398021</x:v>
      </x:c>
      <x:c r="N10184" s="54">
        <x:f t="shared" si="1903"/>
        <x:v>3.7840329898887513</x:v>
      </x:c>
      <x:c r="O10184" s="55">
        <x:f t="shared" si="1904"/>
        <x:v>159828</x:v>
      </x:c>
      <x:c r="P10184" s="55">
        <x:f t="shared" si="1905"/>
        <x:v>19360</x:v>
      </x:c>
      <x:c r="Q10184" s="55">
        <x:f t="shared" si="1906"/>
        <x:v>119600.82474721878</x:v>
      </x:c>
      <x:c r="R10184" s="55">
        <x:f t="shared" si="1907"/>
        <x:v>867.17525278122048</x:v>
      </x:c>
      <x:c r="S10184" s="1" t="str">
        <x:f t="shared" si="1908"/>
        <x:v>YES</x:v>
      </x:c>
      <x:c r="T10184" s="1">
        <x:f t="shared" si="1909"/>
        <x:v>867.17525278122048</x:v>
      </x:c>
    </x:row>
    <x:row r="10185">
      <x:c r="A10185" s="1"/>
      <x:c r="B10185" s="1"/>
      <x:c r="C10185" s="1"/>
      <x:c r="D10185" s="1"/>
      <x:c r="E10185" s="1"/>
      <x:c r="F10185" s="1"/>
      <x:c r="G10185" s="1"/>
      <x:c r="H10185" s="1"/>
      <x:c r="I10185" s="53">
        <x:f t="shared" si="1898"/>
        <x:v>15</x:v>
      </x:c>
      <x:c r="J10185" s="53">
        <x:f t="shared" si="1899"/>
        <x:v>12</x:v>
      </x:c>
      <x:c r="K10185" s="53">
        <x:f t="shared" si="1900"/>
        <x:v>2</x:v>
      </x:c>
      <x:c r="L10185" s="53">
        <x:f t="shared" si="1901"/>
        <x:v>29</x:v>
      </x:c>
      <x:c r="M10185" s="54">
        <x:f t="shared" si="1902"/>
        <x:v>6215.7090679398025</x:v>
      </x:c>
      <x:c r="N10185" s="54">
        <x:f t="shared" si="1903"/>
        <x:v>3.8164646305137517</x:v>
      </x:c>
      <x:c r="O10185" s="55">
        <x:f t="shared" si="1904"/>
        <x:v>162528</x:v>
      </x:c>
      <x:c r="P10185" s="55">
        <x:f t="shared" si="1905"/>
        <x:v>20240</x:v>
      </x:c>
      <x:c r="Q10185" s="55">
        <x:f t="shared" si="1906"/>
        <x:v>120411.61576284379</x:v>
      </x:c>
      <x:c r="R10185" s="55">
        <x:f t="shared" si="1907"/>
        <x:v>1876.3842371562059</x:v>
      </x:c>
      <x:c r="S10185" s="1" t="str">
        <x:f t="shared" si="1908"/>
        <x:v>YES</x:v>
      </x:c>
      <x:c r="T10185" s="1">
        <x:f t="shared" si="1909"/>
        <x:v>1876.3842371562059</x:v>
      </x:c>
    </x:row>
    <x:row r="10186">
      <x:c r="A10186" s="1"/>
      <x:c r="B10186" s="1"/>
      <x:c r="C10186" s="1"/>
      <x:c r="D10186" s="1"/>
      <x:c r="E10186" s="1"/>
      <x:c r="F10186" s="1"/>
      <x:c r="G10186" s="1"/>
      <x:c r="H10186" s="1"/>
      <x:c r="I10186" s="53">
        <x:f t="shared" si="1898"/>
        <x:v>15</x:v>
      </x:c>
      <x:c r="J10186" s="53">
        <x:f t="shared" si="1899"/>
        <x:v>12</x:v>
      </x:c>
      <x:c r="K10186" s="53">
        <x:f t="shared" si="1900"/>
        <x:v>3</x:v>
      </x:c>
      <x:c r="L10186" s="53">
        <x:f t="shared" si="1901"/>
        <x:v>30</x:v>
      </x:c>
      <x:c r="M10186" s="54">
        <x:f t="shared" si="1902"/>
        <x:v>6263.5710503616774</x:v>
      </x:c>
      <x:c r="N10186" s="54">
        <x:f t="shared" si="1903"/>
        <x:v>3.8497021183067206</x:v>
      </x:c>
      <x:c r="O10186" s="55">
        <x:f t="shared" si="1904"/>
        <x:v>165228</x:v>
      </x:c>
      <x:c r="P10186" s="55">
        <x:f t="shared" si="1905"/>
        <x:v>21120</x:v>
      </x:c>
      <x:c r="Q10186" s="55">
        <x:f t="shared" si="1906"/>
        <x:v>121242.55295766801</x:v>
      </x:c>
      <x:c r="R10186" s="55">
        <x:f t="shared" si="1907"/>
        <x:v>2865.4470423319872</x:v>
      </x:c>
      <x:c r="S10186" s="1" t="str">
        <x:f t="shared" si="1908"/>
        <x:v>YES</x:v>
      </x:c>
      <x:c r="T10186" s="1">
        <x:f t="shared" si="1909"/>
        <x:v>2865.4470423319872</x:v>
      </x:c>
    </x:row>
    <x:row r="10187">
      <x:c r="A10187" s="1"/>
      <x:c r="B10187" s="1"/>
      <x:c r="C10187" s="1"/>
      <x:c r="D10187" s="1"/>
      <x:c r="E10187" s="1"/>
      <x:c r="F10187" s="1"/>
      <x:c r="G10187" s="1"/>
      <x:c r="H10187" s="1"/>
      <x:c r="I10187" s="53">
        <x:f t="shared" si="1898"/>
        <x:v>15</x:v>
      </x:c>
      <x:c r="J10187" s="53">
        <x:f t="shared" si="1899"/>
        <x:v>12</x:v>
      </x:c>
      <x:c r="K10187" s="53">
        <x:f t="shared" si="1900"/>
        <x:v>4</x:v>
      </x:c>
      <x:c r="L10187" s="53">
        <x:f t="shared" si="1901"/>
        <x:v>31</x:v>
      </x:c>
      <x:c r="M10187" s="54">
        <x:f t="shared" si="1902"/>
        <x:v>6312.6151660843334</x:v>
      </x:c>
      <x:c r="N10187" s="54">
        <x:f t="shared" si="1903"/>
        <x:v>3.8837605320030093</x:v>
      </x:c>
      <x:c r="O10187" s="55">
        <x:f t="shared" si="1904"/>
        <x:v>167928</x:v>
      </x:c>
      <x:c r="P10187" s="55">
        <x:f t="shared" si="1905"/>
        <x:v>22000</x:v>
      </x:c>
      <x:c r="Q10187" s="55">
        <x:f t="shared" si="1906"/>
        <x:v>122094.01330007522</x:v>
      </x:c>
      <x:c r="R10187" s="55">
        <x:f t="shared" si="1907"/>
        <x:v>3833.9866999247752</x:v>
      </x:c>
      <x:c r="S10187" s="1" t="str">
        <x:f t="shared" si="1908"/>
        <x:v>YES</x:v>
      </x:c>
      <x:c r="T10187" s="1">
        <x:f t="shared" si="1909"/>
        <x:v>3833.9866999247752</x:v>
      </x:c>
    </x:row>
    <x:row r="10188">
      <x:c r="A10188" s="1"/>
      <x:c r="B10188" s="1"/>
      <x:c r="C10188" s="1"/>
      <x:c r="D10188" s="1"/>
      <x:c r="E10188" s="1"/>
      <x:c r="F10188" s="1"/>
      <x:c r="G10188" s="1"/>
      <x:c r="H10188" s="1"/>
      <x:c r="I10188" s="53">
        <x:f t="shared" si="1898"/>
        <x:v>15</x:v>
      </x:c>
      <x:c r="J10188" s="53">
        <x:f t="shared" si="1899"/>
        <x:v>12</x:v>
      </x:c>
      <x:c r="K10188" s="53">
        <x:f t="shared" si="1900"/>
        <x:v>5</x:v>
      </x:c>
      <x:c r="L10188" s="53">
        <x:f t="shared" si="1901"/>
        <x:v>32</x:v>
      </x:c>
      <x:c r="M10188" s="54">
        <x:f t="shared" si="1902"/>
        <x:v>6362.8634900055367</x:v>
      </x:c>
      <x:c r="N10188" s="54">
        <x:f t="shared" si="1903"/>
        <x:v>3.9186552013927338</x:v>
      </x:c>
      <x:c r="O10188" s="55">
        <x:f t="shared" si="1904"/>
        <x:v>170628</x:v>
      </x:c>
      <x:c r="P10188" s="55">
        <x:f t="shared" si="1905"/>
        <x:v>22880</x:v>
      </x:c>
      <x:c r="Q10188" s="55">
        <x:f t="shared" si="1906"/>
        <x:v>122966.38003481834</x:v>
      </x:c>
      <x:c r="R10188" s="55">
        <x:f t="shared" si="1907"/>
        <x:v>4781.6199651816569</x:v>
      </x:c>
      <x:c r="S10188" s="1" t="str">
        <x:f t="shared" si="1908"/>
        <x:v>YES</x:v>
      </x:c>
      <x:c r="T10188" s="1">
        <x:f t="shared" si="1909"/>
        <x:v>4781.6199651816569</x:v>
      </x:c>
    </x:row>
    <x:row r="10189">
      <x:c r="A10189" s="1"/>
      <x:c r="B10189" s="1"/>
      <x:c r="C10189" s="1"/>
      <x:c r="D10189" s="1"/>
      <x:c r="E10189" s="1"/>
      <x:c r="F10189" s="1"/>
      <x:c r="G10189" s="1"/>
      <x:c r="H10189" s="1"/>
      <x:c r="I10189" s="53">
        <x:f t="shared" si="1898"/>
        <x:v>15</x:v>
      </x:c>
      <x:c r="J10189" s="53">
        <x:f t="shared" si="1899"/>
        <x:v>12</x:v>
      </x:c>
      <x:c r="K10189" s="53">
        <x:f t="shared" si="1900"/>
        <x:v>6</x:v>
      </x:c>
      <x:c r="L10189" s="53">
        <x:f t="shared" si="1901"/>
        <x:v>33</x:v>
      </x:c>
      <x:c r="M10189" s="54">
        <x:f t="shared" si="1902"/>
        <x:v>6414.3384641871698</x:v>
      </x:c>
      <x:c r="N10189" s="54">
        <x:f t="shared" si="1903"/>
        <x:v>3.9544017112410903</x:v>
      </x:c>
      <x:c r="O10189" s="55">
        <x:f t="shared" si="1904"/>
        <x:v>173328</x:v>
      </x:c>
      <x:c r="P10189" s="55">
        <x:f t="shared" si="1905"/>
        <x:v>23760</x:v>
      </x:c>
      <x:c r="Q10189" s="55">
        <x:f t="shared" si="1906"/>
        <x:v>123860.04278102725</x:v>
      </x:c>
      <x:c r="R10189" s="55">
        <x:f t="shared" si="1907"/>
        <x:v>5707.9572189727478</x:v>
      </x:c>
      <x:c r="S10189" s="1" t="str">
        <x:f t="shared" si="1908"/>
        <x:v>YES</x:v>
      </x:c>
      <x:c r="T10189" s="1">
        <x:f t="shared" si="1909"/>
        <x:v>5707.9572189727478</x:v>
      </x:c>
    </x:row>
    <x:row r="10190">
      <x:c r="A10190" s="1"/>
      <x:c r="B10190" s="1"/>
      <x:c r="C10190" s="1"/>
      <x:c r="D10190" s="1"/>
      <x:c r="E10190" s="1"/>
      <x:c r="F10190" s="1"/>
      <x:c r="G10190" s="1"/>
      <x:c r="H10190" s="1"/>
      <x:c r="I10190" s="53">
        <x:f t="shared" si="1898"/>
        <x:v>15</x:v>
      </x:c>
      <x:c r="J10190" s="53">
        <x:f t="shared" si="1899"/>
        <x:v>12</x:v>
      </x:c>
      <x:c r="K10190" s="53">
        <x:f t="shared" si="1900"/>
        <x:v>7</x:v>
      </x:c>
      <x:c r="L10190" s="53">
        <x:f t="shared" si="1901"/>
        <x:v>34</x:v>
      </x:c>
      <x:c r="M10190" s="54">
        <x:f t="shared" si="1902"/>
        <x:v>6467.0629035851307</x:v>
      </x:c>
      <x:c r="N10190" s="54">
        <x:f t="shared" si="1903"/>
        <x:v>3.9910159052674521</x:v>
      </x:c>
      <x:c r="O10190" s="55">
        <x:f t="shared" si="1904"/>
        <x:v>176028</x:v>
      </x:c>
      <x:c r="P10190" s="55">
        <x:f t="shared" si="1905"/>
        <x:v>24640</x:v>
      </x:c>
      <x:c r="Q10190" s="55">
        <x:f t="shared" si="1906"/>
        <x:v>124775.3976316863</x:v>
      </x:c>
      <x:c r="R10190" s="55">
        <x:f t="shared" si="1907"/>
        <x:v>6612.6023683137028</x:v>
      </x:c>
      <x:c r="S10190" s="1" t="str">
        <x:f t="shared" si="1908"/>
        <x:v>YES</x:v>
      </x:c>
      <x:c r="T10190" s="1">
        <x:f t="shared" si="1909"/>
        <x:v>6612.6023683137028</x:v>
      </x:c>
    </x:row>
    <x:row r="10191">
      <x:c r="A10191" s="1"/>
      <x:c r="B10191" s="1"/>
      <x:c r="C10191" s="1"/>
      <x:c r="D10191" s="1"/>
      <x:c r="E10191" s="1"/>
      <x:c r="F10191" s="1"/>
      <x:c r="G10191" s="1"/>
      <x:c r="H10191" s="1"/>
      <x:c r="I10191" s="53">
        <x:f t="shared" si="1898"/>
        <x:v>15</x:v>
      </x:c>
      <x:c r="J10191" s="53">
        <x:f t="shared" si="1899"/>
        <x:v>12</x:v>
      </x:c>
      <x:c r="K10191" s="53">
        <x:f t="shared" si="1900"/>
        <x:v>8</x:v>
      </x:c>
      <x:c r="L10191" s="53">
        <x:f t="shared" si="1901"/>
        <x:v>35</x:v>
      </x:c>
      <x:c r="M10191" s="54">
        <x:f t="shared" si="1902"/>
        <x:v>6521.0600018651103</x:v>
      </x:c>
      <x:c r="N10191" s="54">
        <x:f t="shared" si="1903"/>
        <x:v>4.0285138901841044</x:v>
      </x:c>
      <x:c r="O10191" s="55">
        <x:f t="shared" si="1904"/>
        <x:v>178728</x:v>
      </x:c>
      <x:c r="P10191" s="55">
        <x:f t="shared" si="1905"/>
        <x:v>25520</x:v>
      </x:c>
      <x:c r="Q10191" s="55">
        <x:f t="shared" si="1906"/>
        <x:v>125712.8472546026</x:v>
      </x:c>
      <x:c r="R10191" s="55">
        <x:f t="shared" si="1907"/>
        <x:v>7495.1527453973977</x:v>
      </x:c>
      <x:c r="S10191" s="1" t="str">
        <x:f t="shared" si="1908"/>
        <x:v>NO</x:v>
      </x:c>
      <x:c r="T10191" s="1">
        <x:f t="shared" si="1909"/>
        <x:v>-9.9999999999999997E+98</x:v>
      </x:c>
    </x:row>
    <x:row r="10192">
      <x:c r="A10192" s="1"/>
      <x:c r="B10192" s="1"/>
      <x:c r="C10192" s="1"/>
      <x:c r="D10192" s="1"/>
      <x:c r="E10192" s="1"/>
      <x:c r="F10192" s="1"/>
      <x:c r="G10192" s="1"/>
      <x:c r="H10192" s="1"/>
      <x:c r="I10192" s="53">
        <x:f t="shared" si="1898"/>
        <x:v>15</x:v>
      </x:c>
      <x:c r="J10192" s="53">
        <x:f t="shared" si="1899"/>
        <x:v>12</x:v>
      </x:c>
      <x:c r="K10192" s="53">
        <x:f t="shared" si="1900"/>
        <x:v>9</x:v>
      </x:c>
      <x:c r="L10192" s="53">
        <x:f t="shared" si="1901"/>
        <x:v>36</x:v>
      </x:c>
      <x:c r="M10192" s="54">
        <x:f t="shared" si="1902"/>
        <x:v>6576.3533373055052</x:v>
      </x:c>
      <x:c r="N10192" s="54">
        <x:f t="shared" si="1903"/>
        <x:v>4.0669120397954899</x:v>
      </x:c>
      <x:c r="O10192" s="55">
        <x:f t="shared" si="1904"/>
        <x:v>181428</x:v>
      </x:c>
      <x:c r="P10192" s="55">
        <x:f t="shared" si="1905"/>
        <x:v>26400</x:v>
      </x:c>
      <x:c r="Q10192" s="55">
        <x:f t="shared" si="1906"/>
        <x:v>126672.80099488723</x:v>
      </x:c>
      <x:c r="R10192" s="55">
        <x:f t="shared" si="1907"/>
        <x:v>8355.199005112765</x:v>
      </x:c>
      <x:c r="S10192" s="1" t="str">
        <x:f t="shared" si="1908"/>
        <x:v>NO</x:v>
      </x:c>
      <x:c r="T10192" s="1">
        <x:f t="shared" si="1909"/>
        <x:v>-9.9999999999999997E+98</x:v>
      </x:c>
    </x:row>
    <x:row r="10193">
      <x:c r="A10193" s="1"/>
      <x:c r="B10193" s="1"/>
      <x:c r="C10193" s="1"/>
      <x:c r="D10193" s="1"/>
      <x:c r="E10193" s="1"/>
      <x:c r="F10193" s="1"/>
      <x:c r="G10193" s="1"/>
      <x:c r="H10193" s="1"/>
      <x:c r="I10193" s="53">
        <x:f t="shared" si="1898"/>
        <x:v>15</x:v>
      </x:c>
      <x:c r="J10193" s="53">
        <x:f t="shared" si="1899"/>
        <x:v>12</x:v>
      </x:c>
      <x:c r="K10193" s="53">
        <x:f t="shared" si="1900"/>
        <x:v>10</x:v>
      </x:c>
      <x:c r="L10193" s="53">
        <x:f t="shared" si="1901"/>
        <x:v>37</x:v>
      </x:c>
      <x:c r="M10193" s="54">
        <x:f t="shared" si="1902"/>
        <x:v>6632.9668787887176</x:v>
      </x:c>
      <x:c r="N10193" s="54">
        <x:f t="shared" si="1903"/>
        <x:v>4.1062269991588316</x:v>
      </x:c>
      <x:c r="O10193" s="55">
        <x:f t="shared" si="1904"/>
        <x:v>184128</x:v>
      </x:c>
      <x:c r="P10193" s="55">
        <x:f t="shared" si="1905"/>
        <x:v>27280</x:v>
      </x:c>
      <x:c r="Q10193" s="55">
        <x:f t="shared" si="1906"/>
        <x:v>127655.67497897078</x:v>
      </x:c>
      <x:c r="R10193" s="55">
        <x:f t="shared" si="1907"/>
        <x:v>9192.3250210292172</x:v>
      </x:c>
      <x:c r="S10193" s="1" t="str">
        <x:f t="shared" si="1908"/>
        <x:v>NO</x:v>
      </x:c>
      <x:c r="T10193" s="1">
        <x:f t="shared" si="1909"/>
        <x:v>-9.9999999999999997E+98</x:v>
      </x:c>
    </x:row>
    <x:row r="10194">
      <x:c r="A10194" s="1"/>
      <x:c r="B10194" s="1"/>
      <x:c r="C10194" s="1"/>
      <x:c r="D10194" s="1"/>
      <x:c r="E10194" s="1"/>
      <x:c r="F10194" s="1"/>
      <x:c r="G10194" s="1"/>
      <x:c r="H10194" s="1"/>
      <x:c r="I10194" s="53">
        <x:f t="shared" si="1898"/>
        <x:v>15</x:v>
      </x:c>
      <x:c r="J10194" s="53">
        <x:f t="shared" si="1899"/>
        <x:v>12</x:v>
      </x:c>
      <x:c r="K10194" s="53">
        <x:f t="shared" si="1900"/>
        <x:v>11</x:v>
      </x:c>
      <x:c r="L10194" s="53">
        <x:f t="shared" si="1901"/>
        <x:v>38</x:v>
      </x:c>
      <x:c r="M10194" s="54">
        <x:f t="shared" si="1902"/>
        <x:v>6690.924991882157</x:v>
      </x:c>
      <x:c r="N10194" s="54">
        <x:f t="shared" si="1903"/>
        <x:v>4.1464756888070537</x:v>
      </x:c>
      <x:c r="O10194" s="55">
        <x:f t="shared" si="1904"/>
        <x:v>186828</x:v>
      </x:c>
      <x:c r="P10194" s="55">
        <x:f t="shared" si="1905"/>
        <x:v>28160</x:v>
      </x:c>
      <x:c r="Q10194" s="55">
        <x:f t="shared" si="1906"/>
        <x:v>128661.89222017633</x:v>
      </x:c>
      <x:c r="R10194" s="55">
        <x:f t="shared" si="1907"/>
        <x:v>10006.107779823666</x:v>
      </x:c>
      <x:c r="S10194" s="1" t="str">
        <x:f t="shared" si="1908"/>
        <x:v>NO</x:v>
      </x:c>
      <x:c r="T10194" s="1">
        <x:f t="shared" si="1909"/>
        <x:v>-9.9999999999999997E+98</x:v>
      </x:c>
    </x:row>
    <x:row r="10195">
      <x:c r="A10195" s="1"/>
      <x:c r="B10195" s="1"/>
      <x:c r="C10195" s="1"/>
      <x:c r="D10195" s="1"/>
      <x:c r="E10195" s="1"/>
      <x:c r="F10195" s="1"/>
      <x:c r="G10195" s="1"/>
      <x:c r="H10195" s="1"/>
      <x:c r="I10195" s="53">
        <x:f t="shared" si="1898"/>
        <x:v>15</x:v>
      </x:c>
      <x:c r="J10195" s="53">
        <x:f t="shared" si="1899"/>
        <x:v>12</x:v>
      </x:c>
      <x:c r="K10195" s="53">
        <x:f t="shared" si="1900"/>
        <x:v>12</x:v>
      </x:c>
      <x:c r="L10195" s="53">
        <x:f t="shared" si="1901"/>
        <x:v>39</x:v>
      </x:c>
      <x:c r="M10195" s="54">
        <x:f t="shared" si="1902"/>
        <x:v>6750.252445010221</x:v>
      </x:c>
      <x:c r="N10195" s="54">
        <x:f t="shared" si="1903"/>
        <x:v>4.1876753090348755</x:v>
      </x:c>
      <x:c r="O10195" s="55">
        <x:f t="shared" si="1904"/>
        <x:v>189528</x:v>
      </x:c>
      <x:c r="P10195" s="55">
        <x:f t="shared" si="1905"/>
        <x:v>29040</x:v>
      </x:c>
      <x:c r="Q10195" s="55">
        <x:f t="shared" si="1906"/>
        <x:v>129691.8827258719</x:v>
      </x:c>
      <x:c r="R10195" s="55">
        <x:f t="shared" si="1907"/>
        <x:v>10796.117274128104</x:v>
      </x:c>
      <x:c r="S10195" s="1" t="str">
        <x:f t="shared" si="1908"/>
        <x:v>NO</x:v>
      </x:c>
      <x:c r="T10195" s="1">
        <x:f t="shared" si="1909"/>
        <x:v>-9.9999999999999997E+98</x:v>
      </x:c>
    </x:row>
    <x:row r="10196">
      <x:c r="A10196" s="1"/>
      <x:c r="B10196" s="1"/>
      <x:c r="C10196" s="1"/>
      <x:c r="D10196" s="1"/>
      <x:c r="E10196" s="1"/>
      <x:c r="F10196" s="1"/>
      <x:c r="G10196" s="1"/>
      <x:c r="H10196" s="1"/>
      <x:c r="I10196" s="53">
        <x:f t="shared" si="1898"/>
        <x:v>15</x:v>
      </x:c>
      <x:c r="J10196" s="53">
        <x:f t="shared" si="1899"/>
        <x:v>12</x:v>
      </x:c>
      <x:c r="K10196" s="53">
        <x:f t="shared" si="1900"/>
        <x:v>13</x:v>
      </x:c>
      <x:c r="L10196" s="53">
        <x:f t="shared" si="1901"/>
        <x:v>40</x:v>
      </x:c>
      <x:c r="M10196" s="54">
        <x:f t="shared" si="1902"/>
        <x:v>6810.9744157186051</x:v>
      </x:c>
      <x:c r="N10196" s="54">
        <x:f t="shared" si="1903"/>
        <x:v>4.2298433442490317</x:v>
      </x:c>
      <x:c r="O10196" s="55">
        <x:f t="shared" si="1904"/>
        <x:v>192228</x:v>
      </x:c>
      <x:c r="P10196" s="55">
        <x:f t="shared" si="1905"/>
        <x:v>29920</x:v>
      </x:c>
      <x:c r="Q10196" s="55">
        <x:f t="shared" si="1906"/>
        <x:v>130746.08360622577</x:v>
      </x:c>
      <x:c r="R10196" s="55">
        <x:f t="shared" si="1907"/>
        <x:v>11561.916393774227</x:v>
      </x:c>
      <x:c r="S10196" s="1" t="str">
        <x:f t="shared" si="1908"/>
        <x:v>NO</x:v>
      </x:c>
      <x:c r="T10196" s="1">
        <x:f t="shared" si="1909"/>
        <x:v>-9.9999999999999997E+98</x:v>
      </x:c>
    </x:row>
    <x:row r="10197">
      <x:c r="A10197" s="1"/>
      <x:c r="B10197" s="1"/>
      <x:c r="C10197" s="1"/>
      <x:c r="D10197" s="1"/>
      <x:c r="E10197" s="1"/>
      <x:c r="F10197" s="1"/>
      <x:c r="G10197" s="1"/>
      <x:c r="H10197" s="1"/>
      <x:c r="I10197" s="53">
        <x:f t="shared" si="1898"/>
        <x:v>15</x:v>
      </x:c>
      <x:c r="J10197" s="53">
        <x:f t="shared" si="1899"/>
        <x:v>12</x:v>
      </x:c>
      <x:c r="K10197" s="53">
        <x:f t="shared" si="1900"/>
        <x:v>14</x:v>
      </x:c>
      <x:c r="L10197" s="53">
        <x:f t="shared" si="1901"/>
        <x:v>41</x:v>
      </x:c>
      <x:c r="M10197" s="54">
        <x:f t="shared" si="1902"/>
        <x:v>6873.116497032267</x:v>
      </x:c>
      <x:c r="N10197" s="54">
        <x:f t="shared" si="1903"/>
        <x:v>4.272997567383519</x:v>
      </x:c>
      <x:c r="O10197" s="55">
        <x:f t="shared" si="1904"/>
        <x:v>194928</x:v>
      </x:c>
      <x:c r="P10197" s="55">
        <x:f t="shared" si="1905"/>
        <x:v>30800</x:v>
      </x:c>
      <x:c r="Q10197" s="55">
        <x:f t="shared" si="1906"/>
        <x:v>131824.93918458797</x:v>
      </x:c>
      <x:c r="R10197" s="55">
        <x:f t="shared" si="1907"/>
        <x:v>12303.060815412027</x:v>
      </x:c>
      <x:c r="S10197" s="1" t="str">
        <x:f t="shared" si="1908"/>
        <x:v>NO</x:v>
      </x:c>
      <x:c r="T10197" s="1">
        <x:f t="shared" si="1909"/>
        <x:v>-9.9999999999999997E+98</x:v>
      </x:c>
    </x:row>
    <x:row r="10198">
      <x:c r="A10198" s="1"/>
      <x:c r="B10198" s="1"/>
      <x:c r="C10198" s="1"/>
      <x:c r="D10198" s="1"/>
      <x:c r="E10198" s="1"/>
      <x:c r="F10198" s="1"/>
      <x:c r="G10198" s="1"/>
      <x:c r="H10198" s="1"/>
      <x:c r="I10198" s="53">
        <x:f t="shared" si="1898"/>
        <x:v>15</x:v>
      </x:c>
      <x:c r="J10198" s="53">
        <x:f t="shared" si="1899"/>
        <x:v>12</x:v>
      </x:c>
      <x:c r="K10198" s="53">
        <x:f t="shared" si="1900"/>
        <x:v>15</x:v>
      </x:c>
      <x:c r="L10198" s="53">
        <x:f t="shared" si="1901"/>
        <x:v>42</x:v>
      </x:c>
      <x:c r="M10198" s="54">
        <x:f t="shared" si="1902"/>
        <x:v>6936.7047039084136</x:v>
      </x:c>
      <x:c r="N10198" s="54">
        <x:f t="shared" si="1903"/>
        <x:v>4.3171560443808428</x:v>
      </x:c>
      <x:c r="O10198" s="55">
        <x:f t="shared" si="1904"/>
        <x:v>197628</x:v>
      </x:c>
      <x:c r="P10198" s="55">
        <x:f t="shared" si="1905"/>
        <x:v>31680</x:v>
      </x:c>
      <x:c r="Q10198" s="55">
        <x:f t="shared" si="1906"/>
        <x:v>132928.90110952107</x:v>
      </x:c>
      <x:c r="R10198" s="55">
        <x:f t="shared" si="1907"/>
        <x:v>13019.098890478926</x:v>
      </x:c>
      <x:c r="S10198" s="1" t="str">
        <x:f t="shared" si="1908"/>
        <x:v>NO</x:v>
      </x:c>
      <x:c r="T10198" s="1">
        <x:f t="shared" si="1909"/>
        <x:v>-9.9999999999999997E+98</x:v>
      </x:c>
    </x:row>
    <x:row r="10199">
      <x:c r="A10199" s="1"/>
      <x:c r="B10199" s="1"/>
      <x:c r="C10199" s="1"/>
      <x:c r="D10199" s="1"/>
      <x:c r="E10199" s="1"/>
      <x:c r="F10199" s="1"/>
      <x:c r="G10199" s="1"/>
      <x:c r="H10199" s="1"/>
      <x:c r="I10199" s="53">
        <x:f t="shared" si="1898"/>
        <x:v>15</x:v>
      </x:c>
      <x:c r="J10199" s="53">
        <x:f t="shared" si="1899"/>
        <x:v>12</x:v>
      </x:c>
      <x:c r="K10199" s="53">
        <x:f t="shared" si="1900"/>
        <x:v>16</x:v>
      </x:c>
      <x:c r="L10199" s="53">
        <x:f t="shared" si="1901"/>
        <x:v>43</x:v>
      </x:c>
      <x:c r="M10199" s="54">
        <x:f t="shared" si="1902"/>
        <x:v>7001.7654797859022</x:v>
      </x:c>
      <x:c r="N10199" s="54">
        <x:f t="shared" si="1903"/>
        <x:v>4.3623371387402097</x:v>
      </x:c>
      <x:c r="O10199" s="55">
        <x:f t="shared" si="1904"/>
        <x:v>200328</x:v>
      </x:c>
      <x:c r="P10199" s="55">
        <x:f t="shared" si="1905"/>
        <x:v>32560</x:v>
      </x:c>
      <x:c r="Q10199" s="55">
        <x:f t="shared" si="1906"/>
        <x:v>134058.42846850524</x:v>
      </x:c>
      <x:c r="R10199" s="55">
        <x:f t="shared" si="1907"/>
        <x:v>13709.571531494759</x:v>
      </x:c>
      <x:c r="S10199" s="1" t="str">
        <x:f t="shared" si="1908"/>
        <x:v>NO</x:v>
      </x:c>
      <x:c r="T10199" s="1">
        <x:f t="shared" si="1909"/>
        <x:v>-9.9999999999999997E+98</x:v>
      </x:c>
    </x:row>
    <x:row r="10200">
      <x:c r="A10200" s="1"/>
      <x:c r="B10200" s="1"/>
      <x:c r="C10200" s="1"/>
      <x:c r="D10200" s="1"/>
      <x:c r="E10200" s="1"/>
      <x:c r="F10200" s="1"/>
      <x:c r="G10200" s="1"/>
      <x:c r="H10200" s="1"/>
      <x:c r="I10200" s="53">
        <x:f t="shared" si="1898"/>
        <x:v>15</x:v>
      </x:c>
      <x:c r="J10200" s="53">
        <x:f t="shared" si="1899"/>
        <x:v>12</x:v>
      </x:c>
      <x:c r="K10200" s="53">
        <x:f t="shared" si="1900"/>
        <x:v>17</x:v>
      </x:c>
      <x:c r="L10200" s="53">
        <x:f t="shared" si="1901"/>
        <x:v>44</x:v>
      </x:c>
      <x:c r="M10200" s="54">
        <x:f t="shared" si="1902"/>
        <x:v>7068.3257032324427</x:v>
      </x:c>
      <x:c r="N10200" s="54">
        <x:f t="shared" si="1903"/>
        <x:v>4.4085595161336411</x:v>
      </x:c>
      <x:c r="O10200" s="55">
        <x:f t="shared" si="1904"/>
        <x:v>203028</x:v>
      </x:c>
      <x:c r="P10200" s="55">
        <x:f t="shared" si="1905"/>
        <x:v>33440</x:v>
      </x:c>
      <x:c r="Q10200" s="55">
        <x:f t="shared" si="1906"/>
        <x:v>135213.98790334101</x:v>
      </x:c>
      <x:c r="R10200" s="55">
        <x:f t="shared" si="1907"/>
        <x:v>14374.012096658989</x:v>
      </x:c>
      <x:c r="S10200" s="1" t="str">
        <x:f t="shared" si="1908"/>
        <x:v>NO</x:v>
      </x:c>
      <x:c r="T10200" s="1">
        <x:f t="shared" si="1909"/>
        <x:v>-9.9999999999999997E+98</x:v>
      </x:c>
    </x:row>
    <x:row r="10201">
      <x:c r="A10201" s="1"/>
      <x:c r="B10201" s="1"/>
      <x:c r="C10201" s="1"/>
      <x:c r="D10201" s="1"/>
      <x:c r="E10201" s="1"/>
      <x:c r="F10201" s="1"/>
      <x:c r="G10201" s="1"/>
      <x:c r="H10201" s="1"/>
      <x:c r="I10201" s="53">
        <x:f t="shared" si="1898"/>
        <x:v>15</x:v>
      </x:c>
      <x:c r="J10201" s="53">
        <x:f t="shared" si="1899"/>
        <x:v>12</x:v>
      </x:c>
      <x:c r="K10201" s="53">
        <x:f t="shared" si="1900"/>
        <x:v>18</x:v>
      </x:c>
      <x:c r="L10201" s="53">
        <x:f t="shared" si="1901"/>
        <x:v>45</x:v>
      </x:c>
      <x:c r="M10201" s="54">
        <x:f t="shared" si="1902"/>
        <x:v>7136.4126946910301</x:v>
      </x:c>
      <x:c r="N10201" s="54">
        <x:f t="shared" si="1903"/>
        <x:v>4.4558421490909934</x:v>
      </x:c>
      <x:c r="O10201" s="55">
        <x:f t="shared" si="1904"/>
        <x:v>205728</x:v>
      </x:c>
      <x:c r="P10201" s="55">
        <x:f t="shared" si="1905"/>
        <x:v>34320</x:v>
      </x:c>
      <x:c r="Q10201" s="55">
        <x:f t="shared" si="1906"/>
        <x:v>136396.05372727482</x:v>
      </x:c>
      <x:c r="R10201" s="55">
        <x:f t="shared" si="1907"/>
        <x:v>15011.946272725181</x:v>
      </x:c>
      <x:c r="S10201" s="1" t="str">
        <x:f t="shared" si="1908"/>
        <x:v>NO</x:v>
      </x:c>
      <x:c r="T10201" s="1">
        <x:f t="shared" si="1909"/>
        <x:v>-9.9999999999999997E+98</x:v>
      </x:c>
    </x:row>
    <x:row r="10202">
      <x:c r="A10202" s="1"/>
      <x:c r="B10202" s="1"/>
      <x:c r="C10202" s="1"/>
      <x:c r="D10202" s="1"/>
      <x:c r="E10202" s="1"/>
      <x:c r="F10202" s="1"/>
      <x:c r="G10202" s="1"/>
      <x:c r="H10202" s="1"/>
      <x:c r="I10202" s="53">
        <x:f t="shared" si="1898"/>
        <x:v>15</x:v>
      </x:c>
      <x:c r="J10202" s="53">
        <x:f t="shared" si="1899"/>
        <x:v>12</x:v>
      </x:c>
      <x:c r="K10202" s="53">
        <x:f t="shared" si="1900"/>
        <x:v>19</x:v>
      </x:c>
      <x:c r="L10202" s="53">
        <x:f t="shared" si="1901"/>
        <x:v>46</x:v>
      </x:c>
      <x:c r="M10202" s="54">
        <x:f t="shared" si="1902"/>
        <x:v>7206.0542233270517</x:v>
      </x:c>
      <x:c r="N10202" s="54">
        <x:f t="shared" si="1903"/>
        <x:v>4.504204321754897</x:v>
      </x:c>
      <x:c r="O10202" s="55">
        <x:f t="shared" si="1904"/>
        <x:v>208428</x:v>
      </x:c>
      <x:c r="P10202" s="55">
        <x:f t="shared" si="1905"/>
        <x:v>35200</x:v>
      </x:c>
      <x:c r="Q10202" s="55">
        <x:f t="shared" si="1906"/>
        <x:v>137605.1080438724</x:v>
      </x:c>
      <x:c r="R10202" s="55">
        <x:f t="shared" si="1907"/>
        <x:v>15622.891956127598</x:v>
      </x:c>
      <x:c r="S10202" s="1" t="str">
        <x:f t="shared" si="1908"/>
        <x:v>NO</x:v>
      </x:c>
      <x:c r="T10202" s="1">
        <x:f t="shared" si="1909"/>
        <x:v>-9.9999999999999997E+98</x:v>
      </x:c>
    </x:row>
    <x:row r="10203">
      <x:c r="A10203" s="1"/>
      <x:c r="B10203" s="1"/>
      <x:c r="C10203" s="1"/>
      <x:c r="D10203" s="1"/>
      <x:c r="E10203" s="1"/>
      <x:c r="F10203" s="1"/>
      <x:c r="G10203" s="1"/>
      <x:c r="H10203" s="1"/>
      <x:c r="I10203" s="53">
        <x:f t="shared" si="1898"/>
        <x:v>15</x:v>
      </x:c>
      <x:c r="J10203" s="53">
        <x:f t="shared" si="1899"/>
        <x:v>12</x:v>
      </x:c>
      <x:c r="K10203" s="53">
        <x:f t="shared" si="1900"/>
        <x:v>20</x:v>
      </x:c>
      <x:c r="L10203" s="53">
        <x:f t="shared" si="1901"/>
        <x:v>47</x:v>
      </x:c>
      <x:c r="M10203" s="54">
        <x:f t="shared" si="1902"/>
        <x:v>7277.2785139775287</x:v>
      </x:c>
      <x:c r="N10203" s="54">
        <x:f t="shared" si="1903"/>
        <x:v>4.5536656347066176</x:v>
      </x:c>
      <x:c r="O10203" s="55">
        <x:f t="shared" si="1904"/>
        <x:v>211128</x:v>
      </x:c>
      <x:c r="P10203" s="55">
        <x:f t="shared" si="1905"/>
        <x:v>36080</x:v>
      </x:c>
      <x:c r="Q10203" s="55">
        <x:f t="shared" si="1906"/>
        <x:v>138841.64086766541</x:v>
      </x:c>
      <x:c r="R10203" s="55">
        <x:f t="shared" si="1907"/>
        <x:v>16206.35913233459</x:v>
      </x:c>
      <x:c r="S10203" s="1" t="str">
        <x:f t="shared" si="1908"/>
        <x:v>NO</x:v>
      </x:c>
      <x:c r="T10203" s="1">
        <x:f t="shared" si="1909"/>
        <x:v>-9.9999999999999997E+98</x:v>
      </x:c>
    </x:row>
    <x:row r="10204">
      <x:c r="A10204" s="1"/>
      <x:c r="B10204" s="1"/>
      <x:c r="C10204" s="1"/>
      <x:c r="D10204" s="1"/>
      <x:c r="E10204" s="1"/>
      <x:c r="F10204" s="1"/>
      <x:c r="G10204" s="1"/>
      <x:c r="H10204" s="1"/>
      <x:c r="I10204" s="53">
        <x:f t="shared" si="1898"/>
        <x:v>15</x:v>
      </x:c>
      <x:c r="J10204" s="53">
        <x:f t="shared" si="1899"/>
        <x:v>12</x:v>
      </x:c>
      <x:c r="K10204" s="53">
        <x:f t="shared" si="1900"/>
        <x:v>21</x:v>
      </x:c>
      <x:c r="L10204" s="53">
        <x:f t="shared" si="1901"/>
        <x:v>48</x:v>
      </x:c>
      <x:c r="M10204" s="54">
        <x:f t="shared" si="1902"/>
        <x:v>7350.1142542039725</x:v>
      </x:c>
      <x:c r="N10204" s="54">
        <x:f t="shared" si="1903"/>
        <x:v>4.6042460098638696</x:v>
      </x:c>
      <x:c r="O10204" s="55">
        <x:f t="shared" si="1904"/>
        <x:v>213828</x:v>
      </x:c>
      <x:c r="P10204" s="55">
        <x:f t="shared" si="1905"/>
        <x:v>36960</x:v>
      </x:c>
      <x:c r="Q10204" s="55">
        <x:f t="shared" si="1906"/>
        <x:v>140106.15024659672</x:v>
      </x:c>
      <x:c r="R10204" s="55">
        <x:f t="shared" si="1907"/>
        <x:v>16761.849753403279</x:v>
      </x:c>
      <x:c r="S10204" s="1" t="str">
        <x:f t="shared" si="1908"/>
        <x:v>NO</x:v>
      </x:c>
      <x:c r="T10204" s="1">
        <x:f t="shared" si="1909"/>
        <x:v>-9.9999999999999997E+98</x:v>
      </x:c>
    </x:row>
    <x:row r="10205">
      <x:c r="A10205" s="1"/>
      <x:c r="B10205" s="1"/>
      <x:c r="C10205" s="1"/>
      <x:c r="D10205" s="1"/>
      <x:c r="E10205" s="1"/>
      <x:c r="F10205" s="1"/>
      <x:c r="G10205" s="1"/>
      <x:c r="H10205" s="1"/>
      <x:c r="I10205" s="53">
        <x:f t="shared" si="1898"/>
        <x:v>15</x:v>
      </x:c>
      <x:c r="J10205" s="53">
        <x:f t="shared" si="1899"/>
        <x:v>12</x:v>
      </x:c>
      <x:c r="K10205" s="53">
        <x:f t="shared" si="1900"/>
        <x:v>22</x:v>
      </x:c>
      <x:c r="L10205" s="53">
        <x:f t="shared" si="1901"/>
        <x:v>49</x:v>
      </x:c>
      <x:c r="M10205" s="54">
        <x:f t="shared" si="1902"/>
        <x:v>7424.5906014503689</x:v>
      </x:c>
      <x:c r="N10205" s="54">
        <x:f t="shared" si="1903"/>
        <x:v>4.6559656954516448</x:v>
      </x:c>
      <x:c r="O10205" s="55">
        <x:f t="shared" si="1904"/>
        <x:v>216528</x:v>
      </x:c>
      <x:c r="P10205" s="55">
        <x:f t="shared" si="1905"/>
        <x:v>37840</x:v>
      </x:c>
      <x:c r="Q10205" s="55">
        <x:f t="shared" si="1906"/>
        <x:v>141399.14238629112</x:v>
      </x:c>
      <x:c r="R10205" s="55">
        <x:f t="shared" si="1907"/>
        <x:v>17288.857613708882</x:v>
      </x:c>
      <x:c r="S10205" s="1" t="str">
        <x:f t="shared" si="1908"/>
        <x:v>NO</x:v>
      </x:c>
      <x:c r="T10205" s="1">
        <x:f t="shared" si="1909"/>
        <x:v>-9.9999999999999997E+98</x:v>
      </x:c>
    </x:row>
    <x:row r="10206">
      <x:c r="A10206" s="1"/>
      <x:c r="B10206" s="1"/>
      <x:c r="C10206" s="1"/>
      <x:c r="D10206" s="1"/>
      <x:c r="E10206" s="1"/>
      <x:c r="F10206" s="1"/>
      <x:c r="G10206" s="1"/>
      <x:c r="H10206" s="1"/>
      <x:c r="I10206" s="53">
        <x:f t="shared" si="1898"/>
        <x:v>15</x:v>
      </x:c>
      <x:c r="J10206" s="53">
        <x:f t="shared" si="1899"/>
        <x:v>12</x:v>
      </x:c>
      <x:c r="K10206" s="53">
        <x:f t="shared" si="1900"/>
        <x:v>23</x:v>
      </x:c>
      <x:c r="L10206" s="53">
        <x:f t="shared" si="1901"/>
        <x:v>50</x:v>
      </x:c>
      <x:c r="M10206" s="54">
        <x:f t="shared" si="1902"/>
        <x:v>7500.7371903078056</x:v>
      </x:c>
      <x:c r="N10206" s="54">
        <x:f t="shared" si="1903"/>
        <x:v>4.7088452710470872</x:v>
      </x:c>
      <x:c r="O10206" s="55">
        <x:f t="shared" si="1904"/>
        <x:v>219228</x:v>
      </x:c>
      <x:c r="P10206" s="55">
        <x:f t="shared" si="1905"/>
        <x:v>38720</x:v>
      </x:c>
      <x:c r="Q10206" s="55">
        <x:f t="shared" si="1906"/>
        <x:v>142721.13177617718</x:v>
      </x:c>
      <x:c r="R10206" s="55">
        <x:f t="shared" si="1907"/>
        <x:v>17786.868223822821</x:v>
      </x:c>
      <x:c r="S10206" s="1" t="str">
        <x:f t="shared" si="1908"/>
        <x:v>NO</x:v>
      </x:c>
      <x:c r="T10206" s="1">
        <x:f t="shared" si="1909"/>
        <x:v>-9.9999999999999997E+98</x:v>
      </x:c>
    </x:row>
    <x:row r="10207">
      <x:c r="A10207" s="1"/>
      <x:c r="B10207" s="1"/>
      <x:c r="C10207" s="1"/>
      <x:c r="D10207" s="1"/>
      <x:c r="E10207" s="1"/>
      <x:c r="F10207" s="1"/>
      <x:c r="G10207" s="1"/>
      <x:c r="H10207" s="1"/>
      <x:c r="I10207" s="53">
        <x:f t="shared" si="1898"/>
        <x:v>15</x:v>
      </x:c>
      <x:c r="J10207" s="53">
        <x:f t="shared" si="1899"/>
        <x:v>12</x:v>
      </x:c>
      <x:c r="K10207" s="53">
        <x:f t="shared" si="1900"/>
        <x:v>24</x:v>
      </x:c>
      <x:c r="L10207" s="53">
        <x:f t="shared" si="1901"/>
        <x:v>51</x:v>
      </x:c>
      <x:c r="M10207" s="54">
        <x:f t="shared" si="1902"/>
        <x:v>7578.5841398873008</x:v>
      </x:c>
      <x:c r="N10207" s="54">
        <x:f t="shared" si="1903"/>
        <x:v>4.7629056526995148</x:v>
      </x:c>
      <x:c r="O10207" s="55">
        <x:f t="shared" si="1904"/>
        <x:v>221928</x:v>
      </x:c>
      <x:c r="P10207" s="55">
        <x:f t="shared" si="1905"/>
        <x:v>39600</x:v>
      </x:c>
      <x:c r="Q10207" s="55">
        <x:f t="shared" si="1906"/>
        <x:v>144072.64131748787</x:v>
      </x:c>
      <x:c r="R10207" s="55">
        <x:f t="shared" si="1907"/>
        <x:v>18255.358682512131</x:v>
      </x:c>
      <x:c r="S10207" s="1" t="str">
        <x:f t="shared" si="1908"/>
        <x:v>NO</x:v>
      </x:c>
      <x:c r="T10207" s="1">
        <x:f t="shared" si="1909"/>
        <x:v>-9.9999999999999997E+98</x:v>
      </x:c>
    </x:row>
    <x:row r="10208">
      <x:c r="A10208" s="1"/>
      <x:c r="B10208" s="1"/>
      <x:c r="C10208" s="1"/>
      <x:c r="D10208" s="1"/>
      <x:c r="E10208" s="1"/>
      <x:c r="F10208" s="1"/>
      <x:c r="G10208" s="1"/>
      <x:c r="H10208" s="1"/>
      <x:c r="I10208" s="53">
        <x:f t="shared" si="1898"/>
        <x:v>15</x:v>
      </x:c>
      <x:c r="J10208" s="53">
        <x:f t="shared" si="1899"/>
        <x:v>12</x:v>
      </x:c>
      <x:c r="K10208" s="53">
        <x:f t="shared" si="1900"/>
        <x:v>25</x:v>
      </x:c>
      <x:c r="L10208" s="53">
        <x:f t="shared" si="1901"/>
        <x:v>52</x:v>
      </x:c>
      <x:c r="M10208" s="54">
        <x:f t="shared" si="1902"/>
        <x:v>7658.1620613023988</x:v>
      </x:c>
      <x:c r="N10208" s="54">
        <x:f t="shared" si="1903"/>
        <x:v>4.8181680981266659</x:v>
      </x:c>
      <x:c r="O10208" s="55">
        <x:f t="shared" si="1904"/>
        <x:v>224628</x:v>
      </x:c>
      <x:c r="P10208" s="55">
        <x:f t="shared" si="1905"/>
        <x:v>40480</x:v>
      </x:c>
      <x:c r="Q10208" s="55">
        <x:f t="shared" si="1906"/>
        <x:v>145454.20245316665</x:v>
      </x:c>
      <x:c r="R10208" s="55">
        <x:f t="shared" si="1907"/>
        <x:v>18693.797546833346</x:v>
      </x:c>
      <x:c r="S10208" s="1" t="str">
        <x:f t="shared" si="1908"/>
        <x:v>NO</x:v>
      </x:c>
      <x:c r="T10208" s="1">
        <x:f t="shared" si="1909"/>
        <x:v>-9.9999999999999997E+98</x:v>
      </x:c>
    </x:row>
    <x:row r="10209">
      <x:c r="A10209" s="1"/>
      <x:c r="B10209" s="1"/>
      <x:c r="C10209" s="1"/>
      <x:c r="D10209" s="1"/>
      <x:c r="E10209" s="1"/>
      <x:c r="F10209" s="1"/>
      <x:c r="G10209" s="1"/>
      <x:c r="H10209" s="1"/>
      <x:c r="I10209" s="53">
        <x:f t="shared" si="1898"/>
        <x:v>15</x:v>
      </x:c>
      <x:c r="J10209" s="53">
        <x:f t="shared" si="1899"/>
        <x:v>12</x:v>
      </x:c>
      <x:c r="K10209" s="53">
        <x:f t="shared" si="1900"/>
        <x:v>26</x:v>
      </x:c>
      <x:c r="L10209" s="53">
        <x:f t="shared" si="1901"/>
        <x:v>53</x:v>
      </x:c>
      <x:c r="M10209" s="54">
        <x:f t="shared" si="1902"/>
        <x:v>7739.5020652631165</x:v>
      </x:c>
      <x:c r="N10209" s="54">
        <x:f t="shared" si="1903"/>
        <x:v>4.8746542119882754</x:v>
      </x:c>
      <x:c r="O10209" s="55">
        <x:f t="shared" si="1904"/>
        <x:v>227328</x:v>
      </x:c>
      <x:c r="P10209" s="55">
        <x:f t="shared" si="1905"/>
        <x:v>41360</x:v>
      </x:c>
      <x:c r="Q10209" s="55">
        <x:f t="shared" si="1906"/>
        <x:v>146866.35529970686</x:v>
      </x:c>
      <x:c r="R10209" s="55">
        <x:f t="shared" si="1907"/>
        <x:v>19101.644700293138</x:v>
      </x:c>
      <x:c r="S10209" s="1" t="str">
        <x:f t="shared" si="1908"/>
        <x:v>NO</x:v>
      </x:c>
      <x:c r="T10209" s="1">
        <x:f t="shared" si="1909"/>
        <x:v>-9.9999999999999997E+98</x:v>
      </x:c>
    </x:row>
    <x:row r="10210">
      <x:c r="A10210" s="1"/>
      <x:c r="B10210" s="1"/>
      <x:c r="C10210" s="1"/>
      <x:c r="D10210" s="1"/>
      <x:c r="E10210" s="1"/>
      <x:c r="F10210" s="1"/>
      <x:c r="G10210" s="1"/>
      <x:c r="H10210" s="1"/>
      <x:c r="I10210" s="53">
        <x:f t="shared" si="1898"/>
        <x:v>15</x:v>
      </x:c>
      <x:c r="J10210" s="53">
        <x:f t="shared" si="1899"/>
        <x:v>12</x:v>
      </x:c>
      <x:c r="K10210" s="53">
        <x:f t="shared" si="1900"/>
        <x:v>27</x:v>
      </x:c>
      <x:c r="L10210" s="53">
        <x:f t="shared" si="1901"/>
        <x:v>54</x:v>
      </x:c>
      <x:c r="M10210" s="54">
        <x:f t="shared" si="1902"/>
        <x:v>7822.6357697828735</x:v>
      </x:c>
      <x:c r="N10210" s="54">
        <x:f t="shared" si="1903"/>
        <x:v>4.932385951238107</x:v>
      </x:c>
      <x:c r="O10210" s="55">
        <x:f t="shared" si="1904"/>
        <x:v>230028</x:v>
      </x:c>
      <x:c r="P10210" s="55">
        <x:f t="shared" si="1905"/>
        <x:v>42240</x:v>
      </x:c>
      <x:c r="Q10210" s="55">
        <x:f t="shared" si="1906"/>
        <x:v>148309.64878095267</x:v>
      </x:c>
      <x:c r="R10210" s="55">
        <x:f t="shared" si="1907"/>
        <x:v>19478.351219047327</x:v>
      </x:c>
      <x:c r="S10210" s="1" t="str">
        <x:f t="shared" si="1908"/>
        <x:v>NO</x:v>
      </x:c>
      <x:c r="T10210" s="1">
        <x:f t="shared" si="1909"/>
        <x:v>-9.9999999999999997E+98</x:v>
      </x:c>
    </x:row>
    <x:row r="10211">
      <x:c r="A10211" s="1"/>
      <x:c r="B10211" s="1"/>
      <x:c r="C10211" s="1"/>
      <x:c r="D10211" s="1"/>
      <x:c r="E10211" s="1"/>
      <x:c r="F10211" s="1"/>
      <x:c r="G10211" s="1"/>
      <x:c r="H10211" s="1"/>
      <x:c r="I10211" s="53">
        <x:f t="shared" si="1898"/>
        <x:v>15</x:v>
      </x:c>
      <x:c r="J10211" s="53">
        <x:f t="shared" si="1899"/>
        <x:v>12</x:v>
      </x:c>
      <x:c r="K10211" s="53">
        <x:f t="shared" si="1900"/>
        <x:v>28</x:v>
      </x:c>
      <x:c r="L10211" s="53">
        <x:f t="shared" si="1901"/>
        <x:v>55</x:v>
      </x:c>
      <x:c r="M10211" s="54">
        <x:f t="shared" si="1902"/>
        <x:v>7907.5953080000272</x:v>
      </x:c>
      <x:c r="N10211" s="54">
        <x:f t="shared" si="1903"/>
        <x:v>4.9913856305555742</x:v>
      </x:c>
      <x:c r="O10211" s="55">
        <x:f t="shared" si="1904"/>
        <x:v>232728</x:v>
      </x:c>
      <x:c r="P10211" s="55">
        <x:f t="shared" si="1905"/>
        <x:v>43120</x:v>
      </x:c>
      <x:c r="Q10211" s="55">
        <x:f t="shared" si="1906"/>
        <x:v>149784.64076388936</x:v>
      </x:c>
      <x:c r="R10211" s="55">
        <x:f t="shared" si="1907"/>
        <x:v>19823.359236110642</x:v>
      </x:c>
      <x:c r="S10211" s="1" t="str">
        <x:f t="shared" si="1908"/>
        <x:v>NO</x:v>
      </x:c>
      <x:c r="T10211" s="1">
        <x:f t="shared" si="1909"/>
        <x:v>-9.9999999999999997E+98</x:v>
      </x:c>
    </x:row>
    <x:row r="10212">
      <x:c r="A10212" s="1"/>
      <x:c r="B10212" s="1"/>
      <x:c r="C10212" s="1"/>
      <x:c r="D10212" s="1"/>
      <x:c r="E10212" s="1"/>
      <x:c r="F10212" s="1"/>
      <x:c r="G10212" s="1"/>
      <x:c r="H10212" s="1"/>
      <x:c r="I10212" s="53">
        <x:f t="shared" si="1898"/>
        <x:v>15</x:v>
      </x:c>
      <x:c r="J10212" s="53">
        <x:f t="shared" si="1899"/>
        <x:v>12</x:v>
      </x:c>
      <x:c r="K10212" s="53">
        <x:f t="shared" si="1900"/>
        <x:v>29</x:v>
      </x:c>
      <x:c r="L10212" s="53">
        <x:f t="shared" si="1901"/>
        <x:v>56</x:v>
      </x:c>
      <x:c r="M10212" s="54">
        <x:f t="shared" si="1902"/>
        <x:v>7994.4133361156801</x:v>
      </x:c>
      <x:c r="N10212" s="54">
        <x:f t="shared" si="1903"/>
        <x:v>5.0516759278581116</x:v>
      </x:c>
      <x:c r="O10212" s="55">
        <x:f t="shared" si="1904"/>
        <x:v>235428</x:v>
      </x:c>
      <x:c r="P10212" s="55">
        <x:f t="shared" si="1905"/>
        <x:v>44000</x:v>
      </x:c>
      <x:c r="Q10212" s="55">
        <x:f t="shared" si="1906"/>
        <x:v>151291.89819645276</x:v>
      </x:c>
      <x:c r="R10212" s="55">
        <x:f t="shared" si="1907"/>
        <x:v>20136.101803547237</x:v>
      </x:c>
      <x:c r="S10212" s="1" t="str">
        <x:f t="shared" si="1908"/>
        <x:v>NO</x:v>
      </x:c>
      <x:c r="T10212" s="1">
        <x:f t="shared" si="1909"/>
        <x:v>-9.9999999999999997E+98</x:v>
      </x:c>
    </x:row>
    <x:row r="10213">
      <x:c r="A10213" s="1"/>
      <x:c r="B10213" s="1"/>
      <x:c r="C10213" s="1"/>
      <x:c r="D10213" s="1"/>
      <x:c r="E10213" s="1"/>
      <x:c r="F10213" s="1"/>
      <x:c r="G10213" s="1"/>
      <x:c r="H10213" s="1"/>
      <x:c r="I10213" s="53">
        <x:f t="shared" si="1898"/>
        <x:v>15</x:v>
      </x:c>
      <x:c r="J10213" s="53">
        <x:f t="shared" si="1899"/>
        <x:v>12</x:v>
      </x:c>
      <x:c r="K10213" s="53">
        <x:f t="shared" si="1900"/>
        <x:v>30</x:v>
      </x:c>
      <x:c r="L10213" s="53">
        <x:f t="shared" si="1901"/>
        <x:v>57</x:v>
      </x:c>
      <x:c r="M10213" s="54">
        <x:f t="shared" si="1902"/>
        <x:v>8083.1230414494512</x:v>
      </x:c>
      <x:c r="N10213" s="54">
        <x:f t="shared" si="1903"/>
        <x:v>5.1132798898954519</x:v>
      </x:c>
      <x:c r="O10213" s="55">
        <x:f t="shared" si="1904"/>
        <x:v>238128</x:v>
      </x:c>
      <x:c r="P10213" s="55">
        <x:f t="shared" si="1905"/>
        <x:v>44880</x:v>
      </x:c>
      <x:c r="Q10213" s="55">
        <x:f t="shared" si="1906"/>
        <x:v>152831.99724738632</x:v>
      </x:c>
      <x:c r="R10213" s="55">
        <x:f t="shared" si="1907"/>
        <x:v>20416.002752613684</x:v>
      </x:c>
      <x:c r="S10213" s="1" t="str">
        <x:f t="shared" si="1908"/>
        <x:v>NO</x:v>
      </x:c>
      <x:c r="T10213" s="1">
        <x:f t="shared" si="1909"/>
        <x:v>-9.9999999999999997E+98</x:v>
      </x:c>
    </x:row>
    <x:row r="10214">
      <x:c r="A10214" s="1"/>
      <x:c r="B10214" s="1"/>
      <x:c r="C10214" s="1"/>
      <x:c r="D10214" s="1"/>
      <x:c r="E10214" s="1"/>
      <x:c r="F10214" s="1"/>
      <x:c r="G10214" s="1"/>
      <x:c r="H10214" s="1"/>
      <x:c r="I10214" s="53">
        <x:f t="shared" si="1898"/>
        <x:v>15</x:v>
      </x:c>
      <x:c r="J10214" s="53">
        <x:f t="shared" si="1899"/>
        <x:v>13</x:v>
      </x:c>
      <x:c r="K10214" s="53">
        <x:f t="shared" si="1900"/>
        <x:v>0</x:v>
      </x:c>
      <x:c r="L10214" s="53">
        <x:f t="shared" si="1901"/>
        <x:v>28</x:v>
      </x:c>
      <x:c r="M10214" s="54">
        <x:f t="shared" si="1902"/>
        <x:v>6176.9043362035927</x:v>
      </x:c>
      <x:c r="N10214" s="54">
        <x:f t="shared" si="1903"/>
        <x:v>3.789516900141384</x:v>
      </x:c>
      <x:c r="O10214" s="55">
        <x:f t="shared" si="1904"/>
        <x:v>159222</x:v>
      </x:c>
      <x:c r="P10214" s="55">
        <x:f t="shared" si="1905"/>
        <x:v>18920</x:v>
      </x:c>
      <x:c r="Q10214" s="55">
        <x:f t="shared" si="1906"/>
        <x:v>119737.92250353459</x:v>
      </x:c>
      <x:c r="R10214" s="55">
        <x:f t="shared" si="1907"/>
        <x:v>564.07749646541197</x:v>
      </x:c>
      <x:c r="S10214" s="1" t="str">
        <x:f t="shared" si="1908"/>
        <x:v>YES</x:v>
      </x:c>
      <x:c r="T10214" s="1">
        <x:f t="shared" si="1909"/>
        <x:v>564.07749646541197</x:v>
      </x:c>
    </x:row>
    <x:row r="10215">
      <x:c r="A10215" s="1"/>
      <x:c r="B10215" s="1"/>
      <x:c r="C10215" s="1"/>
      <x:c r="D10215" s="1"/>
      <x:c r="E10215" s="1"/>
      <x:c r="F10215" s="1"/>
      <x:c r="G10215" s="1"/>
      <x:c r="H10215" s="1"/>
      <x:c r="I10215" s="53">
        <x:f t="shared" si="1898"/>
        <x:v>15</x:v>
      </x:c>
      <x:c r="J10215" s="53">
        <x:f t="shared" si="1899"/>
        <x:v>13</x:v>
      </x:c>
      <x:c r="K10215" s="53">
        <x:f t="shared" si="1900"/>
        <x:v>1</x:v>
      </x:c>
      <x:c r="L10215" s="53">
        <x:f t="shared" si="1901"/>
        <x:v>29</x:v>
      </x:c>
      <x:c r="M10215" s="54">
        <x:f t="shared" si="1902"/>
        <x:v>6222.4668362035927</x:v>
      </x:c>
      <x:c r="N10215" s="54">
        <x:f t="shared" si="1903"/>
        <x:v>3.8211575251413836</x:v>
      </x:c>
      <x:c r="O10215" s="55">
        <x:f t="shared" si="1904"/>
        <x:v>161922</x:v>
      </x:c>
      <x:c r="P10215" s="55">
        <x:f t="shared" si="1905"/>
        <x:v>19800</x:v>
      </x:c>
      <x:c r="Q10215" s="55">
        <x:f t="shared" si="1906"/>
        <x:v>120528.93812853459</x:v>
      </x:c>
      <x:c r="R10215" s="55">
        <x:f t="shared" si="1907"/>
        <x:v>1593.061871465412</x:v>
      </x:c>
      <x:c r="S10215" s="1" t="str">
        <x:f t="shared" si="1908"/>
        <x:v>YES</x:v>
      </x:c>
      <x:c r="T10215" s="1">
        <x:f t="shared" si="1909"/>
        <x:v>1593.061871465412</x:v>
      </x:c>
    </x:row>
    <x:row r="10216">
      <x:c r="A10216" s="1"/>
      <x:c r="B10216" s="1"/>
      <x:c r="C10216" s="1"/>
      <x:c r="D10216" s="1"/>
      <x:c r="E10216" s="1"/>
      <x:c r="F10216" s="1"/>
      <x:c r="G10216" s="1"/>
      <x:c r="H10216" s="1"/>
      <x:c r="I10216" s="53">
        <x:f t="shared" si="1898"/>
        <x:v>15</x:v>
      </x:c>
      <x:c r="J10216" s="53">
        <x:f t="shared" si="1899"/>
        <x:v>13</x:v>
      </x:c>
      <x:c r="K10216" s="53">
        <x:f t="shared" si="1900"/>
        <x:v>2</x:v>
      </x:c>
      <x:c r="L10216" s="53">
        <x:f t="shared" si="1901"/>
        <x:v>30</x:v>
      </x:c>
      <x:c r="M10216" s="54">
        <x:f t="shared" si="1902"/>
        <x:v>6269.1683987035931</x:v>
      </x:c>
      <x:c r="N10216" s="54">
        <x:f t="shared" si="1903"/>
        <x:v>3.8535891657663841</x:v>
      </x:c>
      <x:c r="O10216" s="55">
        <x:f t="shared" si="1904"/>
        <x:v>164622</x:v>
      </x:c>
      <x:c r="P10216" s="55">
        <x:f t="shared" si="1905"/>
        <x:v>20680</x:v>
      </x:c>
      <x:c r="Q10216" s="55">
        <x:f t="shared" si="1906"/>
        <x:v>121339.7291441596</x:v>
      </x:c>
      <x:c r="R10216" s="55">
        <x:f t="shared" si="1907"/>
        <x:v>2602.2708558403974</x:v>
      </x:c>
      <x:c r="S10216" s="1" t="str">
        <x:f t="shared" si="1908"/>
        <x:v>YES</x:v>
      </x:c>
      <x:c r="T10216" s="1">
        <x:f t="shared" si="1909"/>
        <x:v>2602.2708558403974</x:v>
      </x:c>
    </x:row>
    <x:row r="10217">
      <x:c r="A10217" s="1"/>
      <x:c r="B10217" s="1"/>
      <x:c r="C10217" s="1"/>
      <x:c r="D10217" s="1"/>
      <x:c r="E10217" s="1"/>
      <x:c r="F10217" s="1"/>
      <x:c r="G10217" s="1"/>
      <x:c r="H10217" s="1"/>
      <x:c r="I10217" s="53">
        <x:f t="shared" si="1898"/>
        <x:v>15</x:v>
      </x:c>
      <x:c r="J10217" s="53">
        <x:f t="shared" si="1899"/>
        <x:v>13</x:v>
      </x:c>
      <x:c r="K10217" s="53">
        <x:f t="shared" si="1900"/>
        <x:v>3</x:v>
      </x:c>
      <x:c r="L10217" s="53">
        <x:f t="shared" si="1901"/>
        <x:v>31</x:v>
      </x:c>
      <x:c r="M10217" s="54">
        <x:f t="shared" si="1902"/>
        <x:v>6317.030381125468</x:v>
      </x:c>
      <x:c r="N10217" s="54">
        <x:f t="shared" si="1903"/>
        <x:v>3.886826653559353</x:v>
      </x:c>
      <x:c r="O10217" s="55">
        <x:f t="shared" si="1904"/>
        <x:v>167322</x:v>
      </x:c>
      <x:c r="P10217" s="55">
        <x:f t="shared" si="1905"/>
        <x:v>21560</x:v>
      </x:c>
      <x:c r="Q10217" s="55">
        <x:f t="shared" si="1906"/>
        <x:v>122170.66633898382</x:v>
      </x:c>
      <x:c r="R10217" s="55">
        <x:f t="shared" si="1907"/>
        <x:v>3591.3336610161787</x:v>
      </x:c>
      <x:c r="S10217" s="1" t="str">
        <x:f t="shared" si="1908"/>
        <x:v>YES</x:v>
      </x:c>
      <x:c r="T10217" s="1">
        <x:f t="shared" si="1909"/>
        <x:v>3591.3336610161787</x:v>
      </x:c>
    </x:row>
    <x:row r="10218">
      <x:c r="A10218" s="1"/>
      <x:c r="B10218" s="1"/>
      <x:c r="C10218" s="1"/>
      <x:c r="D10218" s="1"/>
      <x:c r="E10218" s="1"/>
      <x:c r="F10218" s="1"/>
      <x:c r="G10218" s="1"/>
      <x:c r="H10218" s="1"/>
      <x:c r="I10218" s="53">
        <x:f t="shared" si="1898"/>
        <x:v>15</x:v>
      </x:c>
      <x:c r="J10218" s="53">
        <x:f t="shared" si="1899"/>
        <x:v>13</x:v>
      </x:c>
      <x:c r="K10218" s="53">
        <x:f t="shared" si="1900"/>
        <x:v>4</x:v>
      </x:c>
      <x:c r="L10218" s="53">
        <x:f t="shared" si="1901"/>
        <x:v>32</x:v>
      </x:c>
      <x:c r="M10218" s="54">
        <x:f t="shared" si="1902"/>
        <x:v>6366.074496848124</x:v>
      </x:c>
      <x:c r="N10218" s="54">
        <x:f t="shared" si="1903"/>
        <x:v>3.9208850672556417</x:v>
      </x:c>
      <x:c r="O10218" s="55">
        <x:f t="shared" si="1904"/>
        <x:v>170022</x:v>
      </x:c>
      <x:c r="P10218" s="55">
        <x:f t="shared" si="1905"/>
        <x:v>22440</x:v>
      </x:c>
      <x:c r="Q10218" s="55">
        <x:f t="shared" si="1906"/>
        <x:v>123022.12668139103</x:v>
      </x:c>
      <x:c r="R10218" s="55">
        <x:f t="shared" si="1907"/>
        <x:v>4559.8733186089667</x:v>
      </x:c>
      <x:c r="S10218" s="1" t="str">
        <x:f t="shared" si="1908"/>
        <x:v>YES</x:v>
      </x:c>
      <x:c r="T10218" s="1">
        <x:f t="shared" si="1909"/>
        <x:v>4559.8733186089667</x:v>
      </x:c>
    </x:row>
    <x:row r="10219">
      <x:c r="A10219" s="1"/>
      <x:c r="B10219" s="1"/>
      <x:c r="C10219" s="1"/>
      <x:c r="D10219" s="1"/>
      <x:c r="E10219" s="1"/>
      <x:c r="F10219" s="1"/>
      <x:c r="G10219" s="1"/>
      <x:c r="H10219" s="1"/>
      <x:c r="I10219" s="53">
        <x:f t="shared" si="1898"/>
        <x:v>15</x:v>
      </x:c>
      <x:c r="J10219" s="53">
        <x:f t="shared" si="1899"/>
        <x:v>13</x:v>
      </x:c>
      <x:c r="K10219" s="53">
        <x:f t="shared" si="1900"/>
        <x:v>5</x:v>
      </x:c>
      <x:c r="L10219" s="53">
        <x:f t="shared" si="1901"/>
        <x:v>33</x:v>
      </x:c>
      <x:c r="M10219" s="54">
        <x:f t="shared" si="1902"/>
        <x:v>6416.3228207693273</x:v>
      </x:c>
      <x:c r="N10219" s="54">
        <x:f t="shared" si="1903"/>
        <x:v>3.9557797366453662</x:v>
      </x:c>
      <x:c r="O10219" s="55">
        <x:f t="shared" si="1904"/>
        <x:v>172722</x:v>
      </x:c>
      <x:c r="P10219" s="55">
        <x:f t="shared" si="1905"/>
        <x:v>23320</x:v>
      </x:c>
      <x:c r="Q10219" s="55">
        <x:f t="shared" si="1906"/>
        <x:v>123894.49341613415</x:v>
      </x:c>
      <x:c r="R10219" s="55">
        <x:f t="shared" si="1907"/>
        <x:v>5507.5065838658484</x:v>
      </x:c>
      <x:c r="S10219" s="1" t="str">
        <x:f t="shared" si="1908"/>
        <x:v>YES</x:v>
      </x:c>
      <x:c r="T10219" s="1">
        <x:f t="shared" si="1909"/>
        <x:v>5507.5065838658484</x:v>
      </x:c>
    </x:row>
    <x:row r="10220">
      <x:c r="A10220" s="1"/>
      <x:c r="B10220" s="1"/>
      <x:c r="C10220" s="1"/>
      <x:c r="D10220" s="1"/>
      <x:c r="E10220" s="1"/>
      <x:c r="F10220" s="1"/>
      <x:c r="G10220" s="1"/>
      <x:c r="H10220" s="1"/>
      <x:c r="I10220" s="53">
        <x:f t="shared" si="1898"/>
        <x:v>15</x:v>
      </x:c>
      <x:c r="J10220" s="53">
        <x:f t="shared" si="1899"/>
        <x:v>13</x:v>
      </x:c>
      <x:c r="K10220" s="53">
        <x:f t="shared" si="1900"/>
        <x:v>6</x:v>
      </x:c>
      <x:c r="L10220" s="53">
        <x:f t="shared" si="1901"/>
        <x:v>34</x:v>
      </x:c>
      <x:c r="M10220" s="54">
        <x:f t="shared" si="1902"/>
        <x:v>6467.7977949509605</x:v>
      </x:c>
      <x:c r="N10220" s="54">
        <x:f t="shared" si="1903"/>
        <x:v>3.9915262464937227</x:v>
      </x:c>
      <x:c r="O10220" s="55">
        <x:f t="shared" si="1904"/>
        <x:v>175422</x:v>
      </x:c>
      <x:c r="P10220" s="55">
        <x:f t="shared" si="1905"/>
        <x:v>24200</x:v>
      </x:c>
      <x:c r="Q10220" s="55">
        <x:f t="shared" si="1906"/>
        <x:v>124788.15616234306</x:v>
      </x:c>
      <x:c r="R10220" s="55">
        <x:f t="shared" si="1907"/>
        <x:v>6433.8438376569393</x:v>
      </x:c>
      <x:c r="S10220" s="1" t="str">
        <x:f t="shared" si="1908"/>
        <x:v>YES</x:v>
      </x:c>
      <x:c r="T10220" s="1">
        <x:f t="shared" si="1909"/>
        <x:v>6433.8438376569393</x:v>
      </x:c>
    </x:row>
    <x:row r="10221">
      <x:c r="A10221" s="1"/>
      <x:c r="B10221" s="1"/>
      <x:c r="C10221" s="1"/>
      <x:c r="D10221" s="1"/>
      <x:c r="E10221" s="1"/>
      <x:c r="F10221" s="1"/>
      <x:c r="G10221" s="1"/>
      <x:c r="H10221" s="1"/>
      <x:c r="I10221" s="53">
        <x:f t="shared" si="1898"/>
        <x:v>15</x:v>
      </x:c>
      <x:c r="J10221" s="53">
        <x:f t="shared" si="1899"/>
        <x:v>13</x:v>
      </x:c>
      <x:c r="K10221" s="53">
        <x:f t="shared" si="1900"/>
        <x:v>7</x:v>
      </x:c>
      <x:c r="L10221" s="53">
        <x:f t="shared" si="1901"/>
        <x:v>35</x:v>
      </x:c>
      <x:c r="M10221" s="54">
        <x:f t="shared" si="1902"/>
        <x:v>6520.5222343489213</x:v>
      </x:c>
      <x:c r="N10221" s="54">
        <x:f t="shared" si="1903"/>
        <x:v>4.028140440520084</x:v>
      </x:c>
      <x:c r="O10221" s="55">
        <x:f t="shared" si="1904"/>
        <x:v>178122</x:v>
      </x:c>
      <x:c r="P10221" s="55">
        <x:f t="shared" si="1905"/>
        <x:v>25080</x:v>
      </x:c>
      <x:c r="Q10221" s="55">
        <x:f t="shared" si="1906"/>
        <x:v>125703.51101300211</x:v>
      </x:c>
      <x:c r="R10221" s="55">
        <x:f t="shared" si="1907"/>
        <x:v>7338.4889869978942</x:v>
      </x:c>
      <x:c r="S10221" s="1" t="str">
        <x:f t="shared" si="1908"/>
        <x:v>NO</x:v>
      </x:c>
      <x:c r="T10221" s="1">
        <x:f t="shared" si="1909"/>
        <x:v>-9.9999999999999997E+98</x:v>
      </x:c>
    </x:row>
    <x:row r="10222">
      <x:c r="A10222" s="1"/>
      <x:c r="B10222" s="1"/>
      <x:c r="C10222" s="1"/>
      <x:c r="D10222" s="1"/>
      <x:c r="E10222" s="1"/>
      <x:c r="F10222" s="1"/>
      <x:c r="G10222" s="1"/>
      <x:c r="H10222" s="1"/>
      <x:c r="I10222" s="53" t="n">
        <x:f t="shared" ref="I10222:I10285" si="1910">INT((ROW()-ROW($I$46))/((CARROT_CAP+1)*(MESCLUN_CAP+1)))</x:f>
        <x:v>15</x:v>
      </x:c>
      <x:c r="J10222" s="53" t="n">
        <x:f t="shared" ref="J10222:J10285" si="1911">MOD(INT((ROW()-ROW($I$46))/(MESCLUN_CAP+1)),CARROT_CAP+1)</x:f>
        <x:v>13</x:v>
      </x:c>
      <x:c r="K10222" s="53" t="n">
        <x:f t="shared" ref="K10222:K10285" si="1912">MOD(ROW()-ROW($I$46),MESCLUN_CAP+1)</x:f>
        <x:v>8</x:v>
      </x:c>
      <x:c r="L10222" s="53" t="n">
        <x:f t="shared" ref="L10222:L10285" si="1913">SUM(I10222:K10222)</x:f>
        <x:v>36</x:v>
      </x:c>
      <x:c r="M10222" s="54" t="n">
        <x:f t="shared" ref="M10222:M10285" si="1914">I10222*TOMATO_HOURS*WEEKS*(1+TOMATO_DIM)^I10222+J10222*CARROT_HOURS*WEEKS*(1+CARROT_DIM)^J10222+K10222*MESCLUN_HOURS*WEEKS*(1+MESCLUN_DIM)^K10222</x:f>
        <x:v>6574.519332628901</x:v>
      </x:c>
      <x:c r="N10222" s="54" t="n">
        <x:f t="shared" ref="N10222:N10285" si="1915">MAX(M10222-FARMER_HOURS,0)/TEMP_HOURS_PER_WORKER</x:f>
        <x:v>4.065638425436736</x:v>
      </x:c>
      <x:c r="O10222" s="55" t="n">
        <x:f t="shared" ref="O10222:O10285" si="1916">I10222*TOMATO_PRICE+J10222*CARROT_PRICE+K10222*MESCLUN_PRICE</x:f>
        <x:v>180822</x:v>
      </x:c>
      <x:c r="P10222" s="55" t="n">
        <x:f t="shared" ref="P10222:P10285" si="1917">I10222*TOMATO_FERTILIZER+J10222*CARROT_FERTILIZER+K10222*MESCLUN_FERTILIZER</x:f>
        <x:v>25960</x:v>
      </x:c>
      <x:c r="Q10222" s="55" t="n">
        <x:f t="shared" ref="Q10222:Q10285" si="1918">MIN(M10222,FARMER_HOURS)*FARMER_RATE+MAX(M10222-FARMER_HOURS,0)*TEMP_RATE</x:f>
        <x:v>126640.96063591841</x:v>
      </x:c>
      <x:c r="R10222" s="55" t="n">
        <x:f t="shared" ref="R10222:R10285" si="1919">O10222-P10222-Q10222-FIXED_COST</x:f>
        <x:v>8221.03936408159</x:v>
      </x:c>
      <x:c r="S10222" s="1" t="str">
        <x:f t="shared" ref="S10222:S10285" si="1920">IF(AND(L10222&lt;=TOTAL_BED_CAP,N10222&lt;=TEMP_WORKER_CAP),"YES","NO")</x:f>
        <x:v>NO</x:v>
      </x:c>
      <x:c r="T10222" s="1" t="n">
        <x:f t="shared" ref="T10222:T10285" si="1921">IF(S10222="YES",R10222,-1E+99)</x:f>
        <x:v>-1e+99</x:v>
      </x:c>
    </x:row>
    <x:row r="10223">
      <x:c r="A10223" s="1"/>
      <x:c r="B10223" s="1"/>
      <x:c r="C10223" s="1"/>
      <x:c r="D10223" s="1"/>
      <x:c r="E10223" s="1"/>
      <x:c r="F10223" s="1"/>
      <x:c r="G10223" s="1"/>
      <x:c r="H10223" s="1"/>
      <x:c r="I10223" s="53">
        <x:f t="shared" si="1910"/>
        <x:v>15</x:v>
      </x:c>
      <x:c r="J10223" s="53">
        <x:f t="shared" si="1911"/>
        <x:v>13</x:v>
      </x:c>
      <x:c r="K10223" s="53">
        <x:f t="shared" si="1912"/>
        <x:v>9</x:v>
      </x:c>
      <x:c r="L10223" s="53">
        <x:f t="shared" si="1913"/>
        <x:v>37</x:v>
      </x:c>
      <x:c r="M10223" s="54">
        <x:f t="shared" si="1914"/>
        <x:v>6629.8126680692958</x:v>
      </x:c>
      <x:c r="N10223" s="54">
        <x:f t="shared" si="1915"/>
        <x:v>4.1040365750481218</x:v>
      </x:c>
      <x:c r="O10223" s="55">
        <x:f t="shared" si="1916"/>
        <x:v>183522</x:v>
      </x:c>
      <x:c r="P10223" s="55">
        <x:f t="shared" si="1917"/>
        <x:v>26840</x:v>
      </x:c>
      <x:c r="Q10223" s="55">
        <x:f t="shared" si="1918"/>
        <x:v>127600.91437620304</x:v>
      </x:c>
      <x:c r="R10223" s="55">
        <x:f t="shared" si="1919"/>
        <x:v>9081.0856237969565</x:v>
      </x:c>
      <x:c r="S10223" s="1" t="str">
        <x:f t="shared" si="1920"/>
        <x:v>NO</x:v>
      </x:c>
      <x:c r="T10223" s="1">
        <x:f t="shared" si="1921"/>
        <x:v>-9.9999999999999997E+98</x:v>
      </x:c>
    </x:row>
    <x:row r="10224">
      <x:c r="A10224" s="1"/>
      <x:c r="B10224" s="1"/>
      <x:c r="C10224" s="1"/>
      <x:c r="D10224" s="1"/>
      <x:c r="E10224" s="1"/>
      <x:c r="F10224" s="1"/>
      <x:c r="G10224" s="1"/>
      <x:c r="H10224" s="1"/>
      <x:c r="I10224" s="53">
        <x:f t="shared" si="1910"/>
        <x:v>15</x:v>
      </x:c>
      <x:c r="J10224" s="53">
        <x:f t="shared" si="1911"/>
        <x:v>13</x:v>
      </x:c>
      <x:c r="K10224" s="53">
        <x:f t="shared" si="1912"/>
        <x:v>10</x:v>
      </x:c>
      <x:c r="L10224" s="53">
        <x:f t="shared" si="1913"/>
        <x:v>38</x:v>
      </x:c>
      <x:c r="M10224" s="54">
        <x:f t="shared" si="1914"/>
        <x:v>6686.4262095525082</x:v>
      </x:c>
      <x:c r="N10224" s="54">
        <x:f t="shared" si="1915"/>
        <x:v>4.1433515344114644</x:v>
      </x:c>
      <x:c r="O10224" s="55">
        <x:f t="shared" si="1916"/>
        <x:v>186222</x:v>
      </x:c>
      <x:c r="P10224" s="55">
        <x:f t="shared" si="1917"/>
        <x:v>27720</x:v>
      </x:c>
      <x:c r="Q10224" s="55">
        <x:f t="shared" si="1918"/>
        <x:v>128583.78836028661</x:v>
      </x:c>
      <x:c r="R10224" s="55">
        <x:f t="shared" si="1919"/>
        <x:v>9918.2116397133941</x:v>
      </x:c>
      <x:c r="S10224" s="1" t="str">
        <x:f t="shared" si="1920"/>
        <x:v>NO</x:v>
      </x:c>
      <x:c r="T10224" s="1">
        <x:f t="shared" si="1921"/>
        <x:v>-9.9999999999999997E+98</x:v>
      </x:c>
    </x:row>
    <x:row r="10225">
      <x:c r="A10225" s="1"/>
      <x:c r="B10225" s="1"/>
      <x:c r="C10225" s="1"/>
      <x:c r="D10225" s="1"/>
      <x:c r="E10225" s="1"/>
      <x:c r="F10225" s="1"/>
      <x:c r="G10225" s="1"/>
      <x:c r="H10225" s="1"/>
      <x:c r="I10225" s="53">
        <x:f t="shared" si="1910"/>
        <x:v>15</x:v>
      </x:c>
      <x:c r="J10225" s="53">
        <x:f t="shared" si="1911"/>
        <x:v>13</x:v>
      </x:c>
      <x:c r="K10225" s="53">
        <x:f t="shared" si="1912"/>
        <x:v>11</x:v>
      </x:c>
      <x:c r="L10225" s="53">
        <x:f t="shared" si="1913"/>
        <x:v>39</x:v>
      </x:c>
      <x:c r="M10225" s="54">
        <x:f t="shared" si="1914"/>
        <x:v>6744.3843226459476</x:v>
      </x:c>
      <x:c r="N10225" s="54">
        <x:f t="shared" si="1915"/>
        <x:v>4.1836002240596857</x:v>
      </x:c>
      <x:c r="O10225" s="55">
        <x:f t="shared" si="1916"/>
        <x:v>188922</x:v>
      </x:c>
      <x:c r="P10225" s="55">
        <x:f t="shared" si="1917"/>
        <x:v>28600</x:v>
      </x:c>
      <x:c r="Q10225" s="55">
        <x:f t="shared" si="1918"/>
        <x:v>129590.00560149214</x:v>
      </x:c>
      <x:c r="R10225" s="55">
        <x:f t="shared" si="1919"/>
        <x:v>10731.994398507857</x:v>
      </x:c>
      <x:c r="S10225" s="1" t="str">
        <x:f t="shared" si="1920"/>
        <x:v>NO</x:v>
      </x:c>
      <x:c r="T10225" s="1">
        <x:f t="shared" si="1921"/>
        <x:v>-9.9999999999999997E+98</x:v>
      </x:c>
    </x:row>
    <x:row r="10226">
      <x:c r="A10226" s="1"/>
      <x:c r="B10226" s="1"/>
      <x:c r="C10226" s="1"/>
      <x:c r="D10226" s="1"/>
      <x:c r="E10226" s="1"/>
      <x:c r="F10226" s="1"/>
      <x:c r="G10226" s="1"/>
      <x:c r="H10226" s="1"/>
      <x:c r="I10226" s="53">
        <x:f t="shared" si="1910"/>
        <x:v>15</x:v>
      </x:c>
      <x:c r="J10226" s="53">
        <x:f t="shared" si="1911"/>
        <x:v>13</x:v>
      </x:c>
      <x:c r="K10226" s="53">
        <x:f t="shared" si="1912"/>
        <x:v>12</x:v>
      </x:c>
      <x:c r="L10226" s="53">
        <x:f t="shared" si="1913"/>
        <x:v>40</x:v>
      </x:c>
      <x:c r="M10226" s="54">
        <x:f t="shared" si="1914"/>
        <x:v>6803.7117757740116</x:v>
      </x:c>
      <x:c r="N10226" s="54">
        <x:f t="shared" si="1915"/>
        <x:v>4.2247998442875083</x:v>
      </x:c>
      <x:c r="O10226" s="55">
        <x:f t="shared" si="1916"/>
        <x:v>191622</x:v>
      </x:c>
      <x:c r="P10226" s="55">
        <x:f t="shared" si="1917"/>
        <x:v>29480</x:v>
      </x:c>
      <x:c r="Q10226" s="55">
        <x:f t="shared" si="1918"/>
        <x:v>130619.9961071877</x:v>
      </x:c>
      <x:c r="R10226" s="55">
        <x:f t="shared" si="1919"/>
        <x:v>11522.003892812296</x:v>
      </x:c>
      <x:c r="S10226" s="1" t="str">
        <x:f t="shared" si="1920"/>
        <x:v>NO</x:v>
      </x:c>
      <x:c r="T10226" s="1">
        <x:f t="shared" si="1921"/>
        <x:v>-9.9999999999999997E+98</x:v>
      </x:c>
    </x:row>
    <x:row r="10227">
      <x:c r="A10227" s="1"/>
      <x:c r="B10227" s="1"/>
      <x:c r="C10227" s="1"/>
      <x:c r="D10227" s="1"/>
      <x:c r="E10227" s="1"/>
      <x:c r="F10227" s="1"/>
      <x:c r="G10227" s="1"/>
      <x:c r="H10227" s="1"/>
      <x:c r="I10227" s="53">
        <x:f t="shared" si="1910"/>
        <x:v>15</x:v>
      </x:c>
      <x:c r="J10227" s="53">
        <x:f t="shared" si="1911"/>
        <x:v>13</x:v>
      </x:c>
      <x:c r="K10227" s="53">
        <x:f t="shared" si="1912"/>
        <x:v>13</x:v>
      </x:c>
      <x:c r="L10227" s="53">
        <x:f t="shared" si="1913"/>
        <x:v>41</x:v>
      </x:c>
      <x:c r="M10227" s="54">
        <x:f t="shared" si="1914"/>
        <x:v>6864.4337464823966</x:v>
      </x:c>
      <x:c r="N10227" s="54">
        <x:f t="shared" si="1915"/>
        <x:v>4.2669678795016646</x:v>
      </x:c>
      <x:c r="O10227" s="55">
        <x:f t="shared" si="1916"/>
        <x:v>194322</x:v>
      </x:c>
      <x:c r="P10227" s="55">
        <x:f t="shared" si="1917"/>
        <x:v>30360</x:v>
      </x:c>
      <x:c r="Q10227" s="55">
        <x:f t="shared" si="1918"/>
        <x:v>131674.19698754163</x:v>
      </x:c>
      <x:c r="R10227" s="55">
        <x:f t="shared" si="1919"/>
        <x:v>12287.803012458375</x:v>
      </x:c>
      <x:c r="S10227" s="1" t="str">
        <x:f t="shared" si="1920"/>
        <x:v>NO</x:v>
      </x:c>
      <x:c r="T10227" s="1">
        <x:f t="shared" si="1921"/>
        <x:v>-9.9999999999999997E+98</x:v>
      </x:c>
    </x:row>
    <x:row r="10228">
      <x:c r="A10228" s="1"/>
      <x:c r="B10228" s="1"/>
      <x:c r="C10228" s="1"/>
      <x:c r="D10228" s="1"/>
      <x:c r="E10228" s="1"/>
      <x:c r="F10228" s="1"/>
      <x:c r="G10228" s="1"/>
      <x:c r="H10228" s="1"/>
      <x:c r="I10228" s="53">
        <x:f t="shared" si="1910"/>
        <x:v>15</x:v>
      </x:c>
      <x:c r="J10228" s="53">
        <x:f t="shared" si="1911"/>
        <x:v>13</x:v>
      </x:c>
      <x:c r="K10228" s="53">
        <x:f t="shared" si="1912"/>
        <x:v>14</x:v>
      </x:c>
      <x:c r="L10228" s="53">
        <x:f t="shared" si="1913"/>
        <x:v>42</x:v>
      </x:c>
      <x:c r="M10228" s="54">
        <x:f t="shared" si="1914"/>
        <x:v>6926.5758277960576</x:v>
      </x:c>
      <x:c r="N10228" s="54">
        <x:f t="shared" si="1915"/>
        <x:v>4.3101221026361509</x:v>
      </x:c>
      <x:c r="O10228" s="55">
        <x:f t="shared" si="1916"/>
        <x:v>197022</x:v>
      </x:c>
      <x:c r="P10228" s="55">
        <x:f t="shared" si="1917"/>
        <x:v>31240</x:v>
      </x:c>
      <x:c r="Q10228" s="55">
        <x:f t="shared" si="1918"/>
        <x:v>132753.05256590378</x:v>
      </x:c>
      <x:c r="R10228" s="55">
        <x:f t="shared" si="1919"/>
        <x:v>13028.947434096219</x:v>
      </x:c>
      <x:c r="S10228" s="1" t="str">
        <x:f t="shared" si="1920"/>
        <x:v>NO</x:v>
      </x:c>
      <x:c r="T10228" s="1">
        <x:f t="shared" si="1921"/>
        <x:v>-9.9999999999999997E+98</x:v>
      </x:c>
    </x:row>
    <x:row r="10229">
      <x:c r="A10229" s="1"/>
      <x:c r="B10229" s="1"/>
      <x:c r="C10229" s="1"/>
      <x:c r="D10229" s="1"/>
      <x:c r="E10229" s="1"/>
      <x:c r="F10229" s="1"/>
      <x:c r="G10229" s="1"/>
      <x:c r="H10229" s="1"/>
      <x:c r="I10229" s="53">
        <x:f t="shared" si="1910"/>
        <x:v>15</x:v>
      </x:c>
      <x:c r="J10229" s="53">
        <x:f t="shared" si="1911"/>
        <x:v>13</x:v>
      </x:c>
      <x:c r="K10229" s="53">
        <x:f t="shared" si="1912"/>
        <x:v>15</x:v>
      </x:c>
      <x:c r="L10229" s="53">
        <x:f t="shared" si="1913"/>
        <x:v>43</x:v>
      </x:c>
      <x:c r="M10229" s="54">
        <x:f t="shared" si="1914"/>
        <x:v>6990.1640346722033</x:v>
      </x:c>
      <x:c r="N10229" s="54">
        <x:f t="shared" si="1915"/>
        <x:v>4.3542805796334747</x:v>
      </x:c>
      <x:c r="O10229" s="55">
        <x:f t="shared" si="1916"/>
        <x:v>199722</x:v>
      </x:c>
      <x:c r="P10229" s="55">
        <x:f t="shared" si="1917"/>
        <x:v>32120</x:v>
      </x:c>
      <x:c r="Q10229" s="55">
        <x:f t="shared" si="1918"/>
        <x:v>133857.01449083688</x:v>
      </x:c>
      <x:c r="R10229" s="55">
        <x:f t="shared" si="1919"/>
        <x:v>13744.985509163118</x:v>
      </x:c>
      <x:c r="S10229" s="1" t="str">
        <x:f t="shared" si="1920"/>
        <x:v>NO</x:v>
      </x:c>
      <x:c r="T10229" s="1">
        <x:f t="shared" si="1921"/>
        <x:v>-9.9999999999999997E+98</x:v>
      </x:c>
    </x:row>
    <x:row r="10230">
      <x:c r="A10230" s="1"/>
      <x:c r="B10230" s="1"/>
      <x:c r="C10230" s="1"/>
      <x:c r="D10230" s="1"/>
      <x:c r="E10230" s="1"/>
      <x:c r="F10230" s="1"/>
      <x:c r="G10230" s="1"/>
      <x:c r="H10230" s="1"/>
      <x:c r="I10230" s="53">
        <x:f t="shared" si="1910"/>
        <x:v>15</x:v>
      </x:c>
      <x:c r="J10230" s="53">
        <x:f t="shared" si="1911"/>
        <x:v>13</x:v>
      </x:c>
      <x:c r="K10230" s="53">
        <x:f t="shared" si="1912"/>
        <x:v>16</x:v>
      </x:c>
      <x:c r="L10230" s="53">
        <x:f t="shared" si="1913"/>
        <x:v>44</x:v>
      </x:c>
      <x:c r="M10230" s="54">
        <x:f t="shared" si="1914"/>
        <x:v>7055.2248105496928</x:v>
      </x:c>
      <x:c r="N10230" s="54">
        <x:f t="shared" si="1915"/>
        <x:v>4.3994616739928425</x:v>
      </x:c>
      <x:c r="O10230" s="55">
        <x:f t="shared" si="1916"/>
        <x:v>202422</x:v>
      </x:c>
      <x:c r="P10230" s="55">
        <x:f t="shared" si="1917"/>
        <x:v>33000</x:v>
      </x:c>
      <x:c r="Q10230" s="55">
        <x:f t="shared" si="1918"/>
        <x:v>134986.54184982105</x:v>
      </x:c>
      <x:c r="R10230" s="55">
        <x:f t="shared" si="1919"/>
        <x:v>14435.458150178951</x:v>
      </x:c>
      <x:c r="S10230" s="1" t="str">
        <x:f t="shared" si="1920"/>
        <x:v>NO</x:v>
      </x:c>
      <x:c r="T10230" s="1">
        <x:f t="shared" si="1921"/>
        <x:v>-9.9999999999999997E+98</x:v>
      </x:c>
    </x:row>
    <x:row r="10231">
      <x:c r="A10231" s="1"/>
      <x:c r="B10231" s="1"/>
      <x:c r="C10231" s="1"/>
      <x:c r="D10231" s="1"/>
      <x:c r="E10231" s="1"/>
      <x:c r="F10231" s="1"/>
      <x:c r="G10231" s="1"/>
      <x:c r="H10231" s="1"/>
      <x:c r="I10231" s="53">
        <x:f t="shared" si="1910"/>
        <x:v>15</x:v>
      </x:c>
      <x:c r="J10231" s="53">
        <x:f t="shared" si="1911"/>
        <x:v>13</x:v>
      </x:c>
      <x:c r="K10231" s="53">
        <x:f t="shared" si="1912"/>
        <x:v>17</x:v>
      </x:c>
      <x:c r="L10231" s="53">
        <x:f t="shared" si="1913"/>
        <x:v>45</x:v>
      </x:c>
      <x:c r="M10231" s="54">
        <x:f t="shared" si="1914"/>
        <x:v>7121.7850339962333</x:v>
      </x:c>
      <x:c r="N10231" s="54">
        <x:f t="shared" si="1915"/>
        <x:v>4.445684051386273</x:v>
      </x:c>
      <x:c r="O10231" s="55">
        <x:f t="shared" si="1916"/>
        <x:v>205122</x:v>
      </x:c>
      <x:c r="P10231" s="55">
        <x:f t="shared" si="1917"/>
        <x:v>33880</x:v>
      </x:c>
      <x:c r="Q10231" s="55">
        <x:f t="shared" si="1918"/>
        <x:v>136142.10128465682</x:v>
      </x:c>
      <x:c r="R10231" s="55">
        <x:f t="shared" si="1919"/>
        <x:v>15099.898715343181</x:v>
      </x:c>
      <x:c r="S10231" s="1" t="str">
        <x:f t="shared" si="1920"/>
        <x:v>NO</x:v>
      </x:c>
      <x:c r="T10231" s="1">
        <x:f t="shared" si="1921"/>
        <x:v>-9.9999999999999997E+98</x:v>
      </x:c>
    </x:row>
    <x:row r="10232">
      <x:c r="A10232" s="1"/>
      <x:c r="B10232" s="1"/>
      <x:c r="C10232" s="1"/>
      <x:c r="D10232" s="1"/>
      <x:c r="E10232" s="1"/>
      <x:c r="F10232" s="1"/>
      <x:c r="G10232" s="1"/>
      <x:c r="H10232" s="1"/>
      <x:c r="I10232" s="53">
        <x:f t="shared" si="1910"/>
        <x:v>15</x:v>
      </x:c>
      <x:c r="J10232" s="53">
        <x:f t="shared" si="1911"/>
        <x:v>13</x:v>
      </x:c>
      <x:c r="K10232" s="53">
        <x:f t="shared" si="1912"/>
        <x:v>18</x:v>
      </x:c>
      <x:c r="L10232" s="53">
        <x:f t="shared" si="1913"/>
        <x:v>46</x:v>
      </x:c>
      <x:c r="M10232" s="54">
        <x:f t="shared" si="1914"/>
        <x:v>7189.8720254548207</x:v>
      </x:c>
      <x:c r="N10232" s="54">
        <x:f t="shared" si="1915"/>
        <x:v>4.4929666843436253</x:v>
      </x:c>
      <x:c r="O10232" s="55">
        <x:f t="shared" si="1916"/>
        <x:v>207822</x:v>
      </x:c>
      <x:c r="P10232" s="55">
        <x:f t="shared" si="1917"/>
        <x:v>34760</x:v>
      </x:c>
      <x:c r="Q10232" s="55">
        <x:f t="shared" si="1918"/>
        <x:v>137324.16710859063</x:v>
      </x:c>
      <x:c r="R10232" s="55">
        <x:f t="shared" si="1919"/>
        <x:v>15737.832891409373</x:v>
      </x:c>
      <x:c r="S10232" s="1" t="str">
        <x:f t="shared" si="1920"/>
        <x:v>NO</x:v>
      </x:c>
      <x:c r="T10232" s="1">
        <x:f t="shared" si="1921"/>
        <x:v>-9.9999999999999997E+98</x:v>
      </x:c>
    </x:row>
    <x:row r="10233">
      <x:c r="A10233" s="1"/>
      <x:c r="B10233" s="1"/>
      <x:c r="C10233" s="1"/>
      <x:c r="D10233" s="1"/>
      <x:c r="E10233" s="1"/>
      <x:c r="F10233" s="1"/>
      <x:c r="G10233" s="1"/>
      <x:c r="H10233" s="1"/>
      <x:c r="I10233" s="53">
        <x:f t="shared" si="1910"/>
        <x:v>15</x:v>
      </x:c>
      <x:c r="J10233" s="53">
        <x:f t="shared" si="1911"/>
        <x:v>13</x:v>
      </x:c>
      <x:c r="K10233" s="53">
        <x:f t="shared" si="1912"/>
        <x:v>19</x:v>
      </x:c>
      <x:c r="L10233" s="53">
        <x:f t="shared" si="1913"/>
        <x:v>47</x:v>
      </x:c>
      <x:c r="M10233" s="54">
        <x:f t="shared" si="1914"/>
        <x:v>7259.5135540908423</x:v>
      </x:c>
      <x:c r="N10233" s="54">
        <x:f t="shared" si="1915"/>
        <x:v>4.541328857007529</x:v>
      </x:c>
      <x:c r="O10233" s="55">
        <x:f t="shared" si="1916"/>
        <x:v>210522</x:v>
      </x:c>
      <x:c r="P10233" s="55">
        <x:f t="shared" si="1917"/>
        <x:v>35640</x:v>
      </x:c>
      <x:c r="Q10233" s="55">
        <x:f t="shared" si="1918"/>
        <x:v>138533.22142518824</x:v>
      </x:c>
      <x:c r="R10233" s="55">
        <x:f t="shared" si="1919"/>
        <x:v>16348.77857481176</x:v>
      </x:c>
      <x:c r="S10233" s="1" t="str">
        <x:f t="shared" si="1920"/>
        <x:v>NO</x:v>
      </x:c>
      <x:c r="T10233" s="1">
        <x:f t="shared" si="1921"/>
        <x:v>-9.9999999999999997E+98</x:v>
      </x:c>
    </x:row>
    <x:row r="10234">
      <x:c r="A10234" s="1"/>
      <x:c r="B10234" s="1"/>
      <x:c r="C10234" s="1"/>
      <x:c r="D10234" s="1"/>
      <x:c r="E10234" s="1"/>
      <x:c r="F10234" s="1"/>
      <x:c r="G10234" s="1"/>
      <x:c r="H10234" s="1"/>
      <x:c r="I10234" s="53">
        <x:f t="shared" si="1910"/>
        <x:v>15</x:v>
      </x:c>
      <x:c r="J10234" s="53">
        <x:f t="shared" si="1911"/>
        <x:v>13</x:v>
      </x:c>
      <x:c r="K10234" s="53">
        <x:f t="shared" si="1912"/>
        <x:v>20</x:v>
      </x:c>
      <x:c r="L10234" s="53">
        <x:f t="shared" si="1913"/>
        <x:v>48</x:v>
      </x:c>
      <x:c r="M10234" s="54">
        <x:f t="shared" si="1914"/>
        <x:v>7330.7378447413193</x:v>
      </x:c>
      <x:c r="N10234" s="54">
        <x:f t="shared" si="1915"/>
        <x:v>4.5907901699592495</x:v>
      </x:c>
      <x:c r="O10234" s="55">
        <x:f t="shared" si="1916"/>
        <x:v>213222</x:v>
      </x:c>
      <x:c r="P10234" s="55">
        <x:f t="shared" si="1917"/>
        <x:v>36520</x:v>
      </x:c>
      <x:c r="Q10234" s="55">
        <x:f t="shared" si="1918"/>
        <x:v>139769.75424898125</x:v>
      </x:c>
      <x:c r="R10234" s="55">
        <x:f t="shared" si="1919"/>
        <x:v>16932.245751018752</x:v>
      </x:c>
      <x:c r="S10234" s="1" t="str">
        <x:f t="shared" si="1920"/>
        <x:v>NO</x:v>
      </x:c>
      <x:c r="T10234" s="1">
        <x:f t="shared" si="1921"/>
        <x:v>-9.9999999999999997E+98</x:v>
      </x:c>
    </x:row>
    <x:row r="10235">
      <x:c r="A10235" s="1"/>
      <x:c r="B10235" s="1"/>
      <x:c r="C10235" s="1"/>
      <x:c r="D10235" s="1"/>
      <x:c r="E10235" s="1"/>
      <x:c r="F10235" s="1"/>
      <x:c r="G10235" s="1"/>
      <x:c r="H10235" s="1"/>
      <x:c r="I10235" s="53">
        <x:f t="shared" si="1910"/>
        <x:v>15</x:v>
      </x:c>
      <x:c r="J10235" s="53">
        <x:f t="shared" si="1911"/>
        <x:v>13</x:v>
      </x:c>
      <x:c r="K10235" s="53">
        <x:f t="shared" si="1912"/>
        <x:v>21</x:v>
      </x:c>
      <x:c r="L10235" s="53">
        <x:f t="shared" si="1913"/>
        <x:v>49</x:v>
      </x:c>
      <x:c r="M10235" s="54">
        <x:f t="shared" si="1914"/>
        <x:v>7403.5735849677631</x:v>
      </x:c>
      <x:c r="N10235" s="54">
        <x:f t="shared" si="1915"/>
        <x:v>4.6413705451165024</x:v>
      </x:c>
      <x:c r="O10235" s="55">
        <x:f t="shared" si="1916"/>
        <x:v>215922</x:v>
      </x:c>
      <x:c r="P10235" s="55">
        <x:f t="shared" si="1917"/>
        <x:v>37400</x:v>
      </x:c>
      <x:c r="Q10235" s="55">
        <x:f t="shared" si="1918"/>
        <x:v>141034.26362791256</x:v>
      </x:c>
      <x:c r="R10235" s="55">
        <x:f t="shared" si="1919"/>
        <x:v>17487.736372087442</x:v>
      </x:c>
      <x:c r="S10235" s="1" t="str">
        <x:f t="shared" si="1920"/>
        <x:v>NO</x:v>
      </x:c>
      <x:c r="T10235" s="1">
        <x:f t="shared" si="1921"/>
        <x:v>-9.9999999999999997E+98</x:v>
      </x:c>
    </x:row>
    <x:row r="10236">
      <x:c r="A10236" s="1"/>
      <x:c r="B10236" s="1"/>
      <x:c r="C10236" s="1"/>
      <x:c r="D10236" s="1"/>
      <x:c r="E10236" s="1"/>
      <x:c r="F10236" s="1"/>
      <x:c r="G10236" s="1"/>
      <x:c r="H10236" s="1"/>
      <x:c r="I10236" s="53">
        <x:f t="shared" si="1910"/>
        <x:v>15</x:v>
      </x:c>
      <x:c r="J10236" s="53">
        <x:f t="shared" si="1911"/>
        <x:v>13</x:v>
      </x:c>
      <x:c r="K10236" s="53">
        <x:f t="shared" si="1912"/>
        <x:v>22</x:v>
      </x:c>
      <x:c r="L10236" s="53">
        <x:f t="shared" si="1913"/>
        <x:v>50</x:v>
      </x:c>
      <x:c r="M10236" s="54">
        <x:f t="shared" si="1914"/>
        <x:v>7478.0499322141595</x:v>
      </x:c>
      <x:c r="N10236" s="54">
        <x:f t="shared" si="1915"/>
        <x:v>4.6930902307042777</x:v>
      </x:c>
      <x:c r="O10236" s="55">
        <x:f t="shared" si="1916"/>
        <x:v>218622</x:v>
      </x:c>
      <x:c r="P10236" s="55">
        <x:f t="shared" si="1917"/>
        <x:v>38280</x:v>
      </x:c>
      <x:c r="Q10236" s="55">
        <x:f t="shared" si="1918"/>
        <x:v>142327.25576760693</x:v>
      </x:c>
      <x:c r="R10236" s="55">
        <x:f t="shared" si="1919"/>
        <x:v>18014.744232393074</x:v>
      </x:c>
      <x:c r="S10236" s="1" t="str">
        <x:f t="shared" si="1920"/>
        <x:v>NO</x:v>
      </x:c>
      <x:c r="T10236" s="1">
        <x:f t="shared" si="1921"/>
        <x:v>-9.9999999999999997E+98</x:v>
      </x:c>
    </x:row>
    <x:row r="10237">
      <x:c r="A10237" s="1"/>
      <x:c r="B10237" s="1"/>
      <x:c r="C10237" s="1"/>
      <x:c r="D10237" s="1"/>
      <x:c r="E10237" s="1"/>
      <x:c r="F10237" s="1"/>
      <x:c r="G10237" s="1"/>
      <x:c r="H10237" s="1"/>
      <x:c r="I10237" s="53">
        <x:f t="shared" si="1910"/>
        <x:v>15</x:v>
      </x:c>
      <x:c r="J10237" s="53">
        <x:f t="shared" si="1911"/>
        <x:v>13</x:v>
      </x:c>
      <x:c r="K10237" s="53">
        <x:f t="shared" si="1912"/>
        <x:v>23</x:v>
      </x:c>
      <x:c r="L10237" s="53">
        <x:f t="shared" si="1913"/>
        <x:v>51</x:v>
      </x:c>
      <x:c r="M10237" s="54">
        <x:f t="shared" si="1914"/>
        <x:v>7554.1965210715953</x:v>
      </x:c>
      <x:c r="N10237" s="54">
        <x:f t="shared" si="1915"/>
        <x:v>4.7459698062997191</x:v>
      </x:c>
      <x:c r="O10237" s="55">
        <x:f t="shared" si="1916"/>
        <x:v>221322</x:v>
      </x:c>
      <x:c r="P10237" s="55">
        <x:f t="shared" si="1917"/>
        <x:v>39160</x:v>
      </x:c>
      <x:c r="Q10237" s="55">
        <x:f t="shared" si="1918"/>
        <x:v>143649.24515749299</x:v>
      </x:c>
      <x:c r="R10237" s="55">
        <x:f t="shared" si="1919"/>
        <x:v>18512.754842507013</x:v>
      </x:c>
      <x:c r="S10237" s="1" t="str">
        <x:f t="shared" si="1920"/>
        <x:v>NO</x:v>
      </x:c>
      <x:c r="T10237" s="1">
        <x:f t="shared" si="1921"/>
        <x:v>-9.9999999999999997E+98</x:v>
      </x:c>
    </x:row>
    <x:row r="10238">
      <x:c r="A10238" s="1"/>
      <x:c r="B10238" s="1"/>
      <x:c r="C10238" s="1"/>
      <x:c r="D10238" s="1"/>
      <x:c r="E10238" s="1"/>
      <x:c r="F10238" s="1"/>
      <x:c r="G10238" s="1"/>
      <x:c r="H10238" s="1"/>
      <x:c r="I10238" s="53">
        <x:f t="shared" si="1910"/>
        <x:v>15</x:v>
      </x:c>
      <x:c r="J10238" s="53">
        <x:f t="shared" si="1911"/>
        <x:v>13</x:v>
      </x:c>
      <x:c r="K10238" s="53">
        <x:f t="shared" si="1912"/>
        <x:v>24</x:v>
      </x:c>
      <x:c r="L10238" s="53">
        <x:f t="shared" si="1913"/>
        <x:v>52</x:v>
      </x:c>
      <x:c r="M10238" s="54">
        <x:f t="shared" si="1914"/>
        <x:v>7632.0434706510914</x:v>
      </x:c>
      <x:c r="N10238" s="54">
        <x:f t="shared" si="1915"/>
        <x:v>4.8000301879521468</x:v>
      </x:c>
      <x:c r="O10238" s="55">
        <x:f t="shared" si="1916"/>
        <x:v>224022</x:v>
      </x:c>
      <x:c r="P10238" s="55">
        <x:f t="shared" si="1917"/>
        <x:v>40040</x:v>
      </x:c>
      <x:c r="Q10238" s="55">
        <x:f t="shared" si="1918"/>
        <x:v>145000.75469880365</x:v>
      </x:c>
      <x:c r="R10238" s="55">
        <x:f t="shared" si="1919"/>
        <x:v>18981.245301196352</x:v>
      </x:c>
      <x:c r="S10238" s="1" t="str">
        <x:f t="shared" si="1920"/>
        <x:v>NO</x:v>
      </x:c>
      <x:c r="T10238" s="1">
        <x:f t="shared" si="1921"/>
        <x:v>-9.9999999999999997E+98</x:v>
      </x:c>
    </x:row>
    <x:row r="10239">
      <x:c r="A10239" s="1"/>
      <x:c r="B10239" s="1"/>
      <x:c r="C10239" s="1"/>
      <x:c r="D10239" s="1"/>
      <x:c r="E10239" s="1"/>
      <x:c r="F10239" s="1"/>
      <x:c r="G10239" s="1"/>
      <x:c r="H10239" s="1"/>
      <x:c r="I10239" s="53">
        <x:f t="shared" si="1910"/>
        <x:v>15</x:v>
      </x:c>
      <x:c r="J10239" s="53">
        <x:f t="shared" si="1911"/>
        <x:v>13</x:v>
      </x:c>
      <x:c r="K10239" s="53">
        <x:f t="shared" si="1912"/>
        <x:v>25</x:v>
      </x:c>
      <x:c r="L10239" s="53">
        <x:f t="shared" si="1913"/>
        <x:v>53</x:v>
      </x:c>
      <x:c r="M10239" s="54">
        <x:f t="shared" si="1914"/>
        <x:v>7711.6213920661894</x:v>
      </x:c>
      <x:c r="N10239" s="54">
        <x:f t="shared" si="1915"/>
        <x:v>4.8552926333792978</x:v>
      </x:c>
      <x:c r="O10239" s="55">
        <x:f t="shared" si="1916"/>
        <x:v>226722</x:v>
      </x:c>
      <x:c r="P10239" s="55">
        <x:f t="shared" si="1917"/>
        <x:v>40920</x:v>
      </x:c>
      <x:c r="Q10239" s="55">
        <x:f t="shared" si="1918"/>
        <x:v>146382.31583448243</x:v>
      </x:c>
      <x:c r="R10239" s="55">
        <x:f t="shared" si="1919"/>
        <x:v>19419.684165517567</x:v>
      </x:c>
      <x:c r="S10239" s="1" t="str">
        <x:f t="shared" si="1920"/>
        <x:v>NO</x:v>
      </x:c>
      <x:c r="T10239" s="1">
        <x:f t="shared" si="1921"/>
        <x:v>-9.9999999999999997E+98</x:v>
      </x:c>
    </x:row>
    <x:row r="10240">
      <x:c r="A10240" s="1"/>
      <x:c r="B10240" s="1"/>
      <x:c r="C10240" s="1"/>
      <x:c r="D10240" s="1"/>
      <x:c r="E10240" s="1"/>
      <x:c r="F10240" s="1"/>
      <x:c r="G10240" s="1"/>
      <x:c r="H10240" s="1"/>
      <x:c r="I10240" s="53">
        <x:f t="shared" si="1910"/>
        <x:v>15</x:v>
      </x:c>
      <x:c r="J10240" s="53">
        <x:f t="shared" si="1911"/>
        <x:v>13</x:v>
      </x:c>
      <x:c r="K10240" s="53">
        <x:f t="shared" si="1912"/>
        <x:v>26</x:v>
      </x:c>
      <x:c r="L10240" s="53">
        <x:f t="shared" si="1913"/>
        <x:v>54</x:v>
      </x:c>
      <x:c r="M10240" s="54">
        <x:f t="shared" si="1914"/>
        <x:v>7792.9613960269071</x:v>
      </x:c>
      <x:c r="N10240" s="54">
        <x:f t="shared" si="1915"/>
        <x:v>4.9117787472409074</x:v>
      </x:c>
      <x:c r="O10240" s="55">
        <x:f t="shared" si="1916"/>
        <x:v>229422</x:v>
      </x:c>
      <x:c r="P10240" s="55">
        <x:f t="shared" si="1917"/>
        <x:v>41800</x:v>
      </x:c>
      <x:c r="Q10240" s="55">
        <x:f t="shared" si="1918"/>
        <x:v>147794.4686810227</x:v>
      </x:c>
      <x:c r="R10240" s="55">
        <x:f t="shared" si="1919"/>
        <x:v>19827.531318977301</x:v>
      </x:c>
      <x:c r="S10240" s="1" t="str">
        <x:f t="shared" si="1920"/>
        <x:v>NO</x:v>
      </x:c>
      <x:c r="T10240" s="1">
        <x:f t="shared" si="1921"/>
        <x:v>-9.9999999999999997E+98</x:v>
      </x:c>
    </x:row>
    <x:row r="10241">
      <x:c r="A10241" s="1"/>
      <x:c r="B10241" s="1"/>
      <x:c r="C10241" s="1"/>
      <x:c r="D10241" s="1"/>
      <x:c r="E10241" s="1"/>
      <x:c r="F10241" s="1"/>
      <x:c r="G10241" s="1"/>
      <x:c r="H10241" s="1"/>
      <x:c r="I10241" s="53">
        <x:f t="shared" si="1910"/>
        <x:v>15</x:v>
      </x:c>
      <x:c r="J10241" s="53">
        <x:f t="shared" si="1911"/>
        <x:v>13</x:v>
      </x:c>
      <x:c r="K10241" s="53">
        <x:f t="shared" si="1912"/>
        <x:v>27</x:v>
      </x:c>
      <x:c r="L10241" s="53">
        <x:f t="shared" si="1913"/>
        <x:v>55</x:v>
      </x:c>
      <x:c r="M10241" s="54">
        <x:f t="shared" si="1914"/>
        <x:v>7876.0951005466632</x:v>
      </x:c>
      <x:c r="N10241" s="54">
        <x:f t="shared" si="1915"/>
        <x:v>4.969510486490738</x:v>
      </x:c>
      <x:c r="O10241" s="55">
        <x:f t="shared" si="1916"/>
        <x:v>232122</x:v>
      </x:c>
      <x:c r="P10241" s="55">
        <x:f t="shared" si="1917"/>
        <x:v>42680</x:v>
      </x:c>
      <x:c r="Q10241" s="55">
        <x:f t="shared" si="1918"/>
        <x:v>149237.76216226845</x:v>
      </x:c>
      <x:c r="R10241" s="55">
        <x:f t="shared" si="1919"/>
        <x:v>20204.237837731547</x:v>
      </x:c>
      <x:c r="S10241" s="1" t="str">
        <x:f t="shared" si="1920"/>
        <x:v>NO</x:v>
      </x:c>
      <x:c r="T10241" s="1">
        <x:f t="shared" si="1921"/>
        <x:v>-9.9999999999999997E+98</x:v>
      </x:c>
    </x:row>
    <x:row r="10242">
      <x:c r="A10242" s="1"/>
      <x:c r="B10242" s="1"/>
      <x:c r="C10242" s="1"/>
      <x:c r="D10242" s="1"/>
      <x:c r="E10242" s="1"/>
      <x:c r="F10242" s="1"/>
      <x:c r="G10242" s="1"/>
      <x:c r="H10242" s="1"/>
      <x:c r="I10242" s="53">
        <x:f t="shared" si="1910"/>
        <x:v>15</x:v>
      </x:c>
      <x:c r="J10242" s="53">
        <x:f t="shared" si="1911"/>
        <x:v>13</x:v>
      </x:c>
      <x:c r="K10242" s="53">
        <x:f t="shared" si="1912"/>
        <x:v>28</x:v>
      </x:c>
      <x:c r="L10242" s="53">
        <x:f t="shared" si="1913"/>
        <x:v>56</x:v>
      </x:c>
      <x:c r="M10242" s="54">
        <x:f t="shared" si="1914"/>
        <x:v>7961.0546387638169</x:v>
      </x:c>
      <x:c r="N10242" s="54">
        <x:f t="shared" si="1915"/>
        <x:v>5.0285101658082061</x:v>
      </x:c>
      <x:c r="O10242" s="55">
        <x:f t="shared" si="1916"/>
        <x:v>234822</x:v>
      </x:c>
      <x:c r="P10242" s="55">
        <x:f t="shared" si="1917"/>
        <x:v>43560</x:v>
      </x:c>
      <x:c r="Q10242" s="55">
        <x:f t="shared" si="1918"/>
        <x:v>150712.75414520514</x:v>
      </x:c>
      <x:c r="R10242" s="55">
        <x:f t="shared" si="1919"/>
        <x:v>20549.245854794863</x:v>
      </x:c>
      <x:c r="S10242" s="1" t="str">
        <x:f t="shared" si="1920"/>
        <x:v>NO</x:v>
      </x:c>
      <x:c r="T10242" s="1">
        <x:f t="shared" si="1921"/>
        <x:v>-9.9999999999999997E+98</x:v>
      </x:c>
    </x:row>
    <x:row r="10243">
      <x:c r="A10243" s="1"/>
      <x:c r="B10243" s="1"/>
      <x:c r="C10243" s="1"/>
      <x:c r="D10243" s="1"/>
      <x:c r="E10243" s="1"/>
      <x:c r="F10243" s="1"/>
      <x:c r="G10243" s="1"/>
      <x:c r="H10243" s="1"/>
      <x:c r="I10243" s="53">
        <x:f t="shared" si="1910"/>
        <x:v>15</x:v>
      </x:c>
      <x:c r="J10243" s="53">
        <x:f t="shared" si="1911"/>
        <x:v>13</x:v>
      </x:c>
      <x:c r="K10243" s="53">
        <x:f t="shared" si="1912"/>
        <x:v>29</x:v>
      </x:c>
      <x:c r="L10243" s="53">
        <x:f t="shared" si="1913"/>
        <x:v>57</x:v>
      </x:c>
      <x:c r="M10243" s="54">
        <x:f t="shared" si="1914"/>
        <x:v>8047.8726668794707</x:v>
      </x:c>
      <x:c r="N10243" s="54">
        <x:f t="shared" si="1915"/>
        <x:v>5.0888004631107435</x:v>
      </x:c>
      <x:c r="O10243" s="55">
        <x:f t="shared" si="1916"/>
        <x:v>237522</x:v>
      </x:c>
      <x:c r="P10243" s="55">
        <x:f t="shared" si="1917"/>
        <x:v>44440</x:v>
      </x:c>
      <x:c r="Q10243" s="55">
        <x:f t="shared" si="1918"/>
        <x:v>152220.0115777686</x:v>
      </x:c>
      <x:c r="R10243" s="55">
        <x:f t="shared" si="1919"/>
        <x:v>20861.988422231399</x:v>
      </x:c>
      <x:c r="S10243" s="1" t="str">
        <x:f t="shared" si="1920"/>
        <x:v>NO</x:v>
      </x:c>
      <x:c r="T10243" s="1">
        <x:f t="shared" si="1921"/>
        <x:v>-9.9999999999999997E+98</x:v>
      </x:c>
    </x:row>
    <x:row r="10244">
      <x:c r="A10244" s="1"/>
      <x:c r="B10244" s="1"/>
      <x:c r="C10244" s="1"/>
      <x:c r="D10244" s="1"/>
      <x:c r="E10244" s="1"/>
      <x:c r="F10244" s="1"/>
      <x:c r="G10244" s="1"/>
      <x:c r="H10244" s="1"/>
      <x:c r="I10244" s="53">
        <x:f t="shared" si="1910"/>
        <x:v>15</x:v>
      </x:c>
      <x:c r="J10244" s="53">
        <x:f t="shared" si="1911"/>
        <x:v>13</x:v>
      </x:c>
      <x:c r="K10244" s="53">
        <x:f t="shared" si="1912"/>
        <x:v>30</x:v>
      </x:c>
      <x:c r="L10244" s="53">
        <x:f t="shared" si="1913"/>
        <x:v>58</x:v>
      </x:c>
      <x:c r="M10244" s="54">
        <x:f t="shared" si="1914"/>
        <x:v>8136.5823722132418</x:v>
      </x:c>
      <x:c r="N10244" s="54">
        <x:f t="shared" si="1915"/>
        <x:v>5.1504044251480847</x:v>
      </x:c>
      <x:c r="O10244" s="55">
        <x:f t="shared" si="1916"/>
        <x:v>240222</x:v>
      </x:c>
      <x:c r="P10244" s="55">
        <x:f t="shared" si="1917"/>
        <x:v>45320</x:v>
      </x:c>
      <x:c r="Q10244" s="55">
        <x:f t="shared" si="1918"/>
        <x:v>153760.1106287021</x:v>
      </x:c>
      <x:c r="R10244" s="55">
        <x:f t="shared" si="1919"/>
        <x:v>21141.889371297904</x:v>
      </x:c>
      <x:c r="S10244" s="1" t="str">
        <x:f t="shared" si="1920"/>
        <x:v>NO</x:v>
      </x:c>
      <x:c r="T10244" s="1">
        <x:f t="shared" si="1921"/>
        <x:v>-9.9999999999999997E+98</x:v>
      </x:c>
    </x:row>
    <x:row r="10245">
      <x:c r="A10245" s="1"/>
      <x:c r="B10245" s="1"/>
      <x:c r="C10245" s="1"/>
      <x:c r="D10245" s="1"/>
      <x:c r="E10245" s="1"/>
      <x:c r="F10245" s="1"/>
      <x:c r="G10245" s="1"/>
      <x:c r="H10245" s="1"/>
      <x:c r="I10245" s="53">
        <x:f t="shared" si="1910"/>
        <x:v>15</x:v>
      </x:c>
      <x:c r="J10245" s="53">
        <x:f t="shared" si="1911"/>
        <x:v>14</x:v>
      </x:c>
      <x:c r="K10245" s="53">
        <x:f t="shared" si="1912"/>
        <x:v>0</x:v>
      </x:c>
      <x:c r="L10245" s="53">
        <x:f t="shared" si="1913"/>
        <x:v>29</x:v>
      </x:c>
      <x:c r="M10245" s="54">
        <x:f t="shared" si="1914"/>
        <x:v>6232.734033520117</x:v>
      </x:c>
      <x:c r="N10245" s="54">
        <x:f t="shared" si="1915"/>
        <x:v>3.8282875232778588</x:v>
      </x:c>
      <x:c r="O10245" s="55">
        <x:f t="shared" si="1916"/>
        <x:v>161316</x:v>
      </x:c>
      <x:c r="P10245" s="55">
        <x:f t="shared" si="1917"/>
        <x:v>19360</x:v>
      </x:c>
      <x:c r="Q10245" s="55">
        <x:f t="shared" si="1918"/>
        <x:v>120707.18808194647</x:v>
      </x:c>
      <x:c r="R10245" s="55">
        <x:f t="shared" si="1919"/>
        <x:v>1248.8119180535286</x:v>
      </x:c>
      <x:c r="S10245" s="1" t="str">
        <x:f t="shared" si="1920"/>
        <x:v>YES</x:v>
      </x:c>
      <x:c r="T10245" s="1">
        <x:f t="shared" si="1921"/>
        <x:v>1248.8119180535286</x:v>
      </x:c>
    </x:row>
    <x:row r="10246">
      <x:c r="A10246" s="1"/>
      <x:c r="B10246" s="1"/>
      <x:c r="C10246" s="1"/>
      <x:c r="D10246" s="1"/>
      <x:c r="E10246" s="1"/>
      <x:c r="F10246" s="1"/>
      <x:c r="G10246" s="1"/>
      <x:c r="H10246" s="1"/>
      <x:c r="I10246" s="53">
        <x:f t="shared" si="1910"/>
        <x:v>15</x:v>
      </x:c>
      <x:c r="J10246" s="53">
        <x:f t="shared" si="1911"/>
        <x:v>14</x:v>
      </x:c>
      <x:c r="K10246" s="53">
        <x:f t="shared" si="1912"/>
        <x:v>1</x:v>
      </x:c>
      <x:c r="L10246" s="53">
        <x:f t="shared" si="1913"/>
        <x:v>30</x:v>
      </x:c>
      <x:c r="M10246" s="54">
        <x:f t="shared" si="1914"/>
        <x:v>6278.296533520117</x:v>
      </x:c>
      <x:c r="N10246" s="54">
        <x:f t="shared" si="1915"/>
        <x:v>3.8599281482778589</x:v>
      </x:c>
      <x:c r="O10246" s="55">
        <x:f t="shared" si="1916"/>
        <x:v>164016</x:v>
      </x:c>
      <x:c r="P10246" s="55">
        <x:f t="shared" si="1917"/>
        <x:v>20240</x:v>
      </x:c>
      <x:c r="Q10246" s="55">
        <x:f t="shared" si="1918"/>
        <x:v>121498.20370694647</x:v>
      </x:c>
      <x:c r="R10246" s="55">
        <x:f t="shared" si="1919"/>
        <x:v>2277.7962930535286</x:v>
      </x:c>
      <x:c r="S10246" s="1" t="str">
        <x:f t="shared" si="1920"/>
        <x:v>YES</x:v>
      </x:c>
      <x:c r="T10246" s="1">
        <x:f t="shared" si="1921"/>
        <x:v>2277.7962930535286</x:v>
      </x:c>
    </x:row>
    <x:row r="10247">
      <x:c r="A10247" s="1"/>
      <x:c r="B10247" s="1"/>
      <x:c r="C10247" s="1"/>
      <x:c r="D10247" s="1"/>
      <x:c r="E10247" s="1"/>
      <x:c r="F10247" s="1"/>
      <x:c r="G10247" s="1"/>
      <x:c r="H10247" s="1"/>
      <x:c r="I10247" s="53">
        <x:f t="shared" si="1910"/>
        <x:v>15</x:v>
      </x:c>
      <x:c r="J10247" s="53">
        <x:f t="shared" si="1911"/>
        <x:v>14</x:v>
      </x:c>
      <x:c r="K10247" s="53">
        <x:f t="shared" si="1912"/>
        <x:v>2</x:v>
      </x:c>
      <x:c r="L10247" s="53">
        <x:f t="shared" si="1913"/>
        <x:v>31</x:v>
      </x:c>
      <x:c r="M10247" s="54">
        <x:f t="shared" si="1914"/>
        <x:v>6324.9980960201174</x:v>
      </x:c>
      <x:c r="N10247" s="54">
        <x:f t="shared" si="1915"/>
        <x:v>3.8923597889028594</x:v>
      </x:c>
      <x:c r="O10247" s="55">
        <x:f t="shared" si="1916"/>
        <x:v>166716</x:v>
      </x:c>
      <x:c r="P10247" s="55">
        <x:f t="shared" si="1917"/>
        <x:v>21120</x:v>
      </x:c>
      <x:c r="Q10247" s="55">
        <x:f t="shared" si="1918"/>
        <x:v>122308.99472257149</x:v>
      </x:c>
      <x:c r="R10247" s="55">
        <x:f t="shared" si="1919"/>
        <x:v>3287.0052774285141</x:v>
      </x:c>
      <x:c r="S10247" s="1" t="str">
        <x:f t="shared" si="1920"/>
        <x:v>YES</x:v>
      </x:c>
      <x:c r="T10247" s="1">
        <x:f t="shared" si="1921"/>
        <x:v>3287.0052774285141</x:v>
      </x:c>
    </x:row>
    <x:row r="10248">
      <x:c r="A10248" s="1"/>
      <x:c r="B10248" s="1"/>
      <x:c r="C10248" s="1"/>
      <x:c r="D10248" s="1"/>
      <x:c r="E10248" s="1"/>
      <x:c r="F10248" s="1"/>
      <x:c r="G10248" s="1"/>
      <x:c r="H10248" s="1"/>
      <x:c r="I10248" s="53">
        <x:f t="shared" si="1910"/>
        <x:v>15</x:v>
      </x:c>
      <x:c r="J10248" s="53">
        <x:f t="shared" si="1911"/>
        <x:v>14</x:v>
      </x:c>
      <x:c r="K10248" s="53">
        <x:f t="shared" si="1912"/>
        <x:v>3</x:v>
      </x:c>
      <x:c r="L10248" s="53">
        <x:f t="shared" si="1913"/>
        <x:v>32</x:v>
      </x:c>
      <x:c r="M10248" s="54">
        <x:f t="shared" si="1914"/>
        <x:v>6372.8600784419923</x:v>
      </x:c>
      <x:c r="N10248" s="54">
        <x:f t="shared" si="1915"/>
        <x:v>3.9255972766958278</x:v>
      </x:c>
      <x:c r="O10248" s="55">
        <x:f t="shared" si="1916"/>
        <x:v>169416</x:v>
      </x:c>
      <x:c r="P10248" s="55">
        <x:f t="shared" si="1917"/>
        <x:v>22000</x:v>
      </x:c>
      <x:c r="Q10248" s="55">
        <x:f t="shared" si="1918"/>
        <x:v>123139.9319173957</x:v>
      </x:c>
      <x:c r="R10248" s="55">
        <x:f t="shared" si="1919"/>
        <x:v>4276.0680826042953</x:v>
      </x:c>
      <x:c r="S10248" s="1" t="str">
        <x:f t="shared" si="1920"/>
        <x:v>YES</x:v>
      </x:c>
      <x:c r="T10248" s="1">
        <x:f t="shared" si="1921"/>
        <x:v>4276.0680826042953</x:v>
      </x:c>
    </x:row>
    <x:row r="10249">
      <x:c r="A10249" s="1"/>
      <x:c r="B10249" s="1"/>
      <x:c r="C10249" s="1"/>
      <x:c r="D10249" s="1"/>
      <x:c r="E10249" s="1"/>
      <x:c r="F10249" s="1"/>
      <x:c r="G10249" s="1"/>
      <x:c r="H10249" s="1"/>
      <x:c r="I10249" s="53">
        <x:f t="shared" si="1910"/>
        <x:v>15</x:v>
      </x:c>
      <x:c r="J10249" s="53">
        <x:f t="shared" si="1911"/>
        <x:v>14</x:v>
      </x:c>
      <x:c r="K10249" s="53">
        <x:f t="shared" si="1912"/>
        <x:v>4</x:v>
      </x:c>
      <x:c r="L10249" s="53">
        <x:f t="shared" si="1913"/>
        <x:v>33</x:v>
      </x:c>
      <x:c r="M10249" s="54">
        <x:f t="shared" si="1914"/>
        <x:v>6421.9041941646483</x:v>
      </x:c>
      <x:c r="N10249" s="54">
        <x:f t="shared" si="1915"/>
        <x:v>3.959655690392117</x:v>
      </x:c>
      <x:c r="O10249" s="55">
        <x:f t="shared" si="1916"/>
        <x:v>172116</x:v>
      </x:c>
      <x:c r="P10249" s="55">
        <x:f t="shared" si="1917"/>
        <x:v>22880</x:v>
      </x:c>
      <x:c r="Q10249" s="55">
        <x:f t="shared" si="1918"/>
        <x:v>123991.39225980292</x:v>
      </x:c>
      <x:c r="R10249" s="55">
        <x:f t="shared" si="1919"/>
        <x:v>5244.6077401970833</x:v>
      </x:c>
      <x:c r="S10249" s="1" t="str">
        <x:f t="shared" si="1920"/>
        <x:v>YES</x:v>
      </x:c>
      <x:c r="T10249" s="1">
        <x:f t="shared" si="1921"/>
        <x:v>5244.6077401970833</x:v>
      </x:c>
    </x:row>
    <x:row r="10250">
      <x:c r="A10250" s="1"/>
      <x:c r="B10250" s="1"/>
      <x:c r="C10250" s="1"/>
      <x:c r="D10250" s="1"/>
      <x:c r="E10250" s="1"/>
      <x:c r="F10250" s="1"/>
      <x:c r="G10250" s="1"/>
      <x:c r="H10250" s="1"/>
      <x:c r="I10250" s="53">
        <x:f t="shared" si="1910"/>
        <x:v>15</x:v>
      </x:c>
      <x:c r="J10250" s="53">
        <x:f t="shared" si="1911"/>
        <x:v>14</x:v>
      </x:c>
      <x:c r="K10250" s="53">
        <x:f t="shared" si="1912"/>
        <x:v>5</x:v>
      </x:c>
      <x:c r="L10250" s="53">
        <x:f t="shared" si="1913"/>
        <x:v>34</x:v>
      </x:c>
      <x:c r="M10250" s="54">
        <x:f t="shared" si="1914"/>
        <x:v>6472.1525180858516</x:v>
      </x:c>
      <x:c r="N10250" s="54">
        <x:f t="shared" si="1915"/>
        <x:v>3.9945503597818415</x:v>
      </x:c>
      <x:c r="O10250" s="55">
        <x:f t="shared" si="1916"/>
        <x:v>174816</x:v>
      </x:c>
      <x:c r="P10250" s="55">
        <x:f t="shared" si="1917"/>
        <x:v>23760</x:v>
      </x:c>
      <x:c r="Q10250" s="55">
        <x:f t="shared" si="1918"/>
        <x:v>124863.75899454603</x:v>
      </x:c>
      <x:c r="R10250" s="55">
        <x:f t="shared" si="1919"/>
        <x:v>6192.241005453965</x:v>
      </x:c>
      <x:c r="S10250" s="1" t="str">
        <x:f t="shared" si="1920"/>
        <x:v>YES</x:v>
      </x:c>
      <x:c r="T10250" s="1">
        <x:f t="shared" si="1921"/>
        <x:v>6192.241005453965</x:v>
      </x:c>
    </x:row>
    <x:row r="10251">
      <x:c r="A10251" s="1"/>
      <x:c r="B10251" s="1"/>
      <x:c r="C10251" s="1"/>
      <x:c r="D10251" s="1"/>
      <x:c r="E10251" s="1"/>
      <x:c r="F10251" s="1"/>
      <x:c r="G10251" s="1"/>
      <x:c r="H10251" s="1"/>
      <x:c r="I10251" s="53">
        <x:f t="shared" si="1910"/>
        <x:v>15</x:v>
      </x:c>
      <x:c r="J10251" s="53">
        <x:f t="shared" si="1911"/>
        <x:v>14</x:v>
      </x:c>
      <x:c r="K10251" s="53">
        <x:f t="shared" si="1912"/>
        <x:v>6</x:v>
      </x:c>
      <x:c r="L10251" s="53">
        <x:f t="shared" si="1913"/>
        <x:v>35</x:v>
      </x:c>
      <x:c r="M10251" s="54">
        <x:f t="shared" si="1914"/>
        <x:v>6523.6274922674847</x:v>
      </x:c>
      <x:c r="N10251" s="54">
        <x:f t="shared" si="1915"/>
        <x:v>4.030296869630198</x:v>
      </x:c>
      <x:c r="O10251" s="55">
        <x:f t="shared" si="1916"/>
        <x:v>177516</x:v>
      </x:c>
      <x:c r="P10251" s="55">
        <x:f t="shared" si="1917"/>
        <x:v>24640</x:v>
      </x:c>
      <x:c r="Q10251" s="55">
        <x:f t="shared" si="1918"/>
        <x:v>125757.42174075494</x:v>
      </x:c>
      <x:c r="R10251" s="55">
        <x:f t="shared" si="1919"/>
        <x:v>7118.578259245056</x:v>
      </x:c>
      <x:c r="S10251" s="1" t="str">
        <x:f t="shared" si="1920"/>
        <x:v>NO</x:v>
      </x:c>
      <x:c r="T10251" s="1">
        <x:f t="shared" si="1921"/>
        <x:v>-9.9999999999999997E+98</x:v>
      </x:c>
    </x:row>
    <x:row r="10252">
      <x:c r="A10252" s="1"/>
      <x:c r="B10252" s="1"/>
      <x:c r="C10252" s="1"/>
      <x:c r="D10252" s="1"/>
      <x:c r="E10252" s="1"/>
      <x:c r="F10252" s="1"/>
      <x:c r="G10252" s="1"/>
      <x:c r="H10252" s="1"/>
      <x:c r="I10252" s="53">
        <x:f t="shared" si="1910"/>
        <x:v>15</x:v>
      </x:c>
      <x:c r="J10252" s="53">
        <x:f t="shared" si="1911"/>
        <x:v>14</x:v>
      </x:c>
      <x:c r="K10252" s="53">
        <x:f t="shared" si="1912"/>
        <x:v>7</x:v>
      </x:c>
      <x:c r="L10252" s="53">
        <x:f t="shared" si="1913"/>
        <x:v>36</x:v>
      </x:c>
      <x:c r="M10252" s="54">
        <x:f t="shared" si="1914"/>
        <x:v>6576.3519316654456</x:v>
      </x:c>
      <x:c r="N10252" s="54">
        <x:f t="shared" si="1915"/>
        <x:v>4.0669110636565593</x:v>
      </x:c>
      <x:c r="O10252" s="55">
        <x:f t="shared" si="1916"/>
        <x:v>180216</x:v>
      </x:c>
      <x:c r="P10252" s="55">
        <x:f t="shared" si="1917"/>
        <x:v>25520</x:v>
      </x:c>
      <x:c r="Q10252" s="55">
        <x:f t="shared" si="1918"/>
        <x:v>126672.77659141399</x:v>
      </x:c>
      <x:c r="R10252" s="55">
        <x:f t="shared" si="1919"/>
        <x:v>8023.2234085860109</x:v>
      </x:c>
      <x:c r="S10252" s="1" t="str">
        <x:f t="shared" si="1920"/>
        <x:v>NO</x:v>
      </x:c>
      <x:c r="T10252" s="1">
        <x:f t="shared" si="1921"/>
        <x:v>-9.9999999999999997E+98</x:v>
      </x:c>
    </x:row>
    <x:row r="10253">
      <x:c r="A10253" s="1"/>
      <x:c r="B10253" s="1"/>
      <x:c r="C10253" s="1"/>
      <x:c r="D10253" s="1"/>
      <x:c r="E10253" s="1"/>
      <x:c r="F10253" s="1"/>
      <x:c r="G10253" s="1"/>
      <x:c r="H10253" s="1"/>
      <x:c r="I10253" s="53">
        <x:f t="shared" si="1910"/>
        <x:v>15</x:v>
      </x:c>
      <x:c r="J10253" s="53">
        <x:f t="shared" si="1911"/>
        <x:v>14</x:v>
      </x:c>
      <x:c r="K10253" s="53">
        <x:f t="shared" si="1912"/>
        <x:v>8</x:v>
      </x:c>
      <x:c r="L10253" s="53">
        <x:f t="shared" si="1913"/>
        <x:v>37</x:v>
      </x:c>
      <x:c r="M10253" s="54">
        <x:f t="shared" si="1914"/>
        <x:v>6630.3490299454252</x:v>
      </x:c>
      <x:c r="N10253" s="54">
        <x:f t="shared" si="1915"/>
        <x:v>4.1044090485732116</x:v>
      </x:c>
      <x:c r="O10253" s="55">
        <x:f t="shared" si="1916"/>
        <x:v>182916</x:v>
      </x:c>
      <x:c r="P10253" s="55">
        <x:f t="shared" si="1917"/>
        <x:v>26400</x:v>
      </x:c>
      <x:c r="Q10253" s="55">
        <x:f t="shared" si="1918"/>
        <x:v>127610.22621433029</x:v>
      </x:c>
      <x:c r="R10253" s="55">
        <x:f t="shared" si="1919"/>
        <x:v>8905.7737856697058</x:v>
      </x:c>
      <x:c r="S10253" s="1" t="str">
        <x:f t="shared" si="1920"/>
        <x:v>NO</x:v>
      </x:c>
      <x:c r="T10253" s="1">
        <x:f t="shared" si="1921"/>
        <x:v>-9.9999999999999997E+98</x:v>
      </x:c>
    </x:row>
    <x:row r="10254">
      <x:c r="A10254" s="1"/>
      <x:c r="B10254" s="1"/>
      <x:c r="C10254" s="1"/>
      <x:c r="D10254" s="1"/>
      <x:c r="E10254" s="1"/>
      <x:c r="F10254" s="1"/>
      <x:c r="G10254" s="1"/>
      <x:c r="H10254" s="1"/>
      <x:c r="I10254" s="53">
        <x:f t="shared" si="1910"/>
        <x:v>15</x:v>
      </x:c>
      <x:c r="J10254" s="53">
        <x:f t="shared" si="1911"/>
        <x:v>14</x:v>
      </x:c>
      <x:c r="K10254" s="53">
        <x:f t="shared" si="1912"/>
        <x:v>9</x:v>
      </x:c>
      <x:c r="L10254" s="53">
        <x:f t="shared" si="1913"/>
        <x:v>38</x:v>
      </x:c>
      <x:c r="M10254" s="54">
        <x:f t="shared" si="1914"/>
        <x:v>6685.6423653858201</x:v>
      </x:c>
      <x:c r="N10254" s="54">
        <x:f t="shared" si="1915"/>
        <x:v>4.1428071981845971</x:v>
      </x:c>
      <x:c r="O10254" s="55">
        <x:f t="shared" si="1916"/>
        <x:v>185616</x:v>
      </x:c>
      <x:c r="P10254" s="55">
        <x:f t="shared" si="1917"/>
        <x:v>27280</x:v>
      </x:c>
      <x:c r="Q10254" s="55">
        <x:f t="shared" si="1918"/>
        <x:v>128570.17995461493</x:v>
      </x:c>
      <x:c r="R10254" s="55">
        <x:f t="shared" si="1919"/>
        <x:v>9765.8200453850732</x:v>
      </x:c>
      <x:c r="S10254" s="1" t="str">
        <x:f t="shared" si="1920"/>
        <x:v>NO</x:v>
      </x:c>
      <x:c r="T10254" s="1">
        <x:f t="shared" si="1921"/>
        <x:v>-9.9999999999999997E+98</x:v>
      </x:c>
    </x:row>
    <x:row r="10255">
      <x:c r="A10255" s="1"/>
      <x:c r="B10255" s="1"/>
      <x:c r="C10255" s="1"/>
      <x:c r="D10255" s="1"/>
      <x:c r="E10255" s="1"/>
      <x:c r="F10255" s="1"/>
      <x:c r="G10255" s="1"/>
      <x:c r="H10255" s="1"/>
      <x:c r="I10255" s="53">
        <x:f t="shared" si="1910"/>
        <x:v>15</x:v>
      </x:c>
      <x:c r="J10255" s="53">
        <x:f t="shared" si="1911"/>
        <x:v>14</x:v>
      </x:c>
      <x:c r="K10255" s="53">
        <x:f t="shared" si="1912"/>
        <x:v>10</x:v>
      </x:c>
      <x:c r="L10255" s="53">
        <x:f t="shared" si="1913"/>
        <x:v>39</x:v>
      </x:c>
      <x:c r="M10255" s="54">
        <x:f t="shared" si="1914"/>
        <x:v>6742.2559068690325</x:v>
      </x:c>
      <x:c r="N10255" s="54">
        <x:f t="shared" si="1915"/>
        <x:v>4.1821221575479388</x:v>
      </x:c>
      <x:c r="O10255" s="55">
        <x:f t="shared" si="1916"/>
        <x:v>188316</x:v>
      </x:c>
      <x:c r="P10255" s="55">
        <x:f t="shared" si="1917"/>
        <x:v>28160</x:v>
      </x:c>
      <x:c r="Q10255" s="55">
        <x:f t="shared" si="1918"/>
        <x:v>129553.05393869847</x:v>
      </x:c>
      <x:c r="R10255" s="55">
        <x:f t="shared" si="1919"/>
        <x:v>10602.946061301525</x:v>
      </x:c>
      <x:c r="S10255" s="1" t="str">
        <x:f t="shared" si="1920"/>
        <x:v>NO</x:v>
      </x:c>
      <x:c r="T10255" s="1">
        <x:f t="shared" si="1921"/>
        <x:v>-9.9999999999999997E+98</x:v>
      </x:c>
    </x:row>
    <x:row r="10256">
      <x:c r="A10256" s="1"/>
      <x:c r="B10256" s="1"/>
      <x:c r="C10256" s="1"/>
      <x:c r="D10256" s="1"/>
      <x:c r="E10256" s="1"/>
      <x:c r="F10256" s="1"/>
      <x:c r="G10256" s="1"/>
      <x:c r="H10256" s="1"/>
      <x:c r="I10256" s="53">
        <x:f t="shared" si="1910"/>
        <x:v>15</x:v>
      </x:c>
      <x:c r="J10256" s="53">
        <x:f t="shared" si="1911"/>
        <x:v>14</x:v>
      </x:c>
      <x:c r="K10256" s="53">
        <x:f t="shared" si="1912"/>
        <x:v>11</x:v>
      </x:c>
      <x:c r="L10256" s="53">
        <x:f t="shared" si="1913"/>
        <x:v>40</x:v>
      </x:c>
      <x:c r="M10256" s="54">
        <x:f t="shared" si="1914"/>
        <x:v>6800.2140199624719</x:v>
      </x:c>
      <x:c r="N10256" s="54">
        <x:f t="shared" si="1915"/>
        <x:v>4.222370847196161</x:v>
      </x:c>
      <x:c r="O10256" s="55">
        <x:f t="shared" si="1916"/>
        <x:v>191016</x:v>
      </x:c>
      <x:c r="P10256" s="55">
        <x:f t="shared" si="1917"/>
        <x:v>29040</x:v>
      </x:c>
      <x:c r="Q10256" s="55">
        <x:f t="shared" si="1918"/>
        <x:v>130559.27117990403</x:v>
      </x:c>
      <x:c r="R10256" s="55">
        <x:f t="shared" si="1919"/>
        <x:v>11416.728820095974</x:v>
      </x:c>
      <x:c r="S10256" s="1" t="str">
        <x:f t="shared" si="1920"/>
        <x:v>NO</x:v>
      </x:c>
      <x:c r="T10256" s="1">
        <x:f t="shared" si="1921"/>
        <x:v>-9.9999999999999997E+98</x:v>
      </x:c>
    </x:row>
    <x:row r="10257">
      <x:c r="A10257" s="1"/>
      <x:c r="B10257" s="1"/>
      <x:c r="C10257" s="1"/>
      <x:c r="D10257" s="1"/>
      <x:c r="E10257" s="1"/>
      <x:c r="F10257" s="1"/>
      <x:c r="G10257" s="1"/>
      <x:c r="H10257" s="1"/>
      <x:c r="I10257" s="53">
        <x:f t="shared" si="1910"/>
        <x:v>15</x:v>
      </x:c>
      <x:c r="J10257" s="53">
        <x:f t="shared" si="1911"/>
        <x:v>14</x:v>
      </x:c>
      <x:c r="K10257" s="53">
        <x:f t="shared" si="1912"/>
        <x:v>12</x:v>
      </x:c>
      <x:c r="L10257" s="53">
        <x:f t="shared" si="1913"/>
        <x:v>41</x:v>
      </x:c>
      <x:c r="M10257" s="54">
        <x:f t="shared" si="1914"/>
        <x:v>6859.5414730905359</x:v>
      </x:c>
      <x:c r="N10257" s="54">
        <x:f t="shared" si="1915"/>
        <x:v>4.2635704674239836</x:v>
      </x:c>
      <x:c r="O10257" s="55">
        <x:f t="shared" si="1916"/>
        <x:v>193716</x:v>
      </x:c>
      <x:c r="P10257" s="55">
        <x:f t="shared" si="1917"/>
        <x:v>29920</x:v>
      </x:c>
      <x:c r="Q10257" s="55">
        <x:f t="shared" si="1918"/>
        <x:v>131589.26168559957</x:v>
      </x:c>
      <x:c r="R10257" s="55">
        <x:f t="shared" si="1919"/>
        <x:v>12206.738314400427</x:v>
      </x:c>
      <x:c r="S10257" s="1" t="str">
        <x:f t="shared" si="1920"/>
        <x:v>NO</x:v>
      </x:c>
      <x:c r="T10257" s="1">
        <x:f t="shared" si="1921"/>
        <x:v>-9.9999999999999997E+98</x:v>
      </x:c>
    </x:row>
    <x:row r="10258">
      <x:c r="A10258" s="1"/>
      <x:c r="B10258" s="1"/>
      <x:c r="C10258" s="1"/>
      <x:c r="D10258" s="1"/>
      <x:c r="E10258" s="1"/>
      <x:c r="F10258" s="1"/>
      <x:c r="G10258" s="1"/>
      <x:c r="H10258" s="1"/>
      <x:c r="I10258" s="53">
        <x:f t="shared" si="1910"/>
        <x:v>15</x:v>
      </x:c>
      <x:c r="J10258" s="53">
        <x:f t="shared" si="1911"/>
        <x:v>14</x:v>
      </x:c>
      <x:c r="K10258" s="53">
        <x:f t="shared" si="1912"/>
        <x:v>13</x:v>
      </x:c>
      <x:c r="L10258" s="53">
        <x:f t="shared" si="1913"/>
        <x:v>42</x:v>
      </x:c>
      <x:c r="M10258" s="54">
        <x:f t="shared" si="1914"/>
        <x:v>6920.26344379892</x:v>
      </x:c>
      <x:c r="N10258" s="54">
        <x:f t="shared" si="1915"/>
        <x:v>4.305738502638139</x:v>
      </x:c>
      <x:c r="O10258" s="55">
        <x:f t="shared" si="1916"/>
        <x:v>196416</x:v>
      </x:c>
      <x:c r="P10258" s="55">
        <x:f t="shared" si="1917"/>
        <x:v>30800</x:v>
      </x:c>
      <x:c r="Q10258" s="55">
        <x:f t="shared" si="1918"/>
        <x:v>132643.46256595346</x:v>
      </x:c>
      <x:c r="R10258" s="55">
        <x:f t="shared" si="1919"/>
        <x:v>12972.537434046535</x:v>
      </x:c>
      <x:c r="S10258" s="1" t="str">
        <x:f t="shared" si="1920"/>
        <x:v>NO</x:v>
      </x:c>
      <x:c r="T10258" s="1">
        <x:f t="shared" si="1921"/>
        <x:v>-9.9999999999999997E+98</x:v>
      </x:c>
    </x:row>
    <x:row r="10259">
      <x:c r="A10259" s="1"/>
      <x:c r="B10259" s="1"/>
      <x:c r="C10259" s="1"/>
      <x:c r="D10259" s="1"/>
      <x:c r="E10259" s="1"/>
      <x:c r="F10259" s="1"/>
      <x:c r="G10259" s="1"/>
      <x:c r="H10259" s="1"/>
      <x:c r="I10259" s="53">
        <x:f t="shared" si="1910"/>
        <x:v>15</x:v>
      </x:c>
      <x:c r="J10259" s="53">
        <x:f t="shared" si="1911"/>
        <x:v>14</x:v>
      </x:c>
      <x:c r="K10259" s="53">
        <x:f t="shared" si="1912"/>
        <x:v>14</x:v>
      </x:c>
      <x:c r="L10259" s="53">
        <x:f t="shared" si="1913"/>
        <x:v>43</x:v>
      </x:c>
      <x:c r="M10259" s="54">
        <x:f t="shared" si="1914"/>
        <x:v>6982.4055251125819</x:v>
      </x:c>
      <x:c r="N10259" s="54">
        <x:f t="shared" si="1915"/>
        <x:v>4.3488927257726262</x:v>
      </x:c>
      <x:c r="O10259" s="55">
        <x:f t="shared" si="1916"/>
        <x:v>199116</x:v>
      </x:c>
      <x:c r="P10259" s="55">
        <x:f t="shared" si="1917"/>
        <x:v>31680</x:v>
      </x:c>
      <x:c r="Q10259" s="55">
        <x:f t="shared" si="1918"/>
        <x:v>133722.31814431565</x:v>
      </x:c>
      <x:c r="R10259" s="55">
        <x:f t="shared" si="1919"/>
        <x:v>13713.68185568435</x:v>
      </x:c>
      <x:c r="S10259" s="1" t="str">
        <x:f t="shared" si="1920"/>
        <x:v>NO</x:v>
      </x:c>
      <x:c r="T10259" s="1">
        <x:f t="shared" si="1921"/>
        <x:v>-9.9999999999999997E+98</x:v>
      </x:c>
    </x:row>
    <x:row r="10260">
      <x:c r="A10260" s="1"/>
      <x:c r="B10260" s="1"/>
      <x:c r="C10260" s="1"/>
      <x:c r="D10260" s="1"/>
      <x:c r="E10260" s="1"/>
      <x:c r="F10260" s="1"/>
      <x:c r="G10260" s="1"/>
      <x:c r="H10260" s="1"/>
      <x:c r="I10260" s="53">
        <x:f t="shared" si="1910"/>
        <x:v>15</x:v>
      </x:c>
      <x:c r="J10260" s="53">
        <x:f t="shared" si="1911"/>
        <x:v>14</x:v>
      </x:c>
      <x:c r="K10260" s="53">
        <x:f t="shared" si="1912"/>
        <x:v>15</x:v>
      </x:c>
      <x:c r="L10260" s="53">
        <x:f t="shared" si="1913"/>
        <x:v>44</x:v>
      </x:c>
      <x:c r="M10260" s="54">
        <x:f t="shared" si="1914"/>
        <x:v>7045.9937319887285</x:v>
      </x:c>
      <x:c r="N10260" s="54">
        <x:f t="shared" si="1915"/>
        <x:v>4.39305120276995</x:v>
      </x:c>
      <x:c r="O10260" s="55">
        <x:f t="shared" si="1916"/>
        <x:v>201816</x:v>
      </x:c>
      <x:c r="P10260" s="55">
        <x:f t="shared" si="1917"/>
        <x:v>32560</x:v>
      </x:c>
      <x:c r="Q10260" s="55">
        <x:f t="shared" si="1918"/>
        <x:v>134826.28006924875</x:v>
      </x:c>
      <x:c r="R10260" s="55">
        <x:f t="shared" si="1919"/>
        <x:v>14429.719930751249</x:v>
      </x:c>
      <x:c r="S10260" s="1" t="str">
        <x:f t="shared" si="1920"/>
        <x:v>NO</x:v>
      </x:c>
      <x:c r="T10260" s="1">
        <x:f t="shared" si="1921"/>
        <x:v>-9.9999999999999997E+98</x:v>
      </x:c>
    </x:row>
    <x:row r="10261">
      <x:c r="A10261" s="1"/>
      <x:c r="B10261" s="1"/>
      <x:c r="C10261" s="1"/>
      <x:c r="D10261" s="1"/>
      <x:c r="E10261" s="1"/>
      <x:c r="F10261" s="1"/>
      <x:c r="G10261" s="1"/>
      <x:c r="H10261" s="1"/>
      <x:c r="I10261" s="53">
        <x:f t="shared" si="1910"/>
        <x:v>15</x:v>
      </x:c>
      <x:c r="J10261" s="53">
        <x:f t="shared" si="1911"/>
        <x:v>14</x:v>
      </x:c>
      <x:c r="K10261" s="53">
        <x:f t="shared" si="1912"/>
        <x:v>16</x:v>
      </x:c>
      <x:c r="L10261" s="53">
        <x:f t="shared" si="1913"/>
        <x:v>45</x:v>
      </x:c>
      <x:c r="M10261" s="54">
        <x:f t="shared" si="1914"/>
        <x:v>7111.0545078662171</x:v>
      </x:c>
      <x:c r="N10261" s="54">
        <x:f t="shared" si="1915"/>
        <x:v>4.4382322971293178</x:v>
      </x:c>
      <x:c r="O10261" s="55">
        <x:f t="shared" si="1916"/>
        <x:v>204516</x:v>
      </x:c>
      <x:c r="P10261" s="55">
        <x:f t="shared" si="1917"/>
        <x:v>33440</x:v>
      </x:c>
      <x:c r="Q10261" s="55">
        <x:f t="shared" si="1918"/>
        <x:v>135955.80742823292</x:v>
      </x:c>
      <x:c r="R10261" s="55">
        <x:f t="shared" si="1919"/>
        <x:v>15120.192571767082</x:v>
      </x:c>
      <x:c r="S10261" s="1" t="str">
        <x:f t="shared" si="1920"/>
        <x:v>NO</x:v>
      </x:c>
      <x:c r="T10261" s="1">
        <x:f t="shared" si="1921"/>
        <x:v>-9.9999999999999997E+98</x:v>
      </x:c>
    </x:row>
    <x:row r="10262">
      <x:c r="A10262" s="1"/>
      <x:c r="B10262" s="1"/>
      <x:c r="C10262" s="1"/>
      <x:c r="D10262" s="1"/>
      <x:c r="E10262" s="1"/>
      <x:c r="F10262" s="1"/>
      <x:c r="G10262" s="1"/>
      <x:c r="H10262" s="1"/>
      <x:c r="I10262" s="53">
        <x:f t="shared" si="1910"/>
        <x:v>15</x:v>
      </x:c>
      <x:c r="J10262" s="53">
        <x:f t="shared" si="1911"/>
        <x:v>14</x:v>
      </x:c>
      <x:c r="K10262" s="53">
        <x:f t="shared" si="1912"/>
        <x:v>17</x:v>
      </x:c>
      <x:c r="L10262" s="53">
        <x:f t="shared" si="1913"/>
        <x:v>46</x:v>
      </x:c>
      <x:c r="M10262" s="54">
        <x:f t="shared" si="1914"/>
        <x:v>7177.6147313127576</x:v>
      </x:c>
      <x:c r="N10262" s="54">
        <x:f t="shared" si="1915"/>
        <x:v>4.4844546745227483</x:v>
      </x:c>
      <x:c r="O10262" s="55">
        <x:f t="shared" si="1916"/>
        <x:v>207216</x:v>
      </x:c>
      <x:c r="P10262" s="55">
        <x:f t="shared" si="1917"/>
        <x:v>34320</x:v>
      </x:c>
      <x:c r="Q10262" s="55">
        <x:f t="shared" si="1918"/>
        <x:v>137111.36686306872</x:v>
      </x:c>
      <x:c r="R10262" s="55">
        <x:f t="shared" si="1919"/>
        <x:v>15784.633136931283</x:v>
      </x:c>
      <x:c r="S10262" s="1" t="str">
        <x:f t="shared" si="1920"/>
        <x:v>NO</x:v>
      </x:c>
      <x:c r="T10262" s="1">
        <x:f t="shared" si="1921"/>
        <x:v>-9.9999999999999997E+98</x:v>
      </x:c>
    </x:row>
    <x:row r="10263">
      <x:c r="A10263" s="1"/>
      <x:c r="B10263" s="1"/>
      <x:c r="C10263" s="1"/>
      <x:c r="D10263" s="1"/>
      <x:c r="E10263" s="1"/>
      <x:c r="F10263" s="1"/>
      <x:c r="G10263" s="1"/>
      <x:c r="H10263" s="1"/>
      <x:c r="I10263" s="53">
        <x:f t="shared" si="1910"/>
        <x:v>15</x:v>
      </x:c>
      <x:c r="J10263" s="53">
        <x:f t="shared" si="1911"/>
        <x:v>14</x:v>
      </x:c>
      <x:c r="K10263" s="53">
        <x:f t="shared" si="1912"/>
        <x:v>18</x:v>
      </x:c>
      <x:c r="L10263" s="53">
        <x:f t="shared" si="1913"/>
        <x:v>47</x:v>
      </x:c>
      <x:c r="M10263" s="54">
        <x:f t="shared" si="1914"/>
        <x:v>7245.701722771345</x:v>
      </x:c>
      <x:c r="N10263" s="54">
        <x:f t="shared" si="1915"/>
        <x:v>4.5317373074801006</x:v>
      </x:c>
      <x:c r="O10263" s="55">
        <x:f t="shared" si="1916"/>
        <x:v>209916</x:v>
      </x:c>
      <x:c r="P10263" s="55">
        <x:f t="shared" si="1917"/>
        <x:v>35200</x:v>
      </x:c>
      <x:c r="Q10263" s="55">
        <x:f t="shared" si="1918"/>
        <x:v>138293.43268700253</x:v>
      </x:c>
      <x:c r="R10263" s="55">
        <x:f t="shared" si="1919"/>
        <x:v>16422.567312997475</x:v>
      </x:c>
      <x:c r="S10263" s="1" t="str">
        <x:f t="shared" si="1920"/>
        <x:v>NO</x:v>
      </x:c>
      <x:c r="T10263" s="1">
        <x:f t="shared" si="1921"/>
        <x:v>-9.9999999999999997E+98</x:v>
      </x:c>
    </x:row>
    <x:row r="10264">
      <x:c r="A10264" s="1"/>
      <x:c r="B10264" s="1"/>
      <x:c r="C10264" s="1"/>
      <x:c r="D10264" s="1"/>
      <x:c r="E10264" s="1"/>
      <x:c r="F10264" s="1"/>
      <x:c r="G10264" s="1"/>
      <x:c r="H10264" s="1"/>
      <x:c r="I10264" s="53">
        <x:f t="shared" si="1910"/>
        <x:v>15</x:v>
      </x:c>
      <x:c r="J10264" s="53">
        <x:f t="shared" si="1911"/>
        <x:v>14</x:v>
      </x:c>
      <x:c r="K10264" s="53">
        <x:f t="shared" si="1912"/>
        <x:v>19</x:v>
      </x:c>
      <x:c r="L10264" s="53">
        <x:f t="shared" si="1913"/>
        <x:v>48</x:v>
      </x:c>
      <x:c r="M10264" s="54">
        <x:f t="shared" si="1914"/>
        <x:v>7315.3432514073666</x:v>
      </x:c>
      <x:c r="N10264" s="54">
        <x:f t="shared" si="1915"/>
        <x:v>4.5800994801440043</x:v>
      </x:c>
      <x:c r="O10264" s="55">
        <x:f t="shared" si="1916"/>
        <x:v>212616</x:v>
      </x:c>
      <x:c r="P10264" s="55">
        <x:f t="shared" si="1917"/>
        <x:v>36080</x:v>
      </x:c>
      <x:c r="Q10264" s="55">
        <x:f t="shared" si="1918"/>
        <x:v>139502.48700360011</x:v>
      </x:c>
      <x:c r="R10264" s="55">
        <x:f t="shared" si="1919"/>
        <x:v>17033.512996399892</x:v>
      </x:c>
      <x:c r="S10264" s="1" t="str">
        <x:f t="shared" si="1920"/>
        <x:v>NO</x:v>
      </x:c>
      <x:c r="T10264" s="1">
        <x:f t="shared" si="1921"/>
        <x:v>-9.9999999999999997E+98</x:v>
      </x:c>
    </x:row>
    <x:row r="10265">
      <x:c r="A10265" s="1"/>
      <x:c r="B10265" s="1"/>
      <x:c r="C10265" s="1"/>
      <x:c r="D10265" s="1"/>
      <x:c r="E10265" s="1"/>
      <x:c r="F10265" s="1"/>
      <x:c r="G10265" s="1"/>
      <x:c r="H10265" s="1"/>
      <x:c r="I10265" s="53">
        <x:f t="shared" si="1910"/>
        <x:v>15</x:v>
      </x:c>
      <x:c r="J10265" s="53">
        <x:f t="shared" si="1911"/>
        <x:v>14</x:v>
      </x:c>
      <x:c r="K10265" s="53">
        <x:f t="shared" si="1912"/>
        <x:v>20</x:v>
      </x:c>
      <x:c r="L10265" s="53">
        <x:f t="shared" si="1913"/>
        <x:v>49</x:v>
      </x:c>
      <x:c r="M10265" s="54">
        <x:f t="shared" si="1914"/>
        <x:v>7386.5675420578436</x:v>
      </x:c>
      <x:c r="N10265" s="54">
        <x:f t="shared" si="1915"/>
        <x:v>4.6295607930957248</x:v>
      </x:c>
      <x:c r="O10265" s="55">
        <x:f t="shared" si="1916"/>
        <x:v>215316</x:v>
      </x:c>
      <x:c r="P10265" s="55">
        <x:f t="shared" si="1917"/>
        <x:v>36960</x:v>
      </x:c>
      <x:c r="Q10265" s="55">
        <x:f t="shared" si="1918"/>
        <x:v>140739.01982739312</x:v>
      </x:c>
      <x:c r="R10265" s="55">
        <x:f t="shared" si="1919"/>
        <x:v>17616.980172606884</x:v>
      </x:c>
      <x:c r="S10265" s="1" t="str">
        <x:f t="shared" si="1920"/>
        <x:v>NO</x:v>
      </x:c>
      <x:c r="T10265" s="1">
        <x:f t="shared" si="1921"/>
        <x:v>-9.9999999999999997E+98</x:v>
      </x:c>
    </x:row>
    <x:row r="10266">
      <x:c r="A10266" s="1"/>
      <x:c r="B10266" s="1"/>
      <x:c r="C10266" s="1"/>
      <x:c r="D10266" s="1"/>
      <x:c r="E10266" s="1"/>
      <x:c r="F10266" s="1"/>
      <x:c r="G10266" s="1"/>
      <x:c r="H10266" s="1"/>
      <x:c r="I10266" s="53">
        <x:f t="shared" si="1910"/>
        <x:v>15</x:v>
      </x:c>
      <x:c r="J10266" s="53">
        <x:f t="shared" si="1911"/>
        <x:v>14</x:v>
      </x:c>
      <x:c r="K10266" s="53">
        <x:f t="shared" si="1912"/>
        <x:v>21</x:v>
      </x:c>
      <x:c r="L10266" s="53">
        <x:f t="shared" si="1913"/>
        <x:v>50</x:v>
      </x:c>
      <x:c r="M10266" s="54">
        <x:f t="shared" si="1914"/>
        <x:v>7459.4032822842873</x:v>
      </x:c>
      <x:c r="N10266" s="54">
        <x:f t="shared" si="1915"/>
        <x:v>4.6801411682529777</x:v>
      </x:c>
      <x:c r="O10266" s="55">
        <x:f t="shared" si="1916"/>
        <x:v>218016</x:v>
      </x:c>
      <x:c r="P10266" s="55">
        <x:f t="shared" si="1917"/>
        <x:v>37840</x:v>
      </x:c>
      <x:c r="Q10266" s="55">
        <x:f t="shared" si="1918"/>
        <x:v>142003.52920632443</x:v>
      </x:c>
      <x:c r="R10266" s="55">
        <x:f t="shared" si="1919"/>
        <x:v>18172.470793675573</x:v>
      </x:c>
      <x:c r="S10266" s="1" t="str">
        <x:f t="shared" si="1920"/>
        <x:v>NO</x:v>
      </x:c>
      <x:c r="T10266" s="1">
        <x:f t="shared" si="1921"/>
        <x:v>-9.9999999999999997E+98</x:v>
      </x:c>
    </x:row>
    <x:row r="10267">
      <x:c r="A10267" s="1"/>
      <x:c r="B10267" s="1"/>
      <x:c r="C10267" s="1"/>
      <x:c r="D10267" s="1"/>
      <x:c r="E10267" s="1"/>
      <x:c r="F10267" s="1"/>
      <x:c r="G10267" s="1"/>
      <x:c r="H10267" s="1"/>
      <x:c r="I10267" s="53">
        <x:f t="shared" si="1910"/>
        <x:v>15</x:v>
      </x:c>
      <x:c r="J10267" s="53">
        <x:f t="shared" si="1911"/>
        <x:v>14</x:v>
      </x:c>
      <x:c r="K10267" s="53">
        <x:f t="shared" si="1912"/>
        <x:v>22</x:v>
      </x:c>
      <x:c r="L10267" s="53">
        <x:f t="shared" si="1913"/>
        <x:v>51</x:v>
      </x:c>
      <x:c r="M10267" s="54">
        <x:f t="shared" si="1914"/>
        <x:v>7533.8796295306838</x:v>
      </x:c>
      <x:c r="N10267" s="54">
        <x:f t="shared" si="1915"/>
        <x:v>4.7318608538407529</x:v>
      </x:c>
      <x:c r="O10267" s="55">
        <x:f t="shared" si="1916"/>
        <x:v>220716</x:v>
      </x:c>
      <x:c r="P10267" s="55">
        <x:f t="shared" si="1917"/>
        <x:v>38720</x:v>
      </x:c>
      <x:c r="Q10267" s="55">
        <x:f t="shared" si="1918"/>
        <x:v>143296.52134601882</x:v>
      </x:c>
      <x:c r="R10267" s="55">
        <x:f t="shared" si="1919"/>
        <x:v>18699.478653981176</x:v>
      </x:c>
      <x:c r="S10267" s="1" t="str">
        <x:f t="shared" si="1920"/>
        <x:v>NO</x:v>
      </x:c>
      <x:c r="T10267" s="1">
        <x:f t="shared" si="1921"/>
        <x:v>-9.9999999999999997E+98</x:v>
      </x:c>
    </x:row>
    <x:row r="10268">
      <x:c r="A10268" s="1"/>
      <x:c r="B10268" s="1"/>
      <x:c r="C10268" s="1"/>
      <x:c r="D10268" s="1"/>
      <x:c r="E10268" s="1"/>
      <x:c r="F10268" s="1"/>
      <x:c r="G10268" s="1"/>
      <x:c r="H10268" s="1"/>
      <x:c r="I10268" s="53">
        <x:f t="shared" si="1910"/>
        <x:v>15</x:v>
      </x:c>
      <x:c r="J10268" s="53">
        <x:f t="shared" si="1911"/>
        <x:v>14</x:v>
      </x:c>
      <x:c r="K10268" s="53">
        <x:f t="shared" si="1912"/>
        <x:v>23</x:v>
      </x:c>
      <x:c r="L10268" s="53">
        <x:f t="shared" si="1913"/>
        <x:v>52</x:v>
      </x:c>
      <x:c r="M10268" s="54">
        <x:f t="shared" si="1914"/>
        <x:v>7610.0262183881205</x:v>
      </x:c>
      <x:c r="N10268" s="54">
        <x:f t="shared" si="1915"/>
        <x:v>4.7847404294361944</x:v>
      </x:c>
      <x:c r="O10268" s="55">
        <x:f t="shared" si="1916"/>
        <x:v>223416</x:v>
      </x:c>
      <x:c r="P10268" s="55">
        <x:f t="shared" si="1917"/>
        <x:v>39600</x:v>
      </x:c>
      <x:c r="Q10268" s="55">
        <x:f t="shared" si="1918"/>
        <x:v>144618.51073590486</x:v>
      </x:c>
      <x:c r="R10268" s="55">
        <x:f t="shared" si="1919"/>
        <x:v>19197.489264095144</x:v>
      </x:c>
      <x:c r="S10268" s="1" t="str">
        <x:f t="shared" si="1920"/>
        <x:v>NO</x:v>
      </x:c>
      <x:c r="T10268" s="1">
        <x:f t="shared" si="1921"/>
        <x:v>-9.9999999999999997E+98</x:v>
      </x:c>
    </x:row>
    <x:row r="10269">
      <x:c r="A10269" s="1"/>
      <x:c r="B10269" s="1"/>
      <x:c r="C10269" s="1"/>
      <x:c r="D10269" s="1"/>
      <x:c r="E10269" s="1"/>
      <x:c r="F10269" s="1"/>
      <x:c r="G10269" s="1"/>
      <x:c r="H10269" s="1"/>
      <x:c r="I10269" s="53">
        <x:f t="shared" si="1910"/>
        <x:v>15</x:v>
      </x:c>
      <x:c r="J10269" s="53">
        <x:f t="shared" si="1911"/>
        <x:v>14</x:v>
      </x:c>
      <x:c r="K10269" s="53">
        <x:f t="shared" si="1912"/>
        <x:v>24</x:v>
      </x:c>
      <x:c r="L10269" s="53">
        <x:f t="shared" si="1913"/>
        <x:v>53</x:v>
      </x:c>
      <x:c r="M10269" s="54">
        <x:f t="shared" si="1914"/>
        <x:v>7687.8731679676157</x:v>
      </x:c>
      <x:c r="N10269" s="54">
        <x:f t="shared" si="1915"/>
        <x:v>4.838800811088622</x:v>
      </x:c>
      <x:c r="O10269" s="55">
        <x:f t="shared" si="1916"/>
        <x:v>226116</x:v>
      </x:c>
      <x:c r="P10269" s="55">
        <x:f t="shared" si="1917"/>
        <x:v>40480</x:v>
      </x:c>
      <x:c r="Q10269" s="55">
        <x:f t="shared" si="1918"/>
        <x:v>145970.02027721555</x:v>
      </x:c>
      <x:c r="R10269" s="55">
        <x:f t="shared" si="1919"/>
        <x:v>19665.979722784454</x:v>
      </x:c>
      <x:c r="S10269" s="1" t="str">
        <x:f t="shared" si="1920"/>
        <x:v>NO</x:v>
      </x:c>
      <x:c r="T10269" s="1">
        <x:f t="shared" si="1921"/>
        <x:v>-9.9999999999999997E+98</x:v>
      </x:c>
    </x:row>
    <x:row r="10270">
      <x:c r="A10270" s="1"/>
      <x:c r="B10270" s="1"/>
      <x:c r="C10270" s="1"/>
      <x:c r="D10270" s="1"/>
      <x:c r="E10270" s="1"/>
      <x:c r="F10270" s="1"/>
      <x:c r="G10270" s="1"/>
      <x:c r="H10270" s="1"/>
      <x:c r="I10270" s="53">
        <x:f t="shared" si="1910"/>
        <x:v>15</x:v>
      </x:c>
      <x:c r="J10270" s="53">
        <x:f t="shared" si="1911"/>
        <x:v>14</x:v>
      </x:c>
      <x:c r="K10270" s="53">
        <x:f t="shared" si="1912"/>
        <x:v>25</x:v>
      </x:c>
      <x:c r="L10270" s="53">
        <x:f t="shared" si="1913"/>
        <x:v>54</x:v>
      </x:c>
      <x:c r="M10270" s="54">
        <x:f t="shared" si="1914"/>
        <x:v>7767.4510893827137</x:v>
      </x:c>
      <x:c r="N10270" s="54">
        <x:f t="shared" si="1915"/>
        <x:v>4.8940632565157731</x:v>
      </x:c>
      <x:c r="O10270" s="55">
        <x:f t="shared" si="1916"/>
        <x:v>228816</x:v>
      </x:c>
      <x:c r="P10270" s="55">
        <x:f t="shared" si="1917"/>
        <x:v>41360</x:v>
      </x:c>
      <x:c r="Q10270" s="55">
        <x:f t="shared" si="1918"/>
        <x:v>147351.58141289433</x:v>
      </x:c>
      <x:c r="R10270" s="55">
        <x:f t="shared" si="1919"/>
        <x:v>20104.418587105669</x:v>
      </x:c>
      <x:c r="S10270" s="1" t="str">
        <x:f t="shared" si="1920"/>
        <x:v>NO</x:v>
      </x:c>
      <x:c r="T10270" s="1">
        <x:f t="shared" si="1921"/>
        <x:v>-9.9999999999999997E+98</x:v>
      </x:c>
    </x:row>
    <x:row r="10271">
      <x:c r="A10271" s="1"/>
      <x:c r="B10271" s="1"/>
      <x:c r="C10271" s="1"/>
      <x:c r="D10271" s="1"/>
      <x:c r="E10271" s="1"/>
      <x:c r="F10271" s="1"/>
      <x:c r="G10271" s="1"/>
      <x:c r="H10271" s="1"/>
      <x:c r="I10271" s="53">
        <x:f t="shared" si="1910"/>
        <x:v>15</x:v>
      </x:c>
      <x:c r="J10271" s="53">
        <x:f t="shared" si="1911"/>
        <x:v>14</x:v>
      </x:c>
      <x:c r="K10271" s="53">
        <x:f t="shared" si="1912"/>
        <x:v>26</x:v>
      </x:c>
      <x:c r="L10271" s="53">
        <x:f t="shared" si="1913"/>
        <x:v>55</x:v>
      </x:c>
      <x:c r="M10271" s="54">
        <x:f t="shared" si="1914"/>
        <x:v>7848.7910933434314</x:v>
      </x:c>
      <x:c r="N10271" s="54">
        <x:f t="shared" si="1915"/>
        <x:v>4.9505493703773826</x:v>
      </x:c>
      <x:c r="O10271" s="55">
        <x:f t="shared" si="1916"/>
        <x:v>231516</x:v>
      </x:c>
      <x:c r="P10271" s="55">
        <x:f t="shared" si="1917"/>
        <x:v>42240</x:v>
      </x:c>
      <x:c r="Q10271" s="55">
        <x:f t="shared" si="1918"/>
        <x:v>148763.73425943457</x:v>
      </x:c>
      <x:c r="R10271" s="55">
        <x:f t="shared" si="1919"/>
        <x:v>20512.265740565432</x:v>
      </x:c>
      <x:c r="S10271" s="1" t="str">
        <x:f t="shared" si="1920"/>
        <x:v>NO</x:v>
      </x:c>
      <x:c r="T10271" s="1">
        <x:f t="shared" si="1921"/>
        <x:v>-9.9999999999999997E+98</x:v>
      </x:c>
    </x:row>
    <x:row r="10272">
      <x:c r="A10272" s="1"/>
      <x:c r="B10272" s="1"/>
      <x:c r="C10272" s="1"/>
      <x:c r="D10272" s="1"/>
      <x:c r="E10272" s="1"/>
      <x:c r="F10272" s="1"/>
      <x:c r="G10272" s="1"/>
      <x:c r="H10272" s="1"/>
      <x:c r="I10272" s="53">
        <x:f t="shared" si="1910"/>
        <x:v>15</x:v>
      </x:c>
      <x:c r="J10272" s="53">
        <x:f t="shared" si="1911"/>
        <x:v>14</x:v>
      </x:c>
      <x:c r="K10272" s="53">
        <x:f t="shared" si="1912"/>
        <x:v>27</x:v>
      </x:c>
      <x:c r="L10272" s="53">
        <x:f t="shared" si="1913"/>
        <x:v>56</x:v>
      </x:c>
      <x:c r="M10272" s="54">
        <x:f t="shared" si="1914"/>
        <x:v>7931.9247978631884</x:v>
      </x:c>
      <x:c r="N10272" s="54">
        <x:f t="shared" si="1915"/>
        <x:v>5.0082811096272142</x:v>
      </x:c>
      <x:c r="O10272" s="55">
        <x:f t="shared" si="1916"/>
        <x:v>234216</x:v>
      </x:c>
      <x:c r="P10272" s="55">
        <x:f t="shared" si="1917"/>
        <x:v>43120</x:v>
      </x:c>
      <x:c r="Q10272" s="55">
        <x:f t="shared" si="1918"/>
        <x:v>150207.02774068035</x:v>
      </x:c>
      <x:c r="R10272" s="55">
        <x:f t="shared" si="1919"/>
        <x:v>20888.972259319649</x:v>
      </x:c>
      <x:c r="S10272" s="1" t="str">
        <x:f t="shared" si="1920"/>
        <x:v>NO</x:v>
      </x:c>
      <x:c r="T10272" s="1">
        <x:f t="shared" si="1921"/>
        <x:v>-9.9999999999999997E+98</x:v>
      </x:c>
    </x:row>
    <x:row r="10273">
      <x:c r="A10273" s="1"/>
      <x:c r="B10273" s="1"/>
      <x:c r="C10273" s="1"/>
      <x:c r="D10273" s="1"/>
      <x:c r="E10273" s="1"/>
      <x:c r="F10273" s="1"/>
      <x:c r="G10273" s="1"/>
      <x:c r="H10273" s="1"/>
      <x:c r="I10273" s="53">
        <x:f t="shared" si="1910"/>
        <x:v>15</x:v>
      </x:c>
      <x:c r="J10273" s="53">
        <x:f t="shared" si="1911"/>
        <x:v>14</x:v>
      </x:c>
      <x:c r="K10273" s="53">
        <x:f t="shared" si="1912"/>
        <x:v>28</x:v>
      </x:c>
      <x:c r="L10273" s="53">
        <x:f t="shared" si="1913"/>
        <x:v>57</x:v>
      </x:c>
      <x:c r="M10273" s="54">
        <x:f t="shared" si="1914"/>
        <x:v>8016.8843360803421</x:v>
      </x:c>
      <x:c r="N10273" s="54">
        <x:f t="shared" si="1915"/>
        <x:v>5.0672807889446823</x:v>
      </x:c>
      <x:c r="O10273" s="55">
        <x:f t="shared" si="1916"/>
        <x:v>236916</x:v>
      </x:c>
      <x:c r="P10273" s="55">
        <x:f t="shared" si="1917"/>
        <x:v>44000</x:v>
      </x:c>
      <x:c r="Q10273" s="55">
        <x:f t="shared" si="1918"/>
        <x:v>151682.01972361706</x:v>
      </x:c>
      <x:c r="R10273" s="55">
        <x:f t="shared" si="1919"/>
        <x:v>21233.980276382936</x:v>
      </x:c>
      <x:c r="S10273" s="1" t="str">
        <x:f t="shared" si="1920"/>
        <x:v>NO</x:v>
      </x:c>
      <x:c r="T10273" s="1">
        <x:f t="shared" si="1921"/>
        <x:v>-9.9999999999999997E+98</x:v>
      </x:c>
    </x:row>
    <x:row r="10274">
      <x:c r="A10274" s="1"/>
      <x:c r="B10274" s="1"/>
      <x:c r="C10274" s="1"/>
      <x:c r="D10274" s="1"/>
      <x:c r="E10274" s="1"/>
      <x:c r="F10274" s="1"/>
      <x:c r="G10274" s="1"/>
      <x:c r="H10274" s="1"/>
      <x:c r="I10274" s="53">
        <x:f t="shared" si="1910"/>
        <x:v>15</x:v>
      </x:c>
      <x:c r="J10274" s="53">
        <x:f t="shared" si="1911"/>
        <x:v>14</x:v>
      </x:c>
      <x:c r="K10274" s="53">
        <x:f t="shared" si="1912"/>
        <x:v>29</x:v>
      </x:c>
      <x:c r="L10274" s="53">
        <x:f t="shared" si="1913"/>
        <x:v>58</x:v>
      </x:c>
      <x:c r="M10274" s="54">
        <x:f t="shared" si="1914"/>
        <x:v>8103.702364195995</x:v>
      </x:c>
      <x:c r="N10274" s="54">
        <x:f t="shared" si="1915"/>
        <x:v>5.1275710862472188</x:v>
      </x:c>
      <x:c r="O10274" s="55">
        <x:f t="shared" si="1916"/>
        <x:v>239616</x:v>
      </x:c>
      <x:c r="P10274" s="55">
        <x:f t="shared" si="1917"/>
        <x:v>44880</x:v>
      </x:c>
      <x:c r="Q10274" s="55">
        <x:f t="shared" si="1918"/>
        <x:v>153189.27715618047</x:v>
      </x:c>
      <x:c r="R10274" s="55">
        <x:f t="shared" si="1919"/>
        <x:v>21546.722843819531</x:v>
      </x:c>
      <x:c r="S10274" s="1" t="str">
        <x:f t="shared" si="1920"/>
        <x:v>NO</x:v>
      </x:c>
      <x:c r="T10274" s="1">
        <x:f t="shared" si="1921"/>
        <x:v>-9.9999999999999997E+98</x:v>
      </x:c>
    </x:row>
    <x:row r="10275">
      <x:c r="A10275" s="1"/>
      <x:c r="B10275" s="1"/>
      <x:c r="C10275" s="1"/>
      <x:c r="D10275" s="1"/>
      <x:c r="E10275" s="1"/>
      <x:c r="F10275" s="1"/>
      <x:c r="G10275" s="1"/>
      <x:c r="H10275" s="1"/>
      <x:c r="I10275" s="53">
        <x:f t="shared" si="1910"/>
        <x:v>15</x:v>
      </x:c>
      <x:c r="J10275" s="53">
        <x:f t="shared" si="1911"/>
        <x:v>14</x:v>
      </x:c>
      <x:c r="K10275" s="53">
        <x:f t="shared" si="1912"/>
        <x:v>30</x:v>
      </x:c>
      <x:c r="L10275" s="53">
        <x:f t="shared" si="1913"/>
        <x:v>59</x:v>
      </x:c>
      <x:c r="M10275" s="54">
        <x:f t="shared" si="1914"/>
        <x:v>8192.4120695297661</x:v>
      </x:c>
      <x:c r="N10275" s="54">
        <x:f t="shared" si="1915"/>
        <x:v>5.18917504828456</x:v>
      </x:c>
      <x:c r="O10275" s="55">
        <x:f t="shared" si="1916"/>
        <x:v>242316</x:v>
      </x:c>
      <x:c r="P10275" s="55">
        <x:f t="shared" si="1917"/>
        <x:v>45760</x:v>
      </x:c>
      <x:c r="Q10275" s="55">
        <x:f t="shared" si="1918"/>
        <x:v>154729.37620711399</x:v>
      </x:c>
      <x:c r="R10275" s="55">
        <x:f t="shared" si="1919"/>
        <x:v>21826.623792886006</x:v>
      </x:c>
      <x:c r="S10275" s="1" t="str">
        <x:f t="shared" si="1920"/>
        <x:v>NO</x:v>
      </x:c>
      <x:c r="T10275" s="1">
        <x:f t="shared" si="1921"/>
        <x:v>-9.9999999999999997E+98</x:v>
      </x:c>
    </x:row>
    <x:row r="10276">
      <x:c r="A10276" s="1"/>
      <x:c r="B10276" s="1"/>
      <x:c r="C10276" s="1"/>
      <x:c r="D10276" s="1"/>
      <x:c r="E10276" s="1"/>
      <x:c r="F10276" s="1"/>
      <x:c r="G10276" s="1"/>
      <x:c r="H10276" s="1"/>
      <x:c r="I10276" s="53">
        <x:f t="shared" si="1910"/>
        <x:v>15</x:v>
      </x:c>
      <x:c r="J10276" s="53">
        <x:f t="shared" si="1911"/>
        <x:v>15</x:v>
      </x:c>
      <x:c r="K10276" s="53">
        <x:f t="shared" si="1912"/>
        <x:v>0</x:v>
      </x:c>
      <x:c r="L10276" s="53">
        <x:f t="shared" si="1913"/>
        <x:v>30</x:v>
      </x:c>
      <x:c r="M10276" s="54">
        <x:f t="shared" si="1914"/>
        <x:v>6291.0192036352846</x:v>
      </x:c>
      <x:c r="N10276" s="54">
        <x:f t="shared" si="1915"/>
        <x:v>3.8687633358578366</x:v>
      </x:c>
      <x:c r="O10276" s="55">
        <x:f t="shared" si="1916"/>
        <x:v>163410</x:v>
      </x:c>
      <x:c r="P10276" s="55">
        <x:f t="shared" si="1917"/>
        <x:v>19800</x:v>
      </x:c>
      <x:c r="Q10276" s="55">
        <x:f t="shared" si="1918"/>
        <x:v>121719.08339644592</x:v>
      </x:c>
      <x:c r="R10276" s="55">
        <x:f t="shared" si="1919"/>
        <x:v>1890.9166035540838</x:v>
      </x:c>
      <x:c r="S10276" s="1" t="str">
        <x:f t="shared" si="1920"/>
        <x:v>YES</x:v>
      </x:c>
      <x:c r="T10276" s="1">
        <x:f t="shared" si="1921"/>
        <x:v>1890.9166035540838</x:v>
      </x:c>
    </x:row>
    <x:row r="10277">
      <x:c r="A10277" s="1"/>
      <x:c r="B10277" s="1"/>
      <x:c r="C10277" s="1"/>
      <x:c r="D10277" s="1"/>
      <x:c r="E10277" s="1"/>
      <x:c r="F10277" s="1"/>
      <x:c r="G10277" s="1"/>
      <x:c r="H10277" s="1"/>
      <x:c r="I10277" s="53">
        <x:f t="shared" si="1910"/>
        <x:v>15</x:v>
      </x:c>
      <x:c r="J10277" s="53">
        <x:f t="shared" si="1911"/>
        <x:v>15</x:v>
      </x:c>
      <x:c r="K10277" s="53">
        <x:f t="shared" si="1912"/>
        <x:v>1</x:v>
      </x:c>
      <x:c r="L10277" s="53">
        <x:f t="shared" si="1913"/>
        <x:v>31</x:v>
      </x:c>
      <x:c r="M10277" s="54">
        <x:f t="shared" si="1914"/>
        <x:v>6336.5817036352846</x:v>
      </x:c>
      <x:c r="N10277" s="54">
        <x:f t="shared" si="1915"/>
        <x:v>3.9004039608578367</x:v>
      </x:c>
      <x:c r="O10277" s="55">
        <x:f t="shared" si="1916"/>
        <x:v>166110</x:v>
      </x:c>
      <x:c r="P10277" s="55">
        <x:f t="shared" si="1917"/>
        <x:v>20680</x:v>
      </x:c>
      <x:c r="Q10277" s="55">
        <x:f t="shared" si="1918"/>
        <x:v>122510.09902144592</x:v>
      </x:c>
      <x:c r="R10277" s="55">
        <x:f t="shared" si="1919"/>
        <x:v>2919.9009785540838</x:v>
      </x:c>
      <x:c r="S10277" s="1" t="str">
        <x:f t="shared" si="1920"/>
        <x:v>YES</x:v>
      </x:c>
      <x:c r="T10277" s="1">
        <x:f t="shared" si="1921"/>
        <x:v>2919.9009785540838</x:v>
      </x:c>
    </x:row>
    <x:row r="10278">
      <x:c r="A10278" s="1"/>
      <x:c r="B10278" s="1"/>
      <x:c r="C10278" s="1"/>
      <x:c r="D10278" s="1"/>
      <x:c r="E10278" s="1"/>
      <x:c r="F10278" s="1"/>
      <x:c r="G10278" s="1"/>
      <x:c r="H10278" s="1"/>
      <x:c r="I10278" s="53">
        <x:f t="shared" si="1910"/>
        <x:v>15</x:v>
      </x:c>
      <x:c r="J10278" s="53">
        <x:f t="shared" si="1911"/>
        <x:v>15</x:v>
      </x:c>
      <x:c r="K10278" s="53">
        <x:f t="shared" si="1912"/>
        <x:v>2</x:v>
      </x:c>
      <x:c r="L10278" s="53">
        <x:f t="shared" si="1913"/>
        <x:v>32</x:v>
      </x:c>
      <x:c r="M10278" s="54">
        <x:f t="shared" si="1914"/>
        <x:v>6383.283266135285</x:v>
      </x:c>
      <x:c r="N10278" s="54">
        <x:f t="shared" si="1915"/>
        <x:v>3.9328356014828367</x:v>
      </x:c>
      <x:c r="O10278" s="55">
        <x:f t="shared" si="1916"/>
        <x:v>168810</x:v>
      </x:c>
      <x:c r="P10278" s="55">
        <x:f t="shared" si="1917"/>
        <x:v>21560</x:v>
      </x:c>
      <x:c r="Q10278" s="55">
        <x:f t="shared" si="1918"/>
        <x:v>123320.89003707092</x:v>
      </x:c>
      <x:c r="R10278" s="55">
        <x:f t="shared" si="1919"/>
        <x:v>3929.1099629290838</x:v>
      </x:c>
      <x:c r="S10278" s="1" t="str">
        <x:f t="shared" si="1920"/>
        <x:v>YES</x:v>
      </x:c>
      <x:c r="T10278" s="1">
        <x:f t="shared" si="1921"/>
        <x:v>3929.1099629290838</x:v>
      </x:c>
    </x:row>
    <x:row r="10279">
      <x:c r="A10279" s="1"/>
      <x:c r="B10279" s="1"/>
      <x:c r="C10279" s="1"/>
      <x:c r="D10279" s="1"/>
      <x:c r="E10279" s="1"/>
      <x:c r="F10279" s="1"/>
      <x:c r="G10279" s="1"/>
      <x:c r="H10279" s="1"/>
      <x:c r="I10279" s="53">
        <x:f t="shared" si="1910"/>
        <x:v>15</x:v>
      </x:c>
      <x:c r="J10279" s="53">
        <x:f t="shared" si="1911"/>
        <x:v>15</x:v>
      </x:c>
      <x:c r="K10279" s="53">
        <x:f t="shared" si="1912"/>
        <x:v>3</x:v>
      </x:c>
      <x:c r="L10279" s="53">
        <x:f t="shared" si="1913"/>
        <x:v>33</x:v>
      </x:c>
      <x:c r="M10279" s="54">
        <x:f t="shared" si="1914"/>
        <x:v>6431.1452485571599</x:v>
      </x:c>
      <x:c r="N10279" s="54">
        <x:f t="shared" si="1915"/>
        <x:v>3.9660730892758056</x:v>
      </x:c>
      <x:c r="O10279" s="55">
        <x:f t="shared" si="1916"/>
        <x:v>171510</x:v>
      </x:c>
      <x:c r="P10279" s="55">
        <x:f t="shared" si="1917"/>
        <x:v>22440</x:v>
      </x:c>
      <x:c r="Q10279" s="55">
        <x:f t="shared" si="1918"/>
        <x:v>124151.82723189513</x:v>
      </x:c>
      <x:c r="R10279" s="55">
        <x:f t="shared" si="1919"/>
        <x:v>4918.1727681048651</x:v>
      </x:c>
      <x:c r="S10279" s="1" t="str">
        <x:f t="shared" si="1920"/>
        <x:v>YES</x:v>
      </x:c>
      <x:c r="T10279" s="1">
        <x:f t="shared" si="1921"/>
        <x:v>4918.1727681048651</x:v>
      </x:c>
    </x:row>
    <x:row r="10280">
      <x:c r="A10280" s="1"/>
      <x:c r="B10280" s="1"/>
      <x:c r="C10280" s="1"/>
      <x:c r="D10280" s="1"/>
      <x:c r="E10280" s="1"/>
      <x:c r="F10280" s="1"/>
      <x:c r="G10280" s="1"/>
      <x:c r="H10280" s="1"/>
      <x:c r="I10280" s="53">
        <x:f t="shared" si="1910"/>
        <x:v>15</x:v>
      </x:c>
      <x:c r="J10280" s="53">
        <x:f t="shared" si="1911"/>
        <x:v>15</x:v>
      </x:c>
      <x:c r="K10280" s="53">
        <x:f t="shared" si="1912"/>
        <x:v>4</x:v>
      </x:c>
      <x:c r="L10280" s="53">
        <x:f t="shared" si="1913"/>
        <x:v>34</x:v>
      </x:c>
      <x:c r="M10280" s="54">
        <x:f t="shared" si="1914"/>
        <x:v>6480.1893642798159</x:v>
      </x:c>
      <x:c r="N10280" s="54">
        <x:f t="shared" si="1915"/>
        <x:v>4.0001315029720947</x:v>
      </x:c>
      <x:c r="O10280" s="55">
        <x:f t="shared" si="1916"/>
        <x:v>174210</x:v>
      </x:c>
      <x:c r="P10280" s="55">
        <x:f t="shared" si="1917"/>
        <x:v>23320</x:v>
      </x:c>
      <x:c r="Q10280" s="55">
        <x:f t="shared" si="1918"/>
        <x:v>125003.28757430236</x:v>
      </x:c>
      <x:c r="R10280" s="55">
        <x:f t="shared" si="1919"/>
        <x:v>5886.7124256976385</x:v>
      </x:c>
      <x:c r="S10280" s="1" t="str">
        <x:f t="shared" si="1920"/>
        <x:v>NO</x:v>
      </x:c>
      <x:c r="T10280" s="1">
        <x:f t="shared" si="1921"/>
        <x:v>-9.9999999999999997E+98</x:v>
      </x:c>
    </x:row>
    <x:row r="10281">
      <x:c r="A10281" s="1"/>
      <x:c r="B10281" s="1"/>
      <x:c r="C10281" s="1"/>
      <x:c r="D10281" s="1"/>
      <x:c r="E10281" s="1"/>
      <x:c r="F10281" s="1"/>
      <x:c r="G10281" s="1"/>
      <x:c r="H10281" s="1"/>
      <x:c r="I10281" s="53">
        <x:f t="shared" si="1910"/>
        <x:v>15</x:v>
      </x:c>
      <x:c r="J10281" s="53">
        <x:f t="shared" si="1911"/>
        <x:v>15</x:v>
      </x:c>
      <x:c r="K10281" s="53">
        <x:f t="shared" si="1912"/>
        <x:v>5</x:v>
      </x:c>
      <x:c r="L10281" s="53">
        <x:f t="shared" si="1913"/>
        <x:v>35</x:v>
      </x:c>
      <x:c r="M10281" s="54">
        <x:f t="shared" si="1914"/>
        <x:v>6530.4376882010192</x:v>
      </x:c>
      <x:c r="N10281" s="54">
        <x:f t="shared" si="1915"/>
        <x:v>4.0350261723618193</x:v>
      </x:c>
      <x:c r="O10281" s="55">
        <x:f t="shared" si="1916"/>
        <x:v>176910</x:v>
      </x:c>
      <x:c r="P10281" s="55">
        <x:f t="shared" si="1917"/>
        <x:v>24200</x:v>
      </x:c>
      <x:c r="Q10281" s="55">
        <x:f t="shared" si="1918"/>
        <x:v>125875.65430904547</x:v>
      </x:c>
      <x:c r="R10281" s="55">
        <x:f t="shared" si="1919"/>
        <x:v>6834.3456909545348</x:v>
      </x:c>
      <x:c r="S10281" s="1" t="str">
        <x:f t="shared" si="1920"/>
        <x:v>NO</x:v>
      </x:c>
      <x:c r="T10281" s="1">
        <x:f t="shared" si="1921"/>
        <x:v>-9.9999999999999997E+98</x:v>
      </x:c>
    </x:row>
    <x:row r="10282">
      <x:c r="A10282" s="1"/>
      <x:c r="B10282" s="1"/>
      <x:c r="C10282" s="1"/>
      <x:c r="D10282" s="1"/>
      <x:c r="E10282" s="1"/>
      <x:c r="F10282" s="1"/>
      <x:c r="G10282" s="1"/>
      <x:c r="H10282" s="1"/>
      <x:c r="I10282" s="53">
        <x:f t="shared" si="1910"/>
        <x:v>15</x:v>
      </x:c>
      <x:c r="J10282" s="53">
        <x:f t="shared" si="1911"/>
        <x:v>15</x:v>
      </x:c>
      <x:c r="K10282" s="53">
        <x:f t="shared" si="1912"/>
        <x:v>6</x:v>
      </x:c>
      <x:c r="L10282" s="53">
        <x:f t="shared" si="1913"/>
        <x:v>36</x:v>
      </x:c>
      <x:c r="M10282" s="54">
        <x:f t="shared" si="1914"/>
        <x:v>6581.9126623826523</x:v>
      </x:c>
      <x:c r="N10282" s="54">
        <x:f t="shared" si="1915"/>
        <x:v>4.0707726822101753</x:v>
      </x:c>
      <x:c r="O10282" s="55">
        <x:f t="shared" si="1916"/>
        <x:v>179610</x:v>
      </x:c>
      <x:c r="P10282" s="55">
        <x:f t="shared" si="1917"/>
        <x:v>25080</x:v>
      </x:c>
      <x:c r="Q10282" s="55">
        <x:f t="shared" si="1918"/>
        <x:v>126769.31705525437</x:v>
      </x:c>
      <x:c r="R10282" s="55">
        <x:f t="shared" si="1919"/>
        <x:v>7760.6829447456257</x:v>
      </x:c>
      <x:c r="S10282" s="1" t="str">
        <x:f t="shared" si="1920"/>
        <x:v>NO</x:v>
      </x:c>
      <x:c r="T10282" s="1">
        <x:f t="shared" si="1921"/>
        <x:v>-9.9999999999999997E+98</x:v>
      </x:c>
    </x:row>
    <x:row r="10283">
      <x:c r="A10283" s="1"/>
      <x:c r="B10283" s="1"/>
      <x:c r="C10283" s="1"/>
      <x:c r="D10283" s="1"/>
      <x:c r="E10283" s="1"/>
      <x:c r="F10283" s="1"/>
      <x:c r="G10283" s="1"/>
      <x:c r="H10283" s="1"/>
      <x:c r="I10283" s="53">
        <x:f t="shared" si="1910"/>
        <x:v>15</x:v>
      </x:c>
      <x:c r="J10283" s="53">
        <x:f t="shared" si="1911"/>
        <x:v>15</x:v>
      </x:c>
      <x:c r="K10283" s="53">
        <x:f t="shared" si="1912"/>
        <x:v>7</x:v>
      </x:c>
      <x:c r="L10283" s="53">
        <x:f t="shared" si="1913"/>
        <x:v>37</x:v>
      </x:c>
      <x:c r="M10283" s="54">
        <x:f t="shared" si="1914"/>
        <x:v>6634.6371017806132</x:v>
      </x:c>
      <x:c r="N10283" s="54">
        <x:f t="shared" si="1915"/>
        <x:v>4.1073868762365366</x:v>
      </x:c>
      <x:c r="O10283" s="55">
        <x:f t="shared" si="1916"/>
        <x:v>182310</x:v>
      </x:c>
      <x:c r="P10283" s="55">
        <x:f t="shared" si="1917"/>
        <x:v>25960</x:v>
      </x:c>
      <x:c r="Q10283" s="55">
        <x:f t="shared" si="1918"/>
        <x:v>127684.67190591342</x:v>
      </x:c>
      <x:c r="R10283" s="55">
        <x:f t="shared" si="1919"/>
        <x:v>8665.3280940865807</x:v>
      </x:c>
      <x:c r="S10283" s="1" t="str">
        <x:f t="shared" si="1920"/>
        <x:v>NO</x:v>
      </x:c>
      <x:c r="T10283" s="1">
        <x:f t="shared" si="1921"/>
        <x:v>-9.9999999999999997E+98</x:v>
      </x:c>
    </x:row>
    <x:row r="10284">
      <x:c r="A10284" s="1"/>
      <x:c r="B10284" s="1"/>
      <x:c r="C10284" s="1"/>
      <x:c r="D10284" s="1"/>
      <x:c r="E10284" s="1"/>
      <x:c r="F10284" s="1"/>
      <x:c r="G10284" s="1"/>
      <x:c r="H10284" s="1"/>
      <x:c r="I10284" s="53">
        <x:f t="shared" si="1910"/>
        <x:v>15</x:v>
      </x:c>
      <x:c r="J10284" s="53">
        <x:f t="shared" si="1911"/>
        <x:v>15</x:v>
      </x:c>
      <x:c r="K10284" s="53">
        <x:f t="shared" si="1912"/>
        <x:v>8</x:v>
      </x:c>
      <x:c r="L10284" s="53">
        <x:f t="shared" si="1913"/>
        <x:v>38</x:v>
      </x:c>
      <x:c r="M10284" s="54">
        <x:f t="shared" si="1914"/>
        <x:v>6688.6342000605928</x:v>
      </x:c>
      <x:c r="N10284" s="54">
        <x:f t="shared" si="1915"/>
        <x:v>4.144884861153189</x:v>
      </x:c>
      <x:c r="O10284" s="55">
        <x:f t="shared" si="1916"/>
        <x:v>185010</x:v>
      </x:c>
      <x:c r="P10284" s="55">
        <x:f t="shared" si="1917"/>
        <x:v>26840</x:v>
      </x:c>
      <x:c r="Q10284" s="55">
        <x:f t="shared" si="1918"/>
        <x:v>128622.12152882974</x:v>
      </x:c>
      <x:c r="R10284" s="55">
        <x:f t="shared" si="1919"/>
        <x:v>9547.878471170261</x:v>
      </x:c>
      <x:c r="S10284" s="1" t="str">
        <x:f t="shared" si="1920"/>
        <x:v>NO</x:v>
      </x:c>
      <x:c r="T10284" s="1">
        <x:f t="shared" si="1921"/>
        <x:v>-9.9999999999999997E+98</x:v>
      </x:c>
    </x:row>
    <x:row r="10285">
      <x:c r="A10285" s="1"/>
      <x:c r="B10285" s="1"/>
      <x:c r="C10285" s="1"/>
      <x:c r="D10285" s="1"/>
      <x:c r="E10285" s="1"/>
      <x:c r="F10285" s="1"/>
      <x:c r="G10285" s="1"/>
      <x:c r="H10285" s="1"/>
      <x:c r="I10285" s="53">
        <x:f t="shared" si="1910"/>
        <x:v>15</x:v>
      </x:c>
      <x:c r="J10285" s="53">
        <x:f t="shared" si="1911"/>
        <x:v>15</x:v>
      </x:c>
      <x:c r="K10285" s="53">
        <x:f t="shared" si="1912"/>
        <x:v>9</x:v>
      </x:c>
      <x:c r="L10285" s="53">
        <x:f t="shared" si="1913"/>
        <x:v>39</x:v>
      </x:c>
      <x:c r="M10285" s="54">
        <x:f t="shared" si="1914"/>
        <x:v>6743.9275355009877</x:v>
      </x:c>
      <x:c r="N10285" s="54">
        <x:f t="shared" si="1915"/>
        <x:v>4.1832830107645744</x:v>
      </x:c>
      <x:c r="O10285" s="55">
        <x:f t="shared" si="1916"/>
        <x:v>187710</x:v>
      </x:c>
      <x:c r="P10285" s="55">
        <x:f t="shared" si="1917"/>
        <x:v>27720</x:v>
      </x:c>
      <x:c r="Q10285" s="55">
        <x:f t="shared" si="1918"/>
        <x:v>129582.07526911437</x:v>
      </x:c>
      <x:c r="R10285" s="55">
        <x:f t="shared" si="1919"/>
        <x:v>10407.924730885628</x:v>
      </x:c>
      <x:c r="S10285" s="1" t="str">
        <x:f t="shared" si="1920"/>
        <x:v>NO</x:v>
      </x:c>
      <x:c r="T10285" s="1">
        <x:f t="shared" si="1921"/>
        <x:v>-9.9999999999999997E+98</x:v>
      </x:c>
    </x:row>
    <x:row r="10286">
      <x:c r="A10286" s="1"/>
      <x:c r="B10286" s="1"/>
      <x:c r="C10286" s="1"/>
      <x:c r="D10286" s="1"/>
      <x:c r="E10286" s="1"/>
      <x:c r="F10286" s="1"/>
      <x:c r="G10286" s="1"/>
      <x:c r="H10286" s="1"/>
      <x:c r="I10286" s="53" t="n">
        <x:f t="shared" ref="I10286:I10349" si="1922">INT((ROW()-ROW($I$46))/((CARROT_CAP+1)*(MESCLUN_CAP+1)))</x:f>
        <x:v>15</x:v>
      </x:c>
      <x:c r="J10286" s="53" t="n">
        <x:f t="shared" ref="J10286:J10349" si="1923">MOD(INT((ROW()-ROW($I$46))/(MESCLUN_CAP+1)),CARROT_CAP+1)</x:f>
        <x:v>15</x:v>
      </x:c>
      <x:c r="K10286" s="53" t="n">
        <x:f t="shared" ref="K10286:K10349" si="1924">MOD(ROW()-ROW($I$46),MESCLUN_CAP+1)</x:f>
        <x:v>10</x:v>
      </x:c>
      <x:c r="L10286" s="53" t="n">
        <x:f t="shared" ref="L10286:L10349" si="1925">SUM(I10286:K10286)</x:f>
        <x:v>40</x:v>
      </x:c>
      <x:c r="M10286" s="54" t="n">
        <x:f t="shared" ref="M10286:M10349" si="1926">I10286*TOMATO_HOURS*WEEKS*(1+TOMATO_DIM)^I10286+J10286*CARROT_HOURS*WEEKS*(1+CARROT_DIM)^J10286+K10286*MESCLUN_HOURS*WEEKS*(1+MESCLUN_DIM)^K10286</x:f>
        <x:v>6800.541076984201</x:v>
      </x:c>
      <x:c r="N10286" s="54" t="n">
        <x:f t="shared" ref="N10286:N10349" si="1927">MAX(M10286-FARMER_HOURS,0)/TEMP_HOURS_PER_WORKER</x:f>
        <x:v>4.222597970127917</x:v>
      </x:c>
      <x:c r="O10286" s="55" t="n">
        <x:f t="shared" ref="O10286:O10349" si="1928">I10286*TOMATO_PRICE+J10286*CARROT_PRICE+K10286*MESCLUN_PRICE</x:f>
        <x:v>190410</x:v>
      </x:c>
      <x:c r="P10286" s="55" t="n">
        <x:f t="shared" ref="P10286:P10349" si="1929">I10286*TOMATO_FERTILIZER+J10286*CARROT_FERTILIZER+K10286*MESCLUN_FERTILIZER</x:f>
        <x:v>28600</x:v>
      </x:c>
      <x:c r="Q10286" s="55" t="n">
        <x:f t="shared" ref="Q10286:Q10349" si="1930">MIN(M10286,FARMER_HOURS)*FARMER_RATE+MAX(M10286-FARMER_HOURS,0)*TEMP_RATE</x:f>
        <x:v>130564.94925319793</x:v>
      </x:c>
      <x:c r="R10286" s="55" t="n">
        <x:f t="shared" ref="R10286:R10349" si="1931">O10286-P10286-Q10286-FIXED_COST</x:f>
        <x:v>11245.050746802066</x:v>
      </x:c>
      <x:c r="S10286" s="1" t="str">
        <x:f t="shared" ref="S10286:S10349" si="1932">IF(AND(L10286&lt;=TOTAL_BED_CAP,N10286&lt;=TEMP_WORKER_CAP),"YES","NO")</x:f>
        <x:v>NO</x:v>
      </x:c>
      <x:c r="T10286" s="1" t="n">
        <x:f t="shared" ref="T10286:T10349" si="1933">IF(S10286="YES",R10286,-1E+99)</x:f>
        <x:v>-1e+99</x:v>
      </x:c>
    </x:row>
    <x:row r="10287">
      <x:c r="A10287" s="1"/>
      <x:c r="B10287" s="1"/>
      <x:c r="C10287" s="1"/>
      <x:c r="D10287" s="1"/>
      <x:c r="E10287" s="1"/>
      <x:c r="F10287" s="1"/>
      <x:c r="G10287" s="1"/>
      <x:c r="H10287" s="1"/>
      <x:c r="I10287" s="53">
        <x:f t="shared" si="1922"/>
        <x:v>15</x:v>
      </x:c>
      <x:c r="J10287" s="53">
        <x:f t="shared" si="1923"/>
        <x:v>15</x:v>
      </x:c>
      <x:c r="K10287" s="53">
        <x:f t="shared" si="1924"/>
        <x:v>11</x:v>
      </x:c>
      <x:c r="L10287" s="53">
        <x:f t="shared" si="1925"/>
        <x:v>41</x:v>
      </x:c>
      <x:c r="M10287" s="54">
        <x:f t="shared" si="1926"/>
        <x:v>6858.4991900776395</x:v>
      </x:c>
      <x:c r="N10287" s="54">
        <x:f t="shared" si="1927"/>
        <x:v>4.2628466597761383</x:v>
      </x:c>
      <x:c r="O10287" s="55">
        <x:f t="shared" si="1928"/>
        <x:v>193110</x:v>
      </x:c>
      <x:c r="P10287" s="55">
        <x:f t="shared" si="1929"/>
        <x:v>29480</x:v>
      </x:c>
      <x:c r="Q10287" s="55">
        <x:f t="shared" si="1930"/>
        <x:v>131571.16649440344</x:v>
      </x:c>
      <x:c r="R10287" s="55">
        <x:f t="shared" si="1931"/>
        <x:v>12058.833505596558</x:v>
      </x:c>
      <x:c r="S10287" s="1" t="str">
        <x:f t="shared" si="1932"/>
        <x:v>NO</x:v>
      </x:c>
      <x:c r="T10287" s="1">
        <x:f t="shared" si="1933"/>
        <x:v>-9.9999999999999997E+98</x:v>
      </x:c>
    </x:row>
    <x:row r="10288">
      <x:c r="A10288" s="1"/>
      <x:c r="B10288" s="1"/>
      <x:c r="C10288" s="1"/>
      <x:c r="D10288" s="1"/>
      <x:c r="E10288" s="1"/>
      <x:c r="F10288" s="1"/>
      <x:c r="G10288" s="1"/>
      <x:c r="H10288" s="1"/>
      <x:c r="I10288" s="53">
        <x:f t="shared" si="1922"/>
        <x:v>15</x:v>
      </x:c>
      <x:c r="J10288" s="53">
        <x:f t="shared" si="1923"/>
        <x:v>15</x:v>
      </x:c>
      <x:c r="K10288" s="53">
        <x:f t="shared" si="1924"/>
        <x:v>12</x:v>
      </x:c>
      <x:c r="L10288" s="53">
        <x:f t="shared" si="1925"/>
        <x:v>42</x:v>
      </x:c>
      <x:c r="M10288" s="54">
        <x:f t="shared" si="1926"/>
        <x:v>6917.8266432057035</x:v>
      </x:c>
      <x:c r="N10288" s="54">
        <x:f t="shared" si="1927"/>
        <x:v>4.3040462800039609</x:v>
      </x:c>
      <x:c r="O10288" s="55">
        <x:f t="shared" si="1928"/>
        <x:v>195810</x:v>
      </x:c>
      <x:c r="P10288" s="55">
        <x:f t="shared" si="1929"/>
        <x:v>30360</x:v>
      </x:c>
      <x:c r="Q10288" s="55">
        <x:f t="shared" si="1930"/>
        <x:v>132601.15700009902</x:v>
      </x:c>
      <x:c r="R10288" s="55">
        <x:f t="shared" si="1931"/>
        <x:v>12848.842999900982</x:v>
      </x:c>
      <x:c r="S10288" s="1" t="str">
        <x:f t="shared" si="1932"/>
        <x:v>NO</x:v>
      </x:c>
      <x:c r="T10288" s="1">
        <x:f t="shared" si="1933"/>
        <x:v>-9.9999999999999997E+98</x:v>
      </x:c>
    </x:row>
    <x:row r="10289">
      <x:c r="A10289" s="1"/>
      <x:c r="B10289" s="1"/>
      <x:c r="C10289" s="1"/>
      <x:c r="D10289" s="1"/>
      <x:c r="E10289" s="1"/>
      <x:c r="F10289" s="1"/>
      <x:c r="G10289" s="1"/>
      <x:c r="H10289" s="1"/>
      <x:c r="I10289" s="53">
        <x:f t="shared" si="1922"/>
        <x:v>15</x:v>
      </x:c>
      <x:c r="J10289" s="53">
        <x:f t="shared" si="1923"/>
        <x:v>15</x:v>
      </x:c>
      <x:c r="K10289" s="53">
        <x:f t="shared" si="1924"/>
        <x:v>13</x:v>
      </x:c>
      <x:c r="L10289" s="53">
        <x:f t="shared" si="1925"/>
        <x:v>43</x:v>
      </x:c>
      <x:c r="M10289" s="54">
        <x:f t="shared" si="1926"/>
        <x:v>6978.5486139140885</x:v>
      </x:c>
      <x:c r="N10289" s="54">
        <x:f t="shared" si="1927"/>
        <x:v>4.3462143152181172</x:v>
      </x:c>
      <x:c r="O10289" s="55">
        <x:f t="shared" si="1928"/>
        <x:v>198510</x:v>
      </x:c>
      <x:c r="P10289" s="55">
        <x:f t="shared" si="1929"/>
        <x:v>31240</x:v>
      </x:c>
      <x:c r="Q10289" s="55">
        <x:f t="shared" si="1930"/>
        <x:v>133655.35788045294</x:v>
      </x:c>
      <x:c r="R10289" s="55">
        <x:f t="shared" si="1931"/>
        <x:v>13614.642119547061</x:v>
      </x:c>
      <x:c r="S10289" s="1" t="str">
        <x:f t="shared" si="1932"/>
        <x:v>NO</x:v>
      </x:c>
      <x:c r="T10289" s="1">
        <x:f t="shared" si="1933"/>
        <x:v>-9.9999999999999997E+98</x:v>
      </x:c>
    </x:row>
    <x:row r="10290">
      <x:c r="A10290" s="1"/>
      <x:c r="B10290" s="1"/>
      <x:c r="C10290" s="1"/>
      <x:c r="D10290" s="1"/>
      <x:c r="E10290" s="1"/>
      <x:c r="F10290" s="1"/>
      <x:c r="G10290" s="1"/>
      <x:c r="H10290" s="1"/>
      <x:c r="I10290" s="53">
        <x:f t="shared" si="1922"/>
        <x:v>15</x:v>
      </x:c>
      <x:c r="J10290" s="53">
        <x:f t="shared" si="1923"/>
        <x:v>15</x:v>
      </x:c>
      <x:c r="K10290" s="53">
        <x:f t="shared" si="1924"/>
        <x:v>14</x:v>
      </x:c>
      <x:c r="L10290" s="53">
        <x:f t="shared" si="1925"/>
        <x:v>44</x:v>
      </x:c>
      <x:c r="M10290" s="54">
        <x:f t="shared" si="1926"/>
        <x:v>7040.6906952277495</x:v>
      </x:c>
      <x:c r="N10290" s="54">
        <x:f t="shared" si="1927"/>
        <x:v>4.3893685383526035</x:v>
      </x:c>
      <x:c r="O10290" s="55">
        <x:f t="shared" si="1928"/>
        <x:v>201210</x:v>
      </x:c>
      <x:c r="P10290" s="55">
        <x:f t="shared" si="1929"/>
        <x:v>32120</x:v>
      </x:c>
      <x:c r="Q10290" s="55">
        <x:f t="shared" si="1930"/>
        <x:v>134734.21345881509</x:v>
      </x:c>
      <x:c r="R10290" s="55">
        <x:f t="shared" si="1931"/>
        <x:v>14355.786541184905</x:v>
      </x:c>
      <x:c r="S10290" s="1" t="str">
        <x:f t="shared" si="1932"/>
        <x:v>NO</x:v>
      </x:c>
      <x:c r="T10290" s="1">
        <x:f t="shared" si="1933"/>
        <x:v>-9.9999999999999997E+98</x:v>
      </x:c>
    </x:row>
    <x:row r="10291">
      <x:c r="A10291" s="1"/>
      <x:c r="B10291" s="1"/>
      <x:c r="C10291" s="1"/>
      <x:c r="D10291" s="1"/>
      <x:c r="E10291" s="1"/>
      <x:c r="F10291" s="1"/>
      <x:c r="G10291" s="1"/>
      <x:c r="H10291" s="1"/>
      <x:c r="I10291" s="53">
        <x:f t="shared" si="1922"/>
        <x:v>15</x:v>
      </x:c>
      <x:c r="J10291" s="53">
        <x:f t="shared" si="1923"/>
        <x:v>15</x:v>
      </x:c>
      <x:c r="K10291" s="53">
        <x:f t="shared" si="1924"/>
        <x:v>15</x:v>
      </x:c>
      <x:c r="L10291" s="53">
        <x:f t="shared" si="1925"/>
        <x:v>45</x:v>
      </x:c>
      <x:c r="M10291" s="54">
        <x:f t="shared" si="1926"/>
        <x:v>7104.2789021038952</x:v>
      </x:c>
      <x:c r="N10291" s="54">
        <x:f t="shared" si="1927"/>
        <x:v>4.4335270153499273</x:v>
      </x:c>
      <x:c r="O10291" s="55">
        <x:f t="shared" si="1928"/>
        <x:v>203910</x:v>
      </x:c>
      <x:c r="P10291" s="55">
        <x:f t="shared" si="1929"/>
        <x:v>33000</x:v>
      </x:c>
      <x:c r="Q10291" s="55">
        <x:f t="shared" si="1930"/>
        <x:v>135838.1753837482</x:v>
      </x:c>
      <x:c r="R10291" s="55">
        <x:f t="shared" si="1931"/>
        <x:v>15071.824616251804</x:v>
      </x:c>
      <x:c r="S10291" s="1" t="str">
        <x:f t="shared" si="1932"/>
        <x:v>NO</x:v>
      </x:c>
      <x:c r="T10291" s="1">
        <x:f t="shared" si="1933"/>
        <x:v>-9.9999999999999997E+98</x:v>
      </x:c>
    </x:row>
    <x:row r="10292">
      <x:c r="A10292" s="1"/>
      <x:c r="B10292" s="1"/>
      <x:c r="C10292" s="1"/>
      <x:c r="D10292" s="1"/>
      <x:c r="E10292" s="1"/>
      <x:c r="F10292" s="1"/>
      <x:c r="G10292" s="1"/>
      <x:c r="H10292" s="1"/>
      <x:c r="I10292" s="53">
        <x:f t="shared" si="1922"/>
        <x:v>15</x:v>
      </x:c>
      <x:c r="J10292" s="53">
        <x:f t="shared" si="1923"/>
        <x:v>15</x:v>
      </x:c>
      <x:c r="K10292" s="53">
        <x:f t="shared" si="1924"/>
        <x:v>16</x:v>
      </x:c>
      <x:c r="L10292" s="53">
        <x:f t="shared" si="1925"/>
        <x:v>46</x:v>
      </x:c>
      <x:c r="M10292" s="54">
        <x:f t="shared" si="1926"/>
        <x:v>7169.3396779813847</x:v>
      </x:c>
      <x:c r="N10292" s="54">
        <x:f t="shared" si="1927"/>
        <x:v>4.4787081097092951</x:v>
      </x:c>
      <x:c r="O10292" s="55">
        <x:f t="shared" si="1928"/>
        <x:v>206610</x:v>
      </x:c>
      <x:c r="P10292" s="55">
        <x:f t="shared" si="1929"/>
        <x:v>33880</x:v>
      </x:c>
      <x:c r="Q10292" s="55">
        <x:f t="shared" si="1930"/>
        <x:v>136967.70274273236</x:v>
      </x:c>
      <x:c r="R10292" s="55">
        <x:f t="shared" si="1931"/>
        <x:v>15762.297257267637</x:v>
      </x:c>
      <x:c r="S10292" s="1" t="str">
        <x:f t="shared" si="1932"/>
        <x:v>NO</x:v>
      </x:c>
      <x:c r="T10292" s="1">
        <x:f t="shared" si="1933"/>
        <x:v>-9.9999999999999997E+98</x:v>
      </x:c>
    </x:row>
    <x:row r="10293">
      <x:c r="A10293" s="1"/>
      <x:c r="B10293" s="1"/>
      <x:c r="C10293" s="1"/>
      <x:c r="D10293" s="1"/>
      <x:c r="E10293" s="1"/>
      <x:c r="F10293" s="1"/>
      <x:c r="G10293" s="1"/>
      <x:c r="H10293" s="1"/>
      <x:c r="I10293" s="53">
        <x:f t="shared" si="1922"/>
        <x:v>15</x:v>
      </x:c>
      <x:c r="J10293" s="53">
        <x:f t="shared" si="1923"/>
        <x:v>15</x:v>
      </x:c>
      <x:c r="K10293" s="53">
        <x:f t="shared" si="1924"/>
        <x:v>17</x:v>
      </x:c>
      <x:c r="L10293" s="53">
        <x:f t="shared" si="1925"/>
        <x:v>47</x:v>
      </x:c>
      <x:c r="M10293" s="54">
        <x:f t="shared" si="1926"/>
        <x:v>7235.8999014279252</x:v>
      </x:c>
      <x:c r="N10293" s="54">
        <x:f t="shared" si="1927"/>
        <x:v>4.5249304871027256</x:v>
      </x:c>
      <x:c r="O10293" s="55">
        <x:f t="shared" si="1928"/>
        <x:v>209310</x:v>
      </x:c>
      <x:c r="P10293" s="55">
        <x:f t="shared" si="1929"/>
        <x:v>34760</x:v>
      </x:c>
      <x:c r="Q10293" s="55">
        <x:f t="shared" si="1930"/>
        <x:v>138123.26217756816</x:v>
      </x:c>
      <x:c r="R10293" s="55">
        <x:f t="shared" si="1931"/>
        <x:v>16426.737822431838</x:v>
      </x:c>
      <x:c r="S10293" s="1" t="str">
        <x:f t="shared" si="1932"/>
        <x:v>NO</x:v>
      </x:c>
      <x:c r="T10293" s="1">
        <x:f t="shared" si="1933"/>
        <x:v>-9.9999999999999997E+98</x:v>
      </x:c>
    </x:row>
    <x:row r="10294">
      <x:c r="A10294" s="1"/>
      <x:c r="B10294" s="1"/>
      <x:c r="C10294" s="1"/>
      <x:c r="D10294" s="1"/>
      <x:c r="E10294" s="1"/>
      <x:c r="F10294" s="1"/>
      <x:c r="G10294" s="1"/>
      <x:c r="H10294" s="1"/>
      <x:c r="I10294" s="53">
        <x:f t="shared" si="1922"/>
        <x:v>15</x:v>
      </x:c>
      <x:c r="J10294" s="53">
        <x:f t="shared" si="1923"/>
        <x:v>15</x:v>
      </x:c>
      <x:c r="K10294" s="53">
        <x:f t="shared" si="1924"/>
        <x:v>18</x:v>
      </x:c>
      <x:c r="L10294" s="53">
        <x:f t="shared" si="1925"/>
        <x:v>48</x:v>
      </x:c>
      <x:c r="M10294" s="54">
        <x:f t="shared" si="1926"/>
        <x:v>7303.9868928865126</x:v>
      </x:c>
      <x:c r="N10294" s="54">
        <x:f t="shared" si="1927"/>
        <x:v>4.572213120060078</x:v>
      </x:c>
      <x:c r="O10294" s="55">
        <x:f t="shared" si="1928"/>
        <x:v>212010</x:v>
      </x:c>
      <x:c r="P10294" s="55">
        <x:f t="shared" si="1929"/>
        <x:v>35640</x:v>
      </x:c>
      <x:c r="Q10294" s="55">
        <x:f t="shared" si="1930"/>
        <x:v>139305.32800150197</x:v>
      </x:c>
      <x:c r="R10294" s="55">
        <x:f t="shared" si="1931"/>
        <x:v>17064.67199849803</x:v>
      </x:c>
      <x:c r="S10294" s="1" t="str">
        <x:f t="shared" si="1932"/>
        <x:v>NO</x:v>
      </x:c>
      <x:c r="T10294" s="1">
        <x:f t="shared" si="1933"/>
        <x:v>-9.9999999999999997E+98</x:v>
      </x:c>
    </x:row>
    <x:row r="10295">
      <x:c r="A10295" s="1"/>
      <x:c r="B10295" s="1"/>
      <x:c r="C10295" s="1"/>
      <x:c r="D10295" s="1"/>
      <x:c r="E10295" s="1"/>
      <x:c r="F10295" s="1"/>
      <x:c r="G10295" s="1"/>
      <x:c r="H10295" s="1"/>
      <x:c r="I10295" s="53">
        <x:f t="shared" si="1922"/>
        <x:v>15</x:v>
      </x:c>
      <x:c r="J10295" s="53">
        <x:f t="shared" si="1923"/>
        <x:v>15</x:v>
      </x:c>
      <x:c r="K10295" s="53">
        <x:f t="shared" si="1924"/>
        <x:v>19</x:v>
      </x:c>
      <x:c r="L10295" s="53">
        <x:f t="shared" si="1925"/>
        <x:v>49</x:v>
      </x:c>
      <x:c r="M10295" s="54">
        <x:f t="shared" si="1926"/>
        <x:v>7373.6284215225342</x:v>
      </x:c>
      <x:c r="N10295" s="54">
        <x:f t="shared" si="1927"/>
        <x:v>4.6205752927239825</x:v>
      </x:c>
      <x:c r="O10295" s="55">
        <x:f t="shared" si="1928"/>
        <x:v>214710</x:v>
      </x:c>
      <x:c r="P10295" s="55">
        <x:f t="shared" si="1929"/>
        <x:v>36520</x:v>
      </x:c>
      <x:c r="Q10295" s="55">
        <x:f t="shared" si="1930"/>
        <x:v>140514.38231809955</x:v>
      </x:c>
      <x:c r="R10295" s="55">
        <x:f t="shared" si="1931"/>
        <x:v>17675.617681900447</x:v>
      </x:c>
      <x:c r="S10295" s="1" t="str">
        <x:f t="shared" si="1932"/>
        <x:v>NO</x:v>
      </x:c>
      <x:c r="T10295" s="1">
        <x:f t="shared" si="1933"/>
        <x:v>-9.9999999999999997E+98</x:v>
      </x:c>
    </x:row>
    <x:row r="10296">
      <x:c r="A10296" s="1"/>
      <x:c r="B10296" s="1"/>
      <x:c r="C10296" s="1"/>
      <x:c r="D10296" s="1"/>
      <x:c r="E10296" s="1"/>
      <x:c r="F10296" s="1"/>
      <x:c r="G10296" s="1"/>
      <x:c r="H10296" s="1"/>
      <x:c r="I10296" s="53">
        <x:f t="shared" si="1922"/>
        <x:v>15</x:v>
      </x:c>
      <x:c r="J10296" s="53">
        <x:f t="shared" si="1923"/>
        <x:v>15</x:v>
      </x:c>
      <x:c r="K10296" s="53">
        <x:f t="shared" si="1924"/>
        <x:v>20</x:v>
      </x:c>
      <x:c r="L10296" s="53">
        <x:f t="shared" si="1925"/>
        <x:v>50</x:v>
      </x:c>
      <x:c r="M10296" s="54">
        <x:f t="shared" si="1926"/>
        <x:v>7444.8527121730112</x:v>
      </x:c>
      <x:c r="N10296" s="54">
        <x:f t="shared" si="1927"/>
        <x:v>4.6700366056757021</x:v>
      </x:c>
      <x:c r="O10296" s="55">
        <x:f t="shared" si="1928"/>
        <x:v>217410</x:v>
      </x:c>
      <x:c r="P10296" s="55">
        <x:f t="shared" si="1929"/>
        <x:v>37400</x:v>
      </x:c>
      <x:c r="Q10296" s="55">
        <x:f t="shared" si="1930"/>
        <x:v>141750.91514189256</x:v>
      </x:c>
      <x:c r="R10296" s="55">
        <x:f t="shared" si="1931"/>
        <x:v>18259.084858107439</x:v>
      </x:c>
      <x:c r="S10296" s="1" t="str">
        <x:f t="shared" si="1932"/>
        <x:v>NO</x:v>
      </x:c>
      <x:c r="T10296" s="1">
        <x:f t="shared" si="1933"/>
        <x:v>-9.9999999999999997E+98</x:v>
      </x:c>
    </x:row>
    <x:row r="10297">
      <x:c r="A10297" s="1"/>
      <x:c r="B10297" s="1"/>
      <x:c r="C10297" s="1"/>
      <x:c r="D10297" s="1"/>
      <x:c r="E10297" s="1"/>
      <x:c r="F10297" s="1"/>
      <x:c r="G10297" s="1"/>
      <x:c r="H10297" s="1"/>
      <x:c r="I10297" s="53">
        <x:f t="shared" si="1922"/>
        <x:v>15</x:v>
      </x:c>
      <x:c r="J10297" s="53">
        <x:f t="shared" si="1923"/>
        <x:v>15</x:v>
      </x:c>
      <x:c r="K10297" s="53">
        <x:f t="shared" si="1924"/>
        <x:v>21</x:v>
      </x:c>
      <x:c r="L10297" s="53">
        <x:f t="shared" si="1925"/>
        <x:v>51</x:v>
      </x:c>
      <x:c r="M10297" s="54">
        <x:f t="shared" si="1926"/>
        <x:v>7517.6884523994549</x:v>
      </x:c>
      <x:c r="N10297" s="54">
        <x:f t="shared" si="1927"/>
        <x:v>4.720616980832955</x:v>
      </x:c>
      <x:c r="O10297" s="55">
        <x:f t="shared" si="1928"/>
        <x:v>220110</x:v>
      </x:c>
      <x:c r="P10297" s="55">
        <x:f t="shared" si="1929"/>
        <x:v>38280</x:v>
      </x:c>
      <x:c r="Q10297" s="55">
        <x:f t="shared" si="1930"/>
        <x:v>143015.42452082387</x:v>
      </x:c>
      <x:c r="R10297" s="55">
        <x:f t="shared" si="1931"/>
        <x:v>18814.575479176128</x:v>
      </x:c>
      <x:c r="S10297" s="1" t="str">
        <x:f t="shared" si="1932"/>
        <x:v>NO</x:v>
      </x:c>
      <x:c r="T10297" s="1">
        <x:f t="shared" si="1933"/>
        <x:v>-9.9999999999999997E+98</x:v>
      </x:c>
    </x:row>
    <x:row r="10298">
      <x:c r="A10298" s="1"/>
      <x:c r="B10298" s="1"/>
      <x:c r="C10298" s="1"/>
      <x:c r="D10298" s="1"/>
      <x:c r="E10298" s="1"/>
      <x:c r="F10298" s="1"/>
      <x:c r="G10298" s="1"/>
      <x:c r="H10298" s="1"/>
      <x:c r="I10298" s="53">
        <x:f t="shared" si="1922"/>
        <x:v>15</x:v>
      </x:c>
      <x:c r="J10298" s="53">
        <x:f t="shared" si="1923"/>
        <x:v>15</x:v>
      </x:c>
      <x:c r="K10298" s="53">
        <x:f t="shared" si="1924"/>
        <x:v>22</x:v>
      </x:c>
      <x:c r="L10298" s="53">
        <x:f t="shared" si="1925"/>
        <x:v>52</x:v>
      </x:c>
      <x:c r="M10298" s="54">
        <x:f t="shared" si="1926"/>
        <x:v>7592.1647996458514</x:v>
      </x:c>
      <x:c r="N10298" s="54">
        <x:f t="shared" si="1927"/>
        <x:v>4.7723366664207303</x:v>
      </x:c>
      <x:c r="O10298" s="55">
        <x:f t="shared" si="1928"/>
        <x:v>222810</x:v>
      </x:c>
      <x:c r="P10298" s="55">
        <x:f t="shared" si="1929"/>
        <x:v>39160</x:v>
      </x:c>
      <x:c r="Q10298" s="55">
        <x:f t="shared" si="1930"/>
        <x:v>144308.41666051827</x:v>
      </x:c>
      <x:c r="R10298" s="55">
        <x:f t="shared" si="1931"/>
        <x:v>19341.583339481731</x:v>
      </x:c>
      <x:c r="S10298" s="1" t="str">
        <x:f t="shared" si="1932"/>
        <x:v>NO</x:v>
      </x:c>
      <x:c r="T10298" s="1">
        <x:f t="shared" si="1933"/>
        <x:v>-9.9999999999999997E+98</x:v>
      </x:c>
    </x:row>
    <x:row r="10299">
      <x:c r="A10299" s="1"/>
      <x:c r="B10299" s="1"/>
      <x:c r="C10299" s="1"/>
      <x:c r="D10299" s="1"/>
      <x:c r="E10299" s="1"/>
      <x:c r="F10299" s="1"/>
      <x:c r="G10299" s="1"/>
      <x:c r="H10299" s="1"/>
      <x:c r="I10299" s="53">
        <x:f t="shared" si="1922"/>
        <x:v>15</x:v>
      </x:c>
      <x:c r="J10299" s="53">
        <x:f t="shared" si="1923"/>
        <x:v>15</x:v>
      </x:c>
      <x:c r="K10299" s="53">
        <x:f t="shared" si="1924"/>
        <x:v>23</x:v>
      </x:c>
      <x:c r="L10299" s="53">
        <x:f t="shared" si="1925"/>
        <x:v>53</x:v>
      </x:c>
      <x:c r="M10299" s="54">
        <x:f t="shared" si="1926"/>
        <x:v>7668.3113885032872</x:v>
      </x:c>
      <x:c r="N10299" s="54">
        <x:f t="shared" si="1927"/>
        <x:v>4.8252162420161717</x:v>
      </x:c>
      <x:c r="O10299" s="55">
        <x:f t="shared" si="1928"/>
        <x:v>225510</x:v>
      </x:c>
      <x:c r="P10299" s="55">
        <x:f t="shared" si="1929"/>
        <x:v>40040</x:v>
      </x:c>
      <x:c r="Q10299" s="55">
        <x:f t="shared" si="1930"/>
        <x:v>145630.4060504043</x:v>
      </x:c>
      <x:c r="R10299" s="55">
        <x:f t="shared" si="1931"/>
        <x:v>19839.593949595699</x:v>
      </x:c>
      <x:c r="S10299" s="1" t="str">
        <x:f t="shared" si="1932"/>
        <x:v>NO</x:v>
      </x:c>
      <x:c r="T10299" s="1">
        <x:f t="shared" si="1933"/>
        <x:v>-9.9999999999999997E+98</x:v>
      </x:c>
    </x:row>
    <x:row r="10300">
      <x:c r="A10300" s="1"/>
      <x:c r="B10300" s="1"/>
      <x:c r="C10300" s="1"/>
      <x:c r="D10300" s="1"/>
      <x:c r="E10300" s="1"/>
      <x:c r="F10300" s="1"/>
      <x:c r="G10300" s="1"/>
      <x:c r="H10300" s="1"/>
      <x:c r="I10300" s="53">
        <x:f t="shared" si="1922"/>
        <x:v>15</x:v>
      </x:c>
      <x:c r="J10300" s="53">
        <x:f t="shared" si="1923"/>
        <x:v>15</x:v>
      </x:c>
      <x:c r="K10300" s="53">
        <x:f t="shared" si="1924"/>
        <x:v>24</x:v>
      </x:c>
      <x:c r="L10300" s="53">
        <x:f t="shared" si="1925"/>
        <x:v>54</x:v>
      </x:c>
      <x:c r="M10300" s="54">
        <x:f t="shared" si="1926"/>
        <x:v>7746.1583380827833</x:v>
      </x:c>
      <x:c r="N10300" s="54">
        <x:f t="shared" si="1927"/>
        <x:v>4.8792766236685994</x:v>
      </x:c>
      <x:c r="O10300" s="55">
        <x:f t="shared" si="1928"/>
        <x:v>228210</x:v>
      </x:c>
      <x:c r="P10300" s="55">
        <x:f t="shared" si="1929"/>
        <x:v>40920</x:v>
      </x:c>
      <x:c r="Q10300" s="55">
        <x:f t="shared" si="1930"/>
        <x:v>146981.91559171499</x:v>
      </x:c>
      <x:c r="R10300" s="55">
        <x:f t="shared" si="1931"/>
        <x:v>20308.084408285009</x:v>
      </x:c>
      <x:c r="S10300" s="1" t="str">
        <x:f t="shared" si="1932"/>
        <x:v>NO</x:v>
      </x:c>
      <x:c r="T10300" s="1">
        <x:f t="shared" si="1933"/>
        <x:v>-9.9999999999999997E+98</x:v>
      </x:c>
    </x:row>
    <x:row r="10301">
      <x:c r="A10301" s="1"/>
      <x:c r="B10301" s="1"/>
      <x:c r="C10301" s="1"/>
      <x:c r="D10301" s="1"/>
      <x:c r="E10301" s="1"/>
      <x:c r="F10301" s="1"/>
      <x:c r="G10301" s="1"/>
      <x:c r="H10301" s="1"/>
      <x:c r="I10301" s="53">
        <x:f t="shared" si="1922"/>
        <x:v>15</x:v>
      </x:c>
      <x:c r="J10301" s="53">
        <x:f t="shared" si="1923"/>
        <x:v>15</x:v>
      </x:c>
      <x:c r="K10301" s="53">
        <x:f t="shared" si="1924"/>
        <x:v>25</x:v>
      </x:c>
      <x:c r="L10301" s="53">
        <x:f t="shared" si="1925"/>
        <x:v>55</x:v>
      </x:c>
      <x:c r="M10301" s="54">
        <x:f t="shared" si="1926"/>
        <x:v>7825.7362594978813</x:v>
      </x:c>
      <x:c r="N10301" s="54">
        <x:f t="shared" si="1927"/>
        <x:v>4.9345390690957505</x:v>
      </x:c>
      <x:c r="O10301" s="55">
        <x:f t="shared" si="1928"/>
        <x:v>230910</x:v>
      </x:c>
      <x:c r="P10301" s="55">
        <x:f t="shared" si="1929"/>
        <x:v>41800</x:v>
      </x:c>
      <x:c r="Q10301" s="55">
        <x:f t="shared" si="1930"/>
        <x:v>148363.47672739378</x:v>
      </x:c>
      <x:c r="R10301" s="55">
        <x:f t="shared" si="1931"/>
        <x:v>20746.523272606224</x:v>
      </x:c>
      <x:c r="S10301" s="1" t="str">
        <x:f t="shared" si="1932"/>
        <x:v>NO</x:v>
      </x:c>
      <x:c r="T10301" s="1">
        <x:f t="shared" si="1933"/>
        <x:v>-9.9999999999999997E+98</x:v>
      </x:c>
    </x:row>
    <x:row r="10302">
      <x:c r="A10302" s="1"/>
      <x:c r="B10302" s="1"/>
      <x:c r="C10302" s="1"/>
      <x:c r="D10302" s="1"/>
      <x:c r="E10302" s="1"/>
      <x:c r="F10302" s="1"/>
      <x:c r="G10302" s="1"/>
      <x:c r="H10302" s="1"/>
      <x:c r="I10302" s="53">
        <x:f t="shared" si="1922"/>
        <x:v>15</x:v>
      </x:c>
      <x:c r="J10302" s="53">
        <x:f t="shared" si="1923"/>
        <x:v>15</x:v>
      </x:c>
      <x:c r="K10302" s="53">
        <x:f t="shared" si="1924"/>
        <x:v>26</x:v>
      </x:c>
      <x:c r="L10302" s="53">
        <x:f t="shared" si="1925"/>
        <x:v>56</x:v>
      </x:c>
      <x:c r="M10302" s="54">
        <x:f t="shared" si="1926"/>
        <x:v>7907.076263458599</x:v>
      </x:c>
      <x:c r="N10302" s="54">
        <x:f t="shared" si="1927"/>
        <x:v>4.99102518295736</x:v>
      </x:c>
      <x:c r="O10302" s="55">
        <x:f t="shared" si="1928"/>
        <x:v>233610</x:v>
      </x:c>
      <x:c r="P10302" s="55">
        <x:f t="shared" si="1929"/>
        <x:v>42680</x:v>
      </x:c>
      <x:c r="Q10302" s="55">
        <x:f t="shared" si="1930"/>
        <x:v>149775.62957393401</x:v>
      </x:c>
      <x:c r="R10302" s="55">
        <x:f t="shared" si="1931"/>
        <x:v>21154.370426065987</x:v>
      </x:c>
      <x:c r="S10302" s="1" t="str">
        <x:f t="shared" si="1932"/>
        <x:v>NO</x:v>
      </x:c>
      <x:c r="T10302" s="1">
        <x:f t="shared" si="1933"/>
        <x:v>-9.9999999999999997E+98</x:v>
      </x:c>
    </x:row>
    <x:row r="10303">
      <x:c r="A10303" s="1"/>
      <x:c r="B10303" s="1"/>
      <x:c r="C10303" s="1"/>
      <x:c r="D10303" s="1"/>
      <x:c r="E10303" s="1"/>
      <x:c r="F10303" s="1"/>
      <x:c r="G10303" s="1"/>
      <x:c r="H10303" s="1"/>
      <x:c r="I10303" s="53">
        <x:f t="shared" si="1922"/>
        <x:v>15</x:v>
      </x:c>
      <x:c r="J10303" s="53">
        <x:f t="shared" si="1923"/>
        <x:v>15</x:v>
      </x:c>
      <x:c r="K10303" s="53">
        <x:f t="shared" si="1924"/>
        <x:v>27</x:v>
      </x:c>
      <x:c r="L10303" s="53">
        <x:f t="shared" si="1925"/>
        <x:v>57</x:v>
      </x:c>
      <x:c r="M10303" s="54">
        <x:f t="shared" si="1926"/>
        <x:v>7990.2099679783551</x:v>
      </x:c>
      <x:c r="N10303" s="54">
        <x:f t="shared" si="1927"/>
        <x:v>5.0487569222071906</x:v>
      </x:c>
      <x:c r="O10303" s="55">
        <x:f t="shared" si="1928"/>
        <x:v>236310</x:v>
      </x:c>
      <x:c r="P10303" s="55">
        <x:f t="shared" si="1929"/>
        <x:v>43560</x:v>
      </x:c>
      <x:c r="Q10303" s="55">
        <x:f t="shared" si="1930"/>
        <x:v>151218.92305517977</x:v>
      </x:c>
      <x:c r="R10303" s="55">
        <x:f t="shared" si="1931"/>
        <x:v>21531.076944820234</x:v>
      </x:c>
      <x:c r="S10303" s="1" t="str">
        <x:f t="shared" si="1932"/>
        <x:v>NO</x:v>
      </x:c>
      <x:c r="T10303" s="1">
        <x:f t="shared" si="1933"/>
        <x:v>-9.9999999999999997E+98</x:v>
      </x:c>
    </x:row>
    <x:row r="10304">
      <x:c r="A10304" s="1"/>
      <x:c r="B10304" s="1"/>
      <x:c r="C10304" s="1"/>
      <x:c r="D10304" s="1"/>
      <x:c r="E10304" s="1"/>
      <x:c r="F10304" s="1"/>
      <x:c r="G10304" s="1"/>
      <x:c r="H10304" s="1"/>
      <x:c r="I10304" s="53">
        <x:f t="shared" si="1922"/>
        <x:v>15</x:v>
      </x:c>
      <x:c r="J10304" s="53">
        <x:f t="shared" si="1923"/>
        <x:v>15</x:v>
      </x:c>
      <x:c r="K10304" s="53">
        <x:f t="shared" si="1924"/>
        <x:v>28</x:v>
      </x:c>
      <x:c r="L10304" s="53">
        <x:f t="shared" si="1925"/>
        <x:v>58</x:v>
      </x:c>
      <x:c r="M10304" s="54">
        <x:f t="shared" si="1926"/>
        <x:v>8075.1695061955088</x:v>
      </x:c>
      <x:c r="N10304" s="54">
        <x:f t="shared" si="1927"/>
        <x:v>5.1077566015246587</x:v>
      </x:c>
      <x:c r="O10304" s="55">
        <x:f t="shared" si="1928"/>
        <x:v>239010</x:v>
      </x:c>
      <x:c r="P10304" s="55">
        <x:f t="shared" si="1929"/>
        <x:v>44440</x:v>
      </x:c>
      <x:c r="Q10304" s="55">
        <x:f t="shared" si="1930"/>
        <x:v>152693.91503811645</x:v>
      </x:c>
      <x:c r="R10304" s="55">
        <x:f t="shared" si="1931"/>
        <x:v>21876.084961883549</x:v>
      </x:c>
      <x:c r="S10304" s="1" t="str">
        <x:f t="shared" si="1932"/>
        <x:v>NO</x:v>
      </x:c>
      <x:c r="T10304" s="1">
        <x:f t="shared" si="1933"/>
        <x:v>-9.9999999999999997E+98</x:v>
      </x:c>
    </x:row>
    <x:row r="10305">
      <x:c r="A10305" s="1"/>
      <x:c r="B10305" s="1"/>
      <x:c r="C10305" s="1"/>
      <x:c r="D10305" s="1"/>
      <x:c r="E10305" s="1"/>
      <x:c r="F10305" s="1"/>
      <x:c r="G10305" s="1"/>
      <x:c r="H10305" s="1"/>
      <x:c r="I10305" s="53">
        <x:f t="shared" si="1922"/>
        <x:v>15</x:v>
      </x:c>
      <x:c r="J10305" s="53">
        <x:f t="shared" si="1923"/>
        <x:v>15</x:v>
      </x:c>
      <x:c r="K10305" s="53">
        <x:f t="shared" si="1924"/>
        <x:v>29</x:v>
      </x:c>
      <x:c r="L10305" s="53">
        <x:f t="shared" si="1925"/>
        <x:v>59</x:v>
      </x:c>
      <x:c r="M10305" s="54">
        <x:f t="shared" si="1926"/>
        <x:v>8161.9875343111626</x:v>
      </x:c>
      <x:c r="N10305" s="54">
        <x:f t="shared" si="1927"/>
        <x:v>5.1680468988271961</x:v>
      </x:c>
      <x:c r="O10305" s="55">
        <x:f t="shared" si="1928"/>
        <x:v>241710</x:v>
      </x:c>
      <x:c r="P10305" s="55">
        <x:f t="shared" si="1929"/>
        <x:v>45320</x:v>
      </x:c>
      <x:c r="Q10305" s="55">
        <x:f t="shared" si="1930"/>
        <x:v>154201.17247067991</x:v>
      </x:c>
      <x:c r="R10305" s="55">
        <x:f t="shared" si="1931"/>
        <x:v>22188.827529320086</x:v>
      </x:c>
      <x:c r="S10305" s="1" t="str">
        <x:f t="shared" si="1932"/>
        <x:v>NO</x:v>
      </x:c>
      <x:c r="T10305" s="1">
        <x:f t="shared" si="1933"/>
        <x:v>-9.9999999999999997E+98</x:v>
      </x:c>
    </x:row>
    <x:row r="10306">
      <x:c r="A10306" s="1"/>
      <x:c r="B10306" s="1"/>
      <x:c r="C10306" s="1"/>
      <x:c r="D10306" s="1"/>
      <x:c r="E10306" s="1"/>
      <x:c r="F10306" s="1"/>
      <x:c r="G10306" s="1"/>
      <x:c r="H10306" s="1"/>
      <x:c r="I10306" s="53">
        <x:f t="shared" si="1922"/>
        <x:v>15</x:v>
      </x:c>
      <x:c r="J10306" s="53">
        <x:f t="shared" si="1923"/>
        <x:v>15</x:v>
      </x:c>
      <x:c r="K10306" s="53">
        <x:f t="shared" si="1924"/>
        <x:v>30</x:v>
      </x:c>
      <x:c r="L10306" s="53">
        <x:f t="shared" si="1925"/>
        <x:v>60</x:v>
      </x:c>
      <x:c r="M10306" s="54">
        <x:f t="shared" si="1926"/>
        <x:v>8250.6972396449328</x:v>
      </x:c>
      <x:c r="N10306" s="54">
        <x:f t="shared" si="1927"/>
        <x:v>5.2296508608645365</x:v>
      </x:c>
      <x:c r="O10306" s="55">
        <x:f t="shared" si="1928"/>
        <x:v>244410</x:v>
      </x:c>
      <x:c r="P10306" s="55">
        <x:f t="shared" si="1929"/>
        <x:v>46200</x:v>
      </x:c>
      <x:c r="Q10306" s="55">
        <x:f t="shared" si="1930"/>
        <x:v>155741.27152161341</x:v>
      </x:c>
      <x:c r="R10306" s="55">
        <x:f t="shared" si="1931"/>
        <x:v>22468.728478386591</x:v>
      </x:c>
      <x:c r="S10306" s="1" t="str">
        <x:f t="shared" si="1932"/>
        <x:v>NO</x:v>
      </x:c>
      <x:c r="T10306" s="1">
        <x:f t="shared" si="1933"/>
        <x:v>-9.9999999999999997E+98</x:v>
      </x:c>
    </x:row>
    <x:row r="10307">
      <x:c r="A10307" s="1"/>
      <x:c r="B10307" s="1"/>
      <x:c r="C10307" s="1"/>
      <x:c r="D10307" s="1"/>
      <x:c r="E10307" s="1"/>
      <x:c r="F10307" s="1"/>
      <x:c r="G10307" s="1"/>
      <x:c r="H10307" s="1"/>
      <x:c r="I10307" s="53">
        <x:f t="shared" si="1922"/>
        <x:v>15</x:v>
      </x:c>
      <x:c r="J10307" s="53">
        <x:f t="shared" si="1923"/>
        <x:v>16</x:v>
      </x:c>
      <x:c r="K10307" s="53">
        <x:f t="shared" si="1924"/>
        <x:v>0</x:v>
      </x:c>
      <x:c r="L10307" s="53">
        <x:f t="shared" si="1925"/>
        <x:v>31</x:v>
      </x:c>
      <x:c r="M10307" s="54">
        <x:f t="shared" si="1926"/>
        <x:v>6351.8477266282052</x:v>
      </x:c>
      <x:c r="N10307" s="54">
        <x:f t="shared" si="1927"/>
        <x:v>3.9110053657140313</x:v>
      </x:c>
      <x:c r="O10307" s="55">
        <x:f t="shared" si="1928"/>
        <x:v>165504</x:v>
      </x:c>
      <x:c r="P10307" s="55">
        <x:f t="shared" si="1929"/>
        <x:v>20240</x:v>
      </x:c>
      <x:c r="Q10307" s="55">
        <x:f t="shared" si="1930"/>
        <x:v>122775.13414285079</x:v>
      </x:c>
      <x:c r="R10307" s="55">
        <x:f t="shared" si="1931"/>
        <x:v>2488.8658571492124</x:v>
      </x:c>
      <x:c r="S10307" s="1" t="str">
        <x:f t="shared" si="1932"/>
        <x:v>YES</x:v>
      </x:c>
      <x:c r="T10307" s="1">
        <x:f t="shared" si="1933"/>
        <x:v>2488.8658571492124</x:v>
      </x:c>
    </x:row>
    <x:row r="10308">
      <x:c r="A10308" s="1"/>
      <x:c r="B10308" s="1"/>
      <x:c r="C10308" s="1"/>
      <x:c r="D10308" s="1"/>
      <x:c r="E10308" s="1"/>
      <x:c r="F10308" s="1"/>
      <x:c r="G10308" s="1"/>
      <x:c r="H10308" s="1"/>
      <x:c r="I10308" s="53">
        <x:f t="shared" si="1922"/>
        <x:v>15</x:v>
      </x:c>
      <x:c r="J10308" s="53">
        <x:f t="shared" si="1923"/>
        <x:v>16</x:v>
      </x:c>
      <x:c r="K10308" s="53">
        <x:f t="shared" si="1924"/>
        <x:v>1</x:v>
      </x:c>
      <x:c r="L10308" s="53">
        <x:f t="shared" si="1925"/>
        <x:v>32</x:v>
      </x:c>
      <x:c r="M10308" s="54">
        <x:f t="shared" si="1926"/>
        <x:v>6397.4102266282052</x:v>
      </x:c>
      <x:c r="N10308" s="54">
        <x:f t="shared" si="1927"/>
        <x:v>3.9426459907140314</x:v>
      </x:c>
      <x:c r="O10308" s="55">
        <x:f t="shared" si="1928"/>
        <x:v>168204</x:v>
      </x:c>
      <x:c r="P10308" s="55">
        <x:f t="shared" si="1929"/>
        <x:v>21120</x:v>
      </x:c>
      <x:c r="Q10308" s="55">
        <x:f t="shared" si="1930"/>
        <x:v>123566.14976785079</x:v>
      </x:c>
      <x:c r="R10308" s="55">
        <x:f t="shared" si="1931"/>
        <x:v>3517.8502321492124</x:v>
      </x:c>
      <x:c r="S10308" s="1" t="str">
        <x:f t="shared" si="1932"/>
        <x:v>YES</x:v>
      </x:c>
      <x:c r="T10308" s="1">
        <x:f t="shared" si="1933"/>
        <x:v>3517.8502321492124</x:v>
      </x:c>
    </x:row>
    <x:row r="10309">
      <x:c r="A10309" s="1"/>
      <x:c r="B10309" s="1"/>
      <x:c r="C10309" s="1"/>
      <x:c r="D10309" s="1"/>
      <x:c r="E10309" s="1"/>
      <x:c r="F10309" s="1"/>
      <x:c r="G10309" s="1"/>
      <x:c r="H10309" s="1"/>
      <x:c r="I10309" s="53">
        <x:f t="shared" si="1922"/>
        <x:v>15</x:v>
      </x:c>
      <x:c r="J10309" s="53">
        <x:f t="shared" si="1923"/>
        <x:v>16</x:v>
      </x:c>
      <x:c r="K10309" s="53">
        <x:f t="shared" si="1924"/>
        <x:v>2</x:v>
      </x:c>
      <x:c r="L10309" s="53">
        <x:f t="shared" si="1925"/>
        <x:v>33</x:v>
      </x:c>
      <x:c r="M10309" s="54">
        <x:f t="shared" si="1926"/>
        <x:v>6444.1117891282056</x:v>
      </x:c>
      <x:c r="N10309" s="54">
        <x:f t="shared" si="1927"/>
        <x:v>3.9750776313390315</x:v>
      </x:c>
      <x:c r="O10309" s="55">
        <x:f t="shared" si="1928"/>
        <x:v>170904</x:v>
      </x:c>
      <x:c r="P10309" s="55">
        <x:f t="shared" si="1929"/>
        <x:v>22000</x:v>
      </x:c>
      <x:c r="Q10309" s="55">
        <x:f t="shared" si="1930"/>
        <x:v>124376.94078347579</x:v>
      </x:c>
      <x:c r="R10309" s="55">
        <x:f t="shared" si="1931"/>
        <x:v>4527.0592165242124</x:v>
      </x:c>
      <x:c r="S10309" s="1" t="str">
        <x:f t="shared" si="1932"/>
        <x:v>YES</x:v>
      </x:c>
      <x:c r="T10309" s="1">
        <x:f t="shared" si="1933"/>
        <x:v>4527.0592165242124</x:v>
      </x:c>
    </x:row>
    <x:row r="10310">
      <x:c r="A10310" s="1"/>
      <x:c r="B10310" s="1"/>
      <x:c r="C10310" s="1"/>
      <x:c r="D10310" s="1"/>
      <x:c r="E10310" s="1"/>
      <x:c r="F10310" s="1"/>
      <x:c r="G10310" s="1"/>
      <x:c r="H10310" s="1"/>
      <x:c r="I10310" s="53">
        <x:f t="shared" si="1922"/>
        <x:v>15</x:v>
      </x:c>
      <x:c r="J10310" s="53">
        <x:f t="shared" si="1923"/>
        <x:v>16</x:v>
      </x:c>
      <x:c r="K10310" s="53">
        <x:f t="shared" si="1924"/>
        <x:v>3</x:v>
      </x:c>
      <x:c r="L10310" s="53">
        <x:f t="shared" si="1925"/>
        <x:v>34</x:v>
      </x:c>
      <x:c r="M10310" s="54">
        <x:f t="shared" si="1926"/>
        <x:v>6491.9737715500805</x:v>
      </x:c>
      <x:c r="N10310" s="54">
        <x:f t="shared" si="1927"/>
        <x:v>4.0083151191320008</x:v>
      </x:c>
      <x:c r="O10310" s="55">
        <x:f t="shared" si="1928"/>
        <x:v>173604</x:v>
      </x:c>
      <x:c r="P10310" s="55">
        <x:f t="shared" si="1929"/>
        <x:v>22880</x:v>
      </x:c>
      <x:c r="Q10310" s="55">
        <x:f t="shared" si="1930"/>
        <x:v>125207.87797830001</x:v>
      </x:c>
      <x:c r="R10310" s="55">
        <x:f t="shared" si="1931"/>
        <x:v>5516.1220216999936</x:v>
      </x:c>
      <x:c r="S10310" s="1" t="str">
        <x:f t="shared" si="1932"/>
        <x:v>NO</x:v>
      </x:c>
      <x:c r="T10310" s="1">
        <x:f t="shared" si="1933"/>
        <x:v>-9.9999999999999997E+98</x:v>
      </x:c>
    </x:row>
    <x:row r="10311">
      <x:c r="A10311" s="1"/>
      <x:c r="B10311" s="1"/>
      <x:c r="C10311" s="1"/>
      <x:c r="D10311" s="1"/>
      <x:c r="E10311" s="1"/>
      <x:c r="F10311" s="1"/>
      <x:c r="G10311" s="1"/>
      <x:c r="H10311" s="1"/>
      <x:c r="I10311" s="53">
        <x:f t="shared" si="1922"/>
        <x:v>15</x:v>
      </x:c>
      <x:c r="J10311" s="53">
        <x:f t="shared" si="1923"/>
        <x:v>16</x:v>
      </x:c>
      <x:c r="K10311" s="53">
        <x:f t="shared" si="1924"/>
        <x:v>4</x:v>
      </x:c>
      <x:c r="L10311" s="53">
        <x:f t="shared" si="1925"/>
        <x:v>35</x:v>
      </x:c>
      <x:c r="M10311" s="54">
        <x:f t="shared" si="1926"/>
        <x:v>6541.0178872727365</x:v>
      </x:c>
      <x:c r="N10311" s="54">
        <x:f t="shared" si="1927"/>
        <x:v>4.0423735328282895</x:v>
      </x:c>
      <x:c r="O10311" s="55">
        <x:f t="shared" si="1928"/>
        <x:v>176304</x:v>
      </x:c>
      <x:c r="P10311" s="55">
        <x:f t="shared" si="1929"/>
        <x:v>23760</x:v>
      </x:c>
      <x:c r="Q10311" s="55">
        <x:f t="shared" si="1930"/>
        <x:v>126059.33832070723</x:v>
      </x:c>
      <x:c r="R10311" s="55">
        <x:f t="shared" si="1931"/>
        <x:v>6484.6616792927671</x:v>
      </x:c>
      <x:c r="S10311" s="1" t="str">
        <x:f t="shared" si="1932"/>
        <x:v>NO</x:v>
      </x:c>
      <x:c r="T10311" s="1">
        <x:f t="shared" si="1933"/>
        <x:v>-9.9999999999999997E+98</x:v>
      </x:c>
    </x:row>
    <x:row r="10312">
      <x:c r="A10312" s="1"/>
      <x:c r="B10312" s="1"/>
      <x:c r="C10312" s="1"/>
      <x:c r="D10312" s="1"/>
      <x:c r="E10312" s="1"/>
      <x:c r="F10312" s="1"/>
      <x:c r="G10312" s="1"/>
      <x:c r="H10312" s="1"/>
      <x:c r="I10312" s="53">
        <x:f t="shared" si="1922"/>
        <x:v>15</x:v>
      </x:c>
      <x:c r="J10312" s="53">
        <x:f t="shared" si="1923"/>
        <x:v>16</x:v>
      </x:c>
      <x:c r="K10312" s="53">
        <x:f t="shared" si="1924"/>
        <x:v>5</x:v>
      </x:c>
      <x:c r="L10312" s="53">
        <x:f t="shared" si="1925"/>
        <x:v>36</x:v>
      </x:c>
      <x:c r="M10312" s="54">
        <x:f t="shared" si="1926"/>
        <x:v>6591.2662111939399</x:v>
      </x:c>
      <x:c r="N10312" s="54">
        <x:f t="shared" si="1927"/>
        <x:v>4.077268202218014</x:v>
      </x:c>
      <x:c r="O10312" s="55">
        <x:f t="shared" si="1928"/>
        <x:v>179004</x:v>
      </x:c>
      <x:c r="P10312" s="55">
        <x:f t="shared" si="1929"/>
        <x:v>24640</x:v>
      </x:c>
      <x:c r="Q10312" s="55">
        <x:f t="shared" si="1930"/>
        <x:v>126931.70505545034</x:v>
      </x:c>
      <x:c r="R10312" s="55">
        <x:f t="shared" si="1931"/>
        <x:v>7432.2949445496633</x:v>
      </x:c>
      <x:c r="S10312" s="1" t="str">
        <x:f t="shared" si="1932"/>
        <x:v>NO</x:v>
      </x:c>
      <x:c r="T10312" s="1">
        <x:f t="shared" si="1933"/>
        <x:v>-9.9999999999999997E+98</x:v>
      </x:c>
    </x:row>
    <x:row r="10313">
      <x:c r="A10313" s="1"/>
      <x:c r="B10313" s="1"/>
      <x:c r="C10313" s="1"/>
      <x:c r="D10313" s="1"/>
      <x:c r="E10313" s="1"/>
      <x:c r="F10313" s="1"/>
      <x:c r="G10313" s="1"/>
      <x:c r="H10313" s="1"/>
      <x:c r="I10313" s="53">
        <x:f t="shared" si="1922"/>
        <x:v>15</x:v>
      </x:c>
      <x:c r="J10313" s="53">
        <x:f t="shared" si="1923"/>
        <x:v>16</x:v>
      </x:c>
      <x:c r="K10313" s="53">
        <x:f t="shared" si="1924"/>
        <x:v>6</x:v>
      </x:c>
      <x:c r="L10313" s="53">
        <x:f t="shared" si="1925"/>
        <x:v>37</x:v>
      </x:c>
      <x:c r="M10313" s="54">
        <x:f t="shared" si="1926"/>
        <x:v>6642.741185375573</x:v>
      </x:c>
      <x:c r="N10313" s="54">
        <x:f t="shared" si="1927"/>
        <x:v>4.11301471206637</x:v>
      </x:c>
      <x:c r="O10313" s="55">
        <x:f t="shared" si="1928"/>
        <x:v>181704</x:v>
      </x:c>
      <x:c r="P10313" s="55">
        <x:f t="shared" si="1929"/>
        <x:v>25520</x:v>
      </x:c>
      <x:c r="Q10313" s="55">
        <x:f t="shared" si="1930"/>
        <x:v>127825.36780165925</x:v>
      </x:c>
      <x:c r="R10313" s="55">
        <x:f t="shared" si="1931"/>
        <x:v>8358.6321983407543</x:v>
      </x:c>
      <x:c r="S10313" s="1" t="str">
        <x:f t="shared" si="1932"/>
        <x:v>NO</x:v>
      </x:c>
      <x:c r="T10313" s="1">
        <x:f t="shared" si="1933"/>
        <x:v>-9.9999999999999997E+98</x:v>
      </x:c>
    </x:row>
    <x:row r="10314">
      <x:c r="A10314" s="1"/>
      <x:c r="B10314" s="1"/>
      <x:c r="C10314" s="1"/>
      <x:c r="D10314" s="1"/>
      <x:c r="E10314" s="1"/>
      <x:c r="F10314" s="1"/>
      <x:c r="G10314" s="1"/>
      <x:c r="H10314" s="1"/>
      <x:c r="I10314" s="53">
        <x:f t="shared" si="1922"/>
        <x:v>15</x:v>
      </x:c>
      <x:c r="J10314" s="53">
        <x:f t="shared" si="1923"/>
        <x:v>16</x:v>
      </x:c>
      <x:c r="K10314" s="53">
        <x:f t="shared" si="1924"/>
        <x:v>7</x:v>
      </x:c>
      <x:c r="L10314" s="53">
        <x:f t="shared" si="1925"/>
        <x:v>38</x:v>
      </x:c>
      <x:c r="M10314" s="54">
        <x:f t="shared" si="1926"/>
        <x:v>6695.4656247735338</x:v>
      </x:c>
      <x:c r="N10314" s="54">
        <x:f t="shared" si="1927"/>
        <x:v>4.1496289060927314</x:v>
      </x:c>
      <x:c r="O10314" s="55">
        <x:f t="shared" si="1928"/>
        <x:v>184404</x:v>
      </x:c>
      <x:c r="P10314" s="55">
        <x:f t="shared" si="1929"/>
        <x:v>26400</x:v>
      </x:c>
      <x:c r="Q10314" s="55">
        <x:f t="shared" si="1930"/>
        <x:v>128740.72265231829</x:v>
      </x:c>
      <x:c r="R10314" s="55">
        <x:f t="shared" si="1931"/>
        <x:v>9263.2773476817092</x:v>
      </x:c>
      <x:c r="S10314" s="1" t="str">
        <x:f t="shared" si="1932"/>
        <x:v>NO</x:v>
      </x:c>
      <x:c r="T10314" s="1">
        <x:f t="shared" si="1933"/>
        <x:v>-9.9999999999999997E+98</x:v>
      </x:c>
    </x:row>
    <x:row r="10315">
      <x:c r="A10315" s="1"/>
      <x:c r="B10315" s="1"/>
      <x:c r="C10315" s="1"/>
      <x:c r="D10315" s="1"/>
      <x:c r="E10315" s="1"/>
      <x:c r="F10315" s="1"/>
      <x:c r="G10315" s="1"/>
      <x:c r="H10315" s="1"/>
      <x:c r="I10315" s="53">
        <x:f t="shared" si="1922"/>
        <x:v>15</x:v>
      </x:c>
      <x:c r="J10315" s="53">
        <x:f t="shared" si="1923"/>
        <x:v>16</x:v>
      </x:c>
      <x:c r="K10315" s="53">
        <x:f t="shared" si="1924"/>
        <x:v>8</x:v>
      </x:c>
      <x:c r="L10315" s="53">
        <x:f t="shared" si="1925"/>
        <x:v>39</x:v>
      </x:c>
      <x:c r="M10315" s="54">
        <x:f t="shared" si="1926"/>
        <x:v>6749.4627230535134</x:v>
      </x:c>
      <x:c r="N10315" s="54">
        <x:f t="shared" si="1927"/>
        <x:v>4.1871268910093846</x:v>
      </x:c>
      <x:c r="O10315" s="55">
        <x:f t="shared" si="1928"/>
        <x:v>187104</x:v>
      </x:c>
      <x:c r="P10315" s="55">
        <x:f t="shared" si="1929"/>
        <x:v>27280</x:v>
      </x:c>
      <x:c r="Q10315" s="55">
        <x:f t="shared" si="1930"/>
        <x:v>129678.17227523461</x:v>
      </x:c>
      <x:c r="R10315" s="55">
        <x:f t="shared" si="1931"/>
        <x:v>10145.82772476539</x:v>
      </x:c>
      <x:c r="S10315" s="1" t="str">
        <x:f t="shared" si="1932"/>
        <x:v>NO</x:v>
      </x:c>
      <x:c r="T10315" s="1">
        <x:f t="shared" si="1933"/>
        <x:v>-9.9999999999999997E+98</x:v>
      </x:c>
    </x:row>
    <x:row r="10316">
      <x:c r="A10316" s="1"/>
      <x:c r="B10316" s="1"/>
      <x:c r="C10316" s="1"/>
      <x:c r="D10316" s="1"/>
      <x:c r="E10316" s="1"/>
      <x:c r="F10316" s="1"/>
      <x:c r="G10316" s="1"/>
      <x:c r="H10316" s="1"/>
      <x:c r="I10316" s="53">
        <x:f t="shared" si="1922"/>
        <x:v>15</x:v>
      </x:c>
      <x:c r="J10316" s="53">
        <x:f t="shared" si="1923"/>
        <x:v>16</x:v>
      </x:c>
      <x:c r="K10316" s="53">
        <x:f t="shared" si="1924"/>
        <x:v>9</x:v>
      </x:c>
      <x:c r="L10316" s="53">
        <x:f t="shared" si="1925"/>
        <x:v>40</x:v>
      </x:c>
      <x:c r="M10316" s="54">
        <x:f t="shared" si="1926"/>
        <x:v>6804.7560584939083</x:v>
      </x:c>
      <x:c r="N10316" s="54">
        <x:f t="shared" si="1927"/>
        <x:v>4.2255250406207701</x:v>
      </x:c>
      <x:c r="O10316" s="55">
        <x:f t="shared" si="1928"/>
        <x:v>189804</x:v>
      </x:c>
      <x:c r="P10316" s="55">
        <x:f t="shared" si="1929"/>
        <x:v>28160</x:v>
      </x:c>
      <x:c r="Q10316" s="55">
        <x:f t="shared" si="1930"/>
        <x:v>130638.12601551924</x:v>
      </x:c>
      <x:c r="R10316" s="55">
        <x:f t="shared" si="1931"/>
        <x:v>11005.873984480757</x:v>
      </x:c>
      <x:c r="S10316" s="1" t="str">
        <x:f t="shared" si="1932"/>
        <x:v>NO</x:v>
      </x:c>
      <x:c r="T10316" s="1">
        <x:f t="shared" si="1933"/>
        <x:v>-9.9999999999999997E+98</x:v>
      </x:c>
    </x:row>
    <x:row r="10317">
      <x:c r="A10317" s="1"/>
      <x:c r="B10317" s="1"/>
      <x:c r="C10317" s="1"/>
      <x:c r="D10317" s="1"/>
      <x:c r="E10317" s="1"/>
      <x:c r="F10317" s="1"/>
      <x:c r="G10317" s="1"/>
      <x:c r="H10317" s="1"/>
      <x:c r="I10317" s="53">
        <x:f t="shared" si="1922"/>
        <x:v>15</x:v>
      </x:c>
      <x:c r="J10317" s="53">
        <x:f t="shared" si="1923"/>
        <x:v>16</x:v>
      </x:c>
      <x:c r="K10317" s="53">
        <x:f t="shared" si="1924"/>
        <x:v>10</x:v>
      </x:c>
      <x:c r="L10317" s="53">
        <x:f t="shared" si="1925"/>
        <x:v>41</x:v>
      </x:c>
      <x:c r="M10317" s="54">
        <x:f t="shared" si="1926"/>
        <x:v>6861.3695999771207</x:v>
      </x:c>
      <x:c r="N10317" s="54">
        <x:f t="shared" si="1927"/>
        <x:v>4.2648399999841118</x:v>
      </x:c>
      <x:c r="O10317" s="55">
        <x:f t="shared" si="1928"/>
        <x:v>192504</x:v>
      </x:c>
      <x:c r="P10317" s="55">
        <x:f t="shared" si="1929"/>
        <x:v>29040</x:v>
      </x:c>
      <x:c r="Q10317" s="55">
        <x:f t="shared" si="1930"/>
        <x:v>131620.99999960279</x:v>
      </x:c>
      <x:c r="R10317" s="55">
        <x:f t="shared" si="1931"/>
        <x:v>11843.000000397209</x:v>
      </x:c>
      <x:c r="S10317" s="1" t="str">
        <x:f t="shared" si="1932"/>
        <x:v>NO</x:v>
      </x:c>
      <x:c r="T10317" s="1">
        <x:f t="shared" si="1933"/>
        <x:v>-9.9999999999999997E+98</x:v>
      </x:c>
    </x:row>
    <x:row r="10318">
      <x:c r="A10318" s="1"/>
      <x:c r="B10318" s="1"/>
      <x:c r="C10318" s="1"/>
      <x:c r="D10318" s="1"/>
      <x:c r="E10318" s="1"/>
      <x:c r="F10318" s="1"/>
      <x:c r="G10318" s="1"/>
      <x:c r="H10318" s="1"/>
      <x:c r="I10318" s="53">
        <x:f t="shared" si="1922"/>
        <x:v>15</x:v>
      </x:c>
      <x:c r="J10318" s="53">
        <x:f t="shared" si="1923"/>
        <x:v>16</x:v>
      </x:c>
      <x:c r="K10318" s="53">
        <x:f t="shared" si="1924"/>
        <x:v>11</x:v>
      </x:c>
      <x:c r="L10318" s="53">
        <x:f t="shared" si="1925"/>
        <x:v>42</x:v>
      </x:c>
      <x:c r="M10318" s="54">
        <x:f t="shared" si="1926"/>
        <x:v>6919.3277130705601</x:v>
      </x:c>
      <x:c r="N10318" s="54">
        <x:f t="shared" si="1927"/>
        <x:v>4.305088689632333</x:v>
      </x:c>
      <x:c r="O10318" s="55">
        <x:f t="shared" si="1928"/>
        <x:v>195204</x:v>
      </x:c>
      <x:c r="P10318" s="55">
        <x:f t="shared" si="1929"/>
        <x:v>29920</x:v>
      </x:c>
      <x:c r="Q10318" s="55">
        <x:f t="shared" si="1930"/>
        <x:v>132627.21724080833</x:v>
      </x:c>
      <x:c r="R10318" s="55">
        <x:f t="shared" si="1931"/>
        <x:v>12656.782759191672</x:v>
      </x:c>
      <x:c r="S10318" s="1" t="str">
        <x:f t="shared" si="1932"/>
        <x:v>NO</x:v>
      </x:c>
      <x:c r="T10318" s="1">
        <x:f t="shared" si="1933"/>
        <x:v>-9.9999999999999997E+98</x:v>
      </x:c>
    </x:row>
    <x:row r="10319">
      <x:c r="A10319" s="1"/>
      <x:c r="B10319" s="1"/>
      <x:c r="C10319" s="1"/>
      <x:c r="D10319" s="1"/>
      <x:c r="E10319" s="1"/>
      <x:c r="F10319" s="1"/>
      <x:c r="G10319" s="1"/>
      <x:c r="H10319" s="1"/>
      <x:c r="I10319" s="53">
        <x:f t="shared" si="1922"/>
        <x:v>15</x:v>
      </x:c>
      <x:c r="J10319" s="53">
        <x:f t="shared" si="1923"/>
        <x:v>16</x:v>
      </x:c>
      <x:c r="K10319" s="53">
        <x:f t="shared" si="1924"/>
        <x:v>12</x:v>
      </x:c>
      <x:c r="L10319" s="53">
        <x:f t="shared" si="1925"/>
        <x:v>43</x:v>
      </x:c>
      <x:c r="M10319" s="54">
        <x:f t="shared" si="1926"/>
        <x:v>6978.6551661986241</x:v>
      </x:c>
      <x:c r="N10319" s="54">
        <x:f t="shared" si="1927"/>
        <x:v>4.3462883098601557</x:v>
      </x:c>
      <x:c r="O10319" s="55">
        <x:f t="shared" si="1928"/>
        <x:v>197904</x:v>
      </x:c>
      <x:c r="P10319" s="55">
        <x:f t="shared" si="1929"/>
        <x:v>30800</x:v>
      </x:c>
      <x:c r="Q10319" s="55">
        <x:f t="shared" si="1930"/>
        <x:v>133657.20774650387</x:v>
      </x:c>
      <x:c r="R10319" s="55">
        <x:f t="shared" si="1931"/>
        <x:v>13446.792253496125</x:v>
      </x:c>
      <x:c r="S10319" s="1" t="str">
        <x:f t="shared" si="1932"/>
        <x:v>NO</x:v>
      </x:c>
      <x:c r="T10319" s="1">
        <x:f t="shared" si="1933"/>
        <x:v>-9.9999999999999997E+98</x:v>
      </x:c>
    </x:row>
    <x:row r="10320">
      <x:c r="A10320" s="1"/>
      <x:c r="B10320" s="1"/>
      <x:c r="C10320" s="1"/>
      <x:c r="D10320" s="1"/>
      <x:c r="E10320" s="1"/>
      <x:c r="F10320" s="1"/>
      <x:c r="G10320" s="1"/>
      <x:c r="H10320" s="1"/>
      <x:c r="I10320" s="53">
        <x:f t="shared" si="1922"/>
        <x:v>15</x:v>
      </x:c>
      <x:c r="J10320" s="53">
        <x:f t="shared" si="1923"/>
        <x:v>16</x:v>
      </x:c>
      <x:c r="K10320" s="53">
        <x:f t="shared" si="1924"/>
        <x:v>13</x:v>
      </x:c>
      <x:c r="L10320" s="53">
        <x:f t="shared" si="1925"/>
        <x:v>44</x:v>
      </x:c>
      <x:c r="M10320" s="54">
        <x:f t="shared" si="1926"/>
        <x:v>7039.3771369070091</x:v>
      </x:c>
      <x:c r="N10320" s="54">
        <x:f t="shared" si="1927"/>
        <x:v>4.3884563450743119</x:v>
      </x:c>
      <x:c r="O10320" s="55">
        <x:f t="shared" si="1928"/>
        <x:v>200604</x:v>
      </x:c>
      <x:c r="P10320" s="55">
        <x:f t="shared" si="1929"/>
        <x:v>31680</x:v>
      </x:c>
      <x:c r="Q10320" s="55">
        <x:f t="shared" si="1930"/>
        <x:v>134711.4086268578</x:v>
      </x:c>
      <x:c r="R10320" s="55">
        <x:f t="shared" si="1931"/>
        <x:v>14212.591373142204</x:v>
      </x:c>
      <x:c r="S10320" s="1" t="str">
        <x:f t="shared" si="1932"/>
        <x:v>NO</x:v>
      </x:c>
      <x:c r="T10320" s="1">
        <x:f t="shared" si="1933"/>
        <x:v>-9.9999999999999997E+98</x:v>
      </x:c>
    </x:row>
    <x:row r="10321">
      <x:c r="A10321" s="1"/>
      <x:c r="B10321" s="1"/>
      <x:c r="C10321" s="1"/>
      <x:c r="D10321" s="1"/>
      <x:c r="E10321" s="1"/>
      <x:c r="F10321" s="1"/>
      <x:c r="G10321" s="1"/>
      <x:c r="H10321" s="1"/>
      <x:c r="I10321" s="53">
        <x:f t="shared" si="1922"/>
        <x:v>15</x:v>
      </x:c>
      <x:c r="J10321" s="53">
        <x:f t="shared" si="1923"/>
        <x:v>16</x:v>
      </x:c>
      <x:c r="K10321" s="53">
        <x:f t="shared" si="1924"/>
        <x:v>14</x:v>
      </x:c>
      <x:c r="L10321" s="53">
        <x:f t="shared" si="1925"/>
        <x:v>45</x:v>
      </x:c>
      <x:c r="M10321" s="54">
        <x:f t="shared" si="1926"/>
        <x:v>7101.5192182206702</x:v>
      </x:c>
      <x:c r="N10321" s="54">
        <x:f t="shared" si="1927"/>
        <x:v>4.4316105682087983</x:v>
      </x:c>
      <x:c r="O10321" s="55">
        <x:f t="shared" si="1928"/>
        <x:v>203304</x:v>
      </x:c>
      <x:c r="P10321" s="55">
        <x:f t="shared" si="1929"/>
        <x:v>32560</x:v>
      </x:c>
      <x:c r="Q10321" s="55">
        <x:f t="shared" si="1930"/>
        <x:v>135790.26420521998</x:v>
      </x:c>
      <x:c r="R10321" s="55">
        <x:f t="shared" si="1931"/>
        <x:v>14953.735794780019</x:v>
      </x:c>
      <x:c r="S10321" s="1" t="str">
        <x:f t="shared" si="1932"/>
        <x:v>NO</x:v>
      </x:c>
      <x:c r="T10321" s="1">
        <x:f t="shared" si="1933"/>
        <x:v>-9.9999999999999997E+98</x:v>
      </x:c>
    </x:row>
    <x:row r="10322">
      <x:c r="A10322" s="1"/>
      <x:c r="B10322" s="1"/>
      <x:c r="C10322" s="1"/>
      <x:c r="D10322" s="1"/>
      <x:c r="E10322" s="1"/>
      <x:c r="F10322" s="1"/>
      <x:c r="G10322" s="1"/>
      <x:c r="H10322" s="1"/>
      <x:c r="I10322" s="53">
        <x:f t="shared" si="1922"/>
        <x:v>15</x:v>
      </x:c>
      <x:c r="J10322" s="53">
        <x:f t="shared" si="1923"/>
        <x:v>16</x:v>
      </x:c>
      <x:c r="K10322" s="53">
        <x:f t="shared" si="1924"/>
        <x:v>15</x:v>
      </x:c>
      <x:c r="L10322" s="53">
        <x:f t="shared" si="1925"/>
        <x:v>46</x:v>
      </x:c>
      <x:c r="M10322" s="54">
        <x:f t="shared" si="1926"/>
        <x:v>7165.1074250968159</x:v>
      </x:c>
      <x:c r="N10322" s="54">
        <x:f t="shared" si="1927"/>
        <x:v>4.4757690452061221</x:v>
      </x:c>
      <x:c r="O10322" s="55">
        <x:f t="shared" si="1928"/>
        <x:v>206004</x:v>
      </x:c>
      <x:c r="P10322" s="55">
        <x:f t="shared" si="1929"/>
        <x:v>33440</x:v>
      </x:c>
      <x:c r="Q10322" s="55">
        <x:f t="shared" si="1930"/>
        <x:v>136894.22613015305</x:v>
      </x:c>
      <x:c r="R10322" s="55">
        <x:f t="shared" si="1931"/>
        <x:v>15669.773869846947</x:v>
      </x:c>
      <x:c r="S10322" s="1" t="str">
        <x:f t="shared" si="1932"/>
        <x:v>NO</x:v>
      </x:c>
      <x:c r="T10322" s="1">
        <x:f t="shared" si="1933"/>
        <x:v>-9.9999999999999997E+98</x:v>
      </x:c>
    </x:row>
    <x:row r="10323">
      <x:c r="A10323" s="1"/>
      <x:c r="B10323" s="1"/>
      <x:c r="C10323" s="1"/>
      <x:c r="D10323" s="1"/>
      <x:c r="E10323" s="1"/>
      <x:c r="F10323" s="1"/>
      <x:c r="G10323" s="1"/>
      <x:c r="H10323" s="1"/>
      <x:c r="I10323" s="53">
        <x:f t="shared" si="1922"/>
        <x:v>15</x:v>
      </x:c>
      <x:c r="J10323" s="53">
        <x:f t="shared" si="1923"/>
        <x:v>16</x:v>
      </x:c>
      <x:c r="K10323" s="53">
        <x:f t="shared" si="1924"/>
        <x:v>16</x:v>
      </x:c>
      <x:c r="L10323" s="53">
        <x:f t="shared" si="1925"/>
        <x:v>47</x:v>
      </x:c>
      <x:c r="M10323" s="54">
        <x:f t="shared" si="1926"/>
        <x:v>7230.1682009743054</x:v>
      </x:c>
      <x:c r="N10323" s="54">
        <x:f t="shared" si="1927"/>
        <x:v>4.5209501395654899</x:v>
      </x:c>
      <x:c r="O10323" s="55">
        <x:f t="shared" si="1928"/>
        <x:v>208704</x:v>
      </x:c>
      <x:c r="P10323" s="55">
        <x:f t="shared" si="1929"/>
        <x:v>34320</x:v>
      </x:c>
      <x:c r="Q10323" s="55">
        <x:f t="shared" si="1930"/>
        <x:v>138023.75348913725</x:v>
      </x:c>
      <x:c r="R10323" s="55">
        <x:f t="shared" si="1931"/>
        <x:v>16360.246510862751</x:v>
      </x:c>
      <x:c r="S10323" s="1" t="str">
        <x:f t="shared" si="1932"/>
        <x:v>NO</x:v>
      </x:c>
      <x:c r="T10323" s="1">
        <x:f t="shared" si="1933"/>
        <x:v>-9.9999999999999997E+98</x:v>
      </x:c>
    </x:row>
    <x:row r="10324">
      <x:c r="A10324" s="1"/>
      <x:c r="B10324" s="1"/>
      <x:c r="C10324" s="1"/>
      <x:c r="D10324" s="1"/>
      <x:c r="E10324" s="1"/>
      <x:c r="F10324" s="1"/>
      <x:c r="G10324" s="1"/>
      <x:c r="H10324" s="1"/>
      <x:c r="I10324" s="53">
        <x:f t="shared" si="1922"/>
        <x:v>15</x:v>
      </x:c>
      <x:c r="J10324" s="53">
        <x:f t="shared" si="1923"/>
        <x:v>16</x:v>
      </x:c>
      <x:c r="K10324" s="53">
        <x:f t="shared" si="1924"/>
        <x:v>17</x:v>
      </x:c>
      <x:c r="L10324" s="53">
        <x:f t="shared" si="1925"/>
        <x:v>48</x:v>
      </x:c>
      <x:c r="M10324" s="54">
        <x:f t="shared" si="1926"/>
        <x:v>7296.7284244208458</x:v>
      </x:c>
      <x:c r="N10324" s="54">
        <x:f t="shared" si="1927"/>
        <x:v>4.5671725169589203</x:v>
      </x:c>
      <x:c r="O10324" s="55">
        <x:f t="shared" si="1928"/>
        <x:v>211404</x:v>
      </x:c>
      <x:c r="P10324" s="55">
        <x:f t="shared" si="1929"/>
        <x:v>35200</x:v>
      </x:c>
      <x:c r="Q10324" s="55">
        <x:f t="shared" si="1930"/>
        <x:v>139179.31292397302</x:v>
      </x:c>
      <x:c r="R10324" s="55">
        <x:f t="shared" si="1931"/>
        <x:v>17024.687076026981</x:v>
      </x:c>
      <x:c r="S10324" s="1" t="str">
        <x:f t="shared" si="1932"/>
        <x:v>NO</x:v>
      </x:c>
      <x:c r="T10324" s="1">
        <x:f t="shared" si="1933"/>
        <x:v>-9.9999999999999997E+98</x:v>
      </x:c>
    </x:row>
    <x:row r="10325">
      <x:c r="A10325" s="1"/>
      <x:c r="B10325" s="1"/>
      <x:c r="C10325" s="1"/>
      <x:c r="D10325" s="1"/>
      <x:c r="E10325" s="1"/>
      <x:c r="F10325" s="1"/>
      <x:c r="G10325" s="1"/>
      <x:c r="H10325" s="1"/>
      <x:c r="I10325" s="53">
        <x:f t="shared" si="1922"/>
        <x:v>15</x:v>
      </x:c>
      <x:c r="J10325" s="53">
        <x:f t="shared" si="1923"/>
        <x:v>16</x:v>
      </x:c>
      <x:c r="K10325" s="53">
        <x:f t="shared" si="1924"/>
        <x:v>18</x:v>
      </x:c>
      <x:c r="L10325" s="53">
        <x:f t="shared" si="1925"/>
        <x:v>49</x:v>
      </x:c>
      <x:c r="M10325" s="54">
        <x:f t="shared" si="1926"/>
        <x:v>7364.8154158794332</x:v>
      </x:c>
      <x:c r="N10325" s="54">
        <x:f t="shared" si="1927"/>
        <x:v>4.6144551499162727</x:v>
      </x:c>
      <x:c r="O10325" s="55">
        <x:f t="shared" si="1928"/>
        <x:v>214104</x:v>
      </x:c>
      <x:c r="P10325" s="55">
        <x:f t="shared" si="1929"/>
        <x:v>36080</x:v>
      </x:c>
      <x:c r="Q10325" s="55">
        <x:f t="shared" si="1930"/>
        <x:v>140361.37874790683</x:v>
      </x:c>
      <x:c r="R10325" s="55">
        <x:f t="shared" si="1931"/>
        <x:v>17662.621252093173</x:v>
      </x:c>
      <x:c r="S10325" s="1" t="str">
        <x:f t="shared" si="1932"/>
        <x:v>NO</x:v>
      </x:c>
      <x:c r="T10325" s="1">
        <x:f t="shared" si="1933"/>
        <x:v>-9.9999999999999997E+98</x:v>
      </x:c>
    </x:row>
    <x:row r="10326">
      <x:c r="A10326" s="1"/>
      <x:c r="B10326" s="1"/>
      <x:c r="C10326" s="1"/>
      <x:c r="D10326" s="1"/>
      <x:c r="E10326" s="1"/>
      <x:c r="F10326" s="1"/>
      <x:c r="G10326" s="1"/>
      <x:c r="H10326" s="1"/>
      <x:c r="I10326" s="53">
        <x:f t="shared" si="1922"/>
        <x:v>15</x:v>
      </x:c>
      <x:c r="J10326" s="53">
        <x:f t="shared" si="1923"/>
        <x:v>16</x:v>
      </x:c>
      <x:c r="K10326" s="53">
        <x:f t="shared" si="1924"/>
        <x:v>19</x:v>
      </x:c>
      <x:c r="L10326" s="53">
        <x:f t="shared" si="1925"/>
        <x:v>50</x:v>
      </x:c>
      <x:c r="M10326" s="54">
        <x:f t="shared" si="1926"/>
        <x:v>7434.4569445154548</x:v>
      </x:c>
      <x:c r="N10326" s="54">
        <x:f t="shared" si="1927"/>
        <x:v>4.6628173225801772</x:v>
      </x:c>
      <x:c r="O10326" s="55">
        <x:f t="shared" si="1928"/>
        <x:v>216804</x:v>
      </x:c>
      <x:c r="P10326" s="55">
        <x:f t="shared" si="1929"/>
        <x:v>36960</x:v>
      </x:c>
      <x:c r="Q10326" s="55">
        <x:f t="shared" si="1930"/>
        <x:v>141570.43306450441</x:v>
      </x:c>
      <x:c r="R10326" s="55">
        <x:f t="shared" si="1931"/>
        <x:v>18273.56693549559</x:v>
      </x:c>
      <x:c r="S10326" s="1" t="str">
        <x:f t="shared" si="1932"/>
        <x:v>NO</x:v>
      </x:c>
      <x:c r="T10326" s="1">
        <x:f t="shared" si="1933"/>
        <x:v>-9.9999999999999997E+98</x:v>
      </x:c>
    </x:row>
    <x:row r="10327">
      <x:c r="A10327" s="1"/>
      <x:c r="B10327" s="1"/>
      <x:c r="C10327" s="1"/>
      <x:c r="D10327" s="1"/>
      <x:c r="E10327" s="1"/>
      <x:c r="F10327" s="1"/>
      <x:c r="G10327" s="1"/>
      <x:c r="H10327" s="1"/>
      <x:c r="I10327" s="53">
        <x:f t="shared" si="1922"/>
        <x:v>15</x:v>
      </x:c>
      <x:c r="J10327" s="53">
        <x:f t="shared" si="1923"/>
        <x:v>16</x:v>
      </x:c>
      <x:c r="K10327" s="53">
        <x:f t="shared" si="1924"/>
        <x:v>20</x:v>
      </x:c>
      <x:c r="L10327" s="53">
        <x:f t="shared" si="1925"/>
        <x:v>51</x:v>
      </x:c>
      <x:c r="M10327" s="54">
        <x:f t="shared" si="1926"/>
        <x:v>7505.6812351659319</x:v>
      </x:c>
      <x:c r="N10327" s="54">
        <x:f t="shared" si="1927"/>
        <x:v>4.7122786355318969</x:v>
      </x:c>
      <x:c r="O10327" s="55">
        <x:f t="shared" si="1928"/>
        <x:v>219504</x:v>
      </x:c>
      <x:c r="P10327" s="55">
        <x:f t="shared" si="1929"/>
        <x:v>37840</x:v>
      </x:c>
      <x:c r="Q10327" s="55">
        <x:f t="shared" si="1930"/>
        <x:v>142806.96588829742</x:v>
      </x:c>
      <x:c r="R10327" s="55">
        <x:f t="shared" si="1931"/>
        <x:v>18857.034111702582</x:v>
      </x:c>
      <x:c r="S10327" s="1" t="str">
        <x:f t="shared" si="1932"/>
        <x:v>NO</x:v>
      </x:c>
      <x:c r="T10327" s="1">
        <x:f t="shared" si="1933"/>
        <x:v>-9.9999999999999997E+98</x:v>
      </x:c>
    </x:row>
    <x:row r="10328">
      <x:c r="A10328" s="1"/>
      <x:c r="B10328" s="1"/>
      <x:c r="C10328" s="1"/>
      <x:c r="D10328" s="1"/>
      <x:c r="E10328" s="1"/>
      <x:c r="F10328" s="1"/>
      <x:c r="G10328" s="1"/>
      <x:c r="H10328" s="1"/>
      <x:c r="I10328" s="53">
        <x:f t="shared" si="1922"/>
        <x:v>15</x:v>
      </x:c>
      <x:c r="J10328" s="53">
        <x:f t="shared" si="1923"/>
        <x:v>16</x:v>
      </x:c>
      <x:c r="K10328" s="53">
        <x:f t="shared" si="1924"/>
        <x:v>21</x:v>
      </x:c>
      <x:c r="L10328" s="53">
        <x:f t="shared" si="1925"/>
        <x:v>52</x:v>
      </x:c>
      <x:c r="M10328" s="54">
        <x:f t="shared" si="1926"/>
        <x:v>7578.5169753923756</x:v>
      </x:c>
      <x:c r="N10328" s="54">
        <x:f t="shared" si="1927"/>
        <x:v>4.7628590106891497</x:v>
      </x:c>
      <x:c r="O10328" s="55">
        <x:f t="shared" si="1928"/>
        <x:v>222204</x:v>
      </x:c>
      <x:c r="P10328" s="55">
        <x:f t="shared" si="1929"/>
        <x:v>38720</x:v>
      </x:c>
      <x:c r="Q10328" s="55">
        <x:f t="shared" si="1930"/>
        <x:v>144071.47526722873</x:v>
      </x:c>
      <x:c r="R10328" s="55">
        <x:f t="shared" si="1931"/>
        <x:v>19412.524732771271</x:v>
      </x:c>
      <x:c r="S10328" s="1" t="str">
        <x:f t="shared" si="1932"/>
        <x:v>NO</x:v>
      </x:c>
      <x:c r="T10328" s="1">
        <x:f t="shared" si="1933"/>
        <x:v>-9.9999999999999997E+98</x:v>
      </x:c>
    </x:row>
    <x:row r="10329">
      <x:c r="A10329" s="1"/>
      <x:c r="B10329" s="1"/>
      <x:c r="C10329" s="1"/>
      <x:c r="D10329" s="1"/>
      <x:c r="E10329" s="1"/>
      <x:c r="F10329" s="1"/>
      <x:c r="G10329" s="1"/>
      <x:c r="H10329" s="1"/>
      <x:c r="I10329" s="53">
        <x:f t="shared" si="1922"/>
        <x:v>15</x:v>
      </x:c>
      <x:c r="J10329" s="53">
        <x:f t="shared" si="1923"/>
        <x:v>16</x:v>
      </x:c>
      <x:c r="K10329" s="53">
        <x:f t="shared" si="1924"/>
        <x:v>22</x:v>
      </x:c>
      <x:c r="L10329" s="53">
        <x:f t="shared" si="1925"/>
        <x:v>53</x:v>
      </x:c>
      <x:c r="M10329" s="54">
        <x:f t="shared" si="1926"/>
        <x:v>7652.993322638772</x:v>
      </x:c>
      <x:c r="N10329" s="54">
        <x:f t="shared" si="1927"/>
        <x:v>4.814578696276925</x:v>
      </x:c>
      <x:c r="O10329" s="55">
        <x:f t="shared" si="1928"/>
        <x:v>224904</x:v>
      </x:c>
      <x:c r="P10329" s="55">
        <x:f t="shared" si="1929"/>
        <x:v>39600</x:v>
      </x:c>
      <x:c r="Q10329" s="55">
        <x:f t="shared" si="1930"/>
        <x:v>145364.46740692313</x:v>
      </x:c>
      <x:c r="R10329" s="55">
        <x:f t="shared" si="1931"/>
        <x:v>19939.532593076874</x:v>
      </x:c>
      <x:c r="S10329" s="1" t="str">
        <x:f t="shared" si="1932"/>
        <x:v>NO</x:v>
      </x:c>
      <x:c r="T10329" s="1">
        <x:f t="shared" si="1933"/>
        <x:v>-9.9999999999999997E+98</x:v>
      </x:c>
    </x:row>
    <x:row r="10330">
      <x:c r="A10330" s="1"/>
      <x:c r="B10330" s="1"/>
      <x:c r="C10330" s="1"/>
      <x:c r="D10330" s="1"/>
      <x:c r="E10330" s="1"/>
      <x:c r="F10330" s="1"/>
      <x:c r="G10330" s="1"/>
      <x:c r="H10330" s="1"/>
      <x:c r="I10330" s="53">
        <x:f t="shared" si="1922"/>
        <x:v>15</x:v>
      </x:c>
      <x:c r="J10330" s="53">
        <x:f t="shared" si="1923"/>
        <x:v>16</x:v>
      </x:c>
      <x:c r="K10330" s="53">
        <x:f t="shared" si="1924"/>
        <x:v>23</x:v>
      </x:c>
      <x:c r="L10330" s="53">
        <x:f t="shared" si="1925"/>
        <x:v>54</x:v>
      </x:c>
      <x:c r="M10330" s="54">
        <x:f t="shared" si="1926"/>
        <x:v>7729.1399114962078</x:v>
      </x:c>
      <x:c r="N10330" s="54">
        <x:f t="shared" si="1927"/>
        <x:v>4.8674582718723665</x:v>
      </x:c>
      <x:c r="O10330" s="55">
        <x:f t="shared" si="1928"/>
        <x:v>227604</x:v>
      </x:c>
      <x:c r="P10330" s="55">
        <x:f t="shared" si="1929"/>
        <x:v>40480</x:v>
      </x:c>
      <x:c r="Q10330" s="55">
        <x:f t="shared" si="1930"/>
        <x:v>146686.45679680916</x:v>
      </x:c>
      <x:c r="R10330" s="55">
        <x:f t="shared" si="1931"/>
        <x:v>20437.543203190842</x:v>
      </x:c>
      <x:c r="S10330" s="1" t="str">
        <x:f t="shared" si="1932"/>
        <x:v>NO</x:v>
      </x:c>
      <x:c r="T10330" s="1">
        <x:f t="shared" si="1933"/>
        <x:v>-9.9999999999999997E+98</x:v>
      </x:c>
    </x:row>
    <x:row r="10331">
      <x:c r="A10331" s="1"/>
      <x:c r="B10331" s="1"/>
      <x:c r="C10331" s="1"/>
      <x:c r="D10331" s="1"/>
      <x:c r="E10331" s="1"/>
      <x:c r="F10331" s="1"/>
      <x:c r="G10331" s="1"/>
      <x:c r="H10331" s="1"/>
      <x:c r="I10331" s="53">
        <x:f t="shared" si="1922"/>
        <x:v>15</x:v>
      </x:c>
      <x:c r="J10331" s="53">
        <x:f t="shared" si="1923"/>
        <x:v>16</x:v>
      </x:c>
      <x:c r="K10331" s="53">
        <x:f t="shared" si="1924"/>
        <x:v>24</x:v>
      </x:c>
      <x:c r="L10331" s="53">
        <x:f t="shared" si="1925"/>
        <x:v>55</x:v>
      </x:c>
      <x:c r="M10331" s="54">
        <x:f t="shared" si="1926"/>
        <x:v>7806.9868610757039</x:v>
      </x:c>
      <x:c r="N10331" s="54">
        <x:f t="shared" si="1927"/>
        <x:v>4.9215186535247941</x:v>
      </x:c>
      <x:c r="O10331" s="55">
        <x:f t="shared" si="1928"/>
        <x:v>230304</x:v>
      </x:c>
      <x:c r="P10331" s="55">
        <x:f t="shared" si="1929"/>
        <x:v>41360</x:v>
      </x:c>
      <x:c r="Q10331" s="55">
        <x:f t="shared" si="1930"/>
        <x:v>148037.96633811988</x:v>
      </x:c>
      <x:c r="R10331" s="55">
        <x:f t="shared" si="1931"/>
        <x:v>20906.033661880123</x:v>
      </x:c>
      <x:c r="S10331" s="1" t="str">
        <x:f t="shared" si="1932"/>
        <x:v>NO</x:v>
      </x:c>
      <x:c r="T10331" s="1">
        <x:f t="shared" si="1933"/>
        <x:v>-9.9999999999999997E+98</x:v>
      </x:c>
    </x:row>
    <x:row r="10332">
      <x:c r="A10332" s="1"/>
      <x:c r="B10332" s="1"/>
      <x:c r="C10332" s="1"/>
      <x:c r="D10332" s="1"/>
      <x:c r="E10332" s="1"/>
      <x:c r="F10332" s="1"/>
      <x:c r="G10332" s="1"/>
      <x:c r="H10332" s="1"/>
      <x:c r="I10332" s="53">
        <x:f t="shared" si="1922"/>
        <x:v>15</x:v>
      </x:c>
      <x:c r="J10332" s="53">
        <x:f t="shared" si="1923"/>
        <x:v>16</x:v>
      </x:c>
      <x:c r="K10332" s="53">
        <x:f t="shared" si="1924"/>
        <x:v>25</x:v>
      </x:c>
      <x:c r="L10332" s="53">
        <x:f t="shared" si="1925"/>
        <x:v>56</x:v>
      </x:c>
      <x:c r="M10332" s="54">
        <x:f t="shared" si="1926"/>
        <x:v>7886.5647824908019</x:v>
      </x:c>
      <x:c r="N10332" s="54">
        <x:f t="shared" si="1927"/>
        <x:v>4.9767810989519461</x:v>
      </x:c>
      <x:c r="O10332" s="55">
        <x:f t="shared" si="1928"/>
        <x:v>233004</x:v>
      </x:c>
      <x:c r="P10332" s="55">
        <x:f t="shared" si="1929"/>
        <x:v>42240</x:v>
      </x:c>
      <x:c r="Q10332" s="55">
        <x:f t="shared" si="1930"/>
        <x:v>149419.52747379866</x:v>
      </x:c>
      <x:c r="R10332" s="55">
        <x:f t="shared" si="1931"/>
        <x:v>21344.472526201338</x:v>
      </x:c>
      <x:c r="S10332" s="1" t="str">
        <x:f t="shared" si="1932"/>
        <x:v>NO</x:v>
      </x:c>
      <x:c r="T10332" s="1">
        <x:f t="shared" si="1933"/>
        <x:v>-9.9999999999999997E+98</x:v>
      </x:c>
    </x:row>
    <x:row r="10333">
      <x:c r="A10333" s="1"/>
      <x:c r="B10333" s="1"/>
      <x:c r="C10333" s="1"/>
      <x:c r="D10333" s="1"/>
      <x:c r="E10333" s="1"/>
      <x:c r="F10333" s="1"/>
      <x:c r="G10333" s="1"/>
      <x:c r="H10333" s="1"/>
      <x:c r="I10333" s="53">
        <x:f t="shared" si="1922"/>
        <x:v>15</x:v>
      </x:c>
      <x:c r="J10333" s="53">
        <x:f t="shared" si="1923"/>
        <x:v>16</x:v>
      </x:c>
      <x:c r="K10333" s="53">
        <x:f t="shared" si="1924"/>
        <x:v>26</x:v>
      </x:c>
      <x:c r="L10333" s="53">
        <x:f t="shared" si="1925"/>
        <x:v>57</x:v>
      </x:c>
      <x:c r="M10333" s="54">
        <x:f t="shared" si="1926"/>
        <x:v>7967.9047864515196</x:v>
      </x:c>
      <x:c r="N10333" s="54">
        <x:f t="shared" si="1927"/>
        <x:v>5.0332672128135556</x:v>
      </x:c>
      <x:c r="O10333" s="55">
        <x:f t="shared" si="1928"/>
        <x:v>235704</x:v>
      </x:c>
      <x:c r="P10333" s="55">
        <x:f t="shared" si="1929"/>
        <x:v>43120</x:v>
      </x:c>
      <x:c r="Q10333" s="55">
        <x:f t="shared" si="1930"/>
        <x:v>150831.68032033887</x:v>
      </x:c>
      <x:c r="R10333" s="55">
        <x:f t="shared" si="1931"/>
        <x:v>21752.31967966113</x:v>
      </x:c>
      <x:c r="S10333" s="1" t="str">
        <x:f t="shared" si="1932"/>
        <x:v>NO</x:v>
      </x:c>
      <x:c r="T10333" s="1">
        <x:f t="shared" si="1933"/>
        <x:v>-9.9999999999999997E+98</x:v>
      </x:c>
    </x:row>
    <x:row r="10334">
      <x:c r="A10334" s="1"/>
      <x:c r="B10334" s="1"/>
      <x:c r="C10334" s="1"/>
      <x:c r="D10334" s="1"/>
      <x:c r="E10334" s="1"/>
      <x:c r="F10334" s="1"/>
      <x:c r="G10334" s="1"/>
      <x:c r="H10334" s="1"/>
      <x:c r="I10334" s="53">
        <x:f t="shared" si="1922"/>
        <x:v>15</x:v>
      </x:c>
      <x:c r="J10334" s="53">
        <x:f t="shared" si="1923"/>
        <x:v>16</x:v>
      </x:c>
      <x:c r="K10334" s="53">
        <x:f t="shared" si="1924"/>
        <x:v>27</x:v>
      </x:c>
      <x:c r="L10334" s="53">
        <x:f t="shared" si="1925"/>
        <x:v>58</x:v>
      </x:c>
      <x:c r="M10334" s="54">
        <x:f t="shared" si="1926"/>
        <x:v>8051.0384909712757</x:v>
      </x:c>
      <x:c r="N10334" s="54">
        <x:f t="shared" si="1927"/>
        <x:v>5.0909989520633863</x:v>
      </x:c>
      <x:c r="O10334" s="55">
        <x:f t="shared" si="1928"/>
        <x:v>238404</x:v>
      </x:c>
      <x:c r="P10334" s="55">
        <x:f t="shared" si="1929"/>
        <x:v>44000</x:v>
      </x:c>
      <x:c r="Q10334" s="55">
        <x:f t="shared" si="1930"/>
        <x:v>152274.97380158462</x:v>
      </x:c>
      <x:c r="R10334" s="55">
        <x:f t="shared" si="1931"/>
        <x:v>22129.026198415377</x:v>
      </x:c>
      <x:c r="S10334" s="1" t="str">
        <x:f t="shared" si="1932"/>
        <x:v>NO</x:v>
      </x:c>
      <x:c r="T10334" s="1">
        <x:f t="shared" si="1933"/>
        <x:v>-9.9999999999999997E+98</x:v>
      </x:c>
    </x:row>
    <x:row r="10335">
      <x:c r="A10335" s="1"/>
      <x:c r="B10335" s="1"/>
      <x:c r="C10335" s="1"/>
      <x:c r="D10335" s="1"/>
      <x:c r="E10335" s="1"/>
      <x:c r="F10335" s="1"/>
      <x:c r="G10335" s="1"/>
      <x:c r="H10335" s="1"/>
      <x:c r="I10335" s="53">
        <x:f t="shared" si="1922"/>
        <x:v>15</x:v>
      </x:c>
      <x:c r="J10335" s="53">
        <x:f t="shared" si="1923"/>
        <x:v>16</x:v>
      </x:c>
      <x:c r="K10335" s="53">
        <x:f t="shared" si="1924"/>
        <x:v>28</x:v>
      </x:c>
      <x:c r="L10335" s="53">
        <x:f t="shared" si="1925"/>
        <x:v>59</x:v>
      </x:c>
      <x:c r="M10335" s="54">
        <x:f t="shared" si="1926"/>
        <x:v>8135.9980291884294</x:v>
      </x:c>
      <x:c r="N10335" s="54">
        <x:f t="shared" si="1927"/>
        <x:v>5.1499986313808535</x:v>
      </x:c>
      <x:c r="O10335" s="55">
        <x:f t="shared" si="1928"/>
        <x:v>241104</x:v>
      </x:c>
      <x:c r="P10335" s="55">
        <x:f t="shared" si="1929"/>
        <x:v>44880</x:v>
      </x:c>
      <x:c r="Q10335" s="55">
        <x:f t="shared" si="1930"/>
        <x:v>153749.96578452134</x:v>
      </x:c>
      <x:c r="R10335" s="55">
        <x:f t="shared" si="1931"/>
        <x:v>22474.034215478663</x:v>
      </x:c>
      <x:c r="S10335" s="1" t="str">
        <x:f t="shared" si="1932"/>
        <x:v>NO</x:v>
      </x:c>
      <x:c r="T10335" s="1">
        <x:f t="shared" si="1933"/>
        <x:v>-9.9999999999999997E+98</x:v>
      </x:c>
    </x:row>
    <x:row r="10336">
      <x:c r="A10336" s="1"/>
      <x:c r="B10336" s="1"/>
      <x:c r="C10336" s="1"/>
      <x:c r="D10336" s="1"/>
      <x:c r="E10336" s="1"/>
      <x:c r="F10336" s="1"/>
      <x:c r="G10336" s="1"/>
      <x:c r="H10336" s="1"/>
      <x:c r="I10336" s="53">
        <x:f t="shared" si="1922"/>
        <x:v>15</x:v>
      </x:c>
      <x:c r="J10336" s="53">
        <x:f t="shared" si="1923"/>
        <x:v>16</x:v>
      </x:c>
      <x:c r="K10336" s="53">
        <x:f t="shared" si="1924"/>
        <x:v>29</x:v>
      </x:c>
      <x:c r="L10336" s="53">
        <x:f t="shared" si="1925"/>
        <x:v>60</x:v>
      </x:c>
      <x:c r="M10336" s="54">
        <x:f t="shared" si="1926"/>
        <x:v>8222.8160573040841</x:v>
      </x:c>
      <x:c r="N10336" s="54">
        <x:f t="shared" si="1927"/>
        <x:v>5.2102889286833918</x:v>
      </x:c>
      <x:c r="O10336" s="55">
        <x:f t="shared" si="1928"/>
        <x:v>243804</x:v>
      </x:c>
      <x:c r="P10336" s="55">
        <x:f t="shared" si="1929"/>
        <x:v>45760</x:v>
      </x:c>
      <x:c r="Q10336" s="55">
        <x:f t="shared" si="1930"/>
        <x:v>155257.22321708477</x:v>
      </x:c>
      <x:c r="R10336" s="55">
        <x:f t="shared" si="1931"/>
        <x:v>22786.776782915229</x:v>
      </x:c>
      <x:c r="S10336" s="1" t="str">
        <x:f t="shared" si="1932"/>
        <x:v>NO</x:v>
      </x:c>
      <x:c r="T10336" s="1">
        <x:f t="shared" si="1933"/>
        <x:v>-9.9999999999999997E+98</x:v>
      </x:c>
    </x:row>
    <x:row r="10337">
      <x:c r="A10337" s="1"/>
      <x:c r="B10337" s="1"/>
      <x:c r="C10337" s="1"/>
      <x:c r="D10337" s="1"/>
      <x:c r="E10337" s="1"/>
      <x:c r="F10337" s="1"/>
      <x:c r="G10337" s="1"/>
      <x:c r="H10337" s="1"/>
      <x:c r="I10337" s="53">
        <x:f t="shared" si="1922"/>
        <x:v>15</x:v>
      </x:c>
      <x:c r="J10337" s="53">
        <x:f t="shared" si="1923"/>
        <x:v>16</x:v>
      </x:c>
      <x:c r="K10337" s="53">
        <x:f t="shared" si="1924"/>
        <x:v>30</x:v>
      </x:c>
      <x:c r="L10337" s="53">
        <x:f t="shared" si="1925"/>
        <x:v>61</x:v>
      </x:c>
      <x:c r="M10337" s="54">
        <x:f t="shared" si="1926"/>
        <x:v>8311.5257626378534</x:v>
      </x:c>
      <x:c r="N10337" s="54">
        <x:f t="shared" si="1927"/>
        <x:v>5.2718928907207312</x:v>
      </x:c>
      <x:c r="O10337" s="55">
        <x:f t="shared" si="1928"/>
        <x:v>246504</x:v>
      </x:c>
      <x:c r="P10337" s="55">
        <x:f t="shared" si="1929"/>
        <x:v>46640</x:v>
      </x:c>
      <x:c r="Q10337" s="55">
        <x:f t="shared" si="1930"/>
        <x:v>156797.3222680183</x:v>
      </x:c>
      <x:c r="R10337" s="55">
        <x:f t="shared" si="1931"/>
        <x:v>23066.677731981705</x:v>
      </x:c>
      <x:c r="S10337" s="1" t="str">
        <x:f t="shared" si="1932"/>
        <x:v>NO</x:v>
      </x:c>
      <x:c r="T10337" s="1">
        <x:f t="shared" si="1933"/>
        <x:v>-9.9999999999999997E+98</x:v>
      </x:c>
    </x:row>
    <x:row r="10338">
      <x:c r="A10338" s="1"/>
      <x:c r="B10338" s="1"/>
      <x:c r="C10338" s="1"/>
      <x:c r="D10338" s="1"/>
      <x:c r="E10338" s="1"/>
      <x:c r="F10338" s="1"/>
      <x:c r="G10338" s="1"/>
      <x:c r="H10338" s="1"/>
      <x:c r="I10338" s="53">
        <x:f t="shared" si="1922"/>
        <x:v>15</x:v>
      </x:c>
      <x:c r="J10338" s="53">
        <x:f t="shared" si="1923"/>
        <x:v>17</x:v>
      </x:c>
      <x:c r="K10338" s="53">
        <x:f t="shared" si="1924"/>
        <x:v>0</x:v>
      </x:c>
      <x:c r="L10338" s="53">
        <x:f t="shared" si="1925"/>
        <x:v>32</x:v>
      </x:c>
      <x:c r="M10338" s="54">
        <x:f t="shared" si="1926"/>
        <x:v>6415.3103419114441</x:v>
      </x:c>
      <x:c r="N10338" s="54">
        <x:f t="shared" si="1927"/>
        <x:v>3.9550766263273918</x:v>
      </x:c>
      <x:c r="O10338" s="55">
        <x:f t="shared" si="1928"/>
        <x:v>167598</x:v>
      </x:c>
      <x:c r="P10338" s="55">
        <x:f t="shared" si="1929"/>
        <x:v>20680</x:v>
      </x:c>
      <x:c r="Q10338" s="55">
        <x:f t="shared" si="1930"/>
        <x:v>123876.91565818479</x:v>
      </x:c>
      <x:c r="R10338" s="55">
        <x:f t="shared" si="1931"/>
        <x:v>3041.0843418152072</x:v>
      </x:c>
      <x:c r="S10338" s="1" t="str">
        <x:f t="shared" si="1932"/>
        <x:v>YES</x:v>
      </x:c>
      <x:c r="T10338" s="1">
        <x:f t="shared" si="1933"/>
        <x:v>3041.0843418152072</x:v>
      </x:c>
    </x:row>
    <x:row r="10339">
      <x:c r="A10339" s="1"/>
      <x:c r="B10339" s="1"/>
      <x:c r="C10339" s="1"/>
      <x:c r="D10339" s="1"/>
      <x:c r="E10339" s="1"/>
      <x:c r="F10339" s="1"/>
      <x:c r="G10339" s="1"/>
      <x:c r="H10339" s="1"/>
      <x:c r="I10339" s="53">
        <x:f t="shared" si="1922"/>
        <x:v>15</x:v>
      </x:c>
      <x:c r="J10339" s="53">
        <x:f t="shared" si="1923"/>
        <x:v>17</x:v>
      </x:c>
      <x:c r="K10339" s="53">
        <x:f t="shared" si="1924"/>
        <x:v>1</x:v>
      </x:c>
      <x:c r="L10339" s="53">
        <x:f t="shared" si="1925"/>
        <x:v>33</x:v>
      </x:c>
      <x:c r="M10339" s="54">
        <x:f t="shared" si="1926"/>
        <x:v>6460.8728419114441</x:v>
      </x:c>
      <x:c r="N10339" s="54">
        <x:f t="shared" si="1927"/>
        <x:v>3.9867172513273919</x:v>
      </x:c>
      <x:c r="O10339" s="55">
        <x:f t="shared" si="1928"/>
        <x:v>170298</x:v>
      </x:c>
      <x:c r="P10339" s="55">
        <x:f t="shared" si="1929"/>
        <x:v>21560</x:v>
      </x:c>
      <x:c r="Q10339" s="55">
        <x:f t="shared" si="1930"/>
        <x:v>124667.93128318479</x:v>
      </x:c>
      <x:c r="R10339" s="55">
        <x:f t="shared" si="1931"/>
        <x:v>4070.0687168152072</x:v>
      </x:c>
      <x:c r="S10339" s="1" t="str">
        <x:f t="shared" si="1932"/>
        <x:v>YES</x:v>
      </x:c>
      <x:c r="T10339" s="1">
        <x:f t="shared" si="1933"/>
        <x:v>4070.0687168152072</x:v>
      </x:c>
    </x:row>
    <x:row r="10340">
      <x:c r="A10340" s="1"/>
      <x:c r="B10340" s="1"/>
      <x:c r="C10340" s="1"/>
      <x:c r="D10340" s="1"/>
      <x:c r="E10340" s="1"/>
      <x:c r="F10340" s="1"/>
      <x:c r="G10340" s="1"/>
      <x:c r="H10340" s="1"/>
      <x:c r="I10340" s="53">
        <x:f t="shared" si="1922"/>
        <x:v>15</x:v>
      </x:c>
      <x:c r="J10340" s="53">
        <x:f t="shared" si="1923"/>
        <x:v>17</x:v>
      </x:c>
      <x:c r="K10340" s="53">
        <x:f t="shared" si="1924"/>
        <x:v>2</x:v>
      </x:c>
      <x:c r="L10340" s="53">
        <x:f t="shared" si="1925"/>
        <x:v>34</x:v>
      </x:c>
      <x:c r="M10340" s="54">
        <x:f t="shared" si="1926"/>
        <x:v>6507.5744044114444</x:v>
      </x:c>
      <x:c r="N10340" s="54">
        <x:f t="shared" si="1927"/>
        <x:v>4.0191488919523923</x:v>
      </x:c>
      <x:c r="O10340" s="55">
        <x:f t="shared" si="1928"/>
        <x:v>172998</x:v>
      </x:c>
      <x:c r="P10340" s="55">
        <x:f t="shared" si="1929"/>
        <x:v>22440</x:v>
      </x:c>
      <x:c r="Q10340" s="55">
        <x:f t="shared" si="1930"/>
        <x:v>125478.72229880979</x:v>
      </x:c>
      <x:c r="R10340" s="55">
        <x:f t="shared" si="1931"/>
        <x:v>5079.2777011902072</x:v>
      </x:c>
      <x:c r="S10340" s="1" t="str">
        <x:f t="shared" si="1932"/>
        <x:v>NO</x:v>
      </x:c>
      <x:c r="T10340" s="1">
        <x:f t="shared" si="1933"/>
        <x:v>-9.9999999999999997E+98</x:v>
      </x:c>
    </x:row>
    <x:row r="10341">
      <x:c r="A10341" s="1"/>
      <x:c r="B10341" s="1"/>
      <x:c r="C10341" s="1"/>
      <x:c r="D10341" s="1"/>
      <x:c r="E10341" s="1"/>
      <x:c r="F10341" s="1"/>
      <x:c r="G10341" s="1"/>
      <x:c r="H10341" s="1"/>
      <x:c r="I10341" s="53">
        <x:f t="shared" si="1922"/>
        <x:v>15</x:v>
      </x:c>
      <x:c r="J10341" s="53">
        <x:f t="shared" si="1923"/>
        <x:v>17</x:v>
      </x:c>
      <x:c r="K10341" s="53">
        <x:f t="shared" si="1924"/>
        <x:v>3</x:v>
      </x:c>
      <x:c r="L10341" s="53">
        <x:f t="shared" si="1925"/>
        <x:v>35</x:v>
      </x:c>
      <x:c r="M10341" s="54">
        <x:f t="shared" si="1926"/>
        <x:v>6555.4363868333194</x:v>
      </x:c>
      <x:c r="N10341" s="54">
        <x:f t="shared" si="1927"/>
        <x:v>4.0523863797453608</x:v>
      </x:c>
      <x:c r="O10341" s="55">
        <x:f t="shared" si="1928"/>
        <x:v>175698</x:v>
      </x:c>
      <x:c r="P10341" s="55">
        <x:f t="shared" si="1929"/>
        <x:v>23320</x:v>
      </x:c>
      <x:c r="Q10341" s="55">
        <x:f t="shared" si="1930"/>
        <x:v>126309.65949363401</x:v>
      </x:c>
      <x:c r="R10341" s="55">
        <x:f t="shared" si="1931"/>
        <x:v>6068.3405063659884</x:v>
      </x:c>
      <x:c r="S10341" s="1" t="str">
        <x:f t="shared" si="1932"/>
        <x:v>NO</x:v>
      </x:c>
      <x:c r="T10341" s="1">
        <x:f t="shared" si="1933"/>
        <x:v>-9.9999999999999997E+98</x:v>
      </x:c>
    </x:row>
    <x:row r="10342">
      <x:c r="A10342" s="1"/>
      <x:c r="B10342" s="1"/>
      <x:c r="C10342" s="1"/>
      <x:c r="D10342" s="1"/>
      <x:c r="E10342" s="1"/>
      <x:c r="F10342" s="1"/>
      <x:c r="G10342" s="1"/>
      <x:c r="H10342" s="1"/>
      <x:c r="I10342" s="53">
        <x:f t="shared" si="1922"/>
        <x:v>15</x:v>
      </x:c>
      <x:c r="J10342" s="53">
        <x:f t="shared" si="1923"/>
        <x:v>17</x:v>
      </x:c>
      <x:c r="K10342" s="53">
        <x:f t="shared" si="1924"/>
        <x:v>4</x:v>
      </x:c>
      <x:c r="L10342" s="53">
        <x:f t="shared" si="1925"/>
        <x:v>36</x:v>
      </x:c>
      <x:c r="M10342" s="54">
        <x:f t="shared" si="1926"/>
        <x:v>6604.4805025559754</x:v>
      </x:c>
      <x:c r="N10342" s="54">
        <x:f t="shared" si="1927"/>
        <x:v>4.0864447934416495</x:v>
      </x:c>
      <x:c r="O10342" s="55">
        <x:f t="shared" si="1928"/>
        <x:v>178398</x:v>
      </x:c>
      <x:c r="P10342" s="55">
        <x:f t="shared" si="1929"/>
        <x:v>24200</x:v>
      </x:c>
      <x:c r="Q10342" s="55">
        <x:f t="shared" si="1930"/>
        <x:v>127161.11983604124</x:v>
      </x:c>
      <x:c r="R10342" s="55">
        <x:f t="shared" si="1931"/>
        <x:v>7036.8801639587618</x:v>
      </x:c>
      <x:c r="S10342" s="1" t="str">
        <x:f t="shared" si="1932"/>
        <x:v>NO</x:v>
      </x:c>
      <x:c r="T10342" s="1">
        <x:f t="shared" si="1933"/>
        <x:v>-9.9999999999999997E+98</x:v>
      </x:c>
    </x:row>
    <x:row r="10343">
      <x:c r="A10343" s="1"/>
      <x:c r="B10343" s="1"/>
      <x:c r="C10343" s="1"/>
      <x:c r="D10343" s="1"/>
      <x:c r="E10343" s="1"/>
      <x:c r="F10343" s="1"/>
      <x:c r="G10343" s="1"/>
      <x:c r="H10343" s="1"/>
      <x:c r="I10343" s="53">
        <x:f t="shared" si="1922"/>
        <x:v>15</x:v>
      </x:c>
      <x:c r="J10343" s="53">
        <x:f t="shared" si="1923"/>
        <x:v>17</x:v>
      </x:c>
      <x:c r="K10343" s="53">
        <x:f t="shared" si="1924"/>
        <x:v>5</x:v>
      </x:c>
      <x:c r="L10343" s="53">
        <x:f t="shared" si="1925"/>
        <x:v>37</x:v>
      </x:c>
      <x:c r="M10343" s="54">
        <x:f t="shared" si="1926"/>
        <x:v>6654.7288264771787</x:v>
      </x:c>
      <x:c r="N10343" s="54">
        <x:f t="shared" si="1927"/>
        <x:v>4.121339462831374</x:v>
      </x:c>
      <x:c r="O10343" s="55">
        <x:f t="shared" si="1928"/>
        <x:v>181098</x:v>
      </x:c>
      <x:c r="P10343" s="55">
        <x:f t="shared" si="1929"/>
        <x:v>25080</x:v>
      </x:c>
      <x:c r="Q10343" s="55">
        <x:f t="shared" si="1930"/>
        <x:v>128033.48657078436</x:v>
      </x:c>
      <x:c r="R10343" s="55">
        <x:f t="shared" si="1931"/>
        <x:v>7984.5134292156436</x:v>
      </x:c>
      <x:c r="S10343" s="1" t="str">
        <x:f t="shared" si="1932"/>
        <x:v>NO</x:v>
      </x:c>
      <x:c r="T10343" s="1">
        <x:f t="shared" si="1933"/>
        <x:v>-9.9999999999999997E+98</x:v>
      </x:c>
    </x:row>
    <x:row r="10344">
      <x:c r="A10344" s="1"/>
      <x:c r="B10344" s="1"/>
      <x:c r="C10344" s="1"/>
      <x:c r="D10344" s="1"/>
      <x:c r="E10344" s="1"/>
      <x:c r="F10344" s="1"/>
      <x:c r="G10344" s="1"/>
      <x:c r="H10344" s="1"/>
      <x:c r="I10344" s="53">
        <x:f t="shared" si="1922"/>
        <x:v>15</x:v>
      </x:c>
      <x:c r="J10344" s="53">
        <x:f t="shared" si="1923"/>
        <x:v>17</x:v>
      </x:c>
      <x:c r="K10344" s="53">
        <x:f t="shared" si="1924"/>
        <x:v>6</x:v>
      </x:c>
      <x:c r="L10344" s="53">
        <x:f t="shared" si="1925"/>
        <x:v>38</x:v>
      </x:c>
      <x:c r="M10344" s="54">
        <x:f t="shared" si="1926"/>
        <x:v>6706.2038006588118</x:v>
      </x:c>
      <x:c r="N10344" s="54">
        <x:f t="shared" si="1927"/>
        <x:v>4.15708597267973</x:v>
      </x:c>
      <x:c r="O10344" s="55">
        <x:f t="shared" si="1928"/>
        <x:v>183798</x:v>
      </x:c>
      <x:c r="P10344" s="55">
        <x:f t="shared" si="1929"/>
        <x:v>25960</x:v>
      </x:c>
      <x:c r="Q10344" s="55">
        <x:f t="shared" si="1930"/>
        <x:v>128927.14931699327</x:v>
      </x:c>
      <x:c r="R10344" s="55">
        <x:f t="shared" si="1931"/>
        <x:v>8910.8506830067345</x:v>
      </x:c>
      <x:c r="S10344" s="1" t="str">
        <x:f t="shared" si="1932"/>
        <x:v>NO</x:v>
      </x:c>
      <x:c r="T10344" s="1">
        <x:f t="shared" si="1933"/>
        <x:v>-9.9999999999999997E+98</x:v>
      </x:c>
    </x:row>
    <x:row r="10345">
      <x:c r="A10345" s="1"/>
      <x:c r="B10345" s="1"/>
      <x:c r="C10345" s="1"/>
      <x:c r="D10345" s="1"/>
      <x:c r="E10345" s="1"/>
      <x:c r="F10345" s="1"/>
      <x:c r="G10345" s="1"/>
      <x:c r="H10345" s="1"/>
      <x:c r="I10345" s="53">
        <x:f t="shared" si="1922"/>
        <x:v>15</x:v>
      </x:c>
      <x:c r="J10345" s="53">
        <x:f t="shared" si="1923"/>
        <x:v>17</x:v>
      </x:c>
      <x:c r="K10345" s="53">
        <x:f t="shared" si="1924"/>
        <x:v>7</x:v>
      </x:c>
      <x:c r="L10345" s="53">
        <x:f t="shared" si="1925"/>
        <x:v>39</x:v>
      </x:c>
      <x:c r="M10345" s="54">
        <x:f t="shared" si="1926"/>
        <x:v>6758.9282400567727</x:v>
      </x:c>
      <x:c r="N10345" s="54">
        <x:f t="shared" si="1927"/>
        <x:v>4.1937001667060922</x:v>
      </x:c>
      <x:c r="O10345" s="55">
        <x:f t="shared" si="1928"/>
        <x:v>186498</x:v>
      </x:c>
      <x:c r="P10345" s="55">
        <x:f t="shared" si="1929"/>
        <x:v>26840</x:v>
      </x:c>
      <x:c r="Q10345" s="55">
        <x:f t="shared" si="1930"/>
        <x:v>129842.5041676523</x:v>
      </x:c>
      <x:c r="R10345" s="55">
        <x:f t="shared" si="1931"/>
        <x:v>9815.495832347704</x:v>
      </x:c>
      <x:c r="S10345" s="1" t="str">
        <x:f t="shared" si="1932"/>
        <x:v>NO</x:v>
      </x:c>
      <x:c r="T10345" s="1">
        <x:f t="shared" si="1933"/>
        <x:v>-9.9999999999999997E+98</x:v>
      </x:c>
    </x:row>
    <x:row r="10346">
      <x:c r="A10346" s="1"/>
      <x:c r="B10346" s="1"/>
      <x:c r="C10346" s="1"/>
      <x:c r="D10346" s="1"/>
      <x:c r="E10346" s="1"/>
      <x:c r="F10346" s="1"/>
      <x:c r="G10346" s="1"/>
      <x:c r="H10346" s="1"/>
      <x:c r="I10346" s="53">
        <x:f t="shared" si="1922"/>
        <x:v>15</x:v>
      </x:c>
      <x:c r="J10346" s="53">
        <x:f t="shared" si="1923"/>
        <x:v>17</x:v>
      </x:c>
      <x:c r="K10346" s="53">
        <x:f t="shared" si="1924"/>
        <x:v>8</x:v>
      </x:c>
      <x:c r="L10346" s="53">
        <x:f t="shared" si="1925"/>
        <x:v>40</x:v>
      </x:c>
      <x:c r="M10346" s="54">
        <x:f t="shared" si="1926"/>
        <x:v>6812.9253383367522</x:v>
      </x:c>
      <x:c r="N10346" s="54">
        <x:f t="shared" si="1927"/>
        <x:v>4.2311981516227446</x:v>
      </x:c>
      <x:c r="O10346" s="55">
        <x:f t="shared" si="1928"/>
        <x:v>189198</x:v>
      </x:c>
      <x:c r="P10346" s="55">
        <x:f t="shared" si="1929"/>
        <x:v>27720</x:v>
      </x:c>
      <x:c r="Q10346" s="55">
        <x:f t="shared" si="1930"/>
        <x:v>130779.95379056862</x:v>
      </x:c>
      <x:c r="R10346" s="55">
        <x:f t="shared" si="1931"/>
        <x:v>10698.046209431384</x:v>
      </x:c>
      <x:c r="S10346" s="1" t="str">
        <x:f t="shared" si="1932"/>
        <x:v>NO</x:v>
      </x:c>
      <x:c r="T10346" s="1">
        <x:f t="shared" si="1933"/>
        <x:v>-9.9999999999999997E+98</x:v>
      </x:c>
    </x:row>
    <x:row r="10347">
      <x:c r="A10347" s="1"/>
      <x:c r="B10347" s="1"/>
      <x:c r="C10347" s="1"/>
      <x:c r="D10347" s="1"/>
      <x:c r="E10347" s="1"/>
      <x:c r="F10347" s="1"/>
      <x:c r="G10347" s="1"/>
      <x:c r="H10347" s="1"/>
      <x:c r="I10347" s="53">
        <x:f t="shared" si="1922"/>
        <x:v>15</x:v>
      </x:c>
      <x:c r="J10347" s="53">
        <x:f t="shared" si="1923"/>
        <x:v>17</x:v>
      </x:c>
      <x:c r="K10347" s="53">
        <x:f t="shared" si="1924"/>
        <x:v>9</x:v>
      </x:c>
      <x:c r="L10347" s="53">
        <x:f t="shared" si="1925"/>
        <x:v>41</x:v>
      </x:c>
      <x:c r="M10347" s="54">
        <x:f t="shared" si="1926"/>
        <x:v>6868.2186737771472</x:v>
      </x:c>
      <x:c r="N10347" s="54">
        <x:f t="shared" si="1927"/>
        <x:v>4.26959630123413</x:v>
      </x:c>
      <x:c r="O10347" s="55">
        <x:f t="shared" si="1928"/>
        <x:v>191898</x:v>
      </x:c>
      <x:c r="P10347" s="55">
        <x:f t="shared" si="1929"/>
        <x:v>28600</x:v>
      </x:c>
      <x:c r="Q10347" s="55">
        <x:f t="shared" si="1930"/>
        <x:v>131739.90753085323</x:v>
      </x:c>
      <x:c r="R10347" s="55">
        <x:f t="shared" si="1931"/>
        <x:v>11558.092469146766</x:v>
      </x:c>
      <x:c r="S10347" s="1" t="str">
        <x:f t="shared" si="1932"/>
        <x:v>NO</x:v>
      </x:c>
      <x:c r="T10347" s="1">
        <x:f t="shared" si="1933"/>
        <x:v>-9.9999999999999997E+98</x:v>
      </x:c>
    </x:row>
    <x:row r="10348">
      <x:c r="A10348" s="1"/>
      <x:c r="B10348" s="1"/>
      <x:c r="C10348" s="1"/>
      <x:c r="D10348" s="1"/>
      <x:c r="E10348" s="1"/>
      <x:c r="F10348" s="1"/>
      <x:c r="G10348" s="1"/>
      <x:c r="H10348" s="1"/>
      <x:c r="I10348" s="53">
        <x:f t="shared" si="1922"/>
        <x:v>15</x:v>
      </x:c>
      <x:c r="J10348" s="53">
        <x:f t="shared" si="1923"/>
        <x:v>17</x:v>
      </x:c>
      <x:c r="K10348" s="53">
        <x:f t="shared" si="1924"/>
        <x:v>10</x:v>
      </x:c>
      <x:c r="L10348" s="53">
        <x:f t="shared" si="1925"/>
        <x:v>42</x:v>
      </x:c>
      <x:c r="M10348" s="54">
        <x:f t="shared" si="1926"/>
        <x:v>6924.8322152603596</x:v>
      </x:c>
      <x:c r="N10348" s="54">
        <x:f t="shared" si="1927"/>
        <x:v>4.3089112605974718</x:v>
      </x:c>
      <x:c r="O10348" s="55">
        <x:f t="shared" si="1928"/>
        <x:v>194598</x:v>
      </x:c>
      <x:c r="P10348" s="55">
        <x:f t="shared" si="1929"/>
        <x:v>29480</x:v>
      </x:c>
      <x:c r="Q10348" s="55">
        <x:f t="shared" si="1930"/>
        <x:v>132722.7815149368</x:v>
      </x:c>
      <x:c r="R10348" s="55">
        <x:f t="shared" si="1931"/>
        <x:v>12395.218485063204</x:v>
      </x:c>
      <x:c r="S10348" s="1" t="str">
        <x:f t="shared" si="1932"/>
        <x:v>NO</x:v>
      </x:c>
      <x:c r="T10348" s="1">
        <x:f t="shared" si="1933"/>
        <x:v>-9.9999999999999997E+98</x:v>
      </x:c>
    </x:row>
    <x:row r="10349">
      <x:c r="A10349" s="1"/>
      <x:c r="B10349" s="1"/>
      <x:c r="C10349" s="1"/>
      <x:c r="D10349" s="1"/>
      <x:c r="E10349" s="1"/>
      <x:c r="F10349" s="1"/>
      <x:c r="G10349" s="1"/>
      <x:c r="H10349" s="1"/>
      <x:c r="I10349" s="53">
        <x:f t="shared" si="1922"/>
        <x:v>15</x:v>
      </x:c>
      <x:c r="J10349" s="53">
        <x:f t="shared" si="1923"/>
        <x:v>17</x:v>
      </x:c>
      <x:c r="K10349" s="53">
        <x:f t="shared" si="1924"/>
        <x:v>11</x:v>
      </x:c>
      <x:c r="L10349" s="53">
        <x:f t="shared" si="1925"/>
        <x:v>43</x:v>
      </x:c>
      <x:c r="M10349" s="54">
        <x:f t="shared" si="1926"/>
        <x:v>6982.7903283537989</x:v>
      </x:c>
      <x:c r="N10349" s="54">
        <x:f t="shared" si="1927"/>
        <x:v>4.3491599502456939</x:v>
      </x:c>
      <x:c r="O10349" s="55">
        <x:f t="shared" si="1928"/>
        <x:v>197298</x:v>
      </x:c>
      <x:c r="P10349" s="55">
        <x:f t="shared" si="1929"/>
        <x:v>30360</x:v>
      </x:c>
      <x:c r="Q10349" s="55">
        <x:f t="shared" si="1930"/>
        <x:v>133728.99875614233</x:v>
      </x:c>
      <x:c r="R10349" s="55">
        <x:f t="shared" si="1931"/>
        <x:v>13209.001243857667</x:v>
      </x:c>
      <x:c r="S10349" s="1" t="str">
        <x:f t="shared" si="1932"/>
        <x:v>NO</x:v>
      </x:c>
      <x:c r="T10349" s="1">
        <x:f t="shared" si="1933"/>
        <x:v>-9.9999999999999997E+98</x:v>
      </x:c>
    </x:row>
    <x:row r="10350">
      <x:c r="A10350" s="1"/>
      <x:c r="B10350" s="1"/>
      <x:c r="C10350" s="1"/>
      <x:c r="D10350" s="1"/>
      <x:c r="E10350" s="1"/>
      <x:c r="F10350" s="1"/>
      <x:c r="G10350" s="1"/>
      <x:c r="H10350" s="1"/>
      <x:c r="I10350" s="53" t="n">
        <x:f t="shared" ref="I10350:I10413" si="1934">INT((ROW()-ROW($I$46))/((CARROT_CAP+1)*(MESCLUN_CAP+1)))</x:f>
        <x:v>15</x:v>
      </x:c>
      <x:c r="J10350" s="53" t="n">
        <x:f t="shared" ref="J10350:J10413" si="1935">MOD(INT((ROW()-ROW($I$46))/(MESCLUN_CAP+1)),CARROT_CAP+1)</x:f>
        <x:v>17</x:v>
      </x:c>
      <x:c r="K10350" s="53" t="n">
        <x:f t="shared" ref="K10350:K10413" si="1936">MOD(ROW()-ROW($I$46),MESCLUN_CAP+1)</x:f>
        <x:v>12</x:v>
      </x:c>
      <x:c r="L10350" s="53" t="n">
        <x:f t="shared" ref="L10350:L10413" si="1937">SUM(I10350:K10350)</x:f>
        <x:v>44</x:v>
      </x:c>
      <x:c r="M10350" s="54" t="n">
        <x:f t="shared" ref="M10350:M10413" si="1938">I10350*TOMATO_HOURS*WEEKS*(1+TOMATO_DIM)^I10350+J10350*CARROT_HOURS*WEEKS*(1+CARROT_DIM)^J10350+K10350*MESCLUN_HOURS*WEEKS*(1+MESCLUN_DIM)^K10350</x:f>
        <x:v>7042.117781481864</x:v>
      </x:c>
      <x:c r="N10350" s="54" t="n">
        <x:f t="shared" ref="N10350:N10413" si="1939">MAX(M10350-FARMER_HOURS,0)/TEMP_HOURS_PER_WORKER</x:f>
        <x:v>4.3903595704735165</x:v>
      </x:c>
      <x:c r="O10350" s="55" t="n">
        <x:f t="shared" ref="O10350:O10413" si="1940">I10350*TOMATO_PRICE+J10350*CARROT_PRICE+K10350*MESCLUN_PRICE</x:f>
        <x:v>199998</x:v>
      </x:c>
      <x:c r="P10350" s="55" t="n">
        <x:f t="shared" ref="P10350:P10413" si="1941">I10350*TOMATO_FERTILIZER+J10350*CARROT_FERTILIZER+K10350*MESCLUN_FERTILIZER</x:f>
        <x:v>31240</x:v>
      </x:c>
      <x:c r="Q10350" s="55" t="n">
        <x:f t="shared" ref="Q10350:Q10413" si="1942">MIN(M10350,FARMER_HOURS)*FARMER_RATE+MAX(M10350-FARMER_HOURS,0)*TEMP_RATE</x:f>
        <x:v>134758.9892618379</x:v>
      </x:c>
      <x:c r="R10350" s="55" t="n">
        <x:f t="shared" ref="R10350:R10413" si="1943">O10350-P10350-Q10350-FIXED_COST</x:f>
        <x:v>13999.010738162091</x:v>
      </x:c>
      <x:c r="S10350" s="1" t="str">
        <x:f t="shared" ref="S10350:S10413" si="1944">IF(AND(L10350&lt;=TOTAL_BED_CAP,N10350&lt;=TEMP_WORKER_CAP),"YES","NO")</x:f>
        <x:v>NO</x:v>
      </x:c>
      <x:c r="T10350" s="1" t="n">
        <x:f t="shared" ref="T10350:T10413" si="1945">IF(S10350="YES",R10350,-1E+99)</x:f>
        <x:v>-1e+99</x:v>
      </x:c>
    </x:row>
    <x:row r="10351">
      <x:c r="A10351" s="1"/>
      <x:c r="B10351" s="1"/>
      <x:c r="C10351" s="1"/>
      <x:c r="D10351" s="1"/>
      <x:c r="E10351" s="1"/>
      <x:c r="F10351" s="1"/>
      <x:c r="G10351" s="1"/>
      <x:c r="H10351" s="1"/>
      <x:c r="I10351" s="53">
        <x:f t="shared" si="1934"/>
        <x:v>15</x:v>
      </x:c>
      <x:c r="J10351" s="53">
        <x:f t="shared" si="1935"/>
        <x:v>17</x:v>
      </x:c>
      <x:c r="K10351" s="53">
        <x:f t="shared" si="1936"/>
        <x:v>13</x:v>
      </x:c>
      <x:c r="L10351" s="53">
        <x:f t="shared" si="1937"/>
        <x:v>45</x:v>
      </x:c>
      <x:c r="M10351" s="54">
        <x:f t="shared" si="1938"/>
        <x:v>7102.839752190248</x:v>
      </x:c>
      <x:c r="N10351" s="54">
        <x:f t="shared" si="1939"/>
        <x:v>4.4325276056876719</x:v>
      </x:c>
      <x:c r="O10351" s="55">
        <x:f t="shared" si="1940"/>
        <x:v>202698</x:v>
      </x:c>
      <x:c r="P10351" s="55">
        <x:f t="shared" si="1941"/>
        <x:v>32120</x:v>
      </x:c>
      <x:c r="Q10351" s="55">
        <x:f t="shared" si="1942"/>
        <x:v>135813.1901421918</x:v>
      </x:c>
      <x:c r="R10351" s="55">
        <x:f t="shared" si="1943"/>
        <x:v>14764.809857808199</x:v>
      </x:c>
      <x:c r="S10351" s="1" t="str">
        <x:f t="shared" si="1944"/>
        <x:v>NO</x:v>
      </x:c>
      <x:c r="T10351" s="1">
        <x:f t="shared" si="1945"/>
        <x:v>-9.9999999999999997E+98</x:v>
      </x:c>
    </x:row>
    <x:row r="10352">
      <x:c r="A10352" s="1"/>
      <x:c r="B10352" s="1"/>
      <x:c r="C10352" s="1"/>
      <x:c r="D10352" s="1"/>
      <x:c r="E10352" s="1"/>
      <x:c r="F10352" s="1"/>
      <x:c r="G10352" s="1"/>
      <x:c r="H10352" s="1"/>
      <x:c r="I10352" s="53">
        <x:f t="shared" si="1934"/>
        <x:v>15</x:v>
      </x:c>
      <x:c r="J10352" s="53">
        <x:f t="shared" si="1935"/>
        <x:v>17</x:v>
      </x:c>
      <x:c r="K10352" s="53">
        <x:f t="shared" si="1936"/>
        <x:v>14</x:v>
      </x:c>
      <x:c r="L10352" s="53">
        <x:f t="shared" si="1937"/>
        <x:v>46</x:v>
      </x:c>
      <x:c r="M10352" s="54">
        <x:f t="shared" si="1938"/>
        <x:v>7164.981833503909</x:v>
      </x:c>
      <x:c r="N10352" s="54">
        <x:f t="shared" si="1939"/>
        <x:v>4.4756818288221591</x:v>
      </x:c>
      <x:c r="O10352" s="55">
        <x:f t="shared" si="1940"/>
        <x:v>205398</x:v>
      </x:c>
      <x:c r="P10352" s="55">
        <x:f t="shared" si="1941"/>
        <x:v>33000</x:v>
      </x:c>
      <x:c r="Q10352" s="55">
        <x:f t="shared" si="1942"/>
        <x:v>136892.04572055396</x:v>
      </x:c>
      <x:c r="R10352" s="55">
        <x:f t="shared" si="1943"/>
        <x:v>15505.954279446043</x:v>
      </x:c>
      <x:c r="S10352" s="1" t="str">
        <x:f t="shared" si="1944"/>
        <x:v>NO</x:v>
      </x:c>
      <x:c r="T10352" s="1">
        <x:f t="shared" si="1945"/>
        <x:v>-9.9999999999999997E+98</x:v>
      </x:c>
    </x:row>
    <x:row r="10353">
      <x:c r="A10353" s="1"/>
      <x:c r="B10353" s="1"/>
      <x:c r="C10353" s="1"/>
      <x:c r="D10353" s="1"/>
      <x:c r="E10353" s="1"/>
      <x:c r="F10353" s="1"/>
      <x:c r="G10353" s="1"/>
      <x:c r="H10353" s="1"/>
      <x:c r="I10353" s="53">
        <x:f t="shared" si="1934"/>
        <x:v>15</x:v>
      </x:c>
      <x:c r="J10353" s="53">
        <x:f t="shared" si="1935"/>
        <x:v>17</x:v>
      </x:c>
      <x:c r="K10353" s="53">
        <x:f t="shared" si="1936"/>
        <x:v>15</x:v>
      </x:c>
      <x:c r="L10353" s="53">
        <x:f t="shared" si="1937"/>
        <x:v>47</x:v>
      </x:c>
      <x:c r="M10353" s="54">
        <x:f t="shared" si="1938"/>
        <x:v>7228.5700403800547</x:v>
      </x:c>
      <x:c r="N10353" s="54">
        <x:f t="shared" si="1939"/>
        <x:v>4.519840305819482</x:v>
      </x:c>
      <x:c r="O10353" s="55">
        <x:f t="shared" si="1940"/>
        <x:v>208098</x:v>
      </x:c>
      <x:c r="P10353" s="55">
        <x:f t="shared" si="1941"/>
        <x:v>33880</x:v>
      </x:c>
      <x:c r="Q10353" s="55">
        <x:f t="shared" si="1942"/>
        <x:v>137996.00764548706</x:v>
      </x:c>
      <x:c r="R10353" s="55">
        <x:f t="shared" si="1943"/>
        <x:v>16221.992354512942</x:v>
      </x:c>
      <x:c r="S10353" s="1" t="str">
        <x:f t="shared" si="1944"/>
        <x:v>NO</x:v>
      </x:c>
      <x:c r="T10353" s="1">
        <x:f t="shared" si="1945"/>
        <x:v>-9.9999999999999997E+98</x:v>
      </x:c>
    </x:row>
    <x:row r="10354">
      <x:c r="A10354" s="1"/>
      <x:c r="B10354" s="1"/>
      <x:c r="C10354" s="1"/>
      <x:c r="D10354" s="1"/>
      <x:c r="E10354" s="1"/>
      <x:c r="F10354" s="1"/>
      <x:c r="G10354" s="1"/>
      <x:c r="H10354" s="1"/>
      <x:c r="I10354" s="53">
        <x:f t="shared" si="1934"/>
        <x:v>15</x:v>
      </x:c>
      <x:c r="J10354" s="53">
        <x:f t="shared" si="1935"/>
        <x:v>17</x:v>
      </x:c>
      <x:c r="K10354" s="53">
        <x:f t="shared" si="1936"/>
        <x:v>16</x:v>
      </x:c>
      <x:c r="L10354" s="53">
        <x:f t="shared" si="1937"/>
        <x:v>48</x:v>
      </x:c>
      <x:c r="M10354" s="54">
        <x:f t="shared" si="1938"/>
        <x:v>7293.6308162575442</x:v>
      </x:c>
      <x:c r="N10354" s="54">
        <x:f t="shared" si="1939"/>
        <x:v>4.5650214001788498</x:v>
      </x:c>
      <x:c r="O10354" s="55">
        <x:f t="shared" si="1940"/>
        <x:v>210798</x:v>
      </x:c>
      <x:c r="P10354" s="55">
        <x:f t="shared" si="1941"/>
        <x:v>34760</x:v>
      </x:c>
      <x:c r="Q10354" s="55">
        <x:f t="shared" si="1942"/>
        <x:v>139125.53500447125</x:v>
      </x:c>
      <x:c r="R10354" s="55">
        <x:f t="shared" si="1943"/>
        <x:v>16912.464995528746</x:v>
      </x:c>
      <x:c r="S10354" s="1" t="str">
        <x:f t="shared" si="1944"/>
        <x:v>NO</x:v>
      </x:c>
      <x:c r="T10354" s="1">
        <x:f t="shared" si="1945"/>
        <x:v>-9.9999999999999997E+98</x:v>
      </x:c>
    </x:row>
    <x:row r="10355">
      <x:c r="A10355" s="1"/>
      <x:c r="B10355" s="1"/>
      <x:c r="C10355" s="1"/>
      <x:c r="D10355" s="1"/>
      <x:c r="E10355" s="1"/>
      <x:c r="F10355" s="1"/>
      <x:c r="G10355" s="1"/>
      <x:c r="H10355" s="1"/>
      <x:c r="I10355" s="53">
        <x:f t="shared" si="1934"/>
        <x:v>15</x:v>
      </x:c>
      <x:c r="J10355" s="53">
        <x:f t="shared" si="1935"/>
        <x:v>17</x:v>
      </x:c>
      <x:c r="K10355" s="53">
        <x:f t="shared" si="1936"/>
        <x:v>17</x:v>
      </x:c>
      <x:c r="L10355" s="53">
        <x:f t="shared" si="1937"/>
        <x:v>49</x:v>
      </x:c>
      <x:c r="M10355" s="54">
        <x:f t="shared" si="1938"/>
        <x:v>7360.1910397040847</x:v>
      </x:c>
      <x:c r="N10355" s="54">
        <x:f t="shared" si="1939"/>
        <x:v>4.6112437775722812</x:v>
      </x:c>
      <x:c r="O10355" s="55">
        <x:f t="shared" si="1940"/>
        <x:v>213498</x:v>
      </x:c>
      <x:c r="P10355" s="55">
        <x:f t="shared" si="1941"/>
        <x:v>35640</x:v>
      </x:c>
      <x:c r="Q10355" s="55">
        <x:f t="shared" si="1942"/>
        <x:v>140281.09443930702</x:v>
      </x:c>
      <x:c r="R10355" s="55">
        <x:f t="shared" si="1943"/>
        <x:v>17576.905560692976</x:v>
      </x:c>
      <x:c r="S10355" s="1" t="str">
        <x:f t="shared" si="1944"/>
        <x:v>NO</x:v>
      </x:c>
      <x:c r="T10355" s="1">
        <x:f t="shared" si="1945"/>
        <x:v>-9.9999999999999997E+98</x:v>
      </x:c>
    </x:row>
    <x:row r="10356">
      <x:c r="A10356" s="1"/>
      <x:c r="B10356" s="1"/>
      <x:c r="C10356" s="1"/>
      <x:c r="D10356" s="1"/>
      <x:c r="E10356" s="1"/>
      <x:c r="F10356" s="1"/>
      <x:c r="G10356" s="1"/>
      <x:c r="H10356" s="1"/>
      <x:c r="I10356" s="53">
        <x:f t="shared" si="1934"/>
        <x:v>15</x:v>
      </x:c>
      <x:c r="J10356" s="53">
        <x:f t="shared" si="1935"/>
        <x:v>17</x:v>
      </x:c>
      <x:c r="K10356" s="53">
        <x:f t="shared" si="1936"/>
        <x:v>18</x:v>
      </x:c>
      <x:c r="L10356" s="53">
        <x:f t="shared" si="1937"/>
        <x:v>50</x:v>
      </x:c>
      <x:c r="M10356" s="54">
        <x:f t="shared" si="1938"/>
        <x:v>7428.2780311626721</x:v>
      </x:c>
      <x:c r="N10356" s="54">
        <x:f t="shared" si="1939"/>
        <x:v>4.6585264105296336</x:v>
      </x:c>
      <x:c r="O10356" s="55">
        <x:f t="shared" si="1940"/>
        <x:v>216198</x:v>
      </x:c>
      <x:c r="P10356" s="55">
        <x:f t="shared" si="1941"/>
        <x:v>36520</x:v>
      </x:c>
      <x:c r="Q10356" s="55">
        <x:f t="shared" si="1942"/>
        <x:v>141463.16026324083</x:v>
      </x:c>
      <x:c r="R10356" s="55">
        <x:f t="shared" si="1943"/>
        <x:v>18214.839736759168</x:v>
      </x:c>
      <x:c r="S10356" s="1" t="str">
        <x:f t="shared" si="1944"/>
        <x:v>NO</x:v>
      </x:c>
      <x:c r="T10356" s="1">
        <x:f t="shared" si="1945"/>
        <x:v>-9.9999999999999997E+98</x:v>
      </x:c>
    </x:row>
    <x:row r="10357">
      <x:c r="A10357" s="1"/>
      <x:c r="B10357" s="1"/>
      <x:c r="C10357" s="1"/>
      <x:c r="D10357" s="1"/>
      <x:c r="E10357" s="1"/>
      <x:c r="F10357" s="1"/>
      <x:c r="G10357" s="1"/>
      <x:c r="H10357" s="1"/>
      <x:c r="I10357" s="53">
        <x:f t="shared" si="1934"/>
        <x:v>15</x:v>
      </x:c>
      <x:c r="J10357" s="53">
        <x:f t="shared" si="1935"/>
        <x:v>17</x:v>
      </x:c>
      <x:c r="K10357" s="53">
        <x:f t="shared" si="1936"/>
        <x:v>19</x:v>
      </x:c>
      <x:c r="L10357" s="53">
        <x:f t="shared" si="1937"/>
        <x:v>51</x:v>
      </x:c>
      <x:c r="M10357" s="54">
        <x:f t="shared" si="1938"/>
        <x:v>7497.9195597986936</x:v>
      </x:c>
      <x:c r="N10357" s="54">
        <x:f t="shared" si="1939"/>
        <x:v>4.7068885831935372</x:v>
      </x:c>
      <x:c r="O10357" s="55">
        <x:f t="shared" si="1940"/>
        <x:v>218898</x:v>
      </x:c>
      <x:c r="P10357" s="55">
        <x:f t="shared" si="1941"/>
        <x:v>37400</x:v>
      </x:c>
      <x:c r="Q10357" s="55">
        <x:f t="shared" si="1942"/>
        <x:v>142672.21457983844</x:v>
      </x:c>
      <x:c r="R10357" s="55">
        <x:f t="shared" si="1943"/>
        <x:v>18825.785420161556</x:v>
      </x:c>
      <x:c r="S10357" s="1" t="str">
        <x:f t="shared" si="1944"/>
        <x:v>NO</x:v>
      </x:c>
      <x:c r="T10357" s="1">
        <x:f t="shared" si="1945"/>
        <x:v>-9.9999999999999997E+98</x:v>
      </x:c>
    </x:row>
    <x:row r="10358">
      <x:c r="A10358" s="1"/>
      <x:c r="B10358" s="1"/>
      <x:c r="C10358" s="1"/>
      <x:c r="D10358" s="1"/>
      <x:c r="E10358" s="1"/>
      <x:c r="F10358" s="1"/>
      <x:c r="G10358" s="1"/>
      <x:c r="H10358" s="1"/>
      <x:c r="I10358" s="53">
        <x:f t="shared" si="1934"/>
        <x:v>15</x:v>
      </x:c>
      <x:c r="J10358" s="53">
        <x:f t="shared" si="1935"/>
        <x:v>17</x:v>
      </x:c>
      <x:c r="K10358" s="53">
        <x:f t="shared" si="1936"/>
        <x:v>20</x:v>
      </x:c>
      <x:c r="L10358" s="53">
        <x:f t="shared" si="1937"/>
        <x:v>52</x:v>
      </x:c>
      <x:c r="M10358" s="54">
        <x:f t="shared" si="1938"/>
        <x:v>7569.1438504491707</x:v>
      </x:c>
      <x:c r="N10358" s="54">
        <x:f t="shared" si="1939"/>
        <x:v>4.7563498961452577</x:v>
      </x:c>
      <x:c r="O10358" s="55">
        <x:f t="shared" si="1940"/>
        <x:v>221598</x:v>
      </x:c>
      <x:c r="P10358" s="55">
        <x:f t="shared" si="1941"/>
        <x:v>38280</x:v>
      </x:c>
      <x:c r="Q10358" s="55">
        <x:f t="shared" si="1942"/>
        <x:v>143908.74740363145</x:v>
      </x:c>
      <x:c r="R10358" s="55">
        <x:f t="shared" si="1943"/>
        <x:v>19409.252596368548</x:v>
      </x:c>
      <x:c r="S10358" s="1" t="str">
        <x:f t="shared" si="1944"/>
        <x:v>NO</x:v>
      </x:c>
      <x:c r="T10358" s="1">
        <x:f t="shared" si="1945"/>
        <x:v>-9.9999999999999997E+98</x:v>
      </x:c>
    </x:row>
    <x:row r="10359">
      <x:c r="A10359" s="1"/>
      <x:c r="B10359" s="1"/>
      <x:c r="C10359" s="1"/>
      <x:c r="D10359" s="1"/>
      <x:c r="E10359" s="1"/>
      <x:c r="F10359" s="1"/>
      <x:c r="G10359" s="1"/>
      <x:c r="H10359" s="1"/>
      <x:c r="I10359" s="53">
        <x:f t="shared" si="1934"/>
        <x:v>15</x:v>
      </x:c>
      <x:c r="J10359" s="53">
        <x:f t="shared" si="1935"/>
        <x:v>17</x:v>
      </x:c>
      <x:c r="K10359" s="53">
        <x:f t="shared" si="1936"/>
        <x:v>21</x:v>
      </x:c>
      <x:c r="L10359" s="53">
        <x:f t="shared" si="1937"/>
        <x:v>53</x:v>
      </x:c>
      <x:c r="M10359" s="54">
        <x:f t="shared" si="1938"/>
        <x:v>7641.9795906756144</x:v>
      </x:c>
      <x:c r="N10359" s="54">
        <x:f t="shared" si="1939"/>
        <x:v>4.8069302713025097</x:v>
      </x:c>
      <x:c r="O10359" s="55">
        <x:f t="shared" si="1940"/>
        <x:v>224298</x:v>
      </x:c>
      <x:c r="P10359" s="55">
        <x:f t="shared" si="1941"/>
        <x:v>39160</x:v>
      </x:c>
      <x:c r="Q10359" s="55">
        <x:f t="shared" si="1942"/>
        <x:v>145173.25678256276</x:v>
      </x:c>
      <x:c r="R10359" s="55">
        <x:f t="shared" si="1943"/>
        <x:v>19964.743217437237</x:v>
      </x:c>
      <x:c r="S10359" s="1" t="str">
        <x:f t="shared" si="1944"/>
        <x:v>NO</x:v>
      </x:c>
      <x:c r="T10359" s="1">
        <x:f t="shared" si="1945"/>
        <x:v>-9.9999999999999997E+98</x:v>
      </x:c>
    </x:row>
    <x:row r="10360">
      <x:c r="A10360" s="1"/>
      <x:c r="B10360" s="1"/>
      <x:c r="C10360" s="1"/>
      <x:c r="D10360" s="1"/>
      <x:c r="E10360" s="1"/>
      <x:c r="F10360" s="1"/>
      <x:c r="G10360" s="1"/>
      <x:c r="H10360" s="1"/>
      <x:c r="I10360" s="53">
        <x:f t="shared" si="1934"/>
        <x:v>15</x:v>
      </x:c>
      <x:c r="J10360" s="53">
        <x:f t="shared" si="1935"/>
        <x:v>17</x:v>
      </x:c>
      <x:c r="K10360" s="53">
        <x:f t="shared" si="1936"/>
        <x:v>22</x:v>
      </x:c>
      <x:c r="L10360" s="53">
        <x:f t="shared" si="1937"/>
        <x:v>54</x:v>
      </x:c>
      <x:c r="M10360" s="54">
        <x:f t="shared" si="1938"/>
        <x:v>7716.4559379220109</x:v>
      </x:c>
      <x:c r="N10360" s="54">
        <x:f t="shared" si="1939"/>
        <x:v>4.858649956890285</x:v>
      </x:c>
      <x:c r="O10360" s="55">
        <x:f t="shared" si="1940"/>
        <x:v>226998</x:v>
      </x:c>
      <x:c r="P10360" s="55">
        <x:f t="shared" si="1941"/>
        <x:v>40040</x:v>
      </x:c>
      <x:c r="Q10360" s="55">
        <x:f t="shared" si="1942"/>
        <x:v>146466.24892225713</x:v>
      </x:c>
      <x:c r="R10360" s="55">
        <x:f t="shared" si="1943"/>
        <x:v>20491.751077742869</x:v>
      </x:c>
      <x:c r="S10360" s="1" t="str">
        <x:f t="shared" si="1944"/>
        <x:v>NO</x:v>
      </x:c>
      <x:c r="T10360" s="1">
        <x:f t="shared" si="1945"/>
        <x:v>-9.9999999999999997E+98</x:v>
      </x:c>
    </x:row>
    <x:row r="10361">
      <x:c r="A10361" s="1"/>
      <x:c r="B10361" s="1"/>
      <x:c r="C10361" s="1"/>
      <x:c r="D10361" s="1"/>
      <x:c r="E10361" s="1"/>
      <x:c r="F10361" s="1"/>
      <x:c r="G10361" s="1"/>
      <x:c r="H10361" s="1"/>
      <x:c r="I10361" s="53">
        <x:f t="shared" si="1934"/>
        <x:v>15</x:v>
      </x:c>
      <x:c r="J10361" s="53">
        <x:f t="shared" si="1935"/>
        <x:v>17</x:v>
      </x:c>
      <x:c r="K10361" s="53">
        <x:f t="shared" si="1936"/>
        <x:v>23</x:v>
      </x:c>
      <x:c r="L10361" s="53">
        <x:f t="shared" si="1937"/>
        <x:v>55</x:v>
      </x:c>
      <x:c r="M10361" s="54">
        <x:f t="shared" si="1938"/>
        <x:v>7792.6025267794466</x:v>
      </x:c>
      <x:c r="N10361" s="54">
        <x:f t="shared" si="1939"/>
        <x:v>4.9115295324857264</x:v>
      </x:c>
      <x:c r="O10361" s="55">
        <x:f t="shared" si="1940"/>
        <x:v>229698</x:v>
      </x:c>
      <x:c r="P10361" s="55">
        <x:f t="shared" si="1941"/>
        <x:v>40920</x:v>
      </x:c>
      <x:c r="Q10361" s="55">
        <x:f t="shared" si="1942"/>
        <x:v>147788.23831214316</x:v>
      </x:c>
      <x:c r="R10361" s="55">
        <x:f t="shared" si="1943"/>
        <x:v>20989.761687856837</x:v>
      </x:c>
      <x:c r="S10361" s="1" t="str">
        <x:f t="shared" si="1944"/>
        <x:v>NO</x:v>
      </x:c>
      <x:c r="T10361" s="1">
        <x:f t="shared" si="1945"/>
        <x:v>-9.9999999999999997E+98</x:v>
      </x:c>
    </x:row>
    <x:row r="10362">
      <x:c r="A10362" s="1"/>
      <x:c r="B10362" s="1"/>
      <x:c r="C10362" s="1"/>
      <x:c r="D10362" s="1"/>
      <x:c r="E10362" s="1"/>
      <x:c r="F10362" s="1"/>
      <x:c r="G10362" s="1"/>
      <x:c r="H10362" s="1"/>
      <x:c r="I10362" s="53">
        <x:f t="shared" si="1934"/>
        <x:v>15</x:v>
      </x:c>
      <x:c r="J10362" s="53">
        <x:f t="shared" si="1935"/>
        <x:v>17</x:v>
      </x:c>
      <x:c r="K10362" s="53">
        <x:f t="shared" si="1936"/>
        <x:v>24</x:v>
      </x:c>
      <x:c r="L10362" s="53">
        <x:f t="shared" si="1937"/>
        <x:v>56</x:v>
      </x:c>
      <x:c r="M10362" s="54">
        <x:f t="shared" si="1938"/>
        <x:v>7870.4494763589428</x:v>
      </x:c>
      <x:c r="N10362" s="54">
        <x:f t="shared" si="1939"/>
        <x:v>4.965589914138155</x:v>
      </x:c>
      <x:c r="O10362" s="55">
        <x:f t="shared" si="1940"/>
        <x:v>232398</x:v>
      </x:c>
      <x:c r="P10362" s="55">
        <x:f t="shared" si="1941"/>
        <x:v>41800</x:v>
      </x:c>
      <x:c r="Q10362" s="55">
        <x:f t="shared" si="1942"/>
        <x:v>149139.74785345385</x:v>
      </x:c>
      <x:c r="R10362" s="55">
        <x:f t="shared" si="1943"/>
        <x:v>21458.252146546147</x:v>
      </x:c>
      <x:c r="S10362" s="1" t="str">
        <x:f t="shared" si="1944"/>
        <x:v>NO</x:v>
      </x:c>
      <x:c r="T10362" s="1">
        <x:f t="shared" si="1945"/>
        <x:v>-9.9999999999999997E+98</x:v>
      </x:c>
    </x:row>
    <x:row r="10363">
      <x:c r="A10363" s="1"/>
      <x:c r="B10363" s="1"/>
      <x:c r="C10363" s="1"/>
      <x:c r="D10363" s="1"/>
      <x:c r="E10363" s="1"/>
      <x:c r="F10363" s="1"/>
      <x:c r="G10363" s="1"/>
      <x:c r="H10363" s="1"/>
      <x:c r="I10363" s="53">
        <x:f t="shared" si="1934"/>
        <x:v>15</x:v>
      </x:c>
      <x:c r="J10363" s="53">
        <x:f t="shared" si="1935"/>
        <x:v>17</x:v>
      </x:c>
      <x:c r="K10363" s="53">
        <x:f t="shared" si="1936"/>
        <x:v>25</x:v>
      </x:c>
      <x:c r="L10363" s="53">
        <x:f t="shared" si="1937"/>
        <x:v>57</x:v>
      </x:c>
      <x:c r="M10363" s="54">
        <x:f t="shared" si="1938"/>
        <x:v>7950.0273977740408</x:v>
      </x:c>
      <x:c r="N10363" s="54">
        <x:f t="shared" si="1939"/>
        <x:v>5.0208523595653061</x:v>
      </x:c>
      <x:c r="O10363" s="55">
        <x:f t="shared" si="1940"/>
        <x:v>235098</x:v>
      </x:c>
      <x:c r="P10363" s="55">
        <x:f t="shared" si="1941"/>
        <x:v>42680</x:v>
      </x:c>
      <x:c r="Q10363" s="55">
        <x:f t="shared" si="1942"/>
        <x:v>150521.30898913264</x:v>
      </x:c>
      <x:c r="R10363" s="55">
        <x:f t="shared" si="1943"/>
        <x:v>21896.691010867362</x:v>
      </x:c>
      <x:c r="S10363" s="1" t="str">
        <x:f t="shared" si="1944"/>
        <x:v>NO</x:v>
      </x:c>
      <x:c r="T10363" s="1">
        <x:f t="shared" si="1945"/>
        <x:v>-9.9999999999999997E+98</x:v>
      </x:c>
    </x:row>
    <x:row r="10364">
      <x:c r="A10364" s="1"/>
      <x:c r="B10364" s="1"/>
      <x:c r="C10364" s="1"/>
      <x:c r="D10364" s="1"/>
      <x:c r="E10364" s="1"/>
      <x:c r="F10364" s="1"/>
      <x:c r="G10364" s="1"/>
      <x:c r="H10364" s="1"/>
      <x:c r="I10364" s="53">
        <x:f t="shared" si="1934"/>
        <x:v>15</x:v>
      </x:c>
      <x:c r="J10364" s="53">
        <x:f t="shared" si="1935"/>
        <x:v>17</x:v>
      </x:c>
      <x:c r="K10364" s="53">
        <x:f t="shared" si="1936"/>
        <x:v>26</x:v>
      </x:c>
      <x:c r="L10364" s="53">
        <x:f t="shared" si="1937"/>
        <x:v>58</x:v>
      </x:c>
      <x:c r="M10364" s="54">
        <x:f t="shared" si="1938"/>
        <x:v>8031.3674017347585</x:v>
      </x:c>
      <x:c r="N10364" s="54">
        <x:f t="shared" si="1939"/>
        <x:v>5.0773384734269156</x:v>
      </x:c>
      <x:c r="O10364" s="55">
        <x:f t="shared" si="1940"/>
        <x:v>237798</x:v>
      </x:c>
      <x:c r="P10364" s="55">
        <x:f t="shared" si="1941"/>
        <x:v>43560</x:v>
      </x:c>
      <x:c r="Q10364" s="55">
        <x:f t="shared" si="1942"/>
        <x:v>151933.4618356729</x:v>
      </x:c>
      <x:c r="R10364" s="55">
        <x:f t="shared" si="1943"/>
        <x:v>22304.538164327096</x:v>
      </x:c>
      <x:c r="S10364" s="1" t="str">
        <x:f t="shared" si="1944"/>
        <x:v>NO</x:v>
      </x:c>
      <x:c r="T10364" s="1">
        <x:f t="shared" si="1945"/>
        <x:v>-9.9999999999999997E+98</x:v>
      </x:c>
    </x:row>
    <x:row r="10365">
      <x:c r="A10365" s="1"/>
      <x:c r="B10365" s="1"/>
      <x:c r="C10365" s="1"/>
      <x:c r="D10365" s="1"/>
      <x:c r="E10365" s="1"/>
      <x:c r="F10365" s="1"/>
      <x:c r="G10365" s="1"/>
      <x:c r="H10365" s="1"/>
      <x:c r="I10365" s="53">
        <x:f t="shared" si="1934"/>
        <x:v>15</x:v>
      </x:c>
      <x:c r="J10365" s="53">
        <x:f t="shared" si="1935"/>
        <x:v>17</x:v>
      </x:c>
      <x:c r="K10365" s="53">
        <x:f t="shared" si="1936"/>
        <x:v>27</x:v>
      </x:c>
      <x:c r="L10365" s="53">
        <x:f t="shared" si="1937"/>
        <x:v>59</x:v>
      </x:c>
      <x:c r="M10365" s="54">
        <x:f t="shared" si="1938"/>
        <x:v>8114.5011062545145</x:v>
      </x:c>
      <x:c r="N10365" s="54">
        <x:f t="shared" si="1939"/>
        <x:v>5.1350702126767462</x:v>
      </x:c>
      <x:c r="O10365" s="55">
        <x:f t="shared" si="1940"/>
        <x:v>240498</x:v>
      </x:c>
      <x:c r="P10365" s="55">
        <x:f t="shared" si="1941"/>
        <x:v>44440</x:v>
      </x:c>
      <x:c r="Q10365" s="55">
        <x:f t="shared" si="1942"/>
        <x:v>153376.75531691866</x:v>
      </x:c>
      <x:c r="R10365" s="55">
        <x:f t="shared" si="1943"/>
        <x:v>22681.244683081342</x:v>
      </x:c>
      <x:c r="S10365" s="1" t="str">
        <x:f t="shared" si="1944"/>
        <x:v>NO</x:v>
      </x:c>
      <x:c r="T10365" s="1">
        <x:f t="shared" si="1945"/>
        <x:v>-9.9999999999999997E+98</x:v>
      </x:c>
    </x:row>
    <x:row r="10366">
      <x:c r="A10366" s="1"/>
      <x:c r="B10366" s="1"/>
      <x:c r="C10366" s="1"/>
      <x:c r="D10366" s="1"/>
      <x:c r="E10366" s="1"/>
      <x:c r="F10366" s="1"/>
      <x:c r="G10366" s="1"/>
      <x:c r="H10366" s="1"/>
      <x:c r="I10366" s="53">
        <x:f t="shared" si="1934"/>
        <x:v>15</x:v>
      </x:c>
      <x:c r="J10366" s="53">
        <x:f t="shared" si="1935"/>
        <x:v>17</x:v>
      </x:c>
      <x:c r="K10366" s="53">
        <x:f t="shared" si="1936"/>
        <x:v>28</x:v>
      </x:c>
      <x:c r="L10366" s="53">
        <x:f t="shared" si="1937"/>
        <x:v>60</x:v>
      </x:c>
      <x:c r="M10366" s="54">
        <x:f t="shared" si="1938"/>
        <x:v>8199.4606444716683</x:v>
      </x:c>
      <x:c r="N10366" s="54">
        <x:f t="shared" si="1939"/>
        <x:v>5.1940698919942143</x:v>
      </x:c>
      <x:c r="O10366" s="55">
        <x:f t="shared" si="1940"/>
        <x:v>243198</x:v>
      </x:c>
      <x:c r="P10366" s="55">
        <x:f t="shared" si="1941"/>
        <x:v>45320</x:v>
      </x:c>
      <x:c r="Q10366" s="55">
        <x:f t="shared" si="1942"/>
        <x:v>154851.74729985534</x:v>
      </x:c>
      <x:c r="R10366" s="55">
        <x:f t="shared" si="1943"/>
        <x:v>23026.252700144658</x:v>
      </x:c>
      <x:c r="S10366" s="1" t="str">
        <x:f t="shared" si="1944"/>
        <x:v>NO</x:v>
      </x:c>
      <x:c r="T10366" s="1">
        <x:f t="shared" si="1945"/>
        <x:v>-9.9999999999999997E+98</x:v>
      </x:c>
    </x:row>
    <x:row r="10367">
      <x:c r="A10367" s="1"/>
      <x:c r="B10367" s="1"/>
      <x:c r="C10367" s="1"/>
      <x:c r="D10367" s="1"/>
      <x:c r="E10367" s="1"/>
      <x:c r="F10367" s="1"/>
      <x:c r="G10367" s="1"/>
      <x:c r="H10367" s="1"/>
      <x:c r="I10367" s="53">
        <x:f t="shared" si="1934"/>
        <x:v>15</x:v>
      </x:c>
      <x:c r="J10367" s="53">
        <x:f t="shared" si="1935"/>
        <x:v>17</x:v>
      </x:c>
      <x:c r="K10367" s="53">
        <x:f t="shared" si="1936"/>
        <x:v>29</x:v>
      </x:c>
      <x:c r="L10367" s="53">
        <x:f t="shared" si="1937"/>
        <x:v>61</x:v>
      </x:c>
      <x:c r="M10367" s="54">
        <x:f t="shared" si="1938"/>
        <x:v>8286.2786725873229</x:v>
      </x:c>
      <x:c r="N10367" s="54">
        <x:f t="shared" si="1939"/>
        <x:v>5.2543601892967517</x:v>
      </x:c>
      <x:c r="O10367" s="55">
        <x:f t="shared" si="1940"/>
        <x:v>245898</x:v>
      </x:c>
      <x:c r="P10367" s="55">
        <x:f t="shared" si="1941"/>
        <x:v>46200</x:v>
      </x:c>
      <x:c r="Q10367" s="55">
        <x:f t="shared" si="1942"/>
        <x:v>156359.00473241881</x:v>
      </x:c>
      <x:c r="R10367" s="55">
        <x:f t="shared" si="1943"/>
        <x:v>23338.995267581195</x:v>
      </x:c>
      <x:c r="S10367" s="1" t="str">
        <x:f t="shared" si="1944"/>
        <x:v>NO</x:v>
      </x:c>
      <x:c r="T10367" s="1">
        <x:f t="shared" si="1945"/>
        <x:v>-9.9999999999999997E+98</x:v>
      </x:c>
    </x:row>
    <x:row r="10368">
      <x:c r="A10368" s="1"/>
      <x:c r="B10368" s="1"/>
      <x:c r="C10368" s="1"/>
      <x:c r="D10368" s="1"/>
      <x:c r="E10368" s="1"/>
      <x:c r="F10368" s="1"/>
      <x:c r="G10368" s="1"/>
      <x:c r="H10368" s="1"/>
      <x:c r="I10368" s="53">
        <x:f t="shared" si="1934"/>
        <x:v>15</x:v>
      </x:c>
      <x:c r="J10368" s="53">
        <x:f t="shared" si="1935"/>
        <x:v>17</x:v>
      </x:c>
      <x:c r="K10368" s="53">
        <x:f t="shared" si="1936"/>
        <x:v>30</x:v>
      </x:c>
      <x:c r="L10368" s="53">
        <x:f t="shared" si="1937"/>
        <x:v>62</x:v>
      </x:c>
      <x:c r="M10368" s="54">
        <x:f t="shared" si="1938"/>
        <x:v>8374.9883779210923</x:v>
      </x:c>
      <x:c r="N10368" s="54">
        <x:f t="shared" si="1939"/>
        <x:v>5.3159641513340921</x:v>
      </x:c>
      <x:c r="O10368" s="55">
        <x:f t="shared" si="1940"/>
        <x:v>248598</x:v>
      </x:c>
      <x:c r="P10368" s="55">
        <x:f t="shared" si="1941"/>
        <x:v>47080</x:v>
      </x:c>
      <x:c r="Q10368" s="55">
        <x:f t="shared" si="1942"/>
        <x:v>157899.1037833523</x:v>
      </x:c>
      <x:c r="R10368" s="55">
        <x:f t="shared" si="1943"/>
        <x:v>23618.896216647699</x:v>
      </x:c>
      <x:c r="S10368" s="1" t="str">
        <x:f t="shared" si="1944"/>
        <x:v>NO</x:v>
      </x:c>
      <x:c r="T10368" s="1">
        <x:f t="shared" si="1945"/>
        <x:v>-9.9999999999999997E+98</x:v>
      </x:c>
    </x:row>
    <x:row r="10369">
      <x:c r="A10369" s="1"/>
      <x:c r="B10369" s="1"/>
      <x:c r="C10369" s="1"/>
      <x:c r="D10369" s="1"/>
      <x:c r="E10369" s="1"/>
      <x:c r="F10369" s="1"/>
      <x:c r="G10369" s="1"/>
      <x:c r="H10369" s="1"/>
      <x:c r="I10369" s="53">
        <x:f t="shared" si="1934"/>
        <x:v>15</x:v>
      </x:c>
      <x:c r="J10369" s="53">
        <x:f t="shared" si="1935"/>
        <x:v>18</x:v>
      </x:c>
      <x:c r="K10369" s="53">
        <x:f t="shared" si="1936"/>
        <x:v>0</x:v>
      </x:c>
      <x:c r="L10369" s="53">
        <x:f t="shared" si="1937"/>
        <x:v>33</x:v>
      </x:c>
      <x:c r="M10369" s="54">
        <x:f t="shared" si="1938"/>
        <x:v>6481.5007362726474</x:v>
      </x:c>
      <x:c r="N10369" s="54">
        <x:f t="shared" si="1939"/>
        <x:v>4.0010421779671166</x:v>
      </x:c>
      <x:c r="O10369" s="55">
        <x:f t="shared" si="1940"/>
        <x:v>169692</x:v>
      </x:c>
      <x:c r="P10369" s="55">
        <x:f t="shared" si="1941"/>
        <x:v>21120</x:v>
      </x:c>
      <x:c r="Q10369" s="55">
        <x:f t="shared" si="1942"/>
        <x:v>125026.0544491779</x:v>
      </x:c>
      <x:c r="R10369" s="55">
        <x:f t="shared" si="1943"/>
        <x:v>3545.9455508220999</x:v>
      </x:c>
      <x:c r="S10369" s="1" t="str">
        <x:f t="shared" si="1944"/>
        <x:v>NO</x:v>
      </x:c>
      <x:c r="T10369" s="1">
        <x:f t="shared" si="1945"/>
        <x:v>-9.9999999999999997E+98</x:v>
      </x:c>
    </x:row>
    <x:row r="10370">
      <x:c r="A10370" s="1"/>
      <x:c r="B10370" s="1"/>
      <x:c r="C10370" s="1"/>
      <x:c r="D10370" s="1"/>
      <x:c r="E10370" s="1"/>
      <x:c r="F10370" s="1"/>
      <x:c r="G10370" s="1"/>
      <x:c r="H10370" s="1"/>
      <x:c r="I10370" s="53">
        <x:f t="shared" si="1934"/>
        <x:v>15</x:v>
      </x:c>
      <x:c r="J10370" s="53">
        <x:f t="shared" si="1935"/>
        <x:v>18</x:v>
      </x:c>
      <x:c r="K10370" s="53">
        <x:f t="shared" si="1936"/>
        <x:v>1</x:v>
      </x:c>
      <x:c r="L10370" s="53">
        <x:f t="shared" si="1937"/>
        <x:v>34</x:v>
      </x:c>
      <x:c r="M10370" s="54">
        <x:f t="shared" si="1938"/>
        <x:v>6527.0632362726474</x:v>
      </x:c>
      <x:c r="N10370" s="54">
        <x:f t="shared" si="1939"/>
        <x:v>4.0326828029671162</x:v>
      </x:c>
      <x:c r="O10370" s="55">
        <x:f t="shared" si="1940"/>
        <x:v>172392</x:v>
      </x:c>
      <x:c r="P10370" s="55">
        <x:f t="shared" si="1941"/>
        <x:v>22000</x:v>
      </x:c>
      <x:c r="Q10370" s="55">
        <x:f t="shared" si="1942"/>
        <x:v>125817.0700741779</x:v>
      </x:c>
      <x:c r="R10370" s="55">
        <x:f t="shared" si="1943"/>
        <x:v>4574.9299258220999</x:v>
      </x:c>
      <x:c r="S10370" s="1" t="str">
        <x:f t="shared" si="1944"/>
        <x:v>NO</x:v>
      </x:c>
      <x:c r="T10370" s="1">
        <x:f t="shared" si="1945"/>
        <x:v>-9.9999999999999997E+98</x:v>
      </x:c>
    </x:row>
    <x:row r="10371">
      <x:c r="A10371" s="1"/>
      <x:c r="B10371" s="1"/>
      <x:c r="C10371" s="1"/>
      <x:c r="D10371" s="1"/>
      <x:c r="E10371" s="1"/>
      <x:c r="F10371" s="1"/>
      <x:c r="G10371" s="1"/>
      <x:c r="H10371" s="1"/>
      <x:c r="I10371" s="53">
        <x:f t="shared" si="1934"/>
        <x:v>15</x:v>
      </x:c>
      <x:c r="J10371" s="53">
        <x:f t="shared" si="1935"/>
        <x:v>18</x:v>
      </x:c>
      <x:c r="K10371" s="53">
        <x:f t="shared" si="1936"/>
        <x:v>2</x:v>
      </x:c>
      <x:c r="L10371" s="53">
        <x:f t="shared" si="1937"/>
        <x:v>35</x:v>
      </x:c>
      <x:c r="M10371" s="54">
        <x:f t="shared" si="1938"/>
        <x:v>6573.7647987726477</x:v>
      </x:c>
      <x:c r="N10371" s="54">
        <x:f t="shared" si="1939"/>
        <x:v>4.0651144435921163</x:v>
      </x:c>
      <x:c r="O10371" s="55">
        <x:f t="shared" si="1940"/>
        <x:v>175092</x:v>
      </x:c>
      <x:c r="P10371" s="55">
        <x:f t="shared" si="1941"/>
        <x:v>22880</x:v>
      </x:c>
      <x:c r="Q10371" s="55">
        <x:f t="shared" si="1942"/>
        <x:v>126627.86108980291</x:v>
      </x:c>
      <x:c r="R10371" s="55">
        <x:f t="shared" si="1943"/>
        <x:v>5584.1389101970854</x:v>
      </x:c>
      <x:c r="S10371" s="1" t="str">
        <x:f t="shared" si="1944"/>
        <x:v>NO</x:v>
      </x:c>
      <x:c r="T10371" s="1">
        <x:f t="shared" si="1945"/>
        <x:v>-9.9999999999999997E+98</x:v>
      </x:c>
    </x:row>
    <x:row r="10372">
      <x:c r="A10372" s="1"/>
      <x:c r="B10372" s="1"/>
      <x:c r="C10372" s="1"/>
      <x:c r="D10372" s="1"/>
      <x:c r="E10372" s="1"/>
      <x:c r="F10372" s="1"/>
      <x:c r="G10372" s="1"/>
      <x:c r="H10372" s="1"/>
      <x:c r="I10372" s="53">
        <x:f t="shared" si="1934"/>
        <x:v>15</x:v>
      </x:c>
      <x:c r="J10372" s="53">
        <x:f t="shared" si="1935"/>
        <x:v>18</x:v>
      </x:c>
      <x:c r="K10372" s="53">
        <x:f t="shared" si="1936"/>
        <x:v>3</x:v>
      </x:c>
      <x:c r="L10372" s="53">
        <x:f t="shared" si="1937"/>
        <x:v>36</x:v>
      </x:c>
      <x:c r="M10372" s="54">
        <x:f t="shared" si="1938"/>
        <x:v>6621.6267811945227</x:v>
      </x:c>
      <x:c r="N10372" s="54">
        <x:f t="shared" si="1939"/>
        <x:v>4.0983519313850856</x:v>
      </x:c>
      <x:c r="O10372" s="55">
        <x:f t="shared" si="1940"/>
        <x:v>177792</x:v>
      </x:c>
      <x:c r="P10372" s="55">
        <x:f t="shared" si="1941"/>
        <x:v>23760</x:v>
      </x:c>
      <x:c r="Q10372" s="55">
        <x:f t="shared" si="1942"/>
        <x:v>127458.79828462713</x:v>
      </x:c>
      <x:c r="R10372" s="55">
        <x:f t="shared" si="1943"/>
        <x:v>6573.2017153728666</x:v>
      </x:c>
      <x:c r="S10372" s="1" t="str">
        <x:f t="shared" si="1944"/>
        <x:v>NO</x:v>
      </x:c>
      <x:c r="T10372" s="1">
        <x:f t="shared" si="1945"/>
        <x:v>-9.9999999999999997E+98</x:v>
      </x:c>
    </x:row>
    <x:row r="10373">
      <x:c r="A10373" s="1"/>
      <x:c r="B10373" s="1"/>
      <x:c r="C10373" s="1"/>
      <x:c r="D10373" s="1"/>
      <x:c r="E10373" s="1"/>
      <x:c r="F10373" s="1"/>
      <x:c r="G10373" s="1"/>
      <x:c r="H10373" s="1"/>
      <x:c r="I10373" s="53">
        <x:f t="shared" si="1934"/>
        <x:v>15</x:v>
      </x:c>
      <x:c r="J10373" s="53">
        <x:f t="shared" si="1935"/>
        <x:v>18</x:v>
      </x:c>
      <x:c r="K10373" s="53">
        <x:f t="shared" si="1936"/>
        <x:v>4</x:v>
      </x:c>
      <x:c r="L10373" s="53">
        <x:f t="shared" si="1937"/>
        <x:v>37</x:v>
      </x:c>
      <x:c r="M10373" s="54">
        <x:f t="shared" si="1938"/>
        <x:v>6670.6708969171787</x:v>
      </x:c>
      <x:c r="N10373" s="54">
        <x:f t="shared" si="1939"/>
        <x:v>4.1324103450813743</x:v>
      </x:c>
      <x:c r="O10373" s="55">
        <x:f t="shared" si="1940"/>
        <x:v>180492</x:v>
      </x:c>
      <x:c r="P10373" s="55">
        <x:f t="shared" si="1941"/>
        <x:v>24640</x:v>
      </x:c>
      <x:c r="Q10373" s="55">
        <x:f t="shared" si="1942"/>
        <x:v>128310.25862703435</x:v>
      </x:c>
      <x:c r="R10373" s="55">
        <x:f t="shared" si="1943"/>
        <x:v>7541.7413729656546</x:v>
      </x:c>
      <x:c r="S10373" s="1" t="str">
        <x:f t="shared" si="1944"/>
        <x:v>NO</x:v>
      </x:c>
      <x:c r="T10373" s="1">
        <x:f t="shared" si="1945"/>
        <x:v>-9.9999999999999997E+98</x:v>
      </x:c>
    </x:row>
    <x:row r="10374">
      <x:c r="A10374" s="1"/>
      <x:c r="B10374" s="1"/>
      <x:c r="C10374" s="1"/>
      <x:c r="D10374" s="1"/>
      <x:c r="E10374" s="1"/>
      <x:c r="F10374" s="1"/>
      <x:c r="G10374" s="1"/>
      <x:c r="H10374" s="1"/>
      <x:c r="I10374" s="53">
        <x:f t="shared" si="1934"/>
        <x:v>15</x:v>
      </x:c>
      <x:c r="J10374" s="53">
        <x:f t="shared" si="1935"/>
        <x:v>18</x:v>
      </x:c>
      <x:c r="K10374" s="53">
        <x:f t="shared" si="1936"/>
        <x:v>5</x:v>
      </x:c>
      <x:c r="L10374" s="53">
        <x:f t="shared" si="1937"/>
        <x:v>38</x:v>
      </x:c>
      <x:c r="M10374" s="54">
        <x:f t="shared" si="1938"/>
        <x:v>6720.919220838382</x:v>
      </x:c>
      <x:c r="N10374" s="54">
        <x:f t="shared" si="1939"/>
        <x:v>4.1673050144710988</x:v>
      </x:c>
      <x:c r="O10374" s="55">
        <x:f t="shared" si="1940"/>
        <x:v>183192</x:v>
      </x:c>
      <x:c r="P10374" s="55">
        <x:f t="shared" si="1941"/>
        <x:v>25520</x:v>
      </x:c>
      <x:c r="Q10374" s="55">
        <x:f t="shared" si="1942"/>
        <x:v>129182.62536177746</x:v>
      </x:c>
      <x:c r="R10374" s="55">
        <x:f t="shared" si="1943"/>
        <x:v>8489.3746382225363</x:v>
      </x:c>
      <x:c r="S10374" s="1" t="str">
        <x:f t="shared" si="1944"/>
        <x:v>NO</x:v>
      </x:c>
      <x:c r="T10374" s="1">
        <x:f t="shared" si="1945"/>
        <x:v>-9.9999999999999997E+98</x:v>
      </x:c>
    </x:row>
    <x:row r="10375">
      <x:c r="A10375" s="1"/>
      <x:c r="B10375" s="1"/>
      <x:c r="C10375" s="1"/>
      <x:c r="D10375" s="1"/>
      <x:c r="E10375" s="1"/>
      <x:c r="F10375" s="1"/>
      <x:c r="G10375" s="1"/>
      <x:c r="H10375" s="1"/>
      <x:c r="I10375" s="53">
        <x:f t="shared" si="1934"/>
        <x:v>15</x:v>
      </x:c>
      <x:c r="J10375" s="53">
        <x:f t="shared" si="1935"/>
        <x:v>18</x:v>
      </x:c>
      <x:c r="K10375" s="53">
        <x:f t="shared" si="1936"/>
        <x:v>6</x:v>
      </x:c>
      <x:c r="L10375" s="53">
        <x:f t="shared" si="1937"/>
        <x:v>39</x:v>
      </x:c>
      <x:c r="M10375" s="54">
        <x:f t="shared" si="1938"/>
        <x:v>6772.3941950200151</x:v>
      </x:c>
      <x:c r="N10375" s="54">
        <x:f t="shared" si="1939"/>
        <x:v>4.2030515243194548</x:v>
      </x:c>
      <x:c r="O10375" s="55">
        <x:f t="shared" si="1940"/>
        <x:v>185892</x:v>
      </x:c>
      <x:c r="P10375" s="55">
        <x:f t="shared" si="1941"/>
        <x:v>26400</x:v>
      </x:c>
      <x:c r="Q10375" s="55">
        <x:f t="shared" si="1942"/>
        <x:v>130076.28810798637</x:v>
      </x:c>
      <x:c r="R10375" s="55">
        <x:f t="shared" si="1943"/>
        <x:v>9415.7118920136272</x:v>
      </x:c>
      <x:c r="S10375" s="1" t="str">
        <x:f t="shared" si="1944"/>
        <x:v>NO</x:v>
      </x:c>
      <x:c r="T10375" s="1">
        <x:f t="shared" si="1945"/>
        <x:v>-9.9999999999999997E+98</x:v>
      </x:c>
    </x:row>
    <x:row r="10376">
      <x:c r="A10376" s="1"/>
      <x:c r="B10376" s="1"/>
      <x:c r="C10376" s="1"/>
      <x:c r="D10376" s="1"/>
      <x:c r="E10376" s="1"/>
      <x:c r="F10376" s="1"/>
      <x:c r="G10376" s="1"/>
      <x:c r="H10376" s="1"/>
      <x:c r="I10376" s="53">
        <x:f t="shared" si="1934"/>
        <x:v>15</x:v>
      </x:c>
      <x:c r="J10376" s="53">
        <x:f t="shared" si="1935"/>
        <x:v>18</x:v>
      </x:c>
      <x:c r="K10376" s="53">
        <x:f t="shared" si="1936"/>
        <x:v>7</x:v>
      </x:c>
      <x:c r="L10376" s="53">
        <x:f t="shared" si="1937"/>
        <x:v>40</x:v>
      </x:c>
      <x:c r="M10376" s="54">
        <x:f t="shared" si="1938"/>
        <x:v>6825.118634417976</x:v>
      </x:c>
      <x:c r="N10376" s="54">
        <x:f t="shared" si="1939"/>
        <x:v>4.2396657183458171</x:v>
      </x:c>
      <x:c r="O10376" s="55">
        <x:f t="shared" si="1940"/>
        <x:v>188592</x:v>
      </x:c>
      <x:c r="P10376" s="55">
        <x:f t="shared" si="1941"/>
        <x:v>27280</x:v>
      </x:c>
      <x:c r="Q10376" s="55">
        <x:f t="shared" si="1942"/>
        <x:v>130991.64295864542</x:v>
      </x:c>
      <x:c r="R10376" s="55">
        <x:f t="shared" si="1943"/>
        <x:v>10320.357041354582</x:v>
      </x:c>
      <x:c r="S10376" s="1" t="str">
        <x:f t="shared" si="1944"/>
        <x:v>NO</x:v>
      </x:c>
      <x:c r="T10376" s="1">
        <x:f t="shared" si="1945"/>
        <x:v>-9.9999999999999997E+98</x:v>
      </x:c>
    </x:row>
    <x:row r="10377">
      <x:c r="A10377" s="1"/>
      <x:c r="B10377" s="1"/>
      <x:c r="C10377" s="1"/>
      <x:c r="D10377" s="1"/>
      <x:c r="E10377" s="1"/>
      <x:c r="F10377" s="1"/>
      <x:c r="G10377" s="1"/>
      <x:c r="H10377" s="1"/>
      <x:c r="I10377" s="53">
        <x:f t="shared" si="1934"/>
        <x:v>15</x:v>
      </x:c>
      <x:c r="J10377" s="53">
        <x:f t="shared" si="1935"/>
        <x:v>18</x:v>
      </x:c>
      <x:c r="K10377" s="53">
        <x:f t="shared" si="1936"/>
        <x:v>8</x:v>
      </x:c>
      <x:c r="L10377" s="53">
        <x:f t="shared" si="1937"/>
        <x:v>41</x:v>
      </x:c>
      <x:c r="M10377" s="54">
        <x:f t="shared" si="1938"/>
        <x:v>6879.1157326979555</x:v>
      </x:c>
      <x:c r="N10377" s="54">
        <x:f t="shared" si="1939"/>
        <x:v>4.2771637032624694</x:v>
      </x:c>
      <x:c r="O10377" s="55">
        <x:f t="shared" si="1940"/>
        <x:v>191292</x:v>
      </x:c>
      <x:c r="P10377" s="55">
        <x:f t="shared" si="1941"/>
        <x:v>28160</x:v>
      </x:c>
      <x:c r="Q10377" s="55">
        <x:f t="shared" si="1942"/>
        <x:v>131929.09258156171</x:v>
      </x:c>
      <x:c r="R10377" s="55">
        <x:f t="shared" si="1943"/>
        <x:v>11202.907418438292</x:v>
      </x:c>
      <x:c r="S10377" s="1" t="str">
        <x:f t="shared" si="1944"/>
        <x:v>NO</x:v>
      </x:c>
      <x:c r="T10377" s="1">
        <x:f t="shared" si="1945"/>
        <x:v>-9.9999999999999997E+98</x:v>
      </x:c>
    </x:row>
    <x:row r="10378">
      <x:c r="A10378" s="1"/>
      <x:c r="B10378" s="1"/>
      <x:c r="C10378" s="1"/>
      <x:c r="D10378" s="1"/>
      <x:c r="E10378" s="1"/>
      <x:c r="F10378" s="1"/>
      <x:c r="G10378" s="1"/>
      <x:c r="H10378" s="1"/>
      <x:c r="I10378" s="53">
        <x:f t="shared" si="1934"/>
        <x:v>15</x:v>
      </x:c>
      <x:c r="J10378" s="53">
        <x:f t="shared" si="1935"/>
        <x:v>18</x:v>
      </x:c>
      <x:c r="K10378" s="53">
        <x:f t="shared" si="1936"/>
        <x:v>9</x:v>
      </x:c>
      <x:c r="L10378" s="53">
        <x:f t="shared" si="1937"/>
        <x:v>42</x:v>
      </x:c>
      <x:c r="M10378" s="54">
        <x:f t="shared" si="1938"/>
        <x:v>6934.4090681383504</x:v>
      </x:c>
      <x:c r="N10378" s="54">
        <x:f t="shared" si="1939"/>
        <x:v>4.3155618528738549</x:v>
      </x:c>
      <x:c r="O10378" s="55">
        <x:f t="shared" si="1940"/>
        <x:v>193992</x:v>
      </x:c>
      <x:c r="P10378" s="55">
        <x:f t="shared" si="1941"/>
        <x:v>29040</x:v>
      </x:c>
      <x:c r="Q10378" s="55">
        <x:f t="shared" si="1942"/>
        <x:v>132889.04632184637</x:v>
      </x:c>
      <x:c r="R10378" s="55">
        <x:f t="shared" si="1943"/>
        <x:v>12062.95367815363</x:v>
      </x:c>
      <x:c r="S10378" s="1" t="str">
        <x:f t="shared" si="1944"/>
        <x:v>NO</x:v>
      </x:c>
      <x:c r="T10378" s="1">
        <x:f t="shared" si="1945"/>
        <x:v>-9.9999999999999997E+98</x:v>
      </x:c>
    </x:row>
    <x:row r="10379">
      <x:c r="A10379" s="1"/>
      <x:c r="B10379" s="1"/>
      <x:c r="C10379" s="1"/>
      <x:c r="D10379" s="1"/>
      <x:c r="E10379" s="1"/>
      <x:c r="F10379" s="1"/>
      <x:c r="G10379" s="1"/>
      <x:c r="H10379" s="1"/>
      <x:c r="I10379" s="53">
        <x:f t="shared" si="1934"/>
        <x:v>15</x:v>
      </x:c>
      <x:c r="J10379" s="53">
        <x:f t="shared" si="1935"/>
        <x:v>18</x:v>
      </x:c>
      <x:c r="K10379" s="53">
        <x:f t="shared" si="1936"/>
        <x:v>10</x:v>
      </x:c>
      <x:c r="L10379" s="53">
        <x:f t="shared" si="1937"/>
        <x:v>43</x:v>
      </x:c>
      <x:c r="M10379" s="54">
        <x:f t="shared" si="1938"/>
        <x:v>6991.0226096215629</x:v>
      </x:c>
      <x:c r="N10379" s="54">
        <x:f t="shared" si="1939"/>
        <x:v>4.3548768122371966</x:v>
      </x:c>
      <x:c r="O10379" s="55">
        <x:f t="shared" si="1940"/>
        <x:v>196692</x:v>
      </x:c>
      <x:c r="P10379" s="55">
        <x:f t="shared" si="1941"/>
        <x:v>29920</x:v>
      </x:c>
      <x:c r="Q10379" s="55">
        <x:f t="shared" si="1942"/>
        <x:v>133871.9203059299</x:v>
      </x:c>
      <x:c r="R10379" s="55">
        <x:f t="shared" si="1943"/>
        <x:v>12900.079694070097</x:v>
      </x:c>
      <x:c r="S10379" s="1" t="str">
        <x:f t="shared" si="1944"/>
        <x:v>NO</x:v>
      </x:c>
      <x:c r="T10379" s="1">
        <x:f t="shared" si="1945"/>
        <x:v>-9.9999999999999997E+98</x:v>
      </x:c>
    </x:row>
    <x:row r="10380">
      <x:c r="A10380" s="1"/>
      <x:c r="B10380" s="1"/>
      <x:c r="C10380" s="1"/>
      <x:c r="D10380" s="1"/>
      <x:c r="E10380" s="1"/>
      <x:c r="F10380" s="1"/>
      <x:c r="G10380" s="1"/>
      <x:c r="H10380" s="1"/>
      <x:c r="I10380" s="53">
        <x:f t="shared" si="1934"/>
        <x:v>15</x:v>
      </x:c>
      <x:c r="J10380" s="53">
        <x:f t="shared" si="1935"/>
        <x:v>18</x:v>
      </x:c>
      <x:c r="K10380" s="53">
        <x:f t="shared" si="1936"/>
        <x:v>11</x:v>
      </x:c>
      <x:c r="L10380" s="53">
        <x:f t="shared" si="1937"/>
        <x:v>44</x:v>
      </x:c>
      <x:c r="M10380" s="54">
        <x:f t="shared" si="1938"/>
        <x:v>7048.9807227150022</x:v>
      </x:c>
      <x:c r="N10380" s="54">
        <x:f t="shared" si="1939"/>
        <x:v>4.3951255018854178</x:v>
      </x:c>
      <x:c r="O10380" s="55">
        <x:f t="shared" si="1940"/>
        <x:v>199392</x:v>
      </x:c>
      <x:c r="P10380" s="55">
        <x:f t="shared" si="1941"/>
        <x:v>30800</x:v>
      </x:c>
      <x:c r="Q10380" s="55">
        <x:f t="shared" si="1942"/>
        <x:v>134878.13754713547</x:v>
      </x:c>
      <x:c r="R10380" s="55">
        <x:f t="shared" si="1943"/>
        <x:v>13713.86245286453</x:v>
      </x:c>
      <x:c r="S10380" s="1" t="str">
        <x:f t="shared" si="1944"/>
        <x:v>NO</x:v>
      </x:c>
      <x:c r="T10380" s="1">
        <x:f t="shared" si="1945"/>
        <x:v>-9.9999999999999997E+98</x:v>
      </x:c>
    </x:row>
    <x:row r="10381">
      <x:c r="A10381" s="1"/>
      <x:c r="B10381" s="1"/>
      <x:c r="C10381" s="1"/>
      <x:c r="D10381" s="1"/>
      <x:c r="E10381" s="1"/>
      <x:c r="F10381" s="1"/>
      <x:c r="G10381" s="1"/>
      <x:c r="H10381" s="1"/>
      <x:c r="I10381" s="53">
        <x:f t="shared" si="1934"/>
        <x:v>15</x:v>
      </x:c>
      <x:c r="J10381" s="53">
        <x:f t="shared" si="1935"/>
        <x:v>18</x:v>
      </x:c>
      <x:c r="K10381" s="53">
        <x:f t="shared" si="1936"/>
        <x:v>12</x:v>
      </x:c>
      <x:c r="L10381" s="53">
        <x:f t="shared" si="1937"/>
        <x:v>45</x:v>
      </x:c>
      <x:c r="M10381" s="54">
        <x:f t="shared" si="1938"/>
        <x:v>7108.3081758430662</x:v>
      </x:c>
      <x:c r="N10381" s="54">
        <x:f t="shared" si="1939"/>
        <x:v>4.4363251221132405</x:v>
      </x:c>
      <x:c r="O10381" s="55">
        <x:f t="shared" si="1940"/>
        <x:v>202092</x:v>
      </x:c>
      <x:c r="P10381" s="55">
        <x:f t="shared" si="1941"/>
        <x:v>31680</x:v>
      </x:c>
      <x:c r="Q10381" s="55">
        <x:f t="shared" si="1942"/>
        <x:v>135908.12805283099</x:v>
      </x:c>
      <x:c r="R10381" s="55">
        <x:f t="shared" si="1943"/>
        <x:v>14503.871947169013</x:v>
      </x:c>
      <x:c r="S10381" s="1" t="str">
        <x:f t="shared" si="1944"/>
        <x:v>NO</x:v>
      </x:c>
      <x:c r="T10381" s="1">
        <x:f t="shared" si="1945"/>
        <x:v>-9.9999999999999997E+98</x:v>
      </x:c>
    </x:row>
    <x:row r="10382">
      <x:c r="A10382" s="1"/>
      <x:c r="B10382" s="1"/>
      <x:c r="C10382" s="1"/>
      <x:c r="D10382" s="1"/>
      <x:c r="E10382" s="1"/>
      <x:c r="F10382" s="1"/>
      <x:c r="G10382" s="1"/>
      <x:c r="H10382" s="1"/>
      <x:c r="I10382" s="53">
        <x:f t="shared" si="1934"/>
        <x:v>15</x:v>
      </x:c>
      <x:c r="J10382" s="53">
        <x:f t="shared" si="1935"/>
        <x:v>18</x:v>
      </x:c>
      <x:c r="K10382" s="53">
        <x:f t="shared" si="1936"/>
        <x:v>13</x:v>
      </x:c>
      <x:c r="L10382" s="53">
        <x:f t="shared" si="1937"/>
        <x:v>46</x:v>
      </x:c>
      <x:c r="M10382" s="54">
        <x:f t="shared" si="1938"/>
        <x:v>7169.0301465514513</x:v>
      </x:c>
      <x:c r="N10382" s="54">
        <x:f t="shared" si="1939"/>
        <x:v>4.4784931573273967</x:v>
      </x:c>
      <x:c r="O10382" s="55">
        <x:f t="shared" si="1940"/>
        <x:v>204792</x:v>
      </x:c>
      <x:c r="P10382" s="55">
        <x:f t="shared" si="1941"/>
        <x:v>32560</x:v>
      </x:c>
      <x:c r="Q10382" s="55">
        <x:f t="shared" si="1942"/>
        <x:v>136962.32893318491</x:v>
      </x:c>
      <x:c r="R10382" s="55">
        <x:f t="shared" si="1943"/>
        <x:v>15269.671066815092</x:v>
      </x:c>
      <x:c r="S10382" s="1" t="str">
        <x:f t="shared" si="1944"/>
        <x:v>NO</x:v>
      </x:c>
      <x:c r="T10382" s="1">
        <x:f t="shared" si="1945"/>
        <x:v>-9.9999999999999997E+98</x:v>
      </x:c>
    </x:row>
    <x:row r="10383">
      <x:c r="A10383" s="1"/>
      <x:c r="B10383" s="1"/>
      <x:c r="C10383" s="1"/>
      <x:c r="D10383" s="1"/>
      <x:c r="E10383" s="1"/>
      <x:c r="F10383" s="1"/>
      <x:c r="G10383" s="1"/>
      <x:c r="H10383" s="1"/>
      <x:c r="I10383" s="53">
        <x:f t="shared" si="1934"/>
        <x:v>15</x:v>
      </x:c>
      <x:c r="J10383" s="53">
        <x:f t="shared" si="1935"/>
        <x:v>18</x:v>
      </x:c>
      <x:c r="K10383" s="53">
        <x:f t="shared" si="1936"/>
        <x:v>14</x:v>
      </x:c>
      <x:c r="L10383" s="53">
        <x:f t="shared" si="1937"/>
        <x:v>47</x:v>
      </x:c>
      <x:c r="M10383" s="54">
        <x:f t="shared" si="1938"/>
        <x:v>7231.1722278651123</x:v>
      </x:c>
      <x:c r="N10383" s="54">
        <x:f t="shared" si="1939"/>
        <x:v>4.521647380461884</x:v>
      </x:c>
      <x:c r="O10383" s="55">
        <x:f t="shared" si="1940"/>
        <x:v>207492</x:v>
      </x:c>
      <x:c r="P10383" s="55">
        <x:f t="shared" si="1941"/>
        <x:v>33440</x:v>
      </x:c>
      <x:c r="Q10383" s="55">
        <x:f t="shared" si="1942"/>
        <x:v>138041.18451154709</x:v>
      </x:c>
      <x:c r="R10383" s="55">
        <x:f t="shared" si="1943"/>
        <x:v>16010.815488452907</x:v>
      </x:c>
      <x:c r="S10383" s="1" t="str">
        <x:f t="shared" si="1944"/>
        <x:v>NO</x:v>
      </x:c>
      <x:c r="T10383" s="1">
        <x:f t="shared" si="1945"/>
        <x:v>-9.9999999999999997E+98</x:v>
      </x:c>
    </x:row>
    <x:row r="10384">
      <x:c r="A10384" s="1"/>
      <x:c r="B10384" s="1"/>
      <x:c r="C10384" s="1"/>
      <x:c r="D10384" s="1"/>
      <x:c r="E10384" s="1"/>
      <x:c r="F10384" s="1"/>
      <x:c r="G10384" s="1"/>
      <x:c r="H10384" s="1"/>
      <x:c r="I10384" s="53">
        <x:f t="shared" si="1934"/>
        <x:v>15</x:v>
      </x:c>
      <x:c r="J10384" s="53">
        <x:f t="shared" si="1935"/>
        <x:v>18</x:v>
      </x:c>
      <x:c r="K10384" s="53">
        <x:f t="shared" si="1936"/>
        <x:v>15</x:v>
      </x:c>
      <x:c r="L10384" s="53">
        <x:f t="shared" si="1937"/>
        <x:v>48</x:v>
      </x:c>
      <x:c r="M10384" s="54">
        <x:f t="shared" si="1938"/>
        <x:v>7294.760434741258</x:v>
      </x:c>
      <x:c r="N10384" s="54">
        <x:f t="shared" si="1939"/>
        <x:v>4.5658058574592069</x:v>
      </x:c>
      <x:c r="O10384" s="55">
        <x:f t="shared" si="1940"/>
        <x:v>210192</x:v>
      </x:c>
      <x:c r="P10384" s="55">
        <x:f t="shared" si="1941"/>
        <x:v>34320</x:v>
      </x:c>
      <x:c r="Q10384" s="55">
        <x:f t="shared" si="1942"/>
        <x:v>139145.14643648016</x:v>
      </x:c>
      <x:c r="R10384" s="55">
        <x:f t="shared" si="1943"/>
        <x:v>16726.853563519835</x:v>
      </x:c>
      <x:c r="S10384" s="1" t="str">
        <x:f t="shared" si="1944"/>
        <x:v>NO</x:v>
      </x:c>
      <x:c r="T10384" s="1">
        <x:f t="shared" si="1945"/>
        <x:v>-9.9999999999999997E+98</x:v>
      </x:c>
    </x:row>
    <x:row r="10385">
      <x:c r="A10385" s="1"/>
      <x:c r="B10385" s="1"/>
      <x:c r="C10385" s="1"/>
      <x:c r="D10385" s="1"/>
      <x:c r="E10385" s="1"/>
      <x:c r="F10385" s="1"/>
      <x:c r="G10385" s="1"/>
      <x:c r="H10385" s="1"/>
      <x:c r="I10385" s="53">
        <x:f t="shared" si="1934"/>
        <x:v>15</x:v>
      </x:c>
      <x:c r="J10385" s="53">
        <x:f t="shared" si="1935"/>
        <x:v>18</x:v>
      </x:c>
      <x:c r="K10385" s="53">
        <x:f t="shared" si="1936"/>
        <x:v>16</x:v>
      </x:c>
      <x:c r="L10385" s="53">
        <x:f t="shared" si="1937"/>
        <x:v>49</x:v>
      </x:c>
      <x:c r="M10385" s="54">
        <x:f t="shared" si="1938"/>
        <x:v>7359.8212106187475</x:v>
      </x:c>
      <x:c r="N10385" s="54">
        <x:f t="shared" si="1939"/>
        <x:v>4.6109869518185747</x:v>
      </x:c>
      <x:c r="O10385" s="55">
        <x:f t="shared" si="1940"/>
        <x:v>212892</x:v>
      </x:c>
      <x:c r="P10385" s="55">
        <x:f t="shared" si="1941"/>
        <x:v>35200</x:v>
      </x:c>
      <x:c r="Q10385" s="55">
        <x:f t="shared" si="1942"/>
        <x:v>140274.67379546436</x:v>
      </x:c>
      <x:c r="R10385" s="55">
        <x:f t="shared" si="1943"/>
        <x:v>17417.326204535639</x:v>
      </x:c>
      <x:c r="S10385" s="1" t="str">
        <x:f t="shared" si="1944"/>
        <x:v>NO</x:v>
      </x:c>
      <x:c r="T10385" s="1">
        <x:f t="shared" si="1945"/>
        <x:v>-9.9999999999999997E+98</x:v>
      </x:c>
    </x:row>
    <x:row r="10386">
      <x:c r="A10386" s="1"/>
      <x:c r="B10386" s="1"/>
      <x:c r="C10386" s="1"/>
      <x:c r="D10386" s="1"/>
      <x:c r="E10386" s="1"/>
      <x:c r="F10386" s="1"/>
      <x:c r="G10386" s="1"/>
      <x:c r="H10386" s="1"/>
      <x:c r="I10386" s="53">
        <x:f t="shared" si="1934"/>
        <x:v>15</x:v>
      </x:c>
      <x:c r="J10386" s="53">
        <x:f t="shared" si="1935"/>
        <x:v>18</x:v>
      </x:c>
      <x:c r="K10386" s="53">
        <x:f t="shared" si="1936"/>
        <x:v>17</x:v>
      </x:c>
      <x:c r="L10386" s="53">
        <x:f t="shared" si="1937"/>
        <x:v>50</x:v>
      </x:c>
      <x:c r="M10386" s="54">
        <x:f t="shared" si="1938"/>
        <x:v>7426.381434065288</x:v>
      </x:c>
      <x:c r="N10386" s="54">
        <x:f t="shared" si="1939"/>
        <x:v>4.6572093292120051</x:v>
      </x:c>
      <x:c r="O10386" s="55">
        <x:f t="shared" si="1940"/>
        <x:v>215592</x:v>
      </x:c>
      <x:c r="P10386" s="55">
        <x:f t="shared" si="1941"/>
        <x:v>36080</x:v>
      </x:c>
      <x:c r="Q10386" s="55">
        <x:f t="shared" si="1942"/>
        <x:v>141430.23323030013</x:v>
      </x:c>
      <x:c r="R10386" s="55">
        <x:f t="shared" si="1943"/>
        <x:v>18081.766769699869</x:v>
      </x:c>
      <x:c r="S10386" s="1" t="str">
        <x:f t="shared" si="1944"/>
        <x:v>NO</x:v>
      </x:c>
      <x:c r="T10386" s="1">
        <x:f t="shared" si="1945"/>
        <x:v>-9.9999999999999997E+98</x:v>
      </x:c>
    </x:row>
    <x:row r="10387">
      <x:c r="A10387" s="1"/>
      <x:c r="B10387" s="1"/>
      <x:c r="C10387" s="1"/>
      <x:c r="D10387" s="1"/>
      <x:c r="E10387" s="1"/>
      <x:c r="F10387" s="1"/>
      <x:c r="G10387" s="1"/>
      <x:c r="H10387" s="1"/>
      <x:c r="I10387" s="53">
        <x:f t="shared" si="1934"/>
        <x:v>15</x:v>
      </x:c>
      <x:c r="J10387" s="53">
        <x:f t="shared" si="1935"/>
        <x:v>18</x:v>
      </x:c>
      <x:c r="K10387" s="53">
        <x:f t="shared" si="1936"/>
        <x:v>18</x:v>
      </x:c>
      <x:c r="L10387" s="53">
        <x:f t="shared" si="1937"/>
        <x:v>51</x:v>
      </x:c>
      <x:c r="M10387" s="54">
        <x:f t="shared" si="1938"/>
        <x:v>7494.4684255238753</x:v>
      </x:c>
      <x:c r="N10387" s="54">
        <x:f t="shared" si="1939"/>
        <x:v>4.7044919621693575</x:v>
      </x:c>
      <x:c r="O10387" s="55">
        <x:f t="shared" si="1940"/>
        <x:v>218292</x:v>
      </x:c>
      <x:c r="P10387" s="55">
        <x:f t="shared" si="1941"/>
        <x:v>36960</x:v>
      </x:c>
      <x:c r="Q10387" s="55">
        <x:f t="shared" si="1942"/>
        <x:v>142612.29905423394</x:v>
      </x:c>
      <x:c r="R10387" s="55">
        <x:f t="shared" si="1943"/>
        <x:v>18719.700945766061</x:v>
      </x:c>
      <x:c r="S10387" s="1" t="str">
        <x:f t="shared" si="1944"/>
        <x:v>NO</x:v>
      </x:c>
      <x:c r="T10387" s="1">
        <x:f t="shared" si="1945"/>
        <x:v>-9.9999999999999997E+98</x:v>
      </x:c>
    </x:row>
    <x:row r="10388">
      <x:c r="A10388" s="1"/>
      <x:c r="B10388" s="1"/>
      <x:c r="C10388" s="1"/>
      <x:c r="D10388" s="1"/>
      <x:c r="E10388" s="1"/>
      <x:c r="F10388" s="1"/>
      <x:c r="G10388" s="1"/>
      <x:c r="H10388" s="1"/>
      <x:c r="I10388" s="53">
        <x:f t="shared" si="1934"/>
        <x:v>15</x:v>
      </x:c>
      <x:c r="J10388" s="53">
        <x:f t="shared" si="1935"/>
        <x:v>18</x:v>
      </x:c>
      <x:c r="K10388" s="53">
        <x:f t="shared" si="1936"/>
        <x:v>19</x:v>
      </x:c>
      <x:c r="L10388" s="53">
        <x:f t="shared" si="1937"/>
        <x:v>52</x:v>
      </x:c>
      <x:c r="M10388" s="54">
        <x:f t="shared" si="1938"/>
        <x:v>7564.1099541598969</x:v>
      </x:c>
      <x:c r="N10388" s="54">
        <x:f t="shared" si="1939"/>
        <x:v>4.752854134833262</x:v>
      </x:c>
      <x:c r="O10388" s="55">
        <x:f t="shared" si="1940"/>
        <x:v>220992</x:v>
      </x:c>
      <x:c r="P10388" s="55">
        <x:f t="shared" si="1941"/>
        <x:v>37840</x:v>
      </x:c>
      <x:c r="Q10388" s="55">
        <x:f t="shared" si="1942"/>
        <x:v>143821.35337083152</x:v>
      </x:c>
      <x:c r="R10388" s="55">
        <x:f t="shared" si="1943"/>
        <x:v>19330.646629168477</x:v>
      </x:c>
      <x:c r="S10388" s="1" t="str">
        <x:f t="shared" si="1944"/>
        <x:v>NO</x:v>
      </x:c>
      <x:c r="T10388" s="1">
        <x:f t="shared" si="1945"/>
        <x:v>-9.9999999999999997E+98</x:v>
      </x:c>
    </x:row>
    <x:row r="10389">
      <x:c r="A10389" s="1"/>
      <x:c r="B10389" s="1"/>
      <x:c r="C10389" s="1"/>
      <x:c r="D10389" s="1"/>
      <x:c r="E10389" s="1"/>
      <x:c r="F10389" s="1"/>
      <x:c r="G10389" s="1"/>
      <x:c r="H10389" s="1"/>
      <x:c r="I10389" s="53">
        <x:f t="shared" si="1934"/>
        <x:v>15</x:v>
      </x:c>
      <x:c r="J10389" s="53">
        <x:f t="shared" si="1935"/>
        <x:v>18</x:v>
      </x:c>
      <x:c r="K10389" s="53">
        <x:f t="shared" si="1936"/>
        <x:v>20</x:v>
      </x:c>
      <x:c r="L10389" s="53">
        <x:f t="shared" si="1937"/>
        <x:v>53</x:v>
      </x:c>
      <x:c r="M10389" s="54">
        <x:f t="shared" si="1938"/>
        <x:v>7635.334244810374</x:v>
      </x:c>
      <x:c r="N10389" s="54">
        <x:f t="shared" si="1939"/>
        <x:v>4.8023154477849817</x:v>
      </x:c>
      <x:c r="O10389" s="55">
        <x:f t="shared" si="1940"/>
        <x:v>223692</x:v>
      </x:c>
      <x:c r="P10389" s="55">
        <x:f t="shared" si="1941"/>
        <x:v>38720</x:v>
      </x:c>
      <x:c r="Q10389" s="55">
        <x:f t="shared" si="1942"/>
        <x:v>145057.88619462453</x:v>
      </x:c>
      <x:c r="R10389" s="55">
        <x:f t="shared" si="1943"/>
        <x:v>19914.113805375469</x:v>
      </x:c>
      <x:c r="S10389" s="1" t="str">
        <x:f t="shared" si="1944"/>
        <x:v>NO</x:v>
      </x:c>
      <x:c r="T10389" s="1">
        <x:f t="shared" si="1945"/>
        <x:v>-9.9999999999999997E+98</x:v>
      </x:c>
    </x:row>
    <x:row r="10390">
      <x:c r="A10390" s="1"/>
      <x:c r="B10390" s="1"/>
      <x:c r="C10390" s="1"/>
      <x:c r="D10390" s="1"/>
      <x:c r="E10390" s="1"/>
      <x:c r="F10390" s="1"/>
      <x:c r="G10390" s="1"/>
      <x:c r="H10390" s="1"/>
      <x:c r="I10390" s="53">
        <x:f t="shared" si="1934"/>
        <x:v>15</x:v>
      </x:c>
      <x:c r="J10390" s="53">
        <x:f t="shared" si="1935"/>
        <x:v>18</x:v>
      </x:c>
      <x:c r="K10390" s="53">
        <x:f t="shared" si="1936"/>
        <x:v>21</x:v>
      </x:c>
      <x:c r="L10390" s="53">
        <x:f t="shared" si="1937"/>
        <x:v>54</x:v>
      </x:c>
      <x:c r="M10390" s="54">
        <x:f t="shared" si="1938"/>
        <x:v>7708.1699850368177</x:v>
      </x:c>
      <x:c r="N10390" s="54">
        <x:f t="shared" si="1939"/>
        <x:v>4.8528958229422345</x:v>
      </x:c>
      <x:c r="O10390" s="55">
        <x:f t="shared" si="1940"/>
        <x:v>226392</x:v>
      </x:c>
      <x:c r="P10390" s="55">
        <x:f t="shared" si="1941"/>
        <x:v>39600</x:v>
      </x:c>
      <x:c r="Q10390" s="55">
        <x:f t="shared" si="1942"/>
        <x:v>146322.39557355584</x:v>
      </x:c>
      <x:c r="R10390" s="55">
        <x:f t="shared" si="1943"/>
        <x:v>20469.604426444159</x:v>
      </x:c>
      <x:c r="S10390" s="1" t="str">
        <x:f t="shared" si="1944"/>
        <x:v>NO</x:v>
      </x:c>
      <x:c r="T10390" s="1">
        <x:f t="shared" si="1945"/>
        <x:v>-9.9999999999999997E+98</x:v>
      </x:c>
    </x:row>
    <x:row r="10391">
      <x:c r="A10391" s="1"/>
      <x:c r="B10391" s="1"/>
      <x:c r="C10391" s="1"/>
      <x:c r="D10391" s="1"/>
      <x:c r="E10391" s="1"/>
      <x:c r="F10391" s="1"/>
      <x:c r="G10391" s="1"/>
      <x:c r="H10391" s="1"/>
      <x:c r="I10391" s="53">
        <x:f t="shared" si="1934"/>
        <x:v>15</x:v>
      </x:c>
      <x:c r="J10391" s="53">
        <x:f t="shared" si="1935"/>
        <x:v>18</x:v>
      </x:c>
      <x:c r="K10391" s="53">
        <x:f t="shared" si="1936"/>
        <x:v>22</x:v>
      </x:c>
      <x:c r="L10391" s="53">
        <x:f t="shared" si="1937"/>
        <x:v>55</x:v>
      </x:c>
      <x:c r="M10391" s="54">
        <x:f t="shared" si="1938"/>
        <x:v>7782.6463322832142</x:v>
      </x:c>
      <x:c r="N10391" s="54">
        <x:f t="shared" si="1939"/>
        <x:v>4.9046155085300098</x:v>
      </x:c>
      <x:c r="O10391" s="55">
        <x:f t="shared" si="1940"/>
        <x:v>229092</x:v>
      </x:c>
      <x:c r="P10391" s="55">
        <x:f t="shared" si="1941"/>
        <x:v>40480</x:v>
      </x:c>
      <x:c r="Q10391" s="55">
        <x:f t="shared" si="1942"/>
        <x:v>147615.38771325024</x:v>
      </x:c>
      <x:c r="R10391" s="55">
        <x:f t="shared" si="1943"/>
        <x:v>20996.612286749762</x:v>
      </x:c>
      <x:c r="S10391" s="1" t="str">
        <x:f t="shared" si="1944"/>
        <x:v>NO</x:v>
      </x:c>
      <x:c r="T10391" s="1">
        <x:f t="shared" si="1945"/>
        <x:v>-9.9999999999999997E+98</x:v>
      </x:c>
    </x:row>
    <x:row r="10392">
      <x:c r="A10392" s="1"/>
      <x:c r="B10392" s="1"/>
      <x:c r="C10392" s="1"/>
      <x:c r="D10392" s="1"/>
      <x:c r="E10392" s="1"/>
      <x:c r="F10392" s="1"/>
      <x:c r="G10392" s="1"/>
      <x:c r="H10392" s="1"/>
      <x:c r="I10392" s="53">
        <x:f t="shared" si="1934"/>
        <x:v>15</x:v>
      </x:c>
      <x:c r="J10392" s="53">
        <x:f t="shared" si="1935"/>
        <x:v>18</x:v>
      </x:c>
      <x:c r="K10392" s="53">
        <x:f t="shared" si="1936"/>
        <x:v>23</x:v>
      </x:c>
      <x:c r="L10392" s="53">
        <x:f t="shared" si="1937"/>
        <x:v>56</x:v>
      </x:c>
      <x:c r="M10392" s="54">
        <x:f t="shared" si="1938"/>
        <x:v>7858.7929211406499</x:v>
      </x:c>
      <x:c r="N10392" s="54">
        <x:f t="shared" si="1939"/>
        <x:v>4.9574950841254513</x:v>
      </x:c>
      <x:c r="O10392" s="55">
        <x:f t="shared" si="1940"/>
        <x:v>231792</x:v>
      </x:c>
      <x:c r="P10392" s="55">
        <x:f t="shared" si="1941"/>
        <x:v>41360</x:v>
      </x:c>
      <x:c r="Q10392" s="55">
        <x:f t="shared" si="1942"/>
        <x:v>148937.37710313627</x:v>
      </x:c>
      <x:c r="R10392" s="55">
        <x:f t="shared" si="1943"/>
        <x:v>21494.62289686373</x:v>
      </x:c>
      <x:c r="S10392" s="1" t="str">
        <x:f t="shared" si="1944"/>
        <x:v>NO</x:v>
      </x:c>
      <x:c r="T10392" s="1">
        <x:f t="shared" si="1945"/>
        <x:v>-9.9999999999999997E+98</x:v>
      </x:c>
    </x:row>
    <x:row r="10393">
      <x:c r="A10393" s="1"/>
      <x:c r="B10393" s="1"/>
      <x:c r="C10393" s="1"/>
      <x:c r="D10393" s="1"/>
      <x:c r="E10393" s="1"/>
      <x:c r="F10393" s="1"/>
      <x:c r="G10393" s="1"/>
      <x:c r="H10393" s="1"/>
      <x:c r="I10393" s="53">
        <x:f t="shared" si="1934"/>
        <x:v>15</x:v>
      </x:c>
      <x:c r="J10393" s="53">
        <x:f t="shared" si="1935"/>
        <x:v>18</x:v>
      </x:c>
      <x:c r="K10393" s="53">
        <x:f t="shared" si="1936"/>
        <x:v>24</x:v>
      </x:c>
      <x:c r="L10393" s="53">
        <x:f t="shared" si="1937"/>
        <x:v>57</x:v>
      </x:c>
      <x:c r="M10393" s="54">
        <x:f t="shared" si="1938"/>
        <x:v>7936.6398707201461</x:v>
      </x:c>
      <x:c r="N10393" s="54">
        <x:f t="shared" si="1939"/>
        <x:v>5.0115554657778789</x:v>
      </x:c>
      <x:c r="O10393" s="55">
        <x:f t="shared" si="1940"/>
        <x:v>234492</x:v>
      </x:c>
      <x:c r="P10393" s="55">
        <x:f t="shared" si="1941"/>
        <x:v>42240</x:v>
      </x:c>
      <x:c r="Q10393" s="55">
        <x:f t="shared" si="1942"/>
        <x:v>150288.88664444699</x:v>
      </x:c>
      <x:c r="R10393" s="55">
        <x:f t="shared" si="1943"/>
        <x:v>21963.11335555301</x:v>
      </x:c>
      <x:c r="S10393" s="1" t="str">
        <x:f t="shared" si="1944"/>
        <x:v>NO</x:v>
      </x:c>
      <x:c r="T10393" s="1">
        <x:f t="shared" si="1945"/>
        <x:v>-9.9999999999999997E+98</x:v>
      </x:c>
    </x:row>
    <x:row r="10394">
      <x:c r="A10394" s="1"/>
      <x:c r="B10394" s="1"/>
      <x:c r="C10394" s="1"/>
      <x:c r="D10394" s="1"/>
      <x:c r="E10394" s="1"/>
      <x:c r="F10394" s="1"/>
      <x:c r="G10394" s="1"/>
      <x:c r="H10394" s="1"/>
      <x:c r="I10394" s="53">
        <x:f t="shared" si="1934"/>
        <x:v>15</x:v>
      </x:c>
      <x:c r="J10394" s="53">
        <x:f t="shared" si="1935"/>
        <x:v>18</x:v>
      </x:c>
      <x:c r="K10394" s="53">
        <x:f t="shared" si="1936"/>
        <x:v>25</x:v>
      </x:c>
      <x:c r="L10394" s="53">
        <x:f t="shared" si="1937"/>
        <x:v>58</x:v>
      </x:c>
      <x:c r="M10394" s="54">
        <x:f t="shared" si="1938"/>
        <x:v>8016.2177921352441</x:v>
      </x:c>
      <x:c r="N10394" s="54">
        <x:f t="shared" si="1939"/>
        <x:v>5.0668179112050309</x:v>
      </x:c>
      <x:c r="O10394" s="55">
        <x:f t="shared" si="1940"/>
        <x:v>237192</x:v>
      </x:c>
      <x:c r="P10394" s="55">
        <x:f t="shared" si="1941"/>
        <x:v>43120</x:v>
      </x:c>
      <x:c r="Q10394" s="55">
        <x:f t="shared" si="1942"/>
        <x:v>151670.44778012577</x:v>
      </x:c>
      <x:c r="R10394" s="55">
        <x:f t="shared" si="1943"/>
        <x:v>22401.552219874226</x:v>
      </x:c>
      <x:c r="S10394" s="1" t="str">
        <x:f t="shared" si="1944"/>
        <x:v>NO</x:v>
      </x:c>
      <x:c r="T10394" s="1">
        <x:f t="shared" si="1945"/>
        <x:v>-9.9999999999999997E+98</x:v>
      </x:c>
    </x:row>
    <x:row r="10395">
      <x:c r="A10395" s="1"/>
      <x:c r="B10395" s="1"/>
      <x:c r="C10395" s="1"/>
      <x:c r="D10395" s="1"/>
      <x:c r="E10395" s="1"/>
      <x:c r="F10395" s="1"/>
      <x:c r="G10395" s="1"/>
      <x:c r="H10395" s="1"/>
      <x:c r="I10395" s="53">
        <x:f t="shared" si="1934"/>
        <x:v>15</x:v>
      </x:c>
      <x:c r="J10395" s="53">
        <x:f t="shared" si="1935"/>
        <x:v>18</x:v>
      </x:c>
      <x:c r="K10395" s="53">
        <x:f t="shared" si="1936"/>
        <x:v>26</x:v>
      </x:c>
      <x:c r="L10395" s="53">
        <x:f t="shared" si="1937"/>
        <x:v>59</x:v>
      </x:c>
      <x:c r="M10395" s="54">
        <x:f t="shared" si="1938"/>
        <x:v>8097.5577960959617</x:v>
      </x:c>
      <x:c r="N10395" s="54">
        <x:f t="shared" si="1939"/>
        <x:v>5.1233040250666404</x:v>
      </x:c>
      <x:c r="O10395" s="55">
        <x:f t="shared" si="1940"/>
        <x:v>239892</x:v>
      </x:c>
      <x:c r="P10395" s="55">
        <x:f t="shared" si="1941"/>
        <x:v>44000</x:v>
      </x:c>
      <x:c r="Q10395" s="55">
        <x:f t="shared" si="1942"/>
        <x:v>153082.60062666598</x:v>
      </x:c>
      <x:c r="R10395" s="55">
        <x:f t="shared" si="1943"/>
        <x:v>22809.399373334018</x:v>
      </x:c>
      <x:c r="S10395" s="1" t="str">
        <x:f t="shared" si="1944"/>
        <x:v>NO</x:v>
      </x:c>
      <x:c r="T10395" s="1">
        <x:f t="shared" si="1945"/>
        <x:v>-9.9999999999999997E+98</x:v>
      </x:c>
    </x:row>
    <x:row r="10396">
      <x:c r="A10396" s="1"/>
      <x:c r="B10396" s="1"/>
      <x:c r="C10396" s="1"/>
      <x:c r="D10396" s="1"/>
      <x:c r="E10396" s="1"/>
      <x:c r="F10396" s="1"/>
      <x:c r="G10396" s="1"/>
      <x:c r="H10396" s="1"/>
      <x:c r="I10396" s="53">
        <x:f t="shared" si="1934"/>
        <x:v>15</x:v>
      </x:c>
      <x:c r="J10396" s="53">
        <x:f t="shared" si="1935"/>
        <x:v>18</x:v>
      </x:c>
      <x:c r="K10396" s="53">
        <x:f t="shared" si="1936"/>
        <x:v>27</x:v>
      </x:c>
      <x:c r="L10396" s="53">
        <x:f t="shared" si="1937"/>
        <x:v>60</x:v>
      </x:c>
      <x:c r="M10396" s="54">
        <x:f t="shared" si="1938"/>
        <x:v>8180.6915006157178</x:v>
      </x:c>
      <x:c r="N10396" s="54">
        <x:f t="shared" si="1939"/>
        <x:v>5.1810357643164711</x:v>
      </x:c>
      <x:c r="O10396" s="55">
        <x:f t="shared" si="1940"/>
        <x:v>242592</x:v>
      </x:c>
      <x:c r="P10396" s="55">
        <x:f t="shared" si="1941"/>
        <x:v>44880</x:v>
      </x:c>
      <x:c r="Q10396" s="55">
        <x:f t="shared" si="1942"/>
        <x:v>154525.89410791176</x:v>
      </x:c>
      <x:c r="R10396" s="55">
        <x:f t="shared" si="1943"/>
        <x:v>23186.105892088235</x:v>
      </x:c>
      <x:c r="S10396" s="1" t="str">
        <x:f t="shared" si="1944"/>
        <x:v>NO</x:v>
      </x:c>
      <x:c r="T10396" s="1">
        <x:f t="shared" si="1945"/>
        <x:v>-9.9999999999999997E+98</x:v>
      </x:c>
    </x:row>
    <x:row r="10397">
      <x:c r="A10397" s="1"/>
      <x:c r="B10397" s="1"/>
      <x:c r="C10397" s="1"/>
      <x:c r="D10397" s="1"/>
      <x:c r="E10397" s="1"/>
      <x:c r="F10397" s="1"/>
      <x:c r="G10397" s="1"/>
      <x:c r="H10397" s="1"/>
      <x:c r="I10397" s="53">
        <x:f t="shared" si="1934"/>
        <x:v>15</x:v>
      </x:c>
      <x:c r="J10397" s="53">
        <x:f t="shared" si="1935"/>
        <x:v>18</x:v>
      </x:c>
      <x:c r="K10397" s="53">
        <x:f t="shared" si="1936"/>
        <x:v>28</x:v>
      </x:c>
      <x:c r="L10397" s="53">
        <x:f t="shared" si="1937"/>
        <x:v>61</x:v>
      </x:c>
      <x:c r="M10397" s="54">
        <x:f t="shared" si="1938"/>
        <x:v>8265.6510388328716</x:v>
      </x:c>
      <x:c r="N10397" s="54">
        <x:f t="shared" si="1939"/>
        <x:v>5.2400354436339383</x:v>
      </x:c>
      <x:c r="O10397" s="55">
        <x:f t="shared" si="1940"/>
        <x:v>245292</x:v>
      </x:c>
      <x:c r="P10397" s="55">
        <x:f t="shared" si="1941"/>
        <x:v>45760</x:v>
      </x:c>
      <x:c r="Q10397" s="55">
        <x:f t="shared" si="1942"/>
        <x:v>156000.88609084848</x:v>
      </x:c>
      <x:c r="R10397" s="55">
        <x:f t="shared" si="1943"/>
        <x:v>23531.113909151522</x:v>
      </x:c>
      <x:c r="S10397" s="1" t="str">
        <x:f t="shared" si="1944"/>
        <x:v>NO</x:v>
      </x:c>
      <x:c r="T10397" s="1">
        <x:f t="shared" si="1945"/>
        <x:v>-9.9999999999999997E+98</x:v>
      </x:c>
    </x:row>
    <x:row r="10398">
      <x:c r="A10398" s="1"/>
      <x:c r="B10398" s="1"/>
      <x:c r="C10398" s="1"/>
      <x:c r="D10398" s="1"/>
      <x:c r="E10398" s="1"/>
      <x:c r="F10398" s="1"/>
      <x:c r="G10398" s="1"/>
      <x:c r="H10398" s="1"/>
      <x:c r="I10398" s="53">
        <x:f t="shared" si="1934"/>
        <x:v>15</x:v>
      </x:c>
      <x:c r="J10398" s="53">
        <x:f t="shared" si="1935"/>
        <x:v>18</x:v>
      </x:c>
      <x:c r="K10398" s="53">
        <x:f t="shared" si="1936"/>
        <x:v>29</x:v>
      </x:c>
      <x:c r="L10398" s="53">
        <x:f t="shared" si="1937"/>
        <x:v>62</x:v>
      </x:c>
      <x:c r="M10398" s="54">
        <x:f t="shared" si="1938"/>
        <x:v>8352.4690669485262</x:v>
      </x:c>
      <x:c r="N10398" s="54">
        <x:f t="shared" si="1939"/>
        <x:v>5.3003257409364766</x:v>
      </x:c>
      <x:c r="O10398" s="55">
        <x:f t="shared" si="1940"/>
        <x:v>247992</x:v>
      </x:c>
      <x:c r="P10398" s="55">
        <x:f t="shared" si="1941"/>
        <x:v>46640</x:v>
      </x:c>
      <x:c r="Q10398" s="55">
        <x:f t="shared" si="1942"/>
        <x:v>157508.14352341191</x:v>
      </x:c>
      <x:c r="R10398" s="55">
        <x:f t="shared" si="1943"/>
        <x:v>23843.856476588087</x:v>
      </x:c>
      <x:c r="S10398" s="1" t="str">
        <x:f t="shared" si="1944"/>
        <x:v>NO</x:v>
      </x:c>
      <x:c r="T10398" s="1">
        <x:f t="shared" si="1945"/>
        <x:v>-9.9999999999999997E+98</x:v>
      </x:c>
    </x:row>
    <x:row r="10399">
      <x:c r="A10399" s="1"/>
      <x:c r="B10399" s="1"/>
      <x:c r="C10399" s="1"/>
      <x:c r="D10399" s="1"/>
      <x:c r="E10399" s="1"/>
      <x:c r="F10399" s="1"/>
      <x:c r="G10399" s="1"/>
      <x:c r="H10399" s="1"/>
      <x:c r="I10399" s="53">
        <x:f t="shared" si="1934"/>
        <x:v>15</x:v>
      </x:c>
      <x:c r="J10399" s="53">
        <x:f t="shared" si="1935"/>
        <x:v>18</x:v>
      </x:c>
      <x:c r="K10399" s="53">
        <x:f t="shared" si="1936"/>
        <x:v>30</x:v>
      </x:c>
      <x:c r="L10399" s="53">
        <x:f t="shared" si="1937"/>
        <x:v>63</x:v>
      </x:c>
      <x:c r="M10399" s="54">
        <x:f t="shared" si="1938"/>
        <x:v>8441.1787722822955</x:v>
      </x:c>
      <x:c r="N10399" s="54">
        <x:f t="shared" si="1939"/>
        <x:v>5.361929702973816</x:v>
      </x:c>
      <x:c r="O10399" s="55">
        <x:f t="shared" si="1940"/>
        <x:v>250692</x:v>
      </x:c>
      <x:c r="P10399" s="55">
        <x:f t="shared" si="1941"/>
        <x:v>47520</x:v>
      </x:c>
      <x:c r="Q10399" s="55">
        <x:f t="shared" si="1942"/>
        <x:v>159048.24257434541</x:v>
      </x:c>
      <x:c r="R10399" s="55">
        <x:f t="shared" si="1943"/>
        <x:v>24123.757425654592</x:v>
      </x:c>
      <x:c r="S10399" s="1" t="str">
        <x:f t="shared" si="1944"/>
        <x:v>NO</x:v>
      </x:c>
      <x:c r="T10399" s="1">
        <x:f t="shared" si="1945"/>
        <x:v>-9.9999999999999997E+98</x:v>
      </x:c>
    </x:row>
    <x:row r="10400">
      <x:c r="A10400" s="1"/>
      <x:c r="B10400" s="1"/>
      <x:c r="C10400" s="1"/>
      <x:c r="D10400" s="1"/>
      <x:c r="E10400" s="1"/>
      <x:c r="F10400" s="1"/>
      <x:c r="G10400" s="1"/>
      <x:c r="H10400" s="1"/>
      <x:c r="I10400" s="53">
        <x:f t="shared" si="1934"/>
        <x:v>15</x:v>
      </x:c>
      <x:c r="J10400" s="53">
        <x:f t="shared" si="1935"/>
        <x:v>19</x:v>
      </x:c>
      <x:c r="K10400" s="53">
        <x:f t="shared" si="1936"/>
        <x:v>0</x:v>
      </x:c>
      <x:c r="L10400" s="53">
        <x:f t="shared" si="1937"/>
        <x:v>34</x:v>
      </x:c>
      <x:c r="M10400" s="54">
        <x:f t="shared" si="1938"/>
        <x:v>6550.5156345311598</x:v>
      </x:c>
      <x:c r="N10400" s="54">
        <x:f t="shared" si="1939"/>
        <x:v>4.0489691906466385</x:v>
      </x:c>
      <x:c r="O10400" s="55">
        <x:f t="shared" si="1940"/>
        <x:v>171786</x:v>
      </x:c>
      <x:c r="P10400" s="55">
        <x:f t="shared" si="1941"/>
        <x:v>21560</x:v>
      </x:c>
      <x:c r="Q10400" s="55">
        <x:f t="shared" si="1942"/>
        <x:v>126224.22976616597</x:v>
      </x:c>
      <x:c r="R10400" s="55">
        <x:f t="shared" si="1943"/>
        <x:v>4001.7702338340314</x:v>
      </x:c>
      <x:c r="S10400" s="1" t="str">
        <x:f t="shared" si="1944"/>
        <x:v>NO</x:v>
      </x:c>
      <x:c r="T10400" s="1">
        <x:f t="shared" si="1945"/>
        <x:v>-9.9999999999999997E+98</x:v>
      </x:c>
    </x:row>
    <x:row r="10401">
      <x:c r="A10401" s="1"/>
      <x:c r="B10401" s="1"/>
      <x:c r="C10401" s="1"/>
      <x:c r="D10401" s="1"/>
      <x:c r="E10401" s="1"/>
      <x:c r="F10401" s="1"/>
      <x:c r="G10401" s="1"/>
      <x:c r="H10401" s="1"/>
      <x:c r="I10401" s="53">
        <x:f t="shared" si="1934"/>
        <x:v>15</x:v>
      </x:c>
      <x:c r="J10401" s="53">
        <x:f t="shared" si="1935"/>
        <x:v>19</x:v>
      </x:c>
      <x:c r="K10401" s="53">
        <x:f t="shared" si="1936"/>
        <x:v>1</x:v>
      </x:c>
      <x:c r="L10401" s="53">
        <x:f t="shared" si="1937"/>
        <x:v>35</x:v>
      </x:c>
      <x:c r="M10401" s="54">
        <x:f t="shared" si="1938"/>
        <x:v>6596.0781345311598</x:v>
      </x:c>
      <x:c r="N10401" s="54">
        <x:f t="shared" si="1939"/>
        <x:v>4.080609815646639</x:v>
      </x:c>
      <x:c r="O10401" s="55">
        <x:f t="shared" si="1940"/>
        <x:v>174486</x:v>
      </x:c>
      <x:c r="P10401" s="55">
        <x:f t="shared" si="1941"/>
        <x:v>22440</x:v>
      </x:c>
      <x:c r="Q10401" s="55">
        <x:f t="shared" si="1942"/>
        <x:v>127015.24539116597</x:v>
      </x:c>
      <x:c r="R10401" s="55">
        <x:f t="shared" si="1943"/>
        <x:v>5030.7546088340314</x:v>
      </x:c>
      <x:c r="S10401" s="1" t="str">
        <x:f t="shared" si="1944"/>
        <x:v>NO</x:v>
      </x:c>
      <x:c r="T10401" s="1">
        <x:f t="shared" si="1945"/>
        <x:v>-9.9999999999999997E+98</x:v>
      </x:c>
    </x:row>
    <x:row r="10402">
      <x:c r="A10402" s="1"/>
      <x:c r="B10402" s="1"/>
      <x:c r="C10402" s="1"/>
      <x:c r="D10402" s="1"/>
      <x:c r="E10402" s="1"/>
      <x:c r="F10402" s="1"/>
      <x:c r="G10402" s="1"/>
      <x:c r="H10402" s="1"/>
      <x:c r="I10402" s="53">
        <x:f t="shared" si="1934"/>
        <x:v>15</x:v>
      </x:c>
      <x:c r="J10402" s="53">
        <x:f t="shared" si="1935"/>
        <x:v>19</x:v>
      </x:c>
      <x:c r="K10402" s="53">
        <x:f t="shared" si="1936"/>
        <x:v>2</x:v>
      </x:c>
      <x:c r="L10402" s="53">
        <x:f t="shared" si="1937"/>
        <x:v>36</x:v>
      </x:c>
      <x:c r="M10402" s="54">
        <x:f t="shared" si="1938"/>
        <x:v>6642.7796970311601</x:v>
      </x:c>
      <x:c r="N10402" s="54">
        <x:f t="shared" si="1939"/>
        <x:v>4.1130414562716391</x:v>
      </x:c>
      <x:c r="O10402" s="55">
        <x:f t="shared" si="1940"/>
        <x:v>177186</x:v>
      </x:c>
      <x:c r="P10402" s="55">
        <x:f t="shared" si="1941"/>
        <x:v>23320</x:v>
      </x:c>
      <x:c r="Q10402" s="55">
        <x:f t="shared" si="1942"/>
        <x:v>127826.03640679097</x:v>
      </x:c>
      <x:c r="R10402" s="55">
        <x:f t="shared" si="1943"/>
        <x:v>6039.9635932090314</x:v>
      </x:c>
      <x:c r="S10402" s="1" t="str">
        <x:f t="shared" si="1944"/>
        <x:v>NO</x:v>
      </x:c>
      <x:c r="T10402" s="1">
        <x:f t="shared" si="1945"/>
        <x:v>-9.9999999999999997E+98</x:v>
      </x:c>
    </x:row>
    <x:row r="10403">
      <x:c r="A10403" s="1"/>
      <x:c r="B10403" s="1"/>
      <x:c r="C10403" s="1"/>
      <x:c r="D10403" s="1"/>
      <x:c r="E10403" s="1"/>
      <x:c r="F10403" s="1"/>
      <x:c r="G10403" s="1"/>
      <x:c r="H10403" s="1"/>
      <x:c r="I10403" s="53">
        <x:f t="shared" si="1934"/>
        <x:v>15</x:v>
      </x:c>
      <x:c r="J10403" s="53">
        <x:f t="shared" si="1935"/>
        <x:v>19</x:v>
      </x:c>
      <x:c r="K10403" s="53">
        <x:f t="shared" si="1936"/>
        <x:v>3</x:v>
      </x:c>
      <x:c r="L10403" s="53">
        <x:f t="shared" si="1937"/>
        <x:v>37</x:v>
      </x:c>
      <x:c r="M10403" s="54">
        <x:f t="shared" si="1938"/>
        <x:v>6690.6416794530351</x:v>
      </x:c>
      <x:c r="N10403" s="54">
        <x:f t="shared" si="1939"/>
        <x:v>4.1462789440646075</x:v>
      </x:c>
      <x:c r="O10403" s="55">
        <x:f t="shared" si="1940"/>
        <x:v>179886</x:v>
      </x:c>
      <x:c r="P10403" s="55">
        <x:f t="shared" si="1941"/>
        <x:v>24200</x:v>
      </x:c>
      <x:c r="Q10403" s="55">
        <x:f t="shared" si="1942"/>
        <x:v>128656.97360161519</x:v>
      </x:c>
      <x:c r="R10403" s="55">
        <x:f t="shared" si="1943"/>
        <x:v>7029.0263983848126</x:v>
      </x:c>
      <x:c r="S10403" s="1" t="str">
        <x:f t="shared" si="1944"/>
        <x:v>NO</x:v>
      </x:c>
      <x:c r="T10403" s="1">
        <x:f t="shared" si="1945"/>
        <x:v>-9.9999999999999997E+98</x:v>
      </x:c>
    </x:row>
    <x:row r="10404">
      <x:c r="A10404" s="1"/>
      <x:c r="B10404" s="1"/>
      <x:c r="C10404" s="1"/>
      <x:c r="D10404" s="1"/>
      <x:c r="E10404" s="1"/>
      <x:c r="F10404" s="1"/>
      <x:c r="G10404" s="1"/>
      <x:c r="H10404" s="1"/>
      <x:c r="I10404" s="53">
        <x:f t="shared" si="1934"/>
        <x:v>15</x:v>
      </x:c>
      <x:c r="J10404" s="53">
        <x:f t="shared" si="1935"/>
        <x:v>19</x:v>
      </x:c>
      <x:c r="K10404" s="53">
        <x:f t="shared" si="1936"/>
        <x:v>4</x:v>
      </x:c>
      <x:c r="L10404" s="53">
        <x:f t="shared" si="1937"/>
        <x:v>38</x:v>
      </x:c>
      <x:c r="M10404" s="54">
        <x:f t="shared" si="1938"/>
        <x:v>6739.6857951756911</x:v>
      </x:c>
      <x:c r="N10404" s="54">
        <x:f t="shared" si="1939"/>
        <x:v>4.1803373577608962</x:v>
      </x:c>
      <x:c r="O10404" s="55">
        <x:f t="shared" si="1940"/>
        <x:v>182586</x:v>
      </x:c>
      <x:c r="P10404" s="55">
        <x:f t="shared" si="1941"/>
        <x:v>25080</x:v>
      </x:c>
      <x:c r="Q10404" s="55">
        <x:f t="shared" si="1942"/>
        <x:v>129508.43394402241</x:v>
      </x:c>
      <x:c r="R10404" s="55">
        <x:f t="shared" si="1943"/>
        <x:v>7997.5660559775861</x:v>
      </x:c>
      <x:c r="S10404" s="1" t="str">
        <x:f t="shared" si="1944"/>
        <x:v>NO</x:v>
      </x:c>
      <x:c r="T10404" s="1">
        <x:f t="shared" si="1945"/>
        <x:v>-9.9999999999999997E+98</x:v>
      </x:c>
    </x:row>
    <x:row r="10405">
      <x:c r="A10405" s="1"/>
      <x:c r="B10405" s="1"/>
      <x:c r="C10405" s="1"/>
      <x:c r="D10405" s="1"/>
      <x:c r="E10405" s="1"/>
      <x:c r="F10405" s="1"/>
      <x:c r="G10405" s="1"/>
      <x:c r="H10405" s="1"/>
      <x:c r="I10405" s="53">
        <x:f t="shared" si="1934"/>
        <x:v>15</x:v>
      </x:c>
      <x:c r="J10405" s="53">
        <x:f t="shared" si="1935"/>
        <x:v>19</x:v>
      </x:c>
      <x:c r="K10405" s="53">
        <x:f t="shared" si="1936"/>
        <x:v>5</x:v>
      </x:c>
      <x:c r="L10405" s="53">
        <x:f t="shared" si="1937"/>
        <x:v>39</x:v>
      </x:c>
      <x:c r="M10405" s="54">
        <x:f t="shared" si="1938"/>
        <x:v>6789.9341190968944</x:v>
      </x:c>
      <x:c r="N10405" s="54">
        <x:f t="shared" si="1939"/>
        <x:v>4.2152320271506207</x:v>
      </x:c>
      <x:c r="O10405" s="55">
        <x:f t="shared" si="1940"/>
        <x:v>185286</x:v>
      </x:c>
      <x:c r="P10405" s="55">
        <x:f t="shared" si="1941"/>
        <x:v>25960</x:v>
      </x:c>
      <x:c r="Q10405" s="55">
        <x:f t="shared" si="1942"/>
        <x:v>130380.80067876553</x:v>
      </x:c>
      <x:c r="R10405" s="55">
        <x:f t="shared" si="1943"/>
        <x:v>8945.1993212344678</x:v>
      </x:c>
      <x:c r="S10405" s="1" t="str">
        <x:f t="shared" si="1944"/>
        <x:v>NO</x:v>
      </x:c>
      <x:c r="T10405" s="1">
        <x:f t="shared" si="1945"/>
        <x:v>-9.9999999999999997E+98</x:v>
      </x:c>
    </x:row>
    <x:row r="10406">
      <x:c r="A10406" s="1"/>
      <x:c r="B10406" s="1"/>
      <x:c r="C10406" s="1"/>
      <x:c r="D10406" s="1"/>
      <x:c r="E10406" s="1"/>
      <x:c r="F10406" s="1"/>
      <x:c r="G10406" s="1"/>
      <x:c r="H10406" s="1"/>
      <x:c r="I10406" s="53">
        <x:f t="shared" si="1934"/>
        <x:v>15</x:v>
      </x:c>
      <x:c r="J10406" s="53">
        <x:f t="shared" si="1935"/>
        <x:v>19</x:v>
      </x:c>
      <x:c r="K10406" s="53">
        <x:f t="shared" si="1936"/>
        <x:v>6</x:v>
      </x:c>
      <x:c r="L10406" s="53">
        <x:f t="shared" si="1937"/>
        <x:v>40</x:v>
      </x:c>
      <x:c r="M10406" s="54">
        <x:f t="shared" si="1938"/>
        <x:v>6841.4090932785275</x:v>
      </x:c>
      <x:c r="N10406" s="54">
        <x:f t="shared" si="1939"/>
        <x:v>4.2509785369989777</x:v>
      </x:c>
      <x:c r="O10406" s="55">
        <x:f t="shared" si="1940"/>
        <x:v>187986</x:v>
      </x:c>
      <x:c r="P10406" s="55">
        <x:f t="shared" si="1941"/>
        <x:v>26840</x:v>
      </x:c>
      <x:c r="Q10406" s="55">
        <x:f t="shared" si="1942"/>
        <x:v>131274.46342497441</x:v>
      </x:c>
      <x:c r="R10406" s="55">
        <x:f t="shared" si="1943"/>
        <x:v>9871.5365750255878</x:v>
      </x:c>
      <x:c r="S10406" s="1" t="str">
        <x:f t="shared" si="1944"/>
        <x:v>NO</x:v>
      </x:c>
      <x:c r="T10406" s="1">
        <x:f t="shared" si="1945"/>
        <x:v>-9.9999999999999997E+98</x:v>
      </x:c>
    </x:row>
    <x:row r="10407">
      <x:c r="A10407" s="1"/>
      <x:c r="B10407" s="1"/>
      <x:c r="C10407" s="1"/>
      <x:c r="D10407" s="1"/>
      <x:c r="E10407" s="1"/>
      <x:c r="F10407" s="1"/>
      <x:c r="G10407" s="1"/>
      <x:c r="H10407" s="1"/>
      <x:c r="I10407" s="53">
        <x:f t="shared" si="1934"/>
        <x:v>15</x:v>
      </x:c>
      <x:c r="J10407" s="53">
        <x:f t="shared" si="1935"/>
        <x:v>19</x:v>
      </x:c>
      <x:c r="K10407" s="53">
        <x:f t="shared" si="1936"/>
        <x:v>7</x:v>
      </x:c>
      <x:c r="L10407" s="53">
        <x:f t="shared" si="1937"/>
        <x:v>41</x:v>
      </x:c>
      <x:c r="M10407" s="54">
        <x:f t="shared" si="1938"/>
        <x:v>6894.1335326764884</x:v>
      </x:c>
      <x:c r="N10407" s="54">
        <x:f t="shared" si="1939"/>
        <x:v>4.287592731025339</x:v>
      </x:c>
      <x:c r="O10407" s="55">
        <x:f t="shared" si="1940"/>
        <x:v>190686</x:v>
      </x:c>
      <x:c r="P10407" s="55">
        <x:f t="shared" si="1941"/>
        <x:v>27720</x:v>
      </x:c>
      <x:c r="Q10407" s="55">
        <x:f t="shared" si="1942"/>
        <x:v>132189.81827563347</x:v>
      </x:c>
      <x:c r="R10407" s="55">
        <x:f t="shared" si="1943"/>
        <x:v>10776.181724366528</x:v>
      </x:c>
      <x:c r="S10407" s="1" t="str">
        <x:f t="shared" si="1944"/>
        <x:v>NO</x:v>
      </x:c>
      <x:c r="T10407" s="1">
        <x:f t="shared" si="1945"/>
        <x:v>-9.9999999999999997E+98</x:v>
      </x:c>
    </x:row>
    <x:row r="10408">
      <x:c r="A10408" s="1"/>
      <x:c r="B10408" s="1"/>
      <x:c r="C10408" s="1"/>
      <x:c r="D10408" s="1"/>
      <x:c r="E10408" s="1"/>
      <x:c r="F10408" s="1"/>
      <x:c r="G10408" s="1"/>
      <x:c r="H10408" s="1"/>
      <x:c r="I10408" s="53">
        <x:f t="shared" si="1934"/>
        <x:v>15</x:v>
      </x:c>
      <x:c r="J10408" s="53">
        <x:f t="shared" si="1935"/>
        <x:v>19</x:v>
      </x:c>
      <x:c r="K10408" s="53">
        <x:f t="shared" si="1936"/>
        <x:v>8</x:v>
      </x:c>
      <x:c r="L10408" s="53">
        <x:f t="shared" si="1937"/>
        <x:v>42</x:v>
      </x:c>
      <x:c r="M10408" s="54">
        <x:f t="shared" si="1938"/>
        <x:v>6948.1306309564679</x:v>
      </x:c>
      <x:c r="N10408" s="54">
        <x:f t="shared" si="1939"/>
        <x:v>4.3250907159419913</x:v>
      </x:c>
      <x:c r="O10408" s="55">
        <x:f t="shared" si="1940"/>
        <x:v>193386</x:v>
      </x:c>
      <x:c r="P10408" s="55">
        <x:f t="shared" si="1941"/>
        <x:v>28600</x:v>
      </x:c>
      <x:c r="Q10408" s="55">
        <x:f t="shared" si="1942"/>
        <x:v>133127.26789854979</x:v>
      </x:c>
      <x:c r="R10408" s="55">
        <x:f t="shared" si="1943"/>
        <x:v>11658.732101450209</x:v>
      </x:c>
      <x:c r="S10408" s="1" t="str">
        <x:f t="shared" si="1944"/>
        <x:v>NO</x:v>
      </x:c>
      <x:c r="T10408" s="1">
        <x:f t="shared" si="1945"/>
        <x:v>-9.9999999999999997E+98</x:v>
      </x:c>
    </x:row>
    <x:row r="10409">
      <x:c r="A10409" s="1"/>
      <x:c r="B10409" s="1"/>
      <x:c r="C10409" s="1"/>
      <x:c r="D10409" s="1"/>
      <x:c r="E10409" s="1"/>
      <x:c r="F10409" s="1"/>
      <x:c r="G10409" s="1"/>
      <x:c r="H10409" s="1"/>
      <x:c r="I10409" s="53">
        <x:f t="shared" si="1934"/>
        <x:v>15</x:v>
      </x:c>
      <x:c r="J10409" s="53">
        <x:f t="shared" si="1935"/>
        <x:v>19</x:v>
      </x:c>
      <x:c r="K10409" s="53">
        <x:f t="shared" si="1936"/>
        <x:v>9</x:v>
      </x:c>
      <x:c r="L10409" s="53">
        <x:f t="shared" si="1937"/>
        <x:v>43</x:v>
      </x:c>
      <x:c r="M10409" s="54">
        <x:f t="shared" si="1938"/>
        <x:v>7003.4239663968629</x:v>
      </x:c>
      <x:c r="N10409" s="54">
        <x:f t="shared" si="1939"/>
        <x:v>4.3634888655533768</x:v>
      </x:c>
      <x:c r="O10409" s="55">
        <x:f t="shared" si="1940"/>
        <x:v>196086</x:v>
      </x:c>
      <x:c r="P10409" s="55">
        <x:f t="shared" si="1941"/>
        <x:v>29480</x:v>
      </x:c>
      <x:c r="Q10409" s="55">
        <x:f t="shared" si="1942"/>
        <x:v>134087.22163883442</x:v>
      </x:c>
      <x:c r="R10409" s="55">
        <x:f t="shared" si="1943"/>
        <x:v>12518.778361165576</x:v>
      </x:c>
      <x:c r="S10409" s="1" t="str">
        <x:f t="shared" si="1944"/>
        <x:v>NO</x:v>
      </x:c>
      <x:c r="T10409" s="1">
        <x:f t="shared" si="1945"/>
        <x:v>-9.9999999999999997E+98</x:v>
      </x:c>
    </x:row>
    <x:row r="10410">
      <x:c r="A10410" s="1"/>
      <x:c r="B10410" s="1"/>
      <x:c r="C10410" s="1"/>
      <x:c r="D10410" s="1"/>
      <x:c r="E10410" s="1"/>
      <x:c r="F10410" s="1"/>
      <x:c r="G10410" s="1"/>
      <x:c r="H10410" s="1"/>
      <x:c r="I10410" s="53">
        <x:f t="shared" si="1934"/>
        <x:v>15</x:v>
      </x:c>
      <x:c r="J10410" s="53">
        <x:f t="shared" si="1935"/>
        <x:v>19</x:v>
      </x:c>
      <x:c r="K10410" s="53">
        <x:f t="shared" si="1936"/>
        <x:v>10</x:v>
      </x:c>
      <x:c r="L10410" s="53">
        <x:f t="shared" si="1937"/>
        <x:v>44</x:v>
      </x:c>
      <x:c r="M10410" s="54">
        <x:f t="shared" si="1938"/>
        <x:v>7060.0375078800753</x:v>
      </x:c>
      <x:c r="N10410" s="54">
        <x:f t="shared" si="1939"/>
        <x:v>4.4028038249167185</x:v>
      </x:c>
      <x:c r="O10410" s="55">
        <x:f t="shared" si="1940"/>
        <x:v>198786</x:v>
      </x:c>
      <x:c r="P10410" s="55">
        <x:f t="shared" si="1941"/>
        <x:v>30360</x:v>
      </x:c>
      <x:c r="Q10410" s="55">
        <x:f t="shared" si="1942"/>
        <x:v>135070.09562291799</x:v>
      </x:c>
      <x:c r="R10410" s="55">
        <x:f t="shared" si="1943"/>
        <x:v>13355.904377082014</x:v>
      </x:c>
      <x:c r="S10410" s="1" t="str">
        <x:f t="shared" si="1944"/>
        <x:v>NO</x:v>
      </x:c>
      <x:c r="T10410" s="1">
        <x:f t="shared" si="1945"/>
        <x:v>-9.9999999999999997E+98</x:v>
      </x:c>
    </x:row>
    <x:row r="10411">
      <x:c r="A10411" s="1"/>
      <x:c r="B10411" s="1"/>
      <x:c r="C10411" s="1"/>
      <x:c r="D10411" s="1"/>
      <x:c r="E10411" s="1"/>
      <x:c r="F10411" s="1"/>
      <x:c r="G10411" s="1"/>
      <x:c r="H10411" s="1"/>
      <x:c r="I10411" s="53">
        <x:f t="shared" si="1934"/>
        <x:v>15</x:v>
      </x:c>
      <x:c r="J10411" s="53">
        <x:f t="shared" si="1935"/>
        <x:v>19</x:v>
      </x:c>
      <x:c r="K10411" s="53">
        <x:f t="shared" si="1936"/>
        <x:v>11</x:v>
      </x:c>
      <x:c r="L10411" s="53">
        <x:f t="shared" si="1937"/>
        <x:v>45</x:v>
      </x:c>
      <x:c r="M10411" s="54">
        <x:f t="shared" si="1938"/>
        <x:v>7117.9956209735146</x:v>
      </x:c>
      <x:c r="N10411" s="54">
        <x:f t="shared" si="1939"/>
        <x:v>4.4430525145649407</x:v>
      </x:c>
      <x:c r="O10411" s="55">
        <x:f t="shared" si="1940"/>
        <x:v>201486</x:v>
      </x:c>
      <x:c r="P10411" s="55">
        <x:f t="shared" si="1941"/>
        <x:v>31240</x:v>
      </x:c>
      <x:c r="Q10411" s="55">
        <x:f t="shared" si="1942"/>
        <x:v>136076.31286412349</x:v>
      </x:c>
      <x:c r="R10411" s="55">
        <x:f t="shared" si="1943"/>
        <x:v>14169.687135876506</x:v>
      </x:c>
      <x:c r="S10411" s="1" t="str">
        <x:f t="shared" si="1944"/>
        <x:v>NO</x:v>
      </x:c>
      <x:c r="T10411" s="1">
        <x:f t="shared" si="1945"/>
        <x:v>-9.9999999999999997E+98</x:v>
      </x:c>
    </x:row>
    <x:row r="10412">
      <x:c r="A10412" s="1"/>
      <x:c r="B10412" s="1"/>
      <x:c r="C10412" s="1"/>
      <x:c r="D10412" s="1"/>
      <x:c r="E10412" s="1"/>
      <x:c r="F10412" s="1"/>
      <x:c r="G10412" s="1"/>
      <x:c r="H10412" s="1"/>
      <x:c r="I10412" s="53">
        <x:f t="shared" si="1934"/>
        <x:v>15</x:v>
      </x:c>
      <x:c r="J10412" s="53">
        <x:f t="shared" si="1935"/>
        <x:v>19</x:v>
      </x:c>
      <x:c r="K10412" s="53">
        <x:f t="shared" si="1936"/>
        <x:v>12</x:v>
      </x:c>
      <x:c r="L10412" s="53">
        <x:f t="shared" si="1937"/>
        <x:v>46</x:v>
      </x:c>
      <x:c r="M10412" s="54">
        <x:f t="shared" si="1938"/>
        <x:v>7177.3230741015786</x:v>
      </x:c>
      <x:c r="N10412" s="54">
        <x:f t="shared" si="1939"/>
        <x:v>4.4842521347927633</x:v>
      </x:c>
      <x:c r="O10412" s="55">
        <x:f t="shared" si="1940"/>
        <x:v>204186</x:v>
      </x:c>
      <x:c r="P10412" s="55">
        <x:f t="shared" si="1941"/>
        <x:v>32120</x:v>
      </x:c>
      <x:c r="Q10412" s="55">
        <x:f t="shared" si="1942"/>
        <x:v>137106.30336981907</x:v>
      </x:c>
      <x:c r="R10412" s="55">
        <x:f t="shared" si="1943"/>
        <x:v>14959.69663018093</x:v>
      </x:c>
      <x:c r="S10412" s="1" t="str">
        <x:f t="shared" si="1944"/>
        <x:v>NO</x:v>
      </x:c>
      <x:c r="T10412" s="1">
        <x:f t="shared" si="1945"/>
        <x:v>-9.9999999999999997E+98</x:v>
      </x:c>
    </x:row>
    <x:row r="10413">
      <x:c r="A10413" s="1"/>
      <x:c r="B10413" s="1"/>
      <x:c r="C10413" s="1"/>
      <x:c r="D10413" s="1"/>
      <x:c r="E10413" s="1"/>
      <x:c r="F10413" s="1"/>
      <x:c r="G10413" s="1"/>
      <x:c r="H10413" s="1"/>
      <x:c r="I10413" s="53">
        <x:f t="shared" si="1934"/>
        <x:v>15</x:v>
      </x:c>
      <x:c r="J10413" s="53">
        <x:f t="shared" si="1935"/>
        <x:v>19</x:v>
      </x:c>
      <x:c r="K10413" s="53">
        <x:f t="shared" si="1936"/>
        <x:v>13</x:v>
      </x:c>
      <x:c r="L10413" s="53">
        <x:f t="shared" si="1937"/>
        <x:v>47</x:v>
      </x:c>
      <x:c r="M10413" s="54">
        <x:f t="shared" si="1938"/>
        <x:v>7238.0450448099637</x:v>
      </x:c>
      <x:c r="N10413" s="54">
        <x:f t="shared" si="1939"/>
        <x:v>4.5264201700069195</x:v>
      </x:c>
      <x:c r="O10413" s="55">
        <x:f t="shared" si="1940"/>
        <x:v>206886</x:v>
      </x:c>
      <x:c r="P10413" s="55">
        <x:f t="shared" si="1941"/>
        <x:v>33000</x:v>
      </x:c>
      <x:c r="Q10413" s="55">
        <x:f t="shared" si="1942"/>
        <x:v>138160.50425017299</x:v>
      </x:c>
      <x:c r="R10413" s="55">
        <x:f t="shared" si="1943"/>
        <x:v>15725.495749827009</x:v>
      </x:c>
      <x:c r="S10413" s="1" t="str">
        <x:f t="shared" si="1944"/>
        <x:v>NO</x:v>
      </x:c>
      <x:c r="T10413" s="1">
        <x:f t="shared" si="1945"/>
        <x:v>-9.9999999999999997E+98</x:v>
      </x:c>
    </x:row>
    <x:row r="10414">
      <x:c r="A10414" s="1"/>
      <x:c r="B10414" s="1"/>
      <x:c r="C10414" s="1"/>
      <x:c r="D10414" s="1"/>
      <x:c r="E10414" s="1"/>
      <x:c r="F10414" s="1"/>
      <x:c r="G10414" s="1"/>
      <x:c r="H10414" s="1"/>
      <x:c r="I10414" s="53" t="n">
        <x:f t="shared" ref="I10414:I10477" si="1946">INT((ROW()-ROW($I$46))/((CARROT_CAP+1)*(MESCLUN_CAP+1)))</x:f>
        <x:v>15</x:v>
      </x:c>
      <x:c r="J10414" s="53" t="n">
        <x:f t="shared" ref="J10414:J10477" si="1947">MOD(INT((ROW()-ROW($I$46))/(MESCLUN_CAP+1)),CARROT_CAP+1)</x:f>
        <x:v>19</x:v>
      </x:c>
      <x:c r="K10414" s="53" t="n">
        <x:f t="shared" ref="K10414:K10477" si="1948">MOD(ROW()-ROW($I$46),MESCLUN_CAP+1)</x:f>
        <x:v>14</x:v>
      </x:c>
      <x:c r="L10414" s="53" t="n">
        <x:f t="shared" ref="L10414:L10477" si="1949">SUM(I10414:K10414)</x:f>
        <x:v>48</x:v>
      </x:c>
      <x:c r="M10414" s="54" t="n">
        <x:f t="shared" ref="M10414:M10477" si="1950">I10414*TOMATO_HOURS*WEEKS*(1+TOMATO_DIM)^I10414+J10414*CARROT_HOURS*WEEKS*(1+CARROT_DIM)^J10414+K10414*MESCLUN_HOURS*WEEKS*(1+MESCLUN_DIM)^K10414</x:f>
        <x:v>7300.187126123624</x:v>
      </x:c>
      <x:c r="N10414" s="54" t="n">
        <x:f t="shared" ref="N10414:N10477" si="1951">MAX(M10414-FARMER_HOURS,0)/TEMP_HOURS_PER_WORKER</x:f>
        <x:v>4.569574393141405</x:v>
      </x:c>
      <x:c r="O10414" s="55" t="n">
        <x:f t="shared" ref="O10414:O10477" si="1952">I10414*TOMATO_PRICE+J10414*CARROT_PRICE+K10414*MESCLUN_PRICE</x:f>
        <x:v>209586</x:v>
      </x:c>
      <x:c r="P10414" s="55" t="n">
        <x:f t="shared" ref="P10414:P10477" si="1953">I10414*TOMATO_FERTILIZER+J10414*CARROT_FERTILIZER+K10414*MESCLUN_FERTILIZER</x:f>
        <x:v>33880</x:v>
      </x:c>
      <x:c r="Q10414" s="55" t="n">
        <x:f t="shared" ref="Q10414:Q10477" si="1954">MIN(M10414,FARMER_HOURS)*FARMER_RATE+MAX(M10414-FARMER_HOURS,0)*TEMP_RATE</x:f>
        <x:v>139239.35982853512</x:v>
      </x:c>
      <x:c r="R10414" s="55" t="n">
        <x:f t="shared" ref="R10414:R10477" si="1955">O10414-P10414-Q10414-FIXED_COST</x:f>
        <x:v>16466.640171464882</x:v>
      </x:c>
      <x:c r="S10414" s="1" t="str">
        <x:f t="shared" ref="S10414:S10477" si="1956">IF(AND(L10414&lt;=TOTAL_BED_CAP,N10414&lt;=TEMP_WORKER_CAP),"YES","NO")</x:f>
        <x:v>NO</x:v>
      </x:c>
      <x:c r="T10414" s="1" t="n">
        <x:f t="shared" ref="T10414:T10477" si="1957">IF(S10414="YES",R10414,-1E+99)</x:f>
        <x:v>-1e+99</x:v>
      </x:c>
    </x:row>
    <x:row r="10415">
      <x:c r="A10415" s="1"/>
      <x:c r="B10415" s="1"/>
      <x:c r="C10415" s="1"/>
      <x:c r="D10415" s="1"/>
      <x:c r="E10415" s="1"/>
      <x:c r="F10415" s="1"/>
      <x:c r="G10415" s="1"/>
      <x:c r="H10415" s="1"/>
      <x:c r="I10415" s="53">
        <x:f t="shared" si="1946"/>
        <x:v>15</x:v>
      </x:c>
      <x:c r="J10415" s="53">
        <x:f t="shared" si="1947"/>
        <x:v>19</x:v>
      </x:c>
      <x:c r="K10415" s="53">
        <x:f t="shared" si="1948"/>
        <x:v>15</x:v>
      </x:c>
      <x:c r="L10415" s="53">
        <x:f t="shared" si="1949"/>
        <x:v>49</x:v>
      </x:c>
      <x:c r="M10415" s="54">
        <x:f t="shared" si="1950"/>
        <x:v>7363.7753329997704</x:v>
      </x:c>
      <x:c r="N10415" s="54">
        <x:f t="shared" si="1951"/>
        <x:v>4.6137328701387297</x:v>
      </x:c>
      <x:c r="O10415" s="55">
        <x:f t="shared" si="1952"/>
        <x:v>212286</x:v>
      </x:c>
      <x:c r="P10415" s="55">
        <x:f t="shared" si="1953"/>
        <x:v>34760</x:v>
      </x:c>
      <x:c r="Q10415" s="55">
        <x:f t="shared" si="1954"/>
        <x:v>140343.32175346825</x:v>
      </x:c>
      <x:c r="R10415" s="55">
        <x:f t="shared" si="1955"/>
        <x:v>17182.678246531752</x:v>
      </x:c>
      <x:c r="S10415" s="1" t="str">
        <x:f t="shared" si="1956"/>
        <x:v>NO</x:v>
      </x:c>
      <x:c r="T10415" s="1">
        <x:f t="shared" si="1957"/>
        <x:v>-9.9999999999999997E+98</x:v>
      </x:c>
    </x:row>
    <x:row r="10416">
      <x:c r="A10416" s="1"/>
      <x:c r="B10416" s="1"/>
      <x:c r="C10416" s="1"/>
      <x:c r="D10416" s="1"/>
      <x:c r="E10416" s="1"/>
      <x:c r="F10416" s="1"/>
      <x:c r="G10416" s="1"/>
      <x:c r="H10416" s="1"/>
      <x:c r="I10416" s="53">
        <x:f t="shared" si="1946"/>
        <x:v>15</x:v>
      </x:c>
      <x:c r="J10416" s="53">
        <x:f t="shared" si="1947"/>
        <x:v>19</x:v>
      </x:c>
      <x:c r="K10416" s="53">
        <x:f t="shared" si="1948"/>
        <x:v>16</x:v>
      </x:c>
      <x:c r="L10416" s="53">
        <x:f t="shared" si="1949"/>
        <x:v>50</x:v>
      </x:c>
      <x:c r="M10416" s="54">
        <x:f t="shared" si="1950"/>
        <x:v>7428.8361088772599</x:v>
      </x:c>
      <x:c r="N10416" s="54">
        <x:f t="shared" si="1951"/>
        <x:v>4.6589139644980975</x:v>
      </x:c>
      <x:c r="O10416" s="55">
        <x:f t="shared" si="1952"/>
        <x:v>214986</x:v>
      </x:c>
      <x:c r="P10416" s="55">
        <x:f t="shared" si="1953"/>
        <x:v>35640</x:v>
      </x:c>
      <x:c r="Q10416" s="55">
        <x:f t="shared" si="1954"/>
        <x:v>141472.84911245242</x:v>
      </x:c>
      <x:c r="R10416" s="55">
        <x:f t="shared" si="1955"/>
        <x:v>17873.150887547585</x:v>
      </x:c>
      <x:c r="S10416" s="1" t="str">
        <x:f t="shared" si="1956"/>
        <x:v>NO</x:v>
      </x:c>
      <x:c r="T10416" s="1">
        <x:f t="shared" si="1957"/>
        <x:v>-9.9999999999999997E+98</x:v>
      </x:c>
    </x:row>
    <x:row r="10417">
      <x:c r="A10417" s="1"/>
      <x:c r="B10417" s="1"/>
      <x:c r="C10417" s="1"/>
      <x:c r="D10417" s="1"/>
      <x:c r="E10417" s="1"/>
      <x:c r="F10417" s="1"/>
      <x:c r="G10417" s="1"/>
      <x:c r="H10417" s="1"/>
      <x:c r="I10417" s="53">
        <x:f t="shared" si="1946"/>
        <x:v>15</x:v>
      </x:c>
      <x:c r="J10417" s="53">
        <x:f t="shared" si="1947"/>
        <x:v>19</x:v>
      </x:c>
      <x:c r="K10417" s="53">
        <x:f t="shared" si="1948"/>
        <x:v>17</x:v>
      </x:c>
      <x:c r="L10417" s="53">
        <x:f t="shared" si="1949"/>
        <x:v>51</x:v>
      </x:c>
      <x:c r="M10417" s="54">
        <x:f t="shared" si="1950"/>
        <x:v>7495.3963323238004</x:v>
      </x:c>
      <x:c r="N10417" s="54">
        <x:f t="shared" si="1951"/>
        <x:v>4.705136341891528</x:v>
      </x:c>
      <x:c r="O10417" s="55">
        <x:f t="shared" si="1952"/>
        <x:v>217686</x:v>
      </x:c>
      <x:c r="P10417" s="55">
        <x:f t="shared" si="1953"/>
        <x:v>36520</x:v>
      </x:c>
      <x:c r="Q10417" s="55">
        <x:f t="shared" si="1954"/>
        <x:v>142628.40854728821</x:v>
      </x:c>
      <x:c r="R10417" s="55">
        <x:f t="shared" si="1955"/>
        <x:v>18537.591452711786</x:v>
      </x:c>
      <x:c r="S10417" s="1" t="str">
        <x:f t="shared" si="1956"/>
        <x:v>NO</x:v>
      </x:c>
      <x:c r="T10417" s="1">
        <x:f t="shared" si="1957"/>
        <x:v>-9.9999999999999997E+98</x:v>
      </x:c>
    </x:row>
    <x:row r="10418">
      <x:c r="A10418" s="1"/>
      <x:c r="B10418" s="1"/>
      <x:c r="C10418" s="1"/>
      <x:c r="D10418" s="1"/>
      <x:c r="E10418" s="1"/>
      <x:c r="F10418" s="1"/>
      <x:c r="G10418" s="1"/>
      <x:c r="H10418" s="1"/>
      <x:c r="I10418" s="53">
        <x:f t="shared" si="1946"/>
        <x:v>15</x:v>
      </x:c>
      <x:c r="J10418" s="53">
        <x:f t="shared" si="1947"/>
        <x:v>19</x:v>
      </x:c>
      <x:c r="K10418" s="53">
        <x:f t="shared" si="1948"/>
        <x:v>18</x:v>
      </x:c>
      <x:c r="L10418" s="53">
        <x:f t="shared" si="1949"/>
        <x:v>52</x:v>
      </x:c>
      <x:c r="M10418" s="54">
        <x:f t="shared" si="1950"/>
        <x:v>7563.4833237823877</x:v>
      </x:c>
      <x:c r="N10418" s="54">
        <x:f t="shared" si="1951"/>
        <x:v>4.7524189748488803</x:v>
      </x:c>
      <x:c r="O10418" s="55">
        <x:f t="shared" si="1952"/>
        <x:v>220386</x:v>
      </x:c>
      <x:c r="P10418" s="55">
        <x:f t="shared" si="1953"/>
        <x:v>37400</x:v>
      </x:c>
      <x:c r="Q10418" s="55">
        <x:f t="shared" si="1954"/>
        <x:v>143810.47437122202</x:v>
      </x:c>
      <x:c r="R10418" s="55">
        <x:f t="shared" si="1955"/>
        <x:v>19175.525628777978</x:v>
      </x:c>
      <x:c r="S10418" s="1" t="str">
        <x:f t="shared" si="1956"/>
        <x:v>NO</x:v>
      </x:c>
      <x:c r="T10418" s="1">
        <x:f t="shared" si="1957"/>
        <x:v>-9.9999999999999997E+98</x:v>
      </x:c>
    </x:row>
    <x:row r="10419">
      <x:c r="A10419" s="1"/>
      <x:c r="B10419" s="1"/>
      <x:c r="C10419" s="1"/>
      <x:c r="D10419" s="1"/>
      <x:c r="E10419" s="1"/>
      <x:c r="F10419" s="1"/>
      <x:c r="G10419" s="1"/>
      <x:c r="H10419" s="1"/>
      <x:c r="I10419" s="53">
        <x:f t="shared" si="1946"/>
        <x:v>15</x:v>
      </x:c>
      <x:c r="J10419" s="53">
        <x:f t="shared" si="1947"/>
        <x:v>19</x:v>
      </x:c>
      <x:c r="K10419" s="53">
        <x:f t="shared" si="1948"/>
        <x:v>19</x:v>
      </x:c>
      <x:c r="L10419" s="53">
        <x:f t="shared" si="1949"/>
        <x:v>53</x:v>
      </x:c>
      <x:c r="M10419" s="54">
        <x:f t="shared" si="1950"/>
        <x:v>7633.1248524184093</x:v>
      </x:c>
      <x:c r="N10419" s="54">
        <x:f t="shared" si="1951"/>
        <x:v>4.800781147512784</x:v>
      </x:c>
      <x:c r="O10419" s="55">
        <x:f t="shared" si="1952"/>
        <x:v>223086</x:v>
      </x:c>
      <x:c r="P10419" s="55">
        <x:f t="shared" si="1953"/>
        <x:v>38280</x:v>
      </x:c>
      <x:c r="Q10419" s="55">
        <x:f t="shared" si="1954"/>
        <x:v>145019.52868781961</x:v>
      </x:c>
      <x:c r="R10419" s="55">
        <x:f t="shared" si="1955"/>
        <x:v>19786.471312180394</x:v>
      </x:c>
      <x:c r="S10419" s="1" t="str">
        <x:f t="shared" si="1956"/>
        <x:v>NO</x:v>
      </x:c>
      <x:c r="T10419" s="1">
        <x:f t="shared" si="1957"/>
        <x:v>-9.9999999999999997E+98</x:v>
      </x:c>
    </x:row>
    <x:row r="10420">
      <x:c r="A10420" s="1"/>
      <x:c r="B10420" s="1"/>
      <x:c r="C10420" s="1"/>
      <x:c r="D10420" s="1"/>
      <x:c r="E10420" s="1"/>
      <x:c r="F10420" s="1"/>
      <x:c r="G10420" s="1"/>
      <x:c r="H10420" s="1"/>
      <x:c r="I10420" s="53">
        <x:f t="shared" si="1946"/>
        <x:v>15</x:v>
      </x:c>
      <x:c r="J10420" s="53">
        <x:f t="shared" si="1947"/>
        <x:v>19</x:v>
      </x:c>
      <x:c r="K10420" s="53">
        <x:f t="shared" si="1948"/>
        <x:v>20</x:v>
      </x:c>
      <x:c r="L10420" s="53">
        <x:f t="shared" si="1949"/>
        <x:v>54</x:v>
      </x:c>
      <x:c r="M10420" s="54">
        <x:f t="shared" si="1950"/>
        <x:v>7704.3491430688864</x:v>
      </x:c>
      <x:c r="N10420" s="54">
        <x:f t="shared" si="1951"/>
        <x:v>4.8502424604645045</x:v>
      </x:c>
      <x:c r="O10420" s="55">
        <x:f t="shared" si="1952"/>
        <x:v>225786</x:v>
      </x:c>
      <x:c r="P10420" s="55">
        <x:f t="shared" si="1953"/>
        <x:v>39160</x:v>
      </x:c>
      <x:c r="Q10420" s="55">
        <x:f t="shared" si="1954"/>
        <x:v>146256.06151161261</x:v>
      </x:c>
      <x:c r="R10420" s="55">
        <x:f t="shared" si="1955"/>
        <x:v>20369.938488387386</x:v>
      </x:c>
      <x:c r="S10420" s="1" t="str">
        <x:f t="shared" si="1956"/>
        <x:v>NO</x:v>
      </x:c>
      <x:c r="T10420" s="1">
        <x:f t="shared" si="1957"/>
        <x:v>-9.9999999999999997E+98</x:v>
      </x:c>
    </x:row>
    <x:row r="10421">
      <x:c r="A10421" s="1"/>
      <x:c r="B10421" s="1"/>
      <x:c r="C10421" s="1"/>
      <x:c r="D10421" s="1"/>
      <x:c r="E10421" s="1"/>
      <x:c r="F10421" s="1"/>
      <x:c r="G10421" s="1"/>
      <x:c r="H10421" s="1"/>
      <x:c r="I10421" s="53">
        <x:f t="shared" si="1946"/>
        <x:v>15</x:v>
      </x:c>
      <x:c r="J10421" s="53">
        <x:f t="shared" si="1947"/>
        <x:v>19</x:v>
      </x:c>
      <x:c r="K10421" s="53">
        <x:f t="shared" si="1948"/>
        <x:v>21</x:v>
      </x:c>
      <x:c r="L10421" s="53">
        <x:f t="shared" si="1949"/>
        <x:v>55</x:v>
      </x:c>
      <x:c r="M10421" s="54">
        <x:f t="shared" si="1950"/>
        <x:v>7777.1848832953301</x:v>
      </x:c>
      <x:c r="N10421" s="54">
        <x:f t="shared" si="1951"/>
        <x:v>4.9008228356217574</x:v>
      </x:c>
      <x:c r="O10421" s="55">
        <x:f t="shared" si="1952"/>
        <x:v>228486</x:v>
      </x:c>
      <x:c r="P10421" s="55">
        <x:f t="shared" si="1953"/>
        <x:v>40040</x:v>
      </x:c>
      <x:c r="Q10421" s="55">
        <x:f t="shared" si="1954"/>
        <x:v>147520.57089054392</x:v>
      </x:c>
      <x:c r="R10421" s="55">
        <x:f t="shared" si="1955"/>
        <x:v>20925.429109456076</x:v>
      </x:c>
      <x:c r="S10421" s="1" t="str">
        <x:f t="shared" si="1956"/>
        <x:v>NO</x:v>
      </x:c>
      <x:c r="T10421" s="1">
        <x:f t="shared" si="1957"/>
        <x:v>-9.9999999999999997E+98</x:v>
      </x:c>
    </x:row>
    <x:row r="10422">
      <x:c r="A10422" s="1"/>
      <x:c r="B10422" s="1"/>
      <x:c r="C10422" s="1"/>
      <x:c r="D10422" s="1"/>
      <x:c r="E10422" s="1"/>
      <x:c r="F10422" s="1"/>
      <x:c r="G10422" s="1"/>
      <x:c r="H10422" s="1"/>
      <x:c r="I10422" s="53">
        <x:f t="shared" si="1946"/>
        <x:v>15</x:v>
      </x:c>
      <x:c r="J10422" s="53">
        <x:f t="shared" si="1947"/>
        <x:v>19</x:v>
      </x:c>
      <x:c r="K10422" s="53">
        <x:f t="shared" si="1948"/>
        <x:v>22</x:v>
      </x:c>
      <x:c r="L10422" s="53">
        <x:f t="shared" si="1949"/>
        <x:v>56</x:v>
      </x:c>
      <x:c r="M10422" s="54">
        <x:f t="shared" si="1950"/>
        <x:v>7851.6612305417266</x:v>
      </x:c>
      <x:c r="N10422" s="54">
        <x:f t="shared" si="1951"/>
        <x:v>4.9525425212095326</x:v>
      </x:c>
      <x:c r="O10422" s="55">
        <x:f t="shared" si="1952"/>
        <x:v>231186</x:v>
      </x:c>
      <x:c r="P10422" s="55">
        <x:f t="shared" si="1953"/>
        <x:v>40920</x:v>
      </x:c>
      <x:c r="Q10422" s="55">
        <x:f t="shared" si="1954"/>
        <x:v>148813.56303023832</x:v>
      </x:c>
      <x:c r="R10422" s="55">
        <x:f t="shared" si="1955"/>
        <x:v>21452.436969761678</x:v>
      </x:c>
      <x:c r="S10422" s="1" t="str">
        <x:f t="shared" si="1956"/>
        <x:v>NO</x:v>
      </x:c>
      <x:c r="T10422" s="1">
        <x:f t="shared" si="1957"/>
        <x:v>-9.9999999999999997E+98</x:v>
      </x:c>
    </x:row>
    <x:row r="10423">
      <x:c r="A10423" s="1"/>
      <x:c r="B10423" s="1"/>
      <x:c r="C10423" s="1"/>
      <x:c r="D10423" s="1"/>
      <x:c r="E10423" s="1"/>
      <x:c r="F10423" s="1"/>
      <x:c r="G10423" s="1"/>
      <x:c r="H10423" s="1"/>
      <x:c r="I10423" s="53">
        <x:f t="shared" si="1946"/>
        <x:v>15</x:v>
      </x:c>
      <x:c r="J10423" s="53">
        <x:f t="shared" si="1947"/>
        <x:v>19</x:v>
      </x:c>
      <x:c r="K10423" s="53">
        <x:f t="shared" si="1948"/>
        <x:v>23</x:v>
      </x:c>
      <x:c r="L10423" s="53">
        <x:f t="shared" si="1949"/>
        <x:v>57</x:v>
      </x:c>
      <x:c r="M10423" s="54">
        <x:f t="shared" si="1950"/>
        <x:v>7927.8078193991623</x:v>
      </x:c>
      <x:c r="N10423" s="54">
        <x:f t="shared" si="1951"/>
        <x:v>5.0054220968049741</x:v>
      </x:c>
      <x:c r="O10423" s="55">
        <x:f t="shared" si="1952"/>
        <x:v>233886</x:v>
      </x:c>
      <x:c r="P10423" s="55">
        <x:f t="shared" si="1953"/>
        <x:v>41800</x:v>
      </x:c>
      <x:c r="Q10423" s="55">
        <x:f t="shared" si="1954"/>
        <x:v>150135.55242012435</x:v>
      </x:c>
      <x:c r="R10423" s="55">
        <x:f t="shared" si="1955"/>
        <x:v>21950.447579875647</x:v>
      </x:c>
      <x:c r="S10423" s="1" t="str">
        <x:f t="shared" si="1956"/>
        <x:v>NO</x:v>
      </x:c>
      <x:c r="T10423" s="1">
        <x:f t="shared" si="1957"/>
        <x:v>-9.9999999999999997E+98</x:v>
      </x:c>
    </x:row>
    <x:row r="10424">
      <x:c r="A10424" s="1"/>
      <x:c r="B10424" s="1"/>
      <x:c r="C10424" s="1"/>
      <x:c r="D10424" s="1"/>
      <x:c r="E10424" s="1"/>
      <x:c r="F10424" s="1"/>
      <x:c r="G10424" s="1"/>
      <x:c r="H10424" s="1"/>
      <x:c r="I10424" s="53">
        <x:f t="shared" si="1946"/>
        <x:v>15</x:v>
      </x:c>
      <x:c r="J10424" s="53">
        <x:f t="shared" si="1947"/>
        <x:v>19</x:v>
      </x:c>
      <x:c r="K10424" s="53">
        <x:f t="shared" si="1948"/>
        <x:v>24</x:v>
      </x:c>
      <x:c r="L10424" s="53">
        <x:f t="shared" si="1949"/>
        <x:v>58</x:v>
      </x:c>
      <x:c r="M10424" s="54">
        <x:f t="shared" si="1950"/>
        <x:v>8005.6547689786585</x:v>
      </x:c>
      <x:c r="N10424" s="54">
        <x:f t="shared" si="1951"/>
        <x:v>5.0594824784574017</x:v>
      </x:c>
      <x:c r="O10424" s="55">
        <x:f t="shared" si="1952"/>
        <x:v>236586</x:v>
      </x:c>
      <x:c r="P10424" s="55">
        <x:f t="shared" si="1953"/>
        <x:v>42680</x:v>
      </x:c>
      <x:c r="Q10424" s="55">
        <x:f t="shared" si="1954"/>
        <x:v>151487.06196143504</x:v>
      </x:c>
      <x:c r="R10424" s="55">
        <x:f t="shared" si="1955"/>
        <x:v>22418.938038564957</x:v>
      </x:c>
      <x:c r="S10424" s="1" t="str">
        <x:f t="shared" si="1956"/>
        <x:v>NO</x:v>
      </x:c>
      <x:c r="T10424" s="1">
        <x:f t="shared" si="1957"/>
        <x:v>-9.9999999999999997E+98</x:v>
      </x:c>
    </x:row>
    <x:row r="10425">
      <x:c r="A10425" s="1"/>
      <x:c r="B10425" s="1"/>
      <x:c r="C10425" s="1"/>
      <x:c r="D10425" s="1"/>
      <x:c r="E10425" s="1"/>
      <x:c r="F10425" s="1"/>
      <x:c r="G10425" s="1"/>
      <x:c r="H10425" s="1"/>
      <x:c r="I10425" s="53">
        <x:f t="shared" si="1946"/>
        <x:v>15</x:v>
      </x:c>
      <x:c r="J10425" s="53">
        <x:f t="shared" si="1947"/>
        <x:v>19</x:v>
      </x:c>
      <x:c r="K10425" s="53">
        <x:f t="shared" si="1948"/>
        <x:v>25</x:v>
      </x:c>
      <x:c r="L10425" s="53">
        <x:f t="shared" si="1949"/>
        <x:v>59</x:v>
      </x:c>
      <x:c r="M10425" s="54">
        <x:f t="shared" si="1950"/>
        <x:v>8085.2326903937565</x:v>
      </x:c>
      <x:c r="N10425" s="54">
        <x:f t="shared" si="1951"/>
        <x:v>5.1147449238845528</x:v>
      </x:c>
      <x:c r="O10425" s="55">
        <x:f t="shared" si="1952"/>
        <x:v>239286</x:v>
      </x:c>
      <x:c r="P10425" s="55">
        <x:f t="shared" si="1953"/>
        <x:v>43560</x:v>
      </x:c>
      <x:c r="Q10425" s="55">
        <x:f t="shared" si="1954"/>
        <x:v>152868.62309711383</x:v>
      </x:c>
      <x:c r="R10425" s="55">
        <x:f t="shared" si="1955"/>
        <x:v>22857.376902886172</x:v>
      </x:c>
      <x:c r="S10425" s="1" t="str">
        <x:f t="shared" si="1956"/>
        <x:v>NO</x:v>
      </x:c>
      <x:c r="T10425" s="1">
        <x:f t="shared" si="1957"/>
        <x:v>-9.9999999999999997E+98</x:v>
      </x:c>
    </x:row>
    <x:row r="10426">
      <x:c r="A10426" s="1"/>
      <x:c r="B10426" s="1"/>
      <x:c r="C10426" s="1"/>
      <x:c r="D10426" s="1"/>
      <x:c r="E10426" s="1"/>
      <x:c r="F10426" s="1"/>
      <x:c r="G10426" s="1"/>
      <x:c r="H10426" s="1"/>
      <x:c r="I10426" s="53">
        <x:f t="shared" si="1946"/>
        <x:v>15</x:v>
      </x:c>
      <x:c r="J10426" s="53">
        <x:f t="shared" si="1947"/>
        <x:v>19</x:v>
      </x:c>
      <x:c r="K10426" s="53">
        <x:f t="shared" si="1948"/>
        <x:v>26</x:v>
      </x:c>
      <x:c r="L10426" s="53">
        <x:f t="shared" si="1949"/>
        <x:v>60</x:v>
      </x:c>
      <x:c r="M10426" s="54">
        <x:f t="shared" si="1950"/>
        <x:v>8166.5726943544742</x:v>
      </x:c>
      <x:c r="N10426" s="54">
        <x:f t="shared" si="1951"/>
        <x:v>5.1712310377461623</x:v>
      </x:c>
      <x:c r="O10426" s="55">
        <x:f t="shared" si="1952"/>
        <x:v>241986</x:v>
      </x:c>
      <x:c r="P10426" s="55">
        <x:f t="shared" si="1953"/>
        <x:v>44440</x:v>
      </x:c>
      <x:c r="Q10426" s="55">
        <x:f t="shared" si="1954"/>
        <x:v>154280.77594365407</x:v>
      </x:c>
      <x:c r="R10426" s="55">
        <x:f t="shared" si="1955"/>
        <x:v>23265.224056345935</x:v>
      </x:c>
      <x:c r="S10426" s="1" t="str">
        <x:f t="shared" si="1956"/>
        <x:v>NO</x:v>
      </x:c>
      <x:c r="T10426" s="1">
        <x:f t="shared" si="1957"/>
        <x:v>-9.9999999999999997E+98</x:v>
      </x:c>
    </x:row>
    <x:row r="10427">
      <x:c r="A10427" s="1"/>
      <x:c r="B10427" s="1"/>
      <x:c r="C10427" s="1"/>
      <x:c r="D10427" s="1"/>
      <x:c r="E10427" s="1"/>
      <x:c r="F10427" s="1"/>
      <x:c r="G10427" s="1"/>
      <x:c r="H10427" s="1"/>
      <x:c r="I10427" s="53">
        <x:f t="shared" si="1946"/>
        <x:v>15</x:v>
      </x:c>
      <x:c r="J10427" s="53">
        <x:f t="shared" si="1947"/>
        <x:v>19</x:v>
      </x:c>
      <x:c r="K10427" s="53">
        <x:f t="shared" si="1948"/>
        <x:v>27</x:v>
      </x:c>
      <x:c r="L10427" s="53">
        <x:f t="shared" si="1949"/>
        <x:v>61</x:v>
      </x:c>
      <x:c r="M10427" s="54">
        <x:f t="shared" si="1950"/>
        <x:v>8249.7063988742302</x:v>
      </x:c>
      <x:c r="N10427" s="54">
        <x:f t="shared" si="1951"/>
        <x:v>5.228962776995993</x:v>
      </x:c>
      <x:c r="O10427" s="55">
        <x:f t="shared" si="1952"/>
        <x:v>244686</x:v>
      </x:c>
      <x:c r="P10427" s="55">
        <x:f t="shared" si="1953"/>
        <x:v>45320</x:v>
      </x:c>
      <x:c r="Q10427" s="55">
        <x:f t="shared" si="1954"/>
        <x:v>155724.06942489982</x:v>
      </x:c>
      <x:c r="R10427" s="55">
        <x:f t="shared" si="1955"/>
        <x:v>23641.930575100181</x:v>
      </x:c>
      <x:c r="S10427" s="1" t="str">
        <x:f t="shared" si="1956"/>
        <x:v>NO</x:v>
      </x:c>
      <x:c r="T10427" s="1">
        <x:f t="shared" si="1957"/>
        <x:v>-9.9999999999999997E+98</x:v>
      </x:c>
    </x:row>
    <x:row r="10428">
      <x:c r="A10428" s="1"/>
      <x:c r="B10428" s="1"/>
      <x:c r="C10428" s="1"/>
      <x:c r="D10428" s="1"/>
      <x:c r="E10428" s="1"/>
      <x:c r="F10428" s="1"/>
      <x:c r="G10428" s="1"/>
      <x:c r="H10428" s="1"/>
      <x:c r="I10428" s="53">
        <x:f t="shared" si="1946"/>
        <x:v>15</x:v>
      </x:c>
      <x:c r="J10428" s="53">
        <x:f t="shared" si="1947"/>
        <x:v>19</x:v>
      </x:c>
      <x:c r="K10428" s="53">
        <x:f t="shared" si="1948"/>
        <x:v>28</x:v>
      </x:c>
      <x:c r="L10428" s="53">
        <x:f t="shared" si="1949"/>
        <x:v>62</x:v>
      </x:c>
      <x:c r="M10428" s="54">
        <x:f t="shared" si="1950"/>
        <x:v>8334.665937091384</x:v>
      </x:c>
      <x:c r="N10428" s="54">
        <x:f t="shared" si="1951"/>
        <x:v>5.2879624563134611</x:v>
      </x:c>
      <x:c r="O10428" s="55">
        <x:f t="shared" si="1952"/>
        <x:v>247386</x:v>
      </x:c>
      <x:c r="P10428" s="55">
        <x:f t="shared" si="1953"/>
        <x:v>46200</x:v>
      </x:c>
      <x:c r="Q10428" s="55">
        <x:f t="shared" si="1954"/>
        <x:v>157199.06140783653</x:v>
      </x:c>
      <x:c r="R10428" s="55">
        <x:f t="shared" si="1955"/>
        <x:v>23986.938592163468</x:v>
      </x:c>
      <x:c r="S10428" s="1" t="str">
        <x:f t="shared" si="1956"/>
        <x:v>NO</x:v>
      </x:c>
      <x:c r="T10428" s="1">
        <x:f t="shared" si="1957"/>
        <x:v>-9.9999999999999997E+98</x:v>
      </x:c>
    </x:row>
    <x:row r="10429">
      <x:c r="A10429" s="1"/>
      <x:c r="B10429" s="1"/>
      <x:c r="C10429" s="1"/>
      <x:c r="D10429" s="1"/>
      <x:c r="E10429" s="1"/>
      <x:c r="F10429" s="1"/>
      <x:c r="G10429" s="1"/>
      <x:c r="H10429" s="1"/>
      <x:c r="I10429" s="53">
        <x:f t="shared" si="1946"/>
        <x:v>15</x:v>
      </x:c>
      <x:c r="J10429" s="53">
        <x:f t="shared" si="1947"/>
        <x:v>19</x:v>
      </x:c>
      <x:c r="K10429" s="53">
        <x:f t="shared" si="1948"/>
        <x:v>29</x:v>
      </x:c>
      <x:c r="L10429" s="53">
        <x:f t="shared" si="1949"/>
        <x:v>63</x:v>
      </x:c>
      <x:c r="M10429" s="54">
        <x:f t="shared" si="1950"/>
        <x:v>8421.4839652070386</x:v>
      </x:c>
      <x:c r="N10429" s="54">
        <x:f t="shared" si="1951"/>
        <x:v>5.3482527536159994</x:v>
      </x:c>
      <x:c r="O10429" s="55">
        <x:f t="shared" si="1952"/>
        <x:v>250086</x:v>
      </x:c>
      <x:c r="P10429" s="55">
        <x:f t="shared" si="1953"/>
        <x:v>47080</x:v>
      </x:c>
      <x:c r="Q10429" s="55">
        <x:f t="shared" si="1954"/>
        <x:v>158706.31884039997</x:v>
      </x:c>
      <x:c r="R10429" s="55">
        <x:f t="shared" si="1955"/>
        <x:v>24299.681159600033</x:v>
      </x:c>
      <x:c r="S10429" s="1" t="str">
        <x:f t="shared" si="1956"/>
        <x:v>NO</x:v>
      </x:c>
      <x:c r="T10429" s="1">
        <x:f t="shared" si="1957"/>
        <x:v>-9.9999999999999997E+98</x:v>
      </x:c>
    </x:row>
    <x:row r="10430">
      <x:c r="A10430" s="1"/>
      <x:c r="B10430" s="1"/>
      <x:c r="C10430" s="1"/>
      <x:c r="D10430" s="1"/>
      <x:c r="E10430" s="1"/>
      <x:c r="F10430" s="1"/>
      <x:c r="G10430" s="1"/>
      <x:c r="H10430" s="1"/>
      <x:c r="I10430" s="53">
        <x:f t="shared" si="1946"/>
        <x:v>15</x:v>
      </x:c>
      <x:c r="J10430" s="53">
        <x:f t="shared" si="1947"/>
        <x:v>19</x:v>
      </x:c>
      <x:c r="K10430" s="53">
        <x:f t="shared" si="1948"/>
        <x:v>30</x:v>
      </x:c>
      <x:c r="L10430" s="53">
        <x:f t="shared" si="1949"/>
        <x:v>64</x:v>
      </x:c>
      <x:c r="M10430" s="54">
        <x:f t="shared" si="1950"/>
        <x:v>8510.1936705408079</x:v>
      </x:c>
      <x:c r="N10430" s="54">
        <x:f t="shared" si="1951"/>
        <x:v>5.4098567156533388</x:v>
      </x:c>
      <x:c r="O10430" s="55">
        <x:f t="shared" si="1952"/>
        <x:v>252786</x:v>
      </x:c>
      <x:c r="P10430" s="55">
        <x:f t="shared" si="1953"/>
        <x:v>47960</x:v>
      </x:c>
      <x:c r="Q10430" s="55">
        <x:f t="shared" si="1954"/>
        <x:v>160246.41789133346</x:v>
      </x:c>
      <x:c r="R10430" s="55">
        <x:f t="shared" si="1955"/>
        <x:v>24579.582108666538</x:v>
      </x:c>
      <x:c r="S10430" s="1" t="str">
        <x:f t="shared" si="1956"/>
        <x:v>NO</x:v>
      </x:c>
      <x:c r="T10430" s="1">
        <x:f t="shared" si="1957"/>
        <x:v>-9.9999999999999997E+98</x:v>
      </x:c>
    </x:row>
    <x:row r="10431">
      <x:c r="A10431" s="1"/>
      <x:c r="B10431" s="1"/>
      <x:c r="C10431" s="1"/>
      <x:c r="D10431" s="1"/>
      <x:c r="E10431" s="1"/>
      <x:c r="F10431" s="1"/>
      <x:c r="G10431" s="1"/>
      <x:c r="H10431" s="1"/>
      <x:c r="I10431" s="53">
        <x:f t="shared" si="1946"/>
        <x:v>15</x:v>
      </x:c>
      <x:c r="J10431" s="53">
        <x:f t="shared" si="1947"/>
        <x:v>20</x:v>
      </x:c>
      <x:c r="K10431" s="53">
        <x:f t="shared" si="1948"/>
        <x:v>0</x:v>
      </x:c>
      <x:c r="L10431" s="53">
        <x:f t="shared" si="1949"/>
        <x:v>35</x:v>
      </x:c>
      <x:c r="M10431" s="54">
        <x:f t="shared" si="1950"/>
        <x:v>6622.4548928853728</x:v>
      </x:c>
      <x:c r="N10431" s="54">
        <x:f t="shared" si="1951"/>
        <x:v>4.0989270089481753</x:v>
      </x:c>
      <x:c r="O10431" s="55">
        <x:f t="shared" si="1952"/>
        <x:v>173880</x:v>
      </x:c>
      <x:c r="P10431" s="55">
        <x:f t="shared" si="1953"/>
        <x:v>22000</x:v>
      </x:c>
      <x:c r="Q10431" s="55">
        <x:f t="shared" si="1954"/>
        <x:v>127473.17522370438</x:v>
      </x:c>
      <x:c r="R10431" s="55">
        <x:f t="shared" si="1955"/>
        <x:v>4406.8247762956162</x:v>
      </x:c>
      <x:c r="S10431" s="1" t="str">
        <x:f t="shared" si="1956"/>
        <x:v>NO</x:v>
      </x:c>
      <x:c r="T10431" s="1">
        <x:f t="shared" si="1957"/>
        <x:v>-9.9999999999999997E+98</x:v>
      </x:c>
    </x:row>
    <x:row r="10432">
      <x:c r="A10432" s="1"/>
      <x:c r="B10432" s="1"/>
      <x:c r="C10432" s="1"/>
      <x:c r="D10432" s="1"/>
      <x:c r="E10432" s="1"/>
      <x:c r="F10432" s="1"/>
      <x:c r="G10432" s="1"/>
      <x:c r="H10432" s="1"/>
      <x:c r="I10432" s="53">
        <x:f t="shared" si="1946"/>
        <x:v>15</x:v>
      </x:c>
      <x:c r="J10432" s="53">
        <x:f t="shared" si="1947"/>
        <x:v>20</x:v>
      </x:c>
      <x:c r="K10432" s="53">
        <x:f t="shared" si="1948"/>
        <x:v>1</x:v>
      </x:c>
      <x:c r="L10432" s="53">
        <x:f t="shared" si="1949"/>
        <x:v>36</x:v>
      </x:c>
      <x:c r="M10432" s="54">
        <x:f t="shared" si="1950"/>
        <x:v>6668.0173928853728</x:v>
      </x:c>
      <x:c r="N10432" s="54">
        <x:f t="shared" si="1951"/>
        <x:v>4.1305676339481758</x:v>
      </x:c>
      <x:c r="O10432" s="55">
        <x:f t="shared" si="1952"/>
        <x:v>176580</x:v>
      </x:c>
      <x:c r="P10432" s="55">
        <x:f t="shared" si="1953"/>
        <x:v>22880</x:v>
      </x:c>
      <x:c r="Q10432" s="55">
        <x:f t="shared" si="1954"/>
        <x:v>128264.19084870438</x:v>
      </x:c>
      <x:c r="R10432" s="55">
        <x:f t="shared" si="1955"/>
        <x:v>5435.8091512956162</x:v>
      </x:c>
      <x:c r="S10432" s="1" t="str">
        <x:f t="shared" si="1956"/>
        <x:v>NO</x:v>
      </x:c>
      <x:c r="T10432" s="1">
        <x:f t="shared" si="1957"/>
        <x:v>-9.9999999999999997E+98</x:v>
      </x:c>
    </x:row>
    <x:row r="10433">
      <x:c r="A10433" s="1"/>
      <x:c r="B10433" s="1"/>
      <x:c r="C10433" s="1"/>
      <x:c r="D10433" s="1"/>
      <x:c r="E10433" s="1"/>
      <x:c r="F10433" s="1"/>
      <x:c r="G10433" s="1"/>
      <x:c r="H10433" s="1"/>
      <x:c r="I10433" s="53">
        <x:f t="shared" si="1946"/>
        <x:v>15</x:v>
      </x:c>
      <x:c r="J10433" s="53">
        <x:f t="shared" si="1947"/>
        <x:v>20</x:v>
      </x:c>
      <x:c r="K10433" s="53">
        <x:f t="shared" si="1948"/>
        <x:v>2</x:v>
      </x:c>
      <x:c r="L10433" s="53">
        <x:f t="shared" si="1949"/>
        <x:v>37</x:v>
      </x:c>
      <x:c r="M10433" s="54">
        <x:f t="shared" si="1950"/>
        <x:v>6714.7189553853732</x:v>
      </x:c>
      <x:c r="N10433" s="54">
        <x:f t="shared" si="1951"/>
        <x:v>4.1629992745731759</x:v>
      </x:c>
      <x:c r="O10433" s="55">
        <x:f t="shared" si="1952"/>
        <x:v>179280</x:v>
      </x:c>
      <x:c r="P10433" s="55">
        <x:f t="shared" si="1953"/>
        <x:v>23760</x:v>
      </x:c>
      <x:c r="Q10433" s="55">
        <x:f t="shared" si="1954"/>
        <x:v>129074.9818643294</x:v>
      </x:c>
      <x:c r="R10433" s="55">
        <x:f t="shared" si="1955"/>
        <x:v>6445.0181356706016</x:v>
      </x:c>
      <x:c r="S10433" s="1" t="str">
        <x:f t="shared" si="1956"/>
        <x:v>NO</x:v>
      </x:c>
      <x:c r="T10433" s="1">
        <x:f t="shared" si="1957"/>
        <x:v>-9.9999999999999997E+98</x:v>
      </x:c>
    </x:row>
    <x:row r="10434">
      <x:c r="A10434" s="1"/>
      <x:c r="B10434" s="1"/>
      <x:c r="C10434" s="1"/>
      <x:c r="D10434" s="1"/>
      <x:c r="E10434" s="1"/>
      <x:c r="F10434" s="1"/>
      <x:c r="G10434" s="1"/>
      <x:c r="H10434" s="1"/>
      <x:c r="I10434" s="53">
        <x:f t="shared" si="1946"/>
        <x:v>15</x:v>
      </x:c>
      <x:c r="J10434" s="53">
        <x:f t="shared" si="1947"/>
        <x:v>20</x:v>
      </x:c>
      <x:c r="K10434" s="53">
        <x:f t="shared" si="1948"/>
        <x:v>3</x:v>
      </x:c>
      <x:c r="L10434" s="53">
        <x:f t="shared" si="1949"/>
        <x:v>38</x:v>
      </x:c>
      <x:c r="M10434" s="54">
        <x:f t="shared" si="1950"/>
        <x:v>6762.5809378072481</x:v>
      </x:c>
      <x:c r="N10434" s="54">
        <x:f t="shared" si="1951"/>
        <x:v>4.1962367623661443</x:v>
      </x:c>
      <x:c r="O10434" s="55">
        <x:f t="shared" si="1952"/>
        <x:v>181980</x:v>
      </x:c>
      <x:c r="P10434" s="55">
        <x:f t="shared" si="1953"/>
        <x:v>24640</x:v>
      </x:c>
      <x:c r="Q10434" s="55">
        <x:f t="shared" si="1954"/>
        <x:v>129905.91905915362</x:v>
      </x:c>
      <x:c r="R10434" s="55">
        <x:f t="shared" si="1955"/>
        <x:v>7434.0809408463829</x:v>
      </x:c>
      <x:c r="S10434" s="1" t="str">
        <x:f t="shared" si="1956"/>
        <x:v>NO</x:v>
      </x:c>
      <x:c r="T10434" s="1">
        <x:f t="shared" si="1957"/>
        <x:v>-9.9999999999999997E+98</x:v>
      </x:c>
    </x:row>
    <x:row r="10435">
      <x:c r="A10435" s="1"/>
      <x:c r="B10435" s="1"/>
      <x:c r="C10435" s="1"/>
      <x:c r="D10435" s="1"/>
      <x:c r="E10435" s="1"/>
      <x:c r="F10435" s="1"/>
      <x:c r="G10435" s="1"/>
      <x:c r="H10435" s="1"/>
      <x:c r="I10435" s="53">
        <x:f t="shared" si="1946"/>
        <x:v>15</x:v>
      </x:c>
      <x:c r="J10435" s="53">
        <x:f t="shared" si="1947"/>
        <x:v>20</x:v>
      </x:c>
      <x:c r="K10435" s="53">
        <x:f t="shared" si="1948"/>
        <x:v>4</x:v>
      </x:c>
      <x:c r="L10435" s="53">
        <x:f t="shared" si="1949"/>
        <x:v>39</x:v>
      </x:c>
      <x:c r="M10435" s="54">
        <x:f t="shared" si="1950"/>
        <x:v>6811.6250535299041</x:v>
      </x:c>
      <x:c r="N10435" s="54">
        <x:f t="shared" si="1951"/>
        <x:v>4.230295176062433</x:v>
      </x:c>
      <x:c r="O10435" s="55">
        <x:f t="shared" si="1952"/>
        <x:v>184680</x:v>
      </x:c>
      <x:c r="P10435" s="55">
        <x:f t="shared" si="1953"/>
        <x:v>25520</x:v>
      </x:c>
      <x:c r="Q10435" s="55">
        <x:f t="shared" si="1954"/>
        <x:v>130757.37940156083</x:v>
      </x:c>
      <x:c r="R10435" s="55">
        <x:f t="shared" si="1955"/>
        <x:v>8402.6205984391709</x:v>
      </x:c>
      <x:c r="S10435" s="1" t="str">
        <x:f t="shared" si="1956"/>
        <x:v>NO</x:v>
      </x:c>
      <x:c r="T10435" s="1">
        <x:f t="shared" si="1957"/>
        <x:v>-9.9999999999999997E+98</x:v>
      </x:c>
    </x:row>
    <x:row r="10436">
      <x:c r="A10436" s="1"/>
      <x:c r="B10436" s="1"/>
      <x:c r="C10436" s="1"/>
      <x:c r="D10436" s="1"/>
      <x:c r="E10436" s="1"/>
      <x:c r="F10436" s="1"/>
      <x:c r="G10436" s="1"/>
      <x:c r="H10436" s="1"/>
      <x:c r="I10436" s="53">
        <x:f t="shared" si="1946"/>
        <x:v>15</x:v>
      </x:c>
      <x:c r="J10436" s="53">
        <x:f t="shared" si="1947"/>
        <x:v>20</x:v>
      </x:c>
      <x:c r="K10436" s="53">
        <x:f t="shared" si="1948"/>
        <x:v>5</x:v>
      </x:c>
      <x:c r="L10436" s="53">
        <x:f t="shared" si="1949"/>
        <x:v>40</x:v>
      </x:c>
      <x:c r="M10436" s="54">
        <x:f t="shared" si="1950"/>
        <x:v>6861.8733774511074</x:v>
      </x:c>
      <x:c r="N10436" s="54">
        <x:f t="shared" si="1951"/>
        <x:v>4.2651898454521575</x:v>
      </x:c>
      <x:c r="O10436" s="55">
        <x:f t="shared" si="1952"/>
        <x:v>187380</x:v>
      </x:c>
      <x:c r="P10436" s="55">
        <x:f t="shared" si="1953"/>
        <x:v>26400</x:v>
      </x:c>
      <x:c r="Q10436" s="55">
        <x:f t="shared" si="1954"/>
        <x:v>131629.74613630393</x:v>
      </x:c>
      <x:c r="R10436" s="55">
        <x:f t="shared" si="1955"/>
        <x:v>9350.2538636960671</x:v>
      </x:c>
      <x:c r="S10436" s="1" t="str">
        <x:f t="shared" si="1956"/>
        <x:v>NO</x:v>
      </x:c>
      <x:c r="T10436" s="1">
        <x:f t="shared" si="1957"/>
        <x:v>-9.9999999999999997E+98</x:v>
      </x:c>
    </x:row>
    <x:row r="10437">
      <x:c r="A10437" s="1"/>
      <x:c r="B10437" s="1"/>
      <x:c r="C10437" s="1"/>
      <x:c r="D10437" s="1"/>
      <x:c r="E10437" s="1"/>
      <x:c r="F10437" s="1"/>
      <x:c r="G10437" s="1"/>
      <x:c r="H10437" s="1"/>
      <x:c r="I10437" s="53">
        <x:f t="shared" si="1946"/>
        <x:v>15</x:v>
      </x:c>
      <x:c r="J10437" s="53">
        <x:f t="shared" si="1947"/>
        <x:v>20</x:v>
      </x:c>
      <x:c r="K10437" s="53">
        <x:f t="shared" si="1948"/>
        <x:v>6</x:v>
      </x:c>
      <x:c r="L10437" s="53">
        <x:f t="shared" si="1949"/>
        <x:v>41</x:v>
      </x:c>
      <x:c r="M10437" s="54">
        <x:f t="shared" si="1950"/>
        <x:v>6913.3483516327406</x:v>
      </x:c>
      <x:c r="N10437" s="54">
        <x:f t="shared" si="1951"/>
        <x:v>4.3009363553005144</x:v>
      </x:c>
      <x:c r="O10437" s="55">
        <x:f t="shared" si="1952"/>
        <x:v>190080</x:v>
      </x:c>
      <x:c r="P10437" s="55">
        <x:f t="shared" si="1953"/>
        <x:v>27280</x:v>
      </x:c>
      <x:c r="Q10437" s="55">
        <x:f t="shared" si="1954"/>
        <x:v>132523.40888251286</x:v>
      </x:c>
      <x:c r="R10437" s="55">
        <x:f t="shared" si="1955"/>
        <x:v>10276.591117487143</x:v>
      </x:c>
      <x:c r="S10437" s="1" t="str">
        <x:f t="shared" si="1956"/>
        <x:v>NO</x:v>
      </x:c>
      <x:c r="T10437" s="1">
        <x:f t="shared" si="1957"/>
        <x:v>-9.9999999999999997E+98</x:v>
      </x:c>
    </x:row>
    <x:row r="10438">
      <x:c r="A10438" s="1"/>
      <x:c r="B10438" s="1"/>
      <x:c r="C10438" s="1"/>
      <x:c r="D10438" s="1"/>
      <x:c r="E10438" s="1"/>
      <x:c r="F10438" s="1"/>
      <x:c r="G10438" s="1"/>
      <x:c r="H10438" s="1"/>
      <x:c r="I10438" s="53">
        <x:f t="shared" si="1946"/>
        <x:v>15</x:v>
      </x:c>
      <x:c r="J10438" s="53">
        <x:f t="shared" si="1947"/>
        <x:v>20</x:v>
      </x:c>
      <x:c r="K10438" s="53">
        <x:f t="shared" si="1948"/>
        <x:v>7</x:v>
      </x:c>
      <x:c r="L10438" s="53">
        <x:f t="shared" si="1949"/>
        <x:v>42</x:v>
      </x:c>
      <x:c r="M10438" s="54">
        <x:f t="shared" si="1950"/>
        <x:v>6966.0727910307014</x:v>
      </x:c>
      <x:c r="N10438" s="54">
        <x:f t="shared" si="1951"/>
        <x:v>4.3375505493268758</x:v>
      </x:c>
      <x:c r="O10438" s="55">
        <x:f t="shared" si="1952"/>
        <x:v>192780</x:v>
      </x:c>
      <x:c r="P10438" s="55">
        <x:f t="shared" si="1953"/>
        <x:v>28160</x:v>
      </x:c>
      <x:c r="Q10438" s="55">
        <x:f t="shared" si="1954"/>
        <x:v>133438.76373317192</x:v>
      </x:c>
      <x:c r="R10438" s="55">
        <x:f t="shared" si="1955"/>
        <x:v>11181.236266828084</x:v>
      </x:c>
      <x:c r="S10438" s="1" t="str">
        <x:f t="shared" si="1956"/>
        <x:v>NO</x:v>
      </x:c>
      <x:c r="T10438" s="1">
        <x:f t="shared" si="1957"/>
        <x:v>-9.9999999999999997E+98</x:v>
      </x:c>
    </x:row>
    <x:row r="10439">
      <x:c r="A10439" s="1"/>
      <x:c r="B10439" s="1"/>
      <x:c r="C10439" s="1"/>
      <x:c r="D10439" s="1"/>
      <x:c r="E10439" s="1"/>
      <x:c r="F10439" s="1"/>
      <x:c r="G10439" s="1"/>
      <x:c r="H10439" s="1"/>
      <x:c r="I10439" s="53">
        <x:f t="shared" si="1946"/>
        <x:v>15</x:v>
      </x:c>
      <x:c r="J10439" s="53">
        <x:f t="shared" si="1947"/>
        <x:v>20</x:v>
      </x:c>
      <x:c r="K10439" s="53">
        <x:f t="shared" si="1948"/>
        <x:v>8</x:v>
      </x:c>
      <x:c r="L10439" s="53">
        <x:f t="shared" si="1949"/>
        <x:v>43</x:v>
      </x:c>
      <x:c r="M10439" s="54">
        <x:f t="shared" si="1950"/>
        <x:v>7020.069889310681</x:v>
      </x:c>
      <x:c r="N10439" s="54">
        <x:f t="shared" si="1951"/>
        <x:v>4.3750485342435281</x:v>
      </x:c>
      <x:c r="O10439" s="55">
        <x:f t="shared" si="1952"/>
        <x:v>195480</x:v>
      </x:c>
      <x:c r="P10439" s="55">
        <x:f t="shared" si="1953"/>
        <x:v>29040</x:v>
      </x:c>
      <x:c r="Q10439" s="55">
        <x:f t="shared" si="1954"/>
        <x:v>134376.21335608821</x:v>
      </x:c>
      <x:c r="R10439" s="55">
        <x:f t="shared" si="1955"/>
        <x:v>12063.786643911793</x:v>
      </x:c>
      <x:c r="S10439" s="1" t="str">
        <x:f t="shared" si="1956"/>
        <x:v>NO</x:v>
      </x:c>
      <x:c r="T10439" s="1">
        <x:f t="shared" si="1957"/>
        <x:v>-9.9999999999999997E+98</x:v>
      </x:c>
    </x:row>
    <x:row r="10440">
      <x:c r="A10440" s="1"/>
      <x:c r="B10440" s="1"/>
      <x:c r="C10440" s="1"/>
      <x:c r="D10440" s="1"/>
      <x:c r="E10440" s="1"/>
      <x:c r="F10440" s="1"/>
      <x:c r="G10440" s="1"/>
      <x:c r="H10440" s="1"/>
      <x:c r="I10440" s="53">
        <x:f t="shared" si="1946"/>
        <x:v>15</x:v>
      </x:c>
      <x:c r="J10440" s="53">
        <x:f t="shared" si="1947"/>
        <x:v>20</x:v>
      </x:c>
      <x:c r="K10440" s="53">
        <x:f t="shared" si="1948"/>
        <x:v>9</x:v>
      </x:c>
      <x:c r="L10440" s="53">
        <x:f t="shared" si="1949"/>
        <x:v>44</x:v>
      </x:c>
      <x:c r="M10440" s="54">
        <x:f t="shared" si="1950"/>
        <x:v>7075.3632247510759</x:v>
      </x:c>
      <x:c r="N10440" s="54">
        <x:f t="shared" si="1951"/>
        <x:v>4.4134466838549136</x:v>
      </x:c>
      <x:c r="O10440" s="55">
        <x:f t="shared" si="1952"/>
        <x:v>198180</x:v>
      </x:c>
      <x:c r="P10440" s="55">
        <x:f t="shared" si="1953"/>
        <x:v>29920</x:v>
      </x:c>
      <x:c r="Q10440" s="55">
        <x:f t="shared" si="1954"/>
        <x:v>135336.16709637284</x:v>
      </x:c>
      <x:c r="R10440" s="55">
        <x:f t="shared" si="1955"/>
        <x:v>12923.832903627161</x:v>
      </x:c>
      <x:c r="S10440" s="1" t="str">
        <x:f t="shared" si="1956"/>
        <x:v>NO</x:v>
      </x:c>
      <x:c r="T10440" s="1">
        <x:f t="shared" si="1957"/>
        <x:v>-9.9999999999999997E+98</x:v>
      </x:c>
    </x:row>
    <x:row r="10441">
      <x:c r="A10441" s="1"/>
      <x:c r="B10441" s="1"/>
      <x:c r="C10441" s="1"/>
      <x:c r="D10441" s="1"/>
      <x:c r="E10441" s="1"/>
      <x:c r="F10441" s="1"/>
      <x:c r="G10441" s="1"/>
      <x:c r="H10441" s="1"/>
      <x:c r="I10441" s="53">
        <x:f t="shared" si="1946"/>
        <x:v>15</x:v>
      </x:c>
      <x:c r="J10441" s="53">
        <x:f t="shared" si="1947"/>
        <x:v>20</x:v>
      </x:c>
      <x:c r="K10441" s="53">
        <x:f t="shared" si="1948"/>
        <x:v>10</x:v>
      </x:c>
      <x:c r="L10441" s="53">
        <x:f t="shared" si="1949"/>
        <x:v>45</x:v>
      </x:c>
      <x:c r="M10441" s="54">
        <x:f t="shared" si="1950"/>
        <x:v>7131.9767662342883</x:v>
      </x:c>
      <x:c r="N10441" s="54">
        <x:f t="shared" si="1951"/>
        <x:v>4.4527616432182562</x:v>
      </x:c>
      <x:c r="O10441" s="55">
        <x:f t="shared" si="1952"/>
        <x:v>200880</x:v>
      </x:c>
      <x:c r="P10441" s="55">
        <x:f t="shared" si="1953"/>
        <x:v>30800</x:v>
      </x:c>
      <x:c r="Q10441" s="55">
        <x:f t="shared" si="1954"/>
        <x:v>136319.0410804564</x:v>
      </x:c>
      <x:c r="R10441" s="55">
        <x:f t="shared" si="1955"/>
        <x:v>13760.958919543598</x:v>
      </x:c>
      <x:c r="S10441" s="1" t="str">
        <x:f t="shared" si="1956"/>
        <x:v>NO</x:v>
      </x:c>
      <x:c r="T10441" s="1">
        <x:f t="shared" si="1957"/>
        <x:v>-9.9999999999999997E+98</x:v>
      </x:c>
    </x:row>
    <x:row r="10442">
      <x:c r="A10442" s="1"/>
      <x:c r="B10442" s="1"/>
      <x:c r="C10442" s="1"/>
      <x:c r="D10442" s="1"/>
      <x:c r="E10442" s="1"/>
      <x:c r="F10442" s="1"/>
      <x:c r="G10442" s="1"/>
      <x:c r="H10442" s="1"/>
      <x:c r="I10442" s="53">
        <x:f t="shared" si="1946"/>
        <x:v>15</x:v>
      </x:c>
      <x:c r="J10442" s="53">
        <x:f t="shared" si="1947"/>
        <x:v>20</x:v>
      </x:c>
      <x:c r="K10442" s="53">
        <x:f t="shared" si="1948"/>
        <x:v>11</x:v>
      </x:c>
      <x:c r="L10442" s="53">
        <x:f t="shared" si="1949"/>
        <x:v>46</x:v>
      </x:c>
      <x:c r="M10442" s="54">
        <x:f t="shared" si="1950"/>
        <x:v>7189.9348793277277</x:v>
      </x:c>
      <x:c r="N10442" s="54">
        <x:f t="shared" si="1951"/>
        <x:v>4.4930103328664774</x:v>
      </x:c>
      <x:c r="O10442" s="55">
        <x:f t="shared" si="1952"/>
        <x:v>203580</x:v>
      </x:c>
      <x:c r="P10442" s="55">
        <x:f t="shared" si="1953"/>
        <x:v>31680</x:v>
      </x:c>
      <x:c r="Q10442" s="55">
        <x:f t="shared" si="1954"/>
        <x:v>137325.25832166194</x:v>
      </x:c>
      <x:c r="R10442" s="55">
        <x:f t="shared" si="1955"/>
        <x:v>14574.741678338061</x:v>
      </x:c>
      <x:c r="S10442" s="1" t="str">
        <x:f t="shared" si="1956"/>
        <x:v>NO</x:v>
      </x:c>
      <x:c r="T10442" s="1">
        <x:f t="shared" si="1957"/>
        <x:v>-9.9999999999999997E+98</x:v>
      </x:c>
    </x:row>
    <x:row r="10443">
      <x:c r="A10443" s="1"/>
      <x:c r="B10443" s="1"/>
      <x:c r="C10443" s="1"/>
      <x:c r="D10443" s="1"/>
      <x:c r="E10443" s="1"/>
      <x:c r="F10443" s="1"/>
      <x:c r="G10443" s="1"/>
      <x:c r="H10443" s="1"/>
      <x:c r="I10443" s="53">
        <x:f t="shared" si="1946"/>
        <x:v>15</x:v>
      </x:c>
      <x:c r="J10443" s="53">
        <x:f t="shared" si="1947"/>
        <x:v>20</x:v>
      </x:c>
      <x:c r="K10443" s="53">
        <x:f t="shared" si="1948"/>
        <x:v>12</x:v>
      </x:c>
      <x:c r="L10443" s="53">
        <x:f t="shared" si="1949"/>
        <x:v>47</x:v>
      </x:c>
      <x:c r="M10443" s="54">
        <x:f t="shared" si="1950"/>
        <x:v>7249.2623324557917</x:v>
      </x:c>
      <x:c r="N10443" s="54">
        <x:f t="shared" si="1951"/>
        <x:v>4.5342099530943001</x:v>
      </x:c>
      <x:c r="O10443" s="55">
        <x:f t="shared" si="1952"/>
        <x:v>206280</x:v>
      </x:c>
      <x:c r="P10443" s="55">
        <x:f t="shared" si="1953"/>
        <x:v>32560</x:v>
      </x:c>
      <x:c r="Q10443" s="55">
        <x:f t="shared" si="1954"/>
        <x:v>138355.24882735749</x:v>
      </x:c>
      <x:c r="R10443" s="55">
        <x:f t="shared" si="1955"/>
        <x:v>15364.751172642515</x:v>
      </x:c>
      <x:c r="S10443" s="1" t="str">
        <x:f t="shared" si="1956"/>
        <x:v>NO</x:v>
      </x:c>
      <x:c r="T10443" s="1">
        <x:f t="shared" si="1957"/>
        <x:v>-9.9999999999999997E+98</x:v>
      </x:c>
    </x:row>
    <x:row r="10444">
      <x:c r="A10444" s="1"/>
      <x:c r="B10444" s="1"/>
      <x:c r="C10444" s="1"/>
      <x:c r="D10444" s="1"/>
      <x:c r="E10444" s="1"/>
      <x:c r="F10444" s="1"/>
      <x:c r="G10444" s="1"/>
      <x:c r="H10444" s="1"/>
      <x:c r="I10444" s="53">
        <x:f t="shared" si="1946"/>
        <x:v>15</x:v>
      </x:c>
      <x:c r="J10444" s="53">
        <x:f t="shared" si="1947"/>
        <x:v>20</x:v>
      </x:c>
      <x:c r="K10444" s="53">
        <x:f t="shared" si="1948"/>
        <x:v>13</x:v>
      </x:c>
      <x:c r="L10444" s="53">
        <x:f t="shared" si="1949"/>
        <x:v>48</x:v>
      </x:c>
      <x:c r="M10444" s="54">
        <x:f t="shared" si="1950"/>
        <x:v>7309.9843031641758</x:v>
      </x:c>
      <x:c r="N10444" s="54">
        <x:f t="shared" si="1951"/>
        <x:v>4.5763779883084554</x:v>
      </x:c>
      <x:c r="O10444" s="55">
        <x:f t="shared" si="1952"/>
        <x:v>208980</x:v>
      </x:c>
      <x:c r="P10444" s="55">
        <x:f t="shared" si="1953"/>
        <x:v>33440</x:v>
      </x:c>
      <x:c r="Q10444" s="55">
        <x:f t="shared" si="1954"/>
        <x:v>139409.44970771138</x:v>
      </x:c>
      <x:c r="R10444" s="55">
        <x:f t="shared" si="1955"/>
        <x:v>16130.550292288623</x:v>
      </x:c>
      <x:c r="S10444" s="1" t="str">
        <x:f t="shared" si="1956"/>
        <x:v>NO</x:v>
      </x:c>
      <x:c r="T10444" s="1">
        <x:f t="shared" si="1957"/>
        <x:v>-9.9999999999999997E+98</x:v>
      </x:c>
    </x:row>
    <x:row r="10445">
      <x:c r="A10445" s="1"/>
      <x:c r="B10445" s="1"/>
      <x:c r="C10445" s="1"/>
      <x:c r="D10445" s="1"/>
      <x:c r="E10445" s="1"/>
      <x:c r="F10445" s="1"/>
      <x:c r="G10445" s="1"/>
      <x:c r="H10445" s="1"/>
      <x:c r="I10445" s="53">
        <x:f t="shared" si="1946"/>
        <x:v>15</x:v>
      </x:c>
      <x:c r="J10445" s="53">
        <x:f t="shared" si="1947"/>
        <x:v>20</x:v>
      </x:c>
      <x:c r="K10445" s="53">
        <x:f t="shared" si="1948"/>
        <x:v>14</x:v>
      </x:c>
      <x:c r="L10445" s="53">
        <x:f t="shared" si="1949"/>
        <x:v>49</x:v>
      </x:c>
      <x:c r="M10445" s="54">
        <x:f t="shared" si="1950"/>
        <x:v>7372.1263844778377</x:v>
      </x:c>
      <x:c r="N10445" s="54">
        <x:f t="shared" si="1951"/>
        <x:v>4.6195322114429427</x:v>
      </x:c>
      <x:c r="O10445" s="55">
        <x:f t="shared" si="1952"/>
        <x:v>211680</x:v>
      </x:c>
      <x:c r="P10445" s="55">
        <x:f t="shared" si="1953"/>
        <x:v>34320</x:v>
      </x:c>
      <x:c r="Q10445" s="55">
        <x:f t="shared" si="1954"/>
        <x:v>140488.30528607356</x:v>
      </x:c>
      <x:c r="R10445" s="55">
        <x:f t="shared" si="1955"/>
        <x:v>16871.694713926438</x:v>
      </x:c>
      <x:c r="S10445" s="1" t="str">
        <x:f t="shared" si="1956"/>
        <x:v>NO</x:v>
      </x:c>
      <x:c r="T10445" s="1">
        <x:f t="shared" si="1957"/>
        <x:v>-9.9999999999999997E+98</x:v>
      </x:c>
    </x:row>
    <x:row r="10446">
      <x:c r="A10446" s="1"/>
      <x:c r="B10446" s="1"/>
      <x:c r="C10446" s="1"/>
      <x:c r="D10446" s="1"/>
      <x:c r="E10446" s="1"/>
      <x:c r="F10446" s="1"/>
      <x:c r="G10446" s="1"/>
      <x:c r="H10446" s="1"/>
      <x:c r="I10446" s="53">
        <x:f t="shared" si="1946"/>
        <x:v>15</x:v>
      </x:c>
      <x:c r="J10446" s="53">
        <x:f t="shared" si="1947"/>
        <x:v>20</x:v>
      </x:c>
      <x:c r="K10446" s="53">
        <x:f t="shared" si="1948"/>
        <x:v>15</x:v>
      </x:c>
      <x:c r="L10446" s="53">
        <x:f t="shared" si="1949"/>
        <x:v>50</x:v>
      </x:c>
      <x:c r="M10446" s="54">
        <x:f t="shared" si="1950"/>
        <x:v>7435.7145913539844</x:v>
      </x:c>
      <x:c r="N10446" s="54">
        <x:f t="shared" si="1951"/>
        <x:v>4.6636906884402674</x:v>
      </x:c>
      <x:c r="O10446" s="55">
        <x:f t="shared" si="1952"/>
        <x:v>214380</x:v>
      </x:c>
      <x:c r="P10446" s="55">
        <x:f t="shared" si="1953"/>
        <x:v>35200</x:v>
      </x:c>
      <x:c r="Q10446" s="55">
        <x:f t="shared" si="1954"/>
        <x:v>141592.26721100666</x:v>
      </x:c>
      <x:c r="R10446" s="55">
        <x:f t="shared" si="1955"/>
        <x:v>17587.732788993337</x:v>
      </x:c>
      <x:c r="S10446" s="1" t="str">
        <x:f t="shared" si="1956"/>
        <x:v>NO</x:v>
      </x:c>
      <x:c r="T10446" s="1">
        <x:f t="shared" si="1957"/>
        <x:v>-9.9999999999999997E+98</x:v>
      </x:c>
    </x:row>
    <x:row r="10447">
      <x:c r="A10447" s="1"/>
      <x:c r="B10447" s="1"/>
      <x:c r="C10447" s="1"/>
      <x:c r="D10447" s="1"/>
      <x:c r="E10447" s="1"/>
      <x:c r="F10447" s="1"/>
      <x:c r="G10447" s="1"/>
      <x:c r="H10447" s="1"/>
      <x:c r="I10447" s="53">
        <x:f t="shared" si="1946"/>
        <x:v>15</x:v>
      </x:c>
      <x:c r="J10447" s="53">
        <x:f t="shared" si="1947"/>
        <x:v>20</x:v>
      </x:c>
      <x:c r="K10447" s="53">
        <x:f t="shared" si="1948"/>
        <x:v>16</x:v>
      </x:c>
      <x:c r="L10447" s="53">
        <x:f t="shared" si="1949"/>
        <x:v>51</x:v>
      </x:c>
      <x:c r="M10447" s="54">
        <x:f t="shared" si="1950"/>
        <x:v>7500.775367231473</x:v>
      </x:c>
      <x:c r="N10447" s="54">
        <x:f t="shared" si="1951"/>
        <x:v>4.7088717827996343</x:v>
      </x:c>
      <x:c r="O10447" s="55">
        <x:f t="shared" si="1952"/>
        <x:v>217080</x:v>
      </x:c>
      <x:c r="P10447" s="55">
        <x:f t="shared" si="1953"/>
        <x:v>36080</x:v>
      </x:c>
      <x:c r="Q10447" s="55">
        <x:f t="shared" si="1954"/>
        <x:v>142721.79456999083</x:v>
      </x:c>
      <x:c r="R10447" s="55">
        <x:f t="shared" si="1955"/>
        <x:v>18278.20543000917</x:v>
      </x:c>
      <x:c r="S10447" s="1" t="str">
        <x:f t="shared" si="1956"/>
        <x:v>NO</x:v>
      </x:c>
      <x:c r="T10447" s="1">
        <x:f t="shared" si="1957"/>
        <x:v>-9.9999999999999997E+98</x:v>
      </x:c>
    </x:row>
    <x:row r="10448">
      <x:c r="A10448" s="1"/>
      <x:c r="B10448" s="1"/>
      <x:c r="C10448" s="1"/>
      <x:c r="D10448" s="1"/>
      <x:c r="E10448" s="1"/>
      <x:c r="F10448" s="1"/>
      <x:c r="G10448" s="1"/>
      <x:c r="H10448" s="1"/>
      <x:c r="I10448" s="53">
        <x:f t="shared" si="1946"/>
        <x:v>15</x:v>
      </x:c>
      <x:c r="J10448" s="53">
        <x:f t="shared" si="1947"/>
        <x:v>20</x:v>
      </x:c>
      <x:c r="K10448" s="53">
        <x:f t="shared" si="1948"/>
        <x:v>17</x:v>
      </x:c>
      <x:c r="L10448" s="53">
        <x:f t="shared" si="1949"/>
        <x:v>52</x:v>
      </x:c>
      <x:c r="M10448" s="54">
        <x:f t="shared" si="1950"/>
        <x:v>7567.3355906780134</x:v>
      </x:c>
      <x:c r="N10448" s="54">
        <x:f t="shared" si="1951"/>
        <x:v>4.7550941601930647</x:v>
      </x:c>
      <x:c r="O10448" s="55">
        <x:f t="shared" si="1952"/>
        <x:v>219780</x:v>
      </x:c>
      <x:c r="P10448" s="55">
        <x:f t="shared" si="1953"/>
        <x:v>36960</x:v>
      </x:c>
      <x:c r="Q10448" s="55">
        <x:f t="shared" si="1954"/>
        <x:v>143877.35400482663</x:v>
      </x:c>
      <x:c r="R10448" s="55">
        <x:f t="shared" si="1955"/>
        <x:v>18942.64599517337</x:v>
      </x:c>
      <x:c r="S10448" s="1" t="str">
        <x:f t="shared" si="1956"/>
        <x:v>NO</x:v>
      </x:c>
      <x:c r="T10448" s="1">
        <x:f t="shared" si="1957"/>
        <x:v>-9.9999999999999997E+98</x:v>
      </x:c>
    </x:row>
    <x:row r="10449">
      <x:c r="A10449" s="1"/>
      <x:c r="B10449" s="1"/>
      <x:c r="C10449" s="1"/>
      <x:c r="D10449" s="1"/>
      <x:c r="E10449" s="1"/>
      <x:c r="F10449" s="1"/>
      <x:c r="G10449" s="1"/>
      <x:c r="H10449" s="1"/>
      <x:c r="I10449" s="53">
        <x:f t="shared" si="1946"/>
        <x:v>15</x:v>
      </x:c>
      <x:c r="J10449" s="53">
        <x:f t="shared" si="1947"/>
        <x:v>20</x:v>
      </x:c>
      <x:c r="K10449" s="53">
        <x:f t="shared" si="1948"/>
        <x:v>18</x:v>
      </x:c>
      <x:c r="L10449" s="53">
        <x:f t="shared" si="1949"/>
        <x:v>53</x:v>
      </x:c>
      <x:c r="M10449" s="54">
        <x:f t="shared" si="1950"/>
        <x:v>7635.4225821366008</x:v>
      </x:c>
      <x:c r="N10449" s="54">
        <x:f t="shared" si="1951"/>
        <x:v>4.8023767931504171</x:v>
      </x:c>
      <x:c r="O10449" s="55">
        <x:f t="shared" si="1952"/>
        <x:v>222480</x:v>
      </x:c>
      <x:c r="P10449" s="55">
        <x:f t="shared" si="1953"/>
        <x:v>37840</x:v>
      </x:c>
      <x:c r="Q10449" s="55">
        <x:f t="shared" si="1954"/>
        <x:v>145059.41982876044</x:v>
      </x:c>
      <x:c r="R10449" s="55">
        <x:f t="shared" si="1955"/>
        <x:v>19580.580171239562</x:v>
      </x:c>
      <x:c r="S10449" s="1" t="str">
        <x:f t="shared" si="1956"/>
        <x:v>NO</x:v>
      </x:c>
      <x:c r="T10449" s="1">
        <x:f t="shared" si="1957"/>
        <x:v>-9.9999999999999997E+98</x:v>
      </x:c>
    </x:row>
    <x:row r="10450">
      <x:c r="A10450" s="1"/>
      <x:c r="B10450" s="1"/>
      <x:c r="C10450" s="1"/>
      <x:c r="D10450" s="1"/>
      <x:c r="E10450" s="1"/>
      <x:c r="F10450" s="1"/>
      <x:c r="G10450" s="1"/>
      <x:c r="H10450" s="1"/>
      <x:c r="I10450" s="53">
        <x:f t="shared" si="1946"/>
        <x:v>15</x:v>
      </x:c>
      <x:c r="J10450" s="53">
        <x:f t="shared" si="1947"/>
        <x:v>20</x:v>
      </x:c>
      <x:c r="K10450" s="53">
        <x:f t="shared" si="1948"/>
        <x:v>19</x:v>
      </x:c>
      <x:c r="L10450" s="53">
        <x:f t="shared" si="1949"/>
        <x:v>54</x:v>
      </x:c>
      <x:c r="M10450" s="54">
        <x:f t="shared" si="1950"/>
        <x:v>7705.0641107726224</x:v>
      </x:c>
      <x:c r="N10450" s="54">
        <x:f t="shared" si="1951"/>
        <x:v>4.8507389658143207</x:v>
      </x:c>
      <x:c r="O10450" s="55">
        <x:f t="shared" si="1952"/>
        <x:v>225180</x:v>
      </x:c>
      <x:c r="P10450" s="55">
        <x:f t="shared" si="1953"/>
        <x:v>38720</x:v>
      </x:c>
      <x:c r="Q10450" s="55">
        <x:f t="shared" si="1954"/>
        <x:v>146268.47414535802</x:v>
      </x:c>
      <x:c r="R10450" s="55">
        <x:f t="shared" si="1955"/>
        <x:v>20191.525854641979</x:v>
      </x:c>
      <x:c r="S10450" s="1" t="str">
        <x:f t="shared" si="1956"/>
        <x:v>NO</x:v>
      </x:c>
      <x:c r="T10450" s="1">
        <x:f t="shared" si="1957"/>
        <x:v>-9.9999999999999997E+98</x:v>
      </x:c>
    </x:row>
    <x:row r="10451">
      <x:c r="A10451" s="1"/>
      <x:c r="B10451" s="1"/>
      <x:c r="C10451" s="1"/>
      <x:c r="D10451" s="1"/>
      <x:c r="E10451" s="1"/>
      <x:c r="F10451" s="1"/>
      <x:c r="G10451" s="1"/>
      <x:c r="H10451" s="1"/>
      <x:c r="I10451" s="53">
        <x:f t="shared" si="1946"/>
        <x:v>15</x:v>
      </x:c>
      <x:c r="J10451" s="53">
        <x:f t="shared" si="1947"/>
        <x:v>20</x:v>
      </x:c>
      <x:c r="K10451" s="53">
        <x:f t="shared" si="1948"/>
        <x:v>20</x:v>
      </x:c>
      <x:c r="L10451" s="53">
        <x:f t="shared" si="1949"/>
        <x:v>55</x:v>
      </x:c>
      <x:c r="M10451" s="54">
        <x:f t="shared" si="1950"/>
        <x:v>7776.2884014230995</x:v>
      </x:c>
      <x:c r="N10451" s="54">
        <x:f t="shared" si="1951"/>
        <x:v>4.9002002787660413</x:v>
      </x:c>
      <x:c r="O10451" s="55">
        <x:f t="shared" si="1952"/>
        <x:v>227880</x:v>
      </x:c>
      <x:c r="P10451" s="55">
        <x:f t="shared" si="1953"/>
        <x:v>39600</x:v>
      </x:c>
      <x:c r="Q10451" s="55">
        <x:f t="shared" si="1954"/>
        <x:v>147505.00696915103</x:v>
      </x:c>
      <x:c r="R10451" s="55">
        <x:f t="shared" si="1955"/>
        <x:v>20774.993030848971</x:v>
      </x:c>
      <x:c r="S10451" s="1" t="str">
        <x:f t="shared" si="1956"/>
        <x:v>NO</x:v>
      </x:c>
      <x:c r="T10451" s="1">
        <x:f t="shared" si="1957"/>
        <x:v>-9.9999999999999997E+98</x:v>
      </x:c>
    </x:row>
    <x:row r="10452">
      <x:c r="A10452" s="1"/>
      <x:c r="B10452" s="1"/>
      <x:c r="C10452" s="1"/>
      <x:c r="D10452" s="1"/>
      <x:c r="E10452" s="1"/>
      <x:c r="F10452" s="1"/>
      <x:c r="G10452" s="1"/>
      <x:c r="H10452" s="1"/>
      <x:c r="I10452" s="53">
        <x:f t="shared" si="1946"/>
        <x:v>15</x:v>
      </x:c>
      <x:c r="J10452" s="53">
        <x:f t="shared" si="1947"/>
        <x:v>20</x:v>
      </x:c>
      <x:c r="K10452" s="53">
        <x:f t="shared" si="1948"/>
        <x:v>21</x:v>
      </x:c>
      <x:c r="L10452" s="53">
        <x:f t="shared" si="1949"/>
        <x:v>56</x:v>
      </x:c>
      <x:c r="M10452" s="54">
        <x:f t="shared" si="1950"/>
        <x:v>7849.1241416495432</x:v>
      </x:c>
      <x:c r="N10452" s="54">
        <x:f t="shared" si="1951"/>
        <x:v>4.9507806539232941</x:v>
      </x:c>
      <x:c r="O10452" s="55">
        <x:f t="shared" si="1952"/>
        <x:v>230580</x:v>
      </x:c>
      <x:c r="P10452" s="55">
        <x:f t="shared" si="1953"/>
        <x:v>40480</x:v>
      </x:c>
      <x:c r="Q10452" s="55">
        <x:f t="shared" si="1954"/>
        <x:v>148769.51634808234</x:v>
      </x:c>
      <x:c r="R10452" s="55">
        <x:f t="shared" si="1955"/>
        <x:v>21330.483651917661</x:v>
      </x:c>
      <x:c r="S10452" s="1" t="str">
        <x:f t="shared" si="1956"/>
        <x:v>NO</x:v>
      </x:c>
      <x:c r="T10452" s="1">
        <x:f t="shared" si="1957"/>
        <x:v>-9.9999999999999997E+98</x:v>
      </x:c>
    </x:row>
    <x:row r="10453">
      <x:c r="A10453" s="1"/>
      <x:c r="B10453" s="1"/>
      <x:c r="C10453" s="1"/>
      <x:c r="D10453" s="1"/>
      <x:c r="E10453" s="1"/>
      <x:c r="F10453" s="1"/>
      <x:c r="G10453" s="1"/>
      <x:c r="H10453" s="1"/>
      <x:c r="I10453" s="53">
        <x:f t="shared" si="1946"/>
        <x:v>15</x:v>
      </x:c>
      <x:c r="J10453" s="53">
        <x:f t="shared" si="1947"/>
        <x:v>20</x:v>
      </x:c>
      <x:c r="K10453" s="53">
        <x:f t="shared" si="1948"/>
        <x:v>22</x:v>
      </x:c>
      <x:c r="L10453" s="53">
        <x:f t="shared" si="1949"/>
        <x:v>57</x:v>
      </x:c>
      <x:c r="M10453" s="54">
        <x:f t="shared" si="1950"/>
        <x:v>7923.6004888959396</x:v>
      </x:c>
      <x:c r="N10453" s="54">
        <x:f t="shared" si="1951"/>
        <x:v>5.0025003395110694</x:v>
      </x:c>
      <x:c r="O10453" s="55">
        <x:f t="shared" si="1952"/>
        <x:v>233280</x:v>
      </x:c>
      <x:c r="P10453" s="55">
        <x:f t="shared" si="1953"/>
        <x:v>41360</x:v>
      </x:c>
      <x:c r="Q10453" s="55">
        <x:f t="shared" si="1954"/>
        <x:v>150062.50848777674</x:v>
      </x:c>
      <x:c r="R10453" s="55">
        <x:f t="shared" si="1955"/>
        <x:v>21857.491512223263</x:v>
      </x:c>
      <x:c r="S10453" s="1" t="str">
        <x:f t="shared" si="1956"/>
        <x:v>NO</x:v>
      </x:c>
      <x:c r="T10453" s="1">
        <x:f t="shared" si="1957"/>
        <x:v>-9.9999999999999997E+98</x:v>
      </x:c>
    </x:row>
    <x:row r="10454">
      <x:c r="A10454" s="1"/>
      <x:c r="B10454" s="1"/>
      <x:c r="C10454" s="1"/>
      <x:c r="D10454" s="1"/>
      <x:c r="E10454" s="1"/>
      <x:c r="F10454" s="1"/>
      <x:c r="G10454" s="1"/>
      <x:c r="H10454" s="1"/>
      <x:c r="I10454" s="53">
        <x:f t="shared" si="1946"/>
        <x:v>15</x:v>
      </x:c>
      <x:c r="J10454" s="53">
        <x:f t="shared" si="1947"/>
        <x:v>20</x:v>
      </x:c>
      <x:c r="K10454" s="53">
        <x:f t="shared" si="1948"/>
        <x:v>23</x:v>
      </x:c>
      <x:c r="L10454" s="53">
        <x:f t="shared" si="1949"/>
        <x:v>58</x:v>
      </x:c>
      <x:c r="M10454" s="54">
        <x:f t="shared" si="1950"/>
        <x:v>7999.7470777533763</x:v>
      </x:c>
      <x:c r="N10454" s="54">
        <x:f t="shared" si="1951"/>
        <x:v>5.0553799151065117</x:v>
      </x:c>
      <x:c r="O10454" s="55">
        <x:f t="shared" si="1952"/>
        <x:v>235980</x:v>
      </x:c>
      <x:c r="P10454" s="55">
        <x:f t="shared" si="1953"/>
        <x:v>42240</x:v>
      </x:c>
      <x:c r="Q10454" s="55">
        <x:f t="shared" si="1954"/>
        <x:v>151384.49787766277</x:v>
      </x:c>
      <x:c r="R10454" s="55">
        <x:f t="shared" si="1955"/>
        <x:v>22355.502122337231</x:v>
      </x:c>
      <x:c r="S10454" s="1" t="str">
        <x:f t="shared" si="1956"/>
        <x:v>NO</x:v>
      </x:c>
      <x:c r="T10454" s="1">
        <x:f t="shared" si="1957"/>
        <x:v>-9.9999999999999997E+98</x:v>
      </x:c>
    </x:row>
    <x:row r="10455">
      <x:c r="A10455" s="1"/>
      <x:c r="B10455" s="1"/>
      <x:c r="C10455" s="1"/>
      <x:c r="D10455" s="1"/>
      <x:c r="E10455" s="1"/>
      <x:c r="F10455" s="1"/>
      <x:c r="G10455" s="1"/>
      <x:c r="H10455" s="1"/>
      <x:c r="I10455" s="53">
        <x:f t="shared" si="1946"/>
        <x:v>15</x:v>
      </x:c>
      <x:c r="J10455" s="53">
        <x:f t="shared" si="1947"/>
        <x:v>20</x:v>
      </x:c>
      <x:c r="K10455" s="53">
        <x:f t="shared" si="1948"/>
        <x:v>24</x:v>
      </x:c>
      <x:c r="L10455" s="53">
        <x:f t="shared" si="1949"/>
        <x:v>59</x:v>
      </x:c>
      <x:c r="M10455" s="54">
        <x:f t="shared" si="1950"/>
        <x:v>8077.5940273328715</x:v>
      </x:c>
      <x:c r="N10455" s="54">
        <x:f t="shared" si="1951"/>
        <x:v>5.1094402967589385</x:v>
      </x:c>
      <x:c r="O10455" s="55">
        <x:f t="shared" si="1952"/>
        <x:v>238680</x:v>
      </x:c>
      <x:c r="P10455" s="55">
        <x:f t="shared" si="1953"/>
        <x:v>43120</x:v>
      </x:c>
      <x:c r="Q10455" s="55">
        <x:f t="shared" si="1954"/>
        <x:v>152736.00741897346</x:v>
      </x:c>
      <x:c r="R10455" s="55">
        <x:f t="shared" si="1955"/>
        <x:v>22823.992581026541</x:v>
      </x:c>
      <x:c r="S10455" s="1" t="str">
        <x:f t="shared" si="1956"/>
        <x:v>NO</x:v>
      </x:c>
      <x:c r="T10455" s="1">
        <x:f t="shared" si="1957"/>
        <x:v>-9.9999999999999997E+98</x:v>
      </x:c>
    </x:row>
    <x:row r="10456">
      <x:c r="A10456" s="1"/>
      <x:c r="B10456" s="1"/>
      <x:c r="C10456" s="1"/>
      <x:c r="D10456" s="1"/>
      <x:c r="E10456" s="1"/>
      <x:c r="F10456" s="1"/>
      <x:c r="G10456" s="1"/>
      <x:c r="H10456" s="1"/>
      <x:c r="I10456" s="53">
        <x:f t="shared" si="1946"/>
        <x:v>15</x:v>
      </x:c>
      <x:c r="J10456" s="53">
        <x:f t="shared" si="1947"/>
        <x:v>20</x:v>
      </x:c>
      <x:c r="K10456" s="53">
        <x:f t="shared" si="1948"/>
        <x:v>25</x:v>
      </x:c>
      <x:c r="L10456" s="53">
        <x:f t="shared" si="1949"/>
        <x:v>60</x:v>
      </x:c>
      <x:c r="M10456" s="54">
        <x:f t="shared" si="1950"/>
        <x:v>8157.1719487479695</x:v>
      </x:c>
      <x:c r="N10456" s="54">
        <x:f t="shared" si="1951"/>
        <x:v>5.1647027421860896</x:v>
      </x:c>
      <x:c r="O10456" s="55">
        <x:f t="shared" si="1952"/>
        <x:v>241380</x:v>
      </x:c>
      <x:c r="P10456" s="55">
        <x:f t="shared" si="1953"/>
        <x:v>44000</x:v>
      </x:c>
      <x:c r="Q10456" s="55">
        <x:f t="shared" si="1954"/>
        <x:v>154117.56855465224</x:v>
      </x:c>
      <x:c r="R10456" s="55">
        <x:f t="shared" si="1955"/>
        <x:v>23262.431445347756</x:v>
      </x:c>
      <x:c r="S10456" s="1" t="str">
        <x:f t="shared" si="1956"/>
        <x:v>NO</x:v>
      </x:c>
      <x:c r="T10456" s="1">
        <x:f t="shared" si="1957"/>
        <x:v>-9.9999999999999997E+98</x:v>
      </x:c>
    </x:row>
    <x:row r="10457">
      <x:c r="A10457" s="1"/>
      <x:c r="B10457" s="1"/>
      <x:c r="C10457" s="1"/>
      <x:c r="D10457" s="1"/>
      <x:c r="E10457" s="1"/>
      <x:c r="F10457" s="1"/>
      <x:c r="G10457" s="1"/>
      <x:c r="H10457" s="1"/>
      <x:c r="I10457" s="53">
        <x:f t="shared" si="1946"/>
        <x:v>15</x:v>
      </x:c>
      <x:c r="J10457" s="53">
        <x:f t="shared" si="1947"/>
        <x:v>20</x:v>
      </x:c>
      <x:c r="K10457" s="53">
        <x:f t="shared" si="1948"/>
        <x:v>26</x:v>
      </x:c>
      <x:c r="L10457" s="53">
        <x:f t="shared" si="1949"/>
        <x:v>61</x:v>
      </x:c>
      <x:c r="M10457" s="54">
        <x:f t="shared" si="1950"/>
        <x:v>8238.5119527086863</x:v>
      </x:c>
      <x:c r="N10457" s="54">
        <x:f t="shared" si="1951"/>
        <x:v>5.2211888560476991</x:v>
      </x:c>
      <x:c r="O10457" s="55">
        <x:f t="shared" si="1952"/>
        <x:v>244080</x:v>
      </x:c>
      <x:c r="P10457" s="55">
        <x:f t="shared" si="1953"/>
        <x:v>44880</x:v>
      </x:c>
      <x:c r="Q10457" s="55">
        <x:f t="shared" si="1954"/>
        <x:v>155529.72140119248</x:v>
      </x:c>
      <x:c r="R10457" s="55">
        <x:f t="shared" si="1955"/>
        <x:v>23670.278598807519</x:v>
      </x:c>
      <x:c r="S10457" s="1" t="str">
        <x:f t="shared" si="1956"/>
        <x:v>NO</x:v>
      </x:c>
      <x:c r="T10457" s="1">
        <x:f t="shared" si="1957"/>
        <x:v>-9.9999999999999997E+98</x:v>
      </x:c>
    </x:row>
    <x:row r="10458">
      <x:c r="A10458" s="1"/>
      <x:c r="B10458" s="1"/>
      <x:c r="C10458" s="1"/>
      <x:c r="D10458" s="1"/>
      <x:c r="E10458" s="1"/>
      <x:c r="F10458" s="1"/>
      <x:c r="G10458" s="1"/>
      <x:c r="H10458" s="1"/>
      <x:c r="I10458" s="53">
        <x:f t="shared" si="1946"/>
        <x:v>15</x:v>
      </x:c>
      <x:c r="J10458" s="53">
        <x:f t="shared" si="1947"/>
        <x:v>20</x:v>
      </x:c>
      <x:c r="K10458" s="53">
        <x:f t="shared" si="1948"/>
        <x:v>27</x:v>
      </x:c>
      <x:c r="L10458" s="53">
        <x:f t="shared" si="1949"/>
        <x:v>62</x:v>
      </x:c>
      <x:c r="M10458" s="54">
        <x:f t="shared" si="1950"/>
        <x:v>8321.6456572284442</x:v>
      </x:c>
      <x:c r="N10458" s="54">
        <x:f t="shared" si="1951"/>
        <x:v>5.2789205952975307</x:v>
      </x:c>
      <x:c r="O10458" s="55">
        <x:f t="shared" si="1952"/>
        <x:v>246780</x:v>
      </x:c>
      <x:c r="P10458" s="55">
        <x:f t="shared" si="1953"/>
        <x:v>45760</x:v>
      </x:c>
      <x:c r="Q10458" s="55">
        <x:f t="shared" si="1954"/>
        <x:v>156973.01488243826</x:v>
      </x:c>
      <x:c r="R10458" s="55">
        <x:f t="shared" si="1955"/>
        <x:v>24046.985117561737</x:v>
      </x:c>
      <x:c r="S10458" s="1" t="str">
        <x:f t="shared" si="1956"/>
        <x:v>NO</x:v>
      </x:c>
      <x:c r="T10458" s="1">
        <x:f t="shared" si="1957"/>
        <x:v>-9.9999999999999997E+98</x:v>
      </x:c>
    </x:row>
    <x:row r="10459">
      <x:c r="A10459" s="1"/>
      <x:c r="B10459" s="1"/>
      <x:c r="C10459" s="1"/>
      <x:c r="D10459" s="1"/>
      <x:c r="E10459" s="1"/>
      <x:c r="F10459" s="1"/>
      <x:c r="G10459" s="1"/>
      <x:c r="H10459" s="1"/>
      <x:c r="I10459" s="53">
        <x:f t="shared" si="1946"/>
        <x:v>15</x:v>
      </x:c>
      <x:c r="J10459" s="53">
        <x:f t="shared" si="1947"/>
        <x:v>20</x:v>
      </x:c>
      <x:c r="K10459" s="53">
        <x:f t="shared" si="1948"/>
        <x:v>28</x:v>
      </x:c>
      <x:c r="L10459" s="53">
        <x:f t="shared" si="1949"/>
        <x:v>63</x:v>
      </x:c>
      <x:c r="M10459" s="54">
        <x:f t="shared" si="1950"/>
        <x:v>8406.6051954455979</x:v>
      </x:c>
      <x:c r="N10459" s="54">
        <x:f t="shared" si="1951"/>
        <x:v>5.3379202746149987</x:v>
      </x:c>
      <x:c r="O10459" s="55">
        <x:f t="shared" si="1952"/>
        <x:v>249480</x:v>
      </x:c>
      <x:c r="P10459" s="55">
        <x:f t="shared" si="1953"/>
        <x:v>46640</x:v>
      </x:c>
      <x:c r="Q10459" s="55">
        <x:f t="shared" si="1954"/>
        <x:v>158448.00686537495</x:v>
      </x:c>
      <x:c r="R10459" s="55">
        <x:f t="shared" si="1955"/>
        <x:v>24391.993134625052</x:v>
      </x:c>
      <x:c r="S10459" s="1" t="str">
        <x:f t="shared" si="1956"/>
        <x:v>NO</x:v>
      </x:c>
      <x:c r="T10459" s="1">
        <x:f t="shared" si="1957"/>
        <x:v>-9.9999999999999997E+98</x:v>
      </x:c>
    </x:row>
    <x:row r="10460">
      <x:c r="A10460" s="1"/>
      <x:c r="B10460" s="1"/>
      <x:c r="C10460" s="1"/>
      <x:c r="D10460" s="1"/>
      <x:c r="E10460" s="1"/>
      <x:c r="F10460" s="1"/>
      <x:c r="G10460" s="1"/>
      <x:c r="H10460" s="1"/>
      <x:c r="I10460" s="53">
        <x:f t="shared" si="1946"/>
        <x:v>15</x:v>
      </x:c>
      <x:c r="J10460" s="53">
        <x:f t="shared" si="1947"/>
        <x:v>20</x:v>
      </x:c>
      <x:c r="K10460" s="53">
        <x:f t="shared" si="1948"/>
        <x:v>29</x:v>
      </x:c>
      <x:c r="L10460" s="53">
        <x:f t="shared" si="1949"/>
        <x:v>64</x:v>
      </x:c>
      <x:c r="M10460" s="54">
        <x:f t="shared" si="1950"/>
        <x:v>8493.4232235612508</x:v>
      </x:c>
      <x:c r="N10460" s="54">
        <x:f t="shared" si="1951"/>
        <x:v>5.3982105719175353</x:v>
      </x:c>
      <x:c r="O10460" s="55">
        <x:f t="shared" si="1952"/>
        <x:v>252180</x:v>
      </x:c>
      <x:c r="P10460" s="55">
        <x:f t="shared" si="1953"/>
        <x:v>47520</x:v>
      </x:c>
      <x:c r="Q10460" s="55">
        <x:f t="shared" si="1954"/>
        <x:v>159955.26429793838</x:v>
      </x:c>
      <x:c r="R10460" s="55">
        <x:f t="shared" si="1955"/>
        <x:v>24704.735702061618</x:v>
      </x:c>
      <x:c r="S10460" s="1" t="str">
        <x:f t="shared" si="1956"/>
        <x:v>NO</x:v>
      </x:c>
      <x:c r="T10460" s="1">
        <x:f t="shared" si="1957"/>
        <x:v>-9.9999999999999997E+98</x:v>
      </x:c>
    </x:row>
    <x:row r="10461">
      <x:c r="A10461" s="1"/>
      <x:c r="B10461" s="1"/>
      <x:c r="C10461" s="1"/>
      <x:c r="D10461" s="1"/>
      <x:c r="E10461" s="1"/>
      <x:c r="F10461" s="1"/>
      <x:c r="G10461" s="1"/>
      <x:c r="H10461" s="1"/>
      <x:c r="I10461" s="53">
        <x:f t="shared" si="1946"/>
        <x:v>15</x:v>
      </x:c>
      <x:c r="J10461" s="53">
        <x:f t="shared" si="1947"/>
        <x:v>20</x:v>
      </x:c>
      <x:c r="K10461" s="53">
        <x:f t="shared" si="1948"/>
        <x:v>30</x:v>
      </x:c>
      <x:c r="L10461" s="53">
        <x:f t="shared" si="1949"/>
        <x:v>65</x:v>
      </x:c>
      <x:c r="M10461" s="54">
        <x:f t="shared" si="1950"/>
        <x:v>8582.1329288950219</x:v>
      </x:c>
      <x:c r="N10461" s="54">
        <x:f t="shared" si="1951"/>
        <x:v>5.4598145339548765</x:v>
      </x:c>
      <x:c r="O10461" s="55">
        <x:f t="shared" si="1952"/>
        <x:v>254880</x:v>
      </x:c>
      <x:c r="P10461" s="55">
        <x:f t="shared" si="1953"/>
        <x:v>48400</x:v>
      </x:c>
      <x:c r="Q10461" s="55">
        <x:f t="shared" si="1954"/>
        <x:v>161495.36334887191</x:v>
      </x:c>
      <x:c r="R10461" s="55">
        <x:f t="shared" si="1955"/>
        <x:v>24984.636651128094</x:v>
      </x:c>
      <x:c r="S10461" s="1" t="str">
        <x:f t="shared" si="1956"/>
        <x:v>NO</x:v>
      </x:c>
      <x:c r="T10461" s="1">
        <x:f t="shared" si="1957"/>
        <x:v>-9.9999999999999997E+98</x:v>
      </x:c>
    </x:row>
    <x:row r="10462">
      <x:c r="A10462" s="1"/>
      <x:c r="B10462" s="1"/>
      <x:c r="C10462" s="1"/>
      <x:c r="D10462" s="1"/>
      <x:c r="E10462" s="1"/>
      <x:c r="F10462" s="1"/>
      <x:c r="G10462" s="1"/>
      <x:c r="H10462" s="1"/>
      <x:c r="I10462" s="53">
        <x:f t="shared" si="1946"/>
        <x:v>16</x:v>
      </x:c>
      <x:c r="J10462" s="53">
        <x:f t="shared" si="1947"/>
        <x:v>0</x:v>
      </x:c>
      <x:c r="K10462" s="53">
        <x:f t="shared" si="1948"/>
        <x:v>0</x:v>
      </x:c>
      <x:c r="L10462" s="53">
        <x:f t="shared" si="1949"/>
        <x:v>16</x:v>
      </x:c>
      <x:c r="M10462" s="54">
        <x:f t="shared" si="1950"/>
        <x:v>6616.761100354398</x:v>
      </x:c>
      <x:c r="N10462" s="54">
        <x:f t="shared" si="1951"/>
        <x:v>4.0949729863572211</x:v>
      </x:c>
      <x:c r="O10462" s="55">
        <x:f t="shared" si="1952"/>
        <x:v>140800</x:v>
      </x:c>
      <x:c r="P10462" s="55">
        <x:f t="shared" si="1953"/>
        <x:v>14080</x:v>
      </x:c>
      <x:c r="Q10462" s="55">
        <x:f t="shared" si="1954"/>
        <x:v>127374.32465893052</x:v>
      </x:c>
      <x:c r="R10462" s="55">
        <x:f t="shared" si="1955"/>
        <x:v>-20654.32465893052</x:v>
      </x:c>
      <x:c r="S10462" s="1" t="str">
        <x:f t="shared" si="1956"/>
        <x:v>NO</x:v>
      </x:c>
      <x:c r="T10462" s="1">
        <x:f t="shared" si="1957"/>
        <x:v>-9.9999999999999997E+98</x:v>
      </x:c>
    </x:row>
    <x:row r="10463">
      <x:c r="A10463" s="1"/>
      <x:c r="B10463" s="1"/>
      <x:c r="C10463" s="1"/>
      <x:c r="D10463" s="1"/>
      <x:c r="E10463" s="1"/>
      <x:c r="F10463" s="1"/>
      <x:c r="G10463" s="1"/>
      <x:c r="H10463" s="1"/>
      <x:c r="I10463" s="53">
        <x:f t="shared" si="1946"/>
        <x:v>16</x:v>
      </x:c>
      <x:c r="J10463" s="53">
        <x:f t="shared" si="1947"/>
        <x:v>0</x:v>
      </x:c>
      <x:c r="K10463" s="53">
        <x:f t="shared" si="1948"/>
        <x:v>1</x:v>
      </x:c>
      <x:c r="L10463" s="53">
        <x:f t="shared" si="1949"/>
        <x:v>17</x:v>
      </x:c>
      <x:c r="M10463" s="54">
        <x:f t="shared" si="1950"/>
        <x:v>6662.323600354398</x:v>
      </x:c>
      <x:c r="N10463" s="54">
        <x:f t="shared" si="1951"/>
        <x:v>4.1266136113572207</x:v>
      </x:c>
      <x:c r="O10463" s="55">
        <x:f t="shared" si="1952"/>
        <x:v>143500</x:v>
      </x:c>
      <x:c r="P10463" s="55">
        <x:f t="shared" si="1953"/>
        <x:v>14960</x:v>
      </x:c>
      <x:c r="Q10463" s="55">
        <x:f t="shared" si="1954"/>
        <x:v>128165.34028393052</x:v>
      </x:c>
      <x:c r="R10463" s="55">
        <x:f t="shared" si="1955"/>
        <x:v>-19625.34028393052</x:v>
      </x:c>
      <x:c r="S10463" s="1" t="str">
        <x:f t="shared" si="1956"/>
        <x:v>NO</x:v>
      </x:c>
      <x:c r="T10463" s="1">
        <x:f t="shared" si="1957"/>
        <x:v>-9.9999999999999997E+98</x:v>
      </x:c>
    </x:row>
    <x:row r="10464">
      <x:c r="A10464" s="1"/>
      <x:c r="B10464" s="1"/>
      <x:c r="C10464" s="1"/>
      <x:c r="D10464" s="1"/>
      <x:c r="E10464" s="1"/>
      <x:c r="F10464" s="1"/>
      <x:c r="G10464" s="1"/>
      <x:c r="H10464" s="1"/>
      <x:c r="I10464" s="53">
        <x:f t="shared" si="1946"/>
        <x:v>16</x:v>
      </x:c>
      <x:c r="J10464" s="53">
        <x:f t="shared" si="1947"/>
        <x:v>0</x:v>
      </x:c>
      <x:c r="K10464" s="53">
        <x:f t="shared" si="1948"/>
        <x:v>2</x:v>
      </x:c>
      <x:c r="L10464" s="53">
        <x:f t="shared" si="1949"/>
        <x:v>18</x:v>
      </x:c>
      <x:c r="M10464" s="54">
        <x:f t="shared" si="1950"/>
        <x:v>6709.0251628543983</x:v>
      </x:c>
      <x:c r="N10464" s="54">
        <x:f t="shared" si="1951"/>
        <x:v>4.1590452519822207</x:v>
      </x:c>
      <x:c r="O10464" s="55">
        <x:f t="shared" si="1952"/>
        <x:v>146200</x:v>
      </x:c>
      <x:c r="P10464" s="55">
        <x:f t="shared" si="1953"/>
        <x:v>15840</x:v>
      </x:c>
      <x:c r="Q10464" s="55">
        <x:f t="shared" si="1954"/>
        <x:v>128976.13129955552</x:v>
      </x:c>
      <x:c r="R10464" s="55">
        <x:f t="shared" si="1955"/>
        <x:v>-18616.13129955552</x:v>
      </x:c>
      <x:c r="S10464" s="1" t="str">
        <x:f t="shared" si="1956"/>
        <x:v>NO</x:v>
      </x:c>
      <x:c r="T10464" s="1">
        <x:f t="shared" si="1957"/>
        <x:v>-9.9999999999999997E+98</x:v>
      </x:c>
    </x:row>
    <x:row r="10465">
      <x:c r="A10465" s="1"/>
      <x:c r="B10465" s="1"/>
      <x:c r="C10465" s="1"/>
      <x:c r="D10465" s="1"/>
      <x:c r="E10465" s="1"/>
      <x:c r="F10465" s="1"/>
      <x:c r="G10465" s="1"/>
      <x:c r="H10465" s="1"/>
      <x:c r="I10465" s="53">
        <x:f t="shared" si="1946"/>
        <x:v>16</x:v>
      </x:c>
      <x:c r="J10465" s="53">
        <x:f t="shared" si="1947"/>
        <x:v>0</x:v>
      </x:c>
      <x:c r="K10465" s="53">
        <x:f t="shared" si="1948"/>
        <x:v>3</x:v>
      </x:c>
      <x:c r="L10465" s="53">
        <x:f t="shared" si="1949"/>
        <x:v>19</x:v>
      </x:c>
      <x:c r="M10465" s="54">
        <x:f t="shared" si="1950"/>
        <x:v>6756.8871452762733</x:v>
      </x:c>
      <x:c r="N10465" s="54">
        <x:f t="shared" si="1951"/>
        <x:v>4.1922827397751901</x:v>
      </x:c>
      <x:c r="O10465" s="55">
        <x:f t="shared" si="1952"/>
        <x:v>148900</x:v>
      </x:c>
      <x:c r="P10465" s="55">
        <x:f t="shared" si="1953"/>
        <x:v>16720</x:v>
      </x:c>
      <x:c r="Q10465" s="55">
        <x:f t="shared" si="1954"/>
        <x:v>129807.06849437974</x:v>
      </x:c>
      <x:c r="R10465" s="55">
        <x:f t="shared" si="1955"/>
        <x:v>-17627.068494379739</x:v>
      </x:c>
      <x:c r="S10465" s="1" t="str">
        <x:f t="shared" si="1956"/>
        <x:v>NO</x:v>
      </x:c>
      <x:c r="T10465" s="1">
        <x:f t="shared" si="1957"/>
        <x:v>-9.9999999999999997E+98</x:v>
      </x:c>
    </x:row>
    <x:row r="10466">
      <x:c r="A10466" s="1"/>
      <x:c r="B10466" s="1"/>
      <x:c r="C10466" s="1"/>
      <x:c r="D10466" s="1"/>
      <x:c r="E10466" s="1"/>
      <x:c r="F10466" s="1"/>
      <x:c r="G10466" s="1"/>
      <x:c r="H10466" s="1"/>
      <x:c r="I10466" s="53">
        <x:f t="shared" si="1946"/>
        <x:v>16</x:v>
      </x:c>
      <x:c r="J10466" s="53">
        <x:f t="shared" si="1947"/>
        <x:v>0</x:v>
      </x:c>
      <x:c r="K10466" s="53">
        <x:f t="shared" si="1948"/>
        <x:v>4</x:v>
      </x:c>
      <x:c r="L10466" s="53">
        <x:f t="shared" si="1949"/>
        <x:v>20</x:v>
      </x:c>
      <x:c r="M10466" s="54">
        <x:f t="shared" si="1950"/>
        <x:v>6805.9312609989292</x:v>
      </x:c>
      <x:c r="N10466" s="54">
        <x:f t="shared" si="1951"/>
        <x:v>4.2263411534714788</x:v>
      </x:c>
      <x:c r="O10466" s="55">
        <x:f t="shared" si="1952"/>
        <x:v>151600</x:v>
      </x:c>
      <x:c r="P10466" s="55">
        <x:f t="shared" si="1953"/>
        <x:v>17600</x:v>
      </x:c>
      <x:c r="Q10466" s="55">
        <x:f t="shared" si="1954"/>
        <x:v>130658.52883678697</x:v>
      </x:c>
      <x:c r="R10466" s="55">
        <x:f t="shared" si="1955"/>
        <x:v>-16658.528836786965</x:v>
      </x:c>
      <x:c r="S10466" s="1" t="str">
        <x:f t="shared" si="1956"/>
        <x:v>NO</x:v>
      </x:c>
      <x:c r="T10466" s="1">
        <x:f t="shared" si="1957"/>
        <x:v>-9.9999999999999997E+98</x:v>
      </x:c>
    </x:row>
    <x:row r="10467">
      <x:c r="A10467" s="1"/>
      <x:c r="B10467" s="1"/>
      <x:c r="C10467" s="1"/>
      <x:c r="D10467" s="1"/>
      <x:c r="E10467" s="1"/>
      <x:c r="F10467" s="1"/>
      <x:c r="G10467" s="1"/>
      <x:c r="H10467" s="1"/>
      <x:c r="I10467" s="53">
        <x:f t="shared" si="1946"/>
        <x:v>16</x:v>
      </x:c>
      <x:c r="J10467" s="53">
        <x:f t="shared" si="1947"/>
        <x:v>0</x:v>
      </x:c>
      <x:c r="K10467" s="53">
        <x:f t="shared" si="1948"/>
        <x:v>5</x:v>
      </x:c>
      <x:c r="L10467" s="53">
        <x:f t="shared" si="1949"/>
        <x:v>21</x:v>
      </x:c>
      <x:c r="M10467" s="54">
        <x:f t="shared" si="1950"/>
        <x:v>6856.1795849201326</x:v>
      </x:c>
      <x:c r="N10467" s="54">
        <x:f t="shared" si="1951"/>
        <x:v>4.2612358228612033</x:v>
      </x:c>
      <x:c r="O10467" s="55">
        <x:f t="shared" si="1952"/>
        <x:v>154300</x:v>
      </x:c>
      <x:c r="P10467" s="55">
        <x:f t="shared" si="1953"/>
        <x:v>18480</x:v>
      </x:c>
      <x:c r="Q10467" s="55">
        <x:f t="shared" si="1954"/>
        <x:v>131530.8955715301</x:v>
      </x:c>
      <x:c r="R10467" s="55">
        <x:f t="shared" si="1955"/>
        <x:v>-15710.895571530098</x:v>
      </x:c>
      <x:c r="S10467" s="1" t="str">
        <x:f t="shared" si="1956"/>
        <x:v>NO</x:v>
      </x:c>
      <x:c r="T10467" s="1">
        <x:f t="shared" si="1957"/>
        <x:v>-9.9999999999999997E+98</x:v>
      </x:c>
    </x:row>
    <x:row r="10468">
      <x:c r="A10468" s="1"/>
      <x:c r="B10468" s="1"/>
      <x:c r="C10468" s="1"/>
      <x:c r="D10468" s="1"/>
      <x:c r="E10468" s="1"/>
      <x:c r="F10468" s="1"/>
      <x:c r="G10468" s="1"/>
      <x:c r="H10468" s="1"/>
      <x:c r="I10468" s="53">
        <x:f t="shared" si="1946"/>
        <x:v>16</x:v>
      </x:c>
      <x:c r="J10468" s="53">
        <x:f t="shared" si="1947"/>
        <x:v>0</x:v>
      </x:c>
      <x:c r="K10468" s="53">
        <x:f t="shared" si="1948"/>
        <x:v>6</x:v>
      </x:c>
      <x:c r="L10468" s="53">
        <x:f t="shared" si="1949"/>
        <x:v>22</x:v>
      </x:c>
      <x:c r="M10468" s="54">
        <x:f t="shared" si="1950"/>
        <x:v>6907.6545591017657</x:v>
      </x:c>
      <x:c r="N10468" s="54">
        <x:f t="shared" si="1951"/>
        <x:v>4.2969823327095593</x:v>
      </x:c>
      <x:c r="O10468" s="55">
        <x:f t="shared" si="1952"/>
        <x:v>157000</x:v>
      </x:c>
      <x:c r="P10468" s="55">
        <x:f t="shared" si="1953"/>
        <x:v>19360</x:v>
      </x:c>
      <x:c r="Q10468" s="55">
        <x:f t="shared" si="1954"/>
        <x:v>132424.55831773899</x:v>
      </x:c>
      <x:c r="R10468" s="55">
        <x:f t="shared" si="1955"/>
        <x:v>-14784.558317738993</x:v>
      </x:c>
      <x:c r="S10468" s="1" t="str">
        <x:f t="shared" si="1956"/>
        <x:v>NO</x:v>
      </x:c>
      <x:c r="T10468" s="1">
        <x:f t="shared" si="1957"/>
        <x:v>-9.9999999999999997E+98</x:v>
      </x:c>
    </x:row>
    <x:row r="10469">
      <x:c r="A10469" s="1"/>
      <x:c r="B10469" s="1"/>
      <x:c r="C10469" s="1"/>
      <x:c r="D10469" s="1"/>
      <x:c r="E10469" s="1"/>
      <x:c r="F10469" s="1"/>
      <x:c r="G10469" s="1"/>
      <x:c r="H10469" s="1"/>
      <x:c r="I10469" s="53">
        <x:f t="shared" si="1946"/>
        <x:v>16</x:v>
      </x:c>
      <x:c r="J10469" s="53">
        <x:f t="shared" si="1947"/>
        <x:v>0</x:v>
      </x:c>
      <x:c r="K10469" s="53">
        <x:f t="shared" si="1948"/>
        <x:v>7</x:v>
      </x:c>
      <x:c r="L10469" s="53">
        <x:f t="shared" si="1949"/>
        <x:v>23</x:v>
      </x:c>
      <x:c r="M10469" s="54">
        <x:f t="shared" si="1950"/>
        <x:v>6960.3789984997265</x:v>
      </x:c>
      <x:c r="N10469" s="54">
        <x:f t="shared" si="1951"/>
        <x:v>4.3335965267359216</x:v>
      </x:c>
      <x:c r="O10469" s="55">
        <x:f t="shared" si="1952"/>
        <x:v>159700</x:v>
      </x:c>
      <x:c r="P10469" s="55">
        <x:f t="shared" si="1953"/>
        <x:v>20240</x:v>
      </x:c>
      <x:c r="Q10469" s="55">
        <x:f t="shared" si="1954"/>
        <x:v>133339.91316839802</x:v>
      </x:c>
      <x:c r="R10469" s="55">
        <x:f t="shared" si="1955"/>
        <x:v>-13879.913168398023</x:v>
      </x:c>
      <x:c r="S10469" s="1" t="str">
        <x:f t="shared" si="1956"/>
        <x:v>NO</x:v>
      </x:c>
      <x:c r="T10469" s="1">
        <x:f t="shared" si="1957"/>
        <x:v>-9.9999999999999997E+98</x:v>
      </x:c>
    </x:row>
    <x:row r="10470">
      <x:c r="A10470" s="1"/>
      <x:c r="B10470" s="1"/>
      <x:c r="C10470" s="1"/>
      <x:c r="D10470" s="1"/>
      <x:c r="E10470" s="1"/>
      <x:c r="F10470" s="1"/>
      <x:c r="G10470" s="1"/>
      <x:c r="H10470" s="1"/>
      <x:c r="I10470" s="53">
        <x:f t="shared" si="1946"/>
        <x:v>16</x:v>
      </x:c>
      <x:c r="J10470" s="53">
        <x:f t="shared" si="1947"/>
        <x:v>0</x:v>
      </x:c>
      <x:c r="K10470" s="53">
        <x:f t="shared" si="1948"/>
        <x:v>8</x:v>
      </x:c>
      <x:c r="L10470" s="53">
        <x:f t="shared" si="1949"/>
        <x:v>24</x:v>
      </x:c>
      <x:c r="M10470" s="54">
        <x:f t="shared" si="1950"/>
        <x:v>7014.3760967797061</x:v>
      </x:c>
      <x:c r="N10470" s="54">
        <x:f t="shared" si="1951"/>
        <x:v>4.3710945116525739</x:v>
      </x:c>
      <x:c r="O10470" s="55">
        <x:f t="shared" si="1952"/>
        <x:v>162400</x:v>
      </x:c>
      <x:c r="P10470" s="55">
        <x:f t="shared" si="1953"/>
        <x:v>21120</x:v>
      </x:c>
      <x:c r="Q10470" s="55">
        <x:f t="shared" si="1954"/>
        <x:v>134277.36279131434</x:v>
      </x:c>
      <x:c r="R10470" s="55">
        <x:f t="shared" si="1955"/>
        <x:v>-12997.362791314343</x:v>
      </x:c>
      <x:c r="S10470" s="1" t="str">
        <x:f t="shared" si="1956"/>
        <x:v>NO</x:v>
      </x:c>
      <x:c r="T10470" s="1">
        <x:f t="shared" si="1957"/>
        <x:v>-9.9999999999999997E+98</x:v>
      </x:c>
    </x:row>
    <x:row r="10471">
      <x:c r="A10471" s="1"/>
      <x:c r="B10471" s="1"/>
      <x:c r="C10471" s="1"/>
      <x:c r="D10471" s="1"/>
      <x:c r="E10471" s="1"/>
      <x:c r="F10471" s="1"/>
      <x:c r="G10471" s="1"/>
      <x:c r="H10471" s="1"/>
      <x:c r="I10471" s="53">
        <x:f t="shared" si="1946"/>
        <x:v>16</x:v>
      </x:c>
      <x:c r="J10471" s="53">
        <x:f t="shared" si="1947"/>
        <x:v>0</x:v>
      </x:c>
      <x:c r="K10471" s="53">
        <x:f t="shared" si="1948"/>
        <x:v>9</x:v>
      </x:c>
      <x:c r="L10471" s="53">
        <x:f t="shared" si="1949"/>
        <x:v>25</x:v>
      </x:c>
      <x:c r="M10471" s="54">
        <x:f t="shared" si="1950"/>
        <x:v>7069.669432220101</x:v>
      </x:c>
      <x:c r="N10471" s="54">
        <x:f t="shared" si="1951"/>
        <x:v>4.4094926612639593</x:v>
      </x:c>
      <x:c r="O10471" s="55">
        <x:f t="shared" si="1952"/>
        <x:v>165100</x:v>
      </x:c>
      <x:c r="P10471" s="55">
        <x:f t="shared" si="1953"/>
        <x:v>22000</x:v>
      </x:c>
      <x:c r="Q10471" s="55">
        <x:f t="shared" si="1954"/>
        <x:v>135237.31653159898</x:v>
      </x:c>
      <x:c r="R10471" s="55">
        <x:f t="shared" si="1955"/>
        <x:v>-12137.316531598975</x:v>
      </x:c>
      <x:c r="S10471" s="1" t="str">
        <x:f t="shared" si="1956"/>
        <x:v>NO</x:v>
      </x:c>
      <x:c r="T10471" s="1">
        <x:f t="shared" si="1957"/>
        <x:v>-9.9999999999999997E+98</x:v>
      </x:c>
    </x:row>
    <x:row r="10472">
      <x:c r="A10472" s="1"/>
      <x:c r="B10472" s="1"/>
      <x:c r="C10472" s="1"/>
      <x:c r="D10472" s="1"/>
      <x:c r="E10472" s="1"/>
      <x:c r="F10472" s="1"/>
      <x:c r="G10472" s="1"/>
      <x:c r="H10472" s="1"/>
      <x:c r="I10472" s="53">
        <x:f t="shared" si="1946"/>
        <x:v>16</x:v>
      </x:c>
      <x:c r="J10472" s="53">
        <x:f t="shared" si="1947"/>
        <x:v>0</x:v>
      </x:c>
      <x:c r="K10472" s="53">
        <x:f t="shared" si="1948"/>
        <x:v>10</x:v>
      </x:c>
      <x:c r="L10472" s="53">
        <x:f t="shared" si="1949"/>
        <x:v>26</x:v>
      </x:c>
      <x:c r="M10472" s="54">
        <x:f t="shared" si="1950"/>
        <x:v>7126.2829737033135</x:v>
      </x:c>
      <x:c r="N10472" s="54">
        <x:f t="shared" si="1951"/>
        <x:v>4.4488076206273011</x:v>
      </x:c>
      <x:c r="O10472" s="55">
        <x:f t="shared" si="1952"/>
        <x:v>167800</x:v>
      </x:c>
      <x:c r="P10472" s="55">
        <x:f t="shared" si="1953"/>
        <x:v>22880</x:v>
      </x:c>
      <x:c r="Q10472" s="55">
        <x:f t="shared" si="1954"/>
        <x:v>136220.19051568251</x:v>
      </x:c>
      <x:c r="R10472" s="55">
        <x:f t="shared" si="1955"/>
        <x:v>-11300.190515682509</x:v>
      </x:c>
      <x:c r="S10472" s="1" t="str">
        <x:f t="shared" si="1956"/>
        <x:v>NO</x:v>
      </x:c>
      <x:c r="T10472" s="1">
        <x:f t="shared" si="1957"/>
        <x:v>-9.9999999999999997E+98</x:v>
      </x:c>
    </x:row>
    <x:row r="10473">
      <x:c r="A10473" s="1"/>
      <x:c r="B10473" s="1"/>
      <x:c r="C10473" s="1"/>
      <x:c r="D10473" s="1"/>
      <x:c r="E10473" s="1"/>
      <x:c r="F10473" s="1"/>
      <x:c r="G10473" s="1"/>
      <x:c r="H10473" s="1"/>
      <x:c r="I10473" s="53">
        <x:f t="shared" si="1946"/>
        <x:v>16</x:v>
      </x:c>
      <x:c r="J10473" s="53">
        <x:f t="shared" si="1947"/>
        <x:v>0</x:v>
      </x:c>
      <x:c r="K10473" s="53">
        <x:f t="shared" si="1948"/>
        <x:v>11</x:v>
      </x:c>
      <x:c r="L10473" s="53">
        <x:f t="shared" si="1949"/>
        <x:v>27</x:v>
      </x:c>
      <x:c r="M10473" s="54">
        <x:f t="shared" si="1950"/>
        <x:v>7184.2410867967528</x:v>
      </x:c>
      <x:c r="N10473" s="54">
        <x:f t="shared" si="1951"/>
        <x:v>4.4890563102755232</x:v>
      </x:c>
      <x:c r="O10473" s="55">
        <x:f t="shared" si="1952"/>
        <x:v>170500</x:v>
      </x:c>
      <x:c r="P10473" s="55">
        <x:f t="shared" si="1953"/>
        <x:v>23760</x:v>
      </x:c>
      <x:c r="Q10473" s="55">
        <x:f t="shared" si="1954"/>
        <x:v>137226.40775688807</x:v>
      </x:c>
      <x:c r="R10473" s="55">
        <x:f t="shared" si="1955"/>
        <x:v>-10486.407756888075</x:v>
      </x:c>
      <x:c r="S10473" s="1" t="str">
        <x:f t="shared" si="1956"/>
        <x:v>NO</x:v>
      </x:c>
      <x:c r="T10473" s="1">
        <x:f t="shared" si="1957"/>
        <x:v>-9.9999999999999997E+98</x:v>
      </x:c>
    </x:row>
    <x:row r="10474">
      <x:c r="A10474" s="1"/>
      <x:c r="B10474" s="1"/>
      <x:c r="C10474" s="1"/>
      <x:c r="D10474" s="1"/>
      <x:c r="E10474" s="1"/>
      <x:c r="F10474" s="1"/>
      <x:c r="G10474" s="1"/>
      <x:c r="H10474" s="1"/>
      <x:c r="I10474" s="53">
        <x:f t="shared" si="1946"/>
        <x:v>16</x:v>
      </x:c>
      <x:c r="J10474" s="53">
        <x:f t="shared" si="1947"/>
        <x:v>0</x:v>
      </x:c>
      <x:c r="K10474" s="53">
        <x:f t="shared" si="1948"/>
        <x:v>12</x:v>
      </x:c>
      <x:c r="L10474" s="53">
        <x:f t="shared" si="1949"/>
        <x:v>28</x:v>
      </x:c>
      <x:c r="M10474" s="54">
        <x:f t="shared" si="1950"/>
        <x:v>7243.5685399248168</x:v>
      </x:c>
      <x:c r="N10474" s="54">
        <x:f t="shared" si="1951"/>
        <x:v>4.530255930503345</x:v>
      </x:c>
      <x:c r="O10474" s="55">
        <x:f t="shared" si="1952"/>
        <x:v>173200</x:v>
      </x:c>
      <x:c r="P10474" s="55">
        <x:f t="shared" si="1953"/>
        <x:v>24640</x:v>
      </x:c>
      <x:c r="Q10474" s="55">
        <x:f t="shared" si="1954"/>
        <x:v>138256.39826258362</x:v>
      </x:c>
      <x:c r="R10474" s="55">
        <x:f t="shared" si="1955"/>
        <x:v>-9696.3982625836215</x:v>
      </x:c>
      <x:c r="S10474" s="1" t="str">
        <x:f t="shared" si="1956"/>
        <x:v>NO</x:v>
      </x:c>
      <x:c r="T10474" s="1">
        <x:f t="shared" si="1957"/>
        <x:v>-9.9999999999999997E+98</x:v>
      </x:c>
    </x:row>
    <x:row r="10475">
      <x:c r="A10475" s="1"/>
      <x:c r="B10475" s="1"/>
      <x:c r="C10475" s="1"/>
      <x:c r="D10475" s="1"/>
      <x:c r="E10475" s="1"/>
      <x:c r="F10475" s="1"/>
      <x:c r="G10475" s="1"/>
      <x:c r="H10475" s="1"/>
      <x:c r="I10475" s="53">
        <x:f t="shared" si="1946"/>
        <x:v>16</x:v>
      </x:c>
      <x:c r="J10475" s="53">
        <x:f t="shared" si="1947"/>
        <x:v>0</x:v>
      </x:c>
      <x:c r="K10475" s="53">
        <x:f t="shared" si="1948"/>
        <x:v>13</x:v>
      </x:c>
      <x:c r="L10475" s="53">
        <x:f t="shared" si="1949"/>
        <x:v>29</x:v>
      </x:c>
      <x:c r="M10475" s="54">
        <x:f t="shared" si="1950"/>
        <x:v>7304.2905106332018</x:v>
      </x:c>
      <x:c r="N10475" s="54">
        <x:f t="shared" si="1951"/>
        <x:v>4.5724239657175012</x:v>
      </x:c>
      <x:c r="O10475" s="55">
        <x:f t="shared" si="1952"/>
        <x:v>175900</x:v>
      </x:c>
      <x:c r="P10475" s="55">
        <x:f t="shared" si="1953"/>
        <x:v>25520</x:v>
      </x:c>
      <x:c r="Q10475" s="55">
        <x:f t="shared" si="1954"/>
        <x:v>139310.59914293751</x:v>
      </x:c>
      <x:c r="R10475" s="55">
        <x:f t="shared" si="1955"/>
        <x:v>-8930.5991429375135</x:v>
      </x:c>
      <x:c r="S10475" s="1" t="str">
        <x:f t="shared" si="1956"/>
        <x:v>NO</x:v>
      </x:c>
      <x:c r="T10475" s="1">
        <x:f t="shared" si="1957"/>
        <x:v>-9.9999999999999997E+98</x:v>
      </x:c>
    </x:row>
    <x:row r="10476">
      <x:c r="A10476" s="1"/>
      <x:c r="B10476" s="1"/>
      <x:c r="C10476" s="1"/>
      <x:c r="D10476" s="1"/>
      <x:c r="E10476" s="1"/>
      <x:c r="F10476" s="1"/>
      <x:c r="G10476" s="1"/>
      <x:c r="H10476" s="1"/>
      <x:c r="I10476" s="53">
        <x:f t="shared" si="1946"/>
        <x:v>16</x:v>
      </x:c>
      <x:c r="J10476" s="53">
        <x:f t="shared" si="1947"/>
        <x:v>0</x:v>
      </x:c>
      <x:c r="K10476" s="53">
        <x:f t="shared" si="1948"/>
        <x:v>14</x:v>
      </x:c>
      <x:c r="L10476" s="53">
        <x:f t="shared" si="1949"/>
        <x:v>30</x:v>
      </x:c>
      <x:c r="M10476" s="54">
        <x:f t="shared" si="1950"/>
        <x:v>7366.4325919468629</x:v>
      </x:c>
      <x:c r="N10476" s="54">
        <x:f t="shared" si="1951"/>
        <x:v>4.6155781888519885</x:v>
      </x:c>
      <x:c r="O10476" s="55">
        <x:f t="shared" si="1952"/>
        <x:v>178600</x:v>
      </x:c>
      <x:c r="P10476" s="55">
        <x:f t="shared" si="1953"/>
        <x:v>26400</x:v>
      </x:c>
      <x:c r="Q10476" s="55">
        <x:f t="shared" si="1954"/>
        <x:v>140389.4547212997</x:v>
      </x:c>
      <x:c r="R10476" s="55">
        <x:f t="shared" si="1955"/>
        <x:v>-8189.4547212996986</x:v>
      </x:c>
      <x:c r="S10476" s="1" t="str">
        <x:f t="shared" si="1956"/>
        <x:v>NO</x:v>
      </x:c>
      <x:c r="T10476" s="1">
        <x:f t="shared" si="1957"/>
        <x:v>-9.9999999999999997E+98</x:v>
      </x:c>
    </x:row>
    <x:row r="10477">
      <x:c r="A10477" s="1"/>
      <x:c r="B10477" s="1"/>
      <x:c r="C10477" s="1"/>
      <x:c r="D10477" s="1"/>
      <x:c r="E10477" s="1"/>
      <x:c r="F10477" s="1"/>
      <x:c r="G10477" s="1"/>
      <x:c r="H10477" s="1"/>
      <x:c r="I10477" s="53">
        <x:f t="shared" si="1946"/>
        <x:v>16</x:v>
      </x:c>
      <x:c r="J10477" s="53">
        <x:f t="shared" si="1947"/>
        <x:v>0</x:v>
      </x:c>
      <x:c r="K10477" s="53">
        <x:f t="shared" si="1948"/>
        <x:v>15</x:v>
      </x:c>
      <x:c r="L10477" s="53">
        <x:f t="shared" si="1949"/>
        <x:v>31</x:v>
      </x:c>
      <x:c r="M10477" s="54">
        <x:f t="shared" si="1950"/>
        <x:v>7430.0207988230086</x:v>
      </x:c>
      <x:c r="N10477" s="54">
        <x:f t="shared" si="1951"/>
        <x:v>4.6597366658493113</x:v>
      </x:c>
      <x:c r="O10477" s="55">
        <x:f t="shared" si="1952"/>
        <x:v>181300</x:v>
      </x:c>
      <x:c r="P10477" s="55">
        <x:f t="shared" si="1953"/>
        <x:v>27280</x:v>
      </x:c>
      <x:c r="Q10477" s="55">
        <x:f t="shared" si="1954"/>
        <x:v>141493.41664623277</x:v>
      </x:c>
      <x:c r="R10477" s="55">
        <x:f t="shared" si="1955"/>
        <x:v>-7473.4166462327703</x:v>
      </x:c>
      <x:c r="S10477" s="1" t="str">
        <x:f t="shared" si="1956"/>
        <x:v>NO</x:v>
      </x:c>
      <x:c r="T10477" s="1">
        <x:f t="shared" si="1957"/>
        <x:v>-9.9999999999999997E+98</x:v>
      </x:c>
    </x:row>
    <x:row r="10478">
      <x:c r="A10478" s="1"/>
      <x:c r="B10478" s="1"/>
      <x:c r="C10478" s="1"/>
      <x:c r="D10478" s="1"/>
      <x:c r="E10478" s="1"/>
      <x:c r="F10478" s="1"/>
      <x:c r="G10478" s="1"/>
      <x:c r="H10478" s="1"/>
      <x:c r="I10478" s="53" t="n">
        <x:f t="shared" ref="I10478:I10541" si="1958">INT((ROW()-ROW($I$46))/((CARROT_CAP+1)*(MESCLUN_CAP+1)))</x:f>
        <x:v>16</x:v>
      </x:c>
      <x:c r="J10478" s="53" t="n">
        <x:f t="shared" ref="J10478:J10541" si="1959">MOD(INT((ROW()-ROW($I$46))/(MESCLUN_CAP+1)),CARROT_CAP+1)</x:f>
        <x:v>0</x:v>
      </x:c>
      <x:c r="K10478" s="53" t="n">
        <x:f t="shared" ref="K10478:K10541" si="1960">MOD(ROW()-ROW($I$46),MESCLUN_CAP+1)</x:f>
        <x:v>16</x:v>
      </x:c>
      <x:c r="L10478" s="53" t="n">
        <x:f t="shared" ref="L10478:L10541" si="1961">SUM(I10478:K10478)</x:f>
        <x:v>32</x:v>
      </x:c>
      <x:c r="M10478" s="54" t="n">
        <x:f t="shared" ref="M10478:M10541" si="1962">I10478*TOMATO_HOURS*WEEKS*(1+TOMATO_DIM)^I10478+J10478*CARROT_HOURS*WEEKS*(1+CARROT_DIM)^J10478+K10478*MESCLUN_HOURS*WEEKS*(1+MESCLUN_DIM)^K10478</x:f>
        <x:v>7495.0815747005</x:v>
      </x:c>
      <x:c r="N10478" s="54" t="n">
        <x:f t="shared" ref="N10478:N10541" si="1963">MAX(M10478-FARMER_HOURS,0)/TEMP_HOURS_PER_WORKER</x:f>
        <x:v>4.704917760208681</x:v>
      </x:c>
      <x:c r="O10478" s="55" t="n">
        <x:f t="shared" ref="O10478:O10541" si="1964">I10478*TOMATO_PRICE+J10478*CARROT_PRICE+K10478*MESCLUN_PRICE</x:f>
        <x:v>184000</x:v>
      </x:c>
      <x:c r="P10478" s="55" t="n">
        <x:f t="shared" ref="P10478:P10541" si="1965">I10478*TOMATO_FERTILIZER+J10478*CARROT_FERTILIZER+K10478*MESCLUN_FERTILIZER</x:f>
        <x:v>28160</x:v>
      </x:c>
      <x:c r="Q10478" s="55" t="n">
        <x:f t="shared" ref="Q10478:Q10541" si="1966">MIN(M10478,FARMER_HOURS)*FARMER_RATE+MAX(M10478-FARMER_HOURS,0)*TEMP_RATE</x:f>
        <x:v>142622.944005217</x:v>
      </x:c>
      <x:c r="R10478" s="55" t="n">
        <x:f t="shared" ref="R10478:R10541" si="1967">O10478-P10478-Q10478-FIXED_COST</x:f>
        <x:v>-6782.944005216996</x:v>
      </x:c>
      <x:c r="S10478" s="1" t="str">
        <x:f t="shared" ref="S10478:S10541" si="1968">IF(AND(L10478&lt;=TOTAL_BED_CAP,N10478&lt;=TEMP_WORKER_CAP),"YES","NO")</x:f>
        <x:v>NO</x:v>
      </x:c>
      <x:c r="T10478" s="1" t="n">
        <x:f t="shared" ref="T10478:T10541" si="1969">IF(S10478="YES",R10478,-1E+99)</x:f>
        <x:v>-1e+99</x:v>
      </x:c>
    </x:row>
    <x:row r="10479">
      <x:c r="A10479" s="1"/>
      <x:c r="B10479" s="1"/>
      <x:c r="C10479" s="1"/>
      <x:c r="D10479" s="1"/>
      <x:c r="E10479" s="1"/>
      <x:c r="F10479" s="1"/>
      <x:c r="G10479" s="1"/>
      <x:c r="H10479" s="1"/>
      <x:c r="I10479" s="53">
        <x:f t="shared" si="1958"/>
        <x:v>16</x:v>
      </x:c>
      <x:c r="J10479" s="53">
        <x:f t="shared" si="1959"/>
        <x:v>0</x:v>
      </x:c>
      <x:c r="K10479" s="53">
        <x:f t="shared" si="1960"/>
        <x:v>17</x:v>
      </x:c>
      <x:c r="L10479" s="53">
        <x:f t="shared" si="1961"/>
        <x:v>33</x:v>
      </x:c>
      <x:c r="M10479" s="54">
        <x:f t="shared" si="1962"/>
        <x:v>7561.6417981470386</x:v>
      </x:c>
      <x:c r="N10479" s="54">
        <x:f t="shared" si="1963"/>
        <x:v>4.7511401376021105</x:v>
      </x:c>
      <x:c r="O10479" s="55">
        <x:f t="shared" si="1964"/>
        <x:v>186700</x:v>
      </x:c>
      <x:c r="P10479" s="55">
        <x:f t="shared" si="1965"/>
        <x:v>29040</x:v>
      </x:c>
      <x:c r="Q10479" s="55">
        <x:f t="shared" si="1966"/>
        <x:v>143778.50344005274</x:v>
      </x:c>
      <x:c r="R10479" s="55">
        <x:f t="shared" si="1967"/>
        <x:v>-6118.5034400527366</x:v>
      </x:c>
      <x:c r="S10479" s="1" t="str">
        <x:f t="shared" si="1968"/>
        <x:v>NO</x:v>
      </x:c>
      <x:c r="T10479" s="1">
        <x:f t="shared" si="1969"/>
        <x:v>-9.9999999999999997E+98</x:v>
      </x:c>
    </x:row>
    <x:row r="10480">
      <x:c r="A10480" s="1"/>
      <x:c r="B10480" s="1"/>
      <x:c r="C10480" s="1"/>
      <x:c r="D10480" s="1"/>
      <x:c r="E10480" s="1"/>
      <x:c r="F10480" s="1"/>
      <x:c r="G10480" s="1"/>
      <x:c r="H10480" s="1"/>
      <x:c r="I10480" s="53">
        <x:f t="shared" si="1958"/>
        <x:v>16</x:v>
      </x:c>
      <x:c r="J10480" s="53">
        <x:f t="shared" si="1959"/>
        <x:v>0</x:v>
      </x:c>
      <x:c r="K10480" s="53">
        <x:f t="shared" si="1960"/>
        <x:v>18</x:v>
      </x:c>
      <x:c r="L10480" s="53">
        <x:f t="shared" si="1961"/>
        <x:v>34</x:v>
      </x:c>
      <x:c r="M10480" s="54">
        <x:f t="shared" si="1962"/>
        <x:v>7629.7287896056259</x:v>
      </x:c>
      <x:c r="N10480" s="54">
        <x:f t="shared" si="1963"/>
        <x:v>4.7984227705594629</x:v>
      </x:c>
      <x:c r="O10480" s="55">
        <x:f t="shared" si="1964"/>
        <x:v>189400</x:v>
      </x:c>
      <x:c r="P10480" s="55">
        <x:f t="shared" si="1965"/>
        <x:v>29920</x:v>
      </x:c>
      <x:c r="Q10480" s="55">
        <x:f t="shared" si="1966"/>
        <x:v>144960.56926398654</x:v>
      </x:c>
      <x:c r="R10480" s="55">
        <x:f t="shared" si="1967"/>
        <x:v>-5480.5692639865447</x:v>
      </x:c>
      <x:c r="S10480" s="1" t="str">
        <x:f t="shared" si="1968"/>
        <x:v>NO</x:v>
      </x:c>
      <x:c r="T10480" s="1">
        <x:f t="shared" si="1969"/>
        <x:v>-9.9999999999999997E+98</x:v>
      </x:c>
    </x:row>
    <x:row r="10481">
      <x:c r="A10481" s="1"/>
      <x:c r="B10481" s="1"/>
      <x:c r="C10481" s="1"/>
      <x:c r="D10481" s="1"/>
      <x:c r="E10481" s="1"/>
      <x:c r="F10481" s="1"/>
      <x:c r="G10481" s="1"/>
      <x:c r="H10481" s="1"/>
      <x:c r="I10481" s="53">
        <x:f t="shared" si="1958"/>
        <x:v>16</x:v>
      </x:c>
      <x:c r="J10481" s="53">
        <x:f t="shared" si="1959"/>
        <x:v>0</x:v>
      </x:c>
      <x:c r="K10481" s="53">
        <x:f t="shared" si="1960"/>
        <x:v>19</x:v>
      </x:c>
      <x:c r="L10481" s="53">
        <x:f t="shared" si="1961"/>
        <x:v>35</x:v>
      </x:c>
      <x:c r="M10481" s="54">
        <x:f t="shared" si="1962"/>
        <x:v>7699.3703182416475</x:v>
      </x:c>
      <x:c r="N10481" s="54">
        <x:f t="shared" si="1963"/>
        <x:v>4.8467849432233665</x:v>
      </x:c>
      <x:c r="O10481" s="55">
        <x:f t="shared" si="1964"/>
        <x:v>192100</x:v>
      </x:c>
      <x:c r="P10481" s="55">
        <x:f t="shared" si="1965"/>
        <x:v>30800</x:v>
      </x:c>
      <x:c r="Q10481" s="55">
        <x:f t="shared" si="1966"/>
        <x:v>146169.62358058416</x:v>
      </x:c>
      <x:c r="R10481" s="55">
        <x:f t="shared" si="1967"/>
        <x:v>-4869.623580584157</x:v>
      </x:c>
      <x:c r="S10481" s="1" t="str">
        <x:f t="shared" si="1968"/>
        <x:v>NO</x:v>
      </x:c>
      <x:c r="T10481" s="1">
        <x:f t="shared" si="1969"/>
        <x:v>-9.9999999999999997E+98</x:v>
      </x:c>
    </x:row>
    <x:row r="10482">
      <x:c r="A10482" s="1"/>
      <x:c r="B10482" s="1"/>
      <x:c r="C10482" s="1"/>
      <x:c r="D10482" s="1"/>
      <x:c r="E10482" s="1"/>
      <x:c r="F10482" s="1"/>
      <x:c r="G10482" s="1"/>
      <x:c r="H10482" s="1"/>
      <x:c r="I10482" s="53">
        <x:f t="shared" si="1958"/>
        <x:v>16</x:v>
      </x:c>
      <x:c r="J10482" s="53">
        <x:f t="shared" si="1959"/>
        <x:v>0</x:v>
      </x:c>
      <x:c r="K10482" s="53">
        <x:f t="shared" si="1960"/>
        <x:v>20</x:v>
      </x:c>
      <x:c r="L10482" s="53">
        <x:f t="shared" si="1961"/>
        <x:v>36</x:v>
      </x:c>
      <x:c r="M10482" s="54">
        <x:f t="shared" si="1962"/>
        <x:v>7770.5946088921246</x:v>
      </x:c>
      <x:c r="N10482" s="54">
        <x:f t="shared" si="1963"/>
        <x:v>4.8962462561750861</x:v>
      </x:c>
      <x:c r="O10482" s="55">
        <x:f t="shared" si="1964"/>
        <x:v>194800</x:v>
      </x:c>
      <x:c r="P10482" s="55">
        <x:f t="shared" si="1965"/>
        <x:v>31680</x:v>
      </x:c>
      <x:c r="Q10482" s="55">
        <x:f t="shared" si="1966"/>
        <x:v>147406.15640437717</x:v>
      </x:c>
      <x:c r="R10482" s="55">
        <x:f t="shared" si="1967"/>
        <x:v>-4286.156404377165</x:v>
      </x:c>
      <x:c r="S10482" s="1" t="str">
        <x:f t="shared" si="1968"/>
        <x:v>NO</x:v>
      </x:c>
      <x:c r="T10482" s="1">
        <x:f t="shared" si="1969"/>
        <x:v>-9.9999999999999997E+98</x:v>
      </x:c>
    </x:row>
    <x:row r="10483">
      <x:c r="A10483" s="1"/>
      <x:c r="B10483" s="1"/>
      <x:c r="C10483" s="1"/>
      <x:c r="D10483" s="1"/>
      <x:c r="E10483" s="1"/>
      <x:c r="F10483" s="1"/>
      <x:c r="G10483" s="1"/>
      <x:c r="H10483" s="1"/>
      <x:c r="I10483" s="53">
        <x:f t="shared" si="1958"/>
        <x:v>16</x:v>
      </x:c>
      <x:c r="J10483" s="53">
        <x:f t="shared" si="1959"/>
        <x:v>0</x:v>
      </x:c>
      <x:c r="K10483" s="53">
        <x:f t="shared" si="1960"/>
        <x:v>21</x:v>
      </x:c>
      <x:c r="L10483" s="53">
        <x:f t="shared" si="1961"/>
        <x:v>37</x:v>
      </x:c>
      <x:c r="M10483" s="54">
        <x:f t="shared" si="1962"/>
        <x:v>7843.4303491185683</x:v>
      </x:c>
      <x:c r="N10483" s="54">
        <x:f t="shared" si="1963"/>
        <x:v>4.946826631332339</x:v>
      </x:c>
      <x:c r="O10483" s="55">
        <x:f t="shared" si="1964"/>
        <x:v>197500</x:v>
      </x:c>
      <x:c r="P10483" s="55">
        <x:f t="shared" si="1965"/>
        <x:v>32560</x:v>
      </x:c>
      <x:c r="Q10483" s="55">
        <x:f t="shared" si="1966"/>
        <x:v>148670.66578330848</x:v>
      </x:c>
      <x:c r="R10483" s="55">
        <x:f t="shared" si="1967"/>
        <x:v>-3730.6657833084755</x:v>
      </x:c>
      <x:c r="S10483" s="1" t="str">
        <x:f t="shared" si="1968"/>
        <x:v>NO</x:v>
      </x:c>
      <x:c r="T10483" s="1">
        <x:f t="shared" si="1969"/>
        <x:v>-9.9999999999999997E+98</x:v>
      </x:c>
    </x:row>
    <x:row r="10484">
      <x:c r="A10484" s="1"/>
      <x:c r="B10484" s="1"/>
      <x:c r="C10484" s="1"/>
      <x:c r="D10484" s="1"/>
      <x:c r="E10484" s="1"/>
      <x:c r="F10484" s="1"/>
      <x:c r="G10484" s="1"/>
      <x:c r="H10484" s="1"/>
      <x:c r="I10484" s="53">
        <x:f t="shared" si="1958"/>
        <x:v>16</x:v>
      </x:c>
      <x:c r="J10484" s="53">
        <x:f t="shared" si="1959"/>
        <x:v>0</x:v>
      </x:c>
      <x:c r="K10484" s="53">
        <x:f t="shared" si="1960"/>
        <x:v>22</x:v>
      </x:c>
      <x:c r="L10484" s="53">
        <x:f t="shared" si="1961"/>
        <x:v>38</x:v>
      </x:c>
      <x:c r="M10484" s="54">
        <x:f t="shared" si="1962"/>
        <x:v>7917.9066963649648</x:v>
      </x:c>
      <x:c r="N10484" s="54">
        <x:f t="shared" si="1963"/>
        <x:v>4.9985463169201143</x:v>
      </x:c>
      <x:c r="O10484" s="55">
        <x:f t="shared" si="1964"/>
        <x:v>200200</x:v>
      </x:c>
      <x:c r="P10484" s="55">
        <x:f t="shared" si="1965"/>
        <x:v>33440</x:v>
      </x:c>
      <x:c r="Q10484" s="55">
        <x:f t="shared" si="1966"/>
        <x:v>149963.65792300284</x:v>
      </x:c>
      <x:c r="R10484" s="55">
        <x:f t="shared" si="1967"/>
        <x:v>-3203.6579230028437</x:v>
      </x:c>
      <x:c r="S10484" s="1" t="str">
        <x:f t="shared" si="1968"/>
        <x:v>NO</x:v>
      </x:c>
      <x:c r="T10484" s="1">
        <x:f t="shared" si="1969"/>
        <x:v>-9.9999999999999997E+98</x:v>
      </x:c>
    </x:row>
    <x:row r="10485">
      <x:c r="A10485" s="1"/>
      <x:c r="B10485" s="1"/>
      <x:c r="C10485" s="1"/>
      <x:c r="D10485" s="1"/>
      <x:c r="E10485" s="1"/>
      <x:c r="F10485" s="1"/>
      <x:c r="G10485" s="1"/>
      <x:c r="H10485" s="1"/>
      <x:c r="I10485" s="53">
        <x:f t="shared" si="1958"/>
        <x:v>16</x:v>
      </x:c>
      <x:c r="J10485" s="53">
        <x:f t="shared" si="1959"/>
        <x:v>0</x:v>
      </x:c>
      <x:c r="K10485" s="53">
        <x:f t="shared" si="1960"/>
        <x:v>23</x:v>
      </x:c>
      <x:c r="L10485" s="53">
        <x:f t="shared" si="1961"/>
        <x:v>39</x:v>
      </x:c>
      <x:c r="M10485" s="54">
        <x:f t="shared" si="1962"/>
        <x:v>7994.0532852224005</x:v>
      </x:c>
      <x:c r="N10485" s="54">
        <x:f t="shared" si="1963"/>
        <x:v>5.0514258925155557</x:v>
      </x:c>
      <x:c r="O10485" s="55">
        <x:f t="shared" si="1964"/>
        <x:v>202900</x:v>
      </x:c>
      <x:c r="P10485" s="55">
        <x:f t="shared" si="1965"/>
        <x:v>34320</x:v>
      </x:c>
      <x:c r="Q10485" s="55">
        <x:f t="shared" si="1966"/>
        <x:v>151285.64731288888</x:v>
      </x:c>
      <x:c r="R10485" s="55">
        <x:f t="shared" si="1967"/>
        <x:v>-2705.6473128888756</x:v>
      </x:c>
      <x:c r="S10485" s="1" t="str">
        <x:f t="shared" si="1968"/>
        <x:v>NO</x:v>
      </x:c>
      <x:c r="T10485" s="1">
        <x:f t="shared" si="1969"/>
        <x:v>-9.9999999999999997E+98</x:v>
      </x:c>
    </x:row>
    <x:row r="10486">
      <x:c r="A10486" s="1"/>
      <x:c r="B10486" s="1"/>
      <x:c r="C10486" s="1"/>
      <x:c r="D10486" s="1"/>
      <x:c r="E10486" s="1"/>
      <x:c r="F10486" s="1"/>
      <x:c r="G10486" s="1"/>
      <x:c r="H10486" s="1"/>
      <x:c r="I10486" s="53">
        <x:f t="shared" si="1958"/>
        <x:v>16</x:v>
      </x:c>
      <x:c r="J10486" s="53">
        <x:f t="shared" si="1959"/>
        <x:v>0</x:v>
      </x:c>
      <x:c r="K10486" s="53">
        <x:f t="shared" si="1960"/>
        <x:v>24</x:v>
      </x:c>
      <x:c r="L10486" s="53">
        <x:f t="shared" si="1961"/>
        <x:v>40</x:v>
      </x:c>
      <x:c r="M10486" s="54">
        <x:f t="shared" si="1962"/>
        <x:v>8071.9002348018967</x:v>
      </x:c>
      <x:c r="N10486" s="54">
        <x:f t="shared" si="1963"/>
        <x:v>5.1054862741679834</x:v>
      </x:c>
      <x:c r="O10486" s="55">
        <x:f t="shared" si="1964"/>
        <x:v>205600</x:v>
      </x:c>
      <x:c r="P10486" s="55">
        <x:f t="shared" si="1965"/>
        <x:v>35200</x:v>
      </x:c>
      <x:c r="Q10486" s="55">
        <x:f t="shared" si="1966"/>
        <x:v>152637.15685419959</x:v>
      </x:c>
      <x:c r="R10486" s="55">
        <x:f t="shared" si="1967"/>
        <x:v>-2237.1568541995948</x:v>
      </x:c>
      <x:c r="S10486" s="1" t="str">
        <x:f t="shared" si="1968"/>
        <x:v>NO</x:v>
      </x:c>
      <x:c r="T10486" s="1">
        <x:f t="shared" si="1969"/>
        <x:v>-9.9999999999999997E+98</x:v>
      </x:c>
    </x:row>
    <x:row r="10487">
      <x:c r="A10487" s="1"/>
      <x:c r="B10487" s="1"/>
      <x:c r="C10487" s="1"/>
      <x:c r="D10487" s="1"/>
      <x:c r="E10487" s="1"/>
      <x:c r="F10487" s="1"/>
      <x:c r="G10487" s="1"/>
      <x:c r="H10487" s="1"/>
      <x:c r="I10487" s="53">
        <x:f t="shared" si="1958"/>
        <x:v>16</x:v>
      </x:c>
      <x:c r="J10487" s="53">
        <x:f t="shared" si="1959"/>
        <x:v>0</x:v>
      </x:c>
      <x:c r="K10487" s="53">
        <x:f t="shared" si="1960"/>
        <x:v>25</x:v>
      </x:c>
      <x:c r="L10487" s="53">
        <x:f t="shared" si="1961"/>
        <x:v>41</x:v>
      </x:c>
      <x:c r="M10487" s="54">
        <x:f t="shared" si="1962"/>
        <x:v>8151.4781562169946</x:v>
      </x:c>
      <x:c r="N10487" s="54">
        <x:f t="shared" si="1963"/>
        <x:v>5.1607487195951354</x:v>
      </x:c>
      <x:c r="O10487" s="55">
        <x:f t="shared" si="1964"/>
        <x:v>208300</x:v>
      </x:c>
      <x:c r="P10487" s="55">
        <x:f t="shared" si="1965"/>
        <x:v>36080</x:v>
      </x:c>
      <x:c r="Q10487" s="55">
        <x:f t="shared" si="1966"/>
        <x:v>154018.71798987838</x:v>
      </x:c>
      <x:c r="R10487" s="55">
        <x:f t="shared" si="1967"/>
        <x:v>-1798.7179898783797</x:v>
      </x:c>
      <x:c r="S10487" s="1" t="str">
        <x:f t="shared" si="1968"/>
        <x:v>NO</x:v>
      </x:c>
      <x:c r="T10487" s="1">
        <x:f t="shared" si="1969"/>
        <x:v>-9.9999999999999997E+98</x:v>
      </x:c>
    </x:row>
    <x:row r="10488">
      <x:c r="A10488" s="1"/>
      <x:c r="B10488" s="1"/>
      <x:c r="C10488" s="1"/>
      <x:c r="D10488" s="1"/>
      <x:c r="E10488" s="1"/>
      <x:c r="F10488" s="1"/>
      <x:c r="G10488" s="1"/>
      <x:c r="H10488" s="1"/>
      <x:c r="I10488" s="53">
        <x:f t="shared" si="1958"/>
        <x:v>16</x:v>
      </x:c>
      <x:c r="J10488" s="53">
        <x:f t="shared" si="1959"/>
        <x:v>0</x:v>
      </x:c>
      <x:c r="K10488" s="53">
        <x:f t="shared" si="1960"/>
        <x:v>26</x:v>
      </x:c>
      <x:c r="L10488" s="53">
        <x:f t="shared" si="1961"/>
        <x:v>42</x:v>
      </x:c>
      <x:c r="M10488" s="54">
        <x:f t="shared" si="1962"/>
        <x:v>8232.8181601777123</x:v>
      </x:c>
      <x:c r="N10488" s="54">
        <x:f t="shared" si="1963"/>
        <x:v>5.2172348334567449</x:v>
      </x:c>
      <x:c r="O10488" s="55">
        <x:f t="shared" si="1964"/>
        <x:v>211000</x:v>
      </x:c>
      <x:c r="P10488" s="55">
        <x:f t="shared" si="1965"/>
        <x:v>36960</x:v>
      </x:c>
      <x:c r="Q10488" s="55">
        <x:f t="shared" si="1966"/>
        <x:v>155430.87083641862</x:v>
      </x:c>
      <x:c r="R10488" s="55">
        <x:f t="shared" si="1967"/>
        <x:v>-1390.8708364186168</x:v>
      </x:c>
      <x:c r="S10488" s="1" t="str">
        <x:f t="shared" si="1968"/>
        <x:v>NO</x:v>
      </x:c>
      <x:c r="T10488" s="1">
        <x:f t="shared" si="1969"/>
        <x:v>-9.9999999999999997E+98</x:v>
      </x:c>
    </x:row>
    <x:row r="10489">
      <x:c r="A10489" s="1"/>
      <x:c r="B10489" s="1"/>
      <x:c r="C10489" s="1"/>
      <x:c r="D10489" s="1"/>
      <x:c r="E10489" s="1"/>
      <x:c r="F10489" s="1"/>
      <x:c r="G10489" s="1"/>
      <x:c r="H10489" s="1"/>
      <x:c r="I10489" s="53">
        <x:f t="shared" si="1958"/>
        <x:v>16</x:v>
      </x:c>
      <x:c r="J10489" s="53">
        <x:f t="shared" si="1959"/>
        <x:v>0</x:v>
      </x:c>
      <x:c r="K10489" s="53">
        <x:f t="shared" si="1960"/>
        <x:v>27</x:v>
      </x:c>
      <x:c r="L10489" s="53">
        <x:f t="shared" si="1961"/>
        <x:v>43</x:v>
      </x:c>
      <x:c r="M10489" s="54">
        <x:f t="shared" si="1962"/>
        <x:v>8315.9518646974684</x:v>
      </x:c>
      <x:c r="N10489" s="54">
        <x:f t="shared" si="1963"/>
        <x:v>5.2749665727065755</x:v>
      </x:c>
      <x:c r="O10489" s="55">
        <x:f t="shared" si="1964"/>
        <x:v>213700</x:v>
      </x:c>
      <x:c r="P10489" s="55">
        <x:f t="shared" si="1965"/>
        <x:v>37840</x:v>
      </x:c>
      <x:c r="Q10489" s="55">
        <x:f t="shared" si="1966"/>
        <x:v>156874.16431766437</x:v>
      </x:c>
      <x:c r="R10489" s="55">
        <x:f t="shared" si="1967"/>
        <x:v>-1014.1643176643702</x:v>
      </x:c>
      <x:c r="S10489" s="1" t="str">
        <x:f t="shared" si="1968"/>
        <x:v>NO</x:v>
      </x:c>
      <x:c r="T10489" s="1">
        <x:f t="shared" si="1969"/>
        <x:v>-9.9999999999999997E+98</x:v>
      </x:c>
    </x:row>
    <x:row r="10490">
      <x:c r="A10490" s="1"/>
      <x:c r="B10490" s="1"/>
      <x:c r="C10490" s="1"/>
      <x:c r="D10490" s="1"/>
      <x:c r="E10490" s="1"/>
      <x:c r="F10490" s="1"/>
      <x:c r="G10490" s="1"/>
      <x:c r="H10490" s="1"/>
      <x:c r="I10490" s="53">
        <x:f t="shared" si="1958"/>
        <x:v>16</x:v>
      </x:c>
      <x:c r="J10490" s="53">
        <x:f t="shared" si="1959"/>
        <x:v>0</x:v>
      </x:c>
      <x:c r="K10490" s="53">
        <x:f t="shared" si="1960"/>
        <x:v>28</x:v>
      </x:c>
      <x:c r="L10490" s="53">
        <x:f t="shared" si="1961"/>
        <x:v>44</x:v>
      </x:c>
      <x:c r="M10490" s="54">
        <x:f t="shared" si="1962"/>
        <x:v>8400.9114029146222</x:v>
      </x:c>
      <x:c r="N10490" s="54">
        <x:f t="shared" si="1963"/>
        <x:v>5.3339662520240427</x:v>
      </x:c>
      <x:c r="O10490" s="55">
        <x:f t="shared" si="1964"/>
        <x:v>216400</x:v>
      </x:c>
      <x:c r="P10490" s="55">
        <x:f t="shared" si="1965"/>
        <x:v>38720</x:v>
      </x:c>
      <x:c r="Q10490" s="55">
        <x:f t="shared" si="1966"/>
        <x:v>158349.15630060108</x:v>
      </x:c>
      <x:c r="R10490" s="55">
        <x:f t="shared" si="1967"/>
        <x:v>-669.15630060108379</x:v>
      </x:c>
      <x:c r="S10490" s="1" t="str">
        <x:f t="shared" si="1968"/>
        <x:v>NO</x:v>
      </x:c>
      <x:c r="T10490" s="1">
        <x:f t="shared" si="1969"/>
        <x:v>-9.9999999999999997E+98</x:v>
      </x:c>
    </x:row>
    <x:row r="10491">
      <x:c r="A10491" s="1"/>
      <x:c r="B10491" s="1"/>
      <x:c r="C10491" s="1"/>
      <x:c r="D10491" s="1"/>
      <x:c r="E10491" s="1"/>
      <x:c r="F10491" s="1"/>
      <x:c r="G10491" s="1"/>
      <x:c r="H10491" s="1"/>
      <x:c r="I10491" s="53">
        <x:f t="shared" si="1958"/>
        <x:v>16</x:v>
      </x:c>
      <x:c r="J10491" s="53">
        <x:f t="shared" si="1959"/>
        <x:v>0</x:v>
      </x:c>
      <x:c r="K10491" s="53">
        <x:f t="shared" si="1960"/>
        <x:v>29</x:v>
      </x:c>
      <x:c r="L10491" s="53">
        <x:f t="shared" si="1961"/>
        <x:v>45</x:v>
      </x:c>
      <x:c r="M10491" s="54">
        <x:f t="shared" si="1962"/>
        <x:v>8487.7294310302768</x:v>
      </x:c>
      <x:c r="N10491" s="54">
        <x:f t="shared" si="1963"/>
        <x:v>5.3942565493265811</x:v>
      </x:c>
      <x:c r="O10491" s="55">
        <x:f t="shared" si="1964"/>
        <x:v>219100</x:v>
      </x:c>
      <x:c r="P10491" s="55">
        <x:f t="shared" si="1965"/>
        <x:v>39600</x:v>
      </x:c>
      <x:c r="Q10491" s="55">
        <x:f t="shared" si="1966"/>
        <x:v>159856.41373316452</x:v>
      </x:c>
      <x:c r="R10491" s="55">
        <x:f t="shared" si="1967"/>
        <x:v>-356.41373316451791</x:v>
      </x:c>
      <x:c r="S10491" s="1" t="str">
        <x:f t="shared" si="1968"/>
        <x:v>NO</x:v>
      </x:c>
      <x:c r="T10491" s="1">
        <x:f t="shared" si="1969"/>
        <x:v>-9.9999999999999997E+98</x:v>
      </x:c>
    </x:row>
    <x:row r="10492">
      <x:c r="A10492" s="1"/>
      <x:c r="B10492" s="1"/>
      <x:c r="C10492" s="1"/>
      <x:c r="D10492" s="1"/>
      <x:c r="E10492" s="1"/>
      <x:c r="F10492" s="1"/>
      <x:c r="G10492" s="1"/>
      <x:c r="H10492" s="1"/>
      <x:c r="I10492" s="53">
        <x:f t="shared" si="1958"/>
        <x:v>16</x:v>
      </x:c>
      <x:c r="J10492" s="53">
        <x:f t="shared" si="1959"/>
        <x:v>0</x:v>
      </x:c>
      <x:c r="K10492" s="53">
        <x:f t="shared" si="1960"/>
        <x:v>30</x:v>
      </x:c>
      <x:c r="L10492" s="53">
        <x:f t="shared" si="1961"/>
        <x:v>46</x:v>
      </x:c>
      <x:c r="M10492" s="54">
        <x:f t="shared" si="1962"/>
        <x:v>8576.4391363640461</x:v>
      </x:c>
      <x:c r="N10492" s="54">
        <x:f t="shared" si="1963"/>
        <x:v>5.4558605113639214</x:v>
      </x:c>
      <x:c r="O10492" s="55">
        <x:f t="shared" si="1964"/>
        <x:v>221800</x:v>
      </x:c>
      <x:c r="P10492" s="55">
        <x:f t="shared" si="1965"/>
        <x:v>40480</x:v>
      </x:c>
      <x:c r="Q10492" s="55">
        <x:f t="shared" si="1966"/>
        <x:v>161396.51278409801</x:v>
      </x:c>
      <x:c r="R10492" s="55">
        <x:f t="shared" si="1967"/>
        <x:v>-76.512784098013071</x:v>
      </x:c>
      <x:c r="S10492" s="1" t="str">
        <x:f t="shared" si="1968"/>
        <x:v>NO</x:v>
      </x:c>
      <x:c r="T10492" s="1">
        <x:f t="shared" si="1969"/>
        <x:v>-9.9999999999999997E+98</x:v>
      </x:c>
    </x:row>
    <x:row r="10493">
      <x:c r="A10493" s="1"/>
      <x:c r="B10493" s="1"/>
      <x:c r="C10493" s="1"/>
      <x:c r="D10493" s="1"/>
      <x:c r="E10493" s="1"/>
      <x:c r="F10493" s="1"/>
      <x:c r="G10493" s="1"/>
      <x:c r="H10493" s="1"/>
      <x:c r="I10493" s="53">
        <x:f t="shared" si="1958"/>
        <x:v>16</x:v>
      </x:c>
      <x:c r="J10493" s="53">
        <x:f t="shared" si="1959"/>
        <x:v>1</x:v>
      </x:c>
      <x:c r="K10493" s="53">
        <x:f t="shared" si="1960"/>
        <x:v>0</x:v>
      </x:c>
      <x:c r="L10493" s="53">
        <x:f t="shared" si="1961"/>
        <x:v>17</x:v>
      </x:c>
      <x:c r="M10493" s="54">
        <x:f t="shared" si="1962"/>
        <x:v>6647.511100354398</x:v>
      </x:c>
      <x:c r="N10493" s="54">
        <x:f t="shared" si="1963"/>
        <x:v>4.1163271530238879</x:v>
      </x:c>
      <x:c r="O10493" s="55">
        <x:f t="shared" si="1964"/>
        <x:v>142894</x:v>
      </x:c>
      <x:c r="P10493" s="55">
        <x:f t="shared" si="1965"/>
        <x:v>14520</x:v>
      </x:c>
      <x:c r="Q10493" s="55">
        <x:f t="shared" si="1966"/>
        <x:v>127908.17882559719</x:v>
      </x:c>
      <x:c r="R10493" s="55">
        <x:f t="shared" si="1967"/>
        <x:v>-19534.178825597191</x:v>
      </x:c>
      <x:c r="S10493" s="1" t="str">
        <x:f t="shared" si="1968"/>
        <x:v>NO</x:v>
      </x:c>
      <x:c r="T10493" s="1">
        <x:f t="shared" si="1969"/>
        <x:v>-9.9999999999999997E+98</x:v>
      </x:c>
    </x:row>
    <x:row r="10494">
      <x:c r="A10494" s="1"/>
      <x:c r="B10494" s="1"/>
      <x:c r="C10494" s="1"/>
      <x:c r="D10494" s="1"/>
      <x:c r="E10494" s="1"/>
      <x:c r="F10494" s="1"/>
      <x:c r="G10494" s="1"/>
      <x:c r="H10494" s="1"/>
      <x:c r="I10494" s="53">
        <x:f t="shared" si="1958"/>
        <x:v>16</x:v>
      </x:c>
      <x:c r="J10494" s="53">
        <x:f t="shared" si="1959"/>
        <x:v>1</x:v>
      </x:c>
      <x:c r="K10494" s="53">
        <x:f t="shared" si="1960"/>
        <x:v>1</x:v>
      </x:c>
      <x:c r="L10494" s="53">
        <x:f t="shared" si="1961"/>
        <x:v>18</x:v>
      </x:c>
      <x:c r="M10494" s="54">
        <x:f t="shared" si="1962"/>
        <x:v>6693.073600354398</x:v>
      </x:c>
      <x:c r="N10494" s="54">
        <x:f t="shared" si="1963"/>
        <x:v>4.1479677780238875</x:v>
      </x:c>
      <x:c r="O10494" s="55">
        <x:f t="shared" si="1964"/>
        <x:v>145594</x:v>
      </x:c>
      <x:c r="P10494" s="55">
        <x:f t="shared" si="1965"/>
        <x:v>15400</x:v>
      </x:c>
      <x:c r="Q10494" s="55">
        <x:f t="shared" si="1966"/>
        <x:v>128699.19445059719</x:v>
      </x:c>
      <x:c r="R10494" s="55">
        <x:f t="shared" si="1967"/>
        <x:v>-18505.194450597191</x:v>
      </x:c>
      <x:c r="S10494" s="1" t="str">
        <x:f t="shared" si="1968"/>
        <x:v>NO</x:v>
      </x:c>
      <x:c r="T10494" s="1">
        <x:f t="shared" si="1969"/>
        <x:v>-9.9999999999999997E+98</x:v>
      </x:c>
    </x:row>
    <x:row r="10495">
      <x:c r="A10495" s="1"/>
      <x:c r="B10495" s="1"/>
      <x:c r="C10495" s="1"/>
      <x:c r="D10495" s="1"/>
      <x:c r="E10495" s="1"/>
      <x:c r="F10495" s="1"/>
      <x:c r="G10495" s="1"/>
      <x:c r="H10495" s="1"/>
      <x:c r="I10495" s="53">
        <x:f t="shared" si="1958"/>
        <x:v>16</x:v>
      </x:c>
      <x:c r="J10495" s="53">
        <x:f t="shared" si="1959"/>
        <x:v>1</x:v>
      </x:c>
      <x:c r="K10495" s="53">
        <x:f t="shared" si="1960"/>
        <x:v>2</x:v>
      </x:c>
      <x:c r="L10495" s="53">
        <x:f t="shared" si="1961"/>
        <x:v>19</x:v>
      </x:c>
      <x:c r="M10495" s="54">
        <x:f t="shared" si="1962"/>
        <x:v>6739.7751628543983</x:v>
      </x:c>
      <x:c r="N10495" s="54">
        <x:f t="shared" si="1963"/>
        <x:v>4.1803994186488875</x:v>
      </x:c>
      <x:c r="O10495" s="55">
        <x:f t="shared" si="1964"/>
        <x:v>148294</x:v>
      </x:c>
      <x:c r="P10495" s="55">
        <x:f t="shared" si="1965"/>
        <x:v>16280</x:v>
      </x:c>
      <x:c r="Q10495" s="55">
        <x:f t="shared" si="1966"/>
        <x:v>129509.98546622219</x:v>
      </x:c>
      <x:c r="R10495" s="55">
        <x:f t="shared" si="1967"/>
        <x:v>-17495.985466222191</x:v>
      </x:c>
      <x:c r="S10495" s="1" t="str">
        <x:f t="shared" si="1968"/>
        <x:v>NO</x:v>
      </x:c>
      <x:c r="T10495" s="1">
        <x:f t="shared" si="1969"/>
        <x:v>-9.9999999999999997E+98</x:v>
      </x:c>
    </x:row>
    <x:row r="10496">
      <x:c r="A10496" s="1"/>
      <x:c r="B10496" s="1"/>
      <x:c r="C10496" s="1"/>
      <x:c r="D10496" s="1"/>
      <x:c r="E10496" s="1"/>
      <x:c r="F10496" s="1"/>
      <x:c r="G10496" s="1"/>
      <x:c r="H10496" s="1"/>
      <x:c r="I10496" s="53">
        <x:f t="shared" si="1958"/>
        <x:v>16</x:v>
      </x:c>
      <x:c r="J10496" s="53">
        <x:f t="shared" si="1959"/>
        <x:v>1</x:v>
      </x:c>
      <x:c r="K10496" s="53">
        <x:f t="shared" si="1960"/>
        <x:v>3</x:v>
      </x:c>
      <x:c r="L10496" s="53">
        <x:f t="shared" si="1961"/>
        <x:v>20</x:v>
      </x:c>
      <x:c r="M10496" s="54">
        <x:f t="shared" si="1962"/>
        <x:v>6787.6371452762733</x:v>
      </x:c>
      <x:c r="N10496" s="54">
        <x:f t="shared" si="1963"/>
        <x:v>4.2136369064418568</x:v>
      </x:c>
      <x:c r="O10496" s="55">
        <x:f t="shared" si="1964"/>
        <x:v>150994</x:v>
      </x:c>
      <x:c r="P10496" s="55">
        <x:f t="shared" si="1965"/>
        <x:v>17160</x:v>
      </x:c>
      <x:c r="Q10496" s="55">
        <x:f t="shared" si="1966"/>
        <x:v>130340.92266104641</x:v>
      </x:c>
      <x:c r="R10496" s="55">
        <x:f t="shared" si="1967"/>
        <x:v>-16506.92266104641</x:v>
      </x:c>
      <x:c r="S10496" s="1" t="str">
        <x:f t="shared" si="1968"/>
        <x:v>NO</x:v>
      </x:c>
      <x:c r="T10496" s="1">
        <x:f t="shared" si="1969"/>
        <x:v>-9.9999999999999997E+98</x:v>
      </x:c>
    </x:row>
    <x:row r="10497">
      <x:c r="A10497" s="1"/>
      <x:c r="B10497" s="1"/>
      <x:c r="C10497" s="1"/>
      <x:c r="D10497" s="1"/>
      <x:c r="E10497" s="1"/>
      <x:c r="F10497" s="1"/>
      <x:c r="G10497" s="1"/>
      <x:c r="H10497" s="1"/>
      <x:c r="I10497" s="53">
        <x:f t="shared" si="1958"/>
        <x:v>16</x:v>
      </x:c>
      <x:c r="J10497" s="53">
        <x:f t="shared" si="1959"/>
        <x:v>1</x:v>
      </x:c>
      <x:c r="K10497" s="53">
        <x:f t="shared" si="1960"/>
        <x:v>4</x:v>
      </x:c>
      <x:c r="L10497" s="53">
        <x:f t="shared" si="1961"/>
        <x:v>21</x:v>
      </x:c>
      <x:c r="M10497" s="54">
        <x:f t="shared" si="1962"/>
        <x:v>6836.6812609989292</x:v>
      </x:c>
      <x:c r="N10497" s="54">
        <x:f t="shared" si="1963"/>
        <x:v>4.2476953201381455</x:v>
      </x:c>
      <x:c r="O10497" s="55">
        <x:f t="shared" si="1964"/>
        <x:v>153694</x:v>
      </x:c>
      <x:c r="P10497" s="55">
        <x:f t="shared" si="1965"/>
        <x:v>18040</x:v>
      </x:c>
      <x:c r="Q10497" s="55">
        <x:f t="shared" si="1966"/>
        <x:v>131192.38300345364</x:v>
      </x:c>
      <x:c r="R10497" s="55">
        <x:f t="shared" si="1967"/>
        <x:v>-15538.383003453637</x:v>
      </x:c>
      <x:c r="S10497" s="1" t="str">
        <x:f t="shared" si="1968"/>
        <x:v>NO</x:v>
      </x:c>
      <x:c r="T10497" s="1">
        <x:f t="shared" si="1969"/>
        <x:v>-9.9999999999999997E+98</x:v>
      </x:c>
    </x:row>
    <x:row r="10498">
      <x:c r="A10498" s="1"/>
      <x:c r="B10498" s="1"/>
      <x:c r="C10498" s="1"/>
      <x:c r="D10498" s="1"/>
      <x:c r="E10498" s="1"/>
      <x:c r="F10498" s="1"/>
      <x:c r="G10498" s="1"/>
      <x:c r="H10498" s="1"/>
      <x:c r="I10498" s="53">
        <x:f t="shared" si="1958"/>
        <x:v>16</x:v>
      </x:c>
      <x:c r="J10498" s="53">
        <x:f t="shared" si="1959"/>
        <x:v>1</x:v>
      </x:c>
      <x:c r="K10498" s="53">
        <x:f t="shared" si="1960"/>
        <x:v>5</x:v>
      </x:c>
      <x:c r="L10498" s="53">
        <x:f t="shared" si="1961"/>
        <x:v>22</x:v>
      </x:c>
      <x:c r="M10498" s="54">
        <x:f t="shared" si="1962"/>
        <x:v>6886.9295849201326</x:v>
      </x:c>
      <x:c r="N10498" s="54">
        <x:f t="shared" si="1963"/>
        <x:v>4.2825899895278701</x:v>
      </x:c>
      <x:c r="O10498" s="55">
        <x:f t="shared" si="1964"/>
        <x:v>156394</x:v>
      </x:c>
      <x:c r="P10498" s="55">
        <x:f t="shared" si="1965"/>
        <x:v>18920</x:v>
      </x:c>
      <x:c r="Q10498" s="55">
        <x:f t="shared" si="1966"/>
        <x:v>132064.74973819673</x:v>
      </x:c>
      <x:c r="R10498" s="55">
        <x:f t="shared" si="1967"/>
        <x:v>-14590.749738196726</x:v>
      </x:c>
      <x:c r="S10498" s="1" t="str">
        <x:f t="shared" si="1968"/>
        <x:v>NO</x:v>
      </x:c>
      <x:c r="T10498" s="1">
        <x:f t="shared" si="1969"/>
        <x:v>-9.9999999999999997E+98</x:v>
      </x:c>
    </x:row>
    <x:row r="10499">
      <x:c r="A10499" s="1"/>
      <x:c r="B10499" s="1"/>
      <x:c r="C10499" s="1"/>
      <x:c r="D10499" s="1"/>
      <x:c r="E10499" s="1"/>
      <x:c r="F10499" s="1"/>
      <x:c r="G10499" s="1"/>
      <x:c r="H10499" s="1"/>
      <x:c r="I10499" s="53">
        <x:f t="shared" si="1958"/>
        <x:v>16</x:v>
      </x:c>
      <x:c r="J10499" s="53">
        <x:f t="shared" si="1959"/>
        <x:v>1</x:v>
      </x:c>
      <x:c r="K10499" s="53">
        <x:f t="shared" si="1960"/>
        <x:v>6</x:v>
      </x:c>
      <x:c r="L10499" s="53">
        <x:f t="shared" si="1961"/>
        <x:v>23</x:v>
      </x:c>
      <x:c r="M10499" s="54">
        <x:f t="shared" si="1962"/>
        <x:v>6938.4045591017657</x:v>
      </x:c>
      <x:c r="N10499" s="54">
        <x:f t="shared" si="1963"/>
        <x:v>4.3183364993762261</x:v>
      </x:c>
      <x:c r="O10499" s="55">
        <x:f t="shared" si="1964"/>
        <x:v>159094</x:v>
      </x:c>
      <x:c r="P10499" s="55">
        <x:f t="shared" si="1965"/>
        <x:v>19800</x:v>
      </x:c>
      <x:c r="Q10499" s="55">
        <x:f t="shared" si="1966"/>
        <x:v>132958.41248440565</x:v>
      </x:c>
      <x:c r="R10499" s="55">
        <x:f t="shared" si="1967"/>
        <x:v>-13664.41248440565</x:v>
      </x:c>
      <x:c r="S10499" s="1" t="str">
        <x:f t="shared" si="1968"/>
        <x:v>NO</x:v>
      </x:c>
      <x:c r="T10499" s="1">
        <x:f t="shared" si="1969"/>
        <x:v>-9.9999999999999997E+98</x:v>
      </x:c>
    </x:row>
    <x:row r="10500">
      <x:c r="A10500" s="1"/>
      <x:c r="B10500" s="1"/>
      <x:c r="C10500" s="1"/>
      <x:c r="D10500" s="1"/>
      <x:c r="E10500" s="1"/>
      <x:c r="F10500" s="1"/>
      <x:c r="G10500" s="1"/>
      <x:c r="H10500" s="1"/>
      <x:c r="I10500" s="53">
        <x:f t="shared" si="1958"/>
        <x:v>16</x:v>
      </x:c>
      <x:c r="J10500" s="53">
        <x:f t="shared" si="1959"/>
        <x:v>1</x:v>
      </x:c>
      <x:c r="K10500" s="53">
        <x:f t="shared" si="1960"/>
        <x:v>7</x:v>
      </x:c>
      <x:c r="L10500" s="53">
        <x:f t="shared" si="1961"/>
        <x:v>24</x:v>
      </x:c>
      <x:c r="M10500" s="54">
        <x:f t="shared" si="1962"/>
        <x:v>6991.1289984997265</x:v>
      </x:c>
      <x:c r="N10500" s="54">
        <x:f t="shared" si="1963"/>
        <x:v>4.3549506934025874</x:v>
      </x:c>
      <x:c r="O10500" s="55">
        <x:f t="shared" si="1964"/>
        <x:v>161794</x:v>
      </x:c>
      <x:c r="P10500" s="55">
        <x:f t="shared" si="1965"/>
        <x:v>20680</x:v>
      </x:c>
      <x:c r="Q10500" s="55">
        <x:f t="shared" si="1966"/>
        <x:v>133873.76733506471</x:v>
      </x:c>
      <x:c r="R10500" s="55">
        <x:f t="shared" si="1967"/>
        <x:v>-12759.767335064709</x:v>
      </x:c>
      <x:c r="S10500" s="1" t="str">
        <x:f t="shared" si="1968"/>
        <x:v>NO</x:v>
      </x:c>
      <x:c r="T10500" s="1">
        <x:f t="shared" si="1969"/>
        <x:v>-9.9999999999999997E+98</x:v>
      </x:c>
    </x:row>
    <x:row r="10501">
      <x:c r="A10501" s="1"/>
      <x:c r="B10501" s="1"/>
      <x:c r="C10501" s="1"/>
      <x:c r="D10501" s="1"/>
      <x:c r="E10501" s="1"/>
      <x:c r="F10501" s="1"/>
      <x:c r="G10501" s="1"/>
      <x:c r="H10501" s="1"/>
      <x:c r="I10501" s="53">
        <x:f t="shared" si="1958"/>
        <x:v>16</x:v>
      </x:c>
      <x:c r="J10501" s="53">
        <x:f t="shared" si="1959"/>
        <x:v>1</x:v>
      </x:c>
      <x:c r="K10501" s="53">
        <x:f t="shared" si="1960"/>
        <x:v>8</x:v>
      </x:c>
      <x:c r="L10501" s="53">
        <x:f t="shared" si="1961"/>
        <x:v>25</x:v>
      </x:c>
      <x:c r="M10501" s="54">
        <x:f t="shared" si="1962"/>
        <x:v>7045.1260967797061</x:v>
      </x:c>
      <x:c r="N10501" s="54">
        <x:f t="shared" si="1963"/>
        <x:v>4.3924486783192407</x:v>
      </x:c>
      <x:c r="O10501" s="55">
        <x:f t="shared" si="1964"/>
        <x:v>164494</x:v>
      </x:c>
      <x:c r="P10501" s="55">
        <x:f t="shared" si="1965"/>
        <x:v>21560</x:v>
      </x:c>
      <x:c r="Q10501" s="55">
        <x:f t="shared" si="1966"/>
        <x:v>134811.216957981</x:v>
      </x:c>
      <x:c r="R10501" s="55">
        <x:f t="shared" si="1967"/>
        <x:v>-11877.216957981</x:v>
      </x:c>
      <x:c r="S10501" s="1" t="str">
        <x:f t="shared" si="1968"/>
        <x:v>NO</x:v>
      </x:c>
      <x:c r="T10501" s="1">
        <x:f t="shared" si="1969"/>
        <x:v>-9.9999999999999997E+98</x:v>
      </x:c>
    </x:row>
    <x:row r="10502">
      <x:c r="A10502" s="1"/>
      <x:c r="B10502" s="1"/>
      <x:c r="C10502" s="1"/>
      <x:c r="D10502" s="1"/>
      <x:c r="E10502" s="1"/>
      <x:c r="F10502" s="1"/>
      <x:c r="G10502" s="1"/>
      <x:c r="H10502" s="1"/>
      <x:c r="I10502" s="53">
        <x:f t="shared" si="1958"/>
        <x:v>16</x:v>
      </x:c>
      <x:c r="J10502" s="53">
        <x:f t="shared" si="1959"/>
        <x:v>1</x:v>
      </x:c>
      <x:c r="K10502" s="53">
        <x:f t="shared" si="1960"/>
        <x:v>9</x:v>
      </x:c>
      <x:c r="L10502" s="53">
        <x:f t="shared" si="1961"/>
        <x:v>26</x:v>
      </x:c>
      <x:c r="M10502" s="54">
        <x:f t="shared" si="1962"/>
        <x:v>7100.419432220101</x:v>
      </x:c>
      <x:c r="N10502" s="54">
        <x:f t="shared" si="1963"/>
        <x:v>4.4308468279306261</x:v>
      </x:c>
      <x:c r="O10502" s="55">
        <x:f t="shared" si="1964"/>
        <x:v>167194</x:v>
      </x:c>
      <x:c r="P10502" s="55">
        <x:f t="shared" si="1965"/>
        <x:v>22440</x:v>
      </x:c>
      <x:c r="Q10502" s="55">
        <x:f t="shared" si="1966"/>
        <x:v>135771.17069826566</x:v>
      </x:c>
      <x:c r="R10502" s="55">
        <x:f t="shared" si="1967"/>
        <x:v>-11017.170698265661</x:v>
      </x:c>
      <x:c r="S10502" s="1" t="str">
        <x:f t="shared" si="1968"/>
        <x:v>NO</x:v>
      </x:c>
      <x:c r="T10502" s="1">
        <x:f t="shared" si="1969"/>
        <x:v>-9.9999999999999997E+98</x:v>
      </x:c>
    </x:row>
    <x:row r="10503">
      <x:c r="A10503" s="1"/>
      <x:c r="B10503" s="1"/>
      <x:c r="C10503" s="1"/>
      <x:c r="D10503" s="1"/>
      <x:c r="E10503" s="1"/>
      <x:c r="F10503" s="1"/>
      <x:c r="G10503" s="1"/>
      <x:c r="H10503" s="1"/>
      <x:c r="I10503" s="53">
        <x:f t="shared" si="1958"/>
        <x:v>16</x:v>
      </x:c>
      <x:c r="J10503" s="53">
        <x:f t="shared" si="1959"/>
        <x:v>1</x:v>
      </x:c>
      <x:c r="K10503" s="53">
        <x:f t="shared" si="1960"/>
        <x:v>10</x:v>
      </x:c>
      <x:c r="L10503" s="53">
        <x:f t="shared" si="1961"/>
        <x:v>27</x:v>
      </x:c>
      <x:c r="M10503" s="54">
        <x:f t="shared" si="1962"/>
        <x:v>7157.0329737033135</x:v>
      </x:c>
      <x:c r="N10503" s="54">
        <x:f t="shared" si="1963"/>
        <x:v>4.4701617872939678</x:v>
      </x:c>
      <x:c r="O10503" s="55">
        <x:f t="shared" si="1964"/>
        <x:v>169894</x:v>
      </x:c>
      <x:c r="P10503" s="55">
        <x:f t="shared" si="1965"/>
        <x:v>23320</x:v>
      </x:c>
      <x:c r="Q10503" s="55">
        <x:f t="shared" si="1966"/>
        <x:v>136754.04468234919</x:v>
      </x:c>
      <x:c r="R10503" s="55">
        <x:f t="shared" si="1967"/>
        <x:v>-10180.044682349195</x:v>
      </x:c>
      <x:c r="S10503" s="1" t="str">
        <x:f t="shared" si="1968"/>
        <x:v>NO</x:v>
      </x:c>
      <x:c r="T10503" s="1">
        <x:f t="shared" si="1969"/>
        <x:v>-9.9999999999999997E+98</x:v>
      </x:c>
    </x:row>
    <x:row r="10504">
      <x:c r="A10504" s="1"/>
      <x:c r="B10504" s="1"/>
      <x:c r="C10504" s="1"/>
      <x:c r="D10504" s="1"/>
      <x:c r="E10504" s="1"/>
      <x:c r="F10504" s="1"/>
      <x:c r="G10504" s="1"/>
      <x:c r="H10504" s="1"/>
      <x:c r="I10504" s="53">
        <x:f t="shared" si="1958"/>
        <x:v>16</x:v>
      </x:c>
      <x:c r="J10504" s="53">
        <x:f t="shared" si="1959"/>
        <x:v>1</x:v>
      </x:c>
      <x:c r="K10504" s="53">
        <x:f t="shared" si="1960"/>
        <x:v>11</x:v>
      </x:c>
      <x:c r="L10504" s="53">
        <x:f t="shared" si="1961"/>
        <x:v>28</x:v>
      </x:c>
      <x:c r="M10504" s="54">
        <x:f t="shared" si="1962"/>
        <x:v>7214.9910867967528</x:v>
      </x:c>
      <x:c r="N10504" s="54">
        <x:f t="shared" si="1963"/>
        <x:v>4.5104104769421891</x:v>
      </x:c>
      <x:c r="O10504" s="55">
        <x:f t="shared" si="1964"/>
        <x:v>172594</x:v>
      </x:c>
      <x:c r="P10504" s="55">
        <x:f t="shared" si="1965"/>
        <x:v>24200</x:v>
      </x:c>
      <x:c r="Q10504" s="55">
        <x:f t="shared" si="1966"/>
        <x:v>137760.26192355473</x:v>
      </x:c>
      <x:c r="R10504" s="55">
        <x:f t="shared" si="1967"/>
        <x:v>-9366.2619235547318</x:v>
      </x:c>
      <x:c r="S10504" s="1" t="str">
        <x:f t="shared" si="1968"/>
        <x:v>NO</x:v>
      </x:c>
      <x:c r="T10504" s="1">
        <x:f t="shared" si="1969"/>
        <x:v>-9.9999999999999997E+98</x:v>
      </x:c>
    </x:row>
    <x:row r="10505">
      <x:c r="A10505" s="1"/>
      <x:c r="B10505" s="1"/>
      <x:c r="C10505" s="1"/>
      <x:c r="D10505" s="1"/>
      <x:c r="E10505" s="1"/>
      <x:c r="F10505" s="1"/>
      <x:c r="G10505" s="1"/>
      <x:c r="H10505" s="1"/>
      <x:c r="I10505" s="53">
        <x:f t="shared" si="1958"/>
        <x:v>16</x:v>
      </x:c>
      <x:c r="J10505" s="53">
        <x:f t="shared" si="1959"/>
        <x:v>1</x:v>
      </x:c>
      <x:c r="K10505" s="53">
        <x:f t="shared" si="1960"/>
        <x:v>12</x:v>
      </x:c>
      <x:c r="L10505" s="53">
        <x:f t="shared" si="1961"/>
        <x:v>29</x:v>
      </x:c>
      <x:c r="M10505" s="54">
        <x:f t="shared" si="1962"/>
        <x:v>7274.3185399248168</x:v>
      </x:c>
      <x:c r="N10505" s="54">
        <x:f t="shared" si="1963"/>
        <x:v>4.5516100971700117</x:v>
      </x:c>
      <x:c r="O10505" s="55">
        <x:f t="shared" si="1964"/>
        <x:v>175294</x:v>
      </x:c>
      <x:c r="P10505" s="55">
        <x:f t="shared" si="1965"/>
        <x:v>25080</x:v>
      </x:c>
      <x:c r="Q10505" s="55">
        <x:f t="shared" si="1966"/>
        <x:v>138790.25242925028</x:v>
      </x:c>
      <x:c r="R10505" s="55">
        <x:f t="shared" si="1967"/>
        <x:v>-8576.2524292502785</x:v>
      </x:c>
      <x:c r="S10505" s="1" t="str">
        <x:f t="shared" si="1968"/>
        <x:v>NO</x:v>
      </x:c>
      <x:c r="T10505" s="1">
        <x:f t="shared" si="1969"/>
        <x:v>-9.9999999999999997E+98</x:v>
      </x:c>
    </x:row>
    <x:row r="10506">
      <x:c r="A10506" s="1"/>
      <x:c r="B10506" s="1"/>
      <x:c r="C10506" s="1"/>
      <x:c r="D10506" s="1"/>
      <x:c r="E10506" s="1"/>
      <x:c r="F10506" s="1"/>
      <x:c r="G10506" s="1"/>
      <x:c r="H10506" s="1"/>
      <x:c r="I10506" s="53">
        <x:f t="shared" si="1958"/>
        <x:v>16</x:v>
      </x:c>
      <x:c r="J10506" s="53">
        <x:f t="shared" si="1959"/>
        <x:v>1</x:v>
      </x:c>
      <x:c r="K10506" s="53">
        <x:f t="shared" si="1960"/>
        <x:v>13</x:v>
      </x:c>
      <x:c r="L10506" s="53">
        <x:f t="shared" si="1961"/>
        <x:v>30</x:v>
      </x:c>
      <x:c r="M10506" s="54">
        <x:f t="shared" si="1962"/>
        <x:v>7335.0405106332018</x:v>
      </x:c>
      <x:c r="N10506" s="54">
        <x:f t="shared" si="1963"/>
        <x:v>4.593778132384168</x:v>
      </x:c>
      <x:c r="O10506" s="55">
        <x:f t="shared" si="1964"/>
        <x:v>177994</x:v>
      </x:c>
      <x:c r="P10506" s="55">
        <x:f t="shared" si="1965"/>
        <x:v>25960</x:v>
      </x:c>
      <x:c r="Q10506" s="55">
        <x:f t="shared" si="1966"/>
        <x:v>139844.4533096042</x:v>
      </x:c>
      <x:c r="R10506" s="55">
        <x:f t="shared" si="1967"/>
        <x:v>-7810.4533096041996</x:v>
      </x:c>
      <x:c r="S10506" s="1" t="str">
        <x:f t="shared" si="1968"/>
        <x:v>NO</x:v>
      </x:c>
      <x:c r="T10506" s="1">
        <x:f t="shared" si="1969"/>
        <x:v>-9.9999999999999997E+98</x:v>
      </x:c>
    </x:row>
    <x:row r="10507">
      <x:c r="A10507" s="1"/>
      <x:c r="B10507" s="1"/>
      <x:c r="C10507" s="1"/>
      <x:c r="D10507" s="1"/>
      <x:c r="E10507" s="1"/>
      <x:c r="F10507" s="1"/>
      <x:c r="G10507" s="1"/>
      <x:c r="H10507" s="1"/>
      <x:c r="I10507" s="53">
        <x:f t="shared" si="1958"/>
        <x:v>16</x:v>
      </x:c>
      <x:c r="J10507" s="53">
        <x:f t="shared" si="1959"/>
        <x:v>1</x:v>
      </x:c>
      <x:c r="K10507" s="53">
        <x:f t="shared" si="1960"/>
        <x:v>14</x:v>
      </x:c>
      <x:c r="L10507" s="53">
        <x:f t="shared" si="1961"/>
        <x:v>31</x:v>
      </x:c>
      <x:c r="M10507" s="54">
        <x:f t="shared" si="1962"/>
        <x:v>7397.1825919468629</x:v>
      </x:c>
      <x:c r="N10507" s="54">
        <x:f t="shared" si="1963"/>
        <x:v>4.6369323555186543</x:v>
      </x:c>
      <x:c r="O10507" s="55">
        <x:f t="shared" si="1964"/>
        <x:v>180694</x:v>
      </x:c>
      <x:c r="P10507" s="55">
        <x:f t="shared" si="1965"/>
        <x:v>26840</x:v>
      </x:c>
      <x:c r="Q10507" s="55">
        <x:f t="shared" si="1966"/>
        <x:v>140923.30888796638</x:v>
      </x:c>
      <x:c r="R10507" s="55">
        <x:f t="shared" si="1967"/>
        <x:v>-7069.3088879663846</x:v>
      </x:c>
      <x:c r="S10507" s="1" t="str">
        <x:f t="shared" si="1968"/>
        <x:v>NO</x:v>
      </x:c>
      <x:c r="T10507" s="1">
        <x:f t="shared" si="1969"/>
        <x:v>-9.9999999999999997E+98</x:v>
      </x:c>
    </x:row>
    <x:row r="10508">
      <x:c r="A10508" s="1"/>
      <x:c r="B10508" s="1"/>
      <x:c r="C10508" s="1"/>
      <x:c r="D10508" s="1"/>
      <x:c r="E10508" s="1"/>
      <x:c r="F10508" s="1"/>
      <x:c r="G10508" s="1"/>
      <x:c r="H10508" s="1"/>
      <x:c r="I10508" s="53">
        <x:f t="shared" si="1958"/>
        <x:v>16</x:v>
      </x:c>
      <x:c r="J10508" s="53">
        <x:f t="shared" si="1959"/>
        <x:v>1</x:v>
      </x:c>
      <x:c r="K10508" s="53">
        <x:f t="shared" si="1960"/>
        <x:v>15</x:v>
      </x:c>
      <x:c r="L10508" s="53">
        <x:f t="shared" si="1961"/>
        <x:v>32</x:v>
      </x:c>
      <x:c r="M10508" s="54">
        <x:f t="shared" si="1962"/>
        <x:v>7460.7707988230086</x:v>
      </x:c>
      <x:c r="N10508" s="54">
        <x:f t="shared" si="1963"/>
        <x:v>4.6810908325159781</x:v>
      </x:c>
      <x:c r="O10508" s="55">
        <x:f t="shared" si="1964"/>
        <x:v>183394</x:v>
      </x:c>
      <x:c r="P10508" s="55">
        <x:f t="shared" si="1965"/>
        <x:v>27720</x:v>
      </x:c>
      <x:c r="Q10508" s="55">
        <x:f t="shared" si="1966"/>
        <x:v>142027.27081289946</x:v>
      </x:c>
      <x:c r="R10508" s="55">
        <x:f t="shared" si="1967"/>
        <x:v>-6353.2708128994564</x:v>
      </x:c>
      <x:c r="S10508" s="1" t="str">
        <x:f t="shared" si="1968"/>
        <x:v>NO</x:v>
      </x:c>
      <x:c r="T10508" s="1">
        <x:f t="shared" si="1969"/>
        <x:v>-9.9999999999999997E+98</x:v>
      </x:c>
    </x:row>
    <x:row r="10509">
      <x:c r="A10509" s="1"/>
      <x:c r="B10509" s="1"/>
      <x:c r="C10509" s="1"/>
      <x:c r="D10509" s="1"/>
      <x:c r="E10509" s="1"/>
      <x:c r="F10509" s="1"/>
      <x:c r="G10509" s="1"/>
      <x:c r="H10509" s="1"/>
      <x:c r="I10509" s="53">
        <x:f t="shared" si="1958"/>
        <x:v>16</x:v>
      </x:c>
      <x:c r="J10509" s="53">
        <x:f t="shared" si="1959"/>
        <x:v>1</x:v>
      </x:c>
      <x:c r="K10509" s="53">
        <x:f t="shared" si="1960"/>
        <x:v>16</x:v>
      </x:c>
      <x:c r="L10509" s="53">
        <x:f t="shared" si="1961"/>
        <x:v>33</x:v>
      </x:c>
      <x:c r="M10509" s="54">
        <x:f t="shared" si="1962"/>
        <x:v>7525.8315747004981</x:v>
      </x:c>
      <x:c r="N10509" s="54">
        <x:f t="shared" si="1963"/>
        <x:v>4.7262719268753459</x:v>
      </x:c>
      <x:c r="O10509" s="55">
        <x:f t="shared" si="1964"/>
        <x:v>186094</x:v>
      </x:c>
      <x:c r="P10509" s="55">
        <x:f t="shared" si="1965"/>
        <x:v>28600</x:v>
      </x:c>
      <x:c r="Q10509" s="55">
        <x:f t="shared" si="1966"/>
        <x:v>143156.79817188362</x:v>
      </x:c>
      <x:c r="R10509" s="55">
        <x:f t="shared" si="1967"/>
        <x:v>-5662.7981718836236</x:v>
      </x:c>
      <x:c r="S10509" s="1" t="str">
        <x:f t="shared" si="1968"/>
        <x:v>NO</x:v>
      </x:c>
      <x:c r="T10509" s="1">
        <x:f t="shared" si="1969"/>
        <x:v>-9.9999999999999997E+98</x:v>
      </x:c>
    </x:row>
    <x:row r="10510">
      <x:c r="A10510" s="1"/>
      <x:c r="B10510" s="1"/>
      <x:c r="C10510" s="1"/>
      <x:c r="D10510" s="1"/>
      <x:c r="E10510" s="1"/>
      <x:c r="F10510" s="1"/>
      <x:c r="G10510" s="1"/>
      <x:c r="H10510" s="1"/>
      <x:c r="I10510" s="53">
        <x:f t="shared" si="1958"/>
        <x:v>16</x:v>
      </x:c>
      <x:c r="J10510" s="53">
        <x:f t="shared" si="1959"/>
        <x:v>1</x:v>
      </x:c>
      <x:c r="K10510" s="53">
        <x:f t="shared" si="1960"/>
        <x:v>17</x:v>
      </x:c>
      <x:c r="L10510" s="53">
        <x:f t="shared" si="1961"/>
        <x:v>34</x:v>
      </x:c>
      <x:c r="M10510" s="54">
        <x:f t="shared" si="1962"/>
        <x:v>7592.3917981470386</x:v>
      </x:c>
      <x:c r="N10510" s="54">
        <x:f t="shared" si="1963"/>
        <x:v>4.7724943042687764</x:v>
      </x:c>
      <x:c r="O10510" s="55">
        <x:f t="shared" si="1964"/>
        <x:v>188794</x:v>
      </x:c>
      <x:c r="P10510" s="55">
        <x:f t="shared" si="1965"/>
        <x:v>29480</x:v>
      </x:c>
      <x:c r="Q10510" s="55">
        <x:f t="shared" si="1966"/>
        <x:v>144312.35760671942</x:v>
      </x:c>
      <x:c r="R10510" s="55">
        <x:f t="shared" si="1967"/>
        <x:v>-4998.3576067194226</x:v>
      </x:c>
      <x:c r="S10510" s="1" t="str">
        <x:f t="shared" si="1968"/>
        <x:v>NO</x:v>
      </x:c>
      <x:c r="T10510" s="1">
        <x:f t="shared" si="1969"/>
        <x:v>-9.9999999999999997E+98</x:v>
      </x:c>
    </x:row>
    <x:row r="10511">
      <x:c r="A10511" s="1"/>
      <x:c r="B10511" s="1"/>
      <x:c r="C10511" s="1"/>
      <x:c r="D10511" s="1"/>
      <x:c r="E10511" s="1"/>
      <x:c r="F10511" s="1"/>
      <x:c r="G10511" s="1"/>
      <x:c r="H10511" s="1"/>
      <x:c r="I10511" s="53">
        <x:f t="shared" si="1958"/>
        <x:v>16</x:v>
      </x:c>
      <x:c r="J10511" s="53">
        <x:f t="shared" si="1959"/>
        <x:v>1</x:v>
      </x:c>
      <x:c r="K10511" s="53">
        <x:f t="shared" si="1960"/>
        <x:v>18</x:v>
      </x:c>
      <x:c r="L10511" s="53">
        <x:f t="shared" si="1961"/>
        <x:v>35</x:v>
      </x:c>
      <x:c r="M10511" s="54">
        <x:f t="shared" si="1962"/>
        <x:v>7660.4787896056259</x:v>
      </x:c>
      <x:c r="N10511" s="54">
        <x:f t="shared" si="1963"/>
        <x:v>4.8197769372261288</x:v>
      </x:c>
      <x:c r="O10511" s="55">
        <x:f t="shared" si="1964"/>
        <x:v>191494</x:v>
      </x:c>
      <x:c r="P10511" s="55">
        <x:f t="shared" si="1965"/>
        <x:v>30360</x:v>
      </x:c>
      <x:c r="Q10511" s="55">
        <x:f t="shared" si="1966"/>
        <x:v>145494.42343065323</x:v>
      </x:c>
      <x:c r="R10511" s="55">
        <x:f t="shared" si="1967"/>
        <x:v>-4360.4234306532308</x:v>
      </x:c>
      <x:c r="S10511" s="1" t="str">
        <x:f t="shared" si="1968"/>
        <x:v>NO</x:v>
      </x:c>
      <x:c r="T10511" s="1">
        <x:f t="shared" si="1969"/>
        <x:v>-9.9999999999999997E+98</x:v>
      </x:c>
    </x:row>
    <x:row r="10512">
      <x:c r="A10512" s="1"/>
      <x:c r="B10512" s="1"/>
      <x:c r="C10512" s="1"/>
      <x:c r="D10512" s="1"/>
      <x:c r="E10512" s="1"/>
      <x:c r="F10512" s="1"/>
      <x:c r="G10512" s="1"/>
      <x:c r="H10512" s="1"/>
      <x:c r="I10512" s="53">
        <x:f t="shared" si="1958"/>
        <x:v>16</x:v>
      </x:c>
      <x:c r="J10512" s="53">
        <x:f t="shared" si="1959"/>
        <x:v>1</x:v>
      </x:c>
      <x:c r="K10512" s="53">
        <x:f t="shared" si="1960"/>
        <x:v>19</x:v>
      </x:c>
      <x:c r="L10512" s="53">
        <x:f t="shared" si="1961"/>
        <x:v>36</x:v>
      </x:c>
      <x:c r="M10512" s="54">
        <x:f t="shared" si="1962"/>
        <x:v>7730.1203182416475</x:v>
      </x:c>
      <x:c r="N10512" s="54">
        <x:f t="shared" si="1963"/>
        <x:v>4.8681391098900333</x:v>
      </x:c>
      <x:c r="O10512" s="55">
        <x:f t="shared" si="1964"/>
        <x:v>194194</x:v>
      </x:c>
      <x:c r="P10512" s="55">
        <x:f t="shared" si="1965"/>
        <x:v>31240</x:v>
      </x:c>
      <x:c r="Q10512" s="55">
        <x:f t="shared" si="1966"/>
        <x:v>146703.47774725081</x:v>
      </x:c>
      <x:c r="R10512" s="55">
        <x:f t="shared" si="1967"/>
        <x:v>-3749.477747250814</x:v>
      </x:c>
      <x:c r="S10512" s="1" t="str">
        <x:f t="shared" si="1968"/>
        <x:v>NO</x:v>
      </x:c>
      <x:c r="T10512" s="1">
        <x:f t="shared" si="1969"/>
        <x:v>-9.9999999999999997E+98</x:v>
      </x:c>
    </x:row>
    <x:row r="10513">
      <x:c r="A10513" s="1"/>
      <x:c r="B10513" s="1"/>
      <x:c r="C10513" s="1"/>
      <x:c r="D10513" s="1"/>
      <x:c r="E10513" s="1"/>
      <x:c r="F10513" s="1"/>
      <x:c r="G10513" s="1"/>
      <x:c r="H10513" s="1"/>
      <x:c r="I10513" s="53">
        <x:f t="shared" si="1958"/>
        <x:v>16</x:v>
      </x:c>
      <x:c r="J10513" s="53">
        <x:f t="shared" si="1959"/>
        <x:v>1</x:v>
      </x:c>
      <x:c r="K10513" s="53">
        <x:f t="shared" si="1960"/>
        <x:v>20</x:v>
      </x:c>
      <x:c r="L10513" s="53">
        <x:f t="shared" si="1961"/>
        <x:v>37</x:v>
      </x:c>
      <x:c r="M10513" s="54">
        <x:f t="shared" si="1962"/>
        <x:v>7801.3446088921246</x:v>
      </x:c>
      <x:c r="N10513" s="54">
        <x:f t="shared" si="1963"/>
        <x:v>4.9176004228417529</x:v>
      </x:c>
      <x:c r="O10513" s="55">
        <x:f t="shared" si="1964"/>
        <x:v>196894</x:v>
      </x:c>
      <x:c r="P10513" s="55">
        <x:f t="shared" si="1965"/>
        <x:v>32120</x:v>
      </x:c>
      <x:c r="Q10513" s="55">
        <x:f t="shared" si="1966"/>
        <x:v>147940.01057104382</x:v>
      </x:c>
      <x:c r="R10513" s="55">
        <x:f t="shared" si="1967"/>
        <x:v>-3166.010571043822</x:v>
      </x:c>
      <x:c r="S10513" s="1" t="str">
        <x:f t="shared" si="1968"/>
        <x:v>NO</x:v>
      </x:c>
      <x:c r="T10513" s="1">
        <x:f t="shared" si="1969"/>
        <x:v>-9.9999999999999997E+98</x:v>
      </x:c>
    </x:row>
    <x:row r="10514">
      <x:c r="A10514" s="1"/>
      <x:c r="B10514" s="1"/>
      <x:c r="C10514" s="1"/>
      <x:c r="D10514" s="1"/>
      <x:c r="E10514" s="1"/>
      <x:c r="F10514" s="1"/>
      <x:c r="G10514" s="1"/>
      <x:c r="H10514" s="1"/>
      <x:c r="I10514" s="53">
        <x:f t="shared" si="1958"/>
        <x:v>16</x:v>
      </x:c>
      <x:c r="J10514" s="53">
        <x:f t="shared" si="1959"/>
        <x:v>1</x:v>
      </x:c>
      <x:c r="K10514" s="53">
        <x:f t="shared" si="1960"/>
        <x:v>21</x:v>
      </x:c>
      <x:c r="L10514" s="53">
        <x:f t="shared" si="1961"/>
        <x:v>38</x:v>
      </x:c>
      <x:c r="M10514" s="54">
        <x:f t="shared" si="1962"/>
        <x:v>7874.1803491185683</x:v>
      </x:c>
      <x:c r="N10514" s="54">
        <x:f t="shared" si="1963"/>
        <x:v>4.9681807979990058</x:v>
      </x:c>
      <x:c r="O10514" s="55">
        <x:f t="shared" si="1964"/>
        <x:v>199594</x:v>
      </x:c>
      <x:c r="P10514" s="55">
        <x:f t="shared" si="1965"/>
        <x:v>33000</x:v>
      </x:c>
      <x:c r="Q10514" s="55">
        <x:f t="shared" si="1966"/>
        <x:v>149204.51994997513</x:v>
      </x:c>
      <x:c r="R10514" s="55">
        <x:f t="shared" si="1967"/>
        <x:v>-2610.5199499751325</x:v>
      </x:c>
      <x:c r="S10514" s="1" t="str">
        <x:f t="shared" si="1968"/>
        <x:v>NO</x:v>
      </x:c>
      <x:c r="T10514" s="1">
        <x:f t="shared" si="1969"/>
        <x:v>-9.9999999999999997E+98</x:v>
      </x:c>
    </x:row>
    <x:row r="10515">
      <x:c r="A10515" s="1"/>
      <x:c r="B10515" s="1"/>
      <x:c r="C10515" s="1"/>
      <x:c r="D10515" s="1"/>
      <x:c r="E10515" s="1"/>
      <x:c r="F10515" s="1"/>
      <x:c r="G10515" s="1"/>
      <x:c r="H10515" s="1"/>
      <x:c r="I10515" s="53">
        <x:f t="shared" si="1958"/>
        <x:v>16</x:v>
      </x:c>
      <x:c r="J10515" s="53">
        <x:f t="shared" si="1959"/>
        <x:v>1</x:v>
      </x:c>
      <x:c r="K10515" s="53">
        <x:f t="shared" si="1960"/>
        <x:v>22</x:v>
      </x:c>
      <x:c r="L10515" s="53">
        <x:f t="shared" si="1961"/>
        <x:v>39</x:v>
      </x:c>
      <x:c r="M10515" s="54">
        <x:f t="shared" si="1962"/>
        <x:v>7948.6566963649648</x:v>
      </x:c>
      <x:c r="N10515" s="54">
        <x:f t="shared" si="1963"/>
        <x:v>5.0199004835867811</x:v>
      </x:c>
      <x:c r="O10515" s="55">
        <x:f t="shared" si="1964"/>
        <x:v>202294</x:v>
      </x:c>
      <x:c r="P10515" s="55">
        <x:f t="shared" si="1965"/>
        <x:v>33880</x:v>
      </x:c>
      <x:c r="Q10515" s="55">
        <x:f t="shared" si="1966"/>
        <x:v>150497.51208966953</x:v>
      </x:c>
      <x:c r="R10515" s="55">
        <x:f t="shared" si="1967"/>
        <x:v>-2083.5120896695298</x:v>
      </x:c>
      <x:c r="S10515" s="1" t="str">
        <x:f t="shared" si="1968"/>
        <x:v>NO</x:v>
      </x:c>
      <x:c r="T10515" s="1">
        <x:f t="shared" si="1969"/>
        <x:v>-9.9999999999999997E+98</x:v>
      </x:c>
    </x:row>
    <x:row r="10516">
      <x:c r="A10516" s="1"/>
      <x:c r="B10516" s="1"/>
      <x:c r="C10516" s="1"/>
      <x:c r="D10516" s="1"/>
      <x:c r="E10516" s="1"/>
      <x:c r="F10516" s="1"/>
      <x:c r="G10516" s="1"/>
      <x:c r="H10516" s="1"/>
      <x:c r="I10516" s="53">
        <x:f t="shared" si="1958"/>
        <x:v>16</x:v>
      </x:c>
      <x:c r="J10516" s="53">
        <x:f t="shared" si="1959"/>
        <x:v>1</x:v>
      </x:c>
      <x:c r="K10516" s="53">
        <x:f t="shared" si="1960"/>
        <x:v>23</x:v>
      </x:c>
      <x:c r="L10516" s="53">
        <x:f t="shared" si="1961"/>
        <x:v>40</x:v>
      </x:c>
      <x:c r="M10516" s="54">
        <x:f t="shared" si="1962"/>
        <x:v>8024.8032852224005</x:v>
      </x:c>
      <x:c r="N10516" s="54">
        <x:f t="shared" si="1963"/>
        <x:v>5.0727800591822225</x:v>
      </x:c>
      <x:c r="O10516" s="55">
        <x:f t="shared" si="1964"/>
        <x:v>204994</x:v>
      </x:c>
      <x:c r="P10516" s="55">
        <x:f t="shared" si="1965"/>
        <x:v>34760</x:v>
      </x:c>
      <x:c r="Q10516" s="55">
        <x:f t="shared" si="1966"/>
        <x:v>151819.50147955556</x:v>
      </x:c>
      <x:c r="R10516" s="55">
        <x:f t="shared" si="1967"/>
        <x:v>-1585.5014795555617</x:v>
      </x:c>
      <x:c r="S10516" s="1" t="str">
        <x:f t="shared" si="1968"/>
        <x:v>NO</x:v>
      </x:c>
      <x:c r="T10516" s="1">
        <x:f t="shared" si="1969"/>
        <x:v>-9.9999999999999997E+98</x:v>
      </x:c>
    </x:row>
    <x:row r="10517">
      <x:c r="A10517" s="1"/>
      <x:c r="B10517" s="1"/>
      <x:c r="C10517" s="1"/>
      <x:c r="D10517" s="1"/>
      <x:c r="E10517" s="1"/>
      <x:c r="F10517" s="1"/>
      <x:c r="G10517" s="1"/>
      <x:c r="H10517" s="1"/>
      <x:c r="I10517" s="53">
        <x:f t="shared" si="1958"/>
        <x:v>16</x:v>
      </x:c>
      <x:c r="J10517" s="53">
        <x:f t="shared" si="1959"/>
        <x:v>1</x:v>
      </x:c>
      <x:c r="K10517" s="53">
        <x:f t="shared" si="1960"/>
        <x:v>24</x:v>
      </x:c>
      <x:c r="L10517" s="53">
        <x:f t="shared" si="1961"/>
        <x:v>41</x:v>
      </x:c>
      <x:c r="M10517" s="54">
        <x:f t="shared" si="1962"/>
        <x:v>8102.6502348018967</x:v>
      </x:c>
      <x:c r="N10517" s="54">
        <x:f t="shared" si="1963"/>
        <x:v>5.1268404408346502</x:v>
      </x:c>
      <x:c r="O10517" s="55">
        <x:f t="shared" si="1964"/>
        <x:v>207694</x:v>
      </x:c>
      <x:c r="P10517" s="55">
        <x:f t="shared" si="1965"/>
        <x:v>35640</x:v>
      </x:c>
      <x:c r="Q10517" s="55">
        <x:f t="shared" si="1966"/>
        <x:v>153171.01102086625</x:v>
      </x:c>
      <x:c r="R10517" s="55">
        <x:f t="shared" si="1967"/>
        <x:v>-1117.0110208662518</x:v>
      </x:c>
      <x:c r="S10517" s="1" t="str">
        <x:f t="shared" si="1968"/>
        <x:v>NO</x:v>
      </x:c>
      <x:c r="T10517" s="1">
        <x:f t="shared" si="1969"/>
        <x:v>-9.9999999999999997E+98</x:v>
      </x:c>
    </x:row>
    <x:row r="10518">
      <x:c r="A10518" s="1"/>
      <x:c r="B10518" s="1"/>
      <x:c r="C10518" s="1"/>
      <x:c r="D10518" s="1"/>
      <x:c r="E10518" s="1"/>
      <x:c r="F10518" s="1"/>
      <x:c r="G10518" s="1"/>
      <x:c r="H10518" s="1"/>
      <x:c r="I10518" s="53">
        <x:f t="shared" si="1958"/>
        <x:v>16</x:v>
      </x:c>
      <x:c r="J10518" s="53">
        <x:f t="shared" si="1959"/>
        <x:v>1</x:v>
      </x:c>
      <x:c r="K10518" s="53">
        <x:f t="shared" si="1960"/>
        <x:v>25</x:v>
      </x:c>
      <x:c r="L10518" s="53">
        <x:f t="shared" si="1961"/>
        <x:v>42</x:v>
      </x:c>
      <x:c r="M10518" s="54">
        <x:f t="shared" si="1962"/>
        <x:v>8182.2281562169946</x:v>
      </x:c>
      <x:c r="N10518" s="54">
        <x:f t="shared" si="1963"/>
        <x:v>5.1821028862618022</x:v>
      </x:c>
      <x:c r="O10518" s="55">
        <x:f t="shared" si="1964"/>
        <x:v>210394</x:v>
      </x:c>
      <x:c r="P10518" s="55">
        <x:f t="shared" si="1965"/>
        <x:v>36520</x:v>
      </x:c>
      <x:c r="Q10518" s="55">
        <x:f t="shared" si="1966"/>
        <x:v>154552.57215654504</x:v>
      </x:c>
      <x:c r="R10518" s="55">
        <x:f t="shared" si="1967"/>
        <x:v>-678.57215654503671</x:v>
      </x:c>
      <x:c r="S10518" s="1" t="str">
        <x:f t="shared" si="1968"/>
        <x:v>NO</x:v>
      </x:c>
      <x:c r="T10518" s="1">
        <x:f t="shared" si="1969"/>
        <x:v>-9.9999999999999997E+98</x:v>
      </x:c>
    </x:row>
    <x:row r="10519">
      <x:c r="A10519" s="1"/>
      <x:c r="B10519" s="1"/>
      <x:c r="C10519" s="1"/>
      <x:c r="D10519" s="1"/>
      <x:c r="E10519" s="1"/>
      <x:c r="F10519" s="1"/>
      <x:c r="G10519" s="1"/>
      <x:c r="H10519" s="1"/>
      <x:c r="I10519" s="53">
        <x:f t="shared" si="1958"/>
        <x:v>16</x:v>
      </x:c>
      <x:c r="J10519" s="53">
        <x:f t="shared" si="1959"/>
        <x:v>1</x:v>
      </x:c>
      <x:c r="K10519" s="53">
        <x:f t="shared" si="1960"/>
        <x:v>26</x:v>
      </x:c>
      <x:c r="L10519" s="53">
        <x:f t="shared" si="1961"/>
        <x:v>43</x:v>
      </x:c>
      <x:c r="M10519" s="54">
        <x:f t="shared" si="1962"/>
        <x:v>8263.5681601777123</x:v>
      </x:c>
      <x:c r="N10519" s="54">
        <x:f t="shared" si="1963"/>
        <x:v>5.2385890001234117</x:v>
      </x:c>
      <x:c r="O10519" s="55">
        <x:f t="shared" si="1964"/>
        <x:v>213094</x:v>
      </x:c>
      <x:c r="P10519" s="55">
        <x:f t="shared" si="1965"/>
        <x:v>37400</x:v>
      </x:c>
      <x:c r="Q10519" s="55">
        <x:f t="shared" si="1966"/>
        <x:v>155964.72500308527</x:v>
      </x:c>
      <x:c r="R10519" s="55">
        <x:f t="shared" si="1967"/>
        <x:v>-270.72500308527378</x:v>
      </x:c>
      <x:c r="S10519" s="1" t="str">
        <x:f t="shared" si="1968"/>
        <x:v>NO</x:v>
      </x:c>
      <x:c r="T10519" s="1">
        <x:f t="shared" si="1969"/>
        <x:v>-9.9999999999999997E+98</x:v>
      </x:c>
    </x:row>
    <x:row r="10520">
      <x:c r="A10520" s="1"/>
      <x:c r="B10520" s="1"/>
      <x:c r="C10520" s="1"/>
      <x:c r="D10520" s="1"/>
      <x:c r="E10520" s="1"/>
      <x:c r="F10520" s="1"/>
      <x:c r="G10520" s="1"/>
      <x:c r="H10520" s="1"/>
      <x:c r="I10520" s="53">
        <x:f t="shared" si="1958"/>
        <x:v>16</x:v>
      </x:c>
      <x:c r="J10520" s="53">
        <x:f t="shared" si="1959"/>
        <x:v>1</x:v>
      </x:c>
      <x:c r="K10520" s="53">
        <x:f t="shared" si="1960"/>
        <x:v>27</x:v>
      </x:c>
      <x:c r="L10520" s="53">
        <x:f t="shared" si="1961"/>
        <x:v>44</x:v>
      </x:c>
      <x:c r="M10520" s="54">
        <x:f t="shared" si="1962"/>
        <x:v>8346.7018646974684</x:v>
      </x:c>
      <x:c r="N10520" s="54">
        <x:f t="shared" si="1963"/>
        <x:v>5.2963207393732423</x:v>
      </x:c>
      <x:c r="O10520" s="55">
        <x:f t="shared" si="1964"/>
        <x:v>215794</x:v>
      </x:c>
      <x:c r="P10520" s="55">
        <x:f t="shared" si="1965"/>
        <x:v>38280</x:v>
      </x:c>
      <x:c r="Q10520" s="55">
        <x:f t="shared" si="1966"/>
        <x:v>157408.01848433106</x:v>
      </x:c>
      <x:c r="R10520" s="55">
        <x:f t="shared" si="1967"/>
        <x:v>105.98151566894376</x:v>
      </x:c>
      <x:c r="S10520" s="1" t="str">
        <x:f t="shared" si="1968"/>
        <x:v>NO</x:v>
      </x:c>
      <x:c r="T10520" s="1">
        <x:f t="shared" si="1969"/>
        <x:v>-9.9999999999999997E+98</x:v>
      </x:c>
    </x:row>
    <x:row r="10521">
      <x:c r="A10521" s="1"/>
      <x:c r="B10521" s="1"/>
      <x:c r="C10521" s="1"/>
      <x:c r="D10521" s="1"/>
      <x:c r="E10521" s="1"/>
      <x:c r="F10521" s="1"/>
      <x:c r="G10521" s="1"/>
      <x:c r="H10521" s="1"/>
      <x:c r="I10521" s="53">
        <x:f t="shared" si="1958"/>
        <x:v>16</x:v>
      </x:c>
      <x:c r="J10521" s="53">
        <x:f t="shared" si="1959"/>
        <x:v>1</x:v>
      </x:c>
      <x:c r="K10521" s="53">
        <x:f t="shared" si="1960"/>
        <x:v>28</x:v>
      </x:c>
      <x:c r="L10521" s="53">
        <x:f t="shared" si="1961"/>
        <x:v>45</x:v>
      </x:c>
      <x:c r="M10521" s="54">
        <x:f t="shared" si="1962"/>
        <x:v>8431.6614029146222</x:v>
      </x:c>
      <x:c r="N10521" s="54">
        <x:f t="shared" si="1963"/>
        <x:v>5.3553204186907095</x:v>
      </x:c>
      <x:c r="O10521" s="55">
        <x:f t="shared" si="1964"/>
        <x:v>218494</x:v>
      </x:c>
      <x:c r="P10521" s="55">
        <x:f t="shared" si="1965"/>
        <x:v>39160</x:v>
      </x:c>
      <x:c r="Q10521" s="55">
        <x:f t="shared" si="1966"/>
        <x:v>158883.01046726774</x:v>
      </x:c>
      <x:c r="R10521" s="55">
        <x:f t="shared" si="1967"/>
        <x:v>450.98953273225925</x:v>
      </x:c>
      <x:c r="S10521" s="1" t="str">
        <x:f t="shared" si="1968"/>
        <x:v>NO</x:v>
      </x:c>
      <x:c r="T10521" s="1">
        <x:f t="shared" si="1969"/>
        <x:v>-9.9999999999999997E+98</x:v>
      </x:c>
    </x:row>
    <x:row r="10522">
      <x:c r="A10522" s="1"/>
      <x:c r="B10522" s="1"/>
      <x:c r="C10522" s="1"/>
      <x:c r="D10522" s="1"/>
      <x:c r="E10522" s="1"/>
      <x:c r="F10522" s="1"/>
      <x:c r="G10522" s="1"/>
      <x:c r="H10522" s="1"/>
      <x:c r="I10522" s="53">
        <x:f t="shared" si="1958"/>
        <x:v>16</x:v>
      </x:c>
      <x:c r="J10522" s="53">
        <x:f t="shared" si="1959"/>
        <x:v>1</x:v>
      </x:c>
      <x:c r="K10522" s="53">
        <x:f t="shared" si="1960"/>
        <x:v>29</x:v>
      </x:c>
      <x:c r="L10522" s="53">
        <x:f t="shared" si="1961"/>
        <x:v>46</x:v>
      </x:c>
      <x:c r="M10522" s="54">
        <x:f t="shared" si="1962"/>
        <x:v>8518.4794310302768</x:v>
      </x:c>
      <x:c r="N10522" s="54">
        <x:f t="shared" si="1963"/>
        <x:v>5.4156107159932478</x:v>
      </x:c>
      <x:c r="O10522" s="55">
        <x:f t="shared" si="1964"/>
        <x:v>221194</x:v>
      </x:c>
      <x:c r="P10522" s="55">
        <x:f t="shared" si="1965"/>
        <x:v>40040</x:v>
      </x:c>
      <x:c r="Q10522" s="55">
        <x:f t="shared" si="1966"/>
        <x:v>160390.2678998312</x:v>
      </x:c>
      <x:c r="R10522" s="55">
        <x:f t="shared" si="1967"/>
        <x:v>763.73210016879602</x:v>
      </x:c>
      <x:c r="S10522" s="1" t="str">
        <x:f t="shared" si="1968"/>
        <x:v>NO</x:v>
      </x:c>
      <x:c r="T10522" s="1">
        <x:f t="shared" si="1969"/>
        <x:v>-9.9999999999999997E+98</x:v>
      </x:c>
    </x:row>
    <x:row r="10523">
      <x:c r="A10523" s="1"/>
      <x:c r="B10523" s="1"/>
      <x:c r="C10523" s="1"/>
      <x:c r="D10523" s="1"/>
      <x:c r="E10523" s="1"/>
      <x:c r="F10523" s="1"/>
      <x:c r="G10523" s="1"/>
      <x:c r="H10523" s="1"/>
      <x:c r="I10523" s="53">
        <x:f t="shared" si="1958"/>
        <x:v>16</x:v>
      </x:c>
      <x:c r="J10523" s="53">
        <x:f t="shared" si="1959"/>
        <x:v>1</x:v>
      </x:c>
      <x:c r="K10523" s="53">
        <x:f t="shared" si="1960"/>
        <x:v>30</x:v>
      </x:c>
      <x:c r="L10523" s="53">
        <x:f t="shared" si="1961"/>
        <x:v>47</x:v>
      </x:c>
      <x:c r="M10523" s="54">
        <x:f t="shared" si="1962"/>
        <x:v>8607.1891363640461</x:v>
      </x:c>
      <x:c r="N10523" s="54">
        <x:f t="shared" si="1963"/>
        <x:v>5.4772146780305873</x:v>
      </x:c>
      <x:c r="O10523" s="55">
        <x:f t="shared" si="1964"/>
        <x:v>223894</x:v>
      </x:c>
      <x:c r="P10523" s="55">
        <x:f t="shared" si="1965"/>
        <x:v>40920</x:v>
      </x:c>
      <x:c r="Q10523" s="55">
        <x:f t="shared" si="1966"/>
        <x:v>161930.3669507647</x:v>
      </x:c>
      <x:c r="R10523" s="55">
        <x:f t="shared" si="1967"/>
        <x:v>1043.6330492353009</x:v>
      </x:c>
      <x:c r="S10523" s="1" t="str">
        <x:f t="shared" si="1968"/>
        <x:v>NO</x:v>
      </x:c>
      <x:c r="T10523" s="1">
        <x:f t="shared" si="1969"/>
        <x:v>-9.9999999999999997E+98</x:v>
      </x:c>
    </x:row>
    <x:row r="10524">
      <x:c r="A10524" s="1"/>
      <x:c r="B10524" s="1"/>
      <x:c r="C10524" s="1"/>
      <x:c r="D10524" s="1"/>
      <x:c r="E10524" s="1"/>
      <x:c r="F10524" s="1"/>
      <x:c r="G10524" s="1"/>
      <x:c r="H10524" s="1"/>
      <x:c r="I10524" s="53">
        <x:f t="shared" si="1958"/>
        <x:v>16</x:v>
      </x:c>
      <x:c r="J10524" s="53">
        <x:f t="shared" si="1959"/>
        <x:v>2</x:v>
      </x:c>
      <x:c r="K10524" s="53">
        <x:f t="shared" si="1960"/>
        <x:v>0</x:v>
      </x:c>
      <x:c r="L10524" s="53">
        <x:f t="shared" si="1961"/>
        <x:v>18</x:v>
      </x:c>
      <x:c r="M10524" s="54">
        <x:f t="shared" si="1962"/>
        <x:v>6679.7986003543983</x:v>
      </x:c>
      <x:c r="N10524" s="54">
        <x:f t="shared" si="1963"/>
        <x:v>4.1387490280238879</x:v>
      </x:c>
      <x:c r="O10524" s="55">
        <x:f t="shared" si="1964"/>
        <x:v>144988</x:v>
      </x:c>
      <x:c r="P10524" s="55">
        <x:f t="shared" si="1965"/>
        <x:v>14960</x:v>
      </x:c>
      <x:c r="Q10524" s="55">
        <x:f t="shared" si="1966"/>
        <x:v>128468.72570059719</x:v>
      </x:c>
      <x:c r="R10524" s="55">
        <x:f t="shared" si="1967"/>
        <x:v>-18440.725700597191</x:v>
      </x:c>
      <x:c r="S10524" s="1" t="str">
        <x:f t="shared" si="1968"/>
        <x:v>NO</x:v>
      </x:c>
      <x:c r="T10524" s="1">
        <x:f t="shared" si="1969"/>
        <x:v>-9.9999999999999997E+98</x:v>
      </x:c>
    </x:row>
    <x:row r="10525">
      <x:c r="A10525" s="1"/>
      <x:c r="B10525" s="1"/>
      <x:c r="C10525" s="1"/>
      <x:c r="D10525" s="1"/>
      <x:c r="E10525" s="1"/>
      <x:c r="F10525" s="1"/>
      <x:c r="G10525" s="1"/>
      <x:c r="H10525" s="1"/>
      <x:c r="I10525" s="53">
        <x:f t="shared" si="1958"/>
        <x:v>16</x:v>
      </x:c>
      <x:c r="J10525" s="53">
        <x:f t="shared" si="1959"/>
        <x:v>2</x:v>
      </x:c>
      <x:c r="K10525" s="53">
        <x:f t="shared" si="1960"/>
        <x:v>1</x:v>
      </x:c>
      <x:c r="L10525" s="53">
        <x:f t="shared" si="1961"/>
        <x:v>19</x:v>
      </x:c>
      <x:c r="M10525" s="54">
        <x:f t="shared" si="1962"/>
        <x:v>6725.3611003543983</x:v>
      </x:c>
      <x:c r="N10525" s="54">
        <x:f t="shared" si="1963"/>
        <x:v>4.1703896530238875</x:v>
      </x:c>
      <x:c r="O10525" s="55">
        <x:f t="shared" si="1964"/>
        <x:v>147688</x:v>
      </x:c>
      <x:c r="P10525" s="55">
        <x:f t="shared" si="1965"/>
        <x:v>15840</x:v>
      </x:c>
      <x:c r="Q10525" s="55">
        <x:f t="shared" si="1966"/>
        <x:v>129259.74132559719</x:v>
      </x:c>
      <x:c r="R10525" s="55">
        <x:f t="shared" si="1967"/>
        <x:v>-17411.741325597191</x:v>
      </x:c>
      <x:c r="S10525" s="1" t="str">
        <x:f t="shared" si="1968"/>
        <x:v>NO</x:v>
      </x:c>
      <x:c r="T10525" s="1">
        <x:f t="shared" si="1969"/>
        <x:v>-9.9999999999999997E+98</x:v>
      </x:c>
    </x:row>
    <x:row r="10526">
      <x:c r="A10526" s="1"/>
      <x:c r="B10526" s="1"/>
      <x:c r="C10526" s="1"/>
      <x:c r="D10526" s="1"/>
      <x:c r="E10526" s="1"/>
      <x:c r="F10526" s="1"/>
      <x:c r="G10526" s="1"/>
      <x:c r="H10526" s="1"/>
      <x:c r="I10526" s="53">
        <x:f t="shared" si="1958"/>
        <x:v>16</x:v>
      </x:c>
      <x:c r="J10526" s="53">
        <x:f t="shared" si="1959"/>
        <x:v>2</x:v>
      </x:c>
      <x:c r="K10526" s="53">
        <x:f t="shared" si="1960"/>
        <x:v>2</x:v>
      </x:c>
      <x:c r="L10526" s="53">
        <x:f t="shared" si="1961"/>
        <x:v>20</x:v>
      </x:c>
      <x:c r="M10526" s="54">
        <x:f t="shared" si="1962"/>
        <x:v>6772.0626628543987</x:v>
      </x:c>
      <x:c r="N10526" s="54">
        <x:f t="shared" si="1963"/>
        <x:v>4.2028212936488876</x:v>
      </x:c>
      <x:c r="O10526" s="55">
        <x:f t="shared" si="1964"/>
        <x:v>150388</x:v>
      </x:c>
      <x:c r="P10526" s="55">
        <x:f t="shared" si="1965"/>
        <x:v>16720</x:v>
      </x:c>
      <x:c r="Q10526" s="55">
        <x:f t="shared" si="1966"/>
        <x:v>130070.53234122219</x:v>
      </x:c>
      <x:c r="R10526" s="55">
        <x:f t="shared" si="1967"/>
        <x:v>-16402.532341222191</x:v>
      </x:c>
      <x:c r="S10526" s="1" t="str">
        <x:f t="shared" si="1968"/>
        <x:v>NO</x:v>
      </x:c>
      <x:c r="T10526" s="1">
        <x:f t="shared" si="1969"/>
        <x:v>-9.9999999999999997E+98</x:v>
      </x:c>
    </x:row>
    <x:row r="10527">
      <x:c r="A10527" s="1"/>
      <x:c r="B10527" s="1"/>
      <x:c r="C10527" s="1"/>
      <x:c r="D10527" s="1"/>
      <x:c r="E10527" s="1"/>
      <x:c r="F10527" s="1"/>
      <x:c r="G10527" s="1"/>
      <x:c r="H10527" s="1"/>
      <x:c r="I10527" s="53">
        <x:f t="shared" si="1958"/>
        <x:v>16</x:v>
      </x:c>
      <x:c r="J10527" s="53">
        <x:f t="shared" si="1959"/>
        <x:v>2</x:v>
      </x:c>
      <x:c r="K10527" s="53">
        <x:f t="shared" si="1960"/>
        <x:v>3</x:v>
      </x:c>
      <x:c r="L10527" s="53">
        <x:f t="shared" si="1961"/>
        <x:v>21</x:v>
      </x:c>
      <x:c r="M10527" s="54">
        <x:f t="shared" si="1962"/>
        <x:v>6819.9246452762736</x:v>
      </x:c>
      <x:c r="N10527" s="54">
        <x:f t="shared" si="1963"/>
        <x:v>4.2360587814418569</x:v>
      </x:c>
      <x:c r="O10527" s="55">
        <x:f t="shared" si="1964"/>
        <x:v>153088</x:v>
      </x:c>
      <x:c r="P10527" s="55">
        <x:f t="shared" si="1965"/>
        <x:v>17600</x:v>
      </x:c>
      <x:c r="Q10527" s="55">
        <x:f t="shared" si="1966"/>
        <x:v>130901.46953604641</x:v>
      </x:c>
      <x:c r="R10527" s="55">
        <x:f t="shared" si="1967"/>
        <x:v>-15413.46953604641</x:v>
      </x:c>
      <x:c r="S10527" s="1" t="str">
        <x:f t="shared" si="1968"/>
        <x:v>NO</x:v>
      </x:c>
      <x:c r="T10527" s="1">
        <x:f t="shared" si="1969"/>
        <x:v>-9.9999999999999997E+98</x:v>
      </x:c>
    </x:row>
    <x:row r="10528">
      <x:c r="A10528" s="1"/>
      <x:c r="B10528" s="1"/>
      <x:c r="C10528" s="1"/>
      <x:c r="D10528" s="1"/>
      <x:c r="E10528" s="1"/>
      <x:c r="F10528" s="1"/>
      <x:c r="G10528" s="1"/>
      <x:c r="H10528" s="1"/>
      <x:c r="I10528" s="53">
        <x:f t="shared" si="1958"/>
        <x:v>16</x:v>
      </x:c>
      <x:c r="J10528" s="53">
        <x:f t="shared" si="1959"/>
        <x:v>2</x:v>
      </x:c>
      <x:c r="K10528" s="53">
        <x:f t="shared" si="1960"/>
        <x:v>4</x:v>
      </x:c>
      <x:c r="L10528" s="53">
        <x:f t="shared" si="1961"/>
        <x:v>22</x:v>
      </x:c>
      <x:c r="M10528" s="54">
        <x:f t="shared" si="1962"/>
        <x:v>6868.9687609989296</x:v>
      </x:c>
      <x:c r="N10528" s="54">
        <x:f t="shared" si="1963"/>
        <x:v>4.2701171951381456</x:v>
      </x:c>
      <x:c r="O10528" s="55">
        <x:f t="shared" si="1964"/>
        <x:v>155788</x:v>
      </x:c>
      <x:c r="P10528" s="55">
        <x:f t="shared" si="1965"/>
        <x:v>18480</x:v>
      </x:c>
      <x:c r="Q10528" s="55">
        <x:f t="shared" si="1966"/>
        <x:v>131752.92987845364</x:v>
      </x:c>
      <x:c r="R10528" s="55">
        <x:f t="shared" si="1967"/>
        <x:v>-14444.929878453637</x:v>
      </x:c>
      <x:c r="S10528" s="1" t="str">
        <x:f t="shared" si="1968"/>
        <x:v>NO</x:v>
      </x:c>
      <x:c r="T10528" s="1">
        <x:f t="shared" si="1969"/>
        <x:v>-9.9999999999999997E+98</x:v>
      </x:c>
    </x:row>
    <x:row r="10529">
      <x:c r="A10529" s="1"/>
      <x:c r="B10529" s="1"/>
      <x:c r="C10529" s="1"/>
      <x:c r="D10529" s="1"/>
      <x:c r="E10529" s="1"/>
      <x:c r="F10529" s="1"/>
      <x:c r="G10529" s="1"/>
      <x:c r="H10529" s="1"/>
      <x:c r="I10529" s="53">
        <x:f t="shared" si="1958"/>
        <x:v>16</x:v>
      </x:c>
      <x:c r="J10529" s="53">
        <x:f t="shared" si="1959"/>
        <x:v>2</x:v>
      </x:c>
      <x:c r="K10529" s="53">
        <x:f t="shared" si="1960"/>
        <x:v>5</x:v>
      </x:c>
      <x:c r="L10529" s="53">
        <x:f t="shared" si="1961"/>
        <x:v>23</x:v>
      </x:c>
      <x:c r="M10529" s="54">
        <x:f t="shared" si="1962"/>
        <x:v>6919.2170849201329</x:v>
      </x:c>
      <x:c r="N10529" s="54">
        <x:f t="shared" si="1963"/>
        <x:v>4.3050118645278701</x:v>
      </x:c>
      <x:c r="O10529" s="55">
        <x:f t="shared" si="1964"/>
        <x:v>158488</x:v>
      </x:c>
      <x:c r="P10529" s="55">
        <x:f t="shared" si="1965"/>
        <x:v>19360</x:v>
      </x:c>
      <x:c r="Q10529" s="55">
        <x:f t="shared" si="1966"/>
        <x:v>132625.29661319676</x:v>
      </x:c>
      <x:c r="R10529" s="55">
        <x:f t="shared" si="1967"/>
        <x:v>-13497.296613196755</x:v>
      </x:c>
      <x:c r="S10529" s="1" t="str">
        <x:f t="shared" si="1968"/>
        <x:v>NO</x:v>
      </x:c>
      <x:c r="T10529" s="1">
        <x:f t="shared" si="1969"/>
        <x:v>-9.9999999999999997E+98</x:v>
      </x:c>
    </x:row>
    <x:row r="10530">
      <x:c r="A10530" s="1"/>
      <x:c r="B10530" s="1"/>
      <x:c r="C10530" s="1"/>
      <x:c r="D10530" s="1"/>
      <x:c r="E10530" s="1"/>
      <x:c r="F10530" s="1"/>
      <x:c r="G10530" s="1"/>
      <x:c r="H10530" s="1"/>
      <x:c r="I10530" s="53">
        <x:f t="shared" si="1958"/>
        <x:v>16</x:v>
      </x:c>
      <x:c r="J10530" s="53">
        <x:f t="shared" si="1959"/>
        <x:v>2</x:v>
      </x:c>
      <x:c r="K10530" s="53">
        <x:f t="shared" si="1960"/>
        <x:v>6</x:v>
      </x:c>
      <x:c r="L10530" s="53">
        <x:f t="shared" si="1961"/>
        <x:v>24</x:v>
      </x:c>
      <x:c r="M10530" s="54">
        <x:f t="shared" si="1962"/>
        <x:v>6970.6920591017661</x:v>
      </x:c>
      <x:c r="N10530" s="54">
        <x:f t="shared" si="1963"/>
        <x:v>4.3407583743762261</x:v>
      </x:c>
      <x:c r="O10530" s="55">
        <x:f t="shared" si="1964"/>
        <x:v>161188</x:v>
      </x:c>
      <x:c r="P10530" s="55">
        <x:f t="shared" si="1965"/>
        <x:v>20240</x:v>
      </x:c>
      <x:c r="Q10530" s="55">
        <x:f t="shared" si="1966"/>
        <x:v>133518.95935940568</x:v>
      </x:c>
      <x:c r="R10530" s="55">
        <x:f t="shared" si="1967"/>
        <x:v>-12570.959359405679</x:v>
      </x:c>
      <x:c r="S10530" s="1" t="str">
        <x:f t="shared" si="1968"/>
        <x:v>NO</x:v>
      </x:c>
      <x:c r="T10530" s="1">
        <x:f t="shared" si="1969"/>
        <x:v>-9.9999999999999997E+98</x:v>
      </x:c>
    </x:row>
    <x:row r="10531">
      <x:c r="A10531" s="1"/>
      <x:c r="B10531" s="1"/>
      <x:c r="C10531" s="1"/>
      <x:c r="D10531" s="1"/>
      <x:c r="E10531" s="1"/>
      <x:c r="F10531" s="1"/>
      <x:c r="G10531" s="1"/>
      <x:c r="H10531" s="1"/>
      <x:c r="I10531" s="53">
        <x:f t="shared" si="1958"/>
        <x:v>16</x:v>
      </x:c>
      <x:c r="J10531" s="53">
        <x:f t="shared" si="1959"/>
        <x:v>2</x:v>
      </x:c>
      <x:c r="K10531" s="53">
        <x:f t="shared" si="1960"/>
        <x:v>7</x:v>
      </x:c>
      <x:c r="L10531" s="53">
        <x:f t="shared" si="1961"/>
        <x:v>25</x:v>
      </x:c>
      <x:c r="M10531" s="54">
        <x:f t="shared" si="1962"/>
        <x:v>7023.4164984997269</x:v>
      </x:c>
      <x:c r="N10531" s="54">
        <x:f t="shared" si="1963"/>
        <x:v>4.3773725684025884</x:v>
      </x:c>
      <x:c r="O10531" s="55">
        <x:f t="shared" si="1964"/>
        <x:v>163888</x:v>
      </x:c>
      <x:c r="P10531" s="55">
        <x:f t="shared" si="1965"/>
        <x:v>21120</x:v>
      </x:c>
      <x:c r="Q10531" s="55">
        <x:f t="shared" si="1966"/>
        <x:v>134434.31421006471</x:v>
      </x:c>
      <x:c r="R10531" s="55">
        <x:f t="shared" si="1967"/>
        <x:v>-11666.314210064709</x:v>
      </x:c>
      <x:c r="S10531" s="1" t="str">
        <x:f t="shared" si="1968"/>
        <x:v>NO</x:v>
      </x:c>
      <x:c r="T10531" s="1">
        <x:f t="shared" si="1969"/>
        <x:v>-9.9999999999999997E+98</x:v>
      </x:c>
    </x:row>
    <x:row r="10532">
      <x:c r="A10532" s="1"/>
      <x:c r="B10532" s="1"/>
      <x:c r="C10532" s="1"/>
      <x:c r="D10532" s="1"/>
      <x:c r="E10532" s="1"/>
      <x:c r="F10532" s="1"/>
      <x:c r="G10532" s="1"/>
      <x:c r="H10532" s="1"/>
      <x:c r="I10532" s="53">
        <x:f t="shared" si="1958"/>
        <x:v>16</x:v>
      </x:c>
      <x:c r="J10532" s="53">
        <x:f t="shared" si="1959"/>
        <x:v>2</x:v>
      </x:c>
      <x:c r="K10532" s="53">
        <x:f t="shared" si="1960"/>
        <x:v>8</x:v>
      </x:c>
      <x:c r="L10532" s="53">
        <x:f t="shared" si="1961"/>
        <x:v>26</x:v>
      </x:c>
      <x:c r="M10532" s="54">
        <x:f t="shared" si="1962"/>
        <x:v>7077.4135967797065</x:v>
      </x:c>
      <x:c r="N10532" s="54">
        <x:f t="shared" si="1963"/>
        <x:v>4.4148705533192407</x:v>
      </x:c>
      <x:c r="O10532" s="55">
        <x:f t="shared" si="1964"/>
        <x:v>166588</x:v>
      </x:c>
      <x:c r="P10532" s="55">
        <x:f t="shared" si="1965"/>
        <x:v>22000</x:v>
      </x:c>
      <x:c r="Q10532" s="55">
        <x:f t="shared" si="1966"/>
        <x:v>135371.763832981</x:v>
      </x:c>
      <x:c r="R10532" s="55">
        <x:f t="shared" si="1967"/>
        <x:v>-10783.763832981</x:v>
      </x:c>
      <x:c r="S10532" s="1" t="str">
        <x:f t="shared" si="1968"/>
        <x:v>NO</x:v>
      </x:c>
      <x:c r="T10532" s="1">
        <x:f t="shared" si="1969"/>
        <x:v>-9.9999999999999997E+98</x:v>
      </x:c>
    </x:row>
    <x:row r="10533">
      <x:c r="A10533" s="1"/>
      <x:c r="B10533" s="1"/>
      <x:c r="C10533" s="1"/>
      <x:c r="D10533" s="1"/>
      <x:c r="E10533" s="1"/>
      <x:c r="F10533" s="1"/>
      <x:c r="G10533" s="1"/>
      <x:c r="H10533" s="1"/>
      <x:c r="I10533" s="53">
        <x:f t="shared" si="1958"/>
        <x:v>16</x:v>
      </x:c>
      <x:c r="J10533" s="53">
        <x:f t="shared" si="1959"/>
        <x:v>2</x:v>
      </x:c>
      <x:c r="K10533" s="53">
        <x:f t="shared" si="1960"/>
        <x:v>9</x:v>
      </x:c>
      <x:c r="L10533" s="53">
        <x:f t="shared" si="1961"/>
        <x:v>27</x:v>
      </x:c>
      <x:c r="M10533" s="54">
        <x:f t="shared" si="1962"/>
        <x:v>7132.7069322201014</x:v>
      </x:c>
      <x:c r="N10533" s="54">
        <x:f t="shared" si="1963"/>
        <x:v>4.4532687029306262</x:v>
      </x:c>
      <x:c r="O10533" s="55">
        <x:f t="shared" si="1964"/>
        <x:v>169288</x:v>
      </x:c>
      <x:c r="P10533" s="55">
        <x:f t="shared" si="1965"/>
        <x:v>22880</x:v>
      </x:c>
      <x:c r="Q10533" s="55">
        <x:f t="shared" si="1966"/>
        <x:v>136331.71757326566</x:v>
      </x:c>
      <x:c r="R10533" s="55">
        <x:f t="shared" si="1967"/>
        <x:v>-9923.7175732656615</x:v>
      </x:c>
      <x:c r="S10533" s="1" t="str">
        <x:f t="shared" si="1968"/>
        <x:v>NO</x:v>
      </x:c>
      <x:c r="T10533" s="1">
        <x:f t="shared" si="1969"/>
        <x:v>-9.9999999999999997E+98</x:v>
      </x:c>
    </x:row>
    <x:row r="10534">
      <x:c r="A10534" s="1"/>
      <x:c r="B10534" s="1"/>
      <x:c r="C10534" s="1"/>
      <x:c r="D10534" s="1"/>
      <x:c r="E10534" s="1"/>
      <x:c r="F10534" s="1"/>
      <x:c r="G10534" s="1"/>
      <x:c r="H10534" s="1"/>
      <x:c r="I10534" s="53">
        <x:f t="shared" si="1958"/>
        <x:v>16</x:v>
      </x:c>
      <x:c r="J10534" s="53">
        <x:f t="shared" si="1959"/>
        <x:v>2</x:v>
      </x:c>
      <x:c r="K10534" s="53">
        <x:f t="shared" si="1960"/>
        <x:v>10</x:v>
      </x:c>
      <x:c r="L10534" s="53">
        <x:f t="shared" si="1961"/>
        <x:v>28</x:v>
      </x:c>
      <x:c r="M10534" s="54">
        <x:f t="shared" si="1962"/>
        <x:v>7189.3204737033138</x:v>
      </x:c>
      <x:c r="N10534" s="54">
        <x:f t="shared" si="1963"/>
        <x:v>4.4925836622939679</x:v>
      </x:c>
      <x:c r="O10534" s="55">
        <x:f t="shared" si="1964"/>
        <x:v>171988</x:v>
      </x:c>
      <x:c r="P10534" s="55">
        <x:f t="shared" si="1965"/>
        <x:v>23760</x:v>
      </x:c>
      <x:c r="Q10534" s="55">
        <x:f t="shared" si="1966"/>
        <x:v>137314.59155734919</x:v>
      </x:c>
      <x:c r="R10534" s="55">
        <x:f t="shared" si="1967"/>
        <x:v>-9086.5915573491948</x:v>
      </x:c>
      <x:c r="S10534" s="1" t="str">
        <x:f t="shared" si="1968"/>
        <x:v>NO</x:v>
      </x:c>
      <x:c r="T10534" s="1">
        <x:f t="shared" si="1969"/>
        <x:v>-9.9999999999999997E+98</x:v>
      </x:c>
    </x:row>
    <x:row r="10535">
      <x:c r="A10535" s="1"/>
      <x:c r="B10535" s="1"/>
      <x:c r="C10535" s="1"/>
      <x:c r="D10535" s="1"/>
      <x:c r="E10535" s="1"/>
      <x:c r="F10535" s="1"/>
      <x:c r="G10535" s="1"/>
      <x:c r="H10535" s="1"/>
      <x:c r="I10535" s="53">
        <x:f t="shared" si="1958"/>
        <x:v>16</x:v>
      </x:c>
      <x:c r="J10535" s="53">
        <x:f t="shared" si="1959"/>
        <x:v>2</x:v>
      </x:c>
      <x:c r="K10535" s="53">
        <x:f t="shared" si="1960"/>
        <x:v>11</x:v>
      </x:c>
      <x:c r="L10535" s="53">
        <x:f t="shared" si="1961"/>
        <x:v>29</x:v>
      </x:c>
      <x:c r="M10535" s="54">
        <x:f t="shared" si="1962"/>
        <x:v>7247.2785867967532</x:v>
      </x:c>
      <x:c r="N10535" s="54">
        <x:f t="shared" si="1963"/>
        <x:v>4.53283235194219</x:v>
      </x:c>
      <x:c r="O10535" s="55">
        <x:f t="shared" si="1964"/>
        <x:v>174688</x:v>
      </x:c>
      <x:c r="P10535" s="55">
        <x:f t="shared" si="1965"/>
        <x:v>24640</x:v>
      </x:c>
      <x:c r="Q10535" s="55">
        <x:f t="shared" si="1966"/>
        <x:v>138320.80879855476</x:v>
      </x:c>
      <x:c r="R10535" s="55">
        <x:f t="shared" si="1967"/>
        <x:v>-8272.8087985547609</x:v>
      </x:c>
      <x:c r="S10535" s="1" t="str">
        <x:f t="shared" si="1968"/>
        <x:v>NO</x:v>
      </x:c>
      <x:c r="T10535" s="1">
        <x:f t="shared" si="1969"/>
        <x:v>-9.9999999999999997E+98</x:v>
      </x:c>
    </x:row>
    <x:row r="10536">
      <x:c r="A10536" s="1"/>
      <x:c r="B10536" s="1"/>
      <x:c r="C10536" s="1"/>
      <x:c r="D10536" s="1"/>
      <x:c r="E10536" s="1"/>
      <x:c r="F10536" s="1"/>
      <x:c r="G10536" s="1"/>
      <x:c r="H10536" s="1"/>
      <x:c r="I10536" s="53">
        <x:f t="shared" si="1958"/>
        <x:v>16</x:v>
      </x:c>
      <x:c r="J10536" s="53">
        <x:f t="shared" si="1959"/>
        <x:v>2</x:v>
      </x:c>
      <x:c r="K10536" s="53">
        <x:f t="shared" si="1960"/>
        <x:v>12</x:v>
      </x:c>
      <x:c r="L10536" s="53">
        <x:f t="shared" si="1961"/>
        <x:v>30</x:v>
      </x:c>
      <x:c r="M10536" s="54">
        <x:f t="shared" si="1962"/>
        <x:v>7306.6060399248172</x:v>
      </x:c>
      <x:c r="N10536" s="54">
        <x:f t="shared" si="1963"/>
        <x:v>4.5740319721700118</x:v>
      </x:c>
      <x:c r="O10536" s="55">
        <x:f t="shared" si="1964"/>
        <x:v>177388</x:v>
      </x:c>
      <x:c r="P10536" s="55">
        <x:f t="shared" si="1965"/>
        <x:v>25520</x:v>
      </x:c>
      <x:c r="Q10536" s="55">
        <x:f t="shared" si="1966"/>
        <x:v>139350.79930425028</x:v>
      </x:c>
      <x:c r="R10536" s="55">
        <x:f t="shared" si="1967"/>
        <x:v>-7482.7993042502785</x:v>
      </x:c>
      <x:c r="S10536" s="1" t="str">
        <x:f t="shared" si="1968"/>
        <x:v>NO</x:v>
      </x:c>
      <x:c r="T10536" s="1">
        <x:f t="shared" si="1969"/>
        <x:v>-9.9999999999999997E+98</x:v>
      </x:c>
    </x:row>
    <x:row r="10537">
      <x:c r="A10537" s="1"/>
      <x:c r="B10537" s="1"/>
      <x:c r="C10537" s="1"/>
      <x:c r="D10537" s="1"/>
      <x:c r="E10537" s="1"/>
      <x:c r="F10537" s="1"/>
      <x:c r="G10537" s="1"/>
      <x:c r="H10537" s="1"/>
      <x:c r="I10537" s="53">
        <x:f t="shared" si="1958"/>
        <x:v>16</x:v>
      </x:c>
      <x:c r="J10537" s="53">
        <x:f t="shared" si="1959"/>
        <x:v>2</x:v>
      </x:c>
      <x:c r="K10537" s="53">
        <x:f t="shared" si="1960"/>
        <x:v>13</x:v>
      </x:c>
      <x:c r="L10537" s="53">
        <x:f t="shared" si="1961"/>
        <x:v>31</x:v>
      </x:c>
      <x:c r="M10537" s="54">
        <x:f t="shared" si="1962"/>
        <x:v>7367.3280106332022</x:v>
      </x:c>
      <x:c r="N10537" s="54">
        <x:f t="shared" si="1963"/>
        <x:v>4.616200007384168</x:v>
      </x:c>
      <x:c r="O10537" s="55">
        <x:f t="shared" si="1964"/>
        <x:v>180088</x:v>
      </x:c>
      <x:c r="P10537" s="55">
        <x:f t="shared" si="1965"/>
        <x:v>26400</x:v>
      </x:c>
      <x:c r="Q10537" s="55">
        <x:f t="shared" si="1966"/>
        <x:v>140405.0001846042</x:v>
      </x:c>
      <x:c r="R10537" s="55">
        <x:f t="shared" si="1967"/>
        <x:v>-6717.0001846041996</x:v>
      </x:c>
      <x:c r="S10537" s="1" t="str">
        <x:f t="shared" si="1968"/>
        <x:v>NO</x:v>
      </x:c>
      <x:c r="T10537" s="1">
        <x:f t="shared" si="1969"/>
        <x:v>-9.9999999999999997E+98</x:v>
      </x:c>
    </x:row>
    <x:row r="10538">
      <x:c r="A10538" s="1"/>
      <x:c r="B10538" s="1"/>
      <x:c r="C10538" s="1"/>
      <x:c r="D10538" s="1"/>
      <x:c r="E10538" s="1"/>
      <x:c r="F10538" s="1"/>
      <x:c r="G10538" s="1"/>
      <x:c r="H10538" s="1"/>
      <x:c r="I10538" s="53">
        <x:f t="shared" si="1958"/>
        <x:v>16</x:v>
      </x:c>
      <x:c r="J10538" s="53">
        <x:f t="shared" si="1959"/>
        <x:v>2</x:v>
      </x:c>
      <x:c r="K10538" s="53">
        <x:f t="shared" si="1960"/>
        <x:v>14</x:v>
      </x:c>
      <x:c r="L10538" s="53">
        <x:f t="shared" si="1961"/>
        <x:v>32</x:v>
      </x:c>
      <x:c r="M10538" s="54">
        <x:f t="shared" si="1962"/>
        <x:v>7429.4700919468632</x:v>
      </x:c>
      <x:c r="N10538" s="54">
        <x:f t="shared" si="1963"/>
        <x:v>4.6593542305186553</x:v>
      </x:c>
      <x:c r="O10538" s="55">
        <x:f t="shared" si="1964"/>
        <x:v>182788</x:v>
      </x:c>
      <x:c r="P10538" s="55">
        <x:f t="shared" si="1965"/>
        <x:v>27280</x:v>
      </x:c>
      <x:c r="Q10538" s="55">
        <x:f t="shared" si="1966"/>
        <x:v>141483.85576296638</x:v>
      </x:c>
      <x:c r="R10538" s="55">
        <x:f t="shared" si="1967"/>
        <x:v>-5975.8557629663846</x:v>
      </x:c>
      <x:c r="S10538" s="1" t="str">
        <x:f t="shared" si="1968"/>
        <x:v>NO</x:v>
      </x:c>
      <x:c r="T10538" s="1">
        <x:f t="shared" si="1969"/>
        <x:v>-9.9999999999999997E+98</x:v>
      </x:c>
    </x:row>
    <x:row r="10539">
      <x:c r="A10539" s="1"/>
      <x:c r="B10539" s="1"/>
      <x:c r="C10539" s="1"/>
      <x:c r="D10539" s="1"/>
      <x:c r="E10539" s="1"/>
      <x:c r="F10539" s="1"/>
      <x:c r="G10539" s="1"/>
      <x:c r="H10539" s="1"/>
      <x:c r="I10539" s="53">
        <x:f t="shared" si="1958"/>
        <x:v>16</x:v>
      </x:c>
      <x:c r="J10539" s="53">
        <x:f t="shared" si="1959"/>
        <x:v>2</x:v>
      </x:c>
      <x:c r="K10539" s="53">
        <x:f t="shared" si="1960"/>
        <x:v>15</x:v>
      </x:c>
      <x:c r="L10539" s="53">
        <x:f t="shared" si="1961"/>
        <x:v>33</x:v>
      </x:c>
      <x:c r="M10539" s="54">
        <x:f t="shared" si="1962"/>
        <x:v>7493.058298823009</x:v>
      </x:c>
      <x:c r="N10539" s="54">
        <x:f t="shared" si="1963"/>
        <x:v>4.7035127075159782</x:v>
      </x:c>
      <x:c r="O10539" s="55">
        <x:f t="shared" si="1964"/>
        <x:v>185488</x:v>
      </x:c>
      <x:c r="P10539" s="55">
        <x:f t="shared" si="1965"/>
        <x:v>28160</x:v>
      </x:c>
      <x:c r="Q10539" s="55">
        <x:f t="shared" si="1966"/>
        <x:v>142587.81768789946</x:v>
      </x:c>
      <x:c r="R10539" s="55">
        <x:f t="shared" si="1967"/>
        <x:v>-5259.8176878994564</x:v>
      </x:c>
      <x:c r="S10539" s="1" t="str">
        <x:f t="shared" si="1968"/>
        <x:v>NO</x:v>
      </x:c>
      <x:c r="T10539" s="1">
        <x:f t="shared" si="1969"/>
        <x:v>-9.9999999999999997E+98</x:v>
      </x:c>
    </x:row>
    <x:row r="10540">
      <x:c r="A10540" s="1"/>
      <x:c r="B10540" s="1"/>
      <x:c r="C10540" s="1"/>
      <x:c r="D10540" s="1"/>
      <x:c r="E10540" s="1"/>
      <x:c r="F10540" s="1"/>
      <x:c r="G10540" s="1"/>
      <x:c r="H10540" s="1"/>
      <x:c r="I10540" s="53">
        <x:f t="shared" si="1958"/>
        <x:v>16</x:v>
      </x:c>
      <x:c r="J10540" s="53">
        <x:f t="shared" si="1959"/>
        <x:v>2</x:v>
      </x:c>
      <x:c r="K10540" s="53">
        <x:f t="shared" si="1960"/>
        <x:v>16</x:v>
      </x:c>
      <x:c r="L10540" s="53">
        <x:f t="shared" si="1961"/>
        <x:v>34</x:v>
      </x:c>
      <x:c r="M10540" s="54">
        <x:f t="shared" si="1962"/>
        <x:v>7558.1190747004985</x:v>
      </x:c>
      <x:c r="N10540" s="54">
        <x:f t="shared" si="1963"/>
        <x:v>4.748693801875346</x:v>
      </x:c>
      <x:c r="O10540" s="55">
        <x:f t="shared" si="1964"/>
        <x:v>188188</x:v>
      </x:c>
      <x:c r="P10540" s="55">
        <x:f t="shared" si="1965"/>
        <x:v>29040</x:v>
      </x:c>
      <x:c r="Q10540" s="55">
        <x:f t="shared" si="1966"/>
        <x:v>143717.34504688365</x:v>
      </x:c>
      <x:c r="R10540" s="55">
        <x:f t="shared" si="1967"/>
        <x:v>-4569.3450468836527</x:v>
      </x:c>
      <x:c r="S10540" s="1" t="str">
        <x:f t="shared" si="1968"/>
        <x:v>NO</x:v>
      </x:c>
      <x:c r="T10540" s="1">
        <x:f t="shared" si="1969"/>
        <x:v>-9.9999999999999997E+98</x:v>
      </x:c>
    </x:row>
    <x:row r="10541">
      <x:c r="A10541" s="1"/>
      <x:c r="B10541" s="1"/>
      <x:c r="C10541" s="1"/>
      <x:c r="D10541" s="1"/>
      <x:c r="E10541" s="1"/>
      <x:c r="F10541" s="1"/>
      <x:c r="G10541" s="1"/>
      <x:c r="H10541" s="1"/>
      <x:c r="I10541" s="53">
        <x:f t="shared" si="1958"/>
        <x:v>16</x:v>
      </x:c>
      <x:c r="J10541" s="53">
        <x:f t="shared" si="1959"/>
        <x:v>2</x:v>
      </x:c>
      <x:c r="K10541" s="53">
        <x:f t="shared" si="1960"/>
        <x:v>17</x:v>
      </x:c>
      <x:c r="L10541" s="53">
        <x:f t="shared" si="1961"/>
        <x:v>35</x:v>
      </x:c>
      <x:c r="M10541" s="54">
        <x:f t="shared" si="1962"/>
        <x:v>7624.6792981470389</x:v>
      </x:c>
      <x:c r="N10541" s="54">
        <x:f t="shared" si="1963"/>
        <x:v>4.7949161792687773</x:v>
      </x:c>
      <x:c r="O10541" s="55">
        <x:f t="shared" si="1964"/>
        <x:v>190888</x:v>
      </x:c>
      <x:c r="P10541" s="55">
        <x:f t="shared" si="1965"/>
        <x:v>29920</x:v>
      </x:c>
      <x:c r="Q10541" s="55">
        <x:f t="shared" si="1966"/>
        <x:v>144872.90448171942</x:v>
      </x:c>
      <x:c r="R10541" s="55">
        <x:f t="shared" si="1967"/>
        <x:v>-3904.9044817194226</x:v>
      </x:c>
      <x:c r="S10541" s="1" t="str">
        <x:f t="shared" si="1968"/>
        <x:v>NO</x:v>
      </x:c>
      <x:c r="T10541" s="1">
        <x:f t="shared" si="1969"/>
        <x:v>-9.9999999999999997E+98</x:v>
      </x:c>
    </x:row>
    <x:row r="10542">
      <x:c r="A10542" s="1"/>
      <x:c r="B10542" s="1"/>
      <x:c r="C10542" s="1"/>
      <x:c r="D10542" s="1"/>
      <x:c r="E10542" s="1"/>
      <x:c r="F10542" s="1"/>
      <x:c r="G10542" s="1"/>
      <x:c r="H10542" s="1"/>
      <x:c r="I10542" s="53" t="n">
        <x:f t="shared" ref="I10542:I10605" si="1970">INT((ROW()-ROW($I$46))/((CARROT_CAP+1)*(MESCLUN_CAP+1)))</x:f>
        <x:v>16</x:v>
      </x:c>
      <x:c r="J10542" s="53" t="n">
        <x:f t="shared" ref="J10542:J10605" si="1971">MOD(INT((ROW()-ROW($I$46))/(MESCLUN_CAP+1)),CARROT_CAP+1)</x:f>
        <x:v>2</x:v>
      </x:c>
      <x:c r="K10542" s="53" t="n">
        <x:f t="shared" ref="K10542:K10605" si="1972">MOD(ROW()-ROW($I$46),MESCLUN_CAP+1)</x:f>
        <x:v>18</x:v>
      </x:c>
      <x:c r="L10542" s="53" t="n">
        <x:f t="shared" ref="L10542:L10605" si="1973">SUM(I10542:K10542)</x:f>
        <x:v>36</x:v>
      </x:c>
      <x:c r="M10542" s="54" t="n">
        <x:f t="shared" ref="M10542:M10605" si="1974">I10542*TOMATO_HOURS*WEEKS*(1+TOMATO_DIM)^I10542+J10542*CARROT_HOURS*WEEKS*(1+CARROT_DIM)^J10542+K10542*MESCLUN_HOURS*WEEKS*(1+MESCLUN_DIM)^K10542</x:f>
        <x:v>7692.766289605627</x:v>
      </x:c>
      <x:c r="N10542" s="54" t="n">
        <x:f t="shared" ref="N10542:N10605" si="1975">MAX(M10542-FARMER_HOURS,0)/TEMP_HOURS_PER_WORKER</x:f>
        <x:v>4.84219881222613</x:v>
      </x:c>
      <x:c r="O10542" s="55" t="n">
        <x:f t="shared" ref="O10542:O10605" si="1976">I10542*TOMATO_PRICE+J10542*CARROT_PRICE+K10542*MESCLUN_PRICE</x:f>
        <x:v>193588</x:v>
      </x:c>
      <x:c r="P10542" s="55" t="n">
        <x:f t="shared" ref="P10542:P10605" si="1977">I10542*TOMATO_FERTILIZER+J10542*CARROT_FERTILIZER+K10542*MESCLUN_FERTILIZER</x:f>
        <x:v>30800</x:v>
      </x:c>
      <x:c r="Q10542" s="55" t="n">
        <x:f t="shared" ref="Q10542:Q10605" si="1978">MIN(M10542,FARMER_HOURS)*FARMER_RATE+MAX(M10542-FARMER_HOURS,0)*TEMP_RATE</x:f>
        <x:v>146054.97030565323</x:v>
      </x:c>
      <x:c r="R10542" s="55" t="n">
        <x:f t="shared" ref="R10542:R10605" si="1979">O10542-P10542-Q10542-FIXED_COST</x:f>
        <x:v>-3266.9703056532308</x:v>
      </x:c>
      <x:c r="S10542" s="1" t="str">
        <x:f t="shared" ref="S10542:S10605" si="1980">IF(AND(L10542&lt;=TOTAL_BED_CAP,N10542&lt;=TEMP_WORKER_CAP),"YES","NO")</x:f>
        <x:v>NO</x:v>
      </x:c>
      <x:c r="T10542" s="1" t="n">
        <x:f t="shared" ref="T10542:T10605" si="1981">IF(S10542="YES",R10542,-1E+99)</x:f>
        <x:v>-1e+99</x:v>
      </x:c>
    </x:row>
    <x:row r="10543">
      <x:c r="A10543" s="1"/>
      <x:c r="B10543" s="1"/>
      <x:c r="C10543" s="1"/>
      <x:c r="D10543" s="1"/>
      <x:c r="E10543" s="1"/>
      <x:c r="F10543" s="1"/>
      <x:c r="G10543" s="1"/>
      <x:c r="H10543" s="1"/>
      <x:c r="I10543" s="53">
        <x:f t="shared" si="1970"/>
        <x:v>16</x:v>
      </x:c>
      <x:c r="J10543" s="53">
        <x:f t="shared" si="1971"/>
        <x:v>2</x:v>
      </x:c>
      <x:c r="K10543" s="53">
        <x:f t="shared" si="1972"/>
        <x:v>19</x:v>
      </x:c>
      <x:c r="L10543" s="53">
        <x:f t="shared" si="1973"/>
        <x:v>37</x:v>
      </x:c>
      <x:c r="M10543" s="54">
        <x:f t="shared" si="1974"/>
        <x:v>7762.4078182416479</x:v>
      </x:c>
      <x:c r="N10543" s="54">
        <x:f t="shared" si="1975"/>
        <x:v>4.8905609848900333</x:v>
      </x:c>
      <x:c r="O10543" s="55">
        <x:f t="shared" si="1976"/>
        <x:v>196288</x:v>
      </x:c>
      <x:c r="P10543" s="55">
        <x:f t="shared" si="1977"/>
        <x:v>31680</x:v>
      </x:c>
      <x:c r="Q10543" s="55">
        <x:f t="shared" si="1978"/>
        <x:v>147264.02462225081</x:v>
      </x:c>
      <x:c r="R10543" s="55">
        <x:f t="shared" si="1979"/>
        <x:v>-2656.024622250814</x:v>
      </x:c>
      <x:c r="S10543" s="1" t="str">
        <x:f t="shared" si="1980"/>
        <x:v>NO</x:v>
      </x:c>
      <x:c r="T10543" s="1">
        <x:f t="shared" si="1981"/>
        <x:v>-9.9999999999999997E+98</x:v>
      </x:c>
    </x:row>
    <x:row r="10544">
      <x:c r="A10544" s="1"/>
      <x:c r="B10544" s="1"/>
      <x:c r="C10544" s="1"/>
      <x:c r="D10544" s="1"/>
      <x:c r="E10544" s="1"/>
      <x:c r="F10544" s="1"/>
      <x:c r="G10544" s="1"/>
      <x:c r="H10544" s="1"/>
      <x:c r="I10544" s="53">
        <x:f t="shared" si="1970"/>
        <x:v>16</x:v>
      </x:c>
      <x:c r="J10544" s="53">
        <x:f t="shared" si="1971"/>
        <x:v>2</x:v>
      </x:c>
      <x:c r="K10544" s="53">
        <x:f t="shared" si="1972"/>
        <x:v>20</x:v>
      </x:c>
      <x:c r="L10544" s="53">
        <x:f t="shared" si="1973"/>
        <x:v>38</x:v>
      </x:c>
      <x:c r="M10544" s="54">
        <x:f t="shared" si="1974"/>
        <x:v>7833.632108892125</x:v>
      </x:c>
      <x:c r="N10544" s="54">
        <x:f t="shared" si="1975"/>
        <x:v>4.9400222978417538</x:v>
      </x:c>
      <x:c r="O10544" s="55">
        <x:f t="shared" si="1976"/>
        <x:v>198988</x:v>
      </x:c>
      <x:c r="P10544" s="55">
        <x:f t="shared" si="1977"/>
        <x:v>32560</x:v>
      </x:c>
      <x:c r="Q10544" s="55">
        <x:f t="shared" si="1978"/>
        <x:v>148500.55744604382</x:v>
      </x:c>
      <x:c r="R10544" s="55">
        <x:f t="shared" si="1979"/>
        <x:v>-2072.557446043822</x:v>
      </x:c>
      <x:c r="S10544" s="1" t="str">
        <x:f t="shared" si="1980"/>
        <x:v>NO</x:v>
      </x:c>
      <x:c r="T10544" s="1">
        <x:f t="shared" si="1981"/>
        <x:v>-9.9999999999999997E+98</x:v>
      </x:c>
    </x:row>
    <x:row r="10545">
      <x:c r="A10545" s="1"/>
      <x:c r="B10545" s="1"/>
      <x:c r="C10545" s="1"/>
      <x:c r="D10545" s="1"/>
      <x:c r="E10545" s="1"/>
      <x:c r="F10545" s="1"/>
      <x:c r="G10545" s="1"/>
      <x:c r="H10545" s="1"/>
      <x:c r="I10545" s="53">
        <x:f t="shared" si="1970"/>
        <x:v>16</x:v>
      </x:c>
      <x:c r="J10545" s="53">
        <x:f t="shared" si="1971"/>
        <x:v>2</x:v>
      </x:c>
      <x:c r="K10545" s="53">
        <x:f t="shared" si="1972"/>
        <x:v>21</x:v>
      </x:c>
      <x:c r="L10545" s="53">
        <x:f t="shared" si="1973"/>
        <x:v>39</x:v>
      </x:c>
      <x:c r="M10545" s="54">
        <x:f t="shared" si="1974"/>
        <x:v>7906.4678491185687</x:v>
      </x:c>
      <x:c r="N10545" s="54">
        <x:f t="shared" si="1975"/>
        <x:v>4.9906026729990058</x:v>
      </x:c>
      <x:c r="O10545" s="55">
        <x:f t="shared" si="1976"/>
        <x:v>201688</x:v>
      </x:c>
      <x:c r="P10545" s="55">
        <x:f t="shared" si="1977"/>
        <x:v>33440</x:v>
      </x:c>
      <x:c r="Q10545" s="55">
        <x:f t="shared" si="1978"/>
        <x:v>149765.06682497513</x:v>
      </x:c>
      <x:c r="R10545" s="55">
        <x:f t="shared" si="1979"/>
        <x:v>-1517.0668249751325</x:v>
      </x:c>
      <x:c r="S10545" s="1" t="str">
        <x:f t="shared" si="1980"/>
        <x:v>NO</x:v>
      </x:c>
      <x:c r="T10545" s="1">
        <x:f t="shared" si="1981"/>
        <x:v>-9.9999999999999997E+98</x:v>
      </x:c>
    </x:row>
    <x:row r="10546">
      <x:c r="A10546" s="1"/>
      <x:c r="B10546" s="1"/>
      <x:c r="C10546" s="1"/>
      <x:c r="D10546" s="1"/>
      <x:c r="E10546" s="1"/>
      <x:c r="F10546" s="1"/>
      <x:c r="G10546" s="1"/>
      <x:c r="H10546" s="1"/>
      <x:c r="I10546" s="53">
        <x:f t="shared" si="1970"/>
        <x:v>16</x:v>
      </x:c>
      <x:c r="J10546" s="53">
        <x:f t="shared" si="1971"/>
        <x:v>2</x:v>
      </x:c>
      <x:c r="K10546" s="53">
        <x:f t="shared" si="1972"/>
        <x:v>22</x:v>
      </x:c>
      <x:c r="L10546" s="53">
        <x:f t="shared" si="1973"/>
        <x:v>40</x:v>
      </x:c>
      <x:c r="M10546" s="54">
        <x:f t="shared" si="1974"/>
        <x:v>7980.9441963649651</x:v>
      </x:c>
      <x:c r="N10546" s="54">
        <x:f t="shared" si="1975"/>
        <x:v>5.0423223585867811</x:v>
      </x:c>
      <x:c r="O10546" s="55">
        <x:f t="shared" si="1976"/>
        <x:v>204388</x:v>
      </x:c>
      <x:c r="P10546" s="55">
        <x:f t="shared" si="1977"/>
        <x:v>34320</x:v>
      </x:c>
      <x:c r="Q10546" s="55">
        <x:f t="shared" si="1978"/>
        <x:v>151058.05896466953</x:v>
      </x:c>
      <x:c r="R10546" s="55">
        <x:f t="shared" si="1979"/>
        <x:v>-990.05896466952981</x:v>
      </x:c>
      <x:c r="S10546" s="1" t="str">
        <x:f t="shared" si="1980"/>
        <x:v>NO</x:v>
      </x:c>
      <x:c r="T10546" s="1">
        <x:f t="shared" si="1981"/>
        <x:v>-9.9999999999999997E+98</x:v>
      </x:c>
    </x:row>
    <x:row r="10547">
      <x:c r="A10547" s="1"/>
      <x:c r="B10547" s="1"/>
      <x:c r="C10547" s="1"/>
      <x:c r="D10547" s="1"/>
      <x:c r="E10547" s="1"/>
      <x:c r="F10547" s="1"/>
      <x:c r="G10547" s="1"/>
      <x:c r="H10547" s="1"/>
      <x:c r="I10547" s="53">
        <x:f t="shared" si="1970"/>
        <x:v>16</x:v>
      </x:c>
      <x:c r="J10547" s="53">
        <x:f t="shared" si="1971"/>
        <x:v>2</x:v>
      </x:c>
      <x:c r="K10547" s="53">
        <x:f t="shared" si="1972"/>
        <x:v>23</x:v>
      </x:c>
      <x:c r="L10547" s="53">
        <x:f t="shared" si="1973"/>
        <x:v>41</x:v>
      </x:c>
      <x:c r="M10547" s="54">
        <x:f t="shared" si="1974"/>
        <x:v>8057.0907852224009</x:v>
      </x:c>
      <x:c r="N10547" s="54">
        <x:f t="shared" si="1975"/>
        <x:v>5.0952019341822226</x:v>
      </x:c>
      <x:c r="O10547" s="55">
        <x:f t="shared" si="1976"/>
        <x:v>207088</x:v>
      </x:c>
      <x:c r="P10547" s="55">
        <x:f t="shared" si="1977"/>
        <x:v>35200</x:v>
      </x:c>
      <x:c r="Q10547" s="55">
        <x:f t="shared" si="1978"/>
        <x:v>152380.04835455556</x:v>
      </x:c>
      <x:c r="R10547" s="55">
        <x:f t="shared" si="1979"/>
        <x:v>-492.04835455556167</x:v>
      </x:c>
      <x:c r="S10547" s="1" t="str">
        <x:f t="shared" si="1980"/>
        <x:v>NO</x:v>
      </x:c>
      <x:c r="T10547" s="1">
        <x:f t="shared" si="1981"/>
        <x:v>-9.9999999999999997E+98</x:v>
      </x:c>
    </x:row>
    <x:row r="10548">
      <x:c r="A10548" s="1"/>
      <x:c r="B10548" s="1"/>
      <x:c r="C10548" s="1"/>
      <x:c r="D10548" s="1"/>
      <x:c r="E10548" s="1"/>
      <x:c r="F10548" s="1"/>
      <x:c r="G10548" s="1"/>
      <x:c r="H10548" s="1"/>
      <x:c r="I10548" s="53">
        <x:f t="shared" si="1970"/>
        <x:v>16</x:v>
      </x:c>
      <x:c r="J10548" s="53">
        <x:f t="shared" si="1971"/>
        <x:v>2</x:v>
      </x:c>
      <x:c r="K10548" s="53">
        <x:f t="shared" si="1972"/>
        <x:v>24</x:v>
      </x:c>
      <x:c r="L10548" s="53">
        <x:f t="shared" si="1973"/>
        <x:v>42</x:v>
      </x:c>
      <x:c r="M10548" s="54">
        <x:f t="shared" si="1974"/>
        <x:v>8134.937734801897</x:v>
      </x:c>
      <x:c r="N10548" s="54">
        <x:f t="shared" si="1975"/>
        <x:v>5.1492623158346511</x:v>
      </x:c>
      <x:c r="O10548" s="55">
        <x:f t="shared" si="1976"/>
        <x:v>209788</x:v>
      </x:c>
      <x:c r="P10548" s="55">
        <x:f t="shared" si="1977"/>
        <x:v>36080</x:v>
      </x:c>
      <x:c r="Q10548" s="55">
        <x:f t="shared" si="1978"/>
        <x:v>153731.55789586628</x:v>
      </x:c>
      <x:c r="R10548" s="55">
        <x:f t="shared" si="1979"/>
        <x:v>-23.557895866280887</x:v>
      </x:c>
      <x:c r="S10548" s="1" t="str">
        <x:f t="shared" si="1980"/>
        <x:v>NO</x:v>
      </x:c>
      <x:c r="T10548" s="1">
        <x:f t="shared" si="1981"/>
        <x:v>-9.9999999999999997E+98</x:v>
      </x:c>
    </x:row>
    <x:row r="10549">
      <x:c r="A10549" s="1"/>
      <x:c r="B10549" s="1"/>
      <x:c r="C10549" s="1"/>
      <x:c r="D10549" s="1"/>
      <x:c r="E10549" s="1"/>
      <x:c r="F10549" s="1"/>
      <x:c r="G10549" s="1"/>
      <x:c r="H10549" s="1"/>
      <x:c r="I10549" s="53">
        <x:f t="shared" si="1970"/>
        <x:v>16</x:v>
      </x:c>
      <x:c r="J10549" s="53">
        <x:f t="shared" si="1971"/>
        <x:v>2</x:v>
      </x:c>
      <x:c r="K10549" s="53">
        <x:f t="shared" si="1972"/>
        <x:v>25</x:v>
      </x:c>
      <x:c r="L10549" s="53">
        <x:f t="shared" si="1973"/>
        <x:v>43</x:v>
      </x:c>
      <x:c r="M10549" s="54">
        <x:f t="shared" si="1974"/>
        <x:v>8214.5156562169941</x:v>
      </x:c>
      <x:c r="N10549" s="54">
        <x:f t="shared" si="1975"/>
        <x:v>5.2045247612618013</x:v>
      </x:c>
      <x:c r="O10549" s="55">
        <x:f t="shared" si="1976"/>
        <x:v>212488</x:v>
      </x:c>
      <x:c r="P10549" s="55">
        <x:f t="shared" si="1977"/>
        <x:v>36960</x:v>
      </x:c>
      <x:c r="Q10549" s="55">
        <x:f t="shared" si="1978"/>
        <x:v>155113.11903154504</x:v>
      </x:c>
      <x:c r="R10549" s="55">
        <x:f t="shared" si="1979"/>
        <x:v>414.88096845496329</x:v>
      </x:c>
      <x:c r="S10549" s="1" t="str">
        <x:f t="shared" si="1980"/>
        <x:v>NO</x:v>
      </x:c>
      <x:c r="T10549" s="1">
        <x:f t="shared" si="1981"/>
        <x:v>-9.9999999999999997E+98</x:v>
      </x:c>
    </x:row>
    <x:row r="10550">
      <x:c r="A10550" s="1"/>
      <x:c r="B10550" s="1"/>
      <x:c r="C10550" s="1"/>
      <x:c r="D10550" s="1"/>
      <x:c r="E10550" s="1"/>
      <x:c r="F10550" s="1"/>
      <x:c r="G10550" s="1"/>
      <x:c r="H10550" s="1"/>
      <x:c r="I10550" s="53">
        <x:f t="shared" si="1970"/>
        <x:v>16</x:v>
      </x:c>
      <x:c r="J10550" s="53">
        <x:f t="shared" si="1971"/>
        <x:v>2</x:v>
      </x:c>
      <x:c r="K10550" s="53">
        <x:f t="shared" si="1972"/>
        <x:v>26</x:v>
      </x:c>
      <x:c r="L10550" s="53">
        <x:f t="shared" si="1973"/>
        <x:v>44</x:v>
      </x:c>
      <x:c r="M10550" s="54">
        <x:f t="shared" si="1974"/>
        <x:v>8295.8556601777127</x:v>
      </x:c>
      <x:c r="N10550" s="54">
        <x:f t="shared" si="1975"/>
        <x:v>5.2610108751234117</x:v>
      </x:c>
      <x:c r="O10550" s="55">
        <x:f t="shared" si="1976"/>
        <x:v>215188</x:v>
      </x:c>
      <x:c r="P10550" s="55">
        <x:f t="shared" si="1977"/>
        <x:v>37840</x:v>
      </x:c>
      <x:c r="Q10550" s="55">
        <x:f t="shared" si="1978"/>
        <x:v>156525.27187808527</x:v>
      </x:c>
      <x:c r="R10550" s="55">
        <x:f t="shared" si="1979"/>
        <x:v>822.72812191472622</x:v>
      </x:c>
      <x:c r="S10550" s="1" t="str">
        <x:f t="shared" si="1980"/>
        <x:v>NO</x:v>
      </x:c>
      <x:c r="T10550" s="1">
        <x:f t="shared" si="1981"/>
        <x:v>-9.9999999999999997E+98</x:v>
      </x:c>
    </x:row>
    <x:row r="10551">
      <x:c r="A10551" s="1"/>
      <x:c r="B10551" s="1"/>
      <x:c r="C10551" s="1"/>
      <x:c r="D10551" s="1"/>
      <x:c r="E10551" s="1"/>
      <x:c r="F10551" s="1"/>
      <x:c r="G10551" s="1"/>
      <x:c r="H10551" s="1"/>
      <x:c r="I10551" s="53">
        <x:f t="shared" si="1970"/>
        <x:v>16</x:v>
      </x:c>
      <x:c r="J10551" s="53">
        <x:f t="shared" si="1971"/>
        <x:v>2</x:v>
      </x:c>
      <x:c r="K10551" s="53">
        <x:f t="shared" si="1972"/>
        <x:v>27</x:v>
      </x:c>
      <x:c r="L10551" s="53">
        <x:f t="shared" si="1973"/>
        <x:v>45</x:v>
      </x:c>
      <x:c r="M10551" s="54">
        <x:f t="shared" si="1974"/>
        <x:v>8378.9893646974688</x:v>
      </x:c>
      <x:c r="N10551" s="54">
        <x:f t="shared" si="1975"/>
        <x:v>5.3187426143732424</x:v>
      </x:c>
      <x:c r="O10551" s="55">
        <x:f t="shared" si="1976"/>
        <x:v>217888</x:v>
      </x:c>
      <x:c r="P10551" s="55">
        <x:f t="shared" si="1977"/>
        <x:v>38720</x:v>
      </x:c>
      <x:c r="Q10551" s="55">
        <x:f t="shared" si="1978"/>
        <x:v>157968.56535933106</x:v>
      </x:c>
      <x:c r="R10551" s="55">
        <x:f t="shared" si="1979"/>
        <x:v>1199.4346406689438</x:v>
      </x:c>
      <x:c r="S10551" s="1" t="str">
        <x:f t="shared" si="1980"/>
        <x:v>NO</x:v>
      </x:c>
      <x:c r="T10551" s="1">
        <x:f t="shared" si="1981"/>
        <x:v>-9.9999999999999997E+98</x:v>
      </x:c>
    </x:row>
    <x:row r="10552">
      <x:c r="A10552" s="1"/>
      <x:c r="B10552" s="1"/>
      <x:c r="C10552" s="1"/>
      <x:c r="D10552" s="1"/>
      <x:c r="E10552" s="1"/>
      <x:c r="F10552" s="1"/>
      <x:c r="G10552" s="1"/>
      <x:c r="H10552" s="1"/>
      <x:c r="I10552" s="53">
        <x:f t="shared" si="1970"/>
        <x:v>16</x:v>
      </x:c>
      <x:c r="J10552" s="53">
        <x:f t="shared" si="1971"/>
        <x:v>2</x:v>
      </x:c>
      <x:c r="K10552" s="53">
        <x:f t="shared" si="1972"/>
        <x:v>28</x:v>
      </x:c>
      <x:c r="L10552" s="53">
        <x:f t="shared" si="1973"/>
        <x:v>46</x:v>
      </x:c>
      <x:c r="M10552" s="54">
        <x:f t="shared" si="1974"/>
        <x:v>8463.9489029146225</x:v>
      </x:c>
      <x:c r="N10552" s="54">
        <x:f t="shared" si="1975"/>
        <x:v>5.3777422936907104</x:v>
      </x:c>
      <x:c r="O10552" s="55">
        <x:f t="shared" si="1976"/>
        <x:v>220588</x:v>
      </x:c>
      <x:c r="P10552" s="55">
        <x:f t="shared" si="1977"/>
        <x:v>39600</x:v>
      </x:c>
      <x:c r="Q10552" s="55">
        <x:f t="shared" si="1978"/>
        <x:v>159443.55734226774</x:v>
      </x:c>
      <x:c r="R10552" s="55">
        <x:f t="shared" si="1979"/>
        <x:v>1544.4426577322592</x:v>
      </x:c>
      <x:c r="S10552" s="1" t="str">
        <x:f t="shared" si="1980"/>
        <x:v>NO</x:v>
      </x:c>
      <x:c r="T10552" s="1">
        <x:f t="shared" si="1981"/>
        <x:v>-9.9999999999999997E+98</x:v>
      </x:c>
    </x:row>
    <x:row r="10553">
      <x:c r="A10553" s="1"/>
      <x:c r="B10553" s="1"/>
      <x:c r="C10553" s="1"/>
      <x:c r="D10553" s="1"/>
      <x:c r="E10553" s="1"/>
      <x:c r="F10553" s="1"/>
      <x:c r="G10553" s="1"/>
      <x:c r="H10553" s="1"/>
      <x:c r="I10553" s="53">
        <x:f t="shared" si="1970"/>
        <x:v>16</x:v>
      </x:c>
      <x:c r="J10553" s="53">
        <x:f t="shared" si="1971"/>
        <x:v>2</x:v>
      </x:c>
      <x:c r="K10553" s="53">
        <x:f t="shared" si="1972"/>
        <x:v>29</x:v>
      </x:c>
      <x:c r="L10553" s="53">
        <x:f t="shared" si="1973"/>
        <x:v>47</x:v>
      </x:c>
      <x:c r="M10553" s="54">
        <x:f t="shared" si="1974"/>
        <x:v>8550.7669310302772</x:v>
      </x:c>
      <x:c r="N10553" s="54">
        <x:f t="shared" si="1975"/>
        <x:v>5.4380325909932479</x:v>
      </x:c>
      <x:c r="O10553" s="55">
        <x:f t="shared" si="1976"/>
        <x:v>223288</x:v>
      </x:c>
      <x:c r="P10553" s="55">
        <x:f t="shared" si="1977"/>
        <x:v>40480</x:v>
      </x:c>
      <x:c r="Q10553" s="55">
        <x:f t="shared" si="1978"/>
        <x:v>160950.8147748312</x:v>
      </x:c>
      <x:c r="R10553" s="55">
        <x:f t="shared" si="1979"/>
        <x:v>1857.185225168796</x:v>
      </x:c>
      <x:c r="S10553" s="1" t="str">
        <x:f t="shared" si="1980"/>
        <x:v>NO</x:v>
      </x:c>
      <x:c r="T10553" s="1">
        <x:f t="shared" si="1981"/>
        <x:v>-9.9999999999999997E+98</x:v>
      </x:c>
    </x:row>
    <x:row r="10554">
      <x:c r="A10554" s="1"/>
      <x:c r="B10554" s="1"/>
      <x:c r="C10554" s="1"/>
      <x:c r="D10554" s="1"/>
      <x:c r="E10554" s="1"/>
      <x:c r="F10554" s="1"/>
      <x:c r="G10554" s="1"/>
      <x:c r="H10554" s="1"/>
      <x:c r="I10554" s="53">
        <x:f t="shared" si="1970"/>
        <x:v>16</x:v>
      </x:c>
      <x:c r="J10554" s="53">
        <x:f t="shared" si="1971"/>
        <x:v>2</x:v>
      </x:c>
      <x:c r="K10554" s="53">
        <x:f t="shared" si="1972"/>
        <x:v>30</x:v>
      </x:c>
      <x:c r="L10554" s="53">
        <x:f t="shared" si="1973"/>
        <x:v>48</x:v>
      </x:c>
      <x:c r="M10554" s="54">
        <x:f t="shared" si="1974"/>
        <x:v>8639.4766363640465</x:v>
      </x:c>
      <x:c r="N10554" s="54">
        <x:f t="shared" si="1975"/>
        <x:v>5.4996365530305882</x:v>
      </x:c>
      <x:c r="O10554" s="55">
        <x:f t="shared" si="1976"/>
        <x:v>225988</x:v>
      </x:c>
      <x:c r="P10554" s="55">
        <x:f t="shared" si="1977"/>
        <x:v>41360</x:v>
      </x:c>
      <x:c r="Q10554" s="55">
        <x:f t="shared" si="1978"/>
        <x:v>162490.9138257647</x:v>
      </x:c>
      <x:c r="R10554" s="55">
        <x:f t="shared" si="1979"/>
        <x:v>2137.0861742353009</x:v>
      </x:c>
      <x:c r="S10554" s="1" t="str">
        <x:f t="shared" si="1980"/>
        <x:v>NO</x:v>
      </x:c>
      <x:c r="T10554" s="1">
        <x:f t="shared" si="1981"/>
        <x:v>-9.9999999999999997E+98</x:v>
      </x:c>
    </x:row>
    <x:row r="10555">
      <x:c r="A10555" s="1"/>
      <x:c r="B10555" s="1"/>
      <x:c r="C10555" s="1"/>
      <x:c r="D10555" s="1"/>
      <x:c r="E10555" s="1"/>
      <x:c r="F10555" s="1"/>
      <x:c r="G10555" s="1"/>
      <x:c r="H10555" s="1"/>
      <x:c r="I10555" s="53">
        <x:f t="shared" si="1970"/>
        <x:v>16</x:v>
      </x:c>
      <x:c r="J10555" s="53">
        <x:f t="shared" si="1971"/>
        <x:v>3</x:v>
      </x:c>
      <x:c r="K10555" s="53">
        <x:f t="shared" si="1972"/>
        <x:v>0</x:v>
      </x:c>
      <x:c r="L10555" s="53">
        <x:f t="shared" si="1973"/>
        <x:v>19</x:v>
      </x:c>
      <x:c r="M10555" s="54">
        <x:f t="shared" si="1974"/>
        <x:v>6713.6812566043982</x:v>
      </x:c>
      <x:c r="N10555" s="54">
        <x:f t="shared" si="1975"/>
        <x:v>4.1622786504197213</x:v>
      </x:c>
      <x:c r="O10555" s="55">
        <x:f t="shared" si="1976"/>
        <x:v>147082</x:v>
      </x:c>
      <x:c r="P10555" s="55">
        <x:f t="shared" si="1977"/>
        <x:v>15400</x:v>
      </x:c>
      <x:c r="Q10555" s="55">
        <x:f t="shared" si="1978"/>
        <x:v>129056.96626049302</x:v>
      </x:c>
      <x:c r="R10555" s="55">
        <x:f t="shared" si="1979"/>
        <x:v>-17374.96626049302</x:v>
      </x:c>
      <x:c r="S10555" s="1" t="str">
        <x:f t="shared" si="1980"/>
        <x:v>NO</x:v>
      </x:c>
      <x:c r="T10555" s="1">
        <x:f t="shared" si="1981"/>
        <x:v>-9.9999999999999997E+98</x:v>
      </x:c>
    </x:row>
    <x:row r="10556">
      <x:c r="A10556" s="1"/>
      <x:c r="B10556" s="1"/>
      <x:c r="C10556" s="1"/>
      <x:c r="D10556" s="1"/>
      <x:c r="E10556" s="1"/>
      <x:c r="F10556" s="1"/>
      <x:c r="G10556" s="1"/>
      <x:c r="H10556" s="1"/>
      <x:c r="I10556" s="53">
        <x:f t="shared" si="1970"/>
        <x:v>16</x:v>
      </x:c>
      <x:c r="J10556" s="53">
        <x:f t="shared" si="1971"/>
        <x:v>3</x:v>
      </x:c>
      <x:c r="K10556" s="53">
        <x:f t="shared" si="1972"/>
        <x:v>1</x:v>
      </x:c>
      <x:c r="L10556" s="53">
        <x:f t="shared" si="1973"/>
        <x:v>20</x:v>
      </x:c>
      <x:c r="M10556" s="54">
        <x:f t="shared" si="1974"/>
        <x:v>6759.2437566043982</x:v>
      </x:c>
      <x:c r="N10556" s="54">
        <x:f t="shared" si="1975"/>
        <x:v>4.193919275419721</x:v>
      </x:c>
      <x:c r="O10556" s="55">
        <x:f t="shared" si="1976"/>
        <x:v>149782</x:v>
      </x:c>
      <x:c r="P10556" s="55">
        <x:f t="shared" si="1977"/>
        <x:v>16280</x:v>
      </x:c>
      <x:c r="Q10556" s="55">
        <x:f t="shared" si="1978"/>
        <x:v>129847.98188549302</x:v>
      </x:c>
      <x:c r="R10556" s="55">
        <x:f t="shared" si="1979"/>
        <x:v>-16345.98188549302</x:v>
      </x:c>
      <x:c r="S10556" s="1" t="str">
        <x:f t="shared" si="1980"/>
        <x:v>NO</x:v>
      </x:c>
      <x:c r="T10556" s="1">
        <x:f t="shared" si="1981"/>
        <x:v>-9.9999999999999997E+98</x:v>
      </x:c>
    </x:row>
    <x:row r="10557">
      <x:c r="A10557" s="1"/>
      <x:c r="B10557" s="1"/>
      <x:c r="C10557" s="1"/>
      <x:c r="D10557" s="1"/>
      <x:c r="E10557" s="1"/>
      <x:c r="F10557" s="1"/>
      <x:c r="G10557" s="1"/>
      <x:c r="H10557" s="1"/>
      <x:c r="I10557" s="53">
        <x:f t="shared" si="1970"/>
        <x:v>16</x:v>
      </x:c>
      <x:c r="J10557" s="53">
        <x:f t="shared" si="1971"/>
        <x:v>3</x:v>
      </x:c>
      <x:c r="K10557" s="53">
        <x:f t="shared" si="1972"/>
        <x:v>2</x:v>
      </x:c>
      <x:c r="L10557" s="53">
        <x:f t="shared" si="1973"/>
        <x:v>21</x:v>
      </x:c>
      <x:c r="M10557" s="54">
        <x:f t="shared" si="1974"/>
        <x:v>6805.9453191043985</x:v>
      </x:c>
      <x:c r="N10557" s="54">
        <x:f t="shared" si="1975"/>
        <x:v>4.226350916044721</x:v>
      </x:c>
      <x:c r="O10557" s="55">
        <x:f t="shared" si="1976"/>
        <x:v>152482</x:v>
      </x:c>
      <x:c r="P10557" s="55">
        <x:f t="shared" si="1977"/>
        <x:v>17160</x:v>
      </x:c>
      <x:c r="Q10557" s="55">
        <x:f t="shared" si="1978"/>
        <x:v>130658.77290111803</x:v>
      </x:c>
      <x:c r="R10557" s="55">
        <x:f t="shared" si="1979"/>
        <x:v>-15336.772901118034</x:v>
      </x:c>
      <x:c r="S10557" s="1" t="str">
        <x:f t="shared" si="1980"/>
        <x:v>NO</x:v>
      </x:c>
      <x:c r="T10557" s="1">
        <x:f t="shared" si="1981"/>
        <x:v>-9.9999999999999997E+98</x:v>
      </x:c>
    </x:row>
    <x:row r="10558">
      <x:c r="A10558" s="1"/>
      <x:c r="B10558" s="1"/>
      <x:c r="C10558" s="1"/>
      <x:c r="D10558" s="1"/>
      <x:c r="E10558" s="1"/>
      <x:c r="F10558" s="1"/>
      <x:c r="G10558" s="1"/>
      <x:c r="H10558" s="1"/>
      <x:c r="I10558" s="53">
        <x:f t="shared" si="1970"/>
        <x:v>16</x:v>
      </x:c>
      <x:c r="J10558" s="53">
        <x:f t="shared" si="1971"/>
        <x:v>3</x:v>
      </x:c>
      <x:c r="K10558" s="53">
        <x:f t="shared" si="1972"/>
        <x:v>3</x:v>
      </x:c>
      <x:c r="L10558" s="53">
        <x:f t="shared" si="1973"/>
        <x:v>22</x:v>
      </x:c>
      <x:c r="M10558" s="54">
        <x:f t="shared" si="1974"/>
        <x:v>6853.8073015262735</x:v>
      </x:c>
      <x:c r="N10558" s="54">
        <x:f t="shared" si="1975"/>
        <x:v>4.2595884038376903</x:v>
      </x:c>
      <x:c r="O10558" s="55">
        <x:f t="shared" si="1976"/>
        <x:v>155182</x:v>
      </x:c>
      <x:c r="P10558" s="55">
        <x:f t="shared" si="1977"/>
        <x:v>18040</x:v>
      </x:c>
      <x:c r="Q10558" s="55">
        <x:f t="shared" si="1978"/>
        <x:v>131489.71009594225</x:v>
      </x:c>
      <x:c r="R10558" s="55">
        <x:f t="shared" si="1979"/>
        <x:v>-14347.710095942253</x:v>
      </x:c>
      <x:c r="S10558" s="1" t="str">
        <x:f t="shared" si="1980"/>
        <x:v>NO</x:v>
      </x:c>
      <x:c r="T10558" s="1">
        <x:f t="shared" si="1981"/>
        <x:v>-9.9999999999999997E+98</x:v>
      </x:c>
    </x:row>
    <x:row r="10559">
      <x:c r="A10559" s="1"/>
      <x:c r="B10559" s="1"/>
      <x:c r="C10559" s="1"/>
      <x:c r="D10559" s="1"/>
      <x:c r="E10559" s="1"/>
      <x:c r="F10559" s="1"/>
      <x:c r="G10559" s="1"/>
      <x:c r="H10559" s="1"/>
      <x:c r="I10559" s="53">
        <x:f t="shared" si="1970"/>
        <x:v>16</x:v>
      </x:c>
      <x:c r="J10559" s="53">
        <x:f t="shared" si="1971"/>
        <x:v>3</x:v>
      </x:c>
      <x:c r="K10559" s="53">
        <x:f t="shared" si="1972"/>
        <x:v>4</x:v>
      </x:c>
      <x:c r="L10559" s="53">
        <x:f t="shared" si="1973"/>
        <x:v>23</x:v>
      </x:c>
      <x:c r="M10559" s="54">
        <x:f t="shared" si="1974"/>
        <x:v>6902.8514172489295</x:v>
      </x:c>
      <x:c r="N10559" s="54">
        <x:f t="shared" si="1975"/>
        <x:v>4.293646817533979</x:v>
      </x:c>
      <x:c r="O10559" s="55">
        <x:f t="shared" si="1976"/>
        <x:v>157882</x:v>
      </x:c>
      <x:c r="P10559" s="55">
        <x:f t="shared" si="1977"/>
        <x:v>18920</x:v>
      </x:c>
      <x:c r="Q10559" s="55">
        <x:f t="shared" si="1978"/>
        <x:v>132341.17043834948</x:v>
      </x:c>
      <x:c r="R10559" s="55">
        <x:f t="shared" si="1979"/>
        <x:v>-13379.17043834948</x:v>
      </x:c>
      <x:c r="S10559" s="1" t="str">
        <x:f t="shared" si="1980"/>
        <x:v>NO</x:v>
      </x:c>
      <x:c r="T10559" s="1">
        <x:f t="shared" si="1981"/>
        <x:v>-9.9999999999999997E+98</x:v>
      </x:c>
    </x:row>
    <x:row r="10560">
      <x:c r="A10560" s="1"/>
      <x:c r="B10560" s="1"/>
      <x:c r="C10560" s="1"/>
      <x:c r="D10560" s="1"/>
      <x:c r="E10560" s="1"/>
      <x:c r="F10560" s="1"/>
      <x:c r="G10560" s="1"/>
      <x:c r="H10560" s="1"/>
      <x:c r="I10560" s="53">
        <x:f t="shared" si="1970"/>
        <x:v>16</x:v>
      </x:c>
      <x:c r="J10560" s="53">
        <x:f t="shared" si="1971"/>
        <x:v>3</x:v>
      </x:c>
      <x:c r="K10560" s="53">
        <x:f t="shared" si="1972"/>
        <x:v>5</x:v>
      </x:c>
      <x:c r="L10560" s="53">
        <x:f t="shared" si="1973"/>
        <x:v>24</x:v>
      </x:c>
      <x:c r="M10560" s="54">
        <x:f t="shared" si="1974"/>
        <x:v>6953.0997411701328</x:v>
      </x:c>
      <x:c r="N10560" s="54">
        <x:f t="shared" si="1975"/>
        <x:v>4.3285414869237036</x:v>
      </x:c>
      <x:c r="O10560" s="55">
        <x:f t="shared" si="1976"/>
        <x:v>160582</x:v>
      </x:c>
      <x:c r="P10560" s="55">
        <x:f t="shared" si="1977"/>
        <x:v>19800</x:v>
      </x:c>
      <x:c r="Q10560" s="55">
        <x:f t="shared" si="1978"/>
        <x:v>133213.5371730926</x:v>
      </x:c>
      <x:c r="R10560" s="55">
        <x:f t="shared" si="1979"/>
        <x:v>-12431.537173092598</x:v>
      </x:c>
      <x:c r="S10560" s="1" t="str">
        <x:f t="shared" si="1980"/>
        <x:v>NO</x:v>
      </x:c>
      <x:c r="T10560" s="1">
        <x:f t="shared" si="1981"/>
        <x:v>-9.9999999999999997E+98</x:v>
      </x:c>
    </x:row>
    <x:row r="10561">
      <x:c r="A10561" s="1"/>
      <x:c r="B10561" s="1"/>
      <x:c r="C10561" s="1"/>
      <x:c r="D10561" s="1"/>
      <x:c r="E10561" s="1"/>
      <x:c r="F10561" s="1"/>
      <x:c r="G10561" s="1"/>
      <x:c r="H10561" s="1"/>
      <x:c r="I10561" s="53">
        <x:f t="shared" si="1970"/>
        <x:v>16</x:v>
      </x:c>
      <x:c r="J10561" s="53">
        <x:f t="shared" si="1971"/>
        <x:v>3</x:v>
      </x:c>
      <x:c r="K10561" s="53">
        <x:f t="shared" si="1972"/>
        <x:v>6</x:v>
      </x:c>
      <x:c r="L10561" s="53">
        <x:f t="shared" si="1973"/>
        <x:v>25</x:v>
      </x:c>
      <x:c r="M10561" s="54">
        <x:f t="shared" si="1974"/>
        <x:v>7004.5747153517659</x:v>
      </x:c>
      <x:c r="N10561" s="54">
        <x:f t="shared" si="1975"/>
        <x:v>4.3642879967720596</x:v>
      </x:c>
      <x:c r="O10561" s="55">
        <x:f t="shared" si="1976"/>
        <x:v>163282</x:v>
      </x:c>
      <x:c r="P10561" s="55">
        <x:f t="shared" si="1977"/>
        <x:v>20680</x:v>
      </x:c>
      <x:c r="Q10561" s="55">
        <x:f t="shared" si="1978"/>
        <x:v>134107.19991930149</x:v>
      </x:c>
      <x:c r="R10561" s="55">
        <x:f t="shared" si="1979"/>
        <x:v>-11505.199919301493</x:v>
      </x:c>
      <x:c r="S10561" s="1" t="str">
        <x:f t="shared" si="1980"/>
        <x:v>NO</x:v>
      </x:c>
      <x:c r="T10561" s="1">
        <x:f t="shared" si="1981"/>
        <x:v>-9.9999999999999997E+98</x:v>
      </x:c>
    </x:row>
    <x:row r="10562">
      <x:c r="A10562" s="1"/>
      <x:c r="B10562" s="1"/>
      <x:c r="C10562" s="1"/>
      <x:c r="D10562" s="1"/>
      <x:c r="E10562" s="1"/>
      <x:c r="F10562" s="1"/>
      <x:c r="G10562" s="1"/>
      <x:c r="H10562" s="1"/>
      <x:c r="I10562" s="53">
        <x:f t="shared" si="1970"/>
        <x:v>16</x:v>
      </x:c>
      <x:c r="J10562" s="53">
        <x:f t="shared" si="1971"/>
        <x:v>3</x:v>
      </x:c>
      <x:c r="K10562" s="53">
        <x:f t="shared" si="1972"/>
        <x:v>7</x:v>
      </x:c>
      <x:c r="L10562" s="53">
        <x:f t="shared" si="1973"/>
        <x:v>26</x:v>
      </x:c>
      <x:c r="M10562" s="54">
        <x:f t="shared" si="1974"/>
        <x:v>7057.2991547497268</x:v>
      </x:c>
      <x:c r="N10562" s="54">
        <x:f t="shared" si="1975"/>
        <x:v>4.4009021907984209</x:v>
      </x:c>
      <x:c r="O10562" s="55">
        <x:f t="shared" si="1976"/>
        <x:v>165982</x:v>
      </x:c>
      <x:c r="P10562" s="55">
        <x:f t="shared" si="1977"/>
        <x:v>21560</x:v>
      </x:c>
      <x:c r="Q10562" s="55">
        <x:f t="shared" si="1978"/>
        <x:v>135022.55476996052</x:v>
      </x:c>
      <x:c r="R10562" s="55">
        <x:f t="shared" si="1979"/>
        <x:v>-10600.554769960523</x:v>
      </x:c>
      <x:c r="S10562" s="1" t="str">
        <x:f t="shared" si="1980"/>
        <x:v>NO</x:v>
      </x:c>
      <x:c r="T10562" s="1">
        <x:f t="shared" si="1981"/>
        <x:v>-9.9999999999999997E+98</x:v>
      </x:c>
    </x:row>
    <x:row r="10563">
      <x:c r="A10563" s="1"/>
      <x:c r="B10563" s="1"/>
      <x:c r="C10563" s="1"/>
      <x:c r="D10563" s="1"/>
      <x:c r="E10563" s="1"/>
      <x:c r="F10563" s="1"/>
      <x:c r="G10563" s="1"/>
      <x:c r="H10563" s="1"/>
      <x:c r="I10563" s="53">
        <x:f t="shared" si="1970"/>
        <x:v>16</x:v>
      </x:c>
      <x:c r="J10563" s="53">
        <x:f t="shared" si="1971"/>
        <x:v>3</x:v>
      </x:c>
      <x:c r="K10563" s="53">
        <x:f t="shared" si="1972"/>
        <x:v>8</x:v>
      </x:c>
      <x:c r="L10563" s="53">
        <x:f t="shared" si="1973"/>
        <x:v>27</x:v>
      </x:c>
      <x:c r="M10563" s="54">
        <x:f t="shared" si="1974"/>
        <x:v>7111.2962530297063</x:v>
      </x:c>
      <x:c r="N10563" s="54">
        <x:f t="shared" si="1975"/>
        <x:v>4.4384001757150742</x:v>
      </x:c>
      <x:c r="O10563" s="55">
        <x:f t="shared" si="1976"/>
        <x:v>168682</x:v>
      </x:c>
      <x:c r="P10563" s="55">
        <x:f t="shared" si="1977"/>
        <x:v>22440</x:v>
      </x:c>
      <x:c r="Q10563" s="55">
        <x:f t="shared" si="1978"/>
        <x:v>135960.00439287684</x:v>
      </x:c>
      <x:c r="R10563" s="55">
        <x:f t="shared" si="1979"/>
        <x:v>-9718.0043928768428</x:v>
      </x:c>
      <x:c r="S10563" s="1" t="str">
        <x:f t="shared" si="1980"/>
        <x:v>NO</x:v>
      </x:c>
      <x:c r="T10563" s="1">
        <x:f t="shared" si="1981"/>
        <x:v>-9.9999999999999997E+98</x:v>
      </x:c>
    </x:row>
    <x:row r="10564">
      <x:c r="A10564" s="1"/>
      <x:c r="B10564" s="1"/>
      <x:c r="C10564" s="1"/>
      <x:c r="D10564" s="1"/>
      <x:c r="E10564" s="1"/>
      <x:c r="F10564" s="1"/>
      <x:c r="G10564" s="1"/>
      <x:c r="H10564" s="1"/>
      <x:c r="I10564" s="53">
        <x:f t="shared" si="1970"/>
        <x:v>16</x:v>
      </x:c>
      <x:c r="J10564" s="53">
        <x:f t="shared" si="1971"/>
        <x:v>3</x:v>
      </x:c>
      <x:c r="K10564" s="53">
        <x:f t="shared" si="1972"/>
        <x:v>9</x:v>
      </x:c>
      <x:c r="L10564" s="53">
        <x:f t="shared" si="1973"/>
        <x:v>28</x:v>
      </x:c>
      <x:c r="M10564" s="54">
        <x:f t="shared" si="1974"/>
        <x:v>7166.5895884701013</x:v>
      </x:c>
      <x:c r="N10564" s="54">
        <x:f t="shared" si="1975"/>
        <x:v>4.4767983253264596</x:v>
      </x:c>
      <x:c r="O10564" s="55">
        <x:f t="shared" si="1976"/>
        <x:v>171382</x:v>
      </x:c>
      <x:c r="P10564" s="55">
        <x:f t="shared" si="1977"/>
        <x:v>23320</x:v>
      </x:c>
      <x:c r="Q10564" s="55">
        <x:f t="shared" si="1978"/>
        <x:v>136919.95813316148</x:v>
      </x:c>
      <x:c r="R10564" s="55">
        <x:f t="shared" si="1979"/>
        <x:v>-8857.9581331614754</x:v>
      </x:c>
      <x:c r="S10564" s="1" t="str">
        <x:f t="shared" si="1980"/>
        <x:v>NO</x:v>
      </x:c>
      <x:c r="T10564" s="1">
        <x:f t="shared" si="1981"/>
        <x:v>-9.9999999999999997E+98</x:v>
      </x:c>
    </x:row>
    <x:row r="10565">
      <x:c r="A10565" s="1"/>
      <x:c r="B10565" s="1"/>
      <x:c r="C10565" s="1"/>
      <x:c r="D10565" s="1"/>
      <x:c r="E10565" s="1"/>
      <x:c r="F10565" s="1"/>
      <x:c r="G10565" s="1"/>
      <x:c r="H10565" s="1"/>
      <x:c r="I10565" s="53">
        <x:f t="shared" si="1970"/>
        <x:v>16</x:v>
      </x:c>
      <x:c r="J10565" s="53">
        <x:f t="shared" si="1971"/>
        <x:v>3</x:v>
      </x:c>
      <x:c r="K10565" s="53">
        <x:f t="shared" si="1972"/>
        <x:v>10</x:v>
      </x:c>
      <x:c r="L10565" s="53">
        <x:f t="shared" si="1973"/>
        <x:v>29</x:v>
      </x:c>
      <x:c r="M10565" s="54">
        <x:f t="shared" si="1974"/>
        <x:v>7223.2031299533137</x:v>
      </x:c>
      <x:c r="N10565" s="54">
        <x:f t="shared" si="1975"/>
        <x:v>4.5161132846898013</x:v>
      </x:c>
      <x:c r="O10565" s="55">
        <x:f t="shared" si="1976"/>
        <x:v>174082</x:v>
      </x:c>
      <x:c r="P10565" s="55">
        <x:f t="shared" si="1977"/>
        <x:v>24200</x:v>
      </x:c>
      <x:c r="Q10565" s="55">
        <x:f t="shared" si="1978"/>
        <x:v>137902.83211724501</x:v>
      </x:c>
      <x:c r="R10565" s="55">
        <x:f t="shared" si="1979"/>
        <x:v>-8020.8321172450087</x:v>
      </x:c>
      <x:c r="S10565" s="1" t="str">
        <x:f t="shared" si="1980"/>
        <x:v>NO</x:v>
      </x:c>
      <x:c r="T10565" s="1">
        <x:f t="shared" si="1981"/>
        <x:v>-9.9999999999999997E+98</x:v>
      </x:c>
    </x:row>
    <x:row r="10566">
      <x:c r="A10566" s="1"/>
      <x:c r="B10566" s="1"/>
      <x:c r="C10566" s="1"/>
      <x:c r="D10566" s="1"/>
      <x:c r="E10566" s="1"/>
      <x:c r="F10566" s="1"/>
      <x:c r="G10566" s="1"/>
      <x:c r="H10566" s="1"/>
      <x:c r="I10566" s="53">
        <x:f t="shared" si="1970"/>
        <x:v>16</x:v>
      </x:c>
      <x:c r="J10566" s="53">
        <x:f t="shared" si="1971"/>
        <x:v>3</x:v>
      </x:c>
      <x:c r="K10566" s="53">
        <x:f t="shared" si="1972"/>
        <x:v>11</x:v>
      </x:c>
      <x:c r="L10566" s="53">
        <x:f t="shared" si="1973"/>
        <x:v>30</x:v>
      </x:c>
      <x:c r="M10566" s="54">
        <x:f t="shared" si="1974"/>
        <x:v>7281.161243046753</x:v>
      </x:c>
      <x:c r="N10566" s="54">
        <x:f t="shared" si="1975"/>
        <x:v>4.5563619743380226</x:v>
      </x:c>
      <x:c r="O10566" s="55">
        <x:f t="shared" si="1976"/>
        <x:v>176782</x:v>
      </x:c>
      <x:c r="P10566" s="55">
        <x:f t="shared" si="1977"/>
        <x:v>25080</x:v>
      </x:c>
      <x:c r="Q10566" s="55">
        <x:f t="shared" si="1978"/>
        <x:v>138909.04935845057</x:v>
      </x:c>
      <x:c r="R10566" s="55">
        <x:f t="shared" si="1979"/>
        <x:v>-7207.0493584505748</x:v>
      </x:c>
      <x:c r="S10566" s="1" t="str">
        <x:f t="shared" si="1980"/>
        <x:v>NO</x:v>
      </x:c>
      <x:c r="T10566" s="1">
        <x:f t="shared" si="1981"/>
        <x:v>-9.9999999999999997E+98</x:v>
      </x:c>
    </x:row>
    <x:row r="10567">
      <x:c r="A10567" s="1"/>
      <x:c r="B10567" s="1"/>
      <x:c r="C10567" s="1"/>
      <x:c r="D10567" s="1"/>
      <x:c r="E10567" s="1"/>
      <x:c r="F10567" s="1"/>
      <x:c r="G10567" s="1"/>
      <x:c r="H10567" s="1"/>
      <x:c r="I10567" s="53">
        <x:f t="shared" si="1970"/>
        <x:v>16</x:v>
      </x:c>
      <x:c r="J10567" s="53">
        <x:f t="shared" si="1971"/>
        <x:v>3</x:v>
      </x:c>
      <x:c r="K10567" s="53">
        <x:f t="shared" si="1972"/>
        <x:v>12</x:v>
      </x:c>
      <x:c r="L10567" s="53">
        <x:f t="shared" si="1973"/>
        <x:v>31</x:v>
      </x:c>
      <x:c r="M10567" s="54">
        <x:f t="shared" si="1974"/>
        <x:v>7340.4886961748171</x:v>
      </x:c>
      <x:c r="N10567" s="54">
        <x:f t="shared" si="1975"/>
        <x:v>4.5975615945658452</x:v>
      </x:c>
      <x:c r="O10567" s="55">
        <x:f t="shared" si="1976"/>
        <x:v>179482</x:v>
      </x:c>
      <x:c r="P10567" s="55">
        <x:f t="shared" si="1977"/>
        <x:v>25960</x:v>
      </x:c>
      <x:c r="Q10567" s="55">
        <x:f t="shared" si="1978"/>
        <x:v>139939.03986414612</x:v>
      </x:c>
      <x:c r="R10567" s="55">
        <x:f t="shared" si="1979"/>
        <x:v>-6417.0398641461215</x:v>
      </x:c>
      <x:c r="S10567" s="1" t="str">
        <x:f t="shared" si="1980"/>
        <x:v>NO</x:v>
      </x:c>
      <x:c r="T10567" s="1">
        <x:f t="shared" si="1981"/>
        <x:v>-9.9999999999999997E+98</x:v>
      </x:c>
    </x:row>
    <x:row r="10568">
      <x:c r="A10568" s="1"/>
      <x:c r="B10568" s="1"/>
      <x:c r="C10568" s="1"/>
      <x:c r="D10568" s="1"/>
      <x:c r="E10568" s="1"/>
      <x:c r="F10568" s="1"/>
      <x:c r="G10568" s="1"/>
      <x:c r="H10568" s="1"/>
      <x:c r="I10568" s="53">
        <x:f t="shared" si="1970"/>
        <x:v>16</x:v>
      </x:c>
      <x:c r="J10568" s="53">
        <x:f t="shared" si="1971"/>
        <x:v>3</x:v>
      </x:c>
      <x:c r="K10568" s="53">
        <x:f t="shared" si="1972"/>
        <x:v>13</x:v>
      </x:c>
      <x:c r="L10568" s="53">
        <x:f t="shared" si="1973"/>
        <x:v>32</x:v>
      </x:c>
      <x:c r="M10568" s="54">
        <x:f t="shared" si="1974"/>
        <x:v>7401.2106668832021</x:v>
      </x:c>
      <x:c r="N10568" s="54">
        <x:f t="shared" si="1975"/>
        <x:v>4.6397296297800015</x:v>
      </x:c>
      <x:c r="O10568" s="55">
        <x:f t="shared" si="1976"/>
        <x:v>182182</x:v>
      </x:c>
      <x:c r="P10568" s="55">
        <x:f t="shared" si="1977"/>
        <x:v>26840</x:v>
      </x:c>
      <x:c r="Q10568" s="55">
        <x:f t="shared" si="1978"/>
        <x:v>140993.24074450001</x:v>
      </x:c>
      <x:c r="R10568" s="55">
        <x:f t="shared" si="1979"/>
        <x:v>-5651.2407445000135</x:v>
      </x:c>
      <x:c r="S10568" s="1" t="str">
        <x:f t="shared" si="1980"/>
        <x:v>NO</x:v>
      </x:c>
      <x:c r="T10568" s="1">
        <x:f t="shared" si="1981"/>
        <x:v>-9.9999999999999997E+98</x:v>
      </x:c>
    </x:row>
    <x:row r="10569">
      <x:c r="A10569" s="1"/>
      <x:c r="B10569" s="1"/>
      <x:c r="C10569" s="1"/>
      <x:c r="D10569" s="1"/>
      <x:c r="E10569" s="1"/>
      <x:c r="F10569" s="1"/>
      <x:c r="G10569" s="1"/>
      <x:c r="H10569" s="1"/>
      <x:c r="I10569" s="53">
        <x:f t="shared" si="1970"/>
        <x:v>16</x:v>
      </x:c>
      <x:c r="J10569" s="53">
        <x:f t="shared" si="1971"/>
        <x:v>3</x:v>
      </x:c>
      <x:c r="K10569" s="53">
        <x:f t="shared" si="1972"/>
        <x:v>14</x:v>
      </x:c>
      <x:c r="L10569" s="53">
        <x:f t="shared" si="1973"/>
        <x:v>33</x:v>
      </x:c>
      <x:c r="M10569" s="54">
        <x:f t="shared" si="1974"/>
        <x:v>7463.3527481968631</x:v>
      </x:c>
      <x:c r="N10569" s="54">
        <x:f t="shared" si="1975"/>
        <x:v>4.6828838529144878</x:v>
      </x:c>
      <x:c r="O10569" s="55">
        <x:f t="shared" si="1976"/>
        <x:v>184882</x:v>
      </x:c>
      <x:c r="P10569" s="55">
        <x:f t="shared" si="1977"/>
        <x:v>27720</x:v>
      </x:c>
      <x:c r="Q10569" s="55">
        <x:f t="shared" si="1978"/>
        <x:v>142072.0963228622</x:v>
      </x:c>
      <x:c r="R10569" s="55">
        <x:f t="shared" si="1979"/>
        <x:v>-4910.0963228621986</x:v>
      </x:c>
      <x:c r="S10569" s="1" t="str">
        <x:f t="shared" si="1980"/>
        <x:v>NO</x:v>
      </x:c>
      <x:c r="T10569" s="1">
        <x:f t="shared" si="1981"/>
        <x:v>-9.9999999999999997E+98</x:v>
      </x:c>
    </x:row>
    <x:row r="10570">
      <x:c r="A10570" s="1"/>
      <x:c r="B10570" s="1"/>
      <x:c r="C10570" s="1"/>
      <x:c r="D10570" s="1"/>
      <x:c r="E10570" s="1"/>
      <x:c r="F10570" s="1"/>
      <x:c r="G10570" s="1"/>
      <x:c r="H10570" s="1"/>
      <x:c r="I10570" s="53">
        <x:f t="shared" si="1970"/>
        <x:v>16</x:v>
      </x:c>
      <x:c r="J10570" s="53">
        <x:f t="shared" si="1971"/>
        <x:v>3</x:v>
      </x:c>
      <x:c r="K10570" s="53">
        <x:f t="shared" si="1972"/>
        <x:v>15</x:v>
      </x:c>
      <x:c r="L10570" s="53">
        <x:f t="shared" si="1973"/>
        <x:v>34</x:v>
      </x:c>
      <x:c r="M10570" s="54">
        <x:f t="shared" si="1974"/>
        <x:v>7526.9409550730088</x:v>
      </x:c>
      <x:c r="N10570" s="54">
        <x:f t="shared" si="1975"/>
        <x:v>4.7270423299118116</x:v>
      </x:c>
      <x:c r="O10570" s="55">
        <x:f t="shared" si="1976"/>
        <x:v>187582</x:v>
      </x:c>
      <x:c r="P10570" s="55">
        <x:f t="shared" si="1977"/>
        <x:v>28600</x:v>
      </x:c>
      <x:c r="Q10570" s="55">
        <x:f t="shared" si="1978"/>
        <x:v>143176.05824779527</x:v>
      </x:c>
      <x:c r="R10570" s="55">
        <x:f t="shared" si="1979"/>
        <x:v>-4194.0582477952703</x:v>
      </x:c>
      <x:c r="S10570" s="1" t="str">
        <x:f t="shared" si="1980"/>
        <x:v>NO</x:v>
      </x:c>
      <x:c r="T10570" s="1">
        <x:f t="shared" si="1981"/>
        <x:v>-9.9999999999999997E+98</x:v>
      </x:c>
    </x:row>
    <x:row r="10571">
      <x:c r="A10571" s="1"/>
      <x:c r="B10571" s="1"/>
      <x:c r="C10571" s="1"/>
      <x:c r="D10571" s="1"/>
      <x:c r="E10571" s="1"/>
      <x:c r="F10571" s="1"/>
      <x:c r="G10571" s="1"/>
      <x:c r="H10571" s="1"/>
      <x:c r="I10571" s="53">
        <x:f t="shared" si="1970"/>
        <x:v>16</x:v>
      </x:c>
      <x:c r="J10571" s="53">
        <x:f t="shared" si="1971"/>
        <x:v>3</x:v>
      </x:c>
      <x:c r="K10571" s="53">
        <x:f t="shared" si="1972"/>
        <x:v>16</x:v>
      </x:c>
      <x:c r="L10571" s="53">
        <x:f t="shared" si="1973"/>
        <x:v>35</x:v>
      </x:c>
      <x:c r="M10571" s="54">
        <x:f t="shared" si="1974"/>
        <x:v>7592.0017309504983</x:v>
      </x:c>
      <x:c r="N10571" s="54">
        <x:f t="shared" si="1975"/>
        <x:v>4.7722234242711794</x:v>
      </x:c>
      <x:c r="O10571" s="55">
        <x:f t="shared" si="1976"/>
        <x:v>190282</x:v>
      </x:c>
      <x:c r="P10571" s="55">
        <x:f t="shared" si="1977"/>
        <x:v>29480</x:v>
      </x:c>
      <x:c r="Q10571" s="55">
        <x:f t="shared" si="1978"/>
        <x:v>144305.5856067795</x:v>
      </x:c>
      <x:c r="R10571" s="55">
        <x:f t="shared" si="1979"/>
        <x:v>-3503.5856067794957</x:v>
      </x:c>
      <x:c r="S10571" s="1" t="str">
        <x:f t="shared" si="1980"/>
        <x:v>NO</x:v>
      </x:c>
      <x:c r="T10571" s="1">
        <x:f t="shared" si="1981"/>
        <x:v>-9.9999999999999997E+98</x:v>
      </x:c>
    </x:row>
    <x:row r="10572">
      <x:c r="A10572" s="1"/>
      <x:c r="B10572" s="1"/>
      <x:c r="C10572" s="1"/>
      <x:c r="D10572" s="1"/>
      <x:c r="E10572" s="1"/>
      <x:c r="F10572" s="1"/>
      <x:c r="G10572" s="1"/>
      <x:c r="H10572" s="1"/>
      <x:c r="I10572" s="53">
        <x:f t="shared" si="1970"/>
        <x:v>16</x:v>
      </x:c>
      <x:c r="J10572" s="53">
        <x:f t="shared" si="1971"/>
        <x:v>3</x:v>
      </x:c>
      <x:c r="K10572" s="53">
        <x:f t="shared" si="1972"/>
        <x:v>17</x:v>
      </x:c>
      <x:c r="L10572" s="53">
        <x:f t="shared" si="1973"/>
        <x:v>36</x:v>
      </x:c>
      <x:c r="M10572" s="54">
        <x:f t="shared" si="1974"/>
        <x:v>7658.5619543970388</x:v>
      </x:c>
      <x:c r="N10572" s="54">
        <x:f t="shared" si="1975"/>
        <x:v>4.8184458016646099</x:v>
      </x:c>
      <x:c r="O10572" s="55">
        <x:f t="shared" si="1976"/>
        <x:v>192982</x:v>
      </x:c>
      <x:c r="P10572" s="55">
        <x:f t="shared" si="1977"/>
        <x:v>30360</x:v>
      </x:c>
      <x:c r="Q10572" s="55">
        <x:f t="shared" si="1978"/>
        <x:v>145461.14504161524</x:v>
      </x:c>
      <x:c r="R10572" s="55">
        <x:f t="shared" si="1979"/>
        <x:v>-2839.1450416152366</x:v>
      </x:c>
      <x:c r="S10572" s="1" t="str">
        <x:f t="shared" si="1980"/>
        <x:v>NO</x:v>
      </x:c>
      <x:c r="T10572" s="1">
        <x:f t="shared" si="1981"/>
        <x:v>-9.9999999999999997E+98</x:v>
      </x:c>
    </x:row>
    <x:row r="10573">
      <x:c r="A10573" s="1"/>
      <x:c r="B10573" s="1"/>
      <x:c r="C10573" s="1"/>
      <x:c r="D10573" s="1"/>
      <x:c r="E10573" s="1"/>
      <x:c r="F10573" s="1"/>
      <x:c r="G10573" s="1"/>
      <x:c r="H10573" s="1"/>
      <x:c r="I10573" s="53">
        <x:f t="shared" si="1970"/>
        <x:v>16</x:v>
      </x:c>
      <x:c r="J10573" s="53">
        <x:f t="shared" si="1971"/>
        <x:v>3</x:v>
      </x:c>
      <x:c r="K10573" s="53">
        <x:f t="shared" si="1972"/>
        <x:v>18</x:v>
      </x:c>
      <x:c r="L10573" s="53">
        <x:f t="shared" si="1973"/>
        <x:v>37</x:v>
      </x:c>
      <x:c r="M10573" s="54">
        <x:f t="shared" si="1974"/>
        <x:v>7726.6489458556262</x:v>
      </x:c>
      <x:c r="N10573" s="54">
        <x:f t="shared" si="1975"/>
        <x:v>4.8657284346219623</x:v>
      </x:c>
      <x:c r="O10573" s="55">
        <x:f t="shared" si="1976"/>
        <x:v>195682</x:v>
      </x:c>
      <x:c r="P10573" s="55">
        <x:f t="shared" si="1977"/>
        <x:v>31240</x:v>
      </x:c>
      <x:c r="Q10573" s="55">
        <x:f t="shared" si="1978"/>
        <x:v>146643.21086554904</x:v>
      </x:c>
      <x:c r="R10573" s="55">
        <x:f t="shared" si="1979"/>
        <x:v>-2201.2108655490447</x:v>
      </x:c>
      <x:c r="S10573" s="1" t="str">
        <x:f t="shared" si="1980"/>
        <x:v>NO</x:v>
      </x:c>
      <x:c r="T10573" s="1">
        <x:f t="shared" si="1981"/>
        <x:v>-9.9999999999999997E+98</x:v>
      </x:c>
    </x:row>
    <x:row r="10574">
      <x:c r="A10574" s="1"/>
      <x:c r="B10574" s="1"/>
      <x:c r="C10574" s="1"/>
      <x:c r="D10574" s="1"/>
      <x:c r="E10574" s="1"/>
      <x:c r="F10574" s="1"/>
      <x:c r="G10574" s="1"/>
      <x:c r="H10574" s="1"/>
      <x:c r="I10574" s="53">
        <x:f t="shared" si="1970"/>
        <x:v>16</x:v>
      </x:c>
      <x:c r="J10574" s="53">
        <x:f t="shared" si="1971"/>
        <x:v>3</x:v>
      </x:c>
      <x:c r="K10574" s="53">
        <x:f t="shared" si="1972"/>
        <x:v>19</x:v>
      </x:c>
      <x:c r="L10574" s="53">
        <x:f t="shared" si="1973"/>
        <x:v>38</x:v>
      </x:c>
      <x:c r="M10574" s="54">
        <x:f t="shared" si="1974"/>
        <x:v>7796.2904744916477</x:v>
      </x:c>
      <x:c r="N10574" s="54">
        <x:f t="shared" si="1975"/>
        <x:v>4.9140906072858668</x:v>
      </x:c>
      <x:c r="O10574" s="55">
        <x:f t="shared" si="1976"/>
        <x:v>198382</x:v>
      </x:c>
      <x:c r="P10574" s="55">
        <x:f t="shared" si="1977"/>
        <x:v>32120</x:v>
      </x:c>
      <x:c r="Q10574" s="55">
        <x:f t="shared" si="1978"/>
        <x:v>147852.26518214666</x:v>
      </x:c>
      <x:c r="R10574" s="55">
        <x:f t="shared" si="1979"/>
        <x:v>-1590.265182146657</x:v>
      </x:c>
      <x:c r="S10574" s="1" t="str">
        <x:f t="shared" si="1980"/>
        <x:v>NO</x:v>
      </x:c>
      <x:c r="T10574" s="1">
        <x:f t="shared" si="1981"/>
        <x:v>-9.9999999999999997E+98</x:v>
      </x:c>
    </x:row>
    <x:row r="10575">
      <x:c r="A10575" s="1"/>
      <x:c r="B10575" s="1"/>
      <x:c r="C10575" s="1"/>
      <x:c r="D10575" s="1"/>
      <x:c r="E10575" s="1"/>
      <x:c r="F10575" s="1"/>
      <x:c r="G10575" s="1"/>
      <x:c r="H10575" s="1"/>
      <x:c r="I10575" s="53">
        <x:f t="shared" si="1970"/>
        <x:v>16</x:v>
      </x:c>
      <x:c r="J10575" s="53">
        <x:f t="shared" si="1971"/>
        <x:v>3</x:v>
      </x:c>
      <x:c r="K10575" s="53">
        <x:f t="shared" si="1972"/>
        <x:v>20</x:v>
      </x:c>
      <x:c r="L10575" s="53">
        <x:f t="shared" si="1973"/>
        <x:v>39</x:v>
      </x:c>
      <x:c r="M10575" s="54">
        <x:f t="shared" si="1974"/>
        <x:v>7867.5147651421248</x:v>
      </x:c>
      <x:c r="N10575" s="54">
        <x:f t="shared" si="1975"/>
        <x:v>4.9635519202375864</x:v>
      </x:c>
      <x:c r="O10575" s="55">
        <x:f t="shared" si="1976"/>
        <x:v>201082</x:v>
      </x:c>
      <x:c r="P10575" s="55">
        <x:f t="shared" si="1977"/>
        <x:v>33000</x:v>
      </x:c>
      <x:c r="Q10575" s="55">
        <x:f t="shared" si="1978"/>
        <x:v>149088.79800593967</x:v>
      </x:c>
      <x:c r="R10575" s="55">
        <x:f t="shared" si="1979"/>
        <x:v>-1006.798005939665</x:v>
      </x:c>
      <x:c r="S10575" s="1" t="str">
        <x:f t="shared" si="1980"/>
        <x:v>NO</x:v>
      </x:c>
      <x:c r="T10575" s="1">
        <x:f t="shared" si="1981"/>
        <x:v>-9.9999999999999997E+98</x:v>
      </x:c>
    </x:row>
    <x:row r="10576">
      <x:c r="A10576" s="1"/>
      <x:c r="B10576" s="1"/>
      <x:c r="C10576" s="1"/>
      <x:c r="D10576" s="1"/>
      <x:c r="E10576" s="1"/>
      <x:c r="F10576" s="1"/>
      <x:c r="G10576" s="1"/>
      <x:c r="H10576" s="1"/>
      <x:c r="I10576" s="53">
        <x:f t="shared" si="1970"/>
        <x:v>16</x:v>
      </x:c>
      <x:c r="J10576" s="53">
        <x:f t="shared" si="1971"/>
        <x:v>3</x:v>
      </x:c>
      <x:c r="K10576" s="53">
        <x:f t="shared" si="1972"/>
        <x:v>21</x:v>
      </x:c>
      <x:c r="L10576" s="53">
        <x:f t="shared" si="1973"/>
        <x:v>40</x:v>
      </x:c>
      <x:c r="M10576" s="54">
        <x:f t="shared" si="1974"/>
        <x:v>7940.3505053685685</x:v>
      </x:c>
      <x:c r="N10576" s="54">
        <x:f t="shared" si="1975"/>
        <x:v>5.0141322953948393</x:v>
      </x:c>
      <x:c r="O10576" s="55">
        <x:f t="shared" si="1976"/>
        <x:v>203782</x:v>
      </x:c>
      <x:c r="P10576" s="55">
        <x:f t="shared" si="1977"/>
        <x:v>33880</x:v>
      </x:c>
      <x:c r="Q10576" s="55">
        <x:f t="shared" si="1978"/>
        <x:v>150353.30738487098</x:v>
      </x:c>
      <x:c r="R10576" s="55">
        <x:f t="shared" si="1979"/>
        <x:v>-451.30738487097551</x:v>
      </x:c>
      <x:c r="S10576" s="1" t="str">
        <x:f t="shared" si="1980"/>
        <x:v>NO</x:v>
      </x:c>
      <x:c r="T10576" s="1">
        <x:f t="shared" si="1981"/>
        <x:v>-9.9999999999999997E+98</x:v>
      </x:c>
    </x:row>
    <x:row r="10577">
      <x:c r="A10577" s="1"/>
      <x:c r="B10577" s="1"/>
      <x:c r="C10577" s="1"/>
      <x:c r="D10577" s="1"/>
      <x:c r="E10577" s="1"/>
      <x:c r="F10577" s="1"/>
      <x:c r="G10577" s="1"/>
      <x:c r="H10577" s="1"/>
      <x:c r="I10577" s="53">
        <x:f t="shared" si="1970"/>
        <x:v>16</x:v>
      </x:c>
      <x:c r="J10577" s="53">
        <x:f t="shared" si="1971"/>
        <x:v>3</x:v>
      </x:c>
      <x:c r="K10577" s="53">
        <x:f t="shared" si="1972"/>
        <x:v>22</x:v>
      </x:c>
      <x:c r="L10577" s="53">
        <x:f t="shared" si="1973"/>
        <x:v>41</x:v>
      </x:c>
      <x:c r="M10577" s="54">
        <x:f t="shared" si="1974"/>
        <x:v>8014.826852614965</x:v>
      </x:c>
      <x:c r="N10577" s="54">
        <x:f t="shared" si="1975"/>
        <x:v>5.0658519809826146</x:v>
      </x:c>
      <x:c r="O10577" s="55">
        <x:f t="shared" si="1976"/>
        <x:v>206482</x:v>
      </x:c>
      <x:c r="P10577" s="55">
        <x:f t="shared" si="1977"/>
        <x:v>34760</x:v>
      </x:c>
      <x:c r="Q10577" s="55">
        <x:f t="shared" si="1978"/>
        <x:v>151646.29952456534</x:v>
      </x:c>
      <x:c r="R10577" s="55">
        <x:f t="shared" si="1979"/>
        <x:v>75.700475434656255</x:v>
      </x:c>
      <x:c r="S10577" s="1" t="str">
        <x:f t="shared" si="1980"/>
        <x:v>NO</x:v>
      </x:c>
      <x:c r="T10577" s="1">
        <x:f t="shared" si="1981"/>
        <x:v>-9.9999999999999997E+98</x:v>
      </x:c>
    </x:row>
    <x:row r="10578">
      <x:c r="A10578" s="1"/>
      <x:c r="B10578" s="1"/>
      <x:c r="C10578" s="1"/>
      <x:c r="D10578" s="1"/>
      <x:c r="E10578" s="1"/>
      <x:c r="F10578" s="1"/>
      <x:c r="G10578" s="1"/>
      <x:c r="H10578" s="1"/>
      <x:c r="I10578" s="53">
        <x:f t="shared" si="1970"/>
        <x:v>16</x:v>
      </x:c>
      <x:c r="J10578" s="53">
        <x:f t="shared" si="1971"/>
        <x:v>3</x:v>
      </x:c>
      <x:c r="K10578" s="53">
        <x:f t="shared" si="1972"/>
        <x:v>23</x:v>
      </x:c>
      <x:c r="L10578" s="53">
        <x:f t="shared" si="1973"/>
        <x:v>42</x:v>
      </x:c>
      <x:c r="M10578" s="54">
        <x:f t="shared" si="1974"/>
        <x:v>8090.9734414724007</x:v>
      </x:c>
      <x:c r="N10578" s="54">
        <x:f t="shared" si="1975"/>
        <x:v>5.118731556578056</x:v>
      </x:c>
      <x:c r="O10578" s="55">
        <x:f t="shared" si="1976"/>
        <x:v>209182</x:v>
      </x:c>
      <x:c r="P10578" s="55">
        <x:f t="shared" si="1977"/>
        <x:v>35640</x:v>
      </x:c>
      <x:c r="Q10578" s="55">
        <x:f t="shared" si="1978"/>
        <x:v>152968.2889144514</x:v>
      </x:c>
      <x:c r="R10578" s="55">
        <x:f t="shared" si="1979"/>
        <x:v>573.71108554859529</x:v>
      </x:c>
      <x:c r="S10578" s="1" t="str">
        <x:f t="shared" si="1980"/>
        <x:v>NO</x:v>
      </x:c>
      <x:c r="T10578" s="1">
        <x:f t="shared" si="1981"/>
        <x:v>-9.9999999999999997E+98</x:v>
      </x:c>
    </x:row>
    <x:row r="10579">
      <x:c r="A10579" s="1"/>
      <x:c r="B10579" s="1"/>
      <x:c r="C10579" s="1"/>
      <x:c r="D10579" s="1"/>
      <x:c r="E10579" s="1"/>
      <x:c r="F10579" s="1"/>
      <x:c r="G10579" s="1"/>
      <x:c r="H10579" s="1"/>
      <x:c r="I10579" s="53">
        <x:f t="shared" si="1970"/>
        <x:v>16</x:v>
      </x:c>
      <x:c r="J10579" s="53">
        <x:f t="shared" si="1971"/>
        <x:v>3</x:v>
      </x:c>
      <x:c r="K10579" s="53">
        <x:f t="shared" si="1972"/>
        <x:v>24</x:v>
      </x:c>
      <x:c r="L10579" s="53">
        <x:f t="shared" si="1973"/>
        <x:v>43</x:v>
      </x:c>
      <x:c r="M10579" s="54">
        <x:f t="shared" si="1974"/>
        <x:v>8168.8203910518969</x:v>
      </x:c>
      <x:c r="N10579" s="54">
        <x:f t="shared" si="1975"/>
        <x:v>5.1727919382304837</x:v>
      </x:c>
      <x:c r="O10579" s="55">
        <x:f t="shared" si="1976"/>
        <x:v>211882</x:v>
      </x:c>
      <x:c r="P10579" s="55">
        <x:f t="shared" si="1977"/>
        <x:v>36520</x:v>
      </x:c>
      <x:c r="Q10579" s="55">
        <x:f t="shared" si="1978"/>
        <x:v>154319.79845576209</x:v>
      </x:c>
      <x:c r="R10579" s="55">
        <x:f t="shared" si="1979"/>
        <x:v>1042.2015442379052</x:v>
      </x:c>
      <x:c r="S10579" s="1" t="str">
        <x:f t="shared" si="1980"/>
        <x:v>NO</x:v>
      </x:c>
      <x:c r="T10579" s="1">
        <x:f t="shared" si="1981"/>
        <x:v>-9.9999999999999997E+98</x:v>
      </x:c>
    </x:row>
    <x:row r="10580">
      <x:c r="A10580" s="1"/>
      <x:c r="B10580" s="1"/>
      <x:c r="C10580" s="1"/>
      <x:c r="D10580" s="1"/>
      <x:c r="E10580" s="1"/>
      <x:c r="F10580" s="1"/>
      <x:c r="G10580" s="1"/>
      <x:c r="H10580" s="1"/>
      <x:c r="I10580" s="53">
        <x:f t="shared" si="1970"/>
        <x:v>16</x:v>
      </x:c>
      <x:c r="J10580" s="53">
        <x:f t="shared" si="1971"/>
        <x:v>3</x:v>
      </x:c>
      <x:c r="K10580" s="53">
        <x:f t="shared" si="1972"/>
        <x:v>25</x:v>
      </x:c>
      <x:c r="L10580" s="53">
        <x:f t="shared" si="1973"/>
        <x:v>44</x:v>
      </x:c>
      <x:c r="M10580" s="54">
        <x:f t="shared" si="1974"/>
        <x:v>8248.398312466994</x:v>
      </x:c>
      <x:c r="N10580" s="54">
        <x:f t="shared" si="1975"/>
        <x:v>5.2280543836576348</x:v>
      </x:c>
      <x:c r="O10580" s="55">
        <x:f t="shared" si="1976"/>
        <x:v>214582</x:v>
      </x:c>
      <x:c r="P10580" s="55">
        <x:f t="shared" si="1977"/>
        <x:v>37400</x:v>
      </x:c>
      <x:c r="Q10580" s="55">
        <x:f t="shared" si="1978"/>
        <x:v>155701.35959144088</x:v>
      </x:c>
      <x:c r="R10580" s="55">
        <x:f t="shared" si="1979"/>
        <x:v>1480.6404085591203</x:v>
      </x:c>
      <x:c r="S10580" s="1" t="str">
        <x:f t="shared" si="1980"/>
        <x:v>NO</x:v>
      </x:c>
      <x:c r="T10580" s="1">
        <x:f t="shared" si="1981"/>
        <x:v>-9.9999999999999997E+98</x:v>
      </x:c>
    </x:row>
    <x:row r="10581">
      <x:c r="A10581" s="1"/>
      <x:c r="B10581" s="1"/>
      <x:c r="C10581" s="1"/>
      <x:c r="D10581" s="1"/>
      <x:c r="E10581" s="1"/>
      <x:c r="F10581" s="1"/>
      <x:c r="G10581" s="1"/>
      <x:c r="H10581" s="1"/>
      <x:c r="I10581" s="53">
        <x:f t="shared" si="1970"/>
        <x:v>16</x:v>
      </x:c>
      <x:c r="J10581" s="53">
        <x:f t="shared" si="1971"/>
        <x:v>3</x:v>
      </x:c>
      <x:c r="K10581" s="53">
        <x:f t="shared" si="1972"/>
        <x:v>26</x:v>
      </x:c>
      <x:c r="L10581" s="53">
        <x:f t="shared" si="1973"/>
        <x:v>45</x:v>
      </x:c>
      <x:c r="M10581" s="54">
        <x:f t="shared" si="1974"/>
        <x:v>8329.7383164277126</x:v>
      </x:c>
      <x:c r="N10581" s="54">
        <x:f t="shared" si="1975"/>
        <x:v>5.2845404975192452</x:v>
      </x:c>
      <x:c r="O10581" s="55">
        <x:f t="shared" si="1976"/>
        <x:v>217282</x:v>
      </x:c>
      <x:c r="P10581" s="55">
        <x:f t="shared" si="1977"/>
        <x:v>38280</x:v>
      </x:c>
      <x:c r="Q10581" s="55">
        <x:f t="shared" si="1978"/>
        <x:v>157113.51243798112</x:v>
      </x:c>
      <x:c r="R10581" s="55">
        <x:f t="shared" si="1979"/>
        <x:v>1888.4875620188832</x:v>
      </x:c>
      <x:c r="S10581" s="1" t="str">
        <x:f t="shared" si="1980"/>
        <x:v>NO</x:v>
      </x:c>
      <x:c r="T10581" s="1">
        <x:f t="shared" si="1981"/>
        <x:v>-9.9999999999999997E+98</x:v>
      </x:c>
    </x:row>
    <x:row r="10582">
      <x:c r="A10582" s="1"/>
      <x:c r="B10582" s="1"/>
      <x:c r="C10582" s="1"/>
      <x:c r="D10582" s="1"/>
      <x:c r="E10582" s="1"/>
      <x:c r="F10582" s="1"/>
      <x:c r="G10582" s="1"/>
      <x:c r="H10582" s="1"/>
      <x:c r="I10582" s="53">
        <x:f t="shared" si="1970"/>
        <x:v>16</x:v>
      </x:c>
      <x:c r="J10582" s="53">
        <x:f t="shared" si="1971"/>
        <x:v>3</x:v>
      </x:c>
      <x:c r="K10582" s="53">
        <x:f t="shared" si="1972"/>
        <x:v>27</x:v>
      </x:c>
      <x:c r="L10582" s="53">
        <x:f t="shared" si="1973"/>
        <x:v>46</x:v>
      </x:c>
      <x:c r="M10582" s="54">
        <x:f t="shared" si="1974"/>
        <x:v>8412.8720209474686</x:v>
      </x:c>
      <x:c r="N10582" s="54">
        <x:f t="shared" si="1975"/>
        <x:v>5.3422722367690758</x:v>
      </x:c>
      <x:c r="O10582" s="55">
        <x:f t="shared" si="1976"/>
        <x:v>219982</x:v>
      </x:c>
      <x:c r="P10582" s="55">
        <x:f t="shared" si="1977"/>
        <x:v>39160</x:v>
      </x:c>
      <x:c r="Q10582" s="55">
        <x:f t="shared" si="1978"/>
        <x:v>158556.80591922687</x:v>
      </x:c>
      <x:c r="R10582" s="55">
        <x:f t="shared" si="1979"/>
        <x:v>2265.1940807731298</x:v>
      </x:c>
      <x:c r="S10582" s="1" t="str">
        <x:f t="shared" si="1980"/>
        <x:v>NO</x:v>
      </x:c>
      <x:c r="T10582" s="1">
        <x:f t="shared" si="1981"/>
        <x:v>-9.9999999999999997E+98</x:v>
      </x:c>
    </x:row>
    <x:row r="10583">
      <x:c r="A10583" s="1"/>
      <x:c r="B10583" s="1"/>
      <x:c r="C10583" s="1"/>
      <x:c r="D10583" s="1"/>
      <x:c r="E10583" s="1"/>
      <x:c r="F10583" s="1"/>
      <x:c r="G10583" s="1"/>
      <x:c r="H10583" s="1"/>
      <x:c r="I10583" s="53">
        <x:f t="shared" si="1970"/>
        <x:v>16</x:v>
      </x:c>
      <x:c r="J10583" s="53">
        <x:f t="shared" si="1971"/>
        <x:v>3</x:v>
      </x:c>
      <x:c r="K10583" s="53">
        <x:f t="shared" si="1972"/>
        <x:v>28</x:v>
      </x:c>
      <x:c r="L10583" s="53">
        <x:f t="shared" si="1973"/>
        <x:v>47</x:v>
      </x:c>
      <x:c r="M10583" s="54">
        <x:f t="shared" si="1974"/>
        <x:v>8497.8315591646224</x:v>
      </x:c>
      <x:c r="N10583" s="54">
        <x:f t="shared" si="1975"/>
        <x:v>5.401271916086543</x:v>
      </x:c>
      <x:c r="O10583" s="55">
        <x:f t="shared" si="1976"/>
        <x:v>222682</x:v>
      </x:c>
      <x:c r="P10583" s="55">
        <x:f t="shared" si="1977"/>
        <x:v>40040</x:v>
      </x:c>
      <x:c r="Q10583" s="55">
        <x:f t="shared" si="1978"/>
        <x:v>160031.79790216358</x:v>
      </x:c>
      <x:c r="R10583" s="55">
        <x:f t="shared" si="1979"/>
        <x:v>2610.2020978364162</x:v>
      </x:c>
      <x:c r="S10583" s="1" t="str">
        <x:f t="shared" si="1980"/>
        <x:v>NO</x:v>
      </x:c>
      <x:c r="T10583" s="1">
        <x:f t="shared" si="1981"/>
        <x:v>-9.9999999999999997E+98</x:v>
      </x:c>
    </x:row>
    <x:row r="10584">
      <x:c r="A10584" s="1"/>
      <x:c r="B10584" s="1"/>
      <x:c r="C10584" s="1"/>
      <x:c r="D10584" s="1"/>
      <x:c r="E10584" s="1"/>
      <x:c r="F10584" s="1"/>
      <x:c r="G10584" s="1"/>
      <x:c r="H10584" s="1"/>
      <x:c r="I10584" s="53">
        <x:f t="shared" si="1970"/>
        <x:v>16</x:v>
      </x:c>
      <x:c r="J10584" s="53">
        <x:f t="shared" si="1971"/>
        <x:v>3</x:v>
      </x:c>
      <x:c r="K10584" s="53">
        <x:f t="shared" si="1972"/>
        <x:v>29</x:v>
      </x:c>
      <x:c r="L10584" s="53">
        <x:f t="shared" si="1973"/>
        <x:v>48</x:v>
      </x:c>
      <x:c r="M10584" s="54">
        <x:f t="shared" si="1974"/>
        <x:v>8584.649587280277</x:v>
      </x:c>
      <x:c r="N10584" s="54">
        <x:f t="shared" si="1975"/>
        <x:v>5.4615622133890813</x:v>
      </x:c>
      <x:c r="O10584" s="55">
        <x:f t="shared" si="1976"/>
        <x:v>225382</x:v>
      </x:c>
      <x:c r="P10584" s="55">
        <x:f t="shared" si="1977"/>
        <x:v>40920</x:v>
      </x:c>
      <x:c r="Q10584" s="55">
        <x:f t="shared" si="1978"/>
        <x:v>161539.05533472702</x:v>
      </x:c>
      <x:c r="R10584" s="55">
        <x:f t="shared" si="1979"/>
        <x:v>2922.9446652729821</x:v>
      </x:c>
      <x:c r="S10584" s="1" t="str">
        <x:f t="shared" si="1980"/>
        <x:v>NO</x:v>
      </x:c>
      <x:c r="T10584" s="1">
        <x:f t="shared" si="1981"/>
        <x:v>-9.9999999999999997E+98</x:v>
      </x:c>
    </x:row>
    <x:row r="10585">
      <x:c r="A10585" s="1"/>
      <x:c r="B10585" s="1"/>
      <x:c r="C10585" s="1"/>
      <x:c r="D10585" s="1"/>
      <x:c r="E10585" s="1"/>
      <x:c r="F10585" s="1"/>
      <x:c r="G10585" s="1"/>
      <x:c r="H10585" s="1"/>
      <x:c r="I10585" s="53">
        <x:f t="shared" si="1970"/>
        <x:v>16</x:v>
      </x:c>
      <x:c r="J10585" s="53">
        <x:f t="shared" si="1971"/>
        <x:v>3</x:v>
      </x:c>
      <x:c r="K10585" s="53">
        <x:f t="shared" si="1972"/>
        <x:v>30</x:v>
      </x:c>
      <x:c r="L10585" s="53">
        <x:f t="shared" si="1973"/>
        <x:v>49</x:v>
      </x:c>
      <x:c r="M10585" s="54">
        <x:f t="shared" si="1974"/>
        <x:v>8673.3592926140464</x:v>
      </x:c>
      <x:c r="N10585" s="54">
        <x:f t="shared" si="1975"/>
        <x:v>5.5231661754264207</x:v>
      </x:c>
      <x:c r="O10585" s="55">
        <x:f t="shared" si="1976"/>
        <x:v>228082</x:v>
      </x:c>
      <x:c r="P10585" s="55">
        <x:f t="shared" si="1977"/>
        <x:v>41800</x:v>
      </x:c>
      <x:c r="Q10585" s="55">
        <x:f t="shared" si="1978"/>
        <x:v>163079.15438566051</x:v>
      </x:c>
      <x:c r="R10585" s="55">
        <x:f t="shared" si="1979"/>
        <x:v>3202.8456143394869</x:v>
      </x:c>
      <x:c r="S10585" s="1" t="str">
        <x:f t="shared" si="1980"/>
        <x:v>NO</x:v>
      </x:c>
      <x:c r="T10585" s="1">
        <x:f t="shared" si="1981"/>
        <x:v>-9.9999999999999997E+98</x:v>
      </x:c>
    </x:row>
    <x:row r="10586">
      <x:c r="A10586" s="1"/>
      <x:c r="B10586" s="1"/>
      <x:c r="C10586" s="1"/>
      <x:c r="D10586" s="1"/>
      <x:c r="E10586" s="1"/>
      <x:c r="F10586" s="1"/>
      <x:c r="G10586" s="1"/>
      <x:c r="H10586" s="1"/>
      <x:c r="I10586" s="53">
        <x:f t="shared" si="1970"/>
        <x:v>16</x:v>
      </x:c>
      <x:c r="J10586" s="53">
        <x:f t="shared" si="1971"/>
        <x:v>4</x:v>
      </x:c>
      <x:c r="K10586" s="53">
        <x:f t="shared" si="1972"/>
        <x:v>0</x:v>
      </x:c>
      <x:c r="L10586" s="53">
        <x:f t="shared" si="1973"/>
        <x:v>20</x:v>
      </x:c>
      <x:c r="M10586" s="54">
        <x:f t="shared" si="1974"/>
        <x:v>6749.2186472293979</x:v>
      </x:c>
      <x:c r="N10586" s="54">
        <x:f t="shared" si="1975"/>
        <x:v>4.1869573939093039</x:v>
      </x:c>
      <x:c r="O10586" s="55">
        <x:f t="shared" si="1976"/>
        <x:v>149176</x:v>
      </x:c>
      <x:c r="P10586" s="55">
        <x:f t="shared" si="1977"/>
        <x:v>15840</x:v>
      </x:c>
      <x:c r="Q10586" s="55">
        <x:f t="shared" si="1978"/>
        <x:v>129673.9348477326</x:v>
      </x:c>
      <x:c r="R10586" s="55">
        <x:f t="shared" si="1979"/>
        <x:v>-16337.934847732598</x:v>
      </x:c>
      <x:c r="S10586" s="1" t="str">
        <x:f t="shared" si="1980"/>
        <x:v>NO</x:v>
      </x:c>
      <x:c r="T10586" s="1">
        <x:f t="shared" si="1981"/>
        <x:v>-9.9999999999999997E+98</x:v>
      </x:c>
    </x:row>
    <x:row r="10587">
      <x:c r="A10587" s="1"/>
      <x:c r="B10587" s="1"/>
      <x:c r="C10587" s="1"/>
      <x:c r="D10587" s="1"/>
      <x:c r="E10587" s="1"/>
      <x:c r="F10587" s="1"/>
      <x:c r="G10587" s="1"/>
      <x:c r="H10587" s="1"/>
      <x:c r="I10587" s="53">
        <x:f t="shared" si="1970"/>
        <x:v>16</x:v>
      </x:c>
      <x:c r="J10587" s="53">
        <x:f t="shared" si="1971"/>
        <x:v>4</x:v>
      </x:c>
      <x:c r="K10587" s="53">
        <x:f t="shared" si="1972"/>
        <x:v>1</x:v>
      </x:c>
      <x:c r="L10587" s="53">
        <x:f t="shared" si="1973"/>
        <x:v>21</x:v>
      </x:c>
      <x:c r="M10587" s="54">
        <x:f t="shared" si="1974"/>
        <x:v>6794.7811472293979</x:v>
      </x:c>
      <x:c r="N10587" s="54">
        <x:f t="shared" si="1975"/>
        <x:v>4.2185980189093044</x:v>
      </x:c>
      <x:c r="O10587" s="55">
        <x:f t="shared" si="1976"/>
        <x:v>151876</x:v>
      </x:c>
      <x:c r="P10587" s="55">
        <x:f t="shared" si="1977"/>
        <x:v>16720</x:v>
      </x:c>
      <x:c r="Q10587" s="55">
        <x:f t="shared" si="1978"/>
        <x:v>130464.9504727326</x:v>
      </x:c>
      <x:c r="R10587" s="55">
        <x:f t="shared" si="1979"/>
        <x:v>-15308.950472732598</x:v>
      </x:c>
      <x:c r="S10587" s="1" t="str">
        <x:f t="shared" si="1980"/>
        <x:v>NO</x:v>
      </x:c>
      <x:c r="T10587" s="1">
        <x:f t="shared" si="1981"/>
        <x:v>-9.9999999999999997E+98</x:v>
      </x:c>
    </x:row>
    <x:row r="10588">
      <x:c r="A10588" s="1"/>
      <x:c r="B10588" s="1"/>
      <x:c r="C10588" s="1"/>
      <x:c r="D10588" s="1"/>
      <x:c r="E10588" s="1"/>
      <x:c r="F10588" s="1"/>
      <x:c r="G10588" s="1"/>
      <x:c r="H10588" s="1"/>
      <x:c r="I10588" s="53">
        <x:f t="shared" si="1970"/>
        <x:v>16</x:v>
      </x:c>
      <x:c r="J10588" s="53">
        <x:f t="shared" si="1971"/>
        <x:v>4</x:v>
      </x:c>
      <x:c r="K10588" s="53">
        <x:f t="shared" si="1972"/>
        <x:v>2</x:v>
      </x:c>
      <x:c r="L10588" s="53">
        <x:f t="shared" si="1973"/>
        <x:v>22</x:v>
      </x:c>
      <x:c r="M10588" s="54">
        <x:f t="shared" si="1974"/>
        <x:v>6841.4827097293983</x:v>
      </x:c>
      <x:c r="N10588" s="54">
        <x:f t="shared" si="1975"/>
        <x:v>4.2510296595343045</x:v>
      </x:c>
      <x:c r="O10588" s="55">
        <x:f t="shared" si="1976"/>
        <x:v>154576</x:v>
      </x:c>
      <x:c r="P10588" s="55">
        <x:f t="shared" si="1977"/>
        <x:v>17600</x:v>
      </x:c>
      <x:c r="Q10588" s="55">
        <x:f t="shared" si="1978"/>
        <x:v>131275.7414883576</x:v>
      </x:c>
      <x:c r="R10588" s="55">
        <x:f t="shared" si="1979"/>
        <x:v>-14299.741488357598</x:v>
      </x:c>
      <x:c r="S10588" s="1" t="str">
        <x:f t="shared" si="1980"/>
        <x:v>NO</x:v>
      </x:c>
      <x:c r="T10588" s="1">
        <x:f t="shared" si="1981"/>
        <x:v>-9.9999999999999997E+98</x:v>
      </x:c>
    </x:row>
    <x:row r="10589">
      <x:c r="A10589" s="1"/>
      <x:c r="B10589" s="1"/>
      <x:c r="C10589" s="1"/>
      <x:c r="D10589" s="1"/>
      <x:c r="E10589" s="1"/>
      <x:c r="F10589" s="1"/>
      <x:c r="G10589" s="1"/>
      <x:c r="H10589" s="1"/>
      <x:c r="I10589" s="53">
        <x:f t="shared" si="1970"/>
        <x:v>16</x:v>
      </x:c>
      <x:c r="J10589" s="53">
        <x:f t="shared" si="1971"/>
        <x:v>4</x:v>
      </x:c>
      <x:c r="K10589" s="53">
        <x:f t="shared" si="1972"/>
        <x:v>3</x:v>
      </x:c>
      <x:c r="L10589" s="53">
        <x:f t="shared" si="1973"/>
        <x:v>23</x:v>
      </x:c>
      <x:c r="M10589" s="54">
        <x:f t="shared" si="1974"/>
        <x:v>6889.3446921512732</x:v>
      </x:c>
      <x:c r="N10589" s="54">
        <x:f t="shared" si="1975"/>
        <x:v>4.2842671473272729</x:v>
      </x:c>
      <x:c r="O10589" s="55">
        <x:f t="shared" si="1976"/>
        <x:v>157276</x:v>
      </x:c>
      <x:c r="P10589" s="55">
        <x:f t="shared" si="1977"/>
        <x:v>18480</x:v>
      </x:c>
      <x:c r="Q10589" s="55">
        <x:f t="shared" si="1978"/>
        <x:v>132106.67868318182</x:v>
      </x:c>
      <x:c r="R10589" s="55">
        <x:f t="shared" si="1979"/>
        <x:v>-13310.678683181817</x:v>
      </x:c>
      <x:c r="S10589" s="1" t="str">
        <x:f t="shared" si="1980"/>
        <x:v>NO</x:v>
      </x:c>
      <x:c r="T10589" s="1">
        <x:f t="shared" si="1981"/>
        <x:v>-9.9999999999999997E+98</x:v>
      </x:c>
    </x:row>
    <x:row r="10590">
      <x:c r="A10590" s="1"/>
      <x:c r="B10590" s="1"/>
      <x:c r="C10590" s="1"/>
      <x:c r="D10590" s="1"/>
      <x:c r="E10590" s="1"/>
      <x:c r="F10590" s="1"/>
      <x:c r="G10590" s="1"/>
      <x:c r="H10590" s="1"/>
      <x:c r="I10590" s="53">
        <x:f t="shared" si="1970"/>
        <x:v>16</x:v>
      </x:c>
      <x:c r="J10590" s="53">
        <x:f t="shared" si="1971"/>
        <x:v>4</x:v>
      </x:c>
      <x:c r="K10590" s="53">
        <x:f t="shared" si="1972"/>
        <x:v>4</x:v>
      </x:c>
      <x:c r="L10590" s="53">
        <x:f t="shared" si="1973"/>
        <x:v>24</x:v>
      </x:c>
      <x:c r="M10590" s="54">
        <x:f t="shared" si="1974"/>
        <x:v>6938.3888078739292</x:v>
      </x:c>
      <x:c r="N10590" s="54">
        <x:f t="shared" si="1975"/>
        <x:v>4.3183255610235616</x:v>
      </x:c>
      <x:c r="O10590" s="55">
        <x:f t="shared" si="1976"/>
        <x:v>159976</x:v>
      </x:c>
      <x:c r="P10590" s="55">
        <x:f t="shared" si="1977"/>
        <x:v>19360</x:v>
      </x:c>
      <x:c r="Q10590" s="55">
        <x:f t="shared" si="1978"/>
        <x:v>132958.13902558904</x:v>
      </x:c>
      <x:c r="R10590" s="55">
        <x:f t="shared" si="1979"/>
        <x:v>-12342.139025589044</x:v>
      </x:c>
      <x:c r="S10590" s="1" t="str">
        <x:f t="shared" si="1980"/>
        <x:v>NO</x:v>
      </x:c>
      <x:c r="T10590" s="1">
        <x:f t="shared" si="1981"/>
        <x:v>-9.9999999999999997E+98</x:v>
      </x:c>
    </x:row>
    <x:row r="10591">
      <x:c r="A10591" s="1"/>
      <x:c r="B10591" s="1"/>
      <x:c r="C10591" s="1"/>
      <x:c r="D10591" s="1"/>
      <x:c r="E10591" s="1"/>
      <x:c r="F10591" s="1"/>
      <x:c r="G10591" s="1"/>
      <x:c r="H10591" s="1"/>
      <x:c r="I10591" s="53">
        <x:f t="shared" si="1970"/>
        <x:v>16</x:v>
      </x:c>
      <x:c r="J10591" s="53">
        <x:f t="shared" si="1971"/>
        <x:v>4</x:v>
      </x:c>
      <x:c r="K10591" s="53">
        <x:f t="shared" si="1972"/>
        <x:v>5</x:v>
      </x:c>
      <x:c r="L10591" s="53">
        <x:f t="shared" si="1973"/>
        <x:v>25</x:v>
      </x:c>
      <x:c r="M10591" s="54">
        <x:f t="shared" si="1974"/>
        <x:v>6988.6371317951325</x:v>
      </x:c>
      <x:c r="N10591" s="54">
        <x:f t="shared" si="1975"/>
        <x:v>4.3532202304132861</x:v>
      </x:c>
      <x:c r="O10591" s="55">
        <x:f t="shared" si="1976"/>
        <x:v>162676</x:v>
      </x:c>
      <x:c r="P10591" s="55">
        <x:f t="shared" si="1977"/>
        <x:v>20240</x:v>
      </x:c>
      <x:c r="Q10591" s="55">
        <x:f t="shared" si="1978"/>
        <x:v>133830.50576033216</x:v>
      </x:c>
      <x:c r="R10591" s="55">
        <x:f t="shared" si="1979"/>
        <x:v>-11394.505760332162</x:v>
      </x:c>
      <x:c r="S10591" s="1" t="str">
        <x:f t="shared" si="1980"/>
        <x:v>NO</x:v>
      </x:c>
      <x:c r="T10591" s="1">
        <x:f t="shared" si="1981"/>
        <x:v>-9.9999999999999997E+98</x:v>
      </x:c>
    </x:row>
    <x:row r="10592">
      <x:c r="A10592" s="1"/>
      <x:c r="B10592" s="1"/>
      <x:c r="C10592" s="1"/>
      <x:c r="D10592" s="1"/>
      <x:c r="E10592" s="1"/>
      <x:c r="F10592" s="1"/>
      <x:c r="G10592" s="1"/>
      <x:c r="H10592" s="1"/>
      <x:c r="I10592" s="53">
        <x:f t="shared" si="1970"/>
        <x:v>16</x:v>
      </x:c>
      <x:c r="J10592" s="53">
        <x:f t="shared" si="1971"/>
        <x:v>4</x:v>
      </x:c>
      <x:c r="K10592" s="53">
        <x:f t="shared" si="1972"/>
        <x:v>6</x:v>
      </x:c>
      <x:c r="L10592" s="53">
        <x:f t="shared" si="1973"/>
        <x:v>26</x:v>
      </x:c>
      <x:c r="M10592" s="54">
        <x:f t="shared" si="1974"/>
        <x:v>7040.1121059767656</x:v>
      </x:c>
      <x:c r="N10592" s="54">
        <x:f t="shared" si="1975"/>
        <x:v>4.388966740261643</x:v>
      </x:c>
      <x:c r="O10592" s="55">
        <x:f t="shared" si="1976"/>
        <x:v>165376</x:v>
      </x:c>
      <x:c r="P10592" s="55">
        <x:f t="shared" si="1977"/>
        <x:v>21120</x:v>
      </x:c>
      <x:c r="Q10592" s="55">
        <x:f t="shared" si="1978"/>
        <x:v>134724.16850654106</x:v>
      </x:c>
      <x:c r="R10592" s="55">
        <x:f t="shared" si="1979"/>
        <x:v>-10468.168506541057</x:v>
      </x:c>
      <x:c r="S10592" s="1" t="str">
        <x:f t="shared" si="1980"/>
        <x:v>NO</x:v>
      </x:c>
      <x:c r="T10592" s="1">
        <x:f t="shared" si="1981"/>
        <x:v>-9.9999999999999997E+98</x:v>
      </x:c>
    </x:row>
    <x:row r="10593">
      <x:c r="A10593" s="1"/>
      <x:c r="B10593" s="1"/>
      <x:c r="C10593" s="1"/>
      <x:c r="D10593" s="1"/>
      <x:c r="E10593" s="1"/>
      <x:c r="F10593" s="1"/>
      <x:c r="G10593" s="1"/>
      <x:c r="H10593" s="1"/>
      <x:c r="I10593" s="53">
        <x:f t="shared" si="1970"/>
        <x:v>16</x:v>
      </x:c>
      <x:c r="J10593" s="53">
        <x:f t="shared" si="1971"/>
        <x:v>4</x:v>
      </x:c>
      <x:c r="K10593" s="53">
        <x:f t="shared" si="1972"/>
        <x:v>7</x:v>
      </x:c>
      <x:c r="L10593" s="53">
        <x:f t="shared" si="1973"/>
        <x:v>27</x:v>
      </x:c>
      <x:c r="M10593" s="54">
        <x:f t="shared" si="1974"/>
        <x:v>7092.8365453747265</x:v>
      </x:c>
      <x:c r="N10593" s="54">
        <x:f t="shared" si="1975"/>
        <x:v>4.4255809342880044</x:v>
      </x:c>
      <x:c r="O10593" s="55">
        <x:f t="shared" si="1976"/>
        <x:v>168076</x:v>
      </x:c>
      <x:c r="P10593" s="55">
        <x:f t="shared" si="1977"/>
        <x:v>22000</x:v>
      </x:c>
      <x:c r="Q10593" s="55">
        <x:f t="shared" si="1978"/>
        <x:v>135639.52335720012</x:v>
      </x:c>
      <x:c r="R10593" s="55">
        <x:f t="shared" si="1979"/>
        <x:v>-9563.5233572001162</x:v>
      </x:c>
      <x:c r="S10593" s="1" t="str">
        <x:f t="shared" si="1980"/>
        <x:v>NO</x:v>
      </x:c>
      <x:c r="T10593" s="1">
        <x:f t="shared" si="1981"/>
        <x:v>-9.9999999999999997E+98</x:v>
      </x:c>
    </x:row>
    <x:row r="10594">
      <x:c r="A10594" s="1"/>
      <x:c r="B10594" s="1"/>
      <x:c r="C10594" s="1"/>
      <x:c r="D10594" s="1"/>
      <x:c r="E10594" s="1"/>
      <x:c r="F10594" s="1"/>
      <x:c r="G10594" s="1"/>
      <x:c r="H10594" s="1"/>
      <x:c r="I10594" s="53">
        <x:f t="shared" si="1970"/>
        <x:v>16</x:v>
      </x:c>
      <x:c r="J10594" s="53">
        <x:f t="shared" si="1971"/>
        <x:v>4</x:v>
      </x:c>
      <x:c r="K10594" s="53">
        <x:f t="shared" si="1972"/>
        <x:v>8</x:v>
      </x:c>
      <x:c r="L10594" s="53">
        <x:f t="shared" si="1973"/>
        <x:v>28</x:v>
      </x:c>
      <x:c r="M10594" s="54">
        <x:f t="shared" si="1974"/>
        <x:v>7146.8336436547061</x:v>
      </x:c>
      <x:c r="N10594" s="54">
        <x:f t="shared" si="1975"/>
        <x:v>4.4630789192046567</x:v>
      </x:c>
      <x:c r="O10594" s="55">
        <x:f t="shared" si="1976"/>
        <x:v>170776</x:v>
      </x:c>
      <x:c r="P10594" s="55">
        <x:f t="shared" si="1977"/>
        <x:v>22880</x:v>
      </x:c>
      <x:c r="Q10594" s="55">
        <x:f t="shared" si="1978"/>
        <x:v>136576.97298011644</x:v>
      </x:c>
      <x:c r="R10594" s="55">
        <x:f t="shared" si="1979"/>
        <x:v>-8680.9729801164358</x:v>
      </x:c>
      <x:c r="S10594" s="1" t="str">
        <x:f t="shared" si="1980"/>
        <x:v>NO</x:v>
      </x:c>
      <x:c r="T10594" s="1">
        <x:f t="shared" si="1981"/>
        <x:v>-9.9999999999999997E+98</x:v>
      </x:c>
    </x:row>
    <x:row r="10595">
      <x:c r="A10595" s="1"/>
      <x:c r="B10595" s="1"/>
      <x:c r="C10595" s="1"/>
      <x:c r="D10595" s="1"/>
      <x:c r="E10595" s="1"/>
      <x:c r="F10595" s="1"/>
      <x:c r="G10595" s="1"/>
      <x:c r="H10595" s="1"/>
      <x:c r="I10595" s="53">
        <x:f t="shared" si="1970"/>
        <x:v>16</x:v>
      </x:c>
      <x:c r="J10595" s="53">
        <x:f t="shared" si="1971"/>
        <x:v>4</x:v>
      </x:c>
      <x:c r="K10595" s="53">
        <x:f t="shared" si="1972"/>
        <x:v>9</x:v>
      </x:c>
      <x:c r="L10595" s="53">
        <x:f t="shared" si="1973"/>
        <x:v>29</x:v>
      </x:c>
      <x:c r="M10595" s="54">
        <x:f t="shared" si="1974"/>
        <x:v>7202.126979095101</x:v>
      </x:c>
      <x:c r="N10595" s="54">
        <x:f t="shared" si="1975"/>
        <x:v>4.5014770688160421</x:v>
      </x:c>
      <x:c r="O10595" s="55">
        <x:f t="shared" si="1976"/>
        <x:v>173476</x:v>
      </x:c>
      <x:c r="P10595" s="55">
        <x:f t="shared" si="1977"/>
        <x:v>23760</x:v>
      </x:c>
      <x:c r="Q10595" s="55">
        <x:f t="shared" si="1978"/>
        <x:v>137536.92672040104</x:v>
      </x:c>
      <x:c r="R10595" s="55">
        <x:f t="shared" si="1979"/>
        <x:v>-7820.9267204010393</x:v>
      </x:c>
      <x:c r="S10595" s="1" t="str">
        <x:f t="shared" si="1980"/>
        <x:v>NO</x:v>
      </x:c>
      <x:c r="T10595" s="1">
        <x:f t="shared" si="1981"/>
        <x:v>-9.9999999999999997E+98</x:v>
      </x:c>
    </x:row>
    <x:row r="10596">
      <x:c r="A10596" s="1"/>
      <x:c r="B10596" s="1"/>
      <x:c r="C10596" s="1"/>
      <x:c r="D10596" s="1"/>
      <x:c r="E10596" s="1"/>
      <x:c r="F10596" s="1"/>
      <x:c r="G10596" s="1"/>
      <x:c r="H10596" s="1"/>
      <x:c r="I10596" s="53">
        <x:f t="shared" si="1970"/>
        <x:v>16</x:v>
      </x:c>
      <x:c r="J10596" s="53">
        <x:f t="shared" si="1971"/>
        <x:v>4</x:v>
      </x:c>
      <x:c r="K10596" s="53">
        <x:f t="shared" si="1972"/>
        <x:v>10</x:v>
      </x:c>
      <x:c r="L10596" s="53">
        <x:f t="shared" si="1973"/>
        <x:v>30</x:v>
      </x:c>
      <x:c r="M10596" s="54">
        <x:f t="shared" si="1974"/>
        <x:v>7258.7405205783134</x:v>
      </x:c>
      <x:c r="N10596" s="54">
        <x:f t="shared" si="1975"/>
        <x:v>4.5407920281793839</x:v>
      </x:c>
      <x:c r="O10596" s="55">
        <x:f t="shared" si="1976"/>
        <x:v>176176</x:v>
      </x:c>
      <x:c r="P10596" s="55">
        <x:f t="shared" si="1977"/>
        <x:v>24640</x:v>
      </x:c>
      <x:c r="Q10596" s="55">
        <x:f t="shared" si="1978"/>
        <x:v>138519.8007044846</x:v>
      </x:c>
      <x:c r="R10596" s="55">
        <x:f t="shared" si="1979"/>
        <x:v>-6983.8007044846017</x:v>
      </x:c>
      <x:c r="S10596" s="1" t="str">
        <x:f t="shared" si="1980"/>
        <x:v>NO</x:v>
      </x:c>
      <x:c r="T10596" s="1">
        <x:f t="shared" si="1981"/>
        <x:v>-9.9999999999999997E+98</x:v>
      </x:c>
    </x:row>
    <x:row r="10597">
      <x:c r="A10597" s="1"/>
      <x:c r="B10597" s="1"/>
      <x:c r="C10597" s="1"/>
      <x:c r="D10597" s="1"/>
      <x:c r="E10597" s="1"/>
      <x:c r="F10597" s="1"/>
      <x:c r="G10597" s="1"/>
      <x:c r="H10597" s="1"/>
      <x:c r="I10597" s="53">
        <x:f t="shared" si="1970"/>
        <x:v>16</x:v>
      </x:c>
      <x:c r="J10597" s="53">
        <x:f t="shared" si="1971"/>
        <x:v>4</x:v>
      </x:c>
      <x:c r="K10597" s="53">
        <x:f t="shared" si="1972"/>
        <x:v>11</x:v>
      </x:c>
      <x:c r="L10597" s="53">
        <x:f t="shared" si="1973"/>
        <x:v>31</x:v>
      </x:c>
      <x:c r="M10597" s="54">
        <x:f t="shared" si="1974"/>
        <x:v>7316.6986336717528</x:v>
      </x:c>
      <x:c r="N10597" s="54">
        <x:f t="shared" si="1975"/>
        <x:v>4.581040717827606</x:v>
      </x:c>
      <x:c r="O10597" s="55">
        <x:f t="shared" si="1976"/>
        <x:v>178876</x:v>
      </x:c>
      <x:c r="P10597" s="55">
        <x:f t="shared" si="1977"/>
        <x:v>25520</x:v>
      </x:c>
      <x:c r="Q10597" s="55">
        <x:f t="shared" si="1978"/>
        <x:v>139526.01794569014</x:v>
      </x:c>
      <x:c r="R10597" s="55">
        <x:f t="shared" si="1979"/>
        <x:v>-6170.0179456901387</x:v>
      </x:c>
      <x:c r="S10597" s="1" t="str">
        <x:f t="shared" si="1980"/>
        <x:v>NO</x:v>
      </x:c>
      <x:c r="T10597" s="1">
        <x:f t="shared" si="1981"/>
        <x:v>-9.9999999999999997E+98</x:v>
      </x:c>
    </x:row>
    <x:row r="10598">
      <x:c r="A10598" s="1"/>
      <x:c r="B10598" s="1"/>
      <x:c r="C10598" s="1"/>
      <x:c r="D10598" s="1"/>
      <x:c r="E10598" s="1"/>
      <x:c r="F10598" s="1"/>
      <x:c r="G10598" s="1"/>
      <x:c r="H10598" s="1"/>
      <x:c r="I10598" s="53">
        <x:f t="shared" si="1970"/>
        <x:v>16</x:v>
      </x:c>
      <x:c r="J10598" s="53">
        <x:f t="shared" si="1971"/>
        <x:v>4</x:v>
      </x:c>
      <x:c r="K10598" s="53">
        <x:f t="shared" si="1972"/>
        <x:v>12</x:v>
      </x:c>
      <x:c r="L10598" s="53">
        <x:f t="shared" si="1973"/>
        <x:v>32</x:v>
      </x:c>
      <x:c r="M10598" s="54">
        <x:f t="shared" si="1974"/>
        <x:v>7376.0260867998168</x:v>
      </x:c>
      <x:c r="N10598" s="54">
        <x:f t="shared" si="1975"/>
        <x:v>4.6222403380554287</x:v>
      </x:c>
      <x:c r="O10598" s="55">
        <x:f t="shared" si="1976"/>
        <x:v>181576</x:v>
      </x:c>
      <x:c r="P10598" s="55">
        <x:f t="shared" si="1977"/>
        <x:v>26400</x:v>
      </x:c>
      <x:c r="Q10598" s="55">
        <x:f t="shared" si="1978"/>
        <x:v>140556.00845138571</x:v>
      </x:c>
      <x:c r="R10598" s="55">
        <x:f t="shared" si="1979"/>
        <x:v>-5380.0084513857146</x:v>
      </x:c>
      <x:c r="S10598" s="1" t="str">
        <x:f t="shared" si="1980"/>
        <x:v>NO</x:v>
      </x:c>
      <x:c r="T10598" s="1">
        <x:f t="shared" si="1981"/>
        <x:v>-9.9999999999999997E+98</x:v>
      </x:c>
    </x:row>
    <x:row r="10599">
      <x:c r="A10599" s="1"/>
      <x:c r="B10599" s="1"/>
      <x:c r="C10599" s="1"/>
      <x:c r="D10599" s="1"/>
      <x:c r="E10599" s="1"/>
      <x:c r="F10599" s="1"/>
      <x:c r="G10599" s="1"/>
      <x:c r="H10599" s="1"/>
      <x:c r="I10599" s="53">
        <x:f t="shared" si="1970"/>
        <x:v>16</x:v>
      </x:c>
      <x:c r="J10599" s="53">
        <x:f t="shared" si="1971"/>
        <x:v>4</x:v>
      </x:c>
      <x:c r="K10599" s="53">
        <x:f t="shared" si="1972"/>
        <x:v>13</x:v>
      </x:c>
      <x:c r="L10599" s="53">
        <x:f t="shared" si="1973"/>
        <x:v>33</x:v>
      </x:c>
      <x:c r="M10599" s="54">
        <x:f t="shared" si="1974"/>
        <x:v>7436.7480575082009</x:v>
      </x:c>
      <x:c r="N10599" s="54">
        <x:f t="shared" si="1975"/>
        <x:v>4.664408373269584</x:v>
      </x:c>
      <x:c r="O10599" s="55">
        <x:f t="shared" si="1976"/>
        <x:v>184276</x:v>
      </x:c>
      <x:c r="P10599" s="55">
        <x:f t="shared" si="1977"/>
        <x:v>27280</x:v>
      </x:c>
      <x:c r="Q10599" s="55">
        <x:f t="shared" si="1978"/>
        <x:v>141610.20933173958</x:v>
      </x:c>
      <x:c r="R10599" s="55">
        <x:f t="shared" si="1979"/>
        <x:v>-4614.2093317395775</x:v>
      </x:c>
      <x:c r="S10599" s="1" t="str">
        <x:f t="shared" si="1980"/>
        <x:v>NO</x:v>
      </x:c>
      <x:c r="T10599" s="1">
        <x:f t="shared" si="1981"/>
        <x:v>-9.9999999999999997E+98</x:v>
      </x:c>
    </x:row>
    <x:row r="10600">
      <x:c r="A10600" s="1"/>
      <x:c r="B10600" s="1"/>
      <x:c r="C10600" s="1"/>
      <x:c r="D10600" s="1"/>
      <x:c r="E10600" s="1"/>
      <x:c r="F10600" s="1"/>
      <x:c r="G10600" s="1"/>
      <x:c r="H10600" s="1"/>
      <x:c r="I10600" s="53">
        <x:f t="shared" si="1970"/>
        <x:v>16</x:v>
      </x:c>
      <x:c r="J10600" s="53">
        <x:f t="shared" si="1971"/>
        <x:v>4</x:v>
      </x:c>
      <x:c r="K10600" s="53">
        <x:f t="shared" si="1972"/>
        <x:v>14</x:v>
      </x:c>
      <x:c r="L10600" s="53">
        <x:f t="shared" si="1973"/>
        <x:v>34</x:v>
      </x:c>
      <x:c r="M10600" s="54">
        <x:f t="shared" si="1974"/>
        <x:v>7498.8901388218628</x:v>
      </x:c>
      <x:c r="N10600" s="54">
        <x:f t="shared" si="1975"/>
        <x:v>4.7075625964040713</x:v>
      </x:c>
      <x:c r="O10600" s="55">
        <x:f t="shared" si="1976"/>
        <x:v>186976</x:v>
      </x:c>
      <x:c r="P10600" s="55">
        <x:f t="shared" si="1977"/>
        <x:v>28160</x:v>
      </x:c>
      <x:c r="Q10600" s="55">
        <x:f t="shared" si="1978"/>
        <x:v>142689.06491010176</x:v>
      </x:c>
      <x:c r="R10600" s="55">
        <x:f t="shared" si="1979"/>
        <x:v>-3873.0649101017625</x:v>
      </x:c>
      <x:c r="S10600" s="1" t="str">
        <x:f t="shared" si="1980"/>
        <x:v>NO</x:v>
      </x:c>
      <x:c r="T10600" s="1">
        <x:f t="shared" si="1981"/>
        <x:v>-9.9999999999999997E+98</x:v>
      </x:c>
    </x:row>
    <x:row r="10601">
      <x:c r="A10601" s="1"/>
      <x:c r="B10601" s="1"/>
      <x:c r="C10601" s="1"/>
      <x:c r="D10601" s="1"/>
      <x:c r="E10601" s="1"/>
      <x:c r="F10601" s="1"/>
      <x:c r="G10601" s="1"/>
      <x:c r="H10601" s="1"/>
      <x:c r="I10601" s="53">
        <x:f t="shared" si="1970"/>
        <x:v>16</x:v>
      </x:c>
      <x:c r="J10601" s="53">
        <x:f t="shared" si="1971"/>
        <x:v>4</x:v>
      </x:c>
      <x:c r="K10601" s="53">
        <x:f t="shared" si="1972"/>
        <x:v>15</x:v>
      </x:c>
      <x:c r="L10601" s="53">
        <x:f t="shared" si="1973"/>
        <x:v>35</x:v>
      </x:c>
      <x:c r="M10601" s="54">
        <x:f t="shared" si="1974"/>
        <x:v>7562.4783456980094</x:v>
      </x:c>
      <x:c r="N10601" s="54">
        <x:f t="shared" si="1975"/>
        <x:v>4.751721073401395</x:v>
      </x:c>
      <x:c r="O10601" s="55">
        <x:f t="shared" si="1976"/>
        <x:v>189676</x:v>
      </x:c>
      <x:c r="P10601" s="55">
        <x:f t="shared" si="1977"/>
        <x:v>29040</x:v>
      </x:c>
      <x:c r="Q10601" s="55">
        <x:f t="shared" si="1978"/>
        <x:v>143793.02683503489</x:v>
      </x:c>
      <x:c r="R10601" s="55">
        <x:f t="shared" si="1979"/>
        <x:v>-3157.0268350348924</x:v>
      </x:c>
      <x:c r="S10601" s="1" t="str">
        <x:f t="shared" si="1980"/>
        <x:v>NO</x:v>
      </x:c>
      <x:c r="T10601" s="1">
        <x:f t="shared" si="1981"/>
        <x:v>-9.9999999999999997E+98</x:v>
      </x:c>
    </x:row>
    <x:row r="10602">
      <x:c r="A10602" s="1"/>
      <x:c r="B10602" s="1"/>
      <x:c r="C10602" s="1"/>
      <x:c r="D10602" s="1"/>
      <x:c r="E10602" s="1"/>
      <x:c r="F10602" s="1"/>
      <x:c r="G10602" s="1"/>
      <x:c r="H10602" s="1"/>
      <x:c r="I10602" s="53">
        <x:f t="shared" si="1970"/>
        <x:v>16</x:v>
      </x:c>
      <x:c r="J10602" s="53">
        <x:f t="shared" si="1971"/>
        <x:v>4</x:v>
      </x:c>
      <x:c r="K10602" s="53">
        <x:f t="shared" si="1972"/>
        <x:v>16</x:v>
      </x:c>
      <x:c r="L10602" s="53">
        <x:f t="shared" si="1973"/>
        <x:v>36</x:v>
      </x:c>
      <x:c r="M10602" s="54">
        <x:f t="shared" si="1974"/>
        <x:v>7627.539121575498</x:v>
      </x:c>
      <x:c r="N10602" s="54">
        <x:f t="shared" si="1975"/>
        <x:v>4.7969021677607628</x:v>
      </x:c>
      <x:c r="O10602" s="55">
        <x:f t="shared" si="1976"/>
        <x:v>192376</x:v>
      </x:c>
      <x:c r="P10602" s="55">
        <x:f t="shared" si="1977"/>
        <x:v>29920</x:v>
      </x:c>
      <x:c r="Q10602" s="55">
        <x:f t="shared" si="1978"/>
        <x:v>144922.55419401906</x:v>
      </x:c>
      <x:c r="R10602" s="55">
        <x:f t="shared" si="1979"/>
        <x:v>-2466.5541940190597</x:v>
      </x:c>
      <x:c r="S10602" s="1" t="str">
        <x:f t="shared" si="1980"/>
        <x:v>NO</x:v>
      </x:c>
      <x:c r="T10602" s="1">
        <x:f t="shared" si="1981"/>
        <x:v>-9.9999999999999997E+98</x:v>
      </x:c>
    </x:row>
    <x:row r="10603">
      <x:c r="A10603" s="1"/>
      <x:c r="B10603" s="1"/>
      <x:c r="C10603" s="1"/>
      <x:c r="D10603" s="1"/>
      <x:c r="E10603" s="1"/>
      <x:c r="F10603" s="1"/>
      <x:c r="G10603" s="1"/>
      <x:c r="H10603" s="1"/>
      <x:c r="I10603" s="53">
        <x:f t="shared" si="1970"/>
        <x:v>16</x:v>
      </x:c>
      <x:c r="J10603" s="53">
        <x:f t="shared" si="1971"/>
        <x:v>4</x:v>
      </x:c>
      <x:c r="K10603" s="53">
        <x:f t="shared" si="1972"/>
        <x:v>17</x:v>
      </x:c>
      <x:c r="L10603" s="53">
        <x:f t="shared" si="1973"/>
        <x:v>37</x:v>
      </x:c>
      <x:c r="M10603" s="54">
        <x:f t="shared" si="1974"/>
        <x:v>7694.0993450220385</x:v>
      </x:c>
      <x:c r="N10603" s="54">
        <x:f t="shared" si="1975"/>
        <x:v>4.8431245451541933</x:v>
      </x:c>
      <x:c r="O10603" s="55">
        <x:f t="shared" si="1976"/>
        <x:v>195076</x:v>
      </x:c>
      <x:c r="P10603" s="55">
        <x:f t="shared" si="1977"/>
        <x:v>30800</x:v>
      </x:c>
      <x:c r="Q10603" s="55">
        <x:f t="shared" si="1978"/>
        <x:v>146078.11362885483</x:v>
      </x:c>
      <x:c r="R10603" s="55">
        <x:f t="shared" si="1979"/>
        <x:v>-1802.1136288548296</x:v>
      </x:c>
      <x:c r="S10603" s="1" t="str">
        <x:f t="shared" si="1980"/>
        <x:v>NO</x:v>
      </x:c>
      <x:c r="T10603" s="1">
        <x:f t="shared" si="1981"/>
        <x:v>-9.9999999999999997E+98</x:v>
      </x:c>
    </x:row>
    <x:row r="10604">
      <x:c r="A10604" s="1"/>
      <x:c r="B10604" s="1"/>
      <x:c r="C10604" s="1"/>
      <x:c r="D10604" s="1"/>
      <x:c r="E10604" s="1"/>
      <x:c r="F10604" s="1"/>
      <x:c r="G10604" s="1"/>
      <x:c r="H10604" s="1"/>
      <x:c r="I10604" s="53">
        <x:f t="shared" si="1970"/>
        <x:v>16</x:v>
      </x:c>
      <x:c r="J10604" s="53">
        <x:f t="shared" si="1971"/>
        <x:v>4</x:v>
      </x:c>
      <x:c r="K10604" s="53">
        <x:f t="shared" si="1972"/>
        <x:v>18</x:v>
      </x:c>
      <x:c r="L10604" s="53">
        <x:f t="shared" si="1973"/>
        <x:v>38</x:v>
      </x:c>
      <x:c r="M10604" s="54">
        <x:f t="shared" si="1974"/>
        <x:v>7762.1863364806259</x:v>
      </x:c>
      <x:c r="N10604" s="54">
        <x:f t="shared" si="1975"/>
        <x:v>4.8904071781115457</x:v>
      </x:c>
      <x:c r="O10604" s="55">
        <x:f t="shared" si="1976"/>
        <x:v>197776</x:v>
      </x:c>
      <x:c r="P10604" s="55">
        <x:f t="shared" si="1977"/>
        <x:v>31680</x:v>
      </x:c>
      <x:c r="Q10604" s="55">
        <x:f t="shared" si="1978"/>
        <x:v>147260.17945278864</x:v>
      </x:c>
      <x:c r="R10604" s="55">
        <x:f t="shared" si="1979"/>
        <x:v>-1164.1794527886377</x:v>
      </x:c>
      <x:c r="S10604" s="1" t="str">
        <x:f t="shared" si="1980"/>
        <x:v>NO</x:v>
      </x:c>
      <x:c r="T10604" s="1">
        <x:f t="shared" si="1981"/>
        <x:v>-9.9999999999999997E+98</x:v>
      </x:c>
    </x:row>
    <x:row r="10605">
      <x:c r="A10605" s="1"/>
      <x:c r="B10605" s="1"/>
      <x:c r="C10605" s="1"/>
      <x:c r="D10605" s="1"/>
      <x:c r="E10605" s="1"/>
      <x:c r="F10605" s="1"/>
      <x:c r="G10605" s="1"/>
      <x:c r="H10605" s="1"/>
      <x:c r="I10605" s="53">
        <x:f t="shared" si="1970"/>
        <x:v>16</x:v>
      </x:c>
      <x:c r="J10605" s="53">
        <x:f t="shared" si="1971"/>
        <x:v>4</x:v>
      </x:c>
      <x:c r="K10605" s="53">
        <x:f t="shared" si="1972"/>
        <x:v>19</x:v>
      </x:c>
      <x:c r="L10605" s="53">
        <x:f t="shared" si="1973"/>
        <x:v>39</x:v>
      </x:c>
      <x:c r="M10605" s="54">
        <x:f t="shared" si="1974"/>
        <x:v>7831.8278651166474</x:v>
      </x:c>
      <x:c r="N10605" s="54">
        <x:f t="shared" si="1975"/>
        <x:v>4.9387693507754493</x:v>
      </x:c>
      <x:c r="O10605" s="55">
        <x:f t="shared" si="1976"/>
        <x:v>200476</x:v>
      </x:c>
      <x:c r="P10605" s="55">
        <x:f t="shared" si="1977"/>
        <x:v>32560</x:v>
      </x:c>
      <x:c r="Q10605" s="55">
        <x:f t="shared" si="1978"/>
        <x:v>148469.23376938625</x:v>
      </x:c>
      <x:c r="R10605" s="55">
        <x:f t="shared" si="1979"/>
        <x:v>-553.23376938625006</x:v>
      </x:c>
      <x:c r="S10605" s="1" t="str">
        <x:f t="shared" si="1980"/>
        <x:v>NO</x:v>
      </x:c>
      <x:c r="T10605" s="1">
        <x:f t="shared" si="1981"/>
        <x:v>-9.9999999999999997E+98</x:v>
      </x:c>
    </x:row>
    <x:row r="10606">
      <x:c r="A10606" s="1"/>
      <x:c r="B10606" s="1"/>
      <x:c r="C10606" s="1"/>
      <x:c r="D10606" s="1"/>
      <x:c r="E10606" s="1"/>
      <x:c r="F10606" s="1"/>
      <x:c r="G10606" s="1"/>
      <x:c r="H10606" s="1"/>
      <x:c r="I10606" s="53" t="n">
        <x:f t="shared" ref="I10606:I10669" si="1982">INT((ROW()-ROW($I$46))/((CARROT_CAP+1)*(MESCLUN_CAP+1)))</x:f>
        <x:v>16</x:v>
      </x:c>
      <x:c r="J10606" s="53" t="n">
        <x:f t="shared" ref="J10606:J10669" si="1983">MOD(INT((ROW()-ROW($I$46))/(MESCLUN_CAP+1)),CARROT_CAP+1)</x:f>
        <x:v>4</x:v>
      </x:c>
      <x:c r="K10606" s="53" t="n">
        <x:f t="shared" ref="K10606:K10669" si="1984">MOD(ROW()-ROW($I$46),MESCLUN_CAP+1)</x:f>
        <x:v>20</x:v>
      </x:c>
      <x:c r="L10606" s="53" t="n">
        <x:f t="shared" ref="L10606:L10669" si="1985">SUM(I10606:K10606)</x:f>
        <x:v>40</x:v>
      </x:c>
      <x:c r="M10606" s="54" t="n">
        <x:f t="shared" ref="M10606:M10669" si="1986">I10606*TOMATO_HOURS*WEEKS*(1+TOMATO_DIM)^I10606+J10606*CARROT_HOURS*WEEKS*(1+CARROT_DIM)^J10606+K10606*MESCLUN_HOURS*WEEKS*(1+MESCLUN_DIM)^K10606</x:f>
        <x:v>7903.052155767125</x:v>
      </x:c>
      <x:c r="N10606" s="54" t="n">
        <x:f t="shared" ref="N10606:N10669" si="1987">MAX(M10606-FARMER_HOURS,0)/TEMP_HOURS_PER_WORKER</x:f>
        <x:v>4.988230663727171</x:v>
      </x:c>
      <x:c r="O10606" s="55" t="n">
        <x:f t="shared" ref="O10606:O10669" si="1988">I10606*TOMATO_PRICE+J10606*CARROT_PRICE+K10606*MESCLUN_PRICE</x:f>
        <x:v>203176</x:v>
      </x:c>
      <x:c r="P10606" s="55" t="n">
        <x:f t="shared" ref="P10606:P10669" si="1989">I10606*TOMATO_FERTILIZER+J10606*CARROT_FERTILIZER+K10606*MESCLUN_FERTILIZER</x:f>
        <x:v>33440</x:v>
      </x:c>
      <x:c r="Q10606" s="55" t="n">
        <x:f t="shared" ref="Q10606:Q10669" si="1990">MIN(M10606,FARMER_HOURS)*FARMER_RATE+MAX(M10606-FARMER_HOURS,0)*TEMP_RATE</x:f>
        <x:v>149705.76659317926</x:v>
      </x:c>
      <x:c r="R10606" s="55" t="n">
        <x:f t="shared" ref="R10606:R10669" si="1991">O10606-P10606-Q10606-FIXED_COST</x:f>
        <x:v>30.233406820741948</x:v>
      </x:c>
      <x:c r="S10606" s="1" t="str">
        <x:f t="shared" ref="S10606:S10669" si="1992">IF(AND(L10606&lt;=TOTAL_BED_CAP,N10606&lt;=TEMP_WORKER_CAP),"YES","NO")</x:f>
        <x:v>NO</x:v>
      </x:c>
      <x:c r="T10606" s="1" t="n">
        <x:f t="shared" ref="T10606:T10669" si="1993">IF(S10606="YES",R10606,-1E+99)</x:f>
        <x:v>-1e+99</x:v>
      </x:c>
    </x:row>
    <x:row r="10607">
      <x:c r="A10607" s="1"/>
      <x:c r="B10607" s="1"/>
      <x:c r="C10607" s="1"/>
      <x:c r="D10607" s="1"/>
      <x:c r="E10607" s="1"/>
      <x:c r="F10607" s="1"/>
      <x:c r="G10607" s="1"/>
      <x:c r="H10607" s="1"/>
      <x:c r="I10607" s="53">
        <x:f t="shared" si="1982"/>
        <x:v>16</x:v>
      </x:c>
      <x:c r="J10607" s="53">
        <x:f t="shared" si="1983"/>
        <x:v>4</x:v>
      </x:c>
      <x:c r="K10607" s="53">
        <x:f t="shared" si="1984"/>
        <x:v>21</x:v>
      </x:c>
      <x:c r="L10607" s="53">
        <x:f t="shared" si="1985"/>
        <x:v>41</x:v>
      </x:c>
      <x:c r="M10607" s="54">
        <x:f t="shared" si="1986"/>
        <x:v>7975.8878959935682</x:v>
      </x:c>
      <x:c r="N10607" s="54">
        <x:f t="shared" si="1987"/>
        <x:v>5.0388110388844227</x:v>
      </x:c>
      <x:c r="O10607" s="55">
        <x:f t="shared" si="1988"/>
        <x:v>205876</x:v>
      </x:c>
      <x:c r="P10607" s="55">
        <x:f t="shared" si="1989"/>
        <x:v>34320</x:v>
      </x:c>
      <x:c r="Q10607" s="55">
        <x:f t="shared" si="1990"/>
        <x:v>150970.27597211057</x:v>
      </x:c>
      <x:c r="R10607" s="55">
        <x:f t="shared" si="1991"/>
        <x:v>585.72402788943145</x:v>
      </x:c>
      <x:c r="S10607" s="1" t="str">
        <x:f t="shared" si="1992"/>
        <x:v>NO</x:v>
      </x:c>
      <x:c r="T10607" s="1">
        <x:f t="shared" si="1993"/>
        <x:v>-9.9999999999999997E+98</x:v>
      </x:c>
    </x:row>
    <x:row r="10608">
      <x:c r="A10608" s="1"/>
      <x:c r="B10608" s="1"/>
      <x:c r="C10608" s="1"/>
      <x:c r="D10608" s="1"/>
      <x:c r="E10608" s="1"/>
      <x:c r="F10608" s="1"/>
      <x:c r="G10608" s="1"/>
      <x:c r="H10608" s="1"/>
      <x:c r="I10608" s="53">
        <x:f t="shared" si="1982"/>
        <x:v>16</x:v>
      </x:c>
      <x:c r="J10608" s="53">
        <x:f t="shared" si="1983"/>
        <x:v>4</x:v>
      </x:c>
      <x:c r="K10608" s="53">
        <x:f t="shared" si="1984"/>
        <x:v>22</x:v>
      </x:c>
      <x:c r="L10608" s="53">
        <x:f t="shared" si="1985"/>
        <x:v>42</x:v>
      </x:c>
      <x:c r="M10608" s="54">
        <x:f t="shared" si="1986"/>
        <x:v>8050.3642432399647</x:v>
      </x:c>
      <x:c r="N10608" s="54">
        <x:f t="shared" si="1987"/>
        <x:v>5.090530724472198</x:v>
      </x:c>
      <x:c r="O10608" s="55">
        <x:f t="shared" si="1988"/>
        <x:v>208576</x:v>
      </x:c>
      <x:c r="P10608" s="55">
        <x:f t="shared" si="1989"/>
        <x:v>35200</x:v>
      </x:c>
      <x:c r="Q10608" s="55">
        <x:f t="shared" si="1990"/>
        <x:v>152263.26811180494</x:v>
      </x:c>
      <x:c r="R10608" s="55">
        <x:f t="shared" si="1991"/>
        <x:v>1112.7318881950632</x:v>
      </x:c>
      <x:c r="S10608" s="1" t="str">
        <x:f t="shared" si="1992"/>
        <x:v>NO</x:v>
      </x:c>
      <x:c r="T10608" s="1">
        <x:f t="shared" si="1993"/>
        <x:v>-9.9999999999999997E+98</x:v>
      </x:c>
    </x:row>
    <x:row r="10609">
      <x:c r="A10609" s="1"/>
      <x:c r="B10609" s="1"/>
      <x:c r="C10609" s="1"/>
      <x:c r="D10609" s="1"/>
      <x:c r="E10609" s="1"/>
      <x:c r="F10609" s="1"/>
      <x:c r="G10609" s="1"/>
      <x:c r="H10609" s="1"/>
      <x:c r="I10609" s="53">
        <x:f t="shared" si="1982"/>
        <x:v>16</x:v>
      </x:c>
      <x:c r="J10609" s="53">
        <x:f t="shared" si="1983"/>
        <x:v>4</x:v>
      </x:c>
      <x:c r="K10609" s="53">
        <x:f t="shared" si="1984"/>
        <x:v>23</x:v>
      </x:c>
      <x:c r="L10609" s="53">
        <x:f t="shared" si="1985"/>
        <x:v>43</x:v>
      </x:c>
      <x:c r="M10609" s="54">
        <x:f t="shared" si="1986"/>
        <x:v>8126.5108320974014</x:v>
      </x:c>
      <x:c r="N10609" s="54">
        <x:f t="shared" si="1987"/>
        <x:v>5.1434103000676394</x:v>
      </x:c>
      <x:c r="O10609" s="55">
        <x:f t="shared" si="1988"/>
        <x:v>211276</x:v>
      </x:c>
      <x:c r="P10609" s="55">
        <x:f t="shared" si="1989"/>
        <x:v>36080</x:v>
      </x:c>
      <x:c r="Q10609" s="55">
        <x:f t="shared" si="1990"/>
        <x:v>153585.257501691</x:v>
      </x:c>
      <x:c r="R10609" s="55">
        <x:f t="shared" si="1991"/>
        <x:v>1610.7424983090023</x:v>
      </x:c>
      <x:c r="S10609" s="1" t="str">
        <x:f t="shared" si="1992"/>
        <x:v>NO</x:v>
      </x:c>
      <x:c r="T10609" s="1">
        <x:f t="shared" si="1993"/>
        <x:v>-9.9999999999999997E+98</x:v>
      </x:c>
    </x:row>
    <x:row r="10610">
      <x:c r="A10610" s="1"/>
      <x:c r="B10610" s="1"/>
      <x:c r="C10610" s="1"/>
      <x:c r="D10610" s="1"/>
      <x:c r="E10610" s="1"/>
      <x:c r="F10610" s="1"/>
      <x:c r="G10610" s="1"/>
      <x:c r="H10610" s="1"/>
      <x:c r="I10610" s="53">
        <x:f t="shared" si="1982"/>
        <x:v>16</x:v>
      </x:c>
      <x:c r="J10610" s="53">
        <x:f t="shared" si="1983"/>
        <x:v>4</x:v>
      </x:c>
      <x:c r="K10610" s="53">
        <x:f t="shared" si="1984"/>
        <x:v>24</x:v>
      </x:c>
      <x:c r="L10610" s="53">
        <x:f t="shared" si="1985"/>
        <x:v>44</x:v>
      </x:c>
      <x:c r="M10610" s="54">
        <x:f t="shared" si="1986"/>
        <x:v>8204.3577816768975</x:v>
      </x:c>
      <x:c r="N10610" s="54">
        <x:f t="shared" si="1987"/>
        <x:v>5.197470681720068</x:v>
      </x:c>
      <x:c r="O10610" s="55">
        <x:f t="shared" si="1988"/>
        <x:v>213976</x:v>
      </x:c>
      <x:c r="P10610" s="55">
        <x:f t="shared" si="1989"/>
        <x:v>36960</x:v>
      </x:c>
      <x:c r="Q10610" s="55">
        <x:f t="shared" si="1990"/>
        <x:v>154936.76704300169</x:v>
      </x:c>
      <x:c r="R10610" s="55">
        <x:f t="shared" si="1991"/>
        <x:v>2079.2329569983121</x:v>
      </x:c>
      <x:c r="S10610" s="1" t="str">
        <x:f t="shared" si="1992"/>
        <x:v>NO</x:v>
      </x:c>
      <x:c r="T10610" s="1">
        <x:f t="shared" si="1993"/>
        <x:v>-9.9999999999999997E+98</x:v>
      </x:c>
    </x:row>
    <x:row r="10611">
      <x:c r="A10611" s="1"/>
      <x:c r="B10611" s="1"/>
      <x:c r="C10611" s="1"/>
      <x:c r="D10611" s="1"/>
      <x:c r="E10611" s="1"/>
      <x:c r="F10611" s="1"/>
      <x:c r="G10611" s="1"/>
      <x:c r="H10611" s="1"/>
      <x:c r="I10611" s="53">
        <x:f t="shared" si="1982"/>
        <x:v>16</x:v>
      </x:c>
      <x:c r="J10611" s="53">
        <x:f t="shared" si="1983"/>
        <x:v>4</x:v>
      </x:c>
      <x:c r="K10611" s="53">
        <x:f t="shared" si="1984"/>
        <x:v>25</x:v>
      </x:c>
      <x:c r="L10611" s="53">
        <x:f t="shared" si="1985"/>
        <x:v>45</x:v>
      </x:c>
      <x:c r="M10611" s="54">
        <x:f t="shared" si="1986"/>
        <x:v>8283.9357030919946</x:v>
      </x:c>
      <x:c r="N10611" s="54">
        <x:f t="shared" si="1987"/>
        <x:v>5.2527331271472182</x:v>
      </x:c>
      <x:c r="O10611" s="55">
        <x:f t="shared" si="1988"/>
        <x:v>216676</x:v>
      </x:c>
      <x:c r="P10611" s="55">
        <x:f t="shared" si="1989"/>
        <x:v>37840</x:v>
      </x:c>
      <x:c r="Q10611" s="55">
        <x:f t="shared" si="1990"/>
        <x:v>156318.32817868047</x:v>
      </x:c>
      <x:c r="R10611" s="55">
        <x:f t="shared" si="1991"/>
        <x:v>2517.6718213195272</x:v>
      </x:c>
      <x:c r="S10611" s="1" t="str">
        <x:f t="shared" si="1992"/>
        <x:v>NO</x:v>
      </x:c>
      <x:c r="T10611" s="1">
        <x:f t="shared" si="1993"/>
        <x:v>-9.9999999999999997E+98</x:v>
      </x:c>
    </x:row>
    <x:row r="10612">
      <x:c r="A10612" s="1"/>
      <x:c r="B10612" s="1"/>
      <x:c r="C10612" s="1"/>
      <x:c r="D10612" s="1"/>
      <x:c r="E10612" s="1"/>
      <x:c r="F10612" s="1"/>
      <x:c r="G10612" s="1"/>
      <x:c r="H10612" s="1"/>
      <x:c r="I10612" s="53">
        <x:f t="shared" si="1982"/>
        <x:v>16</x:v>
      </x:c>
      <x:c r="J10612" s="53">
        <x:f t="shared" si="1983"/>
        <x:v>4</x:v>
      </x:c>
      <x:c r="K10612" s="53">
        <x:f t="shared" si="1984"/>
        <x:v>26</x:v>
      </x:c>
      <x:c r="L10612" s="53">
        <x:f t="shared" si="1985"/>
        <x:v>46</x:v>
      </x:c>
      <x:c r="M10612" s="54">
        <x:f t="shared" si="1986"/>
        <x:v>8365.2757070527114</x:v>
      </x:c>
      <x:c r="N10612" s="54">
        <x:f t="shared" si="1987"/>
        <x:v>5.3092192410088277</x:v>
      </x:c>
      <x:c r="O10612" s="55">
        <x:f t="shared" si="1988"/>
        <x:v>219376</x:v>
      </x:c>
      <x:c r="P10612" s="55">
        <x:f t="shared" si="1989"/>
        <x:v>38720</x:v>
      </x:c>
      <x:c r="Q10612" s="55">
        <x:f t="shared" si="1990"/>
        <x:v>157730.48102522068</x:v>
      </x:c>
      <x:c r="R10612" s="55">
        <x:f t="shared" si="1991"/>
        <x:v>2925.5189747793193</x:v>
      </x:c>
      <x:c r="S10612" s="1" t="str">
        <x:f t="shared" si="1992"/>
        <x:v>NO</x:v>
      </x:c>
      <x:c r="T10612" s="1">
        <x:f t="shared" si="1993"/>
        <x:v>-9.9999999999999997E+98</x:v>
      </x:c>
    </x:row>
    <x:row r="10613">
      <x:c r="A10613" s="1"/>
      <x:c r="B10613" s="1"/>
      <x:c r="C10613" s="1"/>
      <x:c r="D10613" s="1"/>
      <x:c r="E10613" s="1"/>
      <x:c r="F10613" s="1"/>
      <x:c r="G10613" s="1"/>
      <x:c r="H10613" s="1"/>
      <x:c r="I10613" s="53">
        <x:f t="shared" si="1982"/>
        <x:v>16</x:v>
      </x:c>
      <x:c r="J10613" s="53">
        <x:f t="shared" si="1983"/>
        <x:v>4</x:v>
      </x:c>
      <x:c r="K10613" s="53">
        <x:f t="shared" si="1984"/>
        <x:v>27</x:v>
      </x:c>
      <x:c r="L10613" s="53">
        <x:f t="shared" si="1985"/>
        <x:v>47</x:v>
      </x:c>
      <x:c r="M10613" s="54">
        <x:f t="shared" si="1986"/>
        <x:v>8448.4094115724693</x:v>
      </x:c>
      <x:c r="N10613" s="54">
        <x:f t="shared" si="1987"/>
        <x:v>5.3669509802586592</x:v>
      </x:c>
      <x:c r="O10613" s="55">
        <x:f t="shared" si="1988"/>
        <x:v>222076</x:v>
      </x:c>
      <x:c r="P10613" s="55">
        <x:f t="shared" si="1989"/>
        <x:v>39600</x:v>
      </x:c>
      <x:c r="Q10613" s="55">
        <x:f t="shared" si="1990"/>
        <x:v>159173.77450646646</x:v>
      </x:c>
      <x:c r="R10613" s="55">
        <x:f t="shared" si="1991"/>
        <x:v>3302.2254935335368</x:v>
      </x:c>
      <x:c r="S10613" s="1" t="str">
        <x:f t="shared" si="1992"/>
        <x:v>NO</x:v>
      </x:c>
      <x:c r="T10613" s="1">
        <x:f t="shared" si="1993"/>
        <x:v>-9.9999999999999997E+98</x:v>
      </x:c>
    </x:row>
    <x:row r="10614">
      <x:c r="A10614" s="1"/>
      <x:c r="B10614" s="1"/>
      <x:c r="C10614" s="1"/>
      <x:c r="D10614" s="1"/>
      <x:c r="E10614" s="1"/>
      <x:c r="F10614" s="1"/>
      <x:c r="G10614" s="1"/>
      <x:c r="H10614" s="1"/>
      <x:c r="I10614" s="53">
        <x:f t="shared" si="1982"/>
        <x:v>16</x:v>
      </x:c>
      <x:c r="J10614" s="53">
        <x:f t="shared" si="1983"/>
        <x:v>4</x:v>
      </x:c>
      <x:c r="K10614" s="53">
        <x:f t="shared" si="1984"/>
        <x:v>28</x:v>
      </x:c>
      <x:c r="L10614" s="53">
        <x:f t="shared" si="1985"/>
        <x:v>48</x:v>
      </x:c>
      <x:c r="M10614" s="54">
        <x:f t="shared" si="1986"/>
        <x:v>8533.368949789623</x:v>
      </x:c>
      <x:c r="N10614" s="54">
        <x:f t="shared" si="1987"/>
        <x:v>5.4259506595761273</x:v>
      </x:c>
      <x:c r="O10614" s="55">
        <x:f t="shared" si="1988"/>
        <x:v>224776</x:v>
      </x:c>
      <x:c r="P10614" s="55">
        <x:f t="shared" si="1989"/>
        <x:v>40480</x:v>
      </x:c>
      <x:c r="Q10614" s="55">
        <x:f t="shared" si="1990"/>
        <x:v>160648.76648940318</x:v>
      </x:c>
      <x:c r="R10614" s="55">
        <x:f t="shared" si="1991"/>
        <x:v>3647.2335105968232</x:v>
      </x:c>
      <x:c r="S10614" s="1" t="str">
        <x:f t="shared" si="1992"/>
        <x:v>NO</x:v>
      </x:c>
      <x:c r="T10614" s="1">
        <x:f t="shared" si="1993"/>
        <x:v>-9.9999999999999997E+98</x:v>
      </x:c>
    </x:row>
    <x:row r="10615">
      <x:c r="A10615" s="1"/>
      <x:c r="B10615" s="1"/>
      <x:c r="C10615" s="1"/>
      <x:c r="D10615" s="1"/>
      <x:c r="E10615" s="1"/>
      <x:c r="F10615" s="1"/>
      <x:c r="G10615" s="1"/>
      <x:c r="H10615" s="1"/>
      <x:c r="I10615" s="53">
        <x:f t="shared" si="1982"/>
        <x:v>16</x:v>
      </x:c>
      <x:c r="J10615" s="53">
        <x:f t="shared" si="1983"/>
        <x:v>4</x:v>
      </x:c>
      <x:c r="K10615" s="53">
        <x:f t="shared" si="1984"/>
        <x:v>29</x:v>
      </x:c>
      <x:c r="L10615" s="53">
        <x:f t="shared" si="1985"/>
        <x:v>49</x:v>
      </x:c>
      <x:c r="M10615" s="54">
        <x:f t="shared" si="1986"/>
        <x:v>8620.1869779052759</x:v>
      </x:c>
      <x:c r="N10615" s="54">
        <x:f t="shared" si="1987"/>
        <x:v>5.4862409568786639</x:v>
      </x:c>
      <x:c r="O10615" s="55">
        <x:f t="shared" si="1988"/>
        <x:v>227476</x:v>
      </x:c>
      <x:c r="P10615" s="55">
        <x:f t="shared" si="1989"/>
        <x:v>41360</x:v>
      </x:c>
      <x:c r="Q10615" s="55">
        <x:f t="shared" si="1990"/>
        <x:v>162156.02392196658</x:v>
      </x:c>
      <x:c r="R10615" s="55">
        <x:f t="shared" si="1991"/>
        <x:v>3959.9760780334182</x:v>
      </x:c>
      <x:c r="S10615" s="1" t="str">
        <x:f t="shared" si="1992"/>
        <x:v>NO</x:v>
      </x:c>
      <x:c r="T10615" s="1">
        <x:f t="shared" si="1993"/>
        <x:v>-9.9999999999999997E+98</x:v>
      </x:c>
    </x:row>
    <x:row r="10616">
      <x:c r="A10616" s="1"/>
      <x:c r="B10616" s="1"/>
      <x:c r="C10616" s="1"/>
      <x:c r="D10616" s="1"/>
      <x:c r="E10616" s="1"/>
      <x:c r="F10616" s="1"/>
      <x:c r="G10616" s="1"/>
      <x:c r="H10616" s="1"/>
      <x:c r="I10616" s="53">
        <x:f t="shared" si="1982"/>
        <x:v>16</x:v>
      </x:c>
      <x:c r="J10616" s="53">
        <x:f t="shared" si="1983"/>
        <x:v>4</x:v>
      </x:c>
      <x:c r="K10616" s="53">
        <x:f t="shared" si="1984"/>
        <x:v>30</x:v>
      </x:c>
      <x:c r="L10616" s="53">
        <x:f t="shared" si="1985"/>
        <x:v>50</x:v>
      </x:c>
      <x:c r="M10616" s="54">
        <x:f t="shared" si="1986"/>
        <x:v>8708.896683239047</x:v>
      </x:c>
      <x:c r="N10616" s="54">
        <x:f t="shared" si="1987"/>
        <x:v>5.5478449189160051</x:v>
      </x:c>
      <x:c r="O10616" s="55">
        <x:f t="shared" si="1988"/>
        <x:v>230176</x:v>
      </x:c>
      <x:c r="P10616" s="55">
        <x:f t="shared" si="1989"/>
        <x:v>42240</x:v>
      </x:c>
      <x:c r="Q10616" s="55">
        <x:f t="shared" si="1990"/>
        <x:v>163696.12297290011</x:v>
      </x:c>
      <x:c r="R10616" s="55">
        <x:f t="shared" si="1991"/>
        <x:v>4239.8770270998939</x:v>
      </x:c>
      <x:c r="S10616" s="1" t="str">
        <x:f t="shared" si="1992"/>
        <x:v>NO</x:v>
      </x:c>
      <x:c r="T10616" s="1">
        <x:f t="shared" si="1993"/>
        <x:v>-9.9999999999999997E+98</x:v>
      </x:c>
    </x:row>
    <x:row r="10617">
      <x:c r="A10617" s="1"/>
      <x:c r="B10617" s="1"/>
      <x:c r="C10617" s="1"/>
      <x:c r="D10617" s="1"/>
      <x:c r="E10617" s="1"/>
      <x:c r="F10617" s="1"/>
      <x:c r="G10617" s="1"/>
      <x:c r="H10617" s="1"/>
      <x:c r="I10617" s="53">
        <x:f t="shared" si="1982"/>
        <x:v>16</x:v>
      </x:c>
      <x:c r="J10617" s="53">
        <x:f t="shared" si="1983"/>
        <x:v>5</x:v>
      </x:c>
      <x:c r="K10617" s="53">
        <x:f t="shared" si="1984"/>
        <x:v>0</x:v>
      </x:c>
      <x:c r="L10617" s="53">
        <x:f t="shared" si="1985"/>
        <x:v>21</x:v>
      </x:c>
      <x:c r="M10617" s="54">
        <x:f t="shared" si="1986"/>
        <x:v>6786.4723322879918</x:v>
      </x:c>
      <x:c r="N10617" s="54">
        <x:f t="shared" si="1987"/>
        <x:v>4.2128280085333278</x:v>
      </x:c>
      <x:c r="O10617" s="55">
        <x:f t="shared" si="1988"/>
        <x:v>151270</x:v>
      </x:c>
      <x:c r="P10617" s="55">
        <x:f t="shared" si="1989"/>
        <x:v>16280</x:v>
      </x:c>
      <x:c r="Q10617" s="55">
        <x:f t="shared" si="1990"/>
        <x:v>130320.70021333318</x:v>
      </x:c>
      <x:c r="R10617" s="55">
        <x:f t="shared" si="1991"/>
        <x:v>-15330.700213333184</x:v>
      </x:c>
      <x:c r="S10617" s="1" t="str">
        <x:f t="shared" si="1992"/>
        <x:v>NO</x:v>
      </x:c>
      <x:c r="T10617" s="1">
        <x:f t="shared" si="1993"/>
        <x:v>-9.9999999999999997E+98</x:v>
      </x:c>
    </x:row>
    <x:row r="10618">
      <x:c r="A10618" s="1"/>
      <x:c r="B10618" s="1"/>
      <x:c r="C10618" s="1"/>
      <x:c r="D10618" s="1"/>
      <x:c r="E10618" s="1"/>
      <x:c r="F10618" s="1"/>
      <x:c r="G10618" s="1"/>
      <x:c r="H10618" s="1"/>
      <x:c r="I10618" s="53">
        <x:f t="shared" si="1982"/>
        <x:v>16</x:v>
      </x:c>
      <x:c r="J10618" s="53">
        <x:f t="shared" si="1983"/>
        <x:v>5</x:v>
      </x:c>
      <x:c r="K10618" s="53">
        <x:f t="shared" si="1984"/>
        <x:v>1</x:v>
      </x:c>
      <x:c r="L10618" s="53">
        <x:f t="shared" si="1985"/>
        <x:v>22</x:v>
      </x:c>
      <x:c r="M10618" s="54">
        <x:f t="shared" si="1986"/>
        <x:v>6832.0348322879918</x:v>
      </x:c>
      <x:c r="N10618" s="54">
        <x:f t="shared" si="1987"/>
        <x:v>4.2444686335333275</x:v>
      </x:c>
      <x:c r="O10618" s="55">
        <x:f t="shared" si="1988"/>
        <x:v>153970</x:v>
      </x:c>
      <x:c r="P10618" s="55">
        <x:f t="shared" si="1989"/>
        <x:v>17160</x:v>
      </x:c>
      <x:c r="Q10618" s="55">
        <x:f t="shared" si="1990"/>
        <x:v>131111.71583833318</x:v>
      </x:c>
      <x:c r="R10618" s="55">
        <x:f t="shared" si="1991"/>
        <x:v>-14301.715838333184</x:v>
      </x:c>
      <x:c r="S10618" s="1" t="str">
        <x:f t="shared" si="1992"/>
        <x:v>NO</x:v>
      </x:c>
      <x:c r="T10618" s="1">
        <x:f t="shared" si="1993"/>
        <x:v>-9.9999999999999997E+98</x:v>
      </x:c>
    </x:row>
    <x:row r="10619">
      <x:c r="A10619" s="1"/>
      <x:c r="B10619" s="1"/>
      <x:c r="C10619" s="1"/>
      <x:c r="D10619" s="1"/>
      <x:c r="E10619" s="1"/>
      <x:c r="F10619" s="1"/>
      <x:c r="G10619" s="1"/>
      <x:c r="H10619" s="1"/>
      <x:c r="I10619" s="53">
        <x:f t="shared" si="1982"/>
        <x:v>16</x:v>
      </x:c>
      <x:c r="J10619" s="53">
        <x:f t="shared" si="1983"/>
        <x:v>5</x:v>
      </x:c>
      <x:c r="K10619" s="53">
        <x:f t="shared" si="1984"/>
        <x:v>2</x:v>
      </x:c>
      <x:c r="L10619" s="53">
        <x:f t="shared" si="1985"/>
        <x:v>23</x:v>
      </x:c>
      <x:c r="M10619" s="54">
        <x:f t="shared" si="1986"/>
        <x:v>6878.7363947879921</x:v>
      </x:c>
      <x:c r="N10619" s="54">
        <x:f t="shared" si="1987"/>
        <x:v>4.2769002741583275</x:v>
      </x:c>
      <x:c r="O10619" s="55">
        <x:f t="shared" si="1988"/>
        <x:v>156670</x:v>
      </x:c>
      <x:c r="P10619" s="55">
        <x:f t="shared" si="1989"/>
        <x:v>18040</x:v>
      </x:c>
      <x:c r="Q10619" s="55">
        <x:f t="shared" si="1990"/>
        <x:v>131922.50685395818</x:v>
      </x:c>
      <x:c r="R10619" s="55">
        <x:f t="shared" si="1991"/>
        <x:v>-13292.506853958184</x:v>
      </x:c>
      <x:c r="S10619" s="1" t="str">
        <x:f t="shared" si="1992"/>
        <x:v>NO</x:v>
      </x:c>
      <x:c r="T10619" s="1">
        <x:f t="shared" si="1993"/>
        <x:v>-9.9999999999999997E+98</x:v>
      </x:c>
    </x:row>
    <x:row r="10620">
      <x:c r="A10620" s="1"/>
      <x:c r="B10620" s="1"/>
      <x:c r="C10620" s="1"/>
      <x:c r="D10620" s="1"/>
      <x:c r="E10620" s="1"/>
      <x:c r="F10620" s="1"/>
      <x:c r="G10620" s="1"/>
      <x:c r="H10620" s="1"/>
      <x:c r="I10620" s="53">
        <x:f t="shared" si="1982"/>
        <x:v>16</x:v>
      </x:c>
      <x:c r="J10620" s="53">
        <x:f t="shared" si="1983"/>
        <x:v>5</x:v>
      </x:c>
      <x:c r="K10620" s="53">
        <x:f t="shared" si="1984"/>
        <x:v>3</x:v>
      </x:c>
      <x:c r="L10620" s="53">
        <x:f t="shared" si="1985"/>
        <x:v>24</x:v>
      </x:c>
      <x:c r="M10620" s="54">
        <x:f t="shared" si="1986"/>
        <x:v>6926.5983772098671</x:v>
      </x:c>
      <x:c r="N10620" s="54">
        <x:f t="shared" si="1987"/>
        <x:v>4.3101377619512968</x:v>
      </x:c>
      <x:c r="O10620" s="55">
        <x:f t="shared" si="1988"/>
        <x:v>159370</x:v>
      </x:c>
      <x:c r="P10620" s="55">
        <x:f t="shared" si="1989"/>
        <x:v>18920</x:v>
      </x:c>
      <x:c r="Q10620" s="55">
        <x:f t="shared" si="1990"/>
        <x:v>132753.4440487824</x:v>
      </x:c>
      <x:c r="R10620" s="55">
        <x:f t="shared" si="1991"/>
        <x:v>-12303.444048782403</x:v>
      </x:c>
      <x:c r="S10620" s="1" t="str">
        <x:f t="shared" si="1992"/>
        <x:v>NO</x:v>
      </x:c>
      <x:c r="T10620" s="1">
        <x:f t="shared" si="1993"/>
        <x:v>-9.9999999999999997E+98</x:v>
      </x:c>
    </x:row>
    <x:row r="10621">
      <x:c r="A10621" s="1"/>
      <x:c r="B10621" s="1"/>
      <x:c r="C10621" s="1"/>
      <x:c r="D10621" s="1"/>
      <x:c r="E10621" s="1"/>
      <x:c r="F10621" s="1"/>
      <x:c r="G10621" s="1"/>
      <x:c r="H10621" s="1"/>
      <x:c r="I10621" s="53">
        <x:f t="shared" si="1982"/>
        <x:v>16</x:v>
      </x:c>
      <x:c r="J10621" s="53">
        <x:f t="shared" si="1983"/>
        <x:v>5</x:v>
      </x:c>
      <x:c r="K10621" s="53">
        <x:f t="shared" si="1984"/>
        <x:v>4</x:v>
      </x:c>
      <x:c r="L10621" s="53">
        <x:f t="shared" si="1985"/>
        <x:v>25</x:v>
      </x:c>
      <x:c r="M10621" s="54">
        <x:f t="shared" si="1986"/>
        <x:v>6975.6424929325231</x:v>
      </x:c>
      <x:c r="N10621" s="54">
        <x:f t="shared" si="1987"/>
        <x:v>4.3441961756475855</x:v>
      </x:c>
      <x:c r="O10621" s="55">
        <x:f t="shared" si="1988"/>
        <x:v>162070</x:v>
      </x:c>
      <x:c r="P10621" s="55">
        <x:f t="shared" si="1989"/>
        <x:v>19800</x:v>
      </x:c>
      <x:c r="Q10621" s="55">
        <x:f t="shared" si="1990"/>
        <x:v>133604.90439118963</x:v>
      </x:c>
      <x:c r="R10621" s="55">
        <x:f t="shared" si="1991"/>
        <x:v>-11334.90439118963</x:v>
      </x:c>
      <x:c r="S10621" s="1" t="str">
        <x:f t="shared" si="1992"/>
        <x:v>NO</x:v>
      </x:c>
      <x:c r="T10621" s="1">
        <x:f t="shared" si="1993"/>
        <x:v>-9.9999999999999997E+98</x:v>
      </x:c>
    </x:row>
    <x:row r="10622">
      <x:c r="A10622" s="1"/>
      <x:c r="B10622" s="1"/>
      <x:c r="C10622" s="1"/>
      <x:c r="D10622" s="1"/>
      <x:c r="E10622" s="1"/>
      <x:c r="F10622" s="1"/>
      <x:c r="G10622" s="1"/>
      <x:c r="H10622" s="1"/>
      <x:c r="I10622" s="53">
        <x:f t="shared" si="1982"/>
        <x:v>16</x:v>
      </x:c>
      <x:c r="J10622" s="53">
        <x:f t="shared" si="1983"/>
        <x:v>5</x:v>
      </x:c>
      <x:c r="K10622" s="53">
        <x:f t="shared" si="1984"/>
        <x:v>5</x:v>
      </x:c>
      <x:c r="L10622" s="53">
        <x:f t="shared" si="1985"/>
        <x:v>26</x:v>
      </x:c>
      <x:c r="M10622" s="54">
        <x:f t="shared" si="1986"/>
        <x:v>7025.8908168537264</x:v>
      </x:c>
      <x:c r="N10622" s="54">
        <x:f t="shared" si="1987"/>
        <x:v>4.3790908450373101</x:v>
      </x:c>
      <x:c r="O10622" s="55">
        <x:f t="shared" si="1988"/>
        <x:v>164770</x:v>
      </x:c>
      <x:c r="P10622" s="55">
        <x:f t="shared" si="1989"/>
        <x:v>20680</x:v>
      </x:c>
      <x:c r="Q10622" s="55">
        <x:f t="shared" si="1990"/>
        <x:v>134477.27112593275</x:v>
      </x:c>
      <x:c r="R10622" s="55">
        <x:f t="shared" si="1991"/>
        <x:v>-10387.271125932748</x:v>
      </x:c>
      <x:c r="S10622" s="1" t="str">
        <x:f t="shared" si="1992"/>
        <x:v>NO</x:v>
      </x:c>
      <x:c r="T10622" s="1">
        <x:f t="shared" si="1993"/>
        <x:v>-9.9999999999999997E+98</x:v>
      </x:c>
    </x:row>
    <x:row r="10623">
      <x:c r="A10623" s="1"/>
      <x:c r="B10623" s="1"/>
      <x:c r="C10623" s="1"/>
      <x:c r="D10623" s="1"/>
      <x:c r="E10623" s="1"/>
      <x:c r="F10623" s="1"/>
      <x:c r="G10623" s="1"/>
      <x:c r="H10623" s="1"/>
      <x:c r="I10623" s="53">
        <x:f t="shared" si="1982"/>
        <x:v>16</x:v>
      </x:c>
      <x:c r="J10623" s="53">
        <x:f t="shared" si="1983"/>
        <x:v>5</x:v>
      </x:c>
      <x:c r="K10623" s="53">
        <x:f t="shared" si="1984"/>
        <x:v>6</x:v>
      </x:c>
      <x:c r="L10623" s="53">
        <x:f t="shared" si="1985"/>
        <x:v>27</x:v>
      </x:c>
      <x:c r="M10623" s="54">
        <x:f t="shared" si="1986"/>
        <x:v>7077.3657910353595</x:v>
      </x:c>
      <x:c r="N10623" s="54">
        <x:f t="shared" si="1987"/>
        <x:v>4.4148373548856661</x:v>
      </x:c>
      <x:c r="O10623" s="55">
        <x:f t="shared" si="1988"/>
        <x:v>167470</x:v>
      </x:c>
      <x:c r="P10623" s="55">
        <x:f t="shared" si="1989"/>
        <x:v>21560</x:v>
      </x:c>
      <x:c r="Q10623" s="55">
        <x:f t="shared" si="1990"/>
        <x:v>135370.93387214164</x:v>
      </x:c>
      <x:c r="R10623" s="55">
        <x:f t="shared" si="1991"/>
        <x:v>-9460.9338721416425</x:v>
      </x:c>
      <x:c r="S10623" s="1" t="str">
        <x:f t="shared" si="1992"/>
        <x:v>NO</x:v>
      </x:c>
      <x:c r="T10623" s="1">
        <x:f t="shared" si="1993"/>
        <x:v>-9.9999999999999997E+98</x:v>
      </x:c>
    </x:row>
    <x:row r="10624">
      <x:c r="A10624" s="1"/>
      <x:c r="B10624" s="1"/>
      <x:c r="C10624" s="1"/>
      <x:c r="D10624" s="1"/>
      <x:c r="E10624" s="1"/>
      <x:c r="F10624" s="1"/>
      <x:c r="G10624" s="1"/>
      <x:c r="H10624" s="1"/>
      <x:c r="I10624" s="53">
        <x:f t="shared" si="1982"/>
        <x:v>16</x:v>
      </x:c>
      <x:c r="J10624" s="53">
        <x:f t="shared" si="1983"/>
        <x:v>5</x:v>
      </x:c>
      <x:c r="K10624" s="53">
        <x:f t="shared" si="1984"/>
        <x:v>7</x:v>
      </x:c>
      <x:c r="L10624" s="53">
        <x:f t="shared" si="1985"/>
        <x:v>28</x:v>
      </x:c>
      <x:c r="M10624" s="54">
        <x:f t="shared" si="1986"/>
        <x:v>7130.0902304333204</x:v>
      </x:c>
      <x:c r="N10624" s="54">
        <x:f t="shared" si="1987"/>
        <x:v>4.4514515489120283</x:v>
      </x:c>
      <x:c r="O10624" s="55">
        <x:f t="shared" si="1988"/>
        <x:v>170170</x:v>
      </x:c>
      <x:c r="P10624" s="55">
        <x:f t="shared" si="1989"/>
        <x:v>22440</x:v>
      </x:c>
      <x:c r="Q10624" s="55">
        <x:f t="shared" si="1990"/>
        <x:v>136286.2887228007</x:v>
      </x:c>
      <x:c r="R10624" s="55">
        <x:f t="shared" si="1991"/>
        <x:v>-8556.2887228007021</x:v>
      </x:c>
      <x:c r="S10624" s="1" t="str">
        <x:f t="shared" si="1992"/>
        <x:v>NO</x:v>
      </x:c>
      <x:c r="T10624" s="1">
        <x:f t="shared" si="1993"/>
        <x:v>-9.9999999999999997E+98</x:v>
      </x:c>
    </x:row>
    <x:row r="10625">
      <x:c r="A10625" s="1"/>
      <x:c r="B10625" s="1"/>
      <x:c r="C10625" s="1"/>
      <x:c r="D10625" s="1"/>
      <x:c r="E10625" s="1"/>
      <x:c r="F10625" s="1"/>
      <x:c r="G10625" s="1"/>
      <x:c r="H10625" s="1"/>
      <x:c r="I10625" s="53">
        <x:f t="shared" si="1982"/>
        <x:v>16</x:v>
      </x:c>
      <x:c r="J10625" s="53">
        <x:f t="shared" si="1983"/>
        <x:v>5</x:v>
      </x:c>
      <x:c r="K10625" s="53">
        <x:f t="shared" si="1984"/>
        <x:v>8</x:v>
      </x:c>
      <x:c r="L10625" s="53">
        <x:f t="shared" si="1985"/>
        <x:v>29</x:v>
      </x:c>
      <x:c r="M10625" s="54">
        <x:f t="shared" si="1986"/>
        <x:v>7184.0873287132999</x:v>
      </x:c>
      <x:c r="N10625" s="54">
        <x:f t="shared" si="1987"/>
        <x:v>4.4889495338286807</x:v>
      </x:c>
      <x:c r="O10625" s="55">
        <x:f t="shared" si="1988"/>
        <x:v>172870</x:v>
      </x:c>
      <x:c r="P10625" s="55">
        <x:f t="shared" si="1989"/>
        <x:v>23320</x:v>
      </x:c>
      <x:c r="Q10625" s="55">
        <x:f t="shared" si="1990"/>
        <x:v>137223.73834571702</x:v>
      </x:c>
      <x:c r="R10625" s="55">
        <x:f t="shared" si="1991"/>
        <x:v>-7673.7383457170217</x:v>
      </x:c>
      <x:c r="S10625" s="1" t="str">
        <x:f t="shared" si="1992"/>
        <x:v>NO</x:v>
      </x:c>
      <x:c r="T10625" s="1">
        <x:f t="shared" si="1993"/>
        <x:v>-9.9999999999999997E+98</x:v>
      </x:c>
    </x:row>
    <x:row r="10626">
      <x:c r="A10626" s="1"/>
      <x:c r="B10626" s="1"/>
      <x:c r="C10626" s="1"/>
      <x:c r="D10626" s="1"/>
      <x:c r="E10626" s="1"/>
      <x:c r="F10626" s="1"/>
      <x:c r="G10626" s="1"/>
      <x:c r="H10626" s="1"/>
      <x:c r="I10626" s="53">
        <x:f t="shared" si="1982"/>
        <x:v>16</x:v>
      </x:c>
      <x:c r="J10626" s="53">
        <x:f t="shared" si="1983"/>
        <x:v>5</x:v>
      </x:c>
      <x:c r="K10626" s="53">
        <x:f t="shared" si="1984"/>
        <x:v>9</x:v>
      </x:c>
      <x:c r="L10626" s="53">
        <x:f t="shared" si="1985"/>
        <x:v>30</x:v>
      </x:c>
      <x:c r="M10626" s="54">
        <x:f t="shared" si="1986"/>
        <x:v>7239.3806641536949</x:v>
      </x:c>
      <x:c r="N10626" s="54">
        <x:f t="shared" si="1987"/>
        <x:v>4.5273476834400661</x:v>
      </x:c>
      <x:c r="O10626" s="55">
        <x:f t="shared" si="1988"/>
        <x:v>175570</x:v>
      </x:c>
      <x:c r="P10626" s="55">
        <x:f t="shared" si="1989"/>
        <x:v>24200</x:v>
      </x:c>
      <x:c r="Q10626" s="55">
        <x:f t="shared" si="1990"/>
        <x:v>138183.69208600163</x:v>
      </x:c>
      <x:c r="R10626" s="55">
        <x:f t="shared" si="1991"/>
        <x:v>-6813.6920860016253</x:v>
      </x:c>
      <x:c r="S10626" s="1" t="str">
        <x:f t="shared" si="1992"/>
        <x:v>NO</x:v>
      </x:c>
      <x:c r="T10626" s="1">
        <x:f t="shared" si="1993"/>
        <x:v>-9.9999999999999997E+98</x:v>
      </x:c>
    </x:row>
    <x:row r="10627">
      <x:c r="A10627" s="1"/>
      <x:c r="B10627" s="1"/>
      <x:c r="C10627" s="1"/>
      <x:c r="D10627" s="1"/>
      <x:c r="E10627" s="1"/>
      <x:c r="F10627" s="1"/>
      <x:c r="G10627" s="1"/>
      <x:c r="H10627" s="1"/>
      <x:c r="I10627" s="53">
        <x:f t="shared" si="1982"/>
        <x:v>16</x:v>
      </x:c>
      <x:c r="J10627" s="53">
        <x:f t="shared" si="1983"/>
        <x:v>5</x:v>
      </x:c>
      <x:c r="K10627" s="53">
        <x:f t="shared" si="1984"/>
        <x:v>10</x:v>
      </x:c>
      <x:c r="L10627" s="53">
        <x:f t="shared" si="1985"/>
        <x:v>31</x:v>
      </x:c>
      <x:c r="M10627" s="54">
        <x:f t="shared" si="1986"/>
        <x:v>7295.9942056369073</x:v>
      </x:c>
      <x:c r="N10627" s="54">
        <x:f t="shared" si="1987"/>
        <x:v>4.5666626428034078</x:v>
      </x:c>
      <x:c r="O10627" s="55">
        <x:f t="shared" si="1988"/>
        <x:v>178270</x:v>
      </x:c>
      <x:c r="P10627" s="55">
        <x:f t="shared" si="1989"/>
        <x:v>25080</x:v>
      </x:c>
      <x:c r="Q10627" s="55">
        <x:f t="shared" si="1990"/>
        <x:v>139166.56607008519</x:v>
      </x:c>
      <x:c r="R10627" s="55">
        <x:f t="shared" si="1991"/>
        <x:v>-5976.5660700851877</x:v>
      </x:c>
      <x:c r="S10627" s="1" t="str">
        <x:f t="shared" si="1992"/>
        <x:v>NO</x:v>
      </x:c>
      <x:c r="T10627" s="1">
        <x:f t="shared" si="1993"/>
        <x:v>-9.9999999999999997E+98</x:v>
      </x:c>
    </x:row>
    <x:row r="10628">
      <x:c r="A10628" s="1"/>
      <x:c r="B10628" s="1"/>
      <x:c r="C10628" s="1"/>
      <x:c r="D10628" s="1"/>
      <x:c r="E10628" s="1"/>
      <x:c r="F10628" s="1"/>
      <x:c r="G10628" s="1"/>
      <x:c r="H10628" s="1"/>
      <x:c r="I10628" s="53">
        <x:f t="shared" si="1982"/>
        <x:v>16</x:v>
      </x:c>
      <x:c r="J10628" s="53">
        <x:f t="shared" si="1983"/>
        <x:v>5</x:v>
      </x:c>
      <x:c r="K10628" s="53">
        <x:f t="shared" si="1984"/>
        <x:v>11</x:v>
      </x:c>
      <x:c r="L10628" s="53">
        <x:f t="shared" si="1985"/>
        <x:v>32</x:v>
      </x:c>
      <x:c r="M10628" s="54">
        <x:f t="shared" si="1986"/>
        <x:v>7353.9523187303466</x:v>
      </x:c>
      <x:c r="N10628" s="54">
        <x:f t="shared" si="1987"/>
        <x:v>4.60691133245163</x:v>
      </x:c>
      <x:c r="O10628" s="55">
        <x:f t="shared" si="1988"/>
        <x:v>180970</x:v>
      </x:c>
      <x:c r="P10628" s="55">
        <x:f t="shared" si="1989"/>
        <x:v>25960</x:v>
      </x:c>
      <x:c r="Q10628" s="55">
        <x:f t="shared" si="1990"/>
        <x:v>140172.78331129072</x:v>
      </x:c>
      <x:c r="R10628" s="55">
        <x:f t="shared" si="1991"/>
        <x:v>-5162.7833112907247</x:v>
      </x:c>
      <x:c r="S10628" s="1" t="str">
        <x:f t="shared" si="1992"/>
        <x:v>NO</x:v>
      </x:c>
      <x:c r="T10628" s="1">
        <x:f t="shared" si="1993"/>
        <x:v>-9.9999999999999997E+98</x:v>
      </x:c>
    </x:row>
    <x:row r="10629">
      <x:c r="A10629" s="1"/>
      <x:c r="B10629" s="1"/>
      <x:c r="C10629" s="1"/>
      <x:c r="D10629" s="1"/>
      <x:c r="E10629" s="1"/>
      <x:c r="F10629" s="1"/>
      <x:c r="G10629" s="1"/>
      <x:c r="H10629" s="1"/>
      <x:c r="I10629" s="53">
        <x:f t="shared" si="1982"/>
        <x:v>16</x:v>
      </x:c>
      <x:c r="J10629" s="53">
        <x:f t="shared" si="1983"/>
        <x:v>5</x:v>
      </x:c>
      <x:c r="K10629" s="53">
        <x:f t="shared" si="1984"/>
        <x:v>12</x:v>
      </x:c>
      <x:c r="L10629" s="53">
        <x:f t="shared" si="1985"/>
        <x:v>33</x:v>
      </x:c>
      <x:c r="M10629" s="54">
        <x:f t="shared" si="1986"/>
        <x:v>7413.2797718584106</x:v>
      </x:c>
      <x:c r="N10629" s="54">
        <x:f t="shared" si="1987"/>
        <x:v>4.6481109526794517</x:v>
      </x:c>
      <x:c r="O10629" s="55">
        <x:f t="shared" si="1988"/>
        <x:v>183670</x:v>
      </x:c>
      <x:c r="P10629" s="55">
        <x:f t="shared" si="1989"/>
        <x:v>26840</x:v>
      </x:c>
      <x:c r="Q10629" s="55">
        <x:f t="shared" si="1990"/>
        <x:v>141202.7738169863</x:v>
      </x:c>
      <x:c r="R10629" s="55">
        <x:f t="shared" si="1991"/>
        <x:v>-4372.7738169863005</x:v>
      </x:c>
      <x:c r="S10629" s="1" t="str">
        <x:f t="shared" si="1992"/>
        <x:v>NO</x:v>
      </x:c>
      <x:c r="T10629" s="1">
        <x:f t="shared" si="1993"/>
        <x:v>-9.9999999999999997E+98</x:v>
      </x:c>
    </x:row>
    <x:row r="10630">
      <x:c r="A10630" s="1"/>
      <x:c r="B10630" s="1"/>
      <x:c r="C10630" s="1"/>
      <x:c r="D10630" s="1"/>
      <x:c r="E10630" s="1"/>
      <x:c r="F10630" s="1"/>
      <x:c r="G10630" s="1"/>
      <x:c r="H10630" s="1"/>
      <x:c r="I10630" s="53">
        <x:f t="shared" si="1982"/>
        <x:v>16</x:v>
      </x:c>
      <x:c r="J10630" s="53">
        <x:f t="shared" si="1983"/>
        <x:v>5</x:v>
      </x:c>
      <x:c r="K10630" s="53">
        <x:f t="shared" si="1984"/>
        <x:v>13</x:v>
      </x:c>
      <x:c r="L10630" s="53">
        <x:f t="shared" si="1985"/>
        <x:v>34</x:v>
      </x:c>
      <x:c r="M10630" s="54">
        <x:f t="shared" si="1986"/>
        <x:v>7474.0017425667957</x:v>
      </x:c>
      <x:c r="N10630" s="54">
        <x:f t="shared" si="1987"/>
        <x:v>4.690278987893608</x:v>
      </x:c>
      <x:c r="O10630" s="55">
        <x:f t="shared" si="1988"/>
        <x:v>186370</x:v>
      </x:c>
      <x:c r="P10630" s="55">
        <x:f t="shared" si="1989"/>
        <x:v>27720</x:v>
      </x:c>
      <x:c r="Q10630" s="55">
        <x:f t="shared" si="1990"/>
        <x:v>142256.97469734019</x:v>
      </x:c>
      <x:c r="R10630" s="55">
        <x:f t="shared" si="1991"/>
        <x:v>-3606.9746973401925</x:v>
      </x:c>
      <x:c r="S10630" s="1" t="str">
        <x:f t="shared" si="1992"/>
        <x:v>NO</x:v>
      </x:c>
      <x:c r="T10630" s="1">
        <x:f t="shared" si="1993"/>
        <x:v>-9.9999999999999997E+98</x:v>
      </x:c>
    </x:row>
    <x:row r="10631">
      <x:c r="A10631" s="1"/>
      <x:c r="B10631" s="1"/>
      <x:c r="C10631" s="1"/>
      <x:c r="D10631" s="1"/>
      <x:c r="E10631" s="1"/>
      <x:c r="F10631" s="1"/>
      <x:c r="G10631" s="1"/>
      <x:c r="H10631" s="1"/>
      <x:c r="I10631" s="53">
        <x:f t="shared" si="1982"/>
        <x:v>16</x:v>
      </x:c>
      <x:c r="J10631" s="53">
        <x:f t="shared" si="1983"/>
        <x:v>5</x:v>
      </x:c>
      <x:c r="K10631" s="53">
        <x:f t="shared" si="1984"/>
        <x:v>14</x:v>
      </x:c>
      <x:c r="L10631" s="53">
        <x:f t="shared" si="1985"/>
        <x:v>35</x:v>
      </x:c>
      <x:c r="M10631" s="54">
        <x:f t="shared" si="1986"/>
        <x:v>7536.1438238804567</x:v>
      </x:c>
      <x:c r="N10631" s="54">
        <x:f t="shared" si="1987"/>
        <x:v>4.7334332110280952</x:v>
      </x:c>
      <x:c r="O10631" s="55">
        <x:f t="shared" si="1988"/>
        <x:v>189070</x:v>
      </x:c>
      <x:c r="P10631" s="55">
        <x:f t="shared" si="1989"/>
        <x:v>28600</x:v>
      </x:c>
      <x:c r="Q10631" s="55">
        <x:f t="shared" si="1990"/>
        <x:v>143335.83027570238</x:v>
      </x:c>
      <x:c r="R10631" s="55">
        <x:f t="shared" si="1991"/>
        <x:v>-2865.8302757023775</x:v>
      </x:c>
      <x:c r="S10631" s="1" t="str">
        <x:f t="shared" si="1992"/>
        <x:v>NO</x:v>
      </x:c>
      <x:c r="T10631" s="1">
        <x:f t="shared" si="1993"/>
        <x:v>-9.9999999999999997E+98</x:v>
      </x:c>
    </x:row>
    <x:row r="10632">
      <x:c r="A10632" s="1"/>
      <x:c r="B10632" s="1"/>
      <x:c r="C10632" s="1"/>
      <x:c r="D10632" s="1"/>
      <x:c r="E10632" s="1"/>
      <x:c r="F10632" s="1"/>
      <x:c r="G10632" s="1"/>
      <x:c r="H10632" s="1"/>
      <x:c r="I10632" s="53">
        <x:f t="shared" si="1982"/>
        <x:v>16</x:v>
      </x:c>
      <x:c r="J10632" s="53">
        <x:f t="shared" si="1983"/>
        <x:v>5</x:v>
      </x:c>
      <x:c r="K10632" s="53">
        <x:f t="shared" si="1984"/>
        <x:v>15</x:v>
      </x:c>
      <x:c r="L10632" s="53">
        <x:f t="shared" si="1985"/>
        <x:v>36</x:v>
      </x:c>
      <x:c r="M10632" s="54">
        <x:f t="shared" si="1986"/>
        <x:v>7599.7320307566024</x:v>
      </x:c>
      <x:c r="N10632" s="54">
        <x:f t="shared" si="1987"/>
        <x:v>4.7775916880254181</x:v>
      </x:c>
      <x:c r="O10632" s="55">
        <x:f t="shared" si="1988"/>
        <x:v>191770</x:v>
      </x:c>
      <x:c r="P10632" s="55">
        <x:f t="shared" si="1989"/>
        <x:v>29480</x:v>
      </x:c>
      <x:c r="Q10632" s="55">
        <x:f t="shared" si="1990"/>
        <x:v>144439.79220063545</x:v>
      </x:c>
      <x:c r="R10632" s="55">
        <x:f t="shared" si="1991"/>
        <x:v>-2149.7922006354493</x:v>
      </x:c>
      <x:c r="S10632" s="1" t="str">
        <x:f t="shared" si="1992"/>
        <x:v>NO</x:v>
      </x:c>
      <x:c r="T10632" s="1">
        <x:f t="shared" si="1993"/>
        <x:v>-9.9999999999999997E+98</x:v>
      </x:c>
    </x:row>
    <x:row r="10633">
      <x:c r="A10633" s="1"/>
      <x:c r="B10633" s="1"/>
      <x:c r="C10633" s="1"/>
      <x:c r="D10633" s="1"/>
      <x:c r="E10633" s="1"/>
      <x:c r="F10633" s="1"/>
      <x:c r="G10633" s="1"/>
      <x:c r="H10633" s="1"/>
      <x:c r="I10633" s="53">
        <x:f t="shared" si="1982"/>
        <x:v>16</x:v>
      </x:c>
      <x:c r="J10633" s="53">
        <x:f t="shared" si="1983"/>
        <x:v>5</x:v>
      </x:c>
      <x:c r="K10633" s="53">
        <x:f t="shared" si="1984"/>
        <x:v>16</x:v>
      </x:c>
      <x:c r="L10633" s="53">
        <x:f t="shared" si="1985"/>
        <x:v>37</x:v>
      </x:c>
      <x:c r="M10633" s="54">
        <x:f t="shared" si="1986"/>
        <x:v>7664.7928066340919</x:v>
      </x:c>
      <x:c r="N10633" s="54">
        <x:f t="shared" si="1987"/>
        <x:v>4.8227727823847859</x:v>
      </x:c>
      <x:c r="O10633" s="55">
        <x:f t="shared" si="1988"/>
        <x:v>194470</x:v>
      </x:c>
      <x:c r="P10633" s="55">
        <x:f t="shared" si="1989"/>
        <x:v>30360</x:v>
      </x:c>
      <x:c r="Q10633" s="55">
        <x:f t="shared" si="1990"/>
        <x:v>145569.31955961965</x:v>
      </x:c>
      <x:c r="R10633" s="55">
        <x:f t="shared" si="1991"/>
        <x:v>-1459.3195596196456</x:v>
      </x:c>
      <x:c r="S10633" s="1" t="str">
        <x:f t="shared" si="1992"/>
        <x:v>NO</x:v>
      </x:c>
      <x:c r="T10633" s="1">
        <x:f t="shared" si="1993"/>
        <x:v>-9.9999999999999997E+98</x:v>
      </x:c>
    </x:row>
    <x:row r="10634">
      <x:c r="A10634" s="1"/>
      <x:c r="B10634" s="1"/>
      <x:c r="C10634" s="1"/>
      <x:c r="D10634" s="1"/>
      <x:c r="E10634" s="1"/>
      <x:c r="F10634" s="1"/>
      <x:c r="G10634" s="1"/>
      <x:c r="H10634" s="1"/>
      <x:c r="I10634" s="53">
        <x:f t="shared" si="1982"/>
        <x:v>16</x:v>
      </x:c>
      <x:c r="J10634" s="53">
        <x:f t="shared" si="1983"/>
        <x:v>5</x:v>
      </x:c>
      <x:c r="K10634" s="53">
        <x:f t="shared" si="1984"/>
        <x:v>17</x:v>
      </x:c>
      <x:c r="L10634" s="53">
        <x:f t="shared" si="1985"/>
        <x:v>38</x:v>
      </x:c>
      <x:c r="M10634" s="54">
        <x:f t="shared" si="1986"/>
        <x:v>7731.3530300806324</x:v>
      </x:c>
      <x:c r="N10634" s="54">
        <x:f t="shared" si="1987"/>
        <x:v>4.8689951597782173</x:v>
      </x:c>
      <x:c r="O10634" s="55">
        <x:f t="shared" si="1988"/>
        <x:v>197170</x:v>
      </x:c>
      <x:c r="P10634" s="55">
        <x:f t="shared" si="1989"/>
        <x:v>31240</x:v>
      </x:c>
      <x:c r="Q10634" s="55">
        <x:f t="shared" si="1990"/>
        <x:v>146724.87899445542</x:v>
      </x:c>
      <x:c r="R10634" s="55">
        <x:f t="shared" si="1991"/>
        <x:v>-794.87899445541552</x:v>
      </x:c>
      <x:c r="S10634" s="1" t="str">
        <x:f t="shared" si="1992"/>
        <x:v>NO</x:v>
      </x:c>
      <x:c r="T10634" s="1">
        <x:f t="shared" si="1993"/>
        <x:v>-9.9999999999999997E+98</x:v>
      </x:c>
    </x:row>
    <x:row r="10635">
      <x:c r="A10635" s="1"/>
      <x:c r="B10635" s="1"/>
      <x:c r="C10635" s="1"/>
      <x:c r="D10635" s="1"/>
      <x:c r="E10635" s="1"/>
      <x:c r="F10635" s="1"/>
      <x:c r="G10635" s="1"/>
      <x:c r="H10635" s="1"/>
      <x:c r="I10635" s="53">
        <x:f t="shared" si="1982"/>
        <x:v>16</x:v>
      </x:c>
      <x:c r="J10635" s="53">
        <x:f t="shared" si="1983"/>
        <x:v>5</x:v>
      </x:c>
      <x:c r="K10635" s="53">
        <x:f t="shared" si="1984"/>
        <x:v>18</x:v>
      </x:c>
      <x:c r="L10635" s="53">
        <x:f t="shared" si="1985"/>
        <x:v>39</x:v>
      </x:c>
      <x:c r="M10635" s="54">
        <x:f t="shared" si="1986"/>
        <x:v>7799.4400215392197</x:v>
      </x:c>
      <x:c r="N10635" s="54">
        <x:f t="shared" si="1987"/>
        <x:v>4.9162777927355696</x:v>
      </x:c>
      <x:c r="O10635" s="55">
        <x:f t="shared" si="1988"/>
        <x:v>199870</x:v>
      </x:c>
      <x:c r="P10635" s="55">
        <x:f t="shared" si="1989"/>
        <x:v>32120</x:v>
      </x:c>
      <x:c r="Q10635" s="55">
        <x:f t="shared" si="1990"/>
        <x:v>147906.94481838922</x:v>
      </x:c>
      <x:c r="R10635" s="55">
        <x:f t="shared" si="1991"/>
        <x:v>-156.94481838922366</x:v>
      </x:c>
      <x:c r="S10635" s="1" t="str">
        <x:f t="shared" si="1992"/>
        <x:v>NO</x:v>
      </x:c>
      <x:c r="T10635" s="1">
        <x:f t="shared" si="1993"/>
        <x:v>-9.9999999999999997E+98</x:v>
      </x:c>
    </x:row>
    <x:row r="10636">
      <x:c r="A10636" s="1"/>
      <x:c r="B10636" s="1"/>
      <x:c r="C10636" s="1"/>
      <x:c r="D10636" s="1"/>
      <x:c r="E10636" s="1"/>
      <x:c r="F10636" s="1"/>
      <x:c r="G10636" s="1"/>
      <x:c r="H10636" s="1"/>
      <x:c r="I10636" s="53">
        <x:f t="shared" si="1982"/>
        <x:v>16</x:v>
      </x:c>
      <x:c r="J10636" s="53">
        <x:f t="shared" si="1983"/>
        <x:v>5</x:v>
      </x:c>
      <x:c r="K10636" s="53">
        <x:f t="shared" si="1984"/>
        <x:v>19</x:v>
      </x:c>
      <x:c r="L10636" s="53">
        <x:f t="shared" si="1985"/>
        <x:v>40</x:v>
      </x:c>
      <x:c r="M10636" s="54">
        <x:f t="shared" si="1986"/>
        <x:v>7869.0815501752413</x:v>
      </x:c>
      <x:c r="N10636" s="54">
        <x:f t="shared" si="1987"/>
        <x:v>4.9646399653994733</x:v>
      </x:c>
      <x:c r="O10636" s="55">
        <x:f t="shared" si="1988"/>
        <x:v>202570</x:v>
      </x:c>
      <x:c r="P10636" s="55">
        <x:f t="shared" si="1989"/>
        <x:v>33000</x:v>
      </x:c>
      <x:c r="Q10636" s="55">
        <x:f t="shared" si="1990"/>
        <x:v>149115.99913498684</x:v>
      </x:c>
      <x:c r="R10636" s="55">
        <x:f t="shared" si="1991"/>
        <x:v>454.000865013164</x:v>
      </x:c>
      <x:c r="S10636" s="1" t="str">
        <x:f t="shared" si="1992"/>
        <x:v>NO</x:v>
      </x:c>
      <x:c r="T10636" s="1">
        <x:f t="shared" si="1993"/>
        <x:v>-9.9999999999999997E+98</x:v>
      </x:c>
    </x:row>
    <x:row r="10637">
      <x:c r="A10637" s="1"/>
      <x:c r="B10637" s="1"/>
      <x:c r="C10637" s="1"/>
      <x:c r="D10637" s="1"/>
      <x:c r="E10637" s="1"/>
      <x:c r="F10637" s="1"/>
      <x:c r="G10637" s="1"/>
      <x:c r="H10637" s="1"/>
      <x:c r="I10637" s="53">
        <x:f t="shared" si="1982"/>
        <x:v>16</x:v>
      </x:c>
      <x:c r="J10637" s="53">
        <x:f t="shared" si="1983"/>
        <x:v>5</x:v>
      </x:c>
      <x:c r="K10637" s="53">
        <x:f t="shared" si="1984"/>
        <x:v>20</x:v>
      </x:c>
      <x:c r="L10637" s="53">
        <x:f t="shared" si="1985"/>
        <x:v>41</x:v>
      </x:c>
      <x:c r="M10637" s="54">
        <x:f t="shared" si="1986"/>
        <x:v>7940.3058408257184</x:v>
      </x:c>
      <x:c r="N10637" s="54">
        <x:f t="shared" si="1987"/>
        <x:v>5.0141012783511929</x:v>
      </x:c>
      <x:c r="O10637" s="55">
        <x:f t="shared" si="1988"/>
        <x:v>205270</x:v>
      </x:c>
      <x:c r="P10637" s="55">
        <x:f t="shared" si="1989"/>
        <x:v>33880</x:v>
      </x:c>
      <x:c r="Q10637" s="55">
        <x:f t="shared" si="1990"/>
        <x:v>150352.53195877984</x:v>
      </x:c>
      <x:c r="R10637" s="55">
        <x:f t="shared" si="1991"/>
        <x:v>1037.468041220156</x:v>
      </x:c>
      <x:c r="S10637" s="1" t="str">
        <x:f t="shared" si="1992"/>
        <x:v>NO</x:v>
      </x:c>
      <x:c r="T10637" s="1">
        <x:f t="shared" si="1993"/>
        <x:v>-9.9999999999999997E+98</x:v>
      </x:c>
    </x:row>
    <x:row r="10638">
      <x:c r="A10638" s="1"/>
      <x:c r="B10638" s="1"/>
      <x:c r="C10638" s="1"/>
      <x:c r="D10638" s="1"/>
      <x:c r="E10638" s="1"/>
      <x:c r="F10638" s="1"/>
      <x:c r="G10638" s="1"/>
      <x:c r="H10638" s="1"/>
      <x:c r="I10638" s="53">
        <x:f t="shared" si="1982"/>
        <x:v>16</x:v>
      </x:c>
      <x:c r="J10638" s="53">
        <x:f t="shared" si="1983"/>
        <x:v>5</x:v>
      </x:c>
      <x:c r="K10638" s="53">
        <x:f t="shared" si="1984"/>
        <x:v>21</x:v>
      </x:c>
      <x:c r="L10638" s="53">
        <x:f t="shared" si="1985"/>
        <x:v>42</x:v>
      </x:c>
      <x:c r="M10638" s="54">
        <x:f t="shared" si="1986"/>
        <x:v>8013.1415810521621</x:v>
      </x:c>
      <x:c r="N10638" s="54">
        <x:f t="shared" si="1987"/>
        <x:v>5.0646816535084458</x:v>
      </x:c>
      <x:c r="O10638" s="55">
        <x:f t="shared" si="1988"/>
        <x:v>207970</x:v>
      </x:c>
      <x:c r="P10638" s="55">
        <x:f t="shared" si="1989"/>
        <x:v>34760</x:v>
      </x:c>
      <x:c r="Q10638" s="55">
        <x:f t="shared" si="1990"/>
        <x:v>151617.04133771115</x:v>
      </x:c>
      <x:c r="R10638" s="55">
        <x:f t="shared" si="1991"/>
        <x:v>1592.9586622888455</x:v>
      </x:c>
      <x:c r="S10638" s="1" t="str">
        <x:f t="shared" si="1992"/>
        <x:v>NO</x:v>
      </x:c>
      <x:c r="T10638" s="1">
        <x:f t="shared" si="1993"/>
        <x:v>-9.9999999999999997E+98</x:v>
      </x:c>
    </x:row>
    <x:row r="10639">
      <x:c r="A10639" s="1"/>
      <x:c r="B10639" s="1"/>
      <x:c r="C10639" s="1"/>
      <x:c r="D10639" s="1"/>
      <x:c r="E10639" s="1"/>
      <x:c r="F10639" s="1"/>
      <x:c r="G10639" s="1"/>
      <x:c r="H10639" s="1"/>
      <x:c r="I10639" s="53">
        <x:f t="shared" si="1982"/>
        <x:v>16</x:v>
      </x:c>
      <x:c r="J10639" s="53">
        <x:f t="shared" si="1983"/>
        <x:v>5</x:v>
      </x:c>
      <x:c r="K10639" s="53">
        <x:f t="shared" si="1984"/>
        <x:v>22</x:v>
      </x:c>
      <x:c r="L10639" s="53">
        <x:f t="shared" si="1985"/>
        <x:v>43</x:v>
      </x:c>
      <x:c r="M10639" s="54">
        <x:f t="shared" si="1986"/>
        <x:v>8087.6179282985586</x:v>
      </x:c>
      <x:c r="N10639" s="54">
        <x:f t="shared" si="1987"/>
        <x:v>5.1164013390962211</x:v>
      </x:c>
      <x:c r="O10639" s="55">
        <x:f t="shared" si="1988"/>
        <x:v>210670</x:v>
      </x:c>
      <x:c r="P10639" s="55">
        <x:f t="shared" si="1989"/>
        <x:v>35640</x:v>
      </x:c>
      <x:c r="Q10639" s="55">
        <x:f t="shared" si="1990"/>
        <x:v>152910.03347740552</x:v>
      </x:c>
      <x:c r="R10639" s="55">
        <x:f t="shared" si="1991"/>
        <x:v>2119.9665225944773</x:v>
      </x:c>
      <x:c r="S10639" s="1" t="str">
        <x:f t="shared" si="1992"/>
        <x:v>NO</x:v>
      </x:c>
      <x:c r="T10639" s="1">
        <x:f t="shared" si="1993"/>
        <x:v>-9.9999999999999997E+98</x:v>
      </x:c>
    </x:row>
    <x:row r="10640">
      <x:c r="A10640" s="1"/>
      <x:c r="B10640" s="1"/>
      <x:c r="C10640" s="1"/>
      <x:c r="D10640" s="1"/>
      <x:c r="E10640" s="1"/>
      <x:c r="F10640" s="1"/>
      <x:c r="G10640" s="1"/>
      <x:c r="H10640" s="1"/>
      <x:c r="I10640" s="53">
        <x:f t="shared" si="1982"/>
        <x:v>16</x:v>
      </x:c>
      <x:c r="J10640" s="53">
        <x:f t="shared" si="1983"/>
        <x:v>5</x:v>
      </x:c>
      <x:c r="K10640" s="53">
        <x:f t="shared" si="1984"/>
        <x:v>23</x:v>
      </x:c>
      <x:c r="L10640" s="53">
        <x:f t="shared" si="1985"/>
        <x:v>44</x:v>
      </x:c>
      <x:c r="M10640" s="54">
        <x:f t="shared" si="1986"/>
        <x:v>8163.7645171559943</x:v>
      </x:c>
      <x:c r="N10640" s="54">
        <x:f t="shared" si="1987"/>
        <x:v>5.1692809146916625</x:v>
      </x:c>
      <x:c r="O10640" s="55">
        <x:f t="shared" si="1988"/>
        <x:v>213370</x:v>
      </x:c>
      <x:c r="P10640" s="55">
        <x:f t="shared" si="1989"/>
        <x:v>36520</x:v>
      </x:c>
      <x:c r="Q10640" s="55">
        <x:f t="shared" si="1990"/>
        <x:v>154232.02286729158</x:v>
      </x:c>
      <x:c r="R10640" s="55">
        <x:f t="shared" si="1991"/>
        <x:v>2617.9771327084163</x:v>
      </x:c>
      <x:c r="S10640" s="1" t="str">
        <x:f t="shared" si="1992"/>
        <x:v>NO</x:v>
      </x:c>
      <x:c r="T10640" s="1">
        <x:f t="shared" si="1993"/>
        <x:v>-9.9999999999999997E+98</x:v>
      </x:c>
    </x:row>
    <x:row r="10641">
      <x:c r="A10641" s="1"/>
      <x:c r="B10641" s="1"/>
      <x:c r="C10641" s="1"/>
      <x:c r="D10641" s="1"/>
      <x:c r="E10641" s="1"/>
      <x:c r="F10641" s="1"/>
      <x:c r="G10641" s="1"/>
      <x:c r="H10641" s="1"/>
      <x:c r="I10641" s="53">
        <x:f t="shared" si="1982"/>
        <x:v>16</x:v>
      </x:c>
      <x:c r="J10641" s="53">
        <x:f t="shared" si="1983"/>
        <x:v>5</x:v>
      </x:c>
      <x:c r="K10641" s="53">
        <x:f t="shared" si="1984"/>
        <x:v>24</x:v>
      </x:c>
      <x:c r="L10641" s="53">
        <x:f t="shared" si="1985"/>
        <x:v>45</x:v>
      </x:c>
      <x:c r="M10641" s="54">
        <x:f t="shared" si="1986"/>
        <x:v>8241.6114667354905</x:v>
      </x:c>
      <x:c r="N10641" s="54">
        <x:f t="shared" si="1987"/>
        <x:v>5.2233412963440902</x:v>
      </x:c>
      <x:c r="O10641" s="55">
        <x:f t="shared" si="1988"/>
        <x:v>216070</x:v>
      </x:c>
      <x:c r="P10641" s="55">
        <x:f t="shared" si="1989"/>
        <x:v>37400</x:v>
      </x:c>
      <x:c r="Q10641" s="55">
        <x:f t="shared" si="1990"/>
        <x:v>155583.53240860224</x:v>
      </x:c>
      <x:c r="R10641" s="55">
        <x:f t="shared" si="1991"/>
        <x:v>3086.4675913977553</x:v>
      </x:c>
      <x:c r="S10641" s="1" t="str">
        <x:f t="shared" si="1992"/>
        <x:v>NO</x:v>
      </x:c>
      <x:c r="T10641" s="1">
        <x:f t="shared" si="1993"/>
        <x:v>-9.9999999999999997E+98</x:v>
      </x:c>
    </x:row>
    <x:row r="10642">
      <x:c r="A10642" s="1"/>
      <x:c r="B10642" s="1"/>
      <x:c r="C10642" s="1"/>
      <x:c r="D10642" s="1"/>
      <x:c r="E10642" s="1"/>
      <x:c r="F10642" s="1"/>
      <x:c r="G10642" s="1"/>
      <x:c r="H10642" s="1"/>
      <x:c r="I10642" s="53">
        <x:f t="shared" si="1982"/>
        <x:v>16</x:v>
      </x:c>
      <x:c r="J10642" s="53">
        <x:f t="shared" si="1983"/>
        <x:v>5</x:v>
      </x:c>
      <x:c r="K10642" s="53">
        <x:f t="shared" si="1984"/>
        <x:v>25</x:v>
      </x:c>
      <x:c r="L10642" s="53">
        <x:f t="shared" si="1985"/>
        <x:v>46</x:v>
      </x:c>
      <x:c r="M10642" s="54">
        <x:f t="shared" si="1986"/>
        <x:v>8321.1893881505875</x:v>
      </x:c>
      <x:c r="N10642" s="54">
        <x:f t="shared" si="1987"/>
        <x:v>5.2786037417712413</x:v>
      </x:c>
      <x:c r="O10642" s="55">
        <x:f t="shared" si="1988"/>
        <x:v>218770</x:v>
      </x:c>
      <x:c r="P10642" s="55">
        <x:f t="shared" si="1989"/>
        <x:v>38280</x:v>
      </x:c>
      <x:c r="Q10642" s="55">
        <x:f t="shared" si="1990"/>
        <x:v>156965.09354428103</x:v>
      </x:c>
      <x:c r="R10642" s="55">
        <x:f t="shared" si="1991"/>
        <x:v>3524.9064557189704</x:v>
      </x:c>
      <x:c r="S10642" s="1" t="str">
        <x:f t="shared" si="1992"/>
        <x:v>NO</x:v>
      </x:c>
      <x:c r="T10642" s="1">
        <x:f t="shared" si="1993"/>
        <x:v>-9.9999999999999997E+98</x:v>
      </x:c>
    </x:row>
    <x:row r="10643">
      <x:c r="A10643" s="1"/>
      <x:c r="B10643" s="1"/>
      <x:c r="C10643" s="1"/>
      <x:c r="D10643" s="1"/>
      <x:c r="E10643" s="1"/>
      <x:c r="F10643" s="1"/>
      <x:c r="G10643" s="1"/>
      <x:c r="H10643" s="1"/>
      <x:c r="I10643" s="53">
        <x:f t="shared" si="1982"/>
        <x:v>16</x:v>
      </x:c>
      <x:c r="J10643" s="53">
        <x:f t="shared" si="1983"/>
        <x:v>5</x:v>
      </x:c>
      <x:c r="K10643" s="53">
        <x:f t="shared" si="1984"/>
        <x:v>26</x:v>
      </x:c>
      <x:c r="L10643" s="53">
        <x:f t="shared" si="1985"/>
        <x:v>47</x:v>
      </x:c>
      <x:c r="M10643" s="54">
        <x:f t="shared" si="1986"/>
        <x:v>8402.5293921113062</x:v>
      </x:c>
      <x:c r="N10643" s="54">
        <x:f t="shared" si="1987"/>
        <x:v>5.3350898556328517</x:v>
      </x:c>
      <x:c r="O10643" s="55">
        <x:f t="shared" si="1988"/>
        <x:v>221470</x:v>
      </x:c>
      <x:c r="P10643" s="55">
        <x:f t="shared" si="1989"/>
        <x:v>39160</x:v>
      </x:c>
      <x:c r="Q10643" s="55">
        <x:f t="shared" si="1990"/>
        <x:v>158377.2463908213</x:v>
      </x:c>
      <x:c r="R10643" s="55">
        <x:f t="shared" si="1991"/>
        <x:v>3932.7536091787042</x:v>
      </x:c>
      <x:c r="S10643" s="1" t="str">
        <x:f t="shared" si="1992"/>
        <x:v>NO</x:v>
      </x:c>
      <x:c r="T10643" s="1">
        <x:f t="shared" si="1993"/>
        <x:v>-9.9999999999999997E+98</x:v>
      </x:c>
    </x:row>
    <x:row r="10644">
      <x:c r="A10644" s="1"/>
      <x:c r="B10644" s="1"/>
      <x:c r="C10644" s="1"/>
      <x:c r="D10644" s="1"/>
      <x:c r="E10644" s="1"/>
      <x:c r="F10644" s="1"/>
      <x:c r="G10644" s="1"/>
      <x:c r="H10644" s="1"/>
      <x:c r="I10644" s="53">
        <x:f t="shared" si="1982"/>
        <x:v>16</x:v>
      </x:c>
      <x:c r="J10644" s="53">
        <x:f t="shared" si="1983"/>
        <x:v>5</x:v>
      </x:c>
      <x:c r="K10644" s="53">
        <x:f t="shared" si="1984"/>
        <x:v>27</x:v>
      </x:c>
      <x:c r="L10644" s="53">
        <x:f t="shared" si="1985"/>
        <x:v>48</x:v>
      </x:c>
      <x:c r="M10644" s="54">
        <x:f t="shared" si="1986"/>
        <x:v>8485.6630966310622</x:v>
      </x:c>
      <x:c r="N10644" s="54">
        <x:f t="shared" si="1987"/>
        <x:v>5.3928215948826823</x:v>
      </x:c>
      <x:c r="O10644" s="55">
        <x:f t="shared" si="1988"/>
        <x:v>224170</x:v>
      </x:c>
      <x:c r="P10644" s="55">
        <x:f t="shared" si="1989"/>
        <x:v>40040</x:v>
      </x:c>
      <x:c r="Q10644" s="55">
        <x:f t="shared" si="1990"/>
        <x:v>159820.53987206705</x:v>
      </x:c>
      <x:c r="R10644" s="55">
        <x:f t="shared" si="1991"/>
        <x:v>4309.4601279329509</x:v>
      </x:c>
      <x:c r="S10644" s="1" t="str">
        <x:f t="shared" si="1992"/>
        <x:v>NO</x:v>
      </x:c>
      <x:c r="T10644" s="1">
        <x:f t="shared" si="1993"/>
        <x:v>-9.9999999999999997E+98</x:v>
      </x:c>
    </x:row>
    <x:row r="10645">
      <x:c r="A10645" s="1"/>
      <x:c r="B10645" s="1"/>
      <x:c r="C10645" s="1"/>
      <x:c r="D10645" s="1"/>
      <x:c r="E10645" s="1"/>
      <x:c r="F10645" s="1"/>
      <x:c r="G10645" s="1"/>
      <x:c r="H10645" s="1"/>
      <x:c r="I10645" s="53">
        <x:f t="shared" si="1982"/>
        <x:v>16</x:v>
      </x:c>
      <x:c r="J10645" s="53">
        <x:f t="shared" si="1983"/>
        <x:v>5</x:v>
      </x:c>
      <x:c r="K10645" s="53">
        <x:f t="shared" si="1984"/>
        <x:v>28</x:v>
      </x:c>
      <x:c r="L10645" s="53">
        <x:f t="shared" si="1985"/>
        <x:v>49</x:v>
      </x:c>
      <x:c r="M10645" s="54">
        <x:f t="shared" si="1986"/>
        <x:v>8570.622634848216</x:v>
      </x:c>
      <x:c r="N10645" s="54">
        <x:f t="shared" si="1987"/>
        <x:v>5.4518212742001504</x:v>
      </x:c>
      <x:c r="O10645" s="55">
        <x:f t="shared" si="1988"/>
        <x:v>226870</x:v>
      </x:c>
      <x:c r="P10645" s="55">
        <x:f t="shared" si="1989"/>
        <x:v>40920</x:v>
      </x:c>
      <x:c r="Q10645" s="55">
        <x:f t="shared" si="1990"/>
        <x:v>161295.53185500373</x:v>
      </x:c>
      <x:c r="R10645" s="55">
        <x:f t="shared" si="1991"/>
        <x:v>4654.4681449962663</x:v>
      </x:c>
      <x:c r="S10645" s="1" t="str">
        <x:f t="shared" si="1992"/>
        <x:v>NO</x:v>
      </x:c>
      <x:c r="T10645" s="1">
        <x:f t="shared" si="1993"/>
        <x:v>-9.9999999999999997E+98</x:v>
      </x:c>
    </x:row>
    <x:row r="10646">
      <x:c r="A10646" s="1"/>
      <x:c r="B10646" s="1"/>
      <x:c r="C10646" s="1"/>
      <x:c r="D10646" s="1"/>
      <x:c r="E10646" s="1"/>
      <x:c r="F10646" s="1"/>
      <x:c r="G10646" s="1"/>
      <x:c r="H10646" s="1"/>
      <x:c r="I10646" s="53">
        <x:f t="shared" si="1982"/>
        <x:v>16</x:v>
      </x:c>
      <x:c r="J10646" s="53">
        <x:f t="shared" si="1983"/>
        <x:v>5</x:v>
      </x:c>
      <x:c r="K10646" s="53">
        <x:f t="shared" si="1984"/>
        <x:v>29</x:v>
      </x:c>
      <x:c r="L10646" s="53">
        <x:f t="shared" si="1985"/>
        <x:v>50</x:v>
      </x:c>
      <x:c r="M10646" s="54">
        <x:f t="shared" si="1986"/>
        <x:v>8657.4406629638706</x:v>
      </x:c>
      <x:c r="N10646" s="54">
        <x:f t="shared" si="1987"/>
        <x:v>5.5121115715026878</x:v>
      </x:c>
      <x:c r="O10646" s="55">
        <x:f t="shared" si="1988"/>
        <x:v>229570</x:v>
      </x:c>
      <x:c r="P10646" s="55">
        <x:f t="shared" si="1989"/>
        <x:v>41800</x:v>
      </x:c>
      <x:c r="Q10646" s="55">
        <x:f t="shared" si="1990"/>
        <x:v>162802.7892875672</x:v>
      </x:c>
      <x:c r="R10646" s="55">
        <x:f t="shared" si="1991"/>
        <x:v>4967.2107124328031</x:v>
      </x:c>
      <x:c r="S10646" s="1" t="str">
        <x:f t="shared" si="1992"/>
        <x:v>NO</x:v>
      </x:c>
      <x:c r="T10646" s="1">
        <x:f t="shared" si="1993"/>
        <x:v>-9.9999999999999997E+98</x:v>
      </x:c>
    </x:row>
    <x:row r="10647">
      <x:c r="A10647" s="1"/>
      <x:c r="B10647" s="1"/>
      <x:c r="C10647" s="1"/>
      <x:c r="D10647" s="1"/>
      <x:c r="E10647" s="1"/>
      <x:c r="F10647" s="1"/>
      <x:c r="G10647" s="1"/>
      <x:c r="H10647" s="1"/>
      <x:c r="I10647" s="53">
        <x:f t="shared" si="1982"/>
        <x:v>16</x:v>
      </x:c>
      <x:c r="J10647" s="53">
        <x:f t="shared" si="1983"/>
        <x:v>5</x:v>
      </x:c>
      <x:c r="K10647" s="53">
        <x:f t="shared" si="1984"/>
        <x:v>30</x:v>
      </x:c>
      <x:c r="L10647" s="53">
        <x:f t="shared" si="1985"/>
        <x:v>51</x:v>
      </x:c>
      <x:c r="M10647" s="54">
        <x:f t="shared" si="1986"/>
        <x:v>8746.1503682976399</x:v>
      </x:c>
      <x:c r="N10647" s="54">
        <x:f t="shared" si="1987"/>
        <x:v>5.5737155335400281</x:v>
      </x:c>
      <x:c r="O10647" s="55">
        <x:f t="shared" si="1988"/>
        <x:v>232270</x:v>
      </x:c>
      <x:c r="P10647" s="55">
        <x:f t="shared" si="1989"/>
        <x:v>42680</x:v>
      </x:c>
      <x:c r="Q10647" s="55">
        <x:f t="shared" si="1990"/>
        <x:v>164342.88833850069</x:v>
      </x:c>
      <x:c r="R10647" s="55">
        <x:f t="shared" si="1991"/>
        <x:v>5247.111661499308</x:v>
      </x:c>
      <x:c r="S10647" s="1" t="str">
        <x:f t="shared" si="1992"/>
        <x:v>NO</x:v>
      </x:c>
      <x:c r="T10647" s="1">
        <x:f t="shared" si="1993"/>
        <x:v>-9.9999999999999997E+98</x:v>
      </x:c>
    </x:row>
    <x:row r="10648">
      <x:c r="A10648" s="1"/>
      <x:c r="B10648" s="1"/>
      <x:c r="C10648" s="1"/>
      <x:c r="D10648" s="1"/>
      <x:c r="E10648" s="1"/>
      <x:c r="F10648" s="1"/>
      <x:c r="G10648" s="1"/>
      <x:c r="H10648" s="1"/>
      <x:c r="I10648" s="53">
        <x:f t="shared" si="1982"/>
        <x:v>16</x:v>
      </x:c>
      <x:c r="J10648" s="53">
        <x:f t="shared" si="1983"/>
        <x:v>6</x:v>
      </x:c>
      <x:c r="K10648" s="53">
        <x:f t="shared" si="1984"/>
        <x:v>0</x:v>
      </x:c>
      <x:c r="L10648" s="53">
        <x:f t="shared" si="1985"/>
        <x:v>22</x:v>
      </x:c>
      <x:c r="M10648" s="54">
        <x:f t="shared" si="1986"/>
        <x:v>6825.5059156327179</x:v>
      </x:c>
      <x:c r="N10648" s="54">
        <x:f t="shared" si="1987"/>
        <x:v>4.2399346636338322</x:v>
      </x:c>
      <x:c r="O10648" s="55">
        <x:f t="shared" si="1988"/>
        <x:v>153364</x:v>
      </x:c>
      <x:c r="P10648" s="55">
        <x:f t="shared" si="1989"/>
        <x:v>16720</x:v>
      </x:c>
      <x:c r="Q10648" s="55">
        <x:f t="shared" si="1990"/>
        <x:v>130998.36659084579</x:v>
      </x:c>
      <x:c r="R10648" s="55">
        <x:f t="shared" si="1991"/>
        <x:v>-14354.366590845792</x:v>
      </x:c>
      <x:c r="S10648" s="1" t="str">
        <x:f t="shared" si="1992"/>
        <x:v>NO</x:v>
      </x:c>
      <x:c r="T10648" s="1">
        <x:f t="shared" si="1993"/>
        <x:v>-9.9999999999999997E+98</x:v>
      </x:c>
    </x:row>
    <x:row r="10649">
      <x:c r="A10649" s="1"/>
      <x:c r="B10649" s="1"/>
      <x:c r="C10649" s="1"/>
      <x:c r="D10649" s="1"/>
      <x:c r="E10649" s="1"/>
      <x:c r="F10649" s="1"/>
      <x:c r="G10649" s="1"/>
      <x:c r="H10649" s="1"/>
      <x:c r="I10649" s="53">
        <x:f t="shared" si="1982"/>
        <x:v>16</x:v>
      </x:c>
      <x:c r="J10649" s="53">
        <x:f t="shared" si="1983"/>
        <x:v>6</x:v>
      </x:c>
      <x:c r="K10649" s="53">
        <x:f t="shared" si="1984"/>
        <x:v>1</x:v>
      </x:c>
      <x:c r="L10649" s="53">
        <x:f t="shared" si="1985"/>
        <x:v>23</x:v>
      </x:c>
      <x:c r="M10649" s="54">
        <x:f t="shared" si="1986"/>
        <x:v>6871.0684156327179</x:v>
      </x:c>
      <x:c r="N10649" s="54">
        <x:f t="shared" si="1987"/>
        <x:v>4.2715752886338318</x:v>
      </x:c>
      <x:c r="O10649" s="55">
        <x:f t="shared" si="1988"/>
        <x:v>156064</x:v>
      </x:c>
      <x:c r="P10649" s="55">
        <x:f t="shared" si="1989"/>
        <x:v>17600</x:v>
      </x:c>
      <x:c r="Q10649" s="55">
        <x:f t="shared" si="1990"/>
        <x:v>131789.38221584581</x:v>
      </x:c>
      <x:c r="R10649" s="55">
        <x:f t="shared" si="1991"/>
        <x:v>-13325.382215845806</x:v>
      </x:c>
      <x:c r="S10649" s="1" t="str">
        <x:f t="shared" si="1992"/>
        <x:v>NO</x:v>
      </x:c>
      <x:c r="T10649" s="1">
        <x:f t="shared" si="1993"/>
        <x:v>-9.9999999999999997E+98</x:v>
      </x:c>
    </x:row>
    <x:row r="10650">
      <x:c r="A10650" s="1"/>
      <x:c r="B10650" s="1"/>
      <x:c r="C10650" s="1"/>
      <x:c r="D10650" s="1"/>
      <x:c r="E10650" s="1"/>
      <x:c r="F10650" s="1"/>
      <x:c r="G10650" s="1"/>
      <x:c r="H10650" s="1"/>
      <x:c r="I10650" s="53">
        <x:f t="shared" si="1982"/>
        <x:v>16</x:v>
      </x:c>
      <x:c r="J10650" s="53">
        <x:f t="shared" si="1983"/>
        <x:v>6</x:v>
      </x:c>
      <x:c r="K10650" s="53">
        <x:f t="shared" si="1984"/>
        <x:v>2</x:v>
      </x:c>
      <x:c r="L10650" s="53">
        <x:f t="shared" si="1985"/>
        <x:v>24</x:v>
      </x:c>
      <x:c r="M10650" s="54">
        <x:f t="shared" si="1986"/>
        <x:v>6917.7699781327183</x:v>
      </x:c>
      <x:c r="N10650" s="54">
        <x:f t="shared" si="1987"/>
        <x:v>4.3040069292588319</x:v>
      </x:c>
      <x:c r="O10650" s="55">
        <x:f t="shared" si="1988"/>
        <x:v>158764</x:v>
      </x:c>
      <x:c r="P10650" s="55">
        <x:f t="shared" si="1989"/>
        <x:v>18480</x:v>
      </x:c>
      <x:c r="Q10650" s="55">
        <x:f t="shared" si="1990"/>
        <x:v>132600.17323147081</x:v>
      </x:c>
      <x:c r="R10650" s="55">
        <x:f t="shared" si="1991"/>
        <x:v>-12316.173231470806</x:v>
      </x:c>
      <x:c r="S10650" s="1" t="str">
        <x:f t="shared" si="1992"/>
        <x:v>NO</x:v>
      </x:c>
      <x:c r="T10650" s="1">
        <x:f t="shared" si="1993"/>
        <x:v>-9.9999999999999997E+98</x:v>
      </x:c>
    </x:row>
    <x:row r="10651">
      <x:c r="A10651" s="1"/>
      <x:c r="B10651" s="1"/>
      <x:c r="C10651" s="1"/>
      <x:c r="D10651" s="1"/>
      <x:c r="E10651" s="1"/>
      <x:c r="F10651" s="1"/>
      <x:c r="G10651" s="1"/>
      <x:c r="H10651" s="1"/>
      <x:c r="I10651" s="53">
        <x:f t="shared" si="1982"/>
        <x:v>16</x:v>
      </x:c>
      <x:c r="J10651" s="53">
        <x:f t="shared" si="1983"/>
        <x:v>6</x:v>
      </x:c>
      <x:c r="K10651" s="53">
        <x:f t="shared" si="1984"/>
        <x:v>3</x:v>
      </x:c>
      <x:c r="L10651" s="53">
        <x:f t="shared" si="1985"/>
        <x:v>25</x:v>
      </x:c>
      <x:c r="M10651" s="54">
        <x:f t="shared" si="1986"/>
        <x:v>6965.6319605545932</x:v>
      </x:c>
      <x:c r="N10651" s="54">
        <x:f t="shared" si="1987"/>
        <x:v>4.3372444170518012</x:v>
      </x:c>
      <x:c r="O10651" s="55">
        <x:f t="shared" si="1988"/>
        <x:v>161464</x:v>
      </x:c>
      <x:c r="P10651" s="55">
        <x:f t="shared" si="1989"/>
        <x:v>19360</x:v>
      </x:c>
      <x:c r="Q10651" s="55">
        <x:f t="shared" si="1990"/>
        <x:v>133431.11042629502</x:v>
      </x:c>
      <x:c r="R10651" s="55">
        <x:f t="shared" si="1991"/>
        <x:v>-11327.110426295025</x:v>
      </x:c>
      <x:c r="S10651" s="1" t="str">
        <x:f t="shared" si="1992"/>
        <x:v>NO</x:v>
      </x:c>
      <x:c r="T10651" s="1">
        <x:f t="shared" si="1993"/>
        <x:v>-9.9999999999999997E+98</x:v>
      </x:c>
    </x:row>
    <x:row r="10652">
      <x:c r="A10652" s="1"/>
      <x:c r="B10652" s="1"/>
      <x:c r="C10652" s="1"/>
      <x:c r="D10652" s="1"/>
      <x:c r="E10652" s="1"/>
      <x:c r="F10652" s="1"/>
      <x:c r="G10652" s="1"/>
      <x:c r="H10652" s="1"/>
      <x:c r="I10652" s="53">
        <x:f t="shared" si="1982"/>
        <x:v>16</x:v>
      </x:c>
      <x:c r="J10652" s="53">
        <x:f t="shared" si="1983"/>
        <x:v>6</x:v>
      </x:c>
      <x:c r="K10652" s="53">
        <x:f t="shared" si="1984"/>
        <x:v>4</x:v>
      </x:c>
      <x:c r="L10652" s="53">
        <x:f t="shared" si="1985"/>
        <x:v>26</x:v>
      </x:c>
      <x:c r="M10652" s="54">
        <x:f t="shared" si="1986"/>
        <x:v>7014.6760762772492</x:v>
      </x:c>
      <x:c r="N10652" s="54">
        <x:f t="shared" si="1987"/>
        <x:v>4.3713028307480899</x:v>
      </x:c>
      <x:c r="O10652" s="55">
        <x:f t="shared" si="1988"/>
        <x:v>164164</x:v>
      </x:c>
      <x:c r="P10652" s="55">
        <x:f t="shared" si="1989"/>
        <x:v>20240</x:v>
      </x:c>
      <x:c r="Q10652" s="55">
        <x:f t="shared" si="1990"/>
        <x:v>134282.57076870225</x:v>
      </x:c>
      <x:c r="R10652" s="55">
        <x:f t="shared" si="1991"/>
        <x:v>-10358.570768702251</x:v>
      </x:c>
      <x:c r="S10652" s="1" t="str">
        <x:f t="shared" si="1992"/>
        <x:v>NO</x:v>
      </x:c>
      <x:c r="T10652" s="1">
        <x:f t="shared" si="1993"/>
        <x:v>-9.9999999999999997E+98</x:v>
      </x:c>
    </x:row>
    <x:row r="10653">
      <x:c r="A10653" s="1"/>
      <x:c r="B10653" s="1"/>
      <x:c r="C10653" s="1"/>
      <x:c r="D10653" s="1"/>
      <x:c r="E10653" s="1"/>
      <x:c r="F10653" s="1"/>
      <x:c r="G10653" s="1"/>
      <x:c r="H10653" s="1"/>
      <x:c r="I10653" s="53">
        <x:f t="shared" si="1982"/>
        <x:v>16</x:v>
      </x:c>
      <x:c r="J10653" s="53">
        <x:f t="shared" si="1983"/>
        <x:v>6</x:v>
      </x:c>
      <x:c r="K10653" s="53">
        <x:f t="shared" si="1984"/>
        <x:v>5</x:v>
      </x:c>
      <x:c r="L10653" s="53">
        <x:f t="shared" si="1985"/>
        <x:v>27</x:v>
      </x:c>
      <x:c r="M10653" s="54">
        <x:f t="shared" si="1986"/>
        <x:v>7064.9244001984525</x:v>
      </x:c>
      <x:c r="N10653" s="54">
        <x:f t="shared" si="1987"/>
        <x:v>4.4061975001378144</x:v>
      </x:c>
      <x:c r="O10653" s="55">
        <x:f t="shared" si="1988"/>
        <x:v>166864</x:v>
      </x:c>
      <x:c r="P10653" s="55">
        <x:f t="shared" si="1989"/>
        <x:v>21120</x:v>
      </x:c>
      <x:c r="Q10653" s="55">
        <x:f t="shared" si="1990"/>
        <x:v>135154.93750344537</x:v>
      </x:c>
      <x:c r="R10653" s="55">
        <x:f t="shared" si="1991"/>
        <x:v>-9410.9375034453697</x:v>
      </x:c>
      <x:c r="S10653" s="1" t="str">
        <x:f t="shared" si="1992"/>
        <x:v>NO</x:v>
      </x:c>
      <x:c r="T10653" s="1">
        <x:f t="shared" si="1993"/>
        <x:v>-9.9999999999999997E+98</x:v>
      </x:c>
    </x:row>
    <x:row r="10654">
      <x:c r="A10654" s="1"/>
      <x:c r="B10654" s="1"/>
      <x:c r="C10654" s="1"/>
      <x:c r="D10654" s="1"/>
      <x:c r="E10654" s="1"/>
      <x:c r="F10654" s="1"/>
      <x:c r="G10654" s="1"/>
      <x:c r="H10654" s="1"/>
      <x:c r="I10654" s="53">
        <x:f t="shared" si="1982"/>
        <x:v>16</x:v>
      </x:c>
      <x:c r="J10654" s="53">
        <x:f t="shared" si="1983"/>
        <x:v>6</x:v>
      </x:c>
      <x:c r="K10654" s="53">
        <x:f t="shared" si="1984"/>
        <x:v>6</x:v>
      </x:c>
      <x:c r="L10654" s="53">
        <x:f t="shared" si="1985"/>
        <x:v>28</x:v>
      </x:c>
      <x:c r="M10654" s="54">
        <x:f t="shared" si="1986"/>
        <x:v>7116.3993743800856</x:v>
      </x:c>
      <x:c r="N10654" s="54">
        <x:f t="shared" si="1987"/>
        <x:v>4.4419440099861704</x:v>
      </x:c>
      <x:c r="O10654" s="55">
        <x:f t="shared" si="1988"/>
        <x:v>169564</x:v>
      </x:c>
      <x:c r="P10654" s="55">
        <x:f t="shared" si="1989"/>
        <x:v>22000</x:v>
      </x:c>
      <x:c r="Q10654" s="55">
        <x:f t="shared" si="1990"/>
        <x:v>136048.60024965426</x:v>
      </x:c>
      <x:c r="R10654" s="55">
        <x:f t="shared" si="1991"/>
        <x:v>-8484.6002496542642</x:v>
      </x:c>
      <x:c r="S10654" s="1" t="str">
        <x:f t="shared" si="1992"/>
        <x:v>NO</x:v>
      </x:c>
      <x:c r="T10654" s="1">
        <x:f t="shared" si="1993"/>
        <x:v>-9.9999999999999997E+98</x:v>
      </x:c>
    </x:row>
    <x:row r="10655">
      <x:c r="A10655" s="1"/>
      <x:c r="B10655" s="1"/>
      <x:c r="C10655" s="1"/>
      <x:c r="D10655" s="1"/>
      <x:c r="E10655" s="1"/>
      <x:c r="F10655" s="1"/>
      <x:c r="G10655" s="1"/>
      <x:c r="H10655" s="1"/>
      <x:c r="I10655" s="53">
        <x:f t="shared" si="1982"/>
        <x:v>16</x:v>
      </x:c>
      <x:c r="J10655" s="53">
        <x:f t="shared" si="1983"/>
        <x:v>6</x:v>
      </x:c>
      <x:c r="K10655" s="53">
        <x:f t="shared" si="1984"/>
        <x:v>7</x:v>
      </x:c>
      <x:c r="L10655" s="53">
        <x:f t="shared" si="1985"/>
        <x:v>29</x:v>
      </x:c>
      <x:c r="M10655" s="54">
        <x:f t="shared" si="1986"/>
        <x:v>7169.1238137780465</x:v>
      </x:c>
      <x:c r="N10655" s="54">
        <x:f t="shared" si="1987"/>
        <x:v>4.4785582040125327</x:v>
      </x:c>
      <x:c r="O10655" s="55">
        <x:f t="shared" si="1988"/>
        <x:v>172264</x:v>
      </x:c>
      <x:c r="P10655" s="55">
        <x:f t="shared" si="1989"/>
        <x:v>22880</x:v>
      </x:c>
      <x:c r="Q10655" s="55">
        <x:f t="shared" si="1990"/>
        <x:v>136963.95510031329</x:v>
      </x:c>
      <x:c r="R10655" s="55">
        <x:f t="shared" si="1991"/>
        <x:v>-7579.9551003132947</x:v>
      </x:c>
      <x:c r="S10655" s="1" t="str">
        <x:f t="shared" si="1992"/>
        <x:v>NO</x:v>
      </x:c>
      <x:c r="T10655" s="1">
        <x:f t="shared" si="1993"/>
        <x:v>-9.9999999999999997E+98</x:v>
      </x:c>
    </x:row>
    <x:row r="10656">
      <x:c r="A10656" s="1"/>
      <x:c r="B10656" s="1"/>
      <x:c r="C10656" s="1"/>
      <x:c r="D10656" s="1"/>
      <x:c r="E10656" s="1"/>
      <x:c r="F10656" s="1"/>
      <x:c r="G10656" s="1"/>
      <x:c r="H10656" s="1"/>
      <x:c r="I10656" s="53">
        <x:f t="shared" si="1982"/>
        <x:v>16</x:v>
      </x:c>
      <x:c r="J10656" s="53">
        <x:f t="shared" si="1983"/>
        <x:v>6</x:v>
      </x:c>
      <x:c r="K10656" s="53">
        <x:f t="shared" si="1984"/>
        <x:v>8</x:v>
      </x:c>
      <x:c r="L10656" s="53">
        <x:f t="shared" si="1985"/>
        <x:v>30</x:v>
      </x:c>
      <x:c r="M10656" s="54">
        <x:f t="shared" si="1986"/>
        <x:v>7223.1209120580261</x:v>
      </x:c>
      <x:c r="N10656" s="54">
        <x:f t="shared" si="1987"/>
        <x:v>4.516056188929185</x:v>
      </x:c>
      <x:c r="O10656" s="55">
        <x:f t="shared" si="1988"/>
        <x:v>174964</x:v>
      </x:c>
      <x:c r="P10656" s="55">
        <x:f t="shared" si="1989"/>
        <x:v>23760</x:v>
      </x:c>
      <x:c r="Q10656" s="55">
        <x:f t="shared" si="1990"/>
        <x:v>137901.40472322961</x:v>
      </x:c>
      <x:c r="R10656" s="55">
        <x:f t="shared" si="1991"/>
        <x:v>-6697.4047232296143</x:v>
      </x:c>
      <x:c r="S10656" s="1" t="str">
        <x:f t="shared" si="1992"/>
        <x:v>NO</x:v>
      </x:c>
      <x:c r="T10656" s="1">
        <x:f t="shared" si="1993"/>
        <x:v>-9.9999999999999997E+98</x:v>
      </x:c>
    </x:row>
    <x:row r="10657">
      <x:c r="A10657" s="1"/>
      <x:c r="B10657" s="1"/>
      <x:c r="C10657" s="1"/>
      <x:c r="D10657" s="1"/>
      <x:c r="E10657" s="1"/>
      <x:c r="F10657" s="1"/>
      <x:c r="G10657" s="1"/>
      <x:c r="H10657" s="1"/>
      <x:c r="I10657" s="53">
        <x:f t="shared" si="1982"/>
        <x:v>16</x:v>
      </x:c>
      <x:c r="J10657" s="53">
        <x:f t="shared" si="1983"/>
        <x:v>6</x:v>
      </x:c>
      <x:c r="K10657" s="53">
        <x:f t="shared" si="1984"/>
        <x:v>9</x:v>
      </x:c>
      <x:c r="L10657" s="53">
        <x:f t="shared" si="1985"/>
        <x:v>31</x:v>
      </x:c>
      <x:c r="M10657" s="54">
        <x:f t="shared" si="1986"/>
        <x:v>7278.414247498421</x:v>
      </x:c>
      <x:c r="N10657" s="54">
        <x:f t="shared" si="1987"/>
        <x:v>4.5544543385405705</x:v>
      </x:c>
      <x:c r="O10657" s="55">
        <x:f t="shared" si="1988"/>
        <x:v>177664</x:v>
      </x:c>
      <x:c r="P10657" s="55">
        <x:f t="shared" si="1989"/>
        <x:v>24640</x:v>
      </x:c>
      <x:c r="Q10657" s="55">
        <x:f t="shared" si="1990"/>
        <x:v>138861.35846351425</x:v>
      </x:c>
      <x:c r="R10657" s="55">
        <x:f t="shared" si="1991"/>
        <x:v>-5837.358463514247</x:v>
      </x:c>
      <x:c r="S10657" s="1" t="str">
        <x:f t="shared" si="1992"/>
        <x:v>NO</x:v>
      </x:c>
      <x:c r="T10657" s="1">
        <x:f t="shared" si="1993"/>
        <x:v>-9.9999999999999997E+98</x:v>
      </x:c>
    </x:row>
    <x:row r="10658">
      <x:c r="A10658" s="1"/>
      <x:c r="B10658" s="1"/>
      <x:c r="C10658" s="1"/>
      <x:c r="D10658" s="1"/>
      <x:c r="E10658" s="1"/>
      <x:c r="F10658" s="1"/>
      <x:c r="G10658" s="1"/>
      <x:c r="H10658" s="1"/>
      <x:c r="I10658" s="53">
        <x:f t="shared" si="1982"/>
        <x:v>16</x:v>
      </x:c>
      <x:c r="J10658" s="53">
        <x:f t="shared" si="1983"/>
        <x:v>6</x:v>
      </x:c>
      <x:c r="K10658" s="53">
        <x:f t="shared" si="1984"/>
        <x:v>10</x:v>
      </x:c>
      <x:c r="L10658" s="53">
        <x:f t="shared" si="1985"/>
        <x:v>32</x:v>
      </x:c>
      <x:c r="M10658" s="54">
        <x:f t="shared" si="1986"/>
        <x:v>7335.0277889816334</x:v>
      </x:c>
      <x:c r="N10658" s="54">
        <x:f t="shared" si="1987"/>
        <x:v>4.5937692979039122</x:v>
      </x:c>
      <x:c r="O10658" s="55">
        <x:f t="shared" si="1988"/>
        <x:v>180364</x:v>
      </x:c>
      <x:c r="P10658" s="55">
        <x:f t="shared" si="1989"/>
        <x:v>25520</x:v>
      </x:c>
      <x:c r="Q10658" s="55">
        <x:f t="shared" si="1990"/>
        <x:v>139844.23244759778</x:v>
      </x:c>
      <x:c r="R10658" s="55">
        <x:f t="shared" si="1991"/>
        <x:v>-5000.2324475977803</x:v>
      </x:c>
      <x:c r="S10658" s="1" t="str">
        <x:f t="shared" si="1992"/>
        <x:v>NO</x:v>
      </x:c>
      <x:c r="T10658" s="1">
        <x:f t="shared" si="1993"/>
        <x:v>-9.9999999999999997E+98</x:v>
      </x:c>
    </x:row>
    <x:row r="10659">
      <x:c r="A10659" s="1"/>
      <x:c r="B10659" s="1"/>
      <x:c r="C10659" s="1"/>
      <x:c r="D10659" s="1"/>
      <x:c r="E10659" s="1"/>
      <x:c r="F10659" s="1"/>
      <x:c r="G10659" s="1"/>
      <x:c r="H10659" s="1"/>
      <x:c r="I10659" s="53">
        <x:f t="shared" si="1982"/>
        <x:v>16</x:v>
      </x:c>
      <x:c r="J10659" s="53">
        <x:f t="shared" si="1983"/>
        <x:v>6</x:v>
      </x:c>
      <x:c r="K10659" s="53">
        <x:f t="shared" si="1984"/>
        <x:v>11</x:v>
      </x:c>
      <x:c r="L10659" s="53">
        <x:f t="shared" si="1985"/>
        <x:v>33</x:v>
      </x:c>
      <x:c r="M10659" s="54">
        <x:f t="shared" si="1986"/>
        <x:v>7392.9859020750728</x:v>
      </x:c>
      <x:c r="N10659" s="54">
        <x:f t="shared" si="1987"/>
        <x:v>4.6340179875521335</x:v>
      </x:c>
      <x:c r="O10659" s="55">
        <x:f t="shared" si="1988"/>
        <x:v>183064</x:v>
      </x:c>
      <x:c r="P10659" s="55">
        <x:f t="shared" si="1989"/>
        <x:v>26400</x:v>
      </x:c>
      <x:c r="Q10659" s="55">
        <x:f t="shared" si="1990"/>
        <x:v>140850.44968880335</x:v>
      </x:c>
      <x:c r="R10659" s="55">
        <x:f t="shared" si="1991"/>
        <x:v>-4186.4496888033464</x:v>
      </x:c>
      <x:c r="S10659" s="1" t="str">
        <x:f t="shared" si="1992"/>
        <x:v>NO</x:v>
      </x:c>
      <x:c r="T10659" s="1">
        <x:f t="shared" si="1993"/>
        <x:v>-9.9999999999999997E+98</x:v>
      </x:c>
    </x:row>
    <x:row r="10660">
      <x:c r="A10660" s="1"/>
      <x:c r="B10660" s="1"/>
      <x:c r="C10660" s="1"/>
      <x:c r="D10660" s="1"/>
      <x:c r="E10660" s="1"/>
      <x:c r="F10660" s="1"/>
      <x:c r="G10660" s="1"/>
      <x:c r="H10660" s="1"/>
      <x:c r="I10660" s="53">
        <x:f t="shared" si="1982"/>
        <x:v>16</x:v>
      </x:c>
      <x:c r="J10660" s="53">
        <x:f t="shared" si="1983"/>
        <x:v>6</x:v>
      </x:c>
      <x:c r="K10660" s="53">
        <x:f t="shared" si="1984"/>
        <x:v>12</x:v>
      </x:c>
      <x:c r="L10660" s="53">
        <x:f t="shared" si="1985"/>
        <x:v>34</x:v>
      </x:c>
      <x:c r="M10660" s="54">
        <x:f t="shared" si="1986"/>
        <x:v>7452.3133552031368</x:v>
      </x:c>
      <x:c r="N10660" s="54">
        <x:f t="shared" si="1987"/>
        <x:v>4.6752176077799561</x:v>
      </x:c>
      <x:c r="O10660" s="55">
        <x:f t="shared" si="1988"/>
        <x:v>185764</x:v>
      </x:c>
      <x:c r="P10660" s="55">
        <x:f t="shared" si="1989"/>
        <x:v>27280</x:v>
      </x:c>
      <x:c r="Q10660" s="55">
        <x:f t="shared" si="1990"/>
        <x:v>141880.44019449889</x:v>
      </x:c>
      <x:c r="R10660" s="55">
        <x:f t="shared" si="1991"/>
        <x:v>-3396.4401944988931</x:v>
      </x:c>
      <x:c r="S10660" s="1" t="str">
        <x:f t="shared" si="1992"/>
        <x:v>NO</x:v>
      </x:c>
      <x:c r="T10660" s="1">
        <x:f t="shared" si="1993"/>
        <x:v>-9.9999999999999997E+98</x:v>
      </x:c>
    </x:row>
    <x:row r="10661">
      <x:c r="A10661" s="1"/>
      <x:c r="B10661" s="1"/>
      <x:c r="C10661" s="1"/>
      <x:c r="D10661" s="1"/>
      <x:c r="E10661" s="1"/>
      <x:c r="F10661" s="1"/>
      <x:c r="G10661" s="1"/>
      <x:c r="H10661" s="1"/>
      <x:c r="I10661" s="53">
        <x:f t="shared" si="1982"/>
        <x:v>16</x:v>
      </x:c>
      <x:c r="J10661" s="53">
        <x:f t="shared" si="1983"/>
        <x:v>6</x:v>
      </x:c>
      <x:c r="K10661" s="53">
        <x:f t="shared" si="1984"/>
        <x:v>13</x:v>
      </x:c>
      <x:c r="L10661" s="53">
        <x:f t="shared" si="1985"/>
        <x:v>35</x:v>
      </x:c>
      <x:c r="M10661" s="54">
        <x:f t="shared" si="1986"/>
        <x:v>7513.0353259115218</x:v>
      </x:c>
      <x:c r="N10661" s="54">
        <x:f t="shared" si="1987"/>
        <x:v>4.7173856429941123</x:v>
      </x:c>
      <x:c r="O10661" s="55">
        <x:f t="shared" si="1988"/>
        <x:v>188464</x:v>
      </x:c>
      <x:c r="P10661" s="55">
        <x:f t="shared" si="1989"/>
        <x:v>28160</x:v>
      </x:c>
      <x:c r="Q10661" s="55">
        <x:f t="shared" si="1990"/>
        <x:v>142934.64107485279</x:v>
      </x:c>
      <x:c r="R10661" s="55">
        <x:f t="shared" si="1991"/>
        <x:v>-2630.6410748527851</x:v>
      </x:c>
      <x:c r="S10661" s="1" t="str">
        <x:f t="shared" si="1992"/>
        <x:v>NO</x:v>
      </x:c>
      <x:c r="T10661" s="1">
        <x:f t="shared" si="1993"/>
        <x:v>-9.9999999999999997E+98</x:v>
      </x:c>
    </x:row>
    <x:row r="10662">
      <x:c r="A10662" s="1"/>
      <x:c r="B10662" s="1"/>
      <x:c r="C10662" s="1"/>
      <x:c r="D10662" s="1"/>
      <x:c r="E10662" s="1"/>
      <x:c r="F10662" s="1"/>
      <x:c r="G10662" s="1"/>
      <x:c r="H10662" s="1"/>
      <x:c r="I10662" s="53">
        <x:f t="shared" si="1982"/>
        <x:v>16</x:v>
      </x:c>
      <x:c r="J10662" s="53">
        <x:f t="shared" si="1983"/>
        <x:v>6</x:v>
      </x:c>
      <x:c r="K10662" s="53">
        <x:f t="shared" si="1984"/>
        <x:v>14</x:v>
      </x:c>
      <x:c r="L10662" s="53">
        <x:f t="shared" si="1985"/>
        <x:v>36</x:v>
      </x:c>
      <x:c r="M10662" s="54">
        <x:f t="shared" si="1986"/>
        <x:v>7575.1774072251828</x:v>
      </x:c>
      <x:c r="N10662" s="54">
        <x:f t="shared" si="1987"/>
        <x:v>4.7605398661285996</x:v>
      </x:c>
      <x:c r="O10662" s="55">
        <x:f t="shared" si="1988"/>
        <x:v>191164</x:v>
      </x:c>
      <x:c r="P10662" s="55">
        <x:f t="shared" si="1989"/>
        <x:v>29040</x:v>
      </x:c>
      <x:c r="Q10662" s="55">
        <x:f t="shared" si="1990"/>
        <x:v>144013.49665321497</x:v>
      </x:c>
      <x:c r="R10662" s="55">
        <x:f t="shared" si="1991"/>
        <x:v>-1889.4966532149701</x:v>
      </x:c>
      <x:c r="S10662" s="1" t="str">
        <x:f t="shared" si="1992"/>
        <x:v>NO</x:v>
      </x:c>
      <x:c r="T10662" s="1">
        <x:f t="shared" si="1993"/>
        <x:v>-9.9999999999999997E+98</x:v>
      </x:c>
    </x:row>
    <x:row r="10663">
      <x:c r="A10663" s="1"/>
      <x:c r="B10663" s="1"/>
      <x:c r="C10663" s="1"/>
      <x:c r="D10663" s="1"/>
      <x:c r="E10663" s="1"/>
      <x:c r="F10663" s="1"/>
      <x:c r="G10663" s="1"/>
      <x:c r="H10663" s="1"/>
      <x:c r="I10663" s="53">
        <x:f t="shared" si="1982"/>
        <x:v>16</x:v>
      </x:c>
      <x:c r="J10663" s="53">
        <x:f t="shared" si="1983"/>
        <x:v>6</x:v>
      </x:c>
      <x:c r="K10663" s="53">
        <x:f t="shared" si="1984"/>
        <x:v>15</x:v>
      </x:c>
      <x:c r="L10663" s="53">
        <x:f t="shared" si="1985"/>
        <x:v>37</x:v>
      </x:c>
      <x:c r="M10663" s="54">
        <x:f t="shared" si="1986"/>
        <x:v>7638.7656141013285</x:v>
      </x:c>
      <x:c r="N10663" s="54">
        <x:f t="shared" si="1987"/>
        <x:v>4.8046983431259225</x:v>
      </x:c>
      <x:c r="O10663" s="55">
        <x:f t="shared" si="1988"/>
        <x:v>193864</x:v>
      </x:c>
      <x:c r="P10663" s="55">
        <x:f t="shared" si="1989"/>
        <x:v>29920</x:v>
      </x:c>
      <x:c r="Q10663" s="55">
        <x:f t="shared" si="1990"/>
        <x:v>145117.45857814804</x:v>
      </x:c>
      <x:c r="R10663" s="55">
        <x:f t="shared" si="1991"/>
        <x:v>-1173.4585781480419</x:v>
      </x:c>
      <x:c r="S10663" s="1" t="str">
        <x:f t="shared" si="1992"/>
        <x:v>NO</x:v>
      </x:c>
      <x:c r="T10663" s="1">
        <x:f t="shared" si="1993"/>
        <x:v>-9.9999999999999997E+98</x:v>
      </x:c>
    </x:row>
    <x:row r="10664">
      <x:c r="A10664" s="1"/>
      <x:c r="B10664" s="1"/>
      <x:c r="C10664" s="1"/>
      <x:c r="D10664" s="1"/>
      <x:c r="E10664" s="1"/>
      <x:c r="F10664" s="1"/>
      <x:c r="G10664" s="1"/>
      <x:c r="H10664" s="1"/>
      <x:c r="I10664" s="53">
        <x:f t="shared" si="1982"/>
        <x:v>16</x:v>
      </x:c>
      <x:c r="J10664" s="53">
        <x:f t="shared" si="1983"/>
        <x:v>6</x:v>
      </x:c>
      <x:c r="K10664" s="53">
        <x:f t="shared" si="1984"/>
        <x:v>16</x:v>
      </x:c>
      <x:c r="L10664" s="53">
        <x:f t="shared" si="1985"/>
        <x:v>38</x:v>
      </x:c>
      <x:c r="M10664" s="54">
        <x:f t="shared" si="1986"/>
        <x:v>7703.826389978818</x:v>
      </x:c>
      <x:c r="N10664" s="54">
        <x:f t="shared" si="1987"/>
        <x:v>4.8498794374852903</x:v>
      </x:c>
      <x:c r="O10664" s="55">
        <x:f t="shared" si="1988"/>
        <x:v>196564</x:v>
      </x:c>
      <x:c r="P10664" s="55">
        <x:f t="shared" si="1989"/>
        <x:v>30800</x:v>
      </x:c>
      <x:c r="Q10664" s="55">
        <x:f t="shared" si="1990"/>
        <x:v>146246.98593713227</x:v>
      </x:c>
      <x:c r="R10664" s="55">
        <x:f t="shared" si="1991"/>
        <x:v>-482.98593713226728</x:v>
      </x:c>
      <x:c r="S10664" s="1" t="str">
        <x:f t="shared" si="1992"/>
        <x:v>NO</x:v>
      </x:c>
      <x:c r="T10664" s="1">
        <x:f t="shared" si="1993"/>
        <x:v>-9.9999999999999997E+98</x:v>
      </x:c>
    </x:row>
    <x:row r="10665">
      <x:c r="A10665" s="1"/>
      <x:c r="B10665" s="1"/>
      <x:c r="C10665" s="1"/>
      <x:c r="D10665" s="1"/>
      <x:c r="E10665" s="1"/>
      <x:c r="F10665" s="1"/>
      <x:c r="G10665" s="1"/>
      <x:c r="H10665" s="1"/>
      <x:c r="I10665" s="53">
        <x:f t="shared" si="1982"/>
        <x:v>16</x:v>
      </x:c>
      <x:c r="J10665" s="53">
        <x:f t="shared" si="1983"/>
        <x:v>6</x:v>
      </x:c>
      <x:c r="K10665" s="53">
        <x:f t="shared" si="1984"/>
        <x:v>17</x:v>
      </x:c>
      <x:c r="L10665" s="53">
        <x:f t="shared" si="1985"/>
        <x:v>39</x:v>
      </x:c>
      <x:c r="M10665" s="54">
        <x:f t="shared" si="1986"/>
        <x:v>7770.3866134253585</x:v>
      </x:c>
      <x:c r="N10665" s="54">
        <x:f t="shared" si="1987"/>
        <x:v>4.8961018148787208</x:v>
      </x:c>
      <x:c r="O10665" s="55">
        <x:f t="shared" si="1988"/>
        <x:v>199264</x:v>
      </x:c>
      <x:c r="P10665" s="55">
        <x:f t="shared" si="1989"/>
        <x:v>31680</x:v>
      </x:c>
      <x:c r="Q10665" s="55">
        <x:f t="shared" si="1990"/>
        <x:v>147402.54537196801</x:v>
      </x:c>
      <x:c r="R10665" s="55">
        <x:f t="shared" si="1991"/>
        <x:v>181.45462803199189</x:v>
      </x:c>
      <x:c r="S10665" s="1" t="str">
        <x:f t="shared" si="1992"/>
        <x:v>NO</x:v>
      </x:c>
      <x:c r="T10665" s="1">
        <x:f t="shared" si="1993"/>
        <x:v>-9.9999999999999997E+98</x:v>
      </x:c>
    </x:row>
    <x:row r="10666">
      <x:c r="A10666" s="1"/>
      <x:c r="B10666" s="1"/>
      <x:c r="C10666" s="1"/>
      <x:c r="D10666" s="1"/>
      <x:c r="E10666" s="1"/>
      <x:c r="F10666" s="1"/>
      <x:c r="G10666" s="1"/>
      <x:c r="H10666" s="1"/>
      <x:c r="I10666" s="53">
        <x:f t="shared" si="1982"/>
        <x:v>16</x:v>
      </x:c>
      <x:c r="J10666" s="53">
        <x:f t="shared" si="1983"/>
        <x:v>6</x:v>
      </x:c>
      <x:c r="K10666" s="53">
        <x:f t="shared" si="1984"/>
        <x:v>18</x:v>
      </x:c>
      <x:c r="L10666" s="53">
        <x:f t="shared" si="1985"/>
        <x:v>40</x:v>
      </x:c>
      <x:c r="M10666" s="54">
        <x:f t="shared" si="1986"/>
        <x:v>7838.4736048839459</x:v>
      </x:c>
      <x:c r="N10666" s="54">
        <x:f t="shared" si="1987"/>
        <x:v>4.9433844478360731</x:v>
      </x:c>
      <x:c r="O10666" s="55">
        <x:f t="shared" si="1988"/>
        <x:v>201964</x:v>
      </x:c>
      <x:c r="P10666" s="55">
        <x:f t="shared" si="1989"/>
        <x:v>32560</x:v>
      </x:c>
      <x:c r="Q10666" s="55">
        <x:f t="shared" si="1990"/>
        <x:v>148584.61119590182</x:v>
      </x:c>
      <x:c r="R10666" s="55">
        <x:f t="shared" si="1991"/>
        <x:v>819.38880409818375</x:v>
      </x:c>
      <x:c r="S10666" s="1" t="str">
        <x:f t="shared" si="1992"/>
        <x:v>NO</x:v>
      </x:c>
      <x:c r="T10666" s="1">
        <x:f t="shared" si="1993"/>
        <x:v>-9.9999999999999997E+98</x:v>
      </x:c>
    </x:row>
    <x:row r="10667">
      <x:c r="A10667" s="1"/>
      <x:c r="B10667" s="1"/>
      <x:c r="C10667" s="1"/>
      <x:c r="D10667" s="1"/>
      <x:c r="E10667" s="1"/>
      <x:c r="F10667" s="1"/>
      <x:c r="G10667" s="1"/>
      <x:c r="H10667" s="1"/>
      <x:c r="I10667" s="53">
        <x:f t="shared" si="1982"/>
        <x:v>16</x:v>
      </x:c>
      <x:c r="J10667" s="53">
        <x:f t="shared" si="1983"/>
        <x:v>6</x:v>
      </x:c>
      <x:c r="K10667" s="53">
        <x:f t="shared" si="1984"/>
        <x:v>19</x:v>
      </x:c>
      <x:c r="L10667" s="53">
        <x:f t="shared" si="1985"/>
        <x:v>41</x:v>
      </x:c>
      <x:c r="M10667" s="54">
        <x:f t="shared" si="1986"/>
        <x:v>7908.1151335199675</x:v>
      </x:c>
      <x:c r="N10667" s="54">
        <x:f t="shared" si="1987"/>
        <x:v>4.9917466204999776</x:v>
      </x:c>
      <x:c r="O10667" s="55">
        <x:f t="shared" si="1988"/>
        <x:v>204664</x:v>
      </x:c>
      <x:c r="P10667" s="55">
        <x:f t="shared" si="1989"/>
        <x:v>33440</x:v>
      </x:c>
      <x:c r="Q10667" s="55">
        <x:f t="shared" si="1990"/>
        <x:v>149793.66551249943</x:v>
      </x:c>
      <x:c r="R10667" s="55">
        <x:f t="shared" si="1991"/>
        <x:v>1430.3344875005714</x:v>
      </x:c>
      <x:c r="S10667" s="1" t="str">
        <x:f t="shared" si="1992"/>
        <x:v>NO</x:v>
      </x:c>
      <x:c r="T10667" s="1">
        <x:f t="shared" si="1993"/>
        <x:v>-9.9999999999999997E+98</x:v>
      </x:c>
    </x:row>
    <x:row r="10668">
      <x:c r="A10668" s="1"/>
      <x:c r="B10668" s="1"/>
      <x:c r="C10668" s="1"/>
      <x:c r="D10668" s="1"/>
      <x:c r="E10668" s="1"/>
      <x:c r="F10668" s="1"/>
      <x:c r="G10668" s="1"/>
      <x:c r="H10668" s="1"/>
      <x:c r="I10668" s="53">
        <x:f t="shared" si="1982"/>
        <x:v>16</x:v>
      </x:c>
      <x:c r="J10668" s="53">
        <x:f t="shared" si="1983"/>
        <x:v>6</x:v>
      </x:c>
      <x:c r="K10668" s="53">
        <x:f t="shared" si="1984"/>
        <x:v>20</x:v>
      </x:c>
      <x:c r="L10668" s="53">
        <x:f t="shared" si="1985"/>
        <x:v>42</x:v>
      </x:c>
      <x:c r="M10668" s="54">
        <x:f t="shared" si="1986"/>
        <x:v>7979.3394241704445</x:v>
      </x:c>
      <x:c r="N10668" s="54">
        <x:f t="shared" si="1987"/>
        <x:v>5.0412079334516973</x:v>
      </x:c>
      <x:c r="O10668" s="55">
        <x:f t="shared" si="1988"/>
        <x:v>207364</x:v>
      </x:c>
      <x:c r="P10668" s="55">
        <x:f t="shared" si="1989"/>
        <x:v>34320</x:v>
      </x:c>
      <x:c r="Q10668" s="55">
        <x:f t="shared" si="1990"/>
        <x:v>151030.19833629244</x:v>
      </x:c>
      <x:c r="R10668" s="55">
        <x:f t="shared" si="1991"/>
        <x:v>2013.8016637075634</x:v>
      </x:c>
      <x:c r="S10668" s="1" t="str">
        <x:f t="shared" si="1992"/>
        <x:v>NO</x:v>
      </x:c>
      <x:c r="T10668" s="1">
        <x:f t="shared" si="1993"/>
        <x:v>-9.9999999999999997E+98</x:v>
      </x:c>
    </x:row>
    <x:row r="10669">
      <x:c r="A10669" s="1"/>
      <x:c r="B10669" s="1"/>
      <x:c r="C10669" s="1"/>
      <x:c r="D10669" s="1"/>
      <x:c r="E10669" s="1"/>
      <x:c r="F10669" s="1"/>
      <x:c r="G10669" s="1"/>
      <x:c r="H10669" s="1"/>
      <x:c r="I10669" s="53">
        <x:f t="shared" si="1982"/>
        <x:v>16</x:v>
      </x:c>
      <x:c r="J10669" s="53">
        <x:f t="shared" si="1983"/>
        <x:v>6</x:v>
      </x:c>
      <x:c r="K10669" s="53">
        <x:f t="shared" si="1984"/>
        <x:v>21</x:v>
      </x:c>
      <x:c r="L10669" s="53">
        <x:f t="shared" si="1985"/>
        <x:v>43</x:v>
      </x:c>
      <x:c r="M10669" s="54">
        <x:f t="shared" si="1986"/>
        <x:v>8052.1751643968882</x:v>
      </x:c>
      <x:c r="N10669" s="54">
        <x:f t="shared" si="1987"/>
        <x:v>5.0917883086089502</x:v>
      </x:c>
      <x:c r="O10669" s="55">
        <x:f t="shared" si="1988"/>
        <x:v>210064</x:v>
      </x:c>
      <x:c r="P10669" s="55">
        <x:f t="shared" si="1989"/>
        <x:v>35200</x:v>
      </x:c>
      <x:c r="Q10669" s="55">
        <x:f t="shared" si="1990"/>
        <x:v>152294.70771522375</x:v>
      </x:c>
      <x:c r="R10669" s="55">
        <x:f t="shared" si="1991"/>
        <x:v>2569.2922847762529</x:v>
      </x:c>
      <x:c r="S10669" s="1" t="str">
        <x:f t="shared" si="1992"/>
        <x:v>NO</x:v>
      </x:c>
      <x:c r="T10669" s="1">
        <x:f t="shared" si="1993"/>
        <x:v>-9.9999999999999997E+98</x:v>
      </x:c>
    </x:row>
    <x:row r="10670">
      <x:c r="A10670" s="1"/>
      <x:c r="B10670" s="1"/>
      <x:c r="C10670" s="1"/>
      <x:c r="D10670" s="1"/>
      <x:c r="E10670" s="1"/>
      <x:c r="F10670" s="1"/>
      <x:c r="G10670" s="1"/>
      <x:c r="H10670" s="1"/>
      <x:c r="I10670" s="53" t="n">
        <x:f t="shared" ref="I10670:I10733" si="1994">INT((ROW()-ROW($I$46))/((CARROT_CAP+1)*(MESCLUN_CAP+1)))</x:f>
        <x:v>16</x:v>
      </x:c>
      <x:c r="J10670" s="53" t="n">
        <x:f t="shared" ref="J10670:J10733" si="1995">MOD(INT((ROW()-ROW($I$46))/(MESCLUN_CAP+1)),CARROT_CAP+1)</x:f>
        <x:v>6</x:v>
      </x:c>
      <x:c r="K10670" s="53" t="n">
        <x:f t="shared" ref="K10670:K10733" si="1996">MOD(ROW()-ROW($I$46),MESCLUN_CAP+1)</x:f>
        <x:v>22</x:v>
      </x:c>
      <x:c r="L10670" s="53" t="n">
        <x:f t="shared" ref="L10670:L10733" si="1997">SUM(I10670:K10670)</x:f>
        <x:v>44</x:v>
      </x:c>
      <x:c r="M10670" s="54" t="n">
        <x:f t="shared" ref="M10670:M10733" si="1998">I10670*TOMATO_HOURS*WEEKS*(1+TOMATO_DIM)^I10670+J10670*CARROT_HOURS*WEEKS*(1+CARROT_DIM)^J10670+K10670*MESCLUN_HOURS*WEEKS*(1+MESCLUN_DIM)^K10670</x:f>
        <x:v>8126.651511643286</x:v>
      </x:c>
      <x:c r="N10670" s="54" t="n">
        <x:f t="shared" ref="N10670:N10733" si="1999">MAX(M10670-FARMER_HOURS,0)/TEMP_HOURS_PER_WORKER</x:f>
        <x:v>5.143507994196726</x:v>
      </x:c>
      <x:c r="O10670" s="55" t="n">
        <x:f t="shared" ref="O10670:O10733" si="2000">I10670*TOMATO_PRICE+J10670*CARROT_PRICE+K10670*MESCLUN_PRICE</x:f>
        <x:v>212764</x:v>
      </x:c>
      <x:c r="P10670" s="55" t="n">
        <x:f t="shared" ref="P10670:P10733" si="2001">I10670*TOMATO_FERTILIZER+J10670*CARROT_FERTILIZER+K10670*MESCLUN_FERTILIZER</x:f>
        <x:v>36080</x:v>
      </x:c>
      <x:c r="Q10670" s="55" t="n">
        <x:f t="shared" ref="Q10670:Q10733" si="2002">MIN(M10670,FARMER_HOURS)*FARMER_RATE+MAX(M10670-FARMER_HOURS,0)*TEMP_RATE</x:f>
        <x:v>153587.69985491814</x:v>
      </x:c>
      <x:c r="R10670" s="55" t="n">
        <x:f t="shared" ref="R10670:R10733" si="2003">O10670-P10670-Q10670-FIXED_COST</x:f>
        <x:v>3096.3001450818556</x:v>
      </x:c>
      <x:c r="S10670" s="1" t="str">
        <x:f t="shared" ref="S10670:S10733" si="2004">IF(AND(L10670&lt;=TOTAL_BED_CAP,N10670&lt;=TEMP_WORKER_CAP),"YES","NO")</x:f>
        <x:v>NO</x:v>
      </x:c>
      <x:c r="T10670" s="1" t="n">
        <x:f t="shared" ref="T10670:T10733" si="2005">IF(S10670="YES",R10670,-1E+99)</x:f>
        <x:v>-1e+99</x:v>
      </x:c>
    </x:row>
    <x:row r="10671">
      <x:c r="A10671" s="1"/>
      <x:c r="B10671" s="1"/>
      <x:c r="C10671" s="1"/>
      <x:c r="D10671" s="1"/>
      <x:c r="E10671" s="1"/>
      <x:c r="F10671" s="1"/>
      <x:c r="G10671" s="1"/>
      <x:c r="H10671" s="1"/>
      <x:c r="I10671" s="53">
        <x:f t="shared" si="1994"/>
        <x:v>16</x:v>
      </x:c>
      <x:c r="J10671" s="53">
        <x:f t="shared" si="1995"/>
        <x:v>6</x:v>
      </x:c>
      <x:c r="K10671" s="53">
        <x:f t="shared" si="1996"/>
        <x:v>23</x:v>
      </x:c>
      <x:c r="L10671" s="53">
        <x:f t="shared" si="1997"/>
        <x:v>45</x:v>
      </x:c>
      <x:c r="M10671" s="54">
        <x:f t="shared" si="1998"/>
        <x:v>8202.7981005007205</x:v>
      </x:c>
      <x:c r="N10671" s="54">
        <x:f t="shared" si="1999"/>
        <x:v>5.1963875697921669</x:v>
      </x:c>
      <x:c r="O10671" s="55">
        <x:f t="shared" si="2000"/>
        <x:v>215464</x:v>
      </x:c>
      <x:c r="P10671" s="55">
        <x:f t="shared" si="2001"/>
        <x:v>36960</x:v>
      </x:c>
      <x:c r="Q10671" s="55">
        <x:f t="shared" si="2002"/>
        <x:v>154909.68924480418</x:v>
      </x:c>
      <x:c r="R10671" s="55">
        <x:f t="shared" si="2003"/>
        <x:v>3594.3107551958237</x:v>
      </x:c>
      <x:c r="S10671" s="1" t="str">
        <x:f t="shared" si="2004"/>
        <x:v>NO</x:v>
      </x:c>
      <x:c r="T10671" s="1">
        <x:f t="shared" si="2005"/>
        <x:v>-9.9999999999999997E+98</x:v>
      </x:c>
    </x:row>
    <x:row r="10672">
      <x:c r="A10672" s="1"/>
      <x:c r="B10672" s="1"/>
      <x:c r="C10672" s="1"/>
      <x:c r="D10672" s="1"/>
      <x:c r="E10672" s="1"/>
      <x:c r="F10672" s="1"/>
      <x:c r="G10672" s="1"/>
      <x:c r="H10672" s="1"/>
      <x:c r="I10672" s="53">
        <x:f t="shared" si="1994"/>
        <x:v>16</x:v>
      </x:c>
      <x:c r="J10672" s="53">
        <x:f t="shared" si="1995"/>
        <x:v>6</x:v>
      </x:c>
      <x:c r="K10672" s="53">
        <x:f t="shared" si="1996"/>
        <x:v>24</x:v>
      </x:c>
      <x:c r="L10672" s="53">
        <x:f t="shared" si="1997"/>
        <x:v>46</x:v>
      </x:c>
      <x:c r="M10672" s="54">
        <x:f t="shared" si="1998"/>
        <x:v>8280.6450500802166</x:v>
      </x:c>
      <x:c r="N10672" s="54">
        <x:f t="shared" si="1999"/>
        <x:v>5.2504479514445945</x:v>
      </x:c>
      <x:c r="O10672" s="55">
        <x:f t="shared" si="2000"/>
        <x:v>218164</x:v>
      </x:c>
      <x:c r="P10672" s="55">
        <x:f t="shared" si="2001"/>
        <x:v>37840</x:v>
      </x:c>
      <x:c r="Q10672" s="55">
        <x:f t="shared" si="2002"/>
        <x:v>156261.19878611487</x:v>
      </x:c>
      <x:c r="R10672" s="55">
        <x:f t="shared" si="2003"/>
        <x:v>4062.8012138851336</x:v>
      </x:c>
      <x:c r="S10672" s="1" t="str">
        <x:f t="shared" si="2004"/>
        <x:v>NO</x:v>
      </x:c>
      <x:c r="T10672" s="1">
        <x:f t="shared" si="2005"/>
        <x:v>-9.9999999999999997E+98</x:v>
      </x:c>
    </x:row>
    <x:row r="10673">
      <x:c r="A10673" s="1"/>
      <x:c r="B10673" s="1"/>
      <x:c r="C10673" s="1"/>
      <x:c r="D10673" s="1"/>
      <x:c r="E10673" s="1"/>
      <x:c r="F10673" s="1"/>
      <x:c r="G10673" s="1"/>
      <x:c r="H10673" s="1"/>
      <x:c r="I10673" s="53">
        <x:f t="shared" si="1994"/>
        <x:v>16</x:v>
      </x:c>
      <x:c r="J10673" s="53">
        <x:f t="shared" si="1995"/>
        <x:v>6</x:v>
      </x:c>
      <x:c r="K10673" s="53">
        <x:f t="shared" si="1996"/>
        <x:v>25</x:v>
      </x:c>
      <x:c r="L10673" s="53">
        <x:f t="shared" si="1997"/>
        <x:v>47</x:v>
      </x:c>
      <x:c r="M10673" s="54">
        <x:f t="shared" si="1998"/>
        <x:v>8360.2229714953137</x:v>
      </x:c>
      <x:c r="N10673" s="54">
        <x:f t="shared" si="1999"/>
        <x:v>5.3057103968717456</x:v>
      </x:c>
      <x:c r="O10673" s="55">
        <x:f t="shared" si="2000"/>
        <x:v>220864</x:v>
      </x:c>
      <x:c r="P10673" s="55">
        <x:f t="shared" si="2001"/>
        <x:v>38720</x:v>
      </x:c>
      <x:c r="Q10673" s="55">
        <x:f t="shared" si="2002"/>
        <x:v>157642.75992179365</x:v>
      </x:c>
      <x:c r="R10673" s="55">
        <x:f t="shared" si="2003"/>
        <x:v>4501.2400782063487</x:v>
      </x:c>
      <x:c r="S10673" s="1" t="str">
        <x:f t="shared" si="2004"/>
        <x:v>NO</x:v>
      </x:c>
      <x:c r="T10673" s="1">
        <x:f t="shared" si="2005"/>
        <x:v>-9.9999999999999997E+98</x:v>
      </x:c>
    </x:row>
    <x:row r="10674">
      <x:c r="A10674" s="1"/>
      <x:c r="B10674" s="1"/>
      <x:c r="C10674" s="1"/>
      <x:c r="D10674" s="1"/>
      <x:c r="E10674" s="1"/>
      <x:c r="F10674" s="1"/>
      <x:c r="G10674" s="1"/>
      <x:c r="H10674" s="1"/>
      <x:c r="I10674" s="53">
        <x:f t="shared" si="1994"/>
        <x:v>16</x:v>
      </x:c>
      <x:c r="J10674" s="53">
        <x:f t="shared" si="1995"/>
        <x:v>6</x:v>
      </x:c>
      <x:c r="K10674" s="53">
        <x:f t="shared" si="1996"/>
        <x:v>26</x:v>
      </x:c>
      <x:c r="L10674" s="53">
        <x:f t="shared" si="1997"/>
        <x:v>48</x:v>
      </x:c>
      <x:c r="M10674" s="54">
        <x:f t="shared" si="1998"/>
        <x:v>8441.5629754560323</x:v>
      </x:c>
      <x:c r="N10674" s="54">
        <x:f t="shared" si="1999"/>
        <x:v>5.362196510733356</x:v>
      </x:c>
      <x:c r="O10674" s="55">
        <x:f t="shared" si="2000"/>
        <x:v>223564</x:v>
      </x:c>
      <x:c r="P10674" s="55">
        <x:f t="shared" si="2001"/>
        <x:v>39600</x:v>
      </x:c>
      <x:c r="Q10674" s="55">
        <x:f t="shared" si="2002"/>
        <x:v>159054.91276833389</x:v>
      </x:c>
      <x:c r="R10674" s="55">
        <x:f t="shared" si="2003"/>
        <x:v>4909.0872316661116</x:v>
      </x:c>
      <x:c r="S10674" s="1" t="str">
        <x:f t="shared" si="2004"/>
        <x:v>NO</x:v>
      </x:c>
      <x:c r="T10674" s="1">
        <x:f t="shared" si="2005"/>
        <x:v>-9.9999999999999997E+98</x:v>
      </x:c>
    </x:row>
    <x:row r="10675">
      <x:c r="A10675" s="1"/>
      <x:c r="B10675" s="1"/>
      <x:c r="C10675" s="1"/>
      <x:c r="D10675" s="1"/>
      <x:c r="E10675" s="1"/>
      <x:c r="F10675" s="1"/>
      <x:c r="G10675" s="1"/>
      <x:c r="H10675" s="1"/>
      <x:c r="I10675" s="53">
        <x:f t="shared" si="1994"/>
        <x:v>16</x:v>
      </x:c>
      <x:c r="J10675" s="53">
        <x:f t="shared" si="1995"/>
        <x:v>6</x:v>
      </x:c>
      <x:c r="K10675" s="53">
        <x:f t="shared" si="1996"/>
        <x:v>27</x:v>
      </x:c>
      <x:c r="L10675" s="53">
        <x:f t="shared" si="1997"/>
        <x:v>49</x:v>
      </x:c>
      <x:c r="M10675" s="54">
        <x:f t="shared" si="1998"/>
        <x:v>8524.6966799757884</x:v>
      </x:c>
      <x:c r="N10675" s="54">
        <x:f t="shared" si="1999"/>
        <x:v>5.4199282499831867</x:v>
      </x:c>
      <x:c r="O10675" s="55">
        <x:f t="shared" si="2000"/>
        <x:v>226264</x:v>
      </x:c>
      <x:c r="P10675" s="55">
        <x:f t="shared" si="2001"/>
        <x:v>40480</x:v>
      </x:c>
      <x:c r="Q10675" s="55">
        <x:f t="shared" si="2002"/>
        <x:v>160498.20624957964</x:v>
      </x:c>
      <x:c r="R10675" s="55">
        <x:f t="shared" si="2003"/>
        <x:v>5285.7937504203583</x:v>
      </x:c>
      <x:c r="S10675" s="1" t="str">
        <x:f t="shared" si="2004"/>
        <x:v>NO</x:v>
      </x:c>
      <x:c r="T10675" s="1">
        <x:f t="shared" si="2005"/>
        <x:v>-9.9999999999999997E+98</x:v>
      </x:c>
    </x:row>
    <x:row r="10676">
      <x:c r="A10676" s="1"/>
      <x:c r="B10676" s="1"/>
      <x:c r="C10676" s="1"/>
      <x:c r="D10676" s="1"/>
      <x:c r="E10676" s="1"/>
      <x:c r="F10676" s="1"/>
      <x:c r="G10676" s="1"/>
      <x:c r="H10676" s="1"/>
      <x:c r="I10676" s="53">
        <x:f t="shared" si="1994"/>
        <x:v>16</x:v>
      </x:c>
      <x:c r="J10676" s="53">
        <x:f t="shared" si="1995"/>
        <x:v>6</x:v>
      </x:c>
      <x:c r="K10676" s="53">
        <x:f t="shared" si="1996"/>
        <x:v>28</x:v>
      </x:c>
      <x:c r="L10676" s="53">
        <x:f t="shared" si="1997"/>
        <x:v>50</x:v>
      </x:c>
      <x:c r="M10676" s="54">
        <x:f t="shared" si="1998"/>
        <x:v>8609.6562181929421</x:v>
      </x:c>
      <x:c r="N10676" s="54">
        <x:f t="shared" si="1999"/>
        <x:v>5.4789279293006539</x:v>
      </x:c>
      <x:c r="O10676" s="55">
        <x:f t="shared" si="2000"/>
        <x:v>228964</x:v>
      </x:c>
      <x:c r="P10676" s="55">
        <x:f t="shared" si="2001"/>
        <x:v>41360</x:v>
      </x:c>
      <x:c r="Q10676" s="55">
        <x:f t="shared" si="2002"/>
        <x:v>161973.19823251636</x:v>
      </x:c>
      <x:c r="R10676" s="55">
        <x:f t="shared" si="2003"/>
        <x:v>5630.8017674836447</x:v>
      </x:c>
      <x:c r="S10676" s="1" t="str">
        <x:f t="shared" si="2004"/>
        <x:v>NO</x:v>
      </x:c>
      <x:c r="T10676" s="1">
        <x:f t="shared" si="2005"/>
        <x:v>-9.9999999999999997E+98</x:v>
      </x:c>
    </x:row>
    <x:row r="10677">
      <x:c r="A10677" s="1"/>
      <x:c r="B10677" s="1"/>
      <x:c r="C10677" s="1"/>
      <x:c r="D10677" s="1"/>
      <x:c r="E10677" s="1"/>
      <x:c r="F10677" s="1"/>
      <x:c r="G10677" s="1"/>
      <x:c r="H10677" s="1"/>
      <x:c r="I10677" s="53">
        <x:f t="shared" si="1994"/>
        <x:v>16</x:v>
      </x:c>
      <x:c r="J10677" s="53">
        <x:f t="shared" si="1995"/>
        <x:v>6</x:v>
      </x:c>
      <x:c r="K10677" s="53">
        <x:f t="shared" si="1996"/>
        <x:v>29</x:v>
      </x:c>
      <x:c r="L10677" s="53">
        <x:f t="shared" si="1997"/>
        <x:v>51</x:v>
      </x:c>
      <x:c r="M10677" s="54">
        <x:f t="shared" si="1998"/>
        <x:v>8696.4742463085968</x:v>
      </x:c>
      <x:c r="N10677" s="54">
        <x:f t="shared" si="1999"/>
        <x:v>5.5392182266031922</x:v>
      </x:c>
      <x:c r="O10677" s="55">
        <x:f t="shared" si="2000"/>
        <x:v>231664</x:v>
      </x:c>
      <x:c r="P10677" s="55">
        <x:f t="shared" si="2001"/>
        <x:v>42240</x:v>
      </x:c>
      <x:c r="Q10677" s="55">
        <x:f t="shared" si="2002"/>
        <x:v>163480.45566507979</x:v>
      </x:c>
      <x:c r="R10677" s="55">
        <x:f t="shared" si="2003"/>
        <x:v>5943.5443349202105</x:v>
      </x:c>
      <x:c r="S10677" s="1" t="str">
        <x:f t="shared" si="2004"/>
        <x:v>NO</x:v>
      </x:c>
      <x:c r="T10677" s="1">
        <x:f t="shared" si="2005"/>
        <x:v>-9.9999999999999997E+98</x:v>
      </x:c>
    </x:row>
    <x:row r="10678">
      <x:c r="A10678" s="1"/>
      <x:c r="B10678" s="1"/>
      <x:c r="C10678" s="1"/>
      <x:c r="D10678" s="1"/>
      <x:c r="E10678" s="1"/>
      <x:c r="F10678" s="1"/>
      <x:c r="G10678" s="1"/>
      <x:c r="H10678" s="1"/>
      <x:c r="I10678" s="53">
        <x:f t="shared" si="1994"/>
        <x:v>16</x:v>
      </x:c>
      <x:c r="J10678" s="53">
        <x:f t="shared" si="1995"/>
        <x:v>6</x:v>
      </x:c>
      <x:c r="K10678" s="53">
        <x:f t="shared" si="1996"/>
        <x:v>30</x:v>
      </x:c>
      <x:c r="L10678" s="53">
        <x:f t="shared" si="1997"/>
        <x:v>52</x:v>
      </x:c>
      <x:c r="M10678" s="54">
        <x:f t="shared" si="1998"/>
        <x:v>8785.1839516423661</x:v>
      </x:c>
      <x:c r="N10678" s="54">
        <x:f t="shared" si="1999"/>
        <x:v>5.6008221886405316</x:v>
      </x:c>
      <x:c r="O10678" s="55">
        <x:f t="shared" si="2000"/>
        <x:v>234364</x:v>
      </x:c>
      <x:c r="P10678" s="55">
        <x:f t="shared" si="2001"/>
        <x:v>43120</x:v>
      </x:c>
      <x:c r="Q10678" s="55">
        <x:f t="shared" si="2002"/>
        <x:v>165020.55471601328</x:v>
      </x:c>
      <x:c r="R10678" s="55">
        <x:f t="shared" si="2003"/>
        <x:v>6223.4452839867154</x:v>
      </x:c>
      <x:c r="S10678" s="1" t="str">
        <x:f t="shared" si="2004"/>
        <x:v>NO</x:v>
      </x:c>
      <x:c r="T10678" s="1">
        <x:f t="shared" si="2005"/>
        <x:v>-9.9999999999999997E+98</x:v>
      </x:c>
    </x:row>
    <x:row r="10679">
      <x:c r="A10679" s="1"/>
      <x:c r="B10679" s="1"/>
      <x:c r="C10679" s="1"/>
      <x:c r="D10679" s="1"/>
      <x:c r="E10679" s="1"/>
      <x:c r="F10679" s="1"/>
      <x:c r="G10679" s="1"/>
      <x:c r="H10679" s="1"/>
      <x:c r="I10679" s="53">
        <x:f t="shared" si="1994"/>
        <x:v>16</x:v>
      </x:c>
      <x:c r="J10679" s="53">
        <x:f t="shared" si="1995"/>
        <x:v>7</x:v>
      </x:c>
      <x:c r="K10679" s="53">
        <x:f t="shared" si="1996"/>
        <x:v>0</x:v>
      </x:c>
      <x:c r="L10679" s="53">
        <x:f t="shared" si="1997"/>
        <x:v>23</x:v>
      </x:c>
      <x:c r="M10679" s="54">
        <x:f t="shared" si="1998"/>
        <x:v>6866.3851086247223</x:v>
      </x:c>
      <x:c r="N10679" s="54">
        <x:f t="shared" si="1999"/>
        <x:v>4.2683229921005017</x:v>
      </x:c>
      <x:c r="O10679" s="55">
        <x:f t="shared" si="2000"/>
        <x:v>155458</x:v>
      </x:c>
      <x:c r="P10679" s="55">
        <x:f t="shared" si="2001"/>
        <x:v>17160</x:v>
      </x:c>
      <x:c r="Q10679" s="55">
        <x:f t="shared" si="2002"/>
        <x:v>131708.07480251254</x:v>
      </x:c>
      <x:c r="R10679" s="55">
        <x:f t="shared" si="2003"/>
        <x:v>-13410.074802512536</x:v>
      </x:c>
      <x:c r="S10679" s="1" t="str">
        <x:f t="shared" si="2004"/>
        <x:v>NO</x:v>
      </x:c>
      <x:c r="T10679" s="1">
        <x:f t="shared" si="2005"/>
        <x:v>-9.9999999999999997E+98</x:v>
      </x:c>
    </x:row>
    <x:row r="10680">
      <x:c r="A10680" s="1"/>
      <x:c r="B10680" s="1"/>
      <x:c r="C10680" s="1"/>
      <x:c r="D10680" s="1"/>
      <x:c r="E10680" s="1"/>
      <x:c r="F10680" s="1"/>
      <x:c r="G10680" s="1"/>
      <x:c r="H10680" s="1"/>
      <x:c r="I10680" s="53">
        <x:f t="shared" si="1994"/>
        <x:v>16</x:v>
      </x:c>
      <x:c r="J10680" s="53">
        <x:f t="shared" si="1995"/>
        <x:v>7</x:v>
      </x:c>
      <x:c r="K10680" s="53">
        <x:f t="shared" si="1996"/>
        <x:v>1</x:v>
      </x:c>
      <x:c r="L10680" s="53">
        <x:f t="shared" si="1997"/>
        <x:v>24</x:v>
      </x:c>
      <x:c r="M10680" s="54">
        <x:f t="shared" si="1998"/>
        <x:v>6911.9476086247223</x:v>
      </x:c>
      <x:c r="N10680" s="54">
        <x:f t="shared" si="1999"/>
        <x:v>4.2999636171005013</x:v>
      </x:c>
      <x:c r="O10680" s="55">
        <x:f t="shared" si="2000"/>
        <x:v>158158</x:v>
      </x:c>
      <x:c r="P10680" s="55">
        <x:f t="shared" si="2001"/>
        <x:v>18040</x:v>
      </x:c>
      <x:c r="Q10680" s="55">
        <x:f t="shared" si="2002"/>
        <x:v>132499.09042751254</x:v>
      </x:c>
      <x:c r="R10680" s="55">
        <x:f t="shared" si="2003"/>
        <x:v>-12381.090427512536</x:v>
      </x:c>
      <x:c r="S10680" s="1" t="str">
        <x:f t="shared" si="2004"/>
        <x:v>NO</x:v>
      </x:c>
      <x:c r="T10680" s="1">
        <x:f t="shared" si="2005"/>
        <x:v>-9.9999999999999997E+98</x:v>
      </x:c>
    </x:row>
    <x:row r="10681">
      <x:c r="A10681" s="1"/>
      <x:c r="B10681" s="1"/>
      <x:c r="C10681" s="1"/>
      <x:c r="D10681" s="1"/>
      <x:c r="E10681" s="1"/>
      <x:c r="F10681" s="1"/>
      <x:c r="G10681" s="1"/>
      <x:c r="H10681" s="1"/>
      <x:c r="I10681" s="53">
        <x:f t="shared" si="1994"/>
        <x:v>16</x:v>
      </x:c>
      <x:c r="J10681" s="53">
        <x:f t="shared" si="1995"/>
        <x:v>7</x:v>
      </x:c>
      <x:c r="K10681" s="53">
        <x:f t="shared" si="1996"/>
        <x:v>2</x:v>
      </x:c>
      <x:c r="L10681" s="53">
        <x:f t="shared" si="1997"/>
        <x:v>25</x:v>
      </x:c>
      <x:c r="M10681" s="54">
        <x:f t="shared" si="1998"/>
        <x:v>6958.6491711247227</x:v>
      </x:c>
      <x:c r="N10681" s="54">
        <x:f t="shared" si="1999"/>
        <x:v>4.3323952577255023</x:v>
      </x:c>
      <x:c r="O10681" s="55">
        <x:f t="shared" si="2000"/>
        <x:v>160858</x:v>
      </x:c>
      <x:c r="P10681" s="55">
        <x:f t="shared" si="2001"/>
        <x:v>18920</x:v>
      </x:c>
      <x:c r="Q10681" s="55">
        <x:f t="shared" si="2002"/>
        <x:v>133309.88144313754</x:v>
      </x:c>
      <x:c r="R10681" s="55">
        <x:f t="shared" si="2003"/>
        <x:v>-11371.881443137536</x:v>
      </x:c>
      <x:c r="S10681" s="1" t="str">
        <x:f t="shared" si="2004"/>
        <x:v>NO</x:v>
      </x:c>
      <x:c r="T10681" s="1">
        <x:f t="shared" si="2005"/>
        <x:v>-9.9999999999999997E+98</x:v>
      </x:c>
    </x:row>
    <x:row r="10682">
      <x:c r="A10682" s="1"/>
      <x:c r="B10682" s="1"/>
      <x:c r="C10682" s="1"/>
      <x:c r="D10682" s="1"/>
      <x:c r="E10682" s="1"/>
      <x:c r="F10682" s="1"/>
      <x:c r="G10682" s="1"/>
      <x:c r="H10682" s="1"/>
      <x:c r="I10682" s="53">
        <x:f t="shared" si="1994"/>
        <x:v>16</x:v>
      </x:c>
      <x:c r="J10682" s="53">
        <x:f t="shared" si="1995"/>
        <x:v>7</x:v>
      </x:c>
      <x:c r="K10682" s="53">
        <x:f t="shared" si="1996"/>
        <x:v>3</x:v>
      </x:c>
      <x:c r="L10682" s="53">
        <x:f t="shared" si="1997"/>
        <x:v>26</x:v>
      </x:c>
      <x:c r="M10682" s="54">
        <x:f t="shared" si="1998"/>
        <x:v>7006.5111535465976</x:v>
      </x:c>
      <x:c r="N10682" s="54">
        <x:f t="shared" si="1999"/>
        <x:v>4.3656327455184707</x:v>
      </x:c>
      <x:c r="O10682" s="55">
        <x:f t="shared" si="2000"/>
        <x:v>163558</x:v>
      </x:c>
      <x:c r="P10682" s="55">
        <x:f t="shared" si="2001"/>
        <x:v>19800</x:v>
      </x:c>
      <x:c r="Q10682" s="55">
        <x:f t="shared" si="2002"/>
        <x:v>134140.81863796175</x:v>
      </x:c>
      <x:c r="R10682" s="55">
        <x:f t="shared" si="2003"/>
        <x:v>-10382.818637961755</x:v>
      </x:c>
      <x:c r="S10682" s="1" t="str">
        <x:f t="shared" si="2004"/>
        <x:v>NO</x:v>
      </x:c>
      <x:c r="T10682" s="1">
        <x:f t="shared" si="2005"/>
        <x:v>-9.9999999999999997E+98</x:v>
      </x:c>
    </x:row>
    <x:row r="10683">
      <x:c r="A10683" s="1"/>
      <x:c r="B10683" s="1"/>
      <x:c r="C10683" s="1"/>
      <x:c r="D10683" s="1"/>
      <x:c r="E10683" s="1"/>
      <x:c r="F10683" s="1"/>
      <x:c r="G10683" s="1"/>
      <x:c r="H10683" s="1"/>
      <x:c r="I10683" s="53">
        <x:f t="shared" si="1994"/>
        <x:v>16</x:v>
      </x:c>
      <x:c r="J10683" s="53">
        <x:f t="shared" si="1995"/>
        <x:v>7</x:v>
      </x:c>
      <x:c r="K10683" s="53">
        <x:f t="shared" si="1996"/>
        <x:v>4</x:v>
      </x:c>
      <x:c r="L10683" s="53">
        <x:f t="shared" si="1997"/>
        <x:v>27</x:v>
      </x:c>
      <x:c r="M10683" s="54">
        <x:f t="shared" si="1998"/>
        <x:v>7055.5552692692536</x:v>
      </x:c>
      <x:c r="N10683" s="54">
        <x:f t="shared" si="1999"/>
        <x:v>4.3996911592147594</x:v>
      </x:c>
      <x:c r="O10683" s="55">
        <x:f t="shared" si="2000"/>
        <x:v>166258</x:v>
      </x:c>
      <x:c r="P10683" s="55">
        <x:f t="shared" si="2001"/>
        <x:v>20680</x:v>
      </x:c>
      <x:c r="Q10683" s="55">
        <x:f t="shared" si="2002"/>
        <x:v>134992.27898036898</x:v>
      </x:c>
      <x:c r="R10683" s="55">
        <x:f t="shared" si="2003"/>
        <x:v>-9414.2789803689811</x:v>
      </x:c>
      <x:c r="S10683" s="1" t="str">
        <x:f t="shared" si="2004"/>
        <x:v>NO</x:v>
      </x:c>
      <x:c r="T10683" s="1">
        <x:f t="shared" si="2005"/>
        <x:v>-9.9999999999999997E+98</x:v>
      </x:c>
    </x:row>
    <x:row r="10684">
      <x:c r="A10684" s="1"/>
      <x:c r="B10684" s="1"/>
      <x:c r="C10684" s="1"/>
      <x:c r="D10684" s="1"/>
      <x:c r="E10684" s="1"/>
      <x:c r="F10684" s="1"/>
      <x:c r="G10684" s="1"/>
      <x:c r="H10684" s="1"/>
      <x:c r="I10684" s="53">
        <x:f t="shared" si="1994"/>
        <x:v>16</x:v>
      </x:c>
      <x:c r="J10684" s="53">
        <x:f t="shared" si="1995"/>
        <x:v>7</x:v>
      </x:c>
      <x:c r="K10684" s="53">
        <x:f t="shared" si="1996"/>
        <x:v>5</x:v>
      </x:c>
      <x:c r="L10684" s="53">
        <x:f t="shared" si="1997"/>
        <x:v>28</x:v>
      </x:c>
      <x:c r="M10684" s="54">
        <x:f t="shared" si="1998"/>
        <x:v>7105.8035931904569</x:v>
      </x:c>
      <x:c r="N10684" s="54">
        <x:f t="shared" si="1999"/>
        <x:v>4.4345858286044839</x:v>
      </x:c>
      <x:c r="O10684" s="55">
        <x:f t="shared" si="2000"/>
        <x:v>168958</x:v>
      </x:c>
      <x:c r="P10684" s="55">
        <x:f t="shared" si="2001"/>
        <x:v>21560</x:v>
      </x:c>
      <x:c r="Q10684" s="55">
        <x:f t="shared" si="2002"/>
        <x:v>135864.6457151121</x:v>
      </x:c>
      <x:c r="R10684" s="55">
        <x:f t="shared" si="2003"/>
        <x:v>-8466.6457151120994</x:v>
      </x:c>
      <x:c r="S10684" s="1" t="str">
        <x:f t="shared" si="2004"/>
        <x:v>NO</x:v>
      </x:c>
      <x:c r="T10684" s="1">
        <x:f t="shared" si="2005"/>
        <x:v>-9.9999999999999997E+98</x:v>
      </x:c>
    </x:row>
    <x:row r="10685">
      <x:c r="A10685" s="1"/>
      <x:c r="B10685" s="1"/>
      <x:c r="C10685" s="1"/>
      <x:c r="D10685" s="1"/>
      <x:c r="E10685" s="1"/>
      <x:c r="F10685" s="1"/>
      <x:c r="G10685" s="1"/>
      <x:c r="H10685" s="1"/>
      <x:c r="I10685" s="53">
        <x:f t="shared" si="1994"/>
        <x:v>16</x:v>
      </x:c>
      <x:c r="J10685" s="53">
        <x:f t="shared" si="1995"/>
        <x:v>7</x:v>
      </x:c>
      <x:c r="K10685" s="53">
        <x:f t="shared" si="1996"/>
        <x:v>6</x:v>
      </x:c>
      <x:c r="L10685" s="53">
        <x:f t="shared" si="1997"/>
        <x:v>29</x:v>
      </x:c>
      <x:c r="M10685" s="54">
        <x:f t="shared" si="1998"/>
        <x:v>7157.27856737209</x:v>
      </x:c>
      <x:c r="N10685" s="54">
        <x:f t="shared" si="1999"/>
        <x:v>4.4703323384528399</x:v>
      </x:c>
      <x:c r="O10685" s="55">
        <x:f t="shared" si="2000"/>
        <x:v>171658</x:v>
      </x:c>
      <x:c r="P10685" s="55">
        <x:f t="shared" si="2001"/>
        <x:v>22440</x:v>
      </x:c>
      <x:c r="Q10685" s="55">
        <x:f t="shared" si="2002"/>
        <x:v>136758.30846132099</x:v>
      </x:c>
      <x:c r="R10685" s="55">
        <x:f t="shared" si="2003"/>
        <x:v>-7540.308461320994</x:v>
      </x:c>
      <x:c r="S10685" s="1" t="str">
        <x:f t="shared" si="2004"/>
        <x:v>NO</x:v>
      </x:c>
      <x:c r="T10685" s="1">
        <x:f t="shared" si="2005"/>
        <x:v>-9.9999999999999997E+98</x:v>
      </x:c>
    </x:row>
    <x:row r="10686">
      <x:c r="A10686" s="1"/>
      <x:c r="B10686" s="1"/>
      <x:c r="C10686" s="1"/>
      <x:c r="D10686" s="1"/>
      <x:c r="E10686" s="1"/>
      <x:c r="F10686" s="1"/>
      <x:c r="G10686" s="1"/>
      <x:c r="H10686" s="1"/>
      <x:c r="I10686" s="53">
        <x:f t="shared" si="1994"/>
        <x:v>16</x:v>
      </x:c>
      <x:c r="J10686" s="53">
        <x:f t="shared" si="1995"/>
        <x:v>7</x:v>
      </x:c>
      <x:c r="K10686" s="53">
        <x:f t="shared" si="1996"/>
        <x:v>7</x:v>
      </x:c>
      <x:c r="L10686" s="53">
        <x:f t="shared" si="1997"/>
        <x:v>30</x:v>
      </x:c>
      <x:c r="M10686" s="54">
        <x:f t="shared" si="1998"/>
        <x:v>7210.0030067700509</x:v>
      </x:c>
      <x:c r="N10686" s="54">
        <x:f t="shared" si="1999"/>
        <x:v>4.5069465324792022</x:v>
      </x:c>
      <x:c r="O10686" s="55">
        <x:f t="shared" si="2000"/>
        <x:v>174358</x:v>
      </x:c>
      <x:c r="P10686" s="55">
        <x:f t="shared" si="2001"/>
        <x:v>23320</x:v>
      </x:c>
      <x:c r="Q10686" s="55">
        <x:f t="shared" si="2002"/>
        <x:v>137673.66331198005</x:v>
      </x:c>
      <x:c r="R10686" s="55">
        <x:f t="shared" si="2003"/>
        <x:v>-6635.6633119800535</x:v>
      </x:c>
      <x:c r="S10686" s="1" t="str">
        <x:f t="shared" si="2004"/>
        <x:v>NO</x:v>
      </x:c>
      <x:c r="T10686" s="1">
        <x:f t="shared" si="2005"/>
        <x:v>-9.9999999999999997E+98</x:v>
      </x:c>
    </x:row>
    <x:row r="10687">
      <x:c r="A10687" s="1"/>
      <x:c r="B10687" s="1"/>
      <x:c r="C10687" s="1"/>
      <x:c r="D10687" s="1"/>
      <x:c r="E10687" s="1"/>
      <x:c r="F10687" s="1"/>
      <x:c r="G10687" s="1"/>
      <x:c r="H10687" s="1"/>
      <x:c r="I10687" s="53">
        <x:f t="shared" si="1994"/>
        <x:v>16</x:v>
      </x:c>
      <x:c r="J10687" s="53">
        <x:f t="shared" si="1995"/>
        <x:v>7</x:v>
      </x:c>
      <x:c r="K10687" s="53">
        <x:f t="shared" si="1996"/>
        <x:v>8</x:v>
      </x:c>
      <x:c r="L10687" s="53">
        <x:f t="shared" si="1997"/>
        <x:v>31</x:v>
      </x:c>
      <x:c r="M10687" s="54">
        <x:f t="shared" si="1998"/>
        <x:v>7264.0001050500305</x:v>
      </x:c>
      <x:c r="N10687" s="54">
        <x:f t="shared" si="1999"/>
        <x:v>4.5444445173958545</x:v>
      </x:c>
      <x:c r="O10687" s="55">
        <x:f t="shared" si="2000"/>
        <x:v>177058</x:v>
      </x:c>
      <x:c r="P10687" s="55">
        <x:f t="shared" si="2001"/>
        <x:v>24200</x:v>
      </x:c>
      <x:c r="Q10687" s="55">
        <x:f t="shared" si="2002"/>
        <x:v>138611.11293489637</x:v>
      </x:c>
      <x:c r="R10687" s="55">
        <x:f t="shared" si="2003"/>
        <x:v>-5753.1129348963732</x:v>
      </x:c>
      <x:c r="S10687" s="1" t="str">
        <x:f t="shared" si="2004"/>
        <x:v>NO</x:v>
      </x:c>
      <x:c r="T10687" s="1">
        <x:f t="shared" si="2005"/>
        <x:v>-9.9999999999999997E+98</x:v>
      </x:c>
    </x:row>
    <x:row r="10688">
      <x:c r="A10688" s="1"/>
      <x:c r="B10688" s="1"/>
      <x:c r="C10688" s="1"/>
      <x:c r="D10688" s="1"/>
      <x:c r="E10688" s="1"/>
      <x:c r="F10688" s="1"/>
      <x:c r="G10688" s="1"/>
      <x:c r="H10688" s="1"/>
      <x:c r="I10688" s="53">
        <x:f t="shared" si="1994"/>
        <x:v>16</x:v>
      </x:c>
      <x:c r="J10688" s="53">
        <x:f t="shared" si="1995"/>
        <x:v>7</x:v>
      </x:c>
      <x:c r="K10688" s="53">
        <x:f t="shared" si="1996"/>
        <x:v>9</x:v>
      </x:c>
      <x:c r="L10688" s="53">
        <x:f t="shared" si="1997"/>
        <x:v>32</x:v>
      </x:c>
      <x:c r="M10688" s="54">
        <x:f t="shared" si="1998"/>
        <x:v>7319.2934404904254</x:v>
      </x:c>
      <x:c r="N10688" s="54">
        <x:f t="shared" si="1999"/>
        <x:v>4.58284266700724</x:v>
      </x:c>
      <x:c r="O10688" s="55">
        <x:f t="shared" si="2000"/>
        <x:v>179758</x:v>
      </x:c>
      <x:c r="P10688" s="55">
        <x:f t="shared" si="2001"/>
        <x:v>25080</x:v>
      </x:c>
      <x:c r="Q10688" s="55">
        <x:f t="shared" si="2002"/>
        <x:v>139571.06667518098</x:v>
      </x:c>
      <x:c r="R10688" s="55">
        <x:f t="shared" si="2003"/>
        <x:v>-4893.0666751809767</x:v>
      </x:c>
      <x:c r="S10688" s="1" t="str">
        <x:f t="shared" si="2004"/>
        <x:v>NO</x:v>
      </x:c>
      <x:c r="T10688" s="1">
        <x:f t="shared" si="2005"/>
        <x:v>-9.9999999999999997E+98</x:v>
      </x:c>
    </x:row>
    <x:row r="10689">
      <x:c r="A10689" s="1"/>
      <x:c r="B10689" s="1"/>
      <x:c r="C10689" s="1"/>
      <x:c r="D10689" s="1"/>
      <x:c r="E10689" s="1"/>
      <x:c r="F10689" s="1"/>
      <x:c r="G10689" s="1"/>
      <x:c r="H10689" s="1"/>
      <x:c r="I10689" s="53">
        <x:f t="shared" si="1994"/>
        <x:v>16</x:v>
      </x:c>
      <x:c r="J10689" s="53">
        <x:f t="shared" si="1995"/>
        <x:v>7</x:v>
      </x:c>
      <x:c r="K10689" s="53">
        <x:f t="shared" si="1996"/>
        <x:v>10</x:v>
      </x:c>
      <x:c r="L10689" s="53">
        <x:f t="shared" si="1997"/>
        <x:v>33</x:v>
      </x:c>
      <x:c r="M10689" s="54">
        <x:f t="shared" si="1998"/>
        <x:v>7375.9069819736378</x:v>
      </x:c>
      <x:c r="N10689" s="54">
        <x:f t="shared" si="1999"/>
        <x:v>4.6221576263705817</x:v>
      </x:c>
      <x:c r="O10689" s="55">
        <x:f t="shared" si="2000"/>
        <x:v>182458</x:v>
      </x:c>
      <x:c r="P10689" s="55">
        <x:f t="shared" si="2001"/>
        <x:v>25960</x:v>
      </x:c>
      <x:c r="Q10689" s="55">
        <x:f t="shared" si="2002"/>
        <x:v>140553.94065926454</x:v>
      </x:c>
      <x:c r="R10689" s="55">
        <x:f t="shared" si="2003"/>
        <x:v>-4055.9406592645391</x:v>
      </x:c>
      <x:c r="S10689" s="1" t="str">
        <x:f t="shared" si="2004"/>
        <x:v>NO</x:v>
      </x:c>
      <x:c r="T10689" s="1">
        <x:f t="shared" si="2005"/>
        <x:v>-9.9999999999999997E+98</x:v>
      </x:c>
    </x:row>
    <x:row r="10690">
      <x:c r="A10690" s="1"/>
      <x:c r="B10690" s="1"/>
      <x:c r="C10690" s="1"/>
      <x:c r="D10690" s="1"/>
      <x:c r="E10690" s="1"/>
      <x:c r="F10690" s="1"/>
      <x:c r="G10690" s="1"/>
      <x:c r="H10690" s="1"/>
      <x:c r="I10690" s="53">
        <x:f t="shared" si="1994"/>
        <x:v>16</x:v>
      </x:c>
      <x:c r="J10690" s="53">
        <x:f t="shared" si="1995"/>
        <x:v>7</x:v>
      </x:c>
      <x:c r="K10690" s="53">
        <x:f t="shared" si="1996"/>
        <x:v>11</x:v>
      </x:c>
      <x:c r="L10690" s="53">
        <x:f t="shared" si="1997"/>
        <x:v>34</x:v>
      </x:c>
      <x:c r="M10690" s="54">
        <x:f t="shared" si="1998"/>
        <x:v>7433.8650950670772</x:v>
      </x:c>
      <x:c r="N10690" s="54">
        <x:f t="shared" si="1999"/>
        <x:v>4.6624063160188038</x:v>
      </x:c>
      <x:c r="O10690" s="55">
        <x:f t="shared" si="2000"/>
        <x:v>185158</x:v>
      </x:c>
      <x:c r="P10690" s="55">
        <x:f t="shared" si="2001"/>
        <x:v>26840</x:v>
      </x:c>
      <x:c r="Q10690" s="55">
        <x:f t="shared" si="2002"/>
        <x:v>141560.15790047008</x:v>
      </x:c>
      <x:c r="R10690" s="55">
        <x:f t="shared" si="2003"/>
        <x:v>-3242.1579004700761</x:v>
      </x:c>
      <x:c r="S10690" s="1" t="str">
        <x:f t="shared" si="2004"/>
        <x:v>NO</x:v>
      </x:c>
      <x:c r="T10690" s="1">
        <x:f t="shared" si="2005"/>
        <x:v>-9.9999999999999997E+98</x:v>
      </x:c>
    </x:row>
    <x:row r="10691">
      <x:c r="A10691" s="1"/>
      <x:c r="B10691" s="1"/>
      <x:c r="C10691" s="1"/>
      <x:c r="D10691" s="1"/>
      <x:c r="E10691" s="1"/>
      <x:c r="F10691" s="1"/>
      <x:c r="G10691" s="1"/>
      <x:c r="H10691" s="1"/>
      <x:c r="I10691" s="53">
        <x:f t="shared" si="1994"/>
        <x:v>16</x:v>
      </x:c>
      <x:c r="J10691" s="53">
        <x:f t="shared" si="1995"/>
        <x:v>7</x:v>
      </x:c>
      <x:c r="K10691" s="53">
        <x:f t="shared" si="1996"/>
        <x:v>12</x:v>
      </x:c>
      <x:c r="L10691" s="53">
        <x:f t="shared" si="1997"/>
        <x:v>35</x:v>
      </x:c>
      <x:c r="M10691" s="54">
        <x:f t="shared" si="1998"/>
        <x:v>7493.1925481951412</x:v>
      </x:c>
      <x:c r="N10691" s="54">
        <x:f t="shared" si="1999"/>
        <x:v>4.7036059362466256</x:v>
      </x:c>
      <x:c r="O10691" s="55">
        <x:f t="shared" si="2000"/>
        <x:v>187858</x:v>
      </x:c>
      <x:c r="P10691" s="55">
        <x:f t="shared" si="2001"/>
        <x:v>27720</x:v>
      </x:c>
      <x:c r="Q10691" s="55">
        <x:f t="shared" si="2002"/>
        <x:v>142590.14840616565</x:v>
      </x:c>
      <x:c r="R10691" s="55">
        <x:f t="shared" si="2003"/>
        <x:v>-2452.148406165652</x:v>
      </x:c>
      <x:c r="S10691" s="1" t="str">
        <x:f t="shared" si="2004"/>
        <x:v>NO</x:v>
      </x:c>
      <x:c r="T10691" s="1">
        <x:f t="shared" si="2005"/>
        <x:v>-9.9999999999999997E+98</x:v>
      </x:c>
    </x:row>
    <x:row r="10692">
      <x:c r="A10692" s="1"/>
      <x:c r="B10692" s="1"/>
      <x:c r="C10692" s="1"/>
      <x:c r="D10692" s="1"/>
      <x:c r="E10692" s="1"/>
      <x:c r="F10692" s="1"/>
      <x:c r="G10692" s="1"/>
      <x:c r="H10692" s="1"/>
      <x:c r="I10692" s="53">
        <x:f t="shared" si="1994"/>
        <x:v>16</x:v>
      </x:c>
      <x:c r="J10692" s="53">
        <x:f t="shared" si="1995"/>
        <x:v>7</x:v>
      </x:c>
      <x:c r="K10692" s="53">
        <x:f t="shared" si="1996"/>
        <x:v>13</x:v>
      </x:c>
      <x:c r="L10692" s="53">
        <x:f t="shared" si="1997"/>
        <x:v>36</x:v>
      </x:c>
      <x:c r="M10692" s="54">
        <x:f t="shared" si="1998"/>
        <x:v>7553.9145189035262</x:v>
      </x:c>
      <x:c r="N10692" s="54">
        <x:f t="shared" si="1999"/>
        <x:v>4.7457739714607818</x:v>
      </x:c>
      <x:c r="O10692" s="55">
        <x:f t="shared" si="2000"/>
        <x:v>190558</x:v>
      </x:c>
      <x:c r="P10692" s="55">
        <x:f t="shared" si="2001"/>
        <x:v>28600</x:v>
      </x:c>
      <x:c r="Q10692" s="55">
        <x:f t="shared" si="2002"/>
        <x:v>143644.34928651954</x:v>
      </x:c>
      <x:c r="R10692" s="55">
        <x:f t="shared" si="2003"/>
        <x:v>-1686.349286519544</x:v>
      </x:c>
      <x:c r="S10692" s="1" t="str">
        <x:f t="shared" si="2004"/>
        <x:v>NO</x:v>
      </x:c>
      <x:c r="T10692" s="1">
        <x:f t="shared" si="2005"/>
        <x:v>-9.9999999999999997E+98</x:v>
      </x:c>
    </x:row>
    <x:row r="10693">
      <x:c r="A10693" s="1"/>
      <x:c r="B10693" s="1"/>
      <x:c r="C10693" s="1"/>
      <x:c r="D10693" s="1"/>
      <x:c r="E10693" s="1"/>
      <x:c r="F10693" s="1"/>
      <x:c r="G10693" s="1"/>
      <x:c r="H10693" s="1"/>
      <x:c r="I10693" s="53">
        <x:f t="shared" si="1994"/>
        <x:v>16</x:v>
      </x:c>
      <x:c r="J10693" s="53">
        <x:f t="shared" si="1995"/>
        <x:v>7</x:v>
      </x:c>
      <x:c r="K10693" s="53">
        <x:f t="shared" si="1996"/>
        <x:v>14</x:v>
      </x:c>
      <x:c r="L10693" s="53">
        <x:f t="shared" si="1997"/>
        <x:v>37</x:v>
      </x:c>
      <x:c r="M10693" s="54">
        <x:f t="shared" si="1998"/>
        <x:v>7616.0566002171872</x:v>
      </x:c>
      <x:c r="N10693" s="54">
        <x:f t="shared" si="1999"/>
        <x:v>4.7889281945952691</x:v>
      </x:c>
      <x:c r="O10693" s="55">
        <x:f t="shared" si="2000"/>
        <x:v>193258</x:v>
      </x:c>
      <x:c r="P10693" s="55">
        <x:f t="shared" si="2001"/>
        <x:v>29480</x:v>
      </x:c>
      <x:c r="Q10693" s="55">
        <x:f t="shared" si="2002"/>
        <x:v>144723.2048648817</x:v>
      </x:c>
      <x:c r="R10693" s="55">
        <x:f t="shared" si="2003"/>
        <x:v>-945.2048648816999</x:v>
      </x:c>
      <x:c r="S10693" s="1" t="str">
        <x:f t="shared" si="2004"/>
        <x:v>NO</x:v>
      </x:c>
      <x:c r="T10693" s="1">
        <x:f t="shared" si="2005"/>
        <x:v>-9.9999999999999997E+98</x:v>
      </x:c>
    </x:row>
    <x:row r="10694">
      <x:c r="A10694" s="1"/>
      <x:c r="B10694" s="1"/>
      <x:c r="C10694" s="1"/>
      <x:c r="D10694" s="1"/>
      <x:c r="E10694" s="1"/>
      <x:c r="F10694" s="1"/>
      <x:c r="G10694" s="1"/>
      <x:c r="H10694" s="1"/>
      <x:c r="I10694" s="53">
        <x:f t="shared" si="1994"/>
        <x:v>16</x:v>
      </x:c>
      <x:c r="J10694" s="53">
        <x:f t="shared" si="1995"/>
        <x:v>7</x:v>
      </x:c>
      <x:c r="K10694" s="53">
        <x:f t="shared" si="1996"/>
        <x:v>15</x:v>
      </x:c>
      <x:c r="L10694" s="53">
        <x:f t="shared" si="1997"/>
        <x:v>38</x:v>
      </x:c>
      <x:c r="M10694" s="54">
        <x:f t="shared" si="1998"/>
        <x:v>7679.6448070933329</x:v>
      </x:c>
      <x:c r="N10694" s="54">
        <x:f t="shared" si="1999"/>
        <x:v>4.833086671592592</x:v>
      </x:c>
      <x:c r="O10694" s="55">
        <x:f t="shared" si="2000"/>
        <x:v>195958</x:v>
      </x:c>
      <x:c r="P10694" s="55">
        <x:f t="shared" si="2001"/>
        <x:v>30360</x:v>
      </x:c>
      <x:c r="Q10694" s="55">
        <x:f t="shared" si="2002"/>
        <x:v>145827.1667898148</x:v>
      </x:c>
      <x:c r="R10694" s="55">
        <x:f t="shared" si="2003"/>
        <x:v>-229.16678981480072</x:v>
      </x:c>
      <x:c r="S10694" s="1" t="str">
        <x:f t="shared" si="2004"/>
        <x:v>NO</x:v>
      </x:c>
      <x:c r="T10694" s="1">
        <x:f t="shared" si="2005"/>
        <x:v>-9.9999999999999997E+98</x:v>
      </x:c>
    </x:row>
    <x:row r="10695">
      <x:c r="A10695" s="1"/>
      <x:c r="B10695" s="1"/>
      <x:c r="C10695" s="1"/>
      <x:c r="D10695" s="1"/>
      <x:c r="E10695" s="1"/>
      <x:c r="F10695" s="1"/>
      <x:c r="G10695" s="1"/>
      <x:c r="H10695" s="1"/>
      <x:c r="I10695" s="53">
        <x:f t="shared" si="1994"/>
        <x:v>16</x:v>
      </x:c>
      <x:c r="J10695" s="53">
        <x:f t="shared" si="1995"/>
        <x:v>7</x:v>
      </x:c>
      <x:c r="K10695" s="53">
        <x:f t="shared" si="1996"/>
        <x:v>16</x:v>
      </x:c>
      <x:c r="L10695" s="53">
        <x:f t="shared" si="1997"/>
        <x:v>39</x:v>
      </x:c>
      <x:c r="M10695" s="54">
        <x:f t="shared" si="1998"/>
        <x:v>7744.7055829708224</x:v>
      </x:c>
      <x:c r="N10695" s="54">
        <x:f t="shared" si="1999"/>
        <x:v>4.8782677659519598</x:v>
      </x:c>
      <x:c r="O10695" s="55">
        <x:f t="shared" si="2000"/>
        <x:v>198658</x:v>
      </x:c>
      <x:c r="P10695" s="55">
        <x:f t="shared" si="2001"/>
        <x:v>31240</x:v>
      </x:c>
      <x:c r="Q10695" s="55">
        <x:f t="shared" si="2002"/>
        <x:v>146956.694148799</x:v>
      </x:c>
      <x:c r="R10695" s="55">
        <x:f t="shared" si="2003"/>
        <x:v>461.30585120100295</x:v>
      </x:c>
      <x:c r="S10695" s="1" t="str">
        <x:f t="shared" si="2004"/>
        <x:v>NO</x:v>
      </x:c>
      <x:c r="T10695" s="1">
        <x:f t="shared" si="2005"/>
        <x:v>-9.9999999999999997E+98</x:v>
      </x:c>
    </x:row>
    <x:row r="10696">
      <x:c r="A10696" s="1"/>
      <x:c r="B10696" s="1"/>
      <x:c r="C10696" s="1"/>
      <x:c r="D10696" s="1"/>
      <x:c r="E10696" s="1"/>
      <x:c r="F10696" s="1"/>
      <x:c r="G10696" s="1"/>
      <x:c r="H10696" s="1"/>
      <x:c r="I10696" s="53">
        <x:f t="shared" si="1994"/>
        <x:v>16</x:v>
      </x:c>
      <x:c r="J10696" s="53">
        <x:f t="shared" si="1995"/>
        <x:v>7</x:v>
      </x:c>
      <x:c r="K10696" s="53">
        <x:f t="shared" si="1996"/>
        <x:v>17</x:v>
      </x:c>
      <x:c r="L10696" s="53">
        <x:f t="shared" si="1997"/>
        <x:v>40</x:v>
      </x:c>
      <x:c r="M10696" s="54">
        <x:f t="shared" si="1998"/>
        <x:v>7811.2658064173629</x:v>
      </x:c>
      <x:c r="N10696" s="54">
        <x:f t="shared" si="1999"/>
        <x:v>4.9244901433453911</x:v>
      </x:c>
      <x:c r="O10696" s="55">
        <x:f t="shared" si="2000"/>
        <x:v>201358</x:v>
      </x:c>
      <x:c r="P10696" s="55">
        <x:f t="shared" si="2001"/>
        <x:v>32120</x:v>
      </x:c>
      <x:c r="Q10696" s="55">
        <x:f t="shared" si="2002"/>
        <x:v>148112.25358363477</x:v>
      </x:c>
      <x:c r="R10696" s="55">
        <x:f t="shared" si="2003"/>
        <x:v>1125.746416365233</x:v>
      </x:c>
      <x:c r="S10696" s="1" t="str">
        <x:f t="shared" si="2004"/>
        <x:v>NO</x:v>
      </x:c>
      <x:c r="T10696" s="1">
        <x:f t="shared" si="2005"/>
        <x:v>-9.9999999999999997E+98</x:v>
      </x:c>
    </x:row>
    <x:row r="10697">
      <x:c r="A10697" s="1"/>
      <x:c r="B10697" s="1"/>
      <x:c r="C10697" s="1"/>
      <x:c r="D10697" s="1"/>
      <x:c r="E10697" s="1"/>
      <x:c r="F10697" s="1"/>
      <x:c r="G10697" s="1"/>
      <x:c r="H10697" s="1"/>
      <x:c r="I10697" s="53">
        <x:f t="shared" si="1994"/>
        <x:v>16</x:v>
      </x:c>
      <x:c r="J10697" s="53">
        <x:f t="shared" si="1995"/>
        <x:v>7</x:v>
      </x:c>
      <x:c r="K10697" s="53">
        <x:f t="shared" si="1996"/>
        <x:v>18</x:v>
      </x:c>
      <x:c r="L10697" s="53">
        <x:f t="shared" si="1997"/>
        <x:v>41</x:v>
      </x:c>
      <x:c r="M10697" s="54">
        <x:f t="shared" si="1998"/>
        <x:v>7879.3527978759503</x:v>
      </x:c>
      <x:c r="N10697" s="54">
        <x:f t="shared" si="1999"/>
        <x:v>4.9717727763027435</x:v>
      </x:c>
      <x:c r="O10697" s="55">
        <x:f t="shared" si="2000"/>
        <x:v>204058</x:v>
      </x:c>
      <x:c r="P10697" s="55">
        <x:f t="shared" si="2001"/>
        <x:v>33000</x:v>
      </x:c>
      <x:c r="Q10697" s="55">
        <x:f t="shared" si="2002"/>
        <x:v>149294.31940756858</x:v>
      </x:c>
      <x:c r="R10697" s="55">
        <x:f t="shared" si="2003"/>
        <x:v>1763.6805924314249</x:v>
      </x:c>
      <x:c r="S10697" s="1" t="str">
        <x:f t="shared" si="2004"/>
        <x:v>NO</x:v>
      </x:c>
      <x:c r="T10697" s="1">
        <x:f t="shared" si="2005"/>
        <x:v>-9.9999999999999997E+98</x:v>
      </x:c>
    </x:row>
    <x:row r="10698">
      <x:c r="A10698" s="1"/>
      <x:c r="B10698" s="1"/>
      <x:c r="C10698" s="1"/>
      <x:c r="D10698" s="1"/>
      <x:c r="E10698" s="1"/>
      <x:c r="F10698" s="1"/>
      <x:c r="G10698" s="1"/>
      <x:c r="H10698" s="1"/>
      <x:c r="I10698" s="53">
        <x:f t="shared" si="1994"/>
        <x:v>16</x:v>
      </x:c>
      <x:c r="J10698" s="53">
        <x:f t="shared" si="1995"/>
        <x:v>7</x:v>
      </x:c>
      <x:c r="K10698" s="53">
        <x:f t="shared" si="1996"/>
        <x:v>19</x:v>
      </x:c>
      <x:c r="L10698" s="53">
        <x:f t="shared" si="1997"/>
        <x:v>42</x:v>
      </x:c>
      <x:c r="M10698" s="54">
        <x:f t="shared" si="1998"/>
        <x:v>7948.9943265119718</x:v>
      </x:c>
      <x:c r="N10698" s="54">
        <x:f t="shared" si="1999"/>
        <x:v>5.0201349489666471</x:v>
      </x:c>
      <x:c r="O10698" s="55">
        <x:f t="shared" si="2000"/>
        <x:v>206758</x:v>
      </x:c>
      <x:c r="P10698" s="55">
        <x:f t="shared" si="2001"/>
        <x:v>33880</x:v>
      </x:c>
      <x:c r="Q10698" s="55">
        <x:f t="shared" si="2002"/>
        <x:v>150503.37372416619</x:v>
      </x:c>
      <x:c r="R10698" s="55">
        <x:f t="shared" si="2003"/>
        <x:v>2374.6262758338125</x:v>
      </x:c>
      <x:c r="S10698" s="1" t="str">
        <x:f t="shared" si="2004"/>
        <x:v>NO</x:v>
      </x:c>
      <x:c r="T10698" s="1">
        <x:f t="shared" si="2005"/>
        <x:v>-9.9999999999999997E+98</x:v>
      </x:c>
    </x:row>
    <x:row r="10699">
      <x:c r="A10699" s="1"/>
      <x:c r="B10699" s="1"/>
      <x:c r="C10699" s="1"/>
      <x:c r="D10699" s="1"/>
      <x:c r="E10699" s="1"/>
      <x:c r="F10699" s="1"/>
      <x:c r="G10699" s="1"/>
      <x:c r="H10699" s="1"/>
      <x:c r="I10699" s="53">
        <x:f t="shared" si="1994"/>
        <x:v>16</x:v>
      </x:c>
      <x:c r="J10699" s="53">
        <x:f t="shared" si="1995"/>
        <x:v>7</x:v>
      </x:c>
      <x:c r="K10699" s="53">
        <x:f t="shared" si="1996"/>
        <x:v>20</x:v>
      </x:c>
      <x:c r="L10699" s="53">
        <x:f t="shared" si="1997"/>
        <x:v>43</x:v>
      </x:c>
      <x:c r="M10699" s="54">
        <x:f t="shared" si="1998"/>
        <x:v>8020.2186171624489</x:v>
      </x:c>
      <x:c r="N10699" s="54">
        <x:f t="shared" si="1999"/>
        <x:v>5.0695962619183677</x:v>
      </x:c>
      <x:c r="O10699" s="55">
        <x:f t="shared" si="2000"/>
        <x:v>209458</x:v>
      </x:c>
      <x:c r="P10699" s="55">
        <x:f t="shared" si="2001"/>
        <x:v>34760</x:v>
      </x:c>
      <x:c r="Q10699" s="55">
        <x:f t="shared" si="2002"/>
        <x:v>151739.9065479592</x:v>
      </x:c>
      <x:c r="R10699" s="55">
        <x:f t="shared" si="2003"/>
        <x:v>2958.0934520408046</x:v>
      </x:c>
      <x:c r="S10699" s="1" t="str">
        <x:f t="shared" si="2004"/>
        <x:v>NO</x:v>
      </x:c>
      <x:c r="T10699" s="1">
        <x:f t="shared" si="2005"/>
        <x:v>-9.9999999999999997E+98</x:v>
      </x:c>
    </x:row>
    <x:row r="10700">
      <x:c r="A10700" s="1"/>
      <x:c r="B10700" s="1"/>
      <x:c r="C10700" s="1"/>
      <x:c r="D10700" s="1"/>
      <x:c r="E10700" s="1"/>
      <x:c r="F10700" s="1"/>
      <x:c r="G10700" s="1"/>
      <x:c r="H10700" s="1"/>
      <x:c r="I10700" s="53">
        <x:f t="shared" si="1994"/>
        <x:v>16</x:v>
      </x:c>
      <x:c r="J10700" s="53">
        <x:f t="shared" si="1995"/>
        <x:v>7</x:v>
      </x:c>
      <x:c r="K10700" s="53">
        <x:f t="shared" si="1996"/>
        <x:v>21</x:v>
      </x:c>
      <x:c r="L10700" s="53">
        <x:f t="shared" si="1997"/>
        <x:v>44</x:v>
      </x:c>
      <x:c r="M10700" s="54">
        <x:f t="shared" si="1998"/>
        <x:v>8093.0543573888926</x:v>
      </x:c>
      <x:c r="N10700" s="54">
        <x:f t="shared" si="1999"/>
        <x:v>5.1201766370756197</x:v>
      </x:c>
      <x:c r="O10700" s="55">
        <x:f t="shared" si="2000"/>
        <x:v>212158</x:v>
      </x:c>
      <x:c r="P10700" s="55">
        <x:f t="shared" si="2001"/>
        <x:v>35640</x:v>
      </x:c>
      <x:c r="Q10700" s="55">
        <x:f t="shared" si="2002"/>
        <x:v>153004.41592689051</x:v>
      </x:c>
      <x:c r="R10700" s="55">
        <x:f t="shared" si="2003"/>
        <x:v>3513.5840731094941</x:v>
      </x:c>
      <x:c r="S10700" s="1" t="str">
        <x:f t="shared" si="2004"/>
        <x:v>NO</x:v>
      </x:c>
      <x:c r="T10700" s="1">
        <x:f t="shared" si="2005"/>
        <x:v>-9.9999999999999997E+98</x:v>
      </x:c>
    </x:row>
    <x:row r="10701">
      <x:c r="A10701" s="1"/>
      <x:c r="B10701" s="1"/>
      <x:c r="C10701" s="1"/>
      <x:c r="D10701" s="1"/>
      <x:c r="E10701" s="1"/>
      <x:c r="F10701" s="1"/>
      <x:c r="G10701" s="1"/>
      <x:c r="H10701" s="1"/>
      <x:c r="I10701" s="53">
        <x:f t="shared" si="1994"/>
        <x:v>16</x:v>
      </x:c>
      <x:c r="J10701" s="53">
        <x:f t="shared" si="1995"/>
        <x:v>7</x:v>
      </x:c>
      <x:c r="K10701" s="53">
        <x:f t="shared" si="1996"/>
        <x:v>22</x:v>
      </x:c>
      <x:c r="L10701" s="53">
        <x:f t="shared" si="1997"/>
        <x:v>45</x:v>
      </x:c>
      <x:c r="M10701" s="54">
        <x:f t="shared" si="1998"/>
        <x:v>8167.5307046352891</x:v>
      </x:c>
      <x:c r="N10701" s="54">
        <x:f t="shared" si="1999"/>
        <x:v>5.1718963226633949</x:v>
      </x:c>
      <x:c r="O10701" s="55">
        <x:f t="shared" si="2000"/>
        <x:v>214858</x:v>
      </x:c>
      <x:c r="P10701" s="55">
        <x:f t="shared" si="2001"/>
        <x:v>36520</x:v>
      </x:c>
      <x:c r="Q10701" s="55">
        <x:f t="shared" si="2002"/>
        <x:v>154297.40806658487</x:v>
      </x:c>
      <x:c r="R10701" s="55">
        <x:f t="shared" si="2003"/>
        <x:v>4040.5919334151258</x:v>
      </x:c>
      <x:c r="S10701" s="1" t="str">
        <x:f t="shared" si="2004"/>
        <x:v>NO</x:v>
      </x:c>
      <x:c r="T10701" s="1">
        <x:f t="shared" si="2005"/>
        <x:v>-9.9999999999999997E+98</x:v>
      </x:c>
    </x:row>
    <x:row r="10702">
      <x:c r="A10702" s="1"/>
      <x:c r="B10702" s="1"/>
      <x:c r="C10702" s="1"/>
      <x:c r="D10702" s="1"/>
      <x:c r="E10702" s="1"/>
      <x:c r="F10702" s="1"/>
      <x:c r="G10702" s="1"/>
      <x:c r="H10702" s="1"/>
      <x:c r="I10702" s="53">
        <x:f t="shared" si="1994"/>
        <x:v>16</x:v>
      </x:c>
      <x:c r="J10702" s="53">
        <x:f t="shared" si="1995"/>
        <x:v>7</x:v>
      </x:c>
      <x:c r="K10702" s="53">
        <x:f t="shared" si="1996"/>
        <x:v>23</x:v>
      </x:c>
      <x:c r="L10702" s="53">
        <x:f t="shared" si="1997"/>
        <x:v>46</x:v>
      </x:c>
      <x:c r="M10702" s="54">
        <x:f t="shared" si="1998"/>
        <x:v>8243.6772934927249</x:v>
      </x:c>
      <x:c r="N10702" s="54">
        <x:f t="shared" si="1999"/>
        <x:v>5.2247758982588364</x:v>
      </x:c>
      <x:c r="O10702" s="55">
        <x:f t="shared" si="2000"/>
        <x:v>217558</x:v>
      </x:c>
      <x:c r="P10702" s="55">
        <x:f t="shared" si="2001"/>
        <x:v>37400</x:v>
      </x:c>
      <x:c r="Q10702" s="55">
        <x:f t="shared" si="2002"/>
        <x:v>155619.39745647094</x:v>
      </x:c>
      <x:c r="R10702" s="55">
        <x:f t="shared" si="2003"/>
        <x:v>4538.6025435290649</x:v>
      </x:c>
      <x:c r="S10702" s="1" t="str">
        <x:f t="shared" si="2004"/>
        <x:v>NO</x:v>
      </x:c>
      <x:c r="T10702" s="1">
        <x:f t="shared" si="2005"/>
        <x:v>-9.9999999999999997E+98</x:v>
      </x:c>
    </x:row>
    <x:row r="10703">
      <x:c r="A10703" s="1"/>
      <x:c r="B10703" s="1"/>
      <x:c r="C10703" s="1"/>
      <x:c r="D10703" s="1"/>
      <x:c r="E10703" s="1"/>
      <x:c r="F10703" s="1"/>
      <x:c r="G10703" s="1"/>
      <x:c r="H10703" s="1"/>
      <x:c r="I10703" s="53">
        <x:f t="shared" si="1994"/>
        <x:v>16</x:v>
      </x:c>
      <x:c r="J10703" s="53">
        <x:f t="shared" si="1995"/>
        <x:v>7</x:v>
      </x:c>
      <x:c r="K10703" s="53">
        <x:f t="shared" si="1996"/>
        <x:v>24</x:v>
      </x:c>
      <x:c r="L10703" s="53">
        <x:f t="shared" si="1997"/>
        <x:v>47</x:v>
      </x:c>
      <x:c r="M10703" s="54">
        <x:f t="shared" si="1998"/>
        <x:v>8321.524243072221</x:v>
      </x:c>
      <x:c r="N10703" s="54">
        <x:f t="shared" si="1999"/>
        <x:v>5.2788362799112649</x:v>
      </x:c>
      <x:c r="O10703" s="55">
        <x:f t="shared" si="2000"/>
        <x:v>220258</x:v>
      </x:c>
      <x:c r="P10703" s="55">
        <x:f t="shared" si="2001"/>
        <x:v>38280</x:v>
      </x:c>
      <x:c r="Q10703" s="55">
        <x:f t="shared" si="2002"/>
        <x:v>156970.90699778163</x:v>
      </x:c>
      <x:c r="R10703" s="55">
        <x:f t="shared" si="2003"/>
        <x:v>5007.0930022183747</x:v>
      </x:c>
      <x:c r="S10703" s="1" t="str">
        <x:f t="shared" si="2004"/>
        <x:v>NO</x:v>
      </x:c>
      <x:c r="T10703" s="1">
        <x:f t="shared" si="2005"/>
        <x:v>-9.9999999999999997E+98</x:v>
      </x:c>
    </x:row>
    <x:row r="10704">
      <x:c r="A10704" s="1"/>
      <x:c r="B10704" s="1"/>
      <x:c r="C10704" s="1"/>
      <x:c r="D10704" s="1"/>
      <x:c r="E10704" s="1"/>
      <x:c r="F10704" s="1"/>
      <x:c r="G10704" s="1"/>
      <x:c r="H10704" s="1"/>
      <x:c r="I10704" s="53">
        <x:f t="shared" si="1994"/>
        <x:v>16</x:v>
      </x:c>
      <x:c r="J10704" s="53">
        <x:f t="shared" si="1995"/>
        <x:v>7</x:v>
      </x:c>
      <x:c r="K10704" s="53">
        <x:f t="shared" si="1996"/>
        <x:v>25</x:v>
      </x:c>
      <x:c r="L10704" s="53">
        <x:f t="shared" si="1997"/>
        <x:v>48</x:v>
      </x:c>
      <x:c r="M10704" s="54">
        <x:f t="shared" si="1998"/>
        <x:v>8401.1021644873181</x:v>
      </x:c>
      <x:c r="N10704" s="54">
        <x:f t="shared" si="1999"/>
        <x:v>5.3340987253384151</x:v>
      </x:c>
      <x:c r="O10704" s="55">
        <x:f t="shared" si="2000"/>
        <x:v>222958</x:v>
      </x:c>
      <x:c r="P10704" s="55">
        <x:f t="shared" si="2001"/>
        <x:v>39160</x:v>
      </x:c>
      <x:c r="Q10704" s="55">
        <x:f t="shared" si="2002"/>
        <x:v>158352.46813346038</x:v>
      </x:c>
      <x:c r="R10704" s="55">
        <x:f t="shared" si="2003"/>
        <x:v>5445.5318665396189</x:v>
      </x:c>
      <x:c r="S10704" s="1" t="str">
        <x:f t="shared" si="2004"/>
        <x:v>NO</x:v>
      </x:c>
      <x:c r="T10704" s="1">
        <x:f t="shared" si="2005"/>
        <x:v>-9.9999999999999997E+98</x:v>
      </x:c>
    </x:row>
    <x:row r="10705">
      <x:c r="A10705" s="1"/>
      <x:c r="B10705" s="1"/>
      <x:c r="C10705" s="1"/>
      <x:c r="D10705" s="1"/>
      <x:c r="E10705" s="1"/>
      <x:c r="F10705" s="1"/>
      <x:c r="G10705" s="1"/>
      <x:c r="H10705" s="1"/>
      <x:c r="I10705" s="53">
        <x:f t="shared" si="1994"/>
        <x:v>16</x:v>
      </x:c>
      <x:c r="J10705" s="53">
        <x:f t="shared" si="1995"/>
        <x:v>7</x:v>
      </x:c>
      <x:c r="K10705" s="53">
        <x:f t="shared" si="1996"/>
        <x:v>26</x:v>
      </x:c>
      <x:c r="L10705" s="53">
        <x:f t="shared" si="1997"/>
        <x:v>49</x:v>
      </x:c>
      <x:c r="M10705" s="54">
        <x:f t="shared" si="1998"/>
        <x:v>8482.4421684480367</x:v>
      </x:c>
      <x:c r="N10705" s="54">
        <x:f t="shared" si="1999"/>
        <x:v>5.3905848392000255</x:v>
      </x:c>
      <x:c r="O10705" s="55">
        <x:f t="shared" si="2000"/>
        <x:v>225658</x:v>
      </x:c>
      <x:c r="P10705" s="55">
        <x:f t="shared" si="2001"/>
        <x:v>40040</x:v>
      </x:c>
      <x:c r="Q10705" s="55">
        <x:f t="shared" si="2002"/>
        <x:v>159764.62098000065</x:v>
      </x:c>
      <x:c r="R10705" s="55">
        <x:f t="shared" si="2003"/>
        <x:v>5853.3790199993527</x:v>
      </x:c>
      <x:c r="S10705" s="1" t="str">
        <x:f t="shared" si="2004"/>
        <x:v>NO</x:v>
      </x:c>
      <x:c r="T10705" s="1">
        <x:f t="shared" si="2005"/>
        <x:v>-9.9999999999999997E+98</x:v>
      </x:c>
    </x:row>
    <x:row r="10706">
      <x:c r="A10706" s="1"/>
      <x:c r="B10706" s="1"/>
      <x:c r="C10706" s="1"/>
      <x:c r="D10706" s="1"/>
      <x:c r="E10706" s="1"/>
      <x:c r="F10706" s="1"/>
      <x:c r="G10706" s="1"/>
      <x:c r="H10706" s="1"/>
      <x:c r="I10706" s="53">
        <x:f t="shared" si="1994"/>
        <x:v>16</x:v>
      </x:c>
      <x:c r="J10706" s="53">
        <x:f t="shared" si="1995"/>
        <x:v>7</x:v>
      </x:c>
      <x:c r="K10706" s="53">
        <x:f t="shared" si="1996"/>
        <x:v>27</x:v>
      </x:c>
      <x:c r="L10706" s="53">
        <x:f t="shared" si="1997"/>
        <x:v>50</x:v>
      </x:c>
      <x:c r="M10706" s="54">
        <x:f t="shared" si="1998"/>
        <x:v>8565.5758729677927</x:v>
      </x:c>
      <x:c r="N10706" s="54">
        <x:f t="shared" si="1999"/>
        <x:v>5.4483165784498562</x:v>
      </x:c>
      <x:c r="O10706" s="55">
        <x:f t="shared" si="2000"/>
        <x:v>228358</x:v>
      </x:c>
      <x:c r="P10706" s="55">
        <x:f t="shared" si="2001"/>
        <x:v>40920</x:v>
      </x:c>
      <x:c r="Q10706" s="55">
        <x:f t="shared" si="2002"/>
        <x:v>161207.9144612464</x:v>
      </x:c>
      <x:c r="R10706" s="55">
        <x:f t="shared" si="2003"/>
        <x:v>6230.0855387535994</x:v>
      </x:c>
      <x:c r="S10706" s="1" t="str">
        <x:f t="shared" si="2004"/>
        <x:v>NO</x:v>
      </x:c>
      <x:c r="T10706" s="1">
        <x:f t="shared" si="2005"/>
        <x:v>-9.9999999999999997E+98</x:v>
      </x:c>
    </x:row>
    <x:row r="10707">
      <x:c r="A10707" s="1"/>
      <x:c r="B10707" s="1"/>
      <x:c r="C10707" s="1"/>
      <x:c r="D10707" s="1"/>
      <x:c r="E10707" s="1"/>
      <x:c r="F10707" s="1"/>
      <x:c r="G10707" s="1"/>
      <x:c r="H10707" s="1"/>
      <x:c r="I10707" s="53">
        <x:f t="shared" si="1994"/>
        <x:v>16</x:v>
      </x:c>
      <x:c r="J10707" s="53">
        <x:f t="shared" si="1995"/>
        <x:v>7</x:v>
      </x:c>
      <x:c r="K10707" s="53">
        <x:f t="shared" si="1996"/>
        <x:v>28</x:v>
      </x:c>
      <x:c r="L10707" s="53">
        <x:f t="shared" si="1997"/>
        <x:v>51</x:v>
      </x:c>
      <x:c r="M10707" s="54">
        <x:f t="shared" si="1998"/>
        <x:v>8650.5354111849465</x:v>
      </x:c>
      <x:c r="N10707" s="54">
        <x:f t="shared" si="1999"/>
        <x:v>5.5073162577673243</x:v>
      </x:c>
      <x:c r="O10707" s="55">
        <x:f t="shared" si="2000"/>
        <x:v>231058</x:v>
      </x:c>
      <x:c r="P10707" s="55">
        <x:f t="shared" si="2001"/>
        <x:v>41800</x:v>
      </x:c>
      <x:c r="Q10707" s="55">
        <x:f t="shared" si="2002"/>
        <x:v>162682.90644418309</x:v>
      </x:c>
      <x:c r="R10707" s="55">
        <x:f t="shared" si="2003"/>
        <x:v>6575.0935558169149</x:v>
      </x:c>
      <x:c r="S10707" s="1" t="str">
        <x:f t="shared" si="2004"/>
        <x:v>NO</x:v>
      </x:c>
      <x:c r="T10707" s="1">
        <x:f t="shared" si="2005"/>
        <x:v>-9.9999999999999997E+98</x:v>
      </x:c>
    </x:row>
    <x:row r="10708">
      <x:c r="A10708" s="1"/>
      <x:c r="B10708" s="1"/>
      <x:c r="C10708" s="1"/>
      <x:c r="D10708" s="1"/>
      <x:c r="E10708" s="1"/>
      <x:c r="F10708" s="1"/>
      <x:c r="G10708" s="1"/>
      <x:c r="H10708" s="1"/>
      <x:c r="I10708" s="53">
        <x:f t="shared" si="1994"/>
        <x:v>16</x:v>
      </x:c>
      <x:c r="J10708" s="53">
        <x:f t="shared" si="1995"/>
        <x:v>7</x:v>
      </x:c>
      <x:c r="K10708" s="53">
        <x:f t="shared" si="1996"/>
        <x:v>29</x:v>
      </x:c>
      <x:c r="L10708" s="53">
        <x:f t="shared" si="1997"/>
        <x:v>52</x:v>
      </x:c>
      <x:c r="M10708" s="54">
        <x:f t="shared" si="1998"/>
        <x:v>8737.3534393006012</x:v>
      </x:c>
      <x:c r="N10708" s="54">
        <x:f t="shared" si="1999"/>
        <x:v>5.5676065550698617</x:v>
      </x:c>
      <x:c r="O10708" s="55">
        <x:f t="shared" si="2000"/>
        <x:v>233758</x:v>
      </x:c>
      <x:c r="P10708" s="55">
        <x:f t="shared" si="2001"/>
        <x:v>42680</x:v>
      </x:c>
      <x:c r="Q10708" s="55">
        <x:f t="shared" si="2002"/>
        <x:v>164190.16387674655</x:v>
      </x:c>
      <x:c r="R10708" s="55">
        <x:f t="shared" si="2003"/>
        <x:v>6887.8361232534517</x:v>
      </x:c>
      <x:c r="S10708" s="1" t="str">
        <x:f t="shared" si="2004"/>
        <x:v>NO</x:v>
      </x:c>
      <x:c r="T10708" s="1">
        <x:f t="shared" si="2005"/>
        <x:v>-9.9999999999999997E+98</x:v>
      </x:c>
    </x:row>
    <x:row r="10709">
      <x:c r="A10709" s="1"/>
      <x:c r="B10709" s="1"/>
      <x:c r="C10709" s="1"/>
      <x:c r="D10709" s="1"/>
      <x:c r="E10709" s="1"/>
      <x:c r="F10709" s="1"/>
      <x:c r="G10709" s="1"/>
      <x:c r="H10709" s="1"/>
      <x:c r="I10709" s="53">
        <x:f t="shared" si="1994"/>
        <x:v>16</x:v>
      </x:c>
      <x:c r="J10709" s="53">
        <x:f t="shared" si="1995"/>
        <x:v>7</x:v>
      </x:c>
      <x:c r="K10709" s="53">
        <x:f t="shared" si="1996"/>
        <x:v>30</x:v>
      </x:c>
      <x:c r="L10709" s="53">
        <x:f t="shared" si="1997"/>
        <x:v>53</x:v>
      </x:c>
      <x:c r="M10709" s="54">
        <x:f t="shared" si="1998"/>
        <x:v>8826.0631446343705</x:v>
      </x:c>
      <x:c r="N10709" s="54">
        <x:f t="shared" si="1999"/>
        <x:v>5.629210517107202</x:v>
      </x:c>
      <x:c r="O10709" s="55">
        <x:f t="shared" si="2000"/>
        <x:v>236458</x:v>
      </x:c>
      <x:c r="P10709" s="55">
        <x:f t="shared" si="2001"/>
        <x:v>43560</x:v>
      </x:c>
      <x:c r="Q10709" s="55">
        <x:f t="shared" si="2002"/>
        <x:v>165730.26292768004</x:v>
      </x:c>
      <x:c r="R10709" s="55">
        <x:f t="shared" si="2003"/>
        <x:v>7167.7370723199565</x:v>
      </x:c>
      <x:c r="S10709" s="1" t="str">
        <x:f t="shared" si="2004"/>
        <x:v>NO</x:v>
      </x:c>
      <x:c r="T10709" s="1">
        <x:f t="shared" si="2005"/>
        <x:v>-9.9999999999999997E+98</x:v>
      </x:c>
    </x:row>
    <x:row r="10710">
      <x:c r="A10710" s="1"/>
      <x:c r="B10710" s="1"/>
      <x:c r="C10710" s="1"/>
      <x:c r="D10710" s="1"/>
      <x:c r="E10710" s="1"/>
      <x:c r="F10710" s="1"/>
      <x:c r="G10710" s="1"/>
      <x:c r="H10710" s="1"/>
      <x:c r="I10710" s="53">
        <x:f t="shared" si="1994"/>
        <x:v>16</x:v>
      </x:c>
      <x:c r="J10710" s="53">
        <x:f t="shared" si="1995"/>
        <x:v>8</x:v>
      </x:c>
      <x:c r="K10710" s="53">
        <x:f t="shared" si="1996"/>
        <x:v>0</x:v>
      </x:c>
      <x:c r="L10710" s="53">
        <x:f t="shared" si="1997"/>
        <x:v>24</x:v>
      </x:c>
      <x:c r="M10710" s="54">
        <x:f t="shared" si="1998"/>
        <x:v>6909.1777957567783</x:v>
      </x:c>
      <x:c r="N10710" s="54">
        <x:f t="shared" si="1999"/>
        <x:v>4.2980401359422071</x:v>
      </x:c>
      <x:c r="O10710" s="55">
        <x:f t="shared" si="2000"/>
        <x:v>157552</x:v>
      </x:c>
      <x:c r="P10710" s="55">
        <x:f t="shared" si="2001"/>
        <x:v>17600</x:v>
      </x:c>
      <x:c r="Q10710" s="55">
        <x:f t="shared" si="2002"/>
        <x:v>132451.00339855516</x:v>
      </x:c>
      <x:c r="R10710" s="55">
        <x:f t="shared" si="2003"/>
        <x:v>-12499.003398555156</x:v>
      </x:c>
      <x:c r="S10710" s="1" t="str">
        <x:f t="shared" si="2004"/>
        <x:v>NO</x:v>
      </x:c>
      <x:c r="T10710" s="1">
        <x:f t="shared" si="2005"/>
        <x:v>-9.9999999999999997E+98</x:v>
      </x:c>
    </x:row>
    <x:row r="10711">
      <x:c r="A10711" s="1"/>
      <x:c r="B10711" s="1"/>
      <x:c r="C10711" s="1"/>
      <x:c r="D10711" s="1"/>
      <x:c r="E10711" s="1"/>
      <x:c r="F10711" s="1"/>
      <x:c r="G10711" s="1"/>
      <x:c r="H10711" s="1"/>
      <x:c r="I10711" s="53">
        <x:f t="shared" si="1994"/>
        <x:v>16</x:v>
      </x:c>
      <x:c r="J10711" s="53">
        <x:f t="shared" si="1995"/>
        <x:v>8</x:v>
      </x:c>
      <x:c r="K10711" s="53">
        <x:f t="shared" si="1996"/>
        <x:v>1</x:v>
      </x:c>
      <x:c r="L10711" s="53">
        <x:f t="shared" si="1997"/>
        <x:v>25</x:v>
      </x:c>
      <x:c r="M10711" s="54">
        <x:f t="shared" si="1998"/>
        <x:v>6954.7402957567783</x:v>
      </x:c>
      <x:c r="N10711" s="54">
        <x:f t="shared" si="1999"/>
        <x:v>4.3296807609422068</x:v>
      </x:c>
      <x:c r="O10711" s="55">
        <x:f t="shared" si="2000"/>
        <x:v>160252</x:v>
      </x:c>
      <x:c r="P10711" s="55">
        <x:f t="shared" si="2001"/>
        <x:v>18480</x:v>
      </x:c>
      <x:c r="Q10711" s="55">
        <x:f t="shared" si="2002"/>
        <x:v>133242.01902355516</x:v>
      </x:c>
      <x:c r="R10711" s="55">
        <x:f t="shared" si="2003"/>
        <x:v>-11470.019023555156</x:v>
      </x:c>
      <x:c r="S10711" s="1" t="str">
        <x:f t="shared" si="2004"/>
        <x:v>NO</x:v>
      </x:c>
      <x:c r="T10711" s="1">
        <x:f t="shared" si="2005"/>
        <x:v>-9.9999999999999997E+98</x:v>
      </x:c>
    </x:row>
    <x:row r="10712">
      <x:c r="A10712" s="1"/>
      <x:c r="B10712" s="1"/>
      <x:c r="C10712" s="1"/>
      <x:c r="D10712" s="1"/>
      <x:c r="E10712" s="1"/>
      <x:c r="F10712" s="1"/>
      <x:c r="G10712" s="1"/>
      <x:c r="H10712" s="1"/>
      <x:c r="I10712" s="53">
        <x:f t="shared" si="1994"/>
        <x:v>16</x:v>
      </x:c>
      <x:c r="J10712" s="53">
        <x:f t="shared" si="1995"/>
        <x:v>8</x:v>
      </x:c>
      <x:c r="K10712" s="53">
        <x:f t="shared" si="1996"/>
        <x:v>2</x:v>
      </x:c>
      <x:c r="L10712" s="53">
        <x:f t="shared" si="1997"/>
        <x:v>26</x:v>
      </x:c>
      <x:c r="M10712" s="54">
        <x:f t="shared" si="1998"/>
        <x:v>7001.4418582567787</x:v>
      </x:c>
      <x:c r="N10712" s="54">
        <x:f t="shared" si="1999"/>
        <x:v>4.3621124015672077</x:v>
      </x:c>
      <x:c r="O10712" s="55">
        <x:f t="shared" si="2000"/>
        <x:v>162952</x:v>
      </x:c>
      <x:c r="P10712" s="55">
        <x:f t="shared" si="2001"/>
        <x:v>19360</x:v>
      </x:c>
      <x:c r="Q10712" s="55">
        <x:f t="shared" si="2002"/>
        <x:v>134052.81003918019</x:v>
      </x:c>
      <x:c r="R10712" s="55">
        <x:f t="shared" si="2003"/>
        <x:v>-10460.810039180185</x:v>
      </x:c>
      <x:c r="S10712" s="1" t="str">
        <x:f t="shared" si="2004"/>
        <x:v>NO</x:v>
      </x:c>
      <x:c r="T10712" s="1">
        <x:f t="shared" si="2005"/>
        <x:v>-9.9999999999999997E+98</x:v>
      </x:c>
    </x:row>
    <x:row r="10713">
      <x:c r="A10713" s="1"/>
      <x:c r="B10713" s="1"/>
      <x:c r="C10713" s="1"/>
      <x:c r="D10713" s="1"/>
      <x:c r="E10713" s="1"/>
      <x:c r="F10713" s="1"/>
      <x:c r="G10713" s="1"/>
      <x:c r="H10713" s="1"/>
      <x:c r="I10713" s="53">
        <x:f t="shared" si="1994"/>
        <x:v>16</x:v>
      </x:c>
      <x:c r="J10713" s="53">
        <x:f t="shared" si="1995"/>
        <x:v>8</x:v>
      </x:c>
      <x:c r="K10713" s="53">
        <x:f t="shared" si="1996"/>
        <x:v>3</x:v>
      </x:c>
      <x:c r="L10713" s="53">
        <x:f t="shared" si="1997"/>
        <x:v>27</x:v>
      </x:c>
      <x:c r="M10713" s="54">
        <x:f t="shared" si="1998"/>
        <x:v>7049.3038406786536</x:v>
      </x:c>
      <x:c r="N10713" s="54">
        <x:f t="shared" si="1999"/>
        <x:v>4.3953498893601761</x:v>
      </x:c>
      <x:c r="O10713" s="55">
        <x:f t="shared" si="2000"/>
        <x:v>165652</x:v>
      </x:c>
      <x:c r="P10713" s="55">
        <x:f t="shared" si="2001"/>
        <x:v>20240</x:v>
      </x:c>
      <x:c r="Q10713" s="55">
        <x:f t="shared" si="2002"/>
        <x:v>134883.7472340044</x:v>
      </x:c>
      <x:c r="R10713" s="55">
        <x:f t="shared" si="2003"/>
        <x:v>-9471.7472340044042</x:v>
      </x:c>
      <x:c r="S10713" s="1" t="str">
        <x:f t="shared" si="2004"/>
        <x:v>NO</x:v>
      </x:c>
      <x:c r="T10713" s="1">
        <x:f t="shared" si="2005"/>
        <x:v>-9.9999999999999997E+98</x:v>
      </x:c>
    </x:row>
    <x:row r="10714">
      <x:c r="A10714" s="1"/>
      <x:c r="B10714" s="1"/>
      <x:c r="C10714" s="1"/>
      <x:c r="D10714" s="1"/>
      <x:c r="E10714" s="1"/>
      <x:c r="F10714" s="1"/>
      <x:c r="G10714" s="1"/>
      <x:c r="H10714" s="1"/>
      <x:c r="I10714" s="53">
        <x:f t="shared" si="1994"/>
        <x:v>16</x:v>
      </x:c>
      <x:c r="J10714" s="53">
        <x:f t="shared" si="1995"/>
        <x:v>8</x:v>
      </x:c>
      <x:c r="K10714" s="53">
        <x:f t="shared" si="1996"/>
        <x:v>4</x:v>
      </x:c>
      <x:c r="L10714" s="53">
        <x:f t="shared" si="1997"/>
        <x:v>28</x:v>
      </x:c>
      <x:c r="M10714" s="54">
        <x:f t="shared" si="1998"/>
        <x:v>7098.3479564013096</x:v>
      </x:c>
      <x:c r="N10714" s="54">
        <x:f t="shared" si="1999"/>
        <x:v>4.4294083030564648</x:v>
      </x:c>
      <x:c r="O10714" s="55">
        <x:f t="shared" si="2000"/>
        <x:v>168352</x:v>
      </x:c>
      <x:c r="P10714" s="55">
        <x:f t="shared" si="2001"/>
        <x:v>21120</x:v>
      </x:c>
      <x:c r="Q10714" s="55">
        <x:f t="shared" si="2002"/>
        <x:v>135735.2075764116</x:v>
      </x:c>
      <x:c r="R10714" s="55">
        <x:f t="shared" si="2003"/>
        <x:v>-8503.2075764116016</x:v>
      </x:c>
      <x:c r="S10714" s="1" t="str">
        <x:f t="shared" si="2004"/>
        <x:v>NO</x:v>
      </x:c>
      <x:c r="T10714" s="1">
        <x:f t="shared" si="2005"/>
        <x:v>-9.9999999999999997E+98</x:v>
      </x:c>
    </x:row>
    <x:row r="10715">
      <x:c r="A10715" s="1"/>
      <x:c r="B10715" s="1"/>
      <x:c r="C10715" s="1"/>
      <x:c r="D10715" s="1"/>
      <x:c r="E10715" s="1"/>
      <x:c r="F10715" s="1"/>
      <x:c r="G10715" s="1"/>
      <x:c r="H10715" s="1"/>
      <x:c r="I10715" s="53">
        <x:f t="shared" si="1994"/>
        <x:v>16</x:v>
      </x:c>
      <x:c r="J10715" s="53">
        <x:f t="shared" si="1995"/>
        <x:v>8</x:v>
      </x:c>
      <x:c r="K10715" s="53">
        <x:f t="shared" si="1996"/>
        <x:v>5</x:v>
      </x:c>
      <x:c r="L10715" s="53">
        <x:f t="shared" si="1997"/>
        <x:v>29</x:v>
      </x:c>
      <x:c r="M10715" s="54">
        <x:f t="shared" si="1998"/>
        <x:v>7148.5962803225129</x:v>
      </x:c>
      <x:c r="N10715" s="54">
        <x:f t="shared" si="1999"/>
        <x:v>4.4643029724461893</x:v>
      </x:c>
      <x:c r="O10715" s="55">
        <x:f t="shared" si="2000"/>
        <x:v>171052</x:v>
      </x:c>
      <x:c r="P10715" s="55">
        <x:f t="shared" si="2001"/>
        <x:v>22000</x:v>
      </x:c>
      <x:c r="Q10715" s="55">
        <x:f t="shared" si="2002"/>
        <x:v>136607.57431115472</x:v>
      </x:c>
      <x:c r="R10715" s="55">
        <x:f t="shared" si="2003"/>
        <x:v>-7555.5743111547199</x:v>
      </x:c>
      <x:c r="S10715" s="1" t="str">
        <x:f t="shared" si="2004"/>
        <x:v>NO</x:v>
      </x:c>
      <x:c r="T10715" s="1">
        <x:f t="shared" si="2005"/>
        <x:v>-9.9999999999999997E+98</x:v>
      </x:c>
    </x:row>
    <x:row r="10716">
      <x:c r="A10716" s="1"/>
      <x:c r="B10716" s="1"/>
      <x:c r="C10716" s="1"/>
      <x:c r="D10716" s="1"/>
      <x:c r="E10716" s="1"/>
      <x:c r="F10716" s="1"/>
      <x:c r="G10716" s="1"/>
      <x:c r="H10716" s="1"/>
      <x:c r="I10716" s="53">
        <x:f t="shared" si="1994"/>
        <x:v>16</x:v>
      </x:c>
      <x:c r="J10716" s="53">
        <x:f t="shared" si="1995"/>
        <x:v>8</x:v>
      </x:c>
      <x:c r="K10716" s="53">
        <x:f t="shared" si="1996"/>
        <x:v>6</x:v>
      </x:c>
      <x:c r="L10716" s="53">
        <x:f t="shared" si="1997"/>
        <x:v>30</x:v>
      </x:c>
      <x:c r="M10716" s="54">
        <x:f t="shared" si="1998"/>
        <x:v>7200.0712545041461</x:v>
      </x:c>
      <x:c r="N10716" s="54">
        <x:f t="shared" si="1999"/>
        <x:v>4.5000494822945463</x:v>
      </x:c>
      <x:c r="O10716" s="55">
        <x:f t="shared" si="2000"/>
        <x:v>173752</x:v>
      </x:c>
      <x:c r="P10716" s="55">
        <x:f t="shared" si="2001"/>
        <x:v>22880</x:v>
      </x:c>
      <x:c r="Q10716" s="55">
        <x:f t="shared" si="2002"/>
        <x:v>137501.23705736364</x:v>
      </x:c>
      <x:c r="R10716" s="55">
        <x:f t="shared" si="2003"/>
        <x:v>-6629.2370573636435</x:v>
      </x:c>
      <x:c r="S10716" s="1" t="str">
        <x:f t="shared" si="2004"/>
        <x:v>NO</x:v>
      </x:c>
      <x:c r="T10716" s="1">
        <x:f t="shared" si="2005"/>
        <x:v>-9.9999999999999997E+98</x:v>
      </x:c>
    </x:row>
    <x:row r="10717">
      <x:c r="A10717" s="1"/>
      <x:c r="B10717" s="1"/>
      <x:c r="C10717" s="1"/>
      <x:c r="D10717" s="1"/>
      <x:c r="E10717" s="1"/>
      <x:c r="F10717" s="1"/>
      <x:c r="G10717" s="1"/>
      <x:c r="H10717" s="1"/>
      <x:c r="I10717" s="53">
        <x:f t="shared" si="1994"/>
        <x:v>16</x:v>
      </x:c>
      <x:c r="J10717" s="53">
        <x:f t="shared" si="1995"/>
        <x:v>8</x:v>
      </x:c>
      <x:c r="K10717" s="53">
        <x:f t="shared" si="1996"/>
        <x:v>7</x:v>
      </x:c>
      <x:c r="L10717" s="53">
        <x:f t="shared" si="1997"/>
        <x:v>31</x:v>
      </x:c>
      <x:c r="M10717" s="54">
        <x:f t="shared" si="1998"/>
        <x:v>7252.7956939021069</x:v>
      </x:c>
      <x:c r="N10717" s="54">
        <x:f t="shared" si="1999"/>
        <x:v>4.5366636763209076</x:v>
      </x:c>
      <x:c r="O10717" s="55">
        <x:f t="shared" si="2000"/>
        <x:v>176452</x:v>
      </x:c>
      <x:c r="P10717" s="55">
        <x:f t="shared" si="2001"/>
        <x:v>23760</x:v>
      </x:c>
      <x:c r="Q10717" s="55">
        <x:f t="shared" si="2002"/>
        <x:v>138416.5919080227</x:v>
      </x:c>
      <x:c r="R10717" s="55">
        <x:f t="shared" si="2003"/>
        <x:v>-5724.5919080227031</x:v>
      </x:c>
      <x:c r="S10717" s="1" t="str">
        <x:f t="shared" si="2004"/>
        <x:v>NO</x:v>
      </x:c>
      <x:c r="T10717" s="1">
        <x:f t="shared" si="2005"/>
        <x:v>-9.9999999999999997E+98</x:v>
      </x:c>
    </x:row>
    <x:row r="10718">
      <x:c r="A10718" s="1"/>
      <x:c r="B10718" s="1"/>
      <x:c r="C10718" s="1"/>
      <x:c r="D10718" s="1"/>
      <x:c r="E10718" s="1"/>
      <x:c r="F10718" s="1"/>
      <x:c r="G10718" s="1"/>
      <x:c r="H10718" s="1"/>
      <x:c r="I10718" s="53">
        <x:f t="shared" si="1994"/>
        <x:v>16</x:v>
      </x:c>
      <x:c r="J10718" s="53">
        <x:f t="shared" si="1995"/>
        <x:v>8</x:v>
      </x:c>
      <x:c r="K10718" s="53">
        <x:f t="shared" si="1996"/>
        <x:v>8</x:v>
      </x:c>
      <x:c r="L10718" s="53">
        <x:f t="shared" si="1997"/>
        <x:v>32</x:v>
      </x:c>
      <x:c r="M10718" s="54">
        <x:f t="shared" si="1998"/>
        <x:v>7306.7927921820865</x:v>
      </x:c>
      <x:c r="N10718" s="54">
        <x:f t="shared" si="1999"/>
        <x:v>4.57416166123756</x:v>
      </x:c>
      <x:c r="O10718" s="55">
        <x:f t="shared" si="2000"/>
        <x:v>179152</x:v>
      </x:c>
      <x:c r="P10718" s="55">
        <x:f t="shared" si="2001"/>
        <x:v>24640</x:v>
      </x:c>
      <x:c r="Q10718" s="55">
        <x:f t="shared" si="2002"/>
        <x:v>139354.04153093899</x:v>
      </x:c>
      <x:c r="R10718" s="55">
        <x:f t="shared" si="2003"/>
        <x:v>-4842.0415309389937</x:v>
      </x:c>
      <x:c r="S10718" s="1" t="str">
        <x:f t="shared" si="2004"/>
        <x:v>NO</x:v>
      </x:c>
      <x:c r="T10718" s="1">
        <x:f t="shared" si="2005"/>
        <x:v>-9.9999999999999997E+98</x:v>
      </x:c>
    </x:row>
    <x:row r="10719">
      <x:c r="A10719" s="1"/>
      <x:c r="B10719" s="1"/>
      <x:c r="C10719" s="1"/>
      <x:c r="D10719" s="1"/>
      <x:c r="E10719" s="1"/>
      <x:c r="F10719" s="1"/>
      <x:c r="G10719" s="1"/>
      <x:c r="H10719" s="1"/>
      <x:c r="I10719" s="53">
        <x:f t="shared" si="1994"/>
        <x:v>16</x:v>
      </x:c>
      <x:c r="J10719" s="53">
        <x:f t="shared" si="1995"/>
        <x:v>8</x:v>
      </x:c>
      <x:c r="K10719" s="53">
        <x:f t="shared" si="1996"/>
        <x:v>9</x:v>
      </x:c>
      <x:c r="L10719" s="53">
        <x:f t="shared" si="1997"/>
        <x:v>33</x:v>
      </x:c>
      <x:c r="M10719" s="54">
        <x:f t="shared" si="1998"/>
        <x:v>7362.0861276224814</x:v>
      </x:c>
      <x:c r="N10719" s="54">
        <x:f t="shared" si="1999"/>
        <x:v>4.6125598108489454</x:v>
      </x:c>
      <x:c r="O10719" s="55">
        <x:f t="shared" si="2000"/>
        <x:v>181852</x:v>
      </x:c>
      <x:c r="P10719" s="55">
        <x:f t="shared" si="2001"/>
        <x:v>25520</x:v>
      </x:c>
      <x:c r="Q10719" s="55">
        <x:f t="shared" si="2002"/>
        <x:v>140313.99527122363</x:v>
      </x:c>
      <x:c r="R10719" s="55">
        <x:f t="shared" si="2003"/>
        <x:v>-3981.9952712236263</x:v>
      </x:c>
      <x:c r="S10719" s="1" t="str">
        <x:f t="shared" si="2004"/>
        <x:v>NO</x:v>
      </x:c>
      <x:c r="T10719" s="1">
        <x:f t="shared" si="2005"/>
        <x:v>-9.9999999999999997E+98</x:v>
      </x:c>
    </x:row>
    <x:row r="10720">
      <x:c r="A10720" s="1"/>
      <x:c r="B10720" s="1"/>
      <x:c r="C10720" s="1"/>
      <x:c r="D10720" s="1"/>
      <x:c r="E10720" s="1"/>
      <x:c r="F10720" s="1"/>
      <x:c r="G10720" s="1"/>
      <x:c r="H10720" s="1"/>
      <x:c r="I10720" s="53">
        <x:f t="shared" si="1994"/>
        <x:v>16</x:v>
      </x:c>
      <x:c r="J10720" s="53">
        <x:f t="shared" si="1995"/>
        <x:v>8</x:v>
      </x:c>
      <x:c r="K10720" s="53">
        <x:f t="shared" si="1996"/>
        <x:v>10</x:v>
      </x:c>
      <x:c r="L10720" s="53">
        <x:f t="shared" si="1997"/>
        <x:v>34</x:v>
      </x:c>
      <x:c r="M10720" s="54">
        <x:f t="shared" si="1998"/>
        <x:v>7418.6996691056938</x:v>
      </x:c>
      <x:c r="N10720" s="54">
        <x:f t="shared" si="1999"/>
        <x:v>4.6518747702122871</x:v>
      </x:c>
      <x:c r="O10720" s="55">
        <x:f t="shared" si="2000"/>
        <x:v>184552</x:v>
      </x:c>
      <x:c r="P10720" s="55">
        <x:f t="shared" si="2001"/>
        <x:v>26400</x:v>
      </x:c>
      <x:c r="Q10720" s="55">
        <x:f t="shared" si="2002"/>
        <x:v>141296.86925530719</x:v>
      </x:c>
      <x:c r="R10720" s="55">
        <x:f t="shared" si="2003"/>
        <x:v>-3144.8692553071887</x:v>
      </x:c>
      <x:c r="S10720" s="1" t="str">
        <x:f t="shared" si="2004"/>
        <x:v>NO</x:v>
      </x:c>
      <x:c r="T10720" s="1">
        <x:f t="shared" si="2005"/>
        <x:v>-9.9999999999999997E+98</x:v>
      </x:c>
    </x:row>
    <x:row r="10721">
      <x:c r="A10721" s="1"/>
      <x:c r="B10721" s="1"/>
      <x:c r="C10721" s="1"/>
      <x:c r="D10721" s="1"/>
      <x:c r="E10721" s="1"/>
      <x:c r="F10721" s="1"/>
      <x:c r="G10721" s="1"/>
      <x:c r="H10721" s="1"/>
      <x:c r="I10721" s="53">
        <x:f t="shared" si="1994"/>
        <x:v>16</x:v>
      </x:c>
      <x:c r="J10721" s="53">
        <x:f t="shared" si="1995"/>
        <x:v>8</x:v>
      </x:c>
      <x:c r="K10721" s="53">
        <x:f t="shared" si="1996"/>
        <x:v>11</x:v>
      </x:c>
      <x:c r="L10721" s="53">
        <x:f t="shared" si="1997"/>
        <x:v>35</x:v>
      </x:c>
      <x:c r="M10721" s="54">
        <x:f t="shared" si="1998"/>
        <x:v>7476.6577821991332</x:v>
      </x:c>
      <x:c r="N10721" s="54">
        <x:f t="shared" si="1999"/>
        <x:v>4.6921234598605093</x:v>
      </x:c>
      <x:c r="O10721" s="55">
        <x:f t="shared" si="2000"/>
        <x:v>187252</x:v>
      </x:c>
      <x:c r="P10721" s="55">
        <x:f t="shared" si="2001"/>
        <x:v>27280</x:v>
      </x:c>
      <x:c r="Q10721" s="55">
        <x:f t="shared" si="2002"/>
        <x:v>142303.08649651273</x:v>
      </x:c>
      <x:c r="R10721" s="55">
        <x:f t="shared" si="2003"/>
        <x:v>-2331.0864965127257</x:v>
      </x:c>
      <x:c r="S10721" s="1" t="str">
        <x:f t="shared" si="2004"/>
        <x:v>NO</x:v>
      </x:c>
      <x:c r="T10721" s="1">
        <x:f t="shared" si="2005"/>
        <x:v>-9.9999999999999997E+98</x:v>
      </x:c>
    </x:row>
    <x:row r="10722">
      <x:c r="A10722" s="1"/>
      <x:c r="B10722" s="1"/>
      <x:c r="C10722" s="1"/>
      <x:c r="D10722" s="1"/>
      <x:c r="E10722" s="1"/>
      <x:c r="F10722" s="1"/>
      <x:c r="G10722" s="1"/>
      <x:c r="H10722" s="1"/>
      <x:c r="I10722" s="53">
        <x:f t="shared" si="1994"/>
        <x:v>16</x:v>
      </x:c>
      <x:c r="J10722" s="53">
        <x:f t="shared" si="1995"/>
        <x:v>8</x:v>
      </x:c>
      <x:c r="K10722" s="53">
        <x:f t="shared" si="1996"/>
        <x:v>12</x:v>
      </x:c>
      <x:c r="L10722" s="53">
        <x:f t="shared" si="1997"/>
        <x:v>36</x:v>
      </x:c>
      <x:c r="M10722" s="54">
        <x:f t="shared" si="1998"/>
        <x:v>7535.9852353271972</x:v>
      </x:c>
      <x:c r="N10722" s="54">
        <x:f t="shared" si="1999"/>
        <x:v>4.733323080088331</x:v>
      </x:c>
      <x:c r="O10722" s="55">
        <x:f t="shared" si="2000"/>
        <x:v>189952</x:v>
      </x:c>
      <x:c r="P10722" s="55">
        <x:f t="shared" si="2001"/>
        <x:v>28160</x:v>
      </x:c>
      <x:c r="Q10722" s="55">
        <x:f t="shared" si="2002"/>
        <x:v>143333.07700220827</x:v>
      </x:c>
      <x:c r="R10722" s="55">
        <x:f t="shared" si="2003"/>
        <x:v>-1541.0770022082725</x:v>
      </x:c>
      <x:c r="S10722" s="1" t="str">
        <x:f t="shared" si="2004"/>
        <x:v>NO</x:v>
      </x:c>
      <x:c r="T10722" s="1">
        <x:f t="shared" si="2005"/>
        <x:v>-9.9999999999999997E+98</x:v>
      </x:c>
    </x:row>
    <x:row r="10723">
      <x:c r="A10723" s="1"/>
      <x:c r="B10723" s="1"/>
      <x:c r="C10723" s="1"/>
      <x:c r="D10723" s="1"/>
      <x:c r="E10723" s="1"/>
      <x:c r="F10723" s="1"/>
      <x:c r="G10723" s="1"/>
      <x:c r="H10723" s="1"/>
      <x:c r="I10723" s="53">
        <x:f t="shared" si="1994"/>
        <x:v>16</x:v>
      </x:c>
      <x:c r="J10723" s="53">
        <x:f t="shared" si="1995"/>
        <x:v>8</x:v>
      </x:c>
      <x:c r="K10723" s="53">
        <x:f t="shared" si="1996"/>
        <x:v>13</x:v>
      </x:c>
      <x:c r="L10723" s="53">
        <x:f t="shared" si="1997"/>
        <x:v>37</x:v>
      </x:c>
      <x:c r="M10723" s="54">
        <x:f t="shared" si="1998"/>
        <x:v>7596.7072060355822</x:v>
      </x:c>
      <x:c r="N10723" s="54">
        <x:f t="shared" si="1999"/>
        <x:v>4.7754911153024873</x:v>
      </x:c>
      <x:c r="O10723" s="55">
        <x:f t="shared" si="2000"/>
        <x:v>192652</x:v>
      </x:c>
      <x:c r="P10723" s="55">
        <x:f t="shared" si="2001"/>
        <x:v>29040</x:v>
      </x:c>
      <x:c r="Q10723" s="55">
        <x:f t="shared" si="2002"/>
        <x:v>144387.27788256219</x:v>
      </x:c>
      <x:c r="R10723" s="55">
        <x:f t="shared" si="2003"/>
        <x:v>-775.27788256219355</x:v>
      </x:c>
      <x:c r="S10723" s="1" t="str">
        <x:f t="shared" si="2004"/>
        <x:v>NO</x:v>
      </x:c>
      <x:c r="T10723" s="1">
        <x:f t="shared" si="2005"/>
        <x:v>-9.9999999999999997E+98</x:v>
      </x:c>
    </x:row>
    <x:row r="10724">
      <x:c r="A10724" s="1"/>
      <x:c r="B10724" s="1"/>
      <x:c r="C10724" s="1"/>
      <x:c r="D10724" s="1"/>
      <x:c r="E10724" s="1"/>
      <x:c r="F10724" s="1"/>
      <x:c r="G10724" s="1"/>
      <x:c r="H10724" s="1"/>
      <x:c r="I10724" s="53">
        <x:f t="shared" si="1994"/>
        <x:v>16</x:v>
      </x:c>
      <x:c r="J10724" s="53">
        <x:f t="shared" si="1995"/>
        <x:v>8</x:v>
      </x:c>
      <x:c r="K10724" s="53">
        <x:f t="shared" si="1996"/>
        <x:v>14</x:v>
      </x:c>
      <x:c r="L10724" s="53">
        <x:f t="shared" si="1997"/>
        <x:v>38</x:v>
      </x:c>
      <x:c r="M10724" s="54">
        <x:f t="shared" si="1998"/>
        <x:v>7658.8492873492432</x:v>
      </x:c>
      <x:c r="N10724" s="54">
        <x:f t="shared" si="1999"/>
        <x:v>4.8186453384369745</x:v>
      </x:c>
      <x:c r="O10724" s="55">
        <x:f t="shared" si="2000"/>
        <x:v>195352</x:v>
      </x:c>
      <x:c r="P10724" s="55">
        <x:f t="shared" si="2001"/>
        <x:v>29920</x:v>
      </x:c>
      <x:c r="Q10724" s="55">
        <x:f t="shared" si="2002"/>
        <x:v>145466.13346092438</x:v>
      </x:c>
      <x:c r="R10724" s="55">
        <x:f t="shared" si="2003"/>
        <x:v>-34.133460924378596</x:v>
      </x:c>
      <x:c r="S10724" s="1" t="str">
        <x:f t="shared" si="2004"/>
        <x:v>NO</x:v>
      </x:c>
      <x:c r="T10724" s="1">
        <x:f t="shared" si="2005"/>
        <x:v>-9.9999999999999997E+98</x:v>
      </x:c>
    </x:row>
    <x:row r="10725">
      <x:c r="A10725" s="1"/>
      <x:c r="B10725" s="1"/>
      <x:c r="C10725" s="1"/>
      <x:c r="D10725" s="1"/>
      <x:c r="E10725" s="1"/>
      <x:c r="F10725" s="1"/>
      <x:c r="G10725" s="1"/>
      <x:c r="H10725" s="1"/>
      <x:c r="I10725" s="53">
        <x:f t="shared" si="1994"/>
        <x:v>16</x:v>
      </x:c>
      <x:c r="J10725" s="53">
        <x:f t="shared" si="1995"/>
        <x:v>8</x:v>
      </x:c>
      <x:c r="K10725" s="53">
        <x:f t="shared" si="1996"/>
        <x:v>15</x:v>
      </x:c>
      <x:c r="L10725" s="53">
        <x:f t="shared" si="1997"/>
        <x:v>39</x:v>
      </x:c>
      <x:c r="M10725" s="54">
        <x:f t="shared" si="1998"/>
        <x:v>7722.4374942253889</x:v>
      </x:c>
      <x:c r="N10725" s="54">
        <x:f t="shared" si="1999"/>
        <x:v>4.8628038154342983</x:v>
      </x:c>
      <x:c r="O10725" s="55">
        <x:f t="shared" si="2000"/>
        <x:v>198052</x:v>
      </x:c>
      <x:c r="P10725" s="55">
        <x:f t="shared" si="2001"/>
        <x:v>30800</x:v>
      </x:c>
      <x:c r="Q10725" s="55">
        <x:f t="shared" si="2002"/>
        <x:v>146570.09538585745</x:v>
      </x:c>
      <x:c r="R10725" s="55">
        <x:f t="shared" si="2003"/>
        <x:v>681.90461414254969</x:v>
      </x:c>
      <x:c r="S10725" s="1" t="str">
        <x:f t="shared" si="2004"/>
        <x:v>NO</x:v>
      </x:c>
      <x:c r="T10725" s="1">
        <x:f t="shared" si="2005"/>
        <x:v>-9.9999999999999997E+98</x:v>
      </x:c>
    </x:row>
    <x:row r="10726">
      <x:c r="A10726" s="1"/>
      <x:c r="B10726" s="1"/>
      <x:c r="C10726" s="1"/>
      <x:c r="D10726" s="1"/>
      <x:c r="E10726" s="1"/>
      <x:c r="F10726" s="1"/>
      <x:c r="G10726" s="1"/>
      <x:c r="H10726" s="1"/>
      <x:c r="I10726" s="53">
        <x:f t="shared" si="1994"/>
        <x:v>16</x:v>
      </x:c>
      <x:c r="J10726" s="53">
        <x:f t="shared" si="1995"/>
        <x:v>8</x:v>
      </x:c>
      <x:c r="K10726" s="53">
        <x:f t="shared" si="1996"/>
        <x:v>16</x:v>
      </x:c>
      <x:c r="L10726" s="53">
        <x:f t="shared" si="1997"/>
        <x:v>40</x:v>
      </x:c>
      <x:c r="M10726" s="54">
        <x:f t="shared" si="1998"/>
        <x:v>7787.4982701028785</x:v>
      </x:c>
      <x:c r="N10726" s="54">
        <x:f t="shared" si="1999"/>
        <x:v>4.9079849097936652</x:v>
      </x:c>
      <x:c r="O10726" s="55">
        <x:f t="shared" si="2000"/>
        <x:v>200752</x:v>
      </x:c>
      <x:c r="P10726" s="55">
        <x:f t="shared" si="2001"/>
        <x:v>31680</x:v>
      </x:c>
      <x:c r="Q10726" s="55">
        <x:f t="shared" si="2002"/>
        <x:v>147699.62274484162</x:v>
      </x:c>
      <x:c r="R10726" s="55">
        <x:f t="shared" si="2003"/>
        <x:v>1372.3772551583825</x:v>
      </x:c>
      <x:c r="S10726" s="1" t="str">
        <x:f t="shared" si="2004"/>
        <x:v>NO</x:v>
      </x:c>
      <x:c r="T10726" s="1">
        <x:f t="shared" si="2005"/>
        <x:v>-9.9999999999999997E+98</x:v>
      </x:c>
    </x:row>
    <x:row r="10727">
      <x:c r="A10727" s="1"/>
      <x:c r="B10727" s="1"/>
      <x:c r="C10727" s="1"/>
      <x:c r="D10727" s="1"/>
      <x:c r="E10727" s="1"/>
      <x:c r="F10727" s="1"/>
      <x:c r="G10727" s="1"/>
      <x:c r="H10727" s="1"/>
      <x:c r="I10727" s="53">
        <x:f t="shared" si="1994"/>
        <x:v>16</x:v>
      </x:c>
      <x:c r="J10727" s="53">
        <x:f t="shared" si="1995"/>
        <x:v>8</x:v>
      </x:c>
      <x:c r="K10727" s="53">
        <x:f t="shared" si="1996"/>
        <x:v>17</x:v>
      </x:c>
      <x:c r="L10727" s="53">
        <x:f t="shared" si="1997"/>
        <x:v>41</x:v>
      </x:c>
      <x:c r="M10727" s="54">
        <x:f t="shared" si="1998"/>
        <x:v>7854.0584935494189</x:v>
      </x:c>
      <x:c r="N10727" s="54">
        <x:f t="shared" si="1999"/>
        <x:v>4.9542072871870966</x:v>
      </x:c>
      <x:c r="O10727" s="55">
        <x:f t="shared" si="2000"/>
        <x:v>203452</x:v>
      </x:c>
      <x:c r="P10727" s="55">
        <x:f t="shared" si="2001"/>
        <x:v>32560</x:v>
      </x:c>
      <x:c r="Q10727" s="55">
        <x:f t="shared" si="2002"/>
        <x:v>148855.18217967742</x:v>
      </x:c>
      <x:c r="R10727" s="55">
        <x:f t="shared" si="2003"/>
        <x:v>2036.8178203225834</x:v>
      </x:c>
      <x:c r="S10727" s="1" t="str">
        <x:f t="shared" si="2004"/>
        <x:v>NO</x:v>
      </x:c>
      <x:c r="T10727" s="1">
        <x:f t="shared" si="2005"/>
        <x:v>-9.9999999999999997E+98</x:v>
      </x:c>
    </x:row>
    <x:row r="10728">
      <x:c r="A10728" s="1"/>
      <x:c r="B10728" s="1"/>
      <x:c r="C10728" s="1"/>
      <x:c r="D10728" s="1"/>
      <x:c r="E10728" s="1"/>
      <x:c r="F10728" s="1"/>
      <x:c r="G10728" s="1"/>
      <x:c r="H10728" s="1"/>
      <x:c r="I10728" s="53">
        <x:f t="shared" si="1994"/>
        <x:v>16</x:v>
      </x:c>
      <x:c r="J10728" s="53">
        <x:f t="shared" si="1995"/>
        <x:v>8</x:v>
      </x:c>
      <x:c r="K10728" s="53">
        <x:f t="shared" si="1996"/>
        <x:v>18</x:v>
      </x:c>
      <x:c r="L10728" s="53">
        <x:f t="shared" si="1997"/>
        <x:v>42</x:v>
      </x:c>
      <x:c r="M10728" s="54">
        <x:f t="shared" si="1998"/>
        <x:v>7922.1454850080063</x:v>
      </x:c>
      <x:c r="N10728" s="54">
        <x:f t="shared" si="1999"/>
        <x:v>5.0014899201444489</x:v>
      </x:c>
      <x:c r="O10728" s="55">
        <x:f t="shared" si="2000"/>
        <x:v>206152</x:v>
      </x:c>
      <x:c r="P10728" s="55">
        <x:f t="shared" si="2001"/>
        <x:v>33440</x:v>
      </x:c>
      <x:c r="Q10728" s="55">
        <x:f t="shared" si="2002"/>
        <x:v>150037.24800361122</x:v>
      </x:c>
      <x:c r="R10728" s="55">
        <x:f t="shared" si="2003"/>
        <x:v>2674.7519963887753</x:v>
      </x:c>
      <x:c r="S10728" s="1" t="str">
        <x:f t="shared" si="2004"/>
        <x:v>NO</x:v>
      </x:c>
      <x:c r="T10728" s="1">
        <x:f t="shared" si="2005"/>
        <x:v>-9.9999999999999997E+98</x:v>
      </x:c>
    </x:row>
    <x:row r="10729">
      <x:c r="A10729" s="1"/>
      <x:c r="B10729" s="1"/>
      <x:c r="C10729" s="1"/>
      <x:c r="D10729" s="1"/>
      <x:c r="E10729" s="1"/>
      <x:c r="F10729" s="1"/>
      <x:c r="G10729" s="1"/>
      <x:c r="H10729" s="1"/>
      <x:c r="I10729" s="53">
        <x:f t="shared" si="1994"/>
        <x:v>16</x:v>
      </x:c>
      <x:c r="J10729" s="53">
        <x:f t="shared" si="1995"/>
        <x:v>8</x:v>
      </x:c>
      <x:c r="K10729" s="53">
        <x:f t="shared" si="1996"/>
        <x:v>19</x:v>
      </x:c>
      <x:c r="L10729" s="53">
        <x:f t="shared" si="1997"/>
        <x:v>43</x:v>
      </x:c>
      <x:c r="M10729" s="54">
        <x:f t="shared" si="1998"/>
        <x:v>7991.7870136440279</x:v>
      </x:c>
      <x:c r="N10729" s="54">
        <x:f t="shared" si="1999"/>
        <x:v>5.0498520928083526</x:v>
      </x:c>
      <x:c r="O10729" s="55">
        <x:f t="shared" si="2000"/>
        <x:v>208852</x:v>
      </x:c>
      <x:c r="P10729" s="55">
        <x:f t="shared" si="2001"/>
        <x:v>34320</x:v>
      </x:c>
      <x:c r="Q10729" s="55">
        <x:f t="shared" si="2002"/>
        <x:v>151246.30232020881</x:v>
      </x:c>
      <x:c r="R10729" s="55">
        <x:f t="shared" si="2003"/>
        <x:v>3285.6976797911921</x:v>
      </x:c>
      <x:c r="S10729" s="1" t="str">
        <x:f t="shared" si="2004"/>
        <x:v>NO</x:v>
      </x:c>
      <x:c r="T10729" s="1">
        <x:f t="shared" si="2005"/>
        <x:v>-9.9999999999999997E+98</x:v>
      </x:c>
    </x:row>
    <x:row r="10730">
      <x:c r="A10730" s="1"/>
      <x:c r="B10730" s="1"/>
      <x:c r="C10730" s="1"/>
      <x:c r="D10730" s="1"/>
      <x:c r="E10730" s="1"/>
      <x:c r="F10730" s="1"/>
      <x:c r="G10730" s="1"/>
      <x:c r="H10730" s="1"/>
      <x:c r="I10730" s="53">
        <x:f t="shared" si="1994"/>
        <x:v>16</x:v>
      </x:c>
      <x:c r="J10730" s="53">
        <x:f t="shared" si="1995"/>
        <x:v>8</x:v>
      </x:c>
      <x:c r="K10730" s="53">
        <x:f t="shared" si="1996"/>
        <x:v>20</x:v>
      </x:c>
      <x:c r="L10730" s="53">
        <x:f t="shared" si="1997"/>
        <x:v>44</x:v>
      </x:c>
      <x:c r="M10730" s="54">
        <x:f t="shared" si="1998"/>
        <x:v>8063.011304294505</x:v>
      </x:c>
      <x:c r="N10730" s="54">
        <x:f t="shared" si="1999"/>
        <x:v>5.0993134057600731</x:v>
      </x:c>
      <x:c r="O10730" s="55">
        <x:f t="shared" si="2000"/>
        <x:v>211552</x:v>
      </x:c>
      <x:c r="P10730" s="55">
        <x:f t="shared" si="2001"/>
        <x:v>35200</x:v>
      </x:c>
      <x:c r="Q10730" s="55">
        <x:f t="shared" si="2002"/>
        <x:v>152482.83514400182</x:v>
      </x:c>
      <x:c r="R10730" s="55">
        <x:f t="shared" si="2003"/>
        <x:v>3869.1648559981841</x:v>
      </x:c>
      <x:c r="S10730" s="1" t="str">
        <x:f t="shared" si="2004"/>
        <x:v>NO</x:v>
      </x:c>
      <x:c r="T10730" s="1">
        <x:f t="shared" si="2005"/>
        <x:v>-9.9999999999999997E+98</x:v>
      </x:c>
    </x:row>
    <x:row r="10731">
      <x:c r="A10731" s="1"/>
      <x:c r="B10731" s="1"/>
      <x:c r="C10731" s="1"/>
      <x:c r="D10731" s="1"/>
      <x:c r="E10731" s="1"/>
      <x:c r="F10731" s="1"/>
      <x:c r="G10731" s="1"/>
      <x:c r="H10731" s="1"/>
      <x:c r="I10731" s="53">
        <x:f t="shared" si="1994"/>
        <x:v>16</x:v>
      </x:c>
      <x:c r="J10731" s="53">
        <x:f t="shared" si="1995"/>
        <x:v>8</x:v>
      </x:c>
      <x:c r="K10731" s="53">
        <x:f t="shared" si="1996"/>
        <x:v>21</x:v>
      </x:c>
      <x:c r="L10731" s="53">
        <x:f t="shared" si="1997"/>
        <x:v>45</x:v>
      </x:c>
      <x:c r="M10731" s="54">
        <x:f t="shared" si="1998"/>
        <x:v>8135.8470445209487</x:v>
      </x:c>
      <x:c r="N10731" s="54">
        <x:f t="shared" si="1999"/>
        <x:v>5.1498937809173251</x:v>
      </x:c>
      <x:c r="O10731" s="55">
        <x:f t="shared" si="2000"/>
        <x:v>214252</x:v>
      </x:c>
      <x:c r="P10731" s="55">
        <x:f t="shared" si="2001"/>
        <x:v>36080</x:v>
      </x:c>
      <x:c r="Q10731" s="55">
        <x:f t="shared" si="2002"/>
        <x:v>153747.34452293313</x:v>
      </x:c>
      <x:c r="R10731" s="55">
        <x:f t="shared" si="2003"/>
        <x:v>4424.6554770668736</x:v>
      </x:c>
      <x:c r="S10731" s="1" t="str">
        <x:f t="shared" si="2004"/>
        <x:v>NO</x:v>
      </x:c>
      <x:c r="T10731" s="1">
        <x:f t="shared" si="2005"/>
        <x:v>-9.9999999999999997E+98</x:v>
      </x:c>
    </x:row>
    <x:row r="10732">
      <x:c r="A10732" s="1"/>
      <x:c r="B10732" s="1"/>
      <x:c r="C10732" s="1"/>
      <x:c r="D10732" s="1"/>
      <x:c r="E10732" s="1"/>
      <x:c r="F10732" s="1"/>
      <x:c r="G10732" s="1"/>
      <x:c r="H10732" s="1"/>
      <x:c r="I10732" s="53">
        <x:f t="shared" si="1994"/>
        <x:v>16</x:v>
      </x:c>
      <x:c r="J10732" s="53">
        <x:f t="shared" si="1995"/>
        <x:v>8</x:v>
      </x:c>
      <x:c r="K10732" s="53">
        <x:f t="shared" si="1996"/>
        <x:v>22</x:v>
      </x:c>
      <x:c r="L10732" s="53">
        <x:f t="shared" si="1997"/>
        <x:v>46</x:v>
      </x:c>
      <x:c r="M10732" s="54">
        <x:f t="shared" si="1998"/>
        <x:v>8210.3233917673442</x:v>
      </x:c>
      <x:c r="N10732" s="54">
        <x:f t="shared" si="1999"/>
        <x:v>5.2016134665051004</x:v>
      </x:c>
      <x:c r="O10732" s="55">
        <x:f t="shared" si="2000"/>
        <x:v>216952</x:v>
      </x:c>
      <x:c r="P10732" s="55">
        <x:f t="shared" si="2001"/>
        <x:v>36960</x:v>
      </x:c>
      <x:c r="Q10732" s="55">
        <x:f t="shared" si="2002"/>
        <x:v>155040.33666262749</x:v>
      </x:c>
      <x:c r="R10732" s="55">
        <x:f t="shared" si="2003"/>
        <x:v>4951.6633373725053</x:v>
      </x:c>
      <x:c r="S10732" s="1" t="str">
        <x:f t="shared" si="2004"/>
        <x:v>NO</x:v>
      </x:c>
      <x:c r="T10732" s="1">
        <x:f t="shared" si="2005"/>
        <x:v>-9.9999999999999997E+98</x:v>
      </x:c>
    </x:row>
    <x:row r="10733">
      <x:c r="A10733" s="1"/>
      <x:c r="B10733" s="1"/>
      <x:c r="C10733" s="1"/>
      <x:c r="D10733" s="1"/>
      <x:c r="E10733" s="1"/>
      <x:c r="F10733" s="1"/>
      <x:c r="G10733" s="1"/>
      <x:c r="H10733" s="1"/>
      <x:c r="I10733" s="53">
        <x:f t="shared" si="1994"/>
        <x:v>16</x:v>
      </x:c>
      <x:c r="J10733" s="53">
        <x:f t="shared" si="1995"/>
        <x:v>8</x:v>
      </x:c>
      <x:c r="K10733" s="53">
        <x:f t="shared" si="1996"/>
        <x:v>23</x:v>
      </x:c>
      <x:c r="L10733" s="53">
        <x:f t="shared" si="1997"/>
        <x:v>47</x:v>
      </x:c>
      <x:c r="M10733" s="54">
        <x:f t="shared" si="1998"/>
        <x:v>8286.4699806247809</x:v>
      </x:c>
      <x:c r="N10733" s="54">
        <x:f t="shared" si="1999"/>
        <x:v>5.2544930421005427</x:v>
      </x:c>
      <x:c r="O10733" s="55">
        <x:f t="shared" si="2000"/>
        <x:v>219652</x:v>
      </x:c>
      <x:c r="P10733" s="55">
        <x:f t="shared" si="2001"/>
        <x:v>37840</x:v>
      </x:c>
      <x:c r="Q10733" s="55">
        <x:f t="shared" si="2002"/>
        <x:v>156362.32605251356</x:v>
      </x:c>
      <x:c r="R10733" s="55">
        <x:f t="shared" si="2003"/>
        <x:v>5449.6739474864444</x:v>
      </x:c>
      <x:c r="S10733" s="1" t="str">
        <x:f t="shared" si="2004"/>
        <x:v>NO</x:v>
      </x:c>
      <x:c r="T10733" s="1">
        <x:f t="shared" si="2005"/>
        <x:v>-9.9999999999999997E+98</x:v>
      </x:c>
    </x:row>
    <x:row r="10734">
      <x:c r="A10734" s="1"/>
      <x:c r="B10734" s="1"/>
      <x:c r="C10734" s="1"/>
      <x:c r="D10734" s="1"/>
      <x:c r="E10734" s="1"/>
      <x:c r="F10734" s="1"/>
      <x:c r="G10734" s="1"/>
      <x:c r="H10734" s="1"/>
      <x:c r="I10734" s="53" t="n">
        <x:f t="shared" ref="I10734:I10797" si="2006">INT((ROW()-ROW($I$46))/((CARROT_CAP+1)*(MESCLUN_CAP+1)))</x:f>
        <x:v>16</x:v>
      </x:c>
      <x:c r="J10734" s="53" t="n">
        <x:f t="shared" ref="J10734:J10797" si="2007">MOD(INT((ROW()-ROW($I$46))/(MESCLUN_CAP+1)),CARROT_CAP+1)</x:f>
        <x:v>8</x:v>
      </x:c>
      <x:c r="K10734" s="53" t="n">
        <x:f t="shared" ref="K10734:K10797" si="2008">MOD(ROW()-ROW($I$46),MESCLUN_CAP+1)</x:f>
        <x:v>24</x:v>
      </x:c>
      <x:c r="L10734" s="53" t="n">
        <x:f t="shared" ref="L10734:L10797" si="2009">SUM(I10734:K10734)</x:f>
        <x:v>48</x:v>
      </x:c>
      <x:c r="M10734" s="54" t="n">
        <x:f t="shared" ref="M10734:M10797" si="2010">I10734*TOMATO_HOURS*WEEKS*(1+TOMATO_DIM)^I10734+J10734*CARROT_HOURS*WEEKS*(1+CARROT_DIM)^J10734+K10734*MESCLUN_HOURS*WEEKS*(1+MESCLUN_DIM)^K10734</x:f>
        <x:v>8364.316930204279</x:v>
      </x:c>
      <x:c r="N10734" s="54" t="n">
        <x:f t="shared" ref="N10734:N10797" si="2011">MAX(M10734-FARMER_HOURS,0)/TEMP_HOURS_PER_WORKER</x:f>
        <x:v>5.308553423752971</x:v>
      </x:c>
      <x:c r="O10734" s="55" t="n">
        <x:f t="shared" ref="O10734:O10797" si="2012">I10734*TOMATO_PRICE+J10734*CARROT_PRICE+K10734*MESCLUN_PRICE</x:f>
        <x:v>222352</x:v>
      </x:c>
      <x:c r="P10734" s="55" t="n">
        <x:f t="shared" ref="P10734:P10797" si="2013">I10734*TOMATO_FERTILIZER+J10734*CARROT_FERTILIZER+K10734*MESCLUN_FERTILIZER</x:f>
        <x:v>38720</x:v>
      </x:c>
      <x:c r="Q10734" s="55" t="n">
        <x:f t="shared" ref="Q10734:Q10797" si="2014">MIN(M10734,FARMER_HOURS)*FARMER_RATE+MAX(M10734-FARMER_HOURS,0)*TEMP_RATE</x:f>
        <x:v>157713.83559382427</x:v>
      </x:c>
      <x:c r="R10734" s="55" t="n">
        <x:f t="shared" ref="R10734:R10797" si="2015">O10734-P10734-Q10734-FIXED_COST</x:f>
        <x:v>5918.164406175725</x:v>
      </x:c>
      <x:c r="S10734" s="1" t="str">
        <x:f t="shared" ref="S10734:S10797" si="2016">IF(AND(L10734&lt;=TOTAL_BED_CAP,N10734&lt;=TEMP_WORKER_CAP),"YES","NO")</x:f>
        <x:v>NO</x:v>
      </x:c>
      <x:c r="T10734" s="1" t="n">
        <x:f t="shared" ref="T10734:T10797" si="2017">IF(S10734="YES",R10734,-1E+99)</x:f>
        <x:v>-1e+99</x:v>
      </x:c>
    </x:row>
    <x:row r="10735">
      <x:c r="A10735" s="1"/>
      <x:c r="B10735" s="1"/>
      <x:c r="C10735" s="1"/>
      <x:c r="D10735" s="1"/>
      <x:c r="E10735" s="1"/>
      <x:c r="F10735" s="1"/>
      <x:c r="G10735" s="1"/>
      <x:c r="H10735" s="1"/>
      <x:c r="I10735" s="53">
        <x:f t="shared" si="2006"/>
        <x:v>16</x:v>
      </x:c>
      <x:c r="J10735" s="53">
        <x:f t="shared" si="2007"/>
        <x:v>8</x:v>
      </x:c>
      <x:c r="K10735" s="53">
        <x:f t="shared" si="2008"/>
        <x:v>25</x:v>
      </x:c>
      <x:c r="L10735" s="53">
        <x:f t="shared" si="2009"/>
        <x:v>49</x:v>
      </x:c>
      <x:c r="M10735" s="54">
        <x:f t="shared" si="2010"/>
        <x:v>8443.8948516193741</x:v>
      </x:c>
      <x:c r="N10735" s="54">
        <x:f t="shared" si="2011"/>
        <x:v>5.3638158691801205</x:v>
      </x:c>
      <x:c r="O10735" s="55">
        <x:f t="shared" si="2012"/>
        <x:v>225052</x:v>
      </x:c>
      <x:c r="P10735" s="55">
        <x:f t="shared" si="2013"/>
        <x:v>39600</x:v>
      </x:c>
      <x:c r="Q10735" s="55">
        <x:f t="shared" si="2014"/>
        <x:v>159095.39672950303</x:v>
      </x:c>
      <x:c r="R10735" s="55">
        <x:f t="shared" si="2015"/>
        <x:v>6356.6032704969693</x:v>
      </x:c>
      <x:c r="S10735" s="1" t="str">
        <x:f t="shared" si="2016"/>
        <x:v>NO</x:v>
      </x:c>
      <x:c r="T10735" s="1">
        <x:f t="shared" si="2017"/>
        <x:v>-9.9999999999999997E+98</x:v>
      </x:c>
    </x:row>
    <x:row r="10736">
      <x:c r="A10736" s="1"/>
      <x:c r="B10736" s="1"/>
      <x:c r="C10736" s="1"/>
      <x:c r="D10736" s="1"/>
      <x:c r="E10736" s="1"/>
      <x:c r="F10736" s="1"/>
      <x:c r="G10736" s="1"/>
      <x:c r="H10736" s="1"/>
      <x:c r="I10736" s="53">
        <x:f t="shared" si="2006"/>
        <x:v>16</x:v>
      </x:c>
      <x:c r="J10736" s="53">
        <x:f t="shared" si="2007"/>
        <x:v>8</x:v>
      </x:c>
      <x:c r="K10736" s="53">
        <x:f t="shared" si="2008"/>
        <x:v>26</x:v>
      </x:c>
      <x:c r="L10736" s="53">
        <x:f t="shared" si="2009"/>
        <x:v>50</x:v>
      </x:c>
      <x:c r="M10736" s="54">
        <x:f t="shared" si="2010"/>
        <x:v>8525.2348555800927</x:v>
      </x:c>
      <x:c r="N10736" s="54">
        <x:f t="shared" si="2011"/>
        <x:v>5.4203019830417309</x:v>
      </x:c>
      <x:c r="O10736" s="55">
        <x:f t="shared" si="2012"/>
        <x:v>227752</x:v>
      </x:c>
      <x:c r="P10736" s="55">
        <x:f t="shared" si="2013"/>
        <x:v>40480</x:v>
      </x:c>
      <x:c r="Q10736" s="55">
        <x:f t="shared" si="2014"/>
        <x:v>160507.54957604327</x:v>
      </x:c>
      <x:c r="R10736" s="55">
        <x:f t="shared" si="2015"/>
        <x:v>6764.4504239567323</x:v>
      </x:c>
      <x:c r="S10736" s="1" t="str">
        <x:f t="shared" si="2016"/>
        <x:v>NO</x:v>
      </x:c>
      <x:c r="T10736" s="1">
        <x:f t="shared" si="2017"/>
        <x:v>-9.9999999999999997E+98</x:v>
      </x:c>
    </x:row>
    <x:row r="10737">
      <x:c r="A10737" s="1"/>
      <x:c r="B10737" s="1"/>
      <x:c r="C10737" s="1"/>
      <x:c r="D10737" s="1"/>
      <x:c r="E10737" s="1"/>
      <x:c r="F10737" s="1"/>
      <x:c r="G10737" s="1"/>
      <x:c r="H10737" s="1"/>
      <x:c r="I10737" s="53">
        <x:f t="shared" si="2006"/>
        <x:v>16</x:v>
      </x:c>
      <x:c r="J10737" s="53">
        <x:f t="shared" si="2007"/>
        <x:v>8</x:v>
      </x:c>
      <x:c r="K10737" s="53">
        <x:f t="shared" si="2008"/>
        <x:v>27</x:v>
      </x:c>
      <x:c r="L10737" s="53">
        <x:f t="shared" si="2009"/>
        <x:v>51</x:v>
      </x:c>
      <x:c r="M10737" s="54">
        <x:f t="shared" si="2010"/>
        <x:v>8608.3685600998488</x:v>
      </x:c>
      <x:c r="N10737" s="54">
        <x:f t="shared" si="2011"/>
        <x:v>5.4780337222915616</x:v>
      </x:c>
      <x:c r="O10737" s="55">
        <x:f t="shared" si="2012"/>
        <x:v>230452</x:v>
      </x:c>
      <x:c r="P10737" s="55">
        <x:f t="shared" si="2013"/>
        <x:v>41360</x:v>
      </x:c>
      <x:c r="Q10737" s="55">
        <x:f t="shared" si="2014"/>
        <x:v>161950.84305728905</x:v>
      </x:c>
      <x:c r="R10737" s="55">
        <x:f t="shared" si="2015"/>
        <x:v>7141.1569427109498</x:v>
      </x:c>
      <x:c r="S10737" s="1" t="str">
        <x:f t="shared" si="2016"/>
        <x:v>NO</x:v>
      </x:c>
      <x:c r="T10737" s="1">
        <x:f t="shared" si="2017"/>
        <x:v>-9.9999999999999997E+98</x:v>
      </x:c>
    </x:row>
    <x:row r="10738">
      <x:c r="A10738" s="1"/>
      <x:c r="B10738" s="1"/>
      <x:c r="C10738" s="1"/>
      <x:c r="D10738" s="1"/>
      <x:c r="E10738" s="1"/>
      <x:c r="F10738" s="1"/>
      <x:c r="G10738" s="1"/>
      <x:c r="H10738" s="1"/>
      <x:c r="I10738" s="53">
        <x:f t="shared" si="2006"/>
        <x:v>16</x:v>
      </x:c>
      <x:c r="J10738" s="53">
        <x:f t="shared" si="2007"/>
        <x:v>8</x:v>
      </x:c>
      <x:c r="K10738" s="53">
        <x:f t="shared" si="2008"/>
        <x:v>28</x:v>
      </x:c>
      <x:c r="L10738" s="53">
        <x:f t="shared" si="2009"/>
        <x:v>52</x:v>
      </x:c>
      <x:c r="M10738" s="54">
        <x:f t="shared" si="2010"/>
        <x:v>8693.3280983170025</x:v>
      </x:c>
      <x:c r="N10738" s="54">
        <x:f t="shared" si="2011"/>
        <x:v>5.5370334016090297</x:v>
      </x:c>
      <x:c r="O10738" s="55">
        <x:f t="shared" si="2012"/>
        <x:v>233152</x:v>
      </x:c>
      <x:c r="P10738" s="55">
        <x:f t="shared" si="2013"/>
        <x:v>42240</x:v>
      </x:c>
      <x:c r="Q10738" s="55">
        <x:f t="shared" si="2014"/>
        <x:v>163425.83504022573</x:v>
      </x:c>
      <x:c r="R10738" s="55">
        <x:f t="shared" si="2015"/>
        <x:v>7486.1649597742653</x:v>
      </x:c>
      <x:c r="S10738" s="1" t="str">
        <x:f t="shared" si="2016"/>
        <x:v>NO</x:v>
      </x:c>
      <x:c r="T10738" s="1">
        <x:f t="shared" si="2017"/>
        <x:v>-9.9999999999999997E+98</x:v>
      </x:c>
    </x:row>
    <x:row r="10739">
      <x:c r="A10739" s="1"/>
      <x:c r="B10739" s="1"/>
      <x:c r="C10739" s="1"/>
      <x:c r="D10739" s="1"/>
      <x:c r="E10739" s="1"/>
      <x:c r="F10739" s="1"/>
      <x:c r="G10739" s="1"/>
      <x:c r="H10739" s="1"/>
      <x:c r="I10739" s="53">
        <x:f t="shared" si="2006"/>
        <x:v>16</x:v>
      </x:c>
      <x:c r="J10739" s="53">
        <x:f t="shared" si="2007"/>
        <x:v>8</x:v>
      </x:c>
      <x:c r="K10739" s="53">
        <x:f t="shared" si="2008"/>
        <x:v>29</x:v>
      </x:c>
      <x:c r="L10739" s="53">
        <x:f t="shared" si="2009"/>
        <x:v>53</x:v>
      </x:c>
      <x:c r="M10739" s="54">
        <x:f t="shared" si="2010"/>
        <x:v>8780.1461264326572</x:v>
      </x:c>
      <x:c r="N10739" s="54">
        <x:f t="shared" si="2011"/>
        <x:v>5.5973236989115671</x:v>
      </x:c>
      <x:c r="O10739" s="55">
        <x:f t="shared" si="2012"/>
        <x:v>235852</x:v>
      </x:c>
      <x:c r="P10739" s="55">
        <x:f t="shared" si="2013"/>
        <x:v>43120</x:v>
      </x:c>
      <x:c r="Q10739" s="55">
        <x:f t="shared" si="2014"/>
        <x:v>164933.0924727892</x:v>
      </x:c>
      <x:c r="R10739" s="55">
        <x:f t="shared" si="2015"/>
        <x:v>7798.9075272108021</x:v>
      </x:c>
      <x:c r="S10739" s="1" t="str">
        <x:f t="shared" si="2016"/>
        <x:v>NO</x:v>
      </x:c>
      <x:c r="T10739" s="1">
        <x:f t="shared" si="2017"/>
        <x:v>-9.9999999999999997E+98</x:v>
      </x:c>
    </x:row>
    <x:row r="10740">
      <x:c r="A10740" s="1"/>
      <x:c r="B10740" s="1"/>
      <x:c r="C10740" s="1"/>
      <x:c r="D10740" s="1"/>
      <x:c r="E10740" s="1"/>
      <x:c r="F10740" s="1"/>
      <x:c r="G10740" s="1"/>
      <x:c r="H10740" s="1"/>
      <x:c r="I10740" s="53">
        <x:f t="shared" si="2006"/>
        <x:v>16</x:v>
      </x:c>
      <x:c r="J10740" s="53">
        <x:f t="shared" si="2007"/>
        <x:v>8</x:v>
      </x:c>
      <x:c r="K10740" s="53">
        <x:f t="shared" si="2008"/>
        <x:v>30</x:v>
      </x:c>
      <x:c r="L10740" s="53">
        <x:f t="shared" si="2009"/>
        <x:v>54</x:v>
      </x:c>
      <x:c r="M10740" s="54">
        <x:f t="shared" si="2010"/>
        <x:v>8868.8558317664265</x:v>
      </x:c>
      <x:c r="N10740" s="54">
        <x:f t="shared" si="2011"/>
        <x:v>5.6589276609489074</x:v>
      </x:c>
      <x:c r="O10740" s="55">
        <x:f t="shared" si="2012"/>
        <x:v>238552</x:v>
      </x:c>
      <x:c r="P10740" s="55">
        <x:f t="shared" si="2013"/>
        <x:v>44000</x:v>
      </x:c>
      <x:c r="Q10740" s="55">
        <x:f t="shared" si="2014"/>
        <x:v>166473.19152372269</x:v>
      </x:c>
      <x:c r="R10740" s="55">
        <x:f t="shared" si="2015"/>
        <x:v>8078.8084762773069</x:v>
      </x:c>
      <x:c r="S10740" s="1" t="str">
        <x:f t="shared" si="2016"/>
        <x:v>NO</x:v>
      </x:c>
      <x:c r="T10740" s="1">
        <x:f t="shared" si="2017"/>
        <x:v>-9.9999999999999997E+98</x:v>
      </x:c>
    </x:row>
    <x:row r="10741">
      <x:c r="A10741" s="1"/>
      <x:c r="B10741" s="1"/>
      <x:c r="C10741" s="1"/>
      <x:c r="D10741" s="1"/>
      <x:c r="E10741" s="1"/>
      <x:c r="F10741" s="1"/>
      <x:c r="G10741" s="1"/>
      <x:c r="H10741" s="1"/>
      <x:c r="I10741" s="53">
        <x:f t="shared" si="2006"/>
        <x:v>16</x:v>
      </x:c>
      <x:c r="J10741" s="53">
        <x:f t="shared" si="2007"/>
        <x:v>9</x:v>
      </x:c>
      <x:c r="K10741" s="53">
        <x:f t="shared" si="2008"/>
        <x:v>0</x:v>
      </x:c>
      <x:c r="L10741" s="53">
        <x:f t="shared" si="2009"/>
        <x:v>25</x:v>
      </x:c>
      <x:c r="M10741" s="54">
        <x:f t="shared" si="2010"/>
        <x:v>6953.9541022402673</x:v>
      </x:c>
      <x:c r="N10741" s="54">
        <x:f t="shared" si="2011"/>
        <x:v>4.3291347932224076</x:v>
      </x:c>
      <x:c r="O10741" s="55">
        <x:f t="shared" si="2012"/>
        <x:v>159646</x:v>
      </x:c>
      <x:c r="P10741" s="55">
        <x:f t="shared" si="2013"/>
        <x:v>18040</x:v>
      </x:c>
      <x:c r="Q10741" s="55">
        <x:f t="shared" si="2014"/>
        <x:v>133228.36983056017</x:v>
      </x:c>
      <x:c r="R10741" s="55">
        <x:f t="shared" si="2015"/>
        <x:v>-11622.369830560172</x:v>
      </x:c>
      <x:c r="S10741" s="1" t="str">
        <x:f t="shared" si="2016"/>
        <x:v>NO</x:v>
      </x:c>
      <x:c r="T10741" s="1">
        <x:f t="shared" si="2017"/>
        <x:v>-9.9999999999999997E+98</x:v>
      </x:c>
    </x:row>
    <x:row r="10742">
      <x:c r="A10742" s="1"/>
      <x:c r="B10742" s="1"/>
      <x:c r="C10742" s="1"/>
      <x:c r="D10742" s="1"/>
      <x:c r="E10742" s="1"/>
      <x:c r="F10742" s="1"/>
      <x:c r="G10742" s="1"/>
      <x:c r="H10742" s="1"/>
      <x:c r="I10742" s="53">
        <x:f t="shared" si="2006"/>
        <x:v>16</x:v>
      </x:c>
      <x:c r="J10742" s="53">
        <x:f t="shared" si="2007"/>
        <x:v>9</x:v>
      </x:c>
      <x:c r="K10742" s="53">
        <x:f t="shared" si="2008"/>
        <x:v>1</x:v>
      </x:c>
      <x:c r="L10742" s="53">
        <x:f t="shared" si="2009"/>
        <x:v>26</x:v>
      </x:c>
      <x:c r="M10742" s="54">
        <x:f t="shared" si="2010"/>
        <x:v>6999.5166022402673</x:v>
      </x:c>
      <x:c r="N10742" s="54">
        <x:f t="shared" si="2011"/>
        <x:v>4.3607754182224081</x:v>
      </x:c>
      <x:c r="O10742" s="55">
        <x:f t="shared" si="2012"/>
        <x:v>162346</x:v>
      </x:c>
      <x:c r="P10742" s="55">
        <x:f t="shared" si="2013"/>
        <x:v>18920</x:v>
      </x:c>
      <x:c r="Q10742" s="55">
        <x:f t="shared" si="2014"/>
        <x:v>134019.38545556017</x:v>
      </x:c>
      <x:c r="R10742" s="55">
        <x:f t="shared" si="2015"/>
        <x:v>-10593.385455560172</x:v>
      </x:c>
      <x:c r="S10742" s="1" t="str">
        <x:f t="shared" si="2016"/>
        <x:v>NO</x:v>
      </x:c>
      <x:c r="T10742" s="1">
        <x:f t="shared" si="2017"/>
        <x:v>-9.9999999999999997E+98</x:v>
      </x:c>
    </x:row>
    <x:row r="10743">
      <x:c r="A10743" s="1"/>
      <x:c r="B10743" s="1"/>
      <x:c r="C10743" s="1"/>
      <x:c r="D10743" s="1"/>
      <x:c r="E10743" s="1"/>
      <x:c r="F10743" s="1"/>
      <x:c r="G10743" s="1"/>
      <x:c r="H10743" s="1"/>
      <x:c r="I10743" s="53">
        <x:f t="shared" si="2006"/>
        <x:v>16</x:v>
      </x:c>
      <x:c r="J10743" s="53">
        <x:f t="shared" si="2007"/>
        <x:v>9</x:v>
      </x:c>
      <x:c r="K10743" s="53">
        <x:f t="shared" si="2008"/>
        <x:v>2</x:v>
      </x:c>
      <x:c r="L10743" s="53">
        <x:f t="shared" si="2009"/>
        <x:v>27</x:v>
      </x:c>
      <x:c r="M10743" s="54">
        <x:f t="shared" si="2010"/>
        <x:v>7046.2181647402676</x:v>
      </x:c>
      <x:c r="N10743" s="54">
        <x:f t="shared" si="2011"/>
        <x:v>4.3932070588474081</x:v>
      </x:c>
      <x:c r="O10743" s="55">
        <x:f t="shared" si="2012"/>
        <x:v>165046</x:v>
      </x:c>
      <x:c r="P10743" s="55">
        <x:f t="shared" si="2013"/>
        <x:v>19800</x:v>
      </x:c>
      <x:c r="Q10743" s="55">
        <x:f t="shared" si="2014"/>
        <x:v>134830.1764711852</x:v>
      </x:c>
      <x:c r="R10743" s="55">
        <x:f t="shared" si="2015"/>
        <x:v>-9584.1764711852011</x:v>
      </x:c>
      <x:c r="S10743" s="1" t="str">
        <x:f t="shared" si="2016"/>
        <x:v>NO</x:v>
      </x:c>
      <x:c r="T10743" s="1">
        <x:f t="shared" si="2017"/>
        <x:v>-9.9999999999999997E+98</x:v>
      </x:c>
    </x:row>
    <x:row r="10744">
      <x:c r="A10744" s="1"/>
      <x:c r="B10744" s="1"/>
      <x:c r="C10744" s="1"/>
      <x:c r="D10744" s="1"/>
      <x:c r="E10744" s="1"/>
      <x:c r="F10744" s="1"/>
      <x:c r="G10744" s="1"/>
      <x:c r="H10744" s="1"/>
      <x:c r="I10744" s="53">
        <x:f t="shared" si="2006"/>
        <x:v>16</x:v>
      </x:c>
      <x:c r="J10744" s="53">
        <x:f t="shared" si="2007"/>
        <x:v>9</x:v>
      </x:c>
      <x:c r="K10744" s="53">
        <x:f t="shared" si="2008"/>
        <x:v>3</x:v>
      </x:c>
      <x:c r="L10744" s="53">
        <x:f t="shared" si="2009"/>
        <x:v>28</x:v>
      </x:c>
      <x:c r="M10744" s="54">
        <x:f t="shared" si="2010"/>
        <x:v>7094.0801471621426</x:v>
      </x:c>
      <x:c r="N10744" s="54">
        <x:f t="shared" si="2011"/>
        <x:v>4.4264445466403766</x:v>
      </x:c>
      <x:c r="O10744" s="55">
        <x:f t="shared" si="2012"/>
        <x:v>167746</x:v>
      </x:c>
      <x:c r="P10744" s="55">
        <x:f t="shared" si="2013"/>
        <x:v>20680</x:v>
      </x:c>
      <x:c r="Q10744" s="55">
        <x:f t="shared" si="2014"/>
        <x:v>135661.11366600942</x:v>
      </x:c>
      <x:c r="R10744" s="55">
        <x:f t="shared" si="2015"/>
        <x:v>-8595.1136660094198</x:v>
      </x:c>
      <x:c r="S10744" s="1" t="str">
        <x:f t="shared" si="2016"/>
        <x:v>NO</x:v>
      </x:c>
      <x:c r="T10744" s="1">
        <x:f t="shared" si="2017"/>
        <x:v>-9.9999999999999997E+98</x:v>
      </x:c>
    </x:row>
    <x:row r="10745">
      <x:c r="A10745" s="1"/>
      <x:c r="B10745" s="1"/>
      <x:c r="C10745" s="1"/>
      <x:c r="D10745" s="1"/>
      <x:c r="E10745" s="1"/>
      <x:c r="F10745" s="1"/>
      <x:c r="G10745" s="1"/>
      <x:c r="H10745" s="1"/>
      <x:c r="I10745" s="53">
        <x:f t="shared" si="2006"/>
        <x:v>16</x:v>
      </x:c>
      <x:c r="J10745" s="53">
        <x:f t="shared" si="2007"/>
        <x:v>9</x:v>
      </x:c>
      <x:c r="K10745" s="53">
        <x:f t="shared" si="2008"/>
        <x:v>4</x:v>
      </x:c>
      <x:c r="L10745" s="53">
        <x:f t="shared" si="2009"/>
        <x:v>29</x:v>
      </x:c>
      <x:c r="M10745" s="54">
        <x:f t="shared" si="2010"/>
        <x:v>7143.1242628847986</x:v>
      </x:c>
      <x:c r="N10745" s="54">
        <x:f t="shared" si="2011"/>
        <x:v>4.4605029603366653</x:v>
      </x:c>
      <x:c r="O10745" s="55">
        <x:f t="shared" si="2012"/>
        <x:v>170446</x:v>
      </x:c>
      <x:c r="P10745" s="55">
        <x:f t="shared" si="2013"/>
        <x:v>21560</x:v>
      </x:c>
      <x:c r="Q10745" s="55">
        <x:f t="shared" si="2014"/>
        <x:v>136512.57400841662</x:v>
      </x:c>
      <x:c r="R10745" s="55">
        <x:f t="shared" si="2015"/>
        <x:v>-7626.5740084166173</x:v>
      </x:c>
      <x:c r="S10745" s="1" t="str">
        <x:f t="shared" si="2016"/>
        <x:v>NO</x:v>
      </x:c>
      <x:c r="T10745" s="1">
        <x:f t="shared" si="2017"/>
        <x:v>-9.9999999999999997E+98</x:v>
      </x:c>
    </x:row>
    <x:row r="10746">
      <x:c r="A10746" s="1"/>
      <x:c r="B10746" s="1"/>
      <x:c r="C10746" s="1"/>
      <x:c r="D10746" s="1"/>
      <x:c r="E10746" s="1"/>
      <x:c r="F10746" s="1"/>
      <x:c r="G10746" s="1"/>
      <x:c r="H10746" s="1"/>
      <x:c r="I10746" s="53">
        <x:f t="shared" si="2006"/>
        <x:v>16</x:v>
      </x:c>
      <x:c r="J10746" s="53">
        <x:f t="shared" si="2007"/>
        <x:v>9</x:v>
      </x:c>
      <x:c r="K10746" s="53">
        <x:f t="shared" si="2008"/>
        <x:v>5</x:v>
      </x:c>
      <x:c r="L10746" s="53">
        <x:f t="shared" si="2009"/>
        <x:v>30</x:v>
      </x:c>
      <x:c r="M10746" s="54">
        <x:f t="shared" si="2010"/>
        <x:v>7193.3725868060019</x:v>
      </x:c>
      <x:c r="N10746" s="54">
        <x:f t="shared" si="2011"/>
        <x:v>4.4953976297263898</x:v>
      </x:c>
      <x:c r="O10746" s="55">
        <x:f t="shared" si="2012"/>
        <x:v>173146</x:v>
      </x:c>
      <x:c r="P10746" s="55">
        <x:f t="shared" si="2013"/>
        <x:v>22440</x:v>
      </x:c>
      <x:c r="Q10746" s="55">
        <x:f t="shared" si="2014"/>
        <x:v>137384.94074315974</x:v>
      </x:c>
      <x:c r="R10746" s="55">
        <x:f t="shared" si="2015"/>
        <x:v>-6678.9407431597356</x:v>
      </x:c>
      <x:c r="S10746" s="1" t="str">
        <x:f t="shared" si="2016"/>
        <x:v>NO</x:v>
      </x:c>
      <x:c r="T10746" s="1">
        <x:f t="shared" si="2017"/>
        <x:v>-9.9999999999999997E+98</x:v>
      </x:c>
    </x:row>
    <x:row r="10747">
      <x:c r="A10747" s="1"/>
      <x:c r="B10747" s="1"/>
      <x:c r="C10747" s="1"/>
      <x:c r="D10747" s="1"/>
      <x:c r="E10747" s="1"/>
      <x:c r="F10747" s="1"/>
      <x:c r="G10747" s="1"/>
      <x:c r="H10747" s="1"/>
      <x:c r="I10747" s="53">
        <x:f t="shared" si="2006"/>
        <x:v>16</x:v>
      </x:c>
      <x:c r="J10747" s="53">
        <x:f t="shared" si="2007"/>
        <x:v>9</x:v>
      </x:c>
      <x:c r="K10747" s="53">
        <x:f t="shared" si="2008"/>
        <x:v>6</x:v>
      </x:c>
      <x:c r="L10747" s="53">
        <x:f t="shared" si="2009"/>
        <x:v>31</x:v>
      </x:c>
      <x:c r="M10747" s="54">
        <x:f t="shared" si="2010"/>
        <x:v>7244.847560987635</x:v>
      </x:c>
      <x:c r="N10747" s="54">
        <x:f t="shared" si="2011"/>
        <x:v>4.5311441395747467</x:v>
      </x:c>
      <x:c r="O10747" s="55">
        <x:f t="shared" si="2012"/>
        <x:v>175846</x:v>
      </x:c>
      <x:c r="P10747" s="55">
        <x:f t="shared" si="2013"/>
        <x:v>23320</x:v>
      </x:c>
      <x:c r="Q10747" s="55">
        <x:f t="shared" si="2014"/>
        <x:v>138278.60348936866</x:v>
      </x:c>
      <x:c r="R10747" s="55">
        <x:f t="shared" si="2015"/>
        <x:v>-5752.6034893686592</x:v>
      </x:c>
      <x:c r="S10747" s="1" t="str">
        <x:f t="shared" si="2016"/>
        <x:v>NO</x:v>
      </x:c>
      <x:c r="T10747" s="1">
        <x:f t="shared" si="2017"/>
        <x:v>-9.9999999999999997E+98</x:v>
      </x:c>
    </x:row>
    <x:row r="10748">
      <x:c r="A10748" s="1"/>
      <x:c r="B10748" s="1"/>
      <x:c r="C10748" s="1"/>
      <x:c r="D10748" s="1"/>
      <x:c r="E10748" s="1"/>
      <x:c r="F10748" s="1"/>
      <x:c r="G10748" s="1"/>
      <x:c r="H10748" s="1"/>
      <x:c r="I10748" s="53">
        <x:f t="shared" si="2006"/>
        <x:v>16</x:v>
      </x:c>
      <x:c r="J10748" s="53">
        <x:f t="shared" si="2007"/>
        <x:v>9</x:v>
      </x:c>
      <x:c r="K10748" s="53">
        <x:f t="shared" si="2008"/>
        <x:v>7</x:v>
      </x:c>
      <x:c r="L10748" s="53">
        <x:f t="shared" si="2009"/>
        <x:v>32</x:v>
      </x:c>
      <x:c r="M10748" s="54">
        <x:f t="shared" si="2010"/>
        <x:v>7297.5720003855959</x:v>
      </x:c>
      <x:c r="N10748" s="54">
        <x:f t="shared" si="2011"/>
        <x:v>4.5677583336011081</x:v>
      </x:c>
      <x:c r="O10748" s="55">
        <x:f t="shared" si="2012"/>
        <x:v>178546</x:v>
      </x:c>
      <x:c r="P10748" s="55">
        <x:f t="shared" si="2013"/>
        <x:v>24200</x:v>
      </x:c>
      <x:c r="Q10748" s="55">
        <x:f t="shared" si="2014"/>
        <x:v>139193.95834002772</x:v>
      </x:c>
      <x:c r="R10748" s="55">
        <x:f t="shared" si="2015"/>
        <x:v>-4847.9583400277188</x:v>
      </x:c>
      <x:c r="S10748" s="1" t="str">
        <x:f t="shared" si="2016"/>
        <x:v>NO</x:v>
      </x:c>
      <x:c r="T10748" s="1">
        <x:f t="shared" si="2017"/>
        <x:v>-9.9999999999999997E+98</x:v>
      </x:c>
    </x:row>
    <x:row r="10749">
      <x:c r="A10749" s="1"/>
      <x:c r="B10749" s="1"/>
      <x:c r="C10749" s="1"/>
      <x:c r="D10749" s="1"/>
      <x:c r="E10749" s="1"/>
      <x:c r="F10749" s="1"/>
      <x:c r="G10749" s="1"/>
      <x:c r="H10749" s="1"/>
      <x:c r="I10749" s="53">
        <x:f t="shared" si="2006"/>
        <x:v>16</x:v>
      </x:c>
      <x:c r="J10749" s="53">
        <x:f t="shared" si="2007"/>
        <x:v>9</x:v>
      </x:c>
      <x:c r="K10749" s="53">
        <x:f t="shared" si="2008"/>
        <x:v>8</x:v>
      </x:c>
      <x:c r="L10749" s="53">
        <x:f t="shared" si="2009"/>
        <x:v>33</x:v>
      </x:c>
      <x:c r="M10749" s="54">
        <x:f t="shared" si="2010"/>
        <x:v>7351.5690986655754</x:v>
      </x:c>
      <x:c r="N10749" s="54">
        <x:f t="shared" si="2011"/>
        <x:v>4.6052563185177604</x:v>
      </x:c>
      <x:c r="O10749" s="55">
        <x:f t="shared" si="2012"/>
        <x:v>181246</x:v>
      </x:c>
      <x:c r="P10749" s="55">
        <x:f t="shared" si="2013"/>
        <x:v>25080</x:v>
      </x:c>
      <x:c r="Q10749" s="55">
        <x:f t="shared" si="2014"/>
        <x:v>140131.40796294401</x:v>
      </x:c>
      <x:c r="R10749" s="55">
        <x:f t="shared" si="2015"/>
        <x:v>-3965.4079629440093</x:v>
      </x:c>
      <x:c r="S10749" s="1" t="str">
        <x:f t="shared" si="2016"/>
        <x:v>NO</x:v>
      </x:c>
      <x:c r="T10749" s="1">
        <x:f t="shared" si="2017"/>
        <x:v>-9.9999999999999997E+98</x:v>
      </x:c>
    </x:row>
    <x:row r="10750">
      <x:c r="A10750" s="1"/>
      <x:c r="B10750" s="1"/>
      <x:c r="C10750" s="1"/>
      <x:c r="D10750" s="1"/>
      <x:c r="E10750" s="1"/>
      <x:c r="F10750" s="1"/>
      <x:c r="G10750" s="1"/>
      <x:c r="H10750" s="1"/>
      <x:c r="I10750" s="53">
        <x:f t="shared" si="2006"/>
        <x:v>16</x:v>
      </x:c>
      <x:c r="J10750" s="53">
        <x:f t="shared" si="2007"/>
        <x:v>9</x:v>
      </x:c>
      <x:c r="K10750" s="53">
        <x:f t="shared" si="2008"/>
        <x:v>9</x:v>
      </x:c>
      <x:c r="L10750" s="53">
        <x:f t="shared" si="2009"/>
        <x:v>34</x:v>
      </x:c>
      <x:c r="M10750" s="54">
        <x:f t="shared" si="2010"/>
        <x:v>7406.8624341059704</x:v>
      </x:c>
      <x:c r="N10750" s="54">
        <x:f t="shared" si="2011"/>
        <x:v>4.6436544681291458</x:v>
      </x:c>
      <x:c r="O10750" s="55">
        <x:f t="shared" si="2012"/>
        <x:v>183946</x:v>
      </x:c>
      <x:c r="P10750" s="55">
        <x:f t="shared" si="2013"/>
        <x:v>25960</x:v>
      </x:c>
      <x:c r="Q10750" s="55">
        <x:f t="shared" si="2014"/>
        <x:v>141091.36170322867</x:v>
      </x:c>
      <x:c r="R10750" s="55">
        <x:f t="shared" si="2015"/>
        <x:v>-3105.3617032286711</x:v>
      </x:c>
      <x:c r="S10750" s="1" t="str">
        <x:f t="shared" si="2016"/>
        <x:v>NO</x:v>
      </x:c>
      <x:c r="T10750" s="1">
        <x:f t="shared" si="2017"/>
        <x:v>-9.9999999999999997E+98</x:v>
      </x:c>
    </x:row>
    <x:row r="10751">
      <x:c r="A10751" s="1"/>
      <x:c r="B10751" s="1"/>
      <x:c r="C10751" s="1"/>
      <x:c r="D10751" s="1"/>
      <x:c r="E10751" s="1"/>
      <x:c r="F10751" s="1"/>
      <x:c r="G10751" s="1"/>
      <x:c r="H10751" s="1"/>
      <x:c r="I10751" s="53">
        <x:f t="shared" si="2006"/>
        <x:v>16</x:v>
      </x:c>
      <x:c r="J10751" s="53">
        <x:f t="shared" si="2007"/>
        <x:v>9</x:v>
      </x:c>
      <x:c r="K10751" s="53">
        <x:f t="shared" si="2008"/>
        <x:v>10</x:v>
      </x:c>
      <x:c r="L10751" s="53">
        <x:f t="shared" si="2009"/>
        <x:v>35</x:v>
      </x:c>
      <x:c r="M10751" s="54">
        <x:f t="shared" si="2010"/>
        <x:v>7463.4759755891828</x:v>
      </x:c>
      <x:c r="N10751" s="54">
        <x:f t="shared" si="2011"/>
        <x:v>4.6829694274924885</x:v>
      </x:c>
      <x:c r="O10751" s="55">
        <x:f t="shared" si="2012"/>
        <x:v>186646</x:v>
      </x:c>
      <x:c r="P10751" s="55">
        <x:f t="shared" si="2013"/>
        <x:v>26840</x:v>
      </x:c>
      <x:c r="Q10751" s="55">
        <x:f t="shared" si="2014"/>
        <x:v>142074.2356873122</x:v>
      </x:c>
      <x:c r="R10751" s="55">
        <x:f t="shared" si="2015"/>
        <x:v>-2268.2356873122044</x:v>
      </x:c>
      <x:c r="S10751" s="1" t="str">
        <x:f t="shared" si="2016"/>
        <x:v>NO</x:v>
      </x:c>
      <x:c r="T10751" s="1">
        <x:f t="shared" si="2017"/>
        <x:v>-9.9999999999999997E+98</x:v>
      </x:c>
    </x:row>
    <x:row r="10752">
      <x:c r="A10752" s="1"/>
      <x:c r="B10752" s="1"/>
      <x:c r="C10752" s="1"/>
      <x:c r="D10752" s="1"/>
      <x:c r="E10752" s="1"/>
      <x:c r="F10752" s="1"/>
      <x:c r="G10752" s="1"/>
      <x:c r="H10752" s="1"/>
      <x:c r="I10752" s="53">
        <x:f t="shared" si="2006"/>
        <x:v>16</x:v>
      </x:c>
      <x:c r="J10752" s="53">
        <x:f t="shared" si="2007"/>
        <x:v>9</x:v>
      </x:c>
      <x:c r="K10752" s="53">
        <x:f t="shared" si="2008"/>
        <x:v>11</x:v>
      </x:c>
      <x:c r="L10752" s="53">
        <x:f t="shared" si="2009"/>
        <x:v>36</x:v>
      </x:c>
      <x:c r="M10752" s="54">
        <x:f t="shared" si="2010"/>
        <x:v>7521.4340886826221</x:v>
      </x:c>
      <x:c r="N10752" s="54">
        <x:f t="shared" si="2011"/>
        <x:v>4.7232181171407097</x:v>
      </x:c>
      <x:c r="O10752" s="55">
        <x:f t="shared" si="2012"/>
        <x:v>189346</x:v>
      </x:c>
      <x:c r="P10752" s="55">
        <x:f t="shared" si="2013"/>
        <x:v>27720</x:v>
      </x:c>
      <x:c r="Q10752" s="55">
        <x:f t="shared" si="2014"/>
        <x:v>143080.45292851774</x:v>
      </x:c>
      <x:c r="R10752" s="55">
        <x:f t="shared" si="2015"/>
        <x:v>-1454.4529285177414</x:v>
      </x:c>
      <x:c r="S10752" s="1" t="str">
        <x:f t="shared" si="2016"/>
        <x:v>NO</x:v>
      </x:c>
      <x:c r="T10752" s="1">
        <x:f t="shared" si="2017"/>
        <x:v>-9.9999999999999997E+98</x:v>
      </x:c>
    </x:row>
    <x:row r="10753">
      <x:c r="A10753" s="1"/>
      <x:c r="B10753" s="1"/>
      <x:c r="C10753" s="1"/>
      <x:c r="D10753" s="1"/>
      <x:c r="E10753" s="1"/>
      <x:c r="F10753" s="1"/>
      <x:c r="G10753" s="1"/>
      <x:c r="H10753" s="1"/>
      <x:c r="I10753" s="53">
        <x:f t="shared" si="2006"/>
        <x:v>16</x:v>
      </x:c>
      <x:c r="J10753" s="53">
        <x:f t="shared" si="2007"/>
        <x:v>9</x:v>
      </x:c>
      <x:c r="K10753" s="53">
        <x:f t="shared" si="2008"/>
        <x:v>12</x:v>
      </x:c>
      <x:c r="L10753" s="53">
        <x:f t="shared" si="2009"/>
        <x:v>37</x:v>
      </x:c>
      <x:c r="M10753" s="54">
        <x:f t="shared" si="2010"/>
        <x:v>7580.7615418106861</x:v>
      </x:c>
      <x:c r="N10753" s="54">
        <x:f t="shared" si="2011"/>
        <x:v>4.7644177373685324</x:v>
      </x:c>
      <x:c r="O10753" s="55">
        <x:f t="shared" si="2012"/>
        <x:v>192046</x:v>
      </x:c>
      <x:c r="P10753" s="55">
        <x:f t="shared" si="2013"/>
        <x:v>28600</x:v>
      </x:c>
      <x:c r="Q10753" s="55">
        <x:f t="shared" si="2014"/>
        <x:v>144110.44343421329</x:v>
      </x:c>
      <x:c r="R10753" s="55">
        <x:f t="shared" si="2015"/>
        <x:v>-664.44343421328813</x:v>
      </x:c>
      <x:c r="S10753" s="1" t="str">
        <x:f t="shared" si="2016"/>
        <x:v>NO</x:v>
      </x:c>
      <x:c r="T10753" s="1">
        <x:f t="shared" si="2017"/>
        <x:v>-9.9999999999999997E+98</x:v>
      </x:c>
    </x:row>
    <x:row r="10754">
      <x:c r="A10754" s="1"/>
      <x:c r="B10754" s="1"/>
      <x:c r="C10754" s="1"/>
      <x:c r="D10754" s="1"/>
      <x:c r="E10754" s="1"/>
      <x:c r="F10754" s="1"/>
      <x:c r="G10754" s="1"/>
      <x:c r="H10754" s="1"/>
      <x:c r="I10754" s="53">
        <x:f t="shared" si="2006"/>
        <x:v>16</x:v>
      </x:c>
      <x:c r="J10754" s="53">
        <x:f t="shared" si="2007"/>
        <x:v>9</x:v>
      </x:c>
      <x:c r="K10754" s="53">
        <x:f t="shared" si="2008"/>
        <x:v>13</x:v>
      </x:c>
      <x:c r="L10754" s="53">
        <x:f t="shared" si="2009"/>
        <x:v>38</x:v>
      </x:c>
      <x:c r="M10754" s="54">
        <x:f t="shared" si="2010"/>
        <x:v>7641.4835125190712</x:v>
      </x:c>
      <x:c r="N10754" s="54">
        <x:f t="shared" si="2011"/>
        <x:v>4.8065857725826886</x:v>
      </x:c>
      <x:c r="O10754" s="55">
        <x:f t="shared" si="2012"/>
        <x:v>194746</x:v>
      </x:c>
      <x:c r="P10754" s="55">
        <x:f t="shared" si="2013"/>
        <x:v>29480</x:v>
      </x:c>
      <x:c r="Q10754" s="55">
        <x:f t="shared" si="2014"/>
        <x:v>145164.64431456721</x:v>
      </x:c>
      <x:c r="R10754" s="55">
        <x:f t="shared" si="2015"/>
        <x:v>101.35568543279078</x:v>
      </x:c>
      <x:c r="S10754" s="1" t="str">
        <x:f t="shared" si="2016"/>
        <x:v>NO</x:v>
      </x:c>
      <x:c r="T10754" s="1">
        <x:f t="shared" si="2017"/>
        <x:v>-9.9999999999999997E+98</x:v>
      </x:c>
    </x:row>
    <x:row r="10755">
      <x:c r="A10755" s="1"/>
      <x:c r="B10755" s="1"/>
      <x:c r="C10755" s="1"/>
      <x:c r="D10755" s="1"/>
      <x:c r="E10755" s="1"/>
      <x:c r="F10755" s="1"/>
      <x:c r="G10755" s="1"/>
      <x:c r="H10755" s="1"/>
      <x:c r="I10755" s="53">
        <x:f t="shared" si="2006"/>
        <x:v>16</x:v>
      </x:c>
      <x:c r="J10755" s="53">
        <x:f t="shared" si="2007"/>
        <x:v>9</x:v>
      </x:c>
      <x:c r="K10755" s="53">
        <x:f t="shared" si="2008"/>
        <x:v>14</x:v>
      </x:c>
      <x:c r="L10755" s="53">
        <x:f t="shared" si="2009"/>
        <x:v>39</x:v>
      </x:c>
      <x:c r="M10755" s="54">
        <x:f t="shared" si="2010"/>
        <x:v>7703.6255938327322</x:v>
      </x:c>
      <x:c r="N10755" s="54">
        <x:f t="shared" si="2011"/>
        <x:v>4.849739995717175</x:v>
      </x:c>
      <x:c r="O10755" s="55">
        <x:f t="shared" si="2012"/>
        <x:v>197446</x:v>
      </x:c>
      <x:c r="P10755" s="55">
        <x:f t="shared" si="2013"/>
        <x:v>30360</x:v>
      </x:c>
      <x:c r="Q10755" s="55">
        <x:f t="shared" si="2014"/>
        <x:v>146243.49989292939</x:v>
      </x:c>
      <x:c r="R10755" s="55">
        <x:f t="shared" si="2015"/>
        <x:v>842.50010707060574</x:v>
      </x:c>
      <x:c r="S10755" s="1" t="str">
        <x:f t="shared" si="2016"/>
        <x:v>NO</x:v>
      </x:c>
      <x:c r="T10755" s="1">
        <x:f t="shared" si="2017"/>
        <x:v>-9.9999999999999997E+98</x:v>
      </x:c>
    </x:row>
    <x:row r="10756">
      <x:c r="A10756" s="1"/>
      <x:c r="B10756" s="1"/>
      <x:c r="C10756" s="1"/>
      <x:c r="D10756" s="1"/>
      <x:c r="E10756" s="1"/>
      <x:c r="F10756" s="1"/>
      <x:c r="G10756" s="1"/>
      <x:c r="H10756" s="1"/>
      <x:c r="I10756" s="53">
        <x:f t="shared" si="2006"/>
        <x:v>16</x:v>
      </x:c>
      <x:c r="J10756" s="53">
        <x:f t="shared" si="2007"/>
        <x:v>9</x:v>
      </x:c>
      <x:c r="K10756" s="53">
        <x:f t="shared" si="2008"/>
        <x:v>15</x:v>
      </x:c>
      <x:c r="L10756" s="53">
        <x:f t="shared" si="2009"/>
        <x:v>40</x:v>
      </x:c>
      <x:c r="M10756" s="54">
        <x:f t="shared" si="2010"/>
        <x:v>7767.2138007088779</x:v>
      </x:c>
      <x:c r="N10756" s="54">
        <x:f t="shared" si="2011"/>
        <x:v>4.8938984727144987</x:v>
      </x:c>
      <x:c r="O10756" s="55">
        <x:f t="shared" si="2012"/>
        <x:v>200146</x:v>
      </x:c>
      <x:c r="P10756" s="55">
        <x:f t="shared" si="2013"/>
        <x:v>31240</x:v>
      </x:c>
      <x:c r="Q10756" s="55">
        <x:f t="shared" si="2014"/>
        <x:v>147347.46181786247</x:v>
      </x:c>
      <x:c r="R10756" s="55">
        <x:f t="shared" si="2015"/>
        <x:v>1558.538182137534</x:v>
      </x:c>
      <x:c r="S10756" s="1" t="str">
        <x:f t="shared" si="2016"/>
        <x:v>NO</x:v>
      </x:c>
      <x:c r="T10756" s="1">
        <x:f t="shared" si="2017"/>
        <x:v>-9.9999999999999997E+98</x:v>
      </x:c>
    </x:row>
    <x:row r="10757">
      <x:c r="A10757" s="1"/>
      <x:c r="B10757" s="1"/>
      <x:c r="C10757" s="1"/>
      <x:c r="D10757" s="1"/>
      <x:c r="E10757" s="1"/>
      <x:c r="F10757" s="1"/>
      <x:c r="G10757" s="1"/>
      <x:c r="H10757" s="1"/>
      <x:c r="I10757" s="53">
        <x:f t="shared" si="2006"/>
        <x:v>16</x:v>
      </x:c>
      <x:c r="J10757" s="53">
        <x:f t="shared" si="2007"/>
        <x:v>9</x:v>
      </x:c>
      <x:c r="K10757" s="53">
        <x:f t="shared" si="2008"/>
        <x:v>16</x:v>
      </x:c>
      <x:c r="L10757" s="53">
        <x:f t="shared" si="2009"/>
        <x:v>41</x:v>
      </x:c>
      <x:c r="M10757" s="54">
        <x:f t="shared" si="2010"/>
        <x:v>7832.2745765863674</x:v>
      </x:c>
      <x:c r="N10757" s="54">
        <x:f t="shared" si="2011"/>
        <x:v>4.9390795670738665</x:v>
      </x:c>
      <x:c r="O10757" s="55">
        <x:f t="shared" si="2012"/>
        <x:v>202846</x:v>
      </x:c>
      <x:c r="P10757" s="55">
        <x:f t="shared" si="2013"/>
        <x:v>32120</x:v>
      </x:c>
      <x:c r="Q10757" s="55">
        <x:f t="shared" si="2014"/>
        <x:v>148476.98917684663</x:v>
      </x:c>
      <x:c r="R10757" s="55">
        <x:f t="shared" si="2015"/>
        <x:v>2249.0108231533668</x:v>
      </x:c>
      <x:c r="S10757" s="1" t="str">
        <x:f t="shared" si="2016"/>
        <x:v>NO</x:v>
      </x:c>
      <x:c r="T10757" s="1">
        <x:f t="shared" si="2017"/>
        <x:v>-9.9999999999999997E+98</x:v>
      </x:c>
    </x:row>
    <x:row r="10758">
      <x:c r="A10758" s="1"/>
      <x:c r="B10758" s="1"/>
      <x:c r="C10758" s="1"/>
      <x:c r="D10758" s="1"/>
      <x:c r="E10758" s="1"/>
      <x:c r="F10758" s="1"/>
      <x:c r="G10758" s="1"/>
      <x:c r="H10758" s="1"/>
      <x:c r="I10758" s="53">
        <x:f t="shared" si="2006"/>
        <x:v>16</x:v>
      </x:c>
      <x:c r="J10758" s="53">
        <x:f t="shared" si="2007"/>
        <x:v>9</x:v>
      </x:c>
      <x:c r="K10758" s="53">
        <x:f t="shared" si="2008"/>
        <x:v>17</x:v>
      </x:c>
      <x:c r="L10758" s="53">
        <x:f t="shared" si="2009"/>
        <x:v>42</x:v>
      </x:c>
      <x:c r="M10758" s="54">
        <x:f t="shared" si="2010"/>
        <x:v>7898.8348000329079</x:v>
      </x:c>
      <x:c r="N10758" s="54">
        <x:f t="shared" si="2011"/>
        <x:v>4.985301944467297</x:v>
      </x:c>
      <x:c r="O10758" s="55">
        <x:f t="shared" si="2012"/>
        <x:v>205546</x:v>
      </x:c>
      <x:c r="P10758" s="55">
        <x:f t="shared" si="2013"/>
        <x:v>33000</x:v>
      </x:c>
      <x:c r="Q10758" s="55">
        <x:f t="shared" si="2014"/>
        <x:v>149632.54861168243</x:v>
      </x:c>
      <x:c r="R10758" s="55">
        <x:f t="shared" si="2015"/>
        <x:v>2913.4513883175678</x:v>
      </x:c>
      <x:c r="S10758" s="1" t="str">
        <x:f t="shared" si="2016"/>
        <x:v>NO</x:v>
      </x:c>
      <x:c r="T10758" s="1">
        <x:f t="shared" si="2017"/>
        <x:v>-9.9999999999999997E+98</x:v>
      </x:c>
    </x:row>
    <x:row r="10759">
      <x:c r="A10759" s="1"/>
      <x:c r="B10759" s="1"/>
      <x:c r="C10759" s="1"/>
      <x:c r="D10759" s="1"/>
      <x:c r="E10759" s="1"/>
      <x:c r="F10759" s="1"/>
      <x:c r="G10759" s="1"/>
      <x:c r="H10759" s="1"/>
      <x:c r="I10759" s="53">
        <x:f t="shared" si="2006"/>
        <x:v>16</x:v>
      </x:c>
      <x:c r="J10759" s="53">
        <x:f t="shared" si="2007"/>
        <x:v>9</x:v>
      </x:c>
      <x:c r="K10759" s="53">
        <x:f t="shared" si="2008"/>
        <x:v>18</x:v>
      </x:c>
      <x:c r="L10759" s="53">
        <x:f t="shared" si="2009"/>
        <x:v>43</x:v>
      </x:c>
      <x:c r="M10759" s="54">
        <x:f t="shared" si="2010"/>
        <x:v>7966.9217914914952</x:v>
      </x:c>
      <x:c r="N10759" s="54">
        <x:f t="shared" si="2011"/>
        <x:v>5.0325845774246494</x:v>
      </x:c>
      <x:c r="O10759" s="55">
        <x:f t="shared" si="2012"/>
        <x:v>208246</x:v>
      </x:c>
      <x:c r="P10759" s="55">
        <x:f t="shared" si="2013"/>
        <x:v>33880</x:v>
      </x:c>
      <x:c r="Q10759" s="55">
        <x:f t="shared" si="2014"/>
        <x:v>150814.61443561624</x:v>
      </x:c>
      <x:c r="R10759" s="55">
        <x:f t="shared" si="2015"/>
        <x:v>3551.3855643837596</x:v>
      </x:c>
      <x:c r="S10759" s="1" t="str">
        <x:f t="shared" si="2016"/>
        <x:v>NO</x:v>
      </x:c>
      <x:c r="T10759" s="1">
        <x:f t="shared" si="2017"/>
        <x:v>-9.9999999999999997E+98</x:v>
      </x:c>
    </x:row>
    <x:row r="10760">
      <x:c r="A10760" s="1"/>
      <x:c r="B10760" s="1"/>
      <x:c r="C10760" s="1"/>
      <x:c r="D10760" s="1"/>
      <x:c r="E10760" s="1"/>
      <x:c r="F10760" s="1"/>
      <x:c r="G10760" s="1"/>
      <x:c r="H10760" s="1"/>
      <x:c r="I10760" s="53">
        <x:f t="shared" si="2006"/>
        <x:v>16</x:v>
      </x:c>
      <x:c r="J10760" s="53">
        <x:f t="shared" si="2007"/>
        <x:v>9</x:v>
      </x:c>
      <x:c r="K10760" s="53">
        <x:f t="shared" si="2008"/>
        <x:v>19</x:v>
      </x:c>
      <x:c r="L10760" s="53">
        <x:f t="shared" si="2009"/>
        <x:v>44</x:v>
      </x:c>
      <x:c r="M10760" s="54">
        <x:f t="shared" si="2010"/>
        <x:v>8036.5633201275168</x:v>
      </x:c>
      <x:c r="N10760" s="54">
        <x:f t="shared" si="2011"/>
        <x:v>5.080946750088553</x:v>
      </x:c>
      <x:c r="O10760" s="55">
        <x:f t="shared" si="2012"/>
        <x:v>210946</x:v>
      </x:c>
      <x:c r="P10760" s="55">
        <x:f t="shared" si="2013"/>
        <x:v>34760</x:v>
      </x:c>
      <x:c r="Q10760" s="55">
        <x:f t="shared" si="2014"/>
        <x:v>152023.66875221382</x:v>
      </x:c>
      <x:c r="R10760" s="55">
        <x:f t="shared" si="2015"/>
        <x:v>4162.3312477861764</x:v>
      </x:c>
      <x:c r="S10760" s="1" t="str">
        <x:f t="shared" si="2016"/>
        <x:v>NO</x:v>
      </x:c>
      <x:c r="T10760" s="1">
        <x:f t="shared" si="2017"/>
        <x:v>-9.9999999999999997E+98</x:v>
      </x:c>
    </x:row>
    <x:row r="10761">
      <x:c r="A10761" s="1"/>
      <x:c r="B10761" s="1"/>
      <x:c r="C10761" s="1"/>
      <x:c r="D10761" s="1"/>
      <x:c r="E10761" s="1"/>
      <x:c r="F10761" s="1"/>
      <x:c r="G10761" s="1"/>
      <x:c r="H10761" s="1"/>
      <x:c r="I10761" s="53">
        <x:f t="shared" si="2006"/>
        <x:v>16</x:v>
      </x:c>
      <x:c r="J10761" s="53">
        <x:f t="shared" si="2007"/>
        <x:v>9</x:v>
      </x:c>
      <x:c r="K10761" s="53">
        <x:f t="shared" si="2008"/>
        <x:v>20</x:v>
      </x:c>
      <x:c r="L10761" s="53">
        <x:f t="shared" si="2009"/>
        <x:v>45</x:v>
      </x:c>
      <x:c r="M10761" s="54">
        <x:f t="shared" si="2010"/>
        <x:v>8107.7876107779939</x:v>
      </x:c>
      <x:c r="N10761" s="54">
        <x:f t="shared" si="2011"/>
        <x:v>5.1304080630402735</x:v>
      </x:c>
      <x:c r="O10761" s="55">
        <x:f t="shared" si="2012"/>
        <x:v>213646</x:v>
      </x:c>
      <x:c r="P10761" s="55">
        <x:f t="shared" si="2013"/>
        <x:v>35640</x:v>
      </x:c>
      <x:c r="Q10761" s="55">
        <x:f t="shared" si="2014"/>
        <x:v>153260.20157600683</x:v>
      </x:c>
      <x:c r="R10761" s="55">
        <x:f t="shared" si="2015"/>
        <x:v>4745.7984239931684</x:v>
      </x:c>
      <x:c r="S10761" s="1" t="str">
        <x:f t="shared" si="2016"/>
        <x:v>NO</x:v>
      </x:c>
      <x:c r="T10761" s="1">
        <x:f t="shared" si="2017"/>
        <x:v>-9.9999999999999997E+98</x:v>
      </x:c>
    </x:row>
    <x:row r="10762">
      <x:c r="A10762" s="1"/>
      <x:c r="B10762" s="1"/>
      <x:c r="C10762" s="1"/>
      <x:c r="D10762" s="1"/>
      <x:c r="E10762" s="1"/>
      <x:c r="F10762" s="1"/>
      <x:c r="G10762" s="1"/>
      <x:c r="H10762" s="1"/>
      <x:c r="I10762" s="53">
        <x:f t="shared" si="2006"/>
        <x:v>16</x:v>
      </x:c>
      <x:c r="J10762" s="53">
        <x:f t="shared" si="2007"/>
        <x:v>9</x:v>
      </x:c>
      <x:c r="K10762" s="53">
        <x:f t="shared" si="2008"/>
        <x:v>21</x:v>
      </x:c>
      <x:c r="L10762" s="53">
        <x:f t="shared" si="2009"/>
        <x:v>46</x:v>
      </x:c>
      <x:c r="M10762" s="54">
        <x:f t="shared" si="2010"/>
        <x:v>8180.6233510044376</x:v>
      </x:c>
      <x:c r="N10762" s="54">
        <x:f t="shared" si="2011"/>
        <x:v>5.1809884381975264</x:v>
      </x:c>
      <x:c r="O10762" s="55">
        <x:f t="shared" si="2012"/>
        <x:v>216346</x:v>
      </x:c>
      <x:c r="P10762" s="55">
        <x:f t="shared" si="2013"/>
        <x:v>36520</x:v>
      </x:c>
      <x:c r="Q10762" s="55">
        <x:f t="shared" si="2014"/>
        <x:v>154524.71095493814</x:v>
      </x:c>
      <x:c r="R10762" s="55">
        <x:f t="shared" si="2015"/>
        <x:v>5301.2890450618579</x:v>
      </x:c>
      <x:c r="S10762" s="1" t="str">
        <x:f t="shared" si="2016"/>
        <x:v>NO</x:v>
      </x:c>
      <x:c r="T10762" s="1">
        <x:f t="shared" si="2017"/>
        <x:v>-9.9999999999999997E+98</x:v>
      </x:c>
    </x:row>
    <x:row r="10763">
      <x:c r="A10763" s="1"/>
      <x:c r="B10763" s="1"/>
      <x:c r="C10763" s="1"/>
      <x:c r="D10763" s="1"/>
      <x:c r="E10763" s="1"/>
      <x:c r="F10763" s="1"/>
      <x:c r="G10763" s="1"/>
      <x:c r="H10763" s="1"/>
      <x:c r="I10763" s="53">
        <x:f t="shared" si="2006"/>
        <x:v>16</x:v>
      </x:c>
      <x:c r="J10763" s="53">
        <x:f t="shared" si="2007"/>
        <x:v>9</x:v>
      </x:c>
      <x:c r="K10763" s="53">
        <x:f t="shared" si="2008"/>
        <x:v>22</x:v>
      </x:c>
      <x:c r="L10763" s="53">
        <x:f t="shared" si="2009"/>
        <x:v>47</x:v>
      </x:c>
      <x:c r="M10763" s="54">
        <x:f t="shared" si="2010"/>
        <x:v>8255.0996982508332</x:v>
      </x:c>
      <x:c r="N10763" s="54">
        <x:f t="shared" si="2011"/>
        <x:v>5.2327081237853008</x:v>
      </x:c>
      <x:c r="O10763" s="55">
        <x:f t="shared" si="2012"/>
        <x:v>219046</x:v>
      </x:c>
      <x:c r="P10763" s="55">
        <x:f t="shared" si="2013"/>
        <x:v>37400</x:v>
      </x:c>
      <x:c r="Q10763" s="55">
        <x:f t="shared" si="2014"/>
        <x:v>155817.70309463251</x:v>
      </x:c>
      <x:c r="R10763" s="55">
        <x:f t="shared" si="2015"/>
        <x:v>5828.2969053674897</x:v>
      </x:c>
      <x:c r="S10763" s="1" t="str">
        <x:f t="shared" si="2016"/>
        <x:v>NO</x:v>
      </x:c>
      <x:c r="T10763" s="1">
        <x:f t="shared" si="2017"/>
        <x:v>-9.9999999999999997E+98</x:v>
      </x:c>
    </x:row>
    <x:row r="10764">
      <x:c r="A10764" s="1"/>
      <x:c r="B10764" s="1"/>
      <x:c r="C10764" s="1"/>
      <x:c r="D10764" s="1"/>
      <x:c r="E10764" s="1"/>
      <x:c r="F10764" s="1"/>
      <x:c r="G10764" s="1"/>
      <x:c r="H10764" s="1"/>
      <x:c r="I10764" s="53">
        <x:f t="shared" si="2006"/>
        <x:v>16</x:v>
      </x:c>
      <x:c r="J10764" s="53">
        <x:f t="shared" si="2007"/>
        <x:v>9</x:v>
      </x:c>
      <x:c r="K10764" s="53">
        <x:f t="shared" si="2008"/>
        <x:v>23</x:v>
      </x:c>
      <x:c r="L10764" s="53">
        <x:f t="shared" si="2009"/>
        <x:v>48</x:v>
      </x:c>
      <x:c r="M10764" s="54">
        <x:f t="shared" si="2010"/>
        <x:v>8331.2462871082698</x:v>
      </x:c>
      <x:c r="N10764" s="54">
        <x:f t="shared" si="2011"/>
        <x:v>5.2855876993807431</x:v>
      </x:c>
      <x:c r="O10764" s="55">
        <x:f t="shared" si="2012"/>
        <x:v>221746</x:v>
      </x:c>
      <x:c r="P10764" s="55">
        <x:f t="shared" si="2013"/>
        <x:v>38280</x:v>
      </x:c>
      <x:c r="Q10764" s="55">
        <x:f t="shared" si="2014"/>
        <x:v>157139.69248451857</x:v>
      </x:c>
      <x:c r="R10764" s="55">
        <x:f t="shared" si="2015"/>
        <x:v>6326.3075154814287</x:v>
      </x:c>
      <x:c r="S10764" s="1" t="str">
        <x:f t="shared" si="2016"/>
        <x:v>NO</x:v>
      </x:c>
      <x:c r="T10764" s="1">
        <x:f t="shared" si="2017"/>
        <x:v>-9.9999999999999997E+98</x:v>
      </x:c>
    </x:row>
    <x:row r="10765">
      <x:c r="A10765" s="1"/>
      <x:c r="B10765" s="1"/>
      <x:c r="C10765" s="1"/>
      <x:c r="D10765" s="1"/>
      <x:c r="E10765" s="1"/>
      <x:c r="F10765" s="1"/>
      <x:c r="G10765" s="1"/>
      <x:c r="H10765" s="1"/>
      <x:c r="I10765" s="53">
        <x:f t="shared" si="2006"/>
        <x:v>16</x:v>
      </x:c>
      <x:c r="J10765" s="53">
        <x:f t="shared" si="2007"/>
        <x:v>9</x:v>
      </x:c>
      <x:c r="K10765" s="53">
        <x:f t="shared" si="2008"/>
        <x:v>24</x:v>
      </x:c>
      <x:c r="L10765" s="53">
        <x:f t="shared" si="2009"/>
        <x:v>49</x:v>
      </x:c>
      <x:c r="M10765" s="54">
        <x:f t="shared" si="2010"/>
        <x:v>8409.093236687766</x:v>
      </x:c>
      <x:c r="N10765" s="54">
        <x:f t="shared" si="2011"/>
        <x:v>5.3396480810331708</x:v>
      </x:c>
      <x:c r="O10765" s="55">
        <x:f t="shared" si="2012"/>
        <x:v>224446</x:v>
      </x:c>
      <x:c r="P10765" s="55">
        <x:f t="shared" si="2013"/>
        <x:v>39160</x:v>
      </x:c>
      <x:c r="Q10765" s="55">
        <x:f t="shared" si="2014"/>
        <x:v>158491.20202582926</x:v>
      </x:c>
      <x:c r="R10765" s="55">
        <x:f t="shared" si="2015"/>
        <x:v>6794.7979741707386</x:v>
      </x:c>
      <x:c r="S10765" s="1" t="str">
        <x:f t="shared" si="2016"/>
        <x:v>NO</x:v>
      </x:c>
      <x:c r="T10765" s="1">
        <x:f t="shared" si="2017"/>
        <x:v>-9.9999999999999997E+98</x:v>
      </x:c>
    </x:row>
    <x:row r="10766">
      <x:c r="A10766" s="1"/>
      <x:c r="B10766" s="1"/>
      <x:c r="C10766" s="1"/>
      <x:c r="D10766" s="1"/>
      <x:c r="E10766" s="1"/>
      <x:c r="F10766" s="1"/>
      <x:c r="G10766" s="1"/>
      <x:c r="H10766" s="1"/>
      <x:c r="I10766" s="53">
        <x:f t="shared" si="2006"/>
        <x:v>16</x:v>
      </x:c>
      <x:c r="J10766" s="53">
        <x:f t="shared" si="2007"/>
        <x:v>9</x:v>
      </x:c>
      <x:c r="K10766" s="53">
        <x:f t="shared" si="2008"/>
        <x:v>25</x:v>
      </x:c>
      <x:c r="L10766" s="53">
        <x:f t="shared" si="2009"/>
        <x:v>50</x:v>
      </x:c>
      <x:c r="M10766" s="54">
        <x:f t="shared" si="2010"/>
        <x:v>8488.671158102863</x:v>
      </x:c>
      <x:c r="N10766" s="54">
        <x:f t="shared" si="2011"/>
        <x:v>5.3949105264603219</x:v>
      </x:c>
      <x:c r="O10766" s="55">
        <x:f t="shared" si="2012"/>
        <x:v>227146</x:v>
      </x:c>
      <x:c r="P10766" s="55">
        <x:f t="shared" si="2013"/>
        <x:v>40040</x:v>
      </x:c>
      <x:c r="Q10766" s="55">
        <x:f t="shared" si="2014"/>
        <x:v>159872.76316150805</x:v>
      </x:c>
      <x:c r="R10766" s="55">
        <x:f t="shared" si="2015"/>
        <x:v>7233.2368384919537</x:v>
      </x:c>
      <x:c r="S10766" s="1" t="str">
        <x:f t="shared" si="2016"/>
        <x:v>NO</x:v>
      </x:c>
      <x:c r="T10766" s="1">
        <x:f t="shared" si="2017"/>
        <x:v>-9.9999999999999997E+98</x:v>
      </x:c>
    </x:row>
    <x:row r="10767">
      <x:c r="A10767" s="1"/>
      <x:c r="B10767" s="1"/>
      <x:c r="C10767" s="1"/>
      <x:c r="D10767" s="1"/>
      <x:c r="E10767" s="1"/>
      <x:c r="F10767" s="1"/>
      <x:c r="G10767" s="1"/>
      <x:c r="H10767" s="1"/>
      <x:c r="I10767" s="53">
        <x:f t="shared" si="2006"/>
        <x:v>16</x:v>
      </x:c>
      <x:c r="J10767" s="53">
        <x:f t="shared" si="2007"/>
        <x:v>9</x:v>
      </x:c>
      <x:c r="K10767" s="53">
        <x:f t="shared" si="2008"/>
        <x:v>26</x:v>
      </x:c>
      <x:c r="L10767" s="53">
        <x:f t="shared" si="2009"/>
        <x:v>51</x:v>
      </x:c>
      <x:c r="M10767" s="54">
        <x:f t="shared" si="2010"/>
        <x:v>8570.0111620635817</x:v>
      </x:c>
      <x:c r="N10767" s="54">
        <x:f t="shared" si="2011"/>
        <x:v>5.4513966403219314</x:v>
      </x:c>
      <x:c r="O10767" s="55">
        <x:f t="shared" si="2012"/>
        <x:v>229846</x:v>
      </x:c>
      <x:c r="P10767" s="55">
        <x:f t="shared" si="2013"/>
        <x:v>40920</x:v>
      </x:c>
      <x:c r="Q10767" s="55">
        <x:f t="shared" si="2014"/>
        <x:v>161284.91600804828</x:v>
      </x:c>
      <x:c r="R10767" s="55">
        <x:f t="shared" si="2015"/>
        <x:v>7641.0839919517166</x:v>
      </x:c>
      <x:c r="S10767" s="1" t="str">
        <x:f t="shared" si="2016"/>
        <x:v>NO</x:v>
      </x:c>
      <x:c r="T10767" s="1">
        <x:f t="shared" si="2017"/>
        <x:v>-9.9999999999999997E+98</x:v>
      </x:c>
    </x:row>
    <x:row r="10768">
      <x:c r="A10768" s="1"/>
      <x:c r="B10768" s="1"/>
      <x:c r="C10768" s="1"/>
      <x:c r="D10768" s="1"/>
      <x:c r="E10768" s="1"/>
      <x:c r="F10768" s="1"/>
      <x:c r="G10768" s="1"/>
      <x:c r="H10768" s="1"/>
      <x:c r="I10768" s="53">
        <x:f t="shared" si="2006"/>
        <x:v>16</x:v>
      </x:c>
      <x:c r="J10768" s="53">
        <x:f t="shared" si="2007"/>
        <x:v>9</x:v>
      </x:c>
      <x:c r="K10768" s="53">
        <x:f t="shared" si="2008"/>
        <x:v>27</x:v>
      </x:c>
      <x:c r="L10768" s="53">
        <x:f t="shared" si="2009"/>
        <x:v>52</x:v>
      </x:c>
      <x:c r="M10768" s="54">
        <x:f t="shared" si="2010"/>
        <x:v>8653.1448665833377</x:v>
      </x:c>
      <x:c r="N10768" s="54">
        <x:f t="shared" si="2011"/>
        <x:v>5.509128379571762</x:v>
      </x:c>
      <x:c r="O10768" s="55">
        <x:f t="shared" si="2012"/>
        <x:v>232546</x:v>
      </x:c>
      <x:c r="P10768" s="55">
        <x:f t="shared" si="2013"/>
        <x:v>41800</x:v>
      </x:c>
      <x:c r="Q10768" s="55">
        <x:f t="shared" si="2014"/>
        <x:v>162728.20948929407</x:v>
      </x:c>
      <x:c r="R10768" s="55">
        <x:f t="shared" si="2015"/>
        <x:v>8017.7905107059341</x:v>
      </x:c>
      <x:c r="S10768" s="1" t="str">
        <x:f t="shared" si="2016"/>
        <x:v>NO</x:v>
      </x:c>
      <x:c r="T10768" s="1">
        <x:f t="shared" si="2017"/>
        <x:v>-9.9999999999999997E+98</x:v>
      </x:c>
    </x:row>
    <x:row r="10769">
      <x:c r="A10769" s="1"/>
      <x:c r="B10769" s="1"/>
      <x:c r="C10769" s="1"/>
      <x:c r="D10769" s="1"/>
      <x:c r="E10769" s="1"/>
      <x:c r="F10769" s="1"/>
      <x:c r="G10769" s="1"/>
      <x:c r="H10769" s="1"/>
      <x:c r="I10769" s="53">
        <x:f t="shared" si="2006"/>
        <x:v>16</x:v>
      </x:c>
      <x:c r="J10769" s="53">
        <x:f t="shared" si="2007"/>
        <x:v>9</x:v>
      </x:c>
      <x:c r="K10769" s="53">
        <x:f t="shared" si="2008"/>
        <x:v>28</x:v>
      </x:c>
      <x:c r="L10769" s="53">
        <x:f t="shared" si="2009"/>
        <x:v>53</x:v>
      </x:c>
      <x:c r="M10769" s="54">
        <x:f t="shared" si="2010"/>
        <x:v>8738.1044048004915</x:v>
      </x:c>
      <x:c r="N10769" s="54">
        <x:f t="shared" si="2011"/>
        <x:v>5.5681280588892301</x:v>
      </x:c>
      <x:c r="O10769" s="55">
        <x:f t="shared" si="2012"/>
        <x:v>235246</x:v>
      </x:c>
      <x:c r="P10769" s="55">
        <x:f t="shared" si="2013"/>
        <x:v>42680</x:v>
      </x:c>
      <x:c r="Q10769" s="55">
        <x:f t="shared" si="2014"/>
        <x:v>164203.20147223075</x:v>
      </x:c>
      <x:c r="R10769" s="55">
        <x:f t="shared" si="2015"/>
        <x:v>8362.7985277692496</x:v>
      </x:c>
      <x:c r="S10769" s="1" t="str">
        <x:f t="shared" si="2016"/>
        <x:v>NO</x:v>
      </x:c>
      <x:c r="T10769" s="1">
        <x:f t="shared" si="2017"/>
        <x:v>-9.9999999999999997E+98</x:v>
      </x:c>
    </x:row>
    <x:row r="10770">
      <x:c r="A10770" s="1"/>
      <x:c r="B10770" s="1"/>
      <x:c r="C10770" s="1"/>
      <x:c r="D10770" s="1"/>
      <x:c r="E10770" s="1"/>
      <x:c r="F10770" s="1"/>
      <x:c r="G10770" s="1"/>
      <x:c r="H10770" s="1"/>
      <x:c r="I10770" s="53">
        <x:f t="shared" si="2006"/>
        <x:v>16</x:v>
      </x:c>
      <x:c r="J10770" s="53">
        <x:f t="shared" si="2007"/>
        <x:v>9</x:v>
      </x:c>
      <x:c r="K10770" s="53">
        <x:f t="shared" si="2008"/>
        <x:v>29</x:v>
      </x:c>
      <x:c r="L10770" s="53">
        <x:f t="shared" si="2009"/>
        <x:v>54</x:v>
      </x:c>
      <x:c r="M10770" s="54">
        <x:f t="shared" si="2010"/>
        <x:v>8824.9224329161461</x:v>
      </x:c>
      <x:c r="N10770" s="54">
        <x:f t="shared" si="2011"/>
        <x:v>5.6284183561917684</x:v>
      </x:c>
      <x:c r="O10770" s="55">
        <x:f t="shared" si="2012"/>
        <x:v>237946</x:v>
      </x:c>
      <x:c r="P10770" s="55">
        <x:f t="shared" si="2013"/>
        <x:v>43560</x:v>
      </x:c>
      <x:c r="Q10770" s="55">
        <x:f t="shared" si="2014"/>
        <x:v>165710.45890479421</x:v>
      </x:c>
      <x:c r="R10770" s="55">
        <x:f t="shared" si="2015"/>
        <x:v>8675.5410952057864</x:v>
      </x:c>
      <x:c r="S10770" s="1" t="str">
        <x:f t="shared" si="2016"/>
        <x:v>NO</x:v>
      </x:c>
      <x:c r="T10770" s="1">
        <x:f t="shared" si="2017"/>
        <x:v>-9.9999999999999997E+98</x:v>
      </x:c>
    </x:row>
    <x:row r="10771">
      <x:c r="A10771" s="1"/>
      <x:c r="B10771" s="1"/>
      <x:c r="C10771" s="1"/>
      <x:c r="D10771" s="1"/>
      <x:c r="E10771" s="1"/>
      <x:c r="F10771" s="1"/>
      <x:c r="G10771" s="1"/>
      <x:c r="H10771" s="1"/>
      <x:c r="I10771" s="53">
        <x:f t="shared" si="2006"/>
        <x:v>16</x:v>
      </x:c>
      <x:c r="J10771" s="53">
        <x:f t="shared" si="2007"/>
        <x:v>9</x:v>
      </x:c>
      <x:c r="K10771" s="53">
        <x:f t="shared" si="2008"/>
        <x:v>30</x:v>
      </x:c>
      <x:c r="L10771" s="53">
        <x:f t="shared" si="2009"/>
        <x:v>55</x:v>
      </x:c>
      <x:c r="M10771" s="54">
        <x:f t="shared" si="2010"/>
        <x:v>8913.6321382499154</x:v>
      </x:c>
      <x:c r="N10771" s="54">
        <x:f t="shared" si="2011"/>
        <x:v>5.6900223182291079</x:v>
      </x:c>
      <x:c r="O10771" s="55">
        <x:f t="shared" si="2012"/>
        <x:v>240646</x:v>
      </x:c>
      <x:c r="P10771" s="55">
        <x:f t="shared" si="2013"/>
        <x:v>44440</x:v>
      </x:c>
      <x:c r="Q10771" s="55">
        <x:f t="shared" si="2014"/>
        <x:v>167250.55795572771</x:v>
      </x:c>
      <x:c r="R10771" s="55">
        <x:f t="shared" si="2015"/>
        <x:v>8955.4420442722912</x:v>
      </x:c>
      <x:c r="S10771" s="1" t="str">
        <x:f t="shared" si="2016"/>
        <x:v>NO</x:v>
      </x:c>
      <x:c r="T10771" s="1">
        <x:f t="shared" si="2017"/>
        <x:v>-9.9999999999999997E+98</x:v>
      </x:c>
    </x:row>
    <x:row r="10772">
      <x:c r="A10772" s="1"/>
      <x:c r="B10772" s="1"/>
      <x:c r="C10772" s="1"/>
      <x:c r="D10772" s="1"/>
      <x:c r="E10772" s="1"/>
      <x:c r="F10772" s="1"/>
      <x:c r="G10772" s="1"/>
      <x:c r="H10772" s="1"/>
      <x:c r="I10772" s="53">
        <x:f t="shared" si="2006"/>
        <x:v>16</x:v>
      </x:c>
      <x:c r="J10772" s="53">
        <x:f t="shared" si="2007"/>
        <x:v>10</x:v>
      </x:c>
      <x:c r="K10772" s="53">
        <x:f t="shared" si="2008"/>
        <x:v>0</x:v>
      </x:c>
      <x:c r="L10772" s="53">
        <x:f t="shared" si="2009"/>
        <x:v>26</x:v>
      </x:c>
      <x:c r="M10772" s="54">
        <x:f t="shared" si="2010"/>
        <x:v>7000.7864636133054</x:v>
      </x:c>
      <x:c r="N10772" s="54">
        <x:f t="shared" si="2011"/>
        <x:v>4.3616572663981286</x:v>
      </x:c>
      <x:c r="O10772" s="55">
        <x:f t="shared" si="2012"/>
        <x:v>161740</x:v>
      </x:c>
      <x:c r="P10772" s="55">
        <x:f t="shared" si="2013"/>
        <x:v>18480</x:v>
      </x:c>
      <x:c r="Q10772" s="55">
        <x:f t="shared" si="2014"/>
        <x:v>134041.4316599532</x:v>
      </x:c>
      <x:c r="R10772" s="55">
        <x:f t="shared" si="2015"/>
        <x:v>-10781.431659953203</x:v>
      </x:c>
      <x:c r="S10772" s="1" t="str">
        <x:f t="shared" si="2016"/>
        <x:v>NO</x:v>
      </x:c>
      <x:c r="T10772" s="1">
        <x:f t="shared" si="2017"/>
        <x:v>-9.9999999999999997E+98</x:v>
      </x:c>
    </x:row>
    <x:row r="10773">
      <x:c r="A10773" s="1"/>
      <x:c r="B10773" s="1"/>
      <x:c r="C10773" s="1"/>
      <x:c r="D10773" s="1"/>
      <x:c r="E10773" s="1"/>
      <x:c r="F10773" s="1"/>
      <x:c r="G10773" s="1"/>
      <x:c r="H10773" s="1"/>
      <x:c r="I10773" s="53">
        <x:f t="shared" si="2006"/>
        <x:v>16</x:v>
      </x:c>
      <x:c r="J10773" s="53">
        <x:f t="shared" si="2007"/>
        <x:v>10</x:v>
      </x:c>
      <x:c r="K10773" s="53">
        <x:f t="shared" si="2008"/>
        <x:v>1</x:v>
      </x:c>
      <x:c r="L10773" s="53">
        <x:f t="shared" si="2009"/>
        <x:v>27</x:v>
      </x:c>
      <x:c r="M10773" s="54">
        <x:f t="shared" si="2010"/>
        <x:v>7046.3489636133054</x:v>
      </x:c>
      <x:c r="N10773" s="54">
        <x:f t="shared" si="2011"/>
        <x:v>4.3932978913981291</x:v>
      </x:c>
      <x:c r="O10773" s="55">
        <x:f t="shared" si="2012"/>
        <x:v>164440</x:v>
      </x:c>
      <x:c r="P10773" s="55">
        <x:f t="shared" si="2013"/>
        <x:v>19360</x:v>
      </x:c>
      <x:c r="Q10773" s="55">
        <x:f t="shared" si="2014"/>
        <x:v>134832.4472849532</x:v>
      </x:c>
      <x:c r="R10773" s="55">
        <x:f t="shared" si="2015"/>
        <x:v>-9752.4472849532031</x:v>
      </x:c>
      <x:c r="S10773" s="1" t="str">
        <x:f t="shared" si="2016"/>
        <x:v>NO</x:v>
      </x:c>
      <x:c r="T10773" s="1">
        <x:f t="shared" si="2017"/>
        <x:v>-9.9999999999999997E+98</x:v>
      </x:c>
    </x:row>
    <x:row r="10774">
      <x:c r="A10774" s="1"/>
      <x:c r="B10774" s="1"/>
      <x:c r="C10774" s="1"/>
      <x:c r="D10774" s="1"/>
      <x:c r="E10774" s="1"/>
      <x:c r="F10774" s="1"/>
      <x:c r="G10774" s="1"/>
      <x:c r="H10774" s="1"/>
      <x:c r="I10774" s="53">
        <x:f t="shared" si="2006"/>
        <x:v>16</x:v>
      </x:c>
      <x:c r="J10774" s="53">
        <x:f t="shared" si="2007"/>
        <x:v>10</x:v>
      </x:c>
      <x:c r="K10774" s="53">
        <x:f t="shared" si="2008"/>
        <x:v>2</x:v>
      </x:c>
      <x:c r="L10774" s="53">
        <x:f t="shared" si="2009"/>
        <x:v>28</x:v>
      </x:c>
      <x:c r="M10774" s="54">
        <x:f t="shared" si="2010"/>
        <x:v>7093.0505261133058</x:v>
      </x:c>
      <x:c r="N10774" s="54">
        <x:f t="shared" si="2011"/>
        <x:v>4.4257295320231291</x:v>
      </x:c>
      <x:c r="O10774" s="55">
        <x:f t="shared" si="2012"/>
        <x:v>167140</x:v>
      </x:c>
      <x:c r="P10774" s="55">
        <x:f t="shared" si="2013"/>
        <x:v>20240</x:v>
      </x:c>
      <x:c r="Q10774" s="55">
        <x:f t="shared" si="2014"/>
        <x:v>135643.2383005782</x:v>
      </x:c>
      <x:c r="R10774" s="55">
        <x:f t="shared" si="2015"/>
        <x:v>-8743.2383005782031</x:v>
      </x:c>
      <x:c r="S10774" s="1" t="str">
        <x:f t="shared" si="2016"/>
        <x:v>NO</x:v>
      </x:c>
      <x:c r="T10774" s="1">
        <x:f t="shared" si="2017"/>
        <x:v>-9.9999999999999997E+98</x:v>
      </x:c>
    </x:row>
    <x:row r="10775">
      <x:c r="A10775" s="1"/>
      <x:c r="B10775" s="1"/>
      <x:c r="C10775" s="1"/>
      <x:c r="D10775" s="1"/>
      <x:c r="E10775" s="1"/>
      <x:c r="F10775" s="1"/>
      <x:c r="G10775" s="1"/>
      <x:c r="H10775" s="1"/>
      <x:c r="I10775" s="53">
        <x:f t="shared" si="2006"/>
        <x:v>16</x:v>
      </x:c>
      <x:c r="J10775" s="53">
        <x:f t="shared" si="2007"/>
        <x:v>10</x:v>
      </x:c>
      <x:c r="K10775" s="53">
        <x:f t="shared" si="2008"/>
        <x:v>3</x:v>
      </x:c>
      <x:c r="L10775" s="53">
        <x:f t="shared" si="2009"/>
        <x:v>29</x:v>
      </x:c>
      <x:c r="M10775" s="54">
        <x:f t="shared" si="2010"/>
        <x:v>7140.9125085351807</x:v>
      </x:c>
      <x:c r="N10775" s="54">
        <x:f t="shared" si="2011"/>
        <x:v>4.4589670198160976</x:v>
      </x:c>
      <x:c r="O10775" s="55">
        <x:f t="shared" si="2012"/>
        <x:v>169840</x:v>
      </x:c>
      <x:c r="P10775" s="55">
        <x:f t="shared" si="2013"/>
        <x:v>21120</x:v>
      </x:c>
      <x:c r="Q10775" s="55">
        <x:f t="shared" si="2014"/>
        <x:v>136474.17549540242</x:v>
      </x:c>
      <x:c r="R10775" s="55">
        <x:f t="shared" si="2015"/>
        <x:v>-7754.1754954024218</x:v>
      </x:c>
      <x:c r="S10775" s="1" t="str">
        <x:f t="shared" si="2016"/>
        <x:v>NO</x:v>
      </x:c>
      <x:c r="T10775" s="1">
        <x:f t="shared" si="2017"/>
        <x:v>-9.9999999999999997E+98</x:v>
      </x:c>
    </x:row>
    <x:row r="10776">
      <x:c r="A10776" s="1"/>
      <x:c r="B10776" s="1"/>
      <x:c r="C10776" s="1"/>
      <x:c r="D10776" s="1"/>
      <x:c r="E10776" s="1"/>
      <x:c r="F10776" s="1"/>
      <x:c r="G10776" s="1"/>
      <x:c r="H10776" s="1"/>
      <x:c r="I10776" s="53">
        <x:f t="shared" si="2006"/>
        <x:v>16</x:v>
      </x:c>
      <x:c r="J10776" s="53">
        <x:f t="shared" si="2007"/>
        <x:v>10</x:v>
      </x:c>
      <x:c r="K10776" s="53">
        <x:f t="shared" si="2008"/>
        <x:v>4</x:v>
      </x:c>
      <x:c r="L10776" s="53">
        <x:f t="shared" si="2009"/>
        <x:v>30</x:v>
      </x:c>
      <x:c r="M10776" s="54">
        <x:f t="shared" si="2010"/>
        <x:v>7189.9566242578367</x:v>
      </x:c>
      <x:c r="N10776" s="54">
        <x:f t="shared" si="2011"/>
        <x:v>4.4930254335123863</x:v>
      </x:c>
      <x:c r="O10776" s="55">
        <x:f t="shared" si="2012"/>
        <x:v>172540</x:v>
      </x:c>
      <x:c r="P10776" s="55">
        <x:f t="shared" si="2013"/>
        <x:v>22000</x:v>
      </x:c>
      <x:c r="Q10776" s="55">
        <x:f t="shared" si="2014"/>
        <x:v>137325.63583780965</x:v>
      </x:c>
      <x:c r="R10776" s="55">
        <x:f t="shared" si="2015"/>
        <x:v>-6785.6358378096484</x:v>
      </x:c>
      <x:c r="S10776" s="1" t="str">
        <x:f t="shared" si="2016"/>
        <x:v>NO</x:v>
      </x:c>
      <x:c r="T10776" s="1">
        <x:f t="shared" si="2017"/>
        <x:v>-9.9999999999999997E+98</x:v>
      </x:c>
    </x:row>
    <x:row r="10777">
      <x:c r="A10777" s="1"/>
      <x:c r="B10777" s="1"/>
      <x:c r="C10777" s="1"/>
      <x:c r="D10777" s="1"/>
      <x:c r="E10777" s="1"/>
      <x:c r="F10777" s="1"/>
      <x:c r="G10777" s="1"/>
      <x:c r="H10777" s="1"/>
      <x:c r="I10777" s="53">
        <x:f t="shared" si="2006"/>
        <x:v>16</x:v>
      </x:c>
      <x:c r="J10777" s="53">
        <x:f t="shared" si="2007"/>
        <x:v>10</x:v>
      </x:c>
      <x:c r="K10777" s="53">
        <x:f t="shared" si="2008"/>
        <x:v>5</x:v>
      </x:c>
      <x:c r="L10777" s="53">
        <x:f t="shared" si="2009"/>
        <x:v>31</x:v>
      </x:c>
      <x:c r="M10777" s="54">
        <x:f t="shared" si="2010"/>
        <x:v>7240.20494817904</x:v>
      </x:c>
      <x:c r="N10777" s="54">
        <x:f t="shared" si="2011"/>
        <x:v>4.5279201029021108</x:v>
      </x:c>
      <x:c r="O10777" s="55">
        <x:f t="shared" si="2012"/>
        <x:v>175240</x:v>
      </x:c>
      <x:c r="P10777" s="55">
        <x:f t="shared" si="2013"/>
        <x:v>22880</x:v>
      </x:c>
      <x:c r="Q10777" s="55">
        <x:f t="shared" si="2014"/>
        <x:v>138198.00257255277</x:v>
      </x:c>
      <x:c r="R10777" s="55">
        <x:f t="shared" si="2015"/>
        <x:v>-5838.0025725527667</x:v>
      </x:c>
      <x:c r="S10777" s="1" t="str">
        <x:f t="shared" si="2016"/>
        <x:v>NO</x:v>
      </x:c>
      <x:c r="T10777" s="1">
        <x:f t="shared" si="2017"/>
        <x:v>-9.9999999999999997E+98</x:v>
      </x:c>
    </x:row>
    <x:row r="10778">
      <x:c r="A10778" s="1"/>
      <x:c r="B10778" s="1"/>
      <x:c r="C10778" s="1"/>
      <x:c r="D10778" s="1"/>
      <x:c r="E10778" s="1"/>
      <x:c r="F10778" s="1"/>
      <x:c r="G10778" s="1"/>
      <x:c r="H10778" s="1"/>
      <x:c r="I10778" s="53">
        <x:f t="shared" si="2006"/>
        <x:v>16</x:v>
      </x:c>
      <x:c r="J10778" s="53">
        <x:f t="shared" si="2007"/>
        <x:v>10</x:v>
      </x:c>
      <x:c r="K10778" s="53">
        <x:f t="shared" si="2008"/>
        <x:v>6</x:v>
      </x:c>
      <x:c r="L10778" s="53">
        <x:f t="shared" si="2009"/>
        <x:v>32</x:v>
      </x:c>
      <x:c r="M10778" s="54">
        <x:f t="shared" si="2010"/>
        <x:v>7291.6799223606731</x:v>
      </x:c>
      <x:c r="N10778" s="54">
        <x:f t="shared" si="2011"/>
        <x:v>4.5636666127504677</x:v>
      </x:c>
      <x:c r="O10778" s="55">
        <x:f t="shared" si="2012"/>
        <x:v>177940</x:v>
      </x:c>
      <x:c r="P10778" s="55">
        <x:f t="shared" si="2013"/>
        <x:v>23760</x:v>
      </x:c>
      <x:c r="Q10778" s="55">
        <x:f t="shared" si="2014"/>
        <x:v>139091.66531876169</x:v>
      </x:c>
      <x:c r="R10778" s="55">
        <x:f t="shared" si="2015"/>
        <x:v>-4911.6653187616903</x:v>
      </x:c>
      <x:c r="S10778" s="1" t="str">
        <x:f t="shared" si="2016"/>
        <x:v>NO</x:v>
      </x:c>
      <x:c r="T10778" s="1">
        <x:f t="shared" si="2017"/>
        <x:v>-9.9999999999999997E+98</x:v>
      </x:c>
    </x:row>
    <x:row r="10779">
      <x:c r="A10779" s="1"/>
      <x:c r="B10779" s="1"/>
      <x:c r="C10779" s="1"/>
      <x:c r="D10779" s="1"/>
      <x:c r="E10779" s="1"/>
      <x:c r="F10779" s="1"/>
      <x:c r="G10779" s="1"/>
      <x:c r="H10779" s="1"/>
      <x:c r="I10779" s="53">
        <x:f t="shared" si="2006"/>
        <x:v>16</x:v>
      </x:c>
      <x:c r="J10779" s="53">
        <x:f t="shared" si="2007"/>
        <x:v>10</x:v>
      </x:c>
      <x:c r="K10779" s="53">
        <x:f t="shared" si="2008"/>
        <x:v>7</x:v>
      </x:c>
      <x:c r="L10779" s="53">
        <x:f t="shared" si="2009"/>
        <x:v>33</x:v>
      </x:c>
      <x:c r="M10779" s="54">
        <x:f t="shared" si="2010"/>
        <x:v>7344.404361758634</x:v>
      </x:c>
      <x:c r="N10779" s="54">
        <x:f t="shared" si="2011"/>
        <x:v>4.600280806776829</x:v>
      </x:c>
      <x:c r="O10779" s="55">
        <x:f t="shared" si="2012"/>
        <x:v>180640</x:v>
      </x:c>
      <x:c r="P10779" s="55">
        <x:f t="shared" si="2013"/>
        <x:v>24640</x:v>
      </x:c>
      <x:c r="Q10779" s="55">
        <x:f t="shared" si="2014"/>
        <x:v>140007.02016942072</x:v>
      </x:c>
      <x:c r="R10779" s="55">
        <x:f t="shared" si="2015"/>
        <x:v>-4007.0201694207208</x:v>
      </x:c>
      <x:c r="S10779" s="1" t="str">
        <x:f t="shared" si="2016"/>
        <x:v>NO</x:v>
      </x:c>
      <x:c r="T10779" s="1">
        <x:f t="shared" si="2017"/>
        <x:v>-9.9999999999999997E+98</x:v>
      </x:c>
    </x:row>
    <x:row r="10780">
      <x:c r="A10780" s="1"/>
      <x:c r="B10780" s="1"/>
      <x:c r="C10780" s="1"/>
      <x:c r="D10780" s="1"/>
      <x:c r="E10780" s="1"/>
      <x:c r="F10780" s="1"/>
      <x:c r="G10780" s="1"/>
      <x:c r="H10780" s="1"/>
      <x:c r="I10780" s="53">
        <x:f t="shared" si="2006"/>
        <x:v>16</x:v>
      </x:c>
      <x:c r="J10780" s="53">
        <x:f t="shared" si="2007"/>
        <x:v>10</x:v>
      </x:c>
      <x:c r="K10780" s="53">
        <x:f t="shared" si="2008"/>
        <x:v>8</x:v>
      </x:c>
      <x:c r="L10780" s="53">
        <x:f t="shared" si="2009"/>
        <x:v>34</x:v>
      </x:c>
      <x:c r="M10780" s="54">
        <x:f t="shared" si="2010"/>
        <x:v>7398.4014600386135</x:v>
      </x:c>
      <x:c r="N10780" s="54">
        <x:f t="shared" si="2011"/>
        <x:v>4.6377787916934814</x:v>
      </x:c>
      <x:c r="O10780" s="55">
        <x:f t="shared" si="2012"/>
        <x:v>183340</x:v>
      </x:c>
      <x:c r="P10780" s="55">
        <x:f t="shared" si="2013"/>
        <x:v>25520</x:v>
      </x:c>
      <x:c r="Q10780" s="55">
        <x:f t="shared" si="2014"/>
        <x:v>140944.46979233704</x:v>
      </x:c>
      <x:c r="R10780" s="55">
        <x:f t="shared" si="2015"/>
        <x:v>-3124.4697923370404</x:v>
      </x:c>
      <x:c r="S10780" s="1" t="str">
        <x:f t="shared" si="2016"/>
        <x:v>NO</x:v>
      </x:c>
      <x:c r="T10780" s="1">
        <x:f t="shared" si="2017"/>
        <x:v>-9.9999999999999997E+98</x:v>
      </x:c>
    </x:row>
    <x:row r="10781">
      <x:c r="A10781" s="1"/>
      <x:c r="B10781" s="1"/>
      <x:c r="C10781" s="1"/>
      <x:c r="D10781" s="1"/>
      <x:c r="E10781" s="1"/>
      <x:c r="F10781" s="1"/>
      <x:c r="G10781" s="1"/>
      <x:c r="H10781" s="1"/>
      <x:c r="I10781" s="53">
        <x:f t="shared" si="2006"/>
        <x:v>16</x:v>
      </x:c>
      <x:c r="J10781" s="53">
        <x:f t="shared" si="2007"/>
        <x:v>10</x:v>
      </x:c>
      <x:c r="K10781" s="53">
        <x:f t="shared" si="2008"/>
        <x:v>9</x:v>
      </x:c>
      <x:c r="L10781" s="53">
        <x:f t="shared" si="2009"/>
        <x:v>35</x:v>
      </x:c>
      <x:c r="M10781" s="54">
        <x:f t="shared" si="2010"/>
        <x:v>7453.6947954790085</x:v>
      </x:c>
      <x:c r="N10781" s="54">
        <x:f t="shared" si="2011"/>
        <x:v>4.6761769413048668</x:v>
      </x:c>
      <x:c r="O10781" s="55">
        <x:f t="shared" si="2012"/>
        <x:v>186040</x:v>
      </x:c>
      <x:c r="P10781" s="55">
        <x:f t="shared" si="2013"/>
        <x:v>26400</x:v>
      </x:c>
      <x:c r="Q10781" s="55">
        <x:f t="shared" si="2014"/>
        <x:v>141904.42353262167</x:v>
      </x:c>
      <x:c r="R10781" s="55">
        <x:f t="shared" si="2015"/>
        <x:v>-2264.4235326216731</x:v>
      </x:c>
      <x:c r="S10781" s="1" t="str">
        <x:f t="shared" si="2016"/>
        <x:v>NO</x:v>
      </x:c>
      <x:c r="T10781" s="1">
        <x:f t="shared" si="2017"/>
        <x:v>-9.9999999999999997E+98</x:v>
      </x:c>
    </x:row>
    <x:row r="10782">
      <x:c r="A10782" s="1"/>
      <x:c r="B10782" s="1"/>
      <x:c r="C10782" s="1"/>
      <x:c r="D10782" s="1"/>
      <x:c r="E10782" s="1"/>
      <x:c r="F10782" s="1"/>
      <x:c r="G10782" s="1"/>
      <x:c r="H10782" s="1"/>
      <x:c r="I10782" s="53">
        <x:f t="shared" si="2006"/>
        <x:v>16</x:v>
      </x:c>
      <x:c r="J10782" s="53">
        <x:f t="shared" si="2007"/>
        <x:v>10</x:v>
      </x:c>
      <x:c r="K10782" s="53">
        <x:f t="shared" si="2008"/>
        <x:v>10</x:v>
      </x:c>
      <x:c r="L10782" s="53">
        <x:f t="shared" si="2009"/>
        <x:v>36</x:v>
      </x:c>
      <x:c r="M10782" s="54">
        <x:f t="shared" si="2010"/>
        <x:v>7510.3083369622209</x:v>
      </x:c>
      <x:c r="N10782" s="54">
        <x:f t="shared" si="2011"/>
        <x:v>4.7154919006682086</x:v>
      </x:c>
      <x:c r="O10782" s="55">
        <x:f t="shared" si="2012"/>
        <x:v>188740</x:v>
      </x:c>
      <x:c r="P10782" s="55">
        <x:f t="shared" si="2013"/>
        <x:v>27280</x:v>
      </x:c>
      <x:c r="Q10782" s="55">
        <x:f t="shared" si="2014"/>
        <x:v>142887.29751670524</x:v>
      </x:c>
      <x:c r="R10782" s="55">
        <x:f t="shared" si="2015"/>
        <x:v>-1427.2975167052355</x:v>
      </x:c>
      <x:c r="S10782" s="1" t="str">
        <x:f t="shared" si="2016"/>
        <x:v>NO</x:v>
      </x:c>
      <x:c r="T10782" s="1">
        <x:f t="shared" si="2017"/>
        <x:v>-9.9999999999999997E+98</x:v>
      </x:c>
    </x:row>
    <x:row r="10783">
      <x:c r="A10783" s="1"/>
      <x:c r="B10783" s="1"/>
      <x:c r="C10783" s="1"/>
      <x:c r="D10783" s="1"/>
      <x:c r="E10783" s="1"/>
      <x:c r="F10783" s="1"/>
      <x:c r="G10783" s="1"/>
      <x:c r="H10783" s="1"/>
      <x:c r="I10783" s="53">
        <x:f t="shared" si="2006"/>
        <x:v>16</x:v>
      </x:c>
      <x:c r="J10783" s="53">
        <x:f t="shared" si="2007"/>
        <x:v>10</x:v>
      </x:c>
      <x:c r="K10783" s="53">
        <x:f t="shared" si="2008"/>
        <x:v>11</x:v>
      </x:c>
      <x:c r="L10783" s="53">
        <x:f t="shared" si="2009"/>
        <x:v>37</x:v>
      </x:c>
      <x:c r="M10783" s="54">
        <x:f t="shared" si="2010"/>
        <x:v>7568.2664500556602</x:v>
      </x:c>
      <x:c r="N10783" s="54">
        <x:f t="shared" si="2011"/>
        <x:v>4.7557405903164307</x:v>
      </x:c>
      <x:c r="O10783" s="55">
        <x:f t="shared" si="2012"/>
        <x:v>191440</x:v>
      </x:c>
      <x:c r="P10783" s="55">
        <x:f t="shared" si="2013"/>
        <x:v>28160</x:v>
      </x:c>
      <x:c r="Q10783" s="55">
        <x:f t="shared" si="2014"/>
        <x:v>143893.51475791077</x:v>
      </x:c>
      <x:c r="R10783" s="55">
        <x:f t="shared" si="2015"/>
        <x:v>-613.51475791077246</x:v>
      </x:c>
      <x:c r="S10783" s="1" t="str">
        <x:f t="shared" si="2016"/>
        <x:v>NO</x:v>
      </x:c>
      <x:c r="T10783" s="1">
        <x:f t="shared" si="2017"/>
        <x:v>-9.9999999999999997E+98</x:v>
      </x:c>
    </x:row>
    <x:row r="10784">
      <x:c r="A10784" s="1"/>
      <x:c r="B10784" s="1"/>
      <x:c r="C10784" s="1"/>
      <x:c r="D10784" s="1"/>
      <x:c r="E10784" s="1"/>
      <x:c r="F10784" s="1"/>
      <x:c r="G10784" s="1"/>
      <x:c r="H10784" s="1"/>
      <x:c r="I10784" s="53">
        <x:f t="shared" si="2006"/>
        <x:v>16</x:v>
      </x:c>
      <x:c r="J10784" s="53">
        <x:f t="shared" si="2007"/>
        <x:v>10</x:v>
      </x:c>
      <x:c r="K10784" s="53">
        <x:f t="shared" si="2008"/>
        <x:v>12</x:v>
      </x:c>
      <x:c r="L10784" s="53">
        <x:f t="shared" si="2009"/>
        <x:v>38</x:v>
      </x:c>
      <x:c r="M10784" s="54">
        <x:f t="shared" si="2010"/>
        <x:v>7627.5939031837243</x:v>
      </x:c>
      <x:c r="N10784" s="54">
        <x:f t="shared" si="2011"/>
        <x:v>4.7969402105442533</x:v>
      </x:c>
      <x:c r="O10784" s="55">
        <x:f t="shared" si="2012"/>
        <x:v>194140</x:v>
      </x:c>
      <x:c r="P10784" s="55">
        <x:f t="shared" si="2013"/>
        <x:v>29040</x:v>
      </x:c>
      <x:c r="Q10784" s="55">
        <x:f t="shared" si="2014"/>
        <x:v>144923.50526360632</x:v>
      </x:c>
      <x:c r="R10784" s="55">
        <x:f t="shared" si="2015"/>
        <x:v>176.4947363936808</x:v>
      </x:c>
      <x:c r="S10784" s="1" t="str">
        <x:f t="shared" si="2016"/>
        <x:v>NO</x:v>
      </x:c>
      <x:c r="T10784" s="1">
        <x:f t="shared" si="2017"/>
        <x:v>-9.9999999999999997E+98</x:v>
      </x:c>
    </x:row>
    <x:row r="10785">
      <x:c r="A10785" s="1"/>
      <x:c r="B10785" s="1"/>
      <x:c r="C10785" s="1"/>
      <x:c r="D10785" s="1"/>
      <x:c r="E10785" s="1"/>
      <x:c r="F10785" s="1"/>
      <x:c r="G10785" s="1"/>
      <x:c r="H10785" s="1"/>
      <x:c r="I10785" s="53">
        <x:f t="shared" si="2006"/>
        <x:v>16</x:v>
      </x:c>
      <x:c r="J10785" s="53">
        <x:f t="shared" si="2007"/>
        <x:v>10</x:v>
      </x:c>
      <x:c r="K10785" s="53">
        <x:f t="shared" si="2008"/>
        <x:v>13</x:v>
      </x:c>
      <x:c r="L10785" s="53">
        <x:f t="shared" si="2009"/>
        <x:v>39</x:v>
      </x:c>
      <x:c r="M10785" s="54">
        <x:f t="shared" si="2010"/>
        <x:v>7688.3158738921084</x:v>
      </x:c>
      <x:c r="N10785" s="54">
        <x:f t="shared" si="2011"/>
        <x:v>4.8391082457584087</x:v>
      </x:c>
      <x:c r="O10785" s="55">
        <x:f t="shared" si="2012"/>
        <x:v>196840</x:v>
      </x:c>
      <x:c r="P10785" s="55">
        <x:f t="shared" si="2013"/>
        <x:v>29920</x:v>
      </x:c>
      <x:c r="Q10785" s="55">
        <x:f t="shared" si="2014"/>
        <x:v>145977.70614396021</x:v>
      </x:c>
      <x:c r="R10785" s="55">
        <x:f t="shared" si="2015"/>
        <x:v>942.29385603978881</x:v>
      </x:c>
      <x:c r="S10785" s="1" t="str">
        <x:f t="shared" si="2016"/>
        <x:v>NO</x:v>
      </x:c>
      <x:c r="T10785" s="1">
        <x:f t="shared" si="2017"/>
        <x:v>-9.9999999999999997E+98</x:v>
      </x:c>
    </x:row>
    <x:row r="10786">
      <x:c r="A10786" s="1"/>
      <x:c r="B10786" s="1"/>
      <x:c r="C10786" s="1"/>
      <x:c r="D10786" s="1"/>
      <x:c r="E10786" s="1"/>
      <x:c r="F10786" s="1"/>
      <x:c r="G10786" s="1"/>
      <x:c r="H10786" s="1"/>
      <x:c r="I10786" s="53">
        <x:f t="shared" si="2006"/>
        <x:v>16</x:v>
      </x:c>
      <x:c r="J10786" s="53">
        <x:f t="shared" si="2007"/>
        <x:v>10</x:v>
      </x:c>
      <x:c r="K10786" s="53">
        <x:f t="shared" si="2008"/>
        <x:v>14</x:v>
      </x:c>
      <x:c r="L10786" s="53">
        <x:f t="shared" si="2009"/>
        <x:v>40</x:v>
      </x:c>
      <x:c r="M10786" s="54">
        <x:f t="shared" si="2010"/>
        <x:v>7750.4579552057703</x:v>
      </x:c>
      <x:c r="N10786" s="54">
        <x:f t="shared" si="2011"/>
        <x:v>4.8822624688928959</x:v>
      </x:c>
      <x:c r="O10786" s="55">
        <x:f t="shared" si="2012"/>
        <x:v>199540</x:v>
      </x:c>
      <x:c r="P10786" s="55">
        <x:f t="shared" si="2013"/>
        <x:v>30800</x:v>
      </x:c>
      <x:c r="Q10786" s="55">
        <x:f t="shared" si="2014"/>
        <x:v>147056.5617223224</x:v>
      </x:c>
      <x:c r="R10786" s="55">
        <x:f t="shared" si="2015"/>
        <x:v>1683.4382776776038</x:v>
      </x:c>
      <x:c r="S10786" s="1" t="str">
        <x:f t="shared" si="2016"/>
        <x:v>NO</x:v>
      </x:c>
      <x:c r="T10786" s="1">
        <x:f t="shared" si="2017"/>
        <x:v>-9.9999999999999997E+98</x:v>
      </x:c>
    </x:row>
    <x:row r="10787">
      <x:c r="A10787" s="1"/>
      <x:c r="B10787" s="1"/>
      <x:c r="C10787" s="1"/>
      <x:c r="D10787" s="1"/>
      <x:c r="E10787" s="1"/>
      <x:c r="F10787" s="1"/>
      <x:c r="G10787" s="1"/>
      <x:c r="H10787" s="1"/>
      <x:c r="I10787" s="53">
        <x:f t="shared" si="2006"/>
        <x:v>16</x:v>
      </x:c>
      <x:c r="J10787" s="53">
        <x:f t="shared" si="2007"/>
        <x:v>10</x:v>
      </x:c>
      <x:c r="K10787" s="53">
        <x:f t="shared" si="2008"/>
        <x:v>15</x:v>
      </x:c>
      <x:c r="L10787" s="53">
        <x:f t="shared" si="2009"/>
        <x:v>41</x:v>
      </x:c>
      <x:c r="M10787" s="54">
        <x:f t="shared" si="2010"/>
        <x:v>7814.0461620819169</x:v>
      </x:c>
      <x:c r="N10787" s="54">
        <x:f t="shared" si="2011"/>
        <x:v>4.9264209458902197</x:v>
      </x:c>
      <x:c r="O10787" s="55">
        <x:f t="shared" si="2012"/>
        <x:v>202240</x:v>
      </x:c>
      <x:c r="P10787" s="55">
        <x:f t="shared" si="2013"/>
        <x:v>31680</x:v>
      </x:c>
      <x:c r="Q10787" s="55">
        <x:f t="shared" si="2014"/>
        <x:v>148160.5236472555</x:v>
      </x:c>
      <x:c r="R10787" s="55">
        <x:f t="shared" si="2015"/>
        <x:v>2399.4763527445029</x:v>
      </x:c>
      <x:c r="S10787" s="1" t="str">
        <x:f t="shared" si="2016"/>
        <x:v>NO</x:v>
      </x:c>
      <x:c r="T10787" s="1">
        <x:f t="shared" si="2017"/>
        <x:v>-9.9999999999999997E+98</x:v>
      </x:c>
    </x:row>
    <x:row r="10788">
      <x:c r="A10788" s="1"/>
      <x:c r="B10788" s="1"/>
      <x:c r="C10788" s="1"/>
      <x:c r="D10788" s="1"/>
      <x:c r="E10788" s="1"/>
      <x:c r="F10788" s="1"/>
      <x:c r="G10788" s="1"/>
      <x:c r="H10788" s="1"/>
      <x:c r="I10788" s="53">
        <x:f t="shared" si="2006"/>
        <x:v>16</x:v>
      </x:c>
      <x:c r="J10788" s="53">
        <x:f t="shared" si="2007"/>
        <x:v>10</x:v>
      </x:c>
      <x:c r="K10788" s="53">
        <x:f t="shared" si="2008"/>
        <x:v>16</x:v>
      </x:c>
      <x:c r="L10788" s="53">
        <x:f t="shared" si="2009"/>
        <x:v>42</x:v>
      </x:c>
      <x:c r="M10788" s="54">
        <x:f t="shared" si="2010"/>
        <x:v>7879.1069379594055</x:v>
      </x:c>
      <x:c r="N10788" s="54">
        <x:f t="shared" si="2011"/>
        <x:v>4.9716020402495875</x:v>
      </x:c>
      <x:c r="O10788" s="55">
        <x:f t="shared" si="2012"/>
        <x:v>204940</x:v>
      </x:c>
      <x:c r="P10788" s="55">
        <x:f t="shared" si="2013"/>
        <x:v>32560</x:v>
      </x:c>
      <x:c r="Q10788" s="55">
        <x:f t="shared" si="2014"/>
        <x:v>149290.05100623966</x:v>
      </x:c>
      <x:c r="R10788" s="55">
        <x:f t="shared" si="2015"/>
        <x:v>3089.9489937603357</x:v>
      </x:c>
      <x:c r="S10788" s="1" t="str">
        <x:f t="shared" si="2016"/>
        <x:v>NO</x:v>
      </x:c>
      <x:c r="T10788" s="1">
        <x:f t="shared" si="2017"/>
        <x:v>-9.9999999999999997E+98</x:v>
      </x:c>
    </x:row>
    <x:row r="10789">
      <x:c r="A10789" s="1"/>
      <x:c r="B10789" s="1"/>
      <x:c r="C10789" s="1"/>
      <x:c r="D10789" s="1"/>
      <x:c r="E10789" s="1"/>
      <x:c r="F10789" s="1"/>
      <x:c r="G10789" s="1"/>
      <x:c r="H10789" s="1"/>
      <x:c r="I10789" s="53">
        <x:f t="shared" si="2006"/>
        <x:v>16</x:v>
      </x:c>
      <x:c r="J10789" s="53">
        <x:f t="shared" si="2007"/>
        <x:v>10</x:v>
      </x:c>
      <x:c r="K10789" s="53">
        <x:f t="shared" si="2008"/>
        <x:v>17</x:v>
      </x:c>
      <x:c r="L10789" s="53">
        <x:f t="shared" si="2009"/>
        <x:v>43</x:v>
      </x:c>
      <x:c r="M10789" s="54">
        <x:f t="shared" si="2010"/>
        <x:v>7945.667161405946</x:v>
      </x:c>
      <x:c r="N10789" s="54">
        <x:f t="shared" si="2011"/>
        <x:v>5.017824417643018</x:v>
      </x:c>
      <x:c r="O10789" s="55">
        <x:f t="shared" si="2012"/>
        <x:v>207640</x:v>
      </x:c>
      <x:c r="P10789" s="55">
        <x:f t="shared" si="2013"/>
        <x:v>33440</x:v>
      </x:c>
      <x:c r="Q10789" s="55">
        <x:f t="shared" si="2014"/>
        <x:v>150445.61044107546</x:v>
      </x:c>
      <x:c r="R10789" s="55">
        <x:f t="shared" si="2015"/>
        <x:v>3754.3895589245367</x:v>
      </x:c>
      <x:c r="S10789" s="1" t="str">
        <x:f t="shared" si="2016"/>
        <x:v>NO</x:v>
      </x:c>
      <x:c r="T10789" s="1">
        <x:f t="shared" si="2017"/>
        <x:v>-9.9999999999999997E+98</x:v>
      </x:c>
    </x:row>
    <x:row r="10790">
      <x:c r="A10790" s="1"/>
      <x:c r="B10790" s="1"/>
      <x:c r="C10790" s="1"/>
      <x:c r="D10790" s="1"/>
      <x:c r="E10790" s="1"/>
      <x:c r="F10790" s="1"/>
      <x:c r="G10790" s="1"/>
      <x:c r="H10790" s="1"/>
      <x:c r="I10790" s="53">
        <x:f t="shared" si="2006"/>
        <x:v>16</x:v>
      </x:c>
      <x:c r="J10790" s="53">
        <x:f t="shared" si="2007"/>
        <x:v>10</x:v>
      </x:c>
      <x:c r="K10790" s="53">
        <x:f t="shared" si="2008"/>
        <x:v>18</x:v>
      </x:c>
      <x:c r="L10790" s="53">
        <x:f t="shared" si="2009"/>
        <x:v>44</x:v>
      </x:c>
      <x:c r="M10790" s="54">
        <x:f t="shared" si="2010"/>
        <x:v>8013.7541528645334</x:v>
      </x:c>
      <x:c r="N10790" s="54">
        <x:f t="shared" si="2011"/>
        <x:v>5.0651070506003704</x:v>
      </x:c>
      <x:c r="O10790" s="55">
        <x:f t="shared" si="2012"/>
        <x:v>210340</x:v>
      </x:c>
      <x:c r="P10790" s="55">
        <x:f t="shared" si="2013"/>
        <x:v>34320</x:v>
      </x:c>
      <x:c r="Q10790" s="55">
        <x:f t="shared" si="2014"/>
        <x:v>151627.67626500927</x:v>
      </x:c>
      <x:c r="R10790" s="55">
        <x:f t="shared" si="2015"/>
        <x:v>4392.3237349907286</x:v>
      </x:c>
      <x:c r="S10790" s="1" t="str">
        <x:f t="shared" si="2016"/>
        <x:v>NO</x:v>
      </x:c>
      <x:c r="T10790" s="1">
        <x:f t="shared" si="2017"/>
        <x:v>-9.9999999999999997E+98</x:v>
      </x:c>
    </x:row>
    <x:row r="10791">
      <x:c r="A10791" s="1"/>
      <x:c r="B10791" s="1"/>
      <x:c r="C10791" s="1"/>
      <x:c r="D10791" s="1"/>
      <x:c r="E10791" s="1"/>
      <x:c r="F10791" s="1"/>
      <x:c r="G10791" s="1"/>
      <x:c r="H10791" s="1"/>
      <x:c r="I10791" s="53">
        <x:f t="shared" si="2006"/>
        <x:v>16</x:v>
      </x:c>
      <x:c r="J10791" s="53">
        <x:f t="shared" si="2007"/>
        <x:v>10</x:v>
      </x:c>
      <x:c r="K10791" s="53">
        <x:f t="shared" si="2008"/>
        <x:v>19</x:v>
      </x:c>
      <x:c r="L10791" s="53">
        <x:f t="shared" si="2009"/>
        <x:v>45</x:v>
      </x:c>
      <x:c r="M10791" s="54">
        <x:f t="shared" si="2010"/>
        <x:v>8083.3956815005549</x:v>
      </x:c>
      <x:c r="N10791" s="54">
        <x:f t="shared" si="2011"/>
        <x:v>5.113469223264274</x:v>
      </x:c>
      <x:c r="O10791" s="55">
        <x:f t="shared" si="2012"/>
        <x:v>213040</x:v>
      </x:c>
      <x:c r="P10791" s="55">
        <x:f t="shared" si="2013"/>
        <x:v>35200</x:v>
      </x:c>
      <x:c r="Q10791" s="55">
        <x:f t="shared" si="2014"/>
        <x:v>152836.73058160685</x:v>
      </x:c>
      <x:c r="R10791" s="55">
        <x:f t="shared" si="2015"/>
        <x:v>5003.2694183931453</x:v>
      </x:c>
      <x:c r="S10791" s="1" t="str">
        <x:f t="shared" si="2016"/>
        <x:v>NO</x:v>
      </x:c>
      <x:c r="T10791" s="1">
        <x:f t="shared" si="2017"/>
        <x:v>-9.9999999999999997E+98</x:v>
      </x:c>
    </x:row>
    <x:row r="10792">
      <x:c r="A10792" s="1"/>
      <x:c r="B10792" s="1"/>
      <x:c r="C10792" s="1"/>
      <x:c r="D10792" s="1"/>
      <x:c r="E10792" s="1"/>
      <x:c r="F10792" s="1"/>
      <x:c r="G10792" s="1"/>
      <x:c r="H10792" s="1"/>
      <x:c r="I10792" s="53">
        <x:f t="shared" si="2006"/>
        <x:v>16</x:v>
      </x:c>
      <x:c r="J10792" s="53">
        <x:f t="shared" si="2007"/>
        <x:v>10</x:v>
      </x:c>
      <x:c r="K10792" s="53">
        <x:f t="shared" si="2008"/>
        <x:v>20</x:v>
      </x:c>
      <x:c r="L10792" s="53">
        <x:f t="shared" si="2009"/>
        <x:v>46</x:v>
      </x:c>
      <x:c r="M10792" s="54">
        <x:f t="shared" si="2010"/>
        <x:v>8154.619972151032</x:v>
      </x:c>
      <x:c r="N10792" s="54">
        <x:f t="shared" si="2011"/>
        <x:v>5.1629305362159945</x:v>
      </x:c>
      <x:c r="O10792" s="55">
        <x:f t="shared" si="2012"/>
        <x:v>215740</x:v>
      </x:c>
      <x:c r="P10792" s="55">
        <x:f t="shared" si="2013"/>
        <x:v>36080</x:v>
      </x:c>
      <x:c r="Q10792" s="55">
        <x:f t="shared" si="2014"/>
        <x:v>154073.26340539986</x:v>
      </x:c>
      <x:c r="R10792" s="55">
        <x:f t="shared" si="2015"/>
        <x:v>5586.7365946001373</x:v>
      </x:c>
      <x:c r="S10792" s="1" t="str">
        <x:f t="shared" si="2016"/>
        <x:v>NO</x:v>
      </x:c>
      <x:c r="T10792" s="1">
        <x:f t="shared" si="2017"/>
        <x:v>-9.9999999999999997E+98</x:v>
      </x:c>
    </x:row>
    <x:row r="10793">
      <x:c r="A10793" s="1"/>
      <x:c r="B10793" s="1"/>
      <x:c r="C10793" s="1"/>
      <x:c r="D10793" s="1"/>
      <x:c r="E10793" s="1"/>
      <x:c r="F10793" s="1"/>
      <x:c r="G10793" s="1"/>
      <x:c r="H10793" s="1"/>
      <x:c r="I10793" s="53">
        <x:f t="shared" si="2006"/>
        <x:v>16</x:v>
      </x:c>
      <x:c r="J10793" s="53">
        <x:f t="shared" si="2007"/>
        <x:v>10</x:v>
      </x:c>
      <x:c r="K10793" s="53">
        <x:f t="shared" si="2008"/>
        <x:v>21</x:v>
      </x:c>
      <x:c r="L10793" s="53">
        <x:f t="shared" si="2009"/>
        <x:v>47</x:v>
      </x:c>
      <x:c r="M10793" s="54">
        <x:f t="shared" si="2010"/>
        <x:v>8227.4557123774757</x:v>
      </x:c>
      <x:c r="N10793" s="54">
        <x:f t="shared" si="2011"/>
        <x:v>5.2135109113732474</x:v>
      </x:c>
      <x:c r="O10793" s="55">
        <x:f t="shared" si="2012"/>
        <x:v>218440</x:v>
      </x:c>
      <x:c r="P10793" s="55">
        <x:f t="shared" si="2013"/>
        <x:v>36960</x:v>
      </x:c>
      <x:c r="Q10793" s="55">
        <x:f t="shared" si="2014"/>
        <x:v>155337.77278433117</x:v>
      </x:c>
      <x:c r="R10793" s="55">
        <x:f t="shared" si="2015"/>
        <x:v>6142.2272156688268</x:v>
      </x:c>
      <x:c r="S10793" s="1" t="str">
        <x:f t="shared" si="2016"/>
        <x:v>NO</x:v>
      </x:c>
      <x:c r="T10793" s="1">
        <x:f t="shared" si="2017"/>
        <x:v>-9.9999999999999997E+98</x:v>
      </x:c>
    </x:row>
    <x:row r="10794">
      <x:c r="A10794" s="1"/>
      <x:c r="B10794" s="1"/>
      <x:c r="C10794" s="1"/>
      <x:c r="D10794" s="1"/>
      <x:c r="E10794" s="1"/>
      <x:c r="F10794" s="1"/>
      <x:c r="G10794" s="1"/>
      <x:c r="H10794" s="1"/>
      <x:c r="I10794" s="53">
        <x:f t="shared" si="2006"/>
        <x:v>16</x:v>
      </x:c>
      <x:c r="J10794" s="53">
        <x:f t="shared" si="2007"/>
        <x:v>10</x:v>
      </x:c>
      <x:c r="K10794" s="53">
        <x:f t="shared" si="2008"/>
        <x:v>22</x:v>
      </x:c>
      <x:c r="L10794" s="53">
        <x:f t="shared" si="2009"/>
        <x:v>48</x:v>
      </x:c>
      <x:c r="M10794" s="54">
        <x:f t="shared" si="2010"/>
        <x:v>8301.9320596238722</x:v>
      </x:c>
      <x:c r="N10794" s="54">
        <x:f t="shared" si="2011"/>
        <x:v>5.2652305969610227</x:v>
      </x:c>
      <x:c r="O10794" s="55">
        <x:f t="shared" si="2012"/>
        <x:v>221140</x:v>
      </x:c>
      <x:c r="P10794" s="55">
        <x:f t="shared" si="2013"/>
        <x:v>37840</x:v>
      </x:c>
      <x:c r="Q10794" s="55">
        <x:f t="shared" si="2014"/>
        <x:v>156630.76492402554</x:v>
      </x:c>
      <x:c r="R10794" s="55">
        <x:f t="shared" si="2015"/>
        <x:v>6669.2350759744586</x:v>
      </x:c>
      <x:c r="S10794" s="1" t="str">
        <x:f t="shared" si="2016"/>
        <x:v>NO</x:v>
      </x:c>
      <x:c r="T10794" s="1">
        <x:f t="shared" si="2017"/>
        <x:v>-9.9999999999999997E+98</x:v>
      </x:c>
    </x:row>
    <x:row r="10795">
      <x:c r="A10795" s="1"/>
      <x:c r="B10795" s="1"/>
      <x:c r="C10795" s="1"/>
      <x:c r="D10795" s="1"/>
      <x:c r="E10795" s="1"/>
      <x:c r="F10795" s="1"/>
      <x:c r="G10795" s="1"/>
      <x:c r="H10795" s="1"/>
      <x:c r="I10795" s="53">
        <x:f t="shared" si="2006"/>
        <x:v>16</x:v>
      </x:c>
      <x:c r="J10795" s="53">
        <x:f t="shared" si="2007"/>
        <x:v>10</x:v>
      </x:c>
      <x:c r="K10795" s="53">
        <x:f t="shared" si="2008"/>
        <x:v>23</x:v>
      </x:c>
      <x:c r="L10795" s="53">
        <x:f t="shared" si="2009"/>
        <x:v>49</x:v>
      </x:c>
      <x:c r="M10795" s="54">
        <x:f t="shared" si="2010"/>
        <x:v>8378.0786484813088</x:v>
      </x:c>
      <x:c r="N10795" s="54">
        <x:f t="shared" si="2011"/>
        <x:v>5.3181101725564641</x:v>
      </x:c>
      <x:c r="O10795" s="55">
        <x:f t="shared" si="2012"/>
        <x:v>223840</x:v>
      </x:c>
      <x:c r="P10795" s="55">
        <x:f t="shared" si="2013"/>
        <x:v>38720</x:v>
      </x:c>
      <x:c r="Q10795" s="55">
        <x:f t="shared" si="2014"/>
        <x:v>157952.7543139116</x:v>
      </x:c>
      <x:c r="R10795" s="55">
        <x:f t="shared" si="2015"/>
        <x:v>7167.2456860883976</x:v>
      </x:c>
      <x:c r="S10795" s="1" t="str">
        <x:f t="shared" si="2016"/>
        <x:v>NO</x:v>
      </x:c>
      <x:c r="T10795" s="1">
        <x:f t="shared" si="2017"/>
        <x:v>-9.9999999999999997E+98</x:v>
      </x:c>
    </x:row>
    <x:row r="10796">
      <x:c r="A10796" s="1"/>
      <x:c r="B10796" s="1"/>
      <x:c r="C10796" s="1"/>
      <x:c r="D10796" s="1"/>
      <x:c r="E10796" s="1"/>
      <x:c r="F10796" s="1"/>
      <x:c r="G10796" s="1"/>
      <x:c r="H10796" s="1"/>
      <x:c r="I10796" s="53">
        <x:f t="shared" si="2006"/>
        <x:v>16</x:v>
      </x:c>
      <x:c r="J10796" s="53">
        <x:f t="shared" si="2007"/>
        <x:v>10</x:v>
      </x:c>
      <x:c r="K10796" s="53">
        <x:f t="shared" si="2008"/>
        <x:v>24</x:v>
      </x:c>
      <x:c r="L10796" s="53">
        <x:f t="shared" si="2009"/>
        <x:v>50</x:v>
      </x:c>
      <x:c r="M10796" s="54">
        <x:f t="shared" si="2010"/>
        <x:v>8455.925598060805</x:v>
      </x:c>
      <x:c r="N10796" s="54">
        <x:f t="shared" si="2011"/>
        <x:v>5.3721705542088927</x:v>
      </x:c>
      <x:c r="O10796" s="55">
        <x:f t="shared" si="2012"/>
        <x:v>226540</x:v>
      </x:c>
      <x:c r="P10796" s="55">
        <x:f t="shared" si="2013"/>
        <x:v>39600</x:v>
      </x:c>
      <x:c r="Q10796" s="55">
        <x:f t="shared" si="2014"/>
        <x:v>159304.26385522229</x:v>
      </x:c>
      <x:c r="R10796" s="55">
        <x:f t="shared" si="2015"/>
        <x:v>7635.7361447777075</x:v>
      </x:c>
      <x:c r="S10796" s="1" t="str">
        <x:f t="shared" si="2016"/>
        <x:v>NO</x:v>
      </x:c>
      <x:c r="T10796" s="1">
        <x:f t="shared" si="2017"/>
        <x:v>-9.9999999999999997E+98</x:v>
      </x:c>
    </x:row>
    <x:row r="10797">
      <x:c r="A10797" s="1"/>
      <x:c r="B10797" s="1"/>
      <x:c r="C10797" s="1"/>
      <x:c r="D10797" s="1"/>
      <x:c r="E10797" s="1"/>
      <x:c r="F10797" s="1"/>
      <x:c r="G10797" s="1"/>
      <x:c r="H10797" s="1"/>
      <x:c r="I10797" s="53">
        <x:f t="shared" si="2006"/>
        <x:v>16</x:v>
      </x:c>
      <x:c r="J10797" s="53">
        <x:f t="shared" si="2007"/>
        <x:v>10</x:v>
      </x:c>
      <x:c r="K10797" s="53">
        <x:f t="shared" si="2008"/>
        <x:v>25</x:v>
      </x:c>
      <x:c r="L10797" s="53">
        <x:f t="shared" si="2009"/>
        <x:v>51</x:v>
      </x:c>
      <x:c r="M10797" s="54">
        <x:f t="shared" si="2010"/>
        <x:v>8535.5035194759021</x:v>
      </x:c>
      <x:c r="N10797" s="54">
        <x:f t="shared" si="2011"/>
        <x:v>5.4274329996360429</x:v>
      </x:c>
      <x:c r="O10797" s="55">
        <x:f t="shared" si="2012"/>
        <x:v>229240</x:v>
      </x:c>
      <x:c r="P10797" s="55">
        <x:f t="shared" si="2013"/>
        <x:v>40480</x:v>
      </x:c>
      <x:c r="Q10797" s="55">
        <x:f t="shared" si="2014"/>
        <x:v>160685.82499090108</x:v>
      </x:c>
      <x:c r="R10797" s="55">
        <x:f t="shared" si="2015"/>
        <x:v>8074.1750090989226</x:v>
      </x:c>
      <x:c r="S10797" s="1" t="str">
        <x:f t="shared" si="2016"/>
        <x:v>NO</x:v>
      </x:c>
      <x:c r="T10797" s="1">
        <x:f t="shared" si="2017"/>
        <x:v>-9.9999999999999997E+98</x:v>
      </x:c>
    </x:row>
    <x:row r="10798">
      <x:c r="A10798" s="1"/>
      <x:c r="B10798" s="1"/>
      <x:c r="C10798" s="1"/>
      <x:c r="D10798" s="1"/>
      <x:c r="E10798" s="1"/>
      <x:c r="F10798" s="1"/>
      <x:c r="G10798" s="1"/>
      <x:c r="H10798" s="1"/>
      <x:c r="I10798" s="53" t="n">
        <x:f t="shared" ref="I10798:I10861" si="2018">INT((ROW()-ROW($I$46))/((CARROT_CAP+1)*(MESCLUN_CAP+1)))</x:f>
        <x:v>16</x:v>
      </x:c>
      <x:c r="J10798" s="53" t="n">
        <x:f t="shared" ref="J10798:J10861" si="2019">MOD(INT((ROW()-ROW($I$46))/(MESCLUN_CAP+1)),CARROT_CAP+1)</x:f>
        <x:v>10</x:v>
      </x:c>
      <x:c r="K10798" s="53" t="n">
        <x:f t="shared" ref="K10798:K10861" si="2020">MOD(ROW()-ROW($I$46),MESCLUN_CAP+1)</x:f>
        <x:v>26</x:v>
      </x:c>
      <x:c r="L10798" s="53" t="n">
        <x:f t="shared" ref="L10798:L10861" si="2021">SUM(I10798:K10798)</x:f>
        <x:v>52</x:v>
      </x:c>
      <x:c r="M10798" s="54" t="n">
        <x:f t="shared" ref="M10798:M10861" si="2022">I10798*TOMATO_HOURS*WEEKS*(1+TOMATO_DIM)^I10798+J10798*CARROT_HOURS*WEEKS*(1+CARROT_DIM)^J10798+K10798*MESCLUN_HOURS*WEEKS*(1+MESCLUN_DIM)^K10798</x:f>
        <x:v>8616.84352343662</x:v>
      </x:c>
      <x:c r="N10798" s="54" t="n">
        <x:f t="shared" ref="N10798:N10861" si="2023">MAX(M10798-FARMER_HOURS,0)/TEMP_HOURS_PER_WORKER</x:f>
        <x:v>5.483919113497653</x:v>
      </x:c>
      <x:c r="O10798" s="55" t="n">
        <x:f t="shared" ref="O10798:O10861" si="2024">I10798*TOMATO_PRICE+J10798*CARROT_PRICE+K10798*MESCLUN_PRICE</x:f>
        <x:v>231940</x:v>
      </x:c>
      <x:c r="P10798" s="55" t="n">
        <x:f t="shared" ref="P10798:P10861" si="2025">I10798*TOMATO_FERTILIZER+J10798*CARROT_FERTILIZER+K10798*MESCLUN_FERTILIZER</x:f>
        <x:v>41360</x:v>
      </x:c>
      <x:c r="Q10798" s="55" t="n">
        <x:f t="shared" ref="Q10798:Q10861" si="2026">MIN(M10798,FARMER_HOURS)*FARMER_RATE+MAX(M10798-FARMER_HOURS,0)*TEMP_RATE</x:f>
        <x:v>162097.9778374413</x:v>
      </x:c>
      <x:c r="R10798" s="55" t="n">
        <x:f t="shared" ref="R10798:R10861" si="2027">O10798-P10798-Q10798-FIXED_COST</x:f>
        <x:v>8482.022162558686</x:v>
      </x:c>
      <x:c r="S10798" s="1" t="str">
        <x:f t="shared" ref="S10798:S10861" si="2028">IF(AND(L10798&lt;=TOTAL_BED_CAP,N10798&lt;=TEMP_WORKER_CAP),"YES","NO")</x:f>
        <x:v>NO</x:v>
      </x:c>
      <x:c r="T10798" s="1" t="n">
        <x:f t="shared" ref="T10798:T10861" si="2029">IF(S10798="YES",R10798,-1E+99)</x:f>
        <x:v>-1e+99</x:v>
      </x:c>
    </x:row>
    <x:row r="10799">
      <x:c r="A10799" s="1"/>
      <x:c r="B10799" s="1"/>
      <x:c r="C10799" s="1"/>
      <x:c r="D10799" s="1"/>
      <x:c r="E10799" s="1"/>
      <x:c r="F10799" s="1"/>
      <x:c r="G10799" s="1"/>
      <x:c r="H10799" s="1"/>
      <x:c r="I10799" s="53">
        <x:f t="shared" si="2018"/>
        <x:v>16</x:v>
      </x:c>
      <x:c r="J10799" s="53">
        <x:f t="shared" si="2019"/>
        <x:v>10</x:v>
      </x:c>
      <x:c r="K10799" s="53">
        <x:f t="shared" si="2020"/>
        <x:v>27</x:v>
      </x:c>
      <x:c r="L10799" s="53">
        <x:f t="shared" si="2021"/>
        <x:v>53</x:v>
      </x:c>
      <x:c r="M10799" s="54">
        <x:f t="shared" si="2022"/>
        <x:v>8699.9772279563767</x:v>
      </x:c>
      <x:c r="N10799" s="54">
        <x:f t="shared" si="2023"/>
        <x:v>5.5416508527474839</x:v>
      </x:c>
      <x:c r="O10799" s="55">
        <x:f t="shared" si="2024"/>
        <x:v>234640</x:v>
      </x:c>
      <x:c r="P10799" s="55">
        <x:f t="shared" si="2025"/>
        <x:v>42240</x:v>
      </x:c>
      <x:c r="Q10799" s="55">
        <x:f t="shared" si="2026"/>
        <x:v>163541.2713186871</x:v>
      </x:c>
      <x:c r="R10799" s="55">
        <x:f t="shared" si="2027"/>
        <x:v>8858.7286813129031</x:v>
      </x:c>
      <x:c r="S10799" s="1" t="str">
        <x:f t="shared" si="2028"/>
        <x:v>NO</x:v>
      </x:c>
      <x:c r="T10799" s="1">
        <x:f t="shared" si="2029"/>
        <x:v>-9.9999999999999997E+98</x:v>
      </x:c>
    </x:row>
    <x:row r="10800">
      <x:c r="A10800" s="1"/>
      <x:c r="B10800" s="1"/>
      <x:c r="C10800" s="1"/>
      <x:c r="D10800" s="1"/>
      <x:c r="E10800" s="1"/>
      <x:c r="F10800" s="1"/>
      <x:c r="G10800" s="1"/>
      <x:c r="H10800" s="1"/>
      <x:c r="I10800" s="53">
        <x:f t="shared" si="2018"/>
        <x:v>16</x:v>
      </x:c>
      <x:c r="J10800" s="53">
        <x:f t="shared" si="2019"/>
        <x:v>10</x:v>
      </x:c>
      <x:c r="K10800" s="53">
        <x:f t="shared" si="2020"/>
        <x:v>28</x:v>
      </x:c>
      <x:c r="L10800" s="53">
        <x:f t="shared" si="2021"/>
        <x:v>54</x:v>
      </x:c>
      <x:c r="M10800" s="54">
        <x:f t="shared" si="2022"/>
        <x:v>8784.9367661735305</x:v>
      </x:c>
      <x:c r="N10800" s="54">
        <x:f t="shared" si="2023"/>
        <x:v>5.600650532064952</x:v>
      </x:c>
      <x:c r="O10800" s="55">
        <x:f t="shared" si="2024"/>
        <x:v>237340</x:v>
      </x:c>
      <x:c r="P10800" s="55">
        <x:f t="shared" si="2025"/>
        <x:v>43120</x:v>
      </x:c>
      <x:c r="Q10800" s="55">
        <x:f t="shared" si="2026"/>
        <x:v>165016.26330162378</x:v>
      </x:c>
      <x:c r="R10800" s="55">
        <x:f t="shared" si="2027"/>
        <x:v>9203.7366983762186</x:v>
      </x:c>
      <x:c r="S10800" s="1" t="str">
        <x:f t="shared" si="2028"/>
        <x:v>NO</x:v>
      </x:c>
      <x:c r="T10800" s="1">
        <x:f t="shared" si="2029"/>
        <x:v>-9.9999999999999997E+98</x:v>
      </x:c>
    </x:row>
    <x:row r="10801">
      <x:c r="A10801" s="1"/>
      <x:c r="B10801" s="1"/>
      <x:c r="C10801" s="1"/>
      <x:c r="D10801" s="1"/>
      <x:c r="E10801" s="1"/>
      <x:c r="F10801" s="1"/>
      <x:c r="G10801" s="1"/>
      <x:c r="H10801" s="1"/>
      <x:c r="I10801" s="53">
        <x:f t="shared" si="2018"/>
        <x:v>16</x:v>
      </x:c>
      <x:c r="J10801" s="53">
        <x:f t="shared" si="2019"/>
        <x:v>10</x:v>
      </x:c>
      <x:c r="K10801" s="53">
        <x:f t="shared" si="2020"/>
        <x:v>29</x:v>
      </x:c>
      <x:c r="L10801" s="53">
        <x:f t="shared" si="2021"/>
        <x:v>55</x:v>
      </x:c>
      <x:c r="M10801" s="54">
        <x:f t="shared" si="2022"/>
        <x:v>8871.7547942891833</x:v>
      </x:c>
      <x:c r="N10801" s="54">
        <x:f t="shared" si="2023"/>
        <x:v>5.6609408293674885</x:v>
      </x:c>
      <x:c r="O10801" s="55">
        <x:f t="shared" si="2024"/>
        <x:v>240040</x:v>
      </x:c>
      <x:c r="P10801" s="55">
        <x:f t="shared" si="2025"/>
        <x:v>44000</x:v>
      </x:c>
      <x:c r="Q10801" s="55">
        <x:f t="shared" si="2026"/>
        <x:v>166523.52073418722</x:v>
      </x:c>
      <x:c r="R10801" s="55">
        <x:f t="shared" si="2027"/>
        <x:v>9516.4792658127844</x:v>
      </x:c>
      <x:c r="S10801" s="1" t="str">
        <x:f t="shared" si="2028"/>
        <x:v>NO</x:v>
      </x:c>
      <x:c r="T10801" s="1">
        <x:f t="shared" si="2029"/>
        <x:v>-9.9999999999999997E+98</x:v>
      </x:c>
    </x:row>
    <x:row r="10802">
      <x:c r="A10802" s="1"/>
      <x:c r="B10802" s="1"/>
      <x:c r="C10802" s="1"/>
      <x:c r="D10802" s="1"/>
      <x:c r="E10802" s="1"/>
      <x:c r="F10802" s="1"/>
      <x:c r="G10802" s="1"/>
      <x:c r="H10802" s="1"/>
      <x:c r="I10802" s="53">
        <x:f t="shared" si="2018"/>
        <x:v>16</x:v>
      </x:c>
      <x:c r="J10802" s="53">
        <x:f t="shared" si="2019"/>
        <x:v>10</x:v>
      </x:c>
      <x:c r="K10802" s="53">
        <x:f t="shared" si="2020"/>
        <x:v>30</x:v>
      </x:c>
      <x:c r="L10802" s="53">
        <x:f t="shared" si="2021"/>
        <x:v>56</x:v>
      </x:c>
      <x:c r="M10802" s="54">
        <x:f t="shared" si="2022"/>
        <x:v>8960.4644996229545</x:v>
      </x:c>
      <x:c r="N10802" s="54">
        <x:f t="shared" si="2023"/>
        <x:v>5.7225447914048297</x:v>
      </x:c>
      <x:c r="O10802" s="55">
        <x:f t="shared" si="2024"/>
        <x:v>242740</x:v>
      </x:c>
      <x:c r="P10802" s="55">
        <x:f t="shared" si="2025"/>
        <x:v>44880</x:v>
      </x:c>
      <x:c r="Q10802" s="55">
        <x:f t="shared" si="2026"/>
        <x:v>168063.61978512074</x:v>
      </x:c>
      <x:c r="R10802" s="55">
        <x:f t="shared" si="2027"/>
        <x:v>9796.3802148792602</x:v>
      </x:c>
      <x:c r="S10802" s="1" t="str">
        <x:f t="shared" si="2028"/>
        <x:v>NO</x:v>
      </x:c>
      <x:c r="T10802" s="1">
        <x:f t="shared" si="2029"/>
        <x:v>-9.9999999999999997E+98</x:v>
      </x:c>
    </x:row>
    <x:row r="10803">
      <x:c r="A10803" s="1"/>
      <x:c r="B10803" s="1"/>
      <x:c r="C10803" s="1"/>
      <x:c r="D10803" s="1"/>
      <x:c r="E10803" s="1"/>
      <x:c r="F10803" s="1"/>
      <x:c r="G10803" s="1"/>
      <x:c r="H10803" s="1"/>
      <x:c r="I10803" s="53">
        <x:f t="shared" si="2018"/>
        <x:v>16</x:v>
      </x:c>
      <x:c r="J10803" s="53">
        <x:f t="shared" si="2019"/>
        <x:v>11</x:v>
      </x:c>
      <x:c r="K10803" s="53">
        <x:f t="shared" si="2020"/>
        <x:v>0</x:v>
      </x:c>
      <x:c r="L10803" s="53">
        <x:f t="shared" si="2021"/>
        <x:v>27</x:v>
      </x:c>
      <x:c r="M10803" s="54">
        <x:f t="shared" si="2022"/>
        <x:v>7049.749697428816</x:v>
      </x:c>
      <x:c r="N10803" s="54">
        <x:f t="shared" si="2023"/>
        <x:v>4.3956595121033448</x:v>
      </x:c>
      <x:c r="O10803" s="55">
        <x:f t="shared" si="2024"/>
        <x:v>163834</x:v>
      </x:c>
      <x:c r="P10803" s="55">
        <x:f t="shared" si="2025"/>
        <x:v>18920</x:v>
      </x:c>
      <x:c r="Q10803" s="55">
        <x:f t="shared" si="2026"/>
        <x:v>134891.48780258361</x:v>
      </x:c>
      <x:c r="R10803" s="55">
        <x:f t="shared" si="2027"/>
        <x:v>-9977.4878025836078</x:v>
      </x:c>
      <x:c r="S10803" s="1" t="str">
        <x:f t="shared" si="2028"/>
        <x:v>NO</x:v>
      </x:c>
      <x:c r="T10803" s="1">
        <x:f t="shared" si="2029"/>
        <x:v>-9.9999999999999997E+98</x:v>
      </x:c>
    </x:row>
    <x:row r="10804">
      <x:c r="A10804" s="1"/>
      <x:c r="B10804" s="1"/>
      <x:c r="C10804" s="1"/>
      <x:c r="D10804" s="1"/>
      <x:c r="E10804" s="1"/>
      <x:c r="F10804" s="1"/>
      <x:c r="G10804" s="1"/>
      <x:c r="H10804" s="1"/>
      <x:c r="I10804" s="53">
        <x:f t="shared" si="2018"/>
        <x:v>16</x:v>
      </x:c>
      <x:c r="J10804" s="53">
        <x:f t="shared" si="2019"/>
        <x:v>11</x:v>
      </x:c>
      <x:c r="K10804" s="53">
        <x:f t="shared" si="2020"/>
        <x:v>1</x:v>
      </x:c>
      <x:c r="L10804" s="53">
        <x:f t="shared" si="2021"/>
        <x:v>28</x:v>
      </x:c>
      <x:c r="M10804" s="54">
        <x:f t="shared" si="2022"/>
        <x:v>7095.312197428816</x:v>
      </x:c>
      <x:c r="N10804" s="54">
        <x:f t="shared" si="2023"/>
        <x:v>4.4273001371033445</x:v>
      </x:c>
      <x:c r="O10804" s="55">
        <x:f t="shared" si="2024"/>
        <x:v>166534</x:v>
      </x:c>
      <x:c r="P10804" s="55">
        <x:f t="shared" si="2025"/>
        <x:v>19800</x:v>
      </x:c>
      <x:c r="Q10804" s="55">
        <x:f t="shared" si="2026"/>
        <x:v>135682.50342758361</x:v>
      </x:c>
      <x:c r="R10804" s="55">
        <x:f t="shared" si="2027"/>
        <x:v>-8948.5034275836078</x:v>
      </x:c>
      <x:c r="S10804" s="1" t="str">
        <x:f t="shared" si="2028"/>
        <x:v>NO</x:v>
      </x:c>
      <x:c r="T10804" s="1">
        <x:f t="shared" si="2029"/>
        <x:v>-9.9999999999999997E+98</x:v>
      </x:c>
    </x:row>
    <x:row r="10805">
      <x:c r="A10805" s="1"/>
      <x:c r="B10805" s="1"/>
      <x:c r="C10805" s="1"/>
      <x:c r="D10805" s="1"/>
      <x:c r="E10805" s="1"/>
      <x:c r="F10805" s="1"/>
      <x:c r="G10805" s="1"/>
      <x:c r="H10805" s="1"/>
      <x:c r="I10805" s="53">
        <x:f t="shared" si="2018"/>
        <x:v>16</x:v>
      </x:c>
      <x:c r="J10805" s="53">
        <x:f t="shared" si="2019"/>
        <x:v>11</x:v>
      </x:c>
      <x:c r="K10805" s="53">
        <x:f t="shared" si="2020"/>
        <x:v>2</x:v>
      </x:c>
      <x:c r="L10805" s="53">
        <x:f t="shared" si="2021"/>
        <x:v>29</x:v>
      </x:c>
      <x:c r="M10805" s="54">
        <x:f t="shared" si="2022"/>
        <x:v>7142.0137599288164</x:v>
      </x:c>
      <x:c r="N10805" s="54">
        <x:f t="shared" si="2023"/>
        <x:v>4.4597317777283445</x:v>
      </x:c>
      <x:c r="O10805" s="55">
        <x:f t="shared" si="2024"/>
        <x:v>169234</x:v>
      </x:c>
      <x:c r="P10805" s="55">
        <x:f t="shared" si="2025"/>
        <x:v>20680</x:v>
      </x:c>
      <x:c r="Q10805" s="55">
        <x:f t="shared" si="2026"/>
        <x:v>136493.29444320861</x:v>
      </x:c>
      <x:c r="R10805" s="55">
        <x:f t="shared" si="2027"/>
        <x:v>-7939.2944432086078</x:v>
      </x:c>
      <x:c r="S10805" s="1" t="str">
        <x:f t="shared" si="2028"/>
        <x:v>NO</x:v>
      </x:c>
      <x:c r="T10805" s="1">
        <x:f t="shared" si="2029"/>
        <x:v>-9.9999999999999997E+98</x:v>
      </x:c>
    </x:row>
    <x:row r="10806">
      <x:c r="A10806" s="1"/>
      <x:c r="B10806" s="1"/>
      <x:c r="C10806" s="1"/>
      <x:c r="D10806" s="1"/>
      <x:c r="E10806" s="1"/>
      <x:c r="F10806" s="1"/>
      <x:c r="G10806" s="1"/>
      <x:c r="H10806" s="1"/>
      <x:c r="I10806" s="53">
        <x:f t="shared" si="2018"/>
        <x:v>16</x:v>
      </x:c>
      <x:c r="J10806" s="53">
        <x:f t="shared" si="2019"/>
        <x:v>11</x:v>
      </x:c>
      <x:c r="K10806" s="53">
        <x:f t="shared" si="2020"/>
        <x:v>3</x:v>
      </x:c>
      <x:c r="L10806" s="53">
        <x:f t="shared" si="2021"/>
        <x:v>30</x:v>
      </x:c>
      <x:c r="M10806" s="54">
        <x:f t="shared" si="2022"/>
        <x:v>7189.8757423506913</x:v>
      </x:c>
      <x:c r="N10806" s="54">
        <x:f t="shared" si="2023"/>
        <x:v>4.4929692655213138</x:v>
      </x:c>
      <x:c r="O10806" s="55">
        <x:f t="shared" si="2024"/>
        <x:v>171934</x:v>
      </x:c>
      <x:c r="P10806" s="55">
        <x:f t="shared" si="2025"/>
        <x:v>21560</x:v>
      </x:c>
      <x:c r="Q10806" s="55">
        <x:f t="shared" si="2026"/>
        <x:v>137324.23163803283</x:v>
      </x:c>
      <x:c r="R10806" s="55">
        <x:f t="shared" si="2027"/>
        <x:v>-6950.2316380328266</x:v>
      </x:c>
      <x:c r="S10806" s="1" t="str">
        <x:f t="shared" si="2028"/>
        <x:v>NO</x:v>
      </x:c>
      <x:c r="T10806" s="1">
        <x:f t="shared" si="2029"/>
        <x:v>-9.9999999999999997E+98</x:v>
      </x:c>
    </x:row>
    <x:row r="10807">
      <x:c r="A10807" s="1"/>
      <x:c r="B10807" s="1"/>
      <x:c r="C10807" s="1"/>
      <x:c r="D10807" s="1"/>
      <x:c r="E10807" s="1"/>
      <x:c r="F10807" s="1"/>
      <x:c r="G10807" s="1"/>
      <x:c r="H10807" s="1"/>
      <x:c r="I10807" s="53">
        <x:f t="shared" si="2018"/>
        <x:v>16</x:v>
      </x:c>
      <x:c r="J10807" s="53">
        <x:f t="shared" si="2019"/>
        <x:v>11</x:v>
      </x:c>
      <x:c r="K10807" s="53">
        <x:f t="shared" si="2020"/>
        <x:v>4</x:v>
      </x:c>
      <x:c r="L10807" s="53">
        <x:f t="shared" si="2021"/>
        <x:v>31</x:v>
      </x:c>
      <x:c r="M10807" s="54">
        <x:f t="shared" si="2022"/>
        <x:v>7238.9198580733473</x:v>
      </x:c>
      <x:c r="N10807" s="54">
        <x:f t="shared" si="2023"/>
        <x:v>4.5270276792176025</x:v>
      </x:c>
      <x:c r="O10807" s="55">
        <x:f t="shared" si="2024"/>
        <x:v>174634</x:v>
      </x:c>
      <x:c r="P10807" s="55">
        <x:f t="shared" si="2025"/>
        <x:v>22440</x:v>
      </x:c>
      <x:c r="Q10807" s="55">
        <x:f t="shared" si="2026"/>
        <x:v>138175.69198044005</x:v>
      </x:c>
      <x:c r="R10807" s="55">
        <x:f t="shared" si="2027"/>
        <x:v>-5981.6919804400532</x:v>
      </x:c>
      <x:c r="S10807" s="1" t="str">
        <x:f t="shared" si="2028"/>
        <x:v>NO</x:v>
      </x:c>
      <x:c r="T10807" s="1">
        <x:f t="shared" si="2029"/>
        <x:v>-9.9999999999999997E+98</x:v>
      </x:c>
    </x:row>
    <x:row r="10808">
      <x:c r="A10808" s="1"/>
      <x:c r="B10808" s="1"/>
      <x:c r="C10808" s="1"/>
      <x:c r="D10808" s="1"/>
      <x:c r="E10808" s="1"/>
      <x:c r="F10808" s="1"/>
      <x:c r="G10808" s="1"/>
      <x:c r="H10808" s="1"/>
      <x:c r="I10808" s="53">
        <x:f t="shared" si="2018"/>
        <x:v>16</x:v>
      </x:c>
      <x:c r="J10808" s="53">
        <x:f t="shared" si="2019"/>
        <x:v>11</x:v>
      </x:c>
      <x:c r="K10808" s="53">
        <x:f t="shared" si="2020"/>
        <x:v>5</x:v>
      </x:c>
      <x:c r="L10808" s="53">
        <x:f t="shared" si="2021"/>
        <x:v>32</x:v>
      </x:c>
      <x:c r="M10808" s="54">
        <x:f t="shared" si="2022"/>
        <x:v>7289.1681819945507</x:v>
      </x:c>
      <x:c r="N10808" s="54">
        <x:f t="shared" si="2023"/>
        <x:v>4.561922348607327</x:v>
      </x:c>
      <x:c r="O10808" s="55">
        <x:f t="shared" si="2024"/>
        <x:v>177334</x:v>
      </x:c>
      <x:c r="P10808" s="55">
        <x:f t="shared" si="2025"/>
        <x:v>23320</x:v>
      </x:c>
      <x:c r="Q10808" s="55">
        <x:f t="shared" si="2026"/>
        <x:v>139048.05871518317</x:v>
      </x:c>
      <x:c r="R10808" s="55">
        <x:f t="shared" si="2027"/>
        <x:v>-5034.0587151831714</x:v>
      </x:c>
      <x:c r="S10808" s="1" t="str">
        <x:f t="shared" si="2028"/>
        <x:v>NO</x:v>
      </x:c>
      <x:c r="T10808" s="1">
        <x:f t="shared" si="2029"/>
        <x:v>-9.9999999999999997E+98</x:v>
      </x:c>
    </x:row>
    <x:row r="10809">
      <x:c r="A10809" s="1"/>
      <x:c r="B10809" s="1"/>
      <x:c r="C10809" s="1"/>
      <x:c r="D10809" s="1"/>
      <x:c r="E10809" s="1"/>
      <x:c r="F10809" s="1"/>
      <x:c r="G10809" s="1"/>
      <x:c r="H10809" s="1"/>
      <x:c r="I10809" s="53">
        <x:f t="shared" si="2018"/>
        <x:v>16</x:v>
      </x:c>
      <x:c r="J10809" s="53">
        <x:f t="shared" si="2019"/>
        <x:v>11</x:v>
      </x:c>
      <x:c r="K10809" s="53">
        <x:f t="shared" si="2020"/>
        <x:v>6</x:v>
      </x:c>
      <x:c r="L10809" s="53">
        <x:f t="shared" si="2021"/>
        <x:v>33</x:v>
      </x:c>
      <x:c r="M10809" s="54">
        <x:f t="shared" si="2022"/>
        <x:v>7340.6431561761838</x:v>
      </x:c>
      <x:c r="N10809" s="54">
        <x:f t="shared" si="2023"/>
        <x:v>4.5976688584556831</x:v>
      </x:c>
      <x:c r="O10809" s="55">
        <x:f t="shared" si="2024"/>
        <x:v>180034</x:v>
      </x:c>
      <x:c r="P10809" s="55">
        <x:f t="shared" si="2025"/>
        <x:v>24200</x:v>
      </x:c>
      <x:c r="Q10809" s="55">
        <x:f t="shared" si="2026"/>
        <x:v>139941.72146139207</x:v>
      </x:c>
      <x:c r="R10809" s="55">
        <x:f t="shared" si="2027"/>
        <x:v>-4107.721461392066</x:v>
      </x:c>
      <x:c r="S10809" s="1" t="str">
        <x:f t="shared" si="2028"/>
        <x:v>NO</x:v>
      </x:c>
      <x:c r="T10809" s="1">
        <x:f t="shared" si="2029"/>
        <x:v>-9.9999999999999997E+98</x:v>
      </x:c>
    </x:row>
    <x:row r="10810">
      <x:c r="A10810" s="1"/>
      <x:c r="B10810" s="1"/>
      <x:c r="C10810" s="1"/>
      <x:c r="D10810" s="1"/>
      <x:c r="E10810" s="1"/>
      <x:c r="F10810" s="1"/>
      <x:c r="G10810" s="1"/>
      <x:c r="H10810" s="1"/>
      <x:c r="I10810" s="53">
        <x:f t="shared" si="2018"/>
        <x:v>16</x:v>
      </x:c>
      <x:c r="J10810" s="53">
        <x:f t="shared" si="2019"/>
        <x:v>11</x:v>
      </x:c>
      <x:c r="K10810" s="53">
        <x:f t="shared" si="2020"/>
        <x:v>7</x:v>
      </x:c>
      <x:c r="L10810" s="53">
        <x:f t="shared" si="2021"/>
        <x:v>34</x:v>
      </x:c>
      <x:c r="M10810" s="54">
        <x:f t="shared" si="2022"/>
        <x:v>7393.3675955741446</x:v>
      </x:c>
      <x:c r="N10810" s="54">
        <x:f t="shared" si="2023"/>
        <x:v>4.6342830524820453</x:v>
      </x:c>
      <x:c r="O10810" s="55">
        <x:f t="shared" si="2024"/>
        <x:v>182734</x:v>
      </x:c>
      <x:c r="P10810" s="55">
        <x:f t="shared" si="2025"/>
        <x:v>25080</x:v>
      </x:c>
      <x:c r="Q10810" s="55">
        <x:f t="shared" si="2026"/>
        <x:v>140857.07631205113</x:v>
      </x:c>
      <x:c r="R10810" s="55">
        <x:f t="shared" si="2027"/>
        <x:v>-3203.0763120511256</x:v>
      </x:c>
      <x:c r="S10810" s="1" t="str">
        <x:f t="shared" si="2028"/>
        <x:v>NO</x:v>
      </x:c>
      <x:c r="T10810" s="1">
        <x:f t="shared" si="2029"/>
        <x:v>-9.9999999999999997E+98</x:v>
      </x:c>
    </x:row>
    <x:row r="10811">
      <x:c r="A10811" s="1"/>
      <x:c r="B10811" s="1"/>
      <x:c r="C10811" s="1"/>
      <x:c r="D10811" s="1"/>
      <x:c r="E10811" s="1"/>
      <x:c r="F10811" s="1"/>
      <x:c r="G10811" s="1"/>
      <x:c r="H10811" s="1"/>
      <x:c r="I10811" s="53">
        <x:f t="shared" si="2018"/>
        <x:v>16</x:v>
      </x:c>
      <x:c r="J10811" s="53">
        <x:f t="shared" si="2019"/>
        <x:v>11</x:v>
      </x:c>
      <x:c r="K10811" s="53">
        <x:f t="shared" si="2020"/>
        <x:v>8</x:v>
      </x:c>
      <x:c r="L10811" s="53">
        <x:f t="shared" si="2021"/>
        <x:v>35</x:v>
      </x:c>
      <x:c r="M10811" s="54">
        <x:f t="shared" si="2022"/>
        <x:v>7447.3646938541242</x:v>
      </x:c>
      <x:c r="N10811" s="54">
        <x:f t="shared" si="2023"/>
        <x:v>4.6717810373986977</x:v>
      </x:c>
      <x:c r="O10811" s="55">
        <x:f t="shared" si="2024"/>
        <x:v>185434</x:v>
      </x:c>
      <x:c r="P10811" s="55">
        <x:f t="shared" si="2025"/>
        <x:v>25960</x:v>
      </x:c>
      <x:c r="Q10811" s="55">
        <x:f t="shared" si="2026"/>
        <x:v>141794.52593496745</x:v>
      </x:c>
      <x:c r="R10811" s="55">
        <x:f t="shared" si="2027"/>
        <x:v>-2320.5259349674452</x:v>
      </x:c>
      <x:c r="S10811" s="1" t="str">
        <x:f t="shared" si="2028"/>
        <x:v>NO</x:v>
      </x:c>
      <x:c r="T10811" s="1">
        <x:f t="shared" si="2029"/>
        <x:v>-9.9999999999999997E+98</x:v>
      </x:c>
    </x:row>
    <x:row r="10812">
      <x:c r="A10812" s="1"/>
      <x:c r="B10812" s="1"/>
      <x:c r="C10812" s="1"/>
      <x:c r="D10812" s="1"/>
      <x:c r="E10812" s="1"/>
      <x:c r="F10812" s="1"/>
      <x:c r="G10812" s="1"/>
      <x:c r="H10812" s="1"/>
      <x:c r="I10812" s="53">
        <x:f t="shared" si="2018"/>
        <x:v>16</x:v>
      </x:c>
      <x:c r="J10812" s="53">
        <x:f t="shared" si="2019"/>
        <x:v>11</x:v>
      </x:c>
      <x:c r="K10812" s="53">
        <x:f t="shared" si="2020"/>
        <x:v>9</x:v>
      </x:c>
      <x:c r="L10812" s="53">
        <x:f t="shared" si="2021"/>
        <x:v>36</x:v>
      </x:c>
      <x:c r="M10812" s="54">
        <x:f t="shared" si="2022"/>
        <x:v>7502.6580292945191</x:v>
      </x:c>
      <x:c r="N10812" s="54">
        <x:f t="shared" si="2023"/>
        <x:v>4.7101791870100831</x:v>
      </x:c>
      <x:c r="O10812" s="55">
        <x:f t="shared" si="2024"/>
        <x:v>188134</x:v>
      </x:c>
      <x:c r="P10812" s="55">
        <x:f t="shared" si="2025"/>
        <x:v>26840</x:v>
      </x:c>
      <x:c r="Q10812" s="55">
        <x:f t="shared" si="2026"/>
        <x:v>142754.47967525205</x:v>
      </x:c>
      <x:c r="R10812" s="55">
        <x:f t="shared" si="2027"/>
        <x:v>-1460.4796752520488</x:v>
      </x:c>
      <x:c r="S10812" s="1" t="str">
        <x:f t="shared" si="2028"/>
        <x:v>NO</x:v>
      </x:c>
      <x:c r="T10812" s="1">
        <x:f t="shared" si="2029"/>
        <x:v>-9.9999999999999997E+98</x:v>
      </x:c>
    </x:row>
    <x:row r="10813">
      <x:c r="A10813" s="1"/>
      <x:c r="B10813" s="1"/>
      <x:c r="C10813" s="1"/>
      <x:c r="D10813" s="1"/>
      <x:c r="E10813" s="1"/>
      <x:c r="F10813" s="1"/>
      <x:c r="G10813" s="1"/>
      <x:c r="H10813" s="1"/>
      <x:c r="I10813" s="53">
        <x:f t="shared" si="2018"/>
        <x:v>16</x:v>
      </x:c>
      <x:c r="J10813" s="53">
        <x:f t="shared" si="2019"/>
        <x:v>11</x:v>
      </x:c>
      <x:c r="K10813" s="53">
        <x:f t="shared" si="2020"/>
        <x:v>10</x:v>
      </x:c>
      <x:c r="L10813" s="53">
        <x:f t="shared" si="2021"/>
        <x:v>37</x:v>
      </x:c>
      <x:c r="M10813" s="54">
        <x:f t="shared" si="2022"/>
        <x:v>7559.2715707777315</x:v>
      </x:c>
      <x:c r="N10813" s="54">
        <x:f t="shared" si="2023"/>
        <x:v>4.7494941463734248</x:v>
      </x:c>
      <x:c r="O10813" s="55">
        <x:f t="shared" si="2024"/>
        <x:v>190834</x:v>
      </x:c>
      <x:c r="P10813" s="55">
        <x:f t="shared" si="2025"/>
        <x:v>27720</x:v>
      </x:c>
      <x:c r="Q10813" s="55">
        <x:f t="shared" si="2026"/>
        <x:v>143737.35365933561</x:v>
      </x:c>
      <x:c r="R10813" s="55">
        <x:f t="shared" si="2027"/>
        <x:v>-623.35365933561116</x:v>
      </x:c>
      <x:c r="S10813" s="1" t="str">
        <x:f t="shared" si="2028"/>
        <x:v>NO</x:v>
      </x:c>
      <x:c r="T10813" s="1">
        <x:f t="shared" si="2029"/>
        <x:v>-9.9999999999999997E+98</x:v>
      </x:c>
    </x:row>
    <x:row r="10814">
      <x:c r="A10814" s="1"/>
      <x:c r="B10814" s="1"/>
      <x:c r="C10814" s="1"/>
      <x:c r="D10814" s="1"/>
      <x:c r="E10814" s="1"/>
      <x:c r="F10814" s="1"/>
      <x:c r="G10814" s="1"/>
      <x:c r="H10814" s="1"/>
      <x:c r="I10814" s="53">
        <x:f t="shared" si="2018"/>
        <x:v>16</x:v>
      </x:c>
      <x:c r="J10814" s="53">
        <x:f t="shared" si="2019"/>
        <x:v>11</x:v>
      </x:c>
      <x:c r="K10814" s="53">
        <x:f t="shared" si="2020"/>
        <x:v>11</x:v>
      </x:c>
      <x:c r="L10814" s="53">
        <x:f t="shared" si="2021"/>
        <x:v>38</x:v>
      </x:c>
      <x:c r="M10814" s="54">
        <x:f t="shared" si="2022"/>
        <x:v>7617.2296838711709</x:v>
      </x:c>
      <x:c r="N10814" s="54">
        <x:f t="shared" si="2023"/>
        <x:v>4.7897428360216461</x:v>
      </x:c>
      <x:c r="O10814" s="55">
        <x:f t="shared" si="2024"/>
        <x:v>193534</x:v>
      </x:c>
      <x:c r="P10814" s="55">
        <x:f t="shared" si="2025"/>
        <x:v>28600</x:v>
      </x:c>
      <x:c r="Q10814" s="55">
        <x:f t="shared" si="2026"/>
        <x:v>144743.57090054115</x:v>
      </x:c>
      <x:c r="R10814" s="55">
        <x:f t="shared" si="2027"/>
        <x:v>190.42909945885185</x:v>
      </x:c>
      <x:c r="S10814" s="1" t="str">
        <x:f t="shared" si="2028"/>
        <x:v>NO</x:v>
      </x:c>
      <x:c r="T10814" s="1">
        <x:f t="shared" si="2029"/>
        <x:v>-9.9999999999999997E+98</x:v>
      </x:c>
    </x:row>
    <x:row r="10815">
      <x:c r="A10815" s="1"/>
      <x:c r="B10815" s="1"/>
      <x:c r="C10815" s="1"/>
      <x:c r="D10815" s="1"/>
      <x:c r="E10815" s="1"/>
      <x:c r="F10815" s="1"/>
      <x:c r="G10815" s="1"/>
      <x:c r="H10815" s="1"/>
      <x:c r="I10815" s="53">
        <x:f t="shared" si="2018"/>
        <x:v>16</x:v>
      </x:c>
      <x:c r="J10815" s="53">
        <x:f t="shared" si="2019"/>
        <x:v>11</x:v>
      </x:c>
      <x:c r="K10815" s="53">
        <x:f t="shared" si="2020"/>
        <x:v>12</x:v>
      </x:c>
      <x:c r="L10815" s="53">
        <x:f t="shared" si="2021"/>
        <x:v>39</x:v>
      </x:c>
      <x:c r="M10815" s="54">
        <x:f t="shared" si="2022"/>
        <x:v>7676.5571369992349</x:v>
      </x:c>
      <x:c r="N10815" s="54">
        <x:f t="shared" si="2023"/>
        <x:v>4.8309424562494687</x:v>
      </x:c>
      <x:c r="O10815" s="55">
        <x:f t="shared" si="2024"/>
        <x:v>196234</x:v>
      </x:c>
      <x:c r="P10815" s="55">
        <x:f t="shared" si="2025"/>
        <x:v>29480</x:v>
      </x:c>
      <x:c r="Q10815" s="55">
        <x:f t="shared" si="2026"/>
        <x:v>145773.56140623672</x:v>
      </x:c>
      <x:c r="R10815" s="55">
        <x:f t="shared" si="2027"/>
        <x:v>980.438593763276</x:v>
      </x:c>
      <x:c r="S10815" s="1" t="str">
        <x:f t="shared" si="2028"/>
        <x:v>NO</x:v>
      </x:c>
      <x:c r="T10815" s="1">
        <x:f t="shared" si="2029"/>
        <x:v>-9.9999999999999997E+98</x:v>
      </x:c>
    </x:row>
    <x:row r="10816">
      <x:c r="A10816" s="1"/>
      <x:c r="B10816" s="1"/>
      <x:c r="C10816" s="1"/>
      <x:c r="D10816" s="1"/>
      <x:c r="E10816" s="1"/>
      <x:c r="F10816" s="1"/>
      <x:c r="G10816" s="1"/>
      <x:c r="H10816" s="1"/>
      <x:c r="I10816" s="53">
        <x:f t="shared" si="2018"/>
        <x:v>16</x:v>
      </x:c>
      <x:c r="J10816" s="53">
        <x:f t="shared" si="2019"/>
        <x:v>11</x:v>
      </x:c>
      <x:c r="K10816" s="53">
        <x:f t="shared" si="2020"/>
        <x:v>13</x:v>
      </x:c>
      <x:c r="L10816" s="53">
        <x:f t="shared" si="2021"/>
        <x:v>40</x:v>
      </x:c>
      <x:c r="M10816" s="54">
        <x:f t="shared" si="2022"/>
        <x:v>7737.2791077076199</x:v>
      </x:c>
      <x:c r="N10816" s="54">
        <x:f t="shared" si="2023"/>
        <x:v>4.873110491463625</x:v>
      </x:c>
      <x:c r="O10816" s="55">
        <x:f t="shared" si="2024"/>
        <x:v>198934</x:v>
      </x:c>
      <x:c r="P10816" s="55">
        <x:f t="shared" si="2025"/>
        <x:v>30360</x:v>
      </x:c>
      <x:c r="Q10816" s="55">
        <x:f t="shared" si="2026"/>
        <x:v>146827.76228659062</x:v>
      </x:c>
      <x:c r="R10816" s="55">
        <x:f t="shared" si="2027"/>
        <x:v>1746.237713409384</x:v>
      </x:c>
      <x:c r="S10816" s="1" t="str">
        <x:f t="shared" si="2028"/>
        <x:v>NO</x:v>
      </x:c>
      <x:c r="T10816" s="1">
        <x:f t="shared" si="2029"/>
        <x:v>-9.9999999999999997E+98</x:v>
      </x:c>
    </x:row>
    <x:row r="10817">
      <x:c r="A10817" s="1"/>
      <x:c r="B10817" s="1"/>
      <x:c r="C10817" s="1"/>
      <x:c r="D10817" s="1"/>
      <x:c r="E10817" s="1"/>
      <x:c r="F10817" s="1"/>
      <x:c r="G10817" s="1"/>
      <x:c r="H10817" s="1"/>
      <x:c r="I10817" s="53">
        <x:f t="shared" si="2018"/>
        <x:v>16</x:v>
      </x:c>
      <x:c r="J10817" s="53">
        <x:f t="shared" si="2019"/>
        <x:v>11</x:v>
      </x:c>
      <x:c r="K10817" s="53">
        <x:f t="shared" si="2020"/>
        <x:v>14</x:v>
      </x:c>
      <x:c r="L10817" s="53">
        <x:f t="shared" si="2021"/>
        <x:v>41</x:v>
      </x:c>
      <x:c r="M10817" s="54">
        <x:f t="shared" si="2022"/>
        <x:v>7799.421189021281</x:v>
      </x:c>
      <x:c r="N10817" s="54">
        <x:f t="shared" si="2023"/>
        <x:v>4.9162647145981122</x:v>
      </x:c>
      <x:c r="O10817" s="55">
        <x:f t="shared" si="2024"/>
        <x:v>201634</x:v>
      </x:c>
      <x:c r="P10817" s="55">
        <x:f t="shared" si="2025"/>
        <x:v>31240</x:v>
      </x:c>
      <x:c r="Q10817" s="55">
        <x:f t="shared" si="2026"/>
        <x:v>147906.61786495277</x:v>
      </x:c>
      <x:c r="R10817" s="55">
        <x:f t="shared" si="2027"/>
        <x:v>2487.3821350472281</x:v>
      </x:c>
      <x:c r="S10817" s="1" t="str">
        <x:f t="shared" si="2028"/>
        <x:v>NO</x:v>
      </x:c>
      <x:c r="T10817" s="1">
        <x:f t="shared" si="2029"/>
        <x:v>-9.9999999999999997E+98</x:v>
      </x:c>
    </x:row>
    <x:row r="10818">
      <x:c r="A10818" s="1"/>
      <x:c r="B10818" s="1"/>
      <x:c r="C10818" s="1"/>
      <x:c r="D10818" s="1"/>
      <x:c r="E10818" s="1"/>
      <x:c r="F10818" s="1"/>
      <x:c r="G10818" s="1"/>
      <x:c r="H10818" s="1"/>
      <x:c r="I10818" s="53">
        <x:f t="shared" si="2018"/>
        <x:v>16</x:v>
      </x:c>
      <x:c r="J10818" s="53">
        <x:f t="shared" si="2019"/>
        <x:v>11</x:v>
      </x:c>
      <x:c r="K10818" s="53">
        <x:f t="shared" si="2020"/>
        <x:v>15</x:v>
      </x:c>
      <x:c r="L10818" s="53">
        <x:f t="shared" si="2021"/>
        <x:v>42</x:v>
      </x:c>
      <x:c r="M10818" s="54">
        <x:f t="shared" si="2022"/>
        <x:v>7863.0093958974267</x:v>
      </x:c>
      <x:c r="N10818" s="54">
        <x:f t="shared" si="2023"/>
        <x:v>4.9604231915954351</x:v>
      </x:c>
      <x:c r="O10818" s="55">
        <x:f t="shared" si="2024"/>
        <x:v>204334</x:v>
      </x:c>
      <x:c r="P10818" s="55">
        <x:f t="shared" si="2025"/>
        <x:v>32120</x:v>
      </x:c>
      <x:c r="Q10818" s="55">
        <x:f t="shared" si="2026"/>
        <x:v>149010.57978988587</x:v>
      </x:c>
      <x:c r="R10818" s="55">
        <x:f t="shared" si="2027"/>
        <x:v>3203.4202101141273</x:v>
      </x:c>
      <x:c r="S10818" s="1" t="str">
        <x:f t="shared" si="2028"/>
        <x:v>NO</x:v>
      </x:c>
      <x:c r="T10818" s="1">
        <x:f t="shared" si="2029"/>
        <x:v>-9.9999999999999997E+98</x:v>
      </x:c>
    </x:row>
    <x:row r="10819">
      <x:c r="A10819" s="1"/>
      <x:c r="B10819" s="1"/>
      <x:c r="C10819" s="1"/>
      <x:c r="D10819" s="1"/>
      <x:c r="E10819" s="1"/>
      <x:c r="F10819" s="1"/>
      <x:c r="G10819" s="1"/>
      <x:c r="H10819" s="1"/>
      <x:c r="I10819" s="53">
        <x:f t="shared" si="2018"/>
        <x:v>16</x:v>
      </x:c>
      <x:c r="J10819" s="53">
        <x:f t="shared" si="2019"/>
        <x:v>11</x:v>
      </x:c>
      <x:c r="K10819" s="53">
        <x:f t="shared" si="2020"/>
        <x:v>16</x:v>
      </x:c>
      <x:c r="L10819" s="53">
        <x:f t="shared" si="2021"/>
        <x:v>43</x:v>
      </x:c>
      <x:c r="M10819" s="54">
        <x:f t="shared" si="2022"/>
        <x:v>7928.0701717749162</x:v>
      </x:c>
      <x:c r="N10819" s="54">
        <x:f t="shared" si="2023"/>
        <x:v>5.0056042859548029</x:v>
      </x:c>
      <x:c r="O10819" s="55">
        <x:f t="shared" si="2024"/>
        <x:v>207034</x:v>
      </x:c>
      <x:c r="P10819" s="55">
        <x:f t="shared" si="2025"/>
        <x:v>33000</x:v>
      </x:c>
      <x:c r="Q10819" s="55">
        <x:f t="shared" si="2026"/>
        <x:v>150140.10714887007</x:v>
      </x:c>
      <x:c r="R10819" s="55">
        <x:f t="shared" si="2027"/>
        <x:v>3893.8928511299309</x:v>
      </x:c>
      <x:c r="S10819" s="1" t="str">
        <x:f t="shared" si="2028"/>
        <x:v>NO</x:v>
      </x:c>
      <x:c r="T10819" s="1">
        <x:f t="shared" si="2029"/>
        <x:v>-9.9999999999999997E+98</x:v>
      </x:c>
    </x:row>
    <x:row r="10820">
      <x:c r="A10820" s="1"/>
      <x:c r="B10820" s="1"/>
      <x:c r="C10820" s="1"/>
      <x:c r="D10820" s="1"/>
      <x:c r="E10820" s="1"/>
      <x:c r="F10820" s="1"/>
      <x:c r="G10820" s="1"/>
      <x:c r="H10820" s="1"/>
      <x:c r="I10820" s="53">
        <x:f t="shared" si="2018"/>
        <x:v>16</x:v>
      </x:c>
      <x:c r="J10820" s="53">
        <x:f t="shared" si="2019"/>
        <x:v>11</x:v>
      </x:c>
      <x:c r="K10820" s="53">
        <x:f t="shared" si="2020"/>
        <x:v>17</x:v>
      </x:c>
      <x:c r="L10820" s="53">
        <x:f t="shared" si="2021"/>
        <x:v>44</x:v>
      </x:c>
      <x:c r="M10820" s="54">
        <x:f t="shared" si="2022"/>
        <x:v>7994.6303952214566</x:v>
      </x:c>
      <x:c r="N10820" s="54">
        <x:f t="shared" si="2023"/>
        <x:v>5.0518266633482334</x:v>
      </x:c>
      <x:c r="O10820" s="55">
        <x:f t="shared" si="2024"/>
        <x:v>209734</x:v>
      </x:c>
      <x:c r="P10820" s="55">
        <x:f t="shared" si="2025"/>
        <x:v>33880</x:v>
      </x:c>
      <x:c r="Q10820" s="55">
        <x:f t="shared" si="2026"/>
        <x:v>151295.66658370584</x:v>
      </x:c>
      <x:c r="R10820" s="55">
        <x:f t="shared" si="2027"/>
        <x:v>4558.333416294161</x:v>
      </x:c>
      <x:c r="S10820" s="1" t="str">
        <x:f t="shared" si="2028"/>
        <x:v>NO</x:v>
      </x:c>
      <x:c r="T10820" s="1">
        <x:f t="shared" si="2029"/>
        <x:v>-9.9999999999999997E+98</x:v>
      </x:c>
    </x:row>
    <x:row r="10821">
      <x:c r="A10821" s="1"/>
      <x:c r="B10821" s="1"/>
      <x:c r="C10821" s="1"/>
      <x:c r="D10821" s="1"/>
      <x:c r="E10821" s="1"/>
      <x:c r="F10821" s="1"/>
      <x:c r="G10821" s="1"/>
      <x:c r="H10821" s="1"/>
      <x:c r="I10821" s="53">
        <x:f t="shared" si="2018"/>
        <x:v>16</x:v>
      </x:c>
      <x:c r="J10821" s="53">
        <x:f t="shared" si="2019"/>
        <x:v>11</x:v>
      </x:c>
      <x:c r="K10821" s="53">
        <x:f t="shared" si="2020"/>
        <x:v>18</x:v>
      </x:c>
      <x:c r="L10821" s="53">
        <x:f t="shared" si="2021"/>
        <x:v>45</x:v>
      </x:c>
      <x:c r="M10821" s="54">
        <x:f t="shared" si="2022"/>
        <x:v>8062.717386680044</x:v>
      </x:c>
      <x:c r="N10821" s="54">
        <x:f t="shared" si="2023"/>
        <x:v>5.0991092963055857</x:v>
      </x:c>
      <x:c r="O10821" s="55">
        <x:f t="shared" si="2024"/>
        <x:v>212434</x:v>
      </x:c>
      <x:c r="P10821" s="55">
        <x:f t="shared" si="2025"/>
        <x:v>34760</x:v>
      </x:c>
      <x:c r="Q10821" s="55">
        <x:f t="shared" si="2026"/>
        <x:v>152477.73240763965</x:v>
      </x:c>
      <x:c r="R10821" s="55">
        <x:f t="shared" si="2027"/>
        <x:v>5196.2675923603529</x:v>
      </x:c>
      <x:c r="S10821" s="1" t="str">
        <x:f t="shared" si="2028"/>
        <x:v>NO</x:v>
      </x:c>
      <x:c r="T10821" s="1">
        <x:f t="shared" si="2029"/>
        <x:v>-9.9999999999999997E+98</x:v>
      </x:c>
    </x:row>
    <x:row r="10822">
      <x:c r="A10822" s="1"/>
      <x:c r="B10822" s="1"/>
      <x:c r="C10822" s="1"/>
      <x:c r="D10822" s="1"/>
      <x:c r="E10822" s="1"/>
      <x:c r="F10822" s="1"/>
      <x:c r="G10822" s="1"/>
      <x:c r="H10822" s="1"/>
      <x:c r="I10822" s="53">
        <x:f t="shared" si="2018"/>
        <x:v>16</x:v>
      </x:c>
      <x:c r="J10822" s="53">
        <x:f t="shared" si="2019"/>
        <x:v>11</x:v>
      </x:c>
      <x:c r="K10822" s="53">
        <x:f t="shared" si="2020"/>
        <x:v>19</x:v>
      </x:c>
      <x:c r="L10822" s="53">
        <x:f t="shared" si="2021"/>
        <x:v>46</x:v>
      </x:c>
      <x:c r="M10822" s="54">
        <x:f t="shared" si="2022"/>
        <x:v>8132.3589153160656</x:v>
      </x:c>
      <x:c r="N10822" s="54">
        <x:f t="shared" si="2023"/>
        <x:v>5.1474714689694903</x:v>
      </x:c>
      <x:c r="O10822" s="55">
        <x:f t="shared" si="2024"/>
        <x:v>215134</x:v>
      </x:c>
      <x:c r="P10822" s="55">
        <x:f t="shared" si="2025"/>
        <x:v>35640</x:v>
      </x:c>
      <x:c r="Q10822" s="55">
        <x:f t="shared" si="2026"/>
        <x:v>153686.78672423726</x:v>
      </x:c>
      <x:c r="R10822" s="55">
        <x:f t="shared" si="2027"/>
        <x:v>5807.2132757627405</x:v>
      </x:c>
      <x:c r="S10822" s="1" t="str">
        <x:f t="shared" si="2028"/>
        <x:v>NO</x:v>
      </x:c>
      <x:c r="T10822" s="1">
        <x:f t="shared" si="2029"/>
        <x:v>-9.9999999999999997E+98</x:v>
      </x:c>
    </x:row>
    <x:row r="10823">
      <x:c r="A10823" s="1"/>
      <x:c r="B10823" s="1"/>
      <x:c r="C10823" s="1"/>
      <x:c r="D10823" s="1"/>
      <x:c r="E10823" s="1"/>
      <x:c r="F10823" s="1"/>
      <x:c r="G10823" s="1"/>
      <x:c r="H10823" s="1"/>
      <x:c r="I10823" s="53">
        <x:f t="shared" si="2018"/>
        <x:v>16</x:v>
      </x:c>
      <x:c r="J10823" s="53">
        <x:f t="shared" si="2019"/>
        <x:v>11</x:v>
      </x:c>
      <x:c r="K10823" s="53">
        <x:f t="shared" si="2020"/>
        <x:v>20</x:v>
      </x:c>
      <x:c r="L10823" s="53">
        <x:f t="shared" si="2021"/>
        <x:v>47</x:v>
      </x:c>
      <x:c r="M10823" s="54">
        <x:f t="shared" si="2022"/>
        <x:v>8203.5832059665427</x:v>
      </x:c>
      <x:c r="N10823" s="54">
        <x:f t="shared" si="2023"/>
        <x:v>5.1969327819212099</x:v>
      </x:c>
      <x:c r="O10823" s="55">
        <x:f t="shared" si="2024"/>
        <x:v>217834</x:v>
      </x:c>
      <x:c r="P10823" s="55">
        <x:f t="shared" si="2025"/>
        <x:v>36520</x:v>
      </x:c>
      <x:c r="Q10823" s="55">
        <x:f t="shared" si="2026"/>
        <x:v>154923.31954803027</x:v>
      </x:c>
      <x:c r="R10823" s="55">
        <x:f t="shared" si="2027"/>
        <x:v>6390.6804519697325</x:v>
      </x:c>
      <x:c r="S10823" s="1" t="str">
        <x:f t="shared" si="2028"/>
        <x:v>NO</x:v>
      </x:c>
      <x:c r="T10823" s="1">
        <x:f t="shared" si="2029"/>
        <x:v>-9.9999999999999997E+98</x:v>
      </x:c>
    </x:row>
    <x:row r="10824">
      <x:c r="A10824" s="1"/>
      <x:c r="B10824" s="1"/>
      <x:c r="C10824" s="1"/>
      <x:c r="D10824" s="1"/>
      <x:c r="E10824" s="1"/>
      <x:c r="F10824" s="1"/>
      <x:c r="G10824" s="1"/>
      <x:c r="H10824" s="1"/>
      <x:c r="I10824" s="53">
        <x:f t="shared" si="2018"/>
        <x:v>16</x:v>
      </x:c>
      <x:c r="J10824" s="53">
        <x:f t="shared" si="2019"/>
        <x:v>11</x:v>
      </x:c>
      <x:c r="K10824" s="53">
        <x:f t="shared" si="2020"/>
        <x:v>21</x:v>
      </x:c>
      <x:c r="L10824" s="53">
        <x:f t="shared" si="2021"/>
        <x:v>48</x:v>
      </x:c>
      <x:c r="M10824" s="54">
        <x:f t="shared" si="2022"/>
        <x:v>8276.4189461929855</x:v>
      </x:c>
      <x:c r="N10824" s="54">
        <x:f t="shared" si="2023"/>
        <x:v>5.2475131570784619</x:v>
      </x:c>
      <x:c r="O10824" s="55">
        <x:f t="shared" si="2024"/>
        <x:v>220534</x:v>
      </x:c>
      <x:c r="P10824" s="55">
        <x:f t="shared" si="2025"/>
        <x:v>37400</x:v>
      </x:c>
      <x:c r="Q10824" s="55">
        <x:f t="shared" si="2026"/>
        <x:v>156187.82892696155</x:v>
      </x:c>
      <x:c r="R10824" s="55">
        <x:f t="shared" si="2027"/>
        <x:v>6946.1710730384511</x:v>
      </x:c>
      <x:c r="S10824" s="1" t="str">
        <x:f t="shared" si="2028"/>
        <x:v>NO</x:v>
      </x:c>
      <x:c r="T10824" s="1">
        <x:f t="shared" si="2029"/>
        <x:v>-9.9999999999999997E+98</x:v>
      </x:c>
    </x:row>
    <x:row r="10825">
      <x:c r="A10825" s="1"/>
      <x:c r="B10825" s="1"/>
      <x:c r="C10825" s="1"/>
      <x:c r="D10825" s="1"/>
      <x:c r="E10825" s="1"/>
      <x:c r="F10825" s="1"/>
      <x:c r="G10825" s="1"/>
      <x:c r="H10825" s="1"/>
      <x:c r="I10825" s="53">
        <x:f t="shared" si="2018"/>
        <x:v>16</x:v>
      </x:c>
      <x:c r="J10825" s="53">
        <x:f t="shared" si="2019"/>
        <x:v>11</x:v>
      </x:c>
      <x:c r="K10825" s="53">
        <x:f t="shared" si="2020"/>
        <x:v>22</x:v>
      </x:c>
      <x:c r="L10825" s="53">
        <x:f t="shared" si="2021"/>
        <x:v>49</x:v>
      </x:c>
      <x:c r="M10825" s="54">
        <x:f t="shared" si="2022"/>
        <x:v>8350.8952934393819</x:v>
      </x:c>
      <x:c r="N10825" s="54">
        <x:f t="shared" si="2023"/>
        <x:v>5.2992328426662372</x:v>
      </x:c>
      <x:c r="O10825" s="55">
        <x:f t="shared" si="2024"/>
        <x:v>223234</x:v>
      </x:c>
      <x:c r="P10825" s="55">
        <x:f t="shared" si="2025"/>
        <x:v>38280</x:v>
      </x:c>
      <x:c r="Q10825" s="55">
        <x:f t="shared" si="2026"/>
        <x:v>157480.82106665595</x:v>
      </x:c>
      <x:c r="R10825" s="55">
        <x:f t="shared" si="2027"/>
        <x:v>7473.1789333440538</x:v>
      </x:c>
      <x:c r="S10825" s="1" t="str">
        <x:f t="shared" si="2028"/>
        <x:v>NO</x:v>
      </x:c>
      <x:c r="T10825" s="1">
        <x:f t="shared" si="2029"/>
        <x:v>-9.9999999999999997E+98</x:v>
      </x:c>
    </x:row>
    <x:row r="10826">
      <x:c r="A10826" s="1"/>
      <x:c r="B10826" s="1"/>
      <x:c r="C10826" s="1"/>
      <x:c r="D10826" s="1"/>
      <x:c r="E10826" s="1"/>
      <x:c r="F10826" s="1"/>
      <x:c r="G10826" s="1"/>
      <x:c r="H10826" s="1"/>
      <x:c r="I10826" s="53">
        <x:f t="shared" si="2018"/>
        <x:v>16</x:v>
      </x:c>
      <x:c r="J10826" s="53">
        <x:f t="shared" si="2019"/>
        <x:v>11</x:v>
      </x:c>
      <x:c r="K10826" s="53">
        <x:f t="shared" si="2020"/>
        <x:v>23</x:v>
      </x:c>
      <x:c r="L10826" s="53">
        <x:f t="shared" si="2021"/>
        <x:v>50</x:v>
      </x:c>
      <x:c r="M10826" s="54">
        <x:f t="shared" si="2022"/>
        <x:v>8427.0418822968186</x:v>
      </x:c>
      <x:c r="N10826" s="54">
        <x:f t="shared" si="2023"/>
        <x:v>5.3521124182616795</x:v>
      </x:c>
      <x:c r="O10826" s="55">
        <x:f t="shared" si="2024"/>
        <x:v>225934</x:v>
      </x:c>
      <x:c r="P10826" s="55">
        <x:f t="shared" si="2025"/>
        <x:v>39160</x:v>
      </x:c>
      <x:c r="Q10826" s="55">
        <x:f t="shared" si="2026"/>
        <x:v>158802.81045654198</x:v>
      </x:c>
      <x:c r="R10826" s="55">
        <x:f t="shared" si="2027"/>
        <x:v>7971.1895434580219</x:v>
      </x:c>
      <x:c r="S10826" s="1" t="str">
        <x:f t="shared" si="2028"/>
        <x:v>NO</x:v>
      </x:c>
      <x:c r="T10826" s="1">
        <x:f t="shared" si="2029"/>
        <x:v>-9.9999999999999997E+98</x:v>
      </x:c>
    </x:row>
    <x:row r="10827">
      <x:c r="A10827" s="1"/>
      <x:c r="B10827" s="1"/>
      <x:c r="C10827" s="1"/>
      <x:c r="D10827" s="1"/>
      <x:c r="E10827" s="1"/>
      <x:c r="F10827" s="1"/>
      <x:c r="G10827" s="1"/>
      <x:c r="H10827" s="1"/>
      <x:c r="I10827" s="53">
        <x:f t="shared" si="2018"/>
        <x:v>16</x:v>
      </x:c>
      <x:c r="J10827" s="53">
        <x:f t="shared" si="2019"/>
        <x:v>11</x:v>
      </x:c>
      <x:c r="K10827" s="53">
        <x:f t="shared" si="2020"/>
        <x:v>24</x:v>
      </x:c>
      <x:c r="L10827" s="53">
        <x:f t="shared" si="2021"/>
        <x:v>51</x:v>
      </x:c>
      <x:c r="M10827" s="54">
        <x:f t="shared" si="2022"/>
        <x:v>8504.8888318763147</x:v>
      </x:c>
      <x:c r="N10827" s="54">
        <x:f t="shared" si="2023"/>
        <x:v>5.4061727999141072</x:v>
      </x:c>
      <x:c r="O10827" s="55">
        <x:f t="shared" si="2024"/>
        <x:v>228634</x:v>
      </x:c>
      <x:c r="P10827" s="55">
        <x:f t="shared" si="2025"/>
        <x:v>40040</x:v>
      </x:c>
      <x:c r="Q10827" s="55">
        <x:f t="shared" si="2026"/>
        <x:v>160154.3199978527</x:v>
      </x:c>
      <x:c r="R10827" s="55">
        <x:f t="shared" si="2027"/>
        <x:v>8439.6800021473027</x:v>
      </x:c>
      <x:c r="S10827" s="1" t="str">
        <x:f t="shared" si="2028"/>
        <x:v>NO</x:v>
      </x:c>
      <x:c r="T10827" s="1">
        <x:f t="shared" si="2029"/>
        <x:v>-9.9999999999999997E+98</x:v>
      </x:c>
    </x:row>
    <x:row r="10828">
      <x:c r="A10828" s="1"/>
      <x:c r="B10828" s="1"/>
      <x:c r="C10828" s="1"/>
      <x:c r="D10828" s="1"/>
      <x:c r="E10828" s="1"/>
      <x:c r="F10828" s="1"/>
      <x:c r="G10828" s="1"/>
      <x:c r="H10828" s="1"/>
      <x:c r="I10828" s="53">
        <x:f t="shared" si="2018"/>
        <x:v>16</x:v>
      </x:c>
      <x:c r="J10828" s="53">
        <x:f t="shared" si="2019"/>
        <x:v>11</x:v>
      </x:c>
      <x:c r="K10828" s="53">
        <x:f t="shared" si="2020"/>
        <x:v>25</x:v>
      </x:c>
      <x:c r="L10828" s="53">
        <x:f t="shared" si="2021"/>
        <x:v>52</x:v>
      </x:c>
      <x:c r="M10828" s="54">
        <x:f t="shared" si="2022"/>
        <x:v>8584.4667532914118</x:v>
      </x:c>
      <x:c r="N10828" s="54">
        <x:f t="shared" si="2023"/>
        <x:v>5.4614352453412582</x:v>
      </x:c>
      <x:c r="O10828" s="55">
        <x:f t="shared" si="2024"/>
        <x:v>231334</x:v>
      </x:c>
      <x:c r="P10828" s="55">
        <x:f t="shared" si="2025"/>
        <x:v>40920</x:v>
      </x:c>
      <x:c r="Q10828" s="55">
        <x:f t="shared" si="2026"/>
        <x:v>161535.88113353145</x:v>
      </x:c>
      <x:c r="R10828" s="55">
        <x:f t="shared" si="2027"/>
        <x:v>8878.1188664685469</x:v>
      </x:c>
      <x:c r="S10828" s="1" t="str">
        <x:f t="shared" si="2028"/>
        <x:v>NO</x:v>
      </x:c>
      <x:c r="T10828" s="1">
        <x:f t="shared" si="2029"/>
        <x:v>-9.9999999999999997E+98</x:v>
      </x:c>
    </x:row>
    <x:row r="10829">
      <x:c r="A10829" s="1"/>
      <x:c r="B10829" s="1"/>
      <x:c r="C10829" s="1"/>
      <x:c r="D10829" s="1"/>
      <x:c r="E10829" s="1"/>
      <x:c r="F10829" s="1"/>
      <x:c r="G10829" s="1"/>
      <x:c r="H10829" s="1"/>
      <x:c r="I10829" s="53">
        <x:f t="shared" si="2018"/>
        <x:v>16</x:v>
      </x:c>
      <x:c r="J10829" s="53">
        <x:f t="shared" si="2019"/>
        <x:v>11</x:v>
      </x:c>
      <x:c r="K10829" s="53">
        <x:f t="shared" si="2020"/>
        <x:v>26</x:v>
      </x:c>
      <x:c r="L10829" s="53">
        <x:f t="shared" si="2021"/>
        <x:v>53</x:v>
      </x:c>
      <x:c r="M10829" s="54">
        <x:f t="shared" si="2022"/>
        <x:v>8665.8067572521304</x:v>
      </x:c>
      <x:c r="N10829" s="54">
        <x:f t="shared" si="2023"/>
        <x:v>5.5179213592028686</x:v>
      </x:c>
      <x:c r="O10829" s="55">
        <x:f t="shared" si="2024"/>
        <x:v>234034</x:v>
      </x:c>
      <x:c r="P10829" s="55">
        <x:f t="shared" si="2025"/>
        <x:v>41800</x:v>
      </x:c>
      <x:c r="Q10829" s="55">
        <x:f t="shared" si="2026"/>
        <x:v>162948.03398007172</x:v>
      </x:c>
      <x:c r="R10829" s="55">
        <x:f t="shared" si="2027"/>
        <x:v>9285.9660199282807</x:v>
      </x:c>
      <x:c r="S10829" s="1" t="str">
        <x:f t="shared" si="2028"/>
        <x:v>NO</x:v>
      </x:c>
      <x:c r="T10829" s="1">
        <x:f t="shared" si="2029"/>
        <x:v>-9.9999999999999997E+98</x:v>
      </x:c>
    </x:row>
    <x:row r="10830">
      <x:c r="A10830" s="1"/>
      <x:c r="B10830" s="1"/>
      <x:c r="C10830" s="1"/>
      <x:c r="D10830" s="1"/>
      <x:c r="E10830" s="1"/>
      <x:c r="F10830" s="1"/>
      <x:c r="G10830" s="1"/>
      <x:c r="H10830" s="1"/>
      <x:c r="I10830" s="53">
        <x:f t="shared" si="2018"/>
        <x:v>16</x:v>
      </x:c>
      <x:c r="J10830" s="53">
        <x:f t="shared" si="2019"/>
        <x:v>11</x:v>
      </x:c>
      <x:c r="K10830" s="53">
        <x:f t="shared" si="2020"/>
        <x:v>27</x:v>
      </x:c>
      <x:c r="L10830" s="53">
        <x:f t="shared" si="2021"/>
        <x:v>54</x:v>
      </x:c>
      <x:c r="M10830" s="54">
        <x:f t="shared" si="2022"/>
        <x:v>8748.9404617718865</x:v>
      </x:c>
      <x:c r="N10830" s="54">
        <x:f t="shared" si="2023"/>
        <x:v>5.5756530984526993</x:v>
      </x:c>
      <x:c r="O10830" s="55">
        <x:f t="shared" si="2024"/>
        <x:v>236734</x:v>
      </x:c>
      <x:c r="P10830" s="55">
        <x:f t="shared" si="2025"/>
        <x:v>42680</x:v>
      </x:c>
      <x:c r="Q10830" s="55">
        <x:f t="shared" si="2026"/>
        <x:v>164391.32746131747</x:v>
      </x:c>
      <x:c r="R10830" s="55">
        <x:f t="shared" si="2027"/>
        <x:v>9662.6725386825274</x:v>
      </x:c>
      <x:c r="S10830" s="1" t="str">
        <x:f t="shared" si="2028"/>
        <x:v>NO</x:v>
      </x:c>
      <x:c r="T10830" s="1">
        <x:f t="shared" si="2029"/>
        <x:v>-9.9999999999999997E+98</x:v>
      </x:c>
    </x:row>
    <x:row r="10831">
      <x:c r="A10831" s="1"/>
      <x:c r="B10831" s="1"/>
      <x:c r="C10831" s="1"/>
      <x:c r="D10831" s="1"/>
      <x:c r="E10831" s="1"/>
      <x:c r="F10831" s="1"/>
      <x:c r="G10831" s="1"/>
      <x:c r="H10831" s="1"/>
      <x:c r="I10831" s="53">
        <x:f t="shared" si="2018"/>
        <x:v>16</x:v>
      </x:c>
      <x:c r="J10831" s="53">
        <x:f t="shared" si="2019"/>
        <x:v>11</x:v>
      </x:c>
      <x:c r="K10831" s="53">
        <x:f t="shared" si="2020"/>
        <x:v>28</x:v>
      </x:c>
      <x:c r="L10831" s="53">
        <x:f t="shared" si="2021"/>
        <x:v>55</x:v>
      </x:c>
      <x:c r="M10831" s="54">
        <x:f t="shared" si="2022"/>
        <x:v>8833.8999999890402</x:v>
      </x:c>
      <x:c r="N10831" s="54">
        <x:f t="shared" si="2023"/>
        <x:v>5.6346527777701665</x:v>
      </x:c>
      <x:c r="O10831" s="55">
        <x:f t="shared" si="2024"/>
        <x:v>239434</x:v>
      </x:c>
      <x:c r="P10831" s="55">
        <x:f t="shared" si="2025"/>
        <x:v>43560</x:v>
      </x:c>
      <x:c r="Q10831" s="55">
        <x:f t="shared" si="2026"/>
        <x:v>165866.31944425416</x:v>
      </x:c>
      <x:c r="R10831" s="55">
        <x:f t="shared" si="2027"/>
        <x:v>10007.680555745843</x:v>
      </x:c>
      <x:c r="S10831" s="1" t="str">
        <x:f t="shared" si="2028"/>
        <x:v>NO</x:v>
      </x:c>
      <x:c r="T10831" s="1">
        <x:f t="shared" si="2029"/>
        <x:v>-9.9999999999999997E+98</x:v>
      </x:c>
    </x:row>
    <x:row r="10832">
      <x:c r="A10832" s="1"/>
      <x:c r="B10832" s="1"/>
      <x:c r="C10832" s="1"/>
      <x:c r="D10832" s="1"/>
      <x:c r="E10832" s="1"/>
      <x:c r="F10832" s="1"/>
      <x:c r="G10832" s="1"/>
      <x:c r="H10832" s="1"/>
      <x:c r="I10832" s="53">
        <x:f t="shared" si="2018"/>
        <x:v>16</x:v>
      </x:c>
      <x:c r="J10832" s="53">
        <x:f t="shared" si="2019"/>
        <x:v>11</x:v>
      </x:c>
      <x:c r="K10832" s="53">
        <x:f t="shared" si="2020"/>
        <x:v>29</x:v>
      </x:c>
      <x:c r="L10832" s="53">
        <x:f t="shared" si="2021"/>
        <x:v>56</x:v>
      </x:c>
      <x:c r="M10832" s="54">
        <x:f t="shared" si="2022"/>
        <x:v>8920.7180281046949</x:v>
      </x:c>
      <x:c r="N10832" s="54">
        <x:f t="shared" si="2023"/>
        <x:v>5.6949430750727048</x:v>
      </x:c>
      <x:c r="O10832" s="55">
        <x:f t="shared" si="2024"/>
        <x:v>242134</x:v>
      </x:c>
      <x:c r="P10832" s="55">
        <x:f t="shared" si="2025"/>
        <x:v>44440</x:v>
      </x:c>
      <x:c r="Q10832" s="55">
        <x:f t="shared" si="2026"/>
        <x:v>167373.57687681762</x:v>
      </x:c>
      <x:c r="R10832" s="55">
        <x:f t="shared" si="2027"/>
        <x:v>10320.42312318238</x:v>
      </x:c>
      <x:c r="S10832" s="1" t="str">
        <x:f t="shared" si="2028"/>
        <x:v>NO</x:v>
      </x:c>
      <x:c r="T10832" s="1">
        <x:f t="shared" si="2029"/>
        <x:v>-9.9999999999999997E+98</x:v>
      </x:c>
    </x:row>
    <x:row r="10833">
      <x:c r="A10833" s="1"/>
      <x:c r="B10833" s="1"/>
      <x:c r="C10833" s="1"/>
      <x:c r="D10833" s="1"/>
      <x:c r="E10833" s="1"/>
      <x:c r="F10833" s="1"/>
      <x:c r="G10833" s="1"/>
      <x:c r="H10833" s="1"/>
      <x:c r="I10833" s="53">
        <x:f t="shared" si="2018"/>
        <x:v>16</x:v>
      </x:c>
      <x:c r="J10833" s="53">
        <x:f t="shared" si="2019"/>
        <x:v>11</x:v>
      </x:c>
      <x:c r="K10833" s="53">
        <x:f t="shared" si="2020"/>
        <x:v>30</x:v>
      </x:c>
      <x:c r="L10833" s="53">
        <x:f t="shared" si="2021"/>
        <x:v>57</x:v>
      </x:c>
      <x:c r="M10833" s="54">
        <x:f t="shared" si="2022"/>
        <x:v>9009.4277334384642</x:v>
      </x:c>
      <x:c r="N10833" s="54">
        <x:f t="shared" si="2023"/>
        <x:v>5.7565470371100442</x:v>
      </x:c>
      <x:c r="O10833" s="55">
        <x:f t="shared" si="2024"/>
        <x:v>244834</x:v>
      </x:c>
      <x:c r="P10833" s="55">
        <x:f t="shared" si="2025"/>
        <x:v>45320</x:v>
      </x:c>
      <x:c r="Q10833" s="55">
        <x:f t="shared" si="2026"/>
        <x:v>168913.67592775112</x:v>
      </x:c>
      <x:c r="R10833" s="55">
        <x:f t="shared" si="2027"/>
        <x:v>10600.324072248884</x:v>
      </x:c>
      <x:c r="S10833" s="1" t="str">
        <x:f t="shared" si="2028"/>
        <x:v>NO</x:v>
      </x:c>
      <x:c r="T10833" s="1">
        <x:f t="shared" si="2029"/>
        <x:v>-9.9999999999999997E+98</x:v>
      </x:c>
    </x:row>
    <x:row r="10834">
      <x:c r="A10834" s="1"/>
      <x:c r="B10834" s="1"/>
      <x:c r="C10834" s="1"/>
      <x:c r="D10834" s="1"/>
      <x:c r="E10834" s="1"/>
      <x:c r="F10834" s="1"/>
      <x:c r="G10834" s="1"/>
      <x:c r="H10834" s="1"/>
      <x:c r="I10834" s="53">
        <x:f t="shared" si="2018"/>
        <x:v>16</x:v>
      </x:c>
      <x:c r="J10834" s="53">
        <x:f t="shared" si="2019"/>
        <x:v>12</x:v>
      </x:c>
      <x:c r="K10834" s="53">
        <x:f t="shared" si="2020"/>
        <x:v>0</x:v>
      </x:c>
      <x:c r="L10834" s="53">
        <x:f t="shared" si="2021"/>
        <x:v>28</x:v>
      </x:c>
      <x:c r="M10834" s="54">
        <x:f t="shared" si="2022"/>
        <x:v>7100.921077083065</x:v>
      </x:c>
      <x:c r="N10834" s="54">
        <x:f t="shared" si="2023"/>
        <x:v>4.4311951924187953</x:v>
      </x:c>
      <x:c r="O10834" s="55">
        <x:f t="shared" si="2024"/>
        <x:v>165928</x:v>
      </x:c>
      <x:c r="P10834" s="55">
        <x:f t="shared" si="2025"/>
        <x:v>19360</x:v>
      </x:c>
      <x:c r="Q10834" s="55">
        <x:f t="shared" si="2026"/>
        <x:v>135779.87981046987</x:v>
      </x:c>
      <x:c r="R10834" s="55">
        <x:f t="shared" si="2027"/>
        <x:v>-9211.8798104698653</x:v>
      </x:c>
      <x:c r="S10834" s="1" t="str">
        <x:f t="shared" si="2028"/>
        <x:v>NO</x:v>
      </x:c>
      <x:c r="T10834" s="1">
        <x:f t="shared" si="2029"/>
        <x:v>-9.9999999999999997E+98</x:v>
      </x:c>
    </x:row>
    <x:row r="10835">
      <x:c r="A10835" s="1"/>
      <x:c r="B10835" s="1"/>
      <x:c r="C10835" s="1"/>
      <x:c r="D10835" s="1"/>
      <x:c r="E10835" s="1"/>
      <x:c r="F10835" s="1"/>
      <x:c r="G10835" s="1"/>
      <x:c r="H10835" s="1"/>
      <x:c r="I10835" s="53">
        <x:f t="shared" si="2018"/>
        <x:v>16</x:v>
      </x:c>
      <x:c r="J10835" s="53">
        <x:f t="shared" si="2019"/>
        <x:v>12</x:v>
      </x:c>
      <x:c r="K10835" s="53">
        <x:f t="shared" si="2020"/>
        <x:v>1</x:v>
      </x:c>
      <x:c r="L10835" s="53">
        <x:f t="shared" si="2021"/>
        <x:v>29</x:v>
      </x:c>
      <x:c r="M10835" s="54">
        <x:f t="shared" si="2022"/>
        <x:v>7146.483577083065</x:v>
      </x:c>
      <x:c r="N10835" s="54">
        <x:f t="shared" si="2023"/>
        <x:v>4.462835817418795</x:v>
      </x:c>
      <x:c r="O10835" s="55">
        <x:f t="shared" si="2024"/>
        <x:v>168628</x:v>
      </x:c>
      <x:c r="P10835" s="55">
        <x:f t="shared" si="2025"/>
        <x:v>20240</x:v>
      </x:c>
      <x:c r="Q10835" s="55">
        <x:f t="shared" si="2026"/>
        <x:v>136570.89543546987</x:v>
      </x:c>
      <x:c r="R10835" s="55">
        <x:f t="shared" si="2027"/>
        <x:v>-8182.8954354698653</x:v>
      </x:c>
      <x:c r="S10835" s="1" t="str">
        <x:f t="shared" si="2028"/>
        <x:v>NO</x:v>
      </x:c>
      <x:c r="T10835" s="1">
        <x:f t="shared" si="2029"/>
        <x:v>-9.9999999999999997E+98</x:v>
      </x:c>
    </x:row>
    <x:row r="10836">
      <x:c r="A10836" s="1"/>
      <x:c r="B10836" s="1"/>
      <x:c r="C10836" s="1"/>
      <x:c r="D10836" s="1"/>
      <x:c r="E10836" s="1"/>
      <x:c r="F10836" s="1"/>
      <x:c r="G10836" s="1"/>
      <x:c r="H10836" s="1"/>
      <x:c r="I10836" s="53">
        <x:f t="shared" si="2018"/>
        <x:v>16</x:v>
      </x:c>
      <x:c r="J10836" s="53">
        <x:f t="shared" si="2019"/>
        <x:v>12</x:v>
      </x:c>
      <x:c r="K10836" s="53">
        <x:f t="shared" si="2020"/>
        <x:v>2</x:v>
      </x:c>
      <x:c r="L10836" s="53">
        <x:f t="shared" si="2021"/>
        <x:v>30</x:v>
      </x:c>
      <x:c r="M10836" s="54">
        <x:f t="shared" si="2022"/>
        <x:v>7193.1851395830654</x:v>
      </x:c>
      <x:c r="N10836" s="54">
        <x:f t="shared" si="2023"/>
        <x:v>4.495267458043795</x:v>
      </x:c>
      <x:c r="O10836" s="55">
        <x:f t="shared" si="2024"/>
        <x:v>171328</x:v>
      </x:c>
      <x:c r="P10836" s="55">
        <x:f t="shared" si="2025"/>
        <x:v>21120</x:v>
      </x:c>
      <x:c r="Q10836" s="55">
        <x:f t="shared" si="2026"/>
        <x:v>137381.68645109487</x:v>
      </x:c>
      <x:c r="R10836" s="55">
        <x:f t="shared" si="2027"/>
        <x:v>-7173.6864510948653</x:v>
      </x:c>
      <x:c r="S10836" s="1" t="str">
        <x:f t="shared" si="2028"/>
        <x:v>NO</x:v>
      </x:c>
      <x:c r="T10836" s="1">
        <x:f t="shared" si="2029"/>
        <x:v>-9.9999999999999997E+98</x:v>
      </x:c>
    </x:row>
    <x:row r="10837">
      <x:c r="A10837" s="1"/>
      <x:c r="B10837" s="1"/>
      <x:c r="C10837" s="1"/>
      <x:c r="D10837" s="1"/>
      <x:c r="E10837" s="1"/>
      <x:c r="F10837" s="1"/>
      <x:c r="G10837" s="1"/>
      <x:c r="H10837" s="1"/>
      <x:c r="I10837" s="53">
        <x:f t="shared" si="2018"/>
        <x:v>16</x:v>
      </x:c>
      <x:c r="J10837" s="53">
        <x:f t="shared" si="2019"/>
        <x:v>12</x:v>
      </x:c>
      <x:c r="K10837" s="53">
        <x:f t="shared" si="2020"/>
        <x:v>3</x:v>
      </x:c>
      <x:c r="L10837" s="53">
        <x:f t="shared" si="2021"/>
        <x:v>31</x:v>
      </x:c>
      <x:c r="M10837" s="54">
        <x:f t="shared" si="2022"/>
        <x:v>7241.0471220049403</x:v>
      </x:c>
      <x:c r="N10837" s="54">
        <x:f t="shared" si="2023"/>
        <x:v>4.5285049458367643</x:v>
      </x:c>
      <x:c r="O10837" s="55">
        <x:f t="shared" si="2024"/>
        <x:v>174028</x:v>
      </x:c>
      <x:c r="P10837" s="55">
        <x:f t="shared" si="2025"/>
        <x:v>22000</x:v>
      </x:c>
      <x:c r="Q10837" s="55">
        <x:f t="shared" si="2026"/>
        <x:v>138212.62364591908</x:v>
      </x:c>
      <x:c r="R10837" s="55">
        <x:f t="shared" si="2027"/>
        <x:v>-6184.6236459190841</x:v>
      </x:c>
      <x:c r="S10837" s="1" t="str">
        <x:f t="shared" si="2028"/>
        <x:v>NO</x:v>
      </x:c>
      <x:c r="T10837" s="1">
        <x:f t="shared" si="2029"/>
        <x:v>-9.9999999999999997E+98</x:v>
      </x:c>
    </x:row>
    <x:row r="10838">
      <x:c r="A10838" s="1"/>
      <x:c r="B10838" s="1"/>
      <x:c r="C10838" s="1"/>
      <x:c r="D10838" s="1"/>
      <x:c r="E10838" s="1"/>
      <x:c r="F10838" s="1"/>
      <x:c r="G10838" s="1"/>
      <x:c r="H10838" s="1"/>
      <x:c r="I10838" s="53">
        <x:f t="shared" si="2018"/>
        <x:v>16</x:v>
      </x:c>
      <x:c r="J10838" s="53">
        <x:f t="shared" si="2019"/>
        <x:v>12</x:v>
      </x:c>
      <x:c r="K10838" s="53">
        <x:f t="shared" si="2020"/>
        <x:v>4</x:v>
      </x:c>
      <x:c r="L10838" s="53">
        <x:f t="shared" si="2021"/>
        <x:v>32</x:v>
      </x:c>
      <x:c r="M10838" s="54">
        <x:f t="shared" si="2022"/>
        <x:v>7290.0912377275963</x:v>
      </x:c>
      <x:c r="N10838" s="54">
        <x:f t="shared" si="2023"/>
        <x:v>4.562563359533053</x:v>
      </x:c>
      <x:c r="O10838" s="55">
        <x:f t="shared" si="2024"/>
        <x:v>176728</x:v>
      </x:c>
      <x:c r="P10838" s="55">
        <x:f t="shared" si="2025"/>
        <x:v>22880</x:v>
      </x:c>
      <x:c r="Q10838" s="55">
        <x:f t="shared" si="2026"/>
        <x:v>139064.08398832631</x:v>
      </x:c>
      <x:c r="R10838" s="55">
        <x:f t="shared" si="2027"/>
        <x:v>-5216.0839883263106</x:v>
      </x:c>
      <x:c r="S10838" s="1" t="str">
        <x:f t="shared" si="2028"/>
        <x:v>NO</x:v>
      </x:c>
      <x:c r="T10838" s="1">
        <x:f t="shared" si="2029"/>
        <x:v>-9.9999999999999997E+98</x:v>
      </x:c>
    </x:row>
    <x:row r="10839">
      <x:c r="A10839" s="1"/>
      <x:c r="B10839" s="1"/>
      <x:c r="C10839" s="1"/>
      <x:c r="D10839" s="1"/>
      <x:c r="E10839" s="1"/>
      <x:c r="F10839" s="1"/>
      <x:c r="G10839" s="1"/>
      <x:c r="H10839" s="1"/>
      <x:c r="I10839" s="53">
        <x:f t="shared" si="2018"/>
        <x:v>16</x:v>
      </x:c>
      <x:c r="J10839" s="53">
        <x:f t="shared" si="2019"/>
        <x:v>12</x:v>
      </x:c>
      <x:c r="K10839" s="53">
        <x:f t="shared" si="2020"/>
        <x:v>5</x:v>
      </x:c>
      <x:c r="L10839" s="53">
        <x:f t="shared" si="2021"/>
        <x:v>33</x:v>
      </x:c>
      <x:c r="M10839" s="54">
        <x:f t="shared" si="2022"/>
        <x:v>7340.3395616487996</x:v>
      </x:c>
      <x:c r="N10839" s="54">
        <x:f t="shared" si="2023"/>
        <x:v>4.5974580289227776</x:v>
      </x:c>
      <x:c r="O10839" s="55">
        <x:f t="shared" si="2024"/>
        <x:v>179428</x:v>
      </x:c>
      <x:c r="P10839" s="55">
        <x:f t="shared" si="2025"/>
        <x:v>23760</x:v>
      </x:c>
      <x:c r="Q10839" s="55">
        <x:f t="shared" si="2026"/>
        <x:v>139936.45072306943</x:v>
      </x:c>
      <x:c r="R10839" s="55">
        <x:f t="shared" si="2027"/>
        <x:v>-4268.4507230694289</x:v>
      </x:c>
      <x:c r="S10839" s="1" t="str">
        <x:f t="shared" si="2028"/>
        <x:v>NO</x:v>
      </x:c>
      <x:c r="T10839" s="1">
        <x:f t="shared" si="2029"/>
        <x:v>-9.9999999999999997E+98</x:v>
      </x:c>
    </x:row>
    <x:row r="10840">
      <x:c r="A10840" s="1"/>
      <x:c r="B10840" s="1"/>
      <x:c r="C10840" s="1"/>
      <x:c r="D10840" s="1"/>
      <x:c r="E10840" s="1"/>
      <x:c r="F10840" s="1"/>
      <x:c r="G10840" s="1"/>
      <x:c r="H10840" s="1"/>
      <x:c r="I10840" s="53">
        <x:f t="shared" si="2018"/>
        <x:v>16</x:v>
      </x:c>
      <x:c r="J10840" s="53">
        <x:f t="shared" si="2019"/>
        <x:v>12</x:v>
      </x:c>
      <x:c r="K10840" s="53">
        <x:f t="shared" si="2020"/>
        <x:v>6</x:v>
      </x:c>
      <x:c r="L10840" s="53">
        <x:f t="shared" si="2021"/>
        <x:v>34</x:v>
      </x:c>
      <x:c r="M10840" s="54">
        <x:f t="shared" si="2022"/>
        <x:v>7391.8145358304328</x:v>
      </x:c>
      <x:c r="N10840" s="54">
        <x:f t="shared" si="2023"/>
        <x:v>4.6332045387711336</x:v>
      </x:c>
      <x:c r="O10840" s="55">
        <x:f t="shared" si="2024"/>
        <x:v>182128</x:v>
      </x:c>
      <x:c r="P10840" s="55">
        <x:f t="shared" si="2025"/>
        <x:v>24640</x:v>
      </x:c>
      <x:c r="Q10840" s="55">
        <x:f t="shared" si="2026"/>
        <x:v>140830.11346927832</x:v>
      </x:c>
      <x:c r="R10840" s="55">
        <x:f t="shared" si="2027"/>
        <x:v>-3342.1134692783235</x:v>
      </x:c>
      <x:c r="S10840" s="1" t="str">
        <x:f t="shared" si="2028"/>
        <x:v>NO</x:v>
      </x:c>
      <x:c r="T10840" s="1">
        <x:f t="shared" si="2029"/>
        <x:v>-9.9999999999999997E+98</x:v>
      </x:c>
    </x:row>
    <x:row r="10841">
      <x:c r="A10841" s="1"/>
      <x:c r="B10841" s="1"/>
      <x:c r="C10841" s="1"/>
      <x:c r="D10841" s="1"/>
      <x:c r="E10841" s="1"/>
      <x:c r="F10841" s="1"/>
      <x:c r="G10841" s="1"/>
      <x:c r="H10841" s="1"/>
      <x:c r="I10841" s="53">
        <x:f t="shared" si="2018"/>
        <x:v>16</x:v>
      </x:c>
      <x:c r="J10841" s="53">
        <x:f t="shared" si="2019"/>
        <x:v>12</x:v>
      </x:c>
      <x:c r="K10841" s="53">
        <x:f t="shared" si="2020"/>
        <x:v>7</x:v>
      </x:c>
      <x:c r="L10841" s="53">
        <x:f t="shared" si="2021"/>
        <x:v>35</x:v>
      </x:c>
      <x:c r="M10841" s="54">
        <x:f t="shared" si="2022"/>
        <x:v>7444.5389752283936</x:v>
      </x:c>
      <x:c r="N10841" s="54">
        <x:f t="shared" si="2023"/>
        <x:v>4.6698187327974958</x:v>
      </x:c>
      <x:c r="O10841" s="55">
        <x:f t="shared" si="2024"/>
        <x:v>184828</x:v>
      </x:c>
      <x:c r="P10841" s="55">
        <x:f t="shared" si="2025"/>
        <x:v>25520</x:v>
      </x:c>
      <x:c r="Q10841" s="55">
        <x:f t="shared" si="2026"/>
        <x:v>141745.46831993738</x:v>
      </x:c>
      <x:c r="R10841" s="55">
        <x:f t="shared" si="2027"/>
        <x:v>-2437.4683199373831</x:v>
      </x:c>
      <x:c r="S10841" s="1" t="str">
        <x:f t="shared" si="2028"/>
        <x:v>NO</x:v>
      </x:c>
      <x:c r="T10841" s="1">
        <x:f t="shared" si="2029"/>
        <x:v>-9.9999999999999997E+98</x:v>
      </x:c>
    </x:row>
    <x:row r="10842">
      <x:c r="A10842" s="1"/>
      <x:c r="B10842" s="1"/>
      <x:c r="C10842" s="1"/>
      <x:c r="D10842" s="1"/>
      <x:c r="E10842" s="1"/>
      <x:c r="F10842" s="1"/>
      <x:c r="G10842" s="1"/>
      <x:c r="H10842" s="1"/>
      <x:c r="I10842" s="53">
        <x:f t="shared" si="2018"/>
        <x:v>16</x:v>
      </x:c>
      <x:c r="J10842" s="53">
        <x:f t="shared" si="2019"/>
        <x:v>12</x:v>
      </x:c>
      <x:c r="K10842" s="53">
        <x:f t="shared" si="2020"/>
        <x:v>8</x:v>
      </x:c>
      <x:c r="L10842" s="53">
        <x:f t="shared" si="2021"/>
        <x:v>36</x:v>
      </x:c>
      <x:c r="M10842" s="54">
        <x:f t="shared" si="2022"/>
        <x:v>7498.5360735083732</x:v>
      </x:c>
      <x:c r="N10842" s="54">
        <x:f t="shared" si="2023"/>
        <x:v>4.7073167177141482</x:v>
      </x:c>
      <x:c r="O10842" s="55">
        <x:f t="shared" si="2024"/>
        <x:v>187528</x:v>
      </x:c>
      <x:c r="P10842" s="55">
        <x:f t="shared" si="2025"/>
        <x:v>26400</x:v>
      </x:c>
      <x:c r="Q10842" s="55">
        <x:f t="shared" si="2026"/>
        <x:v>142682.9179428537</x:v>
      </x:c>
      <x:c r="R10842" s="55">
        <x:f t="shared" si="2027"/>
        <x:v>-1554.9179428537027</x:v>
      </x:c>
      <x:c r="S10842" s="1" t="str">
        <x:f t="shared" si="2028"/>
        <x:v>NO</x:v>
      </x:c>
      <x:c r="T10842" s="1">
        <x:f t="shared" si="2029"/>
        <x:v>-9.9999999999999997E+98</x:v>
      </x:c>
    </x:row>
    <x:row r="10843">
      <x:c r="A10843" s="1"/>
      <x:c r="B10843" s="1"/>
      <x:c r="C10843" s="1"/>
      <x:c r="D10843" s="1"/>
      <x:c r="E10843" s="1"/>
      <x:c r="F10843" s="1"/>
      <x:c r="G10843" s="1"/>
      <x:c r="H10843" s="1"/>
      <x:c r="I10843" s="53">
        <x:f t="shared" si="2018"/>
        <x:v>16</x:v>
      </x:c>
      <x:c r="J10843" s="53">
        <x:f t="shared" si="2019"/>
        <x:v>12</x:v>
      </x:c>
      <x:c r="K10843" s="53">
        <x:f t="shared" si="2020"/>
        <x:v>9</x:v>
      </x:c>
      <x:c r="L10843" s="53">
        <x:f t="shared" si="2021"/>
        <x:v>37</x:v>
      </x:c>
      <x:c r="M10843" s="54">
        <x:f t="shared" si="2022"/>
        <x:v>7553.8294089487681</x:v>
      </x:c>
      <x:c r="N10843" s="54">
        <x:f t="shared" si="2023"/>
        <x:v>4.7457148673255336</x:v>
      </x:c>
      <x:c r="O10843" s="55">
        <x:f t="shared" si="2024"/>
        <x:v>190228</x:v>
      </x:c>
      <x:c r="P10843" s="55">
        <x:f t="shared" si="2025"/>
        <x:v>27280</x:v>
      </x:c>
      <x:c r="Q10843" s="55">
        <x:f t="shared" si="2026"/>
        <x:v>143642.87168313834</x:v>
      </x:c>
      <x:c r="R10843" s="55">
        <x:f t="shared" si="2027"/>
        <x:v>-694.87168313833536</x:v>
      </x:c>
      <x:c r="S10843" s="1" t="str">
        <x:f t="shared" si="2028"/>
        <x:v>NO</x:v>
      </x:c>
      <x:c r="T10843" s="1">
        <x:f t="shared" si="2029"/>
        <x:v>-9.9999999999999997E+98</x:v>
      </x:c>
    </x:row>
    <x:row r="10844">
      <x:c r="A10844" s="1"/>
      <x:c r="B10844" s="1"/>
      <x:c r="C10844" s="1"/>
      <x:c r="D10844" s="1"/>
      <x:c r="E10844" s="1"/>
      <x:c r="F10844" s="1"/>
      <x:c r="G10844" s="1"/>
      <x:c r="H10844" s="1"/>
      <x:c r="I10844" s="53">
        <x:f t="shared" si="2018"/>
        <x:v>16</x:v>
      </x:c>
      <x:c r="J10844" s="53">
        <x:f t="shared" si="2019"/>
        <x:v>12</x:v>
      </x:c>
      <x:c r="K10844" s="53">
        <x:f t="shared" si="2020"/>
        <x:v>10</x:v>
      </x:c>
      <x:c r="L10844" s="53">
        <x:f t="shared" si="2021"/>
        <x:v>38</x:v>
      </x:c>
      <x:c r="M10844" s="54">
        <x:f t="shared" si="2022"/>
        <x:v>7610.4429504319805</x:v>
      </x:c>
      <x:c r="N10844" s="54">
        <x:f t="shared" si="2023"/>
        <x:v>4.7850298266888753</x:v>
      </x:c>
      <x:c r="O10844" s="55">
        <x:f t="shared" si="2024"/>
        <x:v>192928</x:v>
      </x:c>
      <x:c r="P10844" s="55">
        <x:f t="shared" si="2025"/>
        <x:v>28160</x:v>
      </x:c>
      <x:c r="Q10844" s="55">
        <x:f t="shared" si="2026"/>
        <x:v>144625.7456672219</x:v>
      </x:c>
      <x:c r="R10844" s="55">
        <x:f t="shared" si="2027"/>
        <x:v>142.25433277810225</x:v>
      </x:c>
      <x:c r="S10844" s="1" t="str">
        <x:f t="shared" si="2028"/>
        <x:v>NO</x:v>
      </x:c>
      <x:c r="T10844" s="1">
        <x:f t="shared" si="2029"/>
        <x:v>-9.9999999999999997E+98</x:v>
      </x:c>
    </x:row>
    <x:row r="10845">
      <x:c r="A10845" s="1"/>
      <x:c r="B10845" s="1"/>
      <x:c r="C10845" s="1"/>
      <x:c r="D10845" s="1"/>
      <x:c r="E10845" s="1"/>
      <x:c r="F10845" s="1"/>
      <x:c r="G10845" s="1"/>
      <x:c r="H10845" s="1"/>
      <x:c r="I10845" s="53">
        <x:f t="shared" si="2018"/>
        <x:v>16</x:v>
      </x:c>
      <x:c r="J10845" s="53">
        <x:f t="shared" si="2019"/>
        <x:v>12</x:v>
      </x:c>
      <x:c r="K10845" s="53">
        <x:f t="shared" si="2020"/>
        <x:v>11</x:v>
      </x:c>
      <x:c r="L10845" s="53">
        <x:f t="shared" si="2021"/>
        <x:v>39</x:v>
      </x:c>
      <x:c r="M10845" s="54">
        <x:f t="shared" si="2022"/>
        <x:v>7668.4010635254199</x:v>
      </x:c>
      <x:c r="N10845" s="54">
        <x:f t="shared" si="2023"/>
        <x:v>4.8252785163370975</x:v>
      </x:c>
      <x:c r="O10845" s="55">
        <x:f t="shared" si="2024"/>
        <x:v>195628</x:v>
      </x:c>
      <x:c r="P10845" s="55">
        <x:f t="shared" si="2025"/>
        <x:v>29040</x:v>
      </x:c>
      <x:c r="Q10845" s="55">
        <x:f t="shared" si="2026"/>
        <x:v>145631.96290842741</x:v>
      </x:c>
      <x:c r="R10845" s="55">
        <x:f t="shared" si="2027"/>
        <x:v>956.03709157259436</x:v>
      </x:c>
      <x:c r="S10845" s="1" t="str">
        <x:f t="shared" si="2028"/>
        <x:v>NO</x:v>
      </x:c>
      <x:c r="T10845" s="1">
        <x:f t="shared" si="2029"/>
        <x:v>-9.9999999999999997E+98</x:v>
      </x:c>
    </x:row>
    <x:row r="10846">
      <x:c r="A10846" s="1"/>
      <x:c r="B10846" s="1"/>
      <x:c r="C10846" s="1"/>
      <x:c r="D10846" s="1"/>
      <x:c r="E10846" s="1"/>
      <x:c r="F10846" s="1"/>
      <x:c r="G10846" s="1"/>
      <x:c r="H10846" s="1"/>
      <x:c r="I10846" s="53">
        <x:f t="shared" si="2018"/>
        <x:v>16</x:v>
      </x:c>
      <x:c r="J10846" s="53">
        <x:f t="shared" si="2019"/>
        <x:v>12</x:v>
      </x:c>
      <x:c r="K10846" s="53">
        <x:f t="shared" si="2020"/>
        <x:v>12</x:v>
      </x:c>
      <x:c r="L10846" s="53">
        <x:f t="shared" si="2021"/>
        <x:v>40</x:v>
      </x:c>
      <x:c r="M10846" s="54">
        <x:f t="shared" si="2022"/>
        <x:v>7727.7285166534839</x:v>
      </x:c>
      <x:c r="N10846" s="54">
        <x:f t="shared" si="2023"/>
        <x:v>4.8664781365649192</x:v>
      </x:c>
      <x:c r="O10846" s="55">
        <x:f t="shared" si="2024"/>
        <x:v>198328</x:v>
      </x:c>
      <x:c r="P10846" s="55">
        <x:f t="shared" si="2025"/>
        <x:v>29920</x:v>
      </x:c>
      <x:c r="Q10846" s="55">
        <x:f t="shared" si="2026"/>
        <x:v>146661.95341412298</x:v>
      </x:c>
      <x:c r="R10846" s="55">
        <x:f t="shared" si="2027"/>
        <x:v>1746.0465858770185</x:v>
      </x:c>
      <x:c r="S10846" s="1" t="str">
        <x:f t="shared" si="2028"/>
        <x:v>NO</x:v>
      </x:c>
      <x:c r="T10846" s="1">
        <x:f t="shared" si="2029"/>
        <x:v>-9.9999999999999997E+98</x:v>
      </x:c>
    </x:row>
    <x:row r="10847">
      <x:c r="A10847" s="1"/>
      <x:c r="B10847" s="1"/>
      <x:c r="C10847" s="1"/>
      <x:c r="D10847" s="1"/>
      <x:c r="E10847" s="1"/>
      <x:c r="F10847" s="1"/>
      <x:c r="G10847" s="1"/>
      <x:c r="H10847" s="1"/>
      <x:c r="I10847" s="53">
        <x:f t="shared" si="2018"/>
        <x:v>16</x:v>
      </x:c>
      <x:c r="J10847" s="53">
        <x:f t="shared" si="2019"/>
        <x:v>12</x:v>
      </x:c>
      <x:c r="K10847" s="53">
        <x:f t="shared" si="2020"/>
        <x:v>13</x:v>
      </x:c>
      <x:c r="L10847" s="53">
        <x:f t="shared" si="2021"/>
        <x:v>41</x:v>
      </x:c>
      <x:c r="M10847" s="54">
        <x:f t="shared" si="2022"/>
        <x:v>7788.450487361868</x:v>
      </x:c>
      <x:c r="N10847" s="54">
        <x:f t="shared" si="2023"/>
        <x:v>4.9086461717790746</x:v>
      </x:c>
      <x:c r="O10847" s="55">
        <x:f t="shared" si="2024"/>
        <x:v>201028</x:v>
      </x:c>
      <x:c r="P10847" s="55">
        <x:f t="shared" si="2025"/>
        <x:v>30800</x:v>
      </x:c>
      <x:c r="Q10847" s="55">
        <x:f t="shared" si="2026"/>
        <x:v>147716.15429447687</x:v>
      </x:c>
      <x:c r="R10847" s="55">
        <x:f t="shared" si="2027"/>
        <x:v>2511.8457055231265</x:v>
      </x:c>
      <x:c r="S10847" s="1" t="str">
        <x:f t="shared" si="2028"/>
        <x:v>NO</x:v>
      </x:c>
      <x:c r="T10847" s="1">
        <x:f t="shared" si="2029"/>
        <x:v>-9.9999999999999997E+98</x:v>
      </x:c>
    </x:row>
    <x:row r="10848">
      <x:c r="A10848" s="1"/>
      <x:c r="B10848" s="1"/>
      <x:c r="C10848" s="1"/>
      <x:c r="D10848" s="1"/>
      <x:c r="E10848" s="1"/>
      <x:c r="F10848" s="1"/>
      <x:c r="G10848" s="1"/>
      <x:c r="H10848" s="1"/>
      <x:c r="I10848" s="53">
        <x:f t="shared" si="2018"/>
        <x:v>16</x:v>
      </x:c>
      <x:c r="J10848" s="53">
        <x:f t="shared" si="2019"/>
        <x:v>12</x:v>
      </x:c>
      <x:c r="K10848" s="53">
        <x:f t="shared" si="2020"/>
        <x:v>14</x:v>
      </x:c>
      <x:c r="L10848" s="53">
        <x:f t="shared" si="2021"/>
        <x:v>42</x:v>
      </x:c>
      <x:c r="M10848" s="54">
        <x:f t="shared" si="2022"/>
        <x:v>7850.5925686755299</x:v>
      </x:c>
      <x:c r="N10848" s="54">
        <x:f t="shared" si="2023"/>
        <x:v>4.9518003949135627</x:v>
      </x:c>
      <x:c r="O10848" s="55">
        <x:f t="shared" si="2024"/>
        <x:v>203728</x:v>
      </x:c>
      <x:c r="P10848" s="55">
        <x:f t="shared" si="2025"/>
        <x:v>31680</x:v>
      </x:c>
      <x:c r="Q10848" s="55">
        <x:f t="shared" si="2026"/>
        <x:v>148795.00987283906</x:v>
      </x:c>
      <x:c r="R10848" s="55">
        <x:f t="shared" si="2027"/>
        <x:v>3252.9901271609415</x:v>
      </x:c>
      <x:c r="S10848" s="1" t="str">
        <x:f t="shared" si="2028"/>
        <x:v>NO</x:v>
      </x:c>
      <x:c r="T10848" s="1">
        <x:f t="shared" si="2029"/>
        <x:v>-9.9999999999999997E+98</x:v>
      </x:c>
    </x:row>
    <x:row r="10849">
      <x:c r="A10849" s="1"/>
      <x:c r="B10849" s="1"/>
      <x:c r="C10849" s="1"/>
      <x:c r="D10849" s="1"/>
      <x:c r="E10849" s="1"/>
      <x:c r="F10849" s="1"/>
      <x:c r="G10849" s="1"/>
      <x:c r="H10849" s="1"/>
      <x:c r="I10849" s="53">
        <x:f t="shared" si="2018"/>
        <x:v>16</x:v>
      </x:c>
      <x:c r="J10849" s="53">
        <x:f t="shared" si="2019"/>
        <x:v>12</x:v>
      </x:c>
      <x:c r="K10849" s="53">
        <x:f t="shared" si="2020"/>
        <x:v>15</x:v>
      </x:c>
      <x:c r="L10849" s="53">
        <x:f t="shared" si="2021"/>
        <x:v>43</x:v>
      </x:c>
      <x:c r="M10849" s="54">
        <x:f t="shared" si="2022"/>
        <x:v>7914.1807755516766</x:v>
      </x:c>
      <x:c r="N10849" s="54">
        <x:f t="shared" si="2023"/>
        <x:v>4.9959588719108865</x:v>
      </x:c>
      <x:c r="O10849" s="55">
        <x:f t="shared" si="2024"/>
        <x:v>206428</x:v>
      </x:c>
      <x:c r="P10849" s="55">
        <x:f t="shared" si="2025"/>
        <x:v>32560</x:v>
      </x:c>
      <x:c r="Q10849" s="55">
        <x:f t="shared" si="2026"/>
        <x:v>149898.97179777216</x:v>
      </x:c>
      <x:c r="R10849" s="55">
        <x:f t="shared" si="2027"/>
        <x:v>3969.0282022278407</x:v>
      </x:c>
      <x:c r="S10849" s="1" t="str">
        <x:f t="shared" si="2028"/>
        <x:v>NO</x:v>
      </x:c>
      <x:c r="T10849" s="1">
        <x:f t="shared" si="2029"/>
        <x:v>-9.9999999999999997E+98</x:v>
      </x:c>
    </x:row>
    <x:row r="10850">
      <x:c r="A10850" s="1"/>
      <x:c r="B10850" s="1"/>
      <x:c r="C10850" s="1"/>
      <x:c r="D10850" s="1"/>
      <x:c r="E10850" s="1"/>
      <x:c r="F10850" s="1"/>
      <x:c r="G10850" s="1"/>
      <x:c r="H10850" s="1"/>
      <x:c r="I10850" s="53">
        <x:f t="shared" si="2018"/>
        <x:v>16</x:v>
      </x:c>
      <x:c r="J10850" s="53">
        <x:f t="shared" si="2019"/>
        <x:v>12</x:v>
      </x:c>
      <x:c r="K10850" s="53">
        <x:f t="shared" si="2020"/>
        <x:v>16</x:v>
      </x:c>
      <x:c r="L10850" s="53">
        <x:f t="shared" si="2021"/>
        <x:v>44</x:v>
      </x:c>
      <x:c r="M10850" s="54">
        <x:f t="shared" si="2022"/>
        <x:v>7979.2415514291652</x:v>
      </x:c>
      <x:c r="N10850" s="54">
        <x:f t="shared" si="2023"/>
        <x:v>5.0411399662702534</x:v>
      </x:c>
      <x:c r="O10850" s="55">
        <x:f t="shared" si="2024"/>
        <x:v>209128</x:v>
      </x:c>
      <x:c r="P10850" s="55">
        <x:f t="shared" si="2025"/>
        <x:v>33440</x:v>
      </x:c>
      <x:c r="Q10850" s="55">
        <x:f t="shared" si="2026"/>
        <x:v>151028.49915675633</x:v>
      </x:c>
      <x:c r="R10850" s="55">
        <x:f t="shared" si="2027"/>
        <x:v>4659.5008432436734</x:v>
      </x:c>
      <x:c r="S10850" s="1" t="str">
        <x:f t="shared" si="2028"/>
        <x:v>NO</x:v>
      </x:c>
      <x:c r="T10850" s="1">
        <x:f t="shared" si="2029"/>
        <x:v>-9.9999999999999997E+98</x:v>
      </x:c>
    </x:row>
    <x:row r="10851">
      <x:c r="A10851" s="1"/>
      <x:c r="B10851" s="1"/>
      <x:c r="C10851" s="1"/>
      <x:c r="D10851" s="1"/>
      <x:c r="E10851" s="1"/>
      <x:c r="F10851" s="1"/>
      <x:c r="G10851" s="1"/>
      <x:c r="H10851" s="1"/>
      <x:c r="I10851" s="53">
        <x:f t="shared" si="2018"/>
        <x:v>16</x:v>
      </x:c>
      <x:c r="J10851" s="53">
        <x:f t="shared" si="2019"/>
        <x:v>12</x:v>
      </x:c>
      <x:c r="K10851" s="53">
        <x:f t="shared" si="2020"/>
        <x:v>17</x:v>
      </x:c>
      <x:c r="L10851" s="53">
        <x:f t="shared" si="2021"/>
        <x:v>45</x:v>
      </x:c>
      <x:c r="M10851" s="54">
        <x:f t="shared" si="2022"/>
        <x:v>8045.8017748757056</x:v>
      </x:c>
      <x:c r="N10851" s="54">
        <x:f t="shared" si="2023"/>
        <x:v>5.0873623436636848</x:v>
      </x:c>
      <x:c r="O10851" s="55">
        <x:f t="shared" si="2024"/>
        <x:v>211828</x:v>
      </x:c>
      <x:c r="P10851" s="55">
        <x:f t="shared" si="2025"/>
        <x:v>34320</x:v>
      </x:c>
      <x:c r="Q10851" s="55">
        <x:f t="shared" si="2026"/>
        <x:v>152184.05859159213</x:v>
      </x:c>
      <x:c r="R10851" s="55">
        <x:f t="shared" si="2027"/>
        <x:v>5323.9414084078744</x:v>
      </x:c>
      <x:c r="S10851" s="1" t="str">
        <x:f t="shared" si="2028"/>
        <x:v>NO</x:v>
      </x:c>
      <x:c r="T10851" s="1">
        <x:f t="shared" si="2029"/>
        <x:v>-9.9999999999999997E+98</x:v>
      </x:c>
    </x:row>
    <x:row r="10852">
      <x:c r="A10852" s="1"/>
      <x:c r="B10852" s="1"/>
      <x:c r="C10852" s="1"/>
      <x:c r="D10852" s="1"/>
      <x:c r="E10852" s="1"/>
      <x:c r="F10852" s="1"/>
      <x:c r="G10852" s="1"/>
      <x:c r="H10852" s="1"/>
      <x:c r="I10852" s="53">
        <x:f t="shared" si="2018"/>
        <x:v>16</x:v>
      </x:c>
      <x:c r="J10852" s="53">
        <x:f t="shared" si="2019"/>
        <x:v>12</x:v>
      </x:c>
      <x:c r="K10852" s="53">
        <x:f t="shared" si="2020"/>
        <x:v>18</x:v>
      </x:c>
      <x:c r="L10852" s="53">
        <x:f t="shared" si="2021"/>
        <x:v>46</x:v>
      </x:c>
      <x:c r="M10852" s="54">
        <x:f t="shared" si="2022"/>
        <x:v>8113.888766334293</x:v>
      </x:c>
      <x:c r="N10852" s="54">
        <x:f t="shared" si="2023"/>
        <x:v>5.1346449766210371</x:v>
      </x:c>
      <x:c r="O10852" s="55">
        <x:f t="shared" si="2024"/>
        <x:v>214528</x:v>
      </x:c>
      <x:c r="P10852" s="55">
        <x:f t="shared" si="2025"/>
        <x:v>35200</x:v>
      </x:c>
      <x:c r="Q10852" s="55">
        <x:f t="shared" si="2026"/>
        <x:v>153366.12441552593</x:v>
      </x:c>
      <x:c r="R10852" s="55">
        <x:f t="shared" si="2027"/>
        <x:v>5961.8755844740663</x:v>
      </x:c>
      <x:c r="S10852" s="1" t="str">
        <x:f t="shared" si="2028"/>
        <x:v>NO</x:v>
      </x:c>
      <x:c r="T10852" s="1">
        <x:f t="shared" si="2029"/>
        <x:v>-9.9999999999999997E+98</x:v>
      </x:c>
    </x:row>
    <x:row r="10853">
      <x:c r="A10853" s="1"/>
      <x:c r="B10853" s="1"/>
      <x:c r="C10853" s="1"/>
      <x:c r="D10853" s="1"/>
      <x:c r="E10853" s="1"/>
      <x:c r="F10853" s="1"/>
      <x:c r="G10853" s="1"/>
      <x:c r="H10853" s="1"/>
      <x:c r="I10853" s="53">
        <x:f t="shared" si="2018"/>
        <x:v>16</x:v>
      </x:c>
      <x:c r="J10853" s="53">
        <x:f t="shared" si="2019"/>
        <x:v>12</x:v>
      </x:c>
      <x:c r="K10853" s="53">
        <x:f t="shared" si="2020"/>
        <x:v>19</x:v>
      </x:c>
      <x:c r="L10853" s="53">
        <x:f t="shared" si="2021"/>
        <x:v>47</x:v>
      </x:c>
      <x:c r="M10853" s="54">
        <x:f t="shared" si="2022"/>
        <x:v>8183.5302949703146</x:v>
      </x:c>
      <x:c r="N10853" s="54">
        <x:f t="shared" si="2023"/>
        <x:v>5.1830071492849408</x:v>
      </x:c>
      <x:c r="O10853" s="55">
        <x:f t="shared" si="2024"/>
        <x:v>217228</x:v>
      </x:c>
      <x:c r="P10853" s="55">
        <x:f t="shared" si="2025"/>
        <x:v>36080</x:v>
      </x:c>
      <x:c r="Q10853" s="55">
        <x:f t="shared" si="2026"/>
        <x:v>154575.17873212352</x:v>
      </x:c>
      <x:c r="R10853" s="55">
        <x:f t="shared" si="2027"/>
        <x:v>6572.821267876483</x:v>
      </x:c>
      <x:c r="S10853" s="1" t="str">
        <x:f t="shared" si="2028"/>
        <x:v>NO</x:v>
      </x:c>
      <x:c r="T10853" s="1">
        <x:f t="shared" si="2029"/>
        <x:v>-9.9999999999999997E+98</x:v>
      </x:c>
    </x:row>
    <x:row r="10854">
      <x:c r="A10854" s="1"/>
      <x:c r="B10854" s="1"/>
      <x:c r="C10854" s="1"/>
      <x:c r="D10854" s="1"/>
      <x:c r="E10854" s="1"/>
      <x:c r="F10854" s="1"/>
      <x:c r="G10854" s="1"/>
      <x:c r="H10854" s="1"/>
      <x:c r="I10854" s="53">
        <x:f t="shared" si="2018"/>
        <x:v>16</x:v>
      </x:c>
      <x:c r="J10854" s="53">
        <x:f t="shared" si="2019"/>
        <x:v>12</x:v>
      </x:c>
      <x:c r="K10854" s="53">
        <x:f t="shared" si="2020"/>
        <x:v>20</x:v>
      </x:c>
      <x:c r="L10854" s="53">
        <x:f t="shared" si="2021"/>
        <x:v>48</x:v>
      </x:c>
      <x:c r="M10854" s="54">
        <x:f t="shared" si="2022"/>
        <x:v>8254.7545856207907</x:v>
      </x:c>
      <x:c r="N10854" s="54">
        <x:f t="shared" si="2023"/>
        <x:v>5.2324684622366604</x:v>
      </x:c>
      <x:c r="O10854" s="55">
        <x:f t="shared" si="2024"/>
        <x:v>219928</x:v>
      </x:c>
      <x:c r="P10854" s="55">
        <x:f t="shared" si="2025"/>
        <x:v>36960</x:v>
      </x:c>
      <x:c r="Q10854" s="55">
        <x:f t="shared" si="2026"/>
        <x:v>155811.7115559165</x:v>
      </x:c>
      <x:c r="R10854" s="55">
        <x:f t="shared" si="2027"/>
        <x:v>7156.2884440835041</x:v>
      </x:c>
      <x:c r="S10854" s="1" t="str">
        <x:f t="shared" si="2028"/>
        <x:v>NO</x:v>
      </x:c>
      <x:c r="T10854" s="1">
        <x:f t="shared" si="2029"/>
        <x:v>-9.9999999999999997E+98</x:v>
      </x:c>
    </x:row>
    <x:row r="10855">
      <x:c r="A10855" s="1"/>
      <x:c r="B10855" s="1"/>
      <x:c r="C10855" s="1"/>
      <x:c r="D10855" s="1"/>
      <x:c r="E10855" s="1"/>
      <x:c r="F10855" s="1"/>
      <x:c r="G10855" s="1"/>
      <x:c r="H10855" s="1"/>
      <x:c r="I10855" s="53">
        <x:f t="shared" si="2018"/>
        <x:v>16</x:v>
      </x:c>
      <x:c r="J10855" s="53">
        <x:f t="shared" si="2019"/>
        <x:v>12</x:v>
      </x:c>
      <x:c r="K10855" s="53">
        <x:f t="shared" si="2020"/>
        <x:v>21</x:v>
      </x:c>
      <x:c r="L10855" s="53">
        <x:f t="shared" si="2021"/>
        <x:v>49</x:v>
      </x:c>
      <x:c r="M10855" s="54">
        <x:f t="shared" si="2022"/>
        <x:v>8327.5903258472354</x:v>
      </x:c>
      <x:c r="N10855" s="54">
        <x:f t="shared" si="2023"/>
        <x:v>5.2830488373939133</x:v>
      </x:c>
      <x:c r="O10855" s="55">
        <x:f t="shared" si="2024"/>
        <x:v>222628</x:v>
      </x:c>
      <x:c r="P10855" s="55">
        <x:f t="shared" si="2025"/>
        <x:v>37840</x:v>
      </x:c>
      <x:c r="Q10855" s="55">
        <x:f t="shared" si="2026"/>
        <x:v>157076.22093484784</x:v>
      </x:c>
      <x:c r="R10855" s="55">
        <x:f t="shared" si="2027"/>
        <x:v>7711.7790651521645</x:v>
      </x:c>
      <x:c r="S10855" s="1" t="str">
        <x:f t="shared" si="2028"/>
        <x:v>NO</x:v>
      </x:c>
      <x:c r="T10855" s="1">
        <x:f t="shared" si="2029"/>
        <x:v>-9.9999999999999997E+98</x:v>
      </x:c>
    </x:row>
    <x:row r="10856">
      <x:c r="A10856" s="1"/>
      <x:c r="B10856" s="1"/>
      <x:c r="C10856" s="1"/>
      <x:c r="D10856" s="1"/>
      <x:c r="E10856" s="1"/>
      <x:c r="F10856" s="1"/>
      <x:c r="G10856" s="1"/>
      <x:c r="H10856" s="1"/>
      <x:c r="I10856" s="53">
        <x:f t="shared" si="2018"/>
        <x:v>16</x:v>
      </x:c>
      <x:c r="J10856" s="53">
        <x:f t="shared" si="2019"/>
        <x:v>12</x:v>
      </x:c>
      <x:c r="K10856" s="53">
        <x:f t="shared" si="2020"/>
        <x:v>22</x:v>
      </x:c>
      <x:c r="L10856" s="53">
        <x:f t="shared" si="2021"/>
        <x:v>50</x:v>
      </x:c>
      <x:c r="M10856" s="54">
        <x:f t="shared" si="2022"/>
        <x:v>8402.0666730936318</x:v>
      </x:c>
      <x:c r="N10856" s="54">
        <x:f t="shared" si="2023"/>
        <x:v>5.3347685229816886</x:v>
      </x:c>
      <x:c r="O10856" s="55">
        <x:f t="shared" si="2024"/>
        <x:v>225328</x:v>
      </x:c>
      <x:c r="P10856" s="55">
        <x:f t="shared" si="2025"/>
        <x:v>38720</x:v>
      </x:c>
      <x:c r="Q10856" s="55">
        <x:f t="shared" si="2026"/>
        <x:v>158369.2130745422</x:v>
      </x:c>
      <x:c r="R10856" s="55">
        <x:f t="shared" si="2027"/>
        <x:v>8238.7869254577963</x:v>
      </x:c>
      <x:c r="S10856" s="1" t="str">
        <x:f t="shared" si="2028"/>
        <x:v>NO</x:v>
      </x:c>
      <x:c r="T10856" s="1">
        <x:f t="shared" si="2029"/>
        <x:v>-9.9999999999999997E+98</x:v>
      </x:c>
    </x:row>
    <x:row r="10857">
      <x:c r="A10857" s="1"/>
      <x:c r="B10857" s="1"/>
      <x:c r="C10857" s="1"/>
      <x:c r="D10857" s="1"/>
      <x:c r="E10857" s="1"/>
      <x:c r="F10857" s="1"/>
      <x:c r="G10857" s="1"/>
      <x:c r="H10857" s="1"/>
      <x:c r="I10857" s="53">
        <x:f t="shared" si="2018"/>
        <x:v>16</x:v>
      </x:c>
      <x:c r="J10857" s="53">
        <x:f t="shared" si="2019"/>
        <x:v>12</x:v>
      </x:c>
      <x:c r="K10857" s="53">
        <x:f t="shared" si="2020"/>
        <x:v>23</x:v>
      </x:c>
      <x:c r="L10857" s="53">
        <x:f t="shared" si="2021"/>
        <x:v>51</x:v>
      </x:c>
      <x:c r="M10857" s="54">
        <x:f t="shared" si="2022"/>
        <x:v>8478.2132619510685</x:v>
      </x:c>
      <x:c r="N10857" s="54">
        <x:f t="shared" si="2023"/>
        <x:v>5.3876480985771309</x:v>
      </x:c>
      <x:c r="O10857" s="55">
        <x:f t="shared" si="2024"/>
        <x:v>228028</x:v>
      </x:c>
      <x:c r="P10857" s="55">
        <x:f t="shared" si="2025"/>
        <x:v>39600</x:v>
      </x:c>
      <x:c r="Q10857" s="55">
        <x:f t="shared" si="2026"/>
        <x:v>159691.20246442826</x:v>
      </x:c>
      <x:c r="R10857" s="55">
        <x:f t="shared" si="2027"/>
        <x:v>8736.7975355717354</x:v>
      </x:c>
      <x:c r="S10857" s="1" t="str">
        <x:f t="shared" si="2028"/>
        <x:v>NO</x:v>
      </x:c>
      <x:c r="T10857" s="1">
        <x:f t="shared" si="2029"/>
        <x:v>-9.9999999999999997E+98</x:v>
      </x:c>
    </x:row>
    <x:row r="10858">
      <x:c r="A10858" s="1"/>
      <x:c r="B10858" s="1"/>
      <x:c r="C10858" s="1"/>
      <x:c r="D10858" s="1"/>
      <x:c r="E10858" s="1"/>
      <x:c r="F10858" s="1"/>
      <x:c r="G10858" s="1"/>
      <x:c r="H10858" s="1"/>
      <x:c r="I10858" s="53">
        <x:f t="shared" si="2018"/>
        <x:v>16</x:v>
      </x:c>
      <x:c r="J10858" s="53">
        <x:f t="shared" si="2019"/>
        <x:v>12</x:v>
      </x:c>
      <x:c r="K10858" s="53">
        <x:f t="shared" si="2020"/>
        <x:v>24</x:v>
      </x:c>
      <x:c r="L10858" s="53">
        <x:f t="shared" si="2021"/>
        <x:v>52</x:v>
      </x:c>
      <x:c r="M10858" s="54">
        <x:f t="shared" si="2022"/>
        <x:v>8556.0602115305646</x:v>
      </x:c>
      <x:c r="N10858" s="54">
        <x:f t="shared" si="2023"/>
        <x:v>5.4417084802295586</x:v>
      </x:c>
      <x:c r="O10858" s="55">
        <x:f t="shared" si="2024"/>
        <x:v>230728</x:v>
      </x:c>
      <x:c r="P10858" s="55">
        <x:f t="shared" si="2025"/>
        <x:v>40480</x:v>
      </x:c>
      <x:c r="Q10858" s="55">
        <x:f t="shared" si="2026"/>
        <x:v>161042.71200573895</x:v>
      </x:c>
      <x:c r="R10858" s="55">
        <x:f t="shared" si="2027"/>
        <x:v>9205.2879942610452</x:v>
      </x:c>
      <x:c r="S10858" s="1" t="str">
        <x:f t="shared" si="2028"/>
        <x:v>NO</x:v>
      </x:c>
      <x:c r="T10858" s="1">
        <x:f t="shared" si="2029"/>
        <x:v>-9.9999999999999997E+98</x:v>
      </x:c>
    </x:row>
    <x:row r="10859">
      <x:c r="A10859" s="1"/>
      <x:c r="B10859" s="1"/>
      <x:c r="C10859" s="1"/>
      <x:c r="D10859" s="1"/>
      <x:c r="E10859" s="1"/>
      <x:c r="F10859" s="1"/>
      <x:c r="G10859" s="1"/>
      <x:c r="H10859" s="1"/>
      <x:c r="I10859" s="53">
        <x:f t="shared" si="2018"/>
        <x:v>16</x:v>
      </x:c>
      <x:c r="J10859" s="53">
        <x:f t="shared" si="2019"/>
        <x:v>12</x:v>
      </x:c>
      <x:c r="K10859" s="53">
        <x:f t="shared" si="2020"/>
        <x:v>25</x:v>
      </x:c>
      <x:c r="L10859" s="53">
        <x:f t="shared" si="2021"/>
        <x:v>53</x:v>
      </x:c>
      <x:c r="M10859" s="54">
        <x:f t="shared" si="2022"/>
        <x:v>8635.6381329456617</x:v>
      </x:c>
      <x:c r="N10859" s="54">
        <x:f t="shared" si="2023"/>
        <x:v>5.4969709256567096</x:v>
      </x:c>
      <x:c r="O10859" s="55">
        <x:f t="shared" si="2024"/>
        <x:v>233428</x:v>
      </x:c>
      <x:c r="P10859" s="55">
        <x:f t="shared" si="2025"/>
        <x:v>41360</x:v>
      </x:c>
      <x:c r="Q10859" s="55">
        <x:f t="shared" si="2026"/>
        <x:v>162424.27314141774</x:v>
      </x:c>
      <x:c r="R10859" s="55">
        <x:f t="shared" si="2027"/>
        <x:v>9643.7268585822603</x:v>
      </x:c>
      <x:c r="S10859" s="1" t="str">
        <x:f t="shared" si="2028"/>
        <x:v>NO</x:v>
      </x:c>
      <x:c r="T10859" s="1">
        <x:f t="shared" si="2029"/>
        <x:v>-9.9999999999999997E+98</x:v>
      </x:c>
    </x:row>
    <x:row r="10860">
      <x:c r="A10860" s="1"/>
      <x:c r="B10860" s="1"/>
      <x:c r="C10860" s="1"/>
      <x:c r="D10860" s="1"/>
      <x:c r="E10860" s="1"/>
      <x:c r="F10860" s="1"/>
      <x:c r="G10860" s="1"/>
      <x:c r="H10860" s="1"/>
      <x:c r="I10860" s="53">
        <x:f t="shared" si="2018"/>
        <x:v>16</x:v>
      </x:c>
      <x:c r="J10860" s="53">
        <x:f t="shared" si="2019"/>
        <x:v>12</x:v>
      </x:c>
      <x:c r="K10860" s="53">
        <x:f t="shared" si="2020"/>
        <x:v>26</x:v>
      </x:c>
      <x:c r="L10860" s="53">
        <x:f t="shared" si="2021"/>
        <x:v>54</x:v>
      </x:c>
      <x:c r="M10860" s="54">
        <x:f t="shared" si="2022"/>
        <x:v>8716.9781369063785</x:v>
      </x:c>
      <x:c r="N10860" s="54">
        <x:f t="shared" si="2023"/>
        <x:v>5.5534570395183183</x:v>
      </x:c>
      <x:c r="O10860" s="55">
        <x:f t="shared" si="2024"/>
        <x:v>236128</x:v>
      </x:c>
      <x:c r="P10860" s="55">
        <x:f t="shared" si="2025"/>
        <x:v>42240</x:v>
      </x:c>
      <x:c r="Q10860" s="55">
        <x:f t="shared" si="2026"/>
        <x:v>163836.42598795795</x:v>
      </x:c>
      <x:c r="R10860" s="55">
        <x:f t="shared" si="2027"/>
        <x:v>10051.574012042052</x:v>
      </x:c>
      <x:c r="S10860" s="1" t="str">
        <x:f t="shared" si="2028"/>
        <x:v>NO</x:v>
      </x:c>
      <x:c r="T10860" s="1">
        <x:f t="shared" si="2029"/>
        <x:v>-9.9999999999999997E+98</x:v>
      </x:c>
    </x:row>
    <x:row r="10861">
      <x:c r="A10861" s="1"/>
      <x:c r="B10861" s="1"/>
      <x:c r="C10861" s="1"/>
      <x:c r="D10861" s="1"/>
      <x:c r="E10861" s="1"/>
      <x:c r="F10861" s="1"/>
      <x:c r="G10861" s="1"/>
      <x:c r="H10861" s="1"/>
      <x:c r="I10861" s="53">
        <x:f t="shared" si="2018"/>
        <x:v>16</x:v>
      </x:c>
      <x:c r="J10861" s="53">
        <x:f t="shared" si="2019"/>
        <x:v>12</x:v>
      </x:c>
      <x:c r="K10861" s="53">
        <x:f t="shared" si="2020"/>
        <x:v>27</x:v>
      </x:c>
      <x:c r="L10861" s="53">
        <x:f t="shared" si="2021"/>
        <x:v>55</x:v>
      </x:c>
      <x:c r="M10861" s="54">
        <x:f t="shared" si="2022"/>
        <x:v>8800.1118414261364</x:v>
      </x:c>
      <x:c r="N10861" s="54">
        <x:f t="shared" si="2023"/>
        <x:v>5.6111887787681507</x:v>
      </x:c>
      <x:c r="O10861" s="55">
        <x:f t="shared" si="2024"/>
        <x:v>238828</x:v>
      </x:c>
      <x:c r="P10861" s="55">
        <x:f t="shared" si="2025"/>
        <x:v>43120</x:v>
      </x:c>
      <x:c r="Q10861" s="55">
        <x:f t="shared" si="2026"/>
        <x:v>165279.71946920376</x:v>
      </x:c>
      <x:c r="R10861" s="55">
        <x:f t="shared" si="2027"/>
        <x:v>10428.280530796241</x:v>
      </x:c>
      <x:c r="S10861" s="1" t="str">
        <x:f t="shared" si="2028"/>
        <x:v>NO</x:v>
      </x:c>
      <x:c r="T10861" s="1">
        <x:f t="shared" si="2029"/>
        <x:v>-9.9999999999999997E+98</x:v>
      </x:c>
    </x:row>
    <x:row r="10862">
      <x:c r="A10862" s="1"/>
      <x:c r="B10862" s="1"/>
      <x:c r="C10862" s="1"/>
      <x:c r="D10862" s="1"/>
      <x:c r="E10862" s="1"/>
      <x:c r="F10862" s="1"/>
      <x:c r="G10862" s="1"/>
      <x:c r="H10862" s="1"/>
      <x:c r="I10862" s="53" t="n">
        <x:f t="shared" ref="I10862:I10925" si="2030">INT((ROW()-ROW($I$46))/((CARROT_CAP+1)*(MESCLUN_CAP+1)))</x:f>
        <x:v>16</x:v>
      </x:c>
      <x:c r="J10862" s="53" t="n">
        <x:f t="shared" ref="J10862:J10925" si="2031">MOD(INT((ROW()-ROW($I$46))/(MESCLUN_CAP+1)),CARROT_CAP+1)</x:f>
        <x:v>12</x:v>
      </x:c>
      <x:c r="K10862" s="53" t="n">
        <x:f t="shared" ref="K10862:K10925" si="2032">MOD(ROW()-ROW($I$46),MESCLUN_CAP+1)</x:f>
        <x:v>28</x:v>
      </x:c>
      <x:c r="L10862" s="53" t="n">
        <x:f t="shared" ref="L10862:L10925" si="2033">SUM(I10862:K10862)</x:f>
        <x:v>56</x:v>
      </x:c>
      <x:c r="M10862" s="54" t="n">
        <x:f t="shared" ref="M10862:M10925" si="2034">I10862*TOMATO_HOURS*WEEKS*(1+TOMATO_DIM)^I10862+J10862*CARROT_HOURS*WEEKS*(1+CARROT_DIM)^J10862+K10862*MESCLUN_HOURS*WEEKS*(1+MESCLUN_DIM)^K10862</x:f>
        <x:v>8885.07137964329</x:v>
      </x:c>
      <x:c r="N10862" s="54" t="n">
        <x:f t="shared" ref="N10862:N10925" si="2035">MAX(M10862-FARMER_HOURS,0)/TEMP_HOURS_PER_WORKER</x:f>
        <x:v>5.670188458085618</x:v>
      </x:c>
      <x:c r="O10862" s="55" t="n">
        <x:f t="shared" ref="O10862:O10925" si="2036">I10862*TOMATO_PRICE+J10862*CARROT_PRICE+K10862*MESCLUN_PRICE</x:f>
        <x:v>241528</x:v>
      </x:c>
      <x:c r="P10862" s="55" t="n">
        <x:f t="shared" ref="P10862:P10925" si="2037">I10862*TOMATO_FERTILIZER+J10862*CARROT_FERTILIZER+K10862*MESCLUN_FERTILIZER</x:f>
        <x:v>44000</x:v>
      </x:c>
      <x:c r="Q10862" s="55" t="n">
        <x:f t="shared" ref="Q10862:Q10925" si="2038">MIN(M10862,FARMER_HOURS)*FARMER_RATE+MAX(M10862-FARMER_HOURS,0)*TEMP_RATE</x:f>
        <x:v>166754.71145214044</x:v>
      </x:c>
      <x:c r="R10862" s="55" t="n">
        <x:f t="shared" ref="R10862:R10925" si="2039">O10862-P10862-Q10862-FIXED_COST</x:f>
        <x:v>10773.288547859556</x:v>
      </x:c>
      <x:c r="S10862" s="1" t="str">
        <x:f t="shared" ref="S10862:S10925" si="2040">IF(AND(L10862&lt;=TOTAL_BED_CAP,N10862&lt;=TEMP_WORKER_CAP),"YES","NO")</x:f>
        <x:v>NO</x:v>
      </x:c>
      <x:c r="T10862" s="1" t="n">
        <x:f t="shared" ref="T10862:T10925" si="2041">IF(S10862="YES",R10862,-1E+99)</x:f>
        <x:v>-1e+99</x:v>
      </x:c>
    </x:row>
    <x:row r="10863">
      <x:c r="A10863" s="1"/>
      <x:c r="B10863" s="1"/>
      <x:c r="C10863" s="1"/>
      <x:c r="D10863" s="1"/>
      <x:c r="E10863" s="1"/>
      <x:c r="F10863" s="1"/>
      <x:c r="G10863" s="1"/>
      <x:c r="H10863" s="1"/>
      <x:c r="I10863" s="53">
        <x:f t="shared" si="2030"/>
        <x:v>16</x:v>
      </x:c>
      <x:c r="J10863" s="53">
        <x:f t="shared" si="2031"/>
        <x:v>12</x:v>
      </x:c>
      <x:c r="K10863" s="53">
        <x:f t="shared" si="2032"/>
        <x:v>29</x:v>
      </x:c>
      <x:c r="L10863" s="53">
        <x:f t="shared" si="2033"/>
        <x:v>57</x:v>
      </x:c>
      <x:c r="M10863" s="54">
        <x:f t="shared" si="2034"/>
        <x:v>8971.889407758943</x:v>
      </x:c>
      <x:c r="N10863" s="54">
        <x:f t="shared" si="2035"/>
        <x:v>5.7304787553881544</x:v>
      </x:c>
      <x:c r="O10863" s="55">
        <x:f t="shared" si="2036"/>
        <x:v>244228</x:v>
      </x:c>
      <x:c r="P10863" s="55">
        <x:f t="shared" si="2037"/>
        <x:v>44880</x:v>
      </x:c>
      <x:c r="Q10863" s="55">
        <x:f t="shared" si="2038"/>
        <x:v>168261.96888470388</x:v>
      </x:c>
      <x:c r="R10863" s="55">
        <x:f t="shared" si="2039"/>
        <x:v>11086.031115296122</x:v>
      </x:c>
      <x:c r="S10863" s="1" t="str">
        <x:f t="shared" si="2040"/>
        <x:v>NO</x:v>
      </x:c>
      <x:c r="T10863" s="1">
        <x:f t="shared" si="2041"/>
        <x:v>-9.9999999999999997E+98</x:v>
      </x:c>
    </x:row>
    <x:row r="10864">
      <x:c r="A10864" s="1"/>
      <x:c r="B10864" s="1"/>
      <x:c r="C10864" s="1"/>
      <x:c r="D10864" s="1"/>
      <x:c r="E10864" s="1"/>
      <x:c r="F10864" s="1"/>
      <x:c r="G10864" s="1"/>
      <x:c r="H10864" s="1"/>
      <x:c r="I10864" s="53">
        <x:f t="shared" si="2030"/>
        <x:v>16</x:v>
      </x:c>
      <x:c r="J10864" s="53">
        <x:f t="shared" si="2031"/>
        <x:v>12</x:v>
      </x:c>
      <x:c r="K10864" s="53">
        <x:f t="shared" si="2032"/>
        <x:v>30</x:v>
      </x:c>
      <x:c r="L10864" s="53">
        <x:f t="shared" si="2033"/>
        <x:v>58</x:v>
      </x:c>
      <x:c r="M10864" s="54">
        <x:f t="shared" si="2034"/>
        <x:v>9060.5991130927141</x:v>
      </x:c>
      <x:c r="N10864" s="54">
        <x:f t="shared" si="2035"/>
        <x:v>5.7920827174254956</x:v>
      </x:c>
      <x:c r="O10864" s="55">
        <x:f t="shared" si="2036"/>
        <x:v>246928</x:v>
      </x:c>
      <x:c r="P10864" s="55">
        <x:f t="shared" si="2037"/>
        <x:v>45760</x:v>
      </x:c>
      <x:c r="Q10864" s="55">
        <x:f t="shared" si="2038"/>
        <x:v>169802.0679356374</x:v>
      </x:c>
      <x:c r="R10864" s="55">
        <x:f t="shared" si="2039"/>
        <x:v>11365.932064362598</x:v>
      </x:c>
      <x:c r="S10864" s="1" t="str">
        <x:f t="shared" si="2040"/>
        <x:v>NO</x:v>
      </x:c>
      <x:c r="T10864" s="1">
        <x:f t="shared" si="2041"/>
        <x:v>-9.9999999999999997E+98</x:v>
      </x:c>
    </x:row>
    <x:row r="10865">
      <x:c r="A10865" s="1"/>
      <x:c r="B10865" s="1"/>
      <x:c r="C10865" s="1"/>
      <x:c r="D10865" s="1"/>
      <x:c r="E10865" s="1"/>
      <x:c r="F10865" s="1"/>
      <x:c r="G10865" s="1"/>
      <x:c r="H10865" s="1"/>
      <x:c r="I10865" s="53">
        <x:f t="shared" si="2030"/>
        <x:v>16</x:v>
      </x:c>
      <x:c r="J10865" s="53">
        <x:f t="shared" si="2031"/>
        <x:v>13</x:v>
      </x:c>
      <x:c r="K10865" s="53">
        <x:f t="shared" si="2032"/>
        <x:v>0</x:v>
      </x:c>
      <x:c r="L10865" s="53">
        <x:f t="shared" si="2033"/>
        <x:v>29</x:v>
      </x:c>
      <x:c r="M10865" s="54">
        <x:f t="shared" si="2034"/>
        <x:v>7154.3804078468556</x:v>
      </x:c>
      <x:c r="N10865" s="54">
        <x:f t="shared" si="2035"/>
        <x:v>4.4683197276714273</x:v>
      </x:c>
      <x:c r="O10865" s="55">
        <x:f t="shared" si="2036"/>
        <x:v>168022</x:v>
      </x:c>
      <x:c r="P10865" s="55">
        <x:f t="shared" si="2037"/>
        <x:v>19800</x:v>
      </x:c>
      <x:c r="Q10865" s="55">
        <x:f t="shared" si="2038"/>
        <x:v>136707.9931917857</x:v>
      </x:c>
      <x:c r="R10865" s="55">
        <x:f t="shared" si="2039"/>
        <x:v>-8485.9931917857029</x:v>
      </x:c>
      <x:c r="S10865" s="1" t="str">
        <x:f t="shared" si="2040"/>
        <x:v>NO</x:v>
      </x:c>
      <x:c r="T10865" s="1">
        <x:f t="shared" si="2041"/>
        <x:v>-9.9999999999999997E+98</x:v>
      </x:c>
    </x:row>
    <x:row r="10866">
      <x:c r="A10866" s="1"/>
      <x:c r="B10866" s="1"/>
      <x:c r="C10866" s="1"/>
      <x:c r="D10866" s="1"/>
      <x:c r="E10866" s="1"/>
      <x:c r="F10866" s="1"/>
      <x:c r="G10866" s="1"/>
      <x:c r="H10866" s="1"/>
      <x:c r="I10866" s="53">
        <x:f t="shared" si="2030"/>
        <x:v>16</x:v>
      </x:c>
      <x:c r="J10866" s="53">
        <x:f t="shared" si="2031"/>
        <x:v>13</x:v>
      </x:c>
      <x:c r="K10866" s="53">
        <x:f t="shared" si="2032"/>
        <x:v>1</x:v>
      </x:c>
      <x:c r="L10866" s="53">
        <x:f t="shared" si="2033"/>
        <x:v>30</x:v>
      </x:c>
      <x:c r="M10866" s="54">
        <x:f t="shared" si="2034"/>
        <x:v>7199.9429078468556</x:v>
      </x:c>
      <x:c r="N10866" s="54">
        <x:f t="shared" si="2035"/>
        <x:v>4.4999603526714278</x:v>
      </x:c>
      <x:c r="O10866" s="55">
        <x:f t="shared" si="2036"/>
        <x:v>170722</x:v>
      </x:c>
      <x:c r="P10866" s="55">
        <x:f t="shared" si="2037"/>
        <x:v>20680</x:v>
      </x:c>
      <x:c r="Q10866" s="55">
        <x:f t="shared" si="2038"/>
        <x:v>137499.0088167857</x:v>
      </x:c>
      <x:c r="R10866" s="55">
        <x:f t="shared" si="2039"/>
        <x:v>-7457.0088167857029</x:v>
      </x:c>
      <x:c r="S10866" s="1" t="str">
        <x:f t="shared" si="2040"/>
        <x:v>NO</x:v>
      </x:c>
      <x:c r="T10866" s="1">
        <x:f t="shared" si="2041"/>
        <x:v>-9.9999999999999997E+98</x:v>
      </x:c>
    </x:row>
    <x:row r="10867">
      <x:c r="A10867" s="1"/>
      <x:c r="B10867" s="1"/>
      <x:c r="C10867" s="1"/>
      <x:c r="D10867" s="1"/>
      <x:c r="E10867" s="1"/>
      <x:c r="F10867" s="1"/>
      <x:c r="G10867" s="1"/>
      <x:c r="H10867" s="1"/>
      <x:c r="I10867" s="53">
        <x:f t="shared" si="2030"/>
        <x:v>16</x:v>
      </x:c>
      <x:c r="J10867" s="53">
        <x:f t="shared" si="2031"/>
        <x:v>13</x:v>
      </x:c>
      <x:c r="K10867" s="53">
        <x:f t="shared" si="2032"/>
        <x:v>2</x:v>
      </x:c>
      <x:c r="L10867" s="53">
        <x:f t="shared" si="2033"/>
        <x:v>31</x:v>
      </x:c>
      <x:c r="M10867" s="54">
        <x:f t="shared" si="2034"/>
        <x:v>7246.644470346856</x:v>
      </x:c>
      <x:c r="N10867" s="54">
        <x:f t="shared" si="2035"/>
        <x:v>4.5323919932964278</x:v>
      </x:c>
      <x:c r="O10867" s="55">
        <x:f t="shared" si="2036"/>
        <x:v>173422</x:v>
      </x:c>
      <x:c r="P10867" s="55">
        <x:f t="shared" si="2037"/>
        <x:v>21560</x:v>
      </x:c>
      <x:c r="Q10867" s="55">
        <x:f t="shared" si="2038"/>
        <x:v>138309.7998324107</x:v>
      </x:c>
      <x:c r="R10867" s="55">
        <x:f t="shared" si="2039"/>
        <x:v>-6447.7998324107029</x:v>
      </x:c>
      <x:c r="S10867" s="1" t="str">
        <x:f t="shared" si="2040"/>
        <x:v>NO</x:v>
      </x:c>
      <x:c r="T10867" s="1">
        <x:f t="shared" si="2041"/>
        <x:v>-9.9999999999999997E+98</x:v>
      </x:c>
    </x:row>
    <x:row r="10868">
      <x:c r="A10868" s="1"/>
      <x:c r="B10868" s="1"/>
      <x:c r="C10868" s="1"/>
      <x:c r="D10868" s="1"/>
      <x:c r="E10868" s="1"/>
      <x:c r="F10868" s="1"/>
      <x:c r="G10868" s="1"/>
      <x:c r="H10868" s="1"/>
      <x:c r="I10868" s="53">
        <x:f t="shared" si="2030"/>
        <x:v>16</x:v>
      </x:c>
      <x:c r="J10868" s="53">
        <x:f t="shared" si="2031"/>
        <x:v>13</x:v>
      </x:c>
      <x:c r="K10868" s="53">
        <x:f t="shared" si="2032"/>
        <x:v>3</x:v>
      </x:c>
      <x:c r="L10868" s="53">
        <x:f t="shared" si="2033"/>
        <x:v>32</x:v>
      </x:c>
      <x:c r="M10868" s="54">
        <x:f t="shared" si="2034"/>
        <x:v>7294.5064527687309</x:v>
      </x:c>
      <x:c r="N10868" s="54">
        <x:f t="shared" si="2035"/>
        <x:v>4.5656294810893963</x:v>
      </x:c>
      <x:c r="O10868" s="55">
        <x:f t="shared" si="2036"/>
        <x:v>176122</x:v>
      </x:c>
      <x:c r="P10868" s="55">
        <x:f t="shared" si="2037"/>
        <x:v>22440</x:v>
      </x:c>
      <x:c r="Q10868" s="55">
        <x:f t="shared" si="2038"/>
        <x:v>139140.73702723492</x:v>
      </x:c>
      <x:c r="R10868" s="55">
        <x:f t="shared" si="2039"/>
        <x:v>-5458.7370272349217</x:v>
      </x:c>
      <x:c r="S10868" s="1" t="str">
        <x:f t="shared" si="2040"/>
        <x:v>NO</x:v>
      </x:c>
      <x:c r="T10868" s="1">
        <x:f t="shared" si="2041"/>
        <x:v>-9.9999999999999997E+98</x:v>
      </x:c>
    </x:row>
    <x:row r="10869">
      <x:c r="A10869" s="1"/>
      <x:c r="B10869" s="1"/>
      <x:c r="C10869" s="1"/>
      <x:c r="D10869" s="1"/>
      <x:c r="E10869" s="1"/>
      <x:c r="F10869" s="1"/>
      <x:c r="G10869" s="1"/>
      <x:c r="H10869" s="1"/>
      <x:c r="I10869" s="53">
        <x:f t="shared" si="2030"/>
        <x:v>16</x:v>
      </x:c>
      <x:c r="J10869" s="53">
        <x:f t="shared" si="2031"/>
        <x:v>13</x:v>
      </x:c>
      <x:c r="K10869" s="53">
        <x:f t="shared" si="2032"/>
        <x:v>4</x:v>
      </x:c>
      <x:c r="L10869" s="53">
        <x:f t="shared" si="2033"/>
        <x:v>33</x:v>
      </x:c>
      <x:c r="M10869" s="54">
        <x:f t="shared" si="2034"/>
        <x:v>7343.5505684913869</x:v>
      </x:c>
      <x:c r="N10869" s="54">
        <x:f t="shared" si="2035"/>
        <x:v>4.599687894785685</x:v>
      </x:c>
      <x:c r="O10869" s="55">
        <x:f t="shared" si="2036"/>
        <x:v>178822</x:v>
      </x:c>
      <x:c r="P10869" s="55">
        <x:f t="shared" si="2037"/>
        <x:v>23320</x:v>
      </x:c>
      <x:c r="Q10869" s="55">
        <x:f t="shared" si="2038"/>
        <x:v>139992.19736964215</x:v>
      </x:c>
      <x:c r="R10869" s="55">
        <x:f t="shared" si="2039"/>
        <x:v>-4490.1973696421483</x:v>
      </x:c>
      <x:c r="S10869" s="1" t="str">
        <x:f t="shared" si="2040"/>
        <x:v>NO</x:v>
      </x:c>
      <x:c r="T10869" s="1">
        <x:f t="shared" si="2041"/>
        <x:v>-9.9999999999999997E+98</x:v>
      </x:c>
    </x:row>
    <x:row r="10870">
      <x:c r="A10870" s="1"/>
      <x:c r="B10870" s="1"/>
      <x:c r="C10870" s="1"/>
      <x:c r="D10870" s="1"/>
      <x:c r="E10870" s="1"/>
      <x:c r="F10870" s="1"/>
      <x:c r="G10870" s="1"/>
      <x:c r="H10870" s="1"/>
      <x:c r="I10870" s="53">
        <x:f t="shared" si="2030"/>
        <x:v>16</x:v>
      </x:c>
      <x:c r="J10870" s="53">
        <x:f t="shared" si="2031"/>
        <x:v>13</x:v>
      </x:c>
      <x:c r="K10870" s="53">
        <x:f t="shared" si="2032"/>
        <x:v>5</x:v>
      </x:c>
      <x:c r="L10870" s="53">
        <x:f t="shared" si="2033"/>
        <x:v>34</x:v>
      </x:c>
      <x:c r="M10870" s="54">
        <x:f t="shared" si="2034"/>
        <x:v>7393.7988924125902</x:v>
      </x:c>
      <x:c r="N10870" s="54">
        <x:f t="shared" si="2035"/>
        <x:v>4.6345825641754095</x:v>
      </x:c>
      <x:c r="O10870" s="55">
        <x:f t="shared" si="2036"/>
        <x:v>181522</x:v>
      </x:c>
      <x:c r="P10870" s="55">
        <x:f t="shared" si="2037"/>
        <x:v>24200</x:v>
      </x:c>
      <x:c r="Q10870" s="55">
        <x:f t="shared" si="2038"/>
        <x:v>140864.56410438527</x:v>
      </x:c>
      <x:c r="R10870" s="55">
        <x:f t="shared" si="2039"/>
        <x:v>-3542.5641043852665</x:v>
      </x:c>
      <x:c r="S10870" s="1" t="str">
        <x:f t="shared" si="2040"/>
        <x:v>NO</x:v>
      </x:c>
      <x:c r="T10870" s="1">
        <x:f t="shared" si="2041"/>
        <x:v>-9.9999999999999997E+98</x:v>
      </x:c>
    </x:row>
    <x:row r="10871">
      <x:c r="A10871" s="1"/>
      <x:c r="B10871" s="1"/>
      <x:c r="C10871" s="1"/>
      <x:c r="D10871" s="1"/>
      <x:c r="E10871" s="1"/>
      <x:c r="F10871" s="1"/>
      <x:c r="G10871" s="1"/>
      <x:c r="H10871" s="1"/>
      <x:c r="I10871" s="53">
        <x:f t="shared" si="2030"/>
        <x:v>16</x:v>
      </x:c>
      <x:c r="J10871" s="53">
        <x:f t="shared" si="2031"/>
        <x:v>13</x:v>
      </x:c>
      <x:c r="K10871" s="53">
        <x:f t="shared" si="2032"/>
        <x:v>6</x:v>
      </x:c>
      <x:c r="L10871" s="53">
        <x:f t="shared" si="2033"/>
        <x:v>35</x:v>
      </x:c>
      <x:c r="M10871" s="54">
        <x:f t="shared" si="2034"/>
        <x:v>7445.2738665942234</x:v>
      </x:c>
      <x:c r="N10871" s="54">
        <x:f t="shared" si="2035"/>
        <x:v>4.6703290740237664</x:v>
      </x:c>
      <x:c r="O10871" s="55">
        <x:f t="shared" si="2036"/>
        <x:v>184222</x:v>
      </x:c>
      <x:c r="P10871" s="55">
        <x:f t="shared" si="2037"/>
        <x:v>25080</x:v>
      </x:c>
      <x:c r="Q10871" s="55">
        <x:f t="shared" si="2038"/>
        <x:v>141758.22685059416</x:v>
      </x:c>
      <x:c r="R10871" s="55">
        <x:f t="shared" si="2039"/>
        <x:v>-2616.2268505941611</x:v>
      </x:c>
      <x:c r="S10871" s="1" t="str">
        <x:f t="shared" si="2040"/>
        <x:v>NO</x:v>
      </x:c>
      <x:c r="T10871" s="1">
        <x:f t="shared" si="2041"/>
        <x:v>-9.9999999999999997E+98</x:v>
      </x:c>
    </x:row>
    <x:row r="10872">
      <x:c r="A10872" s="1"/>
      <x:c r="B10872" s="1"/>
      <x:c r="C10872" s="1"/>
      <x:c r="D10872" s="1"/>
      <x:c r="E10872" s="1"/>
      <x:c r="F10872" s="1"/>
      <x:c r="G10872" s="1"/>
      <x:c r="H10872" s="1"/>
      <x:c r="I10872" s="53">
        <x:f t="shared" si="2030"/>
        <x:v>16</x:v>
      </x:c>
      <x:c r="J10872" s="53">
        <x:f t="shared" si="2031"/>
        <x:v>13</x:v>
      </x:c>
      <x:c r="K10872" s="53">
        <x:f t="shared" si="2032"/>
        <x:v>7</x:v>
      </x:c>
      <x:c r="L10872" s="53">
        <x:f t="shared" si="2033"/>
        <x:v>36</x:v>
      </x:c>
      <x:c r="M10872" s="54">
        <x:f t="shared" si="2034"/>
        <x:v>7497.9983059921842</x:v>
      </x:c>
      <x:c r="N10872" s="54">
        <x:f t="shared" si="2035"/>
        <x:v>4.7069432680501277</x:v>
      </x:c>
      <x:c r="O10872" s="55">
        <x:f t="shared" si="2036"/>
        <x:v>186922</x:v>
      </x:c>
      <x:c r="P10872" s="55">
        <x:f t="shared" si="2037"/>
        <x:v>25960</x:v>
      </x:c>
      <x:c r="Q10872" s="55">
        <x:f t="shared" si="2038"/>
        <x:v>142673.58170125319</x:v>
      </x:c>
      <x:c r="R10872" s="55">
        <x:f t="shared" si="2039"/>
        <x:v>-1711.5817012531916</x:v>
      </x:c>
      <x:c r="S10872" s="1" t="str">
        <x:f t="shared" si="2040"/>
        <x:v>NO</x:v>
      </x:c>
      <x:c r="T10872" s="1">
        <x:f t="shared" si="2041"/>
        <x:v>-9.9999999999999997E+98</x:v>
      </x:c>
    </x:row>
    <x:row r="10873">
      <x:c r="A10873" s="1"/>
      <x:c r="B10873" s="1"/>
      <x:c r="C10873" s="1"/>
      <x:c r="D10873" s="1"/>
      <x:c r="E10873" s="1"/>
      <x:c r="F10873" s="1"/>
      <x:c r="G10873" s="1"/>
      <x:c r="H10873" s="1"/>
      <x:c r="I10873" s="53">
        <x:f t="shared" si="2030"/>
        <x:v>16</x:v>
      </x:c>
      <x:c r="J10873" s="53">
        <x:f t="shared" si="2031"/>
        <x:v>13</x:v>
      </x:c>
      <x:c r="K10873" s="53">
        <x:f t="shared" si="2032"/>
        <x:v>8</x:v>
      </x:c>
      <x:c r="L10873" s="53">
        <x:f t="shared" si="2033"/>
        <x:v>37</x:v>
      </x:c>
      <x:c r="M10873" s="54">
        <x:f t="shared" si="2034"/>
        <x:v>7551.9954042721638</x:v>
      </x:c>
      <x:c r="N10873" s="54">
        <x:f t="shared" si="2035"/>
        <x:v>4.7444412529667801</x:v>
      </x:c>
      <x:c r="O10873" s="55">
        <x:f t="shared" si="2036"/>
        <x:v>189622</x:v>
      </x:c>
      <x:c r="P10873" s="55">
        <x:f t="shared" si="2037"/>
        <x:v>26840</x:v>
      </x:c>
      <x:c r="Q10873" s="55">
        <x:f t="shared" si="2038"/>
        <x:v>143611.03132416951</x:v>
      </x:c>
      <x:c r="R10873" s="55">
        <x:f t="shared" si="2039"/>
        <x:v>-829.03132416951121</x:v>
      </x:c>
      <x:c r="S10873" s="1" t="str">
        <x:f t="shared" si="2040"/>
        <x:v>NO</x:v>
      </x:c>
      <x:c r="T10873" s="1">
        <x:f t="shared" si="2041"/>
        <x:v>-9.9999999999999997E+98</x:v>
      </x:c>
    </x:row>
    <x:row r="10874">
      <x:c r="A10874" s="1"/>
      <x:c r="B10874" s="1"/>
      <x:c r="C10874" s="1"/>
      <x:c r="D10874" s="1"/>
      <x:c r="E10874" s="1"/>
      <x:c r="F10874" s="1"/>
      <x:c r="G10874" s="1"/>
      <x:c r="H10874" s="1"/>
      <x:c r="I10874" s="53">
        <x:f t="shared" si="2030"/>
        <x:v>16</x:v>
      </x:c>
      <x:c r="J10874" s="53">
        <x:f t="shared" si="2031"/>
        <x:v>13</x:v>
      </x:c>
      <x:c r="K10874" s="53">
        <x:f t="shared" si="2032"/>
        <x:v>9</x:v>
      </x:c>
      <x:c r="L10874" s="53">
        <x:f t="shared" si="2033"/>
        <x:v>38</x:v>
      </x:c>
      <x:c r="M10874" s="54">
        <x:f t="shared" si="2034"/>
        <x:v>7607.2887397125587</x:v>
      </x:c>
      <x:c r="N10874" s="54">
        <x:f t="shared" si="2035"/>
        <x:v>4.7828394025781655</x:v>
      </x:c>
      <x:c r="O10874" s="55">
        <x:f t="shared" si="2036"/>
        <x:v>192322</x:v>
      </x:c>
      <x:c r="P10874" s="55">
        <x:f t="shared" si="2037"/>
        <x:v>27720</x:v>
      </x:c>
      <x:c r="Q10874" s="55">
        <x:f t="shared" si="2038"/>
        <x:v>144570.98506445414</x:v>
      </x:c>
      <x:c r="R10874" s="55">
        <x:f t="shared" si="2039"/>
        <x:v>31.014935545856133</x:v>
      </x:c>
      <x:c r="S10874" s="1" t="str">
        <x:f t="shared" si="2040"/>
        <x:v>NO</x:v>
      </x:c>
      <x:c r="T10874" s="1">
        <x:f t="shared" si="2041"/>
        <x:v>-9.9999999999999997E+98</x:v>
      </x:c>
    </x:row>
    <x:row r="10875">
      <x:c r="A10875" s="1"/>
      <x:c r="B10875" s="1"/>
      <x:c r="C10875" s="1"/>
      <x:c r="D10875" s="1"/>
      <x:c r="E10875" s="1"/>
      <x:c r="F10875" s="1"/>
      <x:c r="G10875" s="1"/>
      <x:c r="H10875" s="1"/>
      <x:c r="I10875" s="53">
        <x:f t="shared" si="2030"/>
        <x:v>16</x:v>
      </x:c>
      <x:c r="J10875" s="53">
        <x:f t="shared" si="2031"/>
        <x:v>13</x:v>
      </x:c>
      <x:c r="K10875" s="53">
        <x:f t="shared" si="2032"/>
        <x:v>10</x:v>
      </x:c>
      <x:c r="L10875" s="53">
        <x:f t="shared" si="2033"/>
        <x:v>39</x:v>
      </x:c>
      <x:c r="M10875" s="54">
        <x:f t="shared" si="2034"/>
        <x:v>7663.9022811957711</x:v>
      </x:c>
      <x:c r="N10875" s="54">
        <x:f t="shared" si="2035"/>
        <x:v>4.8221543619415081</x:v>
      </x:c>
      <x:c r="O10875" s="55">
        <x:f t="shared" si="2036"/>
        <x:v>195022</x:v>
      </x:c>
      <x:c r="P10875" s="55">
        <x:f t="shared" si="2037"/>
        <x:v>28600</x:v>
      </x:c>
      <x:c r="Q10875" s="55">
        <x:f t="shared" si="2038"/>
        <x:v>145553.85904853768</x:v>
      </x:c>
      <x:c r="R10875" s="55">
        <x:f t="shared" si="2039"/>
        <x:v>868.14095146232285</x:v>
      </x:c>
      <x:c r="S10875" s="1" t="str">
        <x:f t="shared" si="2040"/>
        <x:v>NO</x:v>
      </x:c>
      <x:c r="T10875" s="1">
        <x:f t="shared" si="2041"/>
        <x:v>-9.9999999999999997E+98</x:v>
      </x:c>
    </x:row>
    <x:row r="10876">
      <x:c r="A10876" s="1"/>
      <x:c r="B10876" s="1"/>
      <x:c r="C10876" s="1"/>
      <x:c r="D10876" s="1"/>
      <x:c r="E10876" s="1"/>
      <x:c r="F10876" s="1"/>
      <x:c r="G10876" s="1"/>
      <x:c r="H10876" s="1"/>
      <x:c r="I10876" s="53">
        <x:f t="shared" si="2030"/>
        <x:v>16</x:v>
      </x:c>
      <x:c r="J10876" s="53">
        <x:f t="shared" si="2031"/>
        <x:v>13</x:v>
      </x:c>
      <x:c r="K10876" s="53">
        <x:f t="shared" si="2032"/>
        <x:v>11</x:v>
      </x:c>
      <x:c r="L10876" s="53">
        <x:f t="shared" si="2033"/>
        <x:v>40</x:v>
      </x:c>
      <x:c r="M10876" s="54">
        <x:f t="shared" si="2034"/>
        <x:v>7721.8603942892105</x:v>
      </x:c>
      <x:c r="N10876" s="54">
        <x:f t="shared" si="2035"/>
        <x:v>4.8624030515897294</x:v>
      </x:c>
      <x:c r="O10876" s="55">
        <x:f t="shared" si="2036"/>
        <x:v>197722</x:v>
      </x:c>
      <x:c r="P10876" s="55">
        <x:f t="shared" si="2037"/>
        <x:v>29480</x:v>
      </x:c>
      <x:c r="Q10876" s="55">
        <x:f t="shared" si="2038"/>
        <x:v>146560.07628974324</x:v>
      </x:c>
      <x:c r="R10876" s="55">
        <x:f t="shared" si="2039"/>
        <x:v>1681.9237102567567</x:v>
      </x:c>
      <x:c r="S10876" s="1" t="str">
        <x:f t="shared" si="2040"/>
        <x:v>NO</x:v>
      </x:c>
      <x:c r="T10876" s="1">
        <x:f t="shared" si="2041"/>
        <x:v>-9.9999999999999997E+98</x:v>
      </x:c>
    </x:row>
    <x:row r="10877">
      <x:c r="A10877" s="1"/>
      <x:c r="B10877" s="1"/>
      <x:c r="C10877" s="1"/>
      <x:c r="D10877" s="1"/>
      <x:c r="E10877" s="1"/>
      <x:c r="F10877" s="1"/>
      <x:c r="G10877" s="1"/>
      <x:c r="H10877" s="1"/>
      <x:c r="I10877" s="53">
        <x:f t="shared" si="2030"/>
        <x:v>16</x:v>
      </x:c>
      <x:c r="J10877" s="53">
        <x:f t="shared" si="2031"/>
        <x:v>13</x:v>
      </x:c>
      <x:c r="K10877" s="53">
        <x:f t="shared" si="2032"/>
        <x:v>12</x:v>
      </x:c>
      <x:c r="L10877" s="53">
        <x:f t="shared" si="2033"/>
        <x:v>41</x:v>
      </x:c>
      <x:c r="M10877" s="54">
        <x:f t="shared" si="2034"/>
        <x:v>7781.1878474172745</x:v>
      </x:c>
      <x:c r="N10877" s="54">
        <x:f t="shared" si="2035"/>
        <x:v>4.9036026718175521</x:v>
      </x:c>
      <x:c r="O10877" s="55">
        <x:f t="shared" si="2036"/>
        <x:v>200422</x:v>
      </x:c>
      <x:c r="P10877" s="55">
        <x:f t="shared" si="2037"/>
        <x:v>30360</x:v>
      </x:c>
      <x:c r="Q10877" s="55">
        <x:f t="shared" si="2038"/>
        <x:v>147590.06679543879</x:v>
      </x:c>
      <x:c r="R10877" s="55">
        <x:f t="shared" si="2039"/>
        <x:v>2471.93320456121</x:v>
      </x:c>
      <x:c r="S10877" s="1" t="str">
        <x:f t="shared" si="2040"/>
        <x:v>NO</x:v>
      </x:c>
      <x:c r="T10877" s="1">
        <x:f t="shared" si="2041"/>
        <x:v>-9.9999999999999997E+98</x:v>
      </x:c>
    </x:row>
    <x:row r="10878">
      <x:c r="A10878" s="1"/>
      <x:c r="B10878" s="1"/>
      <x:c r="C10878" s="1"/>
      <x:c r="D10878" s="1"/>
      <x:c r="E10878" s="1"/>
      <x:c r="F10878" s="1"/>
      <x:c r="G10878" s="1"/>
      <x:c r="H10878" s="1"/>
      <x:c r="I10878" s="53">
        <x:f t="shared" si="2030"/>
        <x:v>16</x:v>
      </x:c>
      <x:c r="J10878" s="53">
        <x:f t="shared" si="2031"/>
        <x:v>13</x:v>
      </x:c>
      <x:c r="K10878" s="53">
        <x:f t="shared" si="2032"/>
        <x:v>13</x:v>
      </x:c>
      <x:c r="L10878" s="53">
        <x:f t="shared" si="2033"/>
        <x:v>42</x:v>
      </x:c>
      <x:c r="M10878" s="54">
        <x:f t="shared" si="2034"/>
        <x:v>7841.9098181256595</x:v>
      </x:c>
      <x:c r="N10878" s="54">
        <x:f t="shared" si="2035"/>
        <x:v>4.9457707070317083</x:v>
      </x:c>
      <x:c r="O10878" s="55">
        <x:f t="shared" si="2036"/>
        <x:v>203122</x:v>
      </x:c>
      <x:c r="P10878" s="55">
        <x:f t="shared" si="2037"/>
        <x:v>31240</x:v>
      </x:c>
      <x:c r="Q10878" s="55">
        <x:f t="shared" si="2038"/>
        <x:v>148644.26767579268</x:v>
      </x:c>
      <x:c r="R10878" s="55">
        <x:f t="shared" si="2039"/>
        <x:v>3237.732324207318</x:v>
      </x:c>
      <x:c r="S10878" s="1" t="str">
        <x:f t="shared" si="2040"/>
        <x:v>NO</x:v>
      </x:c>
      <x:c r="T10878" s="1">
        <x:f t="shared" si="2041"/>
        <x:v>-9.9999999999999997E+98</x:v>
      </x:c>
    </x:row>
    <x:row r="10879">
      <x:c r="A10879" s="1"/>
      <x:c r="B10879" s="1"/>
      <x:c r="C10879" s="1"/>
      <x:c r="D10879" s="1"/>
      <x:c r="E10879" s="1"/>
      <x:c r="F10879" s="1"/>
      <x:c r="G10879" s="1"/>
      <x:c r="H10879" s="1"/>
      <x:c r="I10879" s="53">
        <x:f t="shared" si="2030"/>
        <x:v>16</x:v>
      </x:c>
      <x:c r="J10879" s="53">
        <x:f t="shared" si="2031"/>
        <x:v>13</x:v>
      </x:c>
      <x:c r="K10879" s="53">
        <x:f t="shared" si="2032"/>
        <x:v>14</x:v>
      </x:c>
      <x:c r="L10879" s="53">
        <x:f t="shared" si="2033"/>
        <x:v>43</x:v>
      </x:c>
      <x:c r="M10879" s="54">
        <x:f t="shared" si="2034"/>
        <x:v>7904.0518994393206</x:v>
      </x:c>
      <x:c r="N10879" s="54">
        <x:f t="shared" si="2035"/>
        <x:v>4.9889249301661946</x:v>
      </x:c>
      <x:c r="O10879" s="55">
        <x:f t="shared" si="2036"/>
        <x:v>205822</x:v>
      </x:c>
      <x:c r="P10879" s="55">
        <x:f t="shared" si="2037"/>
        <x:v>32120</x:v>
      </x:c>
      <x:c r="Q10879" s="55">
        <x:f t="shared" si="2038"/>
        <x:v>149723.12325415487</x:v>
      </x:c>
      <x:c r="R10879" s="55">
        <x:f t="shared" si="2039"/>
        <x:v>3978.876745845133</x:v>
      </x:c>
      <x:c r="S10879" s="1" t="str">
        <x:f t="shared" si="2040"/>
        <x:v>NO</x:v>
      </x:c>
      <x:c r="T10879" s="1">
        <x:f t="shared" si="2041"/>
        <x:v>-9.9999999999999997E+98</x:v>
      </x:c>
    </x:row>
    <x:row r="10880">
      <x:c r="A10880" s="1"/>
      <x:c r="B10880" s="1"/>
      <x:c r="C10880" s="1"/>
      <x:c r="D10880" s="1"/>
      <x:c r="E10880" s="1"/>
      <x:c r="F10880" s="1"/>
      <x:c r="G10880" s="1"/>
      <x:c r="H10880" s="1"/>
      <x:c r="I10880" s="53">
        <x:f t="shared" si="2030"/>
        <x:v>16</x:v>
      </x:c>
      <x:c r="J10880" s="53">
        <x:f t="shared" si="2031"/>
        <x:v>13</x:v>
      </x:c>
      <x:c r="K10880" s="53">
        <x:f t="shared" si="2032"/>
        <x:v>15</x:v>
      </x:c>
      <x:c r="L10880" s="53">
        <x:f t="shared" si="2033"/>
        <x:v>44</x:v>
      </x:c>
      <x:c r="M10880" s="54">
        <x:f t="shared" si="2034"/>
        <x:v>7967.6401063154663</x:v>
      </x:c>
      <x:c r="N10880" s="54">
        <x:f t="shared" si="2035"/>
        <x:v>5.0330834071635184</x:v>
      </x:c>
      <x:c r="O10880" s="55">
        <x:f t="shared" si="2036"/>
        <x:v>208522</x:v>
      </x:c>
      <x:c r="P10880" s="55">
        <x:f t="shared" si="2037"/>
        <x:v>33000</x:v>
      </x:c>
      <x:c r="Q10880" s="55">
        <x:f t="shared" si="2038"/>
        <x:v>150827.08517908794</x:v>
      </x:c>
      <x:c r="R10880" s="55">
        <x:f t="shared" si="2039"/>
        <x:v>4694.9148209120613</x:v>
      </x:c>
      <x:c r="S10880" s="1" t="str">
        <x:f t="shared" si="2040"/>
        <x:v>NO</x:v>
      </x:c>
      <x:c r="T10880" s="1">
        <x:f t="shared" si="2041"/>
        <x:v>-9.9999999999999997E+98</x:v>
      </x:c>
    </x:row>
    <x:row r="10881">
      <x:c r="A10881" s="1"/>
      <x:c r="B10881" s="1"/>
      <x:c r="C10881" s="1"/>
      <x:c r="D10881" s="1"/>
      <x:c r="E10881" s="1"/>
      <x:c r="F10881" s="1"/>
      <x:c r="G10881" s="1"/>
      <x:c r="H10881" s="1"/>
      <x:c r="I10881" s="53">
        <x:f t="shared" si="2030"/>
        <x:v>16</x:v>
      </x:c>
      <x:c r="J10881" s="53">
        <x:f t="shared" si="2031"/>
        <x:v>13</x:v>
      </x:c>
      <x:c r="K10881" s="53">
        <x:f t="shared" si="2032"/>
        <x:v>16</x:v>
      </x:c>
      <x:c r="L10881" s="53">
        <x:f t="shared" si="2033"/>
        <x:v>45</x:v>
      </x:c>
      <x:c r="M10881" s="54">
        <x:f t="shared" si="2034"/>
        <x:v>8032.7008821929558</x:v>
      </x:c>
      <x:c r="N10881" s="54">
        <x:f t="shared" si="2035"/>
        <x:v>5.0782645015228862</x:v>
      </x:c>
      <x:c r="O10881" s="55">
        <x:f t="shared" si="2036"/>
        <x:v>211222</x:v>
      </x:c>
      <x:c r="P10881" s="55">
        <x:f t="shared" si="2037"/>
        <x:v>33880</x:v>
      </x:c>
      <x:c r="Q10881" s="55">
        <x:f t="shared" si="2038"/>
        <x:v>151956.61253807216</x:v>
      </x:c>
      <x:c r="R10881" s="55">
        <x:f t="shared" si="2039"/>
        <x:v>5385.3874619278358</x:v>
      </x:c>
      <x:c r="S10881" s="1" t="str">
        <x:f t="shared" si="2040"/>
        <x:v>NO</x:v>
      </x:c>
      <x:c r="T10881" s="1">
        <x:f t="shared" si="2041"/>
        <x:v>-9.9999999999999997E+98</x:v>
      </x:c>
    </x:row>
    <x:row r="10882">
      <x:c r="A10882" s="1"/>
      <x:c r="B10882" s="1"/>
      <x:c r="C10882" s="1"/>
      <x:c r="D10882" s="1"/>
      <x:c r="E10882" s="1"/>
      <x:c r="F10882" s="1"/>
      <x:c r="G10882" s="1"/>
      <x:c r="H10882" s="1"/>
      <x:c r="I10882" s="53">
        <x:f t="shared" si="2030"/>
        <x:v>16</x:v>
      </x:c>
      <x:c r="J10882" s="53">
        <x:f t="shared" si="2031"/>
        <x:v>13</x:v>
      </x:c>
      <x:c r="K10882" s="53">
        <x:f t="shared" si="2032"/>
        <x:v>17</x:v>
      </x:c>
      <x:c r="L10882" s="53">
        <x:f t="shared" si="2033"/>
        <x:v>46</x:v>
      </x:c>
      <x:c r="M10882" s="54">
        <x:f t="shared" si="2034"/>
        <x:v>8099.2611056394962</x:v>
      </x:c>
      <x:c r="N10882" s="54">
        <x:f t="shared" si="2035"/>
        <x:v>5.1244868789163167</x:v>
      </x:c>
      <x:c r="O10882" s="55">
        <x:f t="shared" si="2036"/>
        <x:v>213922</x:v>
      </x:c>
      <x:c r="P10882" s="55">
        <x:f t="shared" si="2037"/>
        <x:v>34760</x:v>
      </x:c>
      <x:c r="Q10882" s="55">
        <x:f t="shared" si="2038"/>
        <x:v>153112.17197290791</x:v>
      </x:c>
      <x:c r="R10882" s="55">
        <x:f t="shared" si="2039"/>
        <x:v>6049.828027092095</x:v>
      </x:c>
      <x:c r="S10882" s="1" t="str">
        <x:f t="shared" si="2040"/>
        <x:v>NO</x:v>
      </x:c>
      <x:c r="T10882" s="1">
        <x:f t="shared" si="2041"/>
        <x:v>-9.9999999999999997E+98</x:v>
      </x:c>
    </x:row>
    <x:row r="10883">
      <x:c r="A10883" s="1"/>
      <x:c r="B10883" s="1"/>
      <x:c r="C10883" s="1"/>
      <x:c r="D10883" s="1"/>
      <x:c r="E10883" s="1"/>
      <x:c r="F10883" s="1"/>
      <x:c r="G10883" s="1"/>
      <x:c r="H10883" s="1"/>
      <x:c r="I10883" s="53">
        <x:f t="shared" si="2030"/>
        <x:v>16</x:v>
      </x:c>
      <x:c r="J10883" s="53">
        <x:f t="shared" si="2031"/>
        <x:v>13</x:v>
      </x:c>
      <x:c r="K10883" s="53">
        <x:f t="shared" si="2032"/>
        <x:v>18</x:v>
      </x:c>
      <x:c r="L10883" s="53">
        <x:f t="shared" si="2033"/>
        <x:v>47</x:v>
      </x:c>
      <x:c r="M10883" s="54">
        <x:f t="shared" si="2034"/>
        <x:v>8167.3480970980836</x:v>
      </x:c>
      <x:c r="N10883" s="54">
        <x:f t="shared" si="2035"/>
        <x:v>5.1717695118736691</x:v>
      </x:c>
      <x:c r="O10883" s="55">
        <x:f t="shared" si="2036"/>
        <x:v>216622</x:v>
      </x:c>
      <x:c r="P10883" s="55">
        <x:f t="shared" si="2037"/>
        <x:v>35640</x:v>
      </x:c>
      <x:c r="Q10883" s="55">
        <x:f t="shared" si="2038"/>
        <x:v>154294.23779684171</x:v>
      </x:c>
      <x:c r="R10883" s="55">
        <x:f t="shared" si="2039"/>
        <x:v>6687.7622031582869</x:v>
      </x:c>
      <x:c r="S10883" s="1" t="str">
        <x:f t="shared" si="2040"/>
        <x:v>NO</x:v>
      </x:c>
      <x:c r="T10883" s="1">
        <x:f t="shared" si="2041"/>
        <x:v>-9.9999999999999997E+98</x:v>
      </x:c>
    </x:row>
    <x:row r="10884">
      <x:c r="A10884" s="1"/>
      <x:c r="B10884" s="1"/>
      <x:c r="C10884" s="1"/>
      <x:c r="D10884" s="1"/>
      <x:c r="E10884" s="1"/>
      <x:c r="F10884" s="1"/>
      <x:c r="G10884" s="1"/>
      <x:c r="H10884" s="1"/>
      <x:c r="I10884" s="53">
        <x:f t="shared" si="2030"/>
        <x:v>16</x:v>
      </x:c>
      <x:c r="J10884" s="53">
        <x:f t="shared" si="2031"/>
        <x:v>13</x:v>
      </x:c>
      <x:c r="K10884" s="53">
        <x:f t="shared" si="2032"/>
        <x:v>19</x:v>
      </x:c>
      <x:c r="L10884" s="53">
        <x:f t="shared" si="2033"/>
        <x:v>48</x:v>
      </x:c>
      <x:c r="M10884" s="54">
        <x:f t="shared" si="2034"/>
        <x:v>8236.9896257341061</x:v>
      </x:c>
      <x:c r="N10884" s="54">
        <x:f t="shared" si="2035"/>
        <x:v>5.2201316845375736</x:v>
      </x:c>
      <x:c r="O10884" s="55">
        <x:f t="shared" si="2036"/>
        <x:v>219322</x:v>
      </x:c>
      <x:c r="P10884" s="55">
        <x:f t="shared" si="2037"/>
        <x:v>36520</x:v>
      </x:c>
      <x:c r="Q10884" s="55">
        <x:f t="shared" si="2038"/>
        <x:v>155503.29211343935</x:v>
      </x:c>
      <x:c r="R10884" s="55">
        <x:f t="shared" si="2039"/>
        <x:v>7298.7078865606454</x:v>
      </x:c>
      <x:c r="S10884" s="1" t="str">
        <x:f t="shared" si="2040"/>
        <x:v>NO</x:v>
      </x:c>
      <x:c r="T10884" s="1">
        <x:f t="shared" si="2041"/>
        <x:v>-9.9999999999999997E+98</x:v>
      </x:c>
    </x:row>
    <x:row r="10885">
      <x:c r="A10885" s="1"/>
      <x:c r="B10885" s="1"/>
      <x:c r="C10885" s="1"/>
      <x:c r="D10885" s="1"/>
      <x:c r="E10885" s="1"/>
      <x:c r="F10885" s="1"/>
      <x:c r="G10885" s="1"/>
      <x:c r="H10885" s="1"/>
      <x:c r="I10885" s="53">
        <x:f t="shared" si="2030"/>
        <x:v>16</x:v>
      </x:c>
      <x:c r="J10885" s="53">
        <x:f t="shared" si="2031"/>
        <x:v>13</x:v>
      </x:c>
      <x:c r="K10885" s="53">
        <x:f t="shared" si="2032"/>
        <x:v>20</x:v>
      </x:c>
      <x:c r="L10885" s="53">
        <x:f t="shared" si="2033"/>
        <x:v>49</x:v>
      </x:c>
      <x:c r="M10885" s="54">
        <x:f t="shared" si="2034"/>
        <x:v>8308.2139163845823</x:v>
      </x:c>
      <x:c r="N10885" s="54">
        <x:f t="shared" si="2035"/>
        <x:v>5.2695929974892932</x:v>
      </x:c>
      <x:c r="O10885" s="55">
        <x:f t="shared" si="2036"/>
        <x:v>222022</x:v>
      </x:c>
      <x:c r="P10885" s="55">
        <x:f t="shared" si="2037"/>
        <x:v>37400</x:v>
      </x:c>
      <x:c r="Q10885" s="55">
        <x:f t="shared" si="2038"/>
        <x:v>156739.82493723233</x:v>
      </x:c>
      <x:c r="R10885" s="55">
        <x:f t="shared" si="2039"/>
        <x:v>7882.1750627676665</x:v>
      </x:c>
      <x:c r="S10885" s="1" t="str">
        <x:f t="shared" si="2040"/>
        <x:v>NO</x:v>
      </x:c>
      <x:c r="T10885" s="1">
        <x:f t="shared" si="2041"/>
        <x:v>-9.9999999999999997E+98</x:v>
      </x:c>
    </x:row>
    <x:row r="10886">
      <x:c r="A10886" s="1"/>
      <x:c r="B10886" s="1"/>
      <x:c r="C10886" s="1"/>
      <x:c r="D10886" s="1"/>
      <x:c r="E10886" s="1"/>
      <x:c r="F10886" s="1"/>
      <x:c r="G10886" s="1"/>
      <x:c r="H10886" s="1"/>
      <x:c r="I10886" s="53">
        <x:f t="shared" si="2030"/>
        <x:v>16</x:v>
      </x:c>
      <x:c r="J10886" s="53">
        <x:f t="shared" si="2031"/>
        <x:v>13</x:v>
      </x:c>
      <x:c r="K10886" s="53">
        <x:f t="shared" si="2032"/>
        <x:v>21</x:v>
      </x:c>
      <x:c r="L10886" s="53">
        <x:f t="shared" si="2033"/>
        <x:v>50</x:v>
      </x:c>
      <x:c r="M10886" s="54">
        <x:f t="shared" si="2034"/>
        <x:v>8381.0496566110269</x:v>
      </x:c>
      <x:c r="N10886" s="54">
        <x:f t="shared" si="2035"/>
        <x:v>5.3201733726465461</x:v>
      </x:c>
      <x:c r="O10886" s="55">
        <x:f t="shared" si="2036"/>
        <x:v>224722</x:v>
      </x:c>
      <x:c r="P10886" s="55">
        <x:f t="shared" si="2037"/>
        <x:v>38280</x:v>
      </x:c>
      <x:c r="Q10886" s="55">
        <x:f t="shared" si="2038"/>
        <x:v>158004.33431616364</x:v>
      </x:c>
      <x:c r="R10886" s="55">
        <x:f t="shared" si="2039"/>
        <x:v>8437.665683836356</x:v>
      </x:c>
      <x:c r="S10886" s="1" t="str">
        <x:f t="shared" si="2040"/>
        <x:v>NO</x:v>
      </x:c>
      <x:c r="T10886" s="1">
        <x:f t="shared" si="2041"/>
        <x:v>-9.9999999999999997E+98</x:v>
      </x:c>
    </x:row>
    <x:row r="10887">
      <x:c r="A10887" s="1"/>
      <x:c r="B10887" s="1"/>
      <x:c r="C10887" s="1"/>
      <x:c r="D10887" s="1"/>
      <x:c r="E10887" s="1"/>
      <x:c r="F10887" s="1"/>
      <x:c r="G10887" s="1"/>
      <x:c r="H10887" s="1"/>
      <x:c r="I10887" s="53">
        <x:f t="shared" si="2030"/>
        <x:v>16</x:v>
      </x:c>
      <x:c r="J10887" s="53">
        <x:f t="shared" si="2031"/>
        <x:v>13</x:v>
      </x:c>
      <x:c r="K10887" s="53">
        <x:f t="shared" si="2032"/>
        <x:v>22</x:v>
      </x:c>
      <x:c r="L10887" s="53">
        <x:f t="shared" si="2033"/>
        <x:v>51</x:v>
      </x:c>
      <x:c r="M10887" s="54">
        <x:f t="shared" si="2034"/>
        <x:v>8455.5260038574215</x:v>
      </x:c>
      <x:c r="N10887" s="54">
        <x:f t="shared" si="2035"/>
        <x:v>5.3718930582343205</x:v>
      </x:c>
      <x:c r="O10887" s="55">
        <x:f t="shared" si="2036"/>
        <x:v>227422</x:v>
      </x:c>
      <x:c r="P10887" s="55">
        <x:f t="shared" si="2037"/>
        <x:v>39160</x:v>
      </x:c>
      <x:c r="Q10887" s="55">
        <x:f t="shared" si="2038"/>
        <x:v>159297.32645585801</x:v>
      </x:c>
      <x:c r="R10887" s="55">
        <x:f t="shared" si="2039"/>
        <x:v>8964.6735441419878</x:v>
      </x:c>
      <x:c r="S10887" s="1" t="str">
        <x:f t="shared" si="2040"/>
        <x:v>NO</x:v>
      </x:c>
      <x:c r="T10887" s="1">
        <x:f t="shared" si="2041"/>
        <x:v>-9.9999999999999997E+98</x:v>
      </x:c>
    </x:row>
    <x:row r="10888">
      <x:c r="A10888" s="1"/>
      <x:c r="B10888" s="1"/>
      <x:c r="C10888" s="1"/>
      <x:c r="D10888" s="1"/>
      <x:c r="E10888" s="1"/>
      <x:c r="F10888" s="1"/>
      <x:c r="G10888" s="1"/>
      <x:c r="H10888" s="1"/>
      <x:c r="I10888" s="53">
        <x:f t="shared" si="2030"/>
        <x:v>16</x:v>
      </x:c>
      <x:c r="J10888" s="53">
        <x:f t="shared" si="2031"/>
        <x:v>13</x:v>
      </x:c>
      <x:c r="K10888" s="53">
        <x:f t="shared" si="2032"/>
        <x:v>23</x:v>
      </x:c>
      <x:c r="L10888" s="53">
        <x:f t="shared" si="2033"/>
        <x:v>52</x:v>
      </x:c>
      <x:c r="M10888" s="54">
        <x:f t="shared" si="2034"/>
        <x:v>8531.6725927148582</x:v>
      </x:c>
      <x:c r="N10888" s="54">
        <x:f t="shared" si="2035"/>
        <x:v>5.4247726338297628</x:v>
      </x:c>
      <x:c r="O10888" s="55">
        <x:f t="shared" si="2036"/>
        <x:v>230122</x:v>
      </x:c>
      <x:c r="P10888" s="55">
        <x:f t="shared" si="2037"/>
        <x:v>40040</x:v>
      </x:c>
      <x:c r="Q10888" s="55">
        <x:f t="shared" si="2038"/>
        <x:v>160619.31584574407</x:v>
      </x:c>
      <x:c r="R10888" s="55">
        <x:f t="shared" si="2039"/>
        <x:v>9462.6841542559268</x:v>
      </x:c>
      <x:c r="S10888" s="1" t="str">
        <x:f t="shared" si="2040"/>
        <x:v>NO</x:v>
      </x:c>
      <x:c r="T10888" s="1">
        <x:f t="shared" si="2041"/>
        <x:v>-9.9999999999999997E+98</x:v>
      </x:c>
    </x:row>
    <x:row r="10889">
      <x:c r="A10889" s="1"/>
      <x:c r="B10889" s="1"/>
      <x:c r="C10889" s="1"/>
      <x:c r="D10889" s="1"/>
      <x:c r="E10889" s="1"/>
      <x:c r="F10889" s="1"/>
      <x:c r="G10889" s="1"/>
      <x:c r="H10889" s="1"/>
      <x:c r="I10889" s="53">
        <x:f t="shared" si="2030"/>
        <x:v>16</x:v>
      </x:c>
      <x:c r="J10889" s="53">
        <x:f t="shared" si="2031"/>
        <x:v>13</x:v>
      </x:c>
      <x:c r="K10889" s="53">
        <x:f t="shared" si="2032"/>
        <x:v>24</x:v>
      </x:c>
      <x:c r="L10889" s="53">
        <x:f t="shared" si="2033"/>
        <x:v>53</x:v>
      </x:c>
      <x:c r="M10889" s="54">
        <x:f t="shared" si="2034"/>
        <x:v>8609.5195422943543</x:v>
      </x:c>
      <x:c r="N10889" s="54">
        <x:f t="shared" si="2035"/>
        <x:v>5.4788330154821905</x:v>
      </x:c>
      <x:c r="O10889" s="55">
        <x:f t="shared" si="2036"/>
        <x:v>232822</x:v>
      </x:c>
      <x:c r="P10889" s="55">
        <x:f t="shared" si="2037"/>
        <x:v>40920</x:v>
      </x:c>
      <x:c r="Q10889" s="55">
        <x:f t="shared" si="2038"/>
        <x:v>161970.82538705476</x:v>
      </x:c>
      <x:c r="R10889" s="55">
        <x:f t="shared" si="2039"/>
        <x:v>9931.1746129452367</x:v>
      </x:c>
      <x:c r="S10889" s="1" t="str">
        <x:f t="shared" si="2040"/>
        <x:v>NO</x:v>
      </x:c>
      <x:c r="T10889" s="1">
        <x:f t="shared" si="2041"/>
        <x:v>-9.9999999999999997E+98</x:v>
      </x:c>
    </x:row>
    <x:row r="10890">
      <x:c r="A10890" s="1"/>
      <x:c r="B10890" s="1"/>
      <x:c r="C10890" s="1"/>
      <x:c r="D10890" s="1"/>
      <x:c r="E10890" s="1"/>
      <x:c r="F10890" s="1"/>
      <x:c r="G10890" s="1"/>
      <x:c r="H10890" s="1"/>
      <x:c r="I10890" s="53">
        <x:f t="shared" si="2030"/>
        <x:v>16</x:v>
      </x:c>
      <x:c r="J10890" s="53">
        <x:f t="shared" si="2031"/>
        <x:v>13</x:v>
      </x:c>
      <x:c r="K10890" s="53">
        <x:f t="shared" si="2032"/>
        <x:v>25</x:v>
      </x:c>
      <x:c r="L10890" s="53">
        <x:f t="shared" si="2033"/>
        <x:v>54</x:v>
      </x:c>
      <x:c r="M10890" s="54">
        <x:f t="shared" si="2034"/>
        <x:v>8689.0974637094514</x:v>
      </x:c>
      <x:c r="N10890" s="54">
        <x:f t="shared" si="2035"/>
        <x:v>5.5340954609093416</x:v>
      </x:c>
      <x:c r="O10890" s="55">
        <x:f t="shared" si="2036"/>
        <x:v>235522</x:v>
      </x:c>
      <x:c r="P10890" s="55">
        <x:f t="shared" si="2037"/>
        <x:v>41800</x:v>
      </x:c>
      <x:c r="Q10890" s="55">
        <x:f t="shared" si="2038"/>
        <x:v>163352.38652273352</x:v>
      </x:c>
      <x:c r="R10890" s="55">
        <x:f t="shared" si="2039"/>
        <x:v>10369.613477266481</x:v>
      </x:c>
      <x:c r="S10890" s="1" t="str">
        <x:f t="shared" si="2040"/>
        <x:v>NO</x:v>
      </x:c>
      <x:c r="T10890" s="1">
        <x:f t="shared" si="2041"/>
        <x:v>-9.9999999999999997E+98</x:v>
      </x:c>
    </x:row>
    <x:row r="10891">
      <x:c r="A10891" s="1"/>
      <x:c r="B10891" s="1"/>
      <x:c r="C10891" s="1"/>
      <x:c r="D10891" s="1"/>
      <x:c r="E10891" s="1"/>
      <x:c r="F10891" s="1"/>
      <x:c r="G10891" s="1"/>
      <x:c r="H10891" s="1"/>
      <x:c r="I10891" s="53">
        <x:f t="shared" si="2030"/>
        <x:v>16</x:v>
      </x:c>
      <x:c r="J10891" s="53">
        <x:f t="shared" si="2031"/>
        <x:v>13</x:v>
      </x:c>
      <x:c r="K10891" s="53">
        <x:f t="shared" si="2032"/>
        <x:v>26</x:v>
      </x:c>
      <x:c r="L10891" s="53">
        <x:f t="shared" si="2033"/>
        <x:v>55</x:v>
      </x:c>
      <x:c r="M10891" s="54">
        <x:f t="shared" si="2034"/>
        <x:v>8770.43746767017</x:v>
      </x:c>
      <x:c r="N10891" s="54">
        <x:f t="shared" si="2035"/>
        <x:v>5.5905815747709511</x:v>
      </x:c>
      <x:c r="O10891" s="55">
        <x:f t="shared" si="2036"/>
        <x:v>238222</x:v>
      </x:c>
      <x:c r="P10891" s="55">
        <x:f t="shared" si="2037"/>
        <x:v>42680</x:v>
      </x:c>
      <x:c r="Q10891" s="55">
        <x:f t="shared" si="2038"/>
        <x:v>164764.53936927379</x:v>
      </x:c>
      <x:c r="R10891" s="55">
        <x:f t="shared" si="2039"/>
        <x:v>10777.460630726215</x:v>
      </x:c>
      <x:c r="S10891" s="1" t="str">
        <x:f t="shared" si="2040"/>
        <x:v>NO</x:v>
      </x:c>
      <x:c r="T10891" s="1">
        <x:f t="shared" si="2041"/>
        <x:v>-9.9999999999999997E+98</x:v>
      </x:c>
    </x:row>
    <x:row r="10892">
      <x:c r="A10892" s="1"/>
      <x:c r="B10892" s="1"/>
      <x:c r="C10892" s="1"/>
      <x:c r="D10892" s="1"/>
      <x:c r="E10892" s="1"/>
      <x:c r="F10892" s="1"/>
      <x:c r="G10892" s="1"/>
      <x:c r="H10892" s="1"/>
      <x:c r="I10892" s="53">
        <x:f t="shared" si="2030"/>
        <x:v>16</x:v>
      </x:c>
      <x:c r="J10892" s="53">
        <x:f t="shared" si="2031"/>
        <x:v>13</x:v>
      </x:c>
      <x:c r="K10892" s="53">
        <x:f t="shared" si="2032"/>
        <x:v>27</x:v>
      </x:c>
      <x:c r="L10892" s="53">
        <x:f t="shared" si="2033"/>
        <x:v>56</x:v>
      </x:c>
      <x:c r="M10892" s="54">
        <x:f t="shared" si="2034"/>
        <x:v>8853.5711721899261</x:v>
      </x:c>
      <x:c r="N10892" s="54">
        <x:f t="shared" si="2035"/>
        <x:v>5.6483133140207817</x:v>
      </x:c>
      <x:c r="O10892" s="55">
        <x:f t="shared" si="2036"/>
        <x:v>240922</x:v>
      </x:c>
      <x:c r="P10892" s="55">
        <x:f t="shared" si="2037"/>
        <x:v>43560</x:v>
      </x:c>
      <x:c r="Q10892" s="55">
        <x:f t="shared" si="2038"/>
        <x:v>166207.83285051954</x:v>
      </x:c>
      <x:c r="R10892" s="55">
        <x:f t="shared" si="2039"/>
        <x:v>11154.167149480461</x:v>
      </x:c>
      <x:c r="S10892" s="1" t="str">
        <x:f t="shared" si="2040"/>
        <x:v>NO</x:v>
      </x:c>
      <x:c r="T10892" s="1">
        <x:f t="shared" si="2041"/>
        <x:v>-9.9999999999999997E+98</x:v>
      </x:c>
    </x:row>
    <x:row r="10893">
      <x:c r="A10893" s="1"/>
      <x:c r="B10893" s="1"/>
      <x:c r="C10893" s="1"/>
      <x:c r="D10893" s="1"/>
      <x:c r="E10893" s="1"/>
      <x:c r="F10893" s="1"/>
      <x:c r="G10893" s="1"/>
      <x:c r="H10893" s="1"/>
      <x:c r="I10893" s="53">
        <x:f t="shared" si="2030"/>
        <x:v>16</x:v>
      </x:c>
      <x:c r="J10893" s="53">
        <x:f t="shared" si="2031"/>
        <x:v>13</x:v>
      </x:c>
      <x:c r="K10893" s="53">
        <x:f t="shared" si="2032"/>
        <x:v>28</x:v>
      </x:c>
      <x:c r="L10893" s="53">
        <x:f t="shared" si="2033"/>
        <x:v>57</x:v>
      </x:c>
      <x:c r="M10893" s="54">
        <x:f t="shared" si="2034"/>
        <x:v>8938.5307104070798</x:v>
      </x:c>
      <x:c r="N10893" s="54">
        <x:f t="shared" si="2035"/>
        <x:v>5.7073129933382498</x:v>
      </x:c>
      <x:c r="O10893" s="55">
        <x:f t="shared" si="2036"/>
        <x:v>243622</x:v>
      </x:c>
      <x:c r="P10893" s="55">
        <x:f t="shared" si="2037"/>
        <x:v>44440</x:v>
      </x:c>
      <x:c r="Q10893" s="55">
        <x:f t="shared" si="2038"/>
        <x:v>167682.82483345625</x:v>
      </x:c>
      <x:c r="R10893" s="55">
        <x:f t="shared" si="2039"/>
        <x:v>11499.175166543748</x:v>
      </x:c>
      <x:c r="S10893" s="1" t="str">
        <x:f t="shared" si="2040"/>
        <x:v>NO</x:v>
      </x:c>
      <x:c r="T10893" s="1">
        <x:f t="shared" si="2041"/>
        <x:v>-9.9999999999999997E+98</x:v>
      </x:c>
    </x:row>
    <x:row r="10894">
      <x:c r="A10894" s="1"/>
      <x:c r="B10894" s="1"/>
      <x:c r="C10894" s="1"/>
      <x:c r="D10894" s="1"/>
      <x:c r="E10894" s="1"/>
      <x:c r="F10894" s="1"/>
      <x:c r="G10894" s="1"/>
      <x:c r="H10894" s="1"/>
      <x:c r="I10894" s="53">
        <x:f t="shared" si="2030"/>
        <x:v>16</x:v>
      </x:c>
      <x:c r="J10894" s="53">
        <x:f t="shared" si="2031"/>
        <x:v>13</x:v>
      </x:c>
      <x:c r="K10894" s="53">
        <x:f t="shared" si="2032"/>
        <x:v>29</x:v>
      </x:c>
      <x:c r="L10894" s="53">
        <x:f t="shared" si="2033"/>
        <x:v>58</x:v>
      </x:c>
      <x:c r="M10894" s="54">
        <x:f t="shared" si="2034"/>
        <x:v>9025.3487385227345</x:v>
      </x:c>
      <x:c r="N10894" s="54">
        <x:f t="shared" si="2035"/>
        <x:v>5.7676032906407881</x:v>
      </x:c>
      <x:c r="O10894" s="55">
        <x:f t="shared" si="2036"/>
        <x:v>246322</x:v>
      </x:c>
      <x:c r="P10894" s="55">
        <x:f t="shared" si="2037"/>
        <x:v>45320</x:v>
      </x:c>
      <x:c r="Q10894" s="55">
        <x:f t="shared" si="2038"/>
        <x:v>169190.08226601969</x:v>
      </x:c>
      <x:c r="R10894" s="55">
        <x:f t="shared" si="2039"/>
        <x:v>11811.917733980314</x:v>
      </x:c>
      <x:c r="S10894" s="1" t="str">
        <x:f t="shared" si="2040"/>
        <x:v>NO</x:v>
      </x:c>
      <x:c r="T10894" s="1">
        <x:f t="shared" si="2041"/>
        <x:v>-9.9999999999999997E+98</x:v>
      </x:c>
    </x:row>
    <x:row r="10895">
      <x:c r="A10895" s="1"/>
      <x:c r="B10895" s="1"/>
      <x:c r="C10895" s="1"/>
      <x:c r="D10895" s="1"/>
      <x:c r="E10895" s="1"/>
      <x:c r="F10895" s="1"/>
      <x:c r="G10895" s="1"/>
      <x:c r="H10895" s="1"/>
      <x:c r="I10895" s="53">
        <x:f t="shared" si="2030"/>
        <x:v>16</x:v>
      </x:c>
      <x:c r="J10895" s="53">
        <x:f t="shared" si="2031"/>
        <x:v>13</x:v>
      </x:c>
      <x:c r="K10895" s="53">
        <x:f t="shared" si="2032"/>
        <x:v>30</x:v>
      </x:c>
      <x:c r="L10895" s="53">
        <x:f t="shared" si="2033"/>
        <x:v>59</x:v>
      </x:c>
      <x:c r="M10895" s="54">
        <x:f t="shared" si="2034"/>
        <x:v>9114.0584438565038</x:v>
      </x:c>
      <x:c r="N10895" s="54">
        <x:f t="shared" si="2035"/>
        <x:v>5.8292072526781276</x:v>
      </x:c>
      <x:c r="O10895" s="55">
        <x:f t="shared" si="2036"/>
        <x:v>249022</x:v>
      </x:c>
      <x:c r="P10895" s="55">
        <x:f t="shared" si="2037"/>
        <x:v>46200</x:v>
      </x:c>
      <x:c r="Q10895" s="55">
        <x:f t="shared" si="2038"/>
        <x:v>170730.18131695318</x:v>
      </x:c>
      <x:c r="R10895" s="55">
        <x:f t="shared" si="2039"/>
        <x:v>12091.818683046818</x:v>
      </x:c>
      <x:c r="S10895" s="1" t="str">
        <x:f t="shared" si="2040"/>
        <x:v>NO</x:v>
      </x:c>
      <x:c r="T10895" s="1">
        <x:f t="shared" si="2041"/>
        <x:v>-9.9999999999999997E+98</x:v>
      </x:c>
    </x:row>
    <x:row r="10896">
      <x:c r="A10896" s="1"/>
      <x:c r="B10896" s="1"/>
      <x:c r="C10896" s="1"/>
      <x:c r="D10896" s="1"/>
      <x:c r="E10896" s="1"/>
      <x:c r="F10896" s="1"/>
      <x:c r="G10896" s="1"/>
      <x:c r="H10896" s="1"/>
      <x:c r="I10896" s="53">
        <x:f t="shared" si="2030"/>
        <x:v>16</x:v>
      </x:c>
      <x:c r="J10896" s="53">
        <x:f t="shared" si="2031"/>
        <x:v>14</x:v>
      </x:c>
      <x:c r="K10896" s="53">
        <x:f t="shared" si="2032"/>
        <x:v>0</x:v>
      </x:c>
      <x:c r="L10896" s="53">
        <x:f t="shared" si="2033"/>
        <x:v>30</x:v>
      </x:c>
      <x:c r="M10896" s="54">
        <x:f t="shared" si="2034"/>
        <x:v>7210.2101051633799</x:v>
      </x:c>
      <x:c r="N10896" s="54">
        <x:f t="shared" si="2035"/>
        <x:v>4.5070903508079025</x:v>
      </x:c>
      <x:c r="O10896" s="55">
        <x:f t="shared" si="2036"/>
        <x:v>170116</x:v>
      </x:c>
      <x:c r="P10896" s="55">
        <x:f t="shared" si="2037"/>
        <x:v>20240</x:v>
      </x:c>
      <x:c r="Q10896" s="55">
        <x:f t="shared" si="2038"/>
        <x:v>137677.25877019757</x:v>
      </x:c>
      <x:c r="R10896" s="55">
        <x:f t="shared" si="2039"/>
        <x:v>-7801.2587701975717</x:v>
      </x:c>
      <x:c r="S10896" s="1" t="str">
        <x:f t="shared" si="2040"/>
        <x:v>NO</x:v>
      </x:c>
      <x:c r="T10896" s="1">
        <x:f t="shared" si="2041"/>
        <x:v>-9.9999999999999997E+98</x:v>
      </x:c>
    </x:row>
    <x:row r="10897">
      <x:c r="A10897" s="1"/>
      <x:c r="B10897" s="1"/>
      <x:c r="C10897" s="1"/>
      <x:c r="D10897" s="1"/>
      <x:c r="E10897" s="1"/>
      <x:c r="F10897" s="1"/>
      <x:c r="G10897" s="1"/>
      <x:c r="H10897" s="1"/>
      <x:c r="I10897" s="53">
        <x:f t="shared" si="2030"/>
        <x:v>16</x:v>
      </x:c>
      <x:c r="J10897" s="53">
        <x:f t="shared" si="2031"/>
        <x:v>14</x:v>
      </x:c>
      <x:c r="K10897" s="53">
        <x:f t="shared" si="2032"/>
        <x:v>1</x:v>
      </x:c>
      <x:c r="L10897" s="53">
        <x:f t="shared" si="2033"/>
        <x:v>31</x:v>
      </x:c>
      <x:c r="M10897" s="54">
        <x:f t="shared" si="2034"/>
        <x:v>7255.7726051633799</x:v>
      </x:c>
      <x:c r="N10897" s="54">
        <x:f t="shared" si="2035"/>
        <x:v>4.5387309758079031</x:v>
      </x:c>
      <x:c r="O10897" s="55">
        <x:f t="shared" si="2036"/>
        <x:v>172816</x:v>
      </x:c>
      <x:c r="P10897" s="55">
        <x:f t="shared" si="2037"/>
        <x:v>21120</x:v>
      </x:c>
      <x:c r="Q10897" s="55">
        <x:f t="shared" si="2038"/>
        <x:v>138468.27439519757</x:v>
      </x:c>
      <x:c r="R10897" s="55">
        <x:f t="shared" si="2039"/>
        <x:v>-6772.2743951975717</x:v>
      </x:c>
      <x:c r="S10897" s="1" t="str">
        <x:f t="shared" si="2040"/>
        <x:v>NO</x:v>
      </x:c>
      <x:c r="T10897" s="1">
        <x:f t="shared" si="2041"/>
        <x:v>-9.9999999999999997E+98</x:v>
      </x:c>
    </x:row>
    <x:row r="10898">
      <x:c r="A10898" s="1"/>
      <x:c r="B10898" s="1"/>
      <x:c r="C10898" s="1"/>
      <x:c r="D10898" s="1"/>
      <x:c r="E10898" s="1"/>
      <x:c r="F10898" s="1"/>
      <x:c r="G10898" s="1"/>
      <x:c r="H10898" s="1"/>
      <x:c r="I10898" s="53">
        <x:f t="shared" si="2030"/>
        <x:v>16</x:v>
      </x:c>
      <x:c r="J10898" s="53">
        <x:f t="shared" si="2031"/>
        <x:v>14</x:v>
      </x:c>
      <x:c r="K10898" s="53">
        <x:f t="shared" si="2032"/>
        <x:v>2</x:v>
      </x:c>
      <x:c r="L10898" s="53">
        <x:f t="shared" si="2033"/>
        <x:v>32</x:v>
      </x:c>
      <x:c r="M10898" s="54">
        <x:f t="shared" si="2034"/>
        <x:v>7302.4741676633803</x:v>
      </x:c>
      <x:c r="N10898" s="54">
        <x:f t="shared" si="2035"/>
        <x:v>4.5711626164329031</x:v>
      </x:c>
      <x:c r="O10898" s="55">
        <x:f t="shared" si="2036"/>
        <x:v>175516</x:v>
      </x:c>
      <x:c r="P10898" s="55">
        <x:f t="shared" si="2037"/>
        <x:v>22000</x:v>
      </x:c>
      <x:c r="Q10898" s="55">
        <x:f t="shared" si="2038"/>
        <x:v>139279.06541082257</x:v>
      </x:c>
      <x:c r="R10898" s="55">
        <x:f t="shared" si="2039"/>
        <x:v>-5763.0654108225717</x:v>
      </x:c>
      <x:c r="S10898" s="1" t="str">
        <x:f t="shared" si="2040"/>
        <x:v>NO</x:v>
      </x:c>
      <x:c r="T10898" s="1">
        <x:f t="shared" si="2041"/>
        <x:v>-9.9999999999999997E+98</x:v>
      </x:c>
    </x:row>
    <x:row r="10899">
      <x:c r="A10899" s="1"/>
      <x:c r="B10899" s="1"/>
      <x:c r="C10899" s="1"/>
      <x:c r="D10899" s="1"/>
      <x:c r="E10899" s="1"/>
      <x:c r="F10899" s="1"/>
      <x:c r="G10899" s="1"/>
      <x:c r="H10899" s="1"/>
      <x:c r="I10899" s="53">
        <x:f t="shared" si="2030"/>
        <x:v>16</x:v>
      </x:c>
      <x:c r="J10899" s="53">
        <x:f t="shared" si="2031"/>
        <x:v>14</x:v>
      </x:c>
      <x:c r="K10899" s="53">
        <x:f t="shared" si="2032"/>
        <x:v>3</x:v>
      </x:c>
      <x:c r="L10899" s="53">
        <x:f t="shared" si="2033"/>
        <x:v>33</x:v>
      </x:c>
      <x:c r="M10899" s="54">
        <x:f t="shared" si="2034"/>
        <x:v>7350.3361500852552</x:v>
      </x:c>
      <x:c r="N10899" s="54">
        <x:f t="shared" si="2035"/>
        <x:v>4.6044001042258715</x:v>
      </x:c>
      <x:c r="O10899" s="55">
        <x:f t="shared" si="2036"/>
        <x:v>178216</x:v>
      </x:c>
      <x:c r="P10899" s="55">
        <x:f t="shared" si="2037"/>
        <x:v>22880</x:v>
      </x:c>
      <x:c r="Q10899" s="55">
        <x:f t="shared" si="2038"/>
        <x:v>140110.00260564679</x:v>
      </x:c>
      <x:c r="R10899" s="55">
        <x:f t="shared" si="2039"/>
        <x:v>-4774.0026056467905</x:v>
      </x:c>
      <x:c r="S10899" s="1" t="str">
        <x:f t="shared" si="2040"/>
        <x:v>NO</x:v>
      </x:c>
      <x:c r="T10899" s="1">
        <x:f t="shared" si="2041"/>
        <x:v>-9.9999999999999997E+98</x:v>
      </x:c>
    </x:row>
    <x:row r="10900">
      <x:c r="A10900" s="1"/>
      <x:c r="B10900" s="1"/>
      <x:c r="C10900" s="1"/>
      <x:c r="D10900" s="1"/>
      <x:c r="E10900" s="1"/>
      <x:c r="F10900" s="1"/>
      <x:c r="G10900" s="1"/>
      <x:c r="H10900" s="1"/>
      <x:c r="I10900" s="53">
        <x:f t="shared" si="2030"/>
        <x:v>16</x:v>
      </x:c>
      <x:c r="J10900" s="53">
        <x:f t="shared" si="2031"/>
        <x:v>14</x:v>
      </x:c>
      <x:c r="K10900" s="53">
        <x:f t="shared" si="2032"/>
        <x:v>4</x:v>
      </x:c>
      <x:c r="L10900" s="53">
        <x:f t="shared" si="2033"/>
        <x:v>34</x:v>
      </x:c>
      <x:c r="M10900" s="54">
        <x:f t="shared" si="2034"/>
        <x:v>7399.3802658079112</x:v>
      </x:c>
      <x:c r="N10900" s="54">
        <x:f t="shared" si="2035"/>
        <x:v>4.6384585179221602</x:v>
      </x:c>
      <x:c r="O10900" s="55">
        <x:f t="shared" si="2036"/>
        <x:v>180916</x:v>
      </x:c>
      <x:c r="P10900" s="55">
        <x:f t="shared" si="2037"/>
        <x:v>23760</x:v>
      </x:c>
      <x:c r="Q10900" s="55">
        <x:f t="shared" si="2038"/>
        <x:v>140961.46294805402</x:v>
      </x:c>
      <x:c r="R10900" s="55">
        <x:f t="shared" si="2039"/>
        <x:v>-3805.462948054017</x:v>
      </x:c>
      <x:c r="S10900" s="1" t="str">
        <x:f t="shared" si="2040"/>
        <x:v>NO</x:v>
      </x:c>
      <x:c r="T10900" s="1">
        <x:f t="shared" si="2041"/>
        <x:v>-9.9999999999999997E+98</x:v>
      </x:c>
    </x:row>
    <x:row r="10901">
      <x:c r="A10901" s="1"/>
      <x:c r="B10901" s="1"/>
      <x:c r="C10901" s="1"/>
      <x:c r="D10901" s="1"/>
      <x:c r="E10901" s="1"/>
      <x:c r="F10901" s="1"/>
      <x:c r="G10901" s="1"/>
      <x:c r="H10901" s="1"/>
      <x:c r="I10901" s="53">
        <x:f t="shared" si="2030"/>
        <x:v>16</x:v>
      </x:c>
      <x:c r="J10901" s="53">
        <x:f t="shared" si="2031"/>
        <x:v>14</x:v>
      </x:c>
      <x:c r="K10901" s="53">
        <x:f t="shared" si="2032"/>
        <x:v>5</x:v>
      </x:c>
      <x:c r="L10901" s="53">
        <x:f t="shared" si="2033"/>
        <x:v>35</x:v>
      </x:c>
      <x:c r="M10901" s="54">
        <x:f t="shared" si="2034"/>
        <x:v>7449.6285897291145</x:v>
      </x:c>
      <x:c r="N10901" s="54">
        <x:f t="shared" si="2035"/>
        <x:v>4.6733531873118848</x:v>
      </x:c>
      <x:c r="O10901" s="55">
        <x:f t="shared" si="2036"/>
        <x:v>183616</x:v>
      </x:c>
      <x:c r="P10901" s="55">
        <x:f t="shared" si="2037"/>
        <x:v>24640</x:v>
      </x:c>
      <x:c r="Q10901" s="55">
        <x:f t="shared" si="2038"/>
        <x:v>141833.82968279714</x:v>
      </x:c>
      <x:c r="R10901" s="55">
        <x:f t="shared" si="2039"/>
        <x:v>-2857.8296827971353</x:v>
      </x:c>
      <x:c r="S10901" s="1" t="str">
        <x:f t="shared" si="2040"/>
        <x:v>NO</x:v>
      </x:c>
      <x:c r="T10901" s="1">
        <x:f t="shared" si="2041"/>
        <x:v>-9.9999999999999997E+98</x:v>
      </x:c>
    </x:row>
    <x:row r="10902">
      <x:c r="A10902" s="1"/>
      <x:c r="B10902" s="1"/>
      <x:c r="C10902" s="1"/>
      <x:c r="D10902" s="1"/>
      <x:c r="E10902" s="1"/>
      <x:c r="F10902" s="1"/>
      <x:c r="G10902" s="1"/>
      <x:c r="H10902" s="1"/>
      <x:c r="I10902" s="53">
        <x:f t="shared" si="2030"/>
        <x:v>16</x:v>
      </x:c>
      <x:c r="J10902" s="53">
        <x:f t="shared" si="2031"/>
        <x:v>14</x:v>
      </x:c>
      <x:c r="K10902" s="53">
        <x:f t="shared" si="2032"/>
        <x:v>6</x:v>
      </x:c>
      <x:c r="L10902" s="53">
        <x:f t="shared" si="2033"/>
        <x:v>36</x:v>
      </x:c>
      <x:c r="M10902" s="54">
        <x:f t="shared" si="2034"/>
        <x:v>7501.1035639107477</x:v>
      </x:c>
      <x:c r="N10902" s="54">
        <x:f t="shared" si="2035"/>
        <x:v>4.7090996971602417</x:v>
      </x:c>
      <x:c r="O10902" s="55">
        <x:f t="shared" si="2036"/>
        <x:v>186316</x:v>
      </x:c>
      <x:c r="P10902" s="55">
        <x:f t="shared" si="2037"/>
        <x:v>25520</x:v>
      </x:c>
      <x:c r="Q10902" s="55">
        <x:f t="shared" si="2038"/>
        <x:v>142727.49242900603</x:v>
      </x:c>
      <x:c r="R10902" s="55">
        <x:f t="shared" si="2039"/>
        <x:v>-1931.4924290060299</x:v>
      </x:c>
      <x:c r="S10902" s="1" t="str">
        <x:f t="shared" si="2040"/>
        <x:v>NO</x:v>
      </x:c>
      <x:c r="T10902" s="1">
        <x:f t="shared" si="2041"/>
        <x:v>-9.9999999999999997E+98</x:v>
      </x:c>
    </x:row>
    <x:row r="10903">
      <x:c r="A10903" s="1"/>
      <x:c r="B10903" s="1"/>
      <x:c r="C10903" s="1"/>
      <x:c r="D10903" s="1"/>
      <x:c r="E10903" s="1"/>
      <x:c r="F10903" s="1"/>
      <x:c r="G10903" s="1"/>
      <x:c r="H10903" s="1"/>
      <x:c r="I10903" s="53">
        <x:f t="shared" si="2030"/>
        <x:v>16</x:v>
      </x:c>
      <x:c r="J10903" s="53">
        <x:f t="shared" si="2031"/>
        <x:v>14</x:v>
      </x:c>
      <x:c r="K10903" s="53">
        <x:f t="shared" si="2032"/>
        <x:v>7</x:v>
      </x:c>
      <x:c r="L10903" s="53">
        <x:f t="shared" si="2033"/>
        <x:v>37</x:v>
      </x:c>
      <x:c r="M10903" s="54">
        <x:f t="shared" si="2034"/>
        <x:v>7553.8280033087085</x:v>
      </x:c>
      <x:c r="N10903" s="54">
        <x:f t="shared" si="2035"/>
        <x:v>4.745713891186603</x:v>
      </x:c>
      <x:c r="O10903" s="55">
        <x:f t="shared" si="2036"/>
        <x:v>189016</x:v>
      </x:c>
      <x:c r="P10903" s="55">
        <x:f t="shared" si="2037"/>
        <x:v>26400</x:v>
      </x:c>
      <x:c r="Q10903" s="55">
        <x:f t="shared" si="2038"/>
        <x:v>143642.84727966506</x:v>
      </x:c>
      <x:c r="R10903" s="55">
        <x:f t="shared" si="2039"/>
        <x:v>-1026.8472796650603</x:v>
      </x:c>
      <x:c r="S10903" s="1" t="str">
        <x:f t="shared" si="2040"/>
        <x:v>NO</x:v>
      </x:c>
      <x:c r="T10903" s="1">
        <x:f t="shared" si="2041"/>
        <x:v>-9.9999999999999997E+98</x:v>
      </x:c>
    </x:row>
    <x:row r="10904">
      <x:c r="A10904" s="1"/>
      <x:c r="B10904" s="1"/>
      <x:c r="C10904" s="1"/>
      <x:c r="D10904" s="1"/>
      <x:c r="E10904" s="1"/>
      <x:c r="F10904" s="1"/>
      <x:c r="G10904" s="1"/>
      <x:c r="H10904" s="1"/>
      <x:c r="I10904" s="53">
        <x:f t="shared" si="2030"/>
        <x:v>16</x:v>
      </x:c>
      <x:c r="J10904" s="53">
        <x:f t="shared" si="2031"/>
        <x:v>14</x:v>
      </x:c>
      <x:c r="K10904" s="53">
        <x:f t="shared" si="2032"/>
        <x:v>8</x:v>
      </x:c>
      <x:c r="L10904" s="53">
        <x:f t="shared" si="2033"/>
        <x:v>38</x:v>
      </x:c>
      <x:c r="M10904" s="54">
        <x:f t="shared" si="2034"/>
        <x:v>7607.8251015886881</x:v>
      </x:c>
      <x:c r="N10904" s="54">
        <x:f t="shared" si="2035"/>
        <x:v>4.7832118761032554</x:v>
      </x:c>
      <x:c r="O10904" s="55">
        <x:f t="shared" si="2036"/>
        <x:v>191716</x:v>
      </x:c>
      <x:c r="P10904" s="55">
        <x:f t="shared" si="2037"/>
        <x:v>27280</x:v>
      </x:c>
      <x:c r="Q10904" s="55">
        <x:f t="shared" si="2038"/>
        <x:v>144580.29690258141</x:v>
      </x:c>
      <x:c r="R10904" s="55">
        <x:f t="shared" si="2039"/>
        <x:v>-144.29690258140909</x:v>
      </x:c>
      <x:c r="S10904" s="1" t="str">
        <x:f t="shared" si="2040"/>
        <x:v>NO</x:v>
      </x:c>
      <x:c r="T10904" s="1">
        <x:f t="shared" si="2041"/>
        <x:v>-9.9999999999999997E+98</x:v>
      </x:c>
    </x:row>
    <x:row r="10905">
      <x:c r="A10905" s="1"/>
      <x:c r="B10905" s="1"/>
      <x:c r="C10905" s="1"/>
      <x:c r="D10905" s="1"/>
      <x:c r="E10905" s="1"/>
      <x:c r="F10905" s="1"/>
      <x:c r="G10905" s="1"/>
      <x:c r="H10905" s="1"/>
      <x:c r="I10905" s="53">
        <x:f t="shared" si="2030"/>
        <x:v>16</x:v>
      </x:c>
      <x:c r="J10905" s="53">
        <x:f t="shared" si="2031"/>
        <x:v>14</x:v>
      </x:c>
      <x:c r="K10905" s="53">
        <x:f t="shared" si="2032"/>
        <x:v>9</x:v>
      </x:c>
      <x:c r="L10905" s="53">
        <x:f t="shared" si="2033"/>
        <x:v>39</x:v>
      </x:c>
      <x:c r="M10905" s="54">
        <x:f t="shared" si="2034"/>
        <x:v>7663.118437029083</x:v>
      </x:c>
      <x:c r="N10905" s="54">
        <x:f t="shared" si="2035"/>
        <x:v>4.8216100257146408</x:v>
      </x:c>
      <x:c r="O10905" s="55">
        <x:f t="shared" si="2036"/>
        <x:v>194416</x:v>
      </x:c>
      <x:c r="P10905" s="55">
        <x:f t="shared" si="2037"/>
        <x:v>28160</x:v>
      </x:c>
      <x:c r="Q10905" s="55">
        <x:f t="shared" si="2038"/>
        <x:v>145540.25064286601</x:v>
      </x:c>
      <x:c r="R10905" s="55">
        <x:f t="shared" si="2039"/>
        <x:v>715.74935713398736</x:v>
      </x:c>
      <x:c r="S10905" s="1" t="str">
        <x:f t="shared" si="2040"/>
        <x:v>NO</x:v>
      </x:c>
      <x:c r="T10905" s="1">
        <x:f t="shared" si="2041"/>
        <x:v>-9.9999999999999997E+98</x:v>
      </x:c>
    </x:row>
    <x:row r="10906">
      <x:c r="A10906" s="1"/>
      <x:c r="B10906" s="1"/>
      <x:c r="C10906" s="1"/>
      <x:c r="D10906" s="1"/>
      <x:c r="E10906" s="1"/>
      <x:c r="F10906" s="1"/>
      <x:c r="G10906" s="1"/>
      <x:c r="H10906" s="1"/>
      <x:c r="I10906" s="53">
        <x:f t="shared" si="2030"/>
        <x:v>16</x:v>
      </x:c>
      <x:c r="J10906" s="53">
        <x:f t="shared" si="2031"/>
        <x:v>14</x:v>
      </x:c>
      <x:c r="K10906" s="53">
        <x:f t="shared" si="2032"/>
        <x:v>10</x:v>
      </x:c>
      <x:c r="L10906" s="53">
        <x:f t="shared" si="2033"/>
        <x:v>40</x:v>
      </x:c>
      <x:c r="M10906" s="54">
        <x:f t="shared" si="2034"/>
        <x:v>7719.7319785122954</x:v>
      </x:c>
      <x:c r="N10906" s="54">
        <x:f t="shared" si="2035"/>
        <x:v>4.8609249850779825</x:v>
      </x:c>
      <x:c r="O10906" s="55">
        <x:f t="shared" si="2036"/>
        <x:v>197116</x:v>
      </x:c>
      <x:c r="P10906" s="55">
        <x:f t="shared" si="2037"/>
        <x:v>29040</x:v>
      </x:c>
      <x:c r="Q10906" s="55">
        <x:f t="shared" si="2038"/>
        <x:v>146523.12462694958</x:v>
      </x:c>
      <x:c r="R10906" s="55">
        <x:f t="shared" si="2039"/>
        <x:v>1552.875373050425</x:v>
      </x:c>
      <x:c r="S10906" s="1" t="str">
        <x:f t="shared" si="2040"/>
        <x:v>NO</x:v>
      </x:c>
      <x:c r="T10906" s="1">
        <x:f t="shared" si="2041"/>
        <x:v>-9.9999999999999997E+98</x:v>
      </x:c>
    </x:row>
    <x:row r="10907">
      <x:c r="A10907" s="1"/>
      <x:c r="B10907" s="1"/>
      <x:c r="C10907" s="1"/>
      <x:c r="D10907" s="1"/>
      <x:c r="E10907" s="1"/>
      <x:c r="F10907" s="1"/>
      <x:c r="G10907" s="1"/>
      <x:c r="H10907" s="1"/>
      <x:c r="I10907" s="53">
        <x:f t="shared" si="2030"/>
        <x:v>16</x:v>
      </x:c>
      <x:c r="J10907" s="53">
        <x:f t="shared" si="2031"/>
        <x:v>14</x:v>
      </x:c>
      <x:c r="K10907" s="53">
        <x:f t="shared" si="2032"/>
        <x:v>11</x:v>
      </x:c>
      <x:c r="L10907" s="53">
        <x:f t="shared" si="2033"/>
        <x:v>41</x:v>
      </x:c>
      <x:c r="M10907" s="54">
        <x:f t="shared" si="2034"/>
        <x:v>7777.6900916057348</x:v>
      </x:c>
      <x:c r="N10907" s="54">
        <x:f t="shared" si="2035"/>
        <x:v>4.9011736747262047</x:v>
      </x:c>
      <x:c r="O10907" s="55">
        <x:f t="shared" si="2036"/>
        <x:v>199816</x:v>
      </x:c>
      <x:c r="P10907" s="55">
        <x:f t="shared" si="2037"/>
        <x:v>29920</x:v>
      </x:c>
      <x:c r="Q10907" s="55">
        <x:f t="shared" si="2038"/>
        <x:v>147529.34186815511</x:v>
      </x:c>
      <x:c r="R10907" s="55">
        <x:f t="shared" si="2039"/>
        <x:v>2366.658131844888</x:v>
      </x:c>
      <x:c r="S10907" s="1" t="str">
        <x:f t="shared" si="2040"/>
        <x:v>NO</x:v>
      </x:c>
      <x:c r="T10907" s="1">
        <x:f t="shared" si="2041"/>
        <x:v>-9.9999999999999997E+98</x:v>
      </x:c>
    </x:row>
    <x:row r="10908">
      <x:c r="A10908" s="1"/>
      <x:c r="B10908" s="1"/>
      <x:c r="C10908" s="1"/>
      <x:c r="D10908" s="1"/>
      <x:c r="E10908" s="1"/>
      <x:c r="F10908" s="1"/>
      <x:c r="G10908" s="1"/>
      <x:c r="H10908" s="1"/>
      <x:c r="I10908" s="53">
        <x:f t="shared" si="2030"/>
        <x:v>16</x:v>
      </x:c>
      <x:c r="J10908" s="53">
        <x:f t="shared" si="2031"/>
        <x:v>14</x:v>
      </x:c>
      <x:c r="K10908" s="53">
        <x:f t="shared" si="2032"/>
        <x:v>12</x:v>
      </x:c>
      <x:c r="L10908" s="53">
        <x:f t="shared" si="2033"/>
        <x:v>42</x:v>
      </x:c>
      <x:c r="M10908" s="54">
        <x:f t="shared" si="2034"/>
        <x:v>7837.0175447337988</x:v>
      </x:c>
      <x:c r="N10908" s="54">
        <x:f t="shared" si="2035"/>
        <x:v>4.9423732949540273</x:v>
      </x:c>
      <x:c r="O10908" s="55">
        <x:f t="shared" si="2036"/>
        <x:v>202516</x:v>
      </x:c>
      <x:c r="P10908" s="55">
        <x:f t="shared" si="2037"/>
        <x:v>30800</x:v>
      </x:c>
      <x:c r="Q10908" s="55">
        <x:f t="shared" si="2038"/>
        <x:v>148559.33237385069</x:v>
      </x:c>
      <x:c r="R10908" s="55">
        <x:f t="shared" si="2039"/>
        <x:v>3156.6676261493121</x:v>
      </x:c>
      <x:c r="S10908" s="1" t="str">
        <x:f t="shared" si="2040"/>
        <x:v>NO</x:v>
      </x:c>
      <x:c r="T10908" s="1">
        <x:f t="shared" si="2041"/>
        <x:v>-9.9999999999999997E+98</x:v>
      </x:c>
    </x:row>
    <x:row r="10909">
      <x:c r="A10909" s="1"/>
      <x:c r="B10909" s="1"/>
      <x:c r="C10909" s="1"/>
      <x:c r="D10909" s="1"/>
      <x:c r="E10909" s="1"/>
      <x:c r="F10909" s="1"/>
      <x:c r="G10909" s="1"/>
      <x:c r="H10909" s="1"/>
      <x:c r="I10909" s="53">
        <x:f t="shared" si="2030"/>
        <x:v>16</x:v>
      </x:c>
      <x:c r="J10909" s="53">
        <x:f t="shared" si="2031"/>
        <x:v>14</x:v>
      </x:c>
      <x:c r="K10909" s="53">
        <x:f t="shared" si="2032"/>
        <x:v>13</x:v>
      </x:c>
      <x:c r="L10909" s="53">
        <x:f t="shared" si="2033"/>
        <x:v>43</x:v>
      </x:c>
      <x:c r="M10909" s="54">
        <x:f t="shared" si="2034"/>
        <x:v>7897.7395154421829</x:v>
      </x:c>
      <x:c r="N10909" s="54">
        <x:f t="shared" si="2035"/>
        <x:v>4.9845413301681827</x:v>
      </x:c>
      <x:c r="O10909" s="55">
        <x:f t="shared" si="2036"/>
        <x:v>205216</x:v>
      </x:c>
      <x:c r="P10909" s="55">
        <x:f t="shared" si="2037"/>
        <x:v>31680</x:v>
      </x:c>
      <x:c r="Q10909" s="55">
        <x:f t="shared" si="2038"/>
        <x:v>149613.53325420455</x:v>
      </x:c>
      <x:c r="R10909" s="55">
        <x:f t="shared" si="2039"/>
        <x:v>3922.4667457954492</x:v>
      </x:c>
      <x:c r="S10909" s="1" t="str">
        <x:f t="shared" si="2040"/>
        <x:v>NO</x:v>
      </x:c>
      <x:c r="T10909" s="1">
        <x:f t="shared" si="2041"/>
        <x:v>-9.9999999999999997E+98</x:v>
      </x:c>
    </x:row>
    <x:row r="10910">
      <x:c r="A10910" s="1"/>
      <x:c r="B10910" s="1"/>
      <x:c r="C10910" s="1"/>
      <x:c r="D10910" s="1"/>
      <x:c r="E10910" s="1"/>
      <x:c r="F10910" s="1"/>
      <x:c r="G10910" s="1"/>
      <x:c r="H10910" s="1"/>
      <x:c r="I10910" s="53">
        <x:f t="shared" si="2030"/>
        <x:v>16</x:v>
      </x:c>
      <x:c r="J10910" s="53">
        <x:f t="shared" si="2031"/>
        <x:v>14</x:v>
      </x:c>
      <x:c r="K10910" s="53">
        <x:f t="shared" si="2032"/>
        <x:v>14</x:v>
      </x:c>
      <x:c r="L10910" s="53">
        <x:f t="shared" si="2033"/>
        <x:v>44</x:v>
      </x:c>
      <x:c r="M10910" s="54">
        <x:f t="shared" si="2034"/>
        <x:v>7959.8815967558448</x:v>
      </x:c>
      <x:c r="N10910" s="54">
        <x:f t="shared" si="2035"/>
        <x:v>5.0276955533026699</x:v>
      </x:c>
      <x:c r="O10910" s="55">
        <x:f t="shared" si="2036"/>
        <x:v>207916</x:v>
      </x:c>
      <x:c r="P10910" s="55">
        <x:f t="shared" si="2037"/>
        <x:v>32560</x:v>
      </x:c>
      <x:c r="Q10910" s="55">
        <x:f t="shared" si="2038"/>
        <x:v>150692.38883256674</x:v>
      </x:c>
      <x:c r="R10910" s="55">
        <x:f t="shared" si="2039"/>
        <x:v>4663.6111674332642</x:v>
      </x:c>
      <x:c r="S10910" s="1" t="str">
        <x:f t="shared" si="2040"/>
        <x:v>NO</x:v>
      </x:c>
      <x:c r="T10910" s="1">
        <x:f t="shared" si="2041"/>
        <x:v>-9.9999999999999997E+98</x:v>
      </x:c>
    </x:row>
    <x:row r="10911">
      <x:c r="A10911" s="1"/>
      <x:c r="B10911" s="1"/>
      <x:c r="C10911" s="1"/>
      <x:c r="D10911" s="1"/>
      <x:c r="E10911" s="1"/>
      <x:c r="F10911" s="1"/>
      <x:c r="G10911" s="1"/>
      <x:c r="H10911" s="1"/>
      <x:c r="I10911" s="53">
        <x:f t="shared" si="2030"/>
        <x:v>16</x:v>
      </x:c>
      <x:c r="J10911" s="53">
        <x:f t="shared" si="2031"/>
        <x:v>14</x:v>
      </x:c>
      <x:c r="K10911" s="53">
        <x:f t="shared" si="2032"/>
        <x:v>15</x:v>
      </x:c>
      <x:c r="L10911" s="53">
        <x:f t="shared" si="2033"/>
        <x:v>45</x:v>
      </x:c>
      <x:c r="M10911" s="54">
        <x:f t="shared" si="2034"/>
        <x:v>8023.4698036319915</x:v>
      </x:c>
      <x:c r="N10911" s="54">
        <x:f t="shared" si="2035"/>
        <x:v>5.0718540302999937</x:v>
      </x:c>
      <x:c r="O10911" s="55">
        <x:f t="shared" si="2036"/>
        <x:v>210616</x:v>
      </x:c>
      <x:c r="P10911" s="55">
        <x:f t="shared" si="2037"/>
        <x:v>33440</x:v>
      </x:c>
      <x:c r="Q10911" s="55">
        <x:f t="shared" si="2038"/>
        <x:v>151796.35075749987</x:v>
      </x:c>
      <x:c r="R10911" s="55">
        <x:f t="shared" si="2039"/>
        <x:v>5379.6492425001343</x:v>
      </x:c>
      <x:c r="S10911" s="1" t="str">
        <x:f t="shared" si="2040"/>
        <x:v>NO</x:v>
      </x:c>
      <x:c r="T10911" s="1">
        <x:f t="shared" si="2041"/>
        <x:v>-9.9999999999999997E+98</x:v>
      </x:c>
    </x:row>
    <x:row r="10912">
      <x:c r="A10912" s="1"/>
      <x:c r="B10912" s="1"/>
      <x:c r="C10912" s="1"/>
      <x:c r="D10912" s="1"/>
      <x:c r="E10912" s="1"/>
      <x:c r="F10912" s="1"/>
      <x:c r="G10912" s="1"/>
      <x:c r="H10912" s="1"/>
      <x:c r="I10912" s="53">
        <x:f t="shared" si="2030"/>
        <x:v>16</x:v>
      </x:c>
      <x:c r="J10912" s="53">
        <x:f t="shared" si="2031"/>
        <x:v>14</x:v>
      </x:c>
      <x:c r="K10912" s="53">
        <x:f t="shared" si="2032"/>
        <x:v>16</x:v>
      </x:c>
      <x:c r="L10912" s="53">
        <x:f t="shared" si="2033"/>
        <x:v>46</x:v>
      </x:c>
      <x:c r="M10912" s="54">
        <x:f t="shared" si="2034"/>
        <x:v>8088.53057950948</x:v>
      </x:c>
      <x:c r="N10912" s="54">
        <x:f t="shared" si="2035"/>
        <x:v>5.1170351246593615</x:v>
      </x:c>
      <x:c r="O10912" s="55">
        <x:f t="shared" si="2036"/>
        <x:v>213316</x:v>
      </x:c>
      <x:c r="P10912" s="55">
        <x:f t="shared" si="2037"/>
        <x:v>34320</x:v>
      </x:c>
      <x:c r="Q10912" s="55">
        <x:f t="shared" si="2038"/>
        <x:v>152925.87811648403</x:v>
      </x:c>
      <x:c r="R10912" s="55">
        <x:f t="shared" si="2039"/>
        <x:v>6070.1218835159671</x:v>
      </x:c>
      <x:c r="S10912" s="1" t="str">
        <x:f t="shared" si="2040"/>
        <x:v>NO</x:v>
      </x:c>
      <x:c r="T10912" s="1">
        <x:f t="shared" si="2041"/>
        <x:v>-9.9999999999999997E+98</x:v>
      </x:c>
    </x:row>
    <x:row r="10913">
      <x:c r="A10913" s="1"/>
      <x:c r="B10913" s="1"/>
      <x:c r="C10913" s="1"/>
      <x:c r="D10913" s="1"/>
      <x:c r="E10913" s="1"/>
      <x:c r="F10913" s="1"/>
      <x:c r="G10913" s="1"/>
      <x:c r="H10913" s="1"/>
      <x:c r="I10913" s="53">
        <x:f t="shared" si="2030"/>
        <x:v>16</x:v>
      </x:c>
      <x:c r="J10913" s="53">
        <x:f t="shared" si="2031"/>
        <x:v>14</x:v>
      </x:c>
      <x:c r="K10913" s="53">
        <x:f t="shared" si="2032"/>
        <x:v>17</x:v>
      </x:c>
      <x:c r="L10913" s="53">
        <x:f t="shared" si="2033"/>
        <x:v>47</x:v>
      </x:c>
      <x:c r="M10913" s="54">
        <x:f t="shared" si="2034"/>
        <x:v>8155.0908029560205</x:v>
      </x:c>
      <x:c r="N10913" s="54">
        <x:f t="shared" si="2035"/>
        <x:v>5.163257502052792</x:v>
      </x:c>
      <x:c r="O10913" s="55">
        <x:f t="shared" si="2036"/>
        <x:v>216016</x:v>
      </x:c>
      <x:c r="P10913" s="55">
        <x:f t="shared" si="2037"/>
        <x:v>35200</x:v>
      </x:c>
      <x:c r="Q10913" s="55">
        <x:f t="shared" si="2038"/>
        <x:v>154081.4375513198</x:v>
      </x:c>
      <x:c r="R10913" s="55">
        <x:f t="shared" si="2039"/>
        <x:v>6734.5624486801971</x:v>
      </x:c>
      <x:c r="S10913" s="1" t="str">
        <x:f t="shared" si="2040"/>
        <x:v>NO</x:v>
      </x:c>
      <x:c r="T10913" s="1">
        <x:f t="shared" si="2041"/>
        <x:v>-9.9999999999999997E+98</x:v>
      </x:c>
    </x:row>
    <x:row r="10914">
      <x:c r="A10914" s="1"/>
      <x:c r="B10914" s="1"/>
      <x:c r="C10914" s="1"/>
      <x:c r="D10914" s="1"/>
      <x:c r="E10914" s="1"/>
      <x:c r="F10914" s="1"/>
      <x:c r="G10914" s="1"/>
      <x:c r="H10914" s="1"/>
      <x:c r="I10914" s="53">
        <x:f t="shared" si="2030"/>
        <x:v>16</x:v>
      </x:c>
      <x:c r="J10914" s="53">
        <x:f t="shared" si="2031"/>
        <x:v>14</x:v>
      </x:c>
      <x:c r="K10914" s="53">
        <x:f t="shared" si="2032"/>
        <x:v>18</x:v>
      </x:c>
      <x:c r="L10914" s="53">
        <x:f t="shared" si="2033"/>
        <x:v>48</x:v>
      </x:c>
      <x:c r="M10914" s="54">
        <x:f t="shared" si="2034"/>
        <x:v>8223.177794414607</x:v>
      </x:c>
      <x:c r="N10914" s="54">
        <x:f t="shared" si="2035"/>
        <x:v>5.2105401350101435</x:v>
      </x:c>
      <x:c r="O10914" s="55">
        <x:f t="shared" si="2036"/>
        <x:v>218716</x:v>
      </x:c>
      <x:c r="P10914" s="55">
        <x:f t="shared" si="2037"/>
        <x:v>36080</x:v>
      </x:c>
      <x:c r="Q10914" s="55">
        <x:f t="shared" si="2038"/>
        <x:v>155263.50337525358</x:v>
      </x:c>
      <x:c r="R10914" s="55">
        <x:f t="shared" si="2039"/>
        <x:v>7372.4966247464181</x:v>
      </x:c>
      <x:c r="S10914" s="1" t="str">
        <x:f t="shared" si="2040"/>
        <x:v>NO</x:v>
      </x:c>
      <x:c r="T10914" s="1">
        <x:f t="shared" si="2041"/>
        <x:v>-9.9999999999999997E+98</x:v>
      </x:c>
    </x:row>
    <x:row r="10915">
      <x:c r="A10915" s="1"/>
      <x:c r="B10915" s="1"/>
      <x:c r="C10915" s="1"/>
      <x:c r="D10915" s="1"/>
      <x:c r="E10915" s="1"/>
      <x:c r="F10915" s="1"/>
      <x:c r="G10915" s="1"/>
      <x:c r="H10915" s="1"/>
      <x:c r="I10915" s="53">
        <x:f t="shared" si="2030"/>
        <x:v>16</x:v>
      </x:c>
      <x:c r="J10915" s="53">
        <x:f t="shared" si="2031"/>
        <x:v>14</x:v>
      </x:c>
      <x:c r="K10915" s="53">
        <x:f t="shared" si="2032"/>
        <x:v>19</x:v>
      </x:c>
      <x:c r="L10915" s="53">
        <x:f t="shared" si="2033"/>
        <x:v>49</x:v>
      </x:c>
      <x:c r="M10915" s="54">
        <x:f t="shared" si="2034"/>
        <x:v>8292.8193230506295</x:v>
      </x:c>
      <x:c r="N10915" s="54">
        <x:f t="shared" si="2035"/>
        <x:v>5.258902307674048</x:v>
      </x:c>
      <x:c r="O10915" s="55">
        <x:f t="shared" si="2036"/>
        <x:v>221416</x:v>
      </x:c>
      <x:c r="P10915" s="55">
        <x:f t="shared" si="2037"/>
        <x:v>36960</x:v>
      </x:c>
      <x:c r="Q10915" s="55">
        <x:f t="shared" si="2038"/>
        <x:v>156472.55769185119</x:v>
      </x:c>
      <x:c r="R10915" s="55">
        <x:f t="shared" si="2039"/>
        <x:v>7983.4423081488058</x:v>
      </x:c>
      <x:c r="S10915" s="1" t="str">
        <x:f t="shared" si="2040"/>
        <x:v>NO</x:v>
      </x:c>
      <x:c r="T10915" s="1">
        <x:f t="shared" si="2041"/>
        <x:v>-9.9999999999999997E+98</x:v>
      </x:c>
    </x:row>
    <x:row r="10916">
      <x:c r="A10916" s="1"/>
      <x:c r="B10916" s="1"/>
      <x:c r="C10916" s="1"/>
      <x:c r="D10916" s="1"/>
      <x:c r="E10916" s="1"/>
      <x:c r="F10916" s="1"/>
      <x:c r="G10916" s="1"/>
      <x:c r="H10916" s="1"/>
      <x:c r="I10916" s="53">
        <x:f t="shared" si="2030"/>
        <x:v>16</x:v>
      </x:c>
      <x:c r="J10916" s="53">
        <x:f t="shared" si="2031"/>
        <x:v>14</x:v>
      </x:c>
      <x:c r="K10916" s="53">
        <x:f t="shared" si="2032"/>
        <x:v>20</x:v>
      </x:c>
      <x:c r="L10916" s="53">
        <x:f t="shared" si="2033"/>
        <x:v>50</x:v>
      </x:c>
      <x:c r="M10916" s="54">
        <x:f t="shared" si="2034"/>
        <x:v>8364.0436137011056</x:v>
      </x:c>
      <x:c r="N10916" s="54">
        <x:f t="shared" si="2035"/>
        <x:v>5.3083636206257676</x:v>
      </x:c>
      <x:c r="O10916" s="55">
        <x:f t="shared" si="2036"/>
        <x:v>224116</x:v>
      </x:c>
      <x:c r="P10916" s="55">
        <x:f t="shared" si="2037"/>
        <x:v>37840</x:v>
      </x:c>
      <x:c r="Q10916" s="55">
        <x:f t="shared" si="2038"/>
        <x:v>157709.0905156442</x:v>
      </x:c>
      <x:c r="R10916" s="55">
        <x:f t="shared" si="2039"/>
        <x:v>8566.9094843557978</x:v>
      </x:c>
      <x:c r="S10916" s="1" t="str">
        <x:f t="shared" si="2040"/>
        <x:v>NO</x:v>
      </x:c>
      <x:c r="T10916" s="1">
        <x:f t="shared" si="2041"/>
        <x:v>-9.9999999999999997E+98</x:v>
      </x:c>
    </x:row>
    <x:row r="10917">
      <x:c r="A10917" s="1"/>
      <x:c r="B10917" s="1"/>
      <x:c r="C10917" s="1"/>
      <x:c r="D10917" s="1"/>
      <x:c r="E10917" s="1"/>
      <x:c r="F10917" s="1"/>
      <x:c r="G10917" s="1"/>
      <x:c r="H10917" s="1"/>
      <x:c r="I10917" s="53">
        <x:f t="shared" si="2030"/>
        <x:v>16</x:v>
      </x:c>
      <x:c r="J10917" s="53">
        <x:f t="shared" si="2031"/>
        <x:v>14</x:v>
      </x:c>
      <x:c r="K10917" s="53">
        <x:f t="shared" si="2032"/>
        <x:v>21</x:v>
      </x:c>
      <x:c r="L10917" s="53">
        <x:f t="shared" si="2033"/>
        <x:v>51</x:v>
      </x:c>
      <x:c r="M10917" s="54">
        <x:f t="shared" si="2034"/>
        <x:v>8436.8793539275503</x:v>
      </x:c>
      <x:c r="N10917" s="54">
        <x:f t="shared" si="2035"/>
        <x:v>5.3589439957830214</x:v>
      </x:c>
      <x:c r="O10917" s="55">
        <x:f t="shared" si="2036"/>
        <x:v>226816</x:v>
      </x:c>
      <x:c r="P10917" s="55">
        <x:f t="shared" si="2037"/>
        <x:v>38720</x:v>
      </x:c>
      <x:c r="Q10917" s="55">
        <x:f t="shared" si="2038"/>
        <x:v>158973.59989457551</x:v>
      </x:c>
      <x:c r="R10917" s="55">
        <x:f t="shared" si="2039"/>
        <x:v>9122.4001054244873</x:v>
      </x:c>
      <x:c r="S10917" s="1" t="str">
        <x:f t="shared" si="2040"/>
        <x:v>NO</x:v>
      </x:c>
      <x:c r="T10917" s="1">
        <x:f t="shared" si="2041"/>
        <x:v>-9.9999999999999997E+98</x:v>
      </x:c>
    </x:row>
    <x:row r="10918">
      <x:c r="A10918" s="1"/>
      <x:c r="B10918" s="1"/>
      <x:c r="C10918" s="1"/>
      <x:c r="D10918" s="1"/>
      <x:c r="E10918" s="1"/>
      <x:c r="F10918" s="1"/>
      <x:c r="G10918" s="1"/>
      <x:c r="H10918" s="1"/>
      <x:c r="I10918" s="53">
        <x:f t="shared" si="2030"/>
        <x:v>16</x:v>
      </x:c>
      <x:c r="J10918" s="53">
        <x:f t="shared" si="2031"/>
        <x:v>14</x:v>
      </x:c>
      <x:c r="K10918" s="53">
        <x:f t="shared" si="2032"/>
        <x:v>22</x:v>
      </x:c>
      <x:c r="L10918" s="53">
        <x:f t="shared" si="2033"/>
        <x:v>52</x:v>
      </x:c>
      <x:c r="M10918" s="54">
        <x:f t="shared" si="2034"/>
        <x:v>8511.3557011739467</x:v>
      </x:c>
      <x:c r="N10918" s="54">
        <x:f t="shared" si="2035"/>
        <x:v>5.4106636813707967</x:v>
      </x:c>
      <x:c r="O10918" s="55">
        <x:f t="shared" si="2036"/>
        <x:v>229516</x:v>
      </x:c>
      <x:c r="P10918" s="55">
        <x:f t="shared" si="2037"/>
        <x:v>39600</x:v>
      </x:c>
      <x:c r="Q10918" s="55">
        <x:f t="shared" si="2038"/>
        <x:v>160266.59203426991</x:v>
      </x:c>
      <x:c r="R10918" s="55">
        <x:f t="shared" si="2039"/>
        <x:v>9649.4079657300899</x:v>
      </x:c>
      <x:c r="S10918" s="1" t="str">
        <x:f t="shared" si="2040"/>
        <x:v>NO</x:v>
      </x:c>
      <x:c r="T10918" s="1">
        <x:f t="shared" si="2041"/>
        <x:v>-9.9999999999999997E+98</x:v>
      </x:c>
    </x:row>
    <x:row r="10919">
      <x:c r="A10919" s="1"/>
      <x:c r="B10919" s="1"/>
      <x:c r="C10919" s="1"/>
      <x:c r="D10919" s="1"/>
      <x:c r="E10919" s="1"/>
      <x:c r="F10919" s="1"/>
      <x:c r="G10919" s="1"/>
      <x:c r="H10919" s="1"/>
      <x:c r="I10919" s="53">
        <x:f t="shared" si="2030"/>
        <x:v>16</x:v>
      </x:c>
      <x:c r="J10919" s="53">
        <x:f t="shared" si="2031"/>
        <x:v>14</x:v>
      </x:c>
      <x:c r="K10919" s="53">
        <x:f t="shared" si="2032"/>
        <x:v>23</x:v>
      </x:c>
      <x:c r="L10919" s="53">
        <x:f t="shared" si="2033"/>
        <x:v>53</x:v>
      </x:c>
      <x:c r="M10919" s="54">
        <x:f t="shared" si="2034"/>
        <x:v>8587.5022900313834</x:v>
      </x:c>
      <x:c r="N10919" s="54">
        <x:f t="shared" si="2035"/>
        <x:v>5.4635432569662381</x:v>
      </x:c>
      <x:c r="O10919" s="55">
        <x:f t="shared" si="2036"/>
        <x:v>232216</x:v>
      </x:c>
      <x:c r="P10919" s="55">
        <x:f t="shared" si="2037"/>
        <x:v>40480</x:v>
      </x:c>
      <x:c r="Q10919" s="55">
        <x:f t="shared" si="2038"/>
        <x:v>161588.58142415597</x:v>
      </x:c>
      <x:c r="R10919" s="55">
        <x:f t="shared" si="2039"/>
        <x:v>10147.418575844029</x:v>
      </x:c>
      <x:c r="S10919" s="1" t="str">
        <x:f t="shared" si="2040"/>
        <x:v>NO</x:v>
      </x:c>
      <x:c r="T10919" s="1">
        <x:f t="shared" si="2041"/>
        <x:v>-9.9999999999999997E+98</x:v>
      </x:c>
    </x:row>
    <x:row r="10920">
      <x:c r="A10920" s="1"/>
      <x:c r="B10920" s="1"/>
      <x:c r="C10920" s="1"/>
      <x:c r="D10920" s="1"/>
      <x:c r="E10920" s="1"/>
      <x:c r="F10920" s="1"/>
      <x:c r="G10920" s="1"/>
      <x:c r="H10920" s="1"/>
      <x:c r="I10920" s="53">
        <x:f t="shared" si="2030"/>
        <x:v>16</x:v>
      </x:c>
      <x:c r="J10920" s="53">
        <x:f t="shared" si="2031"/>
        <x:v>14</x:v>
      </x:c>
      <x:c r="K10920" s="53">
        <x:f t="shared" si="2032"/>
        <x:v>24</x:v>
      </x:c>
      <x:c r="L10920" s="53">
        <x:f t="shared" si="2033"/>
        <x:v>54</x:v>
      </x:c>
      <x:c r="M10920" s="54">
        <x:f t="shared" si="2034"/>
        <x:v>8665.3492396108795</x:v>
      </x:c>
      <x:c r="N10920" s="54">
        <x:f t="shared" si="2035"/>
        <x:v>5.5176036386186667</x:v>
      </x:c>
      <x:c r="O10920" s="55">
        <x:f t="shared" si="2036"/>
        <x:v>234916</x:v>
      </x:c>
      <x:c r="P10920" s="55">
        <x:f t="shared" si="2037"/>
        <x:v>41360</x:v>
      </x:c>
      <x:c r="Q10920" s="55">
        <x:f t="shared" si="2038"/>
        <x:v>162940.09096546666</x:v>
      </x:c>
      <x:c r="R10920" s="55">
        <x:f t="shared" si="2039"/>
        <x:v>10615.909034533339</x:v>
      </x:c>
      <x:c r="S10920" s="1" t="str">
        <x:f t="shared" si="2040"/>
        <x:v>NO</x:v>
      </x:c>
      <x:c r="T10920" s="1">
        <x:f t="shared" si="2041"/>
        <x:v>-9.9999999999999997E+98</x:v>
      </x:c>
    </x:row>
    <x:row r="10921">
      <x:c r="A10921" s="1"/>
      <x:c r="B10921" s="1"/>
      <x:c r="C10921" s="1"/>
      <x:c r="D10921" s="1"/>
      <x:c r="E10921" s="1"/>
      <x:c r="F10921" s="1"/>
      <x:c r="G10921" s="1"/>
      <x:c r="H10921" s="1"/>
      <x:c r="I10921" s="53">
        <x:f t="shared" si="2030"/>
        <x:v>16</x:v>
      </x:c>
      <x:c r="J10921" s="53">
        <x:f t="shared" si="2031"/>
        <x:v>14</x:v>
      </x:c>
      <x:c r="K10921" s="53">
        <x:f t="shared" si="2032"/>
        <x:v>25</x:v>
      </x:c>
      <x:c r="L10921" s="53">
        <x:f t="shared" si="2033"/>
        <x:v>55</x:v>
      </x:c>
      <x:c r="M10921" s="54">
        <x:f t="shared" si="2034"/>
        <x:v>8744.9271610259766</x:v>
      </x:c>
      <x:c r="N10921" s="54">
        <x:f t="shared" si="2035"/>
        <x:v>5.5728660840458168</x:v>
      </x:c>
      <x:c r="O10921" s="55">
        <x:f t="shared" si="2036"/>
        <x:v>237616</x:v>
      </x:c>
      <x:c r="P10921" s="55">
        <x:f t="shared" si="2037"/>
        <x:v>42240</x:v>
      </x:c>
      <x:c r="Q10921" s="55">
        <x:f t="shared" si="2038"/>
        <x:v>164321.65210114542</x:v>
      </x:c>
      <x:c r="R10921" s="55">
        <x:f t="shared" si="2039"/>
        <x:v>11054.347898854583</x:v>
      </x:c>
      <x:c r="S10921" s="1" t="str">
        <x:f t="shared" si="2040"/>
        <x:v>NO</x:v>
      </x:c>
      <x:c r="T10921" s="1">
        <x:f t="shared" si="2041"/>
        <x:v>-9.9999999999999997E+98</x:v>
      </x:c>
    </x:row>
    <x:row r="10922">
      <x:c r="A10922" s="1"/>
      <x:c r="B10922" s="1"/>
      <x:c r="C10922" s="1"/>
      <x:c r="D10922" s="1"/>
      <x:c r="E10922" s="1"/>
      <x:c r="F10922" s="1"/>
      <x:c r="G10922" s="1"/>
      <x:c r="H10922" s="1"/>
      <x:c r="I10922" s="53">
        <x:f t="shared" si="2030"/>
        <x:v>16</x:v>
      </x:c>
      <x:c r="J10922" s="53">
        <x:f t="shared" si="2031"/>
        <x:v>14</x:v>
      </x:c>
      <x:c r="K10922" s="53">
        <x:f t="shared" si="2032"/>
        <x:v>26</x:v>
      </x:c>
      <x:c r="L10922" s="53">
        <x:f t="shared" si="2033"/>
        <x:v>56</x:v>
      </x:c>
      <x:c r="M10922" s="54">
        <x:f t="shared" si="2034"/>
        <x:v>8826.2671649866934</x:v>
      </x:c>
      <x:c r="N10922" s="54">
        <x:f t="shared" si="2035"/>
        <x:v>5.6293521979074264</x:v>
      </x:c>
      <x:c r="O10922" s="55">
        <x:f t="shared" si="2036"/>
        <x:v>240316</x:v>
      </x:c>
      <x:c r="P10922" s="55">
        <x:f t="shared" si="2037"/>
        <x:v>43120</x:v>
      </x:c>
      <x:c r="Q10922" s="55">
        <x:f t="shared" si="2038"/>
        <x:v>165733.80494768565</x:v>
      </x:c>
      <x:c r="R10922" s="55">
        <x:f t="shared" si="2039"/>
        <x:v>11462.195052314346</x:v>
      </x:c>
      <x:c r="S10922" s="1" t="str">
        <x:f t="shared" si="2040"/>
        <x:v>NO</x:v>
      </x:c>
      <x:c r="T10922" s="1">
        <x:f t="shared" si="2041"/>
        <x:v>-9.9999999999999997E+98</x:v>
      </x:c>
    </x:row>
    <x:row r="10923">
      <x:c r="A10923" s="1"/>
      <x:c r="B10923" s="1"/>
      <x:c r="C10923" s="1"/>
      <x:c r="D10923" s="1"/>
      <x:c r="E10923" s="1"/>
      <x:c r="F10923" s="1"/>
      <x:c r="G10923" s="1"/>
      <x:c r="H10923" s="1"/>
      <x:c r="I10923" s="53">
        <x:f t="shared" si="2030"/>
        <x:v>16</x:v>
      </x:c>
      <x:c r="J10923" s="53">
        <x:f t="shared" si="2031"/>
        <x:v>14</x:v>
      </x:c>
      <x:c r="K10923" s="53">
        <x:f t="shared" si="2032"/>
        <x:v>27</x:v>
      </x:c>
      <x:c r="L10923" s="53">
        <x:f t="shared" si="2033"/>
        <x:v>57</x:v>
      </x:c>
      <x:c r="M10923" s="54">
        <x:f t="shared" si="2034"/>
        <x:v>8909.4008695064513</x:v>
      </x:c>
      <x:c r="N10923" s="54">
        <x:f t="shared" si="2035"/>
        <x:v>5.6870839371572579</x:v>
      </x:c>
      <x:c r="O10923" s="55">
        <x:f t="shared" si="2036"/>
        <x:v>243016</x:v>
      </x:c>
      <x:c r="P10923" s="55">
        <x:f t="shared" si="2037"/>
        <x:v>44000</x:v>
      </x:c>
      <x:c r="Q10923" s="55">
        <x:f t="shared" si="2038"/>
        <x:v>167177.09842893144</x:v>
      </x:c>
      <x:c r="R10923" s="55">
        <x:f t="shared" si="2039"/>
        <x:v>11838.901571068563</x:v>
      </x:c>
      <x:c r="S10923" s="1" t="str">
        <x:f t="shared" si="2040"/>
        <x:v>NO</x:v>
      </x:c>
      <x:c r="T10923" s="1">
        <x:f t="shared" si="2041"/>
        <x:v>-9.9999999999999997E+98</x:v>
      </x:c>
    </x:row>
    <x:row r="10924">
      <x:c r="A10924" s="1"/>
      <x:c r="B10924" s="1"/>
      <x:c r="C10924" s="1"/>
      <x:c r="D10924" s="1"/>
      <x:c r="E10924" s="1"/>
      <x:c r="F10924" s="1"/>
      <x:c r="G10924" s="1"/>
      <x:c r="H10924" s="1"/>
      <x:c r="I10924" s="53">
        <x:f t="shared" si="2030"/>
        <x:v>16</x:v>
      </x:c>
      <x:c r="J10924" s="53">
        <x:f t="shared" si="2031"/>
        <x:v>14</x:v>
      </x:c>
      <x:c r="K10924" s="53">
        <x:f t="shared" si="2032"/>
        <x:v>28</x:v>
      </x:c>
      <x:c r="L10924" s="53">
        <x:f t="shared" si="2033"/>
        <x:v>58</x:v>
      </x:c>
      <x:c r="M10924" s="54">
        <x:f t="shared" si="2034"/>
        <x:v>8994.360407723605</x:v>
      </x:c>
      <x:c r="N10924" s="54">
        <x:f t="shared" si="2035"/>
        <x:v>5.746083616474726</x:v>
      </x:c>
      <x:c r="O10924" s="55">
        <x:f t="shared" si="2036"/>
        <x:v>245716</x:v>
      </x:c>
      <x:c r="P10924" s="55">
        <x:f t="shared" si="2037"/>
        <x:v>44880</x:v>
      </x:c>
      <x:c r="Q10924" s="55">
        <x:f t="shared" si="2038"/>
        <x:v>168652.09041186815</x:v>
      </x:c>
      <x:c r="R10924" s="55">
        <x:f t="shared" si="2039"/>
        <x:v>12183.90958813185</x:v>
      </x:c>
      <x:c r="S10924" s="1" t="str">
        <x:f t="shared" si="2040"/>
        <x:v>NO</x:v>
      </x:c>
      <x:c r="T10924" s="1">
        <x:f t="shared" si="2041"/>
        <x:v>-9.9999999999999997E+98</x:v>
      </x:c>
    </x:row>
    <x:row r="10925">
      <x:c r="A10925" s="1"/>
      <x:c r="B10925" s="1"/>
      <x:c r="C10925" s="1"/>
      <x:c r="D10925" s="1"/>
      <x:c r="E10925" s="1"/>
      <x:c r="F10925" s="1"/>
      <x:c r="G10925" s="1"/>
      <x:c r="H10925" s="1"/>
      <x:c r="I10925" s="53">
        <x:f t="shared" si="2030"/>
        <x:v>16</x:v>
      </x:c>
      <x:c r="J10925" s="53">
        <x:f t="shared" si="2031"/>
        <x:v>14</x:v>
      </x:c>
      <x:c r="K10925" s="53">
        <x:f t="shared" si="2032"/>
        <x:v>29</x:v>
      </x:c>
      <x:c r="L10925" s="53">
        <x:f t="shared" si="2033"/>
        <x:v>59</x:v>
      </x:c>
      <x:c r="M10925" s="54">
        <x:f t="shared" si="2034"/>
        <x:v>9081.1784358392579</x:v>
      </x:c>
      <x:c r="N10925" s="54">
        <x:f t="shared" si="2035"/>
        <x:v>5.8063739137772625</x:v>
      </x:c>
      <x:c r="O10925" s="55">
        <x:f t="shared" si="2036"/>
        <x:v>248416</x:v>
      </x:c>
      <x:c r="P10925" s="55">
        <x:f t="shared" si="2037"/>
        <x:v>45760</x:v>
      </x:c>
      <x:c r="Q10925" s="55">
        <x:f t="shared" si="2038"/>
        <x:v>170159.34784443156</x:v>
      </x:c>
      <x:c r="R10925" s="55">
        <x:f t="shared" si="2039"/>
        <x:v>12496.652155568445</x:v>
      </x:c>
      <x:c r="S10925" s="1" t="str">
        <x:f t="shared" si="2040"/>
        <x:v>NO</x:v>
      </x:c>
      <x:c r="T10925" s="1">
        <x:f t="shared" si="2041"/>
        <x:v>-9.9999999999999997E+98</x:v>
      </x:c>
    </x:row>
    <x:row r="10926">
      <x:c r="A10926" s="1"/>
      <x:c r="B10926" s="1"/>
      <x:c r="C10926" s="1"/>
      <x:c r="D10926" s="1"/>
      <x:c r="E10926" s="1"/>
      <x:c r="F10926" s="1"/>
      <x:c r="G10926" s="1"/>
      <x:c r="H10926" s="1"/>
      <x:c r="I10926" s="53" t="n">
        <x:f t="shared" ref="I10926:I10989" si="2042">INT((ROW()-ROW($I$46))/((CARROT_CAP+1)*(MESCLUN_CAP+1)))</x:f>
        <x:v>16</x:v>
      </x:c>
      <x:c r="J10926" s="53" t="n">
        <x:f t="shared" ref="J10926:J10989" si="2043">MOD(INT((ROW()-ROW($I$46))/(MESCLUN_CAP+1)),CARROT_CAP+1)</x:f>
        <x:v>14</x:v>
      </x:c>
      <x:c r="K10926" s="53" t="n">
        <x:f t="shared" ref="K10926:K10989" si="2044">MOD(ROW()-ROW($I$46),MESCLUN_CAP+1)</x:f>
        <x:v>30</x:v>
      </x:c>
      <x:c r="L10926" s="53" t="n">
        <x:f t="shared" ref="L10926:L10989" si="2045">SUM(I10926:K10926)</x:f>
        <x:v>60</x:v>
      </x:c>
      <x:c r="M10926" s="54" t="n">
        <x:f t="shared" ref="M10926:M10989" si="2046">I10926*TOMATO_HOURS*WEEKS*(1+TOMATO_DIM)^I10926+J10926*CARROT_HOURS*WEEKS*(1+CARROT_DIM)^J10926+K10926*MESCLUN_HOURS*WEEKS*(1+MESCLUN_DIM)^K10926</x:f>
        <x:v>9169.888141173029</x:v>
      </x:c>
      <x:c r="N10926" s="54" t="n">
        <x:f t="shared" ref="N10926:N10989" si="2047">MAX(M10926-FARMER_HOURS,0)/TEMP_HOURS_PER_WORKER</x:f>
        <x:v>5.867977875814604</x:v>
      </x:c>
      <x:c r="O10926" s="55" t="n">
        <x:f t="shared" ref="O10926:O10989" si="2048">I10926*TOMATO_PRICE+J10926*CARROT_PRICE+K10926*MESCLUN_PRICE</x:f>
        <x:v>251116</x:v>
      </x:c>
      <x:c r="P10926" s="55" t="n">
        <x:f t="shared" ref="P10926:P10989" si="2049">I10926*TOMATO_FERTILIZER+J10926*CARROT_FERTILIZER+K10926*MESCLUN_FERTILIZER</x:f>
        <x:v>46640</x:v>
      </x:c>
      <x:c r="Q10926" s="55" t="n">
        <x:f t="shared" ref="Q10926:Q10989" si="2050">MIN(M10926,FARMER_HOURS)*FARMER_RATE+MAX(M10926-FARMER_HOURS,0)*TEMP_RATE</x:f>
        <x:v>171699.44689536508</x:v>
      </x:c>
      <x:c r="R10926" s="55" t="n">
        <x:f t="shared" ref="R10926:R10989" si="2051">O10926-P10926-Q10926-FIXED_COST</x:f>
        <x:v>12776.55310463492</x:v>
      </x:c>
      <x:c r="S10926" s="1" t="str">
        <x:f t="shared" ref="S10926:S10989" si="2052">IF(AND(L10926&lt;=TOTAL_BED_CAP,N10926&lt;=TEMP_WORKER_CAP),"YES","NO")</x:f>
        <x:v>NO</x:v>
      </x:c>
      <x:c r="T10926" s="1" t="n">
        <x:f t="shared" ref="T10926:T10989" si="2053">IF(S10926="YES",R10926,-1E+99)</x:f>
        <x:v>-1e+99</x:v>
      </x:c>
    </x:row>
    <x:row r="10927">
      <x:c r="A10927" s="1"/>
      <x:c r="B10927" s="1"/>
      <x:c r="C10927" s="1"/>
      <x:c r="D10927" s="1"/>
      <x:c r="E10927" s="1"/>
      <x:c r="F10927" s="1"/>
      <x:c r="G10927" s="1"/>
      <x:c r="H10927" s="1"/>
      <x:c r="I10927" s="53">
        <x:f t="shared" si="2042"/>
        <x:v>16</x:v>
      </x:c>
      <x:c r="J10927" s="53">
        <x:f t="shared" si="2043"/>
        <x:v>15</x:v>
      </x:c>
      <x:c r="K10927" s="53">
        <x:f t="shared" si="2044"/>
        <x:v>0</x:v>
      </x:c>
      <x:c r="L10927" s="53">
        <x:f t="shared" si="2045"/>
        <x:v>31</x:v>
      </x:c>
      <x:c r="M10927" s="54">
        <x:f t="shared" si="2046"/>
        <x:v>7268.4952752785475</x:v>
      </x:c>
      <x:c r="N10927" s="54">
        <x:f t="shared" si="2047"/>
        <x:v>4.5475661633878799</x:v>
      </x:c>
      <x:c r="O10927" s="55">
        <x:f t="shared" si="2048"/>
        <x:v>172210</x:v>
      </x:c>
      <x:c r="P10927" s="55">
        <x:f t="shared" si="2049"/>
        <x:v>20680</x:v>
      </x:c>
      <x:c r="Q10927" s="55">
        <x:f t="shared" si="2050"/>
        <x:v>138689.15408469702</x:v>
      </x:c>
      <x:c r="R10927" s="55">
        <x:f t="shared" si="2051"/>
        <x:v>-7159.1540846970165</x:v>
      </x:c>
      <x:c r="S10927" s="1" t="str">
        <x:f t="shared" si="2052"/>
        <x:v>NO</x:v>
      </x:c>
      <x:c r="T10927" s="1">
        <x:f t="shared" si="2053"/>
        <x:v>-9.9999999999999997E+98</x:v>
      </x:c>
    </x:row>
    <x:row r="10928">
      <x:c r="A10928" s="1"/>
      <x:c r="B10928" s="1"/>
      <x:c r="C10928" s="1"/>
      <x:c r="D10928" s="1"/>
      <x:c r="E10928" s="1"/>
      <x:c r="F10928" s="1"/>
      <x:c r="G10928" s="1"/>
      <x:c r="H10928" s="1"/>
      <x:c r="I10928" s="53">
        <x:f t="shared" si="2042"/>
        <x:v>16</x:v>
      </x:c>
      <x:c r="J10928" s="53">
        <x:f t="shared" si="2043"/>
        <x:v>15</x:v>
      </x:c>
      <x:c r="K10928" s="53">
        <x:f t="shared" si="2044"/>
        <x:v>1</x:v>
      </x:c>
      <x:c r="L10928" s="53">
        <x:f t="shared" si="2045"/>
        <x:v>32</x:v>
      </x:c>
      <x:c r="M10928" s="54">
        <x:f t="shared" si="2046"/>
        <x:v>7314.0577752785475</x:v>
      </x:c>
      <x:c r="N10928" s="54">
        <x:f t="shared" si="2047"/>
        <x:v>4.5792067883878804</x:v>
      </x:c>
      <x:c r="O10928" s="55">
        <x:f t="shared" si="2048"/>
        <x:v>174910</x:v>
      </x:c>
      <x:c r="P10928" s="55">
        <x:f t="shared" si="2049"/>
        <x:v>21560</x:v>
      </x:c>
      <x:c r="Q10928" s="55">
        <x:f t="shared" si="2050"/>
        <x:v>139480.16970969702</x:v>
      </x:c>
      <x:c r="R10928" s="55">
        <x:f t="shared" si="2051"/>
        <x:v>-6130.1697096970165</x:v>
      </x:c>
      <x:c r="S10928" s="1" t="str">
        <x:f t="shared" si="2052"/>
        <x:v>NO</x:v>
      </x:c>
      <x:c r="T10928" s="1">
        <x:f t="shared" si="2053"/>
        <x:v>-9.9999999999999997E+98</x:v>
      </x:c>
    </x:row>
    <x:row r="10929">
      <x:c r="A10929" s="1"/>
      <x:c r="B10929" s="1"/>
      <x:c r="C10929" s="1"/>
      <x:c r="D10929" s="1"/>
      <x:c r="E10929" s="1"/>
      <x:c r="F10929" s="1"/>
      <x:c r="G10929" s="1"/>
      <x:c r="H10929" s="1"/>
      <x:c r="I10929" s="53">
        <x:f t="shared" si="2042"/>
        <x:v>16</x:v>
      </x:c>
      <x:c r="J10929" s="53">
        <x:f t="shared" si="2043"/>
        <x:v>15</x:v>
      </x:c>
      <x:c r="K10929" s="53">
        <x:f t="shared" si="2044"/>
        <x:v>2</x:v>
      </x:c>
      <x:c r="L10929" s="53">
        <x:f t="shared" si="2045"/>
        <x:v>33</x:v>
      </x:c>
      <x:c r="M10929" s="54">
        <x:f t="shared" si="2046"/>
        <x:v>7360.7593377785479</x:v>
      </x:c>
      <x:c r="N10929" s="54">
        <x:f t="shared" si="2047"/>
        <x:v>4.6116384290128805</x:v>
      </x:c>
      <x:c r="O10929" s="55">
        <x:f t="shared" si="2048"/>
        <x:v>177610</x:v>
      </x:c>
      <x:c r="P10929" s="55">
        <x:f t="shared" si="2049"/>
        <x:v>22440</x:v>
      </x:c>
      <x:c r="Q10929" s="55">
        <x:f t="shared" si="2050"/>
        <x:v>140290.96072532202</x:v>
      </x:c>
      <x:c r="R10929" s="55">
        <x:f t="shared" si="2051"/>
        <x:v>-5120.9607253220165</x:v>
      </x:c>
      <x:c r="S10929" s="1" t="str">
        <x:f t="shared" si="2052"/>
        <x:v>NO</x:v>
      </x:c>
      <x:c r="T10929" s="1">
        <x:f t="shared" si="2053"/>
        <x:v>-9.9999999999999997E+98</x:v>
      </x:c>
    </x:row>
    <x:row r="10930">
      <x:c r="A10930" s="1"/>
      <x:c r="B10930" s="1"/>
      <x:c r="C10930" s="1"/>
      <x:c r="D10930" s="1"/>
      <x:c r="E10930" s="1"/>
      <x:c r="F10930" s="1"/>
      <x:c r="G10930" s="1"/>
      <x:c r="H10930" s="1"/>
      <x:c r="I10930" s="53">
        <x:f t="shared" si="2042"/>
        <x:v>16</x:v>
      </x:c>
      <x:c r="J10930" s="53">
        <x:f t="shared" si="2043"/>
        <x:v>15</x:v>
      </x:c>
      <x:c r="K10930" s="53">
        <x:f t="shared" si="2044"/>
        <x:v>3</x:v>
      </x:c>
      <x:c r="L10930" s="53">
        <x:f t="shared" si="2045"/>
        <x:v>34</x:v>
      </x:c>
      <x:c r="M10930" s="54">
        <x:f t="shared" si="2046"/>
        <x:v>7408.6213202004228</x:v>
      </x:c>
      <x:c r="N10930" s="54">
        <x:f t="shared" si="2047"/>
        <x:v>4.6448759168058489</x:v>
      </x:c>
      <x:c r="O10930" s="55">
        <x:f t="shared" si="2048"/>
        <x:v>180310</x:v>
      </x:c>
      <x:c r="P10930" s="55">
        <x:f t="shared" si="2049"/>
        <x:v>23320</x:v>
      </x:c>
      <x:c r="Q10930" s="55">
        <x:f t="shared" si="2050"/>
        <x:v>141121.89792014624</x:v>
      </x:c>
      <x:c r="R10930" s="55">
        <x:f t="shared" si="2051"/>
        <x:v>-4131.8979201462353</x:v>
      </x:c>
      <x:c r="S10930" s="1" t="str">
        <x:f t="shared" si="2052"/>
        <x:v>NO</x:v>
      </x:c>
      <x:c r="T10930" s="1">
        <x:f t="shared" si="2053"/>
        <x:v>-9.9999999999999997E+98</x:v>
      </x:c>
    </x:row>
    <x:row r="10931">
      <x:c r="A10931" s="1"/>
      <x:c r="B10931" s="1"/>
      <x:c r="C10931" s="1"/>
      <x:c r="D10931" s="1"/>
      <x:c r="E10931" s="1"/>
      <x:c r="F10931" s="1"/>
      <x:c r="G10931" s="1"/>
      <x:c r="H10931" s="1"/>
      <x:c r="I10931" s="53">
        <x:f t="shared" si="2042"/>
        <x:v>16</x:v>
      </x:c>
      <x:c r="J10931" s="53">
        <x:f t="shared" si="2043"/>
        <x:v>15</x:v>
      </x:c>
      <x:c r="K10931" s="53">
        <x:f t="shared" si="2044"/>
        <x:v>4</x:v>
      </x:c>
      <x:c r="L10931" s="53">
        <x:f t="shared" si="2045"/>
        <x:v>35</x:v>
      </x:c>
      <x:c r="M10931" s="54">
        <x:f t="shared" si="2046"/>
        <x:v>7457.6654359230788</x:v>
      </x:c>
      <x:c r="N10931" s="54">
        <x:f t="shared" si="2047"/>
        <x:v>4.6789343305021385</x:v>
      </x:c>
      <x:c r="O10931" s="55">
        <x:f t="shared" si="2048"/>
        <x:v>183010</x:v>
      </x:c>
      <x:c r="P10931" s="55">
        <x:f t="shared" si="2049"/>
        <x:v>24200</x:v>
      </x:c>
      <x:c r="Q10931" s="55">
        <x:f t="shared" si="2050"/>
        <x:v>141973.35826255346</x:v>
      </x:c>
      <x:c r="R10931" s="55">
        <x:f t="shared" si="2051"/>
        <x:v>-3163.3582625534618</x:v>
      </x:c>
      <x:c r="S10931" s="1" t="str">
        <x:f t="shared" si="2052"/>
        <x:v>NO</x:v>
      </x:c>
      <x:c r="T10931" s="1">
        <x:f t="shared" si="2053"/>
        <x:v>-9.9999999999999997E+98</x:v>
      </x:c>
    </x:row>
    <x:row r="10932">
      <x:c r="A10932" s="1"/>
      <x:c r="B10932" s="1"/>
      <x:c r="C10932" s="1"/>
      <x:c r="D10932" s="1"/>
      <x:c r="E10932" s="1"/>
      <x:c r="F10932" s="1"/>
      <x:c r="G10932" s="1"/>
      <x:c r="H10932" s="1"/>
      <x:c r="I10932" s="53">
        <x:f t="shared" si="2042"/>
        <x:v>16</x:v>
      </x:c>
      <x:c r="J10932" s="53">
        <x:f t="shared" si="2043"/>
        <x:v>15</x:v>
      </x:c>
      <x:c r="K10932" s="53">
        <x:f t="shared" si="2044"/>
        <x:v>5</x:v>
      </x:c>
      <x:c r="L10932" s="53">
        <x:f t="shared" si="2045"/>
        <x:v>36</x:v>
      </x:c>
      <x:c r="M10932" s="54">
        <x:f t="shared" si="2046"/>
        <x:v>7507.9137598442821</x:v>
      </x:c>
      <x:c r="N10932" s="54">
        <x:f t="shared" si="2047"/>
        <x:v>4.713828999891863</x:v>
      </x:c>
      <x:c r="O10932" s="55">
        <x:f t="shared" si="2048"/>
        <x:v>185710</x:v>
      </x:c>
      <x:c r="P10932" s="55">
        <x:f t="shared" si="2049"/>
        <x:v>25080</x:v>
      </x:c>
      <x:c r="Q10932" s="55">
        <x:f t="shared" si="2050"/>
        <x:v>142845.72499729658</x:v>
      </x:c>
      <x:c r="R10932" s="55">
        <x:f t="shared" si="2051"/>
        <x:v>-2215.7249972965801</x:v>
      </x:c>
      <x:c r="S10932" s="1" t="str">
        <x:f t="shared" si="2052"/>
        <x:v>NO</x:v>
      </x:c>
      <x:c r="T10932" s="1">
        <x:f t="shared" si="2053"/>
        <x:v>-9.9999999999999997E+98</x:v>
      </x:c>
    </x:row>
    <x:row r="10933">
      <x:c r="A10933" s="1"/>
      <x:c r="B10933" s="1"/>
      <x:c r="C10933" s="1"/>
      <x:c r="D10933" s="1"/>
      <x:c r="E10933" s="1"/>
      <x:c r="F10933" s="1"/>
      <x:c r="G10933" s="1"/>
      <x:c r="H10933" s="1"/>
      <x:c r="I10933" s="53">
        <x:f t="shared" si="2042"/>
        <x:v>16</x:v>
      </x:c>
      <x:c r="J10933" s="53">
        <x:f t="shared" si="2043"/>
        <x:v>15</x:v>
      </x:c>
      <x:c r="K10933" s="53">
        <x:f t="shared" si="2044"/>
        <x:v>6</x:v>
      </x:c>
      <x:c r="L10933" s="53">
        <x:f t="shared" si="2045"/>
        <x:v>37</x:v>
      </x:c>
      <x:c r="M10933" s="54">
        <x:f t="shared" si="2046"/>
        <x:v>7559.3887340259153</x:v>
      </x:c>
      <x:c r="N10933" s="54">
        <x:f t="shared" si="2047"/>
        <x:v>4.749575509740219</x:v>
      </x:c>
      <x:c r="O10933" s="55">
        <x:f t="shared" si="2048"/>
        <x:v>188410</x:v>
      </x:c>
      <x:c r="P10933" s="55">
        <x:f t="shared" si="2049"/>
        <x:v>25960</x:v>
      </x:c>
      <x:c r="Q10933" s="55">
        <x:f t="shared" si="2050"/>
        <x:v>143739.38774350547</x:v>
      </x:c>
      <x:c r="R10933" s="55">
        <x:f t="shared" si="2051"/>
        <x:v>-1289.3877435054746</x:v>
      </x:c>
      <x:c r="S10933" s="1" t="str">
        <x:f t="shared" si="2052"/>
        <x:v>NO</x:v>
      </x:c>
      <x:c r="T10933" s="1">
        <x:f t="shared" si="2053"/>
        <x:v>-9.9999999999999997E+98</x:v>
      </x:c>
    </x:row>
    <x:row r="10934">
      <x:c r="A10934" s="1"/>
      <x:c r="B10934" s="1"/>
      <x:c r="C10934" s="1"/>
      <x:c r="D10934" s="1"/>
      <x:c r="E10934" s="1"/>
      <x:c r="F10934" s="1"/>
      <x:c r="G10934" s="1"/>
      <x:c r="H10934" s="1"/>
      <x:c r="I10934" s="53">
        <x:f t="shared" si="2042"/>
        <x:v>16</x:v>
      </x:c>
      <x:c r="J10934" s="53">
        <x:f t="shared" si="2043"/>
        <x:v>15</x:v>
      </x:c>
      <x:c r="K10934" s="53">
        <x:f t="shared" si="2044"/>
        <x:v>7</x:v>
      </x:c>
      <x:c r="L10934" s="53">
        <x:f t="shared" si="2045"/>
        <x:v>38</x:v>
      </x:c>
      <x:c r="M10934" s="54">
        <x:f t="shared" si="2046"/>
        <x:v>7612.1131734238761</x:v>
      </x:c>
      <x:c r="N10934" s="54">
        <x:f t="shared" si="2047"/>
        <x:v>4.7861897037665804</x:v>
      </x:c>
      <x:c r="O10934" s="55">
        <x:f t="shared" si="2048"/>
        <x:v>191110</x:v>
      </x:c>
      <x:c r="P10934" s="55">
        <x:f t="shared" si="2049"/>
        <x:v>26840</x:v>
      </x:c>
      <x:c r="Q10934" s="55">
        <x:f t="shared" si="2050"/>
        <x:v>144654.74259416451</x:v>
      </x:c>
      <x:c r="R10934" s="55">
        <x:f t="shared" si="2051"/>
        <x:v>-384.74259416450514</x:v>
      </x:c>
      <x:c r="S10934" s="1" t="str">
        <x:f t="shared" si="2052"/>
        <x:v>NO</x:v>
      </x:c>
      <x:c r="T10934" s="1">
        <x:f t="shared" si="2053"/>
        <x:v>-9.9999999999999997E+98</x:v>
      </x:c>
    </x:row>
    <x:row r="10935">
      <x:c r="A10935" s="1"/>
      <x:c r="B10935" s="1"/>
      <x:c r="C10935" s="1"/>
      <x:c r="D10935" s="1"/>
      <x:c r="E10935" s="1"/>
      <x:c r="F10935" s="1"/>
      <x:c r="G10935" s="1"/>
      <x:c r="H10935" s="1"/>
      <x:c r="I10935" s="53">
        <x:f t="shared" si="2042"/>
        <x:v>16</x:v>
      </x:c>
      <x:c r="J10935" s="53">
        <x:f t="shared" si="2043"/>
        <x:v>15</x:v>
      </x:c>
      <x:c r="K10935" s="53">
        <x:f t="shared" si="2044"/>
        <x:v>8</x:v>
      </x:c>
      <x:c r="L10935" s="53">
        <x:f t="shared" si="2045"/>
        <x:v>39</x:v>
      </x:c>
      <x:c r="M10935" s="54">
        <x:f t="shared" si="2046"/>
        <x:v>7666.1102717038557</x:v>
      </x:c>
      <x:c r="N10935" s="54">
        <x:f t="shared" si="2047"/>
        <x:v>4.8236876886832327</x:v>
      </x:c>
      <x:c r="O10935" s="55">
        <x:f t="shared" si="2048"/>
        <x:v>193810</x:v>
      </x:c>
      <x:c r="P10935" s="55">
        <x:f t="shared" si="2049"/>
        <x:v>27720</x:v>
      </x:c>
      <x:c r="Q10935" s="55">
        <x:f t="shared" si="2050"/>
        <x:v>145592.19221708082</x:v>
      </x:c>
      <x:c r="R10935" s="55">
        <x:f t="shared" si="2051"/>
        <x:v>497.80778291917522</x:v>
      </x:c>
      <x:c r="S10935" s="1" t="str">
        <x:f t="shared" si="2052"/>
        <x:v>NO</x:v>
      </x:c>
      <x:c r="T10935" s="1">
        <x:f t="shared" si="2053"/>
        <x:v>-9.9999999999999997E+98</x:v>
      </x:c>
    </x:row>
    <x:row r="10936">
      <x:c r="A10936" s="1"/>
      <x:c r="B10936" s="1"/>
      <x:c r="C10936" s="1"/>
      <x:c r="D10936" s="1"/>
      <x:c r="E10936" s="1"/>
      <x:c r="F10936" s="1"/>
      <x:c r="G10936" s="1"/>
      <x:c r="H10936" s="1"/>
      <x:c r="I10936" s="53">
        <x:f t="shared" si="2042"/>
        <x:v>16</x:v>
      </x:c>
      <x:c r="J10936" s="53">
        <x:f t="shared" si="2043"/>
        <x:v>15</x:v>
      </x:c>
      <x:c r="K10936" s="53">
        <x:f t="shared" si="2044"/>
        <x:v>9</x:v>
      </x:c>
      <x:c r="L10936" s="53">
        <x:f t="shared" si="2045"/>
        <x:v>40</x:v>
      </x:c>
      <x:c r="M10936" s="54">
        <x:f t="shared" si="2046"/>
        <x:v>7721.4036071442506</x:v>
      </x:c>
      <x:c r="N10936" s="54">
        <x:f t="shared" si="2047"/>
        <x:v>4.8620858382946182</x:v>
      </x:c>
      <x:c r="O10936" s="55">
        <x:f t="shared" si="2048"/>
        <x:v>196510</x:v>
      </x:c>
      <x:c r="P10936" s="55">
        <x:f t="shared" si="2049"/>
        <x:v>28600</x:v>
      </x:c>
      <x:c r="Q10936" s="55">
        <x:f t="shared" si="2050"/>
        <x:v>146552.14595736546</x:v>
      </x:c>
      <x:c r="R10936" s="55">
        <x:f t="shared" si="2051"/>
        <x:v>1357.8540426345426</x:v>
      </x:c>
      <x:c r="S10936" s="1" t="str">
        <x:f t="shared" si="2052"/>
        <x:v>NO</x:v>
      </x:c>
      <x:c r="T10936" s="1">
        <x:f t="shared" si="2053"/>
        <x:v>-9.9999999999999997E+98</x:v>
      </x:c>
    </x:row>
    <x:row r="10937">
      <x:c r="A10937" s="1"/>
      <x:c r="B10937" s="1"/>
      <x:c r="C10937" s="1"/>
      <x:c r="D10937" s="1"/>
      <x:c r="E10937" s="1"/>
      <x:c r="F10937" s="1"/>
      <x:c r="G10937" s="1"/>
      <x:c r="H10937" s="1"/>
      <x:c r="I10937" s="53">
        <x:f t="shared" si="2042"/>
        <x:v>16</x:v>
      </x:c>
      <x:c r="J10937" s="53">
        <x:f t="shared" si="2043"/>
        <x:v>15</x:v>
      </x:c>
      <x:c r="K10937" s="53">
        <x:f t="shared" si="2044"/>
        <x:v>10</x:v>
      </x:c>
      <x:c r="L10937" s="53">
        <x:f t="shared" si="2045"/>
        <x:v>41</x:v>
      </x:c>
      <x:c r="M10937" s="54">
        <x:f t="shared" si="2046"/>
        <x:v>7778.017148627463</x:v>
      </x:c>
      <x:c r="N10937" s="54">
        <x:f t="shared" si="2047"/>
        <x:v>4.9014007976579608</x:v>
      </x:c>
      <x:c r="O10937" s="55">
        <x:f t="shared" si="2048"/>
        <x:v>199210</x:v>
      </x:c>
      <x:c r="P10937" s="55">
        <x:f t="shared" si="2049"/>
        <x:v>29480</x:v>
      </x:c>
      <x:c r="Q10937" s="55">
        <x:f t="shared" si="2050"/>
        <x:v>147535.01994144899</x:v>
      </x:c>
      <x:c r="R10937" s="55">
        <x:f t="shared" si="2051"/>
        <x:v>2194.9800585510093</x:v>
      </x:c>
      <x:c r="S10937" s="1" t="str">
        <x:f t="shared" si="2052"/>
        <x:v>NO</x:v>
      </x:c>
      <x:c r="T10937" s="1">
        <x:f t="shared" si="2053"/>
        <x:v>-9.9999999999999997E+98</x:v>
      </x:c>
    </x:row>
    <x:row r="10938">
      <x:c r="A10938" s="1"/>
      <x:c r="B10938" s="1"/>
      <x:c r="C10938" s="1"/>
      <x:c r="D10938" s="1"/>
      <x:c r="E10938" s="1"/>
      <x:c r="F10938" s="1"/>
      <x:c r="G10938" s="1"/>
      <x:c r="H10938" s="1"/>
      <x:c r="I10938" s="53">
        <x:f t="shared" si="2042"/>
        <x:v>16</x:v>
      </x:c>
      <x:c r="J10938" s="53">
        <x:f t="shared" si="2043"/>
        <x:v>15</x:v>
      </x:c>
      <x:c r="K10938" s="53">
        <x:f t="shared" si="2044"/>
        <x:v>11</x:v>
      </x:c>
      <x:c r="L10938" s="53">
        <x:f t="shared" si="2045"/>
        <x:v>42</x:v>
      </x:c>
      <x:c r="M10938" s="54">
        <x:f t="shared" si="2046"/>
        <x:v>7835.9752617209024</x:v>
      </x:c>
      <x:c r="N10938" s="54">
        <x:f t="shared" si="2047"/>
        <x:v>4.941649487306182</x:v>
      </x:c>
      <x:c r="O10938" s="55">
        <x:f t="shared" si="2048"/>
        <x:v>201910</x:v>
      </x:c>
      <x:c r="P10938" s="55">
        <x:f t="shared" si="2049"/>
        <x:v>30360</x:v>
      </x:c>
      <x:c r="Q10938" s="55">
        <x:f t="shared" si="2050"/>
        <x:v>148541.23718265456</x:v>
      </x:c>
      <x:c r="R10938" s="55">
        <x:f t="shared" si="2051"/>
        <x:v>3008.7628173454432</x:v>
      </x:c>
      <x:c r="S10938" s="1" t="str">
        <x:f t="shared" si="2052"/>
        <x:v>NO</x:v>
      </x:c>
      <x:c r="T10938" s="1">
        <x:f t="shared" si="2053"/>
        <x:v>-9.9999999999999997E+98</x:v>
      </x:c>
    </x:row>
    <x:row r="10939">
      <x:c r="A10939" s="1"/>
      <x:c r="B10939" s="1"/>
      <x:c r="C10939" s="1"/>
      <x:c r="D10939" s="1"/>
      <x:c r="E10939" s="1"/>
      <x:c r="F10939" s="1"/>
      <x:c r="G10939" s="1"/>
      <x:c r="H10939" s="1"/>
      <x:c r="I10939" s="53">
        <x:f t="shared" si="2042"/>
        <x:v>16</x:v>
      </x:c>
      <x:c r="J10939" s="53">
        <x:f t="shared" si="2043"/>
        <x:v>15</x:v>
      </x:c>
      <x:c r="K10939" s="53">
        <x:f t="shared" si="2044"/>
        <x:v>12</x:v>
      </x:c>
      <x:c r="L10939" s="53">
        <x:f t="shared" si="2045"/>
        <x:v>43</x:v>
      </x:c>
      <x:c r="M10939" s="54">
        <x:f t="shared" si="2046"/>
        <x:v>7895.3027148489664</x:v>
      </x:c>
      <x:c r="N10939" s="54">
        <x:f t="shared" si="2047"/>
        <x:v>4.9828491075340047</x:v>
      </x:c>
      <x:c r="O10939" s="55">
        <x:f t="shared" si="2048"/>
        <x:v>204610</x:v>
      </x:c>
      <x:c r="P10939" s="55">
        <x:f t="shared" si="2049"/>
        <x:v>31240</x:v>
      </x:c>
      <x:c r="Q10939" s="55">
        <x:f t="shared" si="2050"/>
        <x:v>149571.2276883501</x:v>
      </x:c>
      <x:c r="R10939" s="55">
        <x:f t="shared" si="2051"/>
        <x:v>3798.7723116498964</x:v>
      </x:c>
      <x:c r="S10939" s="1" t="str">
        <x:f t="shared" si="2052"/>
        <x:v>NO</x:v>
      </x:c>
      <x:c r="T10939" s="1">
        <x:f t="shared" si="2053"/>
        <x:v>-9.9999999999999997E+98</x:v>
      </x:c>
    </x:row>
    <x:row r="10940">
      <x:c r="A10940" s="1"/>
      <x:c r="B10940" s="1"/>
      <x:c r="C10940" s="1"/>
      <x:c r="D10940" s="1"/>
      <x:c r="E10940" s="1"/>
      <x:c r="F10940" s="1"/>
      <x:c r="G10940" s="1"/>
      <x:c r="H10940" s="1"/>
      <x:c r="I10940" s="53">
        <x:f t="shared" si="2042"/>
        <x:v>16</x:v>
      </x:c>
      <x:c r="J10940" s="53">
        <x:f t="shared" si="2043"/>
        <x:v>15</x:v>
      </x:c>
      <x:c r="K10940" s="53">
        <x:f t="shared" si="2044"/>
        <x:v>13</x:v>
      </x:c>
      <x:c r="L10940" s="53">
        <x:f t="shared" si="2045"/>
        <x:v>44</x:v>
      </x:c>
      <x:c r="M10940" s="54">
        <x:f t="shared" si="2046"/>
        <x:v>7956.0246855573514</x:v>
      </x:c>
      <x:c r="N10940" s="54">
        <x:f t="shared" si="2047"/>
        <x:v>5.0250171427481609</x:v>
      </x:c>
      <x:c r="O10940" s="55">
        <x:f t="shared" si="2048"/>
        <x:v>207310</x:v>
      </x:c>
      <x:c r="P10940" s="55">
        <x:f t="shared" si="2049"/>
        <x:v>32120</x:v>
      </x:c>
      <x:c r="Q10940" s="55">
        <x:f t="shared" si="2050"/>
        <x:v>150625.428568704</x:v>
      </x:c>
      <x:c r="R10940" s="55">
        <x:f t="shared" si="2051"/>
        <x:v>4564.5714312960044</x:v>
      </x:c>
      <x:c r="S10940" s="1" t="str">
        <x:f t="shared" si="2052"/>
        <x:v>NO</x:v>
      </x:c>
      <x:c r="T10940" s="1">
        <x:f t="shared" si="2053"/>
        <x:v>-9.9999999999999997E+98</x:v>
      </x:c>
    </x:row>
    <x:row r="10941">
      <x:c r="A10941" s="1"/>
      <x:c r="B10941" s="1"/>
      <x:c r="C10941" s="1"/>
      <x:c r="D10941" s="1"/>
      <x:c r="E10941" s="1"/>
      <x:c r="F10941" s="1"/>
      <x:c r="G10941" s="1"/>
      <x:c r="H10941" s="1"/>
      <x:c r="I10941" s="53">
        <x:f t="shared" si="2042"/>
        <x:v>16</x:v>
      </x:c>
      <x:c r="J10941" s="53">
        <x:f t="shared" si="2043"/>
        <x:v>15</x:v>
      </x:c>
      <x:c r="K10941" s="53">
        <x:f t="shared" si="2044"/>
        <x:v>14</x:v>
      </x:c>
      <x:c r="L10941" s="53">
        <x:f t="shared" si="2045"/>
        <x:v>45</x:v>
      </x:c>
      <x:c r="M10941" s="54">
        <x:f t="shared" si="2046"/>
        <x:v>8018.1667668710124</x:v>
      </x:c>
      <x:c r="N10941" s="54">
        <x:f t="shared" si="2047"/>
        <x:v>5.0681713658826473</x:v>
      </x:c>
      <x:c r="O10941" s="55">
        <x:f t="shared" si="2048"/>
        <x:v>210010</x:v>
      </x:c>
      <x:c r="P10941" s="55">
        <x:f t="shared" si="2049"/>
        <x:v>33000</x:v>
      </x:c>
      <x:c r="Q10941" s="55">
        <x:f t="shared" si="2050"/>
        <x:v>151704.28414706618</x:v>
      </x:c>
      <x:c r="R10941" s="55">
        <x:f t="shared" si="2051"/>
        <x:v>5305.7158529338194</x:v>
      </x:c>
      <x:c r="S10941" s="1" t="str">
        <x:f t="shared" si="2052"/>
        <x:v>NO</x:v>
      </x:c>
      <x:c r="T10941" s="1">
        <x:f t="shared" si="2053"/>
        <x:v>-9.9999999999999997E+98</x:v>
      </x:c>
    </x:row>
    <x:row r="10942">
      <x:c r="A10942" s="1"/>
      <x:c r="B10942" s="1"/>
      <x:c r="C10942" s="1"/>
      <x:c r="D10942" s="1"/>
      <x:c r="E10942" s="1"/>
      <x:c r="F10942" s="1"/>
      <x:c r="G10942" s="1"/>
      <x:c r="H10942" s="1"/>
      <x:c r="I10942" s="53">
        <x:f t="shared" si="2042"/>
        <x:v>16</x:v>
      </x:c>
      <x:c r="J10942" s="53">
        <x:f t="shared" si="2043"/>
        <x:v>15</x:v>
      </x:c>
      <x:c r="K10942" s="53">
        <x:f t="shared" si="2044"/>
        <x:v>15</x:v>
      </x:c>
      <x:c r="L10942" s="53">
        <x:f t="shared" si="2045"/>
        <x:v>46</x:v>
      </x:c>
      <x:c r="M10942" s="54">
        <x:f t="shared" si="2046"/>
        <x:v>8081.7549737471581</x:v>
      </x:c>
      <x:c r="N10942" s="54">
        <x:f t="shared" si="2047"/>
        <x:v>5.1123298428799711</x:v>
      </x:c>
      <x:c r="O10942" s="55">
        <x:f t="shared" si="2048"/>
        <x:v>212710</x:v>
      </x:c>
      <x:c r="P10942" s="55">
        <x:f t="shared" si="2049"/>
        <x:v>33880</x:v>
      </x:c>
      <x:c r="Q10942" s="55">
        <x:f t="shared" si="2050"/>
        <x:v>152808.24607199925</x:v>
      </x:c>
      <x:c r="R10942" s="55">
        <x:f t="shared" si="2051"/>
        <x:v>6021.7539280007477</x:v>
      </x:c>
      <x:c r="S10942" s="1" t="str">
        <x:f t="shared" si="2052"/>
        <x:v>NO</x:v>
      </x:c>
      <x:c r="T10942" s="1">
        <x:f t="shared" si="2053"/>
        <x:v>-9.9999999999999997E+98</x:v>
      </x:c>
    </x:row>
    <x:row r="10943">
      <x:c r="A10943" s="1"/>
      <x:c r="B10943" s="1"/>
      <x:c r="C10943" s="1"/>
      <x:c r="D10943" s="1"/>
      <x:c r="E10943" s="1"/>
      <x:c r="F10943" s="1"/>
      <x:c r="G10943" s="1"/>
      <x:c r="H10943" s="1"/>
      <x:c r="I10943" s="53">
        <x:f t="shared" si="2042"/>
        <x:v>16</x:v>
      </x:c>
      <x:c r="J10943" s="53">
        <x:f t="shared" si="2043"/>
        <x:v>15</x:v>
      </x:c>
      <x:c r="K10943" s="53">
        <x:f t="shared" si="2044"/>
        <x:v>16</x:v>
      </x:c>
      <x:c r="L10943" s="53">
        <x:f t="shared" si="2045"/>
        <x:v>47</x:v>
      </x:c>
      <x:c r="M10943" s="54">
        <x:f t="shared" si="2046"/>
        <x:v>8146.8157496246477</x:v>
      </x:c>
      <x:c r="N10943" s="54">
        <x:f t="shared" si="2047"/>
        <x:v>5.1575109372393388</x:v>
      </x:c>
      <x:c r="O10943" s="55">
        <x:f t="shared" si="2048"/>
        <x:v>215410</x:v>
      </x:c>
      <x:c r="P10943" s="55">
        <x:f t="shared" si="2049"/>
        <x:v>34760</x:v>
      </x:c>
      <x:c r="Q10943" s="55">
        <x:f t="shared" si="2050"/>
        <x:v>153937.77343098348</x:v>
      </x:c>
      <x:c r="R10943" s="55">
        <x:f t="shared" si="2051"/>
        <x:v>6712.2265690165223</x:v>
      </x:c>
      <x:c r="S10943" s="1" t="str">
        <x:f t="shared" si="2052"/>
        <x:v>NO</x:v>
      </x:c>
      <x:c r="T10943" s="1">
        <x:f t="shared" si="2053"/>
        <x:v>-9.9999999999999997E+98</x:v>
      </x:c>
    </x:row>
    <x:row r="10944">
      <x:c r="A10944" s="1"/>
      <x:c r="B10944" s="1"/>
      <x:c r="C10944" s="1"/>
      <x:c r="D10944" s="1"/>
      <x:c r="E10944" s="1"/>
      <x:c r="F10944" s="1"/>
      <x:c r="G10944" s="1"/>
      <x:c r="H10944" s="1"/>
      <x:c r="I10944" s="53">
        <x:f t="shared" si="2042"/>
        <x:v>16</x:v>
      </x:c>
      <x:c r="J10944" s="53">
        <x:f t="shared" si="2043"/>
        <x:v>15</x:v>
      </x:c>
      <x:c r="K10944" s="53">
        <x:f t="shared" si="2044"/>
        <x:v>17</x:v>
      </x:c>
      <x:c r="L10944" s="53">
        <x:f t="shared" si="2045"/>
        <x:v>48</x:v>
      </x:c>
      <x:c r="M10944" s="54">
        <x:f t="shared" si="2046"/>
        <x:v>8213.3759730711881</x:v>
      </x:c>
      <x:c r="N10944" s="54">
        <x:f t="shared" si="2047"/>
        <x:v>5.2037333146327693</x:v>
      </x:c>
      <x:c r="O10944" s="55">
        <x:f t="shared" si="2048"/>
        <x:v>218110</x:v>
      </x:c>
      <x:c r="P10944" s="55">
        <x:f t="shared" si="2049"/>
        <x:v>35640</x:v>
      </x:c>
      <x:c r="Q10944" s="55">
        <x:f t="shared" si="2050"/>
        <x:v>155093.33286581922</x:v>
      </x:c>
      <x:c r="R10944" s="55">
        <x:f t="shared" si="2051"/>
        <x:v>7376.6671341807814</x:v>
      </x:c>
      <x:c r="S10944" s="1" t="str">
        <x:f t="shared" si="2052"/>
        <x:v>NO</x:v>
      </x:c>
      <x:c r="T10944" s="1">
        <x:f t="shared" si="2053"/>
        <x:v>-9.9999999999999997E+98</x:v>
      </x:c>
    </x:row>
    <x:row r="10945">
      <x:c r="A10945" s="1"/>
      <x:c r="B10945" s="1"/>
      <x:c r="C10945" s="1"/>
      <x:c r="D10945" s="1"/>
      <x:c r="E10945" s="1"/>
      <x:c r="F10945" s="1"/>
      <x:c r="G10945" s="1"/>
      <x:c r="H10945" s="1"/>
      <x:c r="I10945" s="53">
        <x:f t="shared" si="2042"/>
        <x:v>16</x:v>
      </x:c>
      <x:c r="J10945" s="53">
        <x:f t="shared" si="2043"/>
        <x:v>15</x:v>
      </x:c>
      <x:c r="K10945" s="53">
        <x:f t="shared" si="2044"/>
        <x:v>18</x:v>
      </x:c>
      <x:c r="L10945" s="53">
        <x:f t="shared" si="2045"/>
        <x:v>49</x:v>
      </x:c>
      <x:c r="M10945" s="54">
        <x:f t="shared" si="2046"/>
        <x:v>8281.4629645297755</x:v>
      </x:c>
      <x:c r="N10945" s="54">
        <x:f t="shared" si="2047"/>
        <x:v>5.2510159475901217</x:v>
      </x:c>
      <x:c r="O10945" s="55">
        <x:f t="shared" si="2048"/>
        <x:v>220810</x:v>
      </x:c>
      <x:c r="P10945" s="55">
        <x:f t="shared" si="2049"/>
        <x:v>36520</x:v>
      </x:c>
      <x:c r="Q10945" s="55">
        <x:f t="shared" si="2050"/>
        <x:v>156275.39868975306</x:v>
      </x:c>
      <x:c r="R10945" s="55">
        <x:f t="shared" si="2051"/>
        <x:v>8014.6013102469442</x:v>
      </x:c>
      <x:c r="S10945" s="1" t="str">
        <x:f t="shared" si="2052"/>
        <x:v>NO</x:v>
      </x:c>
      <x:c r="T10945" s="1">
        <x:f t="shared" si="2053"/>
        <x:v>-9.9999999999999997E+98</x:v>
      </x:c>
    </x:row>
    <x:row r="10946">
      <x:c r="A10946" s="1"/>
      <x:c r="B10946" s="1"/>
      <x:c r="C10946" s="1"/>
      <x:c r="D10946" s="1"/>
      <x:c r="E10946" s="1"/>
      <x:c r="F10946" s="1"/>
      <x:c r="G10946" s="1"/>
      <x:c r="H10946" s="1"/>
      <x:c r="I10946" s="53">
        <x:f t="shared" si="2042"/>
        <x:v>16</x:v>
      </x:c>
      <x:c r="J10946" s="53">
        <x:f t="shared" si="2043"/>
        <x:v>15</x:v>
      </x:c>
      <x:c r="K10946" s="53">
        <x:f t="shared" si="2044"/>
        <x:v>19</x:v>
      </x:c>
      <x:c r="L10946" s="53">
        <x:f t="shared" si="2045"/>
        <x:v>50</x:v>
      </x:c>
      <x:c r="M10946" s="54">
        <x:f t="shared" si="2046"/>
        <x:v>8351.1044931657962</x:v>
      </x:c>
      <x:c r="N10946" s="54">
        <x:f t="shared" si="2047"/>
        <x:v>5.2993781202540253</x:v>
      </x:c>
      <x:c r="O10946" s="55">
        <x:f t="shared" si="2048"/>
        <x:v>223510</x:v>
      </x:c>
      <x:c r="P10946" s="55">
        <x:f t="shared" si="2049"/>
        <x:v>37400</x:v>
      </x:c>
      <x:c r="Q10946" s="55">
        <x:f t="shared" si="2050"/>
        <x:v>157484.45300635064</x:v>
      </x:c>
      <x:c r="R10946" s="55">
        <x:f t="shared" si="2051"/>
        <x:v>8625.546993649361</x:v>
      </x:c>
      <x:c r="S10946" s="1" t="str">
        <x:f t="shared" si="2052"/>
        <x:v>NO</x:v>
      </x:c>
      <x:c r="T10946" s="1">
        <x:f t="shared" si="2053"/>
        <x:v>-9.9999999999999997E+98</x:v>
      </x:c>
    </x:row>
    <x:row r="10947">
      <x:c r="A10947" s="1"/>
      <x:c r="B10947" s="1"/>
      <x:c r="C10947" s="1"/>
      <x:c r="D10947" s="1"/>
      <x:c r="E10947" s="1"/>
      <x:c r="F10947" s="1"/>
      <x:c r="G10947" s="1"/>
      <x:c r="H10947" s="1"/>
      <x:c r="I10947" s="53">
        <x:f t="shared" si="2042"/>
        <x:v>16</x:v>
      </x:c>
      <x:c r="J10947" s="53">
        <x:f t="shared" si="2043"/>
        <x:v>15</x:v>
      </x:c>
      <x:c r="K10947" s="53">
        <x:f t="shared" si="2044"/>
        <x:v>20</x:v>
      </x:c>
      <x:c r="L10947" s="53">
        <x:f t="shared" si="2045"/>
        <x:v>51</x:v>
      </x:c>
      <x:c r="M10947" s="54">
        <x:f t="shared" si="2046"/>
        <x:v>8422.3287838162742</x:v>
      </x:c>
      <x:c r="N10947" s="54">
        <x:f t="shared" si="2047"/>
        <x:v>5.3488394332057458</x:v>
      </x:c>
      <x:c r="O10947" s="55">
        <x:f t="shared" si="2048"/>
        <x:v>226210</x:v>
      </x:c>
      <x:c r="P10947" s="55">
        <x:f t="shared" si="2049"/>
        <x:v>38280</x:v>
      </x:c>
      <x:c r="Q10947" s="55">
        <x:f t="shared" si="2050"/>
        <x:v>158720.98583014365</x:v>
      </x:c>
      <x:c r="R10947" s="55">
        <x:f t="shared" si="2051"/>
        <x:v>9209.014169856353</x:v>
      </x:c>
      <x:c r="S10947" s="1" t="str">
        <x:f t="shared" si="2052"/>
        <x:v>NO</x:v>
      </x:c>
      <x:c r="T10947" s="1">
        <x:f t="shared" si="2053"/>
        <x:v>-9.9999999999999997E+98</x:v>
      </x:c>
    </x:row>
    <x:row r="10948">
      <x:c r="A10948" s="1"/>
      <x:c r="B10948" s="1"/>
      <x:c r="C10948" s="1"/>
      <x:c r="D10948" s="1"/>
      <x:c r="E10948" s="1"/>
      <x:c r="F10948" s="1"/>
      <x:c r="G10948" s="1"/>
      <x:c r="H10948" s="1"/>
      <x:c r="I10948" s="53">
        <x:f t="shared" si="2042"/>
        <x:v>16</x:v>
      </x:c>
      <x:c r="J10948" s="53">
        <x:f t="shared" si="2043"/>
        <x:v>15</x:v>
      </x:c>
      <x:c r="K10948" s="53">
        <x:f t="shared" si="2044"/>
        <x:v>21</x:v>
      </x:c>
      <x:c r="L10948" s="53">
        <x:f t="shared" si="2045"/>
        <x:v>52</x:v>
      </x:c>
      <x:c r="M10948" s="54">
        <x:f t="shared" si="2046"/>
        <x:v>8495.1645240427169</x:v>
      </x:c>
      <x:c r="N10948" s="54">
        <x:f t="shared" si="2047"/>
        <x:v>5.3994198083629978</x:v>
      </x:c>
      <x:c r="O10948" s="55">
        <x:f t="shared" si="2048"/>
        <x:v>228910</x:v>
      </x:c>
      <x:c r="P10948" s="55">
        <x:f t="shared" si="2049"/>
        <x:v>39160</x:v>
      </x:c>
      <x:c r="Q10948" s="55">
        <x:f t="shared" si="2050"/>
        <x:v>159985.49520907496</x:v>
      </x:c>
      <x:c r="R10948" s="55">
        <x:f t="shared" si="2051"/>
        <x:v>9764.5047909250425</x:v>
      </x:c>
      <x:c r="S10948" s="1" t="str">
        <x:f t="shared" si="2052"/>
        <x:v>NO</x:v>
      </x:c>
      <x:c r="T10948" s="1">
        <x:f t="shared" si="2053"/>
        <x:v>-9.9999999999999997E+98</x:v>
      </x:c>
    </x:row>
    <x:row r="10949">
      <x:c r="A10949" s="1"/>
      <x:c r="B10949" s="1"/>
      <x:c r="C10949" s="1"/>
      <x:c r="D10949" s="1"/>
      <x:c r="E10949" s="1"/>
      <x:c r="F10949" s="1"/>
      <x:c r="G10949" s="1"/>
      <x:c r="H10949" s="1"/>
      <x:c r="I10949" s="53">
        <x:f t="shared" si="2042"/>
        <x:v>16</x:v>
      </x:c>
      <x:c r="J10949" s="53">
        <x:f t="shared" si="2043"/>
        <x:v>15</x:v>
      </x:c>
      <x:c r="K10949" s="53">
        <x:f t="shared" si="2044"/>
        <x:v>22</x:v>
      </x:c>
      <x:c r="L10949" s="53">
        <x:f t="shared" si="2045"/>
        <x:v>53</x:v>
      </x:c>
      <x:c r="M10949" s="54">
        <x:f t="shared" si="2046"/>
        <x:v>8569.6408712891134</x:v>
      </x:c>
      <x:c r="N10949" s="54">
        <x:f t="shared" si="2047"/>
        <x:v>5.4511394939507731</x:v>
      </x:c>
      <x:c r="O10949" s="55">
        <x:f t="shared" si="2048"/>
        <x:v>231610</x:v>
      </x:c>
      <x:c r="P10949" s="55">
        <x:f t="shared" si="2049"/>
        <x:v>40040</x:v>
      </x:c>
      <x:c r="Q10949" s="55">
        <x:f t="shared" si="2050"/>
        <x:v>161278.48734876933</x:v>
      </x:c>
      <x:c r="R10949" s="55">
        <x:f t="shared" si="2051"/>
        <x:v>10291.512651230674</x:v>
      </x:c>
      <x:c r="S10949" s="1" t="str">
        <x:f t="shared" si="2052"/>
        <x:v>NO</x:v>
      </x:c>
      <x:c r="T10949" s="1">
        <x:f t="shared" si="2053"/>
        <x:v>-9.9999999999999997E+98</x:v>
      </x:c>
    </x:row>
    <x:row r="10950">
      <x:c r="A10950" s="1"/>
      <x:c r="B10950" s="1"/>
      <x:c r="C10950" s="1"/>
      <x:c r="D10950" s="1"/>
      <x:c r="E10950" s="1"/>
      <x:c r="F10950" s="1"/>
      <x:c r="G10950" s="1"/>
      <x:c r="H10950" s="1"/>
      <x:c r="I10950" s="53">
        <x:f t="shared" si="2042"/>
        <x:v>16</x:v>
      </x:c>
      <x:c r="J10950" s="53">
        <x:f t="shared" si="2043"/>
        <x:v>15</x:v>
      </x:c>
      <x:c r="K10950" s="53">
        <x:f t="shared" si="2044"/>
        <x:v>23</x:v>
      </x:c>
      <x:c r="L10950" s="53">
        <x:f t="shared" si="2045"/>
        <x:v>54</x:v>
      </x:c>
      <x:c r="M10950" s="54">
        <x:f t="shared" si="2046"/>
        <x:v>8645.7874601465501</x:v>
      </x:c>
      <x:c r="N10950" s="54">
        <x:f t="shared" si="2047"/>
        <x:v>5.5040190695462154</x:v>
      </x:c>
      <x:c r="O10950" s="55">
        <x:f t="shared" si="2048"/>
        <x:v>234310</x:v>
      </x:c>
      <x:c r="P10950" s="55">
        <x:f t="shared" si="2049"/>
        <x:v>40920</x:v>
      </x:c>
      <x:c r="Q10950" s="55">
        <x:f t="shared" si="2050"/>
        <x:v>162600.47673865539</x:v>
      </x:c>
      <x:c r="R10950" s="55">
        <x:f t="shared" si="2051"/>
        <x:v>10789.523261344613</x:v>
      </x:c>
      <x:c r="S10950" s="1" t="str">
        <x:f t="shared" si="2052"/>
        <x:v>NO</x:v>
      </x:c>
      <x:c r="T10950" s="1">
        <x:f t="shared" si="2053"/>
        <x:v>-9.9999999999999997E+98</x:v>
      </x:c>
    </x:row>
    <x:row r="10951">
      <x:c r="A10951" s="1"/>
      <x:c r="B10951" s="1"/>
      <x:c r="C10951" s="1"/>
      <x:c r="D10951" s="1"/>
      <x:c r="E10951" s="1"/>
      <x:c r="F10951" s="1"/>
      <x:c r="G10951" s="1"/>
      <x:c r="H10951" s="1"/>
      <x:c r="I10951" s="53">
        <x:f t="shared" si="2042"/>
        <x:v>16</x:v>
      </x:c>
      <x:c r="J10951" s="53">
        <x:f t="shared" si="2043"/>
        <x:v>15</x:v>
      </x:c>
      <x:c r="K10951" s="53">
        <x:f t="shared" si="2044"/>
        <x:v>24</x:v>
      </x:c>
      <x:c r="L10951" s="53">
        <x:f t="shared" si="2045"/>
        <x:v>55</x:v>
      </x:c>
      <x:c r="M10951" s="54">
        <x:f t="shared" si="2046"/>
        <x:v>8723.6344097260462</x:v>
      </x:c>
      <x:c r="N10951" s="54">
        <x:f t="shared" si="2047"/>
        <x:v>5.5580794511986431</x:v>
      </x:c>
      <x:c r="O10951" s="55">
        <x:f t="shared" si="2048"/>
        <x:v>237010</x:v>
      </x:c>
      <x:c r="P10951" s="55">
        <x:f t="shared" si="2049"/>
        <x:v>41800</x:v>
      </x:c>
      <x:c r="Q10951" s="55">
        <x:f t="shared" si="2050"/>
        <x:v>163951.98627996608</x:v>
      </x:c>
      <x:c r="R10951" s="55">
        <x:f t="shared" si="2051"/>
        <x:v>11258.013720033923</x:v>
      </x:c>
      <x:c r="S10951" s="1" t="str">
        <x:f t="shared" si="2052"/>
        <x:v>NO</x:v>
      </x:c>
      <x:c r="T10951" s="1">
        <x:f t="shared" si="2053"/>
        <x:v>-9.9999999999999997E+98</x:v>
      </x:c>
    </x:row>
    <x:row r="10952">
      <x:c r="A10952" s="1"/>
      <x:c r="B10952" s="1"/>
      <x:c r="C10952" s="1"/>
      <x:c r="D10952" s="1"/>
      <x:c r="E10952" s="1"/>
      <x:c r="F10952" s="1"/>
      <x:c r="G10952" s="1"/>
      <x:c r="H10952" s="1"/>
      <x:c r="I10952" s="53">
        <x:f t="shared" si="2042"/>
        <x:v>16</x:v>
      </x:c>
      <x:c r="J10952" s="53">
        <x:f t="shared" si="2043"/>
        <x:v>15</x:v>
      </x:c>
      <x:c r="K10952" s="53">
        <x:f t="shared" si="2044"/>
        <x:v>25</x:v>
      </x:c>
      <x:c r="L10952" s="53">
        <x:f t="shared" si="2045"/>
        <x:v>56</x:v>
      </x:c>
      <x:c r="M10952" s="54">
        <x:f t="shared" si="2046"/>
        <x:v>8803.2123311411433</x:v>
      </x:c>
      <x:c r="N10952" s="54">
        <x:f t="shared" si="2047"/>
        <x:v>5.6133418966257942</x:v>
      </x:c>
      <x:c r="O10952" s="55">
        <x:f t="shared" si="2048"/>
        <x:v>239710</x:v>
      </x:c>
      <x:c r="P10952" s="55">
        <x:f t="shared" si="2049"/>
        <x:v>42680</x:v>
      </x:c>
      <x:c r="Q10952" s="55">
        <x:f t="shared" si="2050"/>
        <x:v>165333.54741564483</x:v>
      </x:c>
      <x:c r="R10952" s="55">
        <x:f t="shared" si="2051"/>
        <x:v>11696.452584355167</x:v>
      </x:c>
      <x:c r="S10952" s="1" t="str">
        <x:f t="shared" si="2052"/>
        <x:v>NO</x:v>
      </x:c>
      <x:c r="T10952" s="1">
        <x:f t="shared" si="2053"/>
        <x:v>-9.9999999999999997E+98</x:v>
      </x:c>
    </x:row>
    <x:row r="10953">
      <x:c r="A10953" s="1"/>
      <x:c r="B10953" s="1"/>
      <x:c r="C10953" s="1"/>
      <x:c r="D10953" s="1"/>
      <x:c r="E10953" s="1"/>
      <x:c r="F10953" s="1"/>
      <x:c r="G10953" s="1"/>
      <x:c r="H10953" s="1"/>
      <x:c r="I10953" s="53">
        <x:f t="shared" si="2042"/>
        <x:v>16</x:v>
      </x:c>
      <x:c r="J10953" s="53">
        <x:f t="shared" si="2043"/>
        <x:v>15</x:v>
      </x:c>
      <x:c r="K10953" s="53">
        <x:f t="shared" si="2044"/>
        <x:v>26</x:v>
      </x:c>
      <x:c r="L10953" s="53">
        <x:f t="shared" si="2045"/>
        <x:v>57</x:v>
      </x:c>
      <x:c r="M10953" s="54">
        <x:f t="shared" si="2046"/>
        <x:v>8884.5523351018619</x:v>
      </x:c>
      <x:c r="N10953" s="54">
        <x:f t="shared" si="2047"/>
        <x:v>5.6698280104874037</x:v>
      </x:c>
      <x:c r="O10953" s="55">
        <x:f t="shared" si="2048"/>
        <x:v>242410</x:v>
      </x:c>
      <x:c r="P10953" s="55">
        <x:f t="shared" si="2049"/>
        <x:v>43560</x:v>
      </x:c>
      <x:c r="Q10953" s="55">
        <x:f t="shared" si="2050"/>
        <x:v>166745.7002621851</x:v>
      </x:c>
      <x:c r="R10953" s="55">
        <x:f t="shared" si="2051"/>
        <x:v>12104.299737814901</x:v>
      </x:c>
      <x:c r="S10953" s="1" t="str">
        <x:f t="shared" si="2052"/>
        <x:v>NO</x:v>
      </x:c>
      <x:c r="T10953" s="1">
        <x:f t="shared" si="2053"/>
        <x:v>-9.9999999999999997E+98</x:v>
      </x:c>
    </x:row>
    <x:row r="10954">
      <x:c r="A10954" s="1"/>
      <x:c r="B10954" s="1"/>
      <x:c r="C10954" s="1"/>
      <x:c r="D10954" s="1"/>
      <x:c r="E10954" s="1"/>
      <x:c r="F10954" s="1"/>
      <x:c r="G10954" s="1"/>
      <x:c r="H10954" s="1"/>
      <x:c r="I10954" s="53">
        <x:f t="shared" si="2042"/>
        <x:v>16</x:v>
      </x:c>
      <x:c r="J10954" s="53">
        <x:f t="shared" si="2043"/>
        <x:v>15</x:v>
      </x:c>
      <x:c r="K10954" s="53">
        <x:f t="shared" si="2044"/>
        <x:v>27</x:v>
      </x:c>
      <x:c r="L10954" s="53">
        <x:f t="shared" si="2045"/>
        <x:v>58</x:v>
      </x:c>
      <x:c r="M10954" s="54">
        <x:f t="shared" si="2046"/>
        <x:v>8967.686039621618</x:v>
      </x:c>
      <x:c r="N10954" s="54">
        <x:f t="shared" si="2047"/>
        <x:v>5.7275597497372344</x:v>
      </x:c>
      <x:c r="O10954" s="55">
        <x:f t="shared" si="2048"/>
        <x:v>245110</x:v>
      </x:c>
      <x:c r="P10954" s="55">
        <x:f t="shared" si="2049"/>
        <x:v>44440</x:v>
      </x:c>
      <x:c r="Q10954" s="55">
        <x:f t="shared" si="2050"/>
        <x:v>168188.99374343085</x:v>
      </x:c>
      <x:c r="R10954" s="55">
        <x:f t="shared" si="2051"/>
        <x:v>12481.006256569148</x:v>
      </x:c>
      <x:c r="S10954" s="1" t="str">
        <x:f t="shared" si="2052"/>
        <x:v>NO</x:v>
      </x:c>
      <x:c r="T10954" s="1">
        <x:f t="shared" si="2053"/>
        <x:v>-9.9999999999999997E+98</x:v>
      </x:c>
    </x:row>
    <x:row r="10955">
      <x:c r="A10955" s="1"/>
      <x:c r="B10955" s="1"/>
      <x:c r="C10955" s="1"/>
      <x:c r="D10955" s="1"/>
      <x:c r="E10955" s="1"/>
      <x:c r="F10955" s="1"/>
      <x:c r="G10955" s="1"/>
      <x:c r="H10955" s="1"/>
      <x:c r="I10955" s="53">
        <x:f t="shared" si="2042"/>
        <x:v>16</x:v>
      </x:c>
      <x:c r="J10955" s="53">
        <x:f t="shared" si="2043"/>
        <x:v>15</x:v>
      </x:c>
      <x:c r="K10955" s="53">
        <x:f t="shared" si="2044"/>
        <x:v>28</x:v>
      </x:c>
      <x:c r="L10955" s="53">
        <x:f t="shared" si="2045"/>
        <x:v>59</x:v>
      </x:c>
      <x:c r="M10955" s="54">
        <x:f t="shared" si="2046"/>
        <x:v>9052.6455778387717</x:v>
      </x:c>
      <x:c r="N10955" s="54">
        <x:f t="shared" si="2047"/>
        <x:v>5.7865594290547024</x:v>
      </x:c>
      <x:c r="O10955" s="55">
        <x:f t="shared" si="2048"/>
        <x:v>247810</x:v>
      </x:c>
      <x:c r="P10955" s="55">
        <x:f t="shared" si="2049"/>
        <x:v>45320</x:v>
      </x:c>
      <x:c r="Q10955" s="55">
        <x:f t="shared" si="2050"/>
        <x:v>169663.98572636757</x:v>
      </x:c>
      <x:c r="R10955" s="55">
        <x:f t="shared" si="2051"/>
        <x:v>12826.014273632434</x:v>
      </x:c>
      <x:c r="S10955" s="1" t="str">
        <x:f t="shared" si="2052"/>
        <x:v>NO</x:v>
      </x:c>
      <x:c r="T10955" s="1">
        <x:f t="shared" si="2053"/>
        <x:v>-9.9999999999999997E+98</x:v>
      </x:c>
    </x:row>
    <x:row r="10956">
      <x:c r="A10956" s="1"/>
      <x:c r="B10956" s="1"/>
      <x:c r="C10956" s="1"/>
      <x:c r="D10956" s="1"/>
      <x:c r="E10956" s="1"/>
      <x:c r="F10956" s="1"/>
      <x:c r="G10956" s="1"/>
      <x:c r="H10956" s="1"/>
      <x:c r="I10956" s="53">
        <x:f t="shared" si="2042"/>
        <x:v>16</x:v>
      </x:c>
      <x:c r="J10956" s="53">
        <x:f t="shared" si="2043"/>
        <x:v>15</x:v>
      </x:c>
      <x:c r="K10956" s="53">
        <x:f t="shared" si="2044"/>
        <x:v>29</x:v>
      </x:c>
      <x:c r="L10956" s="53">
        <x:f t="shared" si="2045"/>
        <x:v>60</x:v>
      </x:c>
      <x:c r="M10956" s="54">
        <x:f t="shared" si="2046"/>
        <x:v>9139.4636059544264</x:v>
      </x:c>
      <x:c r="N10956" s="54">
        <x:f t="shared" si="2047"/>
        <x:v>5.8468497263572408</x:v>
      </x:c>
      <x:c r="O10956" s="55">
        <x:f t="shared" si="2048"/>
        <x:v>250510</x:v>
      </x:c>
      <x:c r="P10956" s="55">
        <x:f t="shared" si="2049"/>
        <x:v>46200</x:v>
      </x:c>
      <x:c r="Q10956" s="55">
        <x:f t="shared" si="2050"/>
        <x:v>171171.243158931</x:v>
      </x:c>
      <x:c r="R10956" s="55">
        <x:f t="shared" si="2051"/>
        <x:v>13138.756841069</x:v>
      </x:c>
      <x:c r="S10956" s="1" t="str">
        <x:f t="shared" si="2052"/>
        <x:v>NO</x:v>
      </x:c>
      <x:c r="T10956" s="1">
        <x:f t="shared" si="2053"/>
        <x:v>-9.9999999999999997E+98</x:v>
      </x:c>
    </x:row>
    <x:row r="10957">
      <x:c r="A10957" s="1"/>
      <x:c r="B10957" s="1"/>
      <x:c r="C10957" s="1"/>
      <x:c r="D10957" s="1"/>
      <x:c r="E10957" s="1"/>
      <x:c r="F10957" s="1"/>
      <x:c r="G10957" s="1"/>
      <x:c r="H10957" s="1"/>
      <x:c r="I10957" s="53">
        <x:f t="shared" si="2042"/>
        <x:v>16</x:v>
      </x:c>
      <x:c r="J10957" s="53">
        <x:f t="shared" si="2043"/>
        <x:v>15</x:v>
      </x:c>
      <x:c r="K10957" s="53">
        <x:f t="shared" si="2044"/>
        <x:v>30</x:v>
      </x:c>
      <x:c r="L10957" s="53">
        <x:f t="shared" si="2045"/>
        <x:v>61</x:v>
      </x:c>
      <x:c r="M10957" s="54">
        <x:f t="shared" si="2046"/>
        <x:v>9228.1733112881957</x:v>
      </x:c>
      <x:c r="N10957" s="54">
        <x:f t="shared" si="2047"/>
        <x:v>5.9084536883945802</x:v>
      </x:c>
      <x:c r="O10957" s="55">
        <x:f t="shared" si="2048"/>
        <x:v>253210</x:v>
      </x:c>
      <x:c r="P10957" s="55">
        <x:f t="shared" si="2049"/>
        <x:v>47080</x:v>
      </x:c>
      <x:c r="Q10957" s="55">
        <x:f t="shared" si="2050"/>
        <x:v>172711.3422098645</x:v>
      </x:c>
      <x:c r="R10957" s="55">
        <x:f t="shared" si="2051"/>
        <x:v>13418.657790135505</x:v>
      </x:c>
      <x:c r="S10957" s="1" t="str">
        <x:f t="shared" si="2052"/>
        <x:v>NO</x:v>
      </x:c>
      <x:c r="T10957" s="1">
        <x:f t="shared" si="2053"/>
        <x:v>-9.9999999999999997E+98</x:v>
      </x:c>
    </x:row>
    <x:row r="10958">
      <x:c r="A10958" s="1"/>
      <x:c r="B10958" s="1"/>
      <x:c r="C10958" s="1"/>
      <x:c r="D10958" s="1"/>
      <x:c r="E10958" s="1"/>
      <x:c r="F10958" s="1"/>
      <x:c r="G10958" s="1"/>
      <x:c r="H10958" s="1"/>
      <x:c r="I10958" s="53">
        <x:f t="shared" si="2042"/>
        <x:v>16</x:v>
      </x:c>
      <x:c r="J10958" s="53">
        <x:f t="shared" si="2043"/>
        <x:v>16</x:v>
      </x:c>
      <x:c r="K10958" s="53">
        <x:f t="shared" si="2044"/>
        <x:v>0</x:v>
      </x:c>
      <x:c r="L10958" s="53">
        <x:f t="shared" si="2045"/>
        <x:v>32</x:v>
      </x:c>
      <x:c r="M10958" s="54">
        <x:f t="shared" si="2046"/>
        <x:v>7329.3237982714681</x:v>
      </x:c>
      <x:c r="N10958" s="54">
        <x:f t="shared" si="2047"/>
        <x:v>4.5898081932440755</x:v>
      </x:c>
      <x:c r="O10958" s="55">
        <x:f t="shared" si="2048"/>
        <x:v>174304</x:v>
      </x:c>
      <x:c r="P10958" s="55">
        <x:f t="shared" si="2049"/>
        <x:v>21120</x:v>
      </x:c>
      <x:c r="Q10958" s="55">
        <x:f t="shared" si="2050"/>
        <x:v>139745.20483110187</x:v>
      </x:c>
      <x:c r="R10958" s="55">
        <x:f t="shared" si="2051"/>
        <x:v>-6561.2048311018734</x:v>
      </x:c>
      <x:c r="S10958" s="1" t="str">
        <x:f t="shared" si="2052"/>
        <x:v>NO</x:v>
      </x:c>
      <x:c r="T10958" s="1">
        <x:f t="shared" si="2053"/>
        <x:v>-9.9999999999999997E+98</x:v>
      </x:c>
    </x:row>
    <x:row r="10959">
      <x:c r="A10959" s="1"/>
      <x:c r="B10959" s="1"/>
      <x:c r="C10959" s="1"/>
      <x:c r="D10959" s="1"/>
      <x:c r="E10959" s="1"/>
      <x:c r="F10959" s="1"/>
      <x:c r="G10959" s="1"/>
      <x:c r="H10959" s="1"/>
      <x:c r="I10959" s="53">
        <x:f t="shared" si="2042"/>
        <x:v>16</x:v>
      </x:c>
      <x:c r="J10959" s="53">
        <x:f t="shared" si="2043"/>
        <x:v>16</x:v>
      </x:c>
      <x:c r="K10959" s="53">
        <x:f t="shared" si="2044"/>
        <x:v>1</x:v>
      </x:c>
      <x:c r="L10959" s="53">
        <x:f t="shared" si="2045"/>
        <x:v>33</x:v>
      </x:c>
      <x:c r="M10959" s="54">
        <x:f t="shared" si="2046"/>
        <x:v>7374.8862982714681</x:v>
      </x:c>
      <x:c r="N10959" s="54">
        <x:f t="shared" si="2047"/>
        <x:v>4.6214488182440752</x:v>
      </x:c>
      <x:c r="O10959" s="55">
        <x:f t="shared" si="2048"/>
        <x:v>177004</x:v>
      </x:c>
      <x:c r="P10959" s="55">
        <x:f t="shared" si="2049"/>
        <x:v>22000</x:v>
      </x:c>
      <x:c r="Q10959" s="55">
        <x:f t="shared" si="2050"/>
        <x:v>140536.22045610187</x:v>
      </x:c>
      <x:c r="R10959" s="55">
        <x:f t="shared" si="2051"/>
        <x:v>-5532.2204561018734</x:v>
      </x:c>
      <x:c r="S10959" s="1" t="str">
        <x:f t="shared" si="2052"/>
        <x:v>NO</x:v>
      </x:c>
      <x:c r="T10959" s="1">
        <x:f t="shared" si="2053"/>
        <x:v>-9.9999999999999997E+98</x:v>
      </x:c>
    </x:row>
    <x:row r="10960">
      <x:c r="A10960" s="1"/>
      <x:c r="B10960" s="1"/>
      <x:c r="C10960" s="1"/>
      <x:c r="D10960" s="1"/>
      <x:c r="E10960" s="1"/>
      <x:c r="F10960" s="1"/>
      <x:c r="G10960" s="1"/>
      <x:c r="H10960" s="1"/>
      <x:c r="I10960" s="53">
        <x:f t="shared" si="2042"/>
        <x:v>16</x:v>
      </x:c>
      <x:c r="J10960" s="53">
        <x:f t="shared" si="2043"/>
        <x:v>16</x:v>
      </x:c>
      <x:c r="K10960" s="53">
        <x:f t="shared" si="2044"/>
        <x:v>2</x:v>
      </x:c>
      <x:c r="L10960" s="53">
        <x:f t="shared" si="2045"/>
        <x:v>34</x:v>
      </x:c>
      <x:c r="M10960" s="54">
        <x:f t="shared" si="2046"/>
        <x:v>7421.5878607714685</x:v>
      </x:c>
      <x:c r="N10960" s="54">
        <x:f t="shared" si="2047"/>
        <x:v>4.6538804588690752</x:v>
      </x:c>
      <x:c r="O10960" s="55">
        <x:f t="shared" si="2048"/>
        <x:v>179704</x:v>
      </x:c>
      <x:c r="P10960" s="55">
        <x:f t="shared" si="2049"/>
        <x:v>22880</x:v>
      </x:c>
      <x:c r="Q10960" s="55">
        <x:f t="shared" si="2050"/>
        <x:v>141347.01147172687</x:v>
      </x:c>
      <x:c r="R10960" s="55">
        <x:f t="shared" si="2051"/>
        <x:v>-4523.0114717268734</x:v>
      </x:c>
      <x:c r="S10960" s="1" t="str">
        <x:f t="shared" si="2052"/>
        <x:v>NO</x:v>
      </x:c>
      <x:c r="T10960" s="1">
        <x:f t="shared" si="2053"/>
        <x:v>-9.9999999999999997E+98</x:v>
      </x:c>
    </x:row>
    <x:row r="10961">
      <x:c r="A10961" s="1"/>
      <x:c r="B10961" s="1"/>
      <x:c r="C10961" s="1"/>
      <x:c r="D10961" s="1"/>
      <x:c r="E10961" s="1"/>
      <x:c r="F10961" s="1"/>
      <x:c r="G10961" s="1"/>
      <x:c r="H10961" s="1"/>
      <x:c r="I10961" s="53">
        <x:f t="shared" si="2042"/>
        <x:v>16</x:v>
      </x:c>
      <x:c r="J10961" s="53">
        <x:f t="shared" si="2043"/>
        <x:v>16</x:v>
      </x:c>
      <x:c r="K10961" s="53">
        <x:f t="shared" si="2044"/>
        <x:v>3</x:v>
      </x:c>
      <x:c r="L10961" s="53">
        <x:f t="shared" si="2045"/>
        <x:v>35</x:v>
      </x:c>
      <x:c r="M10961" s="54">
        <x:f t="shared" si="2046"/>
        <x:v>7469.4498431933434</x:v>
      </x:c>
      <x:c r="N10961" s="54">
        <x:f t="shared" si="2047"/>
        <x:v>4.6871179466620436</x:v>
      </x:c>
      <x:c r="O10961" s="55">
        <x:f t="shared" si="2048"/>
        <x:v>182404</x:v>
      </x:c>
      <x:c r="P10961" s="55">
        <x:f t="shared" si="2049"/>
        <x:v>23760</x:v>
      </x:c>
      <x:c r="Q10961" s="55">
        <x:f t="shared" si="2050"/>
        <x:v>142177.94866655109</x:v>
      </x:c>
      <x:c r="R10961" s="55">
        <x:f t="shared" si="2051"/>
        <x:v>-3533.9486665510922</x:v>
      </x:c>
      <x:c r="S10961" s="1" t="str">
        <x:f t="shared" si="2052"/>
        <x:v>NO</x:v>
      </x:c>
      <x:c r="T10961" s="1">
        <x:f t="shared" si="2053"/>
        <x:v>-9.9999999999999997E+98</x:v>
      </x:c>
    </x:row>
    <x:row r="10962">
      <x:c r="A10962" s="1"/>
      <x:c r="B10962" s="1"/>
      <x:c r="C10962" s="1"/>
      <x:c r="D10962" s="1"/>
      <x:c r="E10962" s="1"/>
      <x:c r="F10962" s="1"/>
      <x:c r="G10962" s="1"/>
      <x:c r="H10962" s="1"/>
      <x:c r="I10962" s="53">
        <x:f t="shared" si="2042"/>
        <x:v>16</x:v>
      </x:c>
      <x:c r="J10962" s="53">
        <x:f t="shared" si="2043"/>
        <x:v>16</x:v>
      </x:c>
      <x:c r="K10962" s="53">
        <x:f t="shared" si="2044"/>
        <x:v>4</x:v>
      </x:c>
      <x:c r="L10962" s="53">
        <x:f t="shared" si="2045"/>
        <x:v>36</x:v>
      </x:c>
      <x:c r="M10962" s="54">
        <x:f t="shared" si="2046"/>
        <x:v>7518.4939589159994</x:v>
      </x:c>
      <x:c r="N10962" s="54">
        <x:f t="shared" si="2047"/>
        <x:v>4.7211763603583332</x:v>
      </x:c>
      <x:c r="O10962" s="55">
        <x:f t="shared" si="2048"/>
        <x:v>185104</x:v>
      </x:c>
      <x:c r="P10962" s="55">
        <x:f t="shared" si="2049"/>
        <x:v>24640</x:v>
      </x:c>
      <x:c r="Q10962" s="55">
        <x:f t="shared" si="2050"/>
        <x:v>143029.40900895832</x:v>
      </x:c>
      <x:c r="R10962" s="55">
        <x:f t="shared" si="2051"/>
        <x:v>-2565.4090089583187</x:v>
      </x:c>
      <x:c r="S10962" s="1" t="str">
        <x:f t="shared" si="2052"/>
        <x:v>NO</x:v>
      </x:c>
      <x:c r="T10962" s="1">
        <x:f t="shared" si="2053"/>
        <x:v>-9.9999999999999997E+98</x:v>
      </x:c>
    </x:row>
    <x:row r="10963">
      <x:c r="A10963" s="1"/>
      <x:c r="B10963" s="1"/>
      <x:c r="C10963" s="1"/>
      <x:c r="D10963" s="1"/>
      <x:c r="E10963" s="1"/>
      <x:c r="F10963" s="1"/>
      <x:c r="G10963" s="1"/>
      <x:c r="H10963" s="1"/>
      <x:c r="I10963" s="53">
        <x:f t="shared" si="2042"/>
        <x:v>16</x:v>
      </x:c>
      <x:c r="J10963" s="53">
        <x:f t="shared" si="2043"/>
        <x:v>16</x:v>
      </x:c>
      <x:c r="K10963" s="53">
        <x:f t="shared" si="2044"/>
        <x:v>5</x:v>
      </x:c>
      <x:c r="L10963" s="53">
        <x:f t="shared" si="2045"/>
        <x:v>37</x:v>
      </x:c>
      <x:c r="M10963" s="54">
        <x:f t="shared" si="2046"/>
        <x:v>7568.7422828372028</x:v>
      </x:c>
      <x:c r="N10963" s="54">
        <x:f t="shared" si="2047"/>
        <x:v>4.7560710297480577</x:v>
      </x:c>
      <x:c r="O10963" s="55">
        <x:f t="shared" si="2048"/>
        <x:v>187804</x:v>
      </x:c>
      <x:c r="P10963" s="55">
        <x:f t="shared" si="2049"/>
        <x:v>25520</x:v>
      </x:c>
      <x:c r="Q10963" s="55">
        <x:f t="shared" si="2050"/>
        <x:v>143901.77574370144</x:v>
      </x:c>
      <x:c r="R10963" s="55">
        <x:f t="shared" si="2051"/>
        <x:v>-1617.775743701437</x:v>
      </x:c>
      <x:c r="S10963" s="1" t="str">
        <x:f t="shared" si="2052"/>
        <x:v>NO</x:v>
      </x:c>
      <x:c r="T10963" s="1">
        <x:f t="shared" si="2053"/>
        <x:v>-9.9999999999999997E+98</x:v>
      </x:c>
    </x:row>
    <x:row r="10964">
      <x:c r="A10964" s="1"/>
      <x:c r="B10964" s="1"/>
      <x:c r="C10964" s="1"/>
      <x:c r="D10964" s="1"/>
      <x:c r="E10964" s="1"/>
      <x:c r="F10964" s="1"/>
      <x:c r="G10964" s="1"/>
      <x:c r="H10964" s="1"/>
      <x:c r="I10964" s="53">
        <x:f t="shared" si="2042"/>
        <x:v>16</x:v>
      </x:c>
      <x:c r="J10964" s="53">
        <x:f t="shared" si="2043"/>
        <x:v>16</x:v>
      </x:c>
      <x:c r="K10964" s="53">
        <x:f t="shared" si="2044"/>
        <x:v>6</x:v>
      </x:c>
      <x:c r="L10964" s="53">
        <x:f t="shared" si="2045"/>
        <x:v>38</x:v>
      </x:c>
      <x:c r="M10964" s="54">
        <x:f t="shared" si="2046"/>
        <x:v>7620.2172570188359</x:v>
      </x:c>
      <x:c r="N10964" s="54">
        <x:f t="shared" si="2047"/>
        <x:v>4.7918175395964138</x:v>
      </x:c>
      <x:c r="O10964" s="55">
        <x:f t="shared" si="2048"/>
        <x:v>190504</x:v>
      </x:c>
      <x:c r="P10964" s="55">
        <x:f t="shared" si="2049"/>
        <x:v>26400</x:v>
      </x:c>
      <x:c r="Q10964" s="55">
        <x:f t="shared" si="2050"/>
        <x:v>144795.43848991033</x:v>
      </x:c>
      <x:c r="R10964" s="55">
        <x:f t="shared" si="2051"/>
        <x:v>-691.43848991033155</x:v>
      </x:c>
      <x:c r="S10964" s="1" t="str">
        <x:f t="shared" si="2052"/>
        <x:v>NO</x:v>
      </x:c>
      <x:c r="T10964" s="1">
        <x:f t="shared" si="2053"/>
        <x:v>-9.9999999999999997E+98</x:v>
      </x:c>
    </x:row>
    <x:row r="10965">
      <x:c r="A10965" s="1"/>
      <x:c r="B10965" s="1"/>
      <x:c r="C10965" s="1"/>
      <x:c r="D10965" s="1"/>
      <x:c r="E10965" s="1"/>
      <x:c r="F10965" s="1"/>
      <x:c r="G10965" s="1"/>
      <x:c r="H10965" s="1"/>
      <x:c r="I10965" s="53">
        <x:f t="shared" si="2042"/>
        <x:v>16</x:v>
      </x:c>
      <x:c r="J10965" s="53">
        <x:f t="shared" si="2043"/>
        <x:v>16</x:v>
      </x:c>
      <x:c r="K10965" s="53">
        <x:f t="shared" si="2044"/>
        <x:v>7</x:v>
      </x:c>
      <x:c r="L10965" s="53">
        <x:f t="shared" si="2045"/>
        <x:v>39</x:v>
      </x:c>
      <x:c r="M10965" s="54">
        <x:f t="shared" si="2046"/>
        <x:v>7672.9416964167967</x:v>
      </x:c>
      <x:c r="N10965" s="54">
        <x:f t="shared" si="2047"/>
        <x:v>4.8284317336227751</x:v>
      </x:c>
      <x:c r="O10965" s="55">
        <x:f t="shared" si="2048"/>
        <x:v>193204</x:v>
      </x:c>
      <x:c r="P10965" s="55">
        <x:f t="shared" si="2049"/>
        <x:v>27280</x:v>
      </x:c>
      <x:c r="Q10965" s="55">
        <x:f t="shared" si="2050"/>
        <x:v>145710.79334056939</x:v>
      </x:c>
      <x:c r="R10965" s="55">
        <x:f t="shared" si="2051"/>
        <x:v>213.20665943060885</x:v>
      </x:c>
      <x:c r="S10965" s="1" t="str">
        <x:f t="shared" si="2052"/>
        <x:v>NO</x:v>
      </x:c>
      <x:c r="T10965" s="1">
        <x:f t="shared" si="2053"/>
        <x:v>-9.9999999999999997E+98</x:v>
      </x:c>
    </x:row>
    <x:row r="10966">
      <x:c r="A10966" s="1"/>
      <x:c r="B10966" s="1"/>
      <x:c r="C10966" s="1"/>
      <x:c r="D10966" s="1"/>
      <x:c r="E10966" s="1"/>
      <x:c r="F10966" s="1"/>
      <x:c r="G10966" s="1"/>
      <x:c r="H10966" s="1"/>
      <x:c r="I10966" s="53">
        <x:f t="shared" si="2042"/>
        <x:v>16</x:v>
      </x:c>
      <x:c r="J10966" s="53">
        <x:f t="shared" si="2043"/>
        <x:v>16</x:v>
      </x:c>
      <x:c r="K10966" s="53">
        <x:f t="shared" si="2044"/>
        <x:v>8</x:v>
      </x:c>
      <x:c r="L10966" s="53">
        <x:f t="shared" si="2045"/>
        <x:v>40</x:v>
      </x:c>
      <x:c r="M10966" s="54">
        <x:f t="shared" si="2046"/>
        <x:v>7726.9387946967763</x:v>
      </x:c>
      <x:c r="N10966" s="54">
        <x:f t="shared" si="2047"/>
        <x:v>4.8659297185394284</x:v>
      </x:c>
      <x:c r="O10966" s="55">
        <x:f t="shared" si="2048"/>
        <x:v>195904</x:v>
      </x:c>
      <x:c r="P10966" s="55">
        <x:f t="shared" si="2049"/>
        <x:v>28160</x:v>
      </x:c>
      <x:c r="Q10966" s="55">
        <x:f t="shared" si="2050"/>
        <x:v>146648.24296348571</x:v>
      </x:c>
      <x:c r="R10966" s="55">
        <x:f t="shared" si="2051"/>
        <x:v>1095.7570365142892</x:v>
      </x:c>
      <x:c r="S10966" s="1" t="str">
        <x:f t="shared" si="2052"/>
        <x:v>NO</x:v>
      </x:c>
      <x:c r="T10966" s="1">
        <x:f t="shared" si="2053"/>
        <x:v>-9.9999999999999997E+98</x:v>
      </x:c>
    </x:row>
    <x:row r="10967">
      <x:c r="A10967" s="1"/>
      <x:c r="B10967" s="1"/>
      <x:c r="C10967" s="1"/>
      <x:c r="D10967" s="1"/>
      <x:c r="E10967" s="1"/>
      <x:c r="F10967" s="1"/>
      <x:c r="G10967" s="1"/>
      <x:c r="H10967" s="1"/>
      <x:c r="I10967" s="53">
        <x:f t="shared" si="2042"/>
        <x:v>16</x:v>
      </x:c>
      <x:c r="J10967" s="53">
        <x:f t="shared" si="2043"/>
        <x:v>16</x:v>
      </x:c>
      <x:c r="K10967" s="53">
        <x:f t="shared" si="2044"/>
        <x:v>9</x:v>
      </x:c>
      <x:c r="L10967" s="53">
        <x:f t="shared" si="2045"/>
        <x:v>41</x:v>
      </x:c>
      <x:c r="M10967" s="54">
        <x:f t="shared" si="2046"/>
        <x:v>7782.2321301371712</x:v>
      </x:c>
      <x:c r="N10967" s="54">
        <x:f t="shared" si="2047"/>
        <x:v>4.9043278681508138</x:v>
      </x:c>
      <x:c r="O10967" s="55">
        <x:f t="shared" si="2048"/>
        <x:v>198604</x:v>
      </x:c>
      <x:c r="P10967" s="55">
        <x:f t="shared" si="2049"/>
        <x:v>29040</x:v>
      </x:c>
      <x:c r="Q10967" s="55">
        <x:f t="shared" si="2050"/>
        <x:v>147608.19670377031</x:v>
      </x:c>
      <x:c r="R10967" s="55">
        <x:f t="shared" si="2051"/>
        <x:v>1955.8032962296857</x:v>
      </x:c>
      <x:c r="S10967" s="1" t="str">
        <x:f t="shared" si="2052"/>
        <x:v>NO</x:v>
      </x:c>
      <x:c r="T10967" s="1">
        <x:f t="shared" si="2053"/>
        <x:v>-9.9999999999999997E+98</x:v>
      </x:c>
    </x:row>
    <x:row r="10968">
      <x:c r="A10968" s="1"/>
      <x:c r="B10968" s="1"/>
      <x:c r="C10968" s="1"/>
      <x:c r="D10968" s="1"/>
      <x:c r="E10968" s="1"/>
      <x:c r="F10968" s="1"/>
      <x:c r="G10968" s="1"/>
      <x:c r="H10968" s="1"/>
      <x:c r="I10968" s="53">
        <x:f t="shared" si="2042"/>
        <x:v>16</x:v>
      </x:c>
      <x:c r="J10968" s="53">
        <x:f t="shared" si="2043"/>
        <x:v>16</x:v>
      </x:c>
      <x:c r="K10968" s="53">
        <x:f t="shared" si="2044"/>
        <x:v>10</x:v>
      </x:c>
      <x:c r="L10968" s="53">
        <x:f t="shared" si="2045"/>
        <x:v>42</x:v>
      </x:c>
      <x:c r="M10968" s="54">
        <x:f t="shared" si="2046"/>
        <x:v>7838.8456716203837</x:v>
      </x:c>
      <x:c r="N10968" s="54">
        <x:f t="shared" si="2047"/>
        <x:v>4.9436428275141555</x:v>
      </x:c>
      <x:c r="O10968" s="55">
        <x:f t="shared" si="2048"/>
        <x:v>201304</x:v>
      </x:c>
      <x:c r="P10968" s="55">
        <x:f t="shared" si="2049"/>
        <x:v>29920</x:v>
      </x:c>
      <x:c r="Q10968" s="55">
        <x:f t="shared" si="2050"/>
        <x:v>148591.07068785388</x:v>
      </x:c>
      <x:c r="R10968" s="55">
        <x:f t="shared" si="2051"/>
        <x:v>2792.9293121461233</x:v>
      </x:c>
      <x:c r="S10968" s="1" t="str">
        <x:f t="shared" si="2052"/>
        <x:v>NO</x:v>
      </x:c>
      <x:c r="T10968" s="1">
        <x:f t="shared" si="2053"/>
        <x:v>-9.9999999999999997E+98</x:v>
      </x:c>
    </x:row>
    <x:row r="10969">
      <x:c r="A10969" s="1"/>
      <x:c r="B10969" s="1"/>
      <x:c r="C10969" s="1"/>
      <x:c r="D10969" s="1"/>
      <x:c r="E10969" s="1"/>
      <x:c r="F10969" s="1"/>
      <x:c r="G10969" s="1"/>
      <x:c r="H10969" s="1"/>
      <x:c r="I10969" s="53">
        <x:f t="shared" si="2042"/>
        <x:v>16</x:v>
      </x:c>
      <x:c r="J10969" s="53">
        <x:f t="shared" si="2043"/>
        <x:v>16</x:v>
      </x:c>
      <x:c r="K10969" s="53">
        <x:f t="shared" si="2044"/>
        <x:v>11</x:v>
      </x:c>
      <x:c r="L10969" s="53">
        <x:f t="shared" si="2045"/>
        <x:v>43</x:v>
      </x:c>
      <x:c r="M10969" s="54">
        <x:f t="shared" si="2046"/>
        <x:v>7896.803784713823</x:v>
      </x:c>
      <x:c r="N10969" s="54">
        <x:f t="shared" si="2047"/>
        <x:v>4.9838915171623768</x:v>
      </x:c>
      <x:c r="O10969" s="55">
        <x:f t="shared" si="2048"/>
        <x:v>204004</x:v>
      </x:c>
      <x:c r="P10969" s="55">
        <x:f t="shared" si="2049"/>
        <x:v>30800</x:v>
      </x:c>
      <x:c r="Q10969" s="55">
        <x:f t="shared" si="2050"/>
        <x:v>149597.28792905941</x:v>
      </x:c>
      <x:c r="R10969" s="55">
        <x:f t="shared" si="2051"/>
        <x:v>3606.7120709405863</x:v>
      </x:c>
      <x:c r="S10969" s="1" t="str">
        <x:f t="shared" si="2052"/>
        <x:v>NO</x:v>
      </x:c>
      <x:c r="T10969" s="1">
        <x:f t="shared" si="2053"/>
        <x:v>-9.9999999999999997E+98</x:v>
      </x:c>
    </x:row>
    <x:row r="10970">
      <x:c r="A10970" s="1"/>
      <x:c r="B10970" s="1"/>
      <x:c r="C10970" s="1"/>
      <x:c r="D10970" s="1"/>
      <x:c r="E10970" s="1"/>
      <x:c r="F10970" s="1"/>
      <x:c r="G10970" s="1"/>
      <x:c r="H10970" s="1"/>
      <x:c r="I10970" s="53">
        <x:f t="shared" si="2042"/>
        <x:v>16</x:v>
      </x:c>
      <x:c r="J10970" s="53">
        <x:f t="shared" si="2043"/>
        <x:v>16</x:v>
      </x:c>
      <x:c r="K10970" s="53">
        <x:f t="shared" si="2044"/>
        <x:v>12</x:v>
      </x:c>
      <x:c r="L10970" s="53">
        <x:f t="shared" si="2045"/>
        <x:v>44</x:v>
      </x:c>
      <x:c r="M10970" s="54">
        <x:f t="shared" si="2046"/>
        <x:v>7956.131237841887</x:v>
      </x:c>
      <x:c r="N10970" s="54">
        <x:f t="shared" si="2047"/>
        <x:v>5.0250911373901994</x:v>
      </x:c>
      <x:c r="O10970" s="55">
        <x:f t="shared" si="2048"/>
        <x:v>206704</x:v>
      </x:c>
      <x:c r="P10970" s="55">
        <x:f t="shared" si="2049"/>
        <x:v>31680</x:v>
      </x:c>
      <x:c r="Q10970" s="55">
        <x:f t="shared" si="2050"/>
        <x:v>150627.27843475499</x:v>
      </x:c>
      <x:c r="R10970" s="55">
        <x:f t="shared" si="2051"/>
        <x:v>4396.7215652450104</x:v>
      </x:c>
      <x:c r="S10970" s="1" t="str">
        <x:f t="shared" si="2052"/>
        <x:v>NO</x:v>
      </x:c>
      <x:c r="T10970" s="1">
        <x:f t="shared" si="2053"/>
        <x:v>-9.9999999999999997E+98</x:v>
      </x:c>
    </x:row>
    <x:row r="10971">
      <x:c r="A10971" s="1"/>
      <x:c r="B10971" s="1"/>
      <x:c r="C10971" s="1"/>
      <x:c r="D10971" s="1"/>
      <x:c r="E10971" s="1"/>
      <x:c r="F10971" s="1"/>
      <x:c r="G10971" s="1"/>
      <x:c r="H10971" s="1"/>
      <x:c r="I10971" s="53">
        <x:f t="shared" si="2042"/>
        <x:v>16</x:v>
      </x:c>
      <x:c r="J10971" s="53">
        <x:f t="shared" si="2043"/>
        <x:v>16</x:v>
      </x:c>
      <x:c r="K10971" s="53">
        <x:f t="shared" si="2044"/>
        <x:v>13</x:v>
      </x:c>
      <x:c r="L10971" s="53">
        <x:f t="shared" si="2045"/>
        <x:v>45</x:v>
      </x:c>
      <x:c r="M10971" s="54">
        <x:f t="shared" si="2046"/>
        <x:v>8016.853208550272</x:v>
      </x:c>
      <x:c r="N10971" s="54">
        <x:f t="shared" si="2047"/>
        <x:v>5.0672591726043557</x:v>
      </x:c>
      <x:c r="O10971" s="55">
        <x:f t="shared" si="2048"/>
        <x:v>209404</x:v>
      </x:c>
      <x:c r="P10971" s="55">
        <x:f t="shared" si="2049"/>
        <x:v>32560</x:v>
      </x:c>
      <x:c r="Q10971" s="55">
        <x:f t="shared" si="2050"/>
        <x:v>151681.47931510888</x:v>
      </x:c>
      <x:c r="R10971" s="55">
        <x:f t="shared" si="2051"/>
        <x:v>5162.5206848911184</x:v>
      </x:c>
      <x:c r="S10971" s="1" t="str">
        <x:f t="shared" si="2052"/>
        <x:v>NO</x:v>
      </x:c>
      <x:c r="T10971" s="1">
        <x:f t="shared" si="2053"/>
        <x:v>-9.9999999999999997E+98</x:v>
      </x:c>
    </x:row>
    <x:row r="10972">
      <x:c r="A10972" s="1"/>
      <x:c r="B10972" s="1"/>
      <x:c r="C10972" s="1"/>
      <x:c r="D10972" s="1"/>
      <x:c r="E10972" s="1"/>
      <x:c r="F10972" s="1"/>
      <x:c r="G10972" s="1"/>
      <x:c r="H10972" s="1"/>
      <x:c r="I10972" s="53">
        <x:f t="shared" si="2042"/>
        <x:v>16</x:v>
      </x:c>
      <x:c r="J10972" s="53">
        <x:f t="shared" si="2043"/>
        <x:v>16</x:v>
      </x:c>
      <x:c r="K10972" s="53">
        <x:f t="shared" si="2044"/>
        <x:v>14</x:v>
      </x:c>
      <x:c r="L10972" s="53">
        <x:f t="shared" si="2045"/>
        <x:v>46</x:v>
      </x:c>
      <x:c r="M10972" s="54">
        <x:f t="shared" si="2046"/>
        <x:v>8078.9952898639331</x:v>
      </x:c>
      <x:c r="N10972" s="54">
        <x:f t="shared" si="2047"/>
        <x:v>5.110413395738842</x:v>
      </x:c>
      <x:c r="O10972" s="55">
        <x:f t="shared" si="2048"/>
        <x:v>212104</x:v>
      </x:c>
      <x:c r="P10972" s="55">
        <x:f t="shared" si="2049"/>
        <x:v>33440</x:v>
      </x:c>
      <x:c r="Q10972" s="55">
        <x:f t="shared" si="2050"/>
        <x:v>152760.33489347104</x:v>
      </x:c>
      <x:c r="R10972" s="55">
        <x:f t="shared" si="2051"/>
        <x:v>5903.6651065289625</x:v>
      </x:c>
      <x:c r="S10972" s="1" t="str">
        <x:f t="shared" si="2052"/>
        <x:v>NO</x:v>
      </x:c>
      <x:c r="T10972" s="1">
        <x:f t="shared" si="2053"/>
        <x:v>-9.9999999999999997E+98</x:v>
      </x:c>
    </x:row>
    <x:row r="10973">
      <x:c r="A10973" s="1"/>
      <x:c r="B10973" s="1"/>
      <x:c r="C10973" s="1"/>
      <x:c r="D10973" s="1"/>
      <x:c r="E10973" s="1"/>
      <x:c r="F10973" s="1"/>
      <x:c r="G10973" s="1"/>
      <x:c r="H10973" s="1"/>
      <x:c r="I10973" s="53">
        <x:f t="shared" si="2042"/>
        <x:v>16</x:v>
      </x:c>
      <x:c r="J10973" s="53">
        <x:f t="shared" si="2043"/>
        <x:v>16</x:v>
      </x:c>
      <x:c r="K10973" s="53">
        <x:f t="shared" si="2044"/>
        <x:v>15</x:v>
      </x:c>
      <x:c r="L10973" s="53">
        <x:f t="shared" si="2045"/>
        <x:v>47</x:v>
      </x:c>
      <x:c r="M10973" s="54">
        <x:f t="shared" si="2046"/>
        <x:v>8142.5834967400788</x:v>
      </x:c>
      <x:c r="N10973" s="54">
        <x:f t="shared" si="2047"/>
        <x:v>5.1545718727361658</x:v>
      </x:c>
      <x:c r="O10973" s="55">
        <x:f t="shared" si="2048"/>
        <x:v>214804</x:v>
      </x:c>
      <x:c r="P10973" s="55">
        <x:f t="shared" si="2049"/>
        <x:v>34320</x:v>
      </x:c>
      <x:c r="Q10973" s="55">
        <x:f t="shared" si="2050"/>
        <x:v>153864.29681840414</x:v>
      </x:c>
      <x:c r="R10973" s="55">
        <x:f t="shared" si="2051"/>
        <x:v>6619.7031815958617</x:v>
      </x:c>
      <x:c r="S10973" s="1" t="str">
        <x:f t="shared" si="2052"/>
        <x:v>NO</x:v>
      </x:c>
      <x:c r="T10973" s="1">
        <x:f t="shared" si="2053"/>
        <x:v>-9.9999999999999997E+98</x:v>
      </x:c>
    </x:row>
    <x:row r="10974">
      <x:c r="A10974" s="1"/>
      <x:c r="B10974" s="1"/>
      <x:c r="C10974" s="1"/>
      <x:c r="D10974" s="1"/>
      <x:c r="E10974" s="1"/>
      <x:c r="F10974" s="1"/>
      <x:c r="G10974" s="1"/>
      <x:c r="H10974" s="1"/>
      <x:c r="I10974" s="53">
        <x:f t="shared" si="2042"/>
        <x:v>16</x:v>
      </x:c>
      <x:c r="J10974" s="53">
        <x:f t="shared" si="2043"/>
        <x:v>16</x:v>
      </x:c>
      <x:c r="K10974" s="53">
        <x:f t="shared" si="2044"/>
        <x:v>16</x:v>
      </x:c>
      <x:c r="L10974" s="53">
        <x:f t="shared" si="2045"/>
        <x:v>48</x:v>
      </x:c>
      <x:c r="M10974" s="54">
        <x:f t="shared" si="2046"/>
        <x:v>8207.6442726175683</x:v>
      </x:c>
      <x:c r="N10974" s="54">
        <x:f t="shared" si="2047"/>
        <x:v>5.1997529670955336</x:v>
      </x:c>
      <x:c r="O10974" s="55">
        <x:f t="shared" si="2048"/>
        <x:v>217504</x:v>
      </x:c>
      <x:c r="P10974" s="55">
        <x:f t="shared" si="2049"/>
        <x:v>35200</x:v>
      </x:c>
      <x:c r="Q10974" s="55">
        <x:f t="shared" si="2050"/>
        <x:v>154993.82417738833</x:v>
      </x:c>
      <x:c r="R10974" s="55">
        <x:f t="shared" si="2051"/>
        <x:v>7310.1758226116654</x:v>
      </x:c>
      <x:c r="S10974" s="1" t="str">
        <x:f t="shared" si="2052"/>
        <x:v>NO</x:v>
      </x:c>
      <x:c r="T10974" s="1">
        <x:f t="shared" si="2053"/>
        <x:v>-9.9999999999999997E+98</x:v>
      </x:c>
    </x:row>
    <x:row r="10975">
      <x:c r="A10975" s="1"/>
      <x:c r="B10975" s="1"/>
      <x:c r="C10975" s="1"/>
      <x:c r="D10975" s="1"/>
      <x:c r="E10975" s="1"/>
      <x:c r="F10975" s="1"/>
      <x:c r="G10975" s="1"/>
      <x:c r="H10975" s="1"/>
      <x:c r="I10975" s="53">
        <x:f t="shared" si="2042"/>
        <x:v>16</x:v>
      </x:c>
      <x:c r="J10975" s="53">
        <x:f t="shared" si="2043"/>
        <x:v>16</x:v>
      </x:c>
      <x:c r="K10975" s="53">
        <x:f t="shared" si="2044"/>
        <x:v>17</x:v>
      </x:c>
      <x:c r="L10975" s="53">
        <x:f t="shared" si="2045"/>
        <x:v>49</x:v>
      </x:c>
      <x:c r="M10975" s="54">
        <x:f t="shared" si="2046"/>
        <x:v>8274.2044960641088</x:v>
      </x:c>
      <x:c r="N10975" s="54">
        <x:f t="shared" si="2047"/>
        <x:v>5.2459753444889641</x:v>
      </x:c>
      <x:c r="O10975" s="55">
        <x:f t="shared" si="2048"/>
        <x:v>220204</x:v>
      </x:c>
      <x:c r="P10975" s="55">
        <x:f t="shared" si="2049"/>
        <x:v>36080</x:v>
      </x:c>
      <x:c r="Q10975" s="55">
        <x:f t="shared" si="2050"/>
        <x:v>156149.3836122241</x:v>
      </x:c>
      <x:c r="R10975" s="55">
        <x:f t="shared" si="2051"/>
        <x:v>7974.6163877758954</x:v>
      </x:c>
      <x:c r="S10975" s="1" t="str">
        <x:f t="shared" si="2052"/>
        <x:v>NO</x:v>
      </x:c>
      <x:c r="T10975" s="1">
        <x:f t="shared" si="2053"/>
        <x:v>-9.9999999999999997E+98</x:v>
      </x:c>
    </x:row>
    <x:row r="10976">
      <x:c r="A10976" s="1"/>
      <x:c r="B10976" s="1"/>
      <x:c r="C10976" s="1"/>
      <x:c r="D10976" s="1"/>
      <x:c r="E10976" s="1"/>
      <x:c r="F10976" s="1"/>
      <x:c r="G10976" s="1"/>
      <x:c r="H10976" s="1"/>
      <x:c r="I10976" s="53">
        <x:f t="shared" si="2042"/>
        <x:v>16</x:v>
      </x:c>
      <x:c r="J10976" s="53">
        <x:f t="shared" si="2043"/>
        <x:v>16</x:v>
      </x:c>
      <x:c r="K10976" s="53">
        <x:f t="shared" si="2044"/>
        <x:v>18</x:v>
      </x:c>
      <x:c r="L10976" s="53">
        <x:f t="shared" si="2045"/>
        <x:v>50</x:v>
      </x:c>
      <x:c r="M10976" s="54">
        <x:f t="shared" si="2046"/>
        <x:v>8342.2914875226961</x:v>
      </x:c>
      <x:c r="N10976" s="54">
        <x:f t="shared" si="2047"/>
        <x:v>5.2932579774463164</x:v>
      </x:c>
      <x:c r="O10976" s="55">
        <x:f t="shared" si="2048"/>
        <x:v>222904</x:v>
      </x:c>
      <x:c r="P10976" s="55">
        <x:f t="shared" si="2049"/>
        <x:v>36960</x:v>
      </x:c>
      <x:c r="Q10976" s="55">
        <x:f t="shared" si="2050"/>
        <x:v>157331.44943615791</x:v>
      </x:c>
      <x:c r="R10976" s="55">
        <x:f t="shared" si="2051"/>
        <x:v>8612.5505638420873</x:v>
      </x:c>
      <x:c r="S10976" s="1" t="str">
        <x:f t="shared" si="2052"/>
        <x:v>NO</x:v>
      </x:c>
      <x:c r="T10976" s="1">
        <x:f t="shared" si="2053"/>
        <x:v>-9.9999999999999997E+98</x:v>
      </x:c>
    </x:row>
    <x:row r="10977">
      <x:c r="A10977" s="1"/>
      <x:c r="B10977" s="1"/>
      <x:c r="C10977" s="1"/>
      <x:c r="D10977" s="1"/>
      <x:c r="E10977" s="1"/>
      <x:c r="F10977" s="1"/>
      <x:c r="G10977" s="1"/>
      <x:c r="H10977" s="1"/>
      <x:c r="I10977" s="53">
        <x:f t="shared" si="2042"/>
        <x:v>16</x:v>
      </x:c>
      <x:c r="J10977" s="53">
        <x:f t="shared" si="2043"/>
        <x:v>16</x:v>
      </x:c>
      <x:c r="K10977" s="53">
        <x:f t="shared" si="2044"/>
        <x:v>19</x:v>
      </x:c>
      <x:c r="L10977" s="53">
        <x:f t="shared" si="2045"/>
        <x:v>51</x:v>
      </x:c>
      <x:c r="M10977" s="54">
        <x:f t="shared" si="2046"/>
        <x:v>8411.9330161587168</x:v>
      </x:c>
      <x:c r="N10977" s="54">
        <x:f t="shared" si="2047"/>
        <x:v>5.3416201501102201</x:v>
      </x:c>
      <x:c r="O10977" s="55">
        <x:f t="shared" si="2048"/>
        <x:v>225604</x:v>
      </x:c>
      <x:c r="P10977" s="55">
        <x:f t="shared" si="2049"/>
        <x:v>37840</x:v>
      </x:c>
      <x:c r="Q10977" s="55">
        <x:f t="shared" si="2050"/>
        <x:v>158540.5037527555</x:v>
      </x:c>
      <x:c r="R10977" s="55">
        <x:f t="shared" si="2051"/>
        <x:v>9223.496247244504</x:v>
      </x:c>
      <x:c r="S10977" s="1" t="str">
        <x:f t="shared" si="2052"/>
        <x:v>NO</x:v>
      </x:c>
      <x:c r="T10977" s="1">
        <x:f t="shared" si="2053"/>
        <x:v>-9.9999999999999997E+98</x:v>
      </x:c>
    </x:row>
    <x:row r="10978">
      <x:c r="A10978" s="1"/>
      <x:c r="B10978" s="1"/>
      <x:c r="C10978" s="1"/>
      <x:c r="D10978" s="1"/>
      <x:c r="E10978" s="1"/>
      <x:c r="F10978" s="1"/>
      <x:c r="G10978" s="1"/>
      <x:c r="H10978" s="1"/>
      <x:c r="I10978" s="53">
        <x:f t="shared" si="2042"/>
        <x:v>16</x:v>
      </x:c>
      <x:c r="J10978" s="53">
        <x:f t="shared" si="2043"/>
        <x:v>16</x:v>
      </x:c>
      <x:c r="K10978" s="53">
        <x:f t="shared" si="2044"/>
        <x:v>20</x:v>
      </x:c>
      <x:c r="L10978" s="53">
        <x:f t="shared" si="2045"/>
        <x:v>52</x:v>
      </x:c>
      <x:c r="M10978" s="54">
        <x:f t="shared" si="2046"/>
        <x:v>8483.1573068091948</x:v>
      </x:c>
      <x:c r="N10978" s="54">
        <x:f t="shared" si="2047"/>
        <x:v>5.3910814630619406</x:v>
      </x:c>
      <x:c r="O10978" s="55">
        <x:f t="shared" si="2048"/>
        <x:v>228304</x:v>
      </x:c>
      <x:c r="P10978" s="55">
        <x:f t="shared" si="2049"/>
        <x:v>38720</x:v>
      </x:c>
      <x:c r="Q10978" s="55">
        <x:f t="shared" si="2050"/>
        <x:v>159777.0365765485</x:v>
      </x:c>
      <x:c r="R10978" s="55">
        <x:f t="shared" si="2051"/>
        <x:v>9806.9634234514961</x:v>
      </x:c>
      <x:c r="S10978" s="1" t="str">
        <x:f t="shared" si="2052"/>
        <x:v>NO</x:v>
      </x:c>
      <x:c r="T10978" s="1">
        <x:f t="shared" si="2053"/>
        <x:v>-9.9999999999999997E+98</x:v>
      </x:c>
    </x:row>
    <x:row r="10979">
      <x:c r="A10979" s="1"/>
      <x:c r="B10979" s="1"/>
      <x:c r="C10979" s="1"/>
      <x:c r="D10979" s="1"/>
      <x:c r="E10979" s="1"/>
      <x:c r="F10979" s="1"/>
      <x:c r="G10979" s="1"/>
      <x:c r="H10979" s="1"/>
      <x:c r="I10979" s="53">
        <x:f t="shared" si="2042"/>
        <x:v>16</x:v>
      </x:c>
      <x:c r="J10979" s="53">
        <x:f t="shared" si="2043"/>
        <x:v>16</x:v>
      </x:c>
      <x:c r="K10979" s="53">
        <x:f t="shared" si="2044"/>
        <x:v>21</x:v>
      </x:c>
      <x:c r="L10979" s="53">
        <x:f t="shared" si="2045"/>
        <x:v>53</x:v>
      </x:c>
      <x:c r="M10979" s="54">
        <x:f t="shared" si="2046"/>
        <x:v>8555.9930470356376</x:v>
      </x:c>
      <x:c r="N10979" s="54">
        <x:f t="shared" si="2047"/>
        <x:v>5.4416618382191926</x:v>
      </x:c>
      <x:c r="O10979" s="55">
        <x:f t="shared" si="2048"/>
        <x:v>231004</x:v>
      </x:c>
      <x:c r="P10979" s="55">
        <x:f t="shared" si="2049"/>
        <x:v>39600</x:v>
      </x:c>
      <x:c r="Q10979" s="55">
        <x:f t="shared" si="2050"/>
        <x:v>161041.54595547981</x:v>
      </x:c>
      <x:c r="R10979" s="55">
        <x:f t="shared" si="2051"/>
        <x:v>10362.454044520186</x:v>
      </x:c>
      <x:c r="S10979" s="1" t="str">
        <x:f t="shared" si="2052"/>
        <x:v>NO</x:v>
      </x:c>
      <x:c r="T10979" s="1">
        <x:f t="shared" si="2053"/>
        <x:v>-9.9999999999999997E+98</x:v>
      </x:c>
    </x:row>
    <x:row r="10980">
      <x:c r="A10980" s="1"/>
      <x:c r="B10980" s="1"/>
      <x:c r="C10980" s="1"/>
      <x:c r="D10980" s="1"/>
      <x:c r="E10980" s="1"/>
      <x:c r="F10980" s="1"/>
      <x:c r="G10980" s="1"/>
      <x:c r="H10980" s="1"/>
      <x:c r="I10980" s="53">
        <x:f t="shared" si="2042"/>
        <x:v>16</x:v>
      </x:c>
      <x:c r="J10980" s="53">
        <x:f t="shared" si="2043"/>
        <x:v>16</x:v>
      </x:c>
      <x:c r="K10980" s="53">
        <x:f t="shared" si="2044"/>
        <x:v>22</x:v>
      </x:c>
      <x:c r="L10980" s="53">
        <x:f t="shared" si="2045"/>
        <x:v>54</x:v>
      </x:c>
      <x:c r="M10980" s="54">
        <x:f t="shared" si="2046"/>
        <x:v>8630.469394282034</x:v>
      </x:c>
      <x:c r="N10980" s="54">
        <x:f t="shared" si="2047"/>
        <x:v>5.4933815238069679</x:v>
      </x:c>
      <x:c r="O10980" s="55">
        <x:f t="shared" si="2048"/>
        <x:v>233704</x:v>
      </x:c>
      <x:c r="P10980" s="55">
        <x:f t="shared" si="2049"/>
        <x:v>40480</x:v>
      </x:c>
      <x:c r="Q10980" s="55">
        <x:f t="shared" si="2050"/>
        <x:v>162334.53809517421</x:v>
      </x:c>
      <x:c r="R10980" s="55">
        <x:f t="shared" si="2051"/>
        <x:v>10889.461904825788</x:v>
      </x:c>
      <x:c r="S10980" s="1" t="str">
        <x:f t="shared" si="2052"/>
        <x:v>NO</x:v>
      </x:c>
      <x:c r="T10980" s="1">
        <x:f t="shared" si="2053"/>
        <x:v>-9.9999999999999997E+98</x:v>
      </x:c>
    </x:row>
    <x:row r="10981">
      <x:c r="A10981" s="1"/>
      <x:c r="B10981" s="1"/>
      <x:c r="C10981" s="1"/>
      <x:c r="D10981" s="1"/>
      <x:c r="E10981" s="1"/>
      <x:c r="F10981" s="1"/>
      <x:c r="G10981" s="1"/>
      <x:c r="H10981" s="1"/>
      <x:c r="I10981" s="53">
        <x:f t="shared" si="2042"/>
        <x:v>16</x:v>
      </x:c>
      <x:c r="J10981" s="53">
        <x:f t="shared" si="2043"/>
        <x:v>16</x:v>
      </x:c>
      <x:c r="K10981" s="53">
        <x:f t="shared" si="2044"/>
        <x:v>23</x:v>
      </x:c>
      <x:c r="L10981" s="53">
        <x:f t="shared" si="2045"/>
        <x:v>55</x:v>
      </x:c>
      <x:c r="M10981" s="54">
        <x:f t="shared" si="2046"/>
        <x:v>8706.6159831394707</x:v>
      </x:c>
      <x:c r="N10981" s="54">
        <x:f t="shared" si="2047"/>
        <x:v>5.5462610994024102</x:v>
      </x:c>
      <x:c r="O10981" s="55">
        <x:f t="shared" si="2048"/>
        <x:v>236404</x:v>
      </x:c>
      <x:c r="P10981" s="55">
        <x:f t="shared" si="2049"/>
        <x:v>41360</x:v>
      </x:c>
      <x:c r="Q10981" s="55">
        <x:f t="shared" si="2050"/>
        <x:v>163656.52748506024</x:v>
      </x:c>
      <x:c r="R10981" s="55">
        <x:f t="shared" si="2051"/>
        <x:v>11387.472514939756</x:v>
      </x:c>
      <x:c r="S10981" s="1" t="str">
        <x:f t="shared" si="2052"/>
        <x:v>NO</x:v>
      </x:c>
      <x:c r="T10981" s="1">
        <x:f t="shared" si="2053"/>
        <x:v>-9.9999999999999997E+98</x:v>
      </x:c>
    </x:row>
    <x:row r="10982">
      <x:c r="A10982" s="1"/>
      <x:c r="B10982" s="1"/>
      <x:c r="C10982" s="1"/>
      <x:c r="D10982" s="1"/>
      <x:c r="E10982" s="1"/>
      <x:c r="F10982" s="1"/>
      <x:c r="G10982" s="1"/>
      <x:c r="H10982" s="1"/>
      <x:c r="I10982" s="53">
        <x:f t="shared" si="2042"/>
        <x:v>16</x:v>
      </x:c>
      <x:c r="J10982" s="53">
        <x:f t="shared" si="2043"/>
        <x:v>16</x:v>
      </x:c>
      <x:c r="K10982" s="53">
        <x:f t="shared" si="2044"/>
        <x:v>24</x:v>
      </x:c>
      <x:c r="L10982" s="53">
        <x:f t="shared" si="2045"/>
        <x:v>56</x:v>
      </x:c>
      <x:c r="M10982" s="54">
        <x:f t="shared" si="2046"/>
        <x:v>8784.4629327189668</x:v>
      </x:c>
      <x:c r="N10982" s="54">
        <x:f t="shared" si="2047"/>
        <x:v>5.6003214810548378</x:v>
      </x:c>
      <x:c r="O10982" s="55">
        <x:f t="shared" si="2048"/>
        <x:v>239104</x:v>
      </x:c>
      <x:c r="P10982" s="55">
        <x:f t="shared" si="2049"/>
        <x:v>42240</x:v>
      </x:c>
      <x:c r="Q10982" s="55">
        <x:f t="shared" si="2050"/>
        <x:v>165008.03702637096</x:v>
      </x:c>
      <x:c r="R10982" s="55">
        <x:f t="shared" si="2051"/>
        <x:v>11855.962973629037</x:v>
      </x:c>
      <x:c r="S10982" s="1" t="str">
        <x:f t="shared" si="2052"/>
        <x:v>NO</x:v>
      </x:c>
      <x:c r="T10982" s="1">
        <x:f t="shared" si="2053"/>
        <x:v>-9.9999999999999997E+98</x:v>
      </x:c>
    </x:row>
    <x:row r="10983">
      <x:c r="A10983" s="1"/>
      <x:c r="B10983" s="1"/>
      <x:c r="C10983" s="1"/>
      <x:c r="D10983" s="1"/>
      <x:c r="E10983" s="1"/>
      <x:c r="F10983" s="1"/>
      <x:c r="G10983" s="1"/>
      <x:c r="H10983" s="1"/>
      <x:c r="I10983" s="53">
        <x:f t="shared" si="2042"/>
        <x:v>16</x:v>
      </x:c>
      <x:c r="J10983" s="53">
        <x:f t="shared" si="2043"/>
        <x:v>16</x:v>
      </x:c>
      <x:c r="K10983" s="53">
        <x:f t="shared" si="2044"/>
        <x:v>25</x:v>
      </x:c>
      <x:c r="L10983" s="53">
        <x:f t="shared" si="2045"/>
        <x:v>57</x:v>
      </x:c>
      <x:c r="M10983" s="54">
        <x:f t="shared" si="2046"/>
        <x:v>8864.0408541340639</x:v>
      </x:c>
      <x:c r="N10983" s="54">
        <x:f t="shared" si="2047"/>
        <x:v>5.6555839264819889</x:v>
      </x:c>
      <x:c r="O10983" s="55">
        <x:f t="shared" si="2048"/>
        <x:v>241804</x:v>
      </x:c>
      <x:c r="P10983" s="55">
        <x:f t="shared" si="2049"/>
        <x:v>43120</x:v>
      </x:c>
      <x:c r="Q10983" s="55">
        <x:f t="shared" si="2050"/>
        <x:v>166389.59816204972</x:v>
      </x:c>
      <x:c r="R10983" s="55">
        <x:f t="shared" si="2051"/>
        <x:v>12294.401837950281</x:v>
      </x:c>
      <x:c r="S10983" s="1" t="str">
        <x:f t="shared" si="2052"/>
        <x:v>NO</x:v>
      </x:c>
      <x:c r="T10983" s="1">
        <x:f t="shared" si="2053"/>
        <x:v>-9.9999999999999997E+98</x:v>
      </x:c>
    </x:row>
    <x:row r="10984">
      <x:c r="A10984" s="1"/>
      <x:c r="B10984" s="1"/>
      <x:c r="C10984" s="1"/>
      <x:c r="D10984" s="1"/>
      <x:c r="E10984" s="1"/>
      <x:c r="F10984" s="1"/>
      <x:c r="G10984" s="1"/>
      <x:c r="H10984" s="1"/>
      <x:c r="I10984" s="53">
        <x:f t="shared" si="2042"/>
        <x:v>16</x:v>
      </x:c>
      <x:c r="J10984" s="53">
        <x:f t="shared" si="2043"/>
        <x:v>16</x:v>
      </x:c>
      <x:c r="K10984" s="53">
        <x:f t="shared" si="2044"/>
        <x:v>26</x:v>
      </x:c>
      <x:c r="L10984" s="53">
        <x:f t="shared" si="2045"/>
        <x:v>58</x:v>
      </x:c>
      <x:c r="M10984" s="54">
        <x:f t="shared" si="2046"/>
        <x:v>8945.3808580947825</x:v>
      </x:c>
      <x:c r="N10984" s="54">
        <x:f t="shared" si="2047"/>
        <x:v>5.7120700403435993</x:v>
      </x:c>
      <x:c r="O10984" s="55">
        <x:f t="shared" si="2048"/>
        <x:v>244504</x:v>
      </x:c>
      <x:c r="P10984" s="55">
        <x:f t="shared" si="2049"/>
        <x:v>44000</x:v>
      </x:c>
      <x:c r="Q10984" s="55">
        <x:f t="shared" si="2050"/>
        <x:v>167801.75100858998</x:v>
      </x:c>
      <x:c r="R10984" s="55">
        <x:f t="shared" si="2051"/>
        <x:v>12702.248991410015</x:v>
      </x:c>
      <x:c r="S10984" s="1" t="str">
        <x:f t="shared" si="2052"/>
        <x:v>NO</x:v>
      </x:c>
      <x:c r="T10984" s="1">
        <x:f t="shared" si="2053"/>
        <x:v>-9.9999999999999997E+98</x:v>
      </x:c>
    </x:row>
    <x:row r="10985">
      <x:c r="A10985" s="1"/>
      <x:c r="B10985" s="1"/>
      <x:c r="C10985" s="1"/>
      <x:c r="D10985" s="1"/>
      <x:c r="E10985" s="1"/>
      <x:c r="F10985" s="1"/>
      <x:c r="G10985" s="1"/>
      <x:c r="H10985" s="1"/>
      <x:c r="I10985" s="53">
        <x:f t="shared" si="2042"/>
        <x:v>16</x:v>
      </x:c>
      <x:c r="J10985" s="53">
        <x:f t="shared" si="2043"/>
        <x:v>16</x:v>
      </x:c>
      <x:c r="K10985" s="53">
        <x:f t="shared" si="2044"/>
        <x:v>27</x:v>
      </x:c>
      <x:c r="L10985" s="53">
        <x:f t="shared" si="2045"/>
        <x:v>59</x:v>
      </x:c>
      <x:c r="M10985" s="54">
        <x:f t="shared" si="2046"/>
        <x:v>9028.5145626145386</x:v>
      </x:c>
      <x:c r="N10985" s="54">
        <x:f t="shared" si="2047"/>
        <x:v>5.76980177959343</x:v>
      </x:c>
      <x:c r="O10985" s="55">
        <x:f t="shared" si="2048"/>
        <x:v>247204</x:v>
      </x:c>
      <x:c r="P10985" s="55">
        <x:f t="shared" si="2049"/>
        <x:v>44880</x:v>
      </x:c>
      <x:c r="Q10985" s="55">
        <x:f t="shared" si="2050"/>
        <x:v>169245.04448983574</x:v>
      </x:c>
      <x:c r="R10985" s="55">
        <x:f t="shared" si="2051"/>
        <x:v>13078.955510164262</x:v>
      </x:c>
      <x:c r="S10985" s="1" t="str">
        <x:f t="shared" si="2052"/>
        <x:v>NO</x:v>
      </x:c>
      <x:c r="T10985" s="1">
        <x:f t="shared" si="2053"/>
        <x:v>-9.9999999999999997E+98</x:v>
      </x:c>
    </x:row>
    <x:row r="10986">
      <x:c r="A10986" s="1"/>
      <x:c r="B10986" s="1"/>
      <x:c r="C10986" s="1"/>
      <x:c r="D10986" s="1"/>
      <x:c r="E10986" s="1"/>
      <x:c r="F10986" s="1"/>
      <x:c r="G10986" s="1"/>
      <x:c r="H10986" s="1"/>
      <x:c r="I10986" s="53">
        <x:f t="shared" si="2042"/>
        <x:v>16</x:v>
      </x:c>
      <x:c r="J10986" s="53">
        <x:f t="shared" si="2043"/>
        <x:v>16</x:v>
      </x:c>
      <x:c r="K10986" s="53">
        <x:f t="shared" si="2044"/>
        <x:v>28</x:v>
      </x:c>
      <x:c r="L10986" s="53">
        <x:f t="shared" si="2045"/>
        <x:v>60</x:v>
      </x:c>
      <x:c r="M10986" s="54">
        <x:f t="shared" si="2046"/>
        <x:v>9113.4741008316923</x:v>
      </x:c>
      <x:c r="N10986" s="54">
        <x:f t="shared" si="2047"/>
        <x:v>5.8288014589108972</x:v>
      </x:c>
      <x:c r="O10986" s="55">
        <x:f t="shared" si="2048"/>
        <x:v>249904</x:v>
      </x:c>
      <x:c r="P10986" s="55">
        <x:f t="shared" si="2049"/>
        <x:v>45760</x:v>
      </x:c>
      <x:c r="Q10986" s="55">
        <x:f t="shared" si="2050"/>
        <x:v>170720.03647277242</x:v>
      </x:c>
      <x:c r="R10986" s="55">
        <x:f t="shared" si="2051"/>
        <x:v>13423.963527227577</x:v>
      </x:c>
      <x:c r="S10986" s="1" t="str">
        <x:f t="shared" si="2052"/>
        <x:v>NO</x:v>
      </x:c>
      <x:c r="T10986" s="1">
        <x:f t="shared" si="2053"/>
        <x:v>-9.9999999999999997E+98</x:v>
      </x:c>
    </x:row>
    <x:row r="10987">
      <x:c r="A10987" s="1"/>
      <x:c r="B10987" s="1"/>
      <x:c r="C10987" s="1"/>
      <x:c r="D10987" s="1"/>
      <x:c r="E10987" s="1"/>
      <x:c r="F10987" s="1"/>
      <x:c r="G10987" s="1"/>
      <x:c r="H10987" s="1"/>
      <x:c r="I10987" s="53">
        <x:f t="shared" si="2042"/>
        <x:v>16</x:v>
      </x:c>
      <x:c r="J10987" s="53">
        <x:f t="shared" si="2043"/>
        <x:v>16</x:v>
      </x:c>
      <x:c r="K10987" s="53">
        <x:f t="shared" si="2044"/>
        <x:v>29</x:v>
      </x:c>
      <x:c r="L10987" s="53">
        <x:f t="shared" si="2045"/>
        <x:v>61</x:v>
      </x:c>
      <x:c r="M10987" s="54">
        <x:f t="shared" si="2046"/>
        <x:v>9200.292128947347</x:v>
      </x:c>
      <x:c r="N10987" s="54">
        <x:f t="shared" si="2047"/>
        <x:v>5.8890917562134355</x:v>
      </x:c>
      <x:c r="O10987" s="55">
        <x:f t="shared" si="2048"/>
        <x:v>252604</x:v>
      </x:c>
      <x:c r="P10987" s="55">
        <x:f t="shared" si="2049"/>
        <x:v>46640</x:v>
      </x:c>
      <x:c r="Q10987" s="55">
        <x:f t="shared" si="2050"/>
        <x:v>172227.29390533589</x:v>
      </x:c>
      <x:c r="R10987" s="55">
        <x:f t="shared" si="2051"/>
        <x:v>13736.706094664114</x:v>
      </x:c>
      <x:c r="S10987" s="1" t="str">
        <x:f t="shared" si="2052"/>
        <x:v>NO</x:v>
      </x:c>
      <x:c r="T10987" s="1">
        <x:f t="shared" si="2053"/>
        <x:v>-9.9999999999999997E+98</x:v>
      </x:c>
    </x:row>
    <x:row r="10988">
      <x:c r="A10988" s="1"/>
      <x:c r="B10988" s="1"/>
      <x:c r="C10988" s="1"/>
      <x:c r="D10988" s="1"/>
      <x:c r="E10988" s="1"/>
      <x:c r="F10988" s="1"/>
      <x:c r="G10988" s="1"/>
      <x:c r="H10988" s="1"/>
      <x:c r="I10988" s="53">
        <x:f t="shared" si="2042"/>
        <x:v>16</x:v>
      </x:c>
      <x:c r="J10988" s="53">
        <x:f t="shared" si="2043"/>
        <x:v>16</x:v>
      </x:c>
      <x:c r="K10988" s="53">
        <x:f t="shared" si="2044"/>
        <x:v>30</x:v>
      </x:c>
      <x:c r="L10988" s="53">
        <x:f t="shared" si="2045"/>
        <x:v>62</x:v>
      </x:c>
      <x:c r="M10988" s="54">
        <x:f t="shared" si="2046"/>
        <x:v>9289.0018342811163</x:v>
      </x:c>
      <x:c r="N10988" s="54">
        <x:f t="shared" si="2047"/>
        <x:v>5.9506957182507749</x:v>
      </x:c>
      <x:c r="O10988" s="55">
        <x:f t="shared" si="2048"/>
        <x:v>255304</x:v>
      </x:c>
      <x:c r="P10988" s="55">
        <x:f t="shared" si="2049"/>
        <x:v>47520</x:v>
      </x:c>
      <x:c r="Q10988" s="55">
        <x:f t="shared" si="2050"/>
        <x:v>173767.39295626938</x:v>
      </x:c>
      <x:c r="R10988" s="55">
        <x:f t="shared" si="2051"/>
        <x:v>14016.607043730619</x:v>
      </x:c>
      <x:c r="S10988" s="1" t="str">
        <x:f t="shared" si="2052"/>
        <x:v>NO</x:v>
      </x:c>
      <x:c r="T10988" s="1">
        <x:f t="shared" si="2053"/>
        <x:v>-9.9999999999999997E+98</x:v>
      </x:c>
    </x:row>
    <x:row r="10989">
      <x:c r="A10989" s="1"/>
      <x:c r="B10989" s="1"/>
      <x:c r="C10989" s="1"/>
      <x:c r="D10989" s="1"/>
      <x:c r="E10989" s="1"/>
      <x:c r="F10989" s="1"/>
      <x:c r="G10989" s="1"/>
      <x:c r="H10989" s="1"/>
      <x:c r="I10989" s="53">
        <x:f t="shared" si="2042"/>
        <x:v>16</x:v>
      </x:c>
      <x:c r="J10989" s="53">
        <x:f t="shared" si="2043"/>
        <x:v>17</x:v>
      </x:c>
      <x:c r="K10989" s="53">
        <x:f t="shared" si="2044"/>
        <x:v>0</x:v>
      </x:c>
      <x:c r="L10989" s="53">
        <x:f t="shared" si="2045"/>
        <x:v>33</x:v>
      </x:c>
      <x:c r="M10989" s="54">
        <x:f t="shared" si="2046"/>
        <x:v>7392.786413554707</x:v>
      </x:c>
      <x:c r="N10989" s="54">
        <x:f t="shared" si="2047"/>
        <x:v>4.6338794538574355</x:v>
      </x:c>
      <x:c r="O10989" s="55">
        <x:f t="shared" si="2048"/>
        <x:v>176398</x:v>
      </x:c>
      <x:c r="P10989" s="55">
        <x:f t="shared" si="2049"/>
        <x:v>21560</x:v>
      </x:c>
      <x:c r="Q10989" s="55">
        <x:f t="shared" si="2050"/>
        <x:v>140846.98634643588</x:v>
      </x:c>
      <x:c r="R10989" s="55">
        <x:f t="shared" si="2051"/>
        <x:v>-6008.9863464358787</x:v>
      </x:c>
      <x:c r="S10989" s="1" t="str">
        <x:f t="shared" si="2052"/>
        <x:v>NO</x:v>
      </x:c>
      <x:c r="T10989" s="1">
        <x:f t="shared" si="2053"/>
        <x:v>-9.9999999999999997E+98</x:v>
      </x:c>
    </x:row>
    <x:row r="10990">
      <x:c r="A10990" s="1"/>
      <x:c r="B10990" s="1"/>
      <x:c r="C10990" s="1"/>
      <x:c r="D10990" s="1"/>
      <x:c r="E10990" s="1"/>
      <x:c r="F10990" s="1"/>
      <x:c r="G10990" s="1"/>
      <x:c r="H10990" s="1"/>
      <x:c r="I10990" s="53" t="n">
        <x:f t="shared" ref="I10990:I11053" si="2054">INT((ROW()-ROW($I$46))/((CARROT_CAP+1)*(MESCLUN_CAP+1)))</x:f>
        <x:v>16</x:v>
      </x:c>
      <x:c r="J10990" s="53" t="n">
        <x:f t="shared" ref="J10990:J11053" si="2055">MOD(INT((ROW()-ROW($I$46))/(MESCLUN_CAP+1)),CARROT_CAP+1)</x:f>
        <x:v>17</x:v>
      </x:c>
      <x:c r="K10990" s="53" t="n">
        <x:f t="shared" ref="K10990:K11053" si="2056">MOD(ROW()-ROW($I$46),MESCLUN_CAP+1)</x:f>
        <x:v>1</x:v>
      </x:c>
      <x:c r="L10990" s="53" t="n">
        <x:f t="shared" ref="L10990:L11053" si="2057">SUM(I10990:K10990)</x:f>
        <x:v>34</x:v>
      </x:c>
      <x:c r="M10990" s="54" t="n">
        <x:f t="shared" ref="M10990:M11053" si="2058">I10990*TOMATO_HOURS*WEEKS*(1+TOMATO_DIM)^I10990+J10990*CARROT_HOURS*WEEKS*(1+CARROT_DIM)^J10990+K10990*MESCLUN_HOURS*WEEKS*(1+MESCLUN_DIM)^K10990</x:f>
        <x:v>7438.348913554709</x:v>
      </x:c>
      <x:c r="N10990" s="54" t="n">
        <x:f t="shared" ref="N10990:N11053" si="2059">MAX(M10990-FARMER_HOURS,0)/TEMP_HOURS_PER_WORKER</x:f>
        <x:v>4.665520078857437</x:v>
      </x:c>
      <x:c r="O10990" s="55" t="n">
        <x:f t="shared" ref="O10990:O11053" si="2060">I10990*TOMATO_PRICE+J10990*CARROT_PRICE+K10990*MESCLUN_PRICE</x:f>
        <x:v>179098</x:v>
      </x:c>
      <x:c r="P10990" s="55" t="n">
        <x:f t="shared" ref="P10990:P11053" si="2061">I10990*TOMATO_FERTILIZER+J10990*CARROT_FERTILIZER+K10990*MESCLUN_FERTILIZER</x:f>
        <x:v>22440</x:v>
      </x:c>
      <x:c r="Q10990" s="55" t="n">
        <x:f t="shared" ref="Q10990:Q11053" si="2062">MIN(M10990,FARMER_HOURS)*FARMER_RATE+MAX(M10990-FARMER_HOURS,0)*TEMP_RATE</x:f>
        <x:v>141638.0019714359</x:v>
      </x:c>
      <x:c r="R10990" s="55" t="n">
        <x:f t="shared" ref="R10990:R11053" si="2063">O10990-P10990-Q10990-FIXED_COST</x:f>
        <x:v>-4980.001971435908</x:v>
      </x:c>
      <x:c r="S10990" s="1" t="str">
        <x:f t="shared" ref="S10990:S11053" si="2064">IF(AND(L10990&lt;=TOTAL_BED_CAP,N10990&lt;=TEMP_WORKER_CAP),"YES","NO")</x:f>
        <x:v>NO</x:v>
      </x:c>
      <x:c r="T10990" s="1" t="n">
        <x:f t="shared" ref="T10990:T11053" si="2065">IF(S10990="YES",R10990,-1E+99)</x:f>
        <x:v>-1e+99</x:v>
      </x:c>
    </x:row>
    <x:row r="10991">
      <x:c r="A10991" s="1"/>
      <x:c r="B10991" s="1"/>
      <x:c r="C10991" s="1"/>
      <x:c r="D10991" s="1"/>
      <x:c r="E10991" s="1"/>
      <x:c r="F10991" s="1"/>
      <x:c r="G10991" s="1"/>
      <x:c r="H10991" s="1"/>
      <x:c r="I10991" s="53">
        <x:f t="shared" si="2054"/>
        <x:v>16</x:v>
      </x:c>
      <x:c r="J10991" s="53">
        <x:f t="shared" si="2055"/>
        <x:v>17</x:v>
      </x:c>
      <x:c r="K10991" s="53">
        <x:f t="shared" si="2056"/>
        <x:v>2</x:v>
      </x:c>
      <x:c r="L10991" s="53">
        <x:f t="shared" si="2057"/>
        <x:v>35</x:v>
      </x:c>
      <x:c r="M10991" s="54">
        <x:f t="shared" si="2058"/>
        <x:v>7485.0504760547074</x:v>
      </x:c>
      <x:c r="N10991" s="54">
        <x:f t="shared" si="2059"/>
        <x:v>4.6979517194824361</x:v>
      </x:c>
      <x:c r="O10991" s="55">
        <x:f t="shared" si="2060"/>
        <x:v>181798</x:v>
      </x:c>
      <x:c r="P10991" s="55">
        <x:f t="shared" si="2061"/>
        <x:v>23320</x:v>
      </x:c>
      <x:c r="Q10991" s="55">
        <x:f t="shared" si="2062"/>
        <x:v>142448.79298706091</x:v>
      </x:c>
      <x:c r="R10991" s="55">
        <x:f t="shared" si="2063"/>
        <x:v>-3970.7929870609078</x:v>
      </x:c>
      <x:c r="S10991" s="1" t="str">
        <x:f t="shared" si="2064"/>
        <x:v>NO</x:v>
      </x:c>
      <x:c r="T10991" s="1">
        <x:f t="shared" si="2065"/>
        <x:v>-9.9999999999999997E+98</x:v>
      </x:c>
    </x:row>
    <x:row r="10992">
      <x:c r="A10992" s="1"/>
      <x:c r="B10992" s="1"/>
      <x:c r="C10992" s="1"/>
      <x:c r="D10992" s="1"/>
      <x:c r="E10992" s="1"/>
      <x:c r="F10992" s="1"/>
      <x:c r="G10992" s="1"/>
      <x:c r="H10992" s="1"/>
      <x:c r="I10992" s="53">
        <x:f t="shared" si="2054"/>
        <x:v>16</x:v>
      </x:c>
      <x:c r="J10992" s="53">
        <x:f t="shared" si="2055"/>
        <x:v>17</x:v>
      </x:c>
      <x:c r="K10992" s="53">
        <x:f t="shared" si="2056"/>
        <x:v>3</x:v>
      </x:c>
      <x:c r="L10992" s="53">
        <x:f t="shared" si="2057"/>
        <x:v>36</x:v>
      </x:c>
      <x:c r="M10992" s="54">
        <x:f t="shared" si="2058"/>
        <x:v>7532.9124584765823</x:v>
      </x:c>
      <x:c r="N10992" s="54">
        <x:f t="shared" si="2059"/>
        <x:v>4.7311892072754045</x:v>
      </x:c>
      <x:c r="O10992" s="55">
        <x:f t="shared" si="2060"/>
        <x:v>184498</x:v>
      </x:c>
      <x:c r="P10992" s="55">
        <x:f t="shared" si="2061"/>
        <x:v>24200</x:v>
      </x:c>
      <x:c r="Q10992" s="55">
        <x:f t="shared" si="2062"/>
        <x:v>143279.73018188513</x:v>
      </x:c>
      <x:c r="R10992" s="55">
        <x:f t="shared" si="2063"/>
        <x:v>-2981.7301818851265</x:v>
      </x:c>
      <x:c r="S10992" s="1" t="str">
        <x:f t="shared" si="2064"/>
        <x:v>NO</x:v>
      </x:c>
      <x:c r="T10992" s="1">
        <x:f t="shared" si="2065"/>
        <x:v>-9.9999999999999997E+98</x:v>
      </x:c>
    </x:row>
    <x:row r="10993">
      <x:c r="A10993" s="1"/>
      <x:c r="B10993" s="1"/>
      <x:c r="C10993" s="1"/>
      <x:c r="D10993" s="1"/>
      <x:c r="E10993" s="1"/>
      <x:c r="F10993" s="1"/>
      <x:c r="G10993" s="1"/>
      <x:c r="H10993" s="1"/>
      <x:c r="I10993" s="53">
        <x:f t="shared" si="2054"/>
        <x:v>16</x:v>
      </x:c>
      <x:c r="J10993" s="53">
        <x:f t="shared" si="2055"/>
        <x:v>17</x:v>
      </x:c>
      <x:c r="K10993" s="53">
        <x:f t="shared" si="2056"/>
        <x:v>4</x:v>
      </x:c>
      <x:c r="L10993" s="53">
        <x:f t="shared" si="2057"/>
        <x:v>37</x:v>
      </x:c>
      <x:c r="M10993" s="54">
        <x:f t="shared" si="2058"/>
        <x:v>7581.9565741992383</x:v>
      </x:c>
      <x:c r="N10993" s="54">
        <x:f t="shared" si="2059"/>
        <x:v>4.7652476209716932</x:v>
      </x:c>
      <x:c r="O10993" s="55">
        <x:f t="shared" si="2060"/>
        <x:v>187198</x:v>
      </x:c>
      <x:c r="P10993" s="55">
        <x:f t="shared" si="2061"/>
        <x:v>25080</x:v>
      </x:c>
      <x:c r="Q10993" s="55">
        <x:f t="shared" si="2062"/>
        <x:v>144131.19052429232</x:v>
      </x:c>
      <x:c r="R10993" s="55">
        <x:f t="shared" si="2063"/>
        <x:v>-2013.190524292324</x:v>
      </x:c>
      <x:c r="S10993" s="1" t="str">
        <x:f t="shared" si="2064"/>
        <x:v>NO</x:v>
      </x:c>
      <x:c r="T10993" s="1">
        <x:f t="shared" si="2065"/>
        <x:v>-9.9999999999999997E+98</x:v>
      </x:c>
    </x:row>
    <x:row r="10994">
      <x:c r="A10994" s="1"/>
      <x:c r="B10994" s="1"/>
      <x:c r="C10994" s="1"/>
      <x:c r="D10994" s="1"/>
      <x:c r="E10994" s="1"/>
      <x:c r="F10994" s="1"/>
      <x:c r="G10994" s="1"/>
      <x:c r="H10994" s="1"/>
      <x:c r="I10994" s="53">
        <x:f t="shared" si="2054"/>
        <x:v>16</x:v>
      </x:c>
      <x:c r="J10994" s="53">
        <x:f t="shared" si="2055"/>
        <x:v>17</x:v>
      </x:c>
      <x:c r="K10994" s="53">
        <x:f t="shared" si="2056"/>
        <x:v>5</x:v>
      </x:c>
      <x:c r="L10994" s="53">
        <x:f t="shared" si="2057"/>
        <x:v>38</x:v>
      </x:c>
      <x:c r="M10994" s="54">
        <x:f t="shared" si="2058"/>
        <x:v>7632.2048981204416</x:v>
      </x:c>
      <x:c r="N10994" s="54">
        <x:f t="shared" si="2059"/>
        <x:v>4.8001422903614177</x:v>
      </x:c>
      <x:c r="O10994" s="55">
        <x:f t="shared" si="2060"/>
        <x:v>189898</x:v>
      </x:c>
      <x:c r="P10994" s="55">
        <x:f t="shared" si="2061"/>
        <x:v>25960</x:v>
      </x:c>
      <x:c r="Q10994" s="55">
        <x:f t="shared" si="2062"/>
        <x:v>145003.55725903544</x:v>
      </x:c>
      <x:c r="R10994" s="55">
        <x:f t="shared" si="2063"/>
        <x:v>-1065.5572590354423</x:v>
      </x:c>
      <x:c r="S10994" s="1" t="str">
        <x:f t="shared" si="2064"/>
        <x:v>NO</x:v>
      </x:c>
      <x:c r="T10994" s="1">
        <x:f t="shared" si="2065"/>
        <x:v>-9.9999999999999997E+98</x:v>
      </x:c>
    </x:row>
    <x:row r="10995">
      <x:c r="A10995" s="1"/>
      <x:c r="B10995" s="1"/>
      <x:c r="C10995" s="1"/>
      <x:c r="D10995" s="1"/>
      <x:c r="E10995" s="1"/>
      <x:c r="F10995" s="1"/>
      <x:c r="G10995" s="1"/>
      <x:c r="H10995" s="1"/>
      <x:c r="I10995" s="53">
        <x:f t="shared" si="2054"/>
        <x:v>16</x:v>
      </x:c>
      <x:c r="J10995" s="53">
        <x:f t="shared" si="2055"/>
        <x:v>17</x:v>
      </x:c>
      <x:c r="K10995" s="53">
        <x:f t="shared" si="2056"/>
        <x:v>6</x:v>
      </x:c>
      <x:c r="L10995" s="53">
        <x:f t="shared" si="2057"/>
        <x:v>39</x:v>
      </x:c>
      <x:c r="M10995" s="54">
        <x:f t="shared" si="2058"/>
        <x:v>7683.6798723020747</x:v>
      </x:c>
      <x:c r="N10995" s="54">
        <x:f t="shared" si="2059"/>
        <x:v>4.8358888002097737</x:v>
      </x:c>
      <x:c r="O10995" s="55">
        <x:f t="shared" si="2060"/>
        <x:v>192598</x:v>
      </x:c>
      <x:c r="P10995" s="55">
        <x:f t="shared" si="2061"/>
        <x:v>26840</x:v>
      </x:c>
      <x:c r="Q10995" s="55">
        <x:f t="shared" si="2062"/>
        <x:v>145897.22000524437</x:v>
      </x:c>
      <x:c r="R10995" s="55">
        <x:f t="shared" si="2063"/>
        <x:v>-139.22000524436589</x:v>
      </x:c>
      <x:c r="S10995" s="1" t="str">
        <x:f t="shared" si="2064"/>
        <x:v>NO</x:v>
      </x:c>
      <x:c r="T10995" s="1">
        <x:f t="shared" si="2065"/>
        <x:v>-9.9999999999999997E+98</x:v>
      </x:c>
    </x:row>
    <x:row r="10996">
      <x:c r="A10996" s="1"/>
      <x:c r="B10996" s="1"/>
      <x:c r="C10996" s="1"/>
      <x:c r="D10996" s="1"/>
      <x:c r="E10996" s="1"/>
      <x:c r="F10996" s="1"/>
      <x:c r="G10996" s="1"/>
      <x:c r="H10996" s="1"/>
      <x:c r="I10996" s="53">
        <x:f t="shared" si="2054"/>
        <x:v>16</x:v>
      </x:c>
      <x:c r="J10996" s="53">
        <x:f t="shared" si="2055"/>
        <x:v>17</x:v>
      </x:c>
      <x:c r="K10996" s="53">
        <x:f t="shared" si="2056"/>
        <x:v>7</x:v>
      </x:c>
      <x:c r="L10996" s="53">
        <x:f t="shared" si="2057"/>
        <x:v>40</x:v>
      </x:c>
      <x:c r="M10996" s="54">
        <x:f t="shared" si="2058"/>
        <x:v>7736.4043117000356</x:v>
      </x:c>
      <x:c r="N10996" s="54">
        <x:f t="shared" si="2059"/>
        <x:v>4.872502994236136</x:v>
      </x:c>
      <x:c r="O10996" s="55">
        <x:f t="shared" si="2060"/>
        <x:v>195298</x:v>
      </x:c>
      <x:c r="P10996" s="55">
        <x:f t="shared" si="2061"/>
        <x:v>27720</x:v>
      </x:c>
      <x:c r="Q10996" s="55">
        <x:f t="shared" si="2062"/>
        <x:v>146812.5748559034</x:v>
      </x:c>
      <x:c r="R10996" s="55">
        <x:f t="shared" si="2063"/>
        <x:v>765.42514409660362</x:v>
      </x:c>
      <x:c r="S10996" s="1" t="str">
        <x:f t="shared" si="2064"/>
        <x:v>NO</x:v>
      </x:c>
      <x:c r="T10996" s="1">
        <x:f t="shared" si="2065"/>
        <x:v>-9.9999999999999997E+98</x:v>
      </x:c>
    </x:row>
    <x:row r="10997">
      <x:c r="A10997" s="1"/>
      <x:c r="B10997" s="1"/>
      <x:c r="C10997" s="1"/>
      <x:c r="D10997" s="1"/>
      <x:c r="E10997" s="1"/>
      <x:c r="F10997" s="1"/>
      <x:c r="G10997" s="1"/>
      <x:c r="H10997" s="1"/>
      <x:c r="I10997" s="53">
        <x:f t="shared" si="2054"/>
        <x:v>16</x:v>
      </x:c>
      <x:c r="J10997" s="53">
        <x:f t="shared" si="2055"/>
        <x:v>17</x:v>
      </x:c>
      <x:c r="K10997" s="53">
        <x:f t="shared" si="2056"/>
        <x:v>8</x:v>
      </x:c>
      <x:c r="L10997" s="53">
        <x:f t="shared" si="2057"/>
        <x:v>41</x:v>
      </x:c>
      <x:c r="M10997" s="54">
        <x:f t="shared" si="2058"/>
        <x:v>7790.4014099800152</x:v>
      </x:c>
      <x:c r="N10997" s="54">
        <x:f t="shared" si="2059"/>
        <x:v>4.9100009791527883</x:v>
      </x:c>
      <x:c r="O10997" s="55">
        <x:f t="shared" si="2060"/>
        <x:v>197998</x:v>
      </x:c>
      <x:c r="P10997" s="55">
        <x:f t="shared" si="2061"/>
        <x:v>28600</x:v>
      </x:c>
      <x:c r="Q10997" s="55">
        <x:f t="shared" si="2062"/>
        <x:v>147750.02447881969</x:v>
      </x:c>
      <x:c r="R10997" s="55">
        <x:f t="shared" si="2063"/>
        <x:v>1647.9755211803131</x:v>
      </x:c>
      <x:c r="S10997" s="1" t="str">
        <x:f t="shared" si="2064"/>
        <x:v>NO</x:v>
      </x:c>
      <x:c r="T10997" s="1">
        <x:f t="shared" si="2065"/>
        <x:v>-9.9999999999999997E+98</x:v>
      </x:c>
    </x:row>
    <x:row r="10998">
      <x:c r="A10998" s="1"/>
      <x:c r="B10998" s="1"/>
      <x:c r="C10998" s="1"/>
      <x:c r="D10998" s="1"/>
      <x:c r="E10998" s="1"/>
      <x:c r="F10998" s="1"/>
      <x:c r="G10998" s="1"/>
      <x:c r="H10998" s="1"/>
      <x:c r="I10998" s="53">
        <x:f t="shared" si="2054"/>
        <x:v>16</x:v>
      </x:c>
      <x:c r="J10998" s="53">
        <x:f t="shared" si="2055"/>
        <x:v>17</x:v>
      </x:c>
      <x:c r="K10998" s="53">
        <x:f t="shared" si="2056"/>
        <x:v>9</x:v>
      </x:c>
      <x:c r="L10998" s="53">
        <x:f t="shared" si="2057"/>
        <x:v>42</x:v>
      </x:c>
      <x:c r="M10998" s="54">
        <x:f t="shared" si="2058"/>
        <x:v>7845.6947454204101</x:v>
      </x:c>
      <x:c r="N10998" s="54">
        <x:f t="shared" si="2059"/>
        <x:v>4.9483991287641738</x:v>
      </x:c>
      <x:c r="O10998" s="55">
        <x:f t="shared" si="2060"/>
        <x:v>200698</x:v>
      </x:c>
      <x:c r="P10998" s="55">
        <x:f t="shared" si="2061"/>
        <x:v>29480</x:v>
      </x:c>
      <x:c r="Q10998" s="55">
        <x:f t="shared" si="2062"/>
        <x:v>148709.97821910435</x:v>
      </x:c>
      <x:c r="R10998" s="55">
        <x:f t="shared" si="2063"/>
        <x:v>2508.0217808956513</x:v>
      </x:c>
      <x:c r="S10998" s="1" t="str">
        <x:f t="shared" si="2064"/>
        <x:v>NO</x:v>
      </x:c>
      <x:c r="T10998" s="1">
        <x:f t="shared" si="2065"/>
        <x:v>-9.9999999999999997E+98</x:v>
      </x:c>
    </x:row>
    <x:row r="10999">
      <x:c r="A10999" s="1"/>
      <x:c r="B10999" s="1"/>
      <x:c r="C10999" s="1"/>
      <x:c r="D10999" s="1"/>
      <x:c r="E10999" s="1"/>
      <x:c r="F10999" s="1"/>
      <x:c r="G10999" s="1"/>
      <x:c r="H10999" s="1"/>
      <x:c r="I10999" s="53">
        <x:f t="shared" si="2054"/>
        <x:v>16</x:v>
      </x:c>
      <x:c r="J10999" s="53">
        <x:f t="shared" si="2055"/>
        <x:v>17</x:v>
      </x:c>
      <x:c r="K10999" s="53">
        <x:f t="shared" si="2056"/>
        <x:v>10</x:v>
      </x:c>
      <x:c r="L10999" s="53">
        <x:f t="shared" si="2057"/>
        <x:v>43</x:v>
      </x:c>
      <x:c r="M10999" s="54">
        <x:f t="shared" si="2058"/>
        <x:v>7902.3082869036225</x:v>
      </x:c>
      <x:c r="N10999" s="54">
        <x:f t="shared" si="2059"/>
        <x:v>4.9877140881275155</x:v>
      </x:c>
      <x:c r="O10999" s="55">
        <x:f t="shared" si="2060"/>
        <x:v>203398</x:v>
      </x:c>
      <x:c r="P10999" s="55">
        <x:f t="shared" si="2061"/>
        <x:v>30360</x:v>
      </x:c>
      <x:c r="Q10999" s="55">
        <x:f t="shared" si="2062"/>
        <x:v>149692.85220318788</x:v>
      </x:c>
      <x:c r="R10999" s="55">
        <x:f t="shared" si="2063"/>
        <x:v>3345.147796812118</x:v>
      </x:c>
      <x:c r="S10999" s="1" t="str">
        <x:f t="shared" si="2064"/>
        <x:v>NO</x:v>
      </x:c>
      <x:c r="T10999" s="1">
        <x:f t="shared" si="2065"/>
        <x:v>-9.9999999999999997E+98</x:v>
      </x:c>
    </x:row>
    <x:row r="11000">
      <x:c r="A11000" s="1"/>
      <x:c r="B11000" s="1"/>
      <x:c r="C11000" s="1"/>
      <x:c r="D11000" s="1"/>
      <x:c r="E11000" s="1"/>
      <x:c r="F11000" s="1"/>
      <x:c r="G11000" s="1"/>
      <x:c r="H11000" s="1"/>
      <x:c r="I11000" s="53">
        <x:f t="shared" si="2054"/>
        <x:v>16</x:v>
      </x:c>
      <x:c r="J11000" s="53">
        <x:f t="shared" si="2055"/>
        <x:v>17</x:v>
      </x:c>
      <x:c r="K11000" s="53">
        <x:f t="shared" si="2056"/>
        <x:v>11</x:v>
      </x:c>
      <x:c r="L11000" s="53">
        <x:f t="shared" si="2057"/>
        <x:v>44</x:v>
      </x:c>
      <x:c r="M11000" s="54">
        <x:f t="shared" si="2058"/>
        <x:v>7960.2663999970619</x:v>
      </x:c>
      <x:c r="N11000" s="54">
        <x:f t="shared" si="2059"/>
        <x:v>5.0279627777757376</x:v>
      </x:c>
      <x:c r="O11000" s="55">
        <x:f t="shared" si="2060"/>
        <x:v>206098</x:v>
      </x:c>
      <x:c r="P11000" s="55">
        <x:f t="shared" si="2061"/>
        <x:v>31240</x:v>
      </x:c>
      <x:c r="Q11000" s="55">
        <x:f t="shared" si="2062"/>
        <x:v>150699.06944439345</x:v>
      </x:c>
      <x:c r="R11000" s="55">
        <x:f t="shared" si="2063"/>
        <x:v>4158.9305556065519</x:v>
      </x:c>
      <x:c r="S11000" s="1" t="str">
        <x:f t="shared" si="2064"/>
        <x:v>NO</x:v>
      </x:c>
      <x:c r="T11000" s="1">
        <x:f t="shared" si="2065"/>
        <x:v>-9.9999999999999997E+98</x:v>
      </x:c>
    </x:row>
    <x:row r="11001">
      <x:c r="A11001" s="1"/>
      <x:c r="B11001" s="1"/>
      <x:c r="C11001" s="1"/>
      <x:c r="D11001" s="1"/>
      <x:c r="E11001" s="1"/>
      <x:c r="F11001" s="1"/>
      <x:c r="G11001" s="1"/>
      <x:c r="H11001" s="1"/>
      <x:c r="I11001" s="53">
        <x:f t="shared" si="2054"/>
        <x:v>16</x:v>
      </x:c>
      <x:c r="J11001" s="53">
        <x:f t="shared" si="2055"/>
        <x:v>17</x:v>
      </x:c>
      <x:c r="K11001" s="53">
        <x:f t="shared" si="2056"/>
        <x:v>12</x:v>
      </x:c>
      <x:c r="L11001" s="53">
        <x:f t="shared" si="2057"/>
        <x:v>45</x:v>
      </x:c>
      <x:c r="M11001" s="54">
        <x:f t="shared" si="2058"/>
        <x:v>8019.5938531251259</x:v>
      </x:c>
      <x:c r="N11001" s="54">
        <x:f t="shared" si="2059"/>
        <x:v>5.0691623980035594</x:v>
      </x:c>
      <x:c r="O11001" s="55">
        <x:f t="shared" si="2060"/>
        <x:v>208798</x:v>
      </x:c>
      <x:c r="P11001" s="55">
        <x:f t="shared" si="2061"/>
        <x:v>32120</x:v>
      </x:c>
      <x:c r="Q11001" s="55">
        <x:f t="shared" si="2062"/>
        <x:v>151729.05995008899</x:v>
      </x:c>
      <x:c r="R11001" s="55">
        <x:f t="shared" si="2063"/>
        <x:v>4948.9400499110052</x:v>
      </x:c>
      <x:c r="S11001" s="1" t="str">
        <x:f t="shared" si="2064"/>
        <x:v>NO</x:v>
      </x:c>
      <x:c r="T11001" s="1">
        <x:f t="shared" si="2065"/>
        <x:v>-9.9999999999999997E+98</x:v>
      </x:c>
    </x:row>
    <x:row r="11002">
      <x:c r="A11002" s="1"/>
      <x:c r="B11002" s="1"/>
      <x:c r="C11002" s="1"/>
      <x:c r="D11002" s="1"/>
      <x:c r="E11002" s="1"/>
      <x:c r="F11002" s="1"/>
      <x:c r="G11002" s="1"/>
      <x:c r="H11002" s="1"/>
      <x:c r="I11002" s="53">
        <x:f t="shared" si="2054"/>
        <x:v>16</x:v>
      </x:c>
      <x:c r="J11002" s="53">
        <x:f t="shared" si="2055"/>
        <x:v>17</x:v>
      </x:c>
      <x:c r="K11002" s="53">
        <x:f t="shared" si="2056"/>
        <x:v>13</x:v>
      </x:c>
      <x:c r="L11002" s="53">
        <x:f t="shared" si="2057"/>
        <x:v>46</x:v>
      </x:c>
      <x:c r="M11002" s="54">
        <x:f t="shared" si="2058"/>
        <x:v>8080.3158238335109</x:v>
      </x:c>
      <x:c r="N11002" s="54">
        <x:f t="shared" si="2059"/>
        <x:v>5.1113304332177156</x:v>
      </x:c>
      <x:c r="O11002" s="55">
        <x:f t="shared" si="2060"/>
        <x:v>211498</x:v>
      </x:c>
      <x:c r="P11002" s="55">
        <x:f t="shared" si="2061"/>
        <x:v>33000</x:v>
      </x:c>
      <x:c r="Q11002" s="55">
        <x:f t="shared" si="2062"/>
        <x:v>152783.26083044289</x:v>
      </x:c>
      <x:c r="R11002" s="55">
        <x:f t="shared" si="2063"/>
        <x:v>5714.7391695571132</x:v>
      </x:c>
      <x:c r="S11002" s="1" t="str">
        <x:f t="shared" si="2064"/>
        <x:v>NO</x:v>
      </x:c>
      <x:c r="T11002" s="1">
        <x:f t="shared" si="2065"/>
        <x:v>-9.9999999999999997E+98</x:v>
      </x:c>
    </x:row>
    <x:row r="11003">
      <x:c r="A11003" s="1"/>
      <x:c r="B11003" s="1"/>
      <x:c r="C11003" s="1"/>
      <x:c r="D11003" s="1"/>
      <x:c r="E11003" s="1"/>
      <x:c r="F11003" s="1"/>
      <x:c r="G11003" s="1"/>
      <x:c r="H11003" s="1"/>
      <x:c r="I11003" s="53">
        <x:f t="shared" si="2054"/>
        <x:v>16</x:v>
      </x:c>
      <x:c r="J11003" s="53">
        <x:f t="shared" si="2055"/>
        <x:v>17</x:v>
      </x:c>
      <x:c r="K11003" s="53">
        <x:f t="shared" si="2056"/>
        <x:v>14</x:v>
      </x:c>
      <x:c r="L11003" s="53">
        <x:f t="shared" si="2057"/>
        <x:v>47</x:v>
      </x:c>
      <x:c r="M11003" s="54">
        <x:f t="shared" si="2058"/>
        <x:v>8142.4579051471719</x:v>
      </x:c>
      <x:c r="N11003" s="54">
        <x:f t="shared" si="2059"/>
        <x:v>5.1544846563522029</x:v>
      </x:c>
      <x:c r="O11003" s="55">
        <x:f t="shared" si="2060"/>
        <x:v>214198</x:v>
      </x:c>
      <x:c r="P11003" s="55">
        <x:f t="shared" si="2061"/>
        <x:v>33880</x:v>
      </x:c>
      <x:c r="Q11003" s="55">
        <x:f t="shared" si="2062"/>
        <x:v>153862.11640880507</x:v>
      </x:c>
      <x:c r="R11003" s="55">
        <x:f t="shared" si="2063"/>
        <x:v>6455.8835911949282</x:v>
      </x:c>
      <x:c r="S11003" s="1" t="str">
        <x:f t="shared" si="2064"/>
        <x:v>NO</x:v>
      </x:c>
      <x:c r="T11003" s="1">
        <x:f t="shared" si="2065"/>
        <x:v>-9.9999999999999997E+98</x:v>
      </x:c>
    </x:row>
    <x:row r="11004">
      <x:c r="A11004" s="1"/>
      <x:c r="B11004" s="1"/>
      <x:c r="C11004" s="1"/>
      <x:c r="D11004" s="1"/>
      <x:c r="E11004" s="1"/>
      <x:c r="F11004" s="1"/>
      <x:c r="G11004" s="1"/>
      <x:c r="H11004" s="1"/>
      <x:c r="I11004" s="53">
        <x:f t="shared" si="2054"/>
        <x:v>16</x:v>
      </x:c>
      <x:c r="J11004" s="53">
        <x:f t="shared" si="2055"/>
        <x:v>17</x:v>
      </x:c>
      <x:c r="K11004" s="53">
        <x:f t="shared" si="2056"/>
        <x:v>15</x:v>
      </x:c>
      <x:c r="L11004" s="53">
        <x:f t="shared" si="2057"/>
        <x:v>48</x:v>
      </x:c>
      <x:c r="M11004" s="54">
        <x:f t="shared" si="2058"/>
        <x:v>8206.0461120233176</x:v>
      </x:c>
      <x:c r="N11004" s="54">
        <x:f t="shared" si="2059"/>
        <x:v>5.1986431333495258</x:v>
      </x:c>
      <x:c r="O11004" s="55">
        <x:f t="shared" si="2060"/>
        <x:v>216898</x:v>
      </x:c>
      <x:c r="P11004" s="55">
        <x:f t="shared" si="2061"/>
        <x:v>34760</x:v>
      </x:c>
      <x:c r="Q11004" s="55">
        <x:f t="shared" si="2062"/>
        <x:v>154966.07833373814</x:v>
      </x:c>
      <x:c r="R11004" s="55">
        <x:f t="shared" si="2063"/>
        <x:v>7171.9216662618564</x:v>
      </x:c>
      <x:c r="S11004" s="1" t="str">
        <x:f t="shared" si="2064"/>
        <x:v>NO</x:v>
      </x:c>
      <x:c r="T11004" s="1">
        <x:f t="shared" si="2065"/>
        <x:v>-9.9999999999999997E+98</x:v>
      </x:c>
    </x:row>
    <x:row r="11005">
      <x:c r="A11005" s="1"/>
      <x:c r="B11005" s="1"/>
      <x:c r="C11005" s="1"/>
      <x:c r="D11005" s="1"/>
      <x:c r="E11005" s="1"/>
      <x:c r="F11005" s="1"/>
      <x:c r="G11005" s="1"/>
      <x:c r="H11005" s="1"/>
      <x:c r="I11005" s="53">
        <x:f t="shared" si="2054"/>
        <x:v>16</x:v>
      </x:c>
      <x:c r="J11005" s="53">
        <x:f t="shared" si="2055"/>
        <x:v>17</x:v>
      </x:c>
      <x:c r="K11005" s="53">
        <x:f t="shared" si="2056"/>
        <x:v>16</x:v>
      </x:c>
      <x:c r="L11005" s="53">
        <x:f t="shared" si="2057"/>
        <x:v>49</x:v>
      </x:c>
      <x:c r="M11005" s="54">
        <x:f t="shared" si="2058"/>
        <x:v>8271.1068879008071</x:v>
      </x:c>
      <x:c r="N11005" s="54">
        <x:f t="shared" si="2059"/>
        <x:v>5.2438242277088936</x:v>
      </x:c>
      <x:c r="O11005" s="55">
        <x:f t="shared" si="2060"/>
        <x:v>219598</x:v>
      </x:c>
      <x:c r="P11005" s="55">
        <x:f t="shared" si="2061"/>
        <x:v>35640</x:v>
      </x:c>
      <x:c r="Q11005" s="55">
        <x:f t="shared" si="2062"/>
        <x:v>156095.60569272234</x:v>
      </x:c>
      <x:c r="R11005" s="55">
        <x:f t="shared" si="2063"/>
        <x:v>7862.3943072776601</x:v>
      </x:c>
      <x:c r="S11005" s="1" t="str">
        <x:f t="shared" si="2064"/>
        <x:v>NO</x:v>
      </x:c>
      <x:c r="T11005" s="1">
        <x:f t="shared" si="2065"/>
        <x:v>-9.9999999999999997E+98</x:v>
      </x:c>
    </x:row>
    <x:row r="11006">
      <x:c r="A11006" s="1"/>
      <x:c r="B11006" s="1"/>
      <x:c r="C11006" s="1"/>
      <x:c r="D11006" s="1"/>
      <x:c r="E11006" s="1"/>
      <x:c r="F11006" s="1"/>
      <x:c r="G11006" s="1"/>
      <x:c r="H11006" s="1"/>
      <x:c r="I11006" s="53">
        <x:f t="shared" si="2054"/>
        <x:v>16</x:v>
      </x:c>
      <x:c r="J11006" s="53">
        <x:f t="shared" si="2055"/>
        <x:v>17</x:v>
      </x:c>
      <x:c r="K11006" s="53">
        <x:f t="shared" si="2056"/>
        <x:v>17</x:v>
      </x:c>
      <x:c r="L11006" s="53">
        <x:f t="shared" si="2057"/>
        <x:v>50</x:v>
      </x:c>
      <x:c r="M11006" s="54">
        <x:f t="shared" si="2058"/>
        <x:v>8337.6671113473476</x:v>
      </x:c>
      <x:c r="N11006" s="54">
        <x:f t="shared" si="2059"/>
        <x:v>5.2900466051023249</x:v>
      </x:c>
      <x:c r="O11006" s="55">
        <x:f t="shared" si="2060"/>
        <x:v>222298</x:v>
      </x:c>
      <x:c r="P11006" s="55">
        <x:f t="shared" si="2061"/>
        <x:v>36520</x:v>
      </x:c>
      <x:c r="Q11006" s="55">
        <x:f t="shared" si="2062"/>
        <x:v>157251.16512755811</x:v>
      </x:c>
      <x:c r="R11006" s="55">
        <x:f t="shared" si="2063"/>
        <x:v>8526.8348724418902</x:v>
      </x:c>
      <x:c r="S11006" s="1" t="str">
        <x:f t="shared" si="2064"/>
        <x:v>NO</x:v>
      </x:c>
      <x:c r="T11006" s="1">
        <x:f t="shared" si="2065"/>
        <x:v>-9.9999999999999997E+98</x:v>
      </x:c>
    </x:row>
    <x:row r="11007">
      <x:c r="A11007" s="1"/>
      <x:c r="B11007" s="1"/>
      <x:c r="C11007" s="1"/>
      <x:c r="D11007" s="1"/>
      <x:c r="E11007" s="1"/>
      <x:c r="F11007" s="1"/>
      <x:c r="G11007" s="1"/>
      <x:c r="H11007" s="1"/>
      <x:c r="I11007" s="53">
        <x:f t="shared" si="2054"/>
        <x:v>16</x:v>
      </x:c>
      <x:c r="J11007" s="53">
        <x:f t="shared" si="2055"/>
        <x:v>17</x:v>
      </x:c>
      <x:c r="K11007" s="53">
        <x:f t="shared" si="2056"/>
        <x:v>18</x:v>
      </x:c>
      <x:c r="L11007" s="53">
        <x:f t="shared" si="2057"/>
        <x:v>51</x:v>
      </x:c>
      <x:c r="M11007" s="54">
        <x:f t="shared" si="2058"/>
        <x:v>8405.754102805935</x:v>
      </x:c>
      <x:c r="N11007" s="54">
        <x:f t="shared" si="2059"/>
        <x:v>5.3373292380596773</x:v>
      </x:c>
      <x:c r="O11007" s="55">
        <x:f t="shared" si="2060"/>
        <x:v>224998</x:v>
      </x:c>
      <x:c r="P11007" s="55">
        <x:f t="shared" si="2061"/>
        <x:v>37400</x:v>
      </x:c>
      <x:c r="Q11007" s="55">
        <x:f t="shared" si="2062"/>
        <x:v>158433.23095149192</x:v>
      </x:c>
      <x:c r="R11007" s="55">
        <x:f t="shared" si="2063"/>
        <x:v>9164.7690485080821</x:v>
      </x:c>
      <x:c r="S11007" s="1" t="str">
        <x:f t="shared" si="2064"/>
        <x:v>NO</x:v>
      </x:c>
      <x:c r="T11007" s="1">
        <x:f t="shared" si="2065"/>
        <x:v>-9.9999999999999997E+98</x:v>
      </x:c>
    </x:row>
    <x:row r="11008">
      <x:c r="A11008" s="1"/>
      <x:c r="B11008" s="1"/>
      <x:c r="C11008" s="1"/>
      <x:c r="D11008" s="1"/>
      <x:c r="E11008" s="1"/>
      <x:c r="F11008" s="1"/>
      <x:c r="G11008" s="1"/>
      <x:c r="H11008" s="1"/>
      <x:c r="I11008" s="53">
        <x:f t="shared" si="2054"/>
        <x:v>16</x:v>
      </x:c>
      <x:c r="J11008" s="53">
        <x:f t="shared" si="2055"/>
        <x:v>17</x:v>
      </x:c>
      <x:c r="K11008" s="53">
        <x:f t="shared" si="2056"/>
        <x:v>19</x:v>
      </x:c>
      <x:c r="L11008" s="53">
        <x:f t="shared" si="2057"/>
        <x:v>52</x:v>
      </x:c>
      <x:c r="M11008" s="54">
        <x:f t="shared" si="2058"/>
        <x:v>8475.3956314419556</x:v>
      </x:c>
      <x:c r="N11008" s="54">
        <x:f t="shared" si="2059"/>
        <x:v>5.38569141072358</x:v>
      </x:c>
      <x:c r="O11008" s="55">
        <x:f t="shared" si="2060"/>
        <x:v>227698</x:v>
      </x:c>
      <x:c r="P11008" s="55">
        <x:f t="shared" si="2061"/>
        <x:v>38280</x:v>
      </x:c>
      <x:c r="Q11008" s="55">
        <x:f t="shared" si="2062"/>
        <x:v>159642.2852680895</x:v>
      </x:c>
      <x:c r="R11008" s="55">
        <x:f t="shared" si="2063"/>
        <x:v>9775.7147319104988</x:v>
      </x:c>
      <x:c r="S11008" s="1" t="str">
        <x:f t="shared" si="2064"/>
        <x:v>NO</x:v>
      </x:c>
      <x:c r="T11008" s="1">
        <x:f t="shared" si="2065"/>
        <x:v>-9.9999999999999997E+98</x:v>
      </x:c>
    </x:row>
    <x:row r="11009">
      <x:c r="A11009" s="1"/>
      <x:c r="B11009" s="1"/>
      <x:c r="C11009" s="1"/>
      <x:c r="D11009" s="1"/>
      <x:c r="E11009" s="1"/>
      <x:c r="F11009" s="1"/>
      <x:c r="G11009" s="1"/>
      <x:c r="H11009" s="1"/>
      <x:c r="I11009" s="53">
        <x:f t="shared" si="2054"/>
        <x:v>16</x:v>
      </x:c>
      <x:c r="J11009" s="53">
        <x:f t="shared" si="2055"/>
        <x:v>17</x:v>
      </x:c>
      <x:c r="K11009" s="53">
        <x:f t="shared" si="2056"/>
        <x:v>20</x:v>
      </x:c>
      <x:c r="L11009" s="53">
        <x:f t="shared" si="2057"/>
        <x:v>53</x:v>
      </x:c>
      <x:c r="M11009" s="54">
        <x:f t="shared" si="2058"/>
        <x:v>8546.6199220924336</x:v>
      </x:c>
      <x:c r="N11009" s="54">
        <x:f t="shared" si="2059"/>
        <x:v>5.4351527236753014</x:v>
      </x:c>
      <x:c r="O11009" s="55">
        <x:f t="shared" si="2060"/>
        <x:v>230398</x:v>
      </x:c>
      <x:c r="P11009" s="55">
        <x:f t="shared" si="2061"/>
        <x:v>39160</x:v>
      </x:c>
      <x:c r="Q11009" s="55">
        <x:f t="shared" si="2062"/>
        <x:v>160878.81809188254</x:v>
      </x:c>
      <x:c r="R11009" s="55">
        <x:f t="shared" si="2063"/>
        <x:v>10359.181908117462</x:v>
      </x:c>
      <x:c r="S11009" s="1" t="str">
        <x:f t="shared" si="2064"/>
        <x:v>NO</x:v>
      </x:c>
      <x:c r="T11009" s="1">
        <x:f t="shared" si="2065"/>
        <x:v>-9.9999999999999997E+98</x:v>
      </x:c>
    </x:row>
    <x:row r="11010">
      <x:c r="A11010" s="1"/>
      <x:c r="B11010" s="1"/>
      <x:c r="C11010" s="1"/>
      <x:c r="D11010" s="1"/>
      <x:c r="E11010" s="1"/>
      <x:c r="F11010" s="1"/>
      <x:c r="G11010" s="1"/>
      <x:c r="H11010" s="1"/>
      <x:c r="I11010" s="53">
        <x:f t="shared" si="2054"/>
        <x:v>16</x:v>
      </x:c>
      <x:c r="J11010" s="53">
        <x:f t="shared" si="2055"/>
        <x:v>17</x:v>
      </x:c>
      <x:c r="K11010" s="53">
        <x:f t="shared" si="2056"/>
        <x:v>21</x:v>
      </x:c>
      <x:c r="L11010" s="53">
        <x:f t="shared" si="2057"/>
        <x:v>54</x:v>
      </x:c>
      <x:c r="M11010" s="54">
        <x:f t="shared" si="2058"/>
        <x:v>8619.4556623188764</x:v>
      </x:c>
      <x:c r="N11010" s="54">
        <x:f t="shared" si="2059"/>
        <x:v>5.4857330988325534</x:v>
      </x:c>
      <x:c r="O11010" s="55">
        <x:f t="shared" si="2060"/>
        <x:v>233098</x:v>
      </x:c>
      <x:c r="P11010" s="55">
        <x:f t="shared" si="2061"/>
        <x:v>40040</x:v>
      </x:c>
      <x:c r="Q11010" s="55">
        <x:f t="shared" si="2062"/>
        <x:v>162143.32747081382</x:v>
      </x:c>
      <x:c r="R11010" s="55">
        <x:f t="shared" si="2063"/>
        <x:v>10914.67252918618</x:v>
      </x:c>
      <x:c r="S11010" s="1" t="str">
        <x:f t="shared" si="2064"/>
        <x:v>NO</x:v>
      </x:c>
      <x:c r="T11010" s="1">
        <x:f t="shared" si="2065"/>
        <x:v>-9.9999999999999997E+98</x:v>
      </x:c>
    </x:row>
    <x:row r="11011">
      <x:c r="A11011" s="1"/>
      <x:c r="B11011" s="1"/>
      <x:c r="C11011" s="1"/>
      <x:c r="D11011" s="1"/>
      <x:c r="E11011" s="1"/>
      <x:c r="F11011" s="1"/>
      <x:c r="G11011" s="1"/>
      <x:c r="H11011" s="1"/>
      <x:c r="I11011" s="53">
        <x:f t="shared" si="2054"/>
        <x:v>16</x:v>
      </x:c>
      <x:c r="J11011" s="53">
        <x:f t="shared" si="2055"/>
        <x:v>17</x:v>
      </x:c>
      <x:c r="K11011" s="53">
        <x:f t="shared" si="2056"/>
        <x:v>22</x:v>
      </x:c>
      <x:c r="L11011" s="53">
        <x:f t="shared" si="2057"/>
        <x:v>55</x:v>
      </x:c>
      <x:c r="M11011" s="54">
        <x:f t="shared" si="2058"/>
        <x:v>8693.9320095652729</x:v>
      </x:c>
      <x:c r="N11011" s="54">
        <x:f t="shared" si="2059"/>
        <x:v>5.5374527844203287</x:v>
      </x:c>
      <x:c r="O11011" s="55">
        <x:f t="shared" si="2060"/>
        <x:v>235798</x:v>
      </x:c>
      <x:c r="P11011" s="55">
        <x:f t="shared" si="2061"/>
        <x:v>40920</x:v>
      </x:c>
      <x:c r="Q11011" s="55">
        <x:f t="shared" si="2062"/>
        <x:v>163436.31961050822</x:v>
      </x:c>
      <x:c r="R11011" s="55">
        <x:f t="shared" si="2063"/>
        <x:v>11441.680389491783</x:v>
      </x:c>
      <x:c r="S11011" s="1" t="str">
        <x:f t="shared" si="2064"/>
        <x:v>NO</x:v>
      </x:c>
      <x:c r="T11011" s="1">
        <x:f t="shared" si="2065"/>
        <x:v>-9.9999999999999997E+98</x:v>
      </x:c>
    </x:row>
    <x:row r="11012">
      <x:c r="A11012" s="1"/>
      <x:c r="B11012" s="1"/>
      <x:c r="C11012" s="1"/>
      <x:c r="D11012" s="1"/>
      <x:c r="E11012" s="1"/>
      <x:c r="F11012" s="1"/>
      <x:c r="G11012" s="1"/>
      <x:c r="H11012" s="1"/>
      <x:c r="I11012" s="53">
        <x:f t="shared" si="2054"/>
        <x:v>16</x:v>
      </x:c>
      <x:c r="J11012" s="53">
        <x:f t="shared" si="2055"/>
        <x:v>17</x:v>
      </x:c>
      <x:c r="K11012" s="53">
        <x:f t="shared" si="2056"/>
        <x:v>23</x:v>
      </x:c>
      <x:c r="L11012" s="53">
        <x:f t="shared" si="2057"/>
        <x:v>56</x:v>
      </x:c>
      <x:c r="M11012" s="54">
        <x:f t="shared" si="2058"/>
        <x:v>8770.0785984227095</x:v>
      </x:c>
      <x:c r="N11012" s="54">
        <x:f t="shared" si="2059"/>
        <x:v>5.5903323600157702</x:v>
      </x:c>
      <x:c r="O11012" s="55">
        <x:f t="shared" si="2060"/>
        <x:v>238498</x:v>
      </x:c>
      <x:c r="P11012" s="55">
        <x:f t="shared" si="2061"/>
        <x:v>41800</x:v>
      </x:c>
      <x:c r="Q11012" s="55">
        <x:f t="shared" si="2062"/>
        <x:v>164758.30900039425</x:v>
      </x:c>
      <x:c r="R11012" s="55">
        <x:f t="shared" si="2063"/>
        <x:v>11939.690999605751</x:v>
      </x:c>
      <x:c r="S11012" s="1" t="str">
        <x:f t="shared" si="2064"/>
        <x:v>NO</x:v>
      </x:c>
      <x:c r="T11012" s="1">
        <x:f t="shared" si="2065"/>
        <x:v>-9.9999999999999997E+98</x:v>
      </x:c>
    </x:row>
    <x:row r="11013">
      <x:c r="A11013" s="1"/>
      <x:c r="B11013" s="1"/>
      <x:c r="C11013" s="1"/>
      <x:c r="D11013" s="1"/>
      <x:c r="E11013" s="1"/>
      <x:c r="F11013" s="1"/>
      <x:c r="G11013" s="1"/>
      <x:c r="H11013" s="1"/>
      <x:c r="I11013" s="53">
        <x:f t="shared" si="2054"/>
        <x:v>16</x:v>
      </x:c>
      <x:c r="J11013" s="53">
        <x:f t="shared" si="2055"/>
        <x:v>17</x:v>
      </x:c>
      <x:c r="K11013" s="53">
        <x:f t="shared" si="2056"/>
        <x:v>24</x:v>
      </x:c>
      <x:c r="L11013" s="53">
        <x:f t="shared" si="2057"/>
        <x:v>57</x:v>
      </x:c>
      <x:c r="M11013" s="54">
        <x:f t="shared" si="2058"/>
        <x:v>8847.9255480022057</x:v>
      </x:c>
      <x:c r="N11013" s="54">
        <x:f t="shared" si="2059"/>
        <x:v>5.6443927416681987</x:v>
      </x:c>
      <x:c r="O11013" s="55">
        <x:f t="shared" si="2060"/>
        <x:v>241198</x:v>
      </x:c>
      <x:c r="P11013" s="55">
        <x:f t="shared" si="2061"/>
        <x:v>42680</x:v>
      </x:c>
      <x:c r="Q11013" s="55">
        <x:f t="shared" si="2062"/>
        <x:v>166109.81854170497</x:v>
      </x:c>
      <x:c r="R11013" s="55">
        <x:f t="shared" si="2063"/>
        <x:v>12408.181458295032</x:v>
      </x:c>
      <x:c r="S11013" s="1" t="str">
        <x:f t="shared" si="2064"/>
        <x:v>NO</x:v>
      </x:c>
      <x:c r="T11013" s="1">
        <x:f t="shared" si="2065"/>
        <x:v>-9.9999999999999997E+98</x:v>
      </x:c>
    </x:row>
    <x:row r="11014">
      <x:c r="A11014" s="1"/>
      <x:c r="B11014" s="1"/>
      <x:c r="C11014" s="1"/>
      <x:c r="D11014" s="1"/>
      <x:c r="E11014" s="1"/>
      <x:c r="F11014" s="1"/>
      <x:c r="G11014" s="1"/>
      <x:c r="H11014" s="1"/>
      <x:c r="I11014" s="53">
        <x:f t="shared" si="2054"/>
        <x:v>16</x:v>
      </x:c>
      <x:c r="J11014" s="53">
        <x:f t="shared" si="2055"/>
        <x:v>17</x:v>
      </x:c>
      <x:c r="K11014" s="53">
        <x:f t="shared" si="2056"/>
        <x:v>25</x:v>
      </x:c>
      <x:c r="L11014" s="53">
        <x:f t="shared" si="2057"/>
        <x:v>58</x:v>
      </x:c>
      <x:c r="M11014" s="54">
        <x:f t="shared" si="2058"/>
        <x:v>8927.5034694173028</x:v>
      </x:c>
      <x:c r="N11014" s="54">
        <x:f t="shared" si="2059"/>
        <x:v>5.6996551870953489</x:v>
      </x:c>
      <x:c r="O11014" s="55">
        <x:f t="shared" si="2060"/>
        <x:v>243898</x:v>
      </x:c>
      <x:c r="P11014" s="55">
        <x:f t="shared" si="2061"/>
        <x:v>43560</x:v>
      </x:c>
      <x:c r="Q11014" s="55">
        <x:f t="shared" si="2062"/>
        <x:v>167491.37967738372</x:v>
      </x:c>
      <x:c r="R11014" s="55">
        <x:f t="shared" si="2063"/>
        <x:v>12846.620322616276</x:v>
      </x:c>
      <x:c r="S11014" s="1" t="str">
        <x:f t="shared" si="2064"/>
        <x:v>NO</x:v>
      </x:c>
      <x:c r="T11014" s="1">
        <x:f t="shared" si="2065"/>
        <x:v>-9.9999999999999997E+98</x:v>
      </x:c>
    </x:row>
    <x:row r="11015">
      <x:c r="A11015" s="1"/>
      <x:c r="B11015" s="1"/>
      <x:c r="C11015" s="1"/>
      <x:c r="D11015" s="1"/>
      <x:c r="E11015" s="1"/>
      <x:c r="F11015" s="1"/>
      <x:c r="G11015" s="1"/>
      <x:c r="H11015" s="1"/>
      <x:c r="I11015" s="53">
        <x:f t="shared" si="2054"/>
        <x:v>16</x:v>
      </x:c>
      <x:c r="J11015" s="53">
        <x:f t="shared" si="2055"/>
        <x:v>17</x:v>
      </x:c>
      <x:c r="K11015" s="53">
        <x:f t="shared" si="2056"/>
        <x:v>26</x:v>
      </x:c>
      <x:c r="L11015" s="53">
        <x:f t="shared" si="2057"/>
        <x:v>59</x:v>
      </x:c>
      <x:c r="M11015" s="54">
        <x:f t="shared" si="2058"/>
        <x:v>9008.8434733780214</x:v>
      </x:c>
      <x:c r="N11015" s="54">
        <x:f t="shared" si="2059"/>
        <x:v>5.7561413009569593</x:v>
      </x:c>
      <x:c r="O11015" s="55">
        <x:f t="shared" si="2060"/>
        <x:v>246598</x:v>
      </x:c>
      <x:c r="P11015" s="55">
        <x:f t="shared" si="2061"/>
        <x:v>44440</x:v>
      </x:c>
      <x:c r="Q11015" s="55">
        <x:f t="shared" si="2062"/>
        <x:v>168903.53252392399</x:v>
      </x:c>
      <x:c r="R11015" s="55">
        <x:f t="shared" si="2063"/>
        <x:v>13254.46747607601</x:v>
      </x:c>
      <x:c r="S11015" s="1" t="str">
        <x:f t="shared" si="2064"/>
        <x:v>NO</x:v>
      </x:c>
      <x:c r="T11015" s="1">
        <x:f t="shared" si="2065"/>
        <x:v>-9.9999999999999997E+98</x:v>
      </x:c>
    </x:row>
    <x:row r="11016">
      <x:c r="A11016" s="1"/>
      <x:c r="B11016" s="1"/>
      <x:c r="C11016" s="1"/>
      <x:c r="D11016" s="1"/>
      <x:c r="E11016" s="1"/>
      <x:c r="F11016" s="1"/>
      <x:c r="G11016" s="1"/>
      <x:c r="H11016" s="1"/>
      <x:c r="I11016" s="53">
        <x:f t="shared" si="2054"/>
        <x:v>16</x:v>
      </x:c>
      <x:c r="J11016" s="53">
        <x:f t="shared" si="2055"/>
        <x:v>17</x:v>
      </x:c>
      <x:c r="K11016" s="53">
        <x:f t="shared" si="2056"/>
        <x:v>27</x:v>
      </x:c>
      <x:c r="L11016" s="53">
        <x:f t="shared" si="2057"/>
        <x:v>60</x:v>
      </x:c>
      <x:c r="M11016" s="54">
        <x:f t="shared" si="2058"/>
        <x:v>9091.9771778977774</x:v>
      </x:c>
      <x:c r="N11016" s="54">
        <x:f t="shared" si="2059"/>
        <x:v>5.81387304020679</x:v>
      </x:c>
      <x:c r="O11016" s="55">
        <x:f t="shared" si="2060"/>
        <x:v>249298</x:v>
      </x:c>
      <x:c r="P11016" s="55">
        <x:f t="shared" si="2061"/>
        <x:v>45320</x:v>
      </x:c>
      <x:c r="Q11016" s="55">
        <x:f t="shared" si="2062"/>
        <x:v>170346.82600516974</x:v>
      </x:c>
      <x:c r="R11016" s="55">
        <x:f t="shared" si="2063"/>
        <x:v>13631.173994830257</x:v>
      </x:c>
      <x:c r="S11016" s="1" t="str">
        <x:f t="shared" si="2064"/>
        <x:v>NO</x:v>
      </x:c>
      <x:c r="T11016" s="1">
        <x:f t="shared" si="2065"/>
        <x:v>-9.9999999999999997E+98</x:v>
      </x:c>
    </x:row>
    <x:row r="11017">
      <x:c r="A11017" s="1"/>
      <x:c r="B11017" s="1"/>
      <x:c r="C11017" s="1"/>
      <x:c r="D11017" s="1"/>
      <x:c r="E11017" s="1"/>
      <x:c r="F11017" s="1"/>
      <x:c r="G11017" s="1"/>
      <x:c r="H11017" s="1"/>
      <x:c r="I11017" s="53">
        <x:f t="shared" si="2054"/>
        <x:v>16</x:v>
      </x:c>
      <x:c r="J11017" s="53">
        <x:f t="shared" si="2055"/>
        <x:v>17</x:v>
      </x:c>
      <x:c r="K11017" s="53">
        <x:f t="shared" si="2056"/>
        <x:v>28</x:v>
      </x:c>
      <x:c r="L11017" s="53">
        <x:f t="shared" si="2057"/>
        <x:v>61</x:v>
      </x:c>
      <x:c r="M11017" s="54">
        <x:f t="shared" si="2058"/>
        <x:v>9176.9367161149312</x:v>
      </x:c>
      <x:c r="N11017" s="54">
        <x:f t="shared" si="2059"/>
        <x:v>5.872872719524258</x:v>
      </x:c>
      <x:c r="O11017" s="55">
        <x:f t="shared" si="2060"/>
        <x:v>251998</x:v>
      </x:c>
      <x:c r="P11017" s="55">
        <x:f t="shared" si="2061"/>
        <x:v>46200</x:v>
      </x:c>
      <x:c r="Q11017" s="55">
        <x:f t="shared" si="2062"/>
        <x:v>171821.81798810643</x:v>
      </x:c>
      <x:c r="R11017" s="55">
        <x:f t="shared" si="2063"/>
        <x:v>13976.182011893572</x:v>
      </x:c>
      <x:c r="S11017" s="1" t="str">
        <x:f t="shared" si="2064"/>
        <x:v>NO</x:v>
      </x:c>
      <x:c r="T11017" s="1">
        <x:f t="shared" si="2065"/>
        <x:v>-9.9999999999999997E+98</x:v>
      </x:c>
    </x:row>
    <x:row r="11018">
      <x:c r="A11018" s="1"/>
      <x:c r="B11018" s="1"/>
      <x:c r="C11018" s="1"/>
      <x:c r="D11018" s="1"/>
      <x:c r="E11018" s="1"/>
      <x:c r="F11018" s="1"/>
      <x:c r="G11018" s="1"/>
      <x:c r="H11018" s="1"/>
      <x:c r="I11018" s="53">
        <x:f t="shared" si="2054"/>
        <x:v>16</x:v>
      </x:c>
      <x:c r="J11018" s="53">
        <x:f t="shared" si="2055"/>
        <x:v>17</x:v>
      </x:c>
      <x:c r="K11018" s="53">
        <x:f t="shared" si="2056"/>
        <x:v>29</x:v>
      </x:c>
      <x:c r="L11018" s="53">
        <x:f t="shared" si="2057"/>
        <x:v>62</x:v>
      </x:c>
      <x:c r="M11018" s="54">
        <x:f t="shared" si="2058"/>
        <x:v>9263.7547442305859</x:v>
      </x:c>
      <x:c r="N11018" s="54">
        <x:f t="shared" si="2059"/>
        <x:v>5.9331630168267955</x:v>
      </x:c>
      <x:c r="O11018" s="55">
        <x:f t="shared" si="2060"/>
        <x:v>254698</x:v>
      </x:c>
      <x:c r="P11018" s="55">
        <x:f t="shared" si="2061"/>
        <x:v>47080</x:v>
      </x:c>
      <x:c r="Q11018" s="55">
        <x:f t="shared" si="2062"/>
        <x:v>173329.07542066989</x:v>
      </x:c>
      <x:c r="R11018" s="55">
        <x:f t="shared" si="2063"/>
        <x:v>14288.924579330109</x:v>
      </x:c>
      <x:c r="S11018" s="1" t="str">
        <x:f t="shared" si="2064"/>
        <x:v>NO</x:v>
      </x:c>
      <x:c r="T11018" s="1">
        <x:f t="shared" si="2065"/>
        <x:v>-9.9999999999999997E+98</x:v>
      </x:c>
    </x:row>
    <x:row r="11019">
      <x:c r="A11019" s="1"/>
      <x:c r="B11019" s="1"/>
      <x:c r="C11019" s="1"/>
      <x:c r="D11019" s="1"/>
      <x:c r="E11019" s="1"/>
      <x:c r="F11019" s="1"/>
      <x:c r="G11019" s="1"/>
      <x:c r="H11019" s="1"/>
      <x:c r="I11019" s="53">
        <x:f t="shared" si="2054"/>
        <x:v>16</x:v>
      </x:c>
      <x:c r="J11019" s="53">
        <x:f t="shared" si="2055"/>
        <x:v>17</x:v>
      </x:c>
      <x:c r="K11019" s="53">
        <x:f t="shared" si="2056"/>
        <x:v>30</x:v>
      </x:c>
      <x:c r="L11019" s="53">
        <x:f t="shared" si="2057"/>
        <x:v>63</x:v>
      </x:c>
      <x:c r="M11019" s="54">
        <x:f t="shared" si="2058"/>
        <x:v>9352.4644495643552</x:v>
      </x:c>
      <x:c r="N11019" s="54">
        <x:f t="shared" si="2059"/>
        <x:v>5.9947669788641358</x:v>
      </x:c>
      <x:c r="O11019" s="55">
        <x:f t="shared" si="2060"/>
        <x:v>257398</x:v>
      </x:c>
      <x:c r="P11019" s="55">
        <x:f t="shared" si="2061"/>
        <x:v>47960</x:v>
      </x:c>
      <x:c r="Q11019" s="55">
        <x:f t="shared" si="2062"/>
        <x:v>174869.17447160339</x:v>
      </x:c>
      <x:c r="R11019" s="55">
        <x:f t="shared" si="2063"/>
        <x:v>14568.825528396614</x:v>
      </x:c>
      <x:c r="S11019" s="1" t="str">
        <x:f t="shared" si="2064"/>
        <x:v>NO</x:v>
      </x:c>
      <x:c r="T11019" s="1">
        <x:f t="shared" si="2065"/>
        <x:v>-9.9999999999999997E+98</x:v>
      </x:c>
    </x:row>
    <x:row r="11020">
      <x:c r="A11020" s="1"/>
      <x:c r="B11020" s="1"/>
      <x:c r="C11020" s="1"/>
      <x:c r="D11020" s="1"/>
      <x:c r="E11020" s="1"/>
      <x:c r="F11020" s="1"/>
      <x:c r="G11020" s="1"/>
      <x:c r="H11020" s="1"/>
      <x:c r="I11020" s="53">
        <x:f t="shared" si="2054"/>
        <x:v>16</x:v>
      </x:c>
      <x:c r="J11020" s="53">
        <x:f t="shared" si="2055"/>
        <x:v>18</x:v>
      </x:c>
      <x:c r="K11020" s="53">
        <x:f t="shared" si="2056"/>
        <x:v>0</x:v>
      </x:c>
      <x:c r="L11020" s="53">
        <x:f t="shared" si="2057"/>
        <x:v>34</x:v>
      </x:c>
      <x:c r="M11020" s="54">
        <x:f t="shared" si="2058"/>
        <x:v>7458.9768079159103</x:v>
      </x:c>
      <x:c r="N11020" s="54">
        <x:f t="shared" si="2059"/>
        <x:v>4.6798450054971603</x:v>
      </x:c>
      <x:c r="O11020" s="55">
        <x:f t="shared" si="2060"/>
        <x:v>178492</x:v>
      </x:c>
      <x:c r="P11020" s="55">
        <x:f t="shared" si="2061"/>
        <x:v>22000</x:v>
      </x:c>
      <x:c r="Q11020" s="55">
        <x:f t="shared" si="2062"/>
        <x:v>141996.12513742899</x:v>
      </x:c>
      <x:c r="R11020" s="55">
        <x:f t="shared" si="2063"/>
        <x:v>-5504.1251374289859</x:v>
      </x:c>
      <x:c r="S11020" s="1" t="str">
        <x:f t="shared" si="2064"/>
        <x:v>NO</x:v>
      </x:c>
      <x:c r="T11020" s="1">
        <x:f t="shared" si="2065"/>
        <x:v>-9.9999999999999997E+98</x:v>
      </x:c>
    </x:row>
    <x:row r="11021">
      <x:c r="A11021" s="1"/>
      <x:c r="B11021" s="1"/>
      <x:c r="C11021" s="1"/>
      <x:c r="D11021" s="1"/>
      <x:c r="E11021" s="1"/>
      <x:c r="F11021" s="1"/>
      <x:c r="G11021" s="1"/>
      <x:c r="H11021" s="1"/>
      <x:c r="I11021" s="53">
        <x:f t="shared" si="2054"/>
        <x:v>16</x:v>
      </x:c>
      <x:c r="J11021" s="53">
        <x:f t="shared" si="2055"/>
        <x:v>18</x:v>
      </x:c>
      <x:c r="K11021" s="53">
        <x:f t="shared" si="2056"/>
        <x:v>1</x:v>
      </x:c>
      <x:c r="L11021" s="53">
        <x:f t="shared" si="2057"/>
        <x:v>35</x:v>
      </x:c>
      <x:c r="M11021" s="54">
        <x:f t="shared" si="2058"/>
        <x:v>7504.5393079159103</x:v>
      </x:c>
      <x:c r="N11021" s="54">
        <x:f t="shared" si="2059"/>
        <x:v>4.71148563049716</x:v>
      </x:c>
      <x:c r="O11021" s="55">
        <x:f t="shared" si="2060"/>
        <x:v>181192</x:v>
      </x:c>
      <x:c r="P11021" s="55">
        <x:f t="shared" si="2061"/>
        <x:v>22880</x:v>
      </x:c>
      <x:c r="Q11021" s="55">
        <x:f t="shared" si="2062"/>
        <x:v>142787.14076242899</x:v>
      </x:c>
      <x:c r="R11021" s="55">
        <x:f t="shared" si="2063"/>
        <x:v>-4475.1407624289859</x:v>
      </x:c>
      <x:c r="S11021" s="1" t="str">
        <x:f t="shared" si="2064"/>
        <x:v>NO</x:v>
      </x:c>
      <x:c r="T11021" s="1">
        <x:f t="shared" si="2065"/>
        <x:v>-9.9999999999999997E+98</x:v>
      </x:c>
    </x:row>
    <x:row r="11022">
      <x:c r="A11022" s="1"/>
      <x:c r="B11022" s="1"/>
      <x:c r="C11022" s="1"/>
      <x:c r="D11022" s="1"/>
      <x:c r="E11022" s="1"/>
      <x:c r="F11022" s="1"/>
      <x:c r="G11022" s="1"/>
      <x:c r="H11022" s="1"/>
      <x:c r="I11022" s="53">
        <x:f t="shared" si="2054"/>
        <x:v>16</x:v>
      </x:c>
      <x:c r="J11022" s="53">
        <x:f t="shared" si="2055"/>
        <x:v>18</x:v>
      </x:c>
      <x:c r="K11022" s="53">
        <x:f t="shared" si="2056"/>
        <x:v>2</x:v>
      </x:c>
      <x:c r="L11022" s="53">
        <x:f t="shared" si="2057"/>
        <x:v>36</x:v>
      </x:c>
      <x:c r="M11022" s="54">
        <x:f t="shared" si="2058"/>
        <x:v>7551.2408704159106</x:v>
      </x:c>
      <x:c r="N11022" s="54">
        <x:f t="shared" si="2059"/>
        <x:v>4.74391727112216</x:v>
      </x:c>
      <x:c r="O11022" s="55">
        <x:f t="shared" si="2060"/>
        <x:v>183892</x:v>
      </x:c>
      <x:c r="P11022" s="55">
        <x:f t="shared" si="2061"/>
        <x:v>23760</x:v>
      </x:c>
      <x:c r="Q11022" s="55">
        <x:f t="shared" si="2062"/>
        <x:v>143597.93177805399</x:v>
      </x:c>
      <x:c r="R11022" s="55">
        <x:f t="shared" si="2063"/>
        <x:v>-3465.9317780539859</x:v>
      </x:c>
      <x:c r="S11022" s="1" t="str">
        <x:f t="shared" si="2064"/>
        <x:v>NO</x:v>
      </x:c>
      <x:c r="T11022" s="1">
        <x:f t="shared" si="2065"/>
        <x:v>-9.9999999999999997E+98</x:v>
      </x:c>
    </x:row>
    <x:row r="11023">
      <x:c r="A11023" s="1"/>
      <x:c r="B11023" s="1"/>
      <x:c r="C11023" s="1"/>
      <x:c r="D11023" s="1"/>
      <x:c r="E11023" s="1"/>
      <x:c r="F11023" s="1"/>
      <x:c r="G11023" s="1"/>
      <x:c r="H11023" s="1"/>
      <x:c r="I11023" s="53">
        <x:f t="shared" si="2054"/>
        <x:v>16</x:v>
      </x:c>
      <x:c r="J11023" s="53">
        <x:f t="shared" si="2055"/>
        <x:v>18</x:v>
      </x:c>
      <x:c r="K11023" s="53">
        <x:f t="shared" si="2056"/>
        <x:v>3</x:v>
      </x:c>
      <x:c r="L11023" s="53">
        <x:f t="shared" si="2057"/>
        <x:v>37</x:v>
      </x:c>
      <x:c r="M11023" s="54">
        <x:f t="shared" si="2058"/>
        <x:v>7599.1028528377856</x:v>
      </x:c>
      <x:c r="N11023" s="54">
        <x:f t="shared" si="2059"/>
        <x:v>4.7771547589151293</x:v>
      </x:c>
      <x:c r="O11023" s="55">
        <x:f t="shared" si="2060"/>
        <x:v>186592</x:v>
      </x:c>
      <x:c r="P11023" s="55">
        <x:f t="shared" si="2061"/>
        <x:v>24640</x:v>
      </x:c>
      <x:c r="Q11023" s="55">
        <x:f t="shared" si="2062"/>
        <x:v>144428.8689728782</x:v>
      </x:c>
      <x:c r="R11023" s="55">
        <x:f t="shared" si="2063"/>
        <x:v>-2476.8689728782047</x:v>
      </x:c>
      <x:c r="S11023" s="1" t="str">
        <x:f t="shared" si="2064"/>
        <x:v>NO</x:v>
      </x:c>
      <x:c r="T11023" s="1">
        <x:f t="shared" si="2065"/>
        <x:v>-9.9999999999999997E+98</x:v>
      </x:c>
    </x:row>
    <x:row r="11024">
      <x:c r="A11024" s="1"/>
      <x:c r="B11024" s="1"/>
      <x:c r="C11024" s="1"/>
      <x:c r="D11024" s="1"/>
      <x:c r="E11024" s="1"/>
      <x:c r="F11024" s="1"/>
      <x:c r="G11024" s="1"/>
      <x:c r="H11024" s="1"/>
      <x:c r="I11024" s="53">
        <x:f t="shared" si="2054"/>
        <x:v>16</x:v>
      </x:c>
      <x:c r="J11024" s="53">
        <x:f t="shared" si="2055"/>
        <x:v>18</x:v>
      </x:c>
      <x:c r="K11024" s="53">
        <x:f t="shared" si="2056"/>
        <x:v>4</x:v>
      </x:c>
      <x:c r="L11024" s="53">
        <x:f t="shared" si="2057"/>
        <x:v>38</x:v>
      </x:c>
      <x:c r="M11024" s="54">
        <x:f t="shared" si="2058"/>
        <x:v>7648.1469685604416</x:v>
      </x:c>
      <x:c r="N11024" s="54">
        <x:f t="shared" si="2059"/>
        <x:v>4.811213172611418</x:v>
      </x:c>
      <x:c r="O11024" s="55">
        <x:f t="shared" si="2060"/>
        <x:v>189292</x:v>
      </x:c>
      <x:c r="P11024" s="55">
        <x:f t="shared" si="2061"/>
        <x:v>25520</x:v>
      </x:c>
      <x:c r="Q11024" s="55">
        <x:f t="shared" si="2062"/>
        <x:v>145280.32931528543</x:v>
      </x:c>
      <x:c r="R11024" s="55">
        <x:f t="shared" si="2063"/>
        <x:v>-1508.3293152854312</x:v>
      </x:c>
      <x:c r="S11024" s="1" t="str">
        <x:f t="shared" si="2064"/>
        <x:v>NO</x:v>
      </x:c>
      <x:c r="T11024" s="1">
        <x:f t="shared" si="2065"/>
        <x:v>-9.9999999999999997E+98</x:v>
      </x:c>
    </x:row>
    <x:row r="11025">
      <x:c r="A11025" s="1"/>
      <x:c r="B11025" s="1"/>
      <x:c r="C11025" s="1"/>
      <x:c r="D11025" s="1"/>
      <x:c r="E11025" s="1"/>
      <x:c r="F11025" s="1"/>
      <x:c r="G11025" s="1"/>
      <x:c r="H11025" s="1"/>
      <x:c r="I11025" s="53">
        <x:f t="shared" si="2054"/>
        <x:v>16</x:v>
      </x:c>
      <x:c r="J11025" s="53">
        <x:f t="shared" si="2055"/>
        <x:v>18</x:v>
      </x:c>
      <x:c r="K11025" s="53">
        <x:f t="shared" si="2056"/>
        <x:v>5</x:v>
      </x:c>
      <x:c r="L11025" s="53">
        <x:f t="shared" si="2057"/>
        <x:v>39</x:v>
      </x:c>
      <x:c r="M11025" s="54">
        <x:f t="shared" si="2058"/>
        <x:v>7698.3952924816449</x:v>
      </x:c>
      <x:c r="N11025" s="54">
        <x:f t="shared" si="2059"/>
        <x:v>4.8461078420011425</x:v>
      </x:c>
      <x:c r="O11025" s="55">
        <x:f t="shared" si="2060"/>
        <x:v>191992</x:v>
      </x:c>
      <x:c r="P11025" s="55">
        <x:f t="shared" si="2061"/>
        <x:v>26400</x:v>
      </x:c>
      <x:c r="Q11025" s="55">
        <x:f t="shared" si="2062"/>
        <x:v>146152.69605002855</x:v>
      </x:c>
      <x:c r="R11025" s="55">
        <x:f t="shared" si="2063"/>
        <x:v>-560.69605002854951</x:v>
      </x:c>
      <x:c r="S11025" s="1" t="str">
        <x:f t="shared" si="2064"/>
        <x:v>NO</x:v>
      </x:c>
      <x:c r="T11025" s="1">
        <x:f t="shared" si="2065"/>
        <x:v>-9.9999999999999997E+98</x:v>
      </x:c>
    </x:row>
    <x:row r="11026">
      <x:c r="A11026" s="1"/>
      <x:c r="B11026" s="1"/>
      <x:c r="C11026" s="1"/>
      <x:c r="D11026" s="1"/>
      <x:c r="E11026" s="1"/>
      <x:c r="F11026" s="1"/>
      <x:c r="G11026" s="1"/>
      <x:c r="H11026" s="1"/>
      <x:c r="I11026" s="53">
        <x:f t="shared" si="2054"/>
        <x:v>16</x:v>
      </x:c>
      <x:c r="J11026" s="53">
        <x:f t="shared" si="2055"/>
        <x:v>18</x:v>
      </x:c>
      <x:c r="K11026" s="53">
        <x:f t="shared" si="2056"/>
        <x:v>6</x:v>
      </x:c>
      <x:c r="L11026" s="53">
        <x:f t="shared" si="2057"/>
        <x:v>40</x:v>
      </x:c>
      <x:c r="M11026" s="54">
        <x:f t="shared" si="2058"/>
        <x:v>7749.870266663278</x:v>
      </x:c>
      <x:c r="N11026" s="54">
        <x:f t="shared" si="2059"/>
        <x:v>4.8818543518494986</x:v>
      </x:c>
      <x:c r="O11026" s="55">
        <x:f t="shared" si="2060"/>
        <x:v>194692</x:v>
      </x:c>
      <x:c r="P11026" s="55">
        <x:f t="shared" si="2061"/>
        <x:v>27280</x:v>
      </x:c>
      <x:c r="Q11026" s="55">
        <x:f t="shared" si="2062"/>
        <x:v>147046.35879623744</x:v>
      </x:c>
      <x:c r="R11026" s="55">
        <x:f t="shared" si="2063"/>
        <x:v>365.64120376255596</x:v>
      </x:c>
      <x:c r="S11026" s="1" t="str">
        <x:f t="shared" si="2064"/>
        <x:v>NO</x:v>
      </x:c>
      <x:c r="T11026" s="1">
        <x:f t="shared" si="2065"/>
        <x:v>-9.9999999999999997E+98</x:v>
      </x:c>
    </x:row>
    <x:row r="11027">
      <x:c r="A11027" s="1"/>
      <x:c r="B11027" s="1"/>
      <x:c r="C11027" s="1"/>
      <x:c r="D11027" s="1"/>
      <x:c r="E11027" s="1"/>
      <x:c r="F11027" s="1"/>
      <x:c r="G11027" s="1"/>
      <x:c r="H11027" s="1"/>
      <x:c r="I11027" s="53">
        <x:f t="shared" si="2054"/>
        <x:v>16</x:v>
      </x:c>
      <x:c r="J11027" s="53">
        <x:f t="shared" si="2055"/>
        <x:v>18</x:v>
      </x:c>
      <x:c r="K11027" s="53">
        <x:f t="shared" si="2056"/>
        <x:v>7</x:v>
      </x:c>
      <x:c r="L11027" s="53">
        <x:f t="shared" si="2057"/>
        <x:v>41</x:v>
      </x:c>
      <x:c r="M11027" s="54">
        <x:f t="shared" si="2058"/>
        <x:v>7802.5947060612389</x:v>
      </x:c>
      <x:c r="N11027" s="54">
        <x:f t="shared" si="2059"/>
        <x:v>4.9184685458758599</x:v>
      </x:c>
      <x:c r="O11027" s="55">
        <x:f t="shared" si="2060"/>
        <x:v>197392</x:v>
      </x:c>
      <x:c r="P11027" s="55">
        <x:f t="shared" si="2061"/>
        <x:v>28160</x:v>
      </x:c>
      <x:c r="Q11027" s="55">
        <x:f t="shared" si="2062"/>
        <x:v>147961.7136468965</x:v>
      </x:c>
      <x:c r="R11027" s="55">
        <x:f t="shared" si="2063"/>
        <x:v>1270.2863531034964</x:v>
      </x:c>
      <x:c r="S11027" s="1" t="str">
        <x:f t="shared" si="2064"/>
        <x:v>NO</x:v>
      </x:c>
      <x:c r="T11027" s="1">
        <x:f t="shared" si="2065"/>
        <x:v>-9.9999999999999997E+98</x:v>
      </x:c>
    </x:row>
    <x:row r="11028">
      <x:c r="A11028" s="1"/>
      <x:c r="B11028" s="1"/>
      <x:c r="C11028" s="1"/>
      <x:c r="D11028" s="1"/>
      <x:c r="E11028" s="1"/>
      <x:c r="F11028" s="1"/>
      <x:c r="G11028" s="1"/>
      <x:c r="H11028" s="1"/>
      <x:c r="I11028" s="53">
        <x:f t="shared" si="2054"/>
        <x:v>16</x:v>
      </x:c>
      <x:c r="J11028" s="53">
        <x:f t="shared" si="2055"/>
        <x:v>18</x:v>
      </x:c>
      <x:c r="K11028" s="53">
        <x:f t="shared" si="2056"/>
        <x:v>8</x:v>
      </x:c>
      <x:c r="L11028" s="53">
        <x:f t="shared" si="2057"/>
        <x:v>42</x:v>
      </x:c>
      <x:c r="M11028" s="54">
        <x:f t="shared" si="2058"/>
        <x:v>7856.5918043412184</x:v>
      </x:c>
      <x:c r="N11028" s="54">
        <x:f t="shared" si="2059"/>
        <x:v>4.9559665307925131</x:v>
      </x:c>
      <x:c r="O11028" s="55">
        <x:f t="shared" si="2060"/>
        <x:v>200092</x:v>
      </x:c>
      <x:c r="P11028" s="55">
        <x:f t="shared" si="2061"/>
        <x:v>29040</x:v>
      </x:c>
      <x:c r="Q11028" s="55">
        <x:f t="shared" si="2062"/>
        <x:v>148899.16326981282</x:v>
      </x:c>
      <x:c r="R11028" s="55">
        <x:f t="shared" si="2063"/>
        <x:v>2152.8367301871767</x:v>
      </x:c>
      <x:c r="S11028" s="1" t="str">
        <x:f t="shared" si="2064"/>
        <x:v>NO</x:v>
      </x:c>
      <x:c r="T11028" s="1">
        <x:f t="shared" si="2065"/>
        <x:v>-9.9999999999999997E+98</x:v>
      </x:c>
    </x:row>
    <x:row r="11029">
      <x:c r="A11029" s="1"/>
      <x:c r="B11029" s="1"/>
      <x:c r="C11029" s="1"/>
      <x:c r="D11029" s="1"/>
      <x:c r="E11029" s="1"/>
      <x:c r="F11029" s="1"/>
      <x:c r="G11029" s="1"/>
      <x:c r="H11029" s="1"/>
      <x:c r="I11029" s="53">
        <x:f t="shared" si="2054"/>
        <x:v>16</x:v>
      </x:c>
      <x:c r="J11029" s="53">
        <x:f t="shared" si="2055"/>
        <x:v>18</x:v>
      </x:c>
      <x:c r="K11029" s="53">
        <x:f t="shared" si="2056"/>
        <x:v>9</x:v>
      </x:c>
      <x:c r="L11029" s="53">
        <x:f t="shared" si="2057"/>
        <x:v>43</x:v>
      </x:c>
      <x:c r="M11029" s="54">
        <x:f t="shared" si="2058"/>
        <x:v>7911.8851397816134</x:v>
      </x:c>
      <x:c r="N11029" s="54">
        <x:f t="shared" si="2059"/>
        <x:v>4.9943646804038986</x:v>
      </x:c>
      <x:c r="O11029" s="55">
        <x:f t="shared" si="2060"/>
        <x:v>202792</x:v>
      </x:c>
      <x:c r="P11029" s="55">
        <x:f t="shared" si="2061"/>
        <x:v>29920</x:v>
      </x:c>
      <x:c r="Q11029" s="55">
        <x:f t="shared" si="2062"/>
        <x:v>149859.11701009746</x:v>
      </x:c>
      <x:c r="R11029" s="55">
        <x:f t="shared" si="2063"/>
        <x:v>3012.8829899025441</x:v>
      </x:c>
      <x:c r="S11029" s="1" t="str">
        <x:f t="shared" si="2064"/>
        <x:v>NO</x:v>
      </x:c>
      <x:c r="T11029" s="1">
        <x:f t="shared" si="2065"/>
        <x:v>-9.9999999999999997E+98</x:v>
      </x:c>
    </x:row>
    <x:row r="11030">
      <x:c r="A11030" s="1"/>
      <x:c r="B11030" s="1"/>
      <x:c r="C11030" s="1"/>
      <x:c r="D11030" s="1"/>
      <x:c r="E11030" s="1"/>
      <x:c r="F11030" s="1"/>
      <x:c r="G11030" s="1"/>
      <x:c r="H11030" s="1"/>
      <x:c r="I11030" s="53">
        <x:f t="shared" si="2054"/>
        <x:v>16</x:v>
      </x:c>
      <x:c r="J11030" s="53">
        <x:f t="shared" si="2055"/>
        <x:v>18</x:v>
      </x:c>
      <x:c r="K11030" s="53">
        <x:f t="shared" si="2056"/>
        <x:v>10</x:v>
      </x:c>
      <x:c r="L11030" s="53">
        <x:f t="shared" si="2057"/>
        <x:v>44</x:v>
      </x:c>
      <x:c r="M11030" s="54">
        <x:f t="shared" si="2058"/>
        <x:v>7968.4986812648258</x:v>
      </x:c>
      <x:c r="N11030" s="54">
        <x:f t="shared" si="2059"/>
        <x:v>5.0336796397672403</x:v>
      </x:c>
      <x:c r="O11030" s="55">
        <x:f t="shared" si="2060"/>
        <x:v>205492</x:v>
      </x:c>
      <x:c r="P11030" s="55">
        <x:f t="shared" si="2061"/>
        <x:v>30800</x:v>
      </x:c>
      <x:c r="Q11030" s="55">
        <x:f t="shared" si="2062"/>
        <x:v>150841.99099418102</x:v>
      </x:c>
      <x:c r="R11030" s="55">
        <x:f t="shared" si="2063"/>
        <x:v>3850.0090058189817</x:v>
      </x:c>
      <x:c r="S11030" s="1" t="str">
        <x:f t="shared" si="2064"/>
        <x:v>NO</x:v>
      </x:c>
      <x:c r="T11030" s="1">
        <x:f t="shared" si="2065"/>
        <x:v>-9.9999999999999997E+98</x:v>
      </x:c>
    </x:row>
    <x:row r="11031">
      <x:c r="A11031" s="1"/>
      <x:c r="B11031" s="1"/>
      <x:c r="C11031" s="1"/>
      <x:c r="D11031" s="1"/>
      <x:c r="E11031" s="1"/>
      <x:c r="F11031" s="1"/>
      <x:c r="G11031" s="1"/>
      <x:c r="H11031" s="1"/>
      <x:c r="I11031" s="53">
        <x:f t="shared" si="2054"/>
        <x:v>16</x:v>
      </x:c>
      <x:c r="J11031" s="53">
        <x:f t="shared" si="2055"/>
        <x:v>18</x:v>
      </x:c>
      <x:c r="K11031" s="53">
        <x:f t="shared" si="2056"/>
        <x:v>11</x:v>
      </x:c>
      <x:c r="L11031" s="53">
        <x:f t="shared" si="2057"/>
        <x:v>45</x:v>
      </x:c>
      <x:c r="M11031" s="54">
        <x:f t="shared" si="2058"/>
        <x:v>8026.4567943582651</x:v>
      </x:c>
      <x:c r="N11031" s="54">
        <x:f t="shared" si="2059"/>
        <x:v>5.0739283294154616</x:v>
      </x:c>
      <x:c r="O11031" s="55">
        <x:f t="shared" si="2060"/>
        <x:v>208192</x:v>
      </x:c>
      <x:c r="P11031" s="55">
        <x:f t="shared" si="2061"/>
        <x:v>31680</x:v>
      </x:c>
      <x:c r="Q11031" s="55">
        <x:f t="shared" si="2062"/>
        <x:v>151848.20823538653</x:v>
      </x:c>
      <x:c r="R11031" s="55">
        <x:f t="shared" si="2063"/>
        <x:v>4663.7917646134738</x:v>
      </x:c>
      <x:c r="S11031" s="1" t="str">
        <x:f t="shared" si="2064"/>
        <x:v>NO</x:v>
      </x:c>
      <x:c r="T11031" s="1">
        <x:f t="shared" si="2065"/>
        <x:v>-9.9999999999999997E+98</x:v>
      </x:c>
    </x:row>
    <x:row r="11032">
      <x:c r="A11032" s="1"/>
      <x:c r="B11032" s="1"/>
      <x:c r="C11032" s="1"/>
      <x:c r="D11032" s="1"/>
      <x:c r="E11032" s="1"/>
      <x:c r="F11032" s="1"/>
      <x:c r="G11032" s="1"/>
      <x:c r="H11032" s="1"/>
      <x:c r="I11032" s="53">
        <x:f t="shared" si="2054"/>
        <x:v>16</x:v>
      </x:c>
      <x:c r="J11032" s="53">
        <x:f t="shared" si="2055"/>
        <x:v>18</x:v>
      </x:c>
      <x:c r="K11032" s="53">
        <x:f t="shared" si="2056"/>
        <x:v>12</x:v>
      </x:c>
      <x:c r="L11032" s="53">
        <x:f t="shared" si="2057"/>
        <x:v>46</x:v>
      </x:c>
      <x:c r="M11032" s="54">
        <x:f t="shared" si="2058"/>
        <x:v>8085.7842474863291</x:v>
      </x:c>
      <x:c r="N11032" s="54">
        <x:f t="shared" si="2059"/>
        <x:v>5.1151279496432842</x:v>
      </x:c>
      <x:c r="O11032" s="55">
        <x:f t="shared" si="2060"/>
        <x:v>210892</x:v>
      </x:c>
      <x:c r="P11032" s="55">
        <x:f t="shared" si="2061"/>
        <x:v>32560</x:v>
      </x:c>
      <x:c r="Q11032" s="55">
        <x:f t="shared" si="2062"/>
        <x:v>152878.1987410821</x:v>
      </x:c>
      <x:c r="R11032" s="55">
        <x:f t="shared" si="2063"/>
        <x:v>5453.8012589178979</x:v>
      </x:c>
      <x:c r="S11032" s="1" t="str">
        <x:f t="shared" si="2064"/>
        <x:v>NO</x:v>
      </x:c>
      <x:c r="T11032" s="1">
        <x:f t="shared" si="2065"/>
        <x:v>-9.9999999999999997E+98</x:v>
      </x:c>
    </x:row>
    <x:row r="11033">
      <x:c r="A11033" s="1"/>
      <x:c r="B11033" s="1"/>
      <x:c r="C11033" s="1"/>
      <x:c r="D11033" s="1"/>
      <x:c r="E11033" s="1"/>
      <x:c r="F11033" s="1"/>
      <x:c r="G11033" s="1"/>
      <x:c r="H11033" s="1"/>
      <x:c r="I11033" s="53">
        <x:f t="shared" si="2054"/>
        <x:v>16</x:v>
      </x:c>
      <x:c r="J11033" s="53">
        <x:f t="shared" si="2055"/>
        <x:v>18</x:v>
      </x:c>
      <x:c r="K11033" s="53">
        <x:f t="shared" si="2056"/>
        <x:v>13</x:v>
      </x:c>
      <x:c r="L11033" s="53">
        <x:f t="shared" si="2057"/>
        <x:v>47</x:v>
      </x:c>
      <x:c r="M11033" s="54">
        <x:f t="shared" si="2058"/>
        <x:v>8146.5062181947142</x:v>
      </x:c>
      <x:c r="N11033" s="54">
        <x:f t="shared" si="2059"/>
        <x:v>5.1572959848574405</x:v>
      </x:c>
      <x:c r="O11033" s="55">
        <x:f t="shared" si="2060"/>
        <x:v>213592</x:v>
      </x:c>
      <x:c r="P11033" s="55">
        <x:f t="shared" si="2061"/>
        <x:v>33440</x:v>
      </x:c>
      <x:c r="Q11033" s="55">
        <x:f t="shared" si="2062"/>
        <x:v>153932.39962143602</x:v>
      </x:c>
      <x:c r="R11033" s="55">
        <x:f t="shared" si="2063"/>
        <x:v>6219.6003785639768</x:v>
      </x:c>
      <x:c r="S11033" s="1" t="str">
        <x:f t="shared" si="2064"/>
        <x:v>NO</x:v>
      </x:c>
      <x:c r="T11033" s="1">
        <x:f t="shared" si="2065"/>
        <x:v>-9.9999999999999997E+98</x:v>
      </x:c>
    </x:row>
    <x:row r="11034">
      <x:c r="A11034" s="1"/>
      <x:c r="B11034" s="1"/>
      <x:c r="C11034" s="1"/>
      <x:c r="D11034" s="1"/>
      <x:c r="E11034" s="1"/>
      <x:c r="F11034" s="1"/>
      <x:c r="G11034" s="1"/>
      <x:c r="H11034" s="1"/>
      <x:c r="I11034" s="53">
        <x:f t="shared" si="2054"/>
        <x:v>16</x:v>
      </x:c>
      <x:c r="J11034" s="53">
        <x:f t="shared" si="2055"/>
        <x:v>18</x:v>
      </x:c>
      <x:c r="K11034" s="53">
        <x:f t="shared" si="2056"/>
        <x:v>14</x:v>
      </x:c>
      <x:c r="L11034" s="53">
        <x:f t="shared" si="2057"/>
        <x:v>48</x:v>
      </x:c>
      <x:c r="M11034" s="54">
        <x:f t="shared" si="2058"/>
        <x:v>8208.6482995083752</x:v>
      </x:c>
      <x:c r="N11034" s="54">
        <x:f t="shared" si="2059"/>
        <x:v>5.2004502079919268</x:v>
      </x:c>
      <x:c r="O11034" s="55">
        <x:f t="shared" si="2060"/>
        <x:v>216292</x:v>
      </x:c>
      <x:c r="P11034" s="55">
        <x:f t="shared" si="2061"/>
        <x:v>34320</x:v>
      </x:c>
      <x:c r="Q11034" s="55">
        <x:f t="shared" si="2062"/>
        <x:v>155011.25519979818</x:v>
      </x:c>
      <x:c r="R11034" s="55">
        <x:f t="shared" si="2063"/>
        <x:v>6960.7448002018209</x:v>
      </x:c>
      <x:c r="S11034" s="1" t="str">
        <x:f t="shared" si="2064"/>
        <x:v>NO</x:v>
      </x:c>
      <x:c r="T11034" s="1">
        <x:f t="shared" si="2065"/>
        <x:v>-9.9999999999999997E+98</x:v>
      </x:c>
    </x:row>
    <x:row r="11035">
      <x:c r="A11035" s="1"/>
      <x:c r="B11035" s="1"/>
      <x:c r="C11035" s="1"/>
      <x:c r="D11035" s="1"/>
      <x:c r="E11035" s="1"/>
      <x:c r="F11035" s="1"/>
      <x:c r="G11035" s="1"/>
      <x:c r="H11035" s="1"/>
      <x:c r="I11035" s="53">
        <x:f t="shared" si="2054"/>
        <x:v>16</x:v>
      </x:c>
      <x:c r="J11035" s="53">
        <x:f t="shared" si="2055"/>
        <x:v>18</x:v>
      </x:c>
      <x:c r="K11035" s="53">
        <x:f t="shared" si="2056"/>
        <x:v>15</x:v>
      </x:c>
      <x:c r="L11035" s="53">
        <x:f t="shared" si="2057"/>
        <x:v>49</x:v>
      </x:c>
      <x:c r="M11035" s="54">
        <x:f t="shared" si="2058"/>
        <x:v>8272.2365063845209</x:v>
      </x:c>
      <x:c r="N11035" s="54">
        <x:f t="shared" si="2059"/>
        <x:v>5.2446086849892506</x:v>
      </x:c>
      <x:c r="O11035" s="55">
        <x:f t="shared" si="2060"/>
        <x:v>218992</x:v>
      </x:c>
      <x:c r="P11035" s="55">
        <x:f t="shared" si="2061"/>
        <x:v>35200</x:v>
      </x:c>
      <x:c r="Q11035" s="55">
        <x:f t="shared" si="2062"/>
        <x:v>156115.21712473125</x:v>
      </x:c>
      <x:c r="R11035" s="55">
        <x:f t="shared" si="2063"/>
        <x:v>7676.7828752687492</x:v>
      </x:c>
      <x:c r="S11035" s="1" t="str">
        <x:f t="shared" si="2064"/>
        <x:v>NO</x:v>
      </x:c>
      <x:c r="T11035" s="1">
        <x:f t="shared" si="2065"/>
        <x:v>-9.9999999999999997E+98</x:v>
      </x:c>
    </x:row>
    <x:row r="11036">
      <x:c r="A11036" s="1"/>
      <x:c r="B11036" s="1"/>
      <x:c r="C11036" s="1"/>
      <x:c r="D11036" s="1"/>
      <x:c r="E11036" s="1"/>
      <x:c r="F11036" s="1"/>
      <x:c r="G11036" s="1"/>
      <x:c r="H11036" s="1"/>
      <x:c r="I11036" s="53">
        <x:f t="shared" si="2054"/>
        <x:v>16</x:v>
      </x:c>
      <x:c r="J11036" s="53">
        <x:f t="shared" si="2055"/>
        <x:v>18</x:v>
      </x:c>
      <x:c r="K11036" s="53">
        <x:f t="shared" si="2056"/>
        <x:v>16</x:v>
      </x:c>
      <x:c r="L11036" s="53">
        <x:f t="shared" si="2057"/>
        <x:v>50</x:v>
      </x:c>
      <x:c r="M11036" s="54">
        <x:f t="shared" si="2058"/>
        <x:v>8337.2972822620104</x:v>
      </x:c>
      <x:c r="N11036" s="54">
        <x:f t="shared" si="2059"/>
        <x:v>5.2897897793486184</x:v>
      </x:c>
      <x:c r="O11036" s="55">
        <x:f t="shared" si="2060"/>
        <x:v>221692</x:v>
      </x:c>
      <x:c r="P11036" s="55">
        <x:f t="shared" si="2061"/>
        <x:v>36080</x:v>
      </x:c>
      <x:c r="Q11036" s="55">
        <x:f t="shared" si="2062"/>
        <x:v>157244.74448371545</x:v>
      </x:c>
      <x:c r="R11036" s="55">
        <x:f t="shared" si="2063"/>
        <x:v>8367.2555162845529</x:v>
      </x:c>
      <x:c r="S11036" s="1" t="str">
        <x:f t="shared" si="2064"/>
        <x:v>NO</x:v>
      </x:c>
      <x:c r="T11036" s="1">
        <x:f t="shared" si="2065"/>
        <x:v>-9.9999999999999997E+98</x:v>
      </x:c>
    </x:row>
    <x:row r="11037">
      <x:c r="A11037" s="1"/>
      <x:c r="B11037" s="1"/>
      <x:c r="C11037" s="1"/>
      <x:c r="D11037" s="1"/>
      <x:c r="E11037" s="1"/>
      <x:c r="F11037" s="1"/>
      <x:c r="G11037" s="1"/>
      <x:c r="H11037" s="1"/>
      <x:c r="I11037" s="53">
        <x:f t="shared" si="2054"/>
        <x:v>16</x:v>
      </x:c>
      <x:c r="J11037" s="53">
        <x:f t="shared" si="2055"/>
        <x:v>18</x:v>
      </x:c>
      <x:c r="K11037" s="53">
        <x:f t="shared" si="2056"/>
        <x:v>17</x:v>
      </x:c>
      <x:c r="L11037" s="53">
        <x:f t="shared" si="2057"/>
        <x:v>51</x:v>
      </x:c>
      <x:c r="M11037" s="54">
        <x:f t="shared" si="2058"/>
        <x:v>8403.8575057085509</x:v>
      </x:c>
      <x:c r="N11037" s="54">
        <x:f t="shared" si="2059"/>
        <x:v>5.3360121567420489</x:v>
      </x:c>
      <x:c r="O11037" s="55">
        <x:f t="shared" si="2060"/>
        <x:v>224392</x:v>
      </x:c>
      <x:c r="P11037" s="55">
        <x:f t="shared" si="2061"/>
        <x:v>36960</x:v>
      </x:c>
      <x:c r="Q11037" s="55">
        <x:f t="shared" si="2062"/>
        <x:v>158400.30391855122</x:v>
      </x:c>
      <x:c r="R11037" s="55">
        <x:f t="shared" si="2063"/>
        <x:v>9031.6960814487829</x:v>
      </x:c>
      <x:c r="S11037" s="1" t="str">
        <x:f t="shared" si="2064"/>
        <x:v>NO</x:v>
      </x:c>
      <x:c r="T11037" s="1">
        <x:f t="shared" si="2065"/>
        <x:v>-9.9999999999999997E+98</x:v>
      </x:c>
    </x:row>
    <x:row r="11038">
      <x:c r="A11038" s="1"/>
      <x:c r="B11038" s="1"/>
      <x:c r="C11038" s="1"/>
      <x:c r="D11038" s="1"/>
      <x:c r="E11038" s="1"/>
      <x:c r="F11038" s="1"/>
      <x:c r="G11038" s="1"/>
      <x:c r="H11038" s="1"/>
      <x:c r="I11038" s="53">
        <x:f t="shared" si="2054"/>
        <x:v>16</x:v>
      </x:c>
      <x:c r="J11038" s="53">
        <x:f t="shared" si="2055"/>
        <x:v>18</x:v>
      </x:c>
      <x:c r="K11038" s="53">
        <x:f t="shared" si="2056"/>
        <x:v>18</x:v>
      </x:c>
      <x:c r="L11038" s="53">
        <x:f t="shared" si="2057"/>
        <x:v>52</x:v>
      </x:c>
      <x:c r="M11038" s="54">
        <x:f t="shared" si="2058"/>
        <x:v>8471.9444971671383</x:v>
      </x:c>
      <x:c r="N11038" s="54">
        <x:f t="shared" si="2059"/>
        <x:v>5.3832947896994012</x:v>
      </x:c>
      <x:c r="O11038" s="55">
        <x:f t="shared" si="2060"/>
        <x:v>227092</x:v>
      </x:c>
      <x:c r="P11038" s="55">
        <x:f t="shared" si="2061"/>
        <x:v>37840</x:v>
      </x:c>
      <x:c r="Q11038" s="55">
        <x:f t="shared" si="2062"/>
        <x:v>159582.36974248503</x:v>
      </x:c>
      <x:c r="R11038" s="55">
        <x:f t="shared" si="2063"/>
        <x:v>9669.6302575149748</x:v>
      </x:c>
      <x:c r="S11038" s="1" t="str">
        <x:f t="shared" si="2064"/>
        <x:v>NO</x:v>
      </x:c>
      <x:c r="T11038" s="1">
        <x:f t="shared" si="2065"/>
        <x:v>-9.9999999999999997E+98</x:v>
      </x:c>
    </x:row>
    <x:row r="11039">
      <x:c r="A11039" s="1"/>
      <x:c r="B11039" s="1"/>
      <x:c r="C11039" s="1"/>
      <x:c r="D11039" s="1"/>
      <x:c r="E11039" s="1"/>
      <x:c r="F11039" s="1"/>
      <x:c r="G11039" s="1"/>
      <x:c r="H11039" s="1"/>
      <x:c r="I11039" s="53">
        <x:f t="shared" si="2054"/>
        <x:v>16</x:v>
      </x:c>
      <x:c r="J11039" s="53">
        <x:f t="shared" si="2055"/>
        <x:v>18</x:v>
      </x:c>
      <x:c r="K11039" s="53">
        <x:f t="shared" si="2056"/>
        <x:v>19</x:v>
      </x:c>
      <x:c r="L11039" s="53">
        <x:f t="shared" si="2057"/>
        <x:v>53</x:v>
      </x:c>
      <x:c r="M11039" s="54">
        <x:f t="shared" si="2058"/>
        <x:v>8541.5860258031607</x:v>
      </x:c>
      <x:c r="N11039" s="54">
        <x:f t="shared" si="2059"/>
        <x:v>5.4316569623633058</x:v>
      </x:c>
      <x:c r="O11039" s="55">
        <x:f t="shared" si="2060"/>
        <x:v>229792</x:v>
      </x:c>
      <x:c r="P11039" s="55">
        <x:f t="shared" si="2061"/>
        <x:v>38720</x:v>
      </x:c>
      <x:c r="Q11039" s="55">
        <x:f t="shared" si="2062"/>
        <x:v>160791.42405908264</x:v>
      </x:c>
      <x:c r="R11039" s="55">
        <x:f t="shared" si="2063"/>
        <x:v>10280.575940917362</x:v>
      </x:c>
      <x:c r="S11039" s="1" t="str">
        <x:f t="shared" si="2064"/>
        <x:v>NO</x:v>
      </x:c>
      <x:c r="T11039" s="1">
        <x:f t="shared" si="2065"/>
        <x:v>-9.9999999999999997E+98</x:v>
      </x:c>
    </x:row>
    <x:row r="11040">
      <x:c r="A11040" s="1"/>
      <x:c r="B11040" s="1"/>
      <x:c r="C11040" s="1"/>
      <x:c r="D11040" s="1"/>
      <x:c r="E11040" s="1"/>
      <x:c r="F11040" s="1"/>
      <x:c r="G11040" s="1"/>
      <x:c r="H11040" s="1"/>
      <x:c r="I11040" s="53">
        <x:f t="shared" si="2054"/>
        <x:v>16</x:v>
      </x:c>
      <x:c r="J11040" s="53">
        <x:f t="shared" si="2055"/>
        <x:v>18</x:v>
      </x:c>
      <x:c r="K11040" s="53">
        <x:f t="shared" si="2056"/>
        <x:v>20</x:v>
      </x:c>
      <x:c r="L11040" s="53">
        <x:f t="shared" si="2057"/>
        <x:v>54</x:v>
      </x:c>
      <x:c r="M11040" s="54">
        <x:f t="shared" si="2058"/>
        <x:v>8612.8103164536369</x:v>
      </x:c>
      <x:c r="N11040" s="54">
        <x:f t="shared" si="2059"/>
        <x:v>5.4811182753150254</x:v>
      </x:c>
      <x:c r="O11040" s="55">
        <x:f t="shared" si="2060"/>
        <x:v>232492</x:v>
      </x:c>
      <x:c r="P11040" s="55">
        <x:f t="shared" si="2061"/>
        <x:v>39600</x:v>
      </x:c>
      <x:c r="Q11040" s="55">
        <x:f t="shared" si="2062"/>
        <x:v>162027.95688287565</x:v>
      </x:c>
      <x:c r="R11040" s="55">
        <x:f t="shared" si="2063"/>
        <x:v>10864.043117124354</x:v>
      </x:c>
      <x:c r="S11040" s="1" t="str">
        <x:f t="shared" si="2064"/>
        <x:v>NO</x:v>
      </x:c>
      <x:c r="T11040" s="1">
        <x:f t="shared" si="2065"/>
        <x:v>-9.9999999999999997E+98</x:v>
      </x:c>
    </x:row>
    <x:row r="11041">
      <x:c r="A11041" s="1"/>
      <x:c r="B11041" s="1"/>
      <x:c r="C11041" s="1"/>
      <x:c r="D11041" s="1"/>
      <x:c r="E11041" s="1"/>
      <x:c r="F11041" s="1"/>
      <x:c r="G11041" s="1"/>
      <x:c r="H11041" s="1"/>
      <x:c r="I11041" s="53">
        <x:f t="shared" si="2054"/>
        <x:v>16</x:v>
      </x:c>
      <x:c r="J11041" s="53">
        <x:f t="shared" si="2055"/>
        <x:v>18</x:v>
      </x:c>
      <x:c r="K11041" s="53">
        <x:f t="shared" si="2056"/>
        <x:v>21</x:v>
      </x:c>
      <x:c r="L11041" s="53">
        <x:f t="shared" si="2057"/>
        <x:v>55</x:v>
      </x:c>
      <x:c r="M11041" s="54">
        <x:f t="shared" si="2058"/>
        <x:v>8685.6460566800815</x:v>
      </x:c>
      <x:c r="N11041" s="54">
        <x:f t="shared" si="2059"/>
        <x:v>5.5316986504722792</x:v>
      </x:c>
      <x:c r="O11041" s="55">
        <x:f t="shared" si="2060"/>
        <x:v>235192</x:v>
      </x:c>
      <x:c r="P11041" s="55">
        <x:f t="shared" si="2061"/>
        <x:v>40480</x:v>
      </x:c>
      <x:c r="Q11041" s="55">
        <x:f t="shared" si="2062"/>
        <x:v>163292.46626180696</x:v>
      </x:c>
      <x:c r="R11041" s="55">
        <x:f t="shared" si="2063"/>
        <x:v>11419.533738193044</x:v>
      </x:c>
      <x:c r="S11041" s="1" t="str">
        <x:f t="shared" si="2064"/>
        <x:v>NO</x:v>
      </x:c>
      <x:c r="T11041" s="1">
        <x:f t="shared" si="2065"/>
        <x:v>-9.9999999999999997E+98</x:v>
      </x:c>
    </x:row>
    <x:row r="11042">
      <x:c r="A11042" s="1"/>
      <x:c r="B11042" s="1"/>
      <x:c r="C11042" s="1"/>
      <x:c r="D11042" s="1"/>
      <x:c r="E11042" s="1"/>
      <x:c r="F11042" s="1"/>
      <x:c r="G11042" s="1"/>
      <x:c r="H11042" s="1"/>
      <x:c r="I11042" s="53">
        <x:f t="shared" si="2054"/>
        <x:v>16</x:v>
      </x:c>
      <x:c r="J11042" s="53">
        <x:f t="shared" si="2055"/>
        <x:v>18</x:v>
      </x:c>
      <x:c r="K11042" s="53">
        <x:f t="shared" si="2056"/>
        <x:v>22</x:v>
      </x:c>
      <x:c r="L11042" s="53">
        <x:f t="shared" si="2057"/>
        <x:v>56</x:v>
      </x:c>
      <x:c r="M11042" s="54">
        <x:f t="shared" si="2058"/>
        <x:v>8760.1224039264762</x:v>
      </x:c>
      <x:c r="N11042" s="54">
        <x:f t="shared" si="2059"/>
        <x:v>5.5834183360600527</x:v>
      </x:c>
      <x:c r="O11042" s="55">
        <x:f t="shared" si="2060"/>
        <x:v>237892</x:v>
      </x:c>
      <x:c r="P11042" s="55">
        <x:f t="shared" si="2061"/>
        <x:v>41360</x:v>
      </x:c>
      <x:c r="Q11042" s="55">
        <x:f t="shared" si="2062"/>
        <x:v>164585.45840150132</x:v>
      </x:c>
      <x:c r="R11042" s="55">
        <x:f t="shared" si="2063"/>
        <x:v>11946.541598498676</x:v>
      </x:c>
      <x:c r="S11042" s="1" t="str">
        <x:f t="shared" si="2064"/>
        <x:v>NO</x:v>
      </x:c>
      <x:c r="T11042" s="1">
        <x:f t="shared" si="2065"/>
        <x:v>-9.9999999999999997E+98</x:v>
      </x:c>
    </x:row>
    <x:row r="11043">
      <x:c r="A11043" s="1"/>
      <x:c r="B11043" s="1"/>
      <x:c r="C11043" s="1"/>
      <x:c r="D11043" s="1"/>
      <x:c r="E11043" s="1"/>
      <x:c r="F11043" s="1"/>
      <x:c r="G11043" s="1"/>
      <x:c r="H11043" s="1"/>
      <x:c r="I11043" s="53">
        <x:f t="shared" si="2054"/>
        <x:v>16</x:v>
      </x:c>
      <x:c r="J11043" s="53">
        <x:f t="shared" si="2055"/>
        <x:v>18</x:v>
      </x:c>
      <x:c r="K11043" s="53">
        <x:f t="shared" si="2056"/>
        <x:v>23</x:v>
      </x:c>
      <x:c r="L11043" s="53">
        <x:f t="shared" si="2057"/>
        <x:v>57</x:v>
      </x:c>
      <x:c r="M11043" s="54">
        <x:f t="shared" si="2058"/>
        <x:v>8836.2689927839128</x:v>
      </x:c>
      <x:c r="N11043" s="54">
        <x:f t="shared" si="2059"/>
        <x:v>5.636297911655495</x:v>
      </x:c>
      <x:c r="O11043" s="55">
        <x:f t="shared" si="2060"/>
        <x:v>240592</x:v>
      </x:c>
      <x:c r="P11043" s="55">
        <x:f t="shared" si="2061"/>
        <x:v>42240</x:v>
      </x:c>
      <x:c r="Q11043" s="55">
        <x:f t="shared" si="2062"/>
        <x:v>165907.44779138739</x:v>
      </x:c>
      <x:c r="R11043" s="55">
        <x:f t="shared" si="2063"/>
        <x:v>12444.552208612615</x:v>
      </x:c>
      <x:c r="S11043" s="1" t="str">
        <x:f t="shared" si="2064"/>
        <x:v>NO</x:v>
      </x:c>
      <x:c r="T11043" s="1">
        <x:f t="shared" si="2065"/>
        <x:v>-9.9999999999999997E+98</x:v>
      </x:c>
    </x:row>
    <x:row r="11044">
      <x:c r="A11044" s="1"/>
      <x:c r="B11044" s="1"/>
      <x:c r="C11044" s="1"/>
      <x:c r="D11044" s="1"/>
      <x:c r="E11044" s="1"/>
      <x:c r="F11044" s="1"/>
      <x:c r="G11044" s="1"/>
      <x:c r="H11044" s="1"/>
      <x:c r="I11044" s="53">
        <x:f t="shared" si="2054"/>
        <x:v>16</x:v>
      </x:c>
      <x:c r="J11044" s="53">
        <x:f t="shared" si="2055"/>
        <x:v>18</x:v>
      </x:c>
      <x:c r="K11044" s="53">
        <x:f t="shared" si="2056"/>
        <x:v>24</x:v>
      </x:c>
      <x:c r="L11044" s="53">
        <x:f t="shared" si="2057"/>
        <x:v>58</x:v>
      </x:c>
      <x:c r="M11044" s="54">
        <x:f t="shared" si="2058"/>
        <x:v>8914.115942363409</x:v>
      </x:c>
      <x:c r="N11044" s="54">
        <x:f t="shared" si="2059"/>
        <x:v>5.6903582933079226</x:v>
      </x:c>
      <x:c r="O11044" s="55">
        <x:f t="shared" si="2060"/>
        <x:v>243292</x:v>
      </x:c>
      <x:c r="P11044" s="55">
        <x:f t="shared" si="2061"/>
        <x:v>43120</x:v>
      </x:c>
      <x:c r="Q11044" s="55">
        <x:f t="shared" si="2062"/>
        <x:v>167258.95733269808</x:v>
      </x:c>
      <x:c r="R11044" s="55">
        <x:f t="shared" si="2063"/>
        <x:v>12913.042667301925</x:v>
      </x:c>
      <x:c r="S11044" s="1" t="str">
        <x:f t="shared" si="2064"/>
        <x:v>NO</x:v>
      </x:c>
      <x:c r="T11044" s="1">
        <x:f t="shared" si="2065"/>
        <x:v>-9.9999999999999997E+98</x:v>
      </x:c>
    </x:row>
    <x:row r="11045">
      <x:c r="A11045" s="1"/>
      <x:c r="B11045" s="1"/>
      <x:c r="C11045" s="1"/>
      <x:c r="D11045" s="1"/>
      <x:c r="E11045" s="1"/>
      <x:c r="F11045" s="1"/>
      <x:c r="G11045" s="1"/>
      <x:c r="H11045" s="1"/>
      <x:c r="I11045" s="53">
        <x:f t="shared" si="2054"/>
        <x:v>16</x:v>
      </x:c>
      <x:c r="J11045" s="53">
        <x:f t="shared" si="2055"/>
        <x:v>18</x:v>
      </x:c>
      <x:c r="K11045" s="53">
        <x:f t="shared" si="2056"/>
        <x:v>25</x:v>
      </x:c>
      <x:c r="L11045" s="53">
        <x:f t="shared" si="2057"/>
        <x:v>59</x:v>
      </x:c>
      <x:c r="M11045" s="54">
        <x:f t="shared" si="2058"/>
        <x:v>8993.6938637785061</x:v>
      </x:c>
      <x:c r="N11045" s="54">
        <x:f t="shared" si="2059"/>
        <x:v>5.7456207387350737</x:v>
      </x:c>
      <x:c r="O11045" s="55">
        <x:f t="shared" si="2060"/>
        <x:v>245992</x:v>
      </x:c>
      <x:c r="P11045" s="55">
        <x:f t="shared" si="2061"/>
        <x:v>44000</x:v>
      </x:c>
      <x:c r="Q11045" s="55">
        <x:f t="shared" si="2062"/>
        <x:v>168640.51846837683</x:v>
      </x:c>
      <x:c r="R11045" s="55">
        <x:f t="shared" si="2063"/>
        <x:v>13351.481531623169</x:v>
      </x:c>
      <x:c r="S11045" s="1" t="str">
        <x:f t="shared" si="2064"/>
        <x:v>NO</x:v>
      </x:c>
      <x:c r="T11045" s="1">
        <x:f t="shared" si="2065"/>
        <x:v>-9.9999999999999997E+98</x:v>
      </x:c>
    </x:row>
    <x:row r="11046">
      <x:c r="A11046" s="1"/>
      <x:c r="B11046" s="1"/>
      <x:c r="C11046" s="1"/>
      <x:c r="D11046" s="1"/>
      <x:c r="E11046" s="1"/>
      <x:c r="F11046" s="1"/>
      <x:c r="G11046" s="1"/>
      <x:c r="H11046" s="1"/>
      <x:c r="I11046" s="53">
        <x:f t="shared" si="2054"/>
        <x:v>16</x:v>
      </x:c>
      <x:c r="J11046" s="53">
        <x:f t="shared" si="2055"/>
        <x:v>18</x:v>
      </x:c>
      <x:c r="K11046" s="53">
        <x:f t="shared" si="2056"/>
        <x:v>26</x:v>
      </x:c>
      <x:c r="L11046" s="53">
        <x:f t="shared" si="2057"/>
        <x:v>60</x:v>
      </x:c>
      <x:c r="M11046" s="54">
        <x:f t="shared" si="2058"/>
        <x:v>9075.0338677392247</x:v>
      </x:c>
      <x:c r="N11046" s="54">
        <x:f t="shared" si="2059"/>
        <x:v>5.8021068525966841</x:v>
      </x:c>
      <x:c r="O11046" s="55">
        <x:f t="shared" si="2060"/>
        <x:v>248692</x:v>
      </x:c>
      <x:c r="P11046" s="55">
        <x:f t="shared" si="2061"/>
        <x:v>44880</x:v>
      </x:c>
      <x:c r="Q11046" s="55">
        <x:f t="shared" si="2062"/>
        <x:v>170052.6713149171</x:v>
      </x:c>
      <x:c r="R11046" s="55">
        <x:f t="shared" si="2063"/>
        <x:v>13759.328685082903</x:v>
      </x:c>
      <x:c r="S11046" s="1" t="str">
        <x:f t="shared" si="2064"/>
        <x:v>NO</x:v>
      </x:c>
      <x:c r="T11046" s="1">
        <x:f t="shared" si="2065"/>
        <x:v>-9.9999999999999997E+98</x:v>
      </x:c>
    </x:row>
    <x:row r="11047">
      <x:c r="A11047" s="1"/>
      <x:c r="B11047" s="1"/>
      <x:c r="C11047" s="1"/>
      <x:c r="D11047" s="1"/>
      <x:c r="E11047" s="1"/>
      <x:c r="F11047" s="1"/>
      <x:c r="G11047" s="1"/>
      <x:c r="H11047" s="1"/>
      <x:c r="I11047" s="53">
        <x:f t="shared" si="2054"/>
        <x:v>16</x:v>
      </x:c>
      <x:c r="J11047" s="53">
        <x:f t="shared" si="2055"/>
        <x:v>18</x:v>
      </x:c>
      <x:c r="K11047" s="53">
        <x:f t="shared" si="2056"/>
        <x:v>27</x:v>
      </x:c>
      <x:c r="L11047" s="53">
        <x:f t="shared" si="2057"/>
        <x:v>61</x:v>
      </x:c>
      <x:c r="M11047" s="54">
        <x:f t="shared" si="2058"/>
        <x:v>9158.1675722589807</x:v>
      </x:c>
      <x:c r="N11047" s="54">
        <x:f t="shared" si="2059"/>
        <x:v>5.8598385918465148</x:v>
      </x:c>
      <x:c r="O11047" s="55">
        <x:f t="shared" si="2060"/>
        <x:v>251392</x:v>
      </x:c>
      <x:c r="P11047" s="55">
        <x:f t="shared" si="2061"/>
        <x:v>45760</x:v>
      </x:c>
      <x:c r="Q11047" s="55">
        <x:f t="shared" si="2062"/>
        <x:v>171495.96479616285</x:v>
      </x:c>
      <x:c r="R11047" s="55">
        <x:f t="shared" si="2063"/>
        <x:v>14136.035203837149</x:v>
      </x:c>
      <x:c r="S11047" s="1" t="str">
        <x:f t="shared" si="2064"/>
        <x:v>NO</x:v>
      </x:c>
      <x:c r="T11047" s="1">
        <x:f t="shared" si="2065"/>
        <x:v>-9.9999999999999997E+98</x:v>
      </x:c>
    </x:row>
    <x:row r="11048">
      <x:c r="A11048" s="1"/>
      <x:c r="B11048" s="1"/>
      <x:c r="C11048" s="1"/>
      <x:c r="D11048" s="1"/>
      <x:c r="E11048" s="1"/>
      <x:c r="F11048" s="1"/>
      <x:c r="G11048" s="1"/>
      <x:c r="H11048" s="1"/>
      <x:c r="I11048" s="53">
        <x:f t="shared" si="2054"/>
        <x:v>16</x:v>
      </x:c>
      <x:c r="J11048" s="53">
        <x:f t="shared" si="2055"/>
        <x:v>18</x:v>
      </x:c>
      <x:c r="K11048" s="53">
        <x:f t="shared" si="2056"/>
        <x:v>28</x:v>
      </x:c>
      <x:c r="L11048" s="53">
        <x:f t="shared" si="2057"/>
        <x:v>62</x:v>
      </x:c>
      <x:c r="M11048" s="54">
        <x:f t="shared" si="2058"/>
        <x:v>9243.1271104761345</x:v>
      </x:c>
      <x:c r="N11048" s="54">
        <x:f t="shared" si="2059"/>
        <x:v>5.918838271163982</x:v>
      </x:c>
      <x:c r="O11048" s="55">
        <x:f t="shared" si="2060"/>
        <x:v>254092</x:v>
      </x:c>
      <x:c r="P11048" s="55">
        <x:f t="shared" si="2061"/>
        <x:v>46640</x:v>
      </x:c>
      <x:c r="Q11048" s="55">
        <x:f t="shared" si="2062"/>
        <x:v>172970.95677909956</x:v>
      </x:c>
      <x:c r="R11048" s="55">
        <x:f t="shared" si="2063"/>
        <x:v>14481.043220900436</x:v>
      </x:c>
      <x:c r="S11048" s="1" t="str">
        <x:f t="shared" si="2064"/>
        <x:v>NO</x:v>
      </x:c>
      <x:c r="T11048" s="1">
        <x:f t="shared" si="2065"/>
        <x:v>-9.9999999999999997E+98</x:v>
      </x:c>
    </x:row>
    <x:row r="11049">
      <x:c r="A11049" s="1"/>
      <x:c r="B11049" s="1"/>
      <x:c r="C11049" s="1"/>
      <x:c r="D11049" s="1"/>
      <x:c r="E11049" s="1"/>
      <x:c r="F11049" s="1"/>
      <x:c r="G11049" s="1"/>
      <x:c r="H11049" s="1"/>
      <x:c r="I11049" s="53">
        <x:f t="shared" si="2054"/>
        <x:v>16</x:v>
      </x:c>
      <x:c r="J11049" s="53">
        <x:f t="shared" si="2055"/>
        <x:v>18</x:v>
      </x:c>
      <x:c r="K11049" s="53">
        <x:f t="shared" si="2056"/>
        <x:v>29</x:v>
      </x:c>
      <x:c r="L11049" s="53">
        <x:f t="shared" si="2057"/>
        <x:v>63</x:v>
      </x:c>
      <x:c r="M11049" s="54">
        <x:f t="shared" si="2058"/>
        <x:v>9329.9451385917891</x:v>
      </x:c>
      <x:c r="N11049" s="54">
        <x:f t="shared" si="2059"/>
        <x:v>5.9791285684665203</x:v>
      </x:c>
      <x:c r="O11049" s="55">
        <x:f t="shared" si="2060"/>
        <x:v>256792</x:v>
      </x:c>
      <x:c r="P11049" s="55">
        <x:f t="shared" si="2061"/>
        <x:v>47520</x:v>
      </x:c>
      <x:c r="Q11049" s="55">
        <x:f t="shared" si="2062"/>
        <x:v>174478.214211663</x:v>
      </x:c>
      <x:c r="R11049" s="55">
        <x:f t="shared" si="2063"/>
        <x:v>14793.785788337002</x:v>
      </x:c>
      <x:c r="S11049" s="1" t="str">
        <x:f t="shared" si="2064"/>
        <x:v>NO</x:v>
      </x:c>
      <x:c r="T11049" s="1">
        <x:f t="shared" si="2065"/>
        <x:v>-9.9999999999999997E+98</x:v>
      </x:c>
    </x:row>
    <x:row r="11050">
      <x:c r="A11050" s="1"/>
      <x:c r="B11050" s="1"/>
      <x:c r="C11050" s="1"/>
      <x:c r="D11050" s="1"/>
      <x:c r="E11050" s="1"/>
      <x:c r="F11050" s="1"/>
      <x:c r="G11050" s="1"/>
      <x:c r="H11050" s="1"/>
      <x:c r="I11050" s="53">
        <x:f t="shared" si="2054"/>
        <x:v>16</x:v>
      </x:c>
      <x:c r="J11050" s="53">
        <x:f t="shared" si="2055"/>
        <x:v>18</x:v>
      </x:c>
      <x:c r="K11050" s="53">
        <x:f t="shared" si="2056"/>
        <x:v>30</x:v>
      </x:c>
      <x:c r="L11050" s="53">
        <x:f t="shared" si="2057"/>
        <x:v>64</x:v>
      </x:c>
      <x:c r="M11050" s="54">
        <x:f t="shared" si="2058"/>
        <x:v>9418.6548439255585</x:v>
      </x:c>
      <x:c r="N11050" s="54">
        <x:f t="shared" si="2059"/>
        <x:v>6.0407325305038597</x:v>
      </x:c>
      <x:c r="O11050" s="55">
        <x:f t="shared" si="2060"/>
        <x:v>259492</x:v>
      </x:c>
      <x:c r="P11050" s="55">
        <x:f t="shared" si="2061"/>
        <x:v>48400</x:v>
      </x:c>
      <x:c r="Q11050" s="55">
        <x:f t="shared" si="2062"/>
        <x:v>176018.31326259649</x:v>
      </x:c>
      <x:c r="R11050" s="55">
        <x:f t="shared" si="2063"/>
        <x:v>15073.686737403506</x:v>
      </x:c>
      <x:c r="S11050" s="1" t="str">
        <x:f t="shared" si="2064"/>
        <x:v>NO</x:v>
      </x:c>
      <x:c r="T11050" s="1">
        <x:f t="shared" si="2065"/>
        <x:v>-9.9999999999999997E+98</x:v>
      </x:c>
    </x:row>
    <x:row r="11051">
      <x:c r="A11051" s="1"/>
      <x:c r="B11051" s="1"/>
      <x:c r="C11051" s="1"/>
      <x:c r="D11051" s="1"/>
      <x:c r="E11051" s="1"/>
      <x:c r="F11051" s="1"/>
      <x:c r="G11051" s="1"/>
      <x:c r="H11051" s="1"/>
      <x:c r="I11051" s="53">
        <x:f t="shared" si="2054"/>
        <x:v>16</x:v>
      </x:c>
      <x:c r="J11051" s="53">
        <x:f t="shared" si="2055"/>
        <x:v>19</x:v>
      </x:c>
      <x:c r="K11051" s="53">
        <x:f t="shared" si="2056"/>
        <x:v>0</x:v>
      </x:c>
      <x:c r="L11051" s="53">
        <x:f t="shared" si="2057"/>
        <x:v>35</x:v>
      </x:c>
      <x:c r="M11051" s="54">
        <x:f t="shared" si="2058"/>
        <x:v>7527.9917061744227</x:v>
      </x:c>
      <x:c r="N11051" s="54">
        <x:f t="shared" si="2059"/>
        <x:v>4.7277720181766822</x:v>
      </x:c>
      <x:c r="O11051" s="55">
        <x:f t="shared" si="2060"/>
        <x:v>180586</x:v>
      </x:c>
      <x:c r="P11051" s="55">
        <x:f t="shared" si="2061"/>
        <x:v>22440</x:v>
      </x:c>
      <x:c r="Q11051" s="55">
        <x:f t="shared" si="2062"/>
        <x:v>143194.30045441707</x:v>
      </x:c>
      <x:c r="R11051" s="55">
        <x:f t="shared" si="2063"/>
        <x:v>-5048.300454417069</x:v>
      </x:c>
      <x:c r="S11051" s="1" t="str">
        <x:f t="shared" si="2064"/>
        <x:v>NO</x:v>
      </x:c>
      <x:c r="T11051" s="1">
        <x:f t="shared" si="2065"/>
        <x:v>-9.9999999999999997E+98</x:v>
      </x:c>
    </x:row>
    <x:row r="11052">
      <x:c r="A11052" s="1"/>
      <x:c r="B11052" s="1"/>
      <x:c r="C11052" s="1"/>
      <x:c r="D11052" s="1"/>
      <x:c r="E11052" s="1"/>
      <x:c r="F11052" s="1"/>
      <x:c r="G11052" s="1"/>
      <x:c r="H11052" s="1"/>
      <x:c r="I11052" s="53">
        <x:f t="shared" si="2054"/>
        <x:v>16</x:v>
      </x:c>
      <x:c r="J11052" s="53">
        <x:f t="shared" si="2055"/>
        <x:v>19</x:v>
      </x:c>
      <x:c r="K11052" s="53">
        <x:f t="shared" si="2056"/>
        <x:v>1</x:v>
      </x:c>
      <x:c r="L11052" s="53">
        <x:f t="shared" si="2057"/>
        <x:v>36</x:v>
      </x:c>
      <x:c r="M11052" s="54">
        <x:f t="shared" si="2058"/>
        <x:v>7573.5542061744227</x:v>
      </x:c>
      <x:c r="N11052" s="54">
        <x:f t="shared" si="2059"/>
        <x:v>4.7594126431766828</x:v>
      </x:c>
      <x:c r="O11052" s="55">
        <x:f t="shared" si="2060"/>
        <x:v>183286</x:v>
      </x:c>
      <x:c r="P11052" s="55">
        <x:f t="shared" si="2061"/>
        <x:v>23320</x:v>
      </x:c>
      <x:c r="Q11052" s="55">
        <x:f t="shared" si="2062"/>
        <x:v>143985.31607941707</x:v>
      </x:c>
      <x:c r="R11052" s="55">
        <x:f t="shared" si="2063"/>
        <x:v>-4019.316079417069</x:v>
      </x:c>
      <x:c r="S11052" s="1" t="str">
        <x:f t="shared" si="2064"/>
        <x:v>NO</x:v>
      </x:c>
      <x:c r="T11052" s="1">
        <x:f t="shared" si="2065"/>
        <x:v>-9.9999999999999997E+98</x:v>
      </x:c>
    </x:row>
    <x:row r="11053">
      <x:c r="A11053" s="1"/>
      <x:c r="B11053" s="1"/>
      <x:c r="C11053" s="1"/>
      <x:c r="D11053" s="1"/>
      <x:c r="E11053" s="1"/>
      <x:c r="F11053" s="1"/>
      <x:c r="G11053" s="1"/>
      <x:c r="H11053" s="1"/>
      <x:c r="I11053" s="53">
        <x:f t="shared" si="2054"/>
        <x:v>16</x:v>
      </x:c>
      <x:c r="J11053" s="53">
        <x:f t="shared" si="2055"/>
        <x:v>19</x:v>
      </x:c>
      <x:c r="K11053" s="53">
        <x:f t="shared" si="2056"/>
        <x:v>2</x:v>
      </x:c>
      <x:c r="L11053" s="53">
        <x:f t="shared" si="2057"/>
        <x:v>37</x:v>
      </x:c>
      <x:c r="M11053" s="54">
        <x:f t="shared" si="2058"/>
        <x:v>7620.2557686744231</x:v>
      </x:c>
      <x:c r="N11053" s="54">
        <x:f t="shared" si="2059"/>
        <x:v>4.7918442838016828</x:v>
      </x:c>
      <x:c r="O11053" s="55">
        <x:f t="shared" si="2060"/>
        <x:v>185986</x:v>
      </x:c>
      <x:c r="P11053" s="55">
        <x:f t="shared" si="2061"/>
        <x:v>24200</x:v>
      </x:c>
      <x:c r="Q11053" s="55">
        <x:f t="shared" si="2062"/>
        <x:v>144796.10709504207</x:v>
      </x:c>
      <x:c r="R11053" s="55">
        <x:f t="shared" si="2063"/>
        <x:v>-3010.107095042069</x:v>
      </x:c>
      <x:c r="S11053" s="1" t="str">
        <x:f t="shared" si="2064"/>
        <x:v>NO</x:v>
      </x:c>
      <x:c r="T11053" s="1">
        <x:f t="shared" si="2065"/>
        <x:v>-9.9999999999999997E+98</x:v>
      </x:c>
    </x:row>
    <x:row r="11054">
      <x:c r="A11054" s="1"/>
      <x:c r="B11054" s="1"/>
      <x:c r="C11054" s="1"/>
      <x:c r="D11054" s="1"/>
      <x:c r="E11054" s="1"/>
      <x:c r="F11054" s="1"/>
      <x:c r="G11054" s="1"/>
      <x:c r="H11054" s="1"/>
      <x:c r="I11054" s="53" t="n">
        <x:f t="shared" ref="I11054:I11117" si="2066">INT((ROW()-ROW($I$46))/((CARROT_CAP+1)*(MESCLUN_CAP+1)))</x:f>
        <x:v>16</x:v>
      </x:c>
      <x:c r="J11054" s="53" t="n">
        <x:f t="shared" ref="J11054:J11117" si="2067">MOD(INT((ROW()-ROW($I$46))/(MESCLUN_CAP+1)),CARROT_CAP+1)</x:f>
        <x:v>19</x:v>
      </x:c>
      <x:c r="K11054" s="53" t="n">
        <x:f t="shared" ref="K11054:K11117" si="2068">MOD(ROW()-ROW($I$46),MESCLUN_CAP+1)</x:f>
        <x:v>3</x:v>
      </x:c>
      <x:c r="L11054" s="53" t="n">
        <x:f t="shared" ref="L11054:L11117" si="2069">SUM(I11054:K11054)</x:f>
        <x:v>38</x:v>
      </x:c>
      <x:c r="M11054" s="54" t="n">
        <x:f t="shared" ref="M11054:M11117" si="2070">I11054*TOMATO_HOURS*WEEKS*(1+TOMATO_DIM)^I11054+J11054*CARROT_HOURS*WEEKS*(1+CARROT_DIM)^J11054+K11054*MESCLUN_HOURS*WEEKS*(1+MESCLUN_DIM)^K11054</x:f>
        <x:v>7668.117751096299</x:v>
      </x:c>
      <x:c r="N11054" s="54" t="n">
        <x:f t="shared" ref="N11054:N11117" si="2071">MAX(M11054-FARMER_HOURS,0)/TEMP_HOURS_PER_WORKER</x:f>
        <x:v>4.825081771594652</x:v>
      </x:c>
      <x:c r="O11054" s="55" t="n">
        <x:f t="shared" ref="O11054:O11117" si="2072">I11054*TOMATO_PRICE+J11054*CARROT_PRICE+K11054*MESCLUN_PRICE</x:f>
        <x:v>188686</x:v>
      </x:c>
      <x:c r="P11054" s="55" t="n">
        <x:f t="shared" ref="P11054:P11117" si="2073">I11054*TOMATO_FERTILIZER+J11054*CARROT_FERTILIZER+K11054*MESCLUN_FERTILIZER</x:f>
        <x:v>25080</x:v>
      </x:c>
      <x:c r="Q11054" s="55" t="n">
        <x:f t="shared" ref="Q11054:Q11117" si="2074">MIN(M11054,FARMER_HOURS)*FARMER_RATE+MAX(M11054-FARMER_HOURS,0)*TEMP_RATE</x:f>
        <x:v>145627.0442898663</x:v>
      </x:c>
      <x:c r="R11054" s="55" t="n">
        <x:f t="shared" ref="R11054:R11117" si="2075">O11054-P11054-Q11054-FIXED_COST</x:f>
        <x:v>-2021.0442898662877</x:v>
      </x:c>
      <x:c r="S11054" s="1" t="str">
        <x:f t="shared" ref="S11054:S11117" si="2076">IF(AND(L11054&lt;=TOTAL_BED_CAP,N11054&lt;=TEMP_WORKER_CAP),"YES","NO")</x:f>
        <x:v>NO</x:v>
      </x:c>
      <x:c r="T11054" s="1" t="n">
        <x:f t="shared" ref="T11054:T11117" si="2077">IF(S11054="YES",R11054,-1E+99)</x:f>
        <x:v>-1e+99</x:v>
      </x:c>
    </x:row>
    <x:row r="11055">
      <x:c r="A11055" s="1"/>
      <x:c r="B11055" s="1"/>
      <x:c r="C11055" s="1"/>
      <x:c r="D11055" s="1"/>
      <x:c r="E11055" s="1"/>
      <x:c r="F11055" s="1"/>
      <x:c r="G11055" s="1"/>
      <x:c r="H11055" s="1"/>
      <x:c r="I11055" s="53">
        <x:f t="shared" si="2066"/>
        <x:v>16</x:v>
      </x:c>
      <x:c r="J11055" s="53">
        <x:f t="shared" si="2067"/>
        <x:v>19</x:v>
      </x:c>
      <x:c r="K11055" s="53">
        <x:f t="shared" si="2068"/>
        <x:v>4</x:v>
      </x:c>
      <x:c r="L11055" s="53">
        <x:f t="shared" si="2069"/>
        <x:v>39</x:v>
      </x:c>
      <x:c r="M11055" s="54">
        <x:f t="shared" si="2070"/>
        <x:v>7717.161866818954</x:v>
      </x:c>
      <x:c r="N11055" s="54">
        <x:f t="shared" si="2071"/>
        <x:v>4.8591401852909399</x:v>
      </x:c>
      <x:c r="O11055" s="55">
        <x:f t="shared" si="2072"/>
        <x:v>191386</x:v>
      </x:c>
      <x:c r="P11055" s="55">
        <x:f t="shared" si="2073"/>
        <x:v>25960</x:v>
      </x:c>
      <x:c r="Q11055" s="55">
        <x:f t="shared" si="2074"/>
        <x:v>146478.50463227351</x:v>
      </x:c>
      <x:c r="R11055" s="55">
        <x:f t="shared" si="2075"/>
        <x:v>-1052.5046322735143</x:v>
      </x:c>
      <x:c r="S11055" s="1" t="str">
        <x:f t="shared" si="2076"/>
        <x:v>NO</x:v>
      </x:c>
      <x:c r="T11055" s="1">
        <x:f t="shared" si="2077"/>
        <x:v>-9.9999999999999997E+98</x:v>
      </x:c>
    </x:row>
    <x:row r="11056">
      <x:c r="A11056" s="1"/>
      <x:c r="B11056" s="1"/>
      <x:c r="C11056" s="1"/>
      <x:c r="D11056" s="1"/>
      <x:c r="E11056" s="1"/>
      <x:c r="F11056" s="1"/>
      <x:c r="G11056" s="1"/>
      <x:c r="H11056" s="1"/>
      <x:c r="I11056" s="53">
        <x:f t="shared" si="2066"/>
        <x:v>16</x:v>
      </x:c>
      <x:c r="J11056" s="53">
        <x:f t="shared" si="2067"/>
        <x:v>19</x:v>
      </x:c>
      <x:c r="K11056" s="53">
        <x:f t="shared" si="2068"/>
        <x:v>5</x:v>
      </x:c>
      <x:c r="L11056" s="53">
        <x:f t="shared" si="2069"/>
        <x:v>40</x:v>
      </x:c>
      <x:c r="M11056" s="54">
        <x:f t="shared" si="2070"/>
        <x:v>7767.4101907401573</x:v>
      </x:c>
      <x:c r="N11056" s="54">
        <x:f t="shared" si="2071"/>
        <x:v>4.8940348546806645</x:v>
      </x:c>
      <x:c r="O11056" s="55">
        <x:f t="shared" si="2072"/>
        <x:v>194086</x:v>
      </x:c>
      <x:c r="P11056" s="55">
        <x:f t="shared" si="2073"/>
        <x:v>26840</x:v>
      </x:c>
      <x:c r="Q11056" s="55">
        <x:f t="shared" si="2074"/>
        <x:v>147350.87136701663</x:v>
      </x:c>
      <x:c r="R11056" s="55">
        <x:f t="shared" si="2075"/>
        <x:v>-104.87136701663258</x:v>
      </x:c>
      <x:c r="S11056" s="1" t="str">
        <x:f t="shared" si="2076"/>
        <x:v>NO</x:v>
      </x:c>
      <x:c r="T11056" s="1">
        <x:f t="shared" si="2077"/>
        <x:v>-9.9999999999999997E+98</x:v>
      </x:c>
    </x:row>
    <x:row r="11057">
      <x:c r="A11057" s="1"/>
      <x:c r="B11057" s="1"/>
      <x:c r="C11057" s="1"/>
      <x:c r="D11057" s="1"/>
      <x:c r="E11057" s="1"/>
      <x:c r="F11057" s="1"/>
      <x:c r="G11057" s="1"/>
      <x:c r="H11057" s="1"/>
      <x:c r="I11057" s="53">
        <x:f t="shared" si="2066"/>
        <x:v>16</x:v>
      </x:c>
      <x:c r="J11057" s="53">
        <x:f t="shared" si="2067"/>
        <x:v>19</x:v>
      </x:c>
      <x:c r="K11057" s="53">
        <x:f t="shared" si="2068"/>
        <x:v>6</x:v>
      </x:c>
      <x:c r="L11057" s="53">
        <x:f t="shared" si="2069"/>
        <x:v>41</x:v>
      </x:c>
      <x:c r="M11057" s="54">
        <x:f t="shared" si="2070"/>
        <x:v>7818.8851649217904</x:v>
      </x:c>
      <x:c r="N11057" s="54">
        <x:f t="shared" si="2071"/>
        <x:v>4.9297813645290214</x:v>
      </x:c>
      <x:c r="O11057" s="55">
        <x:f t="shared" si="2072"/>
        <x:v>196786</x:v>
      </x:c>
      <x:c r="P11057" s="55">
        <x:f t="shared" si="2073"/>
        <x:v>27720</x:v>
      </x:c>
      <x:c r="Q11057" s="55">
        <x:f t="shared" si="2074"/>
        <x:v>148244.53411322553</x:v>
      </x:c>
      <x:c r="R11057" s="55">
        <x:f t="shared" si="2075"/>
        <x:v>821.46588677447289</x:v>
      </x:c>
      <x:c r="S11057" s="1" t="str">
        <x:f t="shared" si="2076"/>
        <x:v>NO</x:v>
      </x:c>
      <x:c r="T11057" s="1">
        <x:f t="shared" si="2077"/>
        <x:v>-9.9999999999999997E+98</x:v>
      </x:c>
    </x:row>
    <x:row r="11058">
      <x:c r="A11058" s="1"/>
      <x:c r="B11058" s="1"/>
      <x:c r="C11058" s="1"/>
      <x:c r="D11058" s="1"/>
      <x:c r="E11058" s="1"/>
      <x:c r="F11058" s="1"/>
      <x:c r="G11058" s="1"/>
      <x:c r="H11058" s="1"/>
      <x:c r="I11058" s="53">
        <x:f t="shared" si="2066"/>
        <x:v>16</x:v>
      </x:c>
      <x:c r="J11058" s="53">
        <x:f t="shared" si="2067"/>
        <x:v>19</x:v>
      </x:c>
      <x:c r="K11058" s="53">
        <x:f t="shared" si="2068"/>
        <x:v>7</x:v>
      </x:c>
      <x:c r="L11058" s="53">
        <x:f t="shared" si="2069"/>
        <x:v>42</x:v>
      </x:c>
      <x:c r="M11058" s="54">
        <x:f t="shared" si="2070"/>
        <x:v>7871.6096043197513</x:v>
      </x:c>
      <x:c r="N11058" s="54">
        <x:f t="shared" si="2071"/>
        <x:v>4.9663955585553827</x:v>
      </x:c>
      <x:c r="O11058" s="55">
        <x:f t="shared" si="2072"/>
        <x:v>199486</x:v>
      </x:c>
      <x:c r="P11058" s="55">
        <x:f t="shared" si="2073"/>
        <x:v>28600</x:v>
      </x:c>
      <x:c r="Q11058" s="55">
        <x:f t="shared" si="2074"/>
        <x:v>149159.88896388456</x:v>
      </x:c>
      <x:c r="R11058" s="55">
        <x:f t="shared" si="2075"/>
        <x:v>1726.1110361154424</x:v>
      </x:c>
      <x:c r="S11058" s="1" t="str">
        <x:f t="shared" si="2076"/>
        <x:v>NO</x:v>
      </x:c>
      <x:c r="T11058" s="1">
        <x:f t="shared" si="2077"/>
        <x:v>-9.9999999999999997E+98</x:v>
      </x:c>
    </x:row>
    <x:row r="11059">
      <x:c r="A11059" s="1"/>
      <x:c r="B11059" s="1"/>
      <x:c r="C11059" s="1"/>
      <x:c r="D11059" s="1"/>
      <x:c r="E11059" s="1"/>
      <x:c r="F11059" s="1"/>
      <x:c r="G11059" s="1"/>
      <x:c r="H11059" s="1"/>
      <x:c r="I11059" s="53">
        <x:f t="shared" si="2066"/>
        <x:v>16</x:v>
      </x:c>
      <x:c r="J11059" s="53">
        <x:f t="shared" si="2067"/>
        <x:v>19</x:v>
      </x:c>
      <x:c r="K11059" s="53">
        <x:f t="shared" si="2068"/>
        <x:v>8</x:v>
      </x:c>
      <x:c r="L11059" s="53">
        <x:f t="shared" si="2069"/>
        <x:v>43</x:v>
      </x:c>
      <x:c r="M11059" s="54">
        <x:f t="shared" si="2070"/>
        <x:v>7925.6067025997309</x:v>
      </x:c>
      <x:c r="N11059" s="54">
        <x:f t="shared" si="2071"/>
        <x:v>5.0038935434720351</x:v>
      </x:c>
      <x:c r="O11059" s="55">
        <x:f t="shared" si="2072"/>
        <x:v>202186</x:v>
      </x:c>
      <x:c r="P11059" s="55">
        <x:f t="shared" si="2073"/>
        <x:v>29480</x:v>
      </x:c>
      <x:c r="Q11059" s="55">
        <x:f t="shared" si="2074"/>
        <x:v>150097.33858680088</x:v>
      </x:c>
      <x:c r="R11059" s="55">
        <x:f t="shared" si="2075"/>
        <x:v>2608.6614131991228</x:v>
      </x:c>
      <x:c r="S11059" s="1" t="str">
        <x:f t="shared" si="2076"/>
        <x:v>NO</x:v>
      </x:c>
      <x:c r="T11059" s="1">
        <x:f t="shared" si="2077"/>
        <x:v>-9.9999999999999997E+98</x:v>
      </x:c>
    </x:row>
    <x:row r="11060">
      <x:c r="A11060" s="1"/>
      <x:c r="B11060" s="1"/>
      <x:c r="C11060" s="1"/>
      <x:c r="D11060" s="1"/>
      <x:c r="E11060" s="1"/>
      <x:c r="F11060" s="1"/>
      <x:c r="G11060" s="1"/>
      <x:c r="H11060" s="1"/>
      <x:c r="I11060" s="53">
        <x:f t="shared" si="2066"/>
        <x:v>16</x:v>
      </x:c>
      <x:c r="J11060" s="53">
        <x:f t="shared" si="2067"/>
        <x:v>19</x:v>
      </x:c>
      <x:c r="K11060" s="53">
        <x:f t="shared" si="2068"/>
        <x:v>9</x:v>
      </x:c>
      <x:c r="L11060" s="53">
        <x:f t="shared" si="2069"/>
        <x:v>44</x:v>
      </x:c>
      <x:c r="M11060" s="54">
        <x:f t="shared" si="2070"/>
        <x:v>7980.9000380401258</x:v>
      </x:c>
      <x:c r="N11060" s="54">
        <x:f t="shared" si="2071"/>
        <x:v>5.0422916930834205</x:v>
      </x:c>
      <x:c r="O11060" s="55">
        <x:f t="shared" si="2072"/>
        <x:v>204886</x:v>
      </x:c>
      <x:c r="P11060" s="55">
        <x:f t="shared" si="2073"/>
        <x:v>30360</x:v>
      </x:c>
      <x:c r="Q11060" s="55">
        <x:f t="shared" si="2074"/>
        <x:v>151057.29232708551</x:v>
      </x:c>
      <x:c r="R11060" s="55">
        <x:f t="shared" si="2075"/>
        <x:v>3468.7076729144901</x:v>
      </x:c>
      <x:c r="S11060" s="1" t="str">
        <x:f t="shared" si="2076"/>
        <x:v>NO</x:v>
      </x:c>
      <x:c r="T11060" s="1">
        <x:f t="shared" si="2077"/>
        <x:v>-9.9999999999999997E+98</x:v>
      </x:c>
    </x:row>
    <x:row r="11061">
      <x:c r="A11061" s="1"/>
      <x:c r="B11061" s="1"/>
      <x:c r="C11061" s="1"/>
      <x:c r="D11061" s="1"/>
      <x:c r="E11061" s="1"/>
      <x:c r="F11061" s="1"/>
      <x:c r="G11061" s="1"/>
      <x:c r="H11061" s="1"/>
      <x:c r="I11061" s="53">
        <x:f t="shared" si="2066"/>
        <x:v>16</x:v>
      </x:c>
      <x:c r="J11061" s="53">
        <x:f t="shared" si="2067"/>
        <x:v>19</x:v>
      </x:c>
      <x:c r="K11061" s="53">
        <x:f t="shared" si="2068"/>
        <x:v>10</x:v>
      </x:c>
      <x:c r="L11061" s="53">
        <x:f t="shared" si="2069"/>
        <x:v>45</x:v>
      </x:c>
      <x:c r="M11061" s="54">
        <x:f t="shared" si="2070"/>
        <x:v>8037.5135795233382</x:v>
      </x:c>
      <x:c r="N11061" s="54">
        <x:f t="shared" si="2071"/>
        <x:v>5.0816066524467622</x:v>
      </x:c>
      <x:c r="O11061" s="55">
        <x:f t="shared" si="2072"/>
        <x:v>207586</x:v>
      </x:c>
      <x:c r="P11061" s="55">
        <x:f t="shared" si="2073"/>
        <x:v>31240</x:v>
      </x:c>
      <x:c r="Q11061" s="55">
        <x:f t="shared" si="2074"/>
        <x:v>152040.16631116904</x:v>
      </x:c>
      <x:c r="R11061" s="55">
        <x:f t="shared" si="2075"/>
        <x:v>4305.8336888309568</x:v>
      </x:c>
      <x:c r="S11061" s="1" t="str">
        <x:f t="shared" si="2076"/>
        <x:v>NO</x:v>
      </x:c>
      <x:c r="T11061" s="1">
        <x:f t="shared" si="2077"/>
        <x:v>-9.9999999999999997E+98</x:v>
      </x:c>
    </x:row>
    <x:row r="11062">
      <x:c r="A11062" s="1"/>
      <x:c r="B11062" s="1"/>
      <x:c r="C11062" s="1"/>
      <x:c r="D11062" s="1"/>
      <x:c r="E11062" s="1"/>
      <x:c r="F11062" s="1"/>
      <x:c r="G11062" s="1"/>
      <x:c r="H11062" s="1"/>
      <x:c r="I11062" s="53">
        <x:f t="shared" si="2066"/>
        <x:v>16</x:v>
      </x:c>
      <x:c r="J11062" s="53">
        <x:f t="shared" si="2067"/>
        <x:v>19</x:v>
      </x:c>
      <x:c r="K11062" s="53">
        <x:f t="shared" si="2068"/>
        <x:v>11</x:v>
      </x:c>
      <x:c r="L11062" s="53">
        <x:f t="shared" si="2069"/>
        <x:v>46</x:v>
      </x:c>
      <x:c r="M11062" s="54">
        <x:f t="shared" si="2070"/>
        <x:v>8095.4716926167775</x:v>
      </x:c>
      <x:c r="N11062" s="54">
        <x:f t="shared" si="2071"/>
        <x:v>5.1218553420949844</x:v>
      </x:c>
      <x:c r="O11062" s="55">
        <x:f t="shared" si="2072"/>
        <x:v>210286</x:v>
      </x:c>
      <x:c r="P11062" s="55">
        <x:f t="shared" si="2073"/>
        <x:v>32120</x:v>
      </x:c>
      <x:c r="Q11062" s="55">
        <x:f t="shared" si="2074"/>
        <x:v>153046.38355237461</x:v>
      </x:c>
      <x:c r="R11062" s="55">
        <x:f t="shared" si="2075"/>
        <x:v>5119.6164476253907</x:v>
      </x:c>
      <x:c r="S11062" s="1" t="str">
        <x:f t="shared" si="2076"/>
        <x:v>NO</x:v>
      </x:c>
      <x:c r="T11062" s="1">
        <x:f t="shared" si="2077"/>
        <x:v>-9.9999999999999997E+98</x:v>
      </x:c>
    </x:row>
    <x:row r="11063">
      <x:c r="A11063" s="1"/>
      <x:c r="B11063" s="1"/>
      <x:c r="C11063" s="1"/>
      <x:c r="D11063" s="1"/>
      <x:c r="E11063" s="1"/>
      <x:c r="F11063" s="1"/>
      <x:c r="G11063" s="1"/>
      <x:c r="H11063" s="1"/>
      <x:c r="I11063" s="53">
        <x:f t="shared" si="2066"/>
        <x:v>16</x:v>
      </x:c>
      <x:c r="J11063" s="53">
        <x:f t="shared" si="2067"/>
        <x:v>19</x:v>
      </x:c>
      <x:c r="K11063" s="53">
        <x:f t="shared" si="2068"/>
        <x:v>12</x:v>
      </x:c>
      <x:c r="L11063" s="53">
        <x:f t="shared" si="2069"/>
        <x:v>47</x:v>
      </x:c>
      <x:c r="M11063" s="54">
        <x:f t="shared" si="2070"/>
        <x:v>8154.7991457448416</x:v>
      </x:c>
      <x:c r="N11063" s="54">
        <x:f t="shared" si="2071"/>
        <x:v>5.163054962322807</x:v>
      </x:c>
      <x:c r="O11063" s="55">
        <x:f t="shared" si="2072"/>
        <x:v>212986</x:v>
      </x:c>
      <x:c r="P11063" s="55">
        <x:f t="shared" si="2073"/>
        <x:v>33000</x:v>
      </x:c>
      <x:c r="Q11063" s="55">
        <x:f t="shared" si="2074"/>
        <x:v>154076.37405807016</x:v>
      </x:c>
      <x:c r="R11063" s="55">
        <x:f t="shared" si="2075"/>
        <x:v>5909.625941929844</x:v>
      </x:c>
      <x:c r="S11063" s="1" t="str">
        <x:f t="shared" si="2076"/>
        <x:v>NO</x:v>
      </x:c>
      <x:c r="T11063" s="1">
        <x:f t="shared" si="2077"/>
        <x:v>-9.9999999999999997E+98</x:v>
      </x:c>
    </x:row>
    <x:row r="11064">
      <x:c r="A11064" s="1"/>
      <x:c r="B11064" s="1"/>
      <x:c r="C11064" s="1"/>
      <x:c r="D11064" s="1"/>
      <x:c r="E11064" s="1"/>
      <x:c r="F11064" s="1"/>
      <x:c r="G11064" s="1"/>
      <x:c r="H11064" s="1"/>
      <x:c r="I11064" s="53">
        <x:f t="shared" si="2066"/>
        <x:v>16</x:v>
      </x:c>
      <x:c r="J11064" s="53">
        <x:f t="shared" si="2067"/>
        <x:v>19</x:v>
      </x:c>
      <x:c r="K11064" s="53">
        <x:f t="shared" si="2068"/>
        <x:v>13</x:v>
      </x:c>
      <x:c r="L11064" s="53">
        <x:f t="shared" si="2069"/>
        <x:v>48</x:v>
      </x:c>
      <x:c r="M11064" s="54">
        <x:f t="shared" si="2070"/>
        <x:v>8215.5211164532266</x:v>
      </x:c>
      <x:c r="N11064" s="54">
        <x:f t="shared" si="2071"/>
        <x:v>5.2052229975369633</x:v>
      </x:c>
      <x:c r="O11064" s="55">
        <x:f t="shared" si="2072"/>
        <x:v>215686</x:v>
      </x:c>
      <x:c r="P11064" s="55">
        <x:f t="shared" si="2073"/>
        <x:v>33880</x:v>
      </x:c>
      <x:c r="Q11064" s="55">
        <x:f t="shared" si="2074"/>
        <x:v>155130.57493842405</x:v>
      </x:c>
      <x:c r="R11064" s="55">
        <x:f t="shared" si="2075"/>
        <x:v>6675.425061575952</x:v>
      </x:c>
      <x:c r="S11064" s="1" t="str">
        <x:f t="shared" si="2076"/>
        <x:v>NO</x:v>
      </x:c>
      <x:c r="T11064" s="1">
        <x:f t="shared" si="2077"/>
        <x:v>-9.9999999999999997E+98</x:v>
      </x:c>
    </x:row>
    <x:row r="11065">
      <x:c r="A11065" s="1"/>
      <x:c r="B11065" s="1"/>
      <x:c r="C11065" s="1"/>
      <x:c r="D11065" s="1"/>
      <x:c r="E11065" s="1"/>
      <x:c r="F11065" s="1"/>
      <x:c r="G11065" s="1"/>
      <x:c r="H11065" s="1"/>
      <x:c r="I11065" s="53">
        <x:f t="shared" si="2066"/>
        <x:v>16</x:v>
      </x:c>
      <x:c r="J11065" s="53">
        <x:f t="shared" si="2067"/>
        <x:v>19</x:v>
      </x:c>
      <x:c r="K11065" s="53">
        <x:f t="shared" si="2068"/>
        <x:v>14</x:v>
      </x:c>
      <x:c r="L11065" s="53">
        <x:f t="shared" si="2069"/>
        <x:v>49</x:v>
      </x:c>
      <x:c r="M11065" s="54">
        <x:f t="shared" si="2070"/>
        <x:v>8277.6631977668876</x:v>
      </x:c>
      <x:c r="N11065" s="54">
        <x:f t="shared" si="2071"/>
        <x:v>5.2483772206714496</x:v>
      </x:c>
      <x:c r="O11065" s="55">
        <x:f t="shared" si="2072"/>
        <x:v>218386</x:v>
      </x:c>
      <x:c r="P11065" s="55">
        <x:f t="shared" si="2073"/>
        <x:v>34760</x:v>
      </x:c>
      <x:c r="Q11065" s="55">
        <x:f t="shared" si="2074"/>
        <x:v>156209.43051678623</x:v>
      </x:c>
      <x:c r="R11065" s="55">
        <x:f t="shared" si="2075"/>
        <x:v>7416.5694832137669</x:v>
      </x:c>
      <x:c r="S11065" s="1" t="str">
        <x:f t="shared" si="2076"/>
        <x:v>NO</x:v>
      </x:c>
      <x:c r="T11065" s="1">
        <x:f t="shared" si="2077"/>
        <x:v>-9.9999999999999997E+98</x:v>
      </x:c>
    </x:row>
    <x:row r="11066">
      <x:c r="A11066" s="1"/>
      <x:c r="B11066" s="1"/>
      <x:c r="C11066" s="1"/>
      <x:c r="D11066" s="1"/>
      <x:c r="E11066" s="1"/>
      <x:c r="F11066" s="1"/>
      <x:c r="G11066" s="1"/>
      <x:c r="H11066" s="1"/>
      <x:c r="I11066" s="53">
        <x:f t="shared" si="2066"/>
        <x:v>16</x:v>
      </x:c>
      <x:c r="J11066" s="53">
        <x:f t="shared" si="2067"/>
        <x:v>19</x:v>
      </x:c>
      <x:c r="K11066" s="53">
        <x:f t="shared" si="2068"/>
        <x:v>15</x:v>
      </x:c>
      <x:c r="L11066" s="53">
        <x:f t="shared" si="2069"/>
        <x:v>50</x:v>
      </x:c>
      <x:c r="M11066" s="54">
        <x:f t="shared" si="2070"/>
        <x:v>8341.2514046430333</x:v>
      </x:c>
      <x:c r="N11066" s="54">
        <x:f t="shared" si="2071"/>
        <x:v>5.2925356976687734</x:v>
      </x:c>
      <x:c r="O11066" s="55">
        <x:f t="shared" si="2072"/>
        <x:v>221086</x:v>
      </x:c>
      <x:c r="P11066" s="55">
        <x:f t="shared" si="2073"/>
        <x:v>35640</x:v>
      </x:c>
      <x:c r="Q11066" s="55">
        <x:f t="shared" si="2074"/>
        <x:v>157313.39244171933</x:v>
      </x:c>
      <x:c r="R11066" s="55">
        <x:f t="shared" si="2075"/>
        <x:v>8132.6075582806661</x:v>
      </x:c>
      <x:c r="S11066" s="1" t="str">
        <x:f t="shared" si="2076"/>
        <x:v>NO</x:v>
      </x:c>
      <x:c r="T11066" s="1">
        <x:f t="shared" si="2077"/>
        <x:v>-9.9999999999999997E+98</x:v>
      </x:c>
    </x:row>
    <x:row r="11067">
      <x:c r="A11067" s="1"/>
      <x:c r="B11067" s="1"/>
      <x:c r="C11067" s="1"/>
      <x:c r="D11067" s="1"/>
      <x:c r="E11067" s="1"/>
      <x:c r="F11067" s="1"/>
      <x:c r="G11067" s="1"/>
      <x:c r="H11067" s="1"/>
      <x:c r="I11067" s="53">
        <x:f t="shared" si="2066"/>
        <x:v>16</x:v>
      </x:c>
      <x:c r="J11067" s="53">
        <x:f t="shared" si="2067"/>
        <x:v>19</x:v>
      </x:c>
      <x:c r="K11067" s="53">
        <x:f t="shared" si="2068"/>
        <x:v>16</x:v>
      </x:c>
      <x:c r="L11067" s="53">
        <x:f t="shared" si="2069"/>
        <x:v>51</x:v>
      </x:c>
      <x:c r="M11067" s="54">
        <x:f t="shared" si="2070"/>
        <x:v>8406.3121805205228</x:v>
      </x:c>
      <x:c r="N11067" s="54">
        <x:f t="shared" si="2071"/>
        <x:v>5.3377167920281412</x:v>
      </x:c>
      <x:c r="O11067" s="55">
        <x:f t="shared" si="2072"/>
        <x:v>223786</x:v>
      </x:c>
      <x:c r="P11067" s="55">
        <x:f t="shared" si="2073"/>
        <x:v>36520</x:v>
      </x:c>
      <x:c r="Q11067" s="55">
        <x:f t="shared" si="2074"/>
        <x:v>158442.91980070353</x:v>
      </x:c>
      <x:c r="R11067" s="55">
        <x:f t="shared" si="2075"/>
        <x:v>8823.0801992964698</x:v>
      </x:c>
      <x:c r="S11067" s="1" t="str">
        <x:f t="shared" si="2076"/>
        <x:v>NO</x:v>
      </x:c>
      <x:c r="T11067" s="1">
        <x:f t="shared" si="2077"/>
        <x:v>-9.9999999999999997E+98</x:v>
      </x:c>
    </x:row>
    <x:row r="11068">
      <x:c r="A11068" s="1"/>
      <x:c r="B11068" s="1"/>
      <x:c r="C11068" s="1"/>
      <x:c r="D11068" s="1"/>
      <x:c r="E11068" s="1"/>
      <x:c r="F11068" s="1"/>
      <x:c r="G11068" s="1"/>
      <x:c r="H11068" s="1"/>
      <x:c r="I11068" s="53">
        <x:f t="shared" si="2066"/>
        <x:v>16</x:v>
      </x:c>
      <x:c r="J11068" s="53">
        <x:f t="shared" si="2067"/>
        <x:v>19</x:v>
      </x:c>
      <x:c r="K11068" s="53">
        <x:f t="shared" si="2068"/>
        <x:v>17</x:v>
      </x:c>
      <x:c r="L11068" s="53">
        <x:f t="shared" si="2069"/>
        <x:v>52</x:v>
      </x:c>
      <x:c r="M11068" s="54">
        <x:f t="shared" si="2070"/>
        <x:v>8472.8724039670633</x:v>
      </x:c>
      <x:c r="N11068" s="54">
        <x:f t="shared" si="2071"/>
        <x:v>5.3839391694215717</x:v>
      </x:c>
      <x:c r="O11068" s="55">
        <x:f t="shared" si="2072"/>
        <x:v>226486</x:v>
      </x:c>
      <x:c r="P11068" s="55">
        <x:f t="shared" si="2073"/>
        <x:v>37400</x:v>
      </x:c>
      <x:c r="Q11068" s="55">
        <x:f t="shared" si="2074"/>
        <x:v>159598.4792355393</x:v>
      </x:c>
      <x:c r="R11068" s="55">
        <x:f t="shared" si="2075"/>
        <x:v>9487.5207644606999</x:v>
      </x:c>
      <x:c r="S11068" s="1" t="str">
        <x:f t="shared" si="2076"/>
        <x:v>NO</x:v>
      </x:c>
      <x:c r="T11068" s="1">
        <x:f t="shared" si="2077"/>
        <x:v>-9.9999999999999997E+98</x:v>
      </x:c>
    </x:row>
    <x:row r="11069">
      <x:c r="A11069" s="1"/>
      <x:c r="B11069" s="1"/>
      <x:c r="C11069" s="1"/>
      <x:c r="D11069" s="1"/>
      <x:c r="E11069" s="1"/>
      <x:c r="F11069" s="1"/>
      <x:c r="G11069" s="1"/>
      <x:c r="H11069" s="1"/>
      <x:c r="I11069" s="53">
        <x:f t="shared" si="2066"/>
        <x:v>16</x:v>
      </x:c>
      <x:c r="J11069" s="53">
        <x:f t="shared" si="2067"/>
        <x:v>19</x:v>
      </x:c>
      <x:c r="K11069" s="53">
        <x:f t="shared" si="2068"/>
        <x:v>18</x:v>
      </x:c>
      <x:c r="L11069" s="53">
        <x:f t="shared" si="2069"/>
        <x:v>53</x:v>
      </x:c>
      <x:c r="M11069" s="54">
        <x:f t="shared" si="2070"/>
        <x:v>8540.9593954256507</x:v>
      </x:c>
      <x:c r="N11069" s="54">
        <x:f t="shared" si="2071"/>
        <x:v>5.431221802378924</x:v>
      </x:c>
      <x:c r="O11069" s="55">
        <x:f t="shared" si="2072"/>
        <x:v>229186</x:v>
      </x:c>
      <x:c r="P11069" s="55">
        <x:f t="shared" si="2073"/>
        <x:v>38280</x:v>
      </x:c>
      <x:c r="Q11069" s="55">
        <x:f t="shared" si="2074"/>
        <x:v>160780.54505947311</x:v>
      </x:c>
      <x:c r="R11069" s="55">
        <x:f t="shared" si="2075"/>
        <x:v>10125.454940526892</x:v>
      </x:c>
      <x:c r="S11069" s="1" t="str">
        <x:f t="shared" si="2076"/>
        <x:v>NO</x:v>
      </x:c>
      <x:c r="T11069" s="1">
        <x:f t="shared" si="2077"/>
        <x:v>-9.9999999999999997E+98</x:v>
      </x:c>
    </x:row>
    <x:row r="11070">
      <x:c r="A11070" s="1"/>
      <x:c r="B11070" s="1"/>
      <x:c r="C11070" s="1"/>
      <x:c r="D11070" s="1"/>
      <x:c r="E11070" s="1"/>
      <x:c r="F11070" s="1"/>
      <x:c r="G11070" s="1"/>
      <x:c r="H11070" s="1"/>
      <x:c r="I11070" s="53">
        <x:f t="shared" si="2066"/>
        <x:v>16</x:v>
      </x:c>
      <x:c r="J11070" s="53">
        <x:f t="shared" si="2067"/>
        <x:v>19</x:v>
      </x:c>
      <x:c r="K11070" s="53">
        <x:f t="shared" si="2068"/>
        <x:v>19</x:v>
      </x:c>
      <x:c r="L11070" s="53">
        <x:f t="shared" si="2069"/>
        <x:v>54</x:v>
      </x:c>
      <x:c r="M11070" s="54">
        <x:f t="shared" si="2070"/>
        <x:v>8610.6009240616731</x:v>
      </x:c>
      <x:c r="N11070" s="54">
        <x:f t="shared" si="2071"/>
        <x:v>5.4795839750428286</x:v>
      </x:c>
      <x:c r="O11070" s="55">
        <x:f t="shared" si="2072"/>
        <x:v>231886</x:v>
      </x:c>
      <x:c r="P11070" s="55">
        <x:f t="shared" si="2073"/>
        <x:v>39160</x:v>
      </x:c>
      <x:c r="Q11070" s="55">
        <x:f t="shared" si="2074"/>
        <x:v>161989.59937607072</x:v>
      </x:c>
      <x:c r="R11070" s="55">
        <x:f t="shared" si="2075"/>
        <x:v>10736.400623929279</x:v>
      </x:c>
      <x:c r="S11070" s="1" t="str">
        <x:f t="shared" si="2076"/>
        <x:v>NO</x:v>
      </x:c>
      <x:c r="T11070" s="1">
        <x:f t="shared" si="2077"/>
        <x:v>-9.9999999999999997E+98</x:v>
      </x:c>
    </x:row>
    <x:row r="11071">
      <x:c r="A11071" s="1"/>
      <x:c r="B11071" s="1"/>
      <x:c r="C11071" s="1"/>
      <x:c r="D11071" s="1"/>
      <x:c r="E11071" s="1"/>
      <x:c r="F11071" s="1"/>
      <x:c r="G11071" s="1"/>
      <x:c r="H11071" s="1"/>
      <x:c r="I11071" s="53">
        <x:f t="shared" si="2066"/>
        <x:v>16</x:v>
      </x:c>
      <x:c r="J11071" s="53">
        <x:f t="shared" si="2067"/>
        <x:v>19</x:v>
      </x:c>
      <x:c r="K11071" s="53">
        <x:f t="shared" si="2068"/>
        <x:v>20</x:v>
      </x:c>
      <x:c r="L11071" s="53">
        <x:f t="shared" si="2069"/>
        <x:v>55</x:v>
      </x:c>
      <x:c r="M11071" s="54">
        <x:f t="shared" si="2070"/>
        <x:v>8681.8252147121493</x:v>
      </x:c>
      <x:c r="N11071" s="54">
        <x:f t="shared" si="2071"/>
        <x:v>5.5290452879945482</x:v>
      </x:c>
      <x:c r="O11071" s="55">
        <x:f t="shared" si="2072"/>
        <x:v>234586</x:v>
      </x:c>
      <x:c r="P11071" s="55">
        <x:f t="shared" si="2073"/>
        <x:v>40040</x:v>
      </x:c>
      <x:c r="Q11071" s="55">
        <x:f t="shared" si="2074"/>
        <x:v>163226.1321998637</x:v>
      </x:c>
      <x:c r="R11071" s="55">
        <x:f t="shared" si="2075"/>
        <x:v>11319.867800136301</x:v>
      </x:c>
      <x:c r="S11071" s="1" t="str">
        <x:f t="shared" si="2076"/>
        <x:v>NO</x:v>
      </x:c>
      <x:c r="T11071" s="1">
        <x:f t="shared" si="2077"/>
        <x:v>-9.9999999999999997E+98</x:v>
      </x:c>
    </x:row>
    <x:row r="11072">
      <x:c r="A11072" s="1"/>
      <x:c r="B11072" s="1"/>
      <x:c r="C11072" s="1"/>
      <x:c r="D11072" s="1"/>
      <x:c r="E11072" s="1"/>
      <x:c r="F11072" s="1"/>
      <x:c r="G11072" s="1"/>
      <x:c r="H11072" s="1"/>
      <x:c r="I11072" s="53">
        <x:f t="shared" si="2066"/>
        <x:v>16</x:v>
      </x:c>
      <x:c r="J11072" s="53">
        <x:f t="shared" si="2067"/>
        <x:v>19</x:v>
      </x:c>
      <x:c r="K11072" s="53">
        <x:f t="shared" si="2068"/>
        <x:v>21</x:v>
      </x:c>
      <x:c r="L11072" s="53">
        <x:f t="shared" si="2069"/>
        <x:v>56</x:v>
      </x:c>
      <x:c r="M11072" s="54">
        <x:f t="shared" si="2070"/>
        <x:v>8754.6609549385939</x:v>
      </x:c>
      <x:c r="N11072" s="54">
        <x:f t="shared" si="2071"/>
        <x:v>5.5796256631518011</x:v>
      </x:c>
      <x:c r="O11072" s="55">
        <x:f t="shared" si="2072"/>
        <x:v>237286</x:v>
      </x:c>
      <x:c r="P11072" s="55">
        <x:f t="shared" si="2073"/>
        <x:v>40920</x:v>
      </x:c>
      <x:c r="Q11072" s="55">
        <x:f t="shared" si="2074"/>
        <x:v>164490.64157879504</x:v>
      </x:c>
      <x:c r="R11072" s="55">
        <x:f t="shared" si="2075"/>
        <x:v>11875.358421204961</x:v>
      </x:c>
      <x:c r="S11072" s="1" t="str">
        <x:f t="shared" si="2076"/>
        <x:v>NO</x:v>
      </x:c>
      <x:c r="T11072" s="1">
        <x:f t="shared" si="2077"/>
        <x:v>-9.9999999999999997E+98</x:v>
      </x:c>
    </x:row>
    <x:row r="11073">
      <x:c r="A11073" s="1"/>
      <x:c r="B11073" s="1"/>
      <x:c r="C11073" s="1"/>
      <x:c r="D11073" s="1"/>
      <x:c r="E11073" s="1"/>
      <x:c r="F11073" s="1"/>
      <x:c r="G11073" s="1"/>
      <x:c r="H11073" s="1"/>
      <x:c r="I11073" s="53">
        <x:f t="shared" si="2066"/>
        <x:v>16</x:v>
      </x:c>
      <x:c r="J11073" s="53">
        <x:f t="shared" si="2067"/>
        <x:v>19</x:v>
      </x:c>
      <x:c r="K11073" s="53">
        <x:f t="shared" si="2068"/>
        <x:v>22</x:v>
      </x:c>
      <x:c r="L11073" s="53">
        <x:f t="shared" si="2069"/>
        <x:v>57</x:v>
      </x:c>
      <x:c r="M11073" s="54">
        <x:f t="shared" si="2070"/>
        <x:v>8829.1373021849886</x:v>
      </x:c>
      <x:c r="N11073" s="54">
        <x:f t="shared" si="2071"/>
        <x:v>5.6313453487395755</x:v>
      </x:c>
      <x:c r="O11073" s="55">
        <x:f t="shared" si="2072"/>
        <x:v>239986</x:v>
      </x:c>
      <x:c r="P11073" s="55">
        <x:f t="shared" si="2073"/>
        <x:v>41800</x:v>
      </x:c>
      <x:c r="Q11073" s="55">
        <x:f t="shared" si="2074"/>
        <x:v>165783.63371848938</x:v>
      </x:c>
      <x:c r="R11073" s="55">
        <x:f t="shared" si="2075"/>
        <x:v>12402.366281510622</x:v>
      </x:c>
      <x:c r="S11073" s="1" t="str">
        <x:f t="shared" si="2076"/>
        <x:v>NO</x:v>
      </x:c>
      <x:c r="T11073" s="1">
        <x:f t="shared" si="2077"/>
        <x:v>-9.9999999999999997E+98</x:v>
      </x:c>
    </x:row>
    <x:row r="11074">
      <x:c r="A11074" s="1"/>
      <x:c r="B11074" s="1"/>
      <x:c r="C11074" s="1"/>
      <x:c r="D11074" s="1"/>
      <x:c r="E11074" s="1"/>
      <x:c r="F11074" s="1"/>
      <x:c r="G11074" s="1"/>
      <x:c r="H11074" s="1"/>
      <x:c r="I11074" s="53">
        <x:f t="shared" si="2066"/>
        <x:v>16</x:v>
      </x:c>
      <x:c r="J11074" s="53">
        <x:f t="shared" si="2067"/>
        <x:v>19</x:v>
      </x:c>
      <x:c r="K11074" s="53">
        <x:f t="shared" si="2068"/>
        <x:v>23</x:v>
      </x:c>
      <x:c r="L11074" s="53">
        <x:f t="shared" si="2069"/>
        <x:v>58</x:v>
      </x:c>
      <x:c r="M11074" s="54">
        <x:f t="shared" si="2070"/>
        <x:v>8905.2838910424252</x:v>
      </x:c>
      <x:c r="N11074" s="54">
        <x:f t="shared" si="2071"/>
        <x:v>5.6842249243350178</x:v>
      </x:c>
      <x:c r="O11074" s="55">
        <x:f t="shared" si="2072"/>
        <x:v>242686</x:v>
      </x:c>
      <x:c r="P11074" s="55">
        <x:f t="shared" si="2073"/>
        <x:v>42680</x:v>
      </x:c>
      <x:c r="Q11074" s="55">
        <x:f t="shared" si="2074"/>
        <x:v>167105.62310837544</x:v>
      </x:c>
      <x:c r="R11074" s="55">
        <x:f t="shared" si="2075"/>
        <x:v>12900.376891624561</x:v>
      </x:c>
      <x:c r="S11074" s="1" t="str">
        <x:f t="shared" si="2076"/>
        <x:v>NO</x:v>
      </x:c>
      <x:c r="T11074" s="1">
        <x:f t="shared" si="2077"/>
        <x:v>-9.9999999999999997E+98</x:v>
      </x:c>
    </x:row>
    <x:row r="11075">
      <x:c r="A11075" s="1"/>
      <x:c r="B11075" s="1"/>
      <x:c r="C11075" s="1"/>
      <x:c r="D11075" s="1"/>
      <x:c r="E11075" s="1"/>
      <x:c r="F11075" s="1"/>
      <x:c r="G11075" s="1"/>
      <x:c r="H11075" s="1"/>
      <x:c r="I11075" s="53">
        <x:f t="shared" si="2066"/>
        <x:v>16</x:v>
      </x:c>
      <x:c r="J11075" s="53">
        <x:f t="shared" si="2067"/>
        <x:v>19</x:v>
      </x:c>
      <x:c r="K11075" s="53">
        <x:f t="shared" si="2068"/>
        <x:v>24</x:v>
      </x:c>
      <x:c r="L11075" s="53">
        <x:f t="shared" si="2069"/>
        <x:v>59</x:v>
      </x:c>
      <x:c r="M11075" s="54">
        <x:f t="shared" si="2070"/>
        <x:v>8983.1308406219214</x:v>
      </x:c>
      <x:c r="N11075" s="54">
        <x:f t="shared" si="2071"/>
        <x:v>5.7382853059874455</x:v>
      </x:c>
      <x:c r="O11075" s="55">
        <x:f t="shared" si="2072"/>
        <x:v>245386</x:v>
      </x:c>
      <x:c r="P11075" s="55">
        <x:f t="shared" si="2073"/>
        <x:v>43560</x:v>
      </x:c>
      <x:c r="Q11075" s="55">
        <x:f t="shared" si="2074"/>
        <x:v>168457.13264968613</x:v>
      </x:c>
      <x:c r="R11075" s="55">
        <x:f t="shared" si="2075"/>
        <x:v>13368.867350313871</x:v>
      </x:c>
      <x:c r="S11075" s="1" t="str">
        <x:f t="shared" si="2076"/>
        <x:v>NO</x:v>
      </x:c>
      <x:c r="T11075" s="1">
        <x:f t="shared" si="2077"/>
        <x:v>-9.9999999999999997E+98</x:v>
      </x:c>
    </x:row>
    <x:row r="11076">
      <x:c r="A11076" s="1"/>
      <x:c r="B11076" s="1"/>
      <x:c r="C11076" s="1"/>
      <x:c r="D11076" s="1"/>
      <x:c r="E11076" s="1"/>
      <x:c r="F11076" s="1"/>
      <x:c r="G11076" s="1"/>
      <x:c r="H11076" s="1"/>
      <x:c r="I11076" s="53">
        <x:f t="shared" si="2066"/>
        <x:v>16</x:v>
      </x:c>
      <x:c r="J11076" s="53">
        <x:f t="shared" si="2067"/>
        <x:v>19</x:v>
      </x:c>
      <x:c r="K11076" s="53">
        <x:f t="shared" si="2068"/>
        <x:v>25</x:v>
      </x:c>
      <x:c r="L11076" s="53">
        <x:f t="shared" si="2069"/>
        <x:v>60</x:v>
      </x:c>
      <x:c r="M11076" s="54">
        <x:f t="shared" si="2070"/>
        <x:v>9062.7087620370185</x:v>
      </x:c>
      <x:c r="N11076" s="54">
        <x:f t="shared" si="2071"/>
        <x:v>5.7935477514145965</x:v>
      </x:c>
      <x:c r="O11076" s="55">
        <x:f t="shared" si="2072"/>
        <x:v>248086</x:v>
      </x:c>
      <x:c r="P11076" s="55">
        <x:f t="shared" si="2073"/>
        <x:v>44440</x:v>
      </x:c>
      <x:c r="Q11076" s="55">
        <x:f t="shared" si="2074"/>
        <x:v>169838.69378536491</x:v>
      </x:c>
      <x:c r="R11076" s="55">
        <x:f t="shared" si="2075"/>
        <x:v>13807.306214635086</x:v>
      </x:c>
      <x:c r="S11076" s="1" t="str">
        <x:f t="shared" si="2076"/>
        <x:v>NO</x:v>
      </x:c>
      <x:c r="T11076" s="1">
        <x:f t="shared" si="2077"/>
        <x:v>-9.9999999999999997E+98</x:v>
      </x:c>
    </x:row>
    <x:row r="11077">
      <x:c r="A11077" s="1"/>
      <x:c r="B11077" s="1"/>
      <x:c r="C11077" s="1"/>
      <x:c r="D11077" s="1"/>
      <x:c r="E11077" s="1"/>
      <x:c r="F11077" s="1"/>
      <x:c r="G11077" s="1"/>
      <x:c r="H11077" s="1"/>
      <x:c r="I11077" s="53">
        <x:f t="shared" si="2066"/>
        <x:v>16</x:v>
      </x:c>
      <x:c r="J11077" s="53">
        <x:f t="shared" si="2067"/>
        <x:v>19</x:v>
      </x:c>
      <x:c r="K11077" s="53">
        <x:f t="shared" si="2068"/>
        <x:v>26</x:v>
      </x:c>
      <x:c r="L11077" s="53">
        <x:f t="shared" si="2069"/>
        <x:v>61</x:v>
      </x:c>
      <x:c r="M11077" s="54">
        <x:f t="shared" si="2070"/>
        <x:v>9144.0487659977371</x:v>
      </x:c>
      <x:c r="N11077" s="54">
        <x:f t="shared" si="2071"/>
        <x:v>5.8500338652762061</x:v>
      </x:c>
      <x:c r="O11077" s="55">
        <x:f t="shared" si="2072"/>
        <x:v>250786</x:v>
      </x:c>
      <x:c r="P11077" s="55">
        <x:f t="shared" si="2073"/>
        <x:v>45320</x:v>
      </x:c>
      <x:c r="Q11077" s="55">
        <x:f t="shared" si="2074"/>
        <x:v>171250.84663190515</x:v>
      </x:c>
      <x:c r="R11077" s="55">
        <x:f t="shared" si="2075"/>
        <x:v>14215.153368094849</x:v>
      </x:c>
      <x:c r="S11077" s="1" t="str">
        <x:f t="shared" si="2076"/>
        <x:v>NO</x:v>
      </x:c>
      <x:c r="T11077" s="1">
        <x:f t="shared" si="2077"/>
        <x:v>-9.9999999999999997E+98</x:v>
      </x:c>
    </x:row>
    <x:row r="11078">
      <x:c r="A11078" s="1"/>
      <x:c r="B11078" s="1"/>
      <x:c r="C11078" s="1"/>
      <x:c r="D11078" s="1"/>
      <x:c r="E11078" s="1"/>
      <x:c r="F11078" s="1"/>
      <x:c r="G11078" s="1"/>
      <x:c r="H11078" s="1"/>
      <x:c r="I11078" s="53">
        <x:f t="shared" si="2066"/>
        <x:v>16</x:v>
      </x:c>
      <x:c r="J11078" s="53">
        <x:f t="shared" si="2067"/>
        <x:v>19</x:v>
      </x:c>
      <x:c r="K11078" s="53">
        <x:f t="shared" si="2068"/>
        <x:v>27</x:v>
      </x:c>
      <x:c r="L11078" s="53">
        <x:f t="shared" si="2069"/>
        <x:v>62</x:v>
      </x:c>
      <x:c r="M11078" s="54">
        <x:f t="shared" si="2070"/>
        <x:v>9227.1824705174931</x:v>
      </x:c>
      <x:c r="N11078" s="54">
        <x:f t="shared" si="2071"/>
        <x:v>5.9077656045260367</x:v>
      </x:c>
      <x:c r="O11078" s="55">
        <x:f t="shared" si="2072"/>
        <x:v>253486</x:v>
      </x:c>
      <x:c r="P11078" s="55">
        <x:f t="shared" si="2073"/>
        <x:v>46200</x:v>
      </x:c>
      <x:c r="Q11078" s="55">
        <x:f t="shared" si="2074"/>
        <x:v>172694.1401131509</x:v>
      </x:c>
      <x:c r="R11078" s="55">
        <x:f t="shared" si="2075"/>
        <x:v>14591.859886849095</x:v>
      </x:c>
      <x:c r="S11078" s="1" t="str">
        <x:f t="shared" si="2076"/>
        <x:v>NO</x:v>
      </x:c>
      <x:c r="T11078" s="1">
        <x:f t="shared" si="2077"/>
        <x:v>-9.9999999999999997E+98</x:v>
      </x:c>
    </x:row>
    <x:row r="11079">
      <x:c r="A11079" s="1"/>
      <x:c r="B11079" s="1"/>
      <x:c r="C11079" s="1"/>
      <x:c r="D11079" s="1"/>
      <x:c r="E11079" s="1"/>
      <x:c r="F11079" s="1"/>
      <x:c r="G11079" s="1"/>
      <x:c r="H11079" s="1"/>
      <x:c r="I11079" s="53">
        <x:f t="shared" si="2066"/>
        <x:v>16</x:v>
      </x:c>
      <x:c r="J11079" s="53">
        <x:f t="shared" si="2067"/>
        <x:v>19</x:v>
      </x:c>
      <x:c r="K11079" s="53">
        <x:f t="shared" si="2068"/>
        <x:v>28</x:v>
      </x:c>
      <x:c r="L11079" s="53">
        <x:f t="shared" si="2069"/>
        <x:v>63</x:v>
      </x:c>
      <x:c r="M11079" s="54">
        <x:f t="shared" si="2070"/>
        <x:v>9312.1420087346469</x:v>
      </x:c>
      <x:c r="N11079" s="54">
        <x:f t="shared" si="2071"/>
        <x:v>5.9667652838435048</x:v>
      </x:c>
      <x:c r="O11079" s="55">
        <x:f t="shared" si="2072"/>
        <x:v>256186</x:v>
      </x:c>
      <x:c r="P11079" s="55">
        <x:f t="shared" si="2073"/>
        <x:v>47080</x:v>
      </x:c>
      <x:c r="Q11079" s="55">
        <x:f t="shared" si="2074"/>
        <x:v>174169.13209608762</x:v>
      </x:c>
      <x:c r="R11079" s="55">
        <x:f t="shared" si="2075"/>
        <x:v>14936.867903912382</x:v>
      </x:c>
      <x:c r="S11079" s="1" t="str">
        <x:f t="shared" si="2076"/>
        <x:v>NO</x:v>
      </x:c>
      <x:c r="T11079" s="1">
        <x:f t="shared" si="2077"/>
        <x:v>-9.9999999999999997E+98</x:v>
      </x:c>
    </x:row>
    <x:row r="11080">
      <x:c r="A11080" s="1"/>
      <x:c r="B11080" s="1"/>
      <x:c r="C11080" s="1"/>
      <x:c r="D11080" s="1"/>
      <x:c r="E11080" s="1"/>
      <x:c r="F11080" s="1"/>
      <x:c r="G11080" s="1"/>
      <x:c r="H11080" s="1"/>
      <x:c r="I11080" s="53">
        <x:f t="shared" si="2066"/>
        <x:v>16</x:v>
      </x:c>
      <x:c r="J11080" s="53">
        <x:f t="shared" si="2067"/>
        <x:v>19</x:v>
      </x:c>
      <x:c r="K11080" s="53">
        <x:f t="shared" si="2068"/>
        <x:v>29</x:v>
      </x:c>
      <x:c r="L11080" s="53">
        <x:f t="shared" si="2069"/>
        <x:v>64</x:v>
      </x:c>
      <x:c r="M11080" s="54">
        <x:f t="shared" si="2070"/>
        <x:v>9398.9600368503015</x:v>
      </x:c>
      <x:c r="N11080" s="54">
        <x:f t="shared" si="2071"/>
        <x:v>6.0270555811460431</x:v>
      </x:c>
      <x:c r="O11080" s="55">
        <x:f t="shared" si="2072"/>
        <x:v>258886</x:v>
      </x:c>
      <x:c r="P11080" s="55">
        <x:f t="shared" si="2073"/>
        <x:v>47960</x:v>
      </x:c>
      <x:c r="Q11080" s="55">
        <x:f t="shared" si="2074"/>
        <x:v>175676.38952865105</x:v>
      </x:c>
      <x:c r="R11080" s="55">
        <x:f t="shared" si="2075"/>
        <x:v>15249.610471348948</x:v>
      </x:c>
      <x:c r="S11080" s="1" t="str">
        <x:f t="shared" si="2076"/>
        <x:v>NO</x:v>
      </x:c>
      <x:c r="T11080" s="1">
        <x:f t="shared" si="2077"/>
        <x:v>-9.9999999999999997E+98</x:v>
      </x:c>
    </x:row>
    <x:row r="11081">
      <x:c r="A11081" s="1"/>
      <x:c r="B11081" s="1"/>
      <x:c r="C11081" s="1"/>
      <x:c r="D11081" s="1"/>
      <x:c r="E11081" s="1"/>
      <x:c r="F11081" s="1"/>
      <x:c r="G11081" s="1"/>
      <x:c r="H11081" s="1"/>
      <x:c r="I11081" s="53">
        <x:f t="shared" si="2066"/>
        <x:v>16</x:v>
      </x:c>
      <x:c r="J11081" s="53">
        <x:f t="shared" si="2067"/>
        <x:v>19</x:v>
      </x:c>
      <x:c r="K11081" s="53">
        <x:f t="shared" si="2068"/>
        <x:v>30</x:v>
      </x:c>
      <x:c r="L11081" s="53">
        <x:f t="shared" si="2069"/>
        <x:v>65</x:v>
      </x:c>
      <x:c r="M11081" s="54">
        <x:f t="shared" si="2070"/>
        <x:v>9487.6697421840709</x:v>
      </x:c>
      <x:c r="N11081" s="54">
        <x:f t="shared" si="2071"/>
        <x:v>6.0886595431833825</x:v>
      </x:c>
      <x:c r="O11081" s="55">
        <x:f t="shared" si="2072"/>
        <x:v>261586</x:v>
      </x:c>
      <x:c r="P11081" s="55">
        <x:f t="shared" si="2073"/>
        <x:v>48840</x:v>
      </x:c>
      <x:c r="Q11081" s="55">
        <x:f t="shared" si="2074"/>
        <x:v>177216.48857958455</x:v>
      </x:c>
      <x:c r="R11081" s="55">
        <x:f t="shared" si="2075"/>
        <x:v>15529.511420415452</x:v>
      </x:c>
      <x:c r="S11081" s="1" t="str">
        <x:f t="shared" si="2076"/>
        <x:v>NO</x:v>
      </x:c>
      <x:c r="T11081" s="1">
        <x:f t="shared" si="2077"/>
        <x:v>-9.9999999999999997E+98</x:v>
      </x:c>
    </x:row>
    <x:row r="11082">
      <x:c r="A11082" s="1"/>
      <x:c r="B11082" s="1"/>
      <x:c r="C11082" s="1"/>
      <x:c r="D11082" s="1"/>
      <x:c r="E11082" s="1"/>
      <x:c r="F11082" s="1"/>
      <x:c r="G11082" s="1"/>
      <x:c r="H11082" s="1"/>
      <x:c r="I11082" s="53">
        <x:f t="shared" si="2066"/>
        <x:v>16</x:v>
      </x:c>
      <x:c r="J11082" s="53">
        <x:f t="shared" si="2067"/>
        <x:v>20</x:v>
      </x:c>
      <x:c r="K11082" s="53">
        <x:f t="shared" si="2068"/>
        <x:v>0</x:v>
      </x:c>
      <x:c r="L11082" s="53">
        <x:f t="shared" si="2069"/>
        <x:v>36</x:v>
      </x:c>
      <x:c r="M11082" s="54">
        <x:f t="shared" si="2070"/>
        <x:v>7599.9309645286357</x:v>
      </x:c>
      <x:c r="N11082" s="54">
        <x:f t="shared" si="2071"/>
        <x:v>4.777729836478219</x:v>
      </x:c>
      <x:c r="O11082" s="55">
        <x:f t="shared" si="2072"/>
        <x:v>182680</x:v>
      </x:c>
      <x:c r="P11082" s="55">
        <x:f t="shared" si="2073"/>
        <x:v>22880</x:v>
      </x:c>
      <x:c r="Q11082" s="55">
        <x:f t="shared" si="2074"/>
        <x:v>144443.24591195548</x:v>
      </x:c>
      <x:c r="R11082" s="55">
        <x:f t="shared" si="2075"/>
        <x:v>-4643.2459119554842</x:v>
      </x:c>
      <x:c r="S11082" s="1" t="str">
        <x:f t="shared" si="2076"/>
        <x:v>NO</x:v>
      </x:c>
      <x:c r="T11082" s="1">
        <x:f t="shared" si="2077"/>
        <x:v>-9.9999999999999997E+98</x:v>
      </x:c>
    </x:row>
    <x:row r="11083">
      <x:c r="A11083" s="1"/>
      <x:c r="B11083" s="1"/>
      <x:c r="C11083" s="1"/>
      <x:c r="D11083" s="1"/>
      <x:c r="E11083" s="1"/>
      <x:c r="F11083" s="1"/>
      <x:c r="G11083" s="1"/>
      <x:c r="H11083" s="1"/>
      <x:c r="I11083" s="53">
        <x:f t="shared" si="2066"/>
        <x:v>16</x:v>
      </x:c>
      <x:c r="J11083" s="53">
        <x:f t="shared" si="2067"/>
        <x:v>20</x:v>
      </x:c>
      <x:c r="K11083" s="53">
        <x:f t="shared" si="2068"/>
        <x:v>1</x:v>
      </x:c>
      <x:c r="L11083" s="53">
        <x:f t="shared" si="2069"/>
        <x:v>37</x:v>
      </x:c>
      <x:c r="M11083" s="54">
        <x:f t="shared" si="2070"/>
        <x:v>7645.4934645286357</x:v>
      </x:c>
      <x:c r="N11083" s="54">
        <x:f t="shared" si="2071"/>
        <x:v>4.8093704614782196</x:v>
      </x:c>
      <x:c r="O11083" s="55">
        <x:f t="shared" si="2072"/>
        <x:v>185380</x:v>
      </x:c>
      <x:c r="P11083" s="55">
        <x:f t="shared" si="2073"/>
        <x:v>23760</x:v>
      </x:c>
      <x:c r="Q11083" s="55">
        <x:f t="shared" si="2074"/>
        <x:v>145234.26153695548</x:v>
      </x:c>
      <x:c r="R11083" s="55">
        <x:f t="shared" si="2075"/>
        <x:v>-3614.2615369554842</x:v>
      </x:c>
      <x:c r="S11083" s="1" t="str">
        <x:f t="shared" si="2076"/>
        <x:v>NO</x:v>
      </x:c>
      <x:c r="T11083" s="1">
        <x:f t="shared" si="2077"/>
        <x:v>-9.9999999999999997E+98</x:v>
      </x:c>
    </x:row>
    <x:row r="11084">
      <x:c r="A11084" s="1"/>
      <x:c r="B11084" s="1"/>
      <x:c r="C11084" s="1"/>
      <x:c r="D11084" s="1"/>
      <x:c r="E11084" s="1"/>
      <x:c r="F11084" s="1"/>
      <x:c r="G11084" s="1"/>
      <x:c r="H11084" s="1"/>
      <x:c r="I11084" s="53">
        <x:f t="shared" si="2066"/>
        <x:v>16</x:v>
      </x:c>
      <x:c r="J11084" s="53">
        <x:f t="shared" si="2067"/>
        <x:v>20</x:v>
      </x:c>
      <x:c r="K11084" s="53">
        <x:f t="shared" si="2068"/>
        <x:v>2</x:v>
      </x:c>
      <x:c r="L11084" s="53">
        <x:f t="shared" si="2069"/>
        <x:v>38</x:v>
      </x:c>
      <x:c r="M11084" s="54">
        <x:f t="shared" si="2070"/>
        <x:v>7692.1950270286361</x:v>
      </x:c>
      <x:c r="N11084" s="54">
        <x:f t="shared" si="2071"/>
        <x:v>4.8418021021032196</x:v>
      </x:c>
      <x:c r="O11084" s="55">
        <x:f t="shared" si="2072"/>
        <x:v>188080</x:v>
      </x:c>
      <x:c r="P11084" s="55">
        <x:f t="shared" si="2073"/>
        <x:v>24640</x:v>
      </x:c>
      <x:c r="Q11084" s="55">
        <x:f t="shared" si="2074"/>
        <x:v>146045.05255258048</x:v>
      </x:c>
      <x:c r="R11084" s="55">
        <x:f t="shared" si="2075"/>
        <x:v>-2605.0525525804842</x:v>
      </x:c>
      <x:c r="S11084" s="1" t="str">
        <x:f t="shared" si="2076"/>
        <x:v>NO</x:v>
      </x:c>
      <x:c r="T11084" s="1">
        <x:f t="shared" si="2077"/>
        <x:v>-9.9999999999999997E+98</x:v>
      </x:c>
    </x:row>
    <x:row r="11085">
      <x:c r="A11085" s="1"/>
      <x:c r="B11085" s="1"/>
      <x:c r="C11085" s="1"/>
      <x:c r="D11085" s="1"/>
      <x:c r="E11085" s="1"/>
      <x:c r="F11085" s="1"/>
      <x:c r="G11085" s="1"/>
      <x:c r="H11085" s="1"/>
      <x:c r="I11085" s="53">
        <x:f t="shared" si="2066"/>
        <x:v>16</x:v>
      </x:c>
      <x:c r="J11085" s="53">
        <x:f t="shared" si="2067"/>
        <x:v>20</x:v>
      </x:c>
      <x:c r="K11085" s="53">
        <x:f t="shared" si="2068"/>
        <x:v>3</x:v>
      </x:c>
      <x:c r="L11085" s="53">
        <x:f t="shared" si="2069"/>
        <x:v>39</x:v>
      </x:c>
      <x:c r="M11085" s="54">
        <x:f t="shared" si="2070"/>
        <x:v>7740.057009450511</x:v>
      </x:c>
      <x:c r="N11085" s="54">
        <x:f t="shared" si="2071"/>
        <x:v>4.875039589896188</x:v>
      </x:c>
      <x:c r="O11085" s="55">
        <x:f t="shared" si="2072"/>
        <x:v>190780</x:v>
      </x:c>
      <x:c r="P11085" s="55">
        <x:f t="shared" si="2073"/>
        <x:v>25520</x:v>
      </x:c>
      <x:c r="Q11085" s="55">
        <x:f t="shared" si="2074"/>
        <x:v>146875.9897474047</x:v>
      </x:c>
      <x:c r="R11085" s="55">
        <x:f t="shared" si="2075"/>
        <x:v>-1615.9897474047029</x:v>
      </x:c>
      <x:c r="S11085" s="1" t="str">
        <x:f t="shared" si="2076"/>
        <x:v>NO</x:v>
      </x:c>
      <x:c r="T11085" s="1">
        <x:f t="shared" si="2077"/>
        <x:v>-9.9999999999999997E+98</x:v>
      </x:c>
    </x:row>
    <x:row r="11086">
      <x:c r="A11086" s="1"/>
      <x:c r="B11086" s="1"/>
      <x:c r="C11086" s="1"/>
      <x:c r="D11086" s="1"/>
      <x:c r="E11086" s="1"/>
      <x:c r="F11086" s="1"/>
      <x:c r="G11086" s="1"/>
      <x:c r="H11086" s="1"/>
      <x:c r="I11086" s="53">
        <x:f t="shared" si="2066"/>
        <x:v>16</x:v>
      </x:c>
      <x:c r="J11086" s="53">
        <x:f t="shared" si="2067"/>
        <x:v>20</x:v>
      </x:c>
      <x:c r="K11086" s="53">
        <x:f t="shared" si="2068"/>
        <x:v>4</x:v>
      </x:c>
      <x:c r="L11086" s="53">
        <x:f t="shared" si="2069"/>
        <x:v>40</x:v>
      </x:c>
      <x:c r="M11086" s="54">
        <x:f t="shared" si="2070"/>
        <x:v>7789.101125173167</x:v>
      </x:c>
      <x:c r="N11086" s="54">
        <x:f t="shared" si="2071"/>
        <x:v>4.9090980035924767</x:v>
      </x:c>
      <x:c r="O11086" s="55">
        <x:f t="shared" si="2072"/>
        <x:v>193480</x:v>
      </x:c>
      <x:c r="P11086" s="55">
        <x:f t="shared" si="2073"/>
        <x:v>26400</x:v>
      </x:c>
      <x:c r="Q11086" s="55">
        <x:f t="shared" si="2074"/>
        <x:v>147727.45008981193</x:v>
      </x:c>
      <x:c r="R11086" s="55">
        <x:f t="shared" si="2075"/>
        <x:v>-647.4500898119295</x:v>
      </x:c>
      <x:c r="S11086" s="1" t="str">
        <x:f t="shared" si="2076"/>
        <x:v>NO</x:v>
      </x:c>
      <x:c r="T11086" s="1">
        <x:f t="shared" si="2077"/>
        <x:v>-9.9999999999999997E+98</x:v>
      </x:c>
    </x:row>
    <x:row r="11087">
      <x:c r="A11087" s="1"/>
      <x:c r="B11087" s="1"/>
      <x:c r="C11087" s="1"/>
      <x:c r="D11087" s="1"/>
      <x:c r="E11087" s="1"/>
      <x:c r="F11087" s="1"/>
      <x:c r="G11087" s="1"/>
      <x:c r="H11087" s="1"/>
      <x:c r="I11087" s="53">
        <x:f t="shared" si="2066"/>
        <x:v>16</x:v>
      </x:c>
      <x:c r="J11087" s="53">
        <x:f t="shared" si="2067"/>
        <x:v>20</x:v>
      </x:c>
      <x:c r="K11087" s="53">
        <x:f t="shared" si="2068"/>
        <x:v>5</x:v>
      </x:c>
      <x:c r="L11087" s="53">
        <x:f t="shared" si="2069"/>
        <x:v>41</x:v>
      </x:c>
      <x:c r="M11087" s="54">
        <x:f t="shared" si="2070"/>
        <x:v>7839.3494490943704</x:v>
      </x:c>
      <x:c r="N11087" s="54">
        <x:f t="shared" si="2071"/>
        <x:v>4.9439926729822012</x:v>
      </x:c>
      <x:c r="O11087" s="55">
        <x:f t="shared" si="2072"/>
        <x:v>196180</x:v>
      </x:c>
      <x:c r="P11087" s="55">
        <x:f t="shared" si="2073"/>
        <x:v>27280</x:v>
      </x:c>
      <x:c r="Q11087" s="55">
        <x:f t="shared" si="2074"/>
        <x:v>148599.81682455505</x:v>
      </x:c>
      <x:c r="R11087" s="55">
        <x:f t="shared" si="2075"/>
        <x:v>300.18317544495221</x:v>
      </x:c>
      <x:c r="S11087" s="1" t="str">
        <x:f t="shared" si="2076"/>
        <x:v>NO</x:v>
      </x:c>
      <x:c r="T11087" s="1">
        <x:f t="shared" si="2077"/>
        <x:v>-9.9999999999999997E+98</x:v>
      </x:c>
    </x:row>
    <x:row r="11088">
      <x:c r="A11088" s="1"/>
      <x:c r="B11088" s="1"/>
      <x:c r="C11088" s="1"/>
      <x:c r="D11088" s="1"/>
      <x:c r="E11088" s="1"/>
      <x:c r="F11088" s="1"/>
      <x:c r="G11088" s="1"/>
      <x:c r="H11088" s="1"/>
      <x:c r="I11088" s="53">
        <x:f t="shared" si="2066"/>
        <x:v>16</x:v>
      </x:c>
      <x:c r="J11088" s="53">
        <x:f t="shared" si="2067"/>
        <x:v>20</x:v>
      </x:c>
      <x:c r="K11088" s="53">
        <x:f t="shared" si="2068"/>
        <x:v>6</x:v>
      </x:c>
      <x:c r="L11088" s="53">
        <x:f t="shared" si="2069"/>
        <x:v>42</x:v>
      </x:c>
      <x:c r="M11088" s="54">
        <x:f t="shared" si="2070"/>
        <x:v>7890.8244232760035</x:v>
      </x:c>
      <x:c r="N11088" s="54">
        <x:f t="shared" si="2071"/>
        <x:v>4.9797391828305582</x:v>
      </x:c>
      <x:c r="O11088" s="55">
        <x:f t="shared" si="2072"/>
        <x:v>198880</x:v>
      </x:c>
      <x:c r="P11088" s="55">
        <x:f t="shared" si="2073"/>
        <x:v>28160</x:v>
      </x:c>
      <x:c r="Q11088" s="55">
        <x:f t="shared" si="2074"/>
        <x:v>149493.47957076394</x:v>
      </x:c>
      <x:c r="R11088" s="55">
        <x:f t="shared" si="2075"/>
        <x:v>1226.5204292360577</x:v>
      </x:c>
      <x:c r="S11088" s="1" t="str">
        <x:f t="shared" si="2076"/>
        <x:v>NO</x:v>
      </x:c>
      <x:c r="T11088" s="1">
        <x:f t="shared" si="2077"/>
        <x:v>-9.9999999999999997E+98</x:v>
      </x:c>
    </x:row>
    <x:row r="11089">
      <x:c r="A11089" s="1"/>
      <x:c r="B11089" s="1"/>
      <x:c r="C11089" s="1"/>
      <x:c r="D11089" s="1"/>
      <x:c r="E11089" s="1"/>
      <x:c r="F11089" s="1"/>
      <x:c r="G11089" s="1"/>
      <x:c r="H11089" s="1"/>
      <x:c r="I11089" s="53">
        <x:f t="shared" si="2066"/>
        <x:v>16</x:v>
      </x:c>
      <x:c r="J11089" s="53">
        <x:f t="shared" si="2067"/>
        <x:v>20</x:v>
      </x:c>
      <x:c r="K11089" s="53">
        <x:f t="shared" si="2068"/>
        <x:v>7</x:v>
      </x:c>
      <x:c r="L11089" s="53">
        <x:f t="shared" si="2069"/>
        <x:v>43</x:v>
      </x:c>
      <x:c r="M11089" s="54">
        <x:f t="shared" si="2070"/>
        <x:v>7943.5488626739643</x:v>
      </x:c>
      <x:c r="N11089" s="54">
        <x:f t="shared" si="2071"/>
        <x:v>5.0163533768569195</x:v>
      </x:c>
      <x:c r="O11089" s="55">
        <x:f t="shared" si="2072"/>
        <x:v>201580</x:v>
      </x:c>
      <x:c r="P11089" s="55">
        <x:f t="shared" si="2073"/>
        <x:v>29040</x:v>
      </x:c>
      <x:c r="Q11089" s="55">
        <x:f t="shared" si="2074"/>
        <x:v>150408.83442142297</x:v>
      </x:c>
      <x:c r="R11089" s="55">
        <x:f t="shared" si="2075"/>
        <x:v>2131.1655785770272</x:v>
      </x:c>
      <x:c r="S11089" s="1" t="str">
        <x:f t="shared" si="2076"/>
        <x:v>NO</x:v>
      </x:c>
      <x:c r="T11089" s="1">
        <x:f t="shared" si="2077"/>
        <x:v>-9.9999999999999997E+98</x:v>
      </x:c>
    </x:row>
    <x:row r="11090">
      <x:c r="A11090" s="1"/>
      <x:c r="B11090" s="1"/>
      <x:c r="C11090" s="1"/>
      <x:c r="D11090" s="1"/>
      <x:c r="E11090" s="1"/>
      <x:c r="F11090" s="1"/>
      <x:c r="G11090" s="1"/>
      <x:c r="H11090" s="1"/>
      <x:c r="I11090" s="53">
        <x:f t="shared" si="2066"/>
        <x:v>16</x:v>
      </x:c>
      <x:c r="J11090" s="53">
        <x:f t="shared" si="2067"/>
        <x:v>20</x:v>
      </x:c>
      <x:c r="K11090" s="53">
        <x:f t="shared" si="2068"/>
        <x:v>8</x:v>
      </x:c>
      <x:c r="L11090" s="53">
        <x:f t="shared" si="2069"/>
        <x:v>44</x:v>
      </x:c>
      <x:c r="M11090" s="54">
        <x:f t="shared" si="2070"/>
        <x:v>7997.5459609539439</x:v>
      </x:c>
      <x:c r="N11090" s="54">
        <x:f t="shared" si="2071"/>
        <x:v>5.0538513617735719</x:v>
      </x:c>
      <x:c r="O11090" s="55">
        <x:f t="shared" si="2072"/>
        <x:v>204280</x:v>
      </x:c>
      <x:c r="P11090" s="55">
        <x:f t="shared" si="2073"/>
        <x:v>29920</x:v>
      </x:c>
      <x:c r="Q11090" s="55">
        <x:f t="shared" si="2074"/>
        <x:v>151346.28404433932</x:v>
      </x:c>
      <x:c r="R11090" s="55">
        <x:f t="shared" si="2075"/>
        <x:v>3013.7159556606784</x:v>
      </x:c>
      <x:c r="S11090" s="1" t="str">
        <x:f t="shared" si="2076"/>
        <x:v>NO</x:v>
      </x:c>
      <x:c r="T11090" s="1">
        <x:f t="shared" si="2077"/>
        <x:v>-9.9999999999999997E+98</x:v>
      </x:c>
    </x:row>
    <x:row r="11091">
      <x:c r="A11091" s="1"/>
      <x:c r="B11091" s="1"/>
      <x:c r="C11091" s="1"/>
      <x:c r="D11091" s="1"/>
      <x:c r="E11091" s="1"/>
      <x:c r="F11091" s="1"/>
      <x:c r="G11091" s="1"/>
      <x:c r="H11091" s="1"/>
      <x:c r="I11091" s="53">
        <x:f t="shared" si="2066"/>
        <x:v>16</x:v>
      </x:c>
      <x:c r="J11091" s="53">
        <x:f t="shared" si="2067"/>
        <x:v>20</x:v>
      </x:c>
      <x:c r="K11091" s="53">
        <x:f t="shared" si="2068"/>
        <x:v>9</x:v>
      </x:c>
      <x:c r="L11091" s="53">
        <x:f t="shared" si="2069"/>
        <x:v>45</x:v>
      </x:c>
      <x:c r="M11091" s="54">
        <x:f t="shared" si="2070"/>
        <x:v>8052.8392963943388</x:v>
      </x:c>
      <x:c r="N11091" s="54">
        <x:f t="shared" si="2071"/>
        <x:v>5.0922495113849573</x:v>
      </x:c>
      <x:c r="O11091" s="55">
        <x:f t="shared" si="2072"/>
        <x:v>206980</x:v>
      </x:c>
      <x:c r="P11091" s="55">
        <x:f t="shared" si="2073"/>
        <x:v>30800</x:v>
      </x:c>
      <x:c r="Q11091" s="55">
        <x:f t="shared" si="2074"/>
        <x:v>152306.23778462393</x:v>
      </x:c>
      <x:c r="R11091" s="55">
        <x:f t="shared" si="2075"/>
        <x:v>3873.7622153760749</x:v>
      </x:c>
      <x:c r="S11091" s="1" t="str">
        <x:f t="shared" si="2076"/>
        <x:v>NO</x:v>
      </x:c>
      <x:c r="T11091" s="1">
        <x:f t="shared" si="2077"/>
        <x:v>-9.9999999999999997E+98</x:v>
      </x:c>
    </x:row>
    <x:row r="11092">
      <x:c r="A11092" s="1"/>
      <x:c r="B11092" s="1"/>
      <x:c r="C11092" s="1"/>
      <x:c r="D11092" s="1"/>
      <x:c r="E11092" s="1"/>
      <x:c r="F11092" s="1"/>
      <x:c r="G11092" s="1"/>
      <x:c r="H11092" s="1"/>
      <x:c r="I11092" s="53">
        <x:f t="shared" si="2066"/>
        <x:v>16</x:v>
      </x:c>
      <x:c r="J11092" s="53">
        <x:f t="shared" si="2067"/>
        <x:v>20</x:v>
      </x:c>
      <x:c r="K11092" s="53">
        <x:f t="shared" si="2068"/>
        <x:v>10</x:v>
      </x:c>
      <x:c r="L11092" s="53">
        <x:f t="shared" si="2069"/>
        <x:v>46</x:v>
      </x:c>
      <x:c r="M11092" s="54">
        <x:f t="shared" si="2070"/>
        <x:v>8109.4528378775512</x:v>
      </x:c>
      <x:c r="N11092" s="54">
        <x:f t="shared" si="2071"/>
        <x:v>5.1315644707482999</x:v>
      </x:c>
      <x:c r="O11092" s="55">
        <x:f t="shared" si="2072"/>
        <x:v>209680</x:v>
      </x:c>
      <x:c r="P11092" s="55">
        <x:f t="shared" si="2073"/>
        <x:v>31680</x:v>
      </x:c>
      <x:c r="Q11092" s="55">
        <x:f t="shared" si="2074"/>
        <x:v>153289.11176870749</x:v>
      </x:c>
      <x:c r="R11092" s="55">
        <x:f t="shared" si="2075"/>
        <x:v>4710.8882312925125</x:v>
      </x:c>
      <x:c r="S11092" s="1" t="str">
        <x:f t="shared" si="2076"/>
        <x:v>NO</x:v>
      </x:c>
      <x:c r="T11092" s="1">
        <x:f t="shared" si="2077"/>
        <x:v>-9.9999999999999997E+98</x:v>
      </x:c>
    </x:row>
    <x:row r="11093">
      <x:c r="A11093" s="1"/>
      <x:c r="B11093" s="1"/>
      <x:c r="C11093" s="1"/>
      <x:c r="D11093" s="1"/>
      <x:c r="E11093" s="1"/>
      <x:c r="F11093" s="1"/>
      <x:c r="G11093" s="1"/>
      <x:c r="H11093" s="1"/>
      <x:c r="I11093" s="53">
        <x:f t="shared" si="2066"/>
        <x:v>16</x:v>
      </x:c>
      <x:c r="J11093" s="53">
        <x:f t="shared" si="2067"/>
        <x:v>20</x:v>
      </x:c>
      <x:c r="K11093" s="53">
        <x:f t="shared" si="2068"/>
        <x:v>11</x:v>
      </x:c>
      <x:c r="L11093" s="53">
        <x:f t="shared" si="2069"/>
        <x:v>47</x:v>
      </x:c>
      <x:c r="M11093" s="54">
        <x:f t="shared" si="2070"/>
        <x:v>8167.4109509709906</x:v>
      </x:c>
      <x:c r="N11093" s="54">
        <x:f t="shared" si="2071"/>
        <x:v>5.1718131603965212</x:v>
      </x:c>
      <x:c r="O11093" s="55">
        <x:f t="shared" si="2072"/>
        <x:v>212380</x:v>
      </x:c>
      <x:c r="P11093" s="55">
        <x:f t="shared" si="2073"/>
        <x:v>32560</x:v>
      </x:c>
      <x:c r="Q11093" s="55">
        <x:f t="shared" si="2074"/>
        <x:v>154295.32900991302</x:v>
      </x:c>
      <x:c r="R11093" s="55">
        <x:f t="shared" si="2075"/>
        <x:v>5524.6709900869755</x:v>
      </x:c>
      <x:c r="S11093" s="1" t="str">
        <x:f t="shared" si="2076"/>
        <x:v>NO</x:v>
      </x:c>
      <x:c r="T11093" s="1">
        <x:f t="shared" si="2077"/>
        <x:v>-9.9999999999999997E+98</x:v>
      </x:c>
    </x:row>
    <x:row r="11094">
      <x:c r="A11094" s="1"/>
      <x:c r="B11094" s="1"/>
      <x:c r="C11094" s="1"/>
      <x:c r="D11094" s="1"/>
      <x:c r="E11094" s="1"/>
      <x:c r="F11094" s="1"/>
      <x:c r="G11094" s="1"/>
      <x:c r="H11094" s="1"/>
      <x:c r="I11094" s="53">
        <x:f t="shared" si="2066"/>
        <x:v>16</x:v>
      </x:c>
      <x:c r="J11094" s="53">
        <x:f t="shared" si="2067"/>
        <x:v>20</x:v>
      </x:c>
      <x:c r="K11094" s="53">
        <x:f t="shared" si="2068"/>
        <x:v>12</x:v>
      </x:c>
      <x:c r="L11094" s="53">
        <x:f t="shared" si="2069"/>
        <x:v>48</x:v>
      </x:c>
      <x:c r="M11094" s="54">
        <x:f t="shared" si="2070"/>
        <x:v>8226.7384040990546</x:v>
      </x:c>
      <x:c r="N11094" s="54">
        <x:f t="shared" si="2071"/>
        <x:v>5.2130127806243438</x:v>
      </x:c>
      <x:c r="O11094" s="55">
        <x:f t="shared" si="2072"/>
        <x:v>215080</x:v>
      </x:c>
      <x:c r="P11094" s="55">
        <x:f t="shared" si="2073"/>
        <x:v>33440</x:v>
      </x:c>
      <x:c r="Q11094" s="55">
        <x:f t="shared" si="2074"/>
        <x:v>155325.3195156086</x:v>
      </x:c>
      <x:c r="R11094" s="55">
        <x:f t="shared" si="2075"/>
        <x:v>6314.6804843913997</x:v>
      </x:c>
      <x:c r="S11094" s="1" t="str">
        <x:f t="shared" si="2076"/>
        <x:v>NO</x:v>
      </x:c>
      <x:c r="T11094" s="1">
        <x:f t="shared" si="2077"/>
        <x:v>-9.9999999999999997E+98</x:v>
      </x:c>
    </x:row>
    <x:row r="11095">
      <x:c r="A11095" s="1"/>
      <x:c r="B11095" s="1"/>
      <x:c r="C11095" s="1"/>
      <x:c r="D11095" s="1"/>
      <x:c r="E11095" s="1"/>
      <x:c r="F11095" s="1"/>
      <x:c r="G11095" s="1"/>
      <x:c r="H11095" s="1"/>
      <x:c r="I11095" s="53">
        <x:f t="shared" si="2066"/>
        <x:v>16</x:v>
      </x:c>
      <x:c r="J11095" s="53">
        <x:f t="shared" si="2067"/>
        <x:v>20</x:v>
      </x:c>
      <x:c r="K11095" s="53">
        <x:f t="shared" si="2068"/>
        <x:v>13</x:v>
      </x:c>
      <x:c r="L11095" s="53">
        <x:f t="shared" si="2069"/>
        <x:v>49</x:v>
      </x:c>
      <x:c r="M11095" s="54">
        <x:f t="shared" si="2070"/>
        <x:v>8287.4603748074387</x:v>
      </x:c>
      <x:c r="N11095" s="54">
        <x:f t="shared" si="2071"/>
        <x:v>5.2551808158384992</x:v>
      </x:c>
      <x:c r="O11095" s="55">
        <x:f t="shared" si="2072"/>
        <x:v>217780</x:v>
      </x:c>
      <x:c r="P11095" s="55">
        <x:f t="shared" si="2073"/>
        <x:v>34320</x:v>
      </x:c>
      <x:c r="Q11095" s="55">
        <x:f t="shared" si="2074"/>
        <x:v>156379.52039596246</x:v>
      </x:c>
      <x:c r="R11095" s="55">
        <x:f t="shared" si="2075"/>
        <x:v>7080.4796040375368</x:v>
      </x:c>
      <x:c r="S11095" s="1" t="str">
        <x:f t="shared" si="2076"/>
        <x:v>NO</x:v>
      </x:c>
      <x:c r="T11095" s="1">
        <x:f t="shared" si="2077"/>
        <x:v>-9.9999999999999997E+98</x:v>
      </x:c>
    </x:row>
    <x:row r="11096">
      <x:c r="A11096" s="1"/>
      <x:c r="B11096" s="1"/>
      <x:c r="C11096" s="1"/>
      <x:c r="D11096" s="1"/>
      <x:c r="E11096" s="1"/>
      <x:c r="F11096" s="1"/>
      <x:c r="G11096" s="1"/>
      <x:c r="H11096" s="1"/>
      <x:c r="I11096" s="53">
        <x:f t="shared" si="2066"/>
        <x:v>16</x:v>
      </x:c>
      <x:c r="J11096" s="53">
        <x:f t="shared" si="2067"/>
        <x:v>20</x:v>
      </x:c>
      <x:c r="K11096" s="53">
        <x:f t="shared" si="2068"/>
        <x:v>14</x:v>
      </x:c>
      <x:c r="L11096" s="53">
        <x:f t="shared" si="2069"/>
        <x:v>50</x:v>
      </x:c>
      <x:c r="M11096" s="54">
        <x:f t="shared" si="2070"/>
        <x:v>8349.6024561210997</x:v>
      </x:c>
      <x:c r="N11096" s="54">
        <x:f t="shared" si="2071"/>
        <x:v>5.2983350389729855</x:v>
      </x:c>
      <x:c r="O11096" s="55">
        <x:f t="shared" si="2072"/>
        <x:v>220480</x:v>
      </x:c>
      <x:c r="P11096" s="55">
        <x:f t="shared" si="2073"/>
        <x:v>35200</x:v>
      </x:c>
      <x:c r="Q11096" s="55">
        <x:f t="shared" si="2074"/>
        <x:v>157458.37597432465</x:v>
      </x:c>
      <x:c r="R11096" s="55">
        <x:f t="shared" si="2075"/>
        <x:v>7821.6240256753517</x:v>
      </x:c>
      <x:c r="S11096" s="1" t="str">
        <x:f t="shared" si="2076"/>
        <x:v>NO</x:v>
      </x:c>
      <x:c r="T11096" s="1">
        <x:f t="shared" si="2077"/>
        <x:v>-9.9999999999999997E+98</x:v>
      </x:c>
    </x:row>
    <x:row r="11097">
      <x:c r="A11097" s="1"/>
      <x:c r="B11097" s="1"/>
      <x:c r="C11097" s="1"/>
      <x:c r="D11097" s="1"/>
      <x:c r="E11097" s="1"/>
      <x:c r="F11097" s="1"/>
      <x:c r="G11097" s="1"/>
      <x:c r="H11097" s="1"/>
      <x:c r="I11097" s="53">
        <x:f t="shared" si="2066"/>
        <x:v>16</x:v>
      </x:c>
      <x:c r="J11097" s="53">
        <x:f t="shared" si="2067"/>
        <x:v>20</x:v>
      </x:c>
      <x:c r="K11097" s="53">
        <x:f t="shared" si="2068"/>
        <x:v>15</x:v>
      </x:c>
      <x:c r="L11097" s="53">
        <x:f t="shared" si="2069"/>
        <x:v>51</x:v>
      </x:c>
      <x:c r="M11097" s="54">
        <x:f t="shared" si="2070"/>
        <x:v>8413.1906629972473</x:v>
      </x:c>
      <x:c r="N11097" s="54">
        <x:f t="shared" si="2071"/>
        <x:v>5.3424935159703102</x:v>
      </x:c>
      <x:c r="O11097" s="55">
        <x:f t="shared" si="2072"/>
        <x:v>223180</x:v>
      </x:c>
      <x:c r="P11097" s="55">
        <x:f t="shared" si="2073"/>
        <x:v>36080</x:v>
      </x:c>
      <x:c r="Q11097" s="55">
        <x:f t="shared" si="2074"/>
        <x:v>158562.33789925775</x:v>
      </x:c>
      <x:c r="R11097" s="55">
        <x:f t="shared" si="2075"/>
        <x:v>8537.6621007422509</x:v>
      </x:c>
      <x:c r="S11097" s="1" t="str">
        <x:f t="shared" si="2076"/>
        <x:v>NO</x:v>
      </x:c>
      <x:c r="T11097" s="1">
        <x:f t="shared" si="2077"/>
        <x:v>-9.9999999999999997E+98</x:v>
      </x:c>
    </x:row>
    <x:row r="11098">
      <x:c r="A11098" s="1"/>
      <x:c r="B11098" s="1"/>
      <x:c r="C11098" s="1"/>
      <x:c r="D11098" s="1"/>
      <x:c r="E11098" s="1"/>
      <x:c r="F11098" s="1"/>
      <x:c r="G11098" s="1"/>
      <x:c r="H11098" s="1"/>
      <x:c r="I11098" s="53">
        <x:f t="shared" si="2066"/>
        <x:v>16</x:v>
      </x:c>
      <x:c r="J11098" s="53">
        <x:f t="shared" si="2067"/>
        <x:v>20</x:v>
      </x:c>
      <x:c r="K11098" s="53">
        <x:f t="shared" si="2068"/>
        <x:v>16</x:v>
      </x:c>
      <x:c r="L11098" s="53">
        <x:f t="shared" si="2069"/>
        <x:v>52</x:v>
      </x:c>
      <x:c r="M11098" s="54">
        <x:f t="shared" si="2070"/>
        <x:v>8478.2514388747368</x:v>
      </x:c>
      <x:c r="N11098" s="54">
        <x:f t="shared" si="2071"/>
        <x:v>5.387674610329678</x:v>
      </x:c>
      <x:c r="O11098" s="55">
        <x:f t="shared" si="2072"/>
        <x:v>225880</x:v>
      </x:c>
      <x:c r="P11098" s="55">
        <x:f t="shared" si="2073"/>
        <x:v>36960</x:v>
      </x:c>
      <x:c r="Q11098" s="55">
        <x:f t="shared" si="2074"/>
        <x:v>159691.86525824195</x:v>
      </x:c>
      <x:c r="R11098" s="55">
        <x:f t="shared" si="2075"/>
        <x:v>9228.1347417580546</x:v>
      </x:c>
      <x:c r="S11098" s="1" t="str">
        <x:f t="shared" si="2076"/>
        <x:v>NO</x:v>
      </x:c>
      <x:c r="T11098" s="1">
        <x:f t="shared" si="2077"/>
        <x:v>-9.9999999999999997E+98</x:v>
      </x:c>
    </x:row>
    <x:row r="11099">
      <x:c r="A11099" s="1"/>
      <x:c r="B11099" s="1"/>
      <x:c r="C11099" s="1"/>
      <x:c r="D11099" s="1"/>
      <x:c r="E11099" s="1"/>
      <x:c r="F11099" s="1"/>
      <x:c r="G11099" s="1"/>
      <x:c r="H11099" s="1"/>
      <x:c r="I11099" s="53">
        <x:f t="shared" si="2066"/>
        <x:v>16</x:v>
      </x:c>
      <x:c r="J11099" s="53">
        <x:f t="shared" si="2067"/>
        <x:v>20</x:v>
      </x:c>
      <x:c r="K11099" s="53">
        <x:f t="shared" si="2068"/>
        <x:v>17</x:v>
      </x:c>
      <x:c r="L11099" s="53">
        <x:f t="shared" si="2069"/>
        <x:v>53</x:v>
      </x:c>
      <x:c r="M11099" s="54">
        <x:f t="shared" si="2070"/>
        <x:v>8544.8116623212754</x:v>
      </x:c>
      <x:c r="N11099" s="54">
        <x:f t="shared" si="2071"/>
        <x:v>5.4338969877231076</x:v>
      </x:c>
      <x:c r="O11099" s="55">
        <x:f t="shared" si="2072"/>
        <x:v>228580</x:v>
      </x:c>
      <x:c r="P11099" s="55">
        <x:f t="shared" si="2073"/>
        <x:v>37840</x:v>
      </x:c>
      <x:c r="Q11099" s="55">
        <x:f t="shared" si="2074"/>
        <x:v>160847.42469307769</x:v>
      </x:c>
      <x:c r="R11099" s="55">
        <x:f t="shared" si="2075"/>
        <x:v>9892.5753069223138</x:v>
      </x:c>
      <x:c r="S11099" s="1" t="str">
        <x:f t="shared" si="2076"/>
        <x:v>NO</x:v>
      </x:c>
      <x:c r="T11099" s="1">
        <x:f t="shared" si="2077"/>
        <x:v>-9.9999999999999997E+98</x:v>
      </x:c>
    </x:row>
    <x:row r="11100">
      <x:c r="A11100" s="1"/>
      <x:c r="B11100" s="1"/>
      <x:c r="C11100" s="1"/>
      <x:c r="D11100" s="1"/>
      <x:c r="E11100" s="1"/>
      <x:c r="F11100" s="1"/>
      <x:c r="G11100" s="1"/>
      <x:c r="H11100" s="1"/>
      <x:c r="I11100" s="53">
        <x:f t="shared" si="2066"/>
        <x:v>16</x:v>
      </x:c>
      <x:c r="J11100" s="53">
        <x:f t="shared" si="2067"/>
        <x:v>20</x:v>
      </x:c>
      <x:c r="K11100" s="53">
        <x:f t="shared" si="2068"/>
        <x:v>18</x:v>
      </x:c>
      <x:c r="L11100" s="53">
        <x:f t="shared" si="2069"/>
        <x:v>54</x:v>
      </x:c>
      <x:c r="M11100" s="54">
        <x:f t="shared" si="2070"/>
        <x:v>8612.8986537798628</x:v>
      </x:c>
      <x:c r="N11100" s="54">
        <x:f t="shared" si="2071"/>
        <x:v>5.4811796206804599</x:v>
      </x:c>
      <x:c r="O11100" s="55">
        <x:f t="shared" si="2072"/>
        <x:v>231280</x:v>
      </x:c>
      <x:c r="P11100" s="55">
        <x:f t="shared" si="2073"/>
        <x:v>38720</x:v>
      </x:c>
      <x:c r="Q11100" s="55">
        <x:f t="shared" si="2074"/>
        <x:v>162029.49051701149</x:v>
      </x:c>
      <x:c r="R11100" s="55">
        <x:f t="shared" si="2075"/>
        <x:v>10530.509482988506</x:v>
      </x:c>
      <x:c r="S11100" s="1" t="str">
        <x:f t="shared" si="2076"/>
        <x:v>NO</x:v>
      </x:c>
      <x:c r="T11100" s="1">
        <x:f t="shared" si="2077"/>
        <x:v>-9.9999999999999997E+98</x:v>
      </x:c>
    </x:row>
    <x:row r="11101">
      <x:c r="A11101" s="1"/>
      <x:c r="B11101" s="1"/>
      <x:c r="C11101" s="1"/>
      <x:c r="D11101" s="1"/>
      <x:c r="E11101" s="1"/>
      <x:c r="F11101" s="1"/>
      <x:c r="G11101" s="1"/>
      <x:c r="H11101" s="1"/>
      <x:c r="I11101" s="53">
        <x:f t="shared" si="2066"/>
        <x:v>16</x:v>
      </x:c>
      <x:c r="J11101" s="53">
        <x:f t="shared" si="2067"/>
        <x:v>20</x:v>
      </x:c>
      <x:c r="K11101" s="53">
        <x:f t="shared" si="2068"/>
        <x:v>19</x:v>
      </x:c>
      <x:c r="L11101" s="53">
        <x:f t="shared" si="2069"/>
        <x:v>55</x:v>
      </x:c>
      <x:c r="M11101" s="54">
        <x:f t="shared" si="2070"/>
        <x:v>8682.5401824158853</x:v>
      </x:c>
      <x:c r="N11101" s="54">
        <x:f t="shared" si="2071"/>
        <x:v>5.5295417933443645</x:v>
      </x:c>
      <x:c r="O11101" s="55">
        <x:f t="shared" si="2072"/>
        <x:v>233980</x:v>
      </x:c>
      <x:c r="P11101" s="55">
        <x:f t="shared" si="2073"/>
        <x:v>39600</x:v>
      </x:c>
      <x:c r="Q11101" s="55">
        <x:f t="shared" si="2074"/>
        <x:v>163238.54483360911</x:v>
      </x:c>
      <x:c r="R11101" s="55">
        <x:f t="shared" si="2075"/>
        <x:v>11141.455166390893</x:v>
      </x:c>
      <x:c r="S11101" s="1" t="str">
        <x:f t="shared" si="2076"/>
        <x:v>NO</x:v>
      </x:c>
      <x:c r="T11101" s="1">
        <x:f t="shared" si="2077"/>
        <x:v>-9.9999999999999997E+98</x:v>
      </x:c>
    </x:row>
    <x:row r="11102">
      <x:c r="A11102" s="1"/>
      <x:c r="B11102" s="1"/>
      <x:c r="C11102" s="1"/>
      <x:c r="D11102" s="1"/>
      <x:c r="E11102" s="1"/>
      <x:c r="F11102" s="1"/>
      <x:c r="G11102" s="1"/>
      <x:c r="H11102" s="1"/>
      <x:c r="I11102" s="53">
        <x:f t="shared" si="2066"/>
        <x:v>16</x:v>
      </x:c>
      <x:c r="J11102" s="53">
        <x:f t="shared" si="2067"/>
        <x:v>20</x:v>
      </x:c>
      <x:c r="K11102" s="53">
        <x:f t="shared" si="2068"/>
        <x:v>20</x:v>
      </x:c>
      <x:c r="L11102" s="53">
        <x:f t="shared" si="2069"/>
        <x:v>56</x:v>
      </x:c>
      <x:c r="M11102" s="54">
        <x:f t="shared" si="2070"/>
        <x:v>8753.7644730663633</x:v>
      </x:c>
      <x:c r="N11102" s="54">
        <x:f t="shared" si="2071"/>
        <x:v>5.5790031062960859</x:v>
      </x:c>
      <x:c r="O11102" s="55">
        <x:f t="shared" si="2072"/>
        <x:v>236680</x:v>
      </x:c>
      <x:c r="P11102" s="55">
        <x:f t="shared" si="2073"/>
        <x:v>40480</x:v>
      </x:c>
      <x:c r="Q11102" s="55">
        <x:f t="shared" si="2074"/>
        <x:v>164475.07765740214</x:v>
      </x:c>
      <x:c r="R11102" s="55">
        <x:f t="shared" si="2075"/>
        <x:v>11724.922342597856</x:v>
      </x:c>
      <x:c r="S11102" s="1" t="str">
        <x:f t="shared" si="2076"/>
        <x:v>NO</x:v>
      </x:c>
      <x:c r="T11102" s="1">
        <x:f t="shared" si="2077"/>
        <x:v>-9.9999999999999997E+98</x:v>
      </x:c>
    </x:row>
    <x:row r="11103">
      <x:c r="A11103" s="1"/>
      <x:c r="B11103" s="1"/>
      <x:c r="C11103" s="1"/>
      <x:c r="D11103" s="1"/>
      <x:c r="E11103" s="1"/>
      <x:c r="F11103" s="1"/>
      <x:c r="G11103" s="1"/>
      <x:c r="H11103" s="1"/>
      <x:c r="I11103" s="53">
        <x:f t="shared" si="2066"/>
        <x:v>16</x:v>
      </x:c>
      <x:c r="J11103" s="53">
        <x:f t="shared" si="2067"/>
        <x:v>20</x:v>
      </x:c>
      <x:c r="K11103" s="53">
        <x:f t="shared" si="2068"/>
        <x:v>21</x:v>
      </x:c>
      <x:c r="L11103" s="53">
        <x:f t="shared" si="2069"/>
        <x:v>57</x:v>
      </x:c>
      <x:c r="M11103" s="54">
        <x:f t="shared" si="2070"/>
        <x:v>8826.6002132928061</x:v>
      </x:c>
      <x:c r="N11103" s="54">
        <x:f t="shared" si="2071"/>
        <x:v>5.6295834814533379</x:v>
      </x:c>
      <x:c r="O11103" s="55">
        <x:f t="shared" si="2072"/>
        <x:v>239380</x:v>
      </x:c>
      <x:c r="P11103" s="55">
        <x:f t="shared" si="2073"/>
        <x:v>41360</x:v>
      </x:c>
      <x:c r="Q11103" s="55">
        <x:f t="shared" si="2074"/>
        <x:v>165739.58703633343</x:v>
      </x:c>
      <x:c r="R11103" s="55">
        <x:f t="shared" si="2075"/>
        <x:v>12280.412963666575</x:v>
      </x:c>
      <x:c r="S11103" s="1" t="str">
        <x:f t="shared" si="2076"/>
        <x:v>NO</x:v>
      </x:c>
      <x:c r="T11103" s="1">
        <x:f t="shared" si="2077"/>
        <x:v>-9.9999999999999997E+98</x:v>
      </x:c>
    </x:row>
    <x:row r="11104">
      <x:c r="A11104" s="1"/>
      <x:c r="B11104" s="1"/>
      <x:c r="C11104" s="1"/>
      <x:c r="D11104" s="1"/>
      <x:c r="E11104" s="1"/>
      <x:c r="F11104" s="1"/>
      <x:c r="G11104" s="1"/>
      <x:c r="H11104" s="1"/>
      <x:c r="I11104" s="53">
        <x:f t="shared" si="2066"/>
        <x:v>16</x:v>
      </x:c>
      <x:c r="J11104" s="53">
        <x:f t="shared" si="2067"/>
        <x:v>20</x:v>
      </x:c>
      <x:c r="K11104" s="53">
        <x:f t="shared" si="2068"/>
        <x:v>22</x:v>
      </x:c>
      <x:c r="L11104" s="53">
        <x:f t="shared" si="2069"/>
        <x:v>58</x:v>
      </x:c>
      <x:c r="M11104" s="54">
        <x:f t="shared" si="2070"/>
        <x:v>8901.0765605392025</x:v>
      </x:c>
      <x:c r="N11104" s="54">
        <x:f t="shared" si="2071"/>
        <x:v>5.6813031670411132</x:v>
      </x:c>
      <x:c r="O11104" s="55">
        <x:f t="shared" si="2072"/>
        <x:v>242080</x:v>
      </x:c>
      <x:c r="P11104" s="55">
        <x:f t="shared" si="2073"/>
        <x:v>42240</x:v>
      </x:c>
      <x:c r="Q11104" s="55">
        <x:f t="shared" si="2074"/>
        <x:v>167032.57917602782</x:v>
      </x:c>
      <x:c r="R11104" s="55">
        <x:f t="shared" si="2075"/>
        <x:v>12807.420823972177</x:v>
      </x:c>
      <x:c r="S11104" s="1" t="str">
        <x:f t="shared" si="2076"/>
        <x:v>NO</x:v>
      </x:c>
      <x:c r="T11104" s="1">
        <x:f t="shared" si="2077"/>
        <x:v>-9.9999999999999997E+98</x:v>
      </x:c>
    </x:row>
    <x:row r="11105">
      <x:c r="A11105" s="1"/>
      <x:c r="B11105" s="1"/>
      <x:c r="C11105" s="1"/>
      <x:c r="D11105" s="1"/>
      <x:c r="E11105" s="1"/>
      <x:c r="F11105" s="1"/>
      <x:c r="G11105" s="1"/>
      <x:c r="H11105" s="1"/>
      <x:c r="I11105" s="53">
        <x:f t="shared" si="2066"/>
        <x:v>16</x:v>
      </x:c>
      <x:c r="J11105" s="53">
        <x:f t="shared" si="2067"/>
        <x:v>20</x:v>
      </x:c>
      <x:c r="K11105" s="53">
        <x:f t="shared" si="2068"/>
        <x:v>23</x:v>
      </x:c>
      <x:c r="L11105" s="53">
        <x:f t="shared" si="2069"/>
        <x:v>59</x:v>
      </x:c>
      <x:c r="M11105" s="54">
        <x:f t="shared" si="2070"/>
        <x:v>8977.2231493966392</x:v>
      </x:c>
      <x:c r="N11105" s="54">
        <x:f t="shared" si="2071"/>
        <x:v>5.7341827426365546</x:v>
      </x:c>
      <x:c r="O11105" s="55">
        <x:f t="shared" si="2072"/>
        <x:v>244780</x:v>
      </x:c>
      <x:c r="P11105" s="55">
        <x:f t="shared" si="2073"/>
        <x:v>43120</x:v>
      </x:c>
      <x:c r="Q11105" s="55">
        <x:f t="shared" si="2074"/>
        <x:v>168354.56856591388</x:v>
      </x:c>
      <x:c r="R11105" s="55">
        <x:f t="shared" si="2075"/>
        <x:v>13305.431434086116</x:v>
      </x:c>
      <x:c r="S11105" s="1" t="str">
        <x:f t="shared" si="2076"/>
        <x:v>NO</x:v>
      </x:c>
      <x:c r="T11105" s="1">
        <x:f t="shared" si="2077"/>
        <x:v>-9.9999999999999997E+98</x:v>
      </x:c>
    </x:row>
    <x:row r="11106">
      <x:c r="A11106" s="1"/>
      <x:c r="B11106" s="1"/>
      <x:c r="C11106" s="1"/>
      <x:c r="D11106" s="1"/>
      <x:c r="E11106" s="1"/>
      <x:c r="F11106" s="1"/>
      <x:c r="G11106" s="1"/>
      <x:c r="H11106" s="1"/>
      <x:c r="I11106" s="53">
        <x:f t="shared" si="2066"/>
        <x:v>16</x:v>
      </x:c>
      <x:c r="J11106" s="53">
        <x:f t="shared" si="2067"/>
        <x:v>20</x:v>
      </x:c>
      <x:c r="K11106" s="53">
        <x:f t="shared" si="2068"/>
        <x:v>24</x:v>
      </x:c>
      <x:c r="L11106" s="53">
        <x:f t="shared" si="2069"/>
        <x:v>60</x:v>
      </x:c>
      <x:c r="M11106" s="54">
        <x:f t="shared" si="2070"/>
        <x:v>9055.0700989761353</x:v>
      </x:c>
      <x:c r="N11106" s="54">
        <x:f t="shared" si="2071"/>
        <x:v>5.7882431242889831</x:v>
      </x:c>
      <x:c r="O11106" s="55">
        <x:f t="shared" si="2072"/>
        <x:v>247480</x:v>
      </x:c>
      <x:c r="P11106" s="55">
        <x:f t="shared" si="2073"/>
        <x:v>44000</x:v>
      </x:c>
      <x:c r="Q11106" s="55">
        <x:f t="shared" si="2074"/>
        <x:v>169706.07810722457</x:v>
      </x:c>
      <x:c r="R11106" s="55">
        <x:f t="shared" si="2075"/>
        <x:v>13773.921892775426</x:v>
      </x:c>
      <x:c r="S11106" s="1" t="str">
        <x:f t="shared" si="2076"/>
        <x:v>NO</x:v>
      </x:c>
      <x:c r="T11106" s="1">
        <x:f t="shared" si="2077"/>
        <x:v>-9.9999999999999997E+98</x:v>
      </x:c>
    </x:row>
    <x:row r="11107">
      <x:c r="A11107" s="1"/>
      <x:c r="B11107" s="1"/>
      <x:c r="C11107" s="1"/>
      <x:c r="D11107" s="1"/>
      <x:c r="E11107" s="1"/>
      <x:c r="F11107" s="1"/>
      <x:c r="G11107" s="1"/>
      <x:c r="H11107" s="1"/>
      <x:c r="I11107" s="53">
        <x:f t="shared" si="2066"/>
        <x:v>16</x:v>
      </x:c>
      <x:c r="J11107" s="53">
        <x:f t="shared" si="2067"/>
        <x:v>20</x:v>
      </x:c>
      <x:c r="K11107" s="53">
        <x:f t="shared" si="2068"/>
        <x:v>25</x:v>
      </x:c>
      <x:c r="L11107" s="53">
        <x:f t="shared" si="2069"/>
        <x:v>61</x:v>
      </x:c>
      <x:c r="M11107" s="54">
        <x:f t="shared" si="2070"/>
        <x:v>9134.6480203912324</x:v>
      </x:c>
      <x:c r="N11107" s="54">
        <x:f t="shared" si="2071"/>
        <x:v>5.8435055697161333</x:v>
      </x:c>
      <x:c r="O11107" s="55">
        <x:f t="shared" si="2072"/>
        <x:v>250180</x:v>
      </x:c>
      <x:c r="P11107" s="55">
        <x:f t="shared" si="2073"/>
        <x:v>44880</x:v>
      </x:c>
      <x:c r="Q11107" s="55">
        <x:f t="shared" si="2074"/>
        <x:v>171087.63924290333</x:v>
      </x:c>
      <x:c r="R11107" s="55">
        <x:f t="shared" si="2075"/>
        <x:v>14212.360757096671</x:v>
      </x:c>
      <x:c r="S11107" s="1" t="str">
        <x:f t="shared" si="2076"/>
        <x:v>NO</x:v>
      </x:c>
      <x:c r="T11107" s="1">
        <x:f t="shared" si="2077"/>
        <x:v>-9.9999999999999997E+98</x:v>
      </x:c>
    </x:row>
    <x:row r="11108">
      <x:c r="A11108" s="1"/>
      <x:c r="B11108" s="1"/>
      <x:c r="C11108" s="1"/>
      <x:c r="D11108" s="1"/>
      <x:c r="E11108" s="1"/>
      <x:c r="F11108" s="1"/>
      <x:c r="G11108" s="1"/>
      <x:c r="H11108" s="1"/>
      <x:c r="I11108" s="53">
        <x:f t="shared" si="2066"/>
        <x:v>16</x:v>
      </x:c>
      <x:c r="J11108" s="53">
        <x:f t="shared" si="2067"/>
        <x:v>20</x:v>
      </x:c>
      <x:c r="K11108" s="53">
        <x:f t="shared" si="2068"/>
        <x:v>26</x:v>
      </x:c>
      <x:c r="L11108" s="53">
        <x:f t="shared" si="2069"/>
        <x:v>62</x:v>
      </x:c>
      <x:c r="M11108" s="54">
        <x:f t="shared" si="2070"/>
        <x:v>9215.988024351951</x:v>
      </x:c>
      <x:c r="N11108" s="54">
        <x:f t="shared" si="2071"/>
        <x:v>5.8999916835777437</x:v>
      </x:c>
      <x:c r="O11108" s="55">
        <x:f t="shared" si="2072"/>
        <x:v>252880</x:v>
      </x:c>
      <x:c r="P11108" s="55">
        <x:f t="shared" si="2073"/>
        <x:v>45760</x:v>
      </x:c>
      <x:c r="Q11108" s="55">
        <x:f t="shared" si="2074"/>
        <x:v>172499.7920894436</x:v>
      </x:c>
      <x:c r="R11108" s="55">
        <x:f t="shared" si="2075"/>
        <x:v>14620.207910556404</x:v>
      </x:c>
      <x:c r="S11108" s="1" t="str">
        <x:f t="shared" si="2076"/>
        <x:v>NO</x:v>
      </x:c>
      <x:c r="T11108" s="1">
        <x:f t="shared" si="2077"/>
        <x:v>-9.9999999999999997E+98</x:v>
      </x:c>
    </x:row>
    <x:row r="11109">
      <x:c r="A11109" s="1"/>
      <x:c r="B11109" s="1"/>
      <x:c r="C11109" s="1"/>
      <x:c r="D11109" s="1"/>
      <x:c r="E11109" s="1"/>
      <x:c r="F11109" s="1"/>
      <x:c r="G11109" s="1"/>
      <x:c r="H11109" s="1"/>
      <x:c r="I11109" s="53">
        <x:f t="shared" si="2066"/>
        <x:v>16</x:v>
      </x:c>
      <x:c r="J11109" s="53">
        <x:f t="shared" si="2067"/>
        <x:v>20</x:v>
      </x:c>
      <x:c r="K11109" s="53">
        <x:f t="shared" si="2068"/>
        <x:v>27</x:v>
      </x:c>
      <x:c r="L11109" s="53">
        <x:f t="shared" si="2069"/>
        <x:v>63</x:v>
      </x:c>
      <x:c r="M11109" s="54">
        <x:f t="shared" si="2070"/>
        <x:v>9299.1217288717071</x:v>
      </x:c>
      <x:c r="N11109" s="54">
        <x:f t="shared" si="2071"/>
        <x:v>5.9577234228275744</x:v>
      </x:c>
      <x:c r="O11109" s="55">
        <x:f t="shared" si="2072"/>
        <x:v>255580</x:v>
      </x:c>
      <x:c r="P11109" s="55">
        <x:f t="shared" si="2073"/>
        <x:v>46640</x:v>
      </x:c>
      <x:c r="Q11109" s="55">
        <x:f t="shared" si="2074"/>
        <x:v>173943.08557068935</x:v>
      </x:c>
      <x:c r="R11109" s="55">
        <x:f t="shared" si="2075"/>
        <x:v>14996.914429310651</x:v>
      </x:c>
      <x:c r="S11109" s="1" t="str">
        <x:f t="shared" si="2076"/>
        <x:v>NO</x:v>
      </x:c>
      <x:c r="T11109" s="1">
        <x:f t="shared" si="2077"/>
        <x:v>-9.9999999999999997E+98</x:v>
      </x:c>
    </x:row>
    <x:row r="11110">
      <x:c r="A11110" s="1"/>
      <x:c r="B11110" s="1"/>
      <x:c r="C11110" s="1"/>
      <x:c r="D11110" s="1"/>
      <x:c r="E11110" s="1"/>
      <x:c r="F11110" s="1"/>
      <x:c r="G11110" s="1"/>
      <x:c r="H11110" s="1"/>
      <x:c r="I11110" s="53">
        <x:f t="shared" si="2066"/>
        <x:v>16</x:v>
      </x:c>
      <x:c r="J11110" s="53">
        <x:f t="shared" si="2067"/>
        <x:v>20</x:v>
      </x:c>
      <x:c r="K11110" s="53">
        <x:f t="shared" si="2068"/>
        <x:v>28</x:v>
      </x:c>
      <x:c r="L11110" s="53">
        <x:f t="shared" si="2069"/>
        <x:v>64</x:v>
      </x:c>
      <x:c r="M11110" s="54">
        <x:f t="shared" si="2070"/>
        <x:v>9384.0812670888608</x:v>
      </x:c>
      <x:c r="N11110" s="54">
        <x:f t="shared" si="2071"/>
        <x:v>6.0167231021450425</x:v>
      </x:c>
      <x:c r="O11110" s="55">
        <x:f t="shared" si="2072"/>
        <x:v>258280</x:v>
      </x:c>
      <x:c r="P11110" s="55">
        <x:f t="shared" si="2073"/>
        <x:v>47520</x:v>
      </x:c>
      <x:c r="Q11110" s="55">
        <x:f t="shared" si="2074"/>
        <x:v>175418.07755362606</x:v>
      </x:c>
      <x:c r="R11110" s="55">
        <x:f t="shared" si="2075"/>
        <x:v>15341.922446373937</x:v>
      </x:c>
      <x:c r="S11110" s="1" t="str">
        <x:f t="shared" si="2076"/>
        <x:v>NO</x:v>
      </x:c>
      <x:c r="T11110" s="1">
        <x:f t="shared" si="2077"/>
        <x:v>-9.9999999999999997E+98</x:v>
      </x:c>
    </x:row>
    <x:row r="11111">
      <x:c r="A11111" s="1"/>
      <x:c r="B11111" s="1"/>
      <x:c r="C11111" s="1"/>
      <x:c r="D11111" s="1"/>
      <x:c r="E11111" s="1"/>
      <x:c r="F11111" s="1"/>
      <x:c r="G11111" s="1"/>
      <x:c r="H11111" s="1"/>
      <x:c r="I11111" s="53">
        <x:f t="shared" si="2066"/>
        <x:v>16</x:v>
      </x:c>
      <x:c r="J11111" s="53">
        <x:f t="shared" si="2067"/>
        <x:v>20</x:v>
      </x:c>
      <x:c r="K11111" s="53">
        <x:f t="shared" si="2068"/>
        <x:v>29</x:v>
      </x:c>
      <x:c r="L11111" s="53">
        <x:f t="shared" si="2069"/>
        <x:v>65</x:v>
      </x:c>
      <x:c r="M11111" s="54">
        <x:f t="shared" si="2070"/>
        <x:v>9470.8992952045137</x:v>
      </x:c>
      <x:c r="N11111" s="54">
        <x:f t="shared" si="2071"/>
        <x:v>6.077013399447579</x:v>
      </x:c>
      <x:c r="O11111" s="55">
        <x:f t="shared" si="2072"/>
        <x:v>260980</x:v>
      </x:c>
      <x:c r="P11111" s="55">
        <x:f t="shared" si="2073"/>
        <x:v>48400</x:v>
      </x:c>
      <x:c r="Q11111" s="55">
        <x:f t="shared" si="2074"/>
        <x:v>176925.33498618947</x:v>
      </x:c>
      <x:c r="R11111" s="55">
        <x:f t="shared" si="2075"/>
        <x:v>15654.665013810532</x:v>
      </x:c>
      <x:c r="S11111" s="1" t="str">
        <x:f t="shared" si="2076"/>
        <x:v>NO</x:v>
      </x:c>
      <x:c r="T11111" s="1">
        <x:f t="shared" si="2077"/>
        <x:v>-9.9999999999999997E+98</x:v>
      </x:c>
    </x:row>
    <x:row r="11112">
      <x:c r="A11112" s="1"/>
      <x:c r="B11112" s="1"/>
      <x:c r="C11112" s="1"/>
      <x:c r="D11112" s="1"/>
      <x:c r="E11112" s="1"/>
      <x:c r="F11112" s="1"/>
      <x:c r="G11112" s="1"/>
      <x:c r="H11112" s="1"/>
      <x:c r="I11112" s="53">
        <x:f t="shared" si="2066"/>
        <x:v>16</x:v>
      </x:c>
      <x:c r="J11112" s="53">
        <x:f t="shared" si="2067"/>
        <x:v>20</x:v>
      </x:c>
      <x:c r="K11112" s="53">
        <x:f t="shared" si="2068"/>
        <x:v>30</x:v>
      </x:c>
      <x:c r="L11112" s="53">
        <x:f t="shared" si="2069"/>
        <x:v>66</x:v>
      </x:c>
      <x:c r="M11112" s="54">
        <x:f t="shared" si="2070"/>
        <x:v>9559.6090005382848</x:v>
      </x:c>
      <x:c r="N11112" s="54">
        <x:f t="shared" si="2071"/>
        <x:v>6.1386173614849202</x:v>
      </x:c>
      <x:c r="O11112" s="55">
        <x:f t="shared" si="2072"/>
        <x:v>263680</x:v>
      </x:c>
      <x:c r="P11112" s="55">
        <x:f t="shared" si="2073"/>
        <x:v>49280</x:v>
      </x:c>
      <x:c r="Q11112" s="55">
        <x:f t="shared" si="2074"/>
        <x:v>178465.43403712299</x:v>
      </x:c>
      <x:c r="R11112" s="55">
        <x:f t="shared" si="2075"/>
        <x:v>15934.565962877008</x:v>
      </x:c>
      <x:c r="S11112" s="1" t="str">
        <x:f t="shared" si="2076"/>
        <x:v>NO</x:v>
      </x:c>
      <x:c r="T11112" s="1">
        <x:f t="shared" si="2077"/>
        <x:v>-9.9999999999999997E+98</x:v>
      </x:c>
    </x:row>
    <x:row r="11113">
      <x:c r="A11113" s="1"/>
      <x:c r="B11113" s="1"/>
      <x:c r="C11113" s="1"/>
      <x:c r="D11113" s="1"/>
      <x:c r="E11113" s="1"/>
      <x:c r="F11113" s="1"/>
      <x:c r="G11113" s="1"/>
      <x:c r="H11113" s="1"/>
      <x:c r="I11113" s="53">
        <x:f t="shared" si="2066"/>
        <x:v>17</x:v>
      </x:c>
      <x:c r="J11113" s="53">
        <x:f t="shared" si="2067"/>
        <x:v>0</x:v>
      </x:c>
      <x:c r="K11113" s="53">
        <x:f t="shared" si="2068"/>
        <x:v>0</x:v>
      </x:c>
      <x:c r="L11113" s="53">
        <x:f t="shared" si="2069"/>
        <x:v>17</x:v>
      </x:c>
      <x:c r="M11113" s="54">
        <x:f t="shared" si="2070"/>
        <x:v>7733.3395360392033</x:v>
      </x:c>
      <x:c r="N11113" s="54">
        <x:f t="shared" si="2071"/>
        <x:v>4.8703746778050023</x:v>
      </x:c>
      <x:c r="O11113" s="55">
        <x:f t="shared" si="2072"/>
        <x:v>149600</x:v>
      </x:c>
      <x:c r="P11113" s="55">
        <x:f t="shared" si="2073"/>
        <x:v>14960</x:v>
      </x:c>
      <x:c r="Q11113" s="55">
        <x:f t="shared" si="2074"/>
        <x:v>146759.36694512505</x:v>
      </x:c>
      <x:c r="R11113" s="55">
        <x:f t="shared" si="2075"/>
        <x:v>-32119.366945125046</x:v>
      </x:c>
      <x:c r="S11113" s="1" t="str">
        <x:f t="shared" si="2076"/>
        <x:v>NO</x:v>
      </x:c>
      <x:c r="T11113" s="1">
        <x:f t="shared" si="2077"/>
        <x:v>-9.9999999999999997E+98</x:v>
      </x:c>
    </x:row>
    <x:row r="11114">
      <x:c r="A11114" s="1"/>
      <x:c r="B11114" s="1"/>
      <x:c r="C11114" s="1"/>
      <x:c r="D11114" s="1"/>
      <x:c r="E11114" s="1"/>
      <x:c r="F11114" s="1"/>
      <x:c r="G11114" s="1"/>
      <x:c r="H11114" s="1"/>
      <x:c r="I11114" s="53">
        <x:f t="shared" si="2066"/>
        <x:v>17</x:v>
      </x:c>
      <x:c r="J11114" s="53">
        <x:f t="shared" si="2067"/>
        <x:v>0</x:v>
      </x:c>
      <x:c r="K11114" s="53">
        <x:f t="shared" si="2068"/>
        <x:v>1</x:v>
      </x:c>
      <x:c r="L11114" s="53">
        <x:f t="shared" si="2069"/>
        <x:v>18</x:v>
      </x:c>
      <x:c r="M11114" s="54">
        <x:f t="shared" si="2070"/>
        <x:v>7778.9020360392033</x:v>
      </x:c>
      <x:c r="N11114" s="54">
        <x:f t="shared" si="2071"/>
        <x:v>4.902015302805002</x:v>
      </x:c>
      <x:c r="O11114" s="55">
        <x:f t="shared" si="2072"/>
        <x:v>152300</x:v>
      </x:c>
      <x:c r="P11114" s="55">
        <x:f t="shared" si="2073"/>
        <x:v>15840</x:v>
      </x:c>
      <x:c r="Q11114" s="55">
        <x:f t="shared" si="2074"/>
        <x:v>147550.38257012505</x:v>
      </x:c>
      <x:c r="R11114" s="55">
        <x:f t="shared" si="2075"/>
        <x:v>-31090.382570125046</x:v>
      </x:c>
      <x:c r="S11114" s="1" t="str">
        <x:f t="shared" si="2076"/>
        <x:v>NO</x:v>
      </x:c>
      <x:c r="T11114" s="1">
        <x:f t="shared" si="2077"/>
        <x:v>-9.9999999999999997E+98</x:v>
      </x:c>
    </x:row>
    <x:row r="11115">
      <x:c r="A11115" s="1"/>
      <x:c r="B11115" s="1"/>
      <x:c r="C11115" s="1"/>
      <x:c r="D11115" s="1"/>
      <x:c r="E11115" s="1"/>
      <x:c r="F11115" s="1"/>
      <x:c r="G11115" s="1"/>
      <x:c r="H11115" s="1"/>
      <x:c r="I11115" s="53">
        <x:f t="shared" si="2066"/>
        <x:v>17</x:v>
      </x:c>
      <x:c r="J11115" s="53">
        <x:f t="shared" si="2067"/>
        <x:v>0</x:v>
      </x:c>
      <x:c r="K11115" s="53">
        <x:f t="shared" si="2068"/>
        <x:v>2</x:v>
      </x:c>
      <x:c r="L11115" s="53">
        <x:f t="shared" si="2069"/>
        <x:v>19</x:v>
      </x:c>
      <x:c r="M11115" s="54">
        <x:f t="shared" si="2070"/>
        <x:v>7825.6035985392036</x:v>
      </x:c>
      <x:c r="N11115" s="54">
        <x:f t="shared" si="2071"/>
        <x:v>4.9344469434300029</x:v>
      </x:c>
      <x:c r="O11115" s="55">
        <x:f t="shared" si="2072"/>
        <x:v>155000</x:v>
      </x:c>
      <x:c r="P11115" s="55">
        <x:f t="shared" si="2073"/>
        <x:v>16720</x:v>
      </x:c>
      <x:c r="Q11115" s="55">
        <x:f t="shared" si="2074"/>
        <x:v>148361.17358575005</x:v>
      </x:c>
      <x:c r="R11115" s="55">
        <x:f t="shared" si="2075"/>
        <x:v>-30081.173585750046</x:v>
      </x:c>
      <x:c r="S11115" s="1" t="str">
        <x:f t="shared" si="2076"/>
        <x:v>NO</x:v>
      </x:c>
      <x:c r="T11115" s="1">
        <x:f t="shared" si="2077"/>
        <x:v>-9.9999999999999997E+98</x:v>
      </x:c>
    </x:row>
    <x:row r="11116">
      <x:c r="A11116" s="1"/>
      <x:c r="B11116" s="1"/>
      <x:c r="C11116" s="1"/>
      <x:c r="D11116" s="1"/>
      <x:c r="E11116" s="1"/>
      <x:c r="F11116" s="1"/>
      <x:c r="G11116" s="1"/>
      <x:c r="H11116" s="1"/>
      <x:c r="I11116" s="53">
        <x:f t="shared" si="2066"/>
        <x:v>17</x:v>
      </x:c>
      <x:c r="J11116" s="53">
        <x:f t="shared" si="2067"/>
        <x:v>0</x:v>
      </x:c>
      <x:c r="K11116" s="53">
        <x:f t="shared" si="2068"/>
        <x:v>3</x:v>
      </x:c>
      <x:c r="L11116" s="53">
        <x:f t="shared" si="2069"/>
        <x:v>20</x:v>
      </x:c>
      <x:c r="M11116" s="54">
        <x:f t="shared" si="2070"/>
        <x:v>7873.4655809610786</x:v>
      </x:c>
      <x:c r="N11116" s="54">
        <x:f t="shared" si="2071"/>
        <x:v>4.9676844312229713</x:v>
      </x:c>
      <x:c r="O11116" s="55">
        <x:f t="shared" si="2072"/>
        <x:v>157700</x:v>
      </x:c>
      <x:c r="P11116" s="55">
        <x:f t="shared" si="2073"/>
        <x:v>17600</x:v>
      </x:c>
      <x:c r="Q11116" s="55">
        <x:f t="shared" si="2074"/>
        <x:v>149192.11078057426</x:v>
      </x:c>
      <x:c r="R11116" s="55">
        <x:f t="shared" si="2075"/>
        <x:v>-29092.110780574265</x:v>
      </x:c>
      <x:c r="S11116" s="1" t="str">
        <x:f t="shared" si="2076"/>
        <x:v>NO</x:v>
      </x:c>
      <x:c r="T11116" s="1">
        <x:f t="shared" si="2077"/>
        <x:v>-9.9999999999999997E+98</x:v>
      </x:c>
    </x:row>
    <x:row r="11117">
      <x:c r="A11117" s="1"/>
      <x:c r="B11117" s="1"/>
      <x:c r="C11117" s="1"/>
      <x:c r="D11117" s="1"/>
      <x:c r="E11117" s="1"/>
      <x:c r="F11117" s="1"/>
      <x:c r="G11117" s="1"/>
      <x:c r="H11117" s="1"/>
      <x:c r="I11117" s="53">
        <x:f t="shared" si="2066"/>
        <x:v>17</x:v>
      </x:c>
      <x:c r="J11117" s="53">
        <x:f t="shared" si="2067"/>
        <x:v>0</x:v>
      </x:c>
      <x:c r="K11117" s="53">
        <x:f t="shared" si="2068"/>
        <x:v>4</x:v>
      </x:c>
      <x:c r="L11117" s="53">
        <x:f t="shared" si="2069"/>
        <x:v>21</x:v>
      </x:c>
      <x:c r="M11117" s="54">
        <x:f t="shared" si="2070"/>
        <x:v>7922.5096966837345</x:v>
      </x:c>
      <x:c r="N11117" s="54">
        <x:f t="shared" si="2071"/>
        <x:v>5.00174284491926</x:v>
      </x:c>
      <x:c r="O11117" s="55">
        <x:f t="shared" si="2072"/>
        <x:v>160400</x:v>
      </x:c>
      <x:c r="P11117" s="55">
        <x:f t="shared" si="2073"/>
        <x:v>18480</x:v>
      </x:c>
      <x:c r="Q11117" s="55">
        <x:f t="shared" si="2074"/>
        <x:v>150043.57112298149</x:v>
      </x:c>
      <x:c r="R11117" s="55">
        <x:f t="shared" si="2075"/>
        <x:v>-28123.571122981491</x:v>
      </x:c>
      <x:c r="S11117" s="1" t="str">
        <x:f t="shared" si="2076"/>
        <x:v>NO</x:v>
      </x:c>
      <x:c r="T11117" s="1">
        <x:f t="shared" si="2077"/>
        <x:v>-9.9999999999999997E+98</x:v>
      </x:c>
    </x:row>
    <x:row r="11118">
      <x:c r="A11118" s="1"/>
      <x:c r="B11118" s="1"/>
      <x:c r="C11118" s="1"/>
      <x:c r="D11118" s="1"/>
      <x:c r="E11118" s="1"/>
      <x:c r="F11118" s="1"/>
      <x:c r="G11118" s="1"/>
      <x:c r="H11118" s="1"/>
      <x:c r="I11118" s="53" t="n">
        <x:f t="shared" ref="I11118:I11181" si="2078">INT((ROW()-ROW($I$46))/((CARROT_CAP+1)*(MESCLUN_CAP+1)))</x:f>
        <x:v>17</x:v>
      </x:c>
      <x:c r="J11118" s="53" t="n">
        <x:f t="shared" ref="J11118:J11181" si="2079">MOD(INT((ROW()-ROW($I$46))/(MESCLUN_CAP+1)),CARROT_CAP+1)</x:f>
        <x:v>0</x:v>
      </x:c>
      <x:c r="K11118" s="53" t="n">
        <x:f t="shared" ref="K11118:K11181" si="2080">MOD(ROW()-ROW($I$46),MESCLUN_CAP+1)</x:f>
        <x:v>5</x:v>
      </x:c>
      <x:c r="L11118" s="53" t="n">
        <x:f t="shared" ref="L11118:L11181" si="2081">SUM(I11118:K11118)</x:f>
        <x:v>22</x:v>
      </x:c>
      <x:c r="M11118" s="54" t="n">
        <x:f t="shared" ref="M11118:M11181" si="2082">I11118*TOMATO_HOURS*WEEKS*(1+TOMATO_DIM)^I11118+J11118*CARROT_HOURS*WEEKS*(1+CARROT_DIM)^J11118+K11118*MESCLUN_HOURS*WEEKS*(1+MESCLUN_DIM)^K11118</x:f>
        <x:v>7972.758020604941</x:v>
      </x:c>
      <x:c r="N11118" s="54" t="n">
        <x:f t="shared" ref="N11118:N11181" si="2083">MAX(M11118-FARMER_HOURS,0)/TEMP_HOURS_PER_WORKER</x:f>
        <x:v>5.036637514308986</x:v>
      </x:c>
      <x:c r="O11118" s="55" t="n">
        <x:f t="shared" ref="O11118:O11181" si="2084">I11118*TOMATO_PRICE+J11118*CARROT_PRICE+K11118*MESCLUN_PRICE</x:f>
        <x:v>163100</x:v>
      </x:c>
      <x:c r="P11118" s="55" t="n">
        <x:f t="shared" ref="P11118:P11181" si="2085">I11118*TOMATO_FERTILIZER+J11118*CARROT_FERTILIZER+K11118*MESCLUN_FERTILIZER</x:f>
        <x:v>19360</x:v>
      </x:c>
      <x:c r="Q11118" s="55" t="n">
        <x:f t="shared" ref="Q11118:Q11181" si="2086">MIN(M11118,FARMER_HOURS)*FARMER_RATE+MAX(M11118-FARMER_HOURS,0)*TEMP_RATE</x:f>
        <x:v>150915.93785772467</x:v>
      </x:c>
      <x:c r="R11118" s="55" t="n">
        <x:f t="shared" ref="R11118:R11181" si="2087">O11118-P11118-Q11118-FIXED_COST</x:f>
        <x:v>-27175.937857724668</x:v>
      </x:c>
      <x:c r="S11118" s="1" t="str">
        <x:f t="shared" ref="S11118:S11181" si="2088">IF(AND(L11118&lt;=TOTAL_BED_CAP,N11118&lt;=TEMP_WORKER_CAP),"YES","NO")</x:f>
        <x:v>NO</x:v>
      </x:c>
      <x:c r="T11118" s="1" t="n">
        <x:f t="shared" ref="T11118:T11181" si="2089">IF(S11118="YES",R11118,-1E+99)</x:f>
        <x:v>-1e+99</x:v>
      </x:c>
    </x:row>
    <x:row r="11119">
      <x:c r="A11119" s="1"/>
      <x:c r="B11119" s="1"/>
      <x:c r="C11119" s="1"/>
      <x:c r="D11119" s="1"/>
      <x:c r="E11119" s="1"/>
      <x:c r="F11119" s="1"/>
      <x:c r="G11119" s="1"/>
      <x:c r="H11119" s="1"/>
      <x:c r="I11119" s="53">
        <x:f t="shared" si="2078"/>
        <x:v>17</x:v>
      </x:c>
      <x:c r="J11119" s="53">
        <x:f t="shared" si="2079"/>
        <x:v>0</x:v>
      </x:c>
      <x:c r="K11119" s="53">
        <x:f t="shared" si="2080"/>
        <x:v>6</x:v>
      </x:c>
      <x:c r="L11119" s="53">
        <x:f t="shared" si="2081"/>
        <x:v>23</x:v>
      </x:c>
      <x:c r="M11119" s="54">
        <x:f t="shared" si="2082"/>
        <x:v>8024.232994786571</x:v>
      </x:c>
      <x:c r="N11119" s="54">
        <x:f t="shared" si="2083"/>
        <x:v>5.0723840241573406</x:v>
      </x:c>
      <x:c r="O11119" s="55">
        <x:f t="shared" si="2084"/>
        <x:v>165800</x:v>
      </x:c>
      <x:c r="P11119" s="55">
        <x:f t="shared" si="2085"/>
        <x:v>20240</x:v>
      </x:c>
      <x:c r="Q11119" s="55">
        <x:f t="shared" si="2086"/>
        <x:v>151809.6006039335</x:v>
      </x:c>
      <x:c r="R11119" s="55">
        <x:f t="shared" si="2087"/>
        <x:v>-26249.600603933504</x:v>
      </x:c>
      <x:c r="S11119" s="1" t="str">
        <x:f t="shared" si="2088"/>
        <x:v>NO</x:v>
      </x:c>
      <x:c r="T11119" s="1">
        <x:f t="shared" si="2089"/>
        <x:v>-9.9999999999999997E+98</x:v>
      </x:c>
    </x:row>
    <x:row r="11120">
      <x:c r="A11120" s="1"/>
      <x:c r="B11120" s="1"/>
      <x:c r="C11120" s="1"/>
      <x:c r="D11120" s="1"/>
      <x:c r="E11120" s="1"/>
      <x:c r="F11120" s="1"/>
      <x:c r="G11120" s="1"/>
      <x:c r="H11120" s="1"/>
      <x:c r="I11120" s="53">
        <x:f t="shared" si="2078"/>
        <x:v>17</x:v>
      </x:c>
      <x:c r="J11120" s="53">
        <x:f t="shared" si="2079"/>
        <x:v>0</x:v>
      </x:c>
      <x:c r="K11120" s="53">
        <x:f t="shared" si="2080"/>
        <x:v>7</x:v>
      </x:c>
      <x:c r="L11120" s="53">
        <x:f t="shared" si="2081"/>
        <x:v>24</x:v>
      </x:c>
      <x:c r="M11120" s="54">
        <x:f t="shared" si="2082"/>
        <x:v>8076.9574341845318</x:v>
      </x:c>
      <x:c r="N11120" s="54">
        <x:f t="shared" si="2083"/>
        <x:v>5.1089982181837028</x:v>
      </x:c>
      <x:c r="O11120" s="55">
        <x:f t="shared" si="2084"/>
        <x:v>168500</x:v>
      </x:c>
      <x:c r="P11120" s="55">
        <x:f t="shared" si="2085"/>
        <x:v>21120</x:v>
      </x:c>
      <x:c r="Q11120" s="55">
        <x:f t="shared" si="2086"/>
        <x:v>152724.95545459256</x:v>
      </x:c>
      <x:c r="R11120" s="55">
        <x:f t="shared" si="2087"/>
        <x:v>-25344.955454592564</x:v>
      </x:c>
      <x:c r="S11120" s="1" t="str">
        <x:f t="shared" si="2088"/>
        <x:v>NO</x:v>
      </x:c>
      <x:c r="T11120" s="1">
        <x:f t="shared" si="2089"/>
        <x:v>-9.9999999999999997E+98</x:v>
      </x:c>
    </x:row>
    <x:row r="11121">
      <x:c r="A11121" s="1"/>
      <x:c r="B11121" s="1"/>
      <x:c r="C11121" s="1"/>
      <x:c r="D11121" s="1"/>
      <x:c r="E11121" s="1"/>
      <x:c r="F11121" s="1"/>
      <x:c r="G11121" s="1"/>
      <x:c r="H11121" s="1"/>
      <x:c r="I11121" s="53">
        <x:f t="shared" si="2078"/>
        <x:v>17</x:v>
      </x:c>
      <x:c r="J11121" s="53">
        <x:f t="shared" si="2079"/>
        <x:v>0</x:v>
      </x:c>
      <x:c r="K11121" s="53">
        <x:f t="shared" si="2080"/>
        <x:v>8</x:v>
      </x:c>
      <x:c r="L11121" s="53">
        <x:f t="shared" si="2081"/>
        <x:v>25</x:v>
      </x:c>
      <x:c r="M11121" s="54">
        <x:f t="shared" si="2082"/>
        <x:v>8130.9545324645114</x:v>
      </x:c>
      <x:c r="N11121" s="54">
        <x:f t="shared" si="2083"/>
        <x:v>5.1464962031003552</x:v>
      </x:c>
      <x:c r="O11121" s="55">
        <x:f t="shared" si="2084"/>
        <x:v>171200</x:v>
      </x:c>
      <x:c r="P11121" s="55">
        <x:f t="shared" si="2085"/>
        <x:v>22000</x:v>
      </x:c>
      <x:c r="Q11121" s="55">
        <x:f t="shared" si="2086"/>
        <x:v>153662.40507750888</x:v>
      </x:c>
      <x:c r="R11121" s="55">
        <x:f t="shared" si="2087"/>
        <x:v>-24462.405077508884</x:v>
      </x:c>
      <x:c r="S11121" s="1" t="str">
        <x:f t="shared" si="2088"/>
        <x:v>NO</x:v>
      </x:c>
      <x:c r="T11121" s="1">
        <x:f t="shared" si="2089"/>
        <x:v>-9.9999999999999997E+98</x:v>
      </x:c>
    </x:row>
    <x:row r="11122">
      <x:c r="A11122" s="1"/>
      <x:c r="B11122" s="1"/>
      <x:c r="C11122" s="1"/>
      <x:c r="D11122" s="1"/>
      <x:c r="E11122" s="1"/>
      <x:c r="F11122" s="1"/>
      <x:c r="G11122" s="1"/>
      <x:c r="H11122" s="1"/>
      <x:c r="I11122" s="53">
        <x:f t="shared" si="2078"/>
        <x:v>17</x:v>
      </x:c>
      <x:c r="J11122" s="53">
        <x:f t="shared" si="2079"/>
        <x:v>0</x:v>
      </x:c>
      <x:c r="K11122" s="53">
        <x:f t="shared" si="2080"/>
        <x:v>9</x:v>
      </x:c>
      <x:c r="L11122" s="53">
        <x:f t="shared" si="2081"/>
        <x:v>26</x:v>
      </x:c>
      <x:c r="M11122" s="54">
        <x:f t="shared" si="2082"/>
        <x:v>8186.2478679049063</x:v>
      </x:c>
      <x:c r="N11122" s="54">
        <x:f t="shared" si="2083"/>
        <x:v>5.1848943527117406</x:v>
      </x:c>
      <x:c r="O11122" s="55">
        <x:f t="shared" si="2084"/>
        <x:v>173900</x:v>
      </x:c>
      <x:c r="P11122" s="55">
        <x:f t="shared" si="2085"/>
        <x:v>22880</x:v>
      </x:c>
      <x:c r="Q11122" s="55">
        <x:f t="shared" si="2086"/>
        <x:v>154622.35881779352</x:v>
      </x:c>
      <x:c r="R11122" s="55">
        <x:f t="shared" si="2087"/>
        <x:v>-23602.358817793516</x:v>
      </x:c>
      <x:c r="S11122" s="1" t="str">
        <x:f t="shared" si="2088"/>
        <x:v>NO</x:v>
      </x:c>
      <x:c r="T11122" s="1">
        <x:f t="shared" si="2089"/>
        <x:v>-9.9999999999999997E+98</x:v>
      </x:c>
    </x:row>
    <x:row r="11123">
      <x:c r="A11123" s="1"/>
      <x:c r="B11123" s="1"/>
      <x:c r="C11123" s="1"/>
      <x:c r="D11123" s="1"/>
      <x:c r="E11123" s="1"/>
      <x:c r="F11123" s="1"/>
      <x:c r="G11123" s="1"/>
      <x:c r="H11123" s="1"/>
      <x:c r="I11123" s="53">
        <x:f t="shared" si="2078"/>
        <x:v>17</x:v>
      </x:c>
      <x:c r="J11123" s="53">
        <x:f t="shared" si="2079"/>
        <x:v>0</x:v>
      </x:c>
      <x:c r="K11123" s="53">
        <x:f t="shared" si="2080"/>
        <x:v>10</x:v>
      </x:c>
      <x:c r="L11123" s="53">
        <x:f t="shared" si="2081"/>
        <x:v>27</x:v>
      </x:c>
      <x:c r="M11123" s="54">
        <x:f t="shared" si="2082"/>
        <x:v>8242.8614093881188</x:v>
      </x:c>
      <x:c r="N11123" s="54">
        <x:f t="shared" si="2083"/>
        <x:v>5.2242093120750823</x:v>
      </x:c>
      <x:c r="O11123" s="55">
        <x:f t="shared" si="2084"/>
        <x:v>176600</x:v>
      </x:c>
      <x:c r="P11123" s="55">
        <x:f t="shared" si="2085"/>
        <x:v>23760</x:v>
      </x:c>
      <x:c r="Q11123" s="55">
        <x:f t="shared" si="2086"/>
        <x:v>155605.23280187708</x:v>
      </x:c>
      <x:c r="R11123" s="55">
        <x:f t="shared" si="2087"/>
        <x:v>-22765.232801877079</x:v>
      </x:c>
      <x:c r="S11123" s="1" t="str">
        <x:f t="shared" si="2088"/>
        <x:v>NO</x:v>
      </x:c>
      <x:c r="T11123" s="1">
        <x:f t="shared" si="2089"/>
        <x:v>-9.9999999999999997E+98</x:v>
      </x:c>
    </x:row>
    <x:row r="11124">
      <x:c r="A11124" s="1"/>
      <x:c r="B11124" s="1"/>
      <x:c r="C11124" s="1"/>
      <x:c r="D11124" s="1"/>
      <x:c r="E11124" s="1"/>
      <x:c r="F11124" s="1"/>
      <x:c r="G11124" s="1"/>
      <x:c r="H11124" s="1"/>
      <x:c r="I11124" s="53">
        <x:f t="shared" si="2078"/>
        <x:v>17</x:v>
      </x:c>
      <x:c r="J11124" s="53">
        <x:f t="shared" si="2079"/>
        <x:v>0</x:v>
      </x:c>
      <x:c r="K11124" s="53">
        <x:f t="shared" si="2080"/>
        <x:v>11</x:v>
      </x:c>
      <x:c r="L11124" s="53">
        <x:f t="shared" si="2081"/>
        <x:v>28</x:v>
      </x:c>
      <x:c r="M11124" s="54">
        <x:f t="shared" si="2082"/>
        <x:v>8300.8195224815572</x:v>
      </x:c>
      <x:c r="N11124" s="54">
        <x:f t="shared" si="2083"/>
        <x:v>5.2644580017233036</x:v>
      </x:c>
      <x:c r="O11124" s="55">
        <x:f t="shared" si="2084"/>
        <x:v>179300</x:v>
      </x:c>
      <x:c r="P11124" s="55">
        <x:f t="shared" si="2085"/>
        <x:v>24640</x:v>
      </x:c>
      <x:c r="Q11124" s="55">
        <x:f t="shared" si="2086"/>
        <x:v>156611.45004308259</x:v>
      </x:c>
      <x:c r="R11124" s="55">
        <x:f t="shared" si="2087"/>
        <x:v>-21951.450043082586</x:v>
      </x:c>
      <x:c r="S11124" s="1" t="str">
        <x:f t="shared" si="2088"/>
        <x:v>NO</x:v>
      </x:c>
      <x:c r="T11124" s="1">
        <x:f t="shared" si="2089"/>
        <x:v>-9.9999999999999997E+98</x:v>
      </x:c>
    </x:row>
    <x:row r="11125">
      <x:c r="A11125" s="1"/>
      <x:c r="B11125" s="1"/>
      <x:c r="C11125" s="1"/>
      <x:c r="D11125" s="1"/>
      <x:c r="E11125" s="1"/>
      <x:c r="F11125" s="1"/>
      <x:c r="G11125" s="1"/>
      <x:c r="H11125" s="1"/>
      <x:c r="I11125" s="53">
        <x:f t="shared" si="2078"/>
        <x:v>17</x:v>
      </x:c>
      <x:c r="J11125" s="53">
        <x:f t="shared" si="2079"/>
        <x:v>0</x:v>
      </x:c>
      <x:c r="K11125" s="53">
        <x:f t="shared" si="2080"/>
        <x:v>12</x:v>
      </x:c>
      <x:c r="L11125" s="53">
        <x:f t="shared" si="2081"/>
        <x:v>29</x:v>
      </x:c>
      <x:c r="M11125" s="54">
        <x:f t="shared" si="2082"/>
        <x:v>8360.146975609623</x:v>
      </x:c>
      <x:c r="N11125" s="54">
        <x:f t="shared" si="2083"/>
        <x:v>5.3056576219511271</x:v>
      </x:c>
      <x:c r="O11125" s="55">
        <x:f t="shared" si="2084"/>
        <x:v>182000</x:v>
      </x:c>
      <x:c r="P11125" s="55">
        <x:f t="shared" si="2085"/>
        <x:v>25520</x:v>
      </x:c>
      <x:c r="Q11125" s="55">
        <x:f t="shared" si="2086"/>
        <x:v>157641.44054877816</x:v>
      </x:c>
      <x:c r="R11125" s="55">
        <x:f t="shared" si="2087"/>
        <x:v>-21161.440548778162</x:v>
      </x:c>
      <x:c r="S11125" s="1" t="str">
        <x:f t="shared" si="2088"/>
        <x:v>NO</x:v>
      </x:c>
      <x:c r="T11125" s="1">
        <x:f t="shared" si="2089"/>
        <x:v>-9.9999999999999997E+98</x:v>
      </x:c>
    </x:row>
    <x:row r="11126">
      <x:c r="A11126" s="1"/>
      <x:c r="B11126" s="1"/>
      <x:c r="C11126" s="1"/>
      <x:c r="D11126" s="1"/>
      <x:c r="E11126" s="1"/>
      <x:c r="F11126" s="1"/>
      <x:c r="G11126" s="1"/>
      <x:c r="H11126" s="1"/>
      <x:c r="I11126" s="53">
        <x:f t="shared" si="2078"/>
        <x:v>17</x:v>
      </x:c>
      <x:c r="J11126" s="53">
        <x:f t="shared" si="2079"/>
        <x:v>0</x:v>
      </x:c>
      <x:c r="K11126" s="53">
        <x:f t="shared" si="2080"/>
        <x:v>13</x:v>
      </x:c>
      <x:c r="L11126" s="53">
        <x:f t="shared" si="2081"/>
        <x:v>30</x:v>
      </x:c>
      <x:c r="M11126" s="54">
        <x:f t="shared" si="2082"/>
        <x:v>8420.8689463180071</x:v>
      </x:c>
      <x:c r="N11126" s="54">
        <x:f t="shared" si="2083"/>
        <x:v>5.3478256571652825</x:v>
      </x:c>
      <x:c r="O11126" s="55">
        <x:f t="shared" si="2084"/>
        <x:v>184700</x:v>
      </x:c>
      <x:c r="P11126" s="55">
        <x:f t="shared" si="2085"/>
        <x:v>26400</x:v>
      </x:c>
      <x:c r="Q11126" s="55">
        <x:f t="shared" si="2086"/>
        <x:v>158695.64142913205</x:v>
      </x:c>
      <x:c r="R11126" s="55">
        <x:f t="shared" si="2087"/>
        <x:v>-20395.641429132054</x:v>
      </x:c>
      <x:c r="S11126" s="1" t="str">
        <x:f t="shared" si="2088"/>
        <x:v>NO</x:v>
      </x:c>
      <x:c r="T11126" s="1">
        <x:f t="shared" si="2089"/>
        <x:v>-9.9999999999999997E+98</x:v>
      </x:c>
    </x:row>
    <x:row r="11127">
      <x:c r="A11127" s="1"/>
      <x:c r="B11127" s="1"/>
      <x:c r="C11127" s="1"/>
      <x:c r="D11127" s="1"/>
      <x:c r="E11127" s="1"/>
      <x:c r="F11127" s="1"/>
      <x:c r="G11127" s="1"/>
      <x:c r="H11127" s="1"/>
      <x:c r="I11127" s="53">
        <x:f t="shared" si="2078"/>
        <x:v>17</x:v>
      </x:c>
      <x:c r="J11127" s="53">
        <x:f t="shared" si="2079"/>
        <x:v>0</x:v>
      </x:c>
      <x:c r="K11127" s="53">
        <x:f t="shared" si="2080"/>
        <x:v>14</x:v>
      </x:c>
      <x:c r="L11127" s="53">
        <x:f t="shared" si="2081"/>
        <x:v>31</x:v>
      </x:c>
      <x:c r="M11127" s="54">
        <x:f t="shared" si="2082"/>
        <x:v>8483.0110276316682</x:v>
      </x:c>
      <x:c r="N11127" s="54">
        <x:f t="shared" si="2083"/>
        <x:v>5.3909798802997697</x:v>
      </x:c>
      <x:c r="O11127" s="55">
        <x:f t="shared" si="2084"/>
        <x:v>187400</x:v>
      </x:c>
      <x:c r="P11127" s="55">
        <x:f t="shared" si="2085"/>
        <x:v>27280</x:v>
      </x:c>
      <x:c r="Q11127" s="55">
        <x:f t="shared" si="2086"/>
        <x:v>159774.49700749424</x:v>
      </x:c>
      <x:c r="R11127" s="55">
        <x:f t="shared" si="2087"/>
        <x:v>-19654.497007494239</x:v>
      </x:c>
      <x:c r="S11127" s="1" t="str">
        <x:f t="shared" si="2088"/>
        <x:v>NO</x:v>
      </x:c>
      <x:c r="T11127" s="1">
        <x:f t="shared" si="2089"/>
        <x:v>-9.9999999999999997E+98</x:v>
      </x:c>
    </x:row>
    <x:row r="11128">
      <x:c r="A11128" s="1"/>
      <x:c r="B11128" s="1"/>
      <x:c r="C11128" s="1"/>
      <x:c r="D11128" s="1"/>
      <x:c r="E11128" s="1"/>
      <x:c r="F11128" s="1"/>
      <x:c r="G11128" s="1"/>
      <x:c r="H11128" s="1"/>
      <x:c r="I11128" s="53">
        <x:f t="shared" si="2078"/>
        <x:v>17</x:v>
      </x:c>
      <x:c r="J11128" s="53">
        <x:f t="shared" si="2079"/>
        <x:v>0</x:v>
      </x:c>
      <x:c r="K11128" s="53">
        <x:f t="shared" si="2080"/>
        <x:v>15</x:v>
      </x:c>
      <x:c r="L11128" s="53">
        <x:f t="shared" si="2081"/>
        <x:v>32</x:v>
      </x:c>
      <x:c r="M11128" s="54">
        <x:f t="shared" si="2082"/>
        <x:v>8546.5992345078139</x:v>
      </x:c>
      <x:c r="N11128" s="54">
        <x:f t="shared" si="2083"/>
        <x:v>5.4351383572970926</x:v>
      </x:c>
      <x:c r="O11128" s="55">
        <x:f t="shared" si="2084"/>
        <x:v>190100</x:v>
      </x:c>
      <x:c r="P11128" s="55">
        <x:f t="shared" si="2085"/>
        <x:v>28160</x:v>
      </x:c>
      <x:c r="Q11128" s="55">
        <x:f t="shared" si="2086"/>
        <x:v>160878.45893242731</x:v>
      </x:c>
      <x:c r="R11128" s="55">
        <x:f t="shared" si="2087"/>
        <x:v>-18938.458932427311</x:v>
      </x:c>
      <x:c r="S11128" s="1" t="str">
        <x:f t="shared" si="2088"/>
        <x:v>NO</x:v>
      </x:c>
      <x:c r="T11128" s="1">
        <x:f t="shared" si="2089"/>
        <x:v>-9.9999999999999997E+98</x:v>
      </x:c>
    </x:row>
    <x:row r="11129">
      <x:c r="A11129" s="1"/>
      <x:c r="B11129" s="1"/>
      <x:c r="C11129" s="1"/>
      <x:c r="D11129" s="1"/>
      <x:c r="E11129" s="1"/>
      <x:c r="F11129" s="1"/>
      <x:c r="G11129" s="1"/>
      <x:c r="H11129" s="1"/>
      <x:c r="I11129" s="53">
        <x:f t="shared" si="2078"/>
        <x:v>17</x:v>
      </x:c>
      <x:c r="J11129" s="53">
        <x:f t="shared" si="2079"/>
        <x:v>0</x:v>
      </x:c>
      <x:c r="K11129" s="53">
        <x:f t="shared" si="2080"/>
        <x:v>16</x:v>
      </x:c>
      <x:c r="L11129" s="53">
        <x:f t="shared" si="2081"/>
        <x:v>33</x:v>
      </x:c>
      <x:c r="M11129" s="54">
        <x:f t="shared" si="2082"/>
        <x:v>8611.6600103853034</x:v>
      </x:c>
      <x:c r="N11129" s="54">
        <x:f t="shared" si="2083"/>
        <x:v>5.4803194516564604</x:v>
      </x:c>
      <x:c r="O11129" s="55">
        <x:f t="shared" si="2084"/>
        <x:v>192800</x:v>
      </x:c>
      <x:c r="P11129" s="55">
        <x:f t="shared" si="2085"/>
        <x:v>29040</x:v>
      </x:c>
      <x:c r="Q11129" s="55">
        <x:f t="shared" si="2086"/>
        <x:v>162007.98629141151</x:v>
      </x:c>
      <x:c r="R11129" s="55">
        <x:f t="shared" si="2087"/>
        <x:v>-18247.986291411507</x:v>
      </x:c>
      <x:c r="S11129" s="1" t="str">
        <x:f t="shared" si="2088"/>
        <x:v>NO</x:v>
      </x:c>
      <x:c r="T11129" s="1">
        <x:f t="shared" si="2089"/>
        <x:v>-9.9999999999999997E+98</x:v>
      </x:c>
    </x:row>
    <x:row r="11130">
      <x:c r="A11130" s="1"/>
      <x:c r="B11130" s="1"/>
      <x:c r="C11130" s="1"/>
      <x:c r="D11130" s="1"/>
      <x:c r="E11130" s="1"/>
      <x:c r="F11130" s="1"/>
      <x:c r="G11130" s="1"/>
      <x:c r="H11130" s="1"/>
      <x:c r="I11130" s="53">
        <x:f t="shared" si="2078"/>
        <x:v>17</x:v>
      </x:c>
      <x:c r="J11130" s="53">
        <x:f t="shared" si="2079"/>
        <x:v>0</x:v>
      </x:c>
      <x:c r="K11130" s="53">
        <x:f t="shared" si="2080"/>
        <x:v>17</x:v>
      </x:c>
      <x:c r="L11130" s="53">
        <x:f t="shared" si="2081"/>
        <x:v>34</x:v>
      </x:c>
      <x:c r="M11130" s="54">
        <x:f t="shared" si="2082"/>
        <x:v>8678.2202338318439</x:v>
      </x:c>
      <x:c r="N11130" s="54">
        <x:f t="shared" si="2083"/>
        <x:v>5.5265418290498918</x:v>
      </x:c>
      <x:c r="O11130" s="55">
        <x:f t="shared" si="2084"/>
        <x:v>195500</x:v>
      </x:c>
      <x:c r="P11130" s="55">
        <x:f t="shared" si="2085"/>
        <x:v>29920</x:v>
      </x:c>
      <x:c r="Q11130" s="55">
        <x:f t="shared" si="2086"/>
        <x:v>163163.54572624728</x:v>
      </x:c>
      <x:c r="R11130" s="55">
        <x:f t="shared" si="2087"/>
        <x:v>-17583.545726247277</x:v>
      </x:c>
      <x:c r="S11130" s="1" t="str">
        <x:f t="shared" si="2088"/>
        <x:v>NO</x:v>
      </x:c>
      <x:c r="T11130" s="1">
        <x:f t="shared" si="2089"/>
        <x:v>-9.9999999999999997E+98</x:v>
      </x:c>
    </x:row>
    <x:row r="11131">
      <x:c r="A11131" s="1"/>
      <x:c r="B11131" s="1"/>
      <x:c r="C11131" s="1"/>
      <x:c r="D11131" s="1"/>
      <x:c r="E11131" s="1"/>
      <x:c r="F11131" s="1"/>
      <x:c r="G11131" s="1"/>
      <x:c r="H11131" s="1"/>
      <x:c r="I11131" s="53">
        <x:f t="shared" si="2078"/>
        <x:v>17</x:v>
      </x:c>
      <x:c r="J11131" s="53">
        <x:f t="shared" si="2079"/>
        <x:v>0</x:v>
      </x:c>
      <x:c r="K11131" s="53">
        <x:f t="shared" si="2080"/>
        <x:v>18</x:v>
      </x:c>
      <x:c r="L11131" s="53">
        <x:f t="shared" si="2081"/>
        <x:v>35</x:v>
      </x:c>
      <x:c r="M11131" s="54">
        <x:f t="shared" si="2082"/>
        <x:v>8746.3072252904312</x:v>
      </x:c>
      <x:c r="N11131" s="54">
        <x:f t="shared" si="2083"/>
        <x:v>5.5738244620072441</x:v>
      </x:c>
      <x:c r="O11131" s="55">
        <x:f t="shared" si="2084"/>
        <x:v>198200</x:v>
      </x:c>
      <x:c r="P11131" s="55">
        <x:f t="shared" si="2085"/>
        <x:v>30800</x:v>
      </x:c>
      <x:c r="Q11131" s="55">
        <x:f t="shared" si="2086"/>
        <x:v>164345.61155018109</x:v>
      </x:c>
      <x:c r="R11131" s="55">
        <x:f t="shared" si="2087"/>
        <x:v>-16945.611550181085</x:v>
      </x:c>
      <x:c r="S11131" s="1" t="str">
        <x:f t="shared" si="2088"/>
        <x:v>NO</x:v>
      </x:c>
      <x:c r="T11131" s="1">
        <x:f t="shared" si="2089"/>
        <x:v>-9.9999999999999997E+98</x:v>
      </x:c>
    </x:row>
    <x:row r="11132">
      <x:c r="A11132" s="1"/>
      <x:c r="B11132" s="1"/>
      <x:c r="C11132" s="1"/>
      <x:c r="D11132" s="1"/>
      <x:c r="E11132" s="1"/>
      <x:c r="F11132" s="1"/>
      <x:c r="G11132" s="1"/>
      <x:c r="H11132" s="1"/>
      <x:c r="I11132" s="53">
        <x:f t="shared" si="2078"/>
        <x:v>17</x:v>
      </x:c>
      <x:c r="J11132" s="53">
        <x:f t="shared" si="2079"/>
        <x:v>0</x:v>
      </x:c>
      <x:c r="K11132" s="53">
        <x:f t="shared" si="2080"/>
        <x:v>19</x:v>
      </x:c>
      <x:c r="L11132" s="53">
        <x:f t="shared" si="2081"/>
        <x:v>36</x:v>
      </x:c>
      <x:c r="M11132" s="54">
        <x:f t="shared" si="2082"/>
        <x:v>8815.9487539264519</x:v>
      </x:c>
      <x:c r="N11132" s="54">
        <x:f t="shared" si="2083"/>
        <x:v>5.6221866346711469</x:v>
      </x:c>
      <x:c r="O11132" s="55">
        <x:f t="shared" si="2084"/>
        <x:v>200900</x:v>
      </x:c>
      <x:c r="P11132" s="55">
        <x:f t="shared" si="2085"/>
        <x:v>31680</x:v>
      </x:c>
      <x:c r="Q11132" s="55">
        <x:f t="shared" si="2086"/>
        <x:v>165554.66586677867</x:v>
      </x:c>
      <x:c r="R11132" s="55">
        <x:f t="shared" si="2087"/>
        <x:v>-16334.665866778669</x:v>
      </x:c>
      <x:c r="S11132" s="1" t="str">
        <x:f t="shared" si="2088"/>
        <x:v>NO</x:v>
      </x:c>
      <x:c r="T11132" s="1">
        <x:f t="shared" si="2089"/>
        <x:v>-9.9999999999999997E+98</x:v>
      </x:c>
    </x:row>
    <x:row r="11133">
      <x:c r="A11133" s="1"/>
      <x:c r="B11133" s="1"/>
      <x:c r="C11133" s="1"/>
      <x:c r="D11133" s="1"/>
      <x:c r="E11133" s="1"/>
      <x:c r="F11133" s="1"/>
      <x:c r="G11133" s="1"/>
      <x:c r="H11133" s="1"/>
      <x:c r="I11133" s="53">
        <x:f t="shared" si="2078"/>
        <x:v>17</x:v>
      </x:c>
      <x:c r="J11133" s="53">
        <x:f t="shared" si="2079"/>
        <x:v>0</x:v>
      </x:c>
      <x:c r="K11133" s="53">
        <x:f t="shared" si="2080"/>
        <x:v>20</x:v>
      </x:c>
      <x:c r="L11133" s="53">
        <x:f t="shared" si="2081"/>
        <x:v>37</x:v>
      </x:c>
      <x:c r="M11133" s="54">
        <x:f t="shared" si="2082"/>
        <x:v>8887.1730445769299</x:v>
      </x:c>
      <x:c r="N11133" s="54">
        <x:f t="shared" si="2083"/>
        <x:v>5.6716479476228683</x:v>
      </x:c>
      <x:c r="O11133" s="55">
        <x:f t="shared" si="2084"/>
        <x:v>203600</x:v>
      </x:c>
      <x:c r="P11133" s="55">
        <x:f t="shared" si="2085"/>
        <x:v>32560</x:v>
      </x:c>
      <x:c r="Q11133" s="55">
        <x:f t="shared" si="2086"/>
        <x:v>166791.19869057171</x:v>
      </x:c>
      <x:c r="R11133" s="55">
        <x:f t="shared" si="2087"/>
        <x:v>-15751.198690571706</x:v>
      </x:c>
      <x:c r="S11133" s="1" t="str">
        <x:f t="shared" si="2088"/>
        <x:v>NO</x:v>
      </x:c>
      <x:c r="T11133" s="1">
        <x:f t="shared" si="2089"/>
        <x:v>-9.9999999999999997E+98</x:v>
      </x:c>
    </x:row>
    <x:row r="11134">
      <x:c r="A11134" s="1"/>
      <x:c r="B11134" s="1"/>
      <x:c r="C11134" s="1"/>
      <x:c r="D11134" s="1"/>
      <x:c r="E11134" s="1"/>
      <x:c r="F11134" s="1"/>
      <x:c r="G11134" s="1"/>
      <x:c r="H11134" s="1"/>
      <x:c r="I11134" s="53">
        <x:f t="shared" si="2078"/>
        <x:v>17</x:v>
      </x:c>
      <x:c r="J11134" s="53">
        <x:f t="shared" si="2079"/>
        <x:v>0</x:v>
      </x:c>
      <x:c r="K11134" s="53">
        <x:f t="shared" si="2080"/>
        <x:v>21</x:v>
      </x:c>
      <x:c r="L11134" s="53">
        <x:f t="shared" si="2081"/>
        <x:v>38</x:v>
      </x:c>
      <x:c r="M11134" s="54">
        <x:f t="shared" si="2082"/>
        <x:v>8960.0087848033727</x:v>
      </x:c>
      <x:c r="N11134" s="54">
        <x:f t="shared" si="2083"/>
        <x:v>5.7222283227801203</x:v>
      </x:c>
      <x:c r="O11134" s="55">
        <x:f t="shared" si="2084"/>
        <x:v>206300</x:v>
      </x:c>
      <x:c r="P11134" s="55">
        <x:f t="shared" si="2085"/>
        <x:v>33440</x:v>
      </x:c>
      <x:c r="Q11134" s="55">
        <x:f t="shared" si="2086"/>
        <x:v>168055.70806950299</x:v>
      </x:c>
      <x:c r="R11134" s="55">
        <x:f t="shared" si="2087"/>
        <x:v>-15195.708069502987</x:v>
      </x:c>
      <x:c r="S11134" s="1" t="str">
        <x:f t="shared" si="2088"/>
        <x:v>NO</x:v>
      </x:c>
      <x:c r="T11134" s="1">
        <x:f t="shared" si="2089"/>
        <x:v>-9.9999999999999997E+98</x:v>
      </x:c>
    </x:row>
    <x:row r="11135">
      <x:c r="A11135" s="1"/>
      <x:c r="B11135" s="1"/>
      <x:c r="C11135" s="1"/>
      <x:c r="D11135" s="1"/>
      <x:c r="E11135" s="1"/>
      <x:c r="F11135" s="1"/>
      <x:c r="G11135" s="1"/>
      <x:c r="H11135" s="1"/>
      <x:c r="I11135" s="53">
        <x:f t="shared" si="2078"/>
        <x:v>17</x:v>
      </x:c>
      <x:c r="J11135" s="53">
        <x:f t="shared" si="2079"/>
        <x:v>0</x:v>
      </x:c>
      <x:c r="K11135" s="53">
        <x:f t="shared" si="2080"/>
        <x:v>22</x:v>
      </x:c>
      <x:c r="L11135" s="53">
        <x:f t="shared" si="2081"/>
        <x:v>39</x:v>
      </x:c>
      <x:c r="M11135" s="54">
        <x:f t="shared" si="2082"/>
        <x:v>9034.4851320497692</x:v>
      </x:c>
      <x:c r="N11135" s="54">
        <x:f t="shared" si="2083"/>
        <x:v>5.7739480083678956</x:v>
      </x:c>
      <x:c r="O11135" s="55">
        <x:f t="shared" si="2084"/>
        <x:v>209000</x:v>
      </x:c>
      <x:c r="P11135" s="55">
        <x:f t="shared" si="2085"/>
        <x:v>34320</x:v>
      </x:c>
      <x:c r="Q11135" s="55">
        <x:f t="shared" si="2086"/>
        <x:v>169348.70020919738</x:v>
      </x:c>
      <x:c r="R11135" s="55">
        <x:f t="shared" si="2087"/>
        <x:v>-14668.700209197385</x:v>
      </x:c>
      <x:c r="S11135" s="1" t="str">
        <x:f t="shared" si="2088"/>
        <x:v>NO</x:v>
      </x:c>
      <x:c r="T11135" s="1">
        <x:f t="shared" si="2089"/>
        <x:v>-9.9999999999999997E+98</x:v>
      </x:c>
    </x:row>
    <x:row r="11136">
      <x:c r="A11136" s="1"/>
      <x:c r="B11136" s="1"/>
      <x:c r="C11136" s="1"/>
      <x:c r="D11136" s="1"/>
      <x:c r="E11136" s="1"/>
      <x:c r="F11136" s="1"/>
      <x:c r="G11136" s="1"/>
      <x:c r="H11136" s="1"/>
      <x:c r="I11136" s="53">
        <x:f t="shared" si="2078"/>
        <x:v>17</x:v>
      </x:c>
      <x:c r="J11136" s="53">
        <x:f t="shared" si="2079"/>
        <x:v>0</x:v>
      </x:c>
      <x:c r="K11136" s="53">
        <x:f t="shared" si="2080"/>
        <x:v>23</x:v>
      </x:c>
      <x:c r="L11136" s="53">
        <x:f t="shared" si="2081"/>
        <x:v>40</x:v>
      </x:c>
      <x:c r="M11136" s="54">
        <x:f t="shared" si="2082"/>
        <x:v>9110.6317209072058</x:v>
      </x:c>
      <x:c r="N11136" s="54">
        <x:f t="shared" si="2083"/>
        <x:v>5.826827583963337</x:v>
      </x:c>
      <x:c r="O11136" s="55">
        <x:f t="shared" si="2084"/>
        <x:v>211700</x:v>
      </x:c>
      <x:c r="P11136" s="55">
        <x:f t="shared" si="2085"/>
        <x:v>35200</x:v>
      </x:c>
      <x:c r="Q11136" s="55">
        <x:f t="shared" si="2086"/>
        <x:v>170670.68959908345</x:v>
      </x:c>
      <x:c r="R11136" s="55">
        <x:f t="shared" si="2087"/>
        <x:v>-14170.689599083446</x:v>
      </x:c>
      <x:c r="S11136" s="1" t="str">
        <x:f t="shared" si="2088"/>
        <x:v>NO</x:v>
      </x:c>
      <x:c r="T11136" s="1">
        <x:f t="shared" si="2089"/>
        <x:v>-9.9999999999999997E+98</x:v>
      </x:c>
    </x:row>
    <x:row r="11137">
      <x:c r="A11137" s="1"/>
      <x:c r="B11137" s="1"/>
      <x:c r="C11137" s="1"/>
      <x:c r="D11137" s="1"/>
      <x:c r="E11137" s="1"/>
      <x:c r="F11137" s="1"/>
      <x:c r="G11137" s="1"/>
      <x:c r="H11137" s="1"/>
      <x:c r="I11137" s="53">
        <x:f t="shared" si="2078"/>
        <x:v>17</x:v>
      </x:c>
      <x:c r="J11137" s="53">
        <x:f t="shared" si="2079"/>
        <x:v>0</x:v>
      </x:c>
      <x:c r="K11137" s="53">
        <x:f t="shared" si="2080"/>
        <x:v>24</x:v>
      </x:c>
      <x:c r="L11137" s="53">
        <x:f t="shared" si="2081"/>
        <x:v>41</x:v>
      </x:c>
      <x:c r="M11137" s="54">
        <x:f t="shared" si="2082"/>
        <x:v>9188.478670486702</x:v>
      </x:c>
      <x:c r="N11137" s="54">
        <x:f t="shared" si="2083"/>
        <x:v>5.8808879656157655</x:v>
      </x:c>
      <x:c r="O11137" s="55">
        <x:f t="shared" si="2084"/>
        <x:v>214400</x:v>
      </x:c>
      <x:c r="P11137" s="55">
        <x:f t="shared" si="2085"/>
        <x:v>36080</x:v>
      </x:c>
      <x:c r="Q11137" s="55">
        <x:f t="shared" si="2086"/>
        <x:v>172022.19914039414</x:v>
      </x:c>
      <x:c r="R11137" s="55">
        <x:f t="shared" si="2087"/>
        <x:v>-13702.199140394136</x:v>
      </x:c>
      <x:c r="S11137" s="1" t="str">
        <x:f t="shared" si="2088"/>
        <x:v>NO</x:v>
      </x:c>
      <x:c r="T11137" s="1">
        <x:f t="shared" si="2089"/>
        <x:v>-9.9999999999999997E+98</x:v>
      </x:c>
    </x:row>
    <x:row r="11138">
      <x:c r="A11138" s="1"/>
      <x:c r="B11138" s="1"/>
      <x:c r="C11138" s="1"/>
      <x:c r="D11138" s="1"/>
      <x:c r="E11138" s="1"/>
      <x:c r="F11138" s="1"/>
      <x:c r="G11138" s="1"/>
      <x:c r="H11138" s="1"/>
      <x:c r="I11138" s="53">
        <x:f t="shared" si="2078"/>
        <x:v>17</x:v>
      </x:c>
      <x:c r="J11138" s="53">
        <x:f t="shared" si="2079"/>
        <x:v>0</x:v>
      </x:c>
      <x:c r="K11138" s="53">
        <x:f t="shared" si="2080"/>
        <x:v>25</x:v>
      </x:c>
      <x:c r="L11138" s="53">
        <x:f t="shared" si="2081"/>
        <x:v>42</x:v>
      </x:c>
      <x:c r="M11138" s="54">
        <x:f t="shared" si="2082"/>
        <x:v>9268.056591901799</x:v>
      </x:c>
      <x:c r="N11138" s="54">
        <x:f t="shared" si="2083"/>
        <x:v>5.9361504110429157</x:v>
      </x:c>
      <x:c r="O11138" s="55">
        <x:f t="shared" si="2084"/>
        <x:v>217100</x:v>
      </x:c>
      <x:c r="P11138" s="55">
        <x:f t="shared" si="2085"/>
        <x:v>36960</x:v>
      </x:c>
      <x:c r="Q11138" s="55">
        <x:f t="shared" si="2086"/>
        <x:v>173403.76027607289</x:v>
      </x:c>
      <x:c r="R11138" s="55">
        <x:f t="shared" si="2087"/>
        <x:v>-13263.760276072891</x:v>
      </x:c>
      <x:c r="S11138" s="1" t="str">
        <x:f t="shared" si="2088"/>
        <x:v>NO</x:v>
      </x:c>
      <x:c r="T11138" s="1">
        <x:f t="shared" si="2089"/>
        <x:v>-9.9999999999999997E+98</x:v>
      </x:c>
    </x:row>
    <x:row r="11139">
      <x:c r="A11139" s="1"/>
      <x:c r="B11139" s="1"/>
      <x:c r="C11139" s="1"/>
      <x:c r="D11139" s="1"/>
      <x:c r="E11139" s="1"/>
      <x:c r="F11139" s="1"/>
      <x:c r="G11139" s="1"/>
      <x:c r="H11139" s="1"/>
      <x:c r="I11139" s="53">
        <x:f t="shared" si="2078"/>
        <x:v>17</x:v>
      </x:c>
      <x:c r="J11139" s="53">
        <x:f t="shared" si="2079"/>
        <x:v>0</x:v>
      </x:c>
      <x:c r="K11139" s="53">
        <x:f t="shared" si="2080"/>
        <x:v>26</x:v>
      </x:c>
      <x:c r="L11139" s="53">
        <x:f t="shared" si="2081"/>
        <x:v>43</x:v>
      </x:c>
      <x:c r="M11139" s="54">
        <x:f t="shared" si="2082"/>
        <x:v>9349.3965958625176</x:v>
      </x:c>
      <x:c r="N11139" s="54">
        <x:f t="shared" si="2083"/>
        <x:v>5.9926365249045261</x:v>
      </x:c>
      <x:c r="O11139" s="55">
        <x:f t="shared" si="2084"/>
        <x:v>219800</x:v>
      </x:c>
      <x:c r="P11139" s="55">
        <x:f t="shared" si="2085"/>
        <x:v>37840</x:v>
      </x:c>
      <x:c r="Q11139" s="55">
        <x:f t="shared" si="2086"/>
        <x:v>174815.91312261316</x:v>
      </x:c>
      <x:c r="R11139" s="55">
        <x:f t="shared" si="2087"/>
        <x:v>-12855.913122613158</x:v>
      </x:c>
      <x:c r="S11139" s="1" t="str">
        <x:f t="shared" si="2088"/>
        <x:v>NO</x:v>
      </x:c>
      <x:c r="T11139" s="1">
        <x:f t="shared" si="2089"/>
        <x:v>-9.9999999999999997E+98</x:v>
      </x:c>
    </x:row>
    <x:row r="11140">
      <x:c r="A11140" s="1"/>
      <x:c r="B11140" s="1"/>
      <x:c r="C11140" s="1"/>
      <x:c r="D11140" s="1"/>
      <x:c r="E11140" s="1"/>
      <x:c r="F11140" s="1"/>
      <x:c r="G11140" s="1"/>
      <x:c r="H11140" s="1"/>
      <x:c r="I11140" s="53">
        <x:f t="shared" si="2078"/>
        <x:v>17</x:v>
      </x:c>
      <x:c r="J11140" s="53">
        <x:f t="shared" si="2079"/>
        <x:v>0</x:v>
      </x:c>
      <x:c r="K11140" s="53">
        <x:f t="shared" si="2080"/>
        <x:v>27</x:v>
      </x:c>
      <x:c r="L11140" s="53">
        <x:f t="shared" si="2081"/>
        <x:v>44</x:v>
      </x:c>
      <x:c r="M11140" s="54">
        <x:f t="shared" si="2082"/>
        <x:v>9432.5303003822737</x:v>
      </x:c>
      <x:c r="N11140" s="54">
        <x:f t="shared" si="2083"/>
        <x:v>6.0503682641543568</x:v>
      </x:c>
      <x:c r="O11140" s="55">
        <x:f t="shared" si="2084"/>
        <x:v>222500</x:v>
      </x:c>
      <x:c r="P11140" s="55">
        <x:f t="shared" si="2085"/>
        <x:v>38720</x:v>
      </x:c>
      <x:c r="Q11140" s="55">
        <x:f t="shared" si="2086"/>
        <x:v>176259.20660385891</x:v>
      </x:c>
      <x:c r="R11140" s="55">
        <x:f t="shared" si="2087"/>
        <x:v>-12479.206603858911</x:v>
      </x:c>
      <x:c r="S11140" s="1" t="str">
        <x:f t="shared" si="2088"/>
        <x:v>NO</x:v>
      </x:c>
      <x:c r="T11140" s="1">
        <x:f t="shared" si="2089"/>
        <x:v>-9.9999999999999997E+98</x:v>
      </x:c>
    </x:row>
    <x:row r="11141">
      <x:c r="A11141" s="1"/>
      <x:c r="B11141" s="1"/>
      <x:c r="C11141" s="1"/>
      <x:c r="D11141" s="1"/>
      <x:c r="E11141" s="1"/>
      <x:c r="F11141" s="1"/>
      <x:c r="G11141" s="1"/>
      <x:c r="H11141" s="1"/>
      <x:c r="I11141" s="53">
        <x:f t="shared" si="2078"/>
        <x:v>17</x:v>
      </x:c>
      <x:c r="J11141" s="53">
        <x:f t="shared" si="2079"/>
        <x:v>0</x:v>
      </x:c>
      <x:c r="K11141" s="53">
        <x:f t="shared" si="2080"/>
        <x:v>28</x:v>
      </x:c>
      <x:c r="L11141" s="53">
        <x:f t="shared" si="2081"/>
        <x:v>45</x:v>
      </x:c>
      <x:c r="M11141" s="54">
        <x:f t="shared" si="2082"/>
        <x:v>9517.4898385994275</x:v>
      </x:c>
      <x:c r="N11141" s="54">
        <x:f t="shared" si="2083"/>
        <x:v>6.1093679434718249</x:v>
      </x:c>
      <x:c r="O11141" s="55">
        <x:f t="shared" si="2084"/>
        <x:v>225200</x:v>
      </x:c>
      <x:c r="P11141" s="55">
        <x:f t="shared" si="2085"/>
        <x:v>39600</x:v>
      </x:c>
      <x:c r="Q11141" s="55">
        <x:f t="shared" si="2086"/>
        <x:v>177734.19858679562</x:v>
      </x:c>
      <x:c r="R11141" s="55">
        <x:f t="shared" si="2087"/>
        <x:v>-12134.198586795625</x:v>
      </x:c>
      <x:c r="S11141" s="1" t="str">
        <x:f t="shared" si="2088"/>
        <x:v>NO</x:v>
      </x:c>
      <x:c r="T11141" s="1">
        <x:f t="shared" si="2089"/>
        <x:v>-9.9999999999999997E+98</x:v>
      </x:c>
    </x:row>
    <x:row r="11142">
      <x:c r="A11142" s="1"/>
      <x:c r="B11142" s="1"/>
      <x:c r="C11142" s="1"/>
      <x:c r="D11142" s="1"/>
      <x:c r="E11142" s="1"/>
      <x:c r="F11142" s="1"/>
      <x:c r="G11142" s="1"/>
      <x:c r="H11142" s="1"/>
      <x:c r="I11142" s="53">
        <x:f t="shared" si="2078"/>
        <x:v>17</x:v>
      </x:c>
      <x:c r="J11142" s="53">
        <x:f t="shared" si="2079"/>
        <x:v>0</x:v>
      </x:c>
      <x:c r="K11142" s="53">
        <x:f t="shared" si="2080"/>
        <x:v>29</x:v>
      </x:c>
      <x:c r="L11142" s="53">
        <x:f t="shared" si="2081"/>
        <x:v>46</x:v>
      </x:c>
      <x:c r="M11142" s="54">
        <x:f t="shared" si="2082"/>
        <x:v>9604.3078667150821</x:v>
      </x:c>
      <x:c r="N11142" s="54">
        <x:f t="shared" si="2083"/>
        <x:v>6.1696582407743623</x:v>
      </x:c>
      <x:c r="O11142" s="55">
        <x:f t="shared" si="2084"/>
        <x:v>227900</x:v>
      </x:c>
      <x:c r="P11142" s="55">
        <x:f t="shared" si="2085"/>
        <x:v>40480</x:v>
      </x:c>
      <x:c r="Q11142" s="55">
        <x:f t="shared" si="2086"/>
        <x:v>179241.45601935906</x:v>
      </x:c>
      <x:c r="R11142" s="55">
        <x:f t="shared" si="2087"/>
        <x:v>-11821.456019359059</x:v>
      </x:c>
      <x:c r="S11142" s="1" t="str">
        <x:f t="shared" si="2088"/>
        <x:v>NO</x:v>
      </x:c>
      <x:c r="T11142" s="1">
        <x:f t="shared" si="2089"/>
        <x:v>-9.9999999999999997E+98</x:v>
      </x:c>
    </x:row>
    <x:row r="11143">
      <x:c r="A11143" s="1"/>
      <x:c r="B11143" s="1"/>
      <x:c r="C11143" s="1"/>
      <x:c r="D11143" s="1"/>
      <x:c r="E11143" s="1"/>
      <x:c r="F11143" s="1"/>
      <x:c r="G11143" s="1"/>
      <x:c r="H11143" s="1"/>
      <x:c r="I11143" s="53">
        <x:f t="shared" si="2078"/>
        <x:v>17</x:v>
      </x:c>
      <x:c r="J11143" s="53">
        <x:f t="shared" si="2079"/>
        <x:v>0</x:v>
      </x:c>
      <x:c r="K11143" s="53">
        <x:f t="shared" si="2080"/>
        <x:v>30</x:v>
      </x:c>
      <x:c r="L11143" s="53">
        <x:f t="shared" si="2081"/>
        <x:v>47</x:v>
      </x:c>
      <x:c r="M11143" s="54">
        <x:f t="shared" si="2082"/>
        <x:v>9693.0175720488514</x:v>
      </x:c>
      <x:c r="N11143" s="54">
        <x:f t="shared" si="2083"/>
        <x:v>6.2312622028117026</x:v>
      </x:c>
      <x:c r="O11143" s="55">
        <x:f t="shared" si="2084"/>
        <x:v>230600</x:v>
      </x:c>
      <x:c r="P11143" s="55">
        <x:f t="shared" si="2085"/>
        <x:v>41360</x:v>
      </x:c>
      <x:c r="Q11143" s="55">
        <x:f t="shared" si="2086"/>
        <x:v>180781.55507029255</x:v>
      </x:c>
      <x:c r="R11143" s="55">
        <x:f t="shared" si="2087"/>
        <x:v>-11541.555070292554</x:v>
      </x:c>
      <x:c r="S11143" s="1" t="str">
        <x:f t="shared" si="2088"/>
        <x:v>NO</x:v>
      </x:c>
      <x:c r="T11143" s="1">
        <x:f t="shared" si="2089"/>
        <x:v>-9.9999999999999997E+98</x:v>
      </x:c>
    </x:row>
    <x:row r="11144">
      <x:c r="A11144" s="1"/>
      <x:c r="B11144" s="1"/>
      <x:c r="C11144" s="1"/>
      <x:c r="D11144" s="1"/>
      <x:c r="E11144" s="1"/>
      <x:c r="F11144" s="1"/>
      <x:c r="G11144" s="1"/>
      <x:c r="H11144" s="1"/>
      <x:c r="I11144" s="53">
        <x:f t="shared" si="2078"/>
        <x:v>17</x:v>
      </x:c>
      <x:c r="J11144" s="53">
        <x:f t="shared" si="2079"/>
        <x:v>1</x:v>
      </x:c>
      <x:c r="K11144" s="53">
        <x:f t="shared" si="2080"/>
        <x:v>0</x:v>
      </x:c>
      <x:c r="L11144" s="53">
        <x:f t="shared" si="2081"/>
        <x:v>18</x:v>
      </x:c>
      <x:c r="M11144" s="54">
        <x:f t="shared" si="2082"/>
        <x:v>7764.0895360392033</x:v>
      </x:c>
      <x:c r="N11144" s="54">
        <x:f t="shared" si="2083"/>
        <x:v>4.8917288444716691</x:v>
      </x:c>
      <x:c r="O11144" s="55">
        <x:f t="shared" si="2084"/>
        <x:v>151694</x:v>
      </x:c>
      <x:c r="P11144" s="55">
        <x:f t="shared" si="2085"/>
        <x:v>15400</x:v>
      </x:c>
      <x:c r="Q11144" s="55">
        <x:f t="shared" si="2086"/>
        <x:v>147293.22111179173</x:v>
      </x:c>
      <x:c r="R11144" s="55">
        <x:f t="shared" si="2087"/>
        <x:v>-30999.221111791732</x:v>
      </x:c>
      <x:c r="S11144" s="1" t="str">
        <x:f t="shared" si="2088"/>
        <x:v>NO</x:v>
      </x:c>
      <x:c r="T11144" s="1">
        <x:f t="shared" si="2089"/>
        <x:v>-9.9999999999999997E+98</x:v>
      </x:c>
    </x:row>
    <x:row r="11145">
      <x:c r="A11145" s="1"/>
      <x:c r="B11145" s="1"/>
      <x:c r="C11145" s="1"/>
      <x:c r="D11145" s="1"/>
      <x:c r="E11145" s="1"/>
      <x:c r="F11145" s="1"/>
      <x:c r="G11145" s="1"/>
      <x:c r="H11145" s="1"/>
      <x:c r="I11145" s="53">
        <x:f t="shared" si="2078"/>
        <x:v>17</x:v>
      </x:c>
      <x:c r="J11145" s="53">
        <x:f t="shared" si="2079"/>
        <x:v>1</x:v>
      </x:c>
      <x:c r="K11145" s="53">
        <x:f t="shared" si="2080"/>
        <x:v>1</x:v>
      </x:c>
      <x:c r="L11145" s="53">
        <x:f t="shared" si="2081"/>
        <x:v>19</x:v>
      </x:c>
      <x:c r="M11145" s="54">
        <x:f t="shared" si="2082"/>
        <x:v>7809.6520360392033</x:v>
      </x:c>
      <x:c r="N11145" s="54">
        <x:f t="shared" si="2083"/>
        <x:v>4.9233694694716688</x:v>
      </x:c>
      <x:c r="O11145" s="55">
        <x:f t="shared" si="2084"/>
        <x:v>154394</x:v>
      </x:c>
      <x:c r="P11145" s="55">
        <x:f t="shared" si="2085"/>
        <x:v>16280</x:v>
      </x:c>
      <x:c r="Q11145" s="55">
        <x:f t="shared" si="2086"/>
        <x:v>148084.23673679173</x:v>
      </x:c>
      <x:c r="R11145" s="55">
        <x:f t="shared" si="2087"/>
        <x:v>-29970.236736791732</x:v>
      </x:c>
      <x:c r="S11145" s="1" t="str">
        <x:f t="shared" si="2088"/>
        <x:v>NO</x:v>
      </x:c>
      <x:c r="T11145" s="1">
        <x:f t="shared" si="2089"/>
        <x:v>-9.9999999999999997E+98</x:v>
      </x:c>
    </x:row>
    <x:row r="11146">
      <x:c r="A11146" s="1"/>
      <x:c r="B11146" s="1"/>
      <x:c r="C11146" s="1"/>
      <x:c r="D11146" s="1"/>
      <x:c r="E11146" s="1"/>
      <x:c r="F11146" s="1"/>
      <x:c r="G11146" s="1"/>
      <x:c r="H11146" s="1"/>
      <x:c r="I11146" s="53">
        <x:f t="shared" si="2078"/>
        <x:v>17</x:v>
      </x:c>
      <x:c r="J11146" s="53">
        <x:f t="shared" si="2079"/>
        <x:v>1</x:v>
      </x:c>
      <x:c r="K11146" s="53">
        <x:f t="shared" si="2080"/>
        <x:v>2</x:v>
      </x:c>
      <x:c r="L11146" s="53">
        <x:f t="shared" si="2081"/>
        <x:v>20</x:v>
      </x:c>
      <x:c r="M11146" s="54">
        <x:f t="shared" si="2082"/>
        <x:v>7856.3535985392036</x:v>
      </x:c>
      <x:c r="N11146" s="54">
        <x:f t="shared" si="2083"/>
        <x:v>4.9558011100966688</x:v>
      </x:c>
      <x:c r="O11146" s="55">
        <x:f t="shared" si="2084"/>
        <x:v>157094</x:v>
      </x:c>
      <x:c r="P11146" s="55">
        <x:f t="shared" si="2085"/>
        <x:v>17160</x:v>
      </x:c>
      <x:c r="Q11146" s="55">
        <x:f t="shared" si="2086"/>
        <x:v>148895.02775241673</x:v>
      </x:c>
      <x:c r="R11146" s="55">
        <x:f t="shared" si="2087"/>
        <x:v>-28961.027752416732</x:v>
      </x:c>
      <x:c r="S11146" s="1" t="str">
        <x:f t="shared" si="2088"/>
        <x:v>NO</x:v>
      </x:c>
      <x:c r="T11146" s="1">
        <x:f t="shared" si="2089"/>
        <x:v>-9.9999999999999997E+98</x:v>
      </x:c>
    </x:row>
    <x:row r="11147">
      <x:c r="A11147" s="1"/>
      <x:c r="B11147" s="1"/>
      <x:c r="C11147" s="1"/>
      <x:c r="D11147" s="1"/>
      <x:c r="E11147" s="1"/>
      <x:c r="F11147" s="1"/>
      <x:c r="G11147" s="1"/>
      <x:c r="H11147" s="1"/>
      <x:c r="I11147" s="53">
        <x:f t="shared" si="2078"/>
        <x:v>17</x:v>
      </x:c>
      <x:c r="J11147" s="53">
        <x:f t="shared" si="2079"/>
        <x:v>1</x:v>
      </x:c>
      <x:c r="K11147" s="53">
        <x:f t="shared" si="2080"/>
        <x:v>3</x:v>
      </x:c>
      <x:c r="L11147" s="53">
        <x:f t="shared" si="2081"/>
        <x:v>21</x:v>
      </x:c>
      <x:c r="M11147" s="54">
        <x:f t="shared" si="2082"/>
        <x:v>7904.2155809610786</x:v>
      </x:c>
      <x:c r="N11147" s="54">
        <x:f t="shared" si="2083"/>
        <x:v>4.9890385978896381</x:v>
      </x:c>
      <x:c r="O11147" s="55">
        <x:f t="shared" si="2084"/>
        <x:v>159794</x:v>
      </x:c>
      <x:c r="P11147" s="55">
        <x:f t="shared" si="2085"/>
        <x:v>18040</x:v>
      </x:c>
      <x:c r="Q11147" s="55">
        <x:f t="shared" si="2086"/>
        <x:v>149725.96494724095</x:v>
      </x:c>
      <x:c r="R11147" s="55">
        <x:f t="shared" si="2087"/>
        <x:v>-27971.964947240951</x:v>
      </x:c>
      <x:c r="S11147" s="1" t="str">
        <x:f t="shared" si="2088"/>
        <x:v>NO</x:v>
      </x:c>
      <x:c r="T11147" s="1">
        <x:f t="shared" si="2089"/>
        <x:v>-9.9999999999999997E+98</x:v>
      </x:c>
    </x:row>
    <x:row r="11148">
      <x:c r="A11148" s="1"/>
      <x:c r="B11148" s="1"/>
      <x:c r="C11148" s="1"/>
      <x:c r="D11148" s="1"/>
      <x:c r="E11148" s="1"/>
      <x:c r="F11148" s="1"/>
      <x:c r="G11148" s="1"/>
      <x:c r="H11148" s="1"/>
      <x:c r="I11148" s="53">
        <x:f t="shared" si="2078"/>
        <x:v>17</x:v>
      </x:c>
      <x:c r="J11148" s="53">
        <x:f t="shared" si="2079"/>
        <x:v>1</x:v>
      </x:c>
      <x:c r="K11148" s="53">
        <x:f t="shared" si="2080"/>
        <x:v>4</x:v>
      </x:c>
      <x:c r="L11148" s="53">
        <x:f t="shared" si="2081"/>
        <x:v>22</x:v>
      </x:c>
      <x:c r="M11148" s="54">
        <x:f t="shared" si="2082"/>
        <x:v>7953.2596966837345</x:v>
      </x:c>
      <x:c r="N11148" s="54">
        <x:f t="shared" si="2083"/>
        <x:v>5.0230970115859268</x:v>
      </x:c>
      <x:c r="O11148" s="55">
        <x:f t="shared" si="2084"/>
        <x:v>162494</x:v>
      </x:c>
      <x:c r="P11148" s="55">
        <x:f t="shared" si="2085"/>
        <x:v>18920</x:v>
      </x:c>
      <x:c r="Q11148" s="55">
        <x:f t="shared" si="2086"/>
        <x:v>150577.42528964818</x:v>
      </x:c>
      <x:c r="R11148" s="55">
        <x:f t="shared" si="2087"/>
        <x:v>-27003.425289648178</x:v>
      </x:c>
      <x:c r="S11148" s="1" t="str">
        <x:f t="shared" si="2088"/>
        <x:v>NO</x:v>
      </x:c>
      <x:c r="T11148" s="1">
        <x:f t="shared" si="2089"/>
        <x:v>-9.9999999999999997E+98</x:v>
      </x:c>
    </x:row>
    <x:row r="11149">
      <x:c r="A11149" s="1"/>
      <x:c r="B11149" s="1"/>
      <x:c r="C11149" s="1"/>
      <x:c r="D11149" s="1"/>
      <x:c r="E11149" s="1"/>
      <x:c r="F11149" s="1"/>
      <x:c r="G11149" s="1"/>
      <x:c r="H11149" s="1"/>
      <x:c r="I11149" s="53">
        <x:f t="shared" si="2078"/>
        <x:v>17</x:v>
      </x:c>
      <x:c r="J11149" s="53">
        <x:f t="shared" si="2079"/>
        <x:v>1</x:v>
      </x:c>
      <x:c r="K11149" s="53">
        <x:f t="shared" si="2080"/>
        <x:v>5</x:v>
      </x:c>
      <x:c r="L11149" s="53">
        <x:f t="shared" si="2081"/>
        <x:v>23</x:v>
      </x:c>
      <x:c r="M11149" s="54">
        <x:f t="shared" si="2082"/>
        <x:v>8003.5080206049379</x:v>
      </x:c>
      <x:c r="N11149" s="54">
        <x:f t="shared" si="2083"/>
        <x:v>5.0579916809756513</x:v>
      </x:c>
      <x:c r="O11149" s="55">
        <x:f t="shared" si="2084"/>
        <x:v>165194</x:v>
      </x:c>
      <x:c r="P11149" s="55">
        <x:f t="shared" si="2085"/>
        <x:v>19800</x:v>
      </x:c>
      <x:c r="Q11149" s="55">
        <x:f t="shared" si="2086"/>
        <x:v>151449.7920243913</x:v>
      </x:c>
      <x:c r="R11149" s="55">
        <x:f t="shared" si="2087"/>
        <x:v>-26055.792024391296</x:v>
      </x:c>
      <x:c r="S11149" s="1" t="str">
        <x:f t="shared" si="2088"/>
        <x:v>NO</x:v>
      </x:c>
      <x:c r="T11149" s="1">
        <x:f t="shared" si="2089"/>
        <x:v>-9.9999999999999997E+98</x:v>
      </x:c>
    </x:row>
    <x:row r="11150">
      <x:c r="A11150" s="1"/>
      <x:c r="B11150" s="1"/>
      <x:c r="C11150" s="1"/>
      <x:c r="D11150" s="1"/>
      <x:c r="E11150" s="1"/>
      <x:c r="F11150" s="1"/>
      <x:c r="G11150" s="1"/>
      <x:c r="H11150" s="1"/>
      <x:c r="I11150" s="53">
        <x:f t="shared" si="2078"/>
        <x:v>17</x:v>
      </x:c>
      <x:c r="J11150" s="53">
        <x:f t="shared" si="2079"/>
        <x:v>1</x:v>
      </x:c>
      <x:c r="K11150" s="53">
        <x:f t="shared" si="2080"/>
        <x:v>6</x:v>
      </x:c>
      <x:c r="L11150" s="53">
        <x:f t="shared" si="2081"/>
        <x:v>24</x:v>
      </x:c>
      <x:c r="M11150" s="54">
        <x:f t="shared" si="2082"/>
        <x:v>8054.982994786571</x:v>
      </x:c>
      <x:c r="N11150" s="54">
        <x:f t="shared" si="2083"/>
        <x:v>5.0937381908240074</x:v>
      </x:c>
      <x:c r="O11150" s="55">
        <x:f t="shared" si="2084"/>
        <x:v>167894</x:v>
      </x:c>
      <x:c r="P11150" s="55">
        <x:f t="shared" si="2085"/>
        <x:v>20680</x:v>
      </x:c>
      <x:c r="Q11150" s="55">
        <x:f t="shared" si="2086"/>
        <x:v>152343.45477060019</x:v>
      </x:c>
      <x:c r="R11150" s="55">
        <x:f t="shared" si="2087"/>
        <x:v>-25129.45477060019</x:v>
      </x:c>
      <x:c r="S11150" s="1" t="str">
        <x:f t="shared" si="2088"/>
        <x:v>NO</x:v>
      </x:c>
      <x:c r="T11150" s="1">
        <x:f t="shared" si="2089"/>
        <x:v>-9.9999999999999997E+98</x:v>
      </x:c>
    </x:row>
    <x:row r="11151">
      <x:c r="A11151" s="1"/>
      <x:c r="B11151" s="1"/>
      <x:c r="C11151" s="1"/>
      <x:c r="D11151" s="1"/>
      <x:c r="E11151" s="1"/>
      <x:c r="F11151" s="1"/>
      <x:c r="G11151" s="1"/>
      <x:c r="H11151" s="1"/>
      <x:c r="I11151" s="53">
        <x:f t="shared" si="2078"/>
        <x:v>17</x:v>
      </x:c>
      <x:c r="J11151" s="53">
        <x:f t="shared" si="2079"/>
        <x:v>1</x:v>
      </x:c>
      <x:c r="K11151" s="53">
        <x:f t="shared" si="2080"/>
        <x:v>7</x:v>
      </x:c>
      <x:c r="L11151" s="53">
        <x:f t="shared" si="2081"/>
        <x:v>25</x:v>
      </x:c>
      <x:c r="M11151" s="54">
        <x:f t="shared" si="2082"/>
        <x:v>8107.7074341845318</x:v>
      </x:c>
      <x:c r="N11151" s="54">
        <x:f t="shared" si="2083"/>
        <x:v>5.1303523848503696</x:v>
      </x:c>
      <x:c r="O11151" s="55">
        <x:f t="shared" si="2084"/>
        <x:v>170594</x:v>
      </x:c>
      <x:c r="P11151" s="55">
        <x:f t="shared" si="2085"/>
        <x:v>21560</x:v>
      </x:c>
      <x:c r="Q11151" s="55">
        <x:f t="shared" si="2086"/>
        <x:v>153258.80962125922</x:v>
      </x:c>
      <x:c r="R11151" s="55">
        <x:f t="shared" si="2087"/>
        <x:v>-24224.809621259221</x:v>
      </x:c>
      <x:c r="S11151" s="1" t="str">
        <x:f t="shared" si="2088"/>
        <x:v>NO</x:v>
      </x:c>
      <x:c r="T11151" s="1">
        <x:f t="shared" si="2089"/>
        <x:v>-9.9999999999999997E+98</x:v>
      </x:c>
    </x:row>
    <x:row r="11152">
      <x:c r="A11152" s="1"/>
      <x:c r="B11152" s="1"/>
      <x:c r="C11152" s="1"/>
      <x:c r="D11152" s="1"/>
      <x:c r="E11152" s="1"/>
      <x:c r="F11152" s="1"/>
      <x:c r="G11152" s="1"/>
      <x:c r="H11152" s="1"/>
      <x:c r="I11152" s="53">
        <x:f t="shared" si="2078"/>
        <x:v>17</x:v>
      </x:c>
      <x:c r="J11152" s="53">
        <x:f t="shared" si="2079"/>
        <x:v>1</x:v>
      </x:c>
      <x:c r="K11152" s="53">
        <x:f t="shared" si="2080"/>
        <x:v>8</x:v>
      </x:c>
      <x:c r="L11152" s="53">
        <x:f t="shared" si="2081"/>
        <x:v>26</x:v>
      </x:c>
      <x:c r="M11152" s="54">
        <x:f t="shared" si="2082"/>
        <x:v>8161.7045324645114</x:v>
      </x:c>
      <x:c r="N11152" s="54">
        <x:f t="shared" si="2083"/>
        <x:v>5.1678503697670219</x:v>
      </x:c>
      <x:c r="O11152" s="55">
        <x:f t="shared" si="2084"/>
        <x:v>173294</x:v>
      </x:c>
      <x:c r="P11152" s="55">
        <x:f t="shared" si="2085"/>
        <x:v>22440</x:v>
      </x:c>
      <x:c r="Q11152" s="55">
        <x:f t="shared" si="2086"/>
        <x:v>154196.25924417554</x:v>
      </x:c>
      <x:c r="R11152" s="55">
        <x:f t="shared" si="2087"/>
        <x:v>-23342.259244175541</x:v>
      </x:c>
      <x:c r="S11152" s="1" t="str">
        <x:f t="shared" si="2088"/>
        <x:v>NO</x:v>
      </x:c>
      <x:c r="T11152" s="1">
        <x:f t="shared" si="2089"/>
        <x:v>-9.9999999999999997E+98</x:v>
      </x:c>
    </x:row>
    <x:row r="11153">
      <x:c r="A11153" s="1"/>
      <x:c r="B11153" s="1"/>
      <x:c r="C11153" s="1"/>
      <x:c r="D11153" s="1"/>
      <x:c r="E11153" s="1"/>
      <x:c r="F11153" s="1"/>
      <x:c r="G11153" s="1"/>
      <x:c r="H11153" s="1"/>
      <x:c r="I11153" s="53">
        <x:f t="shared" si="2078"/>
        <x:v>17</x:v>
      </x:c>
      <x:c r="J11153" s="53">
        <x:f t="shared" si="2079"/>
        <x:v>1</x:v>
      </x:c>
      <x:c r="K11153" s="53">
        <x:f t="shared" si="2080"/>
        <x:v>9</x:v>
      </x:c>
      <x:c r="L11153" s="53">
        <x:f t="shared" si="2081"/>
        <x:v>27</x:v>
      </x:c>
      <x:c r="M11153" s="54">
        <x:f t="shared" si="2082"/>
        <x:v>8216.9978679049054</x:v>
      </x:c>
      <x:c r="N11153" s="54">
        <x:f t="shared" si="2083"/>
        <x:v>5.2062485193784065</x:v>
      </x:c>
      <x:c r="O11153" s="55">
        <x:f t="shared" si="2084"/>
        <x:v>175994</x:v>
      </x:c>
      <x:c r="P11153" s="55">
        <x:f t="shared" si="2085"/>
        <x:v>23320</x:v>
      </x:c>
      <x:c r="Q11153" s="55">
        <x:f t="shared" si="2086"/>
        <x:v>155156.21298446017</x:v>
      </x:c>
      <x:c r="R11153" s="55">
        <x:f t="shared" si="2087"/>
        <x:v>-22482.212984460173</x:v>
      </x:c>
      <x:c r="S11153" s="1" t="str">
        <x:f t="shared" si="2088"/>
        <x:v>NO</x:v>
      </x:c>
      <x:c r="T11153" s="1">
        <x:f t="shared" si="2089"/>
        <x:v>-9.9999999999999997E+98</x:v>
      </x:c>
    </x:row>
    <x:row r="11154">
      <x:c r="A11154" s="1"/>
      <x:c r="B11154" s="1"/>
      <x:c r="C11154" s="1"/>
      <x:c r="D11154" s="1"/>
      <x:c r="E11154" s="1"/>
      <x:c r="F11154" s="1"/>
      <x:c r="G11154" s="1"/>
      <x:c r="H11154" s="1"/>
      <x:c r="I11154" s="53">
        <x:f t="shared" si="2078"/>
        <x:v>17</x:v>
      </x:c>
      <x:c r="J11154" s="53">
        <x:f t="shared" si="2079"/>
        <x:v>1</x:v>
      </x:c>
      <x:c r="K11154" s="53">
        <x:f t="shared" si="2080"/>
        <x:v>10</x:v>
      </x:c>
      <x:c r="L11154" s="53">
        <x:f t="shared" si="2081"/>
        <x:v>28</x:v>
      </x:c>
      <x:c r="M11154" s="54">
        <x:f t="shared" si="2082"/>
        <x:v>8273.6114093881188</x:v>
      </x:c>
      <x:c r="N11154" s="54">
        <x:f t="shared" si="2083"/>
        <x:v>5.2455634787417491</x:v>
      </x:c>
      <x:c r="O11154" s="55">
        <x:f t="shared" si="2084"/>
        <x:v>178694</x:v>
      </x:c>
      <x:c r="P11154" s="55">
        <x:f t="shared" si="2085"/>
        <x:v>24200</x:v>
      </x:c>
      <x:c r="Q11154" s="55">
        <x:f t="shared" si="2086"/>
        <x:v>156139.08696854374</x:v>
      </x:c>
      <x:c r="R11154" s="55">
        <x:f t="shared" si="2087"/>
        <x:v>-21645.086968543736</x:v>
      </x:c>
      <x:c r="S11154" s="1" t="str">
        <x:f t="shared" si="2088"/>
        <x:v>NO</x:v>
      </x:c>
      <x:c r="T11154" s="1">
        <x:f t="shared" si="2089"/>
        <x:v>-9.9999999999999997E+98</x:v>
      </x:c>
    </x:row>
    <x:row r="11155">
      <x:c r="A11155" s="1"/>
      <x:c r="B11155" s="1"/>
      <x:c r="C11155" s="1"/>
      <x:c r="D11155" s="1"/>
      <x:c r="E11155" s="1"/>
      <x:c r="F11155" s="1"/>
      <x:c r="G11155" s="1"/>
      <x:c r="H11155" s="1"/>
      <x:c r="I11155" s="53">
        <x:f t="shared" si="2078"/>
        <x:v>17</x:v>
      </x:c>
      <x:c r="J11155" s="53">
        <x:f t="shared" si="2079"/>
        <x:v>1</x:v>
      </x:c>
      <x:c r="K11155" s="53">
        <x:f t="shared" si="2080"/>
        <x:v>11</x:v>
      </x:c>
      <x:c r="L11155" s="53">
        <x:f t="shared" si="2081"/>
        <x:v>29</x:v>
      </x:c>
      <x:c r="M11155" s="54">
        <x:f t="shared" si="2082"/>
        <x:v>8331.5695224815572</x:v>
      </x:c>
      <x:c r="N11155" s="54">
        <x:f t="shared" si="2083"/>
        <x:v>5.2858121683899704</x:v>
      </x:c>
      <x:c r="O11155" s="55">
        <x:f t="shared" si="2084"/>
        <x:v>181394</x:v>
      </x:c>
      <x:c r="P11155" s="55">
        <x:f t="shared" si="2085"/>
        <x:v>25080</x:v>
      </x:c>
      <x:c r="Q11155" s="55">
        <x:f t="shared" si="2086"/>
        <x:v>157145.30420974924</x:v>
      </x:c>
      <x:c r="R11155" s="55">
        <x:f t="shared" si="2087"/>
        <x:v>-20831.304209749243</x:v>
      </x:c>
      <x:c r="S11155" s="1" t="str">
        <x:f t="shared" si="2088"/>
        <x:v>NO</x:v>
      </x:c>
      <x:c r="T11155" s="1">
        <x:f t="shared" si="2089"/>
        <x:v>-9.9999999999999997E+98</x:v>
      </x:c>
    </x:row>
    <x:row r="11156">
      <x:c r="A11156" s="1"/>
      <x:c r="B11156" s="1"/>
      <x:c r="C11156" s="1"/>
      <x:c r="D11156" s="1"/>
      <x:c r="E11156" s="1"/>
      <x:c r="F11156" s="1"/>
      <x:c r="G11156" s="1"/>
      <x:c r="H11156" s="1"/>
      <x:c r="I11156" s="53">
        <x:f t="shared" si="2078"/>
        <x:v>17</x:v>
      </x:c>
      <x:c r="J11156" s="53">
        <x:f t="shared" si="2079"/>
        <x:v>1</x:v>
      </x:c>
      <x:c r="K11156" s="53">
        <x:f t="shared" si="2080"/>
        <x:v>12</x:v>
      </x:c>
      <x:c r="L11156" s="53">
        <x:f t="shared" si="2081"/>
        <x:v>30</x:v>
      </x:c>
      <x:c r="M11156" s="54">
        <x:f t="shared" si="2082"/>
        <x:v>8390.896975609623</x:v>
      </x:c>
      <x:c r="N11156" s="54">
        <x:f t="shared" si="2083"/>
        <x:v>5.3270117886177939</x:v>
      </x:c>
      <x:c r="O11156" s="55">
        <x:f t="shared" si="2084"/>
        <x:v>184094</x:v>
      </x:c>
      <x:c r="P11156" s="55">
        <x:f t="shared" si="2085"/>
        <x:v>25960</x:v>
      </x:c>
      <x:c r="Q11156" s="55">
        <x:f t="shared" si="2086"/>
        <x:v>158175.29471544485</x:v>
      </x:c>
      <x:c r="R11156" s="55">
        <x:f t="shared" si="2087"/>
        <x:v>-20041.294715444848</x:v>
      </x:c>
      <x:c r="S11156" s="1" t="str">
        <x:f t="shared" si="2088"/>
        <x:v>NO</x:v>
      </x:c>
      <x:c r="T11156" s="1">
        <x:f t="shared" si="2089"/>
        <x:v>-9.9999999999999997E+98</x:v>
      </x:c>
    </x:row>
    <x:row r="11157">
      <x:c r="A11157" s="1"/>
      <x:c r="B11157" s="1"/>
      <x:c r="C11157" s="1"/>
      <x:c r="D11157" s="1"/>
      <x:c r="E11157" s="1"/>
      <x:c r="F11157" s="1"/>
      <x:c r="G11157" s="1"/>
      <x:c r="H11157" s="1"/>
      <x:c r="I11157" s="53">
        <x:f t="shared" si="2078"/>
        <x:v>17</x:v>
      </x:c>
      <x:c r="J11157" s="53">
        <x:f t="shared" si="2079"/>
        <x:v>1</x:v>
      </x:c>
      <x:c r="K11157" s="53">
        <x:f t="shared" si="2080"/>
        <x:v>13</x:v>
      </x:c>
      <x:c r="L11157" s="53">
        <x:f t="shared" si="2081"/>
        <x:v>31</x:v>
      </x:c>
      <x:c r="M11157" s="54">
        <x:f t="shared" si="2082"/>
        <x:v>8451.6189463180071</x:v>
      </x:c>
      <x:c r="N11157" s="54">
        <x:f t="shared" si="2083"/>
        <x:v>5.3691798238319492</x:v>
      </x:c>
      <x:c r="O11157" s="55">
        <x:f t="shared" si="2084"/>
        <x:v>186794</x:v>
      </x:c>
      <x:c r="P11157" s="55">
        <x:f t="shared" si="2085"/>
        <x:v>26840</x:v>
      </x:c>
      <x:c r="Q11157" s="55">
        <x:f t="shared" si="2086"/>
        <x:v>159229.49559579874</x:v>
      </x:c>
      <x:c r="R11157" s="55">
        <x:f t="shared" si="2087"/>
        <x:v>-19275.49559579874</x:v>
      </x:c>
      <x:c r="S11157" s="1" t="str">
        <x:f t="shared" si="2088"/>
        <x:v>NO</x:v>
      </x:c>
      <x:c r="T11157" s="1">
        <x:f t="shared" si="2089"/>
        <x:v>-9.9999999999999997E+98</x:v>
      </x:c>
    </x:row>
    <x:row r="11158">
      <x:c r="A11158" s="1"/>
      <x:c r="B11158" s="1"/>
      <x:c r="C11158" s="1"/>
      <x:c r="D11158" s="1"/>
      <x:c r="E11158" s="1"/>
      <x:c r="F11158" s="1"/>
      <x:c r="G11158" s="1"/>
      <x:c r="H11158" s="1"/>
      <x:c r="I11158" s="53">
        <x:f t="shared" si="2078"/>
        <x:v>17</x:v>
      </x:c>
      <x:c r="J11158" s="53">
        <x:f t="shared" si="2079"/>
        <x:v>1</x:v>
      </x:c>
      <x:c r="K11158" s="53">
        <x:f t="shared" si="2080"/>
        <x:v>14</x:v>
      </x:c>
      <x:c r="L11158" s="53">
        <x:f t="shared" si="2081"/>
        <x:v>32</x:v>
      </x:c>
      <x:c r="M11158" s="54">
        <x:f t="shared" si="2082"/>
        <x:v>8513.7610276316682</x:v>
      </x:c>
      <x:c r="N11158" s="54">
        <x:f t="shared" si="2083"/>
        <x:v>5.4123340469664365</x:v>
      </x:c>
      <x:c r="O11158" s="55">
        <x:f t="shared" si="2084"/>
        <x:v>189494</x:v>
      </x:c>
      <x:c r="P11158" s="55">
        <x:f t="shared" si="2085"/>
        <x:v>27720</x:v>
      </x:c>
      <x:c r="Q11158" s="55">
        <x:f t="shared" si="2086"/>
        <x:v>160308.3511741609</x:v>
      </x:c>
      <x:c r="R11158" s="55">
        <x:f t="shared" si="2087"/>
        <x:v>-18534.351174160896</x:v>
      </x:c>
      <x:c r="S11158" s="1" t="str">
        <x:f t="shared" si="2088"/>
        <x:v>NO</x:v>
      </x:c>
      <x:c r="T11158" s="1">
        <x:f t="shared" si="2089"/>
        <x:v>-9.9999999999999997E+98</x:v>
      </x:c>
    </x:row>
    <x:row r="11159">
      <x:c r="A11159" s="1"/>
      <x:c r="B11159" s="1"/>
      <x:c r="C11159" s="1"/>
      <x:c r="D11159" s="1"/>
      <x:c r="E11159" s="1"/>
      <x:c r="F11159" s="1"/>
      <x:c r="G11159" s="1"/>
      <x:c r="H11159" s="1"/>
      <x:c r="I11159" s="53">
        <x:f t="shared" si="2078"/>
        <x:v>17</x:v>
      </x:c>
      <x:c r="J11159" s="53">
        <x:f t="shared" si="2079"/>
        <x:v>1</x:v>
      </x:c>
      <x:c r="K11159" s="53">
        <x:f t="shared" si="2080"/>
        <x:v>15</x:v>
      </x:c>
      <x:c r="L11159" s="53">
        <x:f t="shared" si="2081"/>
        <x:v>33</x:v>
      </x:c>
      <x:c r="M11159" s="54">
        <x:f t="shared" si="2082"/>
        <x:v>8577.3492345078139</x:v>
      </x:c>
      <x:c r="N11159" s="54">
        <x:f t="shared" si="2083"/>
        <x:v>5.4564925239637594</x:v>
      </x:c>
      <x:c r="O11159" s="55">
        <x:f t="shared" si="2084"/>
        <x:v>192194</x:v>
      </x:c>
      <x:c r="P11159" s="55">
        <x:f t="shared" si="2085"/>
        <x:v>28600</x:v>
      </x:c>
      <x:c r="Q11159" s="55">
        <x:f t="shared" si="2086"/>
        <x:v>161412.313099094</x:v>
      </x:c>
      <x:c r="R11159" s="55">
        <x:f t="shared" si="2087"/>
        <x:v>-17818.313099093997</x:v>
      </x:c>
      <x:c r="S11159" s="1" t="str">
        <x:f t="shared" si="2088"/>
        <x:v>NO</x:v>
      </x:c>
      <x:c r="T11159" s="1">
        <x:f t="shared" si="2089"/>
        <x:v>-9.9999999999999997E+98</x:v>
      </x:c>
    </x:row>
    <x:row r="11160">
      <x:c r="A11160" s="1"/>
      <x:c r="B11160" s="1"/>
      <x:c r="C11160" s="1"/>
      <x:c r="D11160" s="1"/>
      <x:c r="E11160" s="1"/>
      <x:c r="F11160" s="1"/>
      <x:c r="G11160" s="1"/>
      <x:c r="H11160" s="1"/>
      <x:c r="I11160" s="53">
        <x:f t="shared" si="2078"/>
        <x:v>17</x:v>
      </x:c>
      <x:c r="J11160" s="53">
        <x:f t="shared" si="2079"/>
        <x:v>1</x:v>
      </x:c>
      <x:c r="K11160" s="53">
        <x:f t="shared" si="2080"/>
        <x:v>16</x:v>
      </x:c>
      <x:c r="L11160" s="53">
        <x:f t="shared" si="2081"/>
        <x:v>34</x:v>
      </x:c>
      <x:c r="M11160" s="54">
        <x:f t="shared" si="2082"/>
        <x:v>8642.4100103853034</x:v>
      </x:c>
      <x:c r="N11160" s="54">
        <x:f t="shared" si="2083"/>
        <x:v>5.5016736183231272</x:v>
      </x:c>
      <x:c r="O11160" s="55">
        <x:f t="shared" si="2084"/>
        <x:v>194894</x:v>
      </x:c>
      <x:c r="P11160" s="55">
        <x:f t="shared" si="2085"/>
        <x:v>29480</x:v>
      </x:c>
      <x:c r="Q11160" s="55">
        <x:f t="shared" si="2086"/>
        <x:v>162541.84045807819</x:v>
      </x:c>
      <x:c r="R11160" s="55">
        <x:f t="shared" si="2087"/>
        <x:v>-17127.840458078193</x:v>
      </x:c>
      <x:c r="S11160" s="1" t="str">
        <x:f t="shared" si="2088"/>
        <x:v>NO</x:v>
      </x:c>
      <x:c r="T11160" s="1">
        <x:f t="shared" si="2089"/>
        <x:v>-9.9999999999999997E+98</x:v>
      </x:c>
    </x:row>
    <x:row r="11161">
      <x:c r="A11161" s="1"/>
      <x:c r="B11161" s="1"/>
      <x:c r="C11161" s="1"/>
      <x:c r="D11161" s="1"/>
      <x:c r="E11161" s="1"/>
      <x:c r="F11161" s="1"/>
      <x:c r="G11161" s="1"/>
      <x:c r="H11161" s="1"/>
      <x:c r="I11161" s="53">
        <x:f t="shared" si="2078"/>
        <x:v>17</x:v>
      </x:c>
      <x:c r="J11161" s="53">
        <x:f t="shared" si="2079"/>
        <x:v>1</x:v>
      </x:c>
      <x:c r="K11161" s="53">
        <x:f t="shared" si="2080"/>
        <x:v>17</x:v>
      </x:c>
      <x:c r="L11161" s="53">
        <x:f t="shared" si="2081"/>
        <x:v>35</x:v>
      </x:c>
      <x:c r="M11161" s="54">
        <x:f t="shared" si="2082"/>
        <x:v>8708.9702338318439</x:v>
      </x:c>
      <x:c r="N11161" s="54">
        <x:f t="shared" si="2083"/>
        <x:v>5.5478959957165586</x:v>
      </x:c>
      <x:c r="O11161" s="55">
        <x:f t="shared" si="2084"/>
        <x:v>197594</x:v>
      </x:c>
      <x:c r="P11161" s="55">
        <x:f t="shared" si="2085"/>
        <x:v>30360</x:v>
      </x:c>
      <x:c r="Q11161" s="55">
        <x:f t="shared" si="2086"/>
        <x:v>163697.39989291396</x:v>
      </x:c>
      <x:c r="R11161" s="55">
        <x:f t="shared" si="2087"/>
        <x:v>-16463.399892913963</x:v>
      </x:c>
      <x:c r="S11161" s="1" t="str">
        <x:f t="shared" si="2088"/>
        <x:v>NO</x:v>
      </x:c>
      <x:c r="T11161" s="1">
        <x:f t="shared" si="2089"/>
        <x:v>-9.9999999999999997E+98</x:v>
      </x:c>
    </x:row>
    <x:row r="11162">
      <x:c r="A11162" s="1"/>
      <x:c r="B11162" s="1"/>
      <x:c r="C11162" s="1"/>
      <x:c r="D11162" s="1"/>
      <x:c r="E11162" s="1"/>
      <x:c r="F11162" s="1"/>
      <x:c r="G11162" s="1"/>
      <x:c r="H11162" s="1"/>
      <x:c r="I11162" s="53">
        <x:f t="shared" si="2078"/>
        <x:v>17</x:v>
      </x:c>
      <x:c r="J11162" s="53">
        <x:f t="shared" si="2079"/>
        <x:v>1</x:v>
      </x:c>
      <x:c r="K11162" s="53">
        <x:f t="shared" si="2080"/>
        <x:v>18</x:v>
      </x:c>
      <x:c r="L11162" s="53">
        <x:f t="shared" si="2081"/>
        <x:v>36</x:v>
      </x:c>
      <x:c r="M11162" s="54">
        <x:f t="shared" si="2082"/>
        <x:v>8777.0572252904312</x:v>
      </x:c>
      <x:c r="N11162" s="54">
        <x:f t="shared" si="2083"/>
        <x:v>5.5951786286739109</x:v>
      </x:c>
      <x:c r="O11162" s="55">
        <x:f t="shared" si="2084"/>
        <x:v>200294</x:v>
      </x:c>
      <x:c r="P11162" s="55">
        <x:f t="shared" si="2085"/>
        <x:v>31240</x:v>
      </x:c>
      <x:c r="Q11162" s="55">
        <x:f t="shared" si="2086"/>
        <x:v>164879.46571684777</x:v>
      </x:c>
      <x:c r="R11162" s="55">
        <x:f t="shared" si="2087"/>
        <x:v>-15825.465716847772</x:v>
      </x:c>
      <x:c r="S11162" s="1" t="str">
        <x:f t="shared" si="2088"/>
        <x:v>NO</x:v>
      </x:c>
      <x:c r="T11162" s="1">
        <x:f t="shared" si="2089"/>
        <x:v>-9.9999999999999997E+98</x:v>
      </x:c>
    </x:row>
    <x:row r="11163">
      <x:c r="A11163" s="1"/>
      <x:c r="B11163" s="1"/>
      <x:c r="C11163" s="1"/>
      <x:c r="D11163" s="1"/>
      <x:c r="E11163" s="1"/>
      <x:c r="F11163" s="1"/>
      <x:c r="G11163" s="1"/>
      <x:c r="H11163" s="1"/>
      <x:c r="I11163" s="53">
        <x:f t="shared" si="2078"/>
        <x:v>17</x:v>
      </x:c>
      <x:c r="J11163" s="53">
        <x:f t="shared" si="2079"/>
        <x:v>1</x:v>
      </x:c>
      <x:c r="K11163" s="53">
        <x:f t="shared" si="2080"/>
        <x:v>19</x:v>
      </x:c>
      <x:c r="L11163" s="53">
        <x:f t="shared" si="2081"/>
        <x:v>37</x:v>
      </x:c>
      <x:c r="M11163" s="54">
        <x:f t="shared" si="2082"/>
        <x:v>8846.6987539264519</x:v>
      </x:c>
      <x:c r="N11163" s="54">
        <x:f t="shared" si="2083"/>
        <x:v>5.6435408013378137</x:v>
      </x:c>
      <x:c r="O11163" s="55">
        <x:f t="shared" si="2084"/>
        <x:v>202994</x:v>
      </x:c>
      <x:c r="P11163" s="55">
        <x:f t="shared" si="2085"/>
        <x:v>32120</x:v>
      </x:c>
      <x:c r="Q11163" s="55">
        <x:f t="shared" si="2086"/>
        <x:v>166088.52003344535</x:v>
      </x:c>
      <x:c r="R11163" s="55">
        <x:f t="shared" si="2087"/>
        <x:v>-15214.520033445355</x:v>
      </x:c>
      <x:c r="S11163" s="1" t="str">
        <x:f t="shared" si="2088"/>
        <x:v>NO</x:v>
      </x:c>
      <x:c r="T11163" s="1">
        <x:f t="shared" si="2089"/>
        <x:v>-9.9999999999999997E+98</x:v>
      </x:c>
    </x:row>
    <x:row r="11164">
      <x:c r="A11164" s="1"/>
      <x:c r="B11164" s="1"/>
      <x:c r="C11164" s="1"/>
      <x:c r="D11164" s="1"/>
      <x:c r="E11164" s="1"/>
      <x:c r="F11164" s="1"/>
      <x:c r="G11164" s="1"/>
      <x:c r="H11164" s="1"/>
      <x:c r="I11164" s="53">
        <x:f t="shared" si="2078"/>
        <x:v>17</x:v>
      </x:c>
      <x:c r="J11164" s="53">
        <x:f t="shared" si="2079"/>
        <x:v>1</x:v>
      </x:c>
      <x:c r="K11164" s="53">
        <x:f t="shared" si="2080"/>
        <x:v>20</x:v>
      </x:c>
      <x:c r="L11164" s="53">
        <x:f t="shared" si="2081"/>
        <x:v>38</x:v>
      </x:c>
      <x:c r="M11164" s="54">
        <x:f t="shared" si="2082"/>
        <x:v>8917.9230445769299</x:v>
      </x:c>
      <x:c r="N11164" s="54">
        <x:f t="shared" si="2083"/>
        <x:v>5.6930021142895351</x:v>
      </x:c>
      <x:c r="O11164" s="55">
        <x:f t="shared" si="2084"/>
        <x:v>205694</x:v>
      </x:c>
      <x:c r="P11164" s="55">
        <x:f t="shared" si="2085"/>
        <x:v>33000</x:v>
      </x:c>
      <x:c r="Q11164" s="55">
        <x:f t="shared" si="2086"/>
        <x:v>167325.05285723836</x:v>
      </x:c>
      <x:c r="R11164" s="55">
        <x:f t="shared" si="2087"/>
        <x:v>-14631.052857238363</x:v>
      </x:c>
      <x:c r="S11164" s="1" t="str">
        <x:f t="shared" si="2088"/>
        <x:v>NO</x:v>
      </x:c>
      <x:c r="T11164" s="1">
        <x:f t="shared" si="2089"/>
        <x:v>-9.9999999999999997E+98</x:v>
      </x:c>
    </x:row>
    <x:row r="11165">
      <x:c r="A11165" s="1"/>
      <x:c r="B11165" s="1"/>
      <x:c r="C11165" s="1"/>
      <x:c r="D11165" s="1"/>
      <x:c r="E11165" s="1"/>
      <x:c r="F11165" s="1"/>
      <x:c r="G11165" s="1"/>
      <x:c r="H11165" s="1"/>
      <x:c r="I11165" s="53">
        <x:f t="shared" si="2078"/>
        <x:v>17</x:v>
      </x:c>
      <x:c r="J11165" s="53">
        <x:f t="shared" si="2079"/>
        <x:v>1</x:v>
      </x:c>
      <x:c r="K11165" s="53">
        <x:f t="shared" si="2080"/>
        <x:v>21</x:v>
      </x:c>
      <x:c r="L11165" s="53">
        <x:f t="shared" si="2081"/>
        <x:v>39</x:v>
      </x:c>
      <x:c r="M11165" s="54">
        <x:f t="shared" si="2082"/>
        <x:v>8990.7587848033727</x:v>
      </x:c>
      <x:c r="N11165" s="54">
        <x:f t="shared" si="2083"/>
        <x:v>5.7435824894467862</x:v>
      </x:c>
      <x:c r="O11165" s="55">
        <x:f t="shared" si="2084"/>
        <x:v>208394</x:v>
      </x:c>
      <x:c r="P11165" s="55">
        <x:f t="shared" si="2085"/>
        <x:v>33880</x:v>
      </x:c>
      <x:c r="Q11165" s="55">
        <x:f t="shared" si="2086"/>
        <x:v>168589.56223616967</x:v>
      </x:c>
      <x:c r="R11165" s="55">
        <x:f t="shared" si="2087"/>
        <x:v>-14075.562236169673</x:v>
      </x:c>
      <x:c r="S11165" s="1" t="str">
        <x:f t="shared" si="2088"/>
        <x:v>NO</x:v>
      </x:c>
      <x:c r="T11165" s="1">
        <x:f t="shared" si="2089"/>
        <x:v>-9.9999999999999997E+98</x:v>
      </x:c>
    </x:row>
    <x:row r="11166">
      <x:c r="A11166" s="1"/>
      <x:c r="B11166" s="1"/>
      <x:c r="C11166" s="1"/>
      <x:c r="D11166" s="1"/>
      <x:c r="E11166" s="1"/>
      <x:c r="F11166" s="1"/>
      <x:c r="G11166" s="1"/>
      <x:c r="H11166" s="1"/>
      <x:c r="I11166" s="53">
        <x:f t="shared" si="2078"/>
        <x:v>17</x:v>
      </x:c>
      <x:c r="J11166" s="53">
        <x:f t="shared" si="2079"/>
        <x:v>1</x:v>
      </x:c>
      <x:c r="K11166" s="53">
        <x:f t="shared" si="2080"/>
        <x:v>22</x:v>
      </x:c>
      <x:c r="L11166" s="53">
        <x:f t="shared" si="2081"/>
        <x:v>40</x:v>
      </x:c>
      <x:c r="M11166" s="54">
        <x:f t="shared" si="2082"/>
        <x:v>9065.2351320497692</x:v>
      </x:c>
      <x:c r="N11166" s="54">
        <x:f t="shared" si="2083"/>
        <x:v>5.7953021750345624</x:v>
      </x:c>
      <x:c r="O11166" s="55">
        <x:f t="shared" si="2084"/>
        <x:v>211094</x:v>
      </x:c>
      <x:c r="P11166" s="55">
        <x:f t="shared" si="2085"/>
        <x:v>34760</x:v>
      </x:c>
      <x:c r="Q11166" s="55">
        <x:f t="shared" si="2086"/>
        <x:v>169882.55437586404</x:v>
      </x:c>
      <x:c r="R11166" s="55">
        <x:f t="shared" si="2087"/>
        <x:v>-13548.554375864042</x:v>
      </x:c>
      <x:c r="S11166" s="1" t="str">
        <x:f t="shared" si="2088"/>
        <x:v>NO</x:v>
      </x:c>
      <x:c r="T11166" s="1">
        <x:f t="shared" si="2089"/>
        <x:v>-9.9999999999999997E+98</x:v>
      </x:c>
    </x:row>
    <x:row r="11167">
      <x:c r="A11167" s="1"/>
      <x:c r="B11167" s="1"/>
      <x:c r="C11167" s="1"/>
      <x:c r="D11167" s="1"/>
      <x:c r="E11167" s="1"/>
      <x:c r="F11167" s="1"/>
      <x:c r="G11167" s="1"/>
      <x:c r="H11167" s="1"/>
      <x:c r="I11167" s="53">
        <x:f t="shared" si="2078"/>
        <x:v>17</x:v>
      </x:c>
      <x:c r="J11167" s="53">
        <x:f t="shared" si="2079"/>
        <x:v>1</x:v>
      </x:c>
      <x:c r="K11167" s="53">
        <x:f t="shared" si="2080"/>
        <x:v>23</x:v>
      </x:c>
      <x:c r="L11167" s="53">
        <x:f t="shared" si="2081"/>
        <x:v>41</x:v>
      </x:c>
      <x:c r="M11167" s="54">
        <x:f t="shared" si="2082"/>
        <x:v>9141.3817209072058</x:v>
      </x:c>
      <x:c r="N11167" s="54">
        <x:f t="shared" si="2083"/>
        <x:v>5.8481817506300038</x:v>
      </x:c>
      <x:c r="O11167" s="55">
        <x:f t="shared" si="2084"/>
        <x:v>213794</x:v>
      </x:c>
      <x:c r="P11167" s="55">
        <x:f t="shared" si="2085"/>
        <x:v>35640</x:v>
      </x:c>
      <x:c r="Q11167" s="55">
        <x:f t="shared" si="2086"/>
        <x:v>171204.5437657501</x:v>
      </x:c>
      <x:c r="R11167" s="55">
        <x:f t="shared" si="2087"/>
        <x:v>-13050.543765750102</x:v>
      </x:c>
      <x:c r="S11167" s="1" t="str">
        <x:f t="shared" si="2088"/>
        <x:v>NO</x:v>
      </x:c>
      <x:c r="T11167" s="1">
        <x:f t="shared" si="2089"/>
        <x:v>-9.9999999999999997E+98</x:v>
      </x:c>
    </x:row>
    <x:row r="11168">
      <x:c r="A11168" s="1"/>
      <x:c r="B11168" s="1"/>
      <x:c r="C11168" s="1"/>
      <x:c r="D11168" s="1"/>
      <x:c r="E11168" s="1"/>
      <x:c r="F11168" s="1"/>
      <x:c r="G11168" s="1"/>
      <x:c r="H11168" s="1"/>
      <x:c r="I11168" s="53">
        <x:f t="shared" si="2078"/>
        <x:v>17</x:v>
      </x:c>
      <x:c r="J11168" s="53">
        <x:f t="shared" si="2079"/>
        <x:v>1</x:v>
      </x:c>
      <x:c r="K11168" s="53">
        <x:f t="shared" si="2080"/>
        <x:v>24</x:v>
      </x:c>
      <x:c r="L11168" s="53">
        <x:f t="shared" si="2081"/>
        <x:v>42</x:v>
      </x:c>
      <x:c r="M11168" s="54">
        <x:f t="shared" si="2082"/>
        <x:v>9219.228670486702</x:v>
      </x:c>
      <x:c r="N11168" s="54">
        <x:f t="shared" si="2083"/>
        <x:v>5.9022421322824323</x:v>
      </x:c>
      <x:c r="O11168" s="55">
        <x:f t="shared" si="2084"/>
        <x:v>216494</x:v>
      </x:c>
      <x:c r="P11168" s="55">
        <x:f t="shared" si="2085"/>
        <x:v>36520</x:v>
      </x:c>
      <x:c r="Q11168" s="55">
        <x:f t="shared" si="2086"/>
        <x:v>172556.05330706079</x:v>
      </x:c>
      <x:c r="R11168" s="55">
        <x:f t="shared" si="2087"/>
        <x:v>-12582.053307060793</x:v>
      </x:c>
      <x:c r="S11168" s="1" t="str">
        <x:f t="shared" si="2088"/>
        <x:v>NO</x:v>
      </x:c>
      <x:c r="T11168" s="1">
        <x:f t="shared" si="2089"/>
        <x:v>-9.9999999999999997E+98</x:v>
      </x:c>
    </x:row>
    <x:row r="11169">
      <x:c r="A11169" s="1"/>
      <x:c r="B11169" s="1"/>
      <x:c r="C11169" s="1"/>
      <x:c r="D11169" s="1"/>
      <x:c r="E11169" s="1"/>
      <x:c r="F11169" s="1"/>
      <x:c r="G11169" s="1"/>
      <x:c r="H11169" s="1"/>
      <x:c r="I11169" s="53">
        <x:f t="shared" si="2078"/>
        <x:v>17</x:v>
      </x:c>
      <x:c r="J11169" s="53">
        <x:f t="shared" si="2079"/>
        <x:v>1</x:v>
      </x:c>
      <x:c r="K11169" s="53">
        <x:f t="shared" si="2080"/>
        <x:v>25</x:v>
      </x:c>
      <x:c r="L11169" s="53">
        <x:f t="shared" si="2081"/>
        <x:v>43</x:v>
      </x:c>
      <x:c r="M11169" s="54">
        <x:f t="shared" si="2082"/>
        <x:v>9298.806591901799</x:v>
      </x:c>
      <x:c r="N11169" s="54">
        <x:f t="shared" si="2083"/>
        <x:v>5.9575045777095825</x:v>
      </x:c>
      <x:c r="O11169" s="55">
        <x:f t="shared" si="2084"/>
        <x:v>219194</x:v>
      </x:c>
      <x:c r="P11169" s="55">
        <x:f t="shared" si="2085"/>
        <x:v>37400</x:v>
      </x:c>
      <x:c r="Q11169" s="55">
        <x:f t="shared" si="2086"/>
        <x:v>173937.61444273958</x:v>
      </x:c>
      <x:c r="R11169" s="55">
        <x:f t="shared" si="2087"/>
        <x:v>-12143.614442739577</x:v>
      </x:c>
      <x:c r="S11169" s="1" t="str">
        <x:f t="shared" si="2088"/>
        <x:v>NO</x:v>
      </x:c>
      <x:c r="T11169" s="1">
        <x:f t="shared" si="2089"/>
        <x:v>-9.9999999999999997E+98</x:v>
      </x:c>
    </x:row>
    <x:row r="11170">
      <x:c r="A11170" s="1"/>
      <x:c r="B11170" s="1"/>
      <x:c r="C11170" s="1"/>
      <x:c r="D11170" s="1"/>
      <x:c r="E11170" s="1"/>
      <x:c r="F11170" s="1"/>
      <x:c r="G11170" s="1"/>
      <x:c r="H11170" s="1"/>
      <x:c r="I11170" s="53">
        <x:f t="shared" si="2078"/>
        <x:v>17</x:v>
      </x:c>
      <x:c r="J11170" s="53">
        <x:f t="shared" si="2079"/>
        <x:v>1</x:v>
      </x:c>
      <x:c r="K11170" s="53">
        <x:f t="shared" si="2080"/>
        <x:v>26</x:v>
      </x:c>
      <x:c r="L11170" s="53">
        <x:f t="shared" si="2081"/>
        <x:v>44</x:v>
      </x:c>
      <x:c r="M11170" s="54">
        <x:f t="shared" si="2082"/>
        <x:v>9380.1465958625176</x:v>
      </x:c>
      <x:c r="N11170" s="54">
        <x:f t="shared" si="2083"/>
        <x:v>6.0139906915711929</x:v>
      </x:c>
      <x:c r="O11170" s="55">
        <x:f t="shared" si="2084"/>
        <x:v>221894</x:v>
      </x:c>
      <x:c r="P11170" s="55">
        <x:f t="shared" si="2085"/>
        <x:v>38280</x:v>
      </x:c>
      <x:c r="Q11170" s="55">
        <x:f t="shared" si="2086"/>
        <x:v>175349.76728927981</x:v>
      </x:c>
      <x:c r="R11170" s="55">
        <x:f t="shared" si="2087"/>
        <x:v>-11735.767289279815</x:v>
      </x:c>
      <x:c r="S11170" s="1" t="str">
        <x:f t="shared" si="2088"/>
        <x:v>NO</x:v>
      </x:c>
      <x:c r="T11170" s="1">
        <x:f t="shared" si="2089"/>
        <x:v>-9.9999999999999997E+98</x:v>
      </x:c>
    </x:row>
    <x:row r="11171">
      <x:c r="A11171" s="1"/>
      <x:c r="B11171" s="1"/>
      <x:c r="C11171" s="1"/>
      <x:c r="D11171" s="1"/>
      <x:c r="E11171" s="1"/>
      <x:c r="F11171" s="1"/>
      <x:c r="G11171" s="1"/>
      <x:c r="H11171" s="1"/>
      <x:c r="I11171" s="53">
        <x:f t="shared" si="2078"/>
        <x:v>17</x:v>
      </x:c>
      <x:c r="J11171" s="53">
        <x:f t="shared" si="2079"/>
        <x:v>1</x:v>
      </x:c>
      <x:c r="K11171" s="53">
        <x:f t="shared" si="2080"/>
        <x:v>27</x:v>
      </x:c>
      <x:c r="L11171" s="53">
        <x:f t="shared" si="2081"/>
        <x:v>45</x:v>
      </x:c>
      <x:c r="M11171" s="54">
        <x:f t="shared" si="2082"/>
        <x:v>9463.2803003822737</x:v>
      </x:c>
      <x:c r="N11171" s="54">
        <x:f t="shared" si="2083"/>
        <x:v>6.0717224308210236</x:v>
      </x:c>
      <x:c r="O11171" s="55">
        <x:f t="shared" si="2084"/>
        <x:v>224594</x:v>
      </x:c>
      <x:c r="P11171" s="55">
        <x:f t="shared" si="2085"/>
        <x:v>39160</x:v>
      </x:c>
      <x:c r="Q11171" s="55">
        <x:f t="shared" si="2086"/>
        <x:v>176793.06077052557</x:v>
      </x:c>
      <x:c r="R11171" s="55">
        <x:f t="shared" si="2087"/>
        <x:v>-11359.060770525568</x:v>
      </x:c>
      <x:c r="S11171" s="1" t="str">
        <x:f t="shared" si="2088"/>
        <x:v>NO</x:v>
      </x:c>
      <x:c r="T11171" s="1">
        <x:f t="shared" si="2089"/>
        <x:v>-9.9999999999999997E+98</x:v>
      </x:c>
    </x:row>
    <x:row r="11172">
      <x:c r="A11172" s="1"/>
      <x:c r="B11172" s="1"/>
      <x:c r="C11172" s="1"/>
      <x:c r="D11172" s="1"/>
      <x:c r="E11172" s="1"/>
      <x:c r="F11172" s="1"/>
      <x:c r="G11172" s="1"/>
      <x:c r="H11172" s="1"/>
      <x:c r="I11172" s="53">
        <x:f t="shared" si="2078"/>
        <x:v>17</x:v>
      </x:c>
      <x:c r="J11172" s="53">
        <x:f t="shared" si="2079"/>
        <x:v>1</x:v>
      </x:c>
      <x:c r="K11172" s="53">
        <x:f t="shared" si="2080"/>
        <x:v>28</x:v>
      </x:c>
      <x:c r="L11172" s="53">
        <x:f t="shared" si="2081"/>
        <x:v>46</x:v>
      </x:c>
      <x:c r="M11172" s="54">
        <x:f t="shared" si="2082"/>
        <x:v>9548.2398385994275</x:v>
      </x:c>
      <x:c r="N11172" s="54">
        <x:f t="shared" si="2083"/>
        <x:v>6.1307221101384917</x:v>
      </x:c>
      <x:c r="O11172" s="55">
        <x:f t="shared" si="2084"/>
        <x:v>227294</x:v>
      </x:c>
      <x:c r="P11172" s="55">
        <x:f t="shared" si="2085"/>
        <x:v>40040</x:v>
      </x:c>
      <x:c r="Q11172" s="55">
        <x:f t="shared" si="2086"/>
        <x:v>178268.05275346228</x:v>
      </x:c>
      <x:c r="R11172" s="55">
        <x:f t="shared" si="2087"/>
        <x:v>-11014.052753462282</x:v>
      </x:c>
      <x:c r="S11172" s="1" t="str">
        <x:f t="shared" si="2088"/>
        <x:v>NO</x:v>
      </x:c>
      <x:c r="T11172" s="1">
        <x:f t="shared" si="2089"/>
        <x:v>-9.9999999999999997E+98</x:v>
      </x:c>
    </x:row>
    <x:row r="11173">
      <x:c r="A11173" s="1"/>
      <x:c r="B11173" s="1"/>
      <x:c r="C11173" s="1"/>
      <x:c r="D11173" s="1"/>
      <x:c r="E11173" s="1"/>
      <x:c r="F11173" s="1"/>
      <x:c r="G11173" s="1"/>
      <x:c r="H11173" s="1"/>
      <x:c r="I11173" s="53">
        <x:f t="shared" si="2078"/>
        <x:v>17</x:v>
      </x:c>
      <x:c r="J11173" s="53">
        <x:f t="shared" si="2079"/>
        <x:v>1</x:v>
      </x:c>
      <x:c r="K11173" s="53">
        <x:f t="shared" si="2080"/>
        <x:v>29</x:v>
      </x:c>
      <x:c r="L11173" s="53">
        <x:f t="shared" si="2081"/>
        <x:v>47</x:v>
      </x:c>
      <x:c r="M11173" s="54">
        <x:f t="shared" si="2082"/>
        <x:v>9635.0578667150821</x:v>
      </x:c>
      <x:c r="N11173" s="54">
        <x:f t="shared" si="2083"/>
        <x:v>6.1910124074410291</x:v>
      </x:c>
      <x:c r="O11173" s="55">
        <x:f t="shared" si="2084"/>
        <x:v>229994</x:v>
      </x:c>
      <x:c r="P11173" s="55">
        <x:f t="shared" si="2085"/>
        <x:v>40920</x:v>
      </x:c>
      <x:c r="Q11173" s="55">
        <x:f t="shared" si="2086"/>
        <x:v>179775.31018602572</x:v>
      </x:c>
      <x:c r="R11173" s="55">
        <x:f t="shared" si="2087"/>
        <x:v>-10701.310186025716</x:v>
      </x:c>
      <x:c r="S11173" s="1" t="str">
        <x:f t="shared" si="2088"/>
        <x:v>NO</x:v>
      </x:c>
      <x:c r="T11173" s="1">
        <x:f t="shared" si="2089"/>
        <x:v>-9.9999999999999997E+98</x:v>
      </x:c>
    </x:row>
    <x:row r="11174">
      <x:c r="A11174" s="1"/>
      <x:c r="B11174" s="1"/>
      <x:c r="C11174" s="1"/>
      <x:c r="D11174" s="1"/>
      <x:c r="E11174" s="1"/>
      <x:c r="F11174" s="1"/>
      <x:c r="G11174" s="1"/>
      <x:c r="H11174" s="1"/>
      <x:c r="I11174" s="53">
        <x:f t="shared" si="2078"/>
        <x:v>17</x:v>
      </x:c>
      <x:c r="J11174" s="53">
        <x:f t="shared" si="2079"/>
        <x:v>1</x:v>
      </x:c>
      <x:c r="K11174" s="53">
        <x:f t="shared" si="2080"/>
        <x:v>30</x:v>
      </x:c>
      <x:c r="L11174" s="53">
        <x:f t="shared" si="2081"/>
        <x:v>48</x:v>
      </x:c>
      <x:c r="M11174" s="54">
        <x:f t="shared" si="2082"/>
        <x:v>9723.7675720488514</x:v>
      </x:c>
      <x:c r="N11174" s="54">
        <x:f t="shared" si="2083"/>
        <x:v>6.2526163694783694</x:v>
      </x:c>
      <x:c r="O11174" s="55">
        <x:f t="shared" si="2084"/>
        <x:v>232694</x:v>
      </x:c>
      <x:c r="P11174" s="55">
        <x:f t="shared" si="2085"/>
        <x:v>41800</x:v>
      </x:c>
      <x:c r="Q11174" s="55">
        <x:f t="shared" si="2086"/>
        <x:v>181315.40923695921</x:v>
      </x:c>
      <x:c r="R11174" s="55">
        <x:f t="shared" si="2087"/>
        <x:v>-10421.409236959211</x:v>
      </x:c>
      <x:c r="S11174" s="1" t="str">
        <x:f t="shared" si="2088"/>
        <x:v>NO</x:v>
      </x:c>
      <x:c r="T11174" s="1">
        <x:f t="shared" si="2089"/>
        <x:v>-9.9999999999999997E+98</x:v>
      </x:c>
    </x:row>
    <x:row r="11175">
      <x:c r="A11175" s="1"/>
      <x:c r="B11175" s="1"/>
      <x:c r="C11175" s="1"/>
      <x:c r="D11175" s="1"/>
      <x:c r="E11175" s="1"/>
      <x:c r="F11175" s="1"/>
      <x:c r="G11175" s="1"/>
      <x:c r="H11175" s="1"/>
      <x:c r="I11175" s="53">
        <x:f t="shared" si="2078"/>
        <x:v>17</x:v>
      </x:c>
      <x:c r="J11175" s="53">
        <x:f t="shared" si="2079"/>
        <x:v>2</x:v>
      </x:c>
      <x:c r="K11175" s="53">
        <x:f t="shared" si="2080"/>
        <x:v>0</x:v>
      </x:c>
      <x:c r="L11175" s="53">
        <x:f t="shared" si="2081"/>
        <x:v>19</x:v>
      </x:c>
      <x:c r="M11175" s="54">
        <x:f t="shared" si="2082"/>
        <x:v>7796.3770360392036</x:v>
      </x:c>
      <x:c r="N11175" s="54">
        <x:f t="shared" si="2083"/>
        <x:v>4.9141507194716691</x:v>
      </x:c>
      <x:c r="O11175" s="55">
        <x:f t="shared" si="2084"/>
        <x:v>153788</x:v>
      </x:c>
      <x:c r="P11175" s="55">
        <x:f t="shared" si="2085"/>
        <x:v>15840</x:v>
      </x:c>
      <x:c r="Q11175" s="55">
        <x:f t="shared" si="2086"/>
        <x:v>147853.76798679173</x:v>
      </x:c>
      <x:c r="R11175" s="55">
        <x:f t="shared" si="2087"/>
        <x:v>-29905.767986791732</x:v>
      </x:c>
      <x:c r="S11175" s="1" t="str">
        <x:f t="shared" si="2088"/>
        <x:v>NO</x:v>
      </x:c>
      <x:c r="T11175" s="1">
        <x:f t="shared" si="2089"/>
        <x:v>-9.9999999999999997E+98</x:v>
      </x:c>
    </x:row>
    <x:row r="11176">
      <x:c r="A11176" s="1"/>
      <x:c r="B11176" s="1"/>
      <x:c r="C11176" s="1"/>
      <x:c r="D11176" s="1"/>
      <x:c r="E11176" s="1"/>
      <x:c r="F11176" s="1"/>
      <x:c r="G11176" s="1"/>
      <x:c r="H11176" s="1"/>
      <x:c r="I11176" s="53">
        <x:f t="shared" si="2078"/>
        <x:v>17</x:v>
      </x:c>
      <x:c r="J11176" s="53">
        <x:f t="shared" si="2079"/>
        <x:v>2</x:v>
      </x:c>
      <x:c r="K11176" s="53">
        <x:f t="shared" si="2080"/>
        <x:v>1</x:v>
      </x:c>
      <x:c r="L11176" s="53">
        <x:f t="shared" si="2081"/>
        <x:v>20</x:v>
      </x:c>
      <x:c r="M11176" s="54">
        <x:f t="shared" si="2082"/>
        <x:v>7841.9395360392036</x:v>
      </x:c>
      <x:c r="N11176" s="54">
        <x:f t="shared" si="2083"/>
        <x:v>4.9457913444716688</x:v>
      </x:c>
      <x:c r="O11176" s="55">
        <x:f t="shared" si="2084"/>
        <x:v>156488</x:v>
      </x:c>
      <x:c r="P11176" s="55">
        <x:f t="shared" si="2085"/>
        <x:v>16720</x:v>
      </x:c>
      <x:c r="Q11176" s="55">
        <x:f t="shared" si="2086"/>
        <x:v>148644.78361179173</x:v>
      </x:c>
      <x:c r="R11176" s="55">
        <x:f t="shared" si="2087"/>
        <x:v>-28876.783611791732</x:v>
      </x:c>
      <x:c r="S11176" s="1" t="str">
        <x:f t="shared" si="2088"/>
        <x:v>NO</x:v>
      </x:c>
      <x:c r="T11176" s="1">
        <x:f t="shared" si="2089"/>
        <x:v>-9.9999999999999997E+98</x:v>
      </x:c>
    </x:row>
    <x:row r="11177">
      <x:c r="A11177" s="1"/>
      <x:c r="B11177" s="1"/>
      <x:c r="C11177" s="1"/>
      <x:c r="D11177" s="1"/>
      <x:c r="E11177" s="1"/>
      <x:c r="F11177" s="1"/>
      <x:c r="G11177" s="1"/>
      <x:c r="H11177" s="1"/>
      <x:c r="I11177" s="53">
        <x:f t="shared" si="2078"/>
        <x:v>17</x:v>
      </x:c>
      <x:c r="J11177" s="53">
        <x:f t="shared" si="2079"/>
        <x:v>2</x:v>
      </x:c>
      <x:c r="K11177" s="53">
        <x:f t="shared" si="2080"/>
        <x:v>2</x:v>
      </x:c>
      <x:c r="L11177" s="53">
        <x:f t="shared" si="2081"/>
        <x:v>21</x:v>
      </x:c>
      <x:c r="M11177" s="54">
        <x:f t="shared" si="2082"/>
        <x:v>7888.641098539204</x:v>
      </x:c>
      <x:c r="N11177" s="54">
        <x:f t="shared" si="2083"/>
        <x:v>4.9782229850966697</x:v>
      </x:c>
      <x:c r="O11177" s="55">
        <x:f t="shared" si="2084"/>
        <x:v>159188</x:v>
      </x:c>
      <x:c r="P11177" s="55">
        <x:f t="shared" si="2085"/>
        <x:v>17600</x:v>
      </x:c>
      <x:c r="Q11177" s="55">
        <x:f t="shared" si="2086"/>
        <x:v>149455.57462741673</x:v>
      </x:c>
      <x:c r="R11177" s="55">
        <x:f t="shared" si="2087"/>
        <x:v>-27867.574627416732</x:v>
      </x:c>
      <x:c r="S11177" s="1" t="str">
        <x:f t="shared" si="2088"/>
        <x:v>NO</x:v>
      </x:c>
      <x:c r="T11177" s="1">
        <x:f t="shared" si="2089"/>
        <x:v>-9.9999999999999997E+98</x:v>
      </x:c>
    </x:row>
    <x:row r="11178">
      <x:c r="A11178" s="1"/>
      <x:c r="B11178" s="1"/>
      <x:c r="C11178" s="1"/>
      <x:c r="D11178" s="1"/>
      <x:c r="E11178" s="1"/>
      <x:c r="F11178" s="1"/>
      <x:c r="G11178" s="1"/>
      <x:c r="H11178" s="1"/>
      <x:c r="I11178" s="53">
        <x:f t="shared" si="2078"/>
        <x:v>17</x:v>
      </x:c>
      <x:c r="J11178" s="53">
        <x:f t="shared" si="2079"/>
        <x:v>2</x:v>
      </x:c>
      <x:c r="K11178" s="53">
        <x:f t="shared" si="2080"/>
        <x:v>3</x:v>
      </x:c>
      <x:c r="L11178" s="53">
        <x:f t="shared" si="2081"/>
        <x:v>22</x:v>
      </x:c>
      <x:c r="M11178" s="54">
        <x:f t="shared" si="2082"/>
        <x:v>7936.5030809610789</x:v>
      </x:c>
      <x:c r="N11178" s="54">
        <x:f t="shared" si="2083"/>
        <x:v>5.0114604728896381</x:v>
      </x:c>
      <x:c r="O11178" s="55">
        <x:f t="shared" si="2084"/>
        <x:v>161888</x:v>
      </x:c>
      <x:c r="P11178" s="55">
        <x:f t="shared" si="2085"/>
        <x:v>18480</x:v>
      </x:c>
      <x:c r="Q11178" s="55">
        <x:f t="shared" si="2086"/>
        <x:v>150286.51182224095</x:v>
      </x:c>
      <x:c r="R11178" s="55">
        <x:f t="shared" si="2087"/>
        <x:v>-26878.511822240951</x:v>
      </x:c>
      <x:c r="S11178" s="1" t="str">
        <x:f t="shared" si="2088"/>
        <x:v>NO</x:v>
      </x:c>
      <x:c r="T11178" s="1">
        <x:f t="shared" si="2089"/>
        <x:v>-9.9999999999999997E+98</x:v>
      </x:c>
    </x:row>
    <x:row r="11179">
      <x:c r="A11179" s="1"/>
      <x:c r="B11179" s="1"/>
      <x:c r="C11179" s="1"/>
      <x:c r="D11179" s="1"/>
      <x:c r="E11179" s="1"/>
      <x:c r="F11179" s="1"/>
      <x:c r="G11179" s="1"/>
      <x:c r="H11179" s="1"/>
      <x:c r="I11179" s="53">
        <x:f t="shared" si="2078"/>
        <x:v>17</x:v>
      </x:c>
      <x:c r="J11179" s="53">
        <x:f t="shared" si="2079"/>
        <x:v>2</x:v>
      </x:c>
      <x:c r="K11179" s="53">
        <x:f t="shared" si="2080"/>
        <x:v>4</x:v>
      </x:c>
      <x:c r="L11179" s="53">
        <x:f t="shared" si="2081"/>
        <x:v>23</x:v>
      </x:c>
      <x:c r="M11179" s="54">
        <x:f t="shared" si="2082"/>
        <x:v>7985.5471966837349</x:v>
      </x:c>
      <x:c r="N11179" s="54">
        <x:f t="shared" si="2083"/>
        <x:v>5.0455188865859268</x:v>
      </x:c>
      <x:c r="O11179" s="55">
        <x:f t="shared" si="2084"/>
        <x:v>164588</x:v>
      </x:c>
      <x:c r="P11179" s="55">
        <x:f t="shared" si="2085"/>
        <x:v>19360</x:v>
      </x:c>
      <x:c r="Q11179" s="55">
        <x:f t="shared" si="2086"/>
        <x:v>151137.97216464818</x:v>
      </x:c>
      <x:c r="R11179" s="55">
        <x:f t="shared" si="2087"/>
        <x:v>-25909.972164648178</x:v>
      </x:c>
      <x:c r="S11179" s="1" t="str">
        <x:f t="shared" si="2088"/>
        <x:v>NO</x:v>
      </x:c>
      <x:c r="T11179" s="1">
        <x:f t="shared" si="2089"/>
        <x:v>-9.9999999999999997E+98</x:v>
      </x:c>
    </x:row>
    <x:row r="11180">
      <x:c r="A11180" s="1"/>
      <x:c r="B11180" s="1"/>
      <x:c r="C11180" s="1"/>
      <x:c r="D11180" s="1"/>
      <x:c r="E11180" s="1"/>
      <x:c r="F11180" s="1"/>
      <x:c r="G11180" s="1"/>
      <x:c r="H11180" s="1"/>
      <x:c r="I11180" s="53">
        <x:f t="shared" si="2078"/>
        <x:v>17</x:v>
      </x:c>
      <x:c r="J11180" s="53">
        <x:f t="shared" si="2079"/>
        <x:v>2</x:v>
      </x:c>
      <x:c r="K11180" s="53">
        <x:f t="shared" si="2080"/>
        <x:v>5</x:v>
      </x:c>
      <x:c r="L11180" s="53">
        <x:f t="shared" si="2081"/>
        <x:v>24</x:v>
      </x:c>
      <x:c r="M11180" s="54">
        <x:f t="shared" si="2082"/>
        <x:v>8035.7955206049382</x:v>
      </x:c>
      <x:c r="N11180" s="54">
        <x:f t="shared" si="2083"/>
        <x:v>5.0804135559756514</x:v>
      </x:c>
      <x:c r="O11180" s="55">
        <x:f t="shared" si="2084"/>
        <x:v>167288</x:v>
      </x:c>
      <x:c r="P11180" s="55">
        <x:f t="shared" si="2085"/>
        <x:v>20240</x:v>
      </x:c>
      <x:c r="Q11180" s="55">
        <x:f t="shared" si="2086"/>
        <x:v>152010.3388993913</x:v>
      </x:c>
      <x:c r="R11180" s="55">
        <x:f t="shared" si="2087"/>
        <x:v>-24962.338899391296</x:v>
      </x:c>
      <x:c r="S11180" s="1" t="str">
        <x:f t="shared" si="2088"/>
        <x:v>NO</x:v>
      </x:c>
      <x:c r="T11180" s="1">
        <x:f t="shared" si="2089"/>
        <x:v>-9.9999999999999997E+98</x:v>
      </x:c>
    </x:row>
    <x:row r="11181">
      <x:c r="A11181" s="1"/>
      <x:c r="B11181" s="1"/>
      <x:c r="C11181" s="1"/>
      <x:c r="D11181" s="1"/>
      <x:c r="E11181" s="1"/>
      <x:c r="F11181" s="1"/>
      <x:c r="G11181" s="1"/>
      <x:c r="H11181" s="1"/>
      <x:c r="I11181" s="53">
        <x:f t="shared" si="2078"/>
        <x:v>17</x:v>
      </x:c>
      <x:c r="J11181" s="53">
        <x:f t="shared" si="2079"/>
        <x:v>2</x:v>
      </x:c>
      <x:c r="K11181" s="53">
        <x:f t="shared" si="2080"/>
        <x:v>6</x:v>
      </x:c>
      <x:c r="L11181" s="53">
        <x:f t="shared" si="2081"/>
        <x:v>25</x:v>
      </x:c>
      <x:c r="M11181" s="54">
        <x:f t="shared" si="2082"/>
        <x:v>8087.2704947865714</x:v>
      </x:c>
      <x:c r="N11181" s="54">
        <x:f t="shared" si="2083"/>
        <x:v>5.1161600658240083</x:v>
      </x:c>
      <x:c r="O11181" s="55">
        <x:f t="shared" si="2084"/>
        <x:v>169988</x:v>
      </x:c>
      <x:c r="P11181" s="55">
        <x:f t="shared" si="2085"/>
        <x:v>21120</x:v>
      </x:c>
      <x:c r="Q11181" s="55">
        <x:f t="shared" si="2086"/>
        <x:v>152904.00164560019</x:v>
      </x:c>
      <x:c r="R11181" s="55">
        <x:f t="shared" si="2087"/>
        <x:v>-24036.00164560019</x:v>
      </x:c>
      <x:c r="S11181" s="1" t="str">
        <x:f t="shared" si="2088"/>
        <x:v>NO</x:v>
      </x:c>
      <x:c r="T11181" s="1">
        <x:f t="shared" si="2089"/>
        <x:v>-9.9999999999999997E+98</x:v>
      </x:c>
    </x:row>
    <x:row r="11182">
      <x:c r="A11182" s="1"/>
      <x:c r="B11182" s="1"/>
      <x:c r="C11182" s="1"/>
      <x:c r="D11182" s="1"/>
      <x:c r="E11182" s="1"/>
      <x:c r="F11182" s="1"/>
      <x:c r="G11182" s="1"/>
      <x:c r="H11182" s="1"/>
      <x:c r="I11182" s="53" t="n">
        <x:f t="shared" ref="I11182:I11245" si="2090">INT((ROW()-ROW($I$46))/((CARROT_CAP+1)*(MESCLUN_CAP+1)))</x:f>
        <x:v>17</x:v>
      </x:c>
      <x:c r="J11182" s="53" t="n">
        <x:f t="shared" ref="J11182:J11245" si="2091">MOD(INT((ROW()-ROW($I$46))/(MESCLUN_CAP+1)),CARROT_CAP+1)</x:f>
        <x:v>2</x:v>
      </x:c>
      <x:c r="K11182" s="53" t="n">
        <x:f t="shared" ref="K11182:K11245" si="2092">MOD(ROW()-ROW($I$46),MESCLUN_CAP+1)</x:f>
        <x:v>7</x:v>
      </x:c>
      <x:c r="L11182" s="53" t="n">
        <x:f t="shared" ref="L11182:L11245" si="2093">SUM(I11182:K11182)</x:f>
        <x:v>26</x:v>
      </x:c>
      <x:c r="M11182" s="54" t="n">
        <x:f t="shared" ref="M11182:M11245" si="2094">I11182*TOMATO_HOURS*WEEKS*(1+TOMATO_DIM)^I11182+J11182*CARROT_HOURS*WEEKS*(1+CARROT_DIM)^J11182+K11182*MESCLUN_HOURS*WEEKS*(1+MESCLUN_DIM)^K11182</x:f>
        <x:v>8139.994934184535</x:v>
      </x:c>
      <x:c r="N11182" s="54" t="n">
        <x:f t="shared" ref="N11182:N11245" si="2095">MAX(M11182-FARMER_HOURS,0)/TEMP_HOURS_PER_WORKER</x:f>
        <x:v>5.152774259850371</x:v>
      </x:c>
      <x:c r="O11182" s="55" t="n">
        <x:f t="shared" ref="O11182:O11245" si="2096">I11182*TOMATO_PRICE+J11182*CARROT_PRICE+K11182*MESCLUN_PRICE</x:f>
        <x:v>172688</x:v>
      </x:c>
      <x:c r="P11182" s="55" t="n">
        <x:f t="shared" ref="P11182:P11245" si="2097">I11182*TOMATO_FERTILIZER+J11182*CARROT_FERTILIZER+K11182*MESCLUN_FERTILIZER</x:f>
        <x:v>22000</x:v>
      </x:c>
      <x:c r="Q11182" s="55" t="n">
        <x:f t="shared" ref="Q11182:Q11245" si="2098">MIN(M11182,FARMER_HOURS)*FARMER_RATE+MAX(M11182-FARMER_HOURS,0)*TEMP_RATE</x:f>
        <x:v>153819.35649625928</x:v>
      </x:c>
      <x:c r="R11182" s="55" t="n">
        <x:f t="shared" ref="R11182:R11245" si="2099">O11182-P11182-Q11182-FIXED_COST</x:f>
        <x:v>-23131.35649625928</x:v>
      </x:c>
      <x:c r="S11182" s="1" t="str">
        <x:f t="shared" ref="S11182:S11245" si="2100">IF(AND(L11182&lt;=TOTAL_BED_CAP,N11182&lt;=TEMP_WORKER_CAP),"YES","NO")</x:f>
        <x:v>NO</x:v>
      </x:c>
      <x:c r="T11182" s="1" t="n">
        <x:f t="shared" ref="T11182:T11245" si="2101">IF(S11182="YES",R11182,-1E+99)</x:f>
        <x:v>-1e+99</x:v>
      </x:c>
    </x:row>
    <x:row r="11183">
      <x:c r="A11183" s="1"/>
      <x:c r="B11183" s="1"/>
      <x:c r="C11183" s="1"/>
      <x:c r="D11183" s="1"/>
      <x:c r="E11183" s="1"/>
      <x:c r="F11183" s="1"/>
      <x:c r="G11183" s="1"/>
      <x:c r="H11183" s="1"/>
      <x:c r="I11183" s="53">
        <x:f t="shared" si="2090"/>
        <x:v>17</x:v>
      </x:c>
      <x:c r="J11183" s="53">
        <x:f t="shared" si="2091"/>
        <x:v>2</x:v>
      </x:c>
      <x:c r="K11183" s="53">
        <x:f t="shared" si="2092"/>
        <x:v>8</x:v>
      </x:c>
      <x:c r="L11183" s="53">
        <x:f t="shared" si="2093"/>
        <x:v>27</x:v>
      </x:c>
      <x:c r="M11183" s="54">
        <x:f t="shared" si="2094"/>
        <x:v>8193.9920324645118</x:v>
      </x:c>
      <x:c r="N11183" s="54">
        <x:f t="shared" si="2095"/>
        <x:v>5.190272244767022</x:v>
      </x:c>
      <x:c r="O11183" s="55">
        <x:f t="shared" si="2096"/>
        <x:v>175388</x:v>
      </x:c>
      <x:c r="P11183" s="55">
        <x:f t="shared" si="2097"/>
        <x:v>22880</x:v>
      </x:c>
      <x:c r="Q11183" s="55">
        <x:f t="shared" si="2098"/>
        <x:v>154756.80611917557</x:v>
      </x:c>
      <x:c r="R11183" s="55">
        <x:f t="shared" si="2099"/>
        <x:v>-22248.80611917557</x:v>
      </x:c>
      <x:c r="S11183" s="1" t="str">
        <x:f t="shared" si="2100"/>
        <x:v>NO</x:v>
      </x:c>
      <x:c r="T11183" s="1">
        <x:f t="shared" si="2101"/>
        <x:v>-9.9999999999999997E+98</x:v>
      </x:c>
    </x:row>
    <x:row r="11184">
      <x:c r="A11184" s="1"/>
      <x:c r="B11184" s="1"/>
      <x:c r="C11184" s="1"/>
      <x:c r="D11184" s="1"/>
      <x:c r="E11184" s="1"/>
      <x:c r="F11184" s="1"/>
      <x:c r="G11184" s="1"/>
      <x:c r="H11184" s="1"/>
      <x:c r="I11184" s="53">
        <x:f t="shared" si="2090"/>
        <x:v>17</x:v>
      </x:c>
      <x:c r="J11184" s="53">
        <x:f t="shared" si="2091"/>
        <x:v>2</x:v>
      </x:c>
      <x:c r="K11184" s="53">
        <x:f t="shared" si="2092"/>
        <x:v>9</x:v>
      </x:c>
      <x:c r="L11184" s="53">
        <x:f t="shared" si="2093"/>
        <x:v>28</x:v>
      </x:c>
      <x:c r="M11184" s="54">
        <x:f t="shared" si="2094"/>
        <x:v>8249.2853679049058</x:v>
      </x:c>
      <x:c r="N11184" s="54">
        <x:f t="shared" si="2095"/>
        <x:v>5.2286703943784065</x:v>
      </x:c>
      <x:c r="O11184" s="55">
        <x:f t="shared" si="2096"/>
        <x:v>178088</x:v>
      </x:c>
      <x:c r="P11184" s="55">
        <x:f t="shared" si="2097"/>
        <x:v>23760</x:v>
      </x:c>
      <x:c r="Q11184" s="55">
        <x:f t="shared" si="2098"/>
        <x:v>155716.75985946017</x:v>
      </x:c>
      <x:c r="R11184" s="55">
        <x:f t="shared" si="2099"/>
        <x:v>-21388.759859460173</x:v>
      </x:c>
      <x:c r="S11184" s="1" t="str">
        <x:f t="shared" si="2100"/>
        <x:v>NO</x:v>
      </x:c>
      <x:c r="T11184" s="1">
        <x:f t="shared" si="2101"/>
        <x:v>-9.9999999999999997E+98</x:v>
      </x:c>
    </x:row>
    <x:row r="11185">
      <x:c r="A11185" s="1"/>
      <x:c r="B11185" s="1"/>
      <x:c r="C11185" s="1"/>
      <x:c r="D11185" s="1"/>
      <x:c r="E11185" s="1"/>
      <x:c r="F11185" s="1"/>
      <x:c r="G11185" s="1"/>
      <x:c r="H11185" s="1"/>
      <x:c r="I11185" s="53">
        <x:f t="shared" si="2090"/>
        <x:v>17</x:v>
      </x:c>
      <x:c r="J11185" s="53">
        <x:f t="shared" si="2091"/>
        <x:v>2</x:v>
      </x:c>
      <x:c r="K11185" s="53">
        <x:f t="shared" si="2092"/>
        <x:v>10</x:v>
      </x:c>
      <x:c r="L11185" s="53">
        <x:f t="shared" si="2093"/>
        <x:v>29</x:v>
      </x:c>
      <x:c r="M11185" s="54">
        <x:f t="shared" si="2094"/>
        <x:v>8305.8989093881191</x:v>
      </x:c>
      <x:c r="N11185" s="54">
        <x:f t="shared" si="2095"/>
        <x:v>5.2679853537417491</x:v>
      </x:c>
      <x:c r="O11185" s="55">
        <x:f t="shared" si="2096"/>
        <x:v>180788</x:v>
      </x:c>
      <x:c r="P11185" s="55">
        <x:f t="shared" si="2097"/>
        <x:v>24640</x:v>
      </x:c>
      <x:c r="Q11185" s="55">
        <x:f t="shared" si="2098"/>
        <x:v>156699.63384354374</x:v>
      </x:c>
      <x:c r="R11185" s="55">
        <x:f t="shared" si="2099"/>
        <x:v>-20551.633843543736</x:v>
      </x:c>
      <x:c r="S11185" s="1" t="str">
        <x:f t="shared" si="2100"/>
        <x:v>NO</x:v>
      </x:c>
      <x:c r="T11185" s="1">
        <x:f t="shared" si="2101"/>
        <x:v>-9.9999999999999997E+98</x:v>
      </x:c>
    </x:row>
    <x:row r="11186">
      <x:c r="A11186" s="1"/>
      <x:c r="B11186" s="1"/>
      <x:c r="C11186" s="1"/>
      <x:c r="D11186" s="1"/>
      <x:c r="E11186" s="1"/>
      <x:c r="F11186" s="1"/>
      <x:c r="G11186" s="1"/>
      <x:c r="H11186" s="1"/>
      <x:c r="I11186" s="53">
        <x:f t="shared" si="2090"/>
        <x:v>17</x:v>
      </x:c>
      <x:c r="J11186" s="53">
        <x:f t="shared" si="2091"/>
        <x:v>2</x:v>
      </x:c>
      <x:c r="K11186" s="53">
        <x:f t="shared" si="2092"/>
        <x:v>11</x:v>
      </x:c>
      <x:c r="L11186" s="53">
        <x:f t="shared" si="2093"/>
        <x:v>30</x:v>
      </x:c>
      <x:c r="M11186" s="54">
        <x:f t="shared" si="2094"/>
        <x:v>8363.8570224815576</x:v>
      </x:c>
      <x:c r="N11186" s="54">
        <x:f t="shared" si="2095"/>
        <x:v>5.3082340433899704</x:v>
      </x:c>
      <x:c r="O11186" s="55">
        <x:f t="shared" si="2096"/>
        <x:v>183488</x:v>
      </x:c>
      <x:c r="P11186" s="55">
        <x:f t="shared" si="2097"/>
        <x:v>25520</x:v>
      </x:c>
      <x:c r="Q11186" s="55">
        <x:f t="shared" si="2098"/>
        <x:v>157705.85108474927</x:v>
      </x:c>
      <x:c r="R11186" s="55">
        <x:f t="shared" si="2099"/>
        <x:v>-19737.851084749273</x:v>
      </x:c>
      <x:c r="S11186" s="1" t="str">
        <x:f t="shared" si="2100"/>
        <x:v>NO</x:v>
      </x:c>
      <x:c r="T11186" s="1">
        <x:f t="shared" si="2101"/>
        <x:v>-9.9999999999999997E+98</x:v>
      </x:c>
    </x:row>
    <x:row r="11187">
      <x:c r="A11187" s="1"/>
      <x:c r="B11187" s="1"/>
      <x:c r="C11187" s="1"/>
      <x:c r="D11187" s="1"/>
      <x:c r="E11187" s="1"/>
      <x:c r="F11187" s="1"/>
      <x:c r="G11187" s="1"/>
      <x:c r="H11187" s="1"/>
      <x:c r="I11187" s="53">
        <x:f t="shared" si="2090"/>
        <x:v>17</x:v>
      </x:c>
      <x:c r="J11187" s="53">
        <x:f t="shared" si="2091"/>
        <x:v>2</x:v>
      </x:c>
      <x:c r="K11187" s="53">
        <x:f t="shared" si="2092"/>
        <x:v>12</x:v>
      </x:c>
      <x:c r="L11187" s="53">
        <x:f t="shared" si="2093"/>
        <x:v>31</x:v>
      </x:c>
      <x:c r="M11187" s="54">
        <x:f t="shared" si="2094"/>
        <x:v>8423.1844756096234</x:v>
      </x:c>
      <x:c r="N11187" s="54">
        <x:f t="shared" si="2095"/>
        <x:v>5.3494336636177939</x:v>
      </x:c>
      <x:c r="O11187" s="55">
        <x:f t="shared" si="2096"/>
        <x:v>186188</x:v>
      </x:c>
      <x:c r="P11187" s="55">
        <x:f t="shared" si="2097"/>
        <x:v>26400</x:v>
      </x:c>
      <x:c r="Q11187" s="55">
        <x:f t="shared" si="2098"/>
        <x:v>158735.84159044485</x:v>
      </x:c>
      <x:c r="R11187" s="55">
        <x:f t="shared" si="2099"/>
        <x:v>-18947.841590444848</x:v>
      </x:c>
      <x:c r="S11187" s="1" t="str">
        <x:f t="shared" si="2100"/>
        <x:v>NO</x:v>
      </x:c>
      <x:c r="T11187" s="1">
        <x:f t="shared" si="2101"/>
        <x:v>-9.9999999999999997E+98</x:v>
      </x:c>
    </x:row>
    <x:row r="11188">
      <x:c r="A11188" s="1"/>
      <x:c r="B11188" s="1"/>
      <x:c r="C11188" s="1"/>
      <x:c r="D11188" s="1"/>
      <x:c r="E11188" s="1"/>
      <x:c r="F11188" s="1"/>
      <x:c r="G11188" s="1"/>
      <x:c r="H11188" s="1"/>
      <x:c r="I11188" s="53">
        <x:f t="shared" si="2090"/>
        <x:v>17</x:v>
      </x:c>
      <x:c r="J11188" s="53">
        <x:f t="shared" si="2091"/>
        <x:v>2</x:v>
      </x:c>
      <x:c r="K11188" s="53">
        <x:f t="shared" si="2092"/>
        <x:v>13</x:v>
      </x:c>
      <x:c r="L11188" s="53">
        <x:f t="shared" si="2093"/>
        <x:v>32</x:v>
      </x:c>
      <x:c r="M11188" s="54">
        <x:f t="shared" si="2094"/>
        <x:v>8483.9064463180075</x:v>
      </x:c>
      <x:c r="N11188" s="54">
        <x:f t="shared" si="2095"/>
        <x:v>5.3916016988319493</x:v>
      </x:c>
      <x:c r="O11188" s="55">
        <x:f t="shared" si="2096"/>
        <x:v>188888</x:v>
      </x:c>
      <x:c r="P11188" s="55">
        <x:f t="shared" si="2097"/>
        <x:v>27280</x:v>
      </x:c>
      <x:c r="Q11188" s="55">
        <x:f t="shared" si="2098"/>
        <x:v>159790.04247079874</x:v>
      </x:c>
      <x:c r="R11188" s="55">
        <x:f t="shared" si="2099"/>
        <x:v>-18182.04247079874</x:v>
      </x:c>
      <x:c r="S11188" s="1" t="str">
        <x:f t="shared" si="2100"/>
        <x:v>NO</x:v>
      </x:c>
      <x:c r="T11188" s="1">
        <x:f t="shared" si="2101"/>
        <x:v>-9.9999999999999997E+98</x:v>
      </x:c>
    </x:row>
    <x:row r="11189">
      <x:c r="A11189" s="1"/>
      <x:c r="B11189" s="1"/>
      <x:c r="C11189" s="1"/>
      <x:c r="D11189" s="1"/>
      <x:c r="E11189" s="1"/>
      <x:c r="F11189" s="1"/>
      <x:c r="G11189" s="1"/>
      <x:c r="H11189" s="1"/>
      <x:c r="I11189" s="53">
        <x:f t="shared" si="2090"/>
        <x:v>17</x:v>
      </x:c>
      <x:c r="J11189" s="53">
        <x:f t="shared" si="2091"/>
        <x:v>2</x:v>
      </x:c>
      <x:c r="K11189" s="53">
        <x:f t="shared" si="2092"/>
        <x:v>14</x:v>
      </x:c>
      <x:c r="L11189" s="53">
        <x:f t="shared" si="2093"/>
        <x:v>33</x:v>
      </x:c>
      <x:c r="M11189" s="54">
        <x:f t="shared" si="2094"/>
        <x:v>8546.0485276316685</x:v>
      </x:c>
      <x:c r="N11189" s="54">
        <x:f t="shared" si="2095"/>
        <x:v>5.4347559219664365</x:v>
      </x:c>
      <x:c r="O11189" s="55">
        <x:f t="shared" si="2096"/>
        <x:v>191588</x:v>
      </x:c>
      <x:c r="P11189" s="55">
        <x:f t="shared" si="2097"/>
        <x:v>28160</x:v>
      </x:c>
      <x:c r="Q11189" s="55">
        <x:f t="shared" si="2098"/>
        <x:v>160868.8980491609</x:v>
      </x:c>
      <x:c r="R11189" s="55">
        <x:f t="shared" si="2099"/>
        <x:v>-17440.898049160896</x:v>
      </x:c>
      <x:c r="S11189" s="1" t="str">
        <x:f t="shared" si="2100"/>
        <x:v>NO</x:v>
      </x:c>
      <x:c r="T11189" s="1">
        <x:f t="shared" si="2101"/>
        <x:v>-9.9999999999999997E+98</x:v>
      </x:c>
    </x:row>
    <x:row r="11190">
      <x:c r="A11190" s="1"/>
      <x:c r="B11190" s="1"/>
      <x:c r="C11190" s="1"/>
      <x:c r="D11190" s="1"/>
      <x:c r="E11190" s="1"/>
      <x:c r="F11190" s="1"/>
      <x:c r="G11190" s="1"/>
      <x:c r="H11190" s="1"/>
      <x:c r="I11190" s="53">
        <x:f t="shared" si="2090"/>
        <x:v>17</x:v>
      </x:c>
      <x:c r="J11190" s="53">
        <x:f t="shared" si="2091"/>
        <x:v>2</x:v>
      </x:c>
      <x:c r="K11190" s="53">
        <x:f t="shared" si="2092"/>
        <x:v>15</x:v>
      </x:c>
      <x:c r="L11190" s="53">
        <x:f t="shared" si="2093"/>
        <x:v>34</x:v>
      </x:c>
      <x:c r="M11190" s="54">
        <x:f t="shared" si="2094"/>
        <x:v>8609.6367345078143</x:v>
      </x:c>
      <x:c r="N11190" s="54">
        <x:f t="shared" si="2095"/>
        <x:v>5.4789143989637603</x:v>
      </x:c>
      <x:c r="O11190" s="55">
        <x:f t="shared" si="2096"/>
        <x:v>194288</x:v>
      </x:c>
      <x:c r="P11190" s="55">
        <x:f t="shared" si="2097"/>
        <x:v>29040</x:v>
      </x:c>
      <x:c r="Q11190" s="55">
        <x:f t="shared" si="2098"/>
        <x:v>161972.859974094</x:v>
      </x:c>
      <x:c r="R11190" s="55">
        <x:f t="shared" si="2099"/>
        <x:v>-16724.859974093997</x:v>
      </x:c>
      <x:c r="S11190" s="1" t="str">
        <x:f t="shared" si="2100"/>
        <x:v>NO</x:v>
      </x:c>
      <x:c r="T11190" s="1">
        <x:f t="shared" si="2101"/>
        <x:v>-9.9999999999999997E+98</x:v>
      </x:c>
    </x:row>
    <x:row r="11191">
      <x:c r="A11191" s="1"/>
      <x:c r="B11191" s="1"/>
      <x:c r="C11191" s="1"/>
      <x:c r="D11191" s="1"/>
      <x:c r="E11191" s="1"/>
      <x:c r="F11191" s="1"/>
      <x:c r="G11191" s="1"/>
      <x:c r="H11191" s="1"/>
      <x:c r="I11191" s="53">
        <x:f t="shared" si="2090"/>
        <x:v>17</x:v>
      </x:c>
      <x:c r="J11191" s="53">
        <x:f t="shared" si="2091"/>
        <x:v>2</x:v>
      </x:c>
      <x:c r="K11191" s="53">
        <x:f t="shared" si="2092"/>
        <x:v>16</x:v>
      </x:c>
      <x:c r="L11191" s="53">
        <x:f t="shared" si="2093"/>
        <x:v>35</x:v>
      </x:c>
      <x:c r="M11191" s="54">
        <x:f t="shared" si="2094"/>
        <x:v>8674.6975103853038</x:v>
      </x:c>
      <x:c r="N11191" s="54">
        <x:f t="shared" si="2095"/>
        <x:v>5.5240954933231272</x:v>
      </x:c>
      <x:c r="O11191" s="55">
        <x:f t="shared" si="2096"/>
        <x:v>196988</x:v>
      </x:c>
      <x:c r="P11191" s="55">
        <x:f t="shared" si="2097"/>
        <x:v>29920</x:v>
      </x:c>
      <x:c r="Q11191" s="55">
        <x:f t="shared" si="2098"/>
        <x:v>163102.38733307819</x:v>
      </x:c>
      <x:c r="R11191" s="55">
        <x:f t="shared" si="2099"/>
        <x:v>-16034.387333078193</x:v>
      </x:c>
      <x:c r="S11191" s="1" t="str">
        <x:f t="shared" si="2100"/>
        <x:v>NO</x:v>
      </x:c>
      <x:c r="T11191" s="1">
        <x:f t="shared" si="2101"/>
        <x:v>-9.9999999999999997E+98</x:v>
      </x:c>
    </x:row>
    <x:row r="11192">
      <x:c r="A11192" s="1"/>
      <x:c r="B11192" s="1"/>
      <x:c r="C11192" s="1"/>
      <x:c r="D11192" s="1"/>
      <x:c r="E11192" s="1"/>
      <x:c r="F11192" s="1"/>
      <x:c r="G11192" s="1"/>
      <x:c r="H11192" s="1"/>
      <x:c r="I11192" s="53">
        <x:f t="shared" si="2090"/>
        <x:v>17</x:v>
      </x:c>
      <x:c r="J11192" s="53">
        <x:f t="shared" si="2091"/>
        <x:v>2</x:v>
      </x:c>
      <x:c r="K11192" s="53">
        <x:f t="shared" si="2092"/>
        <x:v>17</x:v>
      </x:c>
      <x:c r="L11192" s="53">
        <x:f t="shared" si="2093"/>
        <x:v>36</x:v>
      </x:c>
      <x:c r="M11192" s="54">
        <x:f t="shared" si="2094"/>
        <x:v>8741.2577338318442</x:v>
      </x:c>
      <x:c r="N11192" s="54">
        <x:f t="shared" si="2095"/>
        <x:v>5.5703178707165586</x:v>
      </x:c>
      <x:c r="O11192" s="55">
        <x:f t="shared" si="2096"/>
        <x:v>199688</x:v>
      </x:c>
      <x:c r="P11192" s="55">
        <x:f t="shared" si="2097"/>
        <x:v>30800</x:v>
      </x:c>
      <x:c r="Q11192" s="55">
        <x:f t="shared" si="2098"/>
        <x:v>164257.94676791396</x:v>
      </x:c>
      <x:c r="R11192" s="55">
        <x:f t="shared" si="2099"/>
        <x:v>-15369.946767913963</x:v>
      </x:c>
      <x:c r="S11192" s="1" t="str">
        <x:f t="shared" si="2100"/>
        <x:v>NO</x:v>
      </x:c>
      <x:c r="T11192" s="1">
        <x:f t="shared" si="2101"/>
        <x:v>-9.9999999999999997E+98</x:v>
      </x:c>
    </x:row>
    <x:row r="11193">
      <x:c r="A11193" s="1"/>
      <x:c r="B11193" s="1"/>
      <x:c r="C11193" s="1"/>
      <x:c r="D11193" s="1"/>
      <x:c r="E11193" s="1"/>
      <x:c r="F11193" s="1"/>
      <x:c r="G11193" s="1"/>
      <x:c r="H11193" s="1"/>
      <x:c r="I11193" s="53">
        <x:f t="shared" si="2090"/>
        <x:v>17</x:v>
      </x:c>
      <x:c r="J11193" s="53">
        <x:f t="shared" si="2091"/>
        <x:v>2</x:v>
      </x:c>
      <x:c r="K11193" s="53">
        <x:f t="shared" si="2092"/>
        <x:v>18</x:v>
      </x:c>
      <x:c r="L11193" s="53">
        <x:f t="shared" si="2093"/>
        <x:v>37</x:v>
      </x:c>
      <x:c r="M11193" s="54">
        <x:f t="shared" si="2094"/>
        <x:v>8809.3447252904316</x:v>
      </x:c>
      <x:c r="N11193" s="54">
        <x:f t="shared" si="2095"/>
        <x:v>5.6176005036739109</x:v>
      </x:c>
      <x:c r="O11193" s="55">
        <x:f t="shared" si="2096"/>
        <x:v>202388</x:v>
      </x:c>
      <x:c r="P11193" s="55">
        <x:f t="shared" si="2097"/>
        <x:v>31680</x:v>
      </x:c>
      <x:c r="Q11193" s="55">
        <x:f t="shared" si="2098"/>
        <x:v>165440.01259184777</x:v>
      </x:c>
      <x:c r="R11193" s="55">
        <x:f t="shared" si="2099"/>
        <x:v>-14732.012591847772</x:v>
      </x:c>
      <x:c r="S11193" s="1" t="str">
        <x:f t="shared" si="2100"/>
        <x:v>NO</x:v>
      </x:c>
      <x:c r="T11193" s="1">
        <x:f t="shared" si="2101"/>
        <x:v>-9.9999999999999997E+98</x:v>
      </x:c>
    </x:row>
    <x:row r="11194">
      <x:c r="A11194" s="1"/>
      <x:c r="B11194" s="1"/>
      <x:c r="C11194" s="1"/>
      <x:c r="D11194" s="1"/>
      <x:c r="E11194" s="1"/>
      <x:c r="F11194" s="1"/>
      <x:c r="G11194" s="1"/>
      <x:c r="H11194" s="1"/>
      <x:c r="I11194" s="53">
        <x:f t="shared" si="2090"/>
        <x:v>17</x:v>
      </x:c>
      <x:c r="J11194" s="53">
        <x:f t="shared" si="2091"/>
        <x:v>2</x:v>
      </x:c>
      <x:c r="K11194" s="53">
        <x:f t="shared" si="2092"/>
        <x:v>19</x:v>
      </x:c>
      <x:c r="L11194" s="53">
        <x:f t="shared" si="2093"/>
        <x:v>38</x:v>
      </x:c>
      <x:c r="M11194" s="54">
        <x:f t="shared" si="2094"/>
        <x:v>8878.9862539264541</x:v>
      </x:c>
      <x:c r="N11194" s="54">
        <x:f t="shared" si="2095"/>
        <x:v>5.6659626763378155</x:v>
      </x:c>
      <x:c r="O11194" s="55">
        <x:f t="shared" si="2096"/>
        <x:v>205088</x:v>
      </x:c>
      <x:c r="P11194" s="55">
        <x:f t="shared" si="2097"/>
        <x:v>32560</x:v>
      </x:c>
      <x:c r="Q11194" s="55">
        <x:f t="shared" si="2098"/>
        <x:v>166649.06690844538</x:v>
      </x:c>
      <x:c r="R11194" s="55">
        <x:f t="shared" si="2099"/>
        <x:v>-14121.066908445384</x:v>
      </x:c>
      <x:c r="S11194" s="1" t="str">
        <x:f t="shared" si="2100"/>
        <x:v>NO</x:v>
      </x:c>
      <x:c r="T11194" s="1">
        <x:f t="shared" si="2101"/>
        <x:v>-9.9999999999999997E+98</x:v>
      </x:c>
    </x:row>
    <x:row r="11195">
      <x:c r="A11195" s="1"/>
      <x:c r="B11195" s="1"/>
      <x:c r="C11195" s="1"/>
      <x:c r="D11195" s="1"/>
      <x:c r="E11195" s="1"/>
      <x:c r="F11195" s="1"/>
      <x:c r="G11195" s="1"/>
      <x:c r="H11195" s="1"/>
      <x:c r="I11195" s="53">
        <x:f t="shared" si="2090"/>
        <x:v>17</x:v>
      </x:c>
      <x:c r="J11195" s="53">
        <x:f t="shared" si="2091"/>
        <x:v>2</x:v>
      </x:c>
      <x:c r="K11195" s="53">
        <x:f t="shared" si="2092"/>
        <x:v>20</x:v>
      </x:c>
      <x:c r="L11195" s="53">
        <x:f t="shared" si="2093"/>
        <x:v>39</x:v>
      </x:c>
      <x:c r="M11195" s="54">
        <x:f t="shared" si="2094"/>
        <x:v>8950.2105445769303</x:v>
      </x:c>
      <x:c r="N11195" s="54">
        <x:f t="shared" si="2095"/>
        <x:v>5.7154239892895351</x:v>
      </x:c>
      <x:c r="O11195" s="55">
        <x:f t="shared" si="2096"/>
        <x:v>207788</x:v>
      </x:c>
      <x:c r="P11195" s="55">
        <x:f t="shared" si="2097"/>
        <x:v>33440</x:v>
      </x:c>
      <x:c r="Q11195" s="55">
        <x:f t="shared" si="2098"/>
        <x:v>167885.59973223836</x:v>
      </x:c>
      <x:c r="R11195" s="55">
        <x:f t="shared" si="2099"/>
        <x:v>-13537.599732238363</x:v>
      </x:c>
      <x:c r="S11195" s="1" t="str">
        <x:f t="shared" si="2100"/>
        <x:v>NO</x:v>
      </x:c>
      <x:c r="T11195" s="1">
        <x:f t="shared" si="2101"/>
        <x:v>-9.9999999999999997E+98</x:v>
      </x:c>
    </x:row>
    <x:row r="11196">
      <x:c r="A11196" s="1"/>
      <x:c r="B11196" s="1"/>
      <x:c r="C11196" s="1"/>
      <x:c r="D11196" s="1"/>
      <x:c r="E11196" s="1"/>
      <x:c r="F11196" s="1"/>
      <x:c r="G11196" s="1"/>
      <x:c r="H11196" s="1"/>
      <x:c r="I11196" s="53">
        <x:f t="shared" si="2090"/>
        <x:v>17</x:v>
      </x:c>
      <x:c r="J11196" s="53">
        <x:f t="shared" si="2091"/>
        <x:v>2</x:v>
      </x:c>
      <x:c r="K11196" s="53">
        <x:f t="shared" si="2092"/>
        <x:v>21</x:v>
      </x:c>
      <x:c r="L11196" s="53">
        <x:f t="shared" si="2093"/>
        <x:v>40</x:v>
      </x:c>
      <x:c r="M11196" s="54">
        <x:f t="shared" si="2094"/>
        <x:v>9023.0462848033749</x:v>
      </x:c>
      <x:c r="N11196" s="54">
        <x:f t="shared" si="2095"/>
        <x:v>5.766004364446788</x:v>
      </x:c>
      <x:c r="O11196" s="55">
        <x:f t="shared" si="2096"/>
        <x:v>210488</x:v>
      </x:c>
      <x:c r="P11196" s="55">
        <x:f t="shared" si="2097"/>
        <x:v>34320</x:v>
      </x:c>
      <x:c r="Q11196" s="55">
        <x:f t="shared" si="2098"/>
        <x:v>169150.1091111697</x:v>
      </x:c>
      <x:c r="R11196" s="55">
        <x:f t="shared" si="2099"/>
        <x:v>-12982.109111169702</x:v>
      </x:c>
      <x:c r="S11196" s="1" t="str">
        <x:f t="shared" si="2100"/>
        <x:v>NO</x:v>
      </x:c>
      <x:c r="T11196" s="1">
        <x:f t="shared" si="2101"/>
        <x:v>-9.9999999999999997E+98</x:v>
      </x:c>
    </x:row>
    <x:row r="11197">
      <x:c r="A11197" s="1"/>
      <x:c r="B11197" s="1"/>
      <x:c r="C11197" s="1"/>
      <x:c r="D11197" s="1"/>
      <x:c r="E11197" s="1"/>
      <x:c r="F11197" s="1"/>
      <x:c r="G11197" s="1"/>
      <x:c r="H11197" s="1"/>
      <x:c r="I11197" s="53">
        <x:f t="shared" si="2090"/>
        <x:v>17</x:v>
      </x:c>
      <x:c r="J11197" s="53">
        <x:f t="shared" si="2091"/>
        <x:v>2</x:v>
      </x:c>
      <x:c r="K11197" s="53">
        <x:f t="shared" si="2092"/>
        <x:v>22</x:v>
      </x:c>
      <x:c r="L11197" s="53">
        <x:f t="shared" si="2093"/>
        <x:v>41</x:v>
      </x:c>
      <x:c r="M11197" s="54">
        <x:f t="shared" si="2094"/>
        <x:v>9097.5226320497695</x:v>
      </x:c>
      <x:c r="N11197" s="54">
        <x:f t="shared" si="2095"/>
        <x:v>5.8177240500345624</x:v>
      </x:c>
      <x:c r="O11197" s="55">
        <x:f t="shared" si="2096"/>
        <x:v>213188</x:v>
      </x:c>
      <x:c r="P11197" s="55">
        <x:f t="shared" si="2097"/>
        <x:v>35200</x:v>
      </x:c>
      <x:c r="Q11197" s="55">
        <x:f t="shared" si="2098"/>
        <x:v>170443.10125086404</x:v>
      </x:c>
      <x:c r="R11197" s="55">
        <x:f t="shared" si="2099"/>
        <x:v>-12455.101250864042</x:v>
      </x:c>
      <x:c r="S11197" s="1" t="str">
        <x:f t="shared" si="2100"/>
        <x:v>NO</x:v>
      </x:c>
      <x:c r="T11197" s="1">
        <x:f t="shared" si="2101"/>
        <x:v>-9.9999999999999997E+98</x:v>
      </x:c>
    </x:row>
    <x:row r="11198">
      <x:c r="A11198" s="1"/>
      <x:c r="B11198" s="1"/>
      <x:c r="C11198" s="1"/>
      <x:c r="D11198" s="1"/>
      <x:c r="E11198" s="1"/>
      <x:c r="F11198" s="1"/>
      <x:c r="G11198" s="1"/>
      <x:c r="H11198" s="1"/>
      <x:c r="I11198" s="53">
        <x:f t="shared" si="2090"/>
        <x:v>17</x:v>
      </x:c>
      <x:c r="J11198" s="53">
        <x:f t="shared" si="2091"/>
        <x:v>2</x:v>
      </x:c>
      <x:c r="K11198" s="53">
        <x:f t="shared" si="2092"/>
        <x:v>23</x:v>
      </x:c>
      <x:c r="L11198" s="53">
        <x:f t="shared" si="2093"/>
        <x:v>42</x:v>
      </x:c>
      <x:c r="M11198" s="54">
        <x:f t="shared" si="2094"/>
        <x:v>9173.6692209072062</x:v>
      </x:c>
      <x:c r="N11198" s="54">
        <x:f t="shared" si="2095"/>
        <x:v>5.8706036256300047</x:v>
      </x:c>
      <x:c r="O11198" s="55">
        <x:f t="shared" si="2096"/>
        <x:v>215888</x:v>
      </x:c>
      <x:c r="P11198" s="55">
        <x:f t="shared" si="2097"/>
        <x:v>36080</x:v>
      </x:c>
      <x:c r="Q11198" s="55">
        <x:f t="shared" si="2098"/>
        <x:v>171765.0906407501</x:v>
      </x:c>
      <x:c r="R11198" s="55">
        <x:f t="shared" si="2099"/>
        <x:v>-11957.090640750102</x:v>
      </x:c>
      <x:c r="S11198" s="1" t="str">
        <x:f t="shared" si="2100"/>
        <x:v>NO</x:v>
      </x:c>
      <x:c r="T11198" s="1">
        <x:f t="shared" si="2101"/>
        <x:v>-9.9999999999999997E+98</x:v>
      </x:c>
    </x:row>
    <x:row r="11199">
      <x:c r="A11199" s="1"/>
      <x:c r="B11199" s="1"/>
      <x:c r="C11199" s="1"/>
      <x:c r="D11199" s="1"/>
      <x:c r="E11199" s="1"/>
      <x:c r="F11199" s="1"/>
      <x:c r="G11199" s="1"/>
      <x:c r="H11199" s="1"/>
      <x:c r="I11199" s="53">
        <x:f t="shared" si="2090"/>
        <x:v>17</x:v>
      </x:c>
      <x:c r="J11199" s="53">
        <x:f t="shared" si="2091"/>
        <x:v>2</x:v>
      </x:c>
      <x:c r="K11199" s="53">
        <x:f t="shared" si="2092"/>
        <x:v>24</x:v>
      </x:c>
      <x:c r="L11199" s="53">
        <x:f t="shared" si="2093"/>
        <x:v>43</x:v>
      </x:c>
      <x:c r="M11199" s="54">
        <x:f t="shared" si="2094"/>
        <x:v>9251.5161704867023</x:v>
      </x:c>
      <x:c r="N11199" s="54">
        <x:f t="shared" si="2095"/>
        <x:v>5.9246640072824324</x:v>
      </x:c>
      <x:c r="O11199" s="55">
        <x:f t="shared" si="2096"/>
        <x:v>218588</x:v>
      </x:c>
      <x:c r="P11199" s="55">
        <x:f t="shared" si="2097"/>
        <x:v>36960</x:v>
      </x:c>
      <x:c r="Q11199" s="55">
        <x:f t="shared" si="2098"/>
        <x:v>173116.60018206079</x:v>
      </x:c>
      <x:c r="R11199" s="55">
        <x:f t="shared" si="2099"/>
        <x:v>-11488.600182060793</x:v>
      </x:c>
      <x:c r="S11199" s="1" t="str">
        <x:f t="shared" si="2100"/>
        <x:v>NO</x:v>
      </x:c>
      <x:c r="T11199" s="1">
        <x:f t="shared" si="2101"/>
        <x:v>-9.9999999999999997E+98</x:v>
      </x:c>
    </x:row>
    <x:row r="11200">
      <x:c r="A11200" s="1"/>
      <x:c r="B11200" s="1"/>
      <x:c r="C11200" s="1"/>
      <x:c r="D11200" s="1"/>
      <x:c r="E11200" s="1"/>
      <x:c r="F11200" s="1"/>
      <x:c r="G11200" s="1"/>
      <x:c r="H11200" s="1"/>
      <x:c r="I11200" s="53">
        <x:f t="shared" si="2090"/>
        <x:v>17</x:v>
      </x:c>
      <x:c r="J11200" s="53">
        <x:f t="shared" si="2091"/>
        <x:v>2</x:v>
      </x:c>
      <x:c r="K11200" s="53">
        <x:f t="shared" si="2092"/>
        <x:v>25</x:v>
      </x:c>
      <x:c r="L11200" s="53">
        <x:f t="shared" si="2093"/>
        <x:v>44</x:v>
      </x:c>
      <x:c r="M11200" s="54">
        <x:f t="shared" si="2094"/>
        <x:v>9331.0940919017994</x:v>
      </x:c>
      <x:c r="N11200" s="54">
        <x:f t="shared" si="2095"/>
        <x:v>5.9799264527095826</x:v>
      </x:c>
      <x:c r="O11200" s="55">
        <x:f t="shared" si="2096"/>
        <x:v>221288</x:v>
      </x:c>
      <x:c r="P11200" s="55">
        <x:f t="shared" si="2097"/>
        <x:v>37840</x:v>
      </x:c>
      <x:c r="Q11200" s="55">
        <x:f t="shared" si="2098"/>
        <x:v>174498.16131773958</x:v>
      </x:c>
      <x:c r="R11200" s="55">
        <x:f t="shared" si="2099"/>
        <x:v>-11050.161317739577</x:v>
      </x:c>
      <x:c r="S11200" s="1" t="str">
        <x:f t="shared" si="2100"/>
        <x:v>NO</x:v>
      </x:c>
      <x:c r="T11200" s="1">
        <x:f t="shared" si="2101"/>
        <x:v>-9.9999999999999997E+98</x:v>
      </x:c>
    </x:row>
    <x:row r="11201">
      <x:c r="A11201" s="1"/>
      <x:c r="B11201" s="1"/>
      <x:c r="C11201" s="1"/>
      <x:c r="D11201" s="1"/>
      <x:c r="E11201" s="1"/>
      <x:c r="F11201" s="1"/>
      <x:c r="G11201" s="1"/>
      <x:c r="H11201" s="1"/>
      <x:c r="I11201" s="53">
        <x:f t="shared" si="2090"/>
        <x:v>17</x:v>
      </x:c>
      <x:c r="J11201" s="53">
        <x:f t="shared" si="2091"/>
        <x:v>2</x:v>
      </x:c>
      <x:c r="K11201" s="53">
        <x:f t="shared" si="2092"/>
        <x:v>26</x:v>
      </x:c>
      <x:c r="L11201" s="53">
        <x:f t="shared" si="2093"/>
        <x:v>45</x:v>
      </x:c>
      <x:c r="M11201" s="54">
        <x:f t="shared" si="2094"/>
        <x:v>9412.434095862518</x:v>
      </x:c>
      <x:c r="N11201" s="54">
        <x:f t="shared" si="2095"/>
        <x:v>6.036412566571193</x:v>
      </x:c>
      <x:c r="O11201" s="55">
        <x:f t="shared" si="2096"/>
        <x:v>223988</x:v>
      </x:c>
      <x:c r="P11201" s="55">
        <x:f t="shared" si="2097"/>
        <x:v>38720</x:v>
      </x:c>
      <x:c r="Q11201" s="55">
        <x:f t="shared" si="2098"/>
        <x:v>175910.31416427981</x:v>
      </x:c>
      <x:c r="R11201" s="55">
        <x:f t="shared" si="2099"/>
        <x:v>-10642.314164279815</x:v>
      </x:c>
      <x:c r="S11201" s="1" t="str">
        <x:f t="shared" si="2100"/>
        <x:v>NO</x:v>
      </x:c>
      <x:c r="T11201" s="1">
        <x:f t="shared" si="2101"/>
        <x:v>-9.9999999999999997E+98</x:v>
      </x:c>
    </x:row>
    <x:row r="11202">
      <x:c r="A11202" s="1"/>
      <x:c r="B11202" s="1"/>
      <x:c r="C11202" s="1"/>
      <x:c r="D11202" s="1"/>
      <x:c r="E11202" s="1"/>
      <x:c r="F11202" s="1"/>
      <x:c r="G11202" s="1"/>
      <x:c r="H11202" s="1"/>
      <x:c r="I11202" s="53">
        <x:f t="shared" si="2090"/>
        <x:v>17</x:v>
      </x:c>
      <x:c r="J11202" s="53">
        <x:f t="shared" si="2091"/>
        <x:v>2</x:v>
      </x:c>
      <x:c r="K11202" s="53">
        <x:f t="shared" si="2092"/>
        <x:v>27</x:v>
      </x:c>
      <x:c r="L11202" s="53">
        <x:f t="shared" si="2093"/>
        <x:v>46</x:v>
      </x:c>
      <x:c r="M11202" s="54">
        <x:f t="shared" si="2094"/>
        <x:v>9495.5678003822741</x:v>
      </x:c>
      <x:c r="N11202" s="54">
        <x:f t="shared" si="2095"/>
        <x:v>6.0941443058210236</x:v>
      </x:c>
      <x:c r="O11202" s="55">
        <x:f t="shared" si="2096"/>
        <x:v>226688</x:v>
      </x:c>
      <x:c r="P11202" s="55">
        <x:f t="shared" si="2097"/>
        <x:v>39600</x:v>
      </x:c>
      <x:c r="Q11202" s="55">
        <x:f t="shared" si="2098"/>
        <x:v>177353.6076455256</x:v>
      </x:c>
      <x:c r="R11202" s="55">
        <x:f t="shared" si="2099"/>
        <x:v>-10265.607645525597</x:v>
      </x:c>
      <x:c r="S11202" s="1" t="str">
        <x:f t="shared" si="2100"/>
        <x:v>NO</x:v>
      </x:c>
      <x:c r="T11202" s="1">
        <x:f t="shared" si="2101"/>
        <x:v>-9.9999999999999997E+98</x:v>
      </x:c>
    </x:row>
    <x:row r="11203">
      <x:c r="A11203" s="1"/>
      <x:c r="B11203" s="1"/>
      <x:c r="C11203" s="1"/>
      <x:c r="D11203" s="1"/>
      <x:c r="E11203" s="1"/>
      <x:c r="F11203" s="1"/>
      <x:c r="G11203" s="1"/>
      <x:c r="H11203" s="1"/>
      <x:c r="I11203" s="53">
        <x:f t="shared" si="2090"/>
        <x:v>17</x:v>
      </x:c>
      <x:c r="J11203" s="53">
        <x:f t="shared" si="2091"/>
        <x:v>2</x:v>
      </x:c>
      <x:c r="K11203" s="53">
        <x:f t="shared" si="2092"/>
        <x:v>28</x:v>
      </x:c>
      <x:c r="L11203" s="53">
        <x:f t="shared" si="2093"/>
        <x:v>47</x:v>
      </x:c>
      <x:c r="M11203" s="54">
        <x:f t="shared" si="2094"/>
        <x:v>9580.5273385994278</x:v>
      </x:c>
      <x:c r="N11203" s="54">
        <x:f t="shared" si="2095"/>
        <x:v>6.1531439851384917</x:v>
      </x:c>
      <x:c r="O11203" s="55">
        <x:f t="shared" si="2096"/>
        <x:v>229388</x:v>
      </x:c>
      <x:c r="P11203" s="55">
        <x:f t="shared" si="2097"/>
        <x:v>40480</x:v>
      </x:c>
      <x:c r="Q11203" s="55">
        <x:f t="shared" si="2098"/>
        <x:v>178828.59962846228</x:v>
      </x:c>
      <x:c r="R11203" s="55">
        <x:f t="shared" si="2099"/>
        <x:v>-9920.5996284622815</x:v>
      </x:c>
      <x:c r="S11203" s="1" t="str">
        <x:f t="shared" si="2100"/>
        <x:v>NO</x:v>
      </x:c>
      <x:c r="T11203" s="1">
        <x:f t="shared" si="2101"/>
        <x:v>-9.9999999999999997E+98</x:v>
      </x:c>
    </x:row>
    <x:row r="11204">
      <x:c r="A11204" s="1"/>
      <x:c r="B11204" s="1"/>
      <x:c r="C11204" s="1"/>
      <x:c r="D11204" s="1"/>
      <x:c r="E11204" s="1"/>
      <x:c r="F11204" s="1"/>
      <x:c r="G11204" s="1"/>
      <x:c r="H11204" s="1"/>
      <x:c r="I11204" s="53">
        <x:f t="shared" si="2090"/>
        <x:v>17</x:v>
      </x:c>
      <x:c r="J11204" s="53">
        <x:f t="shared" si="2091"/>
        <x:v>2</x:v>
      </x:c>
      <x:c r="K11204" s="53">
        <x:f t="shared" si="2092"/>
        <x:v>29</x:v>
      </x:c>
      <x:c r="L11204" s="53">
        <x:f t="shared" si="2093"/>
        <x:v>48</x:v>
      </x:c>
      <x:c r="M11204" s="54">
        <x:f t="shared" si="2094"/>
        <x:v>9667.3453667150825</x:v>
      </x:c>
      <x:c r="N11204" s="54">
        <x:f t="shared" si="2095"/>
        <x:v>6.2134342824410291</x:v>
      </x:c>
      <x:c r="O11204" s="55">
        <x:f t="shared" si="2096"/>
        <x:v>232088</x:v>
      </x:c>
      <x:c r="P11204" s="55">
        <x:f t="shared" si="2097"/>
        <x:v>41360</x:v>
      </x:c>
      <x:c r="Q11204" s="55">
        <x:f t="shared" si="2098"/>
        <x:v>180335.85706102574</x:v>
      </x:c>
      <x:c r="R11204" s="55">
        <x:f t="shared" si="2099"/>
        <x:v>-9607.8570610257448</x:v>
      </x:c>
      <x:c r="S11204" s="1" t="str">
        <x:f t="shared" si="2100"/>
        <x:v>NO</x:v>
      </x:c>
      <x:c r="T11204" s="1">
        <x:f t="shared" si="2101"/>
        <x:v>-9.9999999999999997E+98</x:v>
      </x:c>
    </x:row>
    <x:row r="11205">
      <x:c r="A11205" s="1"/>
      <x:c r="B11205" s="1"/>
      <x:c r="C11205" s="1"/>
      <x:c r="D11205" s="1"/>
      <x:c r="E11205" s="1"/>
      <x:c r="F11205" s="1"/>
      <x:c r="G11205" s="1"/>
      <x:c r="H11205" s="1"/>
      <x:c r="I11205" s="53">
        <x:f t="shared" si="2090"/>
        <x:v>17</x:v>
      </x:c>
      <x:c r="J11205" s="53">
        <x:f t="shared" si="2091"/>
        <x:v>2</x:v>
      </x:c>
      <x:c r="K11205" s="53">
        <x:f t="shared" si="2092"/>
        <x:v>30</x:v>
      </x:c>
      <x:c r="L11205" s="53">
        <x:f t="shared" si="2093"/>
        <x:v>49</x:v>
      </x:c>
      <x:c r="M11205" s="54">
        <x:f t="shared" si="2094"/>
        <x:v>9756.0550720488518</x:v>
      </x:c>
      <x:c r="N11205" s="54">
        <x:f t="shared" si="2095"/>
        <x:v>6.2750382444783694</x:v>
      </x:c>
      <x:c r="O11205" s="55">
        <x:f t="shared" si="2096"/>
        <x:v>234788</x:v>
      </x:c>
      <x:c r="P11205" s="55">
        <x:f t="shared" si="2097"/>
        <x:v>42240</x:v>
      </x:c>
      <x:c r="Q11205" s="55">
        <x:f t="shared" si="2098"/>
        <x:v>181875.95611195924</x:v>
      </x:c>
      <x:c r="R11205" s="55">
        <x:f t="shared" si="2099"/>
        <x:v>-9327.9561119592399</x:v>
      </x:c>
      <x:c r="S11205" s="1" t="str">
        <x:f t="shared" si="2100"/>
        <x:v>NO</x:v>
      </x:c>
      <x:c r="T11205" s="1">
        <x:f t="shared" si="2101"/>
        <x:v>-9.9999999999999997E+98</x:v>
      </x:c>
    </x:row>
    <x:row r="11206">
      <x:c r="A11206" s="1"/>
      <x:c r="B11206" s="1"/>
      <x:c r="C11206" s="1"/>
      <x:c r="D11206" s="1"/>
      <x:c r="E11206" s="1"/>
      <x:c r="F11206" s="1"/>
      <x:c r="G11206" s="1"/>
      <x:c r="H11206" s="1"/>
      <x:c r="I11206" s="53">
        <x:f t="shared" si="2090"/>
        <x:v>17</x:v>
      </x:c>
      <x:c r="J11206" s="53">
        <x:f t="shared" si="2091"/>
        <x:v>3</x:v>
      </x:c>
      <x:c r="K11206" s="53">
        <x:f t="shared" si="2092"/>
        <x:v>0</x:v>
      </x:c>
      <x:c r="L11206" s="53">
        <x:f t="shared" si="2093"/>
        <x:v>20</x:v>
      </x:c>
      <x:c r="M11206" s="54">
        <x:f t="shared" si="2094"/>
        <x:v>7830.2596922892035</x:v>
      </x:c>
      <x:c r="N11206" s="54">
        <x:f t="shared" si="2095"/>
        <x:v>4.9376803418675026</x:v>
      </x:c>
      <x:c r="O11206" s="55">
        <x:f t="shared" si="2096"/>
        <x:v>155882</x:v>
      </x:c>
      <x:c r="P11206" s="55">
        <x:f t="shared" si="2097"/>
        <x:v>16280</x:v>
      </x:c>
      <x:c r="Q11206" s="55">
        <x:f t="shared" si="2098"/>
        <x:v>148442.00854668755</x:v>
      </x:c>
      <x:c r="R11206" s="55">
        <x:f t="shared" si="2099"/>
        <x:v>-28840.008546687546</x:v>
      </x:c>
      <x:c r="S11206" s="1" t="str">
        <x:f t="shared" si="2100"/>
        <x:v>NO</x:v>
      </x:c>
      <x:c r="T11206" s="1">
        <x:f t="shared" si="2101"/>
        <x:v>-9.9999999999999997E+98</x:v>
      </x:c>
    </x:row>
    <x:row r="11207">
      <x:c r="A11207" s="1"/>
      <x:c r="B11207" s="1"/>
      <x:c r="C11207" s="1"/>
      <x:c r="D11207" s="1"/>
      <x:c r="E11207" s="1"/>
      <x:c r="F11207" s="1"/>
      <x:c r="G11207" s="1"/>
      <x:c r="H11207" s="1"/>
      <x:c r="I11207" s="53">
        <x:f t="shared" si="2090"/>
        <x:v>17</x:v>
      </x:c>
      <x:c r="J11207" s="53">
        <x:f t="shared" si="2091"/>
        <x:v>3</x:v>
      </x:c>
      <x:c r="K11207" s="53">
        <x:f t="shared" si="2092"/>
        <x:v>1</x:v>
      </x:c>
      <x:c r="L11207" s="53">
        <x:f t="shared" si="2093"/>
        <x:v>21</x:v>
      </x:c>
      <x:c r="M11207" s="54">
        <x:f t="shared" si="2094"/>
        <x:v>7875.8221922892035</x:v>
      </x:c>
      <x:c r="N11207" s="54">
        <x:f t="shared" si="2095"/>
        <x:v>4.9693209668675022</x:v>
      </x:c>
      <x:c r="O11207" s="55">
        <x:f t="shared" si="2096"/>
        <x:v>158582</x:v>
      </x:c>
      <x:c r="P11207" s="55">
        <x:f t="shared" si="2097"/>
        <x:v>17160</x:v>
      </x:c>
      <x:c r="Q11207" s="55">
        <x:f t="shared" si="2098"/>
        <x:v>149233.02417168755</x:v>
      </x:c>
      <x:c r="R11207" s="55">
        <x:f t="shared" si="2099"/>
        <x:v>-27811.024171687546</x:v>
      </x:c>
      <x:c r="S11207" s="1" t="str">
        <x:f t="shared" si="2100"/>
        <x:v>NO</x:v>
      </x:c>
      <x:c r="T11207" s="1">
        <x:f t="shared" si="2101"/>
        <x:v>-9.9999999999999997E+98</x:v>
      </x:c>
    </x:row>
    <x:row r="11208">
      <x:c r="A11208" s="1"/>
      <x:c r="B11208" s="1"/>
      <x:c r="C11208" s="1"/>
      <x:c r="D11208" s="1"/>
      <x:c r="E11208" s="1"/>
      <x:c r="F11208" s="1"/>
      <x:c r="G11208" s="1"/>
      <x:c r="H11208" s="1"/>
      <x:c r="I11208" s="53">
        <x:f t="shared" si="2090"/>
        <x:v>17</x:v>
      </x:c>
      <x:c r="J11208" s="53">
        <x:f t="shared" si="2091"/>
        <x:v>3</x:v>
      </x:c>
      <x:c r="K11208" s="53">
        <x:f t="shared" si="2092"/>
        <x:v>2</x:v>
      </x:c>
      <x:c r="L11208" s="53">
        <x:f t="shared" si="2093"/>
        <x:v>22</x:v>
      </x:c>
      <x:c r="M11208" s="54">
        <x:f t="shared" si="2094"/>
        <x:v>7922.5237547892038</x:v>
      </x:c>
      <x:c r="N11208" s="54">
        <x:f t="shared" si="2095"/>
        <x:v>5.0017526074925023</x:v>
      </x:c>
      <x:c r="O11208" s="55">
        <x:f t="shared" si="2096"/>
        <x:v>161282</x:v>
      </x:c>
      <x:c r="P11208" s="55">
        <x:f t="shared" si="2097"/>
        <x:v>18040</x:v>
      </x:c>
      <x:c r="Q11208" s="55">
        <x:f t="shared" si="2098"/>
        <x:v>150043.81518731255</x:v>
      </x:c>
      <x:c r="R11208" s="55">
        <x:f t="shared" si="2099"/>
        <x:v>-26801.815187312546</x:v>
      </x:c>
      <x:c r="S11208" s="1" t="str">
        <x:f t="shared" si="2100"/>
        <x:v>NO</x:v>
      </x:c>
      <x:c r="T11208" s="1">
        <x:f t="shared" si="2101"/>
        <x:v>-9.9999999999999997E+98</x:v>
      </x:c>
    </x:row>
    <x:row r="11209">
      <x:c r="A11209" s="1"/>
      <x:c r="B11209" s="1"/>
      <x:c r="C11209" s="1"/>
      <x:c r="D11209" s="1"/>
      <x:c r="E11209" s="1"/>
      <x:c r="F11209" s="1"/>
      <x:c r="G11209" s="1"/>
      <x:c r="H11209" s="1"/>
      <x:c r="I11209" s="53">
        <x:f t="shared" si="2090"/>
        <x:v>17</x:v>
      </x:c>
      <x:c r="J11209" s="53">
        <x:f t="shared" si="2091"/>
        <x:v>3</x:v>
      </x:c>
      <x:c r="K11209" s="53">
        <x:f t="shared" si="2092"/>
        <x:v>3</x:v>
      </x:c>
      <x:c r="L11209" s="53">
        <x:f t="shared" si="2093"/>
        <x:v>23</x:v>
      </x:c>
      <x:c r="M11209" s="54">
        <x:f t="shared" si="2094"/>
        <x:v>7970.3857372110788</x:v>
      </x:c>
      <x:c r="N11209" s="54">
        <x:f t="shared" si="2095"/>
        <x:v>5.0349900952854716</x:v>
      </x:c>
      <x:c r="O11209" s="55">
        <x:f t="shared" si="2096"/>
        <x:v>163982</x:v>
      </x:c>
      <x:c r="P11209" s="55">
        <x:f t="shared" si="2097"/>
        <x:v>18920</x:v>
      </x:c>
      <x:c r="Q11209" s="55">
        <x:f t="shared" si="2098"/>
        <x:v>150874.75238213676</x:v>
      </x:c>
      <x:c r="R11209" s="55">
        <x:f t="shared" si="2099"/>
        <x:v>-25812.752382136765</x:v>
      </x:c>
      <x:c r="S11209" s="1" t="str">
        <x:f t="shared" si="2100"/>
        <x:v>NO</x:v>
      </x:c>
      <x:c r="T11209" s="1">
        <x:f t="shared" si="2101"/>
        <x:v>-9.9999999999999997E+98</x:v>
      </x:c>
    </x:row>
    <x:row r="11210">
      <x:c r="A11210" s="1"/>
      <x:c r="B11210" s="1"/>
      <x:c r="C11210" s="1"/>
      <x:c r="D11210" s="1"/>
      <x:c r="E11210" s="1"/>
      <x:c r="F11210" s="1"/>
      <x:c r="G11210" s="1"/>
      <x:c r="H11210" s="1"/>
      <x:c r="I11210" s="53">
        <x:f t="shared" si="2090"/>
        <x:v>17</x:v>
      </x:c>
      <x:c r="J11210" s="53">
        <x:f t="shared" si="2091"/>
        <x:v>3</x:v>
      </x:c>
      <x:c r="K11210" s="53">
        <x:f t="shared" si="2092"/>
        <x:v>4</x:v>
      </x:c>
      <x:c r="L11210" s="53">
        <x:f t="shared" si="2093"/>
        <x:v>24</x:v>
      </x:c>
      <x:c r="M11210" s="54">
        <x:f t="shared" si="2094"/>
        <x:v>8019.4298529337348</x:v>
      </x:c>
      <x:c r="N11210" s="54">
        <x:f t="shared" si="2095"/>
        <x:v>5.0690485089817603</x:v>
      </x:c>
      <x:c r="O11210" s="55">
        <x:f t="shared" si="2096"/>
        <x:v>166682</x:v>
      </x:c>
      <x:c r="P11210" s="55">
        <x:f t="shared" si="2097"/>
        <x:v>19800</x:v>
      </x:c>
      <x:c r="Q11210" s="55">
        <x:f t="shared" si="2098"/>
        <x:v>151726.21272454399</x:v>
      </x:c>
      <x:c r="R11210" s="55">
        <x:f t="shared" si="2099"/>
        <x:v>-24844.212724543991</x:v>
      </x:c>
      <x:c r="S11210" s="1" t="str">
        <x:f t="shared" si="2100"/>
        <x:v>NO</x:v>
      </x:c>
      <x:c r="T11210" s="1">
        <x:f t="shared" si="2101"/>
        <x:v>-9.9999999999999997E+98</x:v>
      </x:c>
    </x:row>
    <x:row r="11211">
      <x:c r="A11211" s="1"/>
      <x:c r="B11211" s="1"/>
      <x:c r="C11211" s="1"/>
      <x:c r="D11211" s="1"/>
      <x:c r="E11211" s="1"/>
      <x:c r="F11211" s="1"/>
      <x:c r="G11211" s="1"/>
      <x:c r="H11211" s="1"/>
      <x:c r="I11211" s="53">
        <x:f t="shared" si="2090"/>
        <x:v>17</x:v>
      </x:c>
      <x:c r="J11211" s="53">
        <x:f t="shared" si="2091"/>
        <x:v>3</x:v>
      </x:c>
      <x:c r="K11211" s="53">
        <x:f t="shared" si="2092"/>
        <x:v>5</x:v>
      </x:c>
      <x:c r="L11211" s="53">
        <x:f t="shared" si="2093"/>
        <x:v>25</x:v>
      </x:c>
      <x:c r="M11211" s="54">
        <x:f t="shared" si="2094"/>
        <x:v>8069.6781768549381</x:v>
      </x:c>
      <x:c r="N11211" s="54">
        <x:f t="shared" si="2095"/>
        <x:v>5.1039431783714848</x:v>
      </x:c>
      <x:c r="O11211" s="55">
        <x:f t="shared" si="2096"/>
        <x:v>169382</x:v>
      </x:c>
      <x:c r="P11211" s="55">
        <x:f t="shared" si="2097"/>
        <x:v>20680</x:v>
      </x:c>
      <x:c r="Q11211" s="55">
        <x:f t="shared" si="2098"/>
        <x:v>152598.57945928711</x:v>
      </x:c>
      <x:c r="R11211" s="55">
        <x:f t="shared" si="2099"/>
        <x:v>-23896.57945928711</x:v>
      </x:c>
      <x:c r="S11211" s="1" t="str">
        <x:f t="shared" si="2100"/>
        <x:v>NO</x:v>
      </x:c>
      <x:c r="T11211" s="1">
        <x:f t="shared" si="2101"/>
        <x:v>-9.9999999999999997E+98</x:v>
      </x:c>
    </x:row>
    <x:row r="11212">
      <x:c r="A11212" s="1"/>
      <x:c r="B11212" s="1"/>
      <x:c r="C11212" s="1"/>
      <x:c r="D11212" s="1"/>
      <x:c r="E11212" s="1"/>
      <x:c r="F11212" s="1"/>
      <x:c r="G11212" s="1"/>
      <x:c r="H11212" s="1"/>
      <x:c r="I11212" s="53">
        <x:f t="shared" si="2090"/>
        <x:v>17</x:v>
      </x:c>
      <x:c r="J11212" s="53">
        <x:f t="shared" si="2091"/>
        <x:v>3</x:v>
      </x:c>
      <x:c r="K11212" s="53">
        <x:f t="shared" si="2092"/>
        <x:v>6</x:v>
      </x:c>
      <x:c r="L11212" s="53">
        <x:f t="shared" si="2093"/>
        <x:v>26</x:v>
      </x:c>
      <x:c r="M11212" s="54">
        <x:f t="shared" si="2094"/>
        <x:v>8121.1531510365712</x:v>
      </x:c>
      <x:c r="N11212" s="54">
        <x:f t="shared" si="2095"/>
        <x:v>5.1396896882198408</x:v>
      </x:c>
      <x:c r="O11212" s="55">
        <x:f t="shared" si="2096"/>
        <x:v>172082</x:v>
      </x:c>
      <x:c r="P11212" s="55">
        <x:f t="shared" si="2097"/>
        <x:v>21560</x:v>
      </x:c>
      <x:c r="Q11212" s="55">
        <x:f t="shared" si="2098"/>
        <x:v>153492.242205496</x:v>
      </x:c>
      <x:c r="R11212" s="55">
        <x:f t="shared" si="2099"/>
        <x:v>-22970.242205496004</x:v>
      </x:c>
      <x:c r="S11212" s="1" t="str">
        <x:f t="shared" si="2100"/>
        <x:v>NO</x:v>
      </x:c>
      <x:c r="T11212" s="1">
        <x:f t="shared" si="2101"/>
        <x:v>-9.9999999999999997E+98</x:v>
      </x:c>
    </x:row>
    <x:row r="11213">
      <x:c r="A11213" s="1"/>
      <x:c r="B11213" s="1"/>
      <x:c r="C11213" s="1"/>
      <x:c r="D11213" s="1"/>
      <x:c r="E11213" s="1"/>
      <x:c r="F11213" s="1"/>
      <x:c r="G11213" s="1"/>
      <x:c r="H11213" s="1"/>
      <x:c r="I11213" s="53">
        <x:f t="shared" si="2090"/>
        <x:v>17</x:v>
      </x:c>
      <x:c r="J11213" s="53">
        <x:f t="shared" si="2091"/>
        <x:v>3</x:v>
      </x:c>
      <x:c r="K11213" s="53">
        <x:f t="shared" si="2092"/>
        <x:v>7</x:v>
      </x:c>
      <x:c r="L11213" s="53">
        <x:f t="shared" si="2093"/>
        <x:v>27</x:v>
      </x:c>
      <x:c r="M11213" s="54">
        <x:f t="shared" si="2094"/>
        <x:v>8173.8775904345321</x:v>
      </x:c>
      <x:c r="N11213" s="54">
        <x:f t="shared" si="2095"/>
        <x:v>5.1763038822462031</x:v>
      </x:c>
      <x:c r="O11213" s="55">
        <x:f t="shared" si="2096"/>
        <x:v>174782</x:v>
      </x:c>
      <x:c r="P11213" s="55">
        <x:f t="shared" si="2097"/>
        <x:v>22440</x:v>
      </x:c>
      <x:c r="Q11213" s="55">
        <x:f t="shared" si="2098"/>
        <x:v>154407.59705615506</x:v>
      </x:c>
      <x:c r="R11213" s="55">
        <x:f t="shared" si="2099"/>
        <x:v>-22065.597056155064</x:v>
      </x:c>
      <x:c r="S11213" s="1" t="str">
        <x:f t="shared" si="2100"/>
        <x:v>NO</x:v>
      </x:c>
      <x:c r="T11213" s="1">
        <x:f t="shared" si="2101"/>
        <x:v>-9.9999999999999997E+98</x:v>
      </x:c>
    </x:row>
    <x:row r="11214">
      <x:c r="A11214" s="1"/>
      <x:c r="B11214" s="1"/>
      <x:c r="C11214" s="1"/>
      <x:c r="D11214" s="1"/>
      <x:c r="E11214" s="1"/>
      <x:c r="F11214" s="1"/>
      <x:c r="G11214" s="1"/>
      <x:c r="H11214" s="1"/>
      <x:c r="I11214" s="53">
        <x:f t="shared" si="2090"/>
        <x:v>17</x:v>
      </x:c>
      <x:c r="J11214" s="53">
        <x:f t="shared" si="2091"/>
        <x:v>3</x:v>
      </x:c>
      <x:c r="K11214" s="53">
        <x:f t="shared" si="2092"/>
        <x:v>8</x:v>
      </x:c>
      <x:c r="L11214" s="53">
        <x:f t="shared" si="2093"/>
        <x:v>28</x:v>
      </x:c>
      <x:c r="M11214" s="54">
        <x:f t="shared" si="2094"/>
        <x:v>8227.8746887145116</x:v>
      </x:c>
      <x:c r="N11214" s="54">
        <x:f t="shared" si="2095"/>
        <x:v>5.2138018671628554</x:v>
      </x:c>
      <x:c r="O11214" s="55">
        <x:f t="shared" si="2096"/>
        <x:v>177482</x:v>
      </x:c>
      <x:c r="P11214" s="55">
        <x:f t="shared" si="2097"/>
        <x:v>23320</x:v>
      </x:c>
      <x:c r="Q11214" s="55">
        <x:f t="shared" si="2098"/>
        <x:v>155345.04667907138</x:v>
      </x:c>
      <x:c r="R11214" s="55">
        <x:f t="shared" si="2099"/>
        <x:v>-21183.046679071384</x:v>
      </x:c>
      <x:c r="S11214" s="1" t="str">
        <x:f t="shared" si="2100"/>
        <x:v>NO</x:v>
      </x:c>
      <x:c r="T11214" s="1">
        <x:f t="shared" si="2101"/>
        <x:v>-9.9999999999999997E+98</x:v>
      </x:c>
    </x:row>
    <x:row r="11215">
      <x:c r="A11215" s="1"/>
      <x:c r="B11215" s="1"/>
      <x:c r="C11215" s="1"/>
      <x:c r="D11215" s="1"/>
      <x:c r="E11215" s="1"/>
      <x:c r="F11215" s="1"/>
      <x:c r="G11215" s="1"/>
      <x:c r="H11215" s="1"/>
      <x:c r="I11215" s="53">
        <x:f t="shared" si="2090"/>
        <x:v>17</x:v>
      </x:c>
      <x:c r="J11215" s="53">
        <x:f t="shared" si="2091"/>
        <x:v>3</x:v>
      </x:c>
      <x:c r="K11215" s="53">
        <x:f t="shared" si="2092"/>
        <x:v>9</x:v>
      </x:c>
      <x:c r="L11215" s="53">
        <x:f t="shared" si="2093"/>
        <x:v>29</x:v>
      </x:c>
      <x:c r="M11215" s="54">
        <x:f t="shared" si="2094"/>
        <x:v>8283.1680241549057</x:v>
      </x:c>
      <x:c r="N11215" s="54">
        <x:f t="shared" si="2095"/>
        <x:v>5.25220001677424</x:v>
      </x:c>
      <x:c r="O11215" s="55">
        <x:f t="shared" si="2096"/>
        <x:v>180182</x:v>
      </x:c>
      <x:c r="P11215" s="55">
        <x:f t="shared" si="2097"/>
        <x:v>24200</x:v>
      </x:c>
      <x:c r="Q11215" s="55">
        <x:f t="shared" si="2098"/>
        <x:v>156305.00041935599</x:v>
      </x:c>
      <x:c r="R11215" s="55">
        <x:f t="shared" si="2099"/>
        <x:v>-20323.000419355987</x:v>
      </x:c>
      <x:c r="S11215" s="1" t="str">
        <x:f t="shared" si="2100"/>
        <x:v>NO</x:v>
      </x:c>
      <x:c r="T11215" s="1">
        <x:f t="shared" si="2101"/>
        <x:v>-9.9999999999999997E+98</x:v>
      </x:c>
    </x:row>
    <x:row r="11216">
      <x:c r="A11216" s="1"/>
      <x:c r="B11216" s="1"/>
      <x:c r="C11216" s="1"/>
      <x:c r="D11216" s="1"/>
      <x:c r="E11216" s="1"/>
      <x:c r="F11216" s="1"/>
      <x:c r="G11216" s="1"/>
      <x:c r="H11216" s="1"/>
      <x:c r="I11216" s="53">
        <x:f t="shared" si="2090"/>
        <x:v>17</x:v>
      </x:c>
      <x:c r="J11216" s="53">
        <x:f t="shared" si="2091"/>
        <x:v>3</x:v>
      </x:c>
      <x:c r="K11216" s="53">
        <x:f t="shared" si="2092"/>
        <x:v>10</x:v>
      </x:c>
      <x:c r="L11216" s="53">
        <x:f t="shared" si="2093"/>
        <x:v>30</x:v>
      </x:c>
      <x:c r="M11216" s="54">
        <x:f t="shared" si="2094"/>
        <x:v>8339.781565638119</x:v>
      </x:c>
      <x:c r="N11216" s="54">
        <x:f t="shared" si="2095"/>
        <x:v>5.2915149761375826</x:v>
      </x:c>
      <x:c r="O11216" s="55">
        <x:f t="shared" si="2096"/>
        <x:v>182882</x:v>
      </x:c>
      <x:c r="P11216" s="55">
        <x:f t="shared" si="2097"/>
        <x:v>25080</x:v>
      </x:c>
      <x:c r="Q11216" s="55">
        <x:f t="shared" si="2098"/>
        <x:v>157287.87440343955</x:v>
      </x:c>
      <x:c r="R11216" s="55">
        <x:f t="shared" si="2099"/>
        <x:v>-19485.874403439549</x:v>
      </x:c>
      <x:c r="S11216" s="1" t="str">
        <x:f t="shared" si="2100"/>
        <x:v>NO</x:v>
      </x:c>
      <x:c r="T11216" s="1">
        <x:f t="shared" si="2101"/>
        <x:v>-9.9999999999999997E+98</x:v>
      </x:c>
    </x:row>
    <x:row r="11217">
      <x:c r="A11217" s="1"/>
      <x:c r="B11217" s="1"/>
      <x:c r="C11217" s="1"/>
      <x:c r="D11217" s="1"/>
      <x:c r="E11217" s="1"/>
      <x:c r="F11217" s="1"/>
      <x:c r="G11217" s="1"/>
      <x:c r="H11217" s="1"/>
      <x:c r="I11217" s="53">
        <x:f t="shared" si="2090"/>
        <x:v>17</x:v>
      </x:c>
      <x:c r="J11217" s="53">
        <x:f t="shared" si="2091"/>
        <x:v>3</x:v>
      </x:c>
      <x:c r="K11217" s="53">
        <x:f t="shared" si="2092"/>
        <x:v>11</x:v>
      </x:c>
      <x:c r="L11217" s="53">
        <x:f t="shared" si="2093"/>
        <x:v>31</x:v>
      </x:c>
      <x:c r="M11217" s="54">
        <x:f t="shared" si="2094"/>
        <x:v>8397.7396787315574</x:v>
      </x:c>
      <x:c r="N11217" s="54">
        <x:f t="shared" si="2095"/>
        <x:v>5.3317636657858039</x:v>
      </x:c>
      <x:c r="O11217" s="55">
        <x:f t="shared" si="2096"/>
        <x:v>185582</x:v>
      </x:c>
      <x:c r="P11217" s="55">
        <x:f t="shared" si="2097"/>
        <x:v>25960</x:v>
      </x:c>
      <x:c r="Q11217" s="55">
        <x:f t="shared" si="2098"/>
        <x:v>158294.09164464509</x:v>
      </x:c>
      <x:c r="R11217" s="55">
        <x:f t="shared" si="2099"/>
        <x:v>-18672.091644645086</x:v>
      </x:c>
      <x:c r="S11217" s="1" t="str">
        <x:f t="shared" si="2100"/>
        <x:v>NO</x:v>
      </x:c>
      <x:c r="T11217" s="1">
        <x:f t="shared" si="2101"/>
        <x:v>-9.9999999999999997E+98</x:v>
      </x:c>
    </x:row>
    <x:row r="11218">
      <x:c r="A11218" s="1"/>
      <x:c r="B11218" s="1"/>
      <x:c r="C11218" s="1"/>
      <x:c r="D11218" s="1"/>
      <x:c r="E11218" s="1"/>
      <x:c r="F11218" s="1"/>
      <x:c r="G11218" s="1"/>
      <x:c r="H11218" s="1"/>
      <x:c r="I11218" s="53">
        <x:f t="shared" si="2090"/>
        <x:v>17</x:v>
      </x:c>
      <x:c r="J11218" s="53">
        <x:f t="shared" si="2091"/>
        <x:v>3</x:v>
      </x:c>
      <x:c r="K11218" s="53">
        <x:f t="shared" si="2092"/>
        <x:v>12</x:v>
      </x:c>
      <x:c r="L11218" s="53">
        <x:f t="shared" si="2093"/>
        <x:v>32</x:v>
      </x:c>
      <x:c r="M11218" s="54">
        <x:f t="shared" si="2094"/>
        <x:v>8457.0671318596233</x:v>
      </x:c>
      <x:c r="N11218" s="54">
        <x:f t="shared" si="2095"/>
        <x:v>5.3729632860136274</x:v>
      </x:c>
      <x:c r="O11218" s="55">
        <x:f t="shared" si="2096"/>
        <x:v>188282</x:v>
      </x:c>
      <x:c r="P11218" s="55">
        <x:f t="shared" si="2097"/>
        <x:v>26840</x:v>
      </x:c>
      <x:c r="Q11218" s="55">
        <x:f t="shared" si="2098"/>
        <x:v>159324.08215034069</x:v>
      </x:c>
      <x:c r="R11218" s="55">
        <x:f t="shared" si="2099"/>
        <x:v>-17882.082150340691</x:v>
      </x:c>
      <x:c r="S11218" s="1" t="str">
        <x:f t="shared" si="2100"/>
        <x:v>NO</x:v>
      </x:c>
      <x:c r="T11218" s="1">
        <x:f t="shared" si="2101"/>
        <x:v>-9.9999999999999997E+98</x:v>
      </x:c>
    </x:row>
    <x:row r="11219">
      <x:c r="A11219" s="1"/>
      <x:c r="B11219" s="1"/>
      <x:c r="C11219" s="1"/>
      <x:c r="D11219" s="1"/>
      <x:c r="E11219" s="1"/>
      <x:c r="F11219" s="1"/>
      <x:c r="G11219" s="1"/>
      <x:c r="H11219" s="1"/>
      <x:c r="I11219" s="53">
        <x:f t="shared" si="2090"/>
        <x:v>17</x:v>
      </x:c>
      <x:c r="J11219" s="53">
        <x:f t="shared" si="2091"/>
        <x:v>3</x:v>
      </x:c>
      <x:c r="K11219" s="53">
        <x:f t="shared" si="2092"/>
        <x:v>13</x:v>
      </x:c>
      <x:c r="L11219" s="53">
        <x:f t="shared" si="2093"/>
        <x:v>33</x:v>
      </x:c>
      <x:c r="M11219" s="54">
        <x:f t="shared" si="2094"/>
        <x:v>8517.7891025680074</x:v>
      </x:c>
      <x:c r="N11219" s="54">
        <x:f t="shared" si="2095"/>
        <x:v>5.4151313212277827</x:v>
      </x:c>
      <x:c r="O11219" s="55">
        <x:f t="shared" si="2096"/>
        <x:v>190982</x:v>
      </x:c>
      <x:c r="P11219" s="55">
        <x:f t="shared" si="2097"/>
        <x:v>27720</x:v>
      </x:c>
      <x:c r="Q11219" s="55">
        <x:f t="shared" si="2098"/>
        <x:v>160378.28303069458</x:v>
      </x:c>
      <x:c r="R11219" s="55">
        <x:f t="shared" si="2099"/>
        <x:v>-17116.283030694583</x:v>
      </x:c>
      <x:c r="S11219" s="1" t="str">
        <x:f t="shared" si="2100"/>
        <x:v>NO</x:v>
      </x:c>
      <x:c r="T11219" s="1">
        <x:f t="shared" si="2101"/>
        <x:v>-9.9999999999999997E+98</x:v>
      </x:c>
    </x:row>
    <x:row r="11220">
      <x:c r="A11220" s="1"/>
      <x:c r="B11220" s="1"/>
      <x:c r="C11220" s="1"/>
      <x:c r="D11220" s="1"/>
      <x:c r="E11220" s="1"/>
      <x:c r="F11220" s="1"/>
      <x:c r="G11220" s="1"/>
      <x:c r="H11220" s="1"/>
      <x:c r="I11220" s="53">
        <x:f t="shared" si="2090"/>
        <x:v>17</x:v>
      </x:c>
      <x:c r="J11220" s="53">
        <x:f t="shared" si="2091"/>
        <x:v>3</x:v>
      </x:c>
      <x:c r="K11220" s="53">
        <x:f t="shared" si="2092"/>
        <x:v>14</x:v>
      </x:c>
      <x:c r="L11220" s="53">
        <x:f t="shared" si="2093"/>
        <x:v>34</x:v>
      </x:c>
      <x:c r="M11220" s="54">
        <x:f t="shared" si="2094"/>
        <x:v>8579.9311838816684</x:v>
      </x:c>
      <x:c r="N11220" s="54">
        <x:f t="shared" si="2095"/>
        <x:v>5.45828554436227</x:v>
      </x:c>
      <x:c r="O11220" s="55">
        <x:f t="shared" si="2096"/>
        <x:v>193682</x:v>
      </x:c>
      <x:c r="P11220" s="55">
        <x:f t="shared" si="2097"/>
        <x:v>28600</x:v>
      </x:c>
      <x:c r="Q11220" s="55">
        <x:f t="shared" si="2098"/>
        <x:v>161457.13860905674</x:v>
      </x:c>
      <x:c r="R11220" s="55">
        <x:f t="shared" si="2099"/>
        <x:v>-16375.138609056739</x:v>
      </x:c>
      <x:c r="S11220" s="1" t="str">
        <x:f t="shared" si="2100"/>
        <x:v>NO</x:v>
      </x:c>
      <x:c r="T11220" s="1">
        <x:f t="shared" si="2101"/>
        <x:v>-9.9999999999999997E+98</x:v>
      </x:c>
    </x:row>
    <x:row r="11221">
      <x:c r="A11221" s="1"/>
      <x:c r="B11221" s="1"/>
      <x:c r="C11221" s="1"/>
      <x:c r="D11221" s="1"/>
      <x:c r="E11221" s="1"/>
      <x:c r="F11221" s="1"/>
      <x:c r="G11221" s="1"/>
      <x:c r="H11221" s="1"/>
      <x:c r="I11221" s="53">
        <x:f t="shared" si="2090"/>
        <x:v>17</x:v>
      </x:c>
      <x:c r="J11221" s="53">
        <x:f t="shared" si="2091"/>
        <x:v>3</x:v>
      </x:c>
      <x:c r="K11221" s="53">
        <x:f t="shared" si="2092"/>
        <x:v>15</x:v>
      </x:c>
      <x:c r="L11221" s="53">
        <x:f t="shared" si="2093"/>
        <x:v>35</x:v>
      </x:c>
      <x:c r="M11221" s="54">
        <x:f t="shared" si="2094"/>
        <x:v>8643.5193907578141</x:v>
      </x:c>
      <x:c r="N11221" s="54">
        <x:f t="shared" si="2095"/>
        <x:v>5.5024440213595929</x:v>
      </x:c>
      <x:c r="O11221" s="55">
        <x:f t="shared" si="2096"/>
        <x:v>196382</x:v>
      </x:c>
      <x:c r="P11221" s="55">
        <x:f t="shared" si="2097"/>
        <x:v>29480</x:v>
      </x:c>
      <x:c r="Q11221" s="55">
        <x:f t="shared" si="2098"/>
        <x:v>162561.10053398981</x:v>
      </x:c>
      <x:c r="R11221" s="55">
        <x:f t="shared" si="2099"/>
        <x:v>-15659.100533989811</x:v>
      </x:c>
      <x:c r="S11221" s="1" t="str">
        <x:f t="shared" si="2100"/>
        <x:v>NO</x:v>
      </x:c>
      <x:c r="T11221" s="1">
        <x:f t="shared" si="2101"/>
        <x:v>-9.9999999999999997E+98</x:v>
      </x:c>
    </x:row>
    <x:row r="11222">
      <x:c r="A11222" s="1"/>
      <x:c r="B11222" s="1"/>
      <x:c r="C11222" s="1"/>
      <x:c r="D11222" s="1"/>
      <x:c r="E11222" s="1"/>
      <x:c r="F11222" s="1"/>
      <x:c r="G11222" s="1"/>
      <x:c r="H11222" s="1"/>
      <x:c r="I11222" s="53">
        <x:f t="shared" si="2090"/>
        <x:v>17</x:v>
      </x:c>
      <x:c r="J11222" s="53">
        <x:f t="shared" si="2091"/>
        <x:v>3</x:v>
      </x:c>
      <x:c r="K11222" s="53">
        <x:f t="shared" si="2092"/>
        <x:v>16</x:v>
      </x:c>
      <x:c r="L11222" s="53">
        <x:f t="shared" si="2093"/>
        <x:v>36</x:v>
      </x:c>
      <x:c r="M11222" s="54">
        <x:f t="shared" si="2094"/>
        <x:v>8708.5801666353036</x:v>
      </x:c>
      <x:c r="N11222" s="54">
        <x:f t="shared" si="2095"/>
        <x:v>5.5476251157189607</x:v>
      </x:c>
      <x:c r="O11222" s="55">
        <x:f t="shared" si="2096"/>
        <x:v>199082</x:v>
      </x:c>
      <x:c r="P11222" s="55">
        <x:f t="shared" si="2097"/>
        <x:v>30360</x:v>
      </x:c>
      <x:c r="Q11222" s="55">
        <x:f t="shared" si="2098"/>
        <x:v>163690.62789297401</x:v>
      </x:c>
      <x:c r="R11222" s="55">
        <x:f t="shared" si="2099"/>
        <x:v>-14968.627892974007</x:v>
      </x:c>
      <x:c r="S11222" s="1" t="str">
        <x:f t="shared" si="2100"/>
        <x:v>NO</x:v>
      </x:c>
      <x:c r="T11222" s="1">
        <x:f t="shared" si="2101"/>
        <x:v>-9.9999999999999997E+98</x:v>
      </x:c>
    </x:row>
    <x:row r="11223">
      <x:c r="A11223" s="1"/>
      <x:c r="B11223" s="1"/>
      <x:c r="C11223" s="1"/>
      <x:c r="D11223" s="1"/>
      <x:c r="E11223" s="1"/>
      <x:c r="F11223" s="1"/>
      <x:c r="G11223" s="1"/>
      <x:c r="H11223" s="1"/>
      <x:c r="I11223" s="53">
        <x:f t="shared" si="2090"/>
        <x:v>17</x:v>
      </x:c>
      <x:c r="J11223" s="53">
        <x:f t="shared" si="2091"/>
        <x:v>3</x:v>
      </x:c>
      <x:c r="K11223" s="53">
        <x:f t="shared" si="2092"/>
        <x:v>17</x:v>
      </x:c>
      <x:c r="L11223" s="53">
        <x:f t="shared" si="2093"/>
        <x:v>37</x:v>
      </x:c>
      <x:c r="M11223" s="54">
        <x:f t="shared" si="2094"/>
        <x:v>8775.1403900818441</x:v>
      </x:c>
      <x:c r="N11223" s="54">
        <x:f t="shared" si="2095"/>
        <x:v>5.593847493112392</x:v>
      </x:c>
      <x:c r="O11223" s="55">
        <x:f t="shared" si="2096"/>
        <x:v>201782</x:v>
      </x:c>
      <x:c r="P11223" s="55">
        <x:f t="shared" si="2097"/>
        <x:v>31240</x:v>
      </x:c>
      <x:c r="Q11223" s="55">
        <x:f t="shared" si="2098"/>
        <x:v>164846.18732780978</x:v>
      </x:c>
      <x:c r="R11223" s="55">
        <x:f t="shared" si="2099"/>
        <x:v>-14304.187327809777</x:v>
      </x:c>
      <x:c r="S11223" s="1" t="str">
        <x:f t="shared" si="2100"/>
        <x:v>NO</x:v>
      </x:c>
      <x:c r="T11223" s="1">
        <x:f t="shared" si="2101"/>
        <x:v>-9.9999999999999997E+98</x:v>
      </x:c>
    </x:row>
    <x:row r="11224">
      <x:c r="A11224" s="1"/>
      <x:c r="B11224" s="1"/>
      <x:c r="C11224" s="1"/>
      <x:c r="D11224" s="1"/>
      <x:c r="E11224" s="1"/>
      <x:c r="F11224" s="1"/>
      <x:c r="G11224" s="1"/>
      <x:c r="H11224" s="1"/>
      <x:c r="I11224" s="53">
        <x:f t="shared" si="2090"/>
        <x:v>17</x:v>
      </x:c>
      <x:c r="J11224" s="53">
        <x:f t="shared" si="2091"/>
        <x:v>3</x:v>
      </x:c>
      <x:c r="K11224" s="53">
        <x:f t="shared" si="2092"/>
        <x:v>18</x:v>
      </x:c>
      <x:c r="L11224" s="53">
        <x:f t="shared" si="2093"/>
        <x:v>38</x:v>
      </x:c>
      <x:c r="M11224" s="54">
        <x:f t="shared" si="2094"/>
        <x:v>8843.2273815404315</x:v>
      </x:c>
      <x:c r="N11224" s="54">
        <x:f t="shared" si="2095"/>
        <x:v>5.6411301260697444</x:v>
      </x:c>
      <x:c r="O11224" s="55">
        <x:f t="shared" si="2096"/>
        <x:v>204482</x:v>
      </x:c>
      <x:c r="P11224" s="55">
        <x:f t="shared" si="2097"/>
        <x:v>32120</x:v>
      </x:c>
      <x:c r="Q11224" s="55">
        <x:f t="shared" si="2098"/>
        <x:v>166028.25315174359</x:v>
      </x:c>
      <x:c r="R11224" s="55">
        <x:f t="shared" si="2099"/>
        <x:v>-13666.253151743585</x:v>
      </x:c>
      <x:c r="S11224" s="1" t="str">
        <x:f t="shared" si="2100"/>
        <x:v>NO</x:v>
      </x:c>
      <x:c r="T11224" s="1">
        <x:f t="shared" si="2101"/>
        <x:v>-9.9999999999999997E+98</x:v>
      </x:c>
    </x:row>
    <x:row r="11225">
      <x:c r="A11225" s="1"/>
      <x:c r="B11225" s="1"/>
      <x:c r="C11225" s="1"/>
      <x:c r="D11225" s="1"/>
      <x:c r="E11225" s="1"/>
      <x:c r="F11225" s="1"/>
      <x:c r="G11225" s="1"/>
      <x:c r="H11225" s="1"/>
      <x:c r="I11225" s="53">
        <x:f t="shared" si="2090"/>
        <x:v>17</x:v>
      </x:c>
      <x:c r="J11225" s="53">
        <x:f t="shared" si="2091"/>
        <x:v>3</x:v>
      </x:c>
      <x:c r="K11225" s="53">
        <x:f t="shared" si="2092"/>
        <x:v>19</x:v>
      </x:c>
      <x:c r="L11225" s="53">
        <x:f t="shared" si="2093"/>
        <x:v>39</x:v>
      </x:c>
      <x:c r="M11225" s="54">
        <x:f t="shared" si="2094"/>
        <x:v>8912.8689101764539</x:v>
      </x:c>
      <x:c r="N11225" s="54">
        <x:f t="shared" si="2095"/>
        <x:v>5.6894922987336489</x:v>
      </x:c>
      <x:c r="O11225" s="55">
        <x:f t="shared" si="2096"/>
        <x:v>207182</x:v>
      </x:c>
      <x:c r="P11225" s="55">
        <x:f t="shared" si="2097"/>
        <x:v>33000</x:v>
      </x:c>
      <x:c r="Q11225" s="55">
        <x:f t="shared" si="2098"/>
        <x:v>167237.3074683412</x:v>
      </x:c>
      <x:c r="R11225" s="55">
        <x:f t="shared" si="2099"/>
        <x:v>-13055.307468341198</x:v>
      </x:c>
      <x:c r="S11225" s="1" t="str">
        <x:f t="shared" si="2100"/>
        <x:v>NO</x:v>
      </x:c>
      <x:c r="T11225" s="1">
        <x:f t="shared" si="2101"/>
        <x:v>-9.9999999999999997E+98</x:v>
      </x:c>
    </x:row>
    <x:row r="11226">
      <x:c r="A11226" s="1"/>
      <x:c r="B11226" s="1"/>
      <x:c r="C11226" s="1"/>
      <x:c r="D11226" s="1"/>
      <x:c r="E11226" s="1"/>
      <x:c r="F11226" s="1"/>
      <x:c r="G11226" s="1"/>
      <x:c r="H11226" s="1"/>
      <x:c r="I11226" s="53">
        <x:f t="shared" si="2090"/>
        <x:v>17</x:v>
      </x:c>
      <x:c r="J11226" s="53">
        <x:f t="shared" si="2091"/>
        <x:v>3</x:v>
      </x:c>
      <x:c r="K11226" s="53">
        <x:f t="shared" si="2092"/>
        <x:v>20</x:v>
      </x:c>
      <x:c r="L11226" s="53">
        <x:f t="shared" si="2093"/>
        <x:v>40</x:v>
      </x:c>
      <x:c r="M11226" s="54">
        <x:f t="shared" si="2094"/>
        <x:v>8984.0932008269301</x:v>
      </x:c>
      <x:c r="N11226" s="54">
        <x:f t="shared" si="2095"/>
        <x:v>5.7389536116853685</x:v>
      </x:c>
      <x:c r="O11226" s="55">
        <x:f t="shared" si="2096"/>
        <x:v>209882</x:v>
      </x:c>
      <x:c r="P11226" s="55">
        <x:f t="shared" si="2097"/>
        <x:v>33880</x:v>
      </x:c>
      <x:c r="Q11226" s="55">
        <x:f t="shared" si="2098"/>
        <x:v>168473.84029213421</x:v>
      </x:c>
      <x:c r="R11226" s="55">
        <x:f t="shared" si="2099"/>
        <x:v>-12471.840292134206</x:v>
      </x:c>
      <x:c r="S11226" s="1" t="str">
        <x:f t="shared" si="2100"/>
        <x:v>NO</x:v>
      </x:c>
      <x:c r="T11226" s="1">
        <x:f t="shared" si="2101"/>
        <x:v>-9.9999999999999997E+98</x:v>
      </x:c>
    </x:row>
    <x:row r="11227">
      <x:c r="A11227" s="1"/>
      <x:c r="B11227" s="1"/>
      <x:c r="C11227" s="1"/>
      <x:c r="D11227" s="1"/>
      <x:c r="E11227" s="1"/>
      <x:c r="F11227" s="1"/>
      <x:c r="G11227" s="1"/>
      <x:c r="H11227" s="1"/>
      <x:c r="I11227" s="53">
        <x:f t="shared" si="2090"/>
        <x:v>17</x:v>
      </x:c>
      <x:c r="J11227" s="53">
        <x:f t="shared" si="2091"/>
        <x:v>3</x:v>
      </x:c>
      <x:c r="K11227" s="53">
        <x:f t="shared" si="2092"/>
        <x:v>21</x:v>
      </x:c>
      <x:c r="L11227" s="53">
        <x:f t="shared" si="2093"/>
        <x:v>41</x:v>
      </x:c>
      <x:c r="M11227" s="54">
        <x:f t="shared" si="2094"/>
        <x:v>9056.9289410533747</x:v>
      </x:c>
      <x:c r="N11227" s="54">
        <x:f t="shared" si="2095"/>
        <x:v>5.7895339868426214</x:v>
      </x:c>
      <x:c r="O11227" s="55">
        <x:f t="shared" si="2096"/>
        <x:v>212582</x:v>
      </x:c>
      <x:c r="P11227" s="55">
        <x:f t="shared" si="2097"/>
        <x:v>34760</x:v>
      </x:c>
      <x:c r="Q11227" s="55">
        <x:f t="shared" si="2098"/>
        <x:v>169738.34967106552</x:v>
      </x:c>
      <x:c r="R11227" s="55">
        <x:f t="shared" si="2099"/>
        <x:v>-11916.349671065516</x:v>
      </x:c>
      <x:c r="S11227" s="1" t="str">
        <x:f t="shared" si="2100"/>
        <x:v>NO</x:v>
      </x:c>
      <x:c r="T11227" s="1">
        <x:f t="shared" si="2101"/>
        <x:v>-9.9999999999999997E+98</x:v>
      </x:c>
    </x:row>
    <x:row r="11228">
      <x:c r="A11228" s="1"/>
      <x:c r="B11228" s="1"/>
      <x:c r="C11228" s="1"/>
      <x:c r="D11228" s="1"/>
      <x:c r="E11228" s="1"/>
      <x:c r="F11228" s="1"/>
      <x:c r="G11228" s="1"/>
      <x:c r="H11228" s="1"/>
      <x:c r="I11228" s="53">
        <x:f t="shared" si="2090"/>
        <x:v>17</x:v>
      </x:c>
      <x:c r="J11228" s="53">
        <x:f t="shared" si="2091"/>
        <x:v>3</x:v>
      </x:c>
      <x:c r="K11228" s="53">
        <x:f t="shared" si="2092"/>
        <x:v>22</x:v>
      </x:c>
      <x:c r="L11228" s="53">
        <x:f t="shared" si="2093"/>
        <x:v>42</x:v>
      </x:c>
      <x:c r="M11228" s="54">
        <x:f t="shared" si="2094"/>
        <x:v>9131.4052882997694</x:v>
      </x:c>
      <x:c r="N11228" s="54">
        <x:f t="shared" si="2095"/>
        <x:v>5.8412536724303958</x:v>
      </x:c>
      <x:c r="O11228" s="55">
        <x:f t="shared" si="2096"/>
        <x:v>215282</x:v>
      </x:c>
      <x:c r="P11228" s="55">
        <x:f t="shared" si="2097"/>
        <x:v>35640</x:v>
      </x:c>
      <x:c r="Q11228" s="55">
        <x:f t="shared" si="2098"/>
        <x:v>171031.34181075988</x:v>
      </x:c>
      <x:c r="R11228" s="55">
        <x:f t="shared" si="2099"/>
        <x:v>-11389.341810759885</x:v>
      </x:c>
      <x:c r="S11228" s="1" t="str">
        <x:f t="shared" si="2100"/>
        <x:v>NO</x:v>
      </x:c>
      <x:c r="T11228" s="1">
        <x:f t="shared" si="2101"/>
        <x:v>-9.9999999999999997E+98</x:v>
      </x:c>
    </x:row>
    <x:row r="11229">
      <x:c r="A11229" s="1"/>
      <x:c r="B11229" s="1"/>
      <x:c r="C11229" s="1"/>
      <x:c r="D11229" s="1"/>
      <x:c r="E11229" s="1"/>
      <x:c r="F11229" s="1"/>
      <x:c r="G11229" s="1"/>
      <x:c r="H11229" s="1"/>
      <x:c r="I11229" s="53">
        <x:f t="shared" si="2090"/>
        <x:v>17</x:v>
      </x:c>
      <x:c r="J11229" s="53">
        <x:f t="shared" si="2091"/>
        <x:v>3</x:v>
      </x:c>
      <x:c r="K11229" s="53">
        <x:f t="shared" si="2092"/>
        <x:v>23</x:v>
      </x:c>
      <x:c r="L11229" s="53">
        <x:f t="shared" si="2093"/>
        <x:v>43</x:v>
      </x:c>
      <x:c r="M11229" s="54">
        <x:f t="shared" si="2094"/>
        <x:v>9207.551877157206</x:v>
      </x:c>
      <x:c r="N11229" s="54">
        <x:f t="shared" si="2095"/>
        <x:v>5.8941332480258373</x:v>
      </x:c>
      <x:c r="O11229" s="55">
        <x:f t="shared" si="2096"/>
        <x:v>217982</x:v>
      </x:c>
      <x:c r="P11229" s="55">
        <x:f t="shared" si="2097"/>
        <x:v>36520</x:v>
      </x:c>
      <x:c r="Q11229" s="55">
        <x:f t="shared" si="2098"/>
        <x:v>172353.33120064595</x:v>
      </x:c>
      <x:c r="R11229" s="55">
        <x:f t="shared" si="2099"/>
        <x:v>-10891.331200645946</x:v>
      </x:c>
      <x:c r="S11229" s="1" t="str">
        <x:f t="shared" si="2100"/>
        <x:v>NO</x:v>
      </x:c>
      <x:c r="T11229" s="1">
        <x:f t="shared" si="2101"/>
        <x:v>-9.9999999999999997E+98</x:v>
      </x:c>
    </x:row>
    <x:row r="11230">
      <x:c r="A11230" s="1"/>
      <x:c r="B11230" s="1"/>
      <x:c r="C11230" s="1"/>
      <x:c r="D11230" s="1"/>
      <x:c r="E11230" s="1"/>
      <x:c r="F11230" s="1"/>
      <x:c r="G11230" s="1"/>
      <x:c r="H11230" s="1"/>
      <x:c r="I11230" s="53">
        <x:f t="shared" si="2090"/>
        <x:v>17</x:v>
      </x:c>
      <x:c r="J11230" s="53">
        <x:f t="shared" si="2091"/>
        <x:v>3</x:v>
      </x:c>
      <x:c r="K11230" s="53">
        <x:f t="shared" si="2092"/>
        <x:v>24</x:v>
      </x:c>
      <x:c r="L11230" s="53">
        <x:f t="shared" si="2093"/>
        <x:v>44</x:v>
      </x:c>
      <x:c r="M11230" s="54">
        <x:f t="shared" si="2094"/>
        <x:v>9285.3988267367022</x:v>
      </x:c>
      <x:c r="N11230" s="54">
        <x:f t="shared" si="2095"/>
        <x:v>5.9481936296782658</x:v>
      </x:c>
      <x:c r="O11230" s="55">
        <x:f t="shared" si="2096"/>
        <x:v>220682</x:v>
      </x:c>
      <x:c r="P11230" s="55">
        <x:f t="shared" si="2097"/>
        <x:v>37400</x:v>
      </x:c>
      <x:c r="Q11230" s="55">
        <x:f t="shared" si="2098"/>
        <x:v>173704.84074195664</x:v>
      </x:c>
      <x:c r="R11230" s="55">
        <x:f t="shared" si="2099"/>
        <x:v>-10422.840741956636</x:v>
      </x:c>
      <x:c r="S11230" s="1" t="str">
        <x:f t="shared" si="2100"/>
        <x:v>NO</x:v>
      </x:c>
      <x:c r="T11230" s="1">
        <x:f t="shared" si="2101"/>
        <x:v>-9.9999999999999997E+98</x:v>
      </x:c>
    </x:row>
    <x:row r="11231">
      <x:c r="A11231" s="1"/>
      <x:c r="B11231" s="1"/>
      <x:c r="C11231" s="1"/>
      <x:c r="D11231" s="1"/>
      <x:c r="E11231" s="1"/>
      <x:c r="F11231" s="1"/>
      <x:c r="G11231" s="1"/>
      <x:c r="H11231" s="1"/>
      <x:c r="I11231" s="53">
        <x:f t="shared" si="2090"/>
        <x:v>17</x:v>
      </x:c>
      <x:c r="J11231" s="53">
        <x:f t="shared" si="2091"/>
        <x:v>3</x:v>
      </x:c>
      <x:c r="K11231" s="53">
        <x:f t="shared" si="2092"/>
        <x:v>25</x:v>
      </x:c>
      <x:c r="L11231" s="53">
        <x:f t="shared" si="2093"/>
        <x:v>45</x:v>
      </x:c>
      <x:c r="M11231" s="54">
        <x:f t="shared" si="2094"/>
        <x:v>9364.9767481517993</x:v>
      </x:c>
      <x:c r="N11231" s="54">
        <x:f t="shared" si="2095"/>
        <x:v>6.003456075105416</x:v>
      </x:c>
      <x:c r="O11231" s="55">
        <x:f t="shared" si="2096"/>
        <x:v>223382</x:v>
      </x:c>
      <x:c r="P11231" s="55">
        <x:f t="shared" si="2097"/>
        <x:v>38280</x:v>
      </x:c>
      <x:c r="Q11231" s="55">
        <x:f t="shared" si="2098"/>
        <x:v>175086.40187763539</x:v>
      </x:c>
      <x:c r="R11231" s="55">
        <x:f t="shared" si="2099"/>
        <x:v>-9984.4018776353914</x:v>
      </x:c>
      <x:c r="S11231" s="1" t="str">
        <x:f t="shared" si="2100"/>
        <x:v>NO</x:v>
      </x:c>
      <x:c r="T11231" s="1">
        <x:f t="shared" si="2101"/>
        <x:v>-9.9999999999999997E+98</x:v>
      </x:c>
    </x:row>
    <x:row r="11232">
      <x:c r="A11232" s="1"/>
      <x:c r="B11232" s="1"/>
      <x:c r="C11232" s="1"/>
      <x:c r="D11232" s="1"/>
      <x:c r="E11232" s="1"/>
      <x:c r="F11232" s="1"/>
      <x:c r="G11232" s="1"/>
      <x:c r="H11232" s="1"/>
      <x:c r="I11232" s="53">
        <x:f t="shared" si="2090"/>
        <x:v>17</x:v>
      </x:c>
      <x:c r="J11232" s="53">
        <x:f t="shared" si="2091"/>
        <x:v>3</x:v>
      </x:c>
      <x:c r="K11232" s="53">
        <x:f t="shared" si="2092"/>
        <x:v>26</x:v>
      </x:c>
      <x:c r="L11232" s="53">
        <x:f t="shared" si="2093"/>
        <x:v>46</x:v>
      </x:c>
      <x:c r="M11232" s="54">
        <x:f t="shared" si="2094"/>
        <x:v>9446.3167521125179</x:v>
      </x:c>
      <x:c r="N11232" s="54">
        <x:f t="shared" si="2095"/>
        <x:v>6.0599421889670264</x:v>
      </x:c>
      <x:c r="O11232" s="55">
        <x:f t="shared" si="2096"/>
        <x:v>226082</x:v>
      </x:c>
      <x:c r="P11232" s="55">
        <x:f t="shared" si="2097"/>
        <x:v>39160</x:v>
      </x:c>
      <x:c r="Q11232" s="55">
        <x:f t="shared" si="2098"/>
        <x:v>176498.55472417566</x:v>
      </x:c>
      <x:c r="R11232" s="55">
        <x:f t="shared" si="2099"/>
        <x:v>-9576.5547241756576</x:v>
      </x:c>
      <x:c r="S11232" s="1" t="str">
        <x:f t="shared" si="2100"/>
        <x:v>NO</x:v>
      </x:c>
      <x:c r="T11232" s="1">
        <x:f t="shared" si="2101"/>
        <x:v>-9.9999999999999997E+98</x:v>
      </x:c>
    </x:row>
    <x:row r="11233">
      <x:c r="A11233" s="1"/>
      <x:c r="B11233" s="1"/>
      <x:c r="C11233" s="1"/>
      <x:c r="D11233" s="1"/>
      <x:c r="E11233" s="1"/>
      <x:c r="F11233" s="1"/>
      <x:c r="G11233" s="1"/>
      <x:c r="H11233" s="1"/>
      <x:c r="I11233" s="53">
        <x:f t="shared" si="2090"/>
        <x:v>17</x:v>
      </x:c>
      <x:c r="J11233" s="53">
        <x:f t="shared" si="2091"/>
        <x:v>3</x:v>
      </x:c>
      <x:c r="K11233" s="53">
        <x:f t="shared" si="2092"/>
        <x:v>27</x:v>
      </x:c>
      <x:c r="L11233" s="53">
        <x:f t="shared" si="2093"/>
        <x:v>47</x:v>
      </x:c>
      <x:c r="M11233" s="54">
        <x:f t="shared" si="2094"/>
        <x:v>9529.4504566322739</x:v>
      </x:c>
      <x:c r="N11233" s="54">
        <x:f t="shared" si="2095"/>
        <x:v>6.1176739282168571</x:v>
      </x:c>
      <x:c r="O11233" s="55">
        <x:f t="shared" si="2096"/>
        <x:v>228782</x:v>
      </x:c>
      <x:c r="P11233" s="55">
        <x:f t="shared" si="2097"/>
        <x:v>40040</x:v>
      </x:c>
      <x:c r="Q11233" s="55">
        <x:f t="shared" si="2098"/>
        <x:v>177941.84820542141</x:v>
      </x:c>
      <x:c r="R11233" s="55">
        <x:f t="shared" si="2099"/>
        <x:v>-9199.848205421411</x:v>
      </x:c>
      <x:c r="S11233" s="1" t="str">
        <x:f t="shared" si="2100"/>
        <x:v>NO</x:v>
      </x:c>
      <x:c r="T11233" s="1">
        <x:f t="shared" si="2101"/>
        <x:v>-9.9999999999999997E+98</x:v>
      </x:c>
    </x:row>
    <x:row r="11234">
      <x:c r="A11234" s="1"/>
      <x:c r="B11234" s="1"/>
      <x:c r="C11234" s="1"/>
      <x:c r="D11234" s="1"/>
      <x:c r="E11234" s="1"/>
      <x:c r="F11234" s="1"/>
      <x:c r="G11234" s="1"/>
      <x:c r="H11234" s="1"/>
      <x:c r="I11234" s="53">
        <x:f t="shared" si="2090"/>
        <x:v>17</x:v>
      </x:c>
      <x:c r="J11234" s="53">
        <x:f t="shared" si="2091"/>
        <x:v>3</x:v>
      </x:c>
      <x:c r="K11234" s="53">
        <x:f t="shared" si="2092"/>
        <x:v>28</x:v>
      </x:c>
      <x:c r="L11234" s="53">
        <x:f t="shared" si="2093"/>
        <x:v>48</x:v>
      </x:c>
      <x:c r="M11234" s="54">
        <x:f t="shared" si="2094"/>
        <x:v>9614.4099948494277</x:v>
      </x:c>
      <x:c r="N11234" s="54">
        <x:f t="shared" si="2095"/>
        <x:v>6.1766736075343251</x:v>
      </x:c>
      <x:c r="O11234" s="55">
        <x:f t="shared" si="2096"/>
        <x:v>231482</x:v>
      </x:c>
      <x:c r="P11234" s="55">
        <x:f t="shared" si="2097"/>
        <x:v>40920</x:v>
      </x:c>
      <x:c r="Q11234" s="55">
        <x:f t="shared" si="2098"/>
        <x:v>179416.84018835812</x:v>
      </x:c>
      <x:c r="R11234" s="55">
        <x:f t="shared" si="2099"/>
        <x:v>-8854.8401883581246</x:v>
      </x:c>
      <x:c r="S11234" s="1" t="str">
        <x:f t="shared" si="2100"/>
        <x:v>NO</x:v>
      </x:c>
      <x:c r="T11234" s="1">
        <x:f t="shared" si="2101"/>
        <x:v>-9.9999999999999997E+98</x:v>
      </x:c>
    </x:row>
    <x:row r="11235">
      <x:c r="A11235" s="1"/>
      <x:c r="B11235" s="1"/>
      <x:c r="C11235" s="1"/>
      <x:c r="D11235" s="1"/>
      <x:c r="E11235" s="1"/>
      <x:c r="F11235" s="1"/>
      <x:c r="G11235" s="1"/>
      <x:c r="H11235" s="1"/>
      <x:c r="I11235" s="53">
        <x:f t="shared" si="2090"/>
        <x:v>17</x:v>
      </x:c>
      <x:c r="J11235" s="53">
        <x:f t="shared" si="2091"/>
        <x:v>3</x:v>
      </x:c>
      <x:c r="K11235" s="53">
        <x:f t="shared" si="2092"/>
        <x:v>29</x:v>
      </x:c>
      <x:c r="L11235" s="53">
        <x:f t="shared" si="2093"/>
        <x:v>49</x:v>
      </x:c>
      <x:c r="M11235" s="54">
        <x:f t="shared" si="2094"/>
        <x:v>9701.2280229650823</x:v>
      </x:c>
      <x:c r="N11235" s="54">
        <x:f t="shared" si="2095"/>
        <x:v>6.2369639048368626</x:v>
      </x:c>
      <x:c r="O11235" s="55">
        <x:f t="shared" si="2096"/>
        <x:v>234182</x:v>
      </x:c>
      <x:c r="P11235" s="55">
        <x:f t="shared" si="2097"/>
        <x:v>41800</x:v>
      </x:c>
      <x:c r="Q11235" s="55">
        <x:f t="shared" si="2098"/>
        <x:v>180924.09762092156</x:v>
      </x:c>
      <x:c r="R11235" s="55">
        <x:f t="shared" si="2099"/>
        <x:v>-8542.0976209215587</x:v>
      </x:c>
      <x:c r="S11235" s="1" t="str">
        <x:f t="shared" si="2100"/>
        <x:v>NO</x:v>
      </x:c>
      <x:c r="T11235" s="1">
        <x:f t="shared" si="2101"/>
        <x:v>-9.9999999999999997E+98</x:v>
      </x:c>
    </x:row>
    <x:row r="11236">
      <x:c r="A11236" s="1"/>
      <x:c r="B11236" s="1"/>
      <x:c r="C11236" s="1"/>
      <x:c r="D11236" s="1"/>
      <x:c r="E11236" s="1"/>
      <x:c r="F11236" s="1"/>
      <x:c r="G11236" s="1"/>
      <x:c r="H11236" s="1"/>
      <x:c r="I11236" s="53">
        <x:f t="shared" si="2090"/>
        <x:v>17</x:v>
      </x:c>
      <x:c r="J11236" s="53">
        <x:f t="shared" si="2091"/>
        <x:v>3</x:v>
      </x:c>
      <x:c r="K11236" s="53">
        <x:f t="shared" si="2092"/>
        <x:v>30</x:v>
      </x:c>
      <x:c r="L11236" s="53">
        <x:f t="shared" si="2093"/>
        <x:v>50</x:v>
      </x:c>
      <x:c r="M11236" s="54">
        <x:f t="shared" si="2094"/>
        <x:v>9789.9377282988517</x:v>
      </x:c>
      <x:c r="N11236" s="54">
        <x:f t="shared" si="2095"/>
        <x:v>6.2985678668742029</x:v>
      </x:c>
      <x:c r="O11236" s="55">
        <x:f t="shared" si="2096"/>
        <x:v>236882</x:v>
      </x:c>
      <x:c r="P11236" s="55">
        <x:f t="shared" si="2097"/>
        <x:v>42680</x:v>
      </x:c>
      <x:c r="Q11236" s="55">
        <x:f t="shared" si="2098"/>
        <x:v>182464.19667185505</x:v>
      </x:c>
      <x:c r="R11236" s="55">
        <x:f t="shared" si="2099"/>
        <x:v>-8262.1966718550539</x:v>
      </x:c>
      <x:c r="S11236" s="1" t="str">
        <x:f t="shared" si="2100"/>
        <x:v>NO</x:v>
      </x:c>
      <x:c r="T11236" s="1">
        <x:f t="shared" si="2101"/>
        <x:v>-9.9999999999999997E+98</x:v>
      </x:c>
    </x:row>
    <x:row r="11237">
      <x:c r="A11237" s="1"/>
      <x:c r="B11237" s="1"/>
      <x:c r="C11237" s="1"/>
      <x:c r="D11237" s="1"/>
      <x:c r="E11237" s="1"/>
      <x:c r="F11237" s="1"/>
      <x:c r="G11237" s="1"/>
      <x:c r="H11237" s="1"/>
      <x:c r="I11237" s="53">
        <x:f t="shared" si="2090"/>
        <x:v>17</x:v>
      </x:c>
      <x:c r="J11237" s="53">
        <x:f t="shared" si="2091"/>
        <x:v>4</x:v>
      </x:c>
      <x:c r="K11237" s="53">
        <x:f t="shared" si="2092"/>
        <x:v>0</x:v>
      </x:c>
      <x:c r="L11237" s="53">
        <x:f t="shared" si="2093"/>
        <x:v>21</x:v>
      </x:c>
      <x:c r="M11237" s="54">
        <x:f t="shared" si="2094"/>
        <x:v>7865.7970829142032</x:v>
      </x:c>
      <x:c r="N11237" s="54">
        <x:f t="shared" si="2095"/>
        <x:v>4.9623590853570851</x:v>
      </x:c>
      <x:c r="O11237" s="55">
        <x:f t="shared" si="2096"/>
        <x:v>157976</x:v>
      </x:c>
      <x:c r="P11237" s="55">
        <x:f t="shared" si="2097"/>
        <x:v>16720</x:v>
      </x:c>
      <x:c r="Q11237" s="55">
        <x:f t="shared" si="2098"/>
        <x:v>149058.97713392714</x:v>
      </x:c>
      <x:c r="R11237" s="55">
        <x:f t="shared" si="2099"/>
        <x:v>-27802.977133927139</x:v>
      </x:c>
      <x:c r="S11237" s="1" t="str">
        <x:f t="shared" si="2100"/>
        <x:v>NO</x:v>
      </x:c>
      <x:c r="T11237" s="1">
        <x:f t="shared" si="2101"/>
        <x:v>-9.9999999999999997E+98</x:v>
      </x:c>
    </x:row>
    <x:row r="11238">
      <x:c r="A11238" s="1"/>
      <x:c r="B11238" s="1"/>
      <x:c r="C11238" s="1"/>
      <x:c r="D11238" s="1"/>
      <x:c r="E11238" s="1"/>
      <x:c r="F11238" s="1"/>
      <x:c r="G11238" s="1"/>
      <x:c r="H11238" s="1"/>
      <x:c r="I11238" s="53">
        <x:f t="shared" si="2090"/>
        <x:v>17</x:v>
      </x:c>
      <x:c r="J11238" s="53">
        <x:f t="shared" si="2091"/>
        <x:v>4</x:v>
      </x:c>
      <x:c r="K11238" s="53">
        <x:f t="shared" si="2092"/>
        <x:v>1</x:v>
      </x:c>
      <x:c r="L11238" s="53">
        <x:f t="shared" si="2093"/>
        <x:v>22</x:v>
      </x:c>
      <x:c r="M11238" s="54">
        <x:f t="shared" si="2094"/>
        <x:v>7911.3595829142032</x:v>
      </x:c>
      <x:c r="N11238" s="54">
        <x:f t="shared" si="2095"/>
        <x:v>4.9939997103570857</x:v>
      </x:c>
      <x:c r="O11238" s="55">
        <x:f t="shared" si="2096"/>
        <x:v>160676</x:v>
      </x:c>
      <x:c r="P11238" s="55">
        <x:f t="shared" si="2097"/>
        <x:v>17600</x:v>
      </x:c>
      <x:c r="Q11238" s="55">
        <x:f t="shared" si="2098"/>
        <x:v>149849.99275892714</x:v>
      </x:c>
      <x:c r="R11238" s="55">
        <x:f t="shared" si="2099"/>
        <x:v>-26773.992758927139</x:v>
      </x:c>
      <x:c r="S11238" s="1" t="str">
        <x:f t="shared" si="2100"/>
        <x:v>NO</x:v>
      </x:c>
      <x:c r="T11238" s="1">
        <x:f t="shared" si="2101"/>
        <x:v>-9.9999999999999997E+98</x:v>
      </x:c>
    </x:row>
    <x:row r="11239">
      <x:c r="A11239" s="1"/>
      <x:c r="B11239" s="1"/>
      <x:c r="C11239" s="1"/>
      <x:c r="D11239" s="1"/>
      <x:c r="E11239" s="1"/>
      <x:c r="F11239" s="1"/>
      <x:c r="G11239" s="1"/>
      <x:c r="H11239" s="1"/>
      <x:c r="I11239" s="53">
        <x:f t="shared" si="2090"/>
        <x:v>17</x:v>
      </x:c>
      <x:c r="J11239" s="53">
        <x:f t="shared" si="2091"/>
        <x:v>4</x:v>
      </x:c>
      <x:c r="K11239" s="53">
        <x:f t="shared" si="2092"/>
        <x:v>2</x:v>
      </x:c>
      <x:c r="L11239" s="53">
        <x:f t="shared" si="2093"/>
        <x:v>23</x:v>
      </x:c>
      <x:c r="M11239" s="54">
        <x:f t="shared" si="2094"/>
        <x:v>7958.0611454142036</x:v>
      </x:c>
      <x:c r="N11239" s="54">
        <x:f t="shared" si="2095"/>
        <x:v>5.0264313509820857</x:v>
      </x:c>
      <x:c r="O11239" s="55">
        <x:f t="shared" si="2096"/>
        <x:v>163376</x:v>
      </x:c>
      <x:c r="P11239" s="55">
        <x:f t="shared" si="2097"/>
        <x:v>18480</x:v>
      </x:c>
      <x:c r="Q11239" s="55">
        <x:f t="shared" si="2098"/>
        <x:v>150660.78377455214</x:v>
      </x:c>
      <x:c r="R11239" s="55">
        <x:f t="shared" si="2099"/>
        <x:v>-25764.783774552139</x:v>
      </x:c>
      <x:c r="S11239" s="1" t="str">
        <x:f t="shared" si="2100"/>
        <x:v>NO</x:v>
      </x:c>
      <x:c r="T11239" s="1">
        <x:f t="shared" si="2101"/>
        <x:v>-9.9999999999999997E+98</x:v>
      </x:c>
    </x:row>
    <x:row r="11240">
      <x:c r="A11240" s="1"/>
      <x:c r="B11240" s="1"/>
      <x:c r="C11240" s="1"/>
      <x:c r="D11240" s="1"/>
      <x:c r="E11240" s="1"/>
      <x:c r="F11240" s="1"/>
      <x:c r="G11240" s="1"/>
      <x:c r="H11240" s="1"/>
      <x:c r="I11240" s="53">
        <x:f t="shared" si="2090"/>
        <x:v>17</x:v>
      </x:c>
      <x:c r="J11240" s="53">
        <x:f t="shared" si="2091"/>
        <x:v>4</x:v>
      </x:c>
      <x:c r="K11240" s="53">
        <x:f t="shared" si="2092"/>
        <x:v>3</x:v>
      </x:c>
      <x:c r="L11240" s="53">
        <x:f t="shared" si="2093"/>
        <x:v>24</x:v>
      </x:c>
      <x:c r="M11240" s="54">
        <x:f t="shared" si="2094"/>
        <x:v>8005.9231278360785</x:v>
      </x:c>
      <x:c r="N11240" s="54">
        <x:f t="shared" si="2095"/>
        <x:v>5.0596688387750541</x:v>
      </x:c>
      <x:c r="O11240" s="55">
        <x:f t="shared" si="2096"/>
        <x:v>166076</x:v>
      </x:c>
      <x:c r="P11240" s="55">
        <x:f t="shared" si="2097"/>
        <x:v>19360</x:v>
      </x:c>
      <x:c r="Q11240" s="55">
        <x:f t="shared" si="2098"/>
        <x:v>151491.72096937636</x:v>
      </x:c>
      <x:c r="R11240" s="55">
        <x:f t="shared" si="2099"/>
        <x:v>-24775.720969376358</x:v>
      </x:c>
      <x:c r="S11240" s="1" t="str">
        <x:f t="shared" si="2100"/>
        <x:v>NO</x:v>
      </x:c>
      <x:c r="T11240" s="1">
        <x:f t="shared" si="2101"/>
        <x:v>-9.9999999999999997E+98</x:v>
      </x:c>
    </x:row>
    <x:row r="11241">
      <x:c r="A11241" s="1"/>
      <x:c r="B11241" s="1"/>
      <x:c r="C11241" s="1"/>
      <x:c r="D11241" s="1"/>
      <x:c r="E11241" s="1"/>
      <x:c r="F11241" s="1"/>
      <x:c r="G11241" s="1"/>
      <x:c r="H11241" s="1"/>
      <x:c r="I11241" s="53">
        <x:f t="shared" si="2090"/>
        <x:v>17</x:v>
      </x:c>
      <x:c r="J11241" s="53">
        <x:f t="shared" si="2091"/>
        <x:v>4</x:v>
      </x:c>
      <x:c r="K11241" s="53">
        <x:f t="shared" si="2092"/>
        <x:v>4</x:v>
      </x:c>
      <x:c r="L11241" s="53">
        <x:f t="shared" si="2093"/>
        <x:v>25</x:v>
      </x:c>
      <x:c r="M11241" s="54">
        <x:f t="shared" si="2094"/>
        <x:v>8054.9672435587345</x:v>
      </x:c>
      <x:c r="N11241" s="54">
        <x:f t="shared" si="2095"/>
        <x:v>5.0937272524713437</x:v>
      </x:c>
      <x:c r="O11241" s="55">
        <x:f t="shared" si="2096"/>
        <x:v>168776</x:v>
      </x:c>
      <x:c r="P11241" s="55">
        <x:f t="shared" si="2097"/>
        <x:v>20240</x:v>
      </x:c>
      <x:c r="Q11241" s="55">
        <x:f t="shared" si="2098"/>
        <x:v>152343.18131178358</x:v>
      </x:c>
      <x:c r="R11241" s="55">
        <x:f t="shared" si="2099"/>
        <x:v>-23807.181311783585</x:v>
      </x:c>
      <x:c r="S11241" s="1" t="str">
        <x:f t="shared" si="2100"/>
        <x:v>NO</x:v>
      </x:c>
      <x:c r="T11241" s="1">
        <x:f t="shared" si="2101"/>
        <x:v>-9.9999999999999997E+98</x:v>
      </x:c>
    </x:row>
    <x:row r="11242">
      <x:c r="A11242" s="1"/>
      <x:c r="B11242" s="1"/>
      <x:c r="C11242" s="1"/>
      <x:c r="D11242" s="1"/>
      <x:c r="E11242" s="1"/>
      <x:c r="F11242" s="1"/>
      <x:c r="G11242" s="1"/>
      <x:c r="H11242" s="1"/>
      <x:c r="I11242" s="53">
        <x:f t="shared" si="2090"/>
        <x:v>17</x:v>
      </x:c>
      <x:c r="J11242" s="53">
        <x:f t="shared" si="2091"/>
        <x:v>4</x:v>
      </x:c>
      <x:c r="K11242" s="53">
        <x:f t="shared" si="2092"/>
        <x:v>5</x:v>
      </x:c>
      <x:c r="L11242" s="53">
        <x:f t="shared" si="2093"/>
        <x:v>26</x:v>
      </x:c>
      <x:c r="M11242" s="54">
        <x:f t="shared" si="2094"/>
        <x:v>8105.2155674799378</x:v>
      </x:c>
      <x:c r="N11242" s="54">
        <x:f t="shared" si="2095"/>
        <x:v>5.1286219218610682</x:v>
      </x:c>
      <x:c r="O11242" s="55">
        <x:f t="shared" si="2096"/>
        <x:v>171476</x:v>
      </x:c>
      <x:c r="P11242" s="55">
        <x:f t="shared" si="2097"/>
        <x:v>21120</x:v>
      </x:c>
      <x:c r="Q11242" s="55">
        <x:f t="shared" si="2098"/>
        <x:v>153215.54804652667</x:v>
      </x:c>
      <x:c r="R11242" s="55">
        <x:f t="shared" si="2099"/>
        <x:v>-22859.548046526674</x:v>
      </x:c>
      <x:c r="S11242" s="1" t="str">
        <x:f t="shared" si="2100"/>
        <x:v>NO</x:v>
      </x:c>
      <x:c r="T11242" s="1">
        <x:f t="shared" si="2101"/>
        <x:v>-9.9999999999999997E+98</x:v>
      </x:c>
    </x:row>
    <x:row r="11243">
      <x:c r="A11243" s="1"/>
      <x:c r="B11243" s="1"/>
      <x:c r="C11243" s="1"/>
      <x:c r="D11243" s="1"/>
      <x:c r="E11243" s="1"/>
      <x:c r="F11243" s="1"/>
      <x:c r="G11243" s="1"/>
      <x:c r="H11243" s="1"/>
      <x:c r="I11243" s="53">
        <x:f t="shared" si="2090"/>
        <x:v>17</x:v>
      </x:c>
      <x:c r="J11243" s="53">
        <x:f t="shared" si="2091"/>
        <x:v>4</x:v>
      </x:c>
      <x:c r="K11243" s="53">
        <x:f t="shared" si="2092"/>
        <x:v>6</x:v>
      </x:c>
      <x:c r="L11243" s="53">
        <x:f t="shared" si="2093"/>
        <x:v>27</x:v>
      </x:c>
      <x:c r="M11243" s="54">
        <x:f t="shared" si="2094"/>
        <x:v>8156.6905416615709</x:v>
      </x:c>
      <x:c r="N11243" s="54">
        <x:f t="shared" si="2095"/>
        <x:v>5.1643684317094243</x:v>
      </x:c>
      <x:c r="O11243" s="55">
        <x:f t="shared" si="2096"/>
        <x:v>174176</x:v>
      </x:c>
      <x:c r="P11243" s="55">
        <x:f t="shared" si="2097"/>
        <x:v>22000</x:v>
      </x:c>
      <x:c r="Q11243" s="55">
        <x:f t="shared" si="2098"/>
        <x:v>154109.2107927356</x:v>
      </x:c>
      <x:c r="R11243" s="55">
        <x:f t="shared" si="2099"/>
        <x:v>-21933.210792735597</x:v>
      </x:c>
      <x:c r="S11243" s="1" t="str">
        <x:f t="shared" si="2100"/>
        <x:v>NO</x:v>
      </x:c>
      <x:c r="T11243" s="1">
        <x:f t="shared" si="2101"/>
        <x:v>-9.9999999999999997E+98</x:v>
      </x:c>
    </x:row>
    <x:row r="11244">
      <x:c r="A11244" s="1"/>
      <x:c r="B11244" s="1"/>
      <x:c r="C11244" s="1"/>
      <x:c r="D11244" s="1"/>
      <x:c r="E11244" s="1"/>
      <x:c r="F11244" s="1"/>
      <x:c r="G11244" s="1"/>
      <x:c r="H11244" s="1"/>
      <x:c r="I11244" s="53">
        <x:f t="shared" si="2090"/>
        <x:v>17</x:v>
      </x:c>
      <x:c r="J11244" s="53">
        <x:f t="shared" si="2091"/>
        <x:v>4</x:v>
      </x:c>
      <x:c r="K11244" s="53">
        <x:f t="shared" si="2092"/>
        <x:v>7</x:v>
      </x:c>
      <x:c r="L11244" s="53">
        <x:f t="shared" si="2093"/>
        <x:v>28</x:v>
      </x:c>
      <x:c r="M11244" s="54">
        <x:f t="shared" si="2094"/>
        <x:v>8209.4149810595318</x:v>
      </x:c>
      <x:c r="N11244" s="54">
        <x:f t="shared" si="2095"/>
        <x:v>5.2009826257357856</x:v>
      </x:c>
      <x:c r="O11244" s="55">
        <x:f t="shared" si="2096"/>
        <x:v>176876</x:v>
      </x:c>
      <x:c r="P11244" s="55">
        <x:f t="shared" si="2097"/>
        <x:v>22880</x:v>
      </x:c>
      <x:c r="Q11244" s="55">
        <x:f t="shared" si="2098"/>
        <x:v>155024.56564339466</x:v>
      </x:c>
      <x:c r="R11244" s="55">
        <x:f t="shared" si="2099"/>
        <x:v>-21028.565643394657</x:v>
      </x:c>
      <x:c r="S11244" s="1" t="str">
        <x:f t="shared" si="2100"/>
        <x:v>NO</x:v>
      </x:c>
      <x:c r="T11244" s="1">
        <x:f t="shared" si="2101"/>
        <x:v>-9.9999999999999997E+98</x:v>
      </x:c>
    </x:row>
    <x:row r="11245">
      <x:c r="A11245" s="1"/>
      <x:c r="B11245" s="1"/>
      <x:c r="C11245" s="1"/>
      <x:c r="D11245" s="1"/>
      <x:c r="E11245" s="1"/>
      <x:c r="F11245" s="1"/>
      <x:c r="G11245" s="1"/>
      <x:c r="H11245" s="1"/>
      <x:c r="I11245" s="53">
        <x:f t="shared" si="2090"/>
        <x:v>17</x:v>
      </x:c>
      <x:c r="J11245" s="53">
        <x:f t="shared" si="2091"/>
        <x:v>4</x:v>
      </x:c>
      <x:c r="K11245" s="53">
        <x:f t="shared" si="2092"/>
        <x:v>8</x:v>
      </x:c>
      <x:c r="L11245" s="53">
        <x:f t="shared" si="2093"/>
        <x:v>29</x:v>
      </x:c>
      <x:c r="M11245" s="54">
        <x:f t="shared" si="2094"/>
        <x:v>8263.4120793395123</x:v>
      </x:c>
      <x:c r="N11245" s="54">
        <x:f t="shared" si="2095"/>
        <x:v>5.2384806106524389</x:v>
      </x:c>
      <x:c r="O11245" s="55">
        <x:f t="shared" si="2096"/>
        <x:v>179576</x:v>
      </x:c>
      <x:c r="P11245" s="55">
        <x:f t="shared" si="2097"/>
        <x:v>23760</x:v>
      </x:c>
      <x:c r="Q11245" s="55">
        <x:f t="shared" si="2098"/>
        <x:v>155962.01526631098</x:v>
      </x:c>
      <x:c r="R11245" s="55">
        <x:f t="shared" si="2099"/>
        <x:v>-20146.015266310977</x:v>
      </x:c>
      <x:c r="S11245" s="1" t="str">
        <x:f t="shared" si="2100"/>
        <x:v>NO</x:v>
      </x:c>
      <x:c r="T11245" s="1">
        <x:f t="shared" si="2101"/>
        <x:v>-9.9999999999999997E+98</x:v>
      </x:c>
    </x:row>
    <x:row r="11246">
      <x:c r="A11246" s="1"/>
      <x:c r="B11246" s="1"/>
      <x:c r="C11246" s="1"/>
      <x:c r="D11246" s="1"/>
      <x:c r="E11246" s="1"/>
      <x:c r="F11246" s="1"/>
      <x:c r="G11246" s="1"/>
      <x:c r="H11246" s="1"/>
      <x:c r="I11246" s="53" t="n">
        <x:f t="shared" ref="I11246:I11309" si="2102">INT((ROW()-ROW($I$46))/((CARROT_CAP+1)*(MESCLUN_CAP+1)))</x:f>
        <x:v>17</x:v>
      </x:c>
      <x:c r="J11246" s="53" t="n">
        <x:f t="shared" ref="J11246:J11309" si="2103">MOD(INT((ROW()-ROW($I$46))/(MESCLUN_CAP+1)),CARROT_CAP+1)</x:f>
        <x:v>4</x:v>
      </x:c>
      <x:c r="K11246" s="53" t="n">
        <x:f t="shared" ref="K11246:K11309" si="2104">MOD(ROW()-ROW($I$46),MESCLUN_CAP+1)</x:f>
        <x:v>9</x:v>
      </x:c>
      <x:c r="L11246" s="53" t="n">
        <x:f t="shared" ref="L11246:L11309" si="2105">SUM(I11246:K11246)</x:f>
        <x:v>30</x:v>
      </x:c>
      <x:c r="M11246" s="54" t="n">
        <x:f t="shared" ref="M11246:M11309" si="2106">I11246*TOMATO_HOURS*WEEKS*(1+TOMATO_DIM)^I11246+J11246*CARROT_HOURS*WEEKS*(1+CARROT_DIM)^J11246+K11246*MESCLUN_HOURS*WEEKS*(1+MESCLUN_DIM)^K11246</x:f>
        <x:v>8318.705414779908</x:v>
      </x:c>
      <x:c r="N11246" s="54" t="n">
        <x:f t="shared" ref="N11246:N11309" si="2107">MAX(M11246-FARMER_HOURS,0)/TEMP_HOURS_PER_WORKER</x:f>
        <x:v>5.276878760263825</x:v>
      </x:c>
      <x:c r="O11246" s="55" t="n">
        <x:f t="shared" ref="O11246:O11309" si="2108">I11246*TOMATO_PRICE+J11246*CARROT_PRICE+K11246*MESCLUN_PRICE</x:f>
        <x:v>182276</x:v>
      </x:c>
      <x:c r="P11246" s="55" t="n">
        <x:f t="shared" ref="P11246:P11309" si="2109">I11246*TOMATO_FERTILIZER+J11246*CARROT_FERTILIZER+K11246*MESCLUN_FERTILIZER</x:f>
        <x:v>24640</x:v>
      </x:c>
      <x:c r="Q11246" s="55" t="n">
        <x:f t="shared" ref="Q11246:Q11309" si="2110">MIN(M11246,FARMER_HOURS)*FARMER_RATE+MAX(M11246-FARMER_HOURS,0)*TEMP_RATE</x:f>
        <x:v>156921.9690065956</x:v>
      </x:c>
      <x:c r="R11246" s="55" t="n">
        <x:f t="shared" ref="R11246:R11309" si="2111">O11246-P11246-Q11246-FIXED_COST</x:f>
        <x:v>-19285.96900659561</x:v>
      </x:c>
      <x:c r="S11246" s="1" t="str">
        <x:f t="shared" ref="S11246:S11309" si="2112">IF(AND(L11246&lt;=TOTAL_BED_CAP,N11246&lt;=TEMP_WORKER_CAP),"YES","NO")</x:f>
        <x:v>NO</x:v>
      </x:c>
      <x:c r="T11246" s="1" t="n">
        <x:f t="shared" ref="T11246:T11309" si="2113">IF(S11246="YES",R11246,-1E+99)</x:f>
        <x:v>-1e+99</x:v>
      </x:c>
    </x:row>
    <x:row r="11247">
      <x:c r="A11247" s="1"/>
      <x:c r="B11247" s="1"/>
      <x:c r="C11247" s="1"/>
      <x:c r="D11247" s="1"/>
      <x:c r="E11247" s="1"/>
      <x:c r="F11247" s="1"/>
      <x:c r="G11247" s="1"/>
      <x:c r="H11247" s="1"/>
      <x:c r="I11247" s="53">
        <x:f t="shared" si="2102"/>
        <x:v>17</x:v>
      </x:c>
      <x:c r="J11247" s="53">
        <x:f t="shared" si="2103"/>
        <x:v>4</x:v>
      </x:c>
      <x:c r="K11247" s="53">
        <x:f t="shared" si="2104"/>
        <x:v>10</x:v>
      </x:c>
      <x:c r="L11247" s="53">
        <x:f t="shared" si="2105"/>
        <x:v>31</x:v>
      </x:c>
      <x:c r="M11247" s="54">
        <x:f t="shared" si="2106"/>
        <x:v>8375.3189562631196</x:v>
      </x:c>
      <x:c r="N11247" s="54">
        <x:f t="shared" si="2107"/>
        <x:v>5.316193719627166</x:v>
      </x:c>
      <x:c r="O11247" s="55">
        <x:f t="shared" si="2108"/>
        <x:v>184976</x:v>
      </x:c>
      <x:c r="P11247" s="55">
        <x:f t="shared" si="2109"/>
        <x:v>25520</x:v>
      </x:c>
      <x:c r="Q11247" s="55">
        <x:f t="shared" si="2110"/>
        <x:v>157904.84299067914</x:v>
      </x:c>
      <x:c r="R11247" s="55">
        <x:f t="shared" si="2111"/>
        <x:v>-18448.842990679143</x:v>
      </x:c>
      <x:c r="S11247" s="1" t="str">
        <x:f t="shared" si="2112"/>
        <x:v>NO</x:v>
      </x:c>
      <x:c r="T11247" s="1">
        <x:f t="shared" si="2113"/>
        <x:v>-9.9999999999999997E+98</x:v>
      </x:c>
    </x:row>
    <x:row r="11248">
      <x:c r="A11248" s="1"/>
      <x:c r="B11248" s="1"/>
      <x:c r="C11248" s="1"/>
      <x:c r="D11248" s="1"/>
      <x:c r="E11248" s="1"/>
      <x:c r="F11248" s="1"/>
      <x:c r="G11248" s="1"/>
      <x:c r="H11248" s="1"/>
      <x:c r="I11248" s="53">
        <x:f t="shared" si="2102"/>
        <x:v>17</x:v>
      </x:c>
      <x:c r="J11248" s="53">
        <x:f t="shared" si="2103"/>
        <x:v>4</x:v>
      </x:c>
      <x:c r="K11248" s="53">
        <x:f t="shared" si="2104"/>
        <x:v>11</x:v>
      </x:c>
      <x:c r="L11248" s="53">
        <x:f t="shared" si="2105"/>
        <x:v>32</x:v>
      </x:c>
      <x:c r="M11248" s="54">
        <x:f t="shared" si="2106"/>
        <x:v>8433.2770693565581</x:v>
      </x:c>
      <x:c r="N11248" s="54">
        <x:f t="shared" si="2107"/>
        <x:v>5.3564424092753873</x:v>
      </x:c>
      <x:c r="O11248" s="55">
        <x:f t="shared" si="2108"/>
        <x:v>187676</x:v>
      </x:c>
      <x:c r="P11248" s="55">
        <x:f t="shared" si="2109"/>
        <x:v>26400</x:v>
      </x:c>
      <x:c r="Q11248" s="55">
        <x:f t="shared" si="2110"/>
        <x:v>158911.06023188468</x:v>
      </x:c>
      <x:c r="R11248" s="55">
        <x:f t="shared" si="2111"/>
        <x:v>-17635.06023188468</x:v>
      </x:c>
      <x:c r="S11248" s="1" t="str">
        <x:f t="shared" si="2112"/>
        <x:v>NO</x:v>
      </x:c>
      <x:c r="T11248" s="1">
        <x:f t="shared" si="2113"/>
        <x:v>-9.9999999999999997E+98</x:v>
      </x:c>
    </x:row>
    <x:row r="11249">
      <x:c r="A11249" s="1"/>
      <x:c r="B11249" s="1"/>
      <x:c r="C11249" s="1"/>
      <x:c r="D11249" s="1"/>
      <x:c r="E11249" s="1"/>
      <x:c r="F11249" s="1"/>
      <x:c r="G11249" s="1"/>
      <x:c r="H11249" s="1"/>
      <x:c r="I11249" s="53">
        <x:f t="shared" si="2102"/>
        <x:v>17</x:v>
      </x:c>
      <x:c r="J11249" s="53">
        <x:f t="shared" si="2103"/>
        <x:v>4</x:v>
      </x:c>
      <x:c r="K11249" s="53">
        <x:f t="shared" si="2104"/>
        <x:v>12</x:v>
      </x:c>
      <x:c r="L11249" s="53">
        <x:f t="shared" si="2105"/>
        <x:v>33</x:v>
      </x:c>
      <x:c r="M11249" s="54">
        <x:f t="shared" si="2106"/>
        <x:v>8492.6045224846221</x:v>
      </x:c>
      <x:c r="N11249" s="54">
        <x:f t="shared" si="2107"/>
        <x:v>5.3976420295032099</x:v>
      </x:c>
      <x:c r="O11249" s="55">
        <x:f t="shared" si="2108"/>
        <x:v>190376</x:v>
      </x:c>
      <x:c r="P11249" s="55">
        <x:f t="shared" si="2109"/>
        <x:v>27280</x:v>
      </x:c>
      <x:c r="Q11249" s="55">
        <x:f t="shared" si="2110"/>
        <x:v>159941.05073758026</x:v>
      </x:c>
      <x:c r="R11249" s="55">
        <x:f t="shared" si="2111"/>
        <x:v>-16845.050737580255</x:v>
      </x:c>
      <x:c r="S11249" s="1" t="str">
        <x:f t="shared" si="2112"/>
        <x:v>NO</x:v>
      </x:c>
      <x:c r="T11249" s="1">
        <x:f t="shared" si="2113"/>
        <x:v>-9.9999999999999997E+98</x:v>
      </x:c>
    </x:row>
    <x:row r="11250">
      <x:c r="A11250" s="1"/>
      <x:c r="B11250" s="1"/>
      <x:c r="C11250" s="1"/>
      <x:c r="D11250" s="1"/>
      <x:c r="E11250" s="1"/>
      <x:c r="F11250" s="1"/>
      <x:c r="G11250" s="1"/>
      <x:c r="H11250" s="1"/>
      <x:c r="I11250" s="53">
        <x:f t="shared" si="2102"/>
        <x:v>17</x:v>
      </x:c>
      <x:c r="J11250" s="53">
        <x:f t="shared" si="2103"/>
        <x:v>4</x:v>
      </x:c>
      <x:c r="K11250" s="53">
        <x:f t="shared" si="2104"/>
        <x:v>13</x:v>
      </x:c>
      <x:c r="L11250" s="53">
        <x:f t="shared" si="2105"/>
        <x:v>34</x:v>
      </x:c>
      <x:c r="M11250" s="54">
        <x:f t="shared" si="2106"/>
        <x:v>8553.3264931930062</x:v>
      </x:c>
      <x:c r="N11250" s="54">
        <x:f t="shared" si="2107"/>
        <x:v>5.4398100647173653</x:v>
      </x:c>
      <x:c r="O11250" s="55">
        <x:f t="shared" si="2108"/>
        <x:v>193076</x:v>
      </x:c>
      <x:c r="P11250" s="55">
        <x:f t="shared" si="2109"/>
        <x:v>28160</x:v>
      </x:c>
      <x:c r="Q11250" s="55">
        <x:f t="shared" si="2110"/>
        <x:v>160995.25161793412</x:v>
      </x:c>
      <x:c r="R11250" s="55">
        <x:f t="shared" si="2111"/>
        <x:v>-16079.251617934118</x:v>
      </x:c>
      <x:c r="S11250" s="1" t="str">
        <x:f t="shared" si="2112"/>
        <x:v>NO</x:v>
      </x:c>
      <x:c r="T11250" s="1">
        <x:f t="shared" si="2113"/>
        <x:v>-9.9999999999999997E+98</x:v>
      </x:c>
    </x:row>
    <x:row r="11251">
      <x:c r="A11251" s="1"/>
      <x:c r="B11251" s="1"/>
      <x:c r="C11251" s="1"/>
      <x:c r="D11251" s="1"/>
      <x:c r="E11251" s="1"/>
      <x:c r="F11251" s="1"/>
      <x:c r="G11251" s="1"/>
      <x:c r="H11251" s="1"/>
      <x:c r="I11251" s="53">
        <x:f t="shared" si="2102"/>
        <x:v>17</x:v>
      </x:c>
      <x:c r="J11251" s="53">
        <x:f t="shared" si="2103"/>
        <x:v>4</x:v>
      </x:c>
      <x:c r="K11251" s="53">
        <x:f t="shared" si="2104"/>
        <x:v>14</x:v>
      </x:c>
      <x:c r="L11251" s="53">
        <x:f t="shared" si="2105"/>
        <x:v>35</x:v>
      </x:c>
      <x:c r="M11251" s="54">
        <x:f t="shared" si="2106"/>
        <x:v>8615.4685745066672</x:v>
      </x:c>
      <x:c r="N11251" s="54">
        <x:f t="shared" si="2107"/>
        <x:v>5.4829642878518525</x:v>
      </x:c>
      <x:c r="O11251" s="55">
        <x:f t="shared" si="2108"/>
        <x:v>195776</x:v>
      </x:c>
      <x:c r="P11251" s="55">
        <x:f t="shared" si="2109"/>
        <x:v>29040</x:v>
      </x:c>
      <x:c r="Q11251" s="55">
        <x:f t="shared" si="2110"/>
        <x:v>162074.1071962963</x:v>
      </x:c>
      <x:c r="R11251" s="55">
        <x:f t="shared" si="2111"/>
        <x:v>-15338.107196296303</x:v>
      </x:c>
      <x:c r="S11251" s="1" t="str">
        <x:f t="shared" si="2112"/>
        <x:v>NO</x:v>
      </x:c>
      <x:c r="T11251" s="1">
        <x:f t="shared" si="2113"/>
        <x:v>-9.9999999999999997E+98</x:v>
      </x:c>
    </x:row>
    <x:row r="11252">
      <x:c r="A11252" s="1"/>
      <x:c r="B11252" s="1"/>
      <x:c r="C11252" s="1"/>
      <x:c r="D11252" s="1"/>
      <x:c r="E11252" s="1"/>
      <x:c r="F11252" s="1"/>
      <x:c r="G11252" s="1"/>
      <x:c r="H11252" s="1"/>
      <x:c r="I11252" s="53">
        <x:f t="shared" si="2102"/>
        <x:v>17</x:v>
      </x:c>
      <x:c r="J11252" s="53">
        <x:f t="shared" si="2103"/>
        <x:v>4</x:v>
      </x:c>
      <x:c r="K11252" s="53">
        <x:f t="shared" si="2104"/>
        <x:v>15</x:v>
      </x:c>
      <x:c r="L11252" s="53">
        <x:f t="shared" si="2105"/>
        <x:v>36</x:v>
      </x:c>
      <x:c r="M11252" s="54">
        <x:f t="shared" si="2106"/>
        <x:v>8679.0567813828147</x:v>
      </x:c>
      <x:c r="N11252" s="54">
        <x:f t="shared" si="2107"/>
        <x:v>5.5271227648491772</x:v>
      </x:c>
      <x:c r="O11252" s="55">
        <x:f t="shared" si="2108"/>
        <x:v>198476</x:v>
      </x:c>
      <x:c r="P11252" s="55">
        <x:f t="shared" si="2109"/>
        <x:v>29920</x:v>
      </x:c>
      <x:c r="Q11252" s="55">
        <x:f t="shared" si="2110"/>
        <x:v>163178.06912122943</x:v>
      </x:c>
      <x:c r="R11252" s="55">
        <x:f t="shared" si="2111"/>
        <x:v>-14622.069121229433</x:v>
      </x:c>
      <x:c r="S11252" s="1" t="str">
        <x:f t="shared" si="2112"/>
        <x:v>NO</x:v>
      </x:c>
      <x:c r="T11252" s="1">
        <x:f t="shared" si="2113"/>
        <x:v>-9.9999999999999997E+98</x:v>
      </x:c>
    </x:row>
    <x:row r="11253">
      <x:c r="A11253" s="1"/>
      <x:c r="B11253" s="1"/>
      <x:c r="C11253" s="1"/>
      <x:c r="D11253" s="1"/>
      <x:c r="E11253" s="1"/>
      <x:c r="F11253" s="1"/>
      <x:c r="G11253" s="1"/>
      <x:c r="H11253" s="1"/>
      <x:c r="I11253" s="53">
        <x:f t="shared" si="2102"/>
        <x:v>17</x:v>
      </x:c>
      <x:c r="J11253" s="53">
        <x:f t="shared" si="2103"/>
        <x:v>4</x:v>
      </x:c>
      <x:c r="K11253" s="53">
        <x:f t="shared" si="2104"/>
        <x:v>16</x:v>
      </x:c>
      <x:c r="L11253" s="53">
        <x:f t="shared" si="2105"/>
        <x:v>37</x:v>
      </x:c>
      <x:c r="M11253" s="54">
        <x:f t="shared" si="2106"/>
        <x:v>8744.1175572603024</x:v>
      </x:c>
      <x:c r="N11253" s="54">
        <x:f t="shared" si="2107"/>
        <x:v>5.5723038592085432</x:v>
      </x:c>
      <x:c r="O11253" s="55">
        <x:f t="shared" si="2108"/>
        <x:v>201176</x:v>
      </x:c>
      <x:c r="P11253" s="55">
        <x:f t="shared" si="2109"/>
        <x:v>30800</x:v>
      </x:c>
      <x:c r="Q11253" s="55">
        <x:f t="shared" si="2110"/>
        <x:v>164307.59648021357</x:v>
      </x:c>
      <x:c r="R11253" s="55">
        <x:f t="shared" si="2111"/>
        <x:v>-13931.596480213571</x:v>
      </x:c>
      <x:c r="S11253" s="1" t="str">
        <x:f t="shared" si="2112"/>
        <x:v>NO</x:v>
      </x:c>
      <x:c r="T11253" s="1">
        <x:f t="shared" si="2113"/>
        <x:v>-9.9999999999999997E+98</x:v>
      </x:c>
    </x:row>
    <x:row r="11254">
      <x:c r="A11254" s="1"/>
      <x:c r="B11254" s="1"/>
      <x:c r="C11254" s="1"/>
      <x:c r="D11254" s="1"/>
      <x:c r="E11254" s="1"/>
      <x:c r="F11254" s="1"/>
      <x:c r="G11254" s="1"/>
      <x:c r="H11254" s="1"/>
      <x:c r="I11254" s="53">
        <x:f t="shared" si="2102"/>
        <x:v>17</x:v>
      </x:c>
      <x:c r="J11254" s="53">
        <x:f t="shared" si="2103"/>
        <x:v>4</x:v>
      </x:c>
      <x:c r="K11254" s="53">
        <x:f t="shared" si="2104"/>
        <x:v>17</x:v>
      </x:c>
      <x:c r="L11254" s="53">
        <x:f t="shared" si="2105"/>
        <x:v>38</x:v>
      </x:c>
      <x:c r="M11254" s="54">
        <x:f t="shared" si="2106"/>
        <x:v>8810.6777807068429</x:v>
      </x:c>
      <x:c r="N11254" s="54">
        <x:f t="shared" si="2107"/>
        <x:v>5.6185262366019746</x:v>
      </x:c>
      <x:c r="O11254" s="55">
        <x:f t="shared" si="2108"/>
        <x:v>203876</x:v>
      </x:c>
      <x:c r="P11254" s="55">
        <x:f t="shared" si="2109"/>
        <x:v>31680</x:v>
      </x:c>
      <x:c r="Q11254" s="55">
        <x:f t="shared" si="2110"/>
        <x:v>165463.15591504934</x:v>
      </x:c>
      <x:c r="R11254" s="55">
        <x:f t="shared" si="2111"/>
        <x:v>-13267.155915049341</x:v>
      </x:c>
      <x:c r="S11254" s="1" t="str">
        <x:f t="shared" si="2112"/>
        <x:v>NO</x:v>
      </x:c>
      <x:c r="T11254" s="1">
        <x:f t="shared" si="2113"/>
        <x:v>-9.9999999999999997E+98</x:v>
      </x:c>
    </x:row>
    <x:row r="11255">
      <x:c r="A11255" s="1"/>
      <x:c r="B11255" s="1"/>
      <x:c r="C11255" s="1"/>
      <x:c r="D11255" s="1"/>
      <x:c r="E11255" s="1"/>
      <x:c r="F11255" s="1"/>
      <x:c r="G11255" s="1"/>
      <x:c r="H11255" s="1"/>
      <x:c r="I11255" s="53">
        <x:f t="shared" si="2102"/>
        <x:v>17</x:v>
      </x:c>
      <x:c r="J11255" s="53">
        <x:f t="shared" si="2103"/>
        <x:v>4</x:v>
      </x:c>
      <x:c r="K11255" s="53">
        <x:f t="shared" si="2104"/>
        <x:v>18</x:v>
      </x:c>
      <x:c r="L11255" s="53">
        <x:f t="shared" si="2105"/>
        <x:v>39</x:v>
      </x:c>
      <x:c r="M11255" s="54">
        <x:f t="shared" si="2106"/>
        <x:v>8878.7647721654303</x:v>
      </x:c>
      <x:c r="N11255" s="54">
        <x:f t="shared" si="2107"/>
        <x:v>5.6658088695593269</x:v>
      </x:c>
      <x:c r="O11255" s="55">
        <x:f t="shared" si="2108"/>
        <x:v>206576</x:v>
      </x:c>
      <x:c r="P11255" s="55">
        <x:f t="shared" si="2109"/>
        <x:v>32560</x:v>
      </x:c>
      <x:c r="Q11255" s="55">
        <x:f t="shared" si="2110"/>
        <x:v>166645.22173898315</x:v>
      </x:c>
      <x:c r="R11255" s="55">
        <x:f t="shared" si="2111"/>
        <x:v>-12629.221738983149</x:v>
      </x:c>
      <x:c r="S11255" s="1" t="str">
        <x:f t="shared" si="2112"/>
        <x:v>NO</x:v>
      </x:c>
      <x:c r="T11255" s="1">
        <x:f t="shared" si="2113"/>
        <x:v>-9.9999999999999997E+98</x:v>
      </x:c>
    </x:row>
    <x:row r="11256">
      <x:c r="A11256" s="1"/>
      <x:c r="B11256" s="1"/>
      <x:c r="C11256" s="1"/>
      <x:c r="D11256" s="1"/>
      <x:c r="E11256" s="1"/>
      <x:c r="F11256" s="1"/>
      <x:c r="G11256" s="1"/>
      <x:c r="H11256" s="1"/>
      <x:c r="I11256" s="53">
        <x:f t="shared" si="2102"/>
        <x:v>17</x:v>
      </x:c>
      <x:c r="J11256" s="53">
        <x:f t="shared" si="2103"/>
        <x:v>4</x:v>
      </x:c>
      <x:c r="K11256" s="53">
        <x:f t="shared" si="2104"/>
        <x:v>19</x:v>
      </x:c>
      <x:c r="L11256" s="53">
        <x:f t="shared" si="2105"/>
        <x:v>40</x:v>
      </x:c>
      <x:c r="M11256" s="54">
        <x:f t="shared" si="2106"/>
        <x:v>8948.4063008014527</x:v>
      </x:c>
      <x:c r="N11256" s="54">
        <x:f t="shared" si="2107"/>
        <x:v>5.7141710422232315</x:v>
      </x:c>
      <x:c r="O11256" s="55">
        <x:f t="shared" si="2108"/>
        <x:v>209276</x:v>
      </x:c>
      <x:c r="P11256" s="55">
        <x:f t="shared" si="2109"/>
        <x:v>33440</x:v>
      </x:c>
      <x:c r="Q11256" s="55">
        <x:f t="shared" si="2110"/>
        <x:v>167854.27605558076</x:v>
      </x:c>
      <x:c r="R11256" s="55">
        <x:f t="shared" si="2111"/>
        <x:v>-12018.276055580762</x:v>
      </x:c>
      <x:c r="S11256" s="1" t="str">
        <x:f t="shared" si="2112"/>
        <x:v>NO</x:v>
      </x:c>
      <x:c r="T11256" s="1">
        <x:f t="shared" si="2113"/>
        <x:v>-9.9999999999999997E+98</x:v>
      </x:c>
    </x:row>
    <x:row r="11257">
      <x:c r="A11257" s="1"/>
      <x:c r="B11257" s="1"/>
      <x:c r="C11257" s="1"/>
      <x:c r="D11257" s="1"/>
      <x:c r="E11257" s="1"/>
      <x:c r="F11257" s="1"/>
      <x:c r="G11257" s="1"/>
      <x:c r="H11257" s="1"/>
      <x:c r="I11257" s="53">
        <x:f t="shared" si="2102"/>
        <x:v>17</x:v>
      </x:c>
      <x:c r="J11257" s="53">
        <x:f t="shared" si="2103"/>
        <x:v>4</x:v>
      </x:c>
      <x:c r="K11257" s="53">
        <x:f t="shared" si="2104"/>
        <x:v>20</x:v>
      </x:c>
      <x:c r="L11257" s="53">
        <x:f t="shared" si="2105"/>
        <x:v>41</x:v>
      </x:c>
      <x:c r="M11257" s="54">
        <x:f t="shared" si="2106"/>
        <x:v>9019.6305914519289</x:v>
      </x:c>
      <x:c r="N11257" s="54">
        <x:f t="shared" si="2107"/>
        <x:v>5.7636323551749502</x:v>
      </x:c>
      <x:c r="O11257" s="55">
        <x:f t="shared" si="2108"/>
        <x:v>211976</x:v>
      </x:c>
      <x:c r="P11257" s="55">
        <x:f t="shared" si="2109"/>
        <x:v>34320</x:v>
      </x:c>
      <x:c r="Q11257" s="55">
        <x:f t="shared" si="2110"/>
        <x:v>169090.80887937377</x:v>
      </x:c>
      <x:c r="R11257" s="55">
        <x:f t="shared" si="2111"/>
        <x:v>-11434.80887937377</x:v>
      </x:c>
      <x:c r="S11257" s="1" t="str">
        <x:f t="shared" si="2112"/>
        <x:v>NO</x:v>
      </x:c>
      <x:c r="T11257" s="1">
        <x:f t="shared" si="2113"/>
        <x:v>-9.9999999999999997E+98</x:v>
      </x:c>
    </x:row>
    <x:row r="11258">
      <x:c r="A11258" s="1"/>
      <x:c r="B11258" s="1"/>
      <x:c r="C11258" s="1"/>
      <x:c r="D11258" s="1"/>
      <x:c r="E11258" s="1"/>
      <x:c r="F11258" s="1"/>
      <x:c r="G11258" s="1"/>
      <x:c r="H11258" s="1"/>
      <x:c r="I11258" s="53">
        <x:f t="shared" si="2102"/>
        <x:v>17</x:v>
      </x:c>
      <x:c r="J11258" s="53">
        <x:f t="shared" si="2103"/>
        <x:v>4</x:v>
      </x:c>
      <x:c r="K11258" s="53">
        <x:f t="shared" si="2104"/>
        <x:v>21</x:v>
      </x:c>
      <x:c r="L11258" s="53">
        <x:f t="shared" si="2105"/>
        <x:v>42</x:v>
      </x:c>
      <x:c r="M11258" s="54">
        <x:f t="shared" si="2106"/>
        <x:v>9092.4663316783735</x:v>
      </x:c>
      <x:c r="N11258" s="54">
        <x:f t="shared" si="2107"/>
        <x:v>5.814212730332204</x:v>
      </x:c>
      <x:c r="O11258" s="55">
        <x:f t="shared" si="2108"/>
        <x:v>214676</x:v>
      </x:c>
      <x:c r="P11258" s="55">
        <x:f t="shared" si="2109"/>
        <x:v>35200</x:v>
      </x:c>
      <x:c r="Q11258" s="55">
        <x:f t="shared" si="2110"/>
        <x:v>170355.31825830508</x:v>
      </x:c>
      <x:c r="R11258" s="55">
        <x:f t="shared" si="2111"/>
        <x:v>-10879.31825830508</x:v>
      </x:c>
      <x:c r="S11258" s="1" t="str">
        <x:f t="shared" si="2112"/>
        <x:v>NO</x:v>
      </x:c>
      <x:c r="T11258" s="1">
        <x:f t="shared" si="2113"/>
        <x:v>-9.9999999999999997E+98</x:v>
      </x:c>
    </x:row>
    <x:row r="11259">
      <x:c r="A11259" s="1"/>
      <x:c r="B11259" s="1"/>
      <x:c r="C11259" s="1"/>
      <x:c r="D11259" s="1"/>
      <x:c r="E11259" s="1"/>
      <x:c r="F11259" s="1"/>
      <x:c r="G11259" s="1"/>
      <x:c r="H11259" s="1"/>
      <x:c r="I11259" s="53">
        <x:f t="shared" si="2102"/>
        <x:v>17</x:v>
      </x:c>
      <x:c r="J11259" s="53">
        <x:f t="shared" si="2103"/>
        <x:v>4</x:v>
      </x:c>
      <x:c r="K11259" s="53">
        <x:f t="shared" si="2104"/>
        <x:v>22</x:v>
      </x:c>
      <x:c r="L11259" s="53">
        <x:f t="shared" si="2105"/>
        <x:v>43</x:v>
      </x:c>
      <x:c r="M11259" s="54">
        <x:f t="shared" si="2106"/>
        <x:v>9166.94267892477</x:v>
      </x:c>
      <x:c r="N11259" s="54">
        <x:f t="shared" si="2107"/>
        <x:v>5.8659324159199793</x:v>
      </x:c>
      <x:c r="O11259" s="55">
        <x:f t="shared" si="2108"/>
        <x:v>217376</x:v>
      </x:c>
      <x:c r="P11259" s="55">
        <x:f t="shared" si="2109"/>
        <x:v>36080</x:v>
      </x:c>
      <x:c r="Q11259" s="55">
        <x:f t="shared" si="2110"/>
        <x:v>171648.31039799948</x:v>
      </x:c>
      <x:c r="R11259" s="55">
        <x:f t="shared" si="2111"/>
        <x:v>-10352.310397999478</x:v>
      </x:c>
      <x:c r="S11259" s="1" t="str">
        <x:f t="shared" si="2112"/>
        <x:v>NO</x:v>
      </x:c>
      <x:c r="T11259" s="1">
        <x:f t="shared" si="2113"/>
        <x:v>-9.9999999999999997E+98</x:v>
      </x:c>
    </x:row>
    <x:row r="11260">
      <x:c r="A11260" s="1"/>
      <x:c r="B11260" s="1"/>
      <x:c r="C11260" s="1"/>
      <x:c r="D11260" s="1"/>
      <x:c r="E11260" s="1"/>
      <x:c r="F11260" s="1"/>
      <x:c r="G11260" s="1"/>
      <x:c r="H11260" s="1"/>
      <x:c r="I11260" s="53">
        <x:f t="shared" si="2102"/>
        <x:v>17</x:v>
      </x:c>
      <x:c r="J11260" s="53">
        <x:f t="shared" si="2103"/>
        <x:v>4</x:v>
      </x:c>
      <x:c r="K11260" s="53">
        <x:f t="shared" si="2104"/>
        <x:v>23</x:v>
      </x:c>
      <x:c r="L11260" s="53">
        <x:f t="shared" si="2105"/>
        <x:v>44</x:v>
      </x:c>
      <x:c r="M11260" s="54">
        <x:f t="shared" si="2106"/>
        <x:v>9243.0892677822067</x:v>
      </x:c>
      <x:c r="N11260" s="54">
        <x:f t="shared" si="2107"/>
        <x:v>5.9188119915154216</x:v>
      </x:c>
      <x:c r="O11260" s="55">
        <x:f t="shared" si="2108"/>
        <x:v>220076</x:v>
      </x:c>
      <x:c r="P11260" s="55">
        <x:f t="shared" si="2109"/>
        <x:v>36960</x:v>
      </x:c>
      <x:c r="Q11260" s="55">
        <x:f t="shared" si="2110"/>
        <x:v>172970.29978788554</x:v>
      </x:c>
      <x:c r="R11260" s="55">
        <x:f t="shared" si="2111"/>
        <x:v>-9854.2997878855385</x:v>
      </x:c>
      <x:c r="S11260" s="1" t="str">
        <x:f t="shared" si="2112"/>
        <x:v>NO</x:v>
      </x:c>
      <x:c r="T11260" s="1">
        <x:f t="shared" si="2113"/>
        <x:v>-9.9999999999999997E+98</x:v>
      </x:c>
    </x:row>
    <x:row r="11261">
      <x:c r="A11261" s="1"/>
      <x:c r="B11261" s="1"/>
      <x:c r="C11261" s="1"/>
      <x:c r="D11261" s="1"/>
      <x:c r="E11261" s="1"/>
      <x:c r="F11261" s="1"/>
      <x:c r="G11261" s="1"/>
      <x:c r="H11261" s="1"/>
      <x:c r="I11261" s="53">
        <x:f t="shared" si="2102"/>
        <x:v>17</x:v>
      </x:c>
      <x:c r="J11261" s="53">
        <x:f t="shared" si="2103"/>
        <x:v>4</x:v>
      </x:c>
      <x:c r="K11261" s="53">
        <x:f t="shared" si="2104"/>
        <x:v>24</x:v>
      </x:c>
      <x:c r="L11261" s="53">
        <x:f t="shared" si="2105"/>
        <x:v>45</x:v>
      </x:c>
      <x:c r="M11261" s="54">
        <x:f t="shared" si="2106"/>
        <x:v>9320.9362173617028</x:v>
      </x:c>
      <x:c r="N11261" s="54">
        <x:f t="shared" si="2107"/>
        <x:v>5.9728723731678492</x:v>
      </x:c>
      <x:c r="O11261" s="55">
        <x:f t="shared" si="2108"/>
        <x:v>222776</x:v>
      </x:c>
      <x:c r="P11261" s="55">
        <x:f t="shared" si="2109"/>
        <x:v>37840</x:v>
      </x:c>
      <x:c r="Q11261" s="55">
        <x:f t="shared" si="2110"/>
        <x:v>174321.80932919623</x:v>
      </x:c>
      <x:c r="R11261" s="55">
        <x:f t="shared" si="2111"/>
        <x:v>-9385.8093291962286</x:v>
      </x:c>
      <x:c r="S11261" s="1" t="str">
        <x:f t="shared" si="2112"/>
        <x:v>NO</x:v>
      </x:c>
      <x:c r="T11261" s="1">
        <x:f t="shared" si="2113"/>
        <x:v>-9.9999999999999997E+98</x:v>
      </x:c>
    </x:row>
    <x:row r="11262">
      <x:c r="A11262" s="1"/>
      <x:c r="B11262" s="1"/>
      <x:c r="C11262" s="1"/>
      <x:c r="D11262" s="1"/>
      <x:c r="E11262" s="1"/>
      <x:c r="F11262" s="1"/>
      <x:c r="G11262" s="1"/>
      <x:c r="H11262" s="1"/>
      <x:c r="I11262" s="53">
        <x:f t="shared" si="2102"/>
        <x:v>17</x:v>
      </x:c>
      <x:c r="J11262" s="53">
        <x:f t="shared" si="2103"/>
        <x:v>4</x:v>
      </x:c>
      <x:c r="K11262" s="53">
        <x:f t="shared" si="2104"/>
        <x:v>25</x:v>
      </x:c>
      <x:c r="L11262" s="53">
        <x:f t="shared" si="2105"/>
        <x:v>46</x:v>
      </x:c>
      <x:c r="M11262" s="54">
        <x:f t="shared" si="2106"/>
        <x:v>9400.5141387767999</x:v>
      </x:c>
      <x:c r="N11262" s="54">
        <x:f t="shared" si="2107"/>
        <x:v>6.0281348185950003</x:v>
      </x:c>
      <x:c r="O11262" s="55">
        <x:f t="shared" si="2108"/>
        <x:v>225476</x:v>
      </x:c>
      <x:c r="P11262" s="55">
        <x:f t="shared" si="2109"/>
        <x:v>38720</x:v>
      </x:c>
      <x:c r="Q11262" s="55">
        <x:f t="shared" si="2110"/>
        <x:v>175703.37046487498</x:v>
      </x:c>
      <x:c r="R11262" s="55">
        <x:f t="shared" si="2111"/>
        <x:v>-8947.3704648749845</x:v>
      </x:c>
      <x:c r="S11262" s="1" t="str">
        <x:f t="shared" si="2112"/>
        <x:v>NO</x:v>
      </x:c>
      <x:c r="T11262" s="1">
        <x:f t="shared" si="2113"/>
        <x:v>-9.9999999999999997E+98</x:v>
      </x:c>
    </x:row>
    <x:row r="11263">
      <x:c r="A11263" s="1"/>
      <x:c r="B11263" s="1"/>
      <x:c r="C11263" s="1"/>
      <x:c r="D11263" s="1"/>
      <x:c r="E11263" s="1"/>
      <x:c r="F11263" s="1"/>
      <x:c r="G11263" s="1"/>
      <x:c r="H11263" s="1"/>
      <x:c r="I11263" s="53">
        <x:f t="shared" si="2102"/>
        <x:v>17</x:v>
      </x:c>
      <x:c r="J11263" s="53">
        <x:f t="shared" si="2103"/>
        <x:v>4</x:v>
      </x:c>
      <x:c r="K11263" s="53">
        <x:f t="shared" si="2104"/>
        <x:v>26</x:v>
      </x:c>
      <x:c r="L11263" s="53">
        <x:f t="shared" si="2105"/>
        <x:v>47</x:v>
      </x:c>
      <x:c r="M11263" s="54">
        <x:f t="shared" si="2106"/>
        <x:v>9481.8541427375167</x:v>
      </x:c>
      <x:c r="N11263" s="54">
        <x:f t="shared" si="2107"/>
        <x:v>6.084620932456609</x:v>
      </x:c>
      <x:c r="O11263" s="55">
        <x:f t="shared" si="2108"/>
        <x:v>228176</x:v>
      </x:c>
      <x:c r="P11263" s="55">
        <x:f t="shared" si="2109"/>
        <x:v>39600</x:v>
      </x:c>
      <x:c r="Q11263" s="55">
        <x:f t="shared" si="2110"/>
        <x:v>177115.52331141522</x:v>
      </x:c>
      <x:c r="R11263" s="55">
        <x:f t="shared" si="2111"/>
        <x:v>-8539.5233114152215</x:v>
      </x:c>
      <x:c r="S11263" s="1" t="str">
        <x:f t="shared" si="2112"/>
        <x:v>NO</x:v>
      </x:c>
      <x:c r="T11263" s="1">
        <x:f t="shared" si="2113"/>
        <x:v>-9.9999999999999997E+98</x:v>
      </x:c>
    </x:row>
    <x:row r="11264">
      <x:c r="A11264" s="1"/>
      <x:c r="B11264" s="1"/>
      <x:c r="C11264" s="1"/>
      <x:c r="D11264" s="1"/>
      <x:c r="E11264" s="1"/>
      <x:c r="F11264" s="1"/>
      <x:c r="G11264" s="1"/>
      <x:c r="H11264" s="1"/>
      <x:c r="I11264" s="53">
        <x:f t="shared" si="2102"/>
        <x:v>17</x:v>
      </x:c>
      <x:c r="J11264" s="53">
        <x:f t="shared" si="2103"/>
        <x:v>4</x:v>
      </x:c>
      <x:c r="K11264" s="53">
        <x:f t="shared" si="2104"/>
        <x:v>27</x:v>
      </x:c>
      <x:c r="L11264" s="53">
        <x:f t="shared" si="2105"/>
        <x:v>48</x:v>
      </x:c>
      <x:c r="M11264" s="54">
        <x:f t="shared" si="2106"/>
        <x:v>9564.9878472572746</x:v>
      </x:c>
      <x:c r="N11264" s="54">
        <x:f t="shared" si="2107"/>
        <x:v>6.1423526717064405</x:v>
      </x:c>
      <x:c r="O11264" s="55">
        <x:f t="shared" si="2108"/>
        <x:v>230876</x:v>
      </x:c>
      <x:c r="P11264" s="55">
        <x:f t="shared" si="2109"/>
        <x:v>40480</x:v>
      </x:c>
      <x:c r="Q11264" s="55">
        <x:f t="shared" si="2110"/>
        <x:v>178558.816792661</x:v>
      </x:c>
      <x:c r="R11264" s="55">
        <x:f t="shared" si="2111"/>
        <x:v>-8162.816792661004</x:v>
      </x:c>
      <x:c r="S11264" s="1" t="str">
        <x:f t="shared" si="2112"/>
        <x:v>NO</x:v>
      </x:c>
      <x:c r="T11264" s="1">
        <x:f t="shared" si="2113"/>
        <x:v>-9.9999999999999997E+98</x:v>
      </x:c>
    </x:row>
    <x:row r="11265">
      <x:c r="A11265" s="1"/>
      <x:c r="B11265" s="1"/>
      <x:c r="C11265" s="1"/>
      <x:c r="D11265" s="1"/>
      <x:c r="E11265" s="1"/>
      <x:c r="F11265" s="1"/>
      <x:c r="G11265" s="1"/>
      <x:c r="H11265" s="1"/>
      <x:c r="I11265" s="53">
        <x:f t="shared" si="2102"/>
        <x:v>17</x:v>
      </x:c>
      <x:c r="J11265" s="53">
        <x:f t="shared" si="2103"/>
        <x:v>4</x:v>
      </x:c>
      <x:c r="K11265" s="53">
        <x:f t="shared" si="2104"/>
        <x:v>28</x:v>
      </x:c>
      <x:c r="L11265" s="53">
        <x:f t="shared" si="2105"/>
        <x:v>49</x:v>
      </x:c>
      <x:c r="M11265" s="54">
        <x:f t="shared" si="2106"/>
        <x:v>9649.9473854744283</x:v>
      </x:c>
      <x:c r="N11265" s="54">
        <x:f t="shared" si="2107"/>
        <x:v>6.2013523510239086</x:v>
      </x:c>
      <x:c r="O11265" s="55">
        <x:f t="shared" si="2108"/>
        <x:v>233576</x:v>
      </x:c>
      <x:c r="P11265" s="55">
        <x:f t="shared" si="2109"/>
        <x:v>41360</x:v>
      </x:c>
      <x:c r="Q11265" s="55">
        <x:f t="shared" si="2110"/>
        <x:v>180033.80877559772</x:v>
      </x:c>
      <x:c r="R11265" s="55">
        <x:f t="shared" si="2111"/>
        <x:v>-7817.8087755977176</x:v>
      </x:c>
      <x:c r="S11265" s="1" t="str">
        <x:f t="shared" si="2112"/>
        <x:v>NO</x:v>
      </x:c>
      <x:c r="T11265" s="1">
        <x:f t="shared" si="2113"/>
        <x:v>-9.9999999999999997E+98</x:v>
      </x:c>
    </x:row>
    <x:row r="11266">
      <x:c r="A11266" s="1"/>
      <x:c r="B11266" s="1"/>
      <x:c r="C11266" s="1"/>
      <x:c r="D11266" s="1"/>
      <x:c r="E11266" s="1"/>
      <x:c r="F11266" s="1"/>
      <x:c r="G11266" s="1"/>
      <x:c r="H11266" s="1"/>
      <x:c r="I11266" s="53">
        <x:f t="shared" si="2102"/>
        <x:v>17</x:v>
      </x:c>
      <x:c r="J11266" s="53">
        <x:f t="shared" si="2103"/>
        <x:v>4</x:v>
      </x:c>
      <x:c r="K11266" s="53">
        <x:f t="shared" si="2104"/>
        <x:v>29</x:v>
      </x:c>
      <x:c r="L11266" s="53">
        <x:f t="shared" si="2105"/>
        <x:v>50</x:v>
      </x:c>
      <x:c r="M11266" s="54">
        <x:f t="shared" si="2106"/>
        <x:v>9736.7654135900812</x:v>
      </x:c>
      <x:c r="N11266" s="54">
        <x:f t="shared" si="2107"/>
        <x:v>6.2616426483264451</x:v>
      </x:c>
      <x:c r="O11266" s="55">
        <x:f t="shared" si="2108"/>
        <x:v>236276</x:v>
      </x:c>
      <x:c r="P11266" s="55">
        <x:f t="shared" si="2109"/>
        <x:v>42240</x:v>
      </x:c>
      <x:c r="Q11266" s="55">
        <x:f t="shared" si="2110"/>
        <x:v>181541.06620816112</x:v>
      </x:c>
      <x:c r="R11266" s="55">
        <x:f t="shared" si="2111"/>
        <x:v>-7505.0662081611226</x:v>
      </x:c>
      <x:c r="S11266" s="1" t="str">
        <x:f t="shared" si="2112"/>
        <x:v>NO</x:v>
      </x:c>
      <x:c r="T11266" s="1">
        <x:f t="shared" si="2113"/>
        <x:v>-9.9999999999999997E+98</x:v>
      </x:c>
    </x:row>
    <x:row r="11267">
      <x:c r="A11267" s="1"/>
      <x:c r="B11267" s="1"/>
      <x:c r="C11267" s="1"/>
      <x:c r="D11267" s="1"/>
      <x:c r="E11267" s="1"/>
      <x:c r="F11267" s="1"/>
      <x:c r="G11267" s="1"/>
      <x:c r="H11267" s="1"/>
      <x:c r="I11267" s="53">
        <x:f t="shared" si="2102"/>
        <x:v>17</x:v>
      </x:c>
      <x:c r="J11267" s="53">
        <x:f t="shared" si="2103"/>
        <x:v>4</x:v>
      </x:c>
      <x:c r="K11267" s="53">
        <x:f t="shared" si="2104"/>
        <x:v>30</x:v>
      </x:c>
      <x:c r="L11267" s="53">
        <x:f t="shared" si="2105"/>
        <x:v>51</x:v>
      </x:c>
      <x:c r="M11267" s="54">
        <x:f t="shared" si="2106"/>
        <x:v>9825.4751189238523</x:v>
      </x:c>
      <x:c r="N11267" s="54">
        <x:f t="shared" si="2107"/>
        <x:v>6.3232466103637863</x:v>
      </x:c>
      <x:c r="O11267" s="55">
        <x:f t="shared" si="2108"/>
        <x:v>238976</x:v>
      </x:c>
      <x:c r="P11267" s="55">
        <x:f t="shared" si="2109"/>
        <x:v>43120</x:v>
      </x:c>
      <x:c r="Q11267" s="55">
        <x:f t="shared" si="2110"/>
        <x:v>183081.16525909465</x:v>
      </x:c>
      <x:c r="R11267" s="55">
        <x:f t="shared" si="2111"/>
        <x:v>-7225.1652590946469</x:v>
      </x:c>
      <x:c r="S11267" s="1" t="str">
        <x:f t="shared" si="2112"/>
        <x:v>NO</x:v>
      </x:c>
      <x:c r="T11267" s="1">
        <x:f t="shared" si="2113"/>
        <x:v>-9.9999999999999997E+98</x:v>
      </x:c>
    </x:row>
    <x:row r="11268">
      <x:c r="A11268" s="1"/>
      <x:c r="B11268" s="1"/>
      <x:c r="C11268" s="1"/>
      <x:c r="D11268" s="1"/>
      <x:c r="E11268" s="1"/>
      <x:c r="F11268" s="1"/>
      <x:c r="G11268" s="1"/>
      <x:c r="H11268" s="1"/>
      <x:c r="I11268" s="53">
        <x:f t="shared" si="2102"/>
        <x:v>17</x:v>
      </x:c>
      <x:c r="J11268" s="53">
        <x:f t="shared" si="2103"/>
        <x:v>5</x:v>
      </x:c>
      <x:c r="K11268" s="53">
        <x:f t="shared" si="2104"/>
        <x:v>0</x:v>
      </x:c>
      <x:c r="L11268" s="53">
        <x:f t="shared" si="2105"/>
        <x:v>22</x:v>
      </x:c>
      <x:c r="M11268" s="54">
        <x:f t="shared" si="2106"/>
        <x:v>7903.0507679727971</x:v>
      </x:c>
      <x:c r="N11268" s="54">
        <x:f t="shared" si="2107"/>
        <x:v>4.9882296999811091</x:v>
      </x:c>
      <x:c r="O11268" s="55">
        <x:f t="shared" si="2108"/>
        <x:v>160070</x:v>
      </x:c>
      <x:c r="P11268" s="55">
        <x:f t="shared" si="2109"/>
        <x:v>17160</x:v>
      </x:c>
      <x:c r="Q11268" s="55">
        <x:f t="shared" si="2110"/>
        <x:v>149705.74249952773</x:v>
      </x:c>
      <x:c r="R11268" s="55">
        <x:f t="shared" si="2111"/>
        <x:v>-26795.742499527725</x:v>
      </x:c>
      <x:c r="S11268" s="1" t="str">
        <x:f t="shared" si="2112"/>
        <x:v>NO</x:v>
      </x:c>
      <x:c r="T11268" s="1">
        <x:f t="shared" si="2113"/>
        <x:v>-9.9999999999999997E+98</x:v>
      </x:c>
    </x:row>
    <x:row r="11269">
      <x:c r="A11269" s="1"/>
      <x:c r="B11269" s="1"/>
      <x:c r="C11269" s="1"/>
      <x:c r="D11269" s="1"/>
      <x:c r="E11269" s="1"/>
      <x:c r="F11269" s="1"/>
      <x:c r="G11269" s="1"/>
      <x:c r="H11269" s="1"/>
      <x:c r="I11269" s="53">
        <x:f t="shared" si="2102"/>
        <x:v>17</x:v>
      </x:c>
      <x:c r="J11269" s="53">
        <x:f t="shared" si="2103"/>
        <x:v>5</x:v>
      </x:c>
      <x:c r="K11269" s="53">
        <x:f t="shared" si="2104"/>
        <x:v>1</x:v>
      </x:c>
      <x:c r="L11269" s="53">
        <x:f t="shared" si="2105"/>
        <x:v>23</x:v>
      </x:c>
      <x:c r="M11269" s="54">
        <x:f t="shared" si="2106"/>
        <x:v>7948.6132679727971</x:v>
      </x:c>
      <x:c r="N11269" s="54">
        <x:f t="shared" si="2107"/>
        <x:v>5.0198703249811087</x:v>
      </x:c>
      <x:c r="O11269" s="55">
        <x:f t="shared" si="2108"/>
        <x:v>162770</x:v>
      </x:c>
      <x:c r="P11269" s="55">
        <x:f t="shared" si="2109"/>
        <x:v>18040</x:v>
      </x:c>
      <x:c r="Q11269" s="55">
        <x:f t="shared" si="2110"/>
        <x:v>150496.75812452773</x:v>
      </x:c>
      <x:c r="R11269" s="55">
        <x:f t="shared" si="2111"/>
        <x:v>-25766.758124527725</x:v>
      </x:c>
      <x:c r="S11269" s="1" t="str">
        <x:f t="shared" si="2112"/>
        <x:v>NO</x:v>
      </x:c>
      <x:c r="T11269" s="1">
        <x:f t="shared" si="2113"/>
        <x:v>-9.9999999999999997E+98</x:v>
      </x:c>
    </x:row>
    <x:row r="11270">
      <x:c r="A11270" s="1"/>
      <x:c r="B11270" s="1"/>
      <x:c r="C11270" s="1"/>
      <x:c r="D11270" s="1"/>
      <x:c r="E11270" s="1"/>
      <x:c r="F11270" s="1"/>
      <x:c r="G11270" s="1"/>
      <x:c r="H11270" s="1"/>
      <x:c r="I11270" s="53">
        <x:f t="shared" si="2102"/>
        <x:v>17</x:v>
      </x:c>
      <x:c r="J11270" s="53">
        <x:f t="shared" si="2103"/>
        <x:v>5</x:v>
      </x:c>
      <x:c r="K11270" s="53">
        <x:f t="shared" si="2104"/>
        <x:v>2</x:v>
      </x:c>
      <x:c r="L11270" s="53">
        <x:f t="shared" si="2105"/>
        <x:v>24</x:v>
      </x:c>
      <x:c r="M11270" s="54">
        <x:f t="shared" si="2106"/>
        <x:v>7995.3148304727974</x:v>
      </x:c>
      <x:c r="N11270" s="54">
        <x:f t="shared" si="2107"/>
        <x:v>5.0523019656061097</x:v>
      </x:c>
      <x:c r="O11270" s="55">
        <x:f t="shared" si="2108"/>
        <x:v>165470</x:v>
      </x:c>
      <x:c r="P11270" s="55">
        <x:f t="shared" si="2109"/>
        <x:v>18920</x:v>
      </x:c>
      <x:c r="Q11270" s="55">
        <x:f t="shared" si="2110"/>
        <x:v>151307.54914015273</x:v>
      </x:c>
      <x:c r="R11270" s="55">
        <x:f t="shared" si="2111"/>
        <x:v>-24757.549140152725</x:v>
      </x:c>
      <x:c r="S11270" s="1" t="str">
        <x:f t="shared" si="2112"/>
        <x:v>NO</x:v>
      </x:c>
      <x:c r="T11270" s="1">
        <x:f t="shared" si="2113"/>
        <x:v>-9.9999999999999997E+98</x:v>
      </x:c>
    </x:row>
    <x:row r="11271">
      <x:c r="A11271" s="1"/>
      <x:c r="B11271" s="1"/>
      <x:c r="C11271" s="1"/>
      <x:c r="D11271" s="1"/>
      <x:c r="E11271" s="1"/>
      <x:c r="F11271" s="1"/>
      <x:c r="G11271" s="1"/>
      <x:c r="H11271" s="1"/>
      <x:c r="I11271" s="53">
        <x:f t="shared" si="2102"/>
        <x:v>17</x:v>
      </x:c>
      <x:c r="J11271" s="53">
        <x:f t="shared" si="2103"/>
        <x:v>5</x:v>
      </x:c>
      <x:c r="K11271" s="53">
        <x:f t="shared" si="2104"/>
        <x:v>3</x:v>
      </x:c>
      <x:c r="L11271" s="53">
        <x:f t="shared" si="2105"/>
        <x:v>25</x:v>
      </x:c>
      <x:c r="M11271" s="54">
        <x:f t="shared" si="2106"/>
        <x:v>8043.1768128946724</x:v>
      </x:c>
      <x:c r="N11271" s="54">
        <x:f t="shared" si="2107"/>
        <x:v>5.0855394533990781</x:v>
      </x:c>
      <x:c r="O11271" s="55">
        <x:f t="shared" si="2108"/>
        <x:v>168170</x:v>
      </x:c>
      <x:c r="P11271" s="55">
        <x:f t="shared" si="2109"/>
        <x:v>19800</x:v>
      </x:c>
      <x:c r="Q11271" s="55">
        <x:f t="shared" si="2110"/>
        <x:v>152138.48633497694</x:v>
      </x:c>
      <x:c r="R11271" s="55">
        <x:f t="shared" si="2111"/>
        <x:v>-23768.486334976944</x:v>
      </x:c>
      <x:c r="S11271" s="1" t="str">
        <x:f t="shared" si="2112"/>
        <x:v>NO</x:v>
      </x:c>
      <x:c r="T11271" s="1">
        <x:f t="shared" si="2113"/>
        <x:v>-9.9999999999999997E+98</x:v>
      </x:c>
    </x:row>
    <x:row r="11272">
      <x:c r="A11272" s="1"/>
      <x:c r="B11272" s="1"/>
      <x:c r="C11272" s="1"/>
      <x:c r="D11272" s="1"/>
      <x:c r="E11272" s="1"/>
      <x:c r="F11272" s="1"/>
      <x:c r="G11272" s="1"/>
      <x:c r="H11272" s="1"/>
      <x:c r="I11272" s="53">
        <x:f t="shared" si="2102"/>
        <x:v>17</x:v>
      </x:c>
      <x:c r="J11272" s="53">
        <x:f t="shared" si="2103"/>
        <x:v>5</x:v>
      </x:c>
      <x:c r="K11272" s="53">
        <x:f t="shared" si="2104"/>
        <x:v>4</x:v>
      </x:c>
      <x:c r="L11272" s="53">
        <x:f t="shared" si="2105"/>
        <x:v>26</x:v>
      </x:c>
      <x:c r="M11272" s="54">
        <x:f t="shared" si="2106"/>
        <x:v>8092.2209286173284</x:v>
      </x:c>
      <x:c r="N11272" s="54">
        <x:f t="shared" si="2107"/>
        <x:v>5.1195978670953668</x:v>
      </x:c>
      <x:c r="O11272" s="55">
        <x:f t="shared" si="2108"/>
        <x:v>170870</x:v>
      </x:c>
      <x:c r="P11272" s="55">
        <x:f t="shared" si="2109"/>
        <x:v>20680</x:v>
      </x:c>
      <x:c r="Q11272" s="55">
        <x:f t="shared" si="2110"/>
        <x:v>152989.94667738417</x:v>
      </x:c>
      <x:c r="R11272" s="55">
        <x:f t="shared" si="2111"/>
        <x:v>-22799.94667738417</x:v>
      </x:c>
      <x:c r="S11272" s="1" t="str">
        <x:f t="shared" si="2112"/>
        <x:v>NO</x:v>
      </x:c>
      <x:c r="T11272" s="1">
        <x:f t="shared" si="2113"/>
        <x:v>-9.9999999999999997E+98</x:v>
      </x:c>
    </x:row>
    <x:row r="11273">
      <x:c r="A11273" s="1"/>
      <x:c r="B11273" s="1"/>
      <x:c r="C11273" s="1"/>
      <x:c r="D11273" s="1"/>
      <x:c r="E11273" s="1"/>
      <x:c r="F11273" s="1"/>
      <x:c r="G11273" s="1"/>
      <x:c r="H11273" s="1"/>
      <x:c r="I11273" s="53">
        <x:f t="shared" si="2102"/>
        <x:v>17</x:v>
      </x:c>
      <x:c r="J11273" s="53">
        <x:f t="shared" si="2103"/>
        <x:v>5</x:v>
      </x:c>
      <x:c r="K11273" s="53">
        <x:f t="shared" si="2104"/>
        <x:v>5</x:v>
      </x:c>
      <x:c r="L11273" s="53">
        <x:f t="shared" si="2105"/>
        <x:v>27</x:v>
      </x:c>
      <x:c r="M11273" s="54">
        <x:f t="shared" si="2106"/>
        <x:v>8142.4692525385317</x:v>
      </x:c>
      <x:c r="N11273" s="54">
        <x:f t="shared" si="2107"/>
        <x:v>5.1544925364850913</x:v>
      </x:c>
      <x:c r="O11273" s="55">
        <x:f t="shared" si="2108"/>
        <x:v>173570</x:v>
      </x:c>
      <x:c r="P11273" s="55">
        <x:f t="shared" si="2109"/>
        <x:v>21560</x:v>
      </x:c>
      <x:c r="Q11273" s="55">
        <x:f t="shared" si="2110"/>
        <x:v>153862.31341212729</x:v>
      </x:c>
      <x:c r="R11273" s="55">
        <x:f t="shared" si="2111"/>
        <x:v>-21852.313412127289</x:v>
      </x:c>
      <x:c r="S11273" s="1" t="str">
        <x:f t="shared" si="2112"/>
        <x:v>NO</x:v>
      </x:c>
      <x:c r="T11273" s="1">
        <x:f t="shared" si="2113"/>
        <x:v>-9.9999999999999997E+98</x:v>
      </x:c>
    </x:row>
    <x:row r="11274">
      <x:c r="A11274" s="1"/>
      <x:c r="B11274" s="1"/>
      <x:c r="C11274" s="1"/>
      <x:c r="D11274" s="1"/>
      <x:c r="E11274" s="1"/>
      <x:c r="F11274" s="1"/>
      <x:c r="G11274" s="1"/>
      <x:c r="H11274" s="1"/>
      <x:c r="I11274" s="53">
        <x:f t="shared" si="2102"/>
        <x:v>17</x:v>
      </x:c>
      <x:c r="J11274" s="53">
        <x:f t="shared" si="2103"/>
        <x:v>5</x:v>
      </x:c>
      <x:c r="K11274" s="53">
        <x:f t="shared" si="2104"/>
        <x:v>6</x:v>
      </x:c>
      <x:c r="L11274" s="53">
        <x:f t="shared" si="2105"/>
        <x:v>28</x:v>
      </x:c>
      <x:c r="M11274" s="54">
        <x:f t="shared" si="2106"/>
        <x:v>8193.9442267201648</x:v>
      </x:c>
      <x:c r="N11274" s="54">
        <x:f t="shared" si="2107"/>
        <x:v>5.1902390463334473</x:v>
      </x:c>
      <x:c r="O11274" s="55">
        <x:f t="shared" si="2108"/>
        <x:v>176270</x:v>
      </x:c>
      <x:c r="P11274" s="55">
        <x:f t="shared" si="2109"/>
        <x:v>22440</x:v>
      </x:c>
      <x:c r="Q11274" s="55">
        <x:f t="shared" si="2110"/>
        <x:v>154755.97615833621</x:v>
      </x:c>
      <x:c r="R11274" s="55">
        <x:f t="shared" si="2111"/>
        <x:v>-20925.976158336212</x:v>
      </x:c>
      <x:c r="S11274" s="1" t="str">
        <x:f t="shared" si="2112"/>
        <x:v>NO</x:v>
      </x:c>
      <x:c r="T11274" s="1">
        <x:f t="shared" si="2113"/>
        <x:v>-9.9999999999999997E+98</x:v>
      </x:c>
    </x:row>
    <x:row r="11275">
      <x:c r="A11275" s="1"/>
      <x:c r="B11275" s="1"/>
      <x:c r="C11275" s="1"/>
      <x:c r="D11275" s="1"/>
      <x:c r="E11275" s="1"/>
      <x:c r="F11275" s="1"/>
      <x:c r="G11275" s="1"/>
      <x:c r="H11275" s="1"/>
      <x:c r="I11275" s="53">
        <x:f t="shared" si="2102"/>
        <x:v>17</x:v>
      </x:c>
      <x:c r="J11275" s="53">
        <x:f t="shared" si="2103"/>
        <x:v>5</x:v>
      </x:c>
      <x:c r="K11275" s="53">
        <x:f t="shared" si="2104"/>
        <x:v>7</x:v>
      </x:c>
      <x:c r="L11275" s="53">
        <x:f t="shared" si="2105"/>
        <x:v>29</x:v>
      </x:c>
      <x:c r="M11275" s="54">
        <x:f t="shared" si="2106"/>
        <x:v>8246.6686661181247</x:v>
      </x:c>
      <x:c r="N11275" s="54">
        <x:f t="shared" si="2107"/>
        <x:v>5.2268532403598087</x:v>
      </x:c>
      <x:c r="O11275" s="55">
        <x:f t="shared" si="2108"/>
        <x:v>178970</x:v>
      </x:c>
      <x:c r="P11275" s="55">
        <x:f t="shared" si="2109"/>
        <x:v>23320</x:v>
      </x:c>
      <x:c r="Q11275" s="55">
        <x:f t="shared" si="2110"/>
        <x:v>155671.33100899521</x:v>
      </x:c>
      <x:c r="R11275" s="55">
        <x:f t="shared" si="2111"/>
        <x:v>-20021.331008995214</x:v>
      </x:c>
      <x:c r="S11275" s="1" t="str">
        <x:f t="shared" si="2112"/>
        <x:v>NO</x:v>
      </x:c>
      <x:c r="T11275" s="1">
        <x:f t="shared" si="2113"/>
        <x:v>-9.9999999999999997E+98</x:v>
      </x:c>
    </x:row>
    <x:row r="11276">
      <x:c r="A11276" s="1"/>
      <x:c r="B11276" s="1"/>
      <x:c r="C11276" s="1"/>
      <x:c r="D11276" s="1"/>
      <x:c r="E11276" s="1"/>
      <x:c r="F11276" s="1"/>
      <x:c r="G11276" s="1"/>
      <x:c r="H11276" s="1"/>
      <x:c r="I11276" s="53">
        <x:f t="shared" si="2102"/>
        <x:v>17</x:v>
      </x:c>
      <x:c r="J11276" s="53">
        <x:f t="shared" si="2103"/>
        <x:v>5</x:v>
      </x:c>
      <x:c r="K11276" s="53">
        <x:f t="shared" si="2104"/>
        <x:v>8</x:v>
      </x:c>
      <x:c r="L11276" s="53">
        <x:f t="shared" si="2105"/>
        <x:v>30</x:v>
      </x:c>
      <x:c r="M11276" s="54">
        <x:f t="shared" si="2106"/>
        <x:v>8300.6657643981052</x:v>
      </x:c>
      <x:c r="N11276" s="54">
        <x:f t="shared" si="2107"/>
        <x:v>5.2643512252764619</x:v>
      </x:c>
      <x:c r="O11276" s="55">
        <x:f t="shared" si="2108"/>
        <x:v>181670</x:v>
      </x:c>
      <x:c r="P11276" s="55">
        <x:f t="shared" si="2109"/>
        <x:v>24200</x:v>
      </x:c>
      <x:c r="Q11276" s="55">
        <x:f t="shared" si="2110"/>
        <x:v>156608.78063191153</x:v>
      </x:c>
      <x:c r="R11276" s="55">
        <x:f t="shared" si="2111"/>
        <x:v>-19138.780631911533</x:v>
      </x:c>
      <x:c r="S11276" s="1" t="str">
        <x:f t="shared" si="2112"/>
        <x:v>NO</x:v>
      </x:c>
      <x:c r="T11276" s="1">
        <x:f t="shared" si="2113"/>
        <x:v>-9.9999999999999997E+98</x:v>
      </x:c>
    </x:row>
    <x:row r="11277">
      <x:c r="A11277" s="1"/>
      <x:c r="B11277" s="1"/>
      <x:c r="C11277" s="1"/>
      <x:c r="D11277" s="1"/>
      <x:c r="E11277" s="1"/>
      <x:c r="F11277" s="1"/>
      <x:c r="G11277" s="1"/>
      <x:c r="H11277" s="1"/>
      <x:c r="I11277" s="53">
        <x:f t="shared" si="2102"/>
        <x:v>17</x:v>
      </x:c>
      <x:c r="J11277" s="53">
        <x:f t="shared" si="2103"/>
        <x:v>5</x:v>
      </x:c>
      <x:c r="K11277" s="53">
        <x:f t="shared" si="2104"/>
        <x:v>9</x:v>
      </x:c>
      <x:c r="L11277" s="53">
        <x:f t="shared" si="2105"/>
        <x:v>31</x:v>
      </x:c>
      <x:c r="M11277" s="54">
        <x:f t="shared" si="2106"/>
        <x:v>8355.9590998384992</x:v>
      </x:c>
      <x:c r="N11277" s="54">
        <x:f t="shared" si="2107"/>
        <x:v>5.3027493748878465</x:v>
      </x:c>
      <x:c r="O11277" s="55">
        <x:f t="shared" si="2108"/>
        <x:v>184370</x:v>
      </x:c>
      <x:c r="P11277" s="55">
        <x:f t="shared" si="2109"/>
        <x:v>25080</x:v>
      </x:c>
      <x:c r="Q11277" s="55">
        <x:f t="shared" si="2110"/>
        <x:v>157568.73437219617</x:v>
      </x:c>
      <x:c r="R11277" s="55">
        <x:f t="shared" si="2111"/>
        <x:v>-18278.734372196166</x:v>
      </x:c>
      <x:c r="S11277" s="1" t="str">
        <x:f t="shared" si="2112"/>
        <x:v>NO</x:v>
      </x:c>
      <x:c r="T11277" s="1">
        <x:f t="shared" si="2113"/>
        <x:v>-9.9999999999999997E+98</x:v>
      </x:c>
    </x:row>
    <x:row r="11278">
      <x:c r="A11278" s="1"/>
      <x:c r="B11278" s="1"/>
      <x:c r="C11278" s="1"/>
      <x:c r="D11278" s="1"/>
      <x:c r="E11278" s="1"/>
      <x:c r="F11278" s="1"/>
      <x:c r="G11278" s="1"/>
      <x:c r="H11278" s="1"/>
      <x:c r="I11278" s="53">
        <x:f t="shared" si="2102"/>
        <x:v>17</x:v>
      </x:c>
      <x:c r="J11278" s="53">
        <x:f t="shared" si="2103"/>
        <x:v>5</x:v>
      </x:c>
      <x:c r="K11278" s="53">
        <x:f t="shared" si="2104"/>
        <x:v>10</x:v>
      </x:c>
      <x:c r="L11278" s="53">
        <x:f t="shared" si="2105"/>
        <x:v>32</x:v>
      </x:c>
      <x:c r="M11278" s="54">
        <x:f t="shared" si="2106"/>
        <x:v>8412.5726413217126</x:v>
      </x:c>
      <x:c r="N11278" s="54">
        <x:f t="shared" si="2107"/>
        <x:v>5.3420643342511891</x:v>
      </x:c>
      <x:c r="O11278" s="55">
        <x:f t="shared" si="2108"/>
        <x:v>187070</x:v>
      </x:c>
      <x:c r="P11278" s="55">
        <x:f t="shared" si="2109"/>
        <x:v>25960</x:v>
      </x:c>
      <x:c r="Q11278" s="55">
        <x:f t="shared" si="2110"/>
        <x:v>158551.60835627973</x:v>
      </x:c>
      <x:c r="R11278" s="55">
        <x:f t="shared" si="2111"/>
        <x:v>-17441.608356279728</x:v>
      </x:c>
      <x:c r="S11278" s="1" t="str">
        <x:f t="shared" si="2112"/>
        <x:v>NO</x:v>
      </x:c>
      <x:c r="T11278" s="1">
        <x:f t="shared" si="2113"/>
        <x:v>-9.9999999999999997E+98</x:v>
      </x:c>
    </x:row>
    <x:row r="11279">
      <x:c r="A11279" s="1"/>
      <x:c r="B11279" s="1"/>
      <x:c r="C11279" s="1"/>
      <x:c r="D11279" s="1"/>
      <x:c r="E11279" s="1"/>
      <x:c r="F11279" s="1"/>
      <x:c r="G11279" s="1"/>
      <x:c r="H11279" s="1"/>
      <x:c r="I11279" s="53">
        <x:f t="shared" si="2102"/>
        <x:v>17</x:v>
      </x:c>
      <x:c r="J11279" s="53">
        <x:f t="shared" si="2103"/>
        <x:v>5</x:v>
      </x:c>
      <x:c r="K11279" s="53">
        <x:f t="shared" si="2104"/>
        <x:v>11</x:v>
      </x:c>
      <x:c r="L11279" s="53">
        <x:f t="shared" si="2105"/>
        <x:v>33</x:v>
      </x:c>
      <x:c r="M11279" s="54">
        <x:f t="shared" si="2106"/>
        <x:v>8470.530754415151</x:v>
      </x:c>
      <x:c r="N11279" s="54">
        <x:f t="shared" si="2107"/>
        <x:v>5.3823130238994104</x:v>
      </x:c>
      <x:c r="O11279" s="55">
        <x:f t="shared" si="2108"/>
        <x:v>189770</x:v>
      </x:c>
      <x:c r="P11279" s="55">
        <x:f t="shared" si="2109"/>
        <x:v>26840</x:v>
      </x:c>
      <x:c r="Q11279" s="55">
        <x:f t="shared" si="2110"/>
        <x:v>159557.82559748527</x:v>
      </x:c>
      <x:c r="R11279" s="55">
        <x:f t="shared" si="2111"/>
        <x:v>-16627.825597485265</x:v>
      </x:c>
      <x:c r="S11279" s="1" t="str">
        <x:f t="shared" si="2112"/>
        <x:v>NO</x:v>
      </x:c>
      <x:c r="T11279" s="1">
        <x:f t="shared" si="2113"/>
        <x:v>-9.9999999999999997E+98</x:v>
      </x:c>
    </x:row>
    <x:row r="11280">
      <x:c r="A11280" s="1"/>
      <x:c r="B11280" s="1"/>
      <x:c r="C11280" s="1"/>
      <x:c r="D11280" s="1"/>
      <x:c r="E11280" s="1"/>
      <x:c r="F11280" s="1"/>
      <x:c r="G11280" s="1"/>
      <x:c r="H11280" s="1"/>
      <x:c r="I11280" s="53">
        <x:f t="shared" si="2102"/>
        <x:v>17</x:v>
      </x:c>
      <x:c r="J11280" s="53">
        <x:f t="shared" si="2103"/>
        <x:v>5</x:v>
      </x:c>
      <x:c r="K11280" s="53">
        <x:f t="shared" si="2104"/>
        <x:v>12</x:v>
      </x:c>
      <x:c r="L11280" s="53">
        <x:f t="shared" si="2105"/>
        <x:v>34</x:v>
      </x:c>
      <x:c r="M11280" s="54">
        <x:f t="shared" si="2106"/>
        <x:v>8529.8582075432168</x:v>
      </x:c>
      <x:c r="N11280" s="54">
        <x:f t="shared" si="2107"/>
        <x:v>5.4235126441272339</x:v>
      </x:c>
      <x:c r="O11280" s="55">
        <x:f t="shared" si="2108"/>
        <x:v>192470</x:v>
      </x:c>
      <x:c r="P11280" s="55">
        <x:f t="shared" si="2109"/>
        <x:v>27720</x:v>
      </x:c>
      <x:c r="Q11280" s="55">
        <x:f t="shared" si="2110"/>
        <x:v>160587.81610318084</x:v>
      </x:c>
      <x:c r="R11280" s="55">
        <x:f t="shared" si="2111"/>
        <x:v>-15837.816103180841</x:v>
      </x:c>
      <x:c r="S11280" s="1" t="str">
        <x:f t="shared" si="2112"/>
        <x:v>NO</x:v>
      </x:c>
      <x:c r="T11280" s="1">
        <x:f t="shared" si="2113"/>
        <x:v>-9.9999999999999997E+98</x:v>
      </x:c>
    </x:row>
    <x:row r="11281">
      <x:c r="A11281" s="1"/>
      <x:c r="B11281" s="1"/>
      <x:c r="C11281" s="1"/>
      <x:c r="D11281" s="1"/>
      <x:c r="E11281" s="1"/>
      <x:c r="F11281" s="1"/>
      <x:c r="G11281" s="1"/>
      <x:c r="H11281" s="1"/>
      <x:c r="I11281" s="53">
        <x:f t="shared" si="2102"/>
        <x:v>17</x:v>
      </x:c>
      <x:c r="J11281" s="53">
        <x:f t="shared" si="2103"/>
        <x:v>5</x:v>
      </x:c>
      <x:c r="K11281" s="53">
        <x:f t="shared" si="2104"/>
        <x:v>13</x:v>
      </x:c>
      <x:c r="L11281" s="53">
        <x:f t="shared" si="2105"/>
        <x:v>35</x:v>
      </x:c>
      <x:c r="M11281" s="54">
        <x:f t="shared" si="2106"/>
        <x:v>8590.580178251601</x:v>
      </x:c>
      <x:c r="N11281" s="54">
        <x:f t="shared" si="2107"/>
        <x:v>5.4656806793413892</x:v>
      </x:c>
      <x:c r="O11281" s="55">
        <x:f t="shared" si="2108"/>
        <x:v>195170</x:v>
      </x:c>
      <x:c r="P11281" s="55">
        <x:f t="shared" si="2109"/>
        <x:v>28600</x:v>
      </x:c>
      <x:c r="Q11281" s="55">
        <x:f t="shared" si="2110"/>
        <x:v>161642.01698353473</x:v>
      </x:c>
      <x:c r="R11281" s="55">
        <x:f t="shared" si="2111"/>
        <x:v>-15072.016983534733</x:v>
      </x:c>
      <x:c r="S11281" s="1" t="str">
        <x:f t="shared" si="2112"/>
        <x:v>NO</x:v>
      </x:c>
      <x:c r="T11281" s="1">
        <x:f t="shared" si="2113"/>
        <x:v>-9.9999999999999997E+98</x:v>
      </x:c>
    </x:row>
    <x:row r="11282">
      <x:c r="A11282" s="1"/>
      <x:c r="B11282" s="1"/>
      <x:c r="C11282" s="1"/>
      <x:c r="D11282" s="1"/>
      <x:c r="E11282" s="1"/>
      <x:c r="F11282" s="1"/>
      <x:c r="G11282" s="1"/>
      <x:c r="H11282" s="1"/>
      <x:c r="I11282" s="53">
        <x:f t="shared" si="2102"/>
        <x:v>17</x:v>
      </x:c>
      <x:c r="J11282" s="53">
        <x:f t="shared" si="2103"/>
        <x:v>5</x:v>
      </x:c>
      <x:c r="K11282" s="53">
        <x:f t="shared" si="2104"/>
        <x:v>14</x:v>
      </x:c>
      <x:c r="L11282" s="53">
        <x:f t="shared" si="2105"/>
        <x:v>36</x:v>
      </x:c>
      <x:c r="M11282" s="54">
        <x:f t="shared" si="2106"/>
        <x:v>8652.722259565262</x:v>
      </x:c>
      <x:c r="N11282" s="54">
        <x:f t="shared" si="2107"/>
        <x:v>5.5088349024758765</x:v>
      </x:c>
      <x:c r="O11282" s="55">
        <x:f t="shared" si="2108"/>
        <x:v>197870</x:v>
      </x:c>
      <x:c r="P11282" s="55">
        <x:f t="shared" si="2109"/>
        <x:v>29480</x:v>
      </x:c>
      <x:c r="Q11282" s="55">
        <x:f t="shared" si="2110"/>
        <x:v>162720.87256189692</x:v>
      </x:c>
      <x:c r="R11282" s="55">
        <x:f t="shared" si="2111"/>
        <x:v>-14330.872561896918</x:v>
      </x:c>
      <x:c r="S11282" s="1" t="str">
        <x:f t="shared" si="2112"/>
        <x:v>NO</x:v>
      </x:c>
      <x:c r="T11282" s="1">
        <x:f t="shared" si="2113"/>
        <x:v>-9.9999999999999997E+98</x:v>
      </x:c>
    </x:row>
    <x:row r="11283">
      <x:c r="A11283" s="1"/>
      <x:c r="B11283" s="1"/>
      <x:c r="C11283" s="1"/>
      <x:c r="D11283" s="1"/>
      <x:c r="E11283" s="1"/>
      <x:c r="F11283" s="1"/>
      <x:c r="G11283" s="1"/>
      <x:c r="H11283" s="1"/>
      <x:c r="I11283" s="53">
        <x:f t="shared" si="2102"/>
        <x:v>17</x:v>
      </x:c>
      <x:c r="J11283" s="53">
        <x:f t="shared" si="2103"/>
        <x:v>5</x:v>
      </x:c>
      <x:c r="K11283" s="53">
        <x:f t="shared" si="2104"/>
        <x:v>15</x:v>
      </x:c>
      <x:c r="L11283" s="53">
        <x:f t="shared" si="2105"/>
        <x:v>37</x:v>
      </x:c>
      <x:c r="M11283" s="54">
        <x:f t="shared" si="2106"/>
        <x:v>8716.3104664414077</x:v>
      </x:c>
      <x:c r="N11283" s="54">
        <x:f t="shared" si="2107"/>
        <x:v>5.5529933794731994</x:v>
      </x:c>
      <x:c r="O11283" s="55">
        <x:f t="shared" si="2108"/>
        <x:v>200570</x:v>
      </x:c>
      <x:c r="P11283" s="55">
        <x:f t="shared" si="2109"/>
        <x:v>30360</x:v>
      </x:c>
      <x:c r="Q11283" s="55">
        <x:f t="shared" si="2110"/>
        <x:v>163824.83448682999</x:v>
      </x:c>
      <x:c r="R11283" s="55">
        <x:f t="shared" si="2111"/>
        <x:v>-13614.83448682999</x:v>
      </x:c>
      <x:c r="S11283" s="1" t="str">
        <x:f t="shared" si="2112"/>
        <x:v>NO</x:v>
      </x:c>
      <x:c r="T11283" s="1">
        <x:f t="shared" si="2113"/>
        <x:v>-9.9999999999999997E+98</x:v>
      </x:c>
    </x:row>
    <x:row r="11284">
      <x:c r="A11284" s="1"/>
      <x:c r="B11284" s="1"/>
      <x:c r="C11284" s="1"/>
      <x:c r="D11284" s="1"/>
      <x:c r="E11284" s="1"/>
      <x:c r="F11284" s="1"/>
      <x:c r="G11284" s="1"/>
      <x:c r="H11284" s="1"/>
      <x:c r="I11284" s="53">
        <x:f t="shared" si="2102"/>
        <x:v>17</x:v>
      </x:c>
      <x:c r="J11284" s="53">
        <x:f t="shared" si="2103"/>
        <x:v>5</x:v>
      </x:c>
      <x:c r="K11284" s="53">
        <x:f t="shared" si="2104"/>
        <x:v>16</x:v>
      </x:c>
      <x:c r="L11284" s="53">
        <x:f t="shared" si="2105"/>
        <x:v>38</x:v>
      </x:c>
      <x:c r="M11284" s="54">
        <x:f t="shared" si="2106"/>
        <x:v>8781.3712423188972</x:v>
      </x:c>
      <x:c r="N11284" s="54">
        <x:f t="shared" si="2107"/>
        <x:v>5.5981744738325672</x:v>
      </x:c>
      <x:c r="O11284" s="55">
        <x:f t="shared" si="2108"/>
        <x:v>203270</x:v>
      </x:c>
      <x:c r="P11284" s="55">
        <x:f t="shared" si="2109"/>
        <x:v>31240</x:v>
      </x:c>
      <x:c r="Q11284" s="55">
        <x:f t="shared" si="2110"/>
        <x:v>164954.36184581419</x:v>
      </x:c>
      <x:c r="R11284" s="55">
        <x:f t="shared" si="2111"/>
        <x:v>-12924.361845814186</x:v>
      </x:c>
      <x:c r="S11284" s="1" t="str">
        <x:f t="shared" si="2112"/>
        <x:v>NO</x:v>
      </x:c>
      <x:c r="T11284" s="1">
        <x:f t="shared" si="2113"/>
        <x:v>-9.9999999999999997E+98</x:v>
      </x:c>
    </x:row>
    <x:row r="11285">
      <x:c r="A11285" s="1"/>
      <x:c r="B11285" s="1"/>
      <x:c r="C11285" s="1"/>
      <x:c r="D11285" s="1"/>
      <x:c r="E11285" s="1"/>
      <x:c r="F11285" s="1"/>
      <x:c r="G11285" s="1"/>
      <x:c r="H11285" s="1"/>
      <x:c r="I11285" s="53">
        <x:f t="shared" si="2102"/>
        <x:v>17</x:v>
      </x:c>
      <x:c r="J11285" s="53">
        <x:f t="shared" si="2103"/>
        <x:v>5</x:v>
      </x:c>
      <x:c r="K11285" s="53">
        <x:f t="shared" si="2104"/>
        <x:v>17</x:v>
      </x:c>
      <x:c r="L11285" s="53">
        <x:f t="shared" si="2105"/>
        <x:v>39</x:v>
      </x:c>
      <x:c r="M11285" s="54">
        <x:f t="shared" si="2106"/>
        <x:v>8847.9314657654377</x:v>
      </x:c>
      <x:c r="N11285" s="54">
        <x:f t="shared" si="2107"/>
        <x:v>5.6443968512259985</x:v>
      </x:c>
      <x:c r="O11285" s="55">
        <x:f t="shared" si="2108"/>
        <x:v>205970</x:v>
      </x:c>
      <x:c r="P11285" s="55">
        <x:f t="shared" si="2109"/>
        <x:v>32120</x:v>
      </x:c>
      <x:c r="Q11285" s="55">
        <x:f t="shared" si="2110"/>
        <x:v>166109.92128064996</x:v>
      </x:c>
      <x:c r="R11285" s="55">
        <x:f t="shared" si="2111"/>
        <x:v>-12259.921280649956</x:v>
      </x:c>
      <x:c r="S11285" s="1" t="str">
        <x:f t="shared" si="2112"/>
        <x:v>NO</x:v>
      </x:c>
      <x:c r="T11285" s="1">
        <x:f t="shared" si="2113"/>
        <x:v>-9.9999999999999997E+98</x:v>
      </x:c>
    </x:row>
    <x:row r="11286">
      <x:c r="A11286" s="1"/>
      <x:c r="B11286" s="1"/>
      <x:c r="C11286" s="1"/>
      <x:c r="D11286" s="1"/>
      <x:c r="E11286" s="1"/>
      <x:c r="F11286" s="1"/>
      <x:c r="G11286" s="1"/>
      <x:c r="H11286" s="1"/>
      <x:c r="I11286" s="53">
        <x:f t="shared" si="2102"/>
        <x:v>17</x:v>
      </x:c>
      <x:c r="J11286" s="53">
        <x:f t="shared" si="2103"/>
        <x:v>5</x:v>
      </x:c>
      <x:c r="K11286" s="53">
        <x:f t="shared" si="2104"/>
        <x:v>18</x:v>
      </x:c>
      <x:c r="L11286" s="53">
        <x:f t="shared" si="2105"/>
        <x:v>40</x:v>
      </x:c>
      <x:c r="M11286" s="54">
        <x:f t="shared" si="2106"/>
        <x:v>8916.018457224025</x:v>
      </x:c>
      <x:c r="N11286" s="54">
        <x:f t="shared" si="2107"/>
        <x:v>5.6916794841833509</x:v>
      </x:c>
      <x:c r="O11286" s="55">
        <x:f t="shared" si="2108"/>
        <x:v>208670</x:v>
      </x:c>
      <x:c r="P11286" s="55">
        <x:f t="shared" si="2109"/>
        <x:v>33000</x:v>
      </x:c>
      <x:c r="Q11286" s="55">
        <x:f t="shared" si="2110"/>
        <x:v>167291.98710458376</x:v>
      </x:c>
      <x:c r="R11286" s="55">
        <x:f t="shared" si="2111"/>
        <x:v>-11621.987104583764</x:v>
      </x:c>
      <x:c r="S11286" s="1" t="str">
        <x:f t="shared" si="2112"/>
        <x:v>NO</x:v>
      </x:c>
      <x:c r="T11286" s="1">
        <x:f t="shared" si="2113"/>
        <x:v>-9.9999999999999997E+98</x:v>
      </x:c>
    </x:row>
    <x:row r="11287">
      <x:c r="A11287" s="1"/>
      <x:c r="B11287" s="1"/>
      <x:c r="C11287" s="1"/>
      <x:c r="D11287" s="1"/>
      <x:c r="E11287" s="1"/>
      <x:c r="F11287" s="1"/>
      <x:c r="G11287" s="1"/>
      <x:c r="H11287" s="1"/>
      <x:c r="I11287" s="53">
        <x:f t="shared" si="2102"/>
        <x:v>17</x:v>
      </x:c>
      <x:c r="J11287" s="53">
        <x:f t="shared" si="2103"/>
        <x:v>5</x:v>
      </x:c>
      <x:c r="K11287" s="53">
        <x:f t="shared" si="2104"/>
        <x:v>19</x:v>
      </x:c>
      <x:c r="L11287" s="53">
        <x:f t="shared" si="2105"/>
        <x:v>41</x:v>
      </x:c>
      <x:c r="M11287" s="54">
        <x:f t="shared" si="2106"/>
        <x:v>8985.6599858600457</x:v>
      </x:c>
      <x:c r="N11287" s="54">
        <x:f t="shared" si="2107"/>
        <x:v>5.7400416568472536</x:v>
      </x:c>
      <x:c r="O11287" s="55">
        <x:f t="shared" si="2108"/>
        <x:v>211370</x:v>
      </x:c>
      <x:c r="P11287" s="55">
        <x:f t="shared" si="2109"/>
        <x:v>33880</x:v>
      </x:c>
      <x:c r="Q11287" s="55">
        <x:f t="shared" si="2110"/>
        <x:v>168501.04142118135</x:v>
      </x:c>
      <x:c r="R11287" s="55">
        <x:f t="shared" si="2111"/>
        <x:v>-11011.041421181348</x:v>
      </x:c>
      <x:c r="S11287" s="1" t="str">
        <x:f t="shared" si="2112"/>
        <x:v>NO</x:v>
      </x:c>
      <x:c r="T11287" s="1">
        <x:f t="shared" si="2113"/>
        <x:v>-9.9999999999999997E+98</x:v>
      </x:c>
    </x:row>
    <x:row r="11288">
      <x:c r="A11288" s="1"/>
      <x:c r="B11288" s="1"/>
      <x:c r="C11288" s="1"/>
      <x:c r="D11288" s="1"/>
      <x:c r="E11288" s="1"/>
      <x:c r="F11288" s="1"/>
      <x:c r="G11288" s="1"/>
      <x:c r="H11288" s="1"/>
      <x:c r="I11288" s="53">
        <x:f t="shared" si="2102"/>
        <x:v>17</x:v>
      </x:c>
      <x:c r="J11288" s="53">
        <x:f t="shared" si="2103"/>
        <x:v>5</x:v>
      </x:c>
      <x:c r="K11288" s="53">
        <x:f t="shared" si="2104"/>
        <x:v>20</x:v>
      </x:c>
      <x:c r="L11288" s="53">
        <x:f t="shared" si="2105"/>
        <x:v>42</x:v>
      </x:c>
      <x:c r="M11288" s="54">
        <x:f t="shared" si="2106"/>
        <x:v>9056.8842765105237</x:v>
      </x:c>
      <x:c r="N11288" s="54">
        <x:f t="shared" si="2107"/>
        <x:v>5.7895029697989751</x:v>
      </x:c>
      <x:c r="O11288" s="55">
        <x:f t="shared" si="2108"/>
        <x:v>214070</x:v>
      </x:c>
      <x:c r="P11288" s="55">
        <x:f t="shared" si="2109"/>
        <x:v>34760</x:v>
      </x:c>
      <x:c r="Q11288" s="55">
        <x:f t="shared" si="2110"/>
        <x:v>169737.57424497436</x:v>
      </x:c>
      <x:c r="R11288" s="55">
        <x:f t="shared" si="2111"/>
        <x:v>-10427.574244974356</x:v>
      </x:c>
      <x:c r="S11288" s="1" t="str">
        <x:f t="shared" si="2112"/>
        <x:v>NO</x:v>
      </x:c>
      <x:c r="T11288" s="1">
        <x:f t="shared" si="2113"/>
        <x:v>-9.9999999999999997E+98</x:v>
      </x:c>
    </x:row>
    <x:row r="11289">
      <x:c r="A11289" s="1"/>
      <x:c r="B11289" s="1"/>
      <x:c r="C11289" s="1"/>
      <x:c r="D11289" s="1"/>
      <x:c r="E11289" s="1"/>
      <x:c r="F11289" s="1"/>
      <x:c r="G11289" s="1"/>
      <x:c r="H11289" s="1"/>
      <x:c r="I11289" s="53">
        <x:f t="shared" si="2102"/>
        <x:v>17</x:v>
      </x:c>
      <x:c r="J11289" s="53">
        <x:f t="shared" si="2103"/>
        <x:v>5</x:v>
      </x:c>
      <x:c r="K11289" s="53">
        <x:f t="shared" si="2104"/>
        <x:v>21</x:v>
      </x:c>
      <x:c r="L11289" s="53">
        <x:f t="shared" si="2105"/>
        <x:v>43</x:v>
      </x:c>
      <x:c r="M11289" s="54">
        <x:f t="shared" si="2106"/>
        <x:v>9129.7200167369665</x:v>
      </x:c>
      <x:c r="N11289" s="54">
        <x:f t="shared" si="2107"/>
        <x:v>5.8400833449562271</x:v>
      </x:c>
      <x:c r="O11289" s="55">
        <x:f t="shared" si="2108"/>
        <x:v>216770</x:v>
      </x:c>
      <x:c r="P11289" s="55">
        <x:f t="shared" si="2109"/>
        <x:v>35640</x:v>
      </x:c>
      <x:c r="Q11289" s="55">
        <x:f t="shared" si="2110"/>
        <x:v>171002.08362390567</x:v>
      </x:c>
      <x:c r="R11289" s="55">
        <x:f t="shared" si="2111"/>
        <x:v>-9872.0836239056662</x:v>
      </x:c>
      <x:c r="S11289" s="1" t="str">
        <x:f t="shared" si="2112"/>
        <x:v>NO</x:v>
      </x:c>
      <x:c r="T11289" s="1">
        <x:f t="shared" si="2113"/>
        <x:v>-9.9999999999999997E+98</x:v>
      </x:c>
    </x:row>
    <x:row r="11290">
      <x:c r="A11290" s="1"/>
      <x:c r="B11290" s="1"/>
      <x:c r="C11290" s="1"/>
      <x:c r="D11290" s="1"/>
      <x:c r="E11290" s="1"/>
      <x:c r="F11290" s="1"/>
      <x:c r="G11290" s="1"/>
      <x:c r="H11290" s="1"/>
      <x:c r="I11290" s="53">
        <x:f t="shared" si="2102"/>
        <x:v>17</x:v>
      </x:c>
      <x:c r="J11290" s="53">
        <x:f t="shared" si="2103"/>
        <x:v>5</x:v>
      </x:c>
      <x:c r="K11290" s="53">
        <x:f t="shared" si="2104"/>
        <x:v>22</x:v>
      </x:c>
      <x:c r="L11290" s="53">
        <x:f t="shared" si="2105"/>
        <x:v>44</x:v>
      </x:c>
      <x:c r="M11290" s="54">
        <x:f t="shared" si="2106"/>
        <x:v>9204.196363983363</x:v>
      </x:c>
      <x:c r="N11290" s="54">
        <x:f t="shared" si="2107"/>
        <x:v>5.8918030305440023</x:v>
      </x:c>
      <x:c r="O11290" s="55">
        <x:f t="shared" si="2108"/>
        <x:v>219470</x:v>
      </x:c>
      <x:c r="P11290" s="55">
        <x:f t="shared" si="2109"/>
        <x:v>36520</x:v>
      </x:c>
      <x:c r="Q11290" s="55">
        <x:f t="shared" si="2110"/>
        <x:v>172295.07576360003</x:v>
      </x:c>
      <x:c r="R11290" s="55">
        <x:f t="shared" si="2111"/>
        <x:v>-9345.0757636000344</x:v>
      </x:c>
      <x:c r="S11290" s="1" t="str">
        <x:f t="shared" si="2112"/>
        <x:v>NO</x:v>
      </x:c>
      <x:c r="T11290" s="1">
        <x:f t="shared" si="2113"/>
        <x:v>-9.9999999999999997E+98</x:v>
      </x:c>
    </x:row>
    <x:row r="11291">
      <x:c r="A11291" s="1"/>
      <x:c r="B11291" s="1"/>
      <x:c r="C11291" s="1"/>
      <x:c r="D11291" s="1"/>
      <x:c r="E11291" s="1"/>
      <x:c r="F11291" s="1"/>
      <x:c r="G11291" s="1"/>
      <x:c r="H11291" s="1"/>
      <x:c r="I11291" s="53">
        <x:f t="shared" si="2102"/>
        <x:v>17</x:v>
      </x:c>
      <x:c r="J11291" s="53">
        <x:f t="shared" si="2103"/>
        <x:v>5</x:v>
      </x:c>
      <x:c r="K11291" s="53">
        <x:f t="shared" si="2104"/>
        <x:v>23</x:v>
      </x:c>
      <x:c r="L11291" s="53">
        <x:f t="shared" si="2105"/>
        <x:v>45</x:v>
      </x:c>
      <x:c r="M11291" s="54">
        <x:f t="shared" si="2106"/>
        <x:v>9280.3429528407996</x:v>
      </x:c>
      <x:c r="N11291" s="54">
        <x:f t="shared" si="2107"/>
        <x:v>5.9446826061394438</x:v>
      </x:c>
      <x:c r="O11291" s="55">
        <x:f t="shared" si="2108"/>
        <x:v>222170</x:v>
      </x:c>
      <x:c r="P11291" s="55">
        <x:f t="shared" si="2109"/>
        <x:v>37400</x:v>
      </x:c>
      <x:c r="Q11291" s="55">
        <x:f t="shared" si="2110"/>
        <x:v>173617.0651534861</x:v>
      </x:c>
      <x:c r="R11291" s="55">
        <x:f t="shared" si="2111"/>
        <x:v>-8847.0651534860954</x:v>
      </x:c>
      <x:c r="S11291" s="1" t="str">
        <x:f t="shared" si="2112"/>
        <x:v>NO</x:v>
      </x:c>
      <x:c r="T11291" s="1">
        <x:f t="shared" si="2113"/>
        <x:v>-9.9999999999999997E+98</x:v>
      </x:c>
    </x:row>
    <x:row r="11292">
      <x:c r="A11292" s="1"/>
      <x:c r="B11292" s="1"/>
      <x:c r="C11292" s="1"/>
      <x:c r="D11292" s="1"/>
      <x:c r="E11292" s="1"/>
      <x:c r="F11292" s="1"/>
      <x:c r="G11292" s="1"/>
      <x:c r="H11292" s="1"/>
      <x:c r="I11292" s="53">
        <x:f t="shared" si="2102"/>
        <x:v>17</x:v>
      </x:c>
      <x:c r="J11292" s="53">
        <x:f t="shared" si="2103"/>
        <x:v>5</x:v>
      </x:c>
      <x:c r="K11292" s="53">
        <x:f t="shared" si="2104"/>
        <x:v>24</x:v>
      </x:c>
      <x:c r="L11292" s="53">
        <x:f t="shared" si="2105"/>
        <x:v>46</x:v>
      </x:c>
      <x:c r="M11292" s="54">
        <x:f t="shared" si="2106"/>
        <x:v>9358.1899024202958</x:v>
      </x:c>
      <x:c r="N11292" s="54">
        <x:f t="shared" si="2107"/>
        <x:v>5.9987429877918723</x:v>
      </x:c>
      <x:c r="O11292" s="55">
        <x:f t="shared" si="2108"/>
        <x:v>224870</x:v>
      </x:c>
      <x:c r="P11292" s="55">
        <x:f t="shared" si="2109"/>
        <x:v>38280</x:v>
      </x:c>
      <x:c r="Q11292" s="55">
        <x:f t="shared" si="2110"/>
        <x:v>174968.57469479679</x:v>
      </x:c>
      <x:c r="R11292" s="55">
        <x:f t="shared" si="2111"/>
        <x:v>-8378.5746947967855</x:v>
      </x:c>
      <x:c r="S11292" s="1" t="str">
        <x:f t="shared" si="2112"/>
        <x:v>NO</x:v>
      </x:c>
      <x:c r="T11292" s="1">
        <x:f t="shared" si="2113"/>
        <x:v>-9.9999999999999997E+98</x:v>
      </x:c>
    </x:row>
    <x:row r="11293">
      <x:c r="A11293" s="1"/>
      <x:c r="B11293" s="1"/>
      <x:c r="C11293" s="1"/>
      <x:c r="D11293" s="1"/>
      <x:c r="E11293" s="1"/>
      <x:c r="F11293" s="1"/>
      <x:c r="G11293" s="1"/>
      <x:c r="H11293" s="1"/>
      <x:c r="I11293" s="53">
        <x:f t="shared" si="2102"/>
        <x:v>17</x:v>
      </x:c>
      <x:c r="J11293" s="53">
        <x:f t="shared" si="2103"/>
        <x:v>5</x:v>
      </x:c>
      <x:c r="K11293" s="53">
        <x:f t="shared" si="2104"/>
        <x:v>25</x:v>
      </x:c>
      <x:c r="L11293" s="53">
        <x:f t="shared" si="2105"/>
        <x:v>47</x:v>
      </x:c>
      <x:c r="M11293" s="54">
        <x:f t="shared" si="2106"/>
        <x:v>9437.7678238353928</x:v>
      </x:c>
      <x:c r="N11293" s="54">
        <x:f t="shared" si="2107"/>
        <x:v>6.0540054332190225</x:v>
      </x:c>
      <x:c r="O11293" s="55">
        <x:f t="shared" si="2108"/>
        <x:v>227570</x:v>
      </x:c>
      <x:c r="P11293" s="55">
        <x:f t="shared" si="2109"/>
        <x:v>39160</x:v>
      </x:c>
      <x:c r="Q11293" s="55">
        <x:f t="shared" si="2110"/>
        <x:v>176350.13583047557</x:v>
      </x:c>
      <x:c r="R11293" s="55">
        <x:f t="shared" si="2111"/>
        <x:v>-7940.1358304755704</x:v>
      </x:c>
      <x:c r="S11293" s="1" t="str">
        <x:f t="shared" si="2112"/>
        <x:v>NO</x:v>
      </x:c>
      <x:c r="T11293" s="1">
        <x:f t="shared" si="2113"/>
        <x:v>-9.9999999999999997E+98</x:v>
      </x:c>
    </x:row>
    <x:row r="11294">
      <x:c r="A11294" s="1"/>
      <x:c r="B11294" s="1"/>
      <x:c r="C11294" s="1"/>
      <x:c r="D11294" s="1"/>
      <x:c r="E11294" s="1"/>
      <x:c r="F11294" s="1"/>
      <x:c r="G11294" s="1"/>
      <x:c r="H11294" s="1"/>
      <x:c r="I11294" s="53">
        <x:f t="shared" si="2102"/>
        <x:v>17</x:v>
      </x:c>
      <x:c r="J11294" s="53">
        <x:f t="shared" si="2103"/>
        <x:v>5</x:v>
      </x:c>
      <x:c r="K11294" s="53">
        <x:f t="shared" si="2104"/>
        <x:v>26</x:v>
      </x:c>
      <x:c r="L11294" s="53">
        <x:f t="shared" si="2105"/>
        <x:v>48</x:v>
      </x:c>
      <x:c r="M11294" s="54">
        <x:f t="shared" si="2106"/>
        <x:v>9519.1078277961115</x:v>
      </x:c>
      <x:c r="N11294" s="54">
        <x:f t="shared" si="2107"/>
        <x:v>6.1104915470806329</x:v>
      </x:c>
      <x:c r="O11294" s="55">
        <x:f t="shared" si="2108"/>
        <x:v>230270</x:v>
      </x:c>
      <x:c r="P11294" s="55">
        <x:f t="shared" si="2109"/>
        <x:v>40040</x:v>
      </x:c>
      <x:c r="Q11294" s="55">
        <x:f t="shared" si="2110"/>
        <x:v>177762.28867701581</x:v>
      </x:c>
      <x:c r="R11294" s="55">
        <x:f t="shared" si="2111"/>
        <x:v>-7532.2886770158075</x:v>
      </x:c>
      <x:c r="S11294" s="1" t="str">
        <x:f t="shared" si="2112"/>
        <x:v>NO</x:v>
      </x:c>
      <x:c r="T11294" s="1">
        <x:f t="shared" si="2113"/>
        <x:v>-9.9999999999999997E+98</x:v>
      </x:c>
    </x:row>
    <x:row r="11295">
      <x:c r="A11295" s="1"/>
      <x:c r="B11295" s="1"/>
      <x:c r="C11295" s="1"/>
      <x:c r="D11295" s="1"/>
      <x:c r="E11295" s="1"/>
      <x:c r="F11295" s="1"/>
      <x:c r="G11295" s="1"/>
      <x:c r="H11295" s="1"/>
      <x:c r="I11295" s="53">
        <x:f t="shared" si="2102"/>
        <x:v>17</x:v>
      </x:c>
      <x:c r="J11295" s="53">
        <x:f t="shared" si="2103"/>
        <x:v>5</x:v>
      </x:c>
      <x:c r="K11295" s="53">
        <x:f t="shared" si="2104"/>
        <x:v>27</x:v>
      </x:c>
      <x:c r="L11295" s="53">
        <x:f t="shared" si="2105"/>
        <x:v>49</x:v>
      </x:c>
      <x:c r="M11295" s="54">
        <x:f t="shared" si="2106"/>
        <x:v>9602.2415323158675</x:v>
      </x:c>
      <x:c r="N11295" s="54">
        <x:f t="shared" si="2107"/>
        <x:v>6.1682232863304636</x:v>
      </x:c>
      <x:c r="O11295" s="55">
        <x:f t="shared" si="2108"/>
        <x:v>232970</x:v>
      </x:c>
      <x:c r="P11295" s="55">
        <x:f t="shared" si="2109"/>
        <x:v>40920</x:v>
      </x:c>
      <x:c r="Q11295" s="55">
        <x:f t="shared" si="2110"/>
        <x:v>179205.58215826159</x:v>
      </x:c>
      <x:c r="R11295" s="55">
        <x:f t="shared" si="2111"/>
        <x:v>-7155.5821582615899</x:v>
      </x:c>
      <x:c r="S11295" s="1" t="str">
        <x:f t="shared" si="2112"/>
        <x:v>NO</x:v>
      </x:c>
      <x:c r="T11295" s="1">
        <x:f t="shared" si="2113"/>
        <x:v>-9.9999999999999997E+98</x:v>
      </x:c>
    </x:row>
    <x:row r="11296">
      <x:c r="A11296" s="1"/>
      <x:c r="B11296" s="1"/>
      <x:c r="C11296" s="1"/>
      <x:c r="D11296" s="1"/>
      <x:c r="E11296" s="1"/>
      <x:c r="F11296" s="1"/>
      <x:c r="G11296" s="1"/>
      <x:c r="H11296" s="1"/>
      <x:c r="I11296" s="53">
        <x:f t="shared" si="2102"/>
        <x:v>17</x:v>
      </x:c>
      <x:c r="J11296" s="53">
        <x:f t="shared" si="2103"/>
        <x:v>5</x:v>
      </x:c>
      <x:c r="K11296" s="53">
        <x:f t="shared" si="2104"/>
        <x:v>28</x:v>
      </x:c>
      <x:c r="L11296" s="53">
        <x:f t="shared" si="2105"/>
        <x:v>50</x:v>
      </x:c>
      <x:c r="M11296" s="54">
        <x:f t="shared" si="2106"/>
        <x:v>9687.2010705330213</x:v>
      </x:c>
      <x:c r="N11296" s="54">
        <x:f t="shared" si="2107"/>
        <x:v>6.2272229656479317</x:v>
      </x:c>
      <x:c r="O11296" s="55">
        <x:f t="shared" si="2108"/>
        <x:v>235670</x:v>
      </x:c>
      <x:c r="P11296" s="55">
        <x:f t="shared" si="2109"/>
        <x:v>41800</x:v>
      </x:c>
      <x:c r="Q11296" s="55">
        <x:f t="shared" si="2110"/>
        <x:v>180680.57414119827</x:v>
      </x:c>
      <x:c r="R11296" s="55">
        <x:f t="shared" si="2111"/>
        <x:v>-6810.5741411982744</x:v>
      </x:c>
      <x:c r="S11296" s="1" t="str">
        <x:f t="shared" si="2112"/>
        <x:v>NO</x:v>
      </x:c>
      <x:c r="T11296" s="1">
        <x:f t="shared" si="2113"/>
        <x:v>-9.9999999999999997E+98</x:v>
      </x:c>
    </x:row>
    <x:row r="11297">
      <x:c r="A11297" s="1"/>
      <x:c r="B11297" s="1"/>
      <x:c r="C11297" s="1"/>
      <x:c r="D11297" s="1"/>
      <x:c r="E11297" s="1"/>
      <x:c r="F11297" s="1"/>
      <x:c r="G11297" s="1"/>
      <x:c r="H11297" s="1"/>
      <x:c r="I11297" s="53">
        <x:f t="shared" si="2102"/>
        <x:v>17</x:v>
      </x:c>
      <x:c r="J11297" s="53">
        <x:f t="shared" si="2103"/>
        <x:v>5</x:v>
      </x:c>
      <x:c r="K11297" s="53">
        <x:f t="shared" si="2104"/>
        <x:v>29</x:v>
      </x:c>
      <x:c r="L11297" s="53">
        <x:f t="shared" si="2105"/>
        <x:v>51</x:v>
      </x:c>
      <x:c r="M11297" s="54">
        <x:f t="shared" si="2106"/>
        <x:v>9774.0190986486759</x:v>
      </x:c>
      <x:c r="N11297" s="54">
        <x:f t="shared" si="2107"/>
        <x:v>6.2875132629504691</x:v>
      </x:c>
      <x:c r="O11297" s="55">
        <x:f t="shared" si="2108"/>
        <x:v>238370</x:v>
      </x:c>
      <x:c r="P11297" s="55">
        <x:f t="shared" si="2109"/>
        <x:v>42680</x:v>
      </x:c>
      <x:c r="Q11297" s="55">
        <x:f t="shared" si="2110"/>
        <x:v>182187.83157376174</x:v>
      </x:c>
      <x:c r="R11297" s="55">
        <x:f t="shared" si="2111"/>
        <x:v>-6497.8315737617377</x:v>
      </x:c>
      <x:c r="S11297" s="1" t="str">
        <x:f t="shared" si="2112"/>
        <x:v>NO</x:v>
      </x:c>
      <x:c r="T11297" s="1">
        <x:f t="shared" si="2113"/>
        <x:v>-9.9999999999999997E+98</x:v>
      </x:c>
    </x:row>
    <x:row r="11298">
      <x:c r="A11298" s="1"/>
      <x:c r="B11298" s="1"/>
      <x:c r="C11298" s="1"/>
      <x:c r="D11298" s="1"/>
      <x:c r="E11298" s="1"/>
      <x:c r="F11298" s="1"/>
      <x:c r="G11298" s="1"/>
      <x:c r="H11298" s="1"/>
      <x:c r="I11298" s="53">
        <x:f t="shared" si="2102"/>
        <x:v>17</x:v>
      </x:c>
      <x:c r="J11298" s="53">
        <x:f t="shared" si="2103"/>
        <x:v>5</x:v>
      </x:c>
      <x:c r="K11298" s="53">
        <x:f t="shared" si="2104"/>
        <x:v>30</x:v>
      </x:c>
      <x:c r="L11298" s="53">
        <x:f t="shared" si="2105"/>
        <x:v>52</x:v>
      </x:c>
      <x:c r="M11298" s="54">
        <x:f t="shared" si="2106"/>
        <x:v>9862.7288039824452</x:v>
      </x:c>
      <x:c r="N11298" s="54">
        <x:f t="shared" si="2107"/>
        <x:v>6.3491172249878094</x:v>
      </x:c>
      <x:c r="O11298" s="55">
        <x:f t="shared" si="2108"/>
        <x:v>241070</x:v>
      </x:c>
      <x:c r="P11298" s="55">
        <x:f t="shared" si="2109"/>
        <x:v>43560</x:v>
      </x:c>
      <x:c r="Q11298" s="55">
        <x:f t="shared" si="2110"/>
        <x:v>183727.93062469523</x:v>
      </x:c>
      <x:c r="R11298" s="55">
        <x:f t="shared" si="2111"/>
        <x:v>-6217.9306246952328</x:v>
      </x:c>
      <x:c r="S11298" s="1" t="str">
        <x:f t="shared" si="2112"/>
        <x:v>NO</x:v>
      </x:c>
      <x:c r="T11298" s="1">
        <x:f t="shared" si="2113"/>
        <x:v>-9.9999999999999997E+98</x:v>
      </x:c>
    </x:row>
    <x:row r="11299">
      <x:c r="A11299" s="1"/>
      <x:c r="B11299" s="1"/>
      <x:c r="C11299" s="1"/>
      <x:c r="D11299" s="1"/>
      <x:c r="E11299" s="1"/>
      <x:c r="F11299" s="1"/>
      <x:c r="G11299" s="1"/>
      <x:c r="H11299" s="1"/>
      <x:c r="I11299" s="53">
        <x:f t="shared" si="2102"/>
        <x:v>17</x:v>
      </x:c>
      <x:c r="J11299" s="53">
        <x:f t="shared" si="2103"/>
        <x:v>6</x:v>
      </x:c>
      <x:c r="K11299" s="53">
        <x:f t="shared" si="2104"/>
        <x:v>0</x:v>
      </x:c>
      <x:c r="L11299" s="53">
        <x:f t="shared" si="2105"/>
        <x:v>23</x:v>
      </x:c>
      <x:c r="M11299" s="54">
        <x:f t="shared" si="2106"/>
        <x:v>7942.0843513175232</x:v>
      </x:c>
      <x:c r="N11299" s="54">
        <x:f t="shared" si="2107"/>
        <x:v>5.0153363550816135</x:v>
      </x:c>
      <x:c r="O11299" s="55">
        <x:f t="shared" si="2108"/>
        <x:v>162164</x:v>
      </x:c>
      <x:c r="P11299" s="55">
        <x:f t="shared" si="2109"/>
        <x:v>17600</x:v>
      </x:c>
      <x:c r="Q11299" s="55">
        <x:f t="shared" si="2110"/>
        <x:v>150383.40887704032</x:v>
      </x:c>
      <x:c r="R11299" s="55">
        <x:f t="shared" si="2111"/>
        <x:v>-25819.408877040318</x:v>
      </x:c>
      <x:c r="S11299" s="1" t="str">
        <x:f t="shared" si="2112"/>
        <x:v>NO</x:v>
      </x:c>
      <x:c r="T11299" s="1">
        <x:f t="shared" si="2113"/>
        <x:v>-9.9999999999999997E+98</x:v>
      </x:c>
    </x:row>
    <x:row r="11300">
      <x:c r="A11300" s="1"/>
      <x:c r="B11300" s="1"/>
      <x:c r="C11300" s="1"/>
      <x:c r="D11300" s="1"/>
      <x:c r="E11300" s="1"/>
      <x:c r="F11300" s="1"/>
      <x:c r="G11300" s="1"/>
      <x:c r="H11300" s="1"/>
      <x:c r="I11300" s="53">
        <x:f t="shared" si="2102"/>
        <x:v>17</x:v>
      </x:c>
      <x:c r="J11300" s="53">
        <x:f t="shared" si="2103"/>
        <x:v>6</x:v>
      </x:c>
      <x:c r="K11300" s="53">
        <x:f t="shared" si="2104"/>
        <x:v>1</x:v>
      </x:c>
      <x:c r="L11300" s="53">
        <x:f t="shared" si="2105"/>
        <x:v>24</x:v>
      </x:c>
      <x:c r="M11300" s="54">
        <x:f t="shared" si="2106"/>
        <x:v>7987.6468513175232</x:v>
      </x:c>
      <x:c r="N11300" s="54">
        <x:f t="shared" si="2107"/>
        <x:v>5.0469769800816131</x:v>
      </x:c>
      <x:c r="O11300" s="55">
        <x:f t="shared" si="2108"/>
        <x:v>164864</x:v>
      </x:c>
      <x:c r="P11300" s="55">
        <x:f t="shared" si="2109"/>
        <x:v>18480</x:v>
      </x:c>
      <x:c r="Q11300" s="55">
        <x:f t="shared" si="2110"/>
        <x:v>151174.42450204032</x:v>
      </x:c>
      <x:c r="R11300" s="55">
        <x:f t="shared" si="2111"/>
        <x:v>-24790.424502040318</x:v>
      </x:c>
      <x:c r="S11300" s="1" t="str">
        <x:f t="shared" si="2112"/>
        <x:v>NO</x:v>
      </x:c>
      <x:c r="T11300" s="1">
        <x:f t="shared" si="2113"/>
        <x:v>-9.9999999999999997E+98</x:v>
      </x:c>
    </x:row>
    <x:row r="11301">
      <x:c r="A11301" s="1"/>
      <x:c r="B11301" s="1"/>
      <x:c r="C11301" s="1"/>
      <x:c r="D11301" s="1"/>
      <x:c r="E11301" s="1"/>
      <x:c r="F11301" s="1"/>
      <x:c r="G11301" s="1"/>
      <x:c r="H11301" s="1"/>
      <x:c r="I11301" s="53">
        <x:f t="shared" si="2102"/>
        <x:v>17</x:v>
      </x:c>
      <x:c r="J11301" s="53">
        <x:f t="shared" si="2103"/>
        <x:v>6</x:v>
      </x:c>
      <x:c r="K11301" s="53">
        <x:f t="shared" si="2104"/>
        <x:v>2</x:v>
      </x:c>
      <x:c r="L11301" s="53">
        <x:f t="shared" si="2105"/>
        <x:v>25</x:v>
      </x:c>
      <x:c r="M11301" s="54">
        <x:f t="shared" si="2106"/>
        <x:v>8034.3484138175236</x:v>
      </x:c>
      <x:c r="N11301" s="54">
        <x:f t="shared" si="2107"/>
        <x:v>5.079408620706614</x:v>
      </x:c>
      <x:c r="O11301" s="55">
        <x:f t="shared" si="2108"/>
        <x:v>167564</x:v>
      </x:c>
      <x:c r="P11301" s="55">
        <x:f t="shared" si="2109"/>
        <x:v>19360</x:v>
      </x:c>
      <x:c r="Q11301" s="55">
        <x:f t="shared" si="2110"/>
        <x:v>151985.21551766532</x:v>
      </x:c>
      <x:c r="R11301" s="55">
        <x:f t="shared" si="2111"/>
        <x:v>-23781.215517665318</x:v>
      </x:c>
      <x:c r="S11301" s="1" t="str">
        <x:f t="shared" si="2112"/>
        <x:v>NO</x:v>
      </x:c>
      <x:c r="T11301" s="1">
        <x:f t="shared" si="2113"/>
        <x:v>-9.9999999999999997E+98</x:v>
      </x:c>
    </x:row>
    <x:row r="11302">
      <x:c r="A11302" s="1"/>
      <x:c r="B11302" s="1"/>
      <x:c r="C11302" s="1"/>
      <x:c r="D11302" s="1"/>
      <x:c r="E11302" s="1"/>
      <x:c r="F11302" s="1"/>
      <x:c r="G11302" s="1"/>
      <x:c r="H11302" s="1"/>
      <x:c r="I11302" s="53">
        <x:f t="shared" si="2102"/>
        <x:v>17</x:v>
      </x:c>
      <x:c r="J11302" s="53">
        <x:f t="shared" si="2103"/>
        <x:v>6</x:v>
      </x:c>
      <x:c r="K11302" s="53">
        <x:f t="shared" si="2104"/>
        <x:v>3</x:v>
      </x:c>
      <x:c r="L11302" s="53">
        <x:f t="shared" si="2105"/>
        <x:v>26</x:v>
      </x:c>
      <x:c r="M11302" s="54">
        <x:f t="shared" si="2106"/>
        <x:v>8082.2103962393985</x:v>
      </x:c>
      <x:c r="N11302" s="54">
        <x:f t="shared" si="2107"/>
        <x:v>5.1126461084995825</x:v>
      </x:c>
      <x:c r="O11302" s="55">
        <x:f t="shared" si="2108"/>
        <x:v>170264</x:v>
      </x:c>
      <x:c r="P11302" s="55">
        <x:f t="shared" si="2109"/>
        <x:v>20240</x:v>
      </x:c>
      <x:c r="Q11302" s="55">
        <x:f t="shared" si="2110"/>
        <x:v>152816.15271248954</x:v>
      </x:c>
      <x:c r="R11302" s="55">
        <x:f t="shared" si="2111"/>
        <x:v>-22792.152712489536</x:v>
      </x:c>
      <x:c r="S11302" s="1" t="str">
        <x:f t="shared" si="2112"/>
        <x:v>NO</x:v>
      </x:c>
      <x:c r="T11302" s="1">
        <x:f t="shared" si="2113"/>
        <x:v>-9.9999999999999997E+98</x:v>
      </x:c>
    </x:row>
    <x:row r="11303">
      <x:c r="A11303" s="1"/>
      <x:c r="B11303" s="1"/>
      <x:c r="C11303" s="1"/>
      <x:c r="D11303" s="1"/>
      <x:c r="E11303" s="1"/>
      <x:c r="F11303" s="1"/>
      <x:c r="G11303" s="1"/>
      <x:c r="H11303" s="1"/>
      <x:c r="I11303" s="53">
        <x:f t="shared" si="2102"/>
        <x:v>17</x:v>
      </x:c>
      <x:c r="J11303" s="53">
        <x:f t="shared" si="2103"/>
        <x:v>6</x:v>
      </x:c>
      <x:c r="K11303" s="53">
        <x:f t="shared" si="2104"/>
        <x:v>4</x:v>
      </x:c>
      <x:c r="L11303" s="53">
        <x:f t="shared" si="2105"/>
        <x:v>27</x:v>
      </x:c>
      <x:c r="M11303" s="54">
        <x:f t="shared" si="2106"/>
        <x:v>8131.2545119620545</x:v>
      </x:c>
      <x:c r="N11303" s="54">
        <x:f t="shared" si="2107"/>
        <x:v>5.1467045221958712</x:v>
      </x:c>
      <x:c r="O11303" s="55">
        <x:f t="shared" si="2108"/>
        <x:v>172964</x:v>
      </x:c>
      <x:c r="P11303" s="55">
        <x:f t="shared" si="2109"/>
        <x:v>21120</x:v>
      </x:c>
      <x:c r="Q11303" s="55">
        <x:f t="shared" si="2110"/>
        <x:v>153667.61305489676</x:v>
      </x:c>
      <x:c r="R11303" s="55">
        <x:f t="shared" si="2111"/>
        <x:v>-21823.613054896763</x:v>
      </x:c>
      <x:c r="S11303" s="1" t="str">
        <x:f t="shared" si="2112"/>
        <x:v>NO</x:v>
      </x:c>
      <x:c r="T11303" s="1">
        <x:f t="shared" si="2113"/>
        <x:v>-9.9999999999999997E+98</x:v>
      </x:c>
    </x:row>
    <x:row r="11304">
      <x:c r="A11304" s="1"/>
      <x:c r="B11304" s="1"/>
      <x:c r="C11304" s="1"/>
      <x:c r="D11304" s="1"/>
      <x:c r="E11304" s="1"/>
      <x:c r="F11304" s="1"/>
      <x:c r="G11304" s="1"/>
      <x:c r="H11304" s="1"/>
      <x:c r="I11304" s="53">
        <x:f t="shared" si="2102"/>
        <x:v>17</x:v>
      </x:c>
      <x:c r="J11304" s="53">
        <x:f t="shared" si="2103"/>
        <x:v>6</x:v>
      </x:c>
      <x:c r="K11304" s="53">
        <x:f t="shared" si="2104"/>
        <x:v>5</x:v>
      </x:c>
      <x:c r="L11304" s="53">
        <x:f t="shared" si="2105"/>
        <x:v>28</x:v>
      </x:c>
      <x:c r="M11304" s="54">
        <x:f t="shared" si="2106"/>
        <x:v>8181.5028358832578</x:v>
      </x:c>
      <x:c r="N11304" s="54">
        <x:f t="shared" si="2107"/>
        <x:v>5.1815991915855957</x:v>
      </x:c>
      <x:c r="O11304" s="55">
        <x:f t="shared" si="2108"/>
        <x:v>175664</x:v>
      </x:c>
      <x:c r="P11304" s="55">
        <x:f t="shared" si="2109"/>
        <x:v>22000</x:v>
      </x:c>
      <x:c r="Q11304" s="55">
        <x:f t="shared" si="2110"/>
        <x:v>154539.97978963988</x:v>
      </x:c>
      <x:c r="R11304" s="55">
        <x:f t="shared" si="2111"/>
        <x:v>-20875.979789639881</x:v>
      </x:c>
      <x:c r="S11304" s="1" t="str">
        <x:f t="shared" si="2112"/>
        <x:v>NO</x:v>
      </x:c>
      <x:c r="T11304" s="1">
        <x:f t="shared" si="2113"/>
        <x:v>-9.9999999999999997E+98</x:v>
      </x:c>
    </x:row>
    <x:row r="11305">
      <x:c r="A11305" s="1"/>
      <x:c r="B11305" s="1"/>
      <x:c r="C11305" s="1"/>
      <x:c r="D11305" s="1"/>
      <x:c r="E11305" s="1"/>
      <x:c r="F11305" s="1"/>
      <x:c r="G11305" s="1"/>
      <x:c r="H11305" s="1"/>
      <x:c r="I11305" s="53">
        <x:f t="shared" si="2102"/>
        <x:v>17</x:v>
      </x:c>
      <x:c r="J11305" s="53">
        <x:f t="shared" si="2103"/>
        <x:v>6</x:v>
      </x:c>
      <x:c r="K11305" s="53">
        <x:f t="shared" si="2104"/>
        <x:v>6</x:v>
      </x:c>
      <x:c r="L11305" s="53">
        <x:f t="shared" si="2105"/>
        <x:v>29</x:v>
      </x:c>
      <x:c r="M11305" s="54">
        <x:f t="shared" si="2106"/>
        <x:v>8232.9778100648909</x:v>
      </x:c>
      <x:c r="N11305" s="54">
        <x:f t="shared" si="2107"/>
        <x:v>5.2173457014339517</x:v>
      </x:c>
      <x:c r="O11305" s="55">
        <x:f t="shared" si="2108"/>
        <x:v>178364</x:v>
      </x:c>
      <x:c r="P11305" s="55">
        <x:f t="shared" si="2109"/>
        <x:v>22880</x:v>
      </x:c>
      <x:c r="Q11305" s="55">
        <x:f t="shared" si="2110"/>
        <x:v>155433.6425358488</x:v>
      </x:c>
      <x:c r="R11305" s="55">
        <x:f t="shared" si="2111"/>
        <x:v>-19949.642535848805</x:v>
      </x:c>
      <x:c r="S11305" s="1" t="str">
        <x:f t="shared" si="2112"/>
        <x:v>NO</x:v>
      </x:c>
      <x:c r="T11305" s="1">
        <x:f t="shared" si="2113"/>
        <x:v>-9.9999999999999997E+98</x:v>
      </x:c>
    </x:row>
    <x:row r="11306">
      <x:c r="A11306" s="1"/>
      <x:c r="B11306" s="1"/>
      <x:c r="C11306" s="1"/>
      <x:c r="D11306" s="1"/>
      <x:c r="E11306" s="1"/>
      <x:c r="F11306" s="1"/>
      <x:c r="G11306" s="1"/>
      <x:c r="H11306" s="1"/>
      <x:c r="I11306" s="53">
        <x:f t="shared" si="2102"/>
        <x:v>17</x:v>
      </x:c>
      <x:c r="J11306" s="53">
        <x:f t="shared" si="2103"/>
        <x:v>6</x:v>
      </x:c>
      <x:c r="K11306" s="53">
        <x:f t="shared" si="2104"/>
        <x:v>7</x:v>
      </x:c>
      <x:c r="L11306" s="53">
        <x:f t="shared" si="2105"/>
        <x:v>30</x:v>
      </x:c>
      <x:c r="M11306" s="54">
        <x:f t="shared" si="2106"/>
        <x:v>8285.7022494628509</x:v>
      </x:c>
      <x:c r="N11306" s="54">
        <x:f t="shared" si="2107"/>
        <x:v>5.2539598954603131</x:v>
      </x:c>
      <x:c r="O11306" s="55">
        <x:f t="shared" si="2108"/>
        <x:v>181064</x:v>
      </x:c>
      <x:c r="P11306" s="55">
        <x:f t="shared" si="2109"/>
        <x:v>23760</x:v>
      </x:c>
      <x:c r="Q11306" s="55">
        <x:f t="shared" si="2110"/>
        <x:v>156348.99738650784</x:v>
      </x:c>
      <x:c r="R11306" s="55">
        <x:f t="shared" si="2111"/>
        <x:v>-19044.997386507835</x:v>
      </x:c>
      <x:c r="S11306" s="1" t="str">
        <x:f t="shared" si="2112"/>
        <x:v>NO</x:v>
      </x:c>
      <x:c r="T11306" s="1">
        <x:f t="shared" si="2113"/>
        <x:v>-9.9999999999999997E+98</x:v>
      </x:c>
    </x:row>
    <x:row r="11307">
      <x:c r="A11307" s="1"/>
      <x:c r="B11307" s="1"/>
      <x:c r="C11307" s="1"/>
      <x:c r="D11307" s="1"/>
      <x:c r="E11307" s="1"/>
      <x:c r="F11307" s="1"/>
      <x:c r="G11307" s="1"/>
      <x:c r="H11307" s="1"/>
      <x:c r="I11307" s="53">
        <x:f t="shared" si="2102"/>
        <x:v>17</x:v>
      </x:c>
      <x:c r="J11307" s="53">
        <x:f t="shared" si="2103"/>
        <x:v>6</x:v>
      </x:c>
      <x:c r="K11307" s="53">
        <x:f t="shared" si="2104"/>
        <x:v>8</x:v>
      </x:c>
      <x:c r="L11307" s="53">
        <x:f t="shared" si="2105"/>
        <x:v>31</x:v>
      </x:c>
      <x:c r="M11307" s="54">
        <x:f t="shared" si="2106"/>
        <x:v>8339.6993477428314</x:v>
      </x:c>
      <x:c r="N11307" s="54">
        <x:f t="shared" si="2107"/>
        <x:v>5.2914578803769663</x:v>
      </x:c>
      <x:c r="O11307" s="55">
        <x:f t="shared" si="2108"/>
        <x:v>183764</x:v>
      </x:c>
      <x:c r="P11307" s="55">
        <x:f t="shared" si="2109"/>
        <x:v>24640</x:v>
      </x:c>
      <x:c r="Q11307" s="55">
        <x:f t="shared" si="2110"/>
        <x:v>157286.44700942416</x:v>
      </x:c>
      <x:c r="R11307" s="55">
        <x:f t="shared" si="2111"/>
        <x:v>-18162.447009424155</x:v>
      </x:c>
      <x:c r="S11307" s="1" t="str">
        <x:f t="shared" si="2112"/>
        <x:v>NO</x:v>
      </x:c>
      <x:c r="T11307" s="1">
        <x:f t="shared" si="2113"/>
        <x:v>-9.9999999999999997E+98</x:v>
      </x:c>
    </x:row>
    <x:row r="11308">
      <x:c r="A11308" s="1"/>
      <x:c r="B11308" s="1"/>
      <x:c r="C11308" s="1"/>
      <x:c r="D11308" s="1"/>
      <x:c r="E11308" s="1"/>
      <x:c r="F11308" s="1"/>
      <x:c r="G11308" s="1"/>
      <x:c r="H11308" s="1"/>
      <x:c r="I11308" s="53">
        <x:f t="shared" si="2102"/>
        <x:v>17</x:v>
      </x:c>
      <x:c r="J11308" s="53">
        <x:f t="shared" si="2103"/>
        <x:v>6</x:v>
      </x:c>
      <x:c r="K11308" s="53">
        <x:f t="shared" si="2104"/>
        <x:v>9</x:v>
      </x:c>
      <x:c r="L11308" s="53">
        <x:f t="shared" si="2105"/>
        <x:v>32</x:v>
      </x:c>
      <x:c r="M11308" s="54">
        <x:f t="shared" si="2106"/>
        <x:v>8394.9926831832254</x:v>
      </x:c>
      <x:c r="N11308" s="54">
        <x:f t="shared" si="2107"/>
        <x:v>5.3298560299883508</x:v>
      </x:c>
      <x:c r="O11308" s="55">
        <x:f t="shared" si="2108"/>
        <x:v>186464</x:v>
      </x:c>
      <x:c r="P11308" s="55">
        <x:f t="shared" si="2109"/>
        <x:v>25520</x:v>
      </x:c>
      <x:c r="Q11308" s="55">
        <x:f t="shared" si="2110"/>
        <x:v>158246.40074970876</x:v>
      </x:c>
      <x:c r="R11308" s="55">
        <x:f t="shared" si="2111"/>
        <x:v>-17302.400749708759</x:v>
      </x:c>
      <x:c r="S11308" s="1" t="str">
        <x:f t="shared" si="2112"/>
        <x:v>NO</x:v>
      </x:c>
      <x:c r="T11308" s="1">
        <x:f t="shared" si="2113"/>
        <x:v>-9.9999999999999997E+98</x:v>
      </x:c>
    </x:row>
    <x:row r="11309">
      <x:c r="A11309" s="1"/>
      <x:c r="B11309" s="1"/>
      <x:c r="C11309" s="1"/>
      <x:c r="D11309" s="1"/>
      <x:c r="E11309" s="1"/>
      <x:c r="F11309" s="1"/>
      <x:c r="G11309" s="1"/>
      <x:c r="H11309" s="1"/>
      <x:c r="I11309" s="53">
        <x:f t="shared" si="2102"/>
        <x:v>17</x:v>
      </x:c>
      <x:c r="J11309" s="53">
        <x:f t="shared" si="2103"/>
        <x:v>6</x:v>
      </x:c>
      <x:c r="K11309" s="53">
        <x:f t="shared" si="2104"/>
        <x:v>10</x:v>
      </x:c>
      <x:c r="L11309" s="53">
        <x:f t="shared" si="2105"/>
        <x:v>33</x:v>
      </x:c>
      <x:c r="M11309" s="54">
        <x:f t="shared" si="2106"/>
        <x:v>8451.6062246664387</x:v>
      </x:c>
      <x:c r="N11309" s="54">
        <x:f t="shared" si="2107"/>
        <x:v>5.3691709893516935</x:v>
      </x:c>
      <x:c r="O11309" s="55">
        <x:f t="shared" si="2108"/>
        <x:v>189164</x:v>
      </x:c>
      <x:c r="P11309" s="55">
        <x:f t="shared" si="2109"/>
        <x:v>26400</x:v>
      </x:c>
      <x:c r="Q11309" s="55">
        <x:f t="shared" si="2110"/>
        <x:v>159229.27473379235</x:v>
      </x:c>
      <x:c r="R11309" s="55">
        <x:f t="shared" si="2111"/>
        <x:v>-16465.27473379235</x:v>
      </x:c>
      <x:c r="S11309" s="1" t="str">
        <x:f t="shared" si="2112"/>
        <x:v>NO</x:v>
      </x:c>
      <x:c r="T11309" s="1">
        <x:f t="shared" si="2113"/>
        <x:v>-9.9999999999999997E+98</x:v>
      </x:c>
    </x:row>
    <x:row r="11310">
      <x:c r="A11310" s="1"/>
      <x:c r="B11310" s="1"/>
      <x:c r="C11310" s="1"/>
      <x:c r="D11310" s="1"/>
      <x:c r="E11310" s="1"/>
      <x:c r="F11310" s="1"/>
      <x:c r="G11310" s="1"/>
      <x:c r="H11310" s="1"/>
      <x:c r="I11310" s="53" t="n">
        <x:f t="shared" ref="I11310:I11373" si="2114">INT((ROW()-ROW($I$46))/((CARROT_CAP+1)*(MESCLUN_CAP+1)))</x:f>
        <x:v>17</x:v>
      </x:c>
      <x:c r="J11310" s="53" t="n">
        <x:f t="shared" ref="J11310:J11373" si="2115">MOD(INT((ROW()-ROW($I$46))/(MESCLUN_CAP+1)),CARROT_CAP+1)</x:f>
        <x:v>6</x:v>
      </x:c>
      <x:c r="K11310" s="53" t="n">
        <x:f t="shared" ref="K11310:K11373" si="2116">MOD(ROW()-ROW($I$46),MESCLUN_CAP+1)</x:f>
        <x:v>11</x:v>
      </x:c>
      <x:c r="L11310" s="53" t="n">
        <x:f t="shared" ref="L11310:L11373" si="2117">SUM(I11310:K11310)</x:f>
        <x:v>34</x:v>
      </x:c>
      <x:c r="M11310" s="54" t="n">
        <x:f t="shared" ref="M11310:M11373" si="2118">I11310*TOMATO_HOURS*WEEKS*(1+TOMATO_DIM)^I11310+J11310*CARROT_HOURS*WEEKS*(1+CARROT_DIM)^J11310+K11310*MESCLUN_HOURS*WEEKS*(1+MESCLUN_DIM)^K11310</x:f>
        <x:v>8509.56433775988</x:v>
      </x:c>
      <x:c r="N11310" s="54" t="n">
        <x:f t="shared" ref="N11310:N11373" si="2119">MAX(M11310-FARMER_HOURS,0)/TEMP_HOURS_PER_WORKER</x:f>
        <x:v>5.409419678999917</x:v>
      </x:c>
      <x:c r="O11310" s="55" t="n">
        <x:f t="shared" ref="O11310:O11373" si="2120">I11310*TOMATO_PRICE+J11310*CARROT_PRICE+K11310*MESCLUN_PRICE</x:f>
        <x:v>191864</x:v>
      </x:c>
      <x:c r="P11310" s="55" t="n">
        <x:f t="shared" ref="P11310:P11373" si="2121">I11310*TOMATO_FERTILIZER+J11310*CARROT_FERTILIZER+K11310*MESCLUN_FERTILIZER</x:f>
        <x:v>27280</x:v>
      </x:c>
      <x:c r="Q11310" s="55" t="n">
        <x:f t="shared" ref="Q11310:Q11373" si="2122">MIN(M11310,FARMER_HOURS)*FARMER_RATE+MAX(M11310-FARMER_HOURS,0)*TEMP_RATE</x:f>
        <x:v>160235.49197499792</x:v>
      </x:c>
      <x:c r="R11310" s="55" t="n">
        <x:f t="shared" ref="R11310:R11373" si="2123">O11310-P11310-Q11310-FIXED_COST</x:f>
        <x:v>-15651.491974997916</x:v>
      </x:c>
      <x:c r="S11310" s="1" t="str">
        <x:f t="shared" ref="S11310:S11373" si="2124">IF(AND(L11310&lt;=TOTAL_BED_CAP,N11310&lt;=TEMP_WORKER_CAP),"YES","NO")</x:f>
        <x:v>NO</x:v>
      </x:c>
      <x:c r="T11310" s="1" t="n">
        <x:f t="shared" ref="T11310:T11373" si="2125">IF(S11310="YES",R11310,-1E+99)</x:f>
        <x:v>-1e+99</x:v>
      </x:c>
    </x:row>
    <x:row r="11311">
      <x:c r="A11311" s="1"/>
      <x:c r="B11311" s="1"/>
      <x:c r="C11311" s="1"/>
      <x:c r="D11311" s="1"/>
      <x:c r="E11311" s="1"/>
      <x:c r="F11311" s="1"/>
      <x:c r="G11311" s="1"/>
      <x:c r="H11311" s="1"/>
      <x:c r="I11311" s="53">
        <x:f t="shared" si="2114"/>
        <x:v>17</x:v>
      </x:c>
      <x:c r="J11311" s="53">
        <x:f t="shared" si="2115"/>
        <x:v>6</x:v>
      </x:c>
      <x:c r="K11311" s="53">
        <x:f t="shared" si="2116"/>
        <x:v>12</x:v>
      </x:c>
      <x:c r="L11311" s="53">
        <x:f t="shared" si="2117"/>
        <x:v>35</x:v>
      </x:c>
      <x:c r="M11311" s="54">
        <x:f t="shared" si="2118"/>
        <x:v>8568.891790887943</x:v>
      </x:c>
      <x:c r="N11311" s="54">
        <x:f t="shared" si="2119"/>
        <x:v>5.4506192992277382</x:v>
      </x:c>
      <x:c r="O11311" s="55">
        <x:f t="shared" si="2120"/>
        <x:v>194564</x:v>
      </x:c>
      <x:c r="P11311" s="55">
        <x:f t="shared" si="2121"/>
        <x:v>28160</x:v>
      </x:c>
      <x:c r="Q11311" s="55">
        <x:f t="shared" si="2122"/>
        <x:v>161265.48248069346</x:v>
      </x:c>
      <x:c r="R11311" s="55">
        <x:f t="shared" si="2123"/>
        <x:v>-14861.482480693463</x:v>
      </x:c>
      <x:c r="S11311" s="1" t="str">
        <x:f t="shared" si="2124"/>
        <x:v>NO</x:v>
      </x:c>
      <x:c r="T11311" s="1">
        <x:f t="shared" si="2125"/>
        <x:v>-9.9999999999999997E+98</x:v>
      </x:c>
    </x:row>
    <x:row r="11312">
      <x:c r="A11312" s="1"/>
      <x:c r="B11312" s="1"/>
      <x:c r="C11312" s="1"/>
      <x:c r="D11312" s="1"/>
      <x:c r="E11312" s="1"/>
      <x:c r="F11312" s="1"/>
      <x:c r="G11312" s="1"/>
      <x:c r="H11312" s="1"/>
      <x:c r="I11312" s="53">
        <x:f t="shared" si="2114"/>
        <x:v>17</x:v>
      </x:c>
      <x:c r="J11312" s="53">
        <x:f t="shared" si="2115"/>
        <x:v>6</x:v>
      </x:c>
      <x:c r="K11312" s="53">
        <x:f t="shared" si="2116"/>
        <x:v>13</x:v>
      </x:c>
      <x:c r="L11312" s="53">
        <x:f t="shared" si="2117"/>
        <x:v>36</x:v>
      </x:c>
      <x:c r="M11312" s="54">
        <x:f t="shared" si="2118"/>
        <x:v>8629.6137615963271</x:v>
      </x:c>
      <x:c r="N11312" s="54">
        <x:f t="shared" si="2119"/>
        <x:v>5.4927873344418936</x:v>
      </x:c>
      <x:c r="O11312" s="55">
        <x:f t="shared" si="2120"/>
        <x:v>197264</x:v>
      </x:c>
      <x:c r="P11312" s="55">
        <x:f t="shared" si="2121"/>
        <x:v>29040</x:v>
      </x:c>
      <x:c r="Q11312" s="55">
        <x:f t="shared" si="2122"/>
        <x:v>162319.68336104735</x:v>
      </x:c>
      <x:c r="R11312" s="55">
        <x:f t="shared" si="2123"/>
        <x:v>-14095.683361047355</x:v>
      </x:c>
      <x:c r="S11312" s="1" t="str">
        <x:f t="shared" si="2124"/>
        <x:v>NO</x:v>
      </x:c>
      <x:c r="T11312" s="1">
        <x:f t="shared" si="2125"/>
        <x:v>-9.9999999999999997E+98</x:v>
      </x:c>
    </x:row>
    <x:row r="11313">
      <x:c r="A11313" s="1"/>
      <x:c r="B11313" s="1"/>
      <x:c r="C11313" s="1"/>
      <x:c r="D11313" s="1"/>
      <x:c r="E11313" s="1"/>
      <x:c r="F11313" s="1"/>
      <x:c r="G11313" s="1"/>
      <x:c r="H11313" s="1"/>
      <x:c r="I11313" s="53">
        <x:f t="shared" si="2114"/>
        <x:v>17</x:v>
      </x:c>
      <x:c r="J11313" s="53">
        <x:f t="shared" si="2115"/>
        <x:v>6</x:v>
      </x:c>
      <x:c r="K11313" s="53">
        <x:f t="shared" si="2116"/>
        <x:v>14</x:v>
      </x:c>
      <x:c r="L11313" s="53">
        <x:f t="shared" si="2117"/>
        <x:v>37</x:v>
      </x:c>
      <x:c r="M11313" s="54">
        <x:f t="shared" si="2118"/>
        <x:v>8691.7558429099881</x:v>
      </x:c>
      <x:c r="N11313" s="54">
        <x:f t="shared" si="2119"/>
        <x:v>5.5359415575763808</x:v>
      </x:c>
      <x:c r="O11313" s="55">
        <x:f t="shared" si="2120"/>
        <x:v>199964</x:v>
      </x:c>
      <x:c r="P11313" s="55">
        <x:f t="shared" si="2121"/>
        <x:v>29920</x:v>
      </x:c>
      <x:c r="Q11313" s="55">
        <x:f t="shared" si="2122"/>
        <x:v>163398.53893940951</x:v>
      </x:c>
      <x:c r="R11313" s="55">
        <x:f t="shared" si="2123"/>
        <x:v>-13354.538939409511</x:v>
      </x:c>
      <x:c r="S11313" s="1" t="str">
        <x:f t="shared" si="2124"/>
        <x:v>NO</x:v>
      </x:c>
      <x:c r="T11313" s="1">
        <x:f t="shared" si="2125"/>
        <x:v>-9.9999999999999997E+98</x:v>
      </x:c>
    </x:row>
    <x:row r="11314">
      <x:c r="A11314" s="1"/>
      <x:c r="B11314" s="1"/>
      <x:c r="C11314" s="1"/>
      <x:c r="D11314" s="1"/>
      <x:c r="E11314" s="1"/>
      <x:c r="F11314" s="1"/>
      <x:c r="G11314" s="1"/>
      <x:c r="H11314" s="1"/>
      <x:c r="I11314" s="53">
        <x:f t="shared" si="2114"/>
        <x:v>17</x:v>
      </x:c>
      <x:c r="J11314" s="53">
        <x:f t="shared" si="2115"/>
        <x:v>6</x:v>
      </x:c>
      <x:c r="K11314" s="53">
        <x:f t="shared" si="2116"/>
        <x:v>15</x:v>
      </x:c>
      <x:c r="L11314" s="53">
        <x:f t="shared" si="2117"/>
        <x:v>38</x:v>
      </x:c>
      <x:c r="M11314" s="54">
        <x:f t="shared" si="2118"/>
        <x:v>8755.3440497861338</x:v>
      </x:c>
      <x:c r="N11314" s="54">
        <x:f t="shared" si="2119"/>
        <x:v>5.5801000345737037</x:v>
      </x:c>
      <x:c r="O11314" s="55">
        <x:f t="shared" si="2120"/>
        <x:v>202664</x:v>
      </x:c>
      <x:c r="P11314" s="55">
        <x:f t="shared" si="2121"/>
        <x:v>30800</x:v>
      </x:c>
      <x:c r="Q11314" s="55">
        <x:f t="shared" si="2122"/>
        <x:v>164502.50086434261</x:v>
      </x:c>
      <x:c r="R11314" s="55">
        <x:f t="shared" si="2123"/>
        <x:v>-12638.500864342612</x:v>
      </x:c>
      <x:c r="S11314" s="1" t="str">
        <x:f t="shared" si="2124"/>
        <x:v>NO</x:v>
      </x:c>
      <x:c r="T11314" s="1">
        <x:f t="shared" si="2125"/>
        <x:v>-9.9999999999999997E+98</x:v>
      </x:c>
    </x:row>
    <x:row r="11315">
      <x:c r="A11315" s="1"/>
      <x:c r="B11315" s="1"/>
      <x:c r="C11315" s="1"/>
      <x:c r="D11315" s="1"/>
      <x:c r="E11315" s="1"/>
      <x:c r="F11315" s="1"/>
      <x:c r="G11315" s="1"/>
      <x:c r="H11315" s="1"/>
      <x:c r="I11315" s="53">
        <x:f t="shared" si="2114"/>
        <x:v>17</x:v>
      </x:c>
      <x:c r="J11315" s="53">
        <x:f t="shared" si="2115"/>
        <x:v>6</x:v>
      </x:c>
      <x:c r="K11315" s="53">
        <x:f t="shared" si="2116"/>
        <x:v>16</x:v>
      </x:c>
      <x:c r="L11315" s="53">
        <x:f t="shared" si="2117"/>
        <x:v>39</x:v>
      </x:c>
      <x:c r="M11315" s="54">
        <x:f t="shared" si="2118"/>
        <x:v>8820.4048256636233</x:v>
      </x:c>
      <x:c r="N11315" s="54">
        <x:f t="shared" si="2119"/>
        <x:v>5.6252811289330715</x:v>
      </x:c>
      <x:c r="O11315" s="55">
        <x:f t="shared" si="2120"/>
        <x:v>205364</x:v>
      </x:c>
      <x:c r="P11315" s="55">
        <x:f t="shared" si="2121"/>
        <x:v>31680</x:v>
      </x:c>
      <x:c r="Q11315" s="55">
        <x:f t="shared" si="2122"/>
        <x:v>165632.02822332678</x:v>
      </x:c>
      <x:c r="R11315" s="55">
        <x:f t="shared" si="2123"/>
        <x:v>-11948.028223326779</x:v>
      </x:c>
      <x:c r="S11315" s="1" t="str">
        <x:f t="shared" si="2124"/>
        <x:v>NO</x:v>
      </x:c>
      <x:c r="T11315" s="1">
        <x:f t="shared" si="2125"/>
        <x:v>-9.9999999999999997E+98</x:v>
      </x:c>
    </x:row>
    <x:row r="11316">
      <x:c r="A11316" s="1"/>
      <x:c r="B11316" s="1"/>
      <x:c r="C11316" s="1"/>
      <x:c r="D11316" s="1"/>
      <x:c r="E11316" s="1"/>
      <x:c r="F11316" s="1"/>
      <x:c r="G11316" s="1"/>
      <x:c r="H11316" s="1"/>
      <x:c r="I11316" s="53">
        <x:f t="shared" si="2114"/>
        <x:v>17</x:v>
      </x:c>
      <x:c r="J11316" s="53">
        <x:f t="shared" si="2115"/>
        <x:v>6</x:v>
      </x:c>
      <x:c r="K11316" s="53">
        <x:f t="shared" si="2116"/>
        <x:v>17</x:v>
      </x:c>
      <x:c r="L11316" s="53">
        <x:f t="shared" si="2117"/>
        <x:v>40</x:v>
      </x:c>
      <x:c r="M11316" s="54">
        <x:f t="shared" si="2118"/>
        <x:v>8886.9650491101638</x:v>
      </x:c>
      <x:c r="N11316" s="54">
        <x:f t="shared" si="2119"/>
        <x:v>5.6715035063265029</x:v>
      </x:c>
      <x:c r="O11316" s="55">
        <x:f t="shared" si="2120"/>
        <x:v>208064</x:v>
      </x:c>
      <x:c r="P11316" s="55">
        <x:f t="shared" si="2121"/>
        <x:v>32560</x:v>
      </x:c>
      <x:c r="Q11316" s="55">
        <x:f t="shared" si="2122"/>
        <x:v>166787.58765816255</x:v>
      </x:c>
      <x:c r="R11316" s="55">
        <x:f t="shared" si="2123"/>
        <x:v>-11283.587658162549</x:v>
      </x:c>
      <x:c r="S11316" s="1" t="str">
        <x:f t="shared" si="2124"/>
        <x:v>NO</x:v>
      </x:c>
      <x:c r="T11316" s="1">
        <x:f t="shared" si="2125"/>
        <x:v>-9.9999999999999997E+98</x:v>
      </x:c>
    </x:row>
    <x:row r="11317">
      <x:c r="A11317" s="1"/>
      <x:c r="B11317" s="1"/>
      <x:c r="C11317" s="1"/>
      <x:c r="D11317" s="1"/>
      <x:c r="E11317" s="1"/>
      <x:c r="F11317" s="1"/>
      <x:c r="G11317" s="1"/>
      <x:c r="H11317" s="1"/>
      <x:c r="I11317" s="53">
        <x:f t="shared" si="2114"/>
        <x:v>17</x:v>
      </x:c>
      <x:c r="J11317" s="53">
        <x:f t="shared" si="2115"/>
        <x:v>6</x:v>
      </x:c>
      <x:c r="K11317" s="53">
        <x:f t="shared" si="2116"/>
        <x:v>18</x:v>
      </x:c>
      <x:c r="L11317" s="53">
        <x:f t="shared" si="2117"/>
        <x:v>41</x:v>
      </x:c>
      <x:c r="M11317" s="54">
        <x:f t="shared" si="2118"/>
        <x:v>8955.0520405687512</x:v>
      </x:c>
      <x:c r="N11317" s="54">
        <x:f t="shared" si="2119"/>
        <x:v>5.7187861392838553</x:v>
      </x:c>
      <x:c r="O11317" s="55">
        <x:f t="shared" si="2120"/>
        <x:v>210764</x:v>
      </x:c>
      <x:c r="P11317" s="55">
        <x:f t="shared" si="2121"/>
        <x:v>33440</x:v>
      </x:c>
      <x:c r="Q11317" s="55">
        <x:f t="shared" si="2122"/>
        <x:v>167969.65348209636</x:v>
      </x:c>
      <x:c r="R11317" s="55">
        <x:f t="shared" si="2123"/>
        <x:v>-10645.653482096357</x:v>
      </x:c>
      <x:c r="S11317" s="1" t="str">
        <x:f t="shared" si="2124"/>
        <x:v>NO</x:v>
      </x:c>
      <x:c r="T11317" s="1">
        <x:f t="shared" si="2125"/>
        <x:v>-9.9999999999999997E+98</x:v>
      </x:c>
    </x:row>
    <x:row r="11318">
      <x:c r="A11318" s="1"/>
      <x:c r="B11318" s="1"/>
      <x:c r="C11318" s="1"/>
      <x:c r="D11318" s="1"/>
      <x:c r="E11318" s="1"/>
      <x:c r="F11318" s="1"/>
      <x:c r="G11318" s="1"/>
      <x:c r="H11318" s="1"/>
      <x:c r="I11318" s="53">
        <x:f t="shared" si="2114"/>
        <x:v>17</x:v>
      </x:c>
      <x:c r="J11318" s="53">
        <x:f t="shared" si="2115"/>
        <x:v>6</x:v>
      </x:c>
      <x:c r="K11318" s="53">
        <x:f t="shared" si="2116"/>
        <x:v>19</x:v>
      </x:c>
      <x:c r="L11318" s="53">
        <x:f t="shared" si="2117"/>
        <x:v>42</x:v>
      </x:c>
      <x:c r="M11318" s="54">
        <x:f t="shared" si="2118"/>
        <x:v>9024.6935692047737</x:v>
      </x:c>
      <x:c r="N11318" s="54">
        <x:f t="shared" si="2119"/>
        <x:v>5.7671483119477598</x:v>
      </x:c>
      <x:c r="O11318" s="55">
        <x:f t="shared" si="2120"/>
        <x:v>213464</x:v>
      </x:c>
      <x:c r="P11318" s="55">
        <x:f t="shared" si="2121"/>
        <x:v>34320</x:v>
      </x:c>
      <x:c r="Q11318" s="55">
        <x:f t="shared" si="2122"/>
        <x:v>169178.707798694</x:v>
      </x:c>
      <x:c r="R11318" s="55">
        <x:f t="shared" si="2123"/>
        <x:v>-10034.707798693998</x:v>
      </x:c>
      <x:c r="S11318" s="1" t="str">
        <x:f t="shared" si="2124"/>
        <x:v>NO</x:v>
      </x:c>
      <x:c r="T11318" s="1">
        <x:f t="shared" si="2125"/>
        <x:v>-9.9999999999999997E+98</x:v>
      </x:c>
    </x:row>
    <x:row r="11319">
      <x:c r="A11319" s="1"/>
      <x:c r="B11319" s="1"/>
      <x:c r="C11319" s="1"/>
      <x:c r="D11319" s="1"/>
      <x:c r="E11319" s="1"/>
      <x:c r="F11319" s="1"/>
      <x:c r="G11319" s="1"/>
      <x:c r="H11319" s="1"/>
      <x:c r="I11319" s="53">
        <x:f t="shared" si="2114"/>
        <x:v>17</x:v>
      </x:c>
      <x:c r="J11319" s="53">
        <x:f t="shared" si="2115"/>
        <x:v>6</x:v>
      </x:c>
      <x:c r="K11319" s="53">
        <x:f t="shared" si="2116"/>
        <x:v>20</x:v>
      </x:c>
      <x:c r="L11319" s="53">
        <x:f t="shared" si="2117"/>
        <x:v>43</x:v>
      </x:c>
      <x:c r="M11319" s="54">
        <x:f t="shared" si="2118"/>
        <x:v>9095.9178598552498</x:v>
      </x:c>
      <x:c r="N11319" s="54">
        <x:f t="shared" si="2119"/>
        <x:v>5.8166096248994794</x:v>
      </x:c>
      <x:c r="O11319" s="55">
        <x:f t="shared" si="2120"/>
        <x:v>216164</x:v>
      </x:c>
      <x:c r="P11319" s="55">
        <x:f t="shared" si="2121"/>
        <x:v>35200</x:v>
      </x:c>
      <x:c r="Q11319" s="55">
        <x:f t="shared" si="2122"/>
        <x:v>170415.24062248698</x:v>
      </x:c>
      <x:c r="R11319" s="55">
        <x:f t="shared" si="2123"/>
        <x:v>-9451.2406224869774</x:v>
      </x:c>
      <x:c r="S11319" s="1" t="str">
        <x:f t="shared" si="2124"/>
        <x:v>NO</x:v>
      </x:c>
      <x:c r="T11319" s="1">
        <x:f t="shared" si="2125"/>
        <x:v>-9.9999999999999997E+98</x:v>
      </x:c>
    </x:row>
    <x:row r="11320">
      <x:c r="A11320" s="1"/>
      <x:c r="B11320" s="1"/>
      <x:c r="C11320" s="1"/>
      <x:c r="D11320" s="1"/>
      <x:c r="E11320" s="1"/>
      <x:c r="F11320" s="1"/>
      <x:c r="G11320" s="1"/>
      <x:c r="H11320" s="1"/>
      <x:c r="I11320" s="53">
        <x:f t="shared" si="2114"/>
        <x:v>17</x:v>
      </x:c>
      <x:c r="J11320" s="53">
        <x:f t="shared" si="2115"/>
        <x:v>6</x:v>
      </x:c>
      <x:c r="K11320" s="53">
        <x:f t="shared" si="2116"/>
        <x:v>21</x:v>
      </x:c>
      <x:c r="L11320" s="53">
        <x:f t="shared" si="2117"/>
        <x:v>44</x:v>
      </x:c>
      <x:c r="M11320" s="54">
        <x:f t="shared" si="2118"/>
        <x:v>9168.7536000816945</x:v>
      </x:c>
      <x:c r="N11320" s="54">
        <x:f t="shared" si="2119"/>
        <x:v>5.8671900000567323</x:v>
      </x:c>
      <x:c r="O11320" s="55">
        <x:f t="shared" si="2120"/>
        <x:v>218864</x:v>
      </x:c>
      <x:c r="P11320" s="55">
        <x:f t="shared" si="2121"/>
        <x:v>36080</x:v>
      </x:c>
      <x:c r="Q11320" s="55">
        <x:f t="shared" si="2122"/>
        <x:v>171679.75000141832</x:v>
      </x:c>
      <x:c r="R11320" s="55">
        <x:f t="shared" si="2123"/>
        <x:v>-8895.750001418317</x:v>
      </x:c>
      <x:c r="S11320" s="1" t="str">
        <x:f t="shared" si="2124"/>
        <x:v>NO</x:v>
      </x:c>
      <x:c r="T11320" s="1">
        <x:f t="shared" si="2125"/>
        <x:v>-9.9999999999999997E+98</x:v>
      </x:c>
    </x:row>
    <x:row r="11321">
      <x:c r="A11321" s="1"/>
      <x:c r="B11321" s="1"/>
      <x:c r="C11321" s="1"/>
      <x:c r="D11321" s="1"/>
      <x:c r="E11321" s="1"/>
      <x:c r="F11321" s="1"/>
      <x:c r="G11321" s="1"/>
      <x:c r="H11321" s="1"/>
      <x:c r="I11321" s="53">
        <x:f t="shared" si="2114"/>
        <x:v>17</x:v>
      </x:c>
      <x:c r="J11321" s="53">
        <x:f t="shared" si="2115"/>
        <x:v>6</x:v>
      </x:c>
      <x:c r="K11321" s="53">
        <x:f t="shared" si="2116"/>
        <x:v>22</x:v>
      </x:c>
      <x:c r="L11321" s="53">
        <x:f t="shared" si="2117"/>
        <x:v>45</x:v>
      </x:c>
      <x:c r="M11321" s="54">
        <x:f t="shared" si="2118"/>
        <x:v>9243.2299473280891</x:v>
      </x:c>
      <x:c r="N11321" s="54">
        <x:f t="shared" si="2119"/>
        <x:v>5.9189096856445067</x:v>
      </x:c>
      <x:c r="O11321" s="55">
        <x:f t="shared" si="2120"/>
        <x:v>221564</x:v>
      </x:c>
      <x:c r="P11321" s="55">
        <x:f t="shared" si="2121"/>
        <x:v>36960</x:v>
      </x:c>
      <x:c r="Q11321" s="55">
        <x:f t="shared" si="2122"/>
        <x:v>172972.74214111266</x:v>
      </x:c>
      <x:c r="R11321" s="55">
        <x:f t="shared" si="2123"/>
        <x:v>-8368.7421411126561</x:v>
      </x:c>
      <x:c r="S11321" s="1" t="str">
        <x:f t="shared" si="2124"/>
        <x:v>NO</x:v>
      </x:c>
      <x:c r="T11321" s="1">
        <x:f t="shared" si="2125"/>
        <x:v>-9.9999999999999997E+98</x:v>
      </x:c>
    </x:row>
    <x:row r="11322">
      <x:c r="A11322" s="1"/>
      <x:c r="B11322" s="1"/>
      <x:c r="C11322" s="1"/>
      <x:c r="D11322" s="1"/>
      <x:c r="E11322" s="1"/>
      <x:c r="F11322" s="1"/>
      <x:c r="G11322" s="1"/>
      <x:c r="H11322" s="1"/>
      <x:c r="I11322" s="53">
        <x:f t="shared" si="2114"/>
        <x:v>17</x:v>
      </x:c>
      <x:c r="J11322" s="53">
        <x:f t="shared" si="2115"/>
        <x:v>6</x:v>
      </x:c>
      <x:c r="K11322" s="53">
        <x:f t="shared" si="2116"/>
        <x:v>23</x:v>
      </x:c>
      <x:c r="L11322" s="53">
        <x:f t="shared" si="2117"/>
        <x:v>46</x:v>
      </x:c>
      <x:c r="M11322" s="54">
        <x:f t="shared" si="2118"/>
        <x:v>9319.3765361855258</x:v>
      </x:c>
      <x:c r="N11322" s="54">
        <x:f t="shared" si="2119"/>
        <x:v>5.9717892612399481</x:v>
      </x:c>
      <x:c r="O11322" s="55">
        <x:f t="shared" si="2120"/>
        <x:v>224264</x:v>
      </x:c>
      <x:c r="P11322" s="55">
        <x:f t="shared" si="2121"/>
        <x:v>37840</x:v>
      </x:c>
      <x:c r="Q11322" s="55">
        <x:f t="shared" si="2122"/>
        <x:v>174294.73153099872</x:v>
      </x:c>
      <x:c r="R11322" s="55">
        <x:f t="shared" si="2123"/>
        <x:v>-7870.7315309987171</x:v>
      </x:c>
      <x:c r="S11322" s="1" t="str">
        <x:f t="shared" si="2124"/>
        <x:v>NO</x:v>
      </x:c>
      <x:c r="T11322" s="1">
        <x:f t="shared" si="2125"/>
        <x:v>-9.9999999999999997E+98</x:v>
      </x:c>
    </x:row>
    <x:row r="11323">
      <x:c r="A11323" s="1"/>
      <x:c r="B11323" s="1"/>
      <x:c r="C11323" s="1"/>
      <x:c r="D11323" s="1"/>
      <x:c r="E11323" s="1"/>
      <x:c r="F11323" s="1"/>
      <x:c r="G11323" s="1"/>
      <x:c r="H11323" s="1"/>
      <x:c r="I11323" s="53">
        <x:f t="shared" si="2114"/>
        <x:v>17</x:v>
      </x:c>
      <x:c r="J11323" s="53">
        <x:f t="shared" si="2115"/>
        <x:v>6</x:v>
      </x:c>
      <x:c r="K11323" s="53">
        <x:f t="shared" si="2116"/>
        <x:v>24</x:v>
      </x:c>
      <x:c r="L11323" s="53">
        <x:f t="shared" si="2117"/>
        <x:v>47</x:v>
      </x:c>
      <x:c r="M11323" s="54">
        <x:f t="shared" si="2118"/>
        <x:v>9397.2234857650219</x:v>
      </x:c>
      <x:c r="N11323" s="54">
        <x:f t="shared" si="2119"/>
        <x:v>6.0258496428923767</x:v>
      </x:c>
      <x:c r="O11323" s="55">
        <x:f t="shared" si="2120"/>
        <x:v>226964</x:v>
      </x:c>
      <x:c r="P11323" s="55">
        <x:f t="shared" si="2121"/>
        <x:v>38720</x:v>
      </x:c>
      <x:c r="Q11323" s="55">
        <x:f t="shared" si="2122"/>
        <x:v>175646.24107230941</x:v>
      </x:c>
      <x:c r="R11323" s="55">
        <x:f t="shared" si="2123"/>
        <x:v>-7402.2410723094072</x:v>
      </x:c>
      <x:c r="S11323" s="1" t="str">
        <x:f t="shared" si="2124"/>
        <x:v>NO</x:v>
      </x:c>
      <x:c r="T11323" s="1">
        <x:f t="shared" si="2125"/>
        <x:v>-9.9999999999999997E+98</x:v>
      </x:c>
    </x:row>
    <x:row r="11324">
      <x:c r="A11324" s="1"/>
      <x:c r="B11324" s="1"/>
      <x:c r="C11324" s="1"/>
      <x:c r="D11324" s="1"/>
      <x:c r="E11324" s="1"/>
      <x:c r="F11324" s="1"/>
      <x:c r="G11324" s="1"/>
      <x:c r="H11324" s="1"/>
      <x:c r="I11324" s="53">
        <x:f t="shared" si="2114"/>
        <x:v>17</x:v>
      </x:c>
      <x:c r="J11324" s="53">
        <x:f t="shared" si="2115"/>
        <x:v>6</x:v>
      </x:c>
      <x:c r="K11324" s="53">
        <x:f t="shared" si="2116"/>
        <x:v>25</x:v>
      </x:c>
      <x:c r="L11324" s="53">
        <x:f t="shared" si="2117"/>
        <x:v>48</x:v>
      </x:c>
      <x:c r="M11324" s="54">
        <x:f t="shared" si="2118"/>
        <x:v>9476.801407180119</x:v>
      </x:c>
      <x:c r="N11324" s="54">
        <x:f t="shared" si="2119"/>
        <x:v>6.0811120883195269</x:v>
      </x:c>
      <x:c r="O11324" s="55">
        <x:f t="shared" si="2120"/>
        <x:v>229664</x:v>
      </x:c>
      <x:c r="P11324" s="55">
        <x:f t="shared" si="2121"/>
        <x:v>39600</x:v>
      </x:c>
      <x:c r="Q11324" s="55">
        <x:f t="shared" si="2122"/>
        <x:v>177027.80220798816</x:v>
      </x:c>
      <x:c r="R11324" s="55">
        <x:f t="shared" si="2123"/>
        <x:v>-6963.802207988163</x:v>
      </x:c>
      <x:c r="S11324" s="1" t="str">
        <x:f t="shared" si="2124"/>
        <x:v>NO</x:v>
      </x:c>
      <x:c r="T11324" s="1">
        <x:f t="shared" si="2125"/>
        <x:v>-9.9999999999999997E+98</x:v>
      </x:c>
    </x:row>
    <x:row r="11325">
      <x:c r="A11325" s="1"/>
      <x:c r="B11325" s="1"/>
      <x:c r="C11325" s="1"/>
      <x:c r="D11325" s="1"/>
      <x:c r="E11325" s="1"/>
      <x:c r="F11325" s="1"/>
      <x:c r="G11325" s="1"/>
      <x:c r="H11325" s="1"/>
      <x:c r="I11325" s="53">
        <x:f t="shared" si="2114"/>
        <x:v>17</x:v>
      </x:c>
      <x:c r="J11325" s="53">
        <x:f t="shared" si="2115"/>
        <x:v>6</x:v>
      </x:c>
      <x:c r="K11325" s="53">
        <x:f t="shared" si="2116"/>
        <x:v>26</x:v>
      </x:c>
      <x:c r="L11325" s="53">
        <x:f t="shared" si="2117"/>
        <x:v>49</x:v>
      </x:c>
      <x:c r="M11325" s="54">
        <x:f t="shared" si="2118"/>
        <x:v>9558.1414111408376</x:v>
      </x:c>
      <x:c r="N11325" s="54">
        <x:f t="shared" si="2119"/>
        <x:v>6.1375982021811373</x:v>
      </x:c>
      <x:c r="O11325" s="55">
        <x:f t="shared" si="2120"/>
        <x:v>232364</x:v>
      </x:c>
      <x:c r="P11325" s="55">
        <x:f t="shared" si="2121"/>
        <x:v>40480</x:v>
      </x:c>
      <x:c r="Q11325" s="55">
        <x:f t="shared" si="2122"/>
        <x:v>178439.95505452843</x:v>
      </x:c>
      <x:c r="R11325" s="55">
        <x:f t="shared" si="2123"/>
        <x:v>-6555.9550545284292</x:v>
      </x:c>
      <x:c r="S11325" s="1" t="str">
        <x:f t="shared" si="2124"/>
        <x:v>NO</x:v>
      </x:c>
      <x:c r="T11325" s="1">
        <x:f t="shared" si="2125"/>
        <x:v>-9.9999999999999997E+98</x:v>
      </x:c>
    </x:row>
    <x:row r="11326">
      <x:c r="A11326" s="1"/>
      <x:c r="B11326" s="1"/>
      <x:c r="C11326" s="1"/>
      <x:c r="D11326" s="1"/>
      <x:c r="E11326" s="1"/>
      <x:c r="F11326" s="1"/>
      <x:c r="G11326" s="1"/>
      <x:c r="H11326" s="1"/>
      <x:c r="I11326" s="53">
        <x:f t="shared" si="2114"/>
        <x:v>17</x:v>
      </x:c>
      <x:c r="J11326" s="53">
        <x:f t="shared" si="2115"/>
        <x:v>6</x:v>
      </x:c>
      <x:c r="K11326" s="53">
        <x:f t="shared" si="2116"/>
        <x:v>27</x:v>
      </x:c>
      <x:c r="L11326" s="53">
        <x:f t="shared" si="2117"/>
        <x:v>50</x:v>
      </x:c>
      <x:c r="M11326" s="54">
        <x:f t="shared" si="2118"/>
        <x:v>9641.2751156605937</x:v>
      </x:c>
      <x:c r="N11326" s="54">
        <x:f t="shared" si="2119"/>
        <x:v>6.1953299414309679</x:v>
      </x:c>
      <x:c r="O11326" s="55">
        <x:f t="shared" si="2120"/>
        <x:v>235064</x:v>
      </x:c>
      <x:c r="P11326" s="55">
        <x:f t="shared" si="2121"/>
        <x:v>41360</x:v>
      </x:c>
      <x:c r="Q11326" s="55">
        <x:f t="shared" si="2122"/>
        <x:v>179883.24853577418</x:v>
      </x:c>
      <x:c r="R11326" s="55">
        <x:f t="shared" si="2123"/>
        <x:v>-6179.2485357741825</x:v>
      </x:c>
      <x:c r="S11326" s="1" t="str">
        <x:f t="shared" si="2124"/>
        <x:v>NO</x:v>
      </x:c>
      <x:c r="T11326" s="1">
        <x:f t="shared" si="2125"/>
        <x:v>-9.9999999999999997E+98</x:v>
      </x:c>
    </x:row>
    <x:row r="11327">
      <x:c r="A11327" s="1"/>
      <x:c r="B11327" s="1"/>
      <x:c r="C11327" s="1"/>
      <x:c r="D11327" s="1"/>
      <x:c r="E11327" s="1"/>
      <x:c r="F11327" s="1"/>
      <x:c r="G11327" s="1"/>
      <x:c r="H11327" s="1"/>
      <x:c r="I11327" s="53">
        <x:f t="shared" si="2114"/>
        <x:v>17</x:v>
      </x:c>
      <x:c r="J11327" s="53">
        <x:f t="shared" si="2115"/>
        <x:v>6</x:v>
      </x:c>
      <x:c r="K11327" s="53">
        <x:f t="shared" si="2116"/>
        <x:v>28</x:v>
      </x:c>
      <x:c r="L11327" s="53">
        <x:f t="shared" si="2117"/>
        <x:v>51</x:v>
      </x:c>
      <x:c r="M11327" s="54">
        <x:f t="shared" si="2118"/>
        <x:v>9726.2346538777474</x:v>
      </x:c>
      <x:c r="N11327" s="54">
        <x:f t="shared" si="2119"/>
        <x:v>6.254329620748436</x:v>
      </x:c>
      <x:c r="O11327" s="55">
        <x:f t="shared" si="2120"/>
        <x:v>237764</x:v>
      </x:c>
      <x:c r="P11327" s="55">
        <x:f t="shared" si="2121"/>
        <x:v>42240</x:v>
      </x:c>
      <x:c r="Q11327" s="55">
        <x:f t="shared" si="2122"/>
        <x:v>181358.2405187109</x:v>
      </x:c>
      <x:c r="R11327" s="55">
        <x:f t="shared" si="2123"/>
        <x:v>-5834.2405187108961</x:v>
      </x:c>
      <x:c r="S11327" s="1" t="str">
        <x:f t="shared" si="2124"/>
        <x:v>NO</x:v>
      </x:c>
      <x:c r="T11327" s="1">
        <x:f t="shared" si="2125"/>
        <x:v>-9.9999999999999997E+98</x:v>
      </x:c>
    </x:row>
    <x:row r="11328">
      <x:c r="A11328" s="1"/>
      <x:c r="B11328" s="1"/>
      <x:c r="C11328" s="1"/>
      <x:c r="D11328" s="1"/>
      <x:c r="E11328" s="1"/>
      <x:c r="F11328" s="1"/>
      <x:c r="G11328" s="1"/>
      <x:c r="H11328" s="1"/>
      <x:c r="I11328" s="53">
        <x:f t="shared" si="2114"/>
        <x:v>17</x:v>
      </x:c>
      <x:c r="J11328" s="53">
        <x:f t="shared" si="2115"/>
        <x:v>6</x:v>
      </x:c>
      <x:c r="K11328" s="53">
        <x:f t="shared" si="2116"/>
        <x:v>29</x:v>
      </x:c>
      <x:c r="L11328" s="53">
        <x:f t="shared" si="2117"/>
        <x:v>52</x:v>
      </x:c>
      <x:c r="M11328" s="54">
        <x:f t="shared" si="2118"/>
        <x:v>9813.0526819934021</x:v>
      </x:c>
      <x:c r="N11328" s="54">
        <x:f t="shared" si="2119"/>
        <x:v>6.3146199180509734</x:v>
      </x:c>
      <x:c r="O11328" s="55">
        <x:f t="shared" si="2120"/>
        <x:v>240464</x:v>
      </x:c>
      <x:c r="P11328" s="55">
        <x:f t="shared" si="2121"/>
        <x:v>43120</x:v>
      </x:c>
      <x:c r="Q11328" s="55">
        <x:f t="shared" si="2122"/>
        <x:v>182865.49795127433</x:v>
      </x:c>
      <x:c r="R11328" s="55">
        <x:f t="shared" si="2123"/>
        <x:v>-5521.4979512743303</x:v>
      </x:c>
      <x:c r="S11328" s="1" t="str">
        <x:f t="shared" si="2124"/>
        <x:v>NO</x:v>
      </x:c>
      <x:c r="T11328" s="1">
        <x:f t="shared" si="2125"/>
        <x:v>-9.9999999999999997E+98</x:v>
      </x:c>
    </x:row>
    <x:row r="11329">
      <x:c r="A11329" s="1"/>
      <x:c r="B11329" s="1"/>
      <x:c r="C11329" s="1"/>
      <x:c r="D11329" s="1"/>
      <x:c r="E11329" s="1"/>
      <x:c r="F11329" s="1"/>
      <x:c r="G11329" s="1"/>
      <x:c r="H11329" s="1"/>
      <x:c r="I11329" s="53">
        <x:f t="shared" si="2114"/>
        <x:v>17</x:v>
      </x:c>
      <x:c r="J11329" s="53">
        <x:f t="shared" si="2115"/>
        <x:v>6</x:v>
      </x:c>
      <x:c r="K11329" s="53">
        <x:f t="shared" si="2116"/>
        <x:v>30</x:v>
      </x:c>
      <x:c r="L11329" s="53">
        <x:f t="shared" si="2117"/>
        <x:v>53</x:v>
      </x:c>
      <x:c r="M11329" s="54">
        <x:f t="shared" si="2118"/>
        <x:v>9901.7623873271714</x:v>
      </x:c>
      <x:c r="N11329" s="54">
        <x:f t="shared" si="2119"/>
        <x:v>6.3762238800883138</x:v>
      </x:c>
      <x:c r="O11329" s="55">
        <x:f t="shared" si="2120"/>
        <x:v>243164</x:v>
      </x:c>
      <x:c r="P11329" s="55">
        <x:f t="shared" si="2121"/>
        <x:v>44000</x:v>
      </x:c>
      <x:c r="Q11329" s="55">
        <x:f t="shared" si="2122"/>
        <x:v>184405.59700220783</x:v>
      </x:c>
      <x:c r="R11329" s="55">
        <x:f t="shared" si="2123"/>
        <x:v>-5241.5970022078254</x:v>
      </x:c>
      <x:c r="S11329" s="1" t="str">
        <x:f t="shared" si="2124"/>
        <x:v>NO</x:v>
      </x:c>
      <x:c r="T11329" s="1">
        <x:f t="shared" si="2125"/>
        <x:v>-9.9999999999999997E+98</x:v>
      </x:c>
    </x:row>
    <x:row r="11330">
      <x:c r="A11330" s="1"/>
      <x:c r="B11330" s="1"/>
      <x:c r="C11330" s="1"/>
      <x:c r="D11330" s="1"/>
      <x:c r="E11330" s="1"/>
      <x:c r="F11330" s="1"/>
      <x:c r="G11330" s="1"/>
      <x:c r="H11330" s="1"/>
      <x:c r="I11330" s="53">
        <x:f t="shared" si="2114"/>
        <x:v>17</x:v>
      </x:c>
      <x:c r="J11330" s="53">
        <x:f t="shared" si="2115"/>
        <x:v>7</x:v>
      </x:c>
      <x:c r="K11330" s="53">
        <x:f t="shared" si="2116"/>
        <x:v>0</x:v>
      </x:c>
      <x:c r="L11330" s="53">
        <x:f t="shared" si="2117"/>
        <x:v>24</x:v>
      </x:c>
      <x:c r="M11330" s="54">
        <x:f t="shared" si="2118"/>
        <x:v>7982.9635443095276</x:v>
      </x:c>
      <x:c r="N11330" s="54">
        <x:f t="shared" si="2119"/>
        <x:v>5.043724683548283</x:v>
      </x:c>
      <x:c r="O11330" s="55">
        <x:f t="shared" si="2120"/>
        <x:v>164258</x:v>
      </x:c>
      <x:c r="P11330" s="55">
        <x:f t="shared" si="2121"/>
        <x:v>18040</x:v>
      </x:c>
      <x:c r="Q11330" s="55">
        <x:f t="shared" si="2122"/>
        <x:v>151093.11708870708</x:v>
      </x:c>
      <x:c r="R11330" s="55">
        <x:f t="shared" si="2123"/>
        <x:v>-24875.117088707077</x:v>
      </x:c>
      <x:c r="S11330" s="1" t="str">
        <x:f t="shared" si="2124"/>
        <x:v>NO</x:v>
      </x:c>
      <x:c r="T11330" s="1">
        <x:f t="shared" si="2125"/>
        <x:v>-9.9999999999999997E+98</x:v>
      </x:c>
    </x:row>
    <x:row r="11331">
      <x:c r="A11331" s="1"/>
      <x:c r="B11331" s="1"/>
      <x:c r="C11331" s="1"/>
      <x:c r="D11331" s="1"/>
      <x:c r="E11331" s="1"/>
      <x:c r="F11331" s="1"/>
      <x:c r="G11331" s="1"/>
      <x:c r="H11331" s="1"/>
      <x:c r="I11331" s="53">
        <x:f t="shared" si="2114"/>
        <x:v>17</x:v>
      </x:c>
      <x:c r="J11331" s="53">
        <x:f t="shared" si="2115"/>
        <x:v>7</x:v>
      </x:c>
      <x:c r="K11331" s="53">
        <x:f t="shared" si="2116"/>
        <x:v>1</x:v>
      </x:c>
      <x:c r="L11331" s="53">
        <x:f t="shared" si="2117"/>
        <x:v>25</x:v>
      </x:c>
      <x:c r="M11331" s="54">
        <x:f t="shared" si="2118"/>
        <x:v>8028.5260443095276</x:v>
      </x:c>
      <x:c r="N11331" s="54">
        <x:f t="shared" si="2119"/>
        <x:v>5.0753653085482835</x:v>
      </x:c>
      <x:c r="O11331" s="55">
        <x:f t="shared" si="2120"/>
        <x:v>166958</x:v>
      </x:c>
      <x:c r="P11331" s="55">
        <x:f t="shared" si="2121"/>
        <x:v>18920</x:v>
      </x:c>
      <x:c r="Q11331" s="55">
        <x:f t="shared" si="2122"/>
        <x:v>151884.13271370708</x:v>
      </x:c>
      <x:c r="R11331" s="55">
        <x:f t="shared" si="2123"/>
        <x:v>-23846.132713707077</x:v>
      </x:c>
      <x:c r="S11331" s="1" t="str">
        <x:f t="shared" si="2124"/>
        <x:v>NO</x:v>
      </x:c>
      <x:c r="T11331" s="1">
        <x:f t="shared" si="2125"/>
        <x:v>-9.9999999999999997E+98</x:v>
      </x:c>
    </x:row>
    <x:row r="11332">
      <x:c r="A11332" s="1"/>
      <x:c r="B11332" s="1"/>
      <x:c r="C11332" s="1"/>
      <x:c r="D11332" s="1"/>
      <x:c r="E11332" s="1"/>
      <x:c r="F11332" s="1"/>
      <x:c r="G11332" s="1"/>
      <x:c r="H11332" s="1"/>
      <x:c r="I11332" s="53">
        <x:f t="shared" si="2114"/>
        <x:v>17</x:v>
      </x:c>
      <x:c r="J11332" s="53">
        <x:f t="shared" si="2115"/>
        <x:v>7</x:v>
      </x:c>
      <x:c r="K11332" s="53">
        <x:f t="shared" si="2116"/>
        <x:v>2</x:v>
      </x:c>
      <x:c r="L11332" s="53">
        <x:f t="shared" si="2117"/>
        <x:v>26</x:v>
      </x:c>
      <x:c r="M11332" s="54">
        <x:f t="shared" si="2118"/>
        <x:v>8075.227606809528</x:v>
      </x:c>
      <x:c r="N11332" s="54">
        <x:f t="shared" si="2119"/>
        <x:v>5.1077969491732835</x:v>
      </x:c>
      <x:c r="O11332" s="55">
        <x:f t="shared" si="2120"/>
        <x:v>169658</x:v>
      </x:c>
      <x:c r="P11332" s="55">
        <x:f t="shared" si="2121"/>
        <x:v>19800</x:v>
      </x:c>
      <x:c r="Q11332" s="55">
        <x:f t="shared" si="2122"/>
        <x:v>152694.92372933208</x:v>
      </x:c>
      <x:c r="R11332" s="55">
        <x:f t="shared" si="2123"/>
        <x:v>-22836.923729332077</x:v>
      </x:c>
      <x:c r="S11332" s="1" t="str">
        <x:f t="shared" si="2124"/>
        <x:v>NO</x:v>
      </x:c>
      <x:c r="T11332" s="1">
        <x:f t="shared" si="2125"/>
        <x:v>-9.9999999999999997E+98</x:v>
      </x:c>
    </x:row>
    <x:row r="11333">
      <x:c r="A11333" s="1"/>
      <x:c r="B11333" s="1"/>
      <x:c r="C11333" s="1"/>
      <x:c r="D11333" s="1"/>
      <x:c r="E11333" s="1"/>
      <x:c r="F11333" s="1"/>
      <x:c r="G11333" s="1"/>
      <x:c r="H11333" s="1"/>
      <x:c r="I11333" s="53">
        <x:f t="shared" si="2114"/>
        <x:v>17</x:v>
      </x:c>
      <x:c r="J11333" s="53">
        <x:f t="shared" si="2115"/>
        <x:v>7</x:v>
      </x:c>
      <x:c r="K11333" s="53">
        <x:f t="shared" si="2116"/>
        <x:v>3</x:v>
      </x:c>
      <x:c r="L11333" s="53">
        <x:f t="shared" si="2117"/>
        <x:v>27</x:v>
      </x:c>
      <x:c r="M11333" s="54">
        <x:f t="shared" si="2118"/>
        <x:v>8123.0895892314029</x:v>
      </x:c>
      <x:c r="N11333" s="54">
        <x:f t="shared" si="2119"/>
        <x:v>5.141034436966252</x:v>
      </x:c>
      <x:c r="O11333" s="55">
        <x:f t="shared" si="2120"/>
        <x:v>172358</x:v>
      </x:c>
      <x:c r="P11333" s="55">
        <x:f t="shared" si="2121"/>
        <x:v>20680</x:v>
      </x:c>
      <x:c r="Q11333" s="55">
        <x:f t="shared" si="2122"/>
        <x:v>153525.8609241563</x:v>
      </x:c>
      <x:c r="R11333" s="55">
        <x:f t="shared" si="2123"/>
        <x:v>-21847.860924156295</x:v>
      </x:c>
      <x:c r="S11333" s="1" t="str">
        <x:f t="shared" si="2124"/>
        <x:v>NO</x:v>
      </x:c>
      <x:c r="T11333" s="1">
        <x:f t="shared" si="2125"/>
        <x:v>-9.9999999999999997E+98</x:v>
      </x:c>
    </x:row>
    <x:row r="11334">
      <x:c r="A11334" s="1"/>
      <x:c r="B11334" s="1"/>
      <x:c r="C11334" s="1"/>
      <x:c r="D11334" s="1"/>
      <x:c r="E11334" s="1"/>
      <x:c r="F11334" s="1"/>
      <x:c r="G11334" s="1"/>
      <x:c r="H11334" s="1"/>
      <x:c r="I11334" s="53">
        <x:f t="shared" si="2114"/>
        <x:v>17</x:v>
      </x:c>
      <x:c r="J11334" s="53">
        <x:f t="shared" si="2115"/>
        <x:v>7</x:v>
      </x:c>
      <x:c r="K11334" s="53">
        <x:f t="shared" si="2116"/>
        <x:v>4</x:v>
      </x:c>
      <x:c r="L11334" s="53">
        <x:f t="shared" si="2117"/>
        <x:v>28</x:v>
      </x:c>
      <x:c r="M11334" s="54">
        <x:f t="shared" si="2118"/>
        <x:v>8172.1337049540589</x:v>
      </x:c>
      <x:c r="N11334" s="54">
        <x:f t="shared" si="2119"/>
        <x:v>5.1750928506625407</x:v>
      </x:c>
      <x:c r="O11334" s="55">
        <x:f t="shared" si="2120"/>
        <x:v>175058</x:v>
      </x:c>
      <x:c r="P11334" s="55">
        <x:f t="shared" si="2121"/>
        <x:v>21560</x:v>
      </x:c>
      <x:c r="Q11334" s="55">
        <x:f t="shared" si="2122"/>
        <x:v>154377.32126656352</x:v>
      </x:c>
      <x:c r="R11334" s="55">
        <x:f t="shared" si="2123"/>
        <x:v>-20879.321266563522</x:v>
      </x:c>
      <x:c r="S11334" s="1" t="str">
        <x:f t="shared" si="2124"/>
        <x:v>NO</x:v>
      </x:c>
      <x:c r="T11334" s="1">
        <x:f t="shared" si="2125"/>
        <x:v>-9.9999999999999997E+98</x:v>
      </x:c>
    </x:row>
    <x:row r="11335">
      <x:c r="A11335" s="1"/>
      <x:c r="B11335" s="1"/>
      <x:c r="C11335" s="1"/>
      <x:c r="D11335" s="1"/>
      <x:c r="E11335" s="1"/>
      <x:c r="F11335" s="1"/>
      <x:c r="G11335" s="1"/>
      <x:c r="H11335" s="1"/>
      <x:c r="I11335" s="53">
        <x:f t="shared" si="2114"/>
        <x:v>17</x:v>
      </x:c>
      <x:c r="J11335" s="53">
        <x:f t="shared" si="2115"/>
        <x:v>7</x:v>
      </x:c>
      <x:c r="K11335" s="53">
        <x:f t="shared" si="2116"/>
        <x:v>5</x:v>
      </x:c>
      <x:c r="L11335" s="53">
        <x:f t="shared" si="2117"/>
        <x:v>29</x:v>
      </x:c>
      <x:c r="M11335" s="54">
        <x:f t="shared" si="2118"/>
        <x:v>8222.3820288752631</x:v>
      </x:c>
      <x:c r="N11335" s="54">
        <x:f t="shared" si="2119"/>
        <x:v>5.2099875200522661</x:v>
      </x:c>
      <x:c r="O11335" s="55">
        <x:f t="shared" si="2120"/>
        <x:v>177758</x:v>
      </x:c>
      <x:c r="P11335" s="55">
        <x:f t="shared" si="2121"/>
        <x:v>22440</x:v>
      </x:c>
      <x:c r="Q11335" s="55">
        <x:f t="shared" si="2122"/>
        <x:v>155249.68800130667</x:v>
      </x:c>
      <x:c r="R11335" s="55">
        <x:f t="shared" si="2123"/>
        <x:v>-19931.688001306669</x:v>
      </x:c>
      <x:c r="S11335" s="1" t="str">
        <x:f t="shared" si="2124"/>
        <x:v>NO</x:v>
      </x:c>
      <x:c r="T11335" s="1">
        <x:f t="shared" si="2125"/>
        <x:v>-9.9999999999999997E+98</x:v>
      </x:c>
    </x:row>
    <x:row r="11336">
      <x:c r="A11336" s="1"/>
      <x:c r="B11336" s="1"/>
      <x:c r="C11336" s="1"/>
      <x:c r="D11336" s="1"/>
      <x:c r="E11336" s="1"/>
      <x:c r="F11336" s="1"/>
      <x:c r="G11336" s="1"/>
      <x:c r="H11336" s="1"/>
      <x:c r="I11336" s="53">
        <x:f t="shared" si="2114"/>
        <x:v>17</x:v>
      </x:c>
      <x:c r="J11336" s="53">
        <x:f t="shared" si="2115"/>
        <x:v>7</x:v>
      </x:c>
      <x:c r="K11336" s="53">
        <x:f t="shared" si="2116"/>
        <x:v>6</x:v>
      </x:c>
      <x:c r="L11336" s="53">
        <x:f t="shared" si="2117"/>
        <x:v>30</x:v>
      </x:c>
      <x:c r="M11336" s="54">
        <x:f t="shared" si="2118"/>
        <x:v>8273.8570030568953</x:v>
      </x:c>
      <x:c r="N11336" s="54">
        <x:f t="shared" si="2119"/>
        <x:v>5.2457340299006221</x:v>
      </x:c>
      <x:c r="O11336" s="55">
        <x:f t="shared" si="2120"/>
        <x:v>180458</x:v>
      </x:c>
      <x:c r="P11336" s="55">
        <x:f t="shared" si="2121"/>
        <x:v>23320</x:v>
      </x:c>
      <x:c r="Q11336" s="55">
        <x:f t="shared" si="2122"/>
        <x:v>156143.35074751553</x:v>
      </x:c>
      <x:c r="R11336" s="55">
        <x:f t="shared" si="2123"/>
        <x:v>-19005.350747515535</x:v>
      </x:c>
      <x:c r="S11336" s="1" t="str">
        <x:f t="shared" si="2124"/>
        <x:v>NO</x:v>
      </x:c>
      <x:c r="T11336" s="1">
        <x:f t="shared" si="2125"/>
        <x:v>-9.9999999999999997E+98</x:v>
      </x:c>
    </x:row>
    <x:row r="11337">
      <x:c r="A11337" s="1"/>
      <x:c r="B11337" s="1"/>
      <x:c r="C11337" s="1"/>
      <x:c r="D11337" s="1"/>
      <x:c r="E11337" s="1"/>
      <x:c r="F11337" s="1"/>
      <x:c r="G11337" s="1"/>
      <x:c r="H11337" s="1"/>
      <x:c r="I11337" s="53">
        <x:f t="shared" si="2114"/>
        <x:v>17</x:v>
      </x:c>
      <x:c r="J11337" s="53">
        <x:f t="shared" si="2115"/>
        <x:v>7</x:v>
      </x:c>
      <x:c r="K11337" s="53">
        <x:f t="shared" si="2116"/>
        <x:v>7</x:v>
      </x:c>
      <x:c r="L11337" s="53">
        <x:f t="shared" si="2117"/>
        <x:v>31</x:v>
      </x:c>
      <x:c r="M11337" s="54">
        <x:f t="shared" si="2118"/>
        <x:v>8326.5814424548553</x:v>
      </x:c>
      <x:c r="N11337" s="54">
        <x:f t="shared" si="2119"/>
        <x:v>5.2823482239269826</x:v>
      </x:c>
      <x:c r="O11337" s="55">
        <x:f t="shared" si="2120"/>
        <x:v>183158</x:v>
      </x:c>
      <x:c r="P11337" s="55">
        <x:f t="shared" si="2121"/>
        <x:v>24200</x:v>
      </x:c>
      <x:c r="Q11337" s="55">
        <x:f t="shared" si="2122"/>
        <x:v>157058.70559817457</x:v>
      </x:c>
      <x:c r="R11337" s="55">
        <x:f t="shared" si="2123"/>
        <x:v>-18100.705598174565</x:v>
      </x:c>
      <x:c r="S11337" s="1" t="str">
        <x:f t="shared" si="2124"/>
        <x:v>NO</x:v>
      </x:c>
      <x:c r="T11337" s="1">
        <x:f t="shared" si="2125"/>
        <x:v>-9.9999999999999997E+98</x:v>
      </x:c>
    </x:row>
    <x:row r="11338">
      <x:c r="A11338" s="1"/>
      <x:c r="B11338" s="1"/>
      <x:c r="C11338" s="1"/>
      <x:c r="D11338" s="1"/>
      <x:c r="E11338" s="1"/>
      <x:c r="F11338" s="1"/>
      <x:c r="G11338" s="1"/>
      <x:c r="H11338" s="1"/>
      <x:c r="I11338" s="53">
        <x:f t="shared" si="2114"/>
        <x:v>17</x:v>
      </x:c>
      <x:c r="J11338" s="53">
        <x:f t="shared" si="2115"/>
        <x:v>7</x:v>
      </x:c>
      <x:c r="K11338" s="53">
        <x:f t="shared" si="2116"/>
        <x:v>8</x:v>
      </x:c>
      <x:c r="L11338" s="53">
        <x:f t="shared" si="2117"/>
        <x:v>32</x:v>
      </x:c>
      <x:c r="M11338" s="54">
        <x:f t="shared" si="2118"/>
        <x:v>8380.5785407348358</x:v>
      </x:c>
      <x:c r="N11338" s="54">
        <x:f t="shared" si="2119"/>
        <x:v>5.3198462088436358</x:v>
      </x:c>
      <x:c r="O11338" s="55">
        <x:f t="shared" si="2120"/>
        <x:v>185858</x:v>
      </x:c>
      <x:c r="P11338" s="55">
        <x:f t="shared" si="2121"/>
        <x:v>25080</x:v>
      </x:c>
      <x:c r="Q11338" s="55">
        <x:f t="shared" si="2122"/>
        <x:v>157996.15522109088</x:v>
      </x:c>
      <x:c r="R11338" s="55">
        <x:f t="shared" si="2123"/>
        <x:v>-17218.155221090885</x:v>
      </x:c>
      <x:c r="S11338" s="1" t="str">
        <x:f t="shared" si="2124"/>
        <x:v>NO</x:v>
      </x:c>
      <x:c r="T11338" s="1">
        <x:f t="shared" si="2125"/>
        <x:v>-9.9999999999999997E+98</x:v>
      </x:c>
    </x:row>
    <x:row r="11339">
      <x:c r="A11339" s="1"/>
      <x:c r="B11339" s="1"/>
      <x:c r="C11339" s="1"/>
      <x:c r="D11339" s="1"/>
      <x:c r="E11339" s="1"/>
      <x:c r="F11339" s="1"/>
      <x:c r="G11339" s="1"/>
      <x:c r="H11339" s="1"/>
      <x:c r="I11339" s="53">
        <x:f t="shared" si="2114"/>
        <x:v>17</x:v>
      </x:c>
      <x:c r="J11339" s="53">
        <x:f t="shared" si="2115"/>
        <x:v>7</x:v>
      </x:c>
      <x:c r="K11339" s="53">
        <x:f t="shared" si="2116"/>
        <x:v>9</x:v>
      </x:c>
      <x:c r="L11339" s="53">
        <x:f t="shared" si="2117"/>
        <x:v>33</x:v>
      </x:c>
      <x:c r="M11339" s="54">
        <x:f t="shared" si="2118"/>
        <x:v>8435.8718761752298</x:v>
      </x:c>
      <x:c r="N11339" s="54">
        <x:f t="shared" si="2119"/>
        <x:v>5.3582443584550203</x:v>
      </x:c>
      <x:c r="O11339" s="55">
        <x:f t="shared" si="2120"/>
        <x:v>188558</x:v>
      </x:c>
      <x:c r="P11339" s="55">
        <x:f t="shared" si="2121"/>
        <x:v>25960</x:v>
      </x:c>
      <x:c r="Q11339" s="55">
        <x:f t="shared" si="2122"/>
        <x:v>158956.10896137552</x:v>
      </x:c>
      <x:c r="R11339" s="55">
        <x:f t="shared" si="2123"/>
        <x:v>-16358.108961375518</x:v>
      </x:c>
      <x:c r="S11339" s="1" t="str">
        <x:f t="shared" si="2124"/>
        <x:v>NO</x:v>
      </x:c>
      <x:c r="T11339" s="1">
        <x:f t="shared" si="2125"/>
        <x:v>-9.9999999999999997E+98</x:v>
      </x:c>
    </x:row>
    <x:row r="11340">
      <x:c r="A11340" s="1"/>
      <x:c r="B11340" s="1"/>
      <x:c r="C11340" s="1"/>
      <x:c r="D11340" s="1"/>
      <x:c r="E11340" s="1"/>
      <x:c r="F11340" s="1"/>
      <x:c r="G11340" s="1"/>
      <x:c r="H11340" s="1"/>
      <x:c r="I11340" s="53">
        <x:f t="shared" si="2114"/>
        <x:v>17</x:v>
      </x:c>
      <x:c r="J11340" s="53">
        <x:f t="shared" si="2115"/>
        <x:v>7</x:v>
      </x:c>
      <x:c r="K11340" s="53">
        <x:f t="shared" si="2116"/>
        <x:v>10</x:v>
      </x:c>
      <x:c r="L11340" s="53">
        <x:f t="shared" si="2117"/>
        <x:v>34</x:v>
      </x:c>
      <x:c r="M11340" s="54">
        <x:f t="shared" si="2118"/>
        <x:v>8492.4854176584431</x:v>
      </x:c>
      <x:c r="N11340" s="54">
        <x:f t="shared" si="2119"/>
        <x:v>5.397559317818363</x:v>
      </x:c>
      <x:c r="O11340" s="55">
        <x:f t="shared" si="2120"/>
        <x:v>191258</x:v>
      </x:c>
      <x:c r="P11340" s="55">
        <x:f t="shared" si="2121"/>
        <x:v>26840</x:v>
      </x:c>
      <x:c r="Q11340" s="55">
        <x:f t="shared" si="2122"/>
        <x:v>159938.98294545908</x:v>
      </x:c>
      <x:c r="R11340" s="55">
        <x:f t="shared" si="2123"/>
        <x:v>-15520.98294545908</x:v>
      </x:c>
      <x:c r="S11340" s="1" t="str">
        <x:f t="shared" si="2124"/>
        <x:v>NO</x:v>
      </x:c>
      <x:c r="T11340" s="1">
        <x:f t="shared" si="2125"/>
        <x:v>-9.9999999999999997E+98</x:v>
      </x:c>
    </x:row>
    <x:row r="11341">
      <x:c r="A11341" s="1"/>
      <x:c r="B11341" s="1"/>
      <x:c r="C11341" s="1"/>
      <x:c r="D11341" s="1"/>
      <x:c r="E11341" s="1"/>
      <x:c r="F11341" s="1"/>
      <x:c r="G11341" s="1"/>
      <x:c r="H11341" s="1"/>
      <x:c r="I11341" s="53">
        <x:f t="shared" si="2114"/>
        <x:v>17</x:v>
      </x:c>
      <x:c r="J11341" s="53">
        <x:f t="shared" si="2115"/>
        <x:v>7</x:v>
      </x:c>
      <x:c r="K11341" s="53">
        <x:f t="shared" si="2116"/>
        <x:v>11</x:v>
      </x:c>
      <x:c r="L11341" s="53">
        <x:f t="shared" si="2117"/>
        <x:v>35</x:v>
      </x:c>
      <x:c r="M11341" s="54">
        <x:f t="shared" si="2118"/>
        <x:v>8550.4435307518816</x:v>
      </x:c>
      <x:c r="N11341" s="54">
        <x:f t="shared" si="2119"/>
        <x:v>5.4378080074665842</x:v>
      </x:c>
      <x:c r="O11341" s="55">
        <x:f t="shared" si="2120"/>
        <x:v>193958</x:v>
      </x:c>
      <x:c r="P11341" s="55">
        <x:f t="shared" si="2121"/>
        <x:v>27720</x:v>
      </x:c>
      <x:c r="Q11341" s="55">
        <x:f t="shared" si="2122"/>
        <x:v>160945.20018666462</x:v>
      </x:c>
      <x:c r="R11341" s="55">
        <x:f t="shared" si="2123"/>
        <x:v>-14707.200186664617</x:v>
      </x:c>
      <x:c r="S11341" s="1" t="str">
        <x:f t="shared" si="2124"/>
        <x:v>NO</x:v>
      </x:c>
      <x:c r="T11341" s="1">
        <x:f t="shared" si="2125"/>
        <x:v>-9.9999999999999997E+98</x:v>
      </x:c>
    </x:row>
    <x:row r="11342">
      <x:c r="A11342" s="1"/>
      <x:c r="B11342" s="1"/>
      <x:c r="C11342" s="1"/>
      <x:c r="D11342" s="1"/>
      <x:c r="E11342" s="1"/>
      <x:c r="F11342" s="1"/>
      <x:c r="G11342" s="1"/>
      <x:c r="H11342" s="1"/>
      <x:c r="I11342" s="53">
        <x:f t="shared" si="2114"/>
        <x:v>17</x:v>
      </x:c>
      <x:c r="J11342" s="53">
        <x:f t="shared" si="2115"/>
        <x:v>7</x:v>
      </x:c>
      <x:c r="K11342" s="53">
        <x:f t="shared" si="2116"/>
        <x:v>12</x:v>
      </x:c>
      <x:c r="L11342" s="53">
        <x:f t="shared" si="2117"/>
        <x:v>36</x:v>
      </x:c>
      <x:c r="M11342" s="54">
        <x:f t="shared" si="2118"/>
        <x:v>8609.7709838799474</x:v>
      </x:c>
      <x:c r="N11342" s="54">
        <x:f t="shared" si="2119"/>
        <x:v>5.4790076276944077</x:v>
      </x:c>
      <x:c r="O11342" s="55">
        <x:f t="shared" si="2120"/>
        <x:v>196658</x:v>
      </x:c>
      <x:c r="P11342" s="55">
        <x:f t="shared" si="2121"/>
        <x:v>28600</x:v>
      </x:c>
      <x:c r="Q11342" s="55">
        <x:f t="shared" si="2122"/>
        <x:v>161975.19069236019</x:v>
      </x:c>
      <x:c r="R11342" s="55">
        <x:f t="shared" si="2123"/>
        <x:v>-13917.190692360193</x:v>
      </x:c>
      <x:c r="S11342" s="1" t="str">
        <x:f t="shared" si="2124"/>
        <x:v>NO</x:v>
      </x:c>
      <x:c r="T11342" s="1">
        <x:f t="shared" si="2125"/>
        <x:v>-9.9999999999999997E+98</x:v>
      </x:c>
    </x:row>
    <x:row r="11343">
      <x:c r="A11343" s="1"/>
      <x:c r="B11343" s="1"/>
      <x:c r="C11343" s="1"/>
      <x:c r="D11343" s="1"/>
      <x:c r="E11343" s="1"/>
      <x:c r="F11343" s="1"/>
      <x:c r="G11343" s="1"/>
      <x:c r="H11343" s="1"/>
      <x:c r="I11343" s="53">
        <x:f t="shared" si="2114"/>
        <x:v>17</x:v>
      </x:c>
      <x:c r="J11343" s="53">
        <x:f t="shared" si="2115"/>
        <x:v>7</x:v>
      </x:c>
      <x:c r="K11343" s="53">
        <x:f t="shared" si="2116"/>
        <x:v>13</x:v>
      </x:c>
      <x:c r="L11343" s="53">
        <x:f t="shared" si="2117"/>
        <x:v>37</x:v>
      </x:c>
      <x:c r="M11343" s="54">
        <x:f t="shared" si="2118"/>
        <x:v>8670.4929545883315</x:v>
      </x:c>
      <x:c r="N11343" s="54">
        <x:f t="shared" si="2119"/>
        <x:v>5.5211756629085631</x:v>
      </x:c>
      <x:c r="O11343" s="55">
        <x:f t="shared" si="2120"/>
        <x:v>199358</x:v>
      </x:c>
      <x:c r="P11343" s="55">
        <x:f t="shared" si="2121"/>
        <x:v>29480</x:v>
      </x:c>
      <x:c r="Q11343" s="55">
        <x:f t="shared" si="2122"/>
        <x:v>163029.39157271408</x:v>
      </x:c>
      <x:c r="R11343" s="55">
        <x:f t="shared" si="2123"/>
        <x:v>-13151.391572714085</x:v>
      </x:c>
      <x:c r="S11343" s="1" t="str">
        <x:f t="shared" si="2124"/>
        <x:v>NO</x:v>
      </x:c>
      <x:c r="T11343" s="1">
        <x:f t="shared" si="2125"/>
        <x:v>-9.9999999999999997E+98</x:v>
      </x:c>
    </x:row>
    <x:row r="11344">
      <x:c r="A11344" s="1"/>
      <x:c r="B11344" s="1"/>
      <x:c r="C11344" s="1"/>
      <x:c r="D11344" s="1"/>
      <x:c r="E11344" s="1"/>
      <x:c r="F11344" s="1"/>
      <x:c r="G11344" s="1"/>
      <x:c r="H11344" s="1"/>
      <x:c r="I11344" s="53">
        <x:f t="shared" si="2114"/>
        <x:v>17</x:v>
      </x:c>
      <x:c r="J11344" s="53">
        <x:f t="shared" si="2115"/>
        <x:v>7</x:v>
      </x:c>
      <x:c r="K11344" s="53">
        <x:f t="shared" si="2116"/>
        <x:v>14</x:v>
      </x:c>
      <x:c r="L11344" s="53">
        <x:f t="shared" si="2117"/>
        <x:v>38</x:v>
      </x:c>
      <x:c r="M11344" s="54">
        <x:f t="shared" si="2118"/>
        <x:v>8732.6350359019925</x:v>
      </x:c>
      <x:c r="N11344" s="54">
        <x:f t="shared" si="2119"/>
        <x:v>5.5643298860430503</x:v>
      </x:c>
      <x:c r="O11344" s="55">
        <x:f t="shared" si="2120"/>
        <x:v>202058</x:v>
      </x:c>
      <x:c r="P11344" s="55">
        <x:f t="shared" si="2121"/>
        <x:v>30360</x:v>
      </x:c>
      <x:c r="Q11344" s="55">
        <x:f t="shared" si="2122"/>
        <x:v>164108.24715107627</x:v>
      </x:c>
      <x:c r="R11344" s="55">
        <x:f t="shared" si="2123"/>
        <x:v>-12410.24715107627</x:v>
      </x:c>
      <x:c r="S11344" s="1" t="str">
        <x:f t="shared" si="2124"/>
        <x:v>NO</x:v>
      </x:c>
      <x:c r="T11344" s="1">
        <x:f t="shared" si="2125"/>
        <x:v>-9.9999999999999997E+98</x:v>
      </x:c>
    </x:row>
    <x:row r="11345">
      <x:c r="A11345" s="1"/>
      <x:c r="B11345" s="1"/>
      <x:c r="C11345" s="1"/>
      <x:c r="D11345" s="1"/>
      <x:c r="E11345" s="1"/>
      <x:c r="F11345" s="1"/>
      <x:c r="G11345" s="1"/>
      <x:c r="H11345" s="1"/>
      <x:c r="I11345" s="53">
        <x:f t="shared" si="2114"/>
        <x:v>17</x:v>
      </x:c>
      <x:c r="J11345" s="53">
        <x:f t="shared" si="2115"/>
        <x:v>7</x:v>
      </x:c>
      <x:c r="K11345" s="53">
        <x:f t="shared" si="2116"/>
        <x:v>15</x:v>
      </x:c>
      <x:c r="L11345" s="53">
        <x:f t="shared" si="2117"/>
        <x:v>39</x:v>
      </x:c>
      <x:c r="M11345" s="54">
        <x:f t="shared" si="2118"/>
        <x:v>8796.2232427781382</x:v>
      </x:c>
      <x:c r="N11345" s="54">
        <x:f t="shared" si="2119"/>
        <x:v>5.6084883630403741</x:v>
      </x:c>
      <x:c r="O11345" s="55">
        <x:f t="shared" si="2120"/>
        <x:v>204758</x:v>
      </x:c>
      <x:c r="P11345" s="55">
        <x:f t="shared" si="2121"/>
        <x:v>31240</x:v>
      </x:c>
      <x:c r="Q11345" s="55">
        <x:f t="shared" si="2122"/>
        <x:v>165212.20907600934</x:v>
      </x:c>
      <x:c r="R11345" s="55">
        <x:f t="shared" si="2123"/>
        <x:v>-11694.209076009342</x:v>
      </x:c>
      <x:c r="S11345" s="1" t="str">
        <x:f t="shared" si="2124"/>
        <x:v>NO</x:v>
      </x:c>
      <x:c r="T11345" s="1">
        <x:f t="shared" si="2125"/>
        <x:v>-9.9999999999999997E+98</x:v>
      </x:c>
    </x:row>
    <x:row r="11346">
      <x:c r="A11346" s="1"/>
      <x:c r="B11346" s="1"/>
      <x:c r="C11346" s="1"/>
      <x:c r="D11346" s="1"/>
      <x:c r="E11346" s="1"/>
      <x:c r="F11346" s="1"/>
      <x:c r="G11346" s="1"/>
      <x:c r="H11346" s="1"/>
      <x:c r="I11346" s="53">
        <x:f t="shared" si="2114"/>
        <x:v>17</x:v>
      </x:c>
      <x:c r="J11346" s="53">
        <x:f t="shared" si="2115"/>
        <x:v>7</x:v>
      </x:c>
      <x:c r="K11346" s="53">
        <x:f t="shared" si="2116"/>
        <x:v>16</x:v>
      </x:c>
      <x:c r="L11346" s="53">
        <x:f t="shared" si="2117"/>
        <x:v>40</x:v>
      </x:c>
      <x:c r="M11346" s="54">
        <x:f t="shared" si="2118"/>
        <x:v>8861.2840186556277</x:v>
      </x:c>
      <x:c r="N11346" s="54">
        <x:f t="shared" si="2119"/>
        <x:v>5.6536694573997419</x:v>
      </x:c>
      <x:c r="O11346" s="55">
        <x:f t="shared" si="2120"/>
        <x:v>207458</x:v>
      </x:c>
      <x:c r="P11346" s="55">
        <x:f t="shared" si="2121"/>
        <x:v>32120</x:v>
      </x:c>
      <x:c r="Q11346" s="55">
        <x:f t="shared" si="2122"/>
        <x:v>166341.73643499354</x:v>
      </x:c>
      <x:c r="R11346" s="55">
        <x:f t="shared" si="2123"/>
        <x:v>-11003.736434993538</x:v>
      </x:c>
      <x:c r="S11346" s="1" t="str">
        <x:f t="shared" si="2124"/>
        <x:v>NO</x:v>
      </x:c>
      <x:c r="T11346" s="1">
        <x:f t="shared" si="2125"/>
        <x:v>-9.9999999999999997E+98</x:v>
      </x:c>
    </x:row>
    <x:row r="11347">
      <x:c r="A11347" s="1"/>
      <x:c r="B11347" s="1"/>
      <x:c r="C11347" s="1"/>
      <x:c r="D11347" s="1"/>
      <x:c r="E11347" s="1"/>
      <x:c r="F11347" s="1"/>
      <x:c r="G11347" s="1"/>
      <x:c r="H11347" s="1"/>
      <x:c r="I11347" s="53">
        <x:f t="shared" si="2114"/>
        <x:v>17</x:v>
      </x:c>
      <x:c r="J11347" s="53">
        <x:f t="shared" si="2115"/>
        <x:v>7</x:v>
      </x:c>
      <x:c r="K11347" s="53">
        <x:f t="shared" si="2116"/>
        <x:v>17</x:v>
      </x:c>
      <x:c r="L11347" s="53">
        <x:f t="shared" si="2117"/>
        <x:v>41</x:v>
      </x:c>
      <x:c r="M11347" s="54">
        <x:f t="shared" si="2118"/>
        <x:v>8927.8442421021682</x:v>
      </x:c>
      <x:c r="N11347" s="54">
        <x:f t="shared" si="2119"/>
        <x:v>5.6998918347931724</x:v>
      </x:c>
      <x:c r="O11347" s="55">
        <x:f t="shared" si="2120"/>
        <x:v>210158</x:v>
      </x:c>
      <x:c r="P11347" s="55">
        <x:f t="shared" si="2121"/>
        <x:v>33000</x:v>
      </x:c>
      <x:c r="Q11347" s="55">
        <x:f t="shared" si="2122"/>
        <x:v>167497.29586982931</x:v>
      </x:c>
      <x:c r="R11347" s="55">
        <x:f t="shared" si="2123"/>
        <x:v>-10339.295869829308</x:v>
      </x:c>
      <x:c r="S11347" s="1" t="str">
        <x:f t="shared" si="2124"/>
        <x:v>NO</x:v>
      </x:c>
      <x:c r="T11347" s="1">
        <x:f t="shared" si="2125"/>
        <x:v>-9.9999999999999997E+98</x:v>
      </x:c>
    </x:row>
    <x:row r="11348">
      <x:c r="A11348" s="1"/>
      <x:c r="B11348" s="1"/>
      <x:c r="C11348" s="1"/>
      <x:c r="D11348" s="1"/>
      <x:c r="E11348" s="1"/>
      <x:c r="F11348" s="1"/>
      <x:c r="G11348" s="1"/>
      <x:c r="H11348" s="1"/>
      <x:c r="I11348" s="53">
        <x:f t="shared" si="2114"/>
        <x:v>17</x:v>
      </x:c>
      <x:c r="J11348" s="53">
        <x:f t="shared" si="2115"/>
        <x:v>7</x:v>
      </x:c>
      <x:c r="K11348" s="53">
        <x:f t="shared" si="2116"/>
        <x:v>18</x:v>
      </x:c>
      <x:c r="L11348" s="53">
        <x:f t="shared" si="2117"/>
        <x:v>42</x:v>
      </x:c>
      <x:c r="M11348" s="54">
        <x:f t="shared" si="2118"/>
        <x:v>8995.9312335607556</x:v>
      </x:c>
      <x:c r="N11348" s="54">
        <x:f t="shared" si="2119"/>
        <x:v>5.7471744677505248</x:v>
      </x:c>
      <x:c r="O11348" s="55">
        <x:f t="shared" si="2120"/>
        <x:v>212858</x:v>
      </x:c>
      <x:c r="P11348" s="55">
        <x:f t="shared" si="2121"/>
        <x:v>33880</x:v>
      </x:c>
      <x:c r="Q11348" s="55">
        <x:f t="shared" si="2122"/>
        <x:v>168679.36169376312</x:v>
      </x:c>
      <x:c r="R11348" s="55">
        <x:f t="shared" si="2123"/>
        <x:v>-9701.3616937631159</x:v>
      </x:c>
      <x:c r="S11348" s="1" t="str">
        <x:f t="shared" si="2124"/>
        <x:v>NO</x:v>
      </x:c>
      <x:c r="T11348" s="1">
        <x:f t="shared" si="2125"/>
        <x:v>-9.9999999999999997E+98</x:v>
      </x:c>
    </x:row>
    <x:row r="11349">
      <x:c r="A11349" s="1"/>
      <x:c r="B11349" s="1"/>
      <x:c r="C11349" s="1"/>
      <x:c r="D11349" s="1"/>
      <x:c r="E11349" s="1"/>
      <x:c r="F11349" s="1"/>
      <x:c r="G11349" s="1"/>
      <x:c r="H11349" s="1"/>
      <x:c r="I11349" s="53">
        <x:f t="shared" si="2114"/>
        <x:v>17</x:v>
      </x:c>
      <x:c r="J11349" s="53">
        <x:f t="shared" si="2115"/>
        <x:v>7</x:v>
      </x:c>
      <x:c r="K11349" s="53">
        <x:f t="shared" si="2116"/>
        <x:v>19</x:v>
      </x:c>
      <x:c r="L11349" s="53">
        <x:f t="shared" si="2117"/>
        <x:v>43</x:v>
      </x:c>
      <x:c r="M11349" s="54">
        <x:f t="shared" si="2118"/>
        <x:v>9065.5727621967781</x:v>
      </x:c>
      <x:c r="N11349" s="54">
        <x:f t="shared" si="2119"/>
        <x:v>5.7955366404144293</x:v>
      </x:c>
      <x:c r="O11349" s="55">
        <x:f t="shared" si="2120"/>
        <x:v>215558</x:v>
      </x:c>
      <x:c r="P11349" s="55">
        <x:f t="shared" si="2121"/>
        <x:v>34760</x:v>
      </x:c>
      <x:c r="Q11349" s="55">
        <x:f t="shared" si="2122"/>
        <x:v>169888.41601036073</x:v>
      </x:c>
      <x:c r="R11349" s="55">
        <x:f t="shared" si="2123"/>
        <x:v>-9090.4160103607283</x:v>
      </x:c>
      <x:c r="S11349" s="1" t="str">
        <x:f t="shared" si="2124"/>
        <x:v>NO</x:v>
      </x:c>
      <x:c r="T11349" s="1">
        <x:f t="shared" si="2125"/>
        <x:v>-9.9999999999999997E+98</x:v>
      </x:c>
    </x:row>
    <x:row r="11350">
      <x:c r="A11350" s="1"/>
      <x:c r="B11350" s="1"/>
      <x:c r="C11350" s="1"/>
      <x:c r="D11350" s="1"/>
      <x:c r="E11350" s="1"/>
      <x:c r="F11350" s="1"/>
      <x:c r="G11350" s="1"/>
      <x:c r="H11350" s="1"/>
      <x:c r="I11350" s="53">
        <x:f t="shared" si="2114"/>
        <x:v>17</x:v>
      </x:c>
      <x:c r="J11350" s="53">
        <x:f t="shared" si="2115"/>
        <x:v>7</x:v>
      </x:c>
      <x:c r="K11350" s="53">
        <x:f t="shared" si="2116"/>
        <x:v>20</x:v>
      </x:c>
      <x:c r="L11350" s="53">
        <x:f t="shared" si="2117"/>
        <x:v>44</x:v>
      </x:c>
      <x:c r="M11350" s="54">
        <x:f t="shared" si="2118"/>
        <x:v>9136.7970528472542</x:v>
      </x:c>
      <x:c r="N11350" s="54">
        <x:f t="shared" si="2119"/>
        <x:v>5.8449979533661489</x:v>
      </x:c>
      <x:c r="O11350" s="55">
        <x:f t="shared" si="2120"/>
        <x:v>218258</x:v>
      </x:c>
      <x:c r="P11350" s="55">
        <x:f t="shared" si="2121"/>
        <x:v>35640</x:v>
      </x:c>
      <x:c r="Q11350" s="55">
        <x:f t="shared" si="2122"/>
        <x:v>171124.94883415371</x:v>
      </x:c>
      <x:c r="R11350" s="55">
        <x:f t="shared" si="2123"/>
        <x:v>-8506.9488341537071</x:v>
      </x:c>
      <x:c r="S11350" s="1" t="str">
        <x:f t="shared" si="2124"/>
        <x:v>NO</x:v>
      </x:c>
      <x:c r="T11350" s="1">
        <x:f t="shared" si="2125"/>
        <x:v>-9.9999999999999997E+98</x:v>
      </x:c>
    </x:row>
    <x:row r="11351">
      <x:c r="A11351" s="1"/>
      <x:c r="B11351" s="1"/>
      <x:c r="C11351" s="1"/>
      <x:c r="D11351" s="1"/>
      <x:c r="E11351" s="1"/>
      <x:c r="F11351" s="1"/>
      <x:c r="G11351" s="1"/>
      <x:c r="H11351" s="1"/>
      <x:c r="I11351" s="53">
        <x:f t="shared" si="2114"/>
        <x:v>17</x:v>
      </x:c>
      <x:c r="J11351" s="53">
        <x:f t="shared" si="2115"/>
        <x:v>7</x:v>
      </x:c>
      <x:c r="K11351" s="53">
        <x:f t="shared" si="2116"/>
        <x:v>21</x:v>
      </x:c>
      <x:c r="L11351" s="53">
        <x:f t="shared" si="2117"/>
        <x:v>45</x:v>
      </x:c>
      <x:c r="M11351" s="54">
        <x:f t="shared" si="2118"/>
        <x:v>9209.6327930736988</x:v>
      </x:c>
      <x:c r="N11351" s="54">
        <x:f t="shared" si="2119"/>
        <x:v>5.8955783285234018</x:v>
      </x:c>
      <x:c r="O11351" s="55">
        <x:f t="shared" si="2120"/>
        <x:v>220958</x:v>
      </x:c>
      <x:c r="P11351" s="55">
        <x:f t="shared" si="2121"/>
        <x:v>36520</x:v>
      </x:c>
      <x:c r="Q11351" s="55">
        <x:f t="shared" si="2122"/>
        <x:v>172389.45821308505</x:v>
      </x:c>
      <x:c r="R11351" s="55">
        <x:f t="shared" si="2123"/>
        <x:v>-7951.4582130850467</x:v>
      </x:c>
      <x:c r="S11351" s="1" t="str">
        <x:f t="shared" si="2124"/>
        <x:v>NO</x:v>
      </x:c>
      <x:c r="T11351" s="1">
        <x:f t="shared" si="2125"/>
        <x:v>-9.9999999999999997E+98</x:v>
      </x:c>
    </x:row>
    <x:row r="11352">
      <x:c r="A11352" s="1"/>
      <x:c r="B11352" s="1"/>
      <x:c r="C11352" s="1"/>
      <x:c r="D11352" s="1"/>
      <x:c r="E11352" s="1"/>
      <x:c r="F11352" s="1"/>
      <x:c r="G11352" s="1"/>
      <x:c r="H11352" s="1"/>
      <x:c r="I11352" s="53">
        <x:f t="shared" si="2114"/>
        <x:v>17</x:v>
      </x:c>
      <x:c r="J11352" s="53">
        <x:f t="shared" si="2115"/>
        <x:v>7</x:v>
      </x:c>
      <x:c r="K11352" s="53">
        <x:f t="shared" si="2116"/>
        <x:v>22</x:v>
      </x:c>
      <x:c r="L11352" s="53">
        <x:f t="shared" si="2117"/>
        <x:v>46</x:v>
      </x:c>
      <x:c r="M11352" s="54">
        <x:f t="shared" si="2118"/>
        <x:v>9284.1091403200935</x:v>
      </x:c>
      <x:c r="N11352" s="54">
        <x:f t="shared" si="2119"/>
        <x:v>5.9472980141111762</x:v>
      </x:c>
      <x:c r="O11352" s="55">
        <x:f t="shared" si="2120"/>
        <x:v>223658</x:v>
      </x:c>
      <x:c r="P11352" s="55">
        <x:f t="shared" si="2121"/>
        <x:v>37400</x:v>
      </x:c>
      <x:c r="Q11352" s="55">
        <x:f t="shared" si="2122"/>
        <x:v>173682.45035277939</x:v>
      </x:c>
      <x:c r="R11352" s="55">
        <x:f t="shared" si="2123"/>
        <x:v>-7424.4503527793859</x:v>
      </x:c>
      <x:c r="S11352" s="1" t="str">
        <x:f t="shared" si="2124"/>
        <x:v>NO</x:v>
      </x:c>
      <x:c r="T11352" s="1">
        <x:f t="shared" si="2125"/>
        <x:v>-9.9999999999999997E+98</x:v>
      </x:c>
    </x:row>
    <x:row r="11353">
      <x:c r="A11353" s="1"/>
      <x:c r="B11353" s="1"/>
      <x:c r="C11353" s="1"/>
      <x:c r="D11353" s="1"/>
      <x:c r="E11353" s="1"/>
      <x:c r="F11353" s="1"/>
      <x:c r="G11353" s="1"/>
      <x:c r="H11353" s="1"/>
      <x:c r="I11353" s="53">
        <x:f t="shared" si="2114"/>
        <x:v>17</x:v>
      </x:c>
      <x:c r="J11353" s="53">
        <x:f t="shared" si="2115"/>
        <x:v>7</x:v>
      </x:c>
      <x:c r="K11353" s="53">
        <x:f t="shared" si="2116"/>
        <x:v>23</x:v>
      </x:c>
      <x:c r="L11353" s="53">
        <x:f t="shared" si="2117"/>
        <x:v>47</x:v>
      </x:c>
      <x:c r="M11353" s="54">
        <x:f t="shared" si="2118"/>
        <x:v>9360.2557291775302</x:v>
      </x:c>
      <x:c r="N11353" s="54">
        <x:f t="shared" si="2119"/>
        <x:v>6.0001775897066185</x:v>
      </x:c>
      <x:c r="O11353" s="55">
        <x:f t="shared" si="2120"/>
        <x:v>226358</x:v>
      </x:c>
      <x:c r="P11353" s="55">
        <x:f t="shared" si="2121"/>
        <x:v>38280</x:v>
      </x:c>
      <x:c r="Q11353" s="55">
        <x:f t="shared" si="2122"/>
        <x:v>175004.43974266545</x:v>
      </x:c>
      <x:c r="R11353" s="55">
        <x:f t="shared" si="2123"/>
        <x:v>-6926.4397426654468</x:v>
      </x:c>
      <x:c r="S11353" s="1" t="str">
        <x:f t="shared" si="2124"/>
        <x:v>NO</x:v>
      </x:c>
      <x:c r="T11353" s="1">
        <x:f t="shared" si="2125"/>
        <x:v>-9.9999999999999997E+98</x:v>
      </x:c>
    </x:row>
    <x:row r="11354">
      <x:c r="A11354" s="1"/>
      <x:c r="B11354" s="1"/>
      <x:c r="C11354" s="1"/>
      <x:c r="D11354" s="1"/>
      <x:c r="E11354" s="1"/>
      <x:c r="F11354" s="1"/>
      <x:c r="G11354" s="1"/>
      <x:c r="H11354" s="1"/>
      <x:c r="I11354" s="53">
        <x:f t="shared" si="2114"/>
        <x:v>17</x:v>
      </x:c>
      <x:c r="J11354" s="53">
        <x:f t="shared" si="2115"/>
        <x:v>7</x:v>
      </x:c>
      <x:c r="K11354" s="53">
        <x:f t="shared" si="2116"/>
        <x:v>24</x:v>
      </x:c>
      <x:c r="L11354" s="53">
        <x:f t="shared" si="2117"/>
        <x:v>48</x:v>
      </x:c>
      <x:c r="M11354" s="54">
        <x:f t="shared" si="2118"/>
        <x:v>9438.1026787570263</x:v>
      </x:c>
      <x:c r="N11354" s="54">
        <x:f t="shared" si="2119"/>
        <x:v>6.0542379713590462</x:v>
      </x:c>
      <x:c r="O11354" s="55">
        <x:f t="shared" si="2120"/>
        <x:v>229058</x:v>
      </x:c>
      <x:c r="P11354" s="55">
        <x:f t="shared" si="2121"/>
        <x:v>39160</x:v>
      </x:c>
      <x:c r="Q11354" s="55">
        <x:f t="shared" si="2122"/>
        <x:v>176355.94928397614</x:v>
      </x:c>
      <x:c r="R11354" s="55">
        <x:f t="shared" si="2123"/>
        <x:v>-6457.9492839761369</x:v>
      </x:c>
      <x:c r="S11354" s="1" t="str">
        <x:f t="shared" si="2124"/>
        <x:v>NO</x:v>
      </x:c>
      <x:c r="T11354" s="1">
        <x:f t="shared" si="2125"/>
        <x:v>-9.9999999999999997E+98</x:v>
      </x:c>
    </x:row>
    <x:row r="11355">
      <x:c r="A11355" s="1"/>
      <x:c r="B11355" s="1"/>
      <x:c r="C11355" s="1"/>
      <x:c r="D11355" s="1"/>
      <x:c r="E11355" s="1"/>
      <x:c r="F11355" s="1"/>
      <x:c r="G11355" s="1"/>
      <x:c r="H11355" s="1"/>
      <x:c r="I11355" s="53">
        <x:f t="shared" si="2114"/>
        <x:v>17</x:v>
      </x:c>
      <x:c r="J11355" s="53">
        <x:f t="shared" si="2115"/>
        <x:v>7</x:v>
      </x:c>
      <x:c r="K11355" s="53">
        <x:f t="shared" si="2116"/>
        <x:v>25</x:v>
      </x:c>
      <x:c r="L11355" s="53">
        <x:f t="shared" si="2117"/>
        <x:v>49</x:v>
      </x:c>
      <x:c r="M11355" s="54">
        <x:f t="shared" si="2118"/>
        <x:v>9517.6806001721234</x:v>
      </x:c>
      <x:c r="N11355" s="54">
        <x:f t="shared" si="2119"/>
        <x:v>6.1095004167861964</x:v>
      </x:c>
      <x:c r="O11355" s="55">
        <x:f t="shared" si="2120"/>
        <x:v>231758</x:v>
      </x:c>
      <x:c r="P11355" s="55">
        <x:f t="shared" si="2121"/>
        <x:v>40040</x:v>
      </x:c>
      <x:c r="Q11355" s="55">
        <x:f t="shared" si="2122"/>
        <x:v>177737.51041965492</x:v>
      </x:c>
      <x:c r="R11355" s="55">
        <x:f t="shared" si="2123"/>
        <x:v>-6019.5104196549219</x:v>
      </x:c>
      <x:c r="S11355" s="1" t="str">
        <x:f t="shared" si="2124"/>
        <x:v>NO</x:v>
      </x:c>
      <x:c r="T11355" s="1">
        <x:f t="shared" si="2125"/>
        <x:v>-9.9999999999999997E+98</x:v>
      </x:c>
    </x:row>
    <x:row r="11356">
      <x:c r="A11356" s="1"/>
      <x:c r="B11356" s="1"/>
      <x:c r="C11356" s="1"/>
      <x:c r="D11356" s="1"/>
      <x:c r="E11356" s="1"/>
      <x:c r="F11356" s="1"/>
      <x:c r="G11356" s="1"/>
      <x:c r="H11356" s="1"/>
      <x:c r="I11356" s="53">
        <x:f t="shared" si="2114"/>
        <x:v>17</x:v>
      </x:c>
      <x:c r="J11356" s="53">
        <x:f t="shared" si="2115"/>
        <x:v>7</x:v>
      </x:c>
      <x:c r="K11356" s="53">
        <x:f t="shared" si="2116"/>
        <x:v>26</x:v>
      </x:c>
      <x:c r="L11356" s="53">
        <x:f t="shared" si="2117"/>
        <x:v>50</x:v>
      </x:c>
      <x:c r="M11356" s="54">
        <x:f t="shared" si="2118"/>
        <x:v>9599.020604132842</x:v>
      </x:c>
      <x:c r="N11356" s="54">
        <x:f t="shared" si="2119"/>
        <x:v>6.1659865306478068</x:v>
      </x:c>
      <x:c r="O11356" s="55">
        <x:f t="shared" si="2120"/>
        <x:v>234458</x:v>
      </x:c>
      <x:c r="P11356" s="55">
        <x:f t="shared" si="2121"/>
        <x:v>40920</x:v>
      </x:c>
      <x:c r="Q11356" s="55">
        <x:f t="shared" si="2122"/>
        <x:v>179149.66326619516</x:v>
      </x:c>
      <x:c r="R11356" s="55">
        <x:f t="shared" si="2123"/>
        <x:v>-5611.6632661951589</x:v>
      </x:c>
      <x:c r="S11356" s="1" t="str">
        <x:f t="shared" si="2124"/>
        <x:v>NO</x:v>
      </x:c>
      <x:c r="T11356" s="1">
        <x:f t="shared" si="2125"/>
        <x:v>-9.9999999999999997E+98</x:v>
      </x:c>
    </x:row>
    <x:row r="11357">
      <x:c r="A11357" s="1"/>
      <x:c r="B11357" s="1"/>
      <x:c r="C11357" s="1"/>
      <x:c r="D11357" s="1"/>
      <x:c r="E11357" s="1"/>
      <x:c r="F11357" s="1"/>
      <x:c r="G11357" s="1"/>
      <x:c r="H11357" s="1"/>
      <x:c r="I11357" s="53">
        <x:f t="shared" si="2114"/>
        <x:v>17</x:v>
      </x:c>
      <x:c r="J11357" s="53">
        <x:f t="shared" si="2115"/>
        <x:v>7</x:v>
      </x:c>
      <x:c r="K11357" s="53">
        <x:f t="shared" si="2116"/>
        <x:v>27</x:v>
      </x:c>
      <x:c r="L11357" s="53">
        <x:f t="shared" si="2117"/>
        <x:v>51</x:v>
      </x:c>
      <x:c r="M11357" s="54">
        <x:f t="shared" si="2118"/>
        <x:v>9682.154308652598</x:v>
      </x:c>
      <x:c r="N11357" s="54">
        <x:f t="shared" si="2119"/>
        <x:v>6.2237182698976374</x:v>
      </x:c>
      <x:c r="O11357" s="55">
        <x:f t="shared" si="2120"/>
        <x:v>237158</x:v>
      </x:c>
      <x:c r="P11357" s="55">
        <x:f t="shared" si="2121"/>
        <x:v>41800</x:v>
      </x:c>
      <x:c r="Q11357" s="55">
        <x:f t="shared" si="2122"/>
        <x:v>180592.95674744094</x:v>
      </x:c>
      <x:c r="R11357" s="55">
        <x:f t="shared" si="2123"/>
        <x:v>-5234.9567474409414</x:v>
      </x:c>
      <x:c r="S11357" s="1" t="str">
        <x:f t="shared" si="2124"/>
        <x:v>NO</x:v>
      </x:c>
      <x:c r="T11357" s="1">
        <x:f t="shared" si="2125"/>
        <x:v>-9.9999999999999997E+98</x:v>
      </x:c>
    </x:row>
    <x:row r="11358">
      <x:c r="A11358" s="1"/>
      <x:c r="B11358" s="1"/>
      <x:c r="C11358" s="1"/>
      <x:c r="D11358" s="1"/>
      <x:c r="E11358" s="1"/>
      <x:c r="F11358" s="1"/>
      <x:c r="G11358" s="1"/>
      <x:c r="H11358" s="1"/>
      <x:c r="I11358" s="53">
        <x:f t="shared" si="2114"/>
        <x:v>17</x:v>
      </x:c>
      <x:c r="J11358" s="53">
        <x:f t="shared" si="2115"/>
        <x:v>7</x:v>
      </x:c>
      <x:c r="K11358" s="53">
        <x:f t="shared" si="2116"/>
        <x:v>28</x:v>
      </x:c>
      <x:c r="L11358" s="53">
        <x:f t="shared" si="2117"/>
        <x:v>52</x:v>
      </x:c>
      <x:c r="M11358" s="54">
        <x:f t="shared" si="2118"/>
        <x:v>9767.1138468697518</x:v>
      </x:c>
      <x:c r="N11358" s="54">
        <x:f t="shared" si="2119"/>
        <x:v>6.2827179492151055</x:v>
      </x:c>
      <x:c r="O11358" s="55">
        <x:f t="shared" si="2120"/>
        <x:v>239858</x:v>
      </x:c>
      <x:c r="P11358" s="55">
        <x:f t="shared" si="2121"/>
        <x:v>42680</x:v>
      </x:c>
      <x:c r="Q11358" s="55">
        <x:f t="shared" si="2122"/>
        <x:v>182067.94873037763</x:v>
      </x:c>
      <x:c r="R11358" s="55">
        <x:f t="shared" si="2123"/>
        <x:v>-4889.9487303776259</x:v>
      </x:c>
      <x:c r="S11358" s="1" t="str">
        <x:f t="shared" si="2124"/>
        <x:v>NO</x:v>
      </x:c>
      <x:c r="T11358" s="1">
        <x:f t="shared" si="2125"/>
        <x:v>-9.9999999999999997E+98</x:v>
      </x:c>
    </x:row>
    <x:row r="11359">
      <x:c r="A11359" s="1"/>
      <x:c r="B11359" s="1"/>
      <x:c r="C11359" s="1"/>
      <x:c r="D11359" s="1"/>
      <x:c r="E11359" s="1"/>
      <x:c r="F11359" s="1"/>
      <x:c r="G11359" s="1"/>
      <x:c r="H11359" s="1"/>
      <x:c r="I11359" s="53">
        <x:f t="shared" si="2114"/>
        <x:v>17</x:v>
      </x:c>
      <x:c r="J11359" s="53">
        <x:f t="shared" si="2115"/>
        <x:v>7</x:v>
      </x:c>
      <x:c r="K11359" s="53">
        <x:f t="shared" si="2116"/>
        <x:v>29</x:v>
      </x:c>
      <x:c r="L11359" s="53">
        <x:f t="shared" si="2117"/>
        <x:v>53</x:v>
      </x:c>
      <x:c r="M11359" s="54">
        <x:f t="shared" si="2118"/>
        <x:v>9853.9318749854065</x:v>
      </x:c>
      <x:c r="N11359" s="54">
        <x:f t="shared" si="2119"/>
        <x:v>6.3430082465176429</x:v>
      </x:c>
      <x:c r="O11359" s="55">
        <x:f t="shared" si="2120"/>
        <x:v>242558</x:v>
      </x:c>
      <x:c r="P11359" s="55">
        <x:f t="shared" si="2121"/>
        <x:v>43560</x:v>
      </x:c>
      <x:c r="Q11359" s="55">
        <x:f t="shared" si="2122"/>
        <x:v>183575.20616294109</x:v>
      </x:c>
      <x:c r="R11359" s="55">
        <x:f t="shared" si="2123"/>
        <x:v>-4577.2061629410891</x:v>
      </x:c>
      <x:c r="S11359" s="1" t="str">
        <x:f t="shared" si="2124"/>
        <x:v>NO</x:v>
      </x:c>
      <x:c r="T11359" s="1">
        <x:f t="shared" si="2125"/>
        <x:v>-9.9999999999999997E+98</x:v>
      </x:c>
    </x:row>
    <x:row r="11360">
      <x:c r="A11360" s="1"/>
      <x:c r="B11360" s="1"/>
      <x:c r="C11360" s="1"/>
      <x:c r="D11360" s="1"/>
      <x:c r="E11360" s="1"/>
      <x:c r="F11360" s="1"/>
      <x:c r="G11360" s="1"/>
      <x:c r="H11360" s="1"/>
      <x:c r="I11360" s="53">
        <x:f t="shared" si="2114"/>
        <x:v>17</x:v>
      </x:c>
      <x:c r="J11360" s="53">
        <x:f t="shared" si="2115"/>
        <x:v>7</x:v>
      </x:c>
      <x:c r="K11360" s="53">
        <x:f t="shared" si="2116"/>
        <x:v>30</x:v>
      </x:c>
      <x:c r="L11360" s="53">
        <x:f t="shared" si="2117"/>
        <x:v>54</x:v>
      </x:c>
      <x:c r="M11360" s="54">
        <x:f t="shared" si="2118"/>
        <x:v>9942.6415803191758</x:v>
      </x:c>
      <x:c r="N11360" s="54">
        <x:f t="shared" si="2119"/>
        <x:v>6.4046122085549833</x:v>
      </x:c>
      <x:c r="O11360" s="55">
        <x:f t="shared" si="2120"/>
        <x:v>245258</x:v>
      </x:c>
      <x:c r="P11360" s="55">
        <x:f t="shared" si="2121"/>
        <x:v>44440</x:v>
      </x:c>
      <x:c r="Q11360" s="55">
        <x:f t="shared" si="2122"/>
        <x:v>185115.30521387458</x:v>
      </x:c>
      <x:c r="R11360" s="55">
        <x:f t="shared" si="2123"/>
        <x:v>-4297.3052138745843</x:v>
      </x:c>
      <x:c r="S11360" s="1" t="str">
        <x:f t="shared" si="2124"/>
        <x:v>NO</x:v>
      </x:c>
      <x:c r="T11360" s="1">
        <x:f t="shared" si="2125"/>
        <x:v>-9.9999999999999997E+98</x:v>
      </x:c>
    </x:row>
    <x:row r="11361">
      <x:c r="A11361" s="1"/>
      <x:c r="B11361" s="1"/>
      <x:c r="C11361" s="1"/>
      <x:c r="D11361" s="1"/>
      <x:c r="E11361" s="1"/>
      <x:c r="F11361" s="1"/>
      <x:c r="G11361" s="1"/>
      <x:c r="H11361" s="1"/>
      <x:c r="I11361" s="53">
        <x:f t="shared" si="2114"/>
        <x:v>17</x:v>
      </x:c>
      <x:c r="J11361" s="53">
        <x:f t="shared" si="2115"/>
        <x:v>8</x:v>
      </x:c>
      <x:c r="K11361" s="53">
        <x:f t="shared" si="2116"/>
        <x:v>0</x:v>
      </x:c>
      <x:c r="L11361" s="53">
        <x:f t="shared" si="2117"/>
        <x:v>25</x:v>
      </x:c>
      <x:c r="M11361" s="54">
        <x:f t="shared" si="2118"/>
        <x:v>8025.7562314415836</x:v>
      </x:c>
      <x:c r="N11361" s="54">
        <x:f t="shared" si="2119"/>
        <x:v>5.0734418273899884</x:v>
      </x:c>
      <x:c r="O11361" s="55">
        <x:f t="shared" si="2120"/>
        <x:v>166352</x:v>
      </x:c>
      <x:c r="P11361" s="55">
        <x:f t="shared" si="2121"/>
        <x:v>18480</x:v>
      </x:c>
      <x:c r="Q11361" s="55">
        <x:f t="shared" si="2122"/>
        <x:v>151836.04568474973</x:v>
      </x:c>
      <x:c r="R11361" s="55">
        <x:f t="shared" si="2123"/>
        <x:v>-23964.045684749726</x:v>
      </x:c>
      <x:c r="S11361" s="1" t="str">
        <x:f t="shared" si="2124"/>
        <x:v>NO</x:v>
      </x:c>
      <x:c r="T11361" s="1">
        <x:f t="shared" si="2125"/>
        <x:v>-9.9999999999999997E+98</x:v>
      </x:c>
    </x:row>
    <x:row r="11362">
      <x:c r="A11362" s="1"/>
      <x:c r="B11362" s="1"/>
      <x:c r="C11362" s="1"/>
      <x:c r="D11362" s="1"/>
      <x:c r="E11362" s="1"/>
      <x:c r="F11362" s="1"/>
      <x:c r="G11362" s="1"/>
      <x:c r="H11362" s="1"/>
      <x:c r="I11362" s="53">
        <x:f t="shared" si="2114"/>
        <x:v>17</x:v>
      </x:c>
      <x:c r="J11362" s="53">
        <x:f t="shared" si="2115"/>
        <x:v>8</x:v>
      </x:c>
      <x:c r="K11362" s="53">
        <x:f t="shared" si="2116"/>
        <x:v>1</x:v>
      </x:c>
      <x:c r="L11362" s="53">
        <x:f t="shared" si="2117"/>
        <x:v>26</x:v>
      </x:c>
      <x:c r="M11362" s="54">
        <x:f t="shared" si="2118"/>
        <x:v>8071.3187314415836</x:v>
      </x:c>
      <x:c r="N11362" s="54">
        <x:f t="shared" si="2119"/>
        <x:v>5.1050824523899889</x:v>
      </x:c>
      <x:c r="O11362" s="55">
        <x:f t="shared" si="2120"/>
        <x:v>169052</x:v>
      </x:c>
      <x:c r="P11362" s="55">
        <x:f t="shared" si="2121"/>
        <x:v>19360</x:v>
      </x:c>
      <x:c r="Q11362" s="55">
        <x:f t="shared" si="2122"/>
        <x:v>152627.06130974973</x:v>
      </x:c>
      <x:c r="R11362" s="55">
        <x:f t="shared" si="2123"/>
        <x:v>-22935.061309749726</x:v>
      </x:c>
      <x:c r="S11362" s="1" t="str">
        <x:f t="shared" si="2124"/>
        <x:v>NO</x:v>
      </x:c>
      <x:c r="T11362" s="1">
        <x:f t="shared" si="2125"/>
        <x:v>-9.9999999999999997E+98</x:v>
      </x:c>
    </x:row>
    <x:row r="11363">
      <x:c r="A11363" s="1"/>
      <x:c r="B11363" s="1"/>
      <x:c r="C11363" s="1"/>
      <x:c r="D11363" s="1"/>
      <x:c r="E11363" s="1"/>
      <x:c r="F11363" s="1"/>
      <x:c r="G11363" s="1"/>
      <x:c r="H11363" s="1"/>
      <x:c r="I11363" s="53">
        <x:f t="shared" si="2114"/>
        <x:v>17</x:v>
      </x:c>
      <x:c r="J11363" s="53">
        <x:f t="shared" si="2115"/>
        <x:v>8</x:v>
      </x:c>
      <x:c r="K11363" s="53">
        <x:f t="shared" si="2116"/>
        <x:v>2</x:v>
      </x:c>
      <x:c r="L11363" s="53">
        <x:f t="shared" si="2117"/>
        <x:v>27</x:v>
      </x:c>
      <x:c r="M11363" s="54">
        <x:f t="shared" si="2118"/>
        <x:v>8118.020293941584</x:v>
      </x:c>
      <x:c r="N11363" s="54">
        <x:f t="shared" si="2119"/>
        <x:v>5.137514093014989</x:v>
      </x:c>
      <x:c r="O11363" s="55">
        <x:f t="shared" si="2120"/>
        <x:v>171752</x:v>
      </x:c>
      <x:c r="P11363" s="55">
        <x:f t="shared" si="2121"/>
        <x:v>20240</x:v>
      </x:c>
      <x:c r="Q11363" s="55">
        <x:f t="shared" si="2122"/>
        <x:v>153437.85232537473</x:v>
      </x:c>
      <x:c r="R11363" s="55">
        <x:f t="shared" si="2123"/>
        <x:v>-21925.852325374726</x:v>
      </x:c>
      <x:c r="S11363" s="1" t="str">
        <x:f t="shared" si="2124"/>
        <x:v>NO</x:v>
      </x:c>
      <x:c r="T11363" s="1">
        <x:f t="shared" si="2125"/>
        <x:v>-9.9999999999999997E+98</x:v>
      </x:c>
    </x:row>
    <x:row r="11364">
      <x:c r="A11364" s="1"/>
      <x:c r="B11364" s="1"/>
      <x:c r="C11364" s="1"/>
      <x:c r="D11364" s="1"/>
      <x:c r="E11364" s="1"/>
      <x:c r="F11364" s="1"/>
      <x:c r="G11364" s="1"/>
      <x:c r="H11364" s="1"/>
      <x:c r="I11364" s="53">
        <x:f t="shared" si="2114"/>
        <x:v>17</x:v>
      </x:c>
      <x:c r="J11364" s="53">
        <x:f t="shared" si="2115"/>
        <x:v>8</x:v>
      </x:c>
      <x:c r="K11364" s="53">
        <x:f t="shared" si="2116"/>
        <x:v>3</x:v>
      </x:c>
      <x:c r="L11364" s="53">
        <x:f t="shared" si="2117"/>
        <x:v>28</x:v>
      </x:c>
      <x:c r="M11364" s="54">
        <x:f t="shared" si="2118"/>
        <x:v>8165.8822763634589</x:v>
      </x:c>
      <x:c r="N11364" s="54">
        <x:f t="shared" si="2119"/>
        <x:v>5.1707515808079574</x:v>
      </x:c>
      <x:c r="O11364" s="55">
        <x:f t="shared" si="2120"/>
        <x:v>174452</x:v>
      </x:c>
      <x:c r="P11364" s="55">
        <x:f t="shared" si="2121"/>
        <x:v>21120</x:v>
      </x:c>
      <x:c r="Q11364" s="55">
        <x:f t="shared" si="2122"/>
        <x:v>154268.78952019894</x:v>
      </x:c>
      <x:c r="R11364" s="55">
        <x:f t="shared" si="2123"/>
        <x:v>-20936.789520198945</x:v>
      </x:c>
      <x:c r="S11364" s="1" t="str">
        <x:f t="shared" si="2124"/>
        <x:v>NO</x:v>
      </x:c>
      <x:c r="T11364" s="1">
        <x:f t="shared" si="2125"/>
        <x:v>-9.9999999999999997E+98</x:v>
      </x:c>
    </x:row>
    <x:row r="11365">
      <x:c r="A11365" s="1"/>
      <x:c r="B11365" s="1"/>
      <x:c r="C11365" s="1"/>
      <x:c r="D11365" s="1"/>
      <x:c r="E11365" s="1"/>
      <x:c r="F11365" s="1"/>
      <x:c r="G11365" s="1"/>
      <x:c r="H11365" s="1"/>
      <x:c r="I11365" s="53">
        <x:f t="shared" si="2114"/>
        <x:v>17</x:v>
      </x:c>
      <x:c r="J11365" s="53">
        <x:f t="shared" si="2115"/>
        <x:v>8</x:v>
      </x:c>
      <x:c r="K11365" s="53">
        <x:f t="shared" si="2116"/>
        <x:v>4</x:v>
      </x:c>
      <x:c r="L11365" s="53">
        <x:f t="shared" si="2117"/>
        <x:v>29</x:v>
      </x:c>
      <x:c r="M11365" s="54">
        <x:f t="shared" si="2118"/>
        <x:v>8214.926392086114</x:v>
      </x:c>
      <x:c r="N11365" s="54">
        <x:f t="shared" si="2119"/>
        <x:v>5.2048099945042461</x:v>
      </x:c>
      <x:c r="O11365" s="55">
        <x:f t="shared" si="2120"/>
        <x:v>177152</x:v>
      </x:c>
      <x:c r="P11365" s="55">
        <x:f t="shared" si="2121"/>
        <x:v>22000</x:v>
      </x:c>
      <x:c r="Q11365" s="55">
        <x:f t="shared" si="2122"/>
        <x:v>155120.24986260614</x:v>
      </x:c>
      <x:c r="R11365" s="55">
        <x:f t="shared" si="2123"/>
        <x:v>-19968.249862606142</x:v>
      </x:c>
      <x:c r="S11365" s="1" t="str">
        <x:f t="shared" si="2124"/>
        <x:v>NO</x:v>
      </x:c>
      <x:c r="T11365" s="1">
        <x:f t="shared" si="2125"/>
        <x:v>-9.9999999999999997E+98</x:v>
      </x:c>
    </x:row>
    <x:row r="11366">
      <x:c r="A11366" s="1"/>
      <x:c r="B11366" s="1"/>
      <x:c r="C11366" s="1"/>
      <x:c r="D11366" s="1"/>
      <x:c r="E11366" s="1"/>
      <x:c r="F11366" s="1"/>
      <x:c r="G11366" s="1"/>
      <x:c r="H11366" s="1"/>
      <x:c r="I11366" s="53">
        <x:f t="shared" si="2114"/>
        <x:v>17</x:v>
      </x:c>
      <x:c r="J11366" s="53">
        <x:f t="shared" si="2115"/>
        <x:v>8</x:v>
      </x:c>
      <x:c r="K11366" s="53">
        <x:f t="shared" si="2116"/>
        <x:v>5</x:v>
      </x:c>
      <x:c r="L11366" s="53">
        <x:f t="shared" si="2117"/>
        <x:v>30</x:v>
      </x:c>
      <x:c r="M11366" s="54">
        <x:f t="shared" si="2118"/>
        <x:v>8265.1747160073191</x:v>
      </x:c>
      <x:c r="N11366" s="54">
        <x:f t="shared" si="2119"/>
        <x:v>5.2397046638939715</x:v>
      </x:c>
      <x:c r="O11366" s="55">
        <x:f t="shared" si="2120"/>
        <x:v>179852</x:v>
      </x:c>
      <x:c r="P11366" s="55">
        <x:f t="shared" si="2121"/>
        <x:v>22880</x:v>
      </x:c>
      <x:c r="Q11366" s="55">
        <x:f t="shared" si="2122"/>
        <x:v>155992.61659734929</x:v>
      </x:c>
      <x:c r="R11366" s="55">
        <x:f t="shared" si="2123"/>
        <x:v>-19020.61659734929</x:v>
      </x:c>
      <x:c r="S11366" s="1" t="str">
        <x:f t="shared" si="2124"/>
        <x:v>NO</x:v>
      </x:c>
      <x:c r="T11366" s="1">
        <x:f t="shared" si="2125"/>
        <x:v>-9.9999999999999997E+98</x:v>
      </x:c>
    </x:row>
    <x:row r="11367">
      <x:c r="A11367" s="1"/>
      <x:c r="B11367" s="1"/>
      <x:c r="C11367" s="1"/>
      <x:c r="D11367" s="1"/>
      <x:c r="E11367" s="1"/>
      <x:c r="F11367" s="1"/>
      <x:c r="G11367" s="1"/>
      <x:c r="H11367" s="1"/>
      <x:c r="I11367" s="53">
        <x:f t="shared" si="2114"/>
        <x:v>17</x:v>
      </x:c>
      <x:c r="J11367" s="53">
        <x:f t="shared" si="2115"/>
        <x:v>8</x:v>
      </x:c>
      <x:c r="K11367" s="53">
        <x:f t="shared" si="2116"/>
        <x:v>6</x:v>
      </x:c>
      <x:c r="L11367" s="53">
        <x:f t="shared" si="2117"/>
        <x:v>31</x:v>
      </x:c>
      <x:c r="M11367" s="54">
        <x:f t="shared" si="2118"/>
        <x:v>8316.6496901889514</x:v>
      </x:c>
      <x:c r="N11367" s="54">
        <x:f t="shared" si="2119"/>
        <x:v>5.2754511737423275</x:v>
      </x:c>
      <x:c r="O11367" s="55">
        <x:f t="shared" si="2120"/>
        <x:v>182552</x:v>
      </x:c>
      <x:c r="P11367" s="55">
        <x:f t="shared" si="2121"/>
        <x:v>23760</x:v>
      </x:c>
      <x:c r="Q11367" s="55">
        <x:f t="shared" si="2122"/>
        <x:v>156886.27934355818</x:v>
      </x:c>
      <x:c r="R11367" s="55">
        <x:f t="shared" si="2123"/>
        <x:v>-18094.279343558184</x:v>
      </x:c>
      <x:c r="S11367" s="1" t="str">
        <x:f t="shared" si="2124"/>
        <x:v>NO</x:v>
      </x:c>
      <x:c r="T11367" s="1">
        <x:f t="shared" si="2125"/>
        <x:v>-9.9999999999999997E+98</x:v>
      </x:c>
    </x:row>
    <x:row r="11368">
      <x:c r="A11368" s="1"/>
      <x:c r="B11368" s="1"/>
      <x:c r="C11368" s="1"/>
      <x:c r="D11368" s="1"/>
      <x:c r="E11368" s="1"/>
      <x:c r="F11368" s="1"/>
      <x:c r="G11368" s="1"/>
      <x:c r="H11368" s="1"/>
      <x:c r="I11368" s="53">
        <x:f t="shared" si="2114"/>
        <x:v>17</x:v>
      </x:c>
      <x:c r="J11368" s="53">
        <x:f t="shared" si="2115"/>
        <x:v>8</x:v>
      </x:c>
      <x:c r="K11368" s="53">
        <x:f t="shared" si="2116"/>
        <x:v>7</x:v>
      </x:c>
      <x:c r="L11368" s="53">
        <x:f t="shared" si="2117"/>
        <x:v>32</x:v>
      </x:c>
      <x:c r="M11368" s="54">
        <x:f t="shared" si="2118"/>
        <x:v>8369.3741295869113</x:v>
      </x:c>
      <x:c r="N11368" s="54">
        <x:f t="shared" si="2119"/>
        <x:v>5.312065367768688</x:v>
      </x:c>
      <x:c r="O11368" s="55">
        <x:f t="shared" si="2120"/>
        <x:v>185252</x:v>
      </x:c>
      <x:c r="P11368" s="55">
        <x:f t="shared" si="2121"/>
        <x:v>24640</x:v>
      </x:c>
      <x:c r="Q11368" s="55">
        <x:f t="shared" si="2122"/>
        <x:v>157801.63419421721</x:v>
      </x:c>
      <x:c r="R11368" s="55">
        <x:f t="shared" si="2123"/>
        <x:v>-17189.634194217215</x:v>
      </x:c>
      <x:c r="S11368" s="1" t="str">
        <x:f t="shared" si="2124"/>
        <x:v>NO</x:v>
      </x:c>
      <x:c r="T11368" s="1">
        <x:f t="shared" si="2125"/>
        <x:v>-9.9999999999999997E+98</x:v>
      </x:c>
    </x:row>
    <x:row r="11369">
      <x:c r="A11369" s="1"/>
      <x:c r="B11369" s="1"/>
      <x:c r="C11369" s="1"/>
      <x:c r="D11369" s="1"/>
      <x:c r="E11369" s="1"/>
      <x:c r="F11369" s="1"/>
      <x:c r="G11369" s="1"/>
      <x:c r="H11369" s="1"/>
      <x:c r="I11369" s="53">
        <x:f t="shared" si="2114"/>
        <x:v>17</x:v>
      </x:c>
      <x:c r="J11369" s="53">
        <x:f t="shared" si="2115"/>
        <x:v>8</x:v>
      </x:c>
      <x:c r="K11369" s="53">
        <x:f t="shared" si="2116"/>
        <x:v>8</x:v>
      </x:c>
      <x:c r="L11369" s="53">
        <x:f t="shared" si="2117"/>
        <x:v>33</x:v>
      </x:c>
      <x:c r="M11369" s="54">
        <x:f t="shared" si="2118"/>
        <x:v>8423.3712278668918</x:v>
      </x:c>
      <x:c r="N11369" s="54">
        <x:f t="shared" si="2119"/>
        <x:v>5.3495633526853412</x:v>
      </x:c>
      <x:c r="O11369" s="55">
        <x:f t="shared" si="2120"/>
        <x:v>187952</x:v>
      </x:c>
      <x:c r="P11369" s="55">
        <x:f t="shared" si="2121"/>
        <x:v>25520</x:v>
      </x:c>
      <x:c r="Q11369" s="55">
        <x:f t="shared" si="2122"/>
        <x:v>158739.08381713353</x:v>
      </x:c>
      <x:c r="R11369" s="55">
        <x:f t="shared" si="2123"/>
        <x:v>-16307.083817133534</x:v>
      </x:c>
      <x:c r="S11369" s="1" t="str">
        <x:f t="shared" si="2124"/>
        <x:v>NO</x:v>
      </x:c>
      <x:c r="T11369" s="1">
        <x:f t="shared" si="2125"/>
        <x:v>-9.9999999999999997E+98</x:v>
      </x:c>
    </x:row>
    <x:row r="11370">
      <x:c r="A11370" s="1"/>
      <x:c r="B11370" s="1"/>
      <x:c r="C11370" s="1"/>
      <x:c r="D11370" s="1"/>
      <x:c r="E11370" s="1"/>
      <x:c r="F11370" s="1"/>
      <x:c r="G11370" s="1"/>
      <x:c r="H11370" s="1"/>
      <x:c r="I11370" s="53">
        <x:f t="shared" si="2114"/>
        <x:v>17</x:v>
      </x:c>
      <x:c r="J11370" s="53">
        <x:f t="shared" si="2115"/>
        <x:v>8</x:v>
      </x:c>
      <x:c r="K11370" s="53">
        <x:f t="shared" si="2116"/>
        <x:v>9</x:v>
      </x:c>
      <x:c r="L11370" s="53">
        <x:f t="shared" si="2117"/>
        <x:v>34</x:v>
      </x:c>
      <x:c r="M11370" s="54">
        <x:f t="shared" si="2118"/>
        <x:v>8478.6645633072858</x:v>
      </x:c>
      <x:c r="N11370" s="54">
        <x:f t="shared" si="2119"/>
        <x:v>5.3879615022967267</x:v>
      </x:c>
      <x:c r="O11370" s="55">
        <x:f t="shared" si="2120"/>
        <x:v>190652</x:v>
      </x:c>
      <x:c r="P11370" s="55">
        <x:f t="shared" si="2121"/>
        <x:v>26400</x:v>
      </x:c>
      <x:c r="Q11370" s="55">
        <x:f t="shared" si="2122"/>
        <x:v>159699.03755741817</x:v>
      </x:c>
      <x:c r="R11370" s="55">
        <x:f t="shared" si="2123"/>
        <x:v>-15447.037557418167</x:v>
      </x:c>
      <x:c r="S11370" s="1" t="str">
        <x:f t="shared" si="2124"/>
        <x:v>NO</x:v>
      </x:c>
      <x:c r="T11370" s="1">
        <x:f t="shared" si="2125"/>
        <x:v>-9.9999999999999997E+98</x:v>
      </x:c>
    </x:row>
    <x:row r="11371">
      <x:c r="A11371" s="1"/>
      <x:c r="B11371" s="1"/>
      <x:c r="C11371" s="1"/>
      <x:c r="D11371" s="1"/>
      <x:c r="E11371" s="1"/>
      <x:c r="F11371" s="1"/>
      <x:c r="G11371" s="1"/>
      <x:c r="H11371" s="1"/>
      <x:c r="I11371" s="53">
        <x:f t="shared" si="2114"/>
        <x:v>17</x:v>
      </x:c>
      <x:c r="J11371" s="53">
        <x:f t="shared" si="2115"/>
        <x:v>8</x:v>
      </x:c>
      <x:c r="K11371" s="53">
        <x:f t="shared" si="2116"/>
        <x:v>10</x:v>
      </x:c>
      <x:c r="L11371" s="53">
        <x:f t="shared" si="2117"/>
        <x:v>35</x:v>
      </x:c>
      <x:c r="M11371" s="54">
        <x:f t="shared" si="2118"/>
        <x:v>8535.2781047904991</x:v>
      </x:c>
      <x:c r="N11371" s="54">
        <x:f t="shared" si="2119"/>
        <x:v>5.4272764616600693</x:v>
      </x:c>
      <x:c r="O11371" s="55">
        <x:f t="shared" si="2120"/>
        <x:v>193352</x:v>
      </x:c>
      <x:c r="P11371" s="55">
        <x:f t="shared" si="2121"/>
        <x:v>27280</x:v>
      </x:c>
      <x:c r="Q11371" s="55">
        <x:f t="shared" si="2122"/>
        <x:v>160681.91154150173</x:v>
      </x:c>
      <x:c r="R11371" s="55">
        <x:f t="shared" si="2123"/>
        <x:v>-14609.91154150173</x:v>
      </x:c>
      <x:c r="S11371" s="1" t="str">
        <x:f t="shared" si="2124"/>
        <x:v>NO</x:v>
      </x:c>
      <x:c r="T11371" s="1">
        <x:f t="shared" si="2125"/>
        <x:v>-9.9999999999999997E+98</x:v>
      </x:c>
    </x:row>
    <x:row r="11372">
      <x:c r="A11372" s="1"/>
      <x:c r="B11372" s="1"/>
      <x:c r="C11372" s="1"/>
      <x:c r="D11372" s="1"/>
      <x:c r="E11372" s="1"/>
      <x:c r="F11372" s="1"/>
      <x:c r="G11372" s="1"/>
      <x:c r="H11372" s="1"/>
      <x:c r="I11372" s="53">
        <x:f t="shared" si="2114"/>
        <x:v>17</x:v>
      </x:c>
      <x:c r="J11372" s="53">
        <x:f t="shared" si="2115"/>
        <x:v>8</x:v>
      </x:c>
      <x:c r="K11372" s="53">
        <x:f t="shared" si="2116"/>
        <x:v>11</x:v>
      </x:c>
      <x:c r="L11372" s="53">
        <x:f t="shared" si="2117"/>
        <x:v>36</x:v>
      </x:c>
      <x:c r="M11372" s="54">
        <x:f t="shared" si="2118"/>
        <x:v>8593.2362178839376</x:v>
      </x:c>
      <x:c r="N11372" s="54">
        <x:f t="shared" si="2119"/>
        <x:v>5.4675251513082896</x:v>
      </x:c>
      <x:c r="O11372" s="55">
        <x:f t="shared" si="2120"/>
        <x:v>196052</x:v>
      </x:c>
      <x:c r="P11372" s="55">
        <x:f t="shared" si="2121"/>
        <x:v>28160</x:v>
      </x:c>
      <x:c r="Q11372" s="55">
        <x:f t="shared" si="2122"/>
        <x:v>161688.12878270724</x:v>
      </x:c>
      <x:c r="R11372" s="55">
        <x:f t="shared" si="2123"/>
        <x:v>-13796.128782707237</x:v>
      </x:c>
      <x:c r="S11372" s="1" t="str">
        <x:f t="shared" si="2124"/>
        <x:v>NO</x:v>
      </x:c>
      <x:c r="T11372" s="1">
        <x:f t="shared" si="2125"/>
        <x:v>-9.9999999999999997E+98</x:v>
      </x:c>
    </x:row>
    <x:row r="11373">
      <x:c r="A11373" s="1"/>
      <x:c r="B11373" s="1"/>
      <x:c r="C11373" s="1"/>
      <x:c r="D11373" s="1"/>
      <x:c r="E11373" s="1"/>
      <x:c r="F11373" s="1"/>
      <x:c r="G11373" s="1"/>
      <x:c r="H11373" s="1"/>
      <x:c r="I11373" s="53">
        <x:f t="shared" si="2114"/>
        <x:v>17</x:v>
      </x:c>
      <x:c r="J11373" s="53">
        <x:f t="shared" si="2115"/>
        <x:v>8</x:v>
      </x:c>
      <x:c r="K11373" s="53">
        <x:f t="shared" si="2116"/>
        <x:v>12</x:v>
      </x:c>
      <x:c r="L11373" s="53">
        <x:f t="shared" si="2117"/>
        <x:v>37</x:v>
      </x:c>
      <x:c r="M11373" s="54">
        <x:f t="shared" si="2118"/>
        <x:v>8652.5636710120034</x:v>
      </x:c>
      <x:c r="N11373" s="54">
        <x:f t="shared" si="2119"/>
        <x:v>5.5087247715361132</x:v>
      </x:c>
      <x:c r="O11373" s="55">
        <x:f t="shared" si="2120"/>
        <x:v>198752</x:v>
      </x:c>
      <x:c r="P11373" s="55">
        <x:f t="shared" si="2121"/>
        <x:v>29040</x:v>
      </x:c>
      <x:c r="Q11373" s="55">
        <x:f t="shared" si="2122"/>
        <x:v>162718.11928840284</x:v>
      </x:c>
      <x:c r="R11373" s="55">
        <x:f t="shared" si="2123"/>
        <x:v>-13006.119288402842</x:v>
      </x:c>
      <x:c r="S11373" s="1" t="str">
        <x:f t="shared" si="2124"/>
        <x:v>NO</x:v>
      </x:c>
      <x:c r="T11373" s="1">
        <x:f t="shared" si="2125"/>
        <x:v>-9.9999999999999997E+98</x:v>
      </x:c>
    </x:row>
    <x:row r="11374">
      <x:c r="A11374" s="1"/>
      <x:c r="B11374" s="1"/>
      <x:c r="C11374" s="1"/>
      <x:c r="D11374" s="1"/>
      <x:c r="E11374" s="1"/>
      <x:c r="F11374" s="1"/>
      <x:c r="G11374" s="1"/>
      <x:c r="H11374" s="1"/>
      <x:c r="I11374" s="53" t="n">
        <x:f t="shared" ref="I11374:I11437" si="2126">INT((ROW()-ROW($I$46))/((CARROT_CAP+1)*(MESCLUN_CAP+1)))</x:f>
        <x:v>17</x:v>
      </x:c>
      <x:c r="J11374" s="53" t="n">
        <x:f t="shared" ref="J11374:J11437" si="2127">MOD(INT((ROW()-ROW($I$46))/(MESCLUN_CAP+1)),CARROT_CAP+1)</x:f>
        <x:v>8</x:v>
      </x:c>
      <x:c r="K11374" s="53" t="n">
        <x:f t="shared" ref="K11374:K11437" si="2128">MOD(ROW()-ROW($I$46),MESCLUN_CAP+1)</x:f>
        <x:v>13</x:v>
      </x:c>
      <x:c r="L11374" s="53" t="n">
        <x:f t="shared" ref="L11374:L11437" si="2129">SUM(I11374:K11374)</x:f>
        <x:v>38</x:v>
      </x:c>
      <x:c r="M11374" s="54" t="n">
        <x:f t="shared" ref="M11374:M11437" si="2130">I11374*TOMATO_HOURS*WEEKS*(1+TOMATO_DIM)^I11374+J11374*CARROT_HOURS*WEEKS*(1+CARROT_DIM)^J11374+K11374*MESCLUN_HOURS*WEEKS*(1+MESCLUN_DIM)^K11374</x:f>
        <x:v>8713.28564172039</x:v>
      </x:c>
      <x:c r="N11374" s="54" t="n">
        <x:f t="shared" ref="N11374:N11437" si="2131">MAX(M11374-FARMER_HOURS,0)/TEMP_HOURS_PER_WORKER</x:f>
        <x:v>5.55089280675027</x:v>
      </x:c>
      <x:c r="O11374" s="55" t="n">
        <x:f t="shared" ref="O11374:O11437" si="2132">I11374*TOMATO_PRICE+J11374*CARROT_PRICE+K11374*MESCLUN_PRICE</x:f>
        <x:v>201452</x:v>
      </x:c>
      <x:c r="P11374" s="55" t="n">
        <x:f t="shared" ref="P11374:P11437" si="2133">I11374*TOMATO_FERTILIZER+J11374*CARROT_FERTILIZER+K11374*MESCLUN_FERTILIZER</x:f>
        <x:v>29920</x:v>
      </x:c>
      <x:c r="Q11374" s="55" t="n">
        <x:f t="shared" ref="Q11374:Q11437" si="2134">MIN(M11374,FARMER_HOURS)*FARMER_RATE+MAX(M11374-FARMER_HOURS,0)*TEMP_RATE</x:f>
        <x:v>163772.32016875676</x:v>
      </x:c>
      <x:c r="R11374" s="55" t="n">
        <x:f t="shared" ref="R11374:R11437" si="2135">O11374-P11374-Q11374-FIXED_COST</x:f>
        <x:v>-12240.320168756763</x:v>
      </x:c>
      <x:c r="S11374" s="1" t="str">
        <x:f t="shared" ref="S11374:S11437" si="2136">IF(AND(L11374&lt;=TOTAL_BED_CAP,N11374&lt;=TEMP_WORKER_CAP),"YES","NO")</x:f>
        <x:v>NO</x:v>
      </x:c>
      <x:c r="T11374" s="1" t="n">
        <x:f t="shared" ref="T11374:T11437" si="2137">IF(S11374="YES",R11374,-1E+99)</x:f>
        <x:v>-1e+99</x:v>
      </x:c>
    </x:row>
    <x:row r="11375">
      <x:c r="A11375" s="1"/>
      <x:c r="B11375" s="1"/>
      <x:c r="C11375" s="1"/>
      <x:c r="D11375" s="1"/>
      <x:c r="E11375" s="1"/>
      <x:c r="F11375" s="1"/>
      <x:c r="G11375" s="1"/>
      <x:c r="H11375" s="1"/>
      <x:c r="I11375" s="53">
        <x:f t="shared" si="2126"/>
        <x:v>17</x:v>
      </x:c>
      <x:c r="J11375" s="53">
        <x:f t="shared" si="2127"/>
        <x:v>8</x:v>
      </x:c>
      <x:c r="K11375" s="53">
        <x:f t="shared" si="2128"/>
        <x:v>14</x:v>
      </x:c>
      <x:c r="L11375" s="53">
        <x:f t="shared" si="2129"/>
        <x:v>39</x:v>
      </x:c>
      <x:c r="M11375" s="54">
        <x:f t="shared" si="2130"/>
        <x:v>8775.4277230340485</x:v>
      </x:c>
      <x:c r="N11375" s="54">
        <x:f t="shared" si="2131"/>
        <x:v>5.5940470298847558</x:v>
      </x:c>
      <x:c r="O11375" s="55">
        <x:f t="shared" si="2132"/>
        <x:v>204152</x:v>
      </x:c>
      <x:c r="P11375" s="55">
        <x:f t="shared" si="2133"/>
        <x:v>30800</x:v>
      </x:c>
      <x:c r="Q11375" s="55">
        <x:f t="shared" si="2134"/>
        <x:v>164851.17574711889</x:v>
      </x:c>
      <x:c r="R11375" s="55">
        <x:f t="shared" si="2135"/>
        <x:v>-11499.17574711889</x:v>
      </x:c>
      <x:c r="S11375" s="1" t="str">
        <x:f t="shared" si="2136"/>
        <x:v>NO</x:v>
      </x:c>
      <x:c r="T11375" s="1">
        <x:f t="shared" si="2137"/>
        <x:v>-9.9999999999999997E+98</x:v>
      </x:c>
    </x:row>
    <x:row r="11376">
      <x:c r="A11376" s="1"/>
      <x:c r="B11376" s="1"/>
      <x:c r="C11376" s="1"/>
      <x:c r="D11376" s="1"/>
      <x:c r="E11376" s="1"/>
      <x:c r="F11376" s="1"/>
      <x:c r="G11376" s="1"/>
      <x:c r="H11376" s="1"/>
      <x:c r="I11376" s="53">
        <x:f t="shared" si="2126"/>
        <x:v>17</x:v>
      </x:c>
      <x:c r="J11376" s="53">
        <x:f t="shared" si="2127"/>
        <x:v>8</x:v>
      </x:c>
      <x:c r="K11376" s="53">
        <x:f t="shared" si="2128"/>
        <x:v>15</x:v>
      </x:c>
      <x:c r="L11376" s="53">
        <x:f t="shared" si="2129"/>
        <x:v>40</x:v>
      </x:c>
      <x:c r="M11376" s="54">
        <x:f t="shared" si="2130"/>
        <x:v>8839.0159299101942</x:v>
      </x:c>
      <x:c r="N11376" s="54">
        <x:f t="shared" si="2131"/>
        <x:v>5.6382055068820796</x:v>
      </x:c>
      <x:c r="O11376" s="55">
        <x:f t="shared" si="2132"/>
        <x:v>206852</x:v>
      </x:c>
      <x:c r="P11376" s="55">
        <x:f t="shared" si="2133"/>
        <x:v>31680</x:v>
      </x:c>
      <x:c r="Q11376" s="55">
        <x:f t="shared" si="2134"/>
        <x:v>165955.13767205199</x:v>
      </x:c>
      <x:c r="R11376" s="55">
        <x:f t="shared" si="2135"/>
        <x:v>-10783.137672051991</x:v>
      </x:c>
      <x:c r="S11376" s="1" t="str">
        <x:f t="shared" si="2136"/>
        <x:v>NO</x:v>
      </x:c>
      <x:c r="T11376" s="1">
        <x:f t="shared" si="2137"/>
        <x:v>-9.9999999999999997E+98</x:v>
      </x:c>
    </x:row>
    <x:row r="11377">
      <x:c r="A11377" s="1"/>
      <x:c r="B11377" s="1"/>
      <x:c r="C11377" s="1"/>
      <x:c r="D11377" s="1"/>
      <x:c r="E11377" s="1"/>
      <x:c r="F11377" s="1"/>
      <x:c r="G11377" s="1"/>
      <x:c r="H11377" s="1"/>
      <x:c r="I11377" s="53">
        <x:f t="shared" si="2126"/>
        <x:v>17</x:v>
      </x:c>
      <x:c r="J11377" s="53">
        <x:f t="shared" si="2127"/>
        <x:v>8</x:v>
      </x:c>
      <x:c r="K11377" s="53">
        <x:f t="shared" si="2128"/>
        <x:v>16</x:v>
      </x:c>
      <x:c r="L11377" s="53">
        <x:f t="shared" si="2129"/>
        <x:v>41</x:v>
      </x:c>
      <x:c r="M11377" s="54">
        <x:f t="shared" si="2130"/>
        <x:v>8904.0767057876837</x:v>
      </x:c>
      <x:c r="N11377" s="54">
        <x:f t="shared" si="2131"/>
        <x:v>5.6833866012414473</x:v>
      </x:c>
      <x:c r="O11377" s="55">
        <x:f t="shared" si="2132"/>
        <x:v>209552</x:v>
      </x:c>
      <x:c r="P11377" s="55">
        <x:f t="shared" si="2133"/>
        <x:v>32560</x:v>
      </x:c>
      <x:c r="Q11377" s="55">
        <x:f t="shared" si="2134"/>
        <x:v>167084.66503103619</x:v>
      </x:c>
      <x:c r="R11377" s="55">
        <x:f t="shared" si="2135"/>
        <x:v>-10092.665031036187</x:v>
      </x:c>
      <x:c r="S11377" s="1" t="str">
        <x:f t="shared" si="2136"/>
        <x:v>NO</x:v>
      </x:c>
      <x:c r="T11377" s="1">
        <x:f t="shared" si="2137"/>
        <x:v>-9.9999999999999997E+98</x:v>
      </x:c>
    </x:row>
    <x:row r="11378">
      <x:c r="A11378" s="1"/>
      <x:c r="B11378" s="1"/>
      <x:c r="C11378" s="1"/>
      <x:c r="D11378" s="1"/>
      <x:c r="E11378" s="1"/>
      <x:c r="F11378" s="1"/>
      <x:c r="G11378" s="1"/>
      <x:c r="H11378" s="1"/>
      <x:c r="I11378" s="53">
        <x:f t="shared" si="2126"/>
        <x:v>17</x:v>
      </x:c>
      <x:c r="J11378" s="53">
        <x:f t="shared" si="2127"/>
        <x:v>8</x:v>
      </x:c>
      <x:c r="K11378" s="53">
        <x:f t="shared" si="2128"/>
        <x:v>17</x:v>
      </x:c>
      <x:c r="L11378" s="53">
        <x:f t="shared" si="2129"/>
        <x:v>42</x:v>
      </x:c>
      <x:c r="M11378" s="54">
        <x:f t="shared" si="2130"/>
        <x:v>8970.6369292342242</x:v>
      </x:c>
      <x:c r="N11378" s="54">
        <x:f t="shared" si="2131"/>
        <x:v>5.7296089786348778</x:v>
      </x:c>
      <x:c r="O11378" s="55">
        <x:f t="shared" si="2132"/>
        <x:v>212252</x:v>
      </x:c>
      <x:c r="P11378" s="55">
        <x:f t="shared" si="2133"/>
        <x:v>33440</x:v>
      </x:c>
      <x:c r="Q11378" s="55">
        <x:f t="shared" si="2134"/>
        <x:v>168240.22446587196</x:v>
      </x:c>
      <x:c r="R11378" s="55">
        <x:f t="shared" si="2135"/>
        <x:v>-9428.2244658719574</x:v>
      </x:c>
      <x:c r="S11378" s="1" t="str">
        <x:f t="shared" si="2136"/>
        <x:v>NO</x:v>
      </x:c>
      <x:c r="T11378" s="1">
        <x:f t="shared" si="2137"/>
        <x:v>-9.9999999999999997E+98</x:v>
      </x:c>
    </x:row>
    <x:row r="11379">
      <x:c r="A11379" s="1"/>
      <x:c r="B11379" s="1"/>
      <x:c r="C11379" s="1"/>
      <x:c r="D11379" s="1"/>
      <x:c r="E11379" s="1"/>
      <x:c r="F11379" s="1"/>
      <x:c r="G11379" s="1"/>
      <x:c r="H11379" s="1"/>
      <x:c r="I11379" s="53">
        <x:f t="shared" si="2126"/>
        <x:v>17</x:v>
      </x:c>
      <x:c r="J11379" s="53">
        <x:f t="shared" si="2127"/>
        <x:v>8</x:v>
      </x:c>
      <x:c r="K11379" s="53">
        <x:f t="shared" si="2128"/>
        <x:v>18</x:v>
      </x:c>
      <x:c r="L11379" s="53">
        <x:f t="shared" si="2129"/>
        <x:v>43</x:v>
      </x:c>
      <x:c r="M11379" s="54">
        <x:f t="shared" si="2130"/>
        <x:v>9038.7239206928116</x:v>
      </x:c>
      <x:c r="N11379" s="54">
        <x:f t="shared" si="2131"/>
        <x:v>5.7768916115922302</x:v>
      </x:c>
      <x:c r="O11379" s="55">
        <x:f t="shared" si="2132"/>
        <x:v>214952</x:v>
      </x:c>
      <x:c r="P11379" s="55">
        <x:f t="shared" si="2133"/>
        <x:v>34320</x:v>
      </x:c>
      <x:c r="Q11379" s="55">
        <x:f t="shared" si="2134"/>
        <x:v>169422.29028980577</x:v>
      </x:c>
      <x:c r="R11379" s="55">
        <x:f t="shared" si="2135"/>
        <x:v>-8790.2902898057655</x:v>
      </x:c>
      <x:c r="S11379" s="1" t="str">
        <x:f t="shared" si="2136"/>
        <x:v>NO</x:v>
      </x:c>
      <x:c r="T11379" s="1">
        <x:f t="shared" si="2137"/>
        <x:v>-9.9999999999999997E+98</x:v>
      </x:c>
    </x:row>
    <x:row r="11380">
      <x:c r="A11380" s="1"/>
      <x:c r="B11380" s="1"/>
      <x:c r="C11380" s="1"/>
      <x:c r="D11380" s="1"/>
      <x:c r="E11380" s="1"/>
      <x:c r="F11380" s="1"/>
      <x:c r="G11380" s="1"/>
      <x:c r="H11380" s="1"/>
      <x:c r="I11380" s="53">
        <x:f t="shared" si="2126"/>
        <x:v>17</x:v>
      </x:c>
      <x:c r="J11380" s="53">
        <x:f t="shared" si="2127"/>
        <x:v>8</x:v>
      </x:c>
      <x:c r="K11380" s="53">
        <x:f t="shared" si="2128"/>
        <x:v>19</x:v>
      </x:c>
      <x:c r="L11380" s="53">
        <x:f t="shared" si="2129"/>
        <x:v>44</x:v>
      </x:c>
      <x:c r="M11380" s="54">
        <x:f t="shared" si="2130"/>
        <x:v>9108.3654493288341</x:v>
      </x:c>
      <x:c r="N11380" s="54">
        <x:f t="shared" si="2131"/>
        <x:v>5.8252537842561347</x:v>
      </x:c>
      <x:c r="O11380" s="55">
        <x:f t="shared" si="2132"/>
        <x:v>217652</x:v>
      </x:c>
      <x:c r="P11380" s="55">
        <x:f t="shared" si="2133"/>
        <x:v>35200</x:v>
      </x:c>
      <x:c r="Q11380" s="55">
        <x:f t="shared" si="2134"/>
        <x:v>170631.34460640338</x:v>
      </x:c>
      <x:c r="R11380" s="55">
        <x:f t="shared" si="2135"/>
        <x:v>-8179.3446064033778</x:v>
      </x:c>
      <x:c r="S11380" s="1" t="str">
        <x:f t="shared" si="2136"/>
        <x:v>NO</x:v>
      </x:c>
      <x:c r="T11380" s="1">
        <x:f t="shared" si="2137"/>
        <x:v>-9.9999999999999997E+98</x:v>
      </x:c>
    </x:row>
    <x:row r="11381">
      <x:c r="A11381" s="1"/>
      <x:c r="B11381" s="1"/>
      <x:c r="C11381" s="1"/>
      <x:c r="D11381" s="1"/>
      <x:c r="E11381" s="1"/>
      <x:c r="F11381" s="1"/>
      <x:c r="G11381" s="1"/>
      <x:c r="H11381" s="1"/>
      <x:c r="I11381" s="53">
        <x:f t="shared" si="2126"/>
        <x:v>17</x:v>
      </x:c>
      <x:c r="J11381" s="53">
        <x:f t="shared" si="2127"/>
        <x:v>8</x:v>
      </x:c>
      <x:c r="K11381" s="53">
        <x:f t="shared" si="2128"/>
        <x:v>20</x:v>
      </x:c>
      <x:c r="L11381" s="53">
        <x:f t="shared" si="2129"/>
        <x:v>45</x:v>
      </x:c>
      <x:c r="M11381" s="54">
        <x:f t="shared" si="2130"/>
        <x:v>9179.5897399793103</x:v>
      </x:c>
      <x:c r="N11381" s="54">
        <x:f t="shared" si="2131"/>
        <x:v>5.8747150972078543</x:v>
      </x:c>
      <x:c r="O11381" s="55">
        <x:f t="shared" si="2132"/>
        <x:v>220352</x:v>
      </x:c>
      <x:c r="P11381" s="55">
        <x:f t="shared" si="2133"/>
        <x:v>36080</x:v>
      </x:c>
      <x:c r="Q11381" s="55">
        <x:f t="shared" si="2134"/>
        <x:v>171867.87743019636</x:v>
      </x:c>
      <x:c r="R11381" s="55">
        <x:f t="shared" si="2135"/>
        <x:v>-7595.8774301963567</x:v>
      </x:c>
      <x:c r="S11381" s="1" t="str">
        <x:f t="shared" si="2136"/>
        <x:v>NO</x:v>
      </x:c>
      <x:c r="T11381" s="1">
        <x:f t="shared" si="2137"/>
        <x:v>-9.9999999999999997E+98</x:v>
      </x:c>
    </x:row>
    <x:row r="11382">
      <x:c r="A11382" s="1"/>
      <x:c r="B11382" s="1"/>
      <x:c r="C11382" s="1"/>
      <x:c r="D11382" s="1"/>
      <x:c r="E11382" s="1"/>
      <x:c r="F11382" s="1"/>
      <x:c r="G11382" s="1"/>
      <x:c r="H11382" s="1"/>
      <x:c r="I11382" s="53">
        <x:f t="shared" si="2126"/>
        <x:v>17</x:v>
      </x:c>
      <x:c r="J11382" s="53">
        <x:f t="shared" si="2127"/>
        <x:v>8</x:v>
      </x:c>
      <x:c r="K11382" s="53">
        <x:f t="shared" si="2128"/>
        <x:v>21</x:v>
      </x:c>
      <x:c r="L11382" s="53">
        <x:f t="shared" si="2129"/>
        <x:v>46</x:v>
      </x:c>
      <x:c r="M11382" s="54">
        <x:f t="shared" si="2130"/>
        <x:v>9252.4254802057549</x:v>
      </x:c>
      <x:c r="N11382" s="54">
        <x:f t="shared" si="2131"/>
        <x:v>5.9252954723651072</x:v>
      </x:c>
      <x:c r="O11382" s="55">
        <x:f t="shared" si="2132"/>
        <x:v>223052</x:v>
      </x:c>
      <x:c r="P11382" s="55">
        <x:f t="shared" si="2133"/>
        <x:v>36960</x:v>
      </x:c>
      <x:c r="Q11382" s="55">
        <x:f t="shared" si="2134"/>
        <x:v>173132.3868091277</x:v>
      </x:c>
      <x:c r="R11382" s="55">
        <x:f t="shared" si="2135"/>
        <x:v>-7040.3868091276963</x:v>
      </x:c>
      <x:c r="S11382" s="1" t="str">
        <x:f t="shared" si="2136"/>
        <x:v>NO</x:v>
      </x:c>
      <x:c r="T11382" s="1">
        <x:f t="shared" si="2137"/>
        <x:v>-9.9999999999999997E+98</x:v>
      </x:c>
    </x:row>
    <x:row r="11383">
      <x:c r="A11383" s="1"/>
      <x:c r="B11383" s="1"/>
      <x:c r="C11383" s="1"/>
      <x:c r="D11383" s="1"/>
      <x:c r="E11383" s="1"/>
      <x:c r="F11383" s="1"/>
      <x:c r="G11383" s="1"/>
      <x:c r="H11383" s="1"/>
      <x:c r="I11383" s="53">
        <x:f t="shared" si="2126"/>
        <x:v>17</x:v>
      </x:c>
      <x:c r="J11383" s="53">
        <x:f t="shared" si="2127"/>
        <x:v>8</x:v>
      </x:c>
      <x:c r="K11383" s="53">
        <x:f t="shared" si="2128"/>
        <x:v>22</x:v>
      </x:c>
      <x:c r="L11383" s="53">
        <x:f t="shared" si="2129"/>
        <x:v>47</x:v>
      </x:c>
      <x:c r="M11383" s="54">
        <x:f t="shared" si="2130"/>
        <x:v>9326.9018274521495</x:v>
      </x:c>
      <x:c r="N11383" s="54">
        <x:f t="shared" si="2131"/>
        <x:v>5.9770151579528816</x:v>
      </x:c>
      <x:c r="O11383" s="55">
        <x:f t="shared" si="2132"/>
        <x:v>225752</x:v>
      </x:c>
      <x:c r="P11383" s="55">
        <x:f t="shared" si="2133"/>
        <x:v>37840</x:v>
      </x:c>
      <x:c r="Q11383" s="55">
        <x:f t="shared" si="2134"/>
        <x:v>174425.37894882204</x:v>
      </x:c>
      <x:c r="R11383" s="55">
        <x:f t="shared" si="2135"/>
        <x:v>-6513.3789488220355</x:v>
      </x:c>
      <x:c r="S11383" s="1" t="str">
        <x:f t="shared" si="2136"/>
        <x:v>NO</x:v>
      </x:c>
      <x:c r="T11383" s="1">
        <x:f t="shared" si="2137"/>
        <x:v>-9.9999999999999997E+98</x:v>
      </x:c>
    </x:row>
    <x:row r="11384">
      <x:c r="A11384" s="1"/>
      <x:c r="B11384" s="1"/>
      <x:c r="C11384" s="1"/>
      <x:c r="D11384" s="1"/>
      <x:c r="E11384" s="1"/>
      <x:c r="F11384" s="1"/>
      <x:c r="G11384" s="1"/>
      <x:c r="H11384" s="1"/>
      <x:c r="I11384" s="53">
        <x:f t="shared" si="2126"/>
        <x:v>17</x:v>
      </x:c>
      <x:c r="J11384" s="53">
        <x:f t="shared" si="2127"/>
        <x:v>8</x:v>
      </x:c>
      <x:c r="K11384" s="53">
        <x:f t="shared" si="2128"/>
        <x:v>23</x:v>
      </x:c>
      <x:c r="L11384" s="53">
        <x:f t="shared" si="2129"/>
        <x:v>48</x:v>
      </x:c>
      <x:c r="M11384" s="54">
        <x:f t="shared" si="2130"/>
        <x:v>9403.0484163095862</x:v>
      </x:c>
      <x:c r="N11384" s="54">
        <x:f t="shared" si="2131"/>
        <x:v>6.0298947335483239</x:v>
      </x:c>
      <x:c r="O11384" s="55">
        <x:f t="shared" si="2132"/>
        <x:v>228452</x:v>
      </x:c>
      <x:c r="P11384" s="55">
        <x:f t="shared" si="2133"/>
        <x:v>38720</x:v>
      </x:c>
      <x:c r="Q11384" s="55">
        <x:f t="shared" si="2134"/>
        <x:v>175747.3683387081</x:v>
      </x:c>
      <x:c r="R11384" s="55">
        <x:f t="shared" si="2135"/>
        <x:v>-6015.3683387080964</x:v>
      </x:c>
      <x:c r="S11384" s="1" t="str">
        <x:f t="shared" si="2136"/>
        <x:v>NO</x:v>
      </x:c>
      <x:c r="T11384" s="1">
        <x:f t="shared" si="2137"/>
        <x:v>-9.9999999999999997E+98</x:v>
      </x:c>
    </x:row>
    <x:row r="11385">
      <x:c r="A11385" s="1"/>
      <x:c r="B11385" s="1"/>
      <x:c r="C11385" s="1"/>
      <x:c r="D11385" s="1"/>
      <x:c r="E11385" s="1"/>
      <x:c r="F11385" s="1"/>
      <x:c r="G11385" s="1"/>
      <x:c r="H11385" s="1"/>
      <x:c r="I11385" s="53">
        <x:f t="shared" si="2126"/>
        <x:v>17</x:v>
      </x:c>
      <x:c r="J11385" s="53">
        <x:f t="shared" si="2127"/>
        <x:v>8</x:v>
      </x:c>
      <x:c r="K11385" s="53">
        <x:f t="shared" si="2128"/>
        <x:v>24</x:v>
      </x:c>
      <x:c r="L11385" s="53">
        <x:f t="shared" si="2129"/>
        <x:v>49</x:v>
      </x:c>
      <x:c r="M11385" s="54">
        <x:f t="shared" si="2130"/>
        <x:v>9480.8953658890823</x:v>
      </x:c>
      <x:c r="N11385" s="54">
        <x:f t="shared" si="2131"/>
        <x:v>6.0839551152007516</x:v>
      </x:c>
      <x:c r="O11385" s="55">
        <x:f t="shared" si="2132"/>
        <x:v>231152</x:v>
      </x:c>
      <x:c r="P11385" s="55">
        <x:f t="shared" si="2133"/>
        <x:v>39600</x:v>
      </x:c>
      <x:c r="Q11385" s="55">
        <x:f t="shared" si="2134"/>
        <x:v>177098.87788001879</x:v>
      </x:c>
      <x:c r="R11385" s="55">
        <x:f t="shared" si="2135"/>
        <x:v>-5546.8778800187865</x:v>
      </x:c>
      <x:c r="S11385" s="1" t="str">
        <x:f t="shared" si="2136"/>
        <x:v>NO</x:v>
      </x:c>
      <x:c r="T11385" s="1">
        <x:f t="shared" si="2137"/>
        <x:v>-9.9999999999999997E+98</x:v>
      </x:c>
    </x:row>
    <x:row r="11386">
      <x:c r="A11386" s="1"/>
      <x:c r="B11386" s="1"/>
      <x:c r="C11386" s="1"/>
      <x:c r="D11386" s="1"/>
      <x:c r="E11386" s="1"/>
      <x:c r="F11386" s="1"/>
      <x:c r="G11386" s="1"/>
      <x:c r="H11386" s="1"/>
      <x:c r="I11386" s="53">
        <x:f t="shared" si="2126"/>
        <x:v>17</x:v>
      </x:c>
      <x:c r="J11386" s="53">
        <x:f t="shared" si="2127"/>
        <x:v>8</x:v>
      </x:c>
      <x:c r="K11386" s="53">
        <x:f t="shared" si="2128"/>
        <x:v>25</x:v>
      </x:c>
      <x:c r="L11386" s="53">
        <x:f t="shared" si="2129"/>
        <x:v>50</x:v>
      </x:c>
      <x:c r="M11386" s="54">
        <x:f t="shared" si="2130"/>
        <x:v>9560.4732873041794</x:v>
      </x:c>
      <x:c r="N11386" s="54">
        <x:f t="shared" si="2131"/>
        <x:v>6.1392175606279027</x:v>
      </x:c>
      <x:c r="O11386" s="55">
        <x:f t="shared" si="2132"/>
        <x:v>233852</x:v>
      </x:c>
      <x:c r="P11386" s="55">
        <x:f t="shared" si="2133"/>
        <x:v>40480</x:v>
      </x:c>
      <x:c r="Q11386" s="55">
        <x:f t="shared" si="2134"/>
        <x:v>178480.43901569754</x:v>
      </x:c>
      <x:c r="R11386" s="55">
        <x:f t="shared" si="2135"/>
        <x:v>-5108.4390156975423</x:v>
      </x:c>
      <x:c r="S11386" s="1" t="str">
        <x:f t="shared" si="2136"/>
        <x:v>NO</x:v>
      </x:c>
      <x:c r="T11386" s="1">
        <x:f t="shared" si="2137"/>
        <x:v>-9.9999999999999997E+98</x:v>
      </x:c>
    </x:row>
    <x:row r="11387">
      <x:c r="A11387" s="1"/>
      <x:c r="B11387" s="1"/>
      <x:c r="C11387" s="1"/>
      <x:c r="D11387" s="1"/>
      <x:c r="E11387" s="1"/>
      <x:c r="F11387" s="1"/>
      <x:c r="G11387" s="1"/>
      <x:c r="H11387" s="1"/>
      <x:c r="I11387" s="53">
        <x:f t="shared" si="2126"/>
        <x:v>17</x:v>
      </x:c>
      <x:c r="J11387" s="53">
        <x:f t="shared" si="2127"/>
        <x:v>8</x:v>
      </x:c>
      <x:c r="K11387" s="53">
        <x:f t="shared" si="2128"/>
        <x:v>26</x:v>
      </x:c>
      <x:c r="L11387" s="53">
        <x:f t="shared" si="2129"/>
        <x:v>51</x:v>
      </x:c>
      <x:c r="M11387" s="54">
        <x:f t="shared" si="2130"/>
        <x:v>9641.813291264898</x:v>
      </x:c>
      <x:c r="N11387" s="54">
        <x:f t="shared" si="2131"/>
        <x:v>6.1957036744895122</x:v>
      </x:c>
      <x:c r="O11387" s="55">
        <x:f t="shared" si="2132"/>
        <x:v>236552</x:v>
      </x:c>
      <x:c r="P11387" s="55">
        <x:f t="shared" si="2133"/>
        <x:v>41360</x:v>
      </x:c>
      <x:c r="Q11387" s="55">
        <x:f t="shared" si="2134"/>
        <x:v>179892.59186223781</x:v>
      </x:c>
      <x:c r="R11387" s="55">
        <x:f t="shared" si="2135"/>
        <x:v>-4700.5918622378085</x:v>
      </x:c>
      <x:c r="S11387" s="1" t="str">
        <x:f t="shared" si="2136"/>
        <x:v>NO</x:v>
      </x:c>
      <x:c r="T11387" s="1">
        <x:f t="shared" si="2137"/>
        <x:v>-9.9999999999999997E+98</x:v>
      </x:c>
    </x:row>
    <x:row r="11388">
      <x:c r="A11388" s="1"/>
      <x:c r="B11388" s="1"/>
      <x:c r="C11388" s="1"/>
      <x:c r="D11388" s="1"/>
      <x:c r="E11388" s="1"/>
      <x:c r="F11388" s="1"/>
      <x:c r="G11388" s="1"/>
      <x:c r="H11388" s="1"/>
      <x:c r="I11388" s="53">
        <x:f t="shared" si="2126"/>
        <x:v>17</x:v>
      </x:c>
      <x:c r="J11388" s="53">
        <x:f t="shared" si="2127"/>
        <x:v>8</x:v>
      </x:c>
      <x:c r="K11388" s="53">
        <x:f t="shared" si="2128"/>
        <x:v>27</x:v>
      </x:c>
      <x:c r="L11388" s="53">
        <x:f t="shared" si="2129"/>
        <x:v>52</x:v>
      </x:c>
      <x:c r="M11388" s="54">
        <x:f t="shared" si="2130"/>
        <x:v>9724.9469957846541</x:v>
      </x:c>
      <x:c r="N11388" s="54">
        <x:f t="shared" si="2131"/>
        <x:v>6.2534354137393429</x:v>
      </x:c>
      <x:c r="O11388" s="55">
        <x:f t="shared" si="2132"/>
        <x:v>239252</x:v>
      </x:c>
      <x:c r="P11388" s="55">
        <x:f t="shared" si="2133"/>
        <x:v>42240</x:v>
      </x:c>
      <x:c r="Q11388" s="55">
        <x:f t="shared" si="2134"/>
        <x:v>181335.88534348356</x:v>
      </x:c>
      <x:c r="R11388" s="55">
        <x:f t="shared" si="2135"/>
        <x:v>-4323.8853434835619</x:v>
      </x:c>
      <x:c r="S11388" s="1" t="str">
        <x:f t="shared" si="2136"/>
        <x:v>NO</x:v>
      </x:c>
      <x:c r="T11388" s="1">
        <x:f t="shared" si="2137"/>
        <x:v>-9.9999999999999997E+98</x:v>
      </x:c>
    </x:row>
    <x:row r="11389">
      <x:c r="A11389" s="1"/>
      <x:c r="B11389" s="1"/>
      <x:c r="C11389" s="1"/>
      <x:c r="D11389" s="1"/>
      <x:c r="E11389" s="1"/>
      <x:c r="F11389" s="1"/>
      <x:c r="G11389" s="1"/>
      <x:c r="H11389" s="1"/>
      <x:c r="I11389" s="53">
        <x:f t="shared" si="2126"/>
        <x:v>17</x:v>
      </x:c>
      <x:c r="J11389" s="53">
        <x:f t="shared" si="2127"/>
        <x:v>8</x:v>
      </x:c>
      <x:c r="K11389" s="53">
        <x:f t="shared" si="2128"/>
        <x:v>28</x:v>
      </x:c>
      <x:c r="L11389" s="53">
        <x:f t="shared" si="2129"/>
        <x:v>53</x:v>
      </x:c>
      <x:c r="M11389" s="54">
        <x:f t="shared" si="2130"/>
        <x:v>9809.9065340018078</x:v>
      </x:c>
      <x:c r="N11389" s="54">
        <x:f t="shared" si="2131"/>
        <x:v>6.3124350930568109</x:v>
      </x:c>
      <x:c r="O11389" s="55">
        <x:f t="shared" si="2132"/>
        <x:v>241952</x:v>
      </x:c>
      <x:c r="P11389" s="55">
        <x:f t="shared" si="2133"/>
        <x:v>43120</x:v>
      </x:c>
      <x:c r="Q11389" s="55">
        <x:f t="shared" si="2134"/>
        <x:v>182810.87732642028</x:v>
      </x:c>
      <x:c r="R11389" s="55">
        <x:f t="shared" si="2135"/>
        <x:v>-3978.8773264202755</x:v>
      </x:c>
      <x:c r="S11389" s="1" t="str">
        <x:f t="shared" si="2136"/>
        <x:v>NO</x:v>
      </x:c>
      <x:c r="T11389" s="1">
        <x:f t="shared" si="2137"/>
        <x:v>-9.9999999999999997E+98</x:v>
      </x:c>
    </x:row>
    <x:row r="11390">
      <x:c r="A11390" s="1"/>
      <x:c r="B11390" s="1"/>
      <x:c r="C11390" s="1"/>
      <x:c r="D11390" s="1"/>
      <x:c r="E11390" s="1"/>
      <x:c r="F11390" s="1"/>
      <x:c r="G11390" s="1"/>
      <x:c r="H11390" s="1"/>
      <x:c r="I11390" s="53">
        <x:f t="shared" si="2126"/>
        <x:v>17</x:v>
      </x:c>
      <x:c r="J11390" s="53">
        <x:f t="shared" si="2127"/>
        <x:v>8</x:v>
      </x:c>
      <x:c r="K11390" s="53">
        <x:f t="shared" si="2128"/>
        <x:v>29</x:v>
      </x:c>
      <x:c r="L11390" s="53">
        <x:f t="shared" si="2129"/>
        <x:v>54</x:v>
      </x:c>
      <x:c r="M11390" s="54">
        <x:f t="shared" si="2130"/>
        <x:v>9896.7245621174625</x:v>
      </x:c>
      <x:c r="N11390" s="54">
        <x:f t="shared" si="2131"/>
        <x:v>6.3727253903593493</x:v>
      </x:c>
      <x:c r="O11390" s="55">
        <x:f t="shared" si="2132"/>
        <x:v>244652</x:v>
      </x:c>
      <x:c r="P11390" s="55">
        <x:f t="shared" si="2133"/>
        <x:v>44000</x:v>
      </x:c>
      <x:c r="Q11390" s="55">
        <x:f t="shared" si="2134"/>
        <x:v>184318.13475898371</x:v>
      </x:c>
      <x:c r="R11390" s="55">
        <x:f t="shared" si="2135"/>
        <x:v>-3666.1347589837096</x:v>
      </x:c>
      <x:c r="S11390" s="1" t="str">
        <x:f t="shared" si="2136"/>
        <x:v>NO</x:v>
      </x:c>
      <x:c r="T11390" s="1">
        <x:f t="shared" si="2137"/>
        <x:v>-9.9999999999999997E+98</x:v>
      </x:c>
    </x:row>
    <x:row r="11391">
      <x:c r="A11391" s="1"/>
      <x:c r="B11391" s="1"/>
      <x:c r="C11391" s="1"/>
      <x:c r="D11391" s="1"/>
      <x:c r="E11391" s="1"/>
      <x:c r="F11391" s="1"/>
      <x:c r="G11391" s="1"/>
      <x:c r="H11391" s="1"/>
      <x:c r="I11391" s="53">
        <x:f t="shared" si="2126"/>
        <x:v>17</x:v>
      </x:c>
      <x:c r="J11391" s="53">
        <x:f t="shared" si="2127"/>
        <x:v>8</x:v>
      </x:c>
      <x:c r="K11391" s="53">
        <x:f t="shared" si="2128"/>
        <x:v>30</x:v>
      </x:c>
      <x:c r="L11391" s="53">
        <x:f t="shared" si="2129"/>
        <x:v>55</x:v>
      </x:c>
      <x:c r="M11391" s="54">
        <x:f t="shared" si="2130"/>
        <x:v>9985.4342674512318</x:v>
      </x:c>
      <x:c r="N11391" s="54">
        <x:f t="shared" si="2131"/>
        <x:v>6.4343293523966887</x:v>
      </x:c>
      <x:c r="O11391" s="55">
        <x:f t="shared" si="2132"/>
        <x:v>247352</x:v>
      </x:c>
      <x:c r="P11391" s="55">
        <x:f t="shared" si="2133"/>
        <x:v>44880</x:v>
      </x:c>
      <x:c r="Q11391" s="55">
        <x:f t="shared" si="2134"/>
        <x:v>185858.2338099172</x:v>
      </x:c>
      <x:c r="R11391" s="55">
        <x:f t="shared" si="2135"/>
        <x:v>-3386.2338099172048</x:v>
      </x:c>
      <x:c r="S11391" s="1" t="str">
        <x:f t="shared" si="2136"/>
        <x:v>NO</x:v>
      </x:c>
      <x:c r="T11391" s="1">
        <x:f t="shared" si="2137"/>
        <x:v>-9.9999999999999997E+98</x:v>
      </x:c>
    </x:row>
    <x:row r="11392">
      <x:c r="A11392" s="1"/>
      <x:c r="B11392" s="1"/>
      <x:c r="C11392" s="1"/>
      <x:c r="D11392" s="1"/>
      <x:c r="E11392" s="1"/>
      <x:c r="F11392" s="1"/>
      <x:c r="G11392" s="1"/>
      <x:c r="H11392" s="1"/>
      <x:c r="I11392" s="53">
        <x:f t="shared" si="2126"/>
        <x:v>17</x:v>
      </x:c>
      <x:c r="J11392" s="53">
        <x:f t="shared" si="2127"/>
        <x:v>9</x:v>
      </x:c>
      <x:c r="K11392" s="53">
        <x:f t="shared" si="2128"/>
        <x:v>0</x:v>
      </x:c>
      <x:c r="L11392" s="53">
        <x:f t="shared" si="2129"/>
        <x:v>26</x:v>
      </x:c>
      <x:c r="M11392" s="54">
        <x:f t="shared" si="2130"/>
        <x:v>8070.5325379250726</x:v>
      </x:c>
      <x:c r="N11392" s="54">
        <x:f t="shared" si="2131"/>
        <x:v>5.1045364846701897</x:v>
      </x:c>
      <x:c r="O11392" s="55">
        <x:f t="shared" si="2132"/>
        <x:v>168446</x:v>
      </x:c>
      <x:c r="P11392" s="55">
        <x:f t="shared" si="2133"/>
        <x:v>18920</x:v>
      </x:c>
      <x:c r="Q11392" s="55">
        <x:f t="shared" si="2134"/>
        <x:v>152613.41211675474</x:v>
      </x:c>
      <x:c r="R11392" s="55">
        <x:f t="shared" si="2135"/>
        <x:v>-23087.412116754742</x:v>
      </x:c>
      <x:c r="S11392" s="1" t="str">
        <x:f t="shared" si="2136"/>
        <x:v>NO</x:v>
      </x:c>
      <x:c r="T11392" s="1">
        <x:f t="shared" si="2137"/>
        <x:v>-9.9999999999999997E+98</x:v>
      </x:c>
    </x:row>
    <x:row r="11393">
      <x:c r="A11393" s="1"/>
      <x:c r="B11393" s="1"/>
      <x:c r="C11393" s="1"/>
      <x:c r="D11393" s="1"/>
      <x:c r="E11393" s="1"/>
      <x:c r="F11393" s="1"/>
      <x:c r="G11393" s="1"/>
      <x:c r="H11393" s="1"/>
      <x:c r="I11393" s="53">
        <x:f t="shared" si="2126"/>
        <x:v>17</x:v>
      </x:c>
      <x:c r="J11393" s="53">
        <x:f t="shared" si="2127"/>
        <x:v>9</x:v>
      </x:c>
      <x:c r="K11393" s="53">
        <x:f t="shared" si="2128"/>
        <x:v>1</x:v>
      </x:c>
      <x:c r="L11393" s="53">
        <x:f t="shared" si="2129"/>
        <x:v>27</x:v>
      </x:c>
      <x:c r="M11393" s="54">
        <x:f t="shared" si="2130"/>
        <x:v>8116.0950379250726</x:v>
      </x:c>
      <x:c r="N11393" s="54">
        <x:f t="shared" si="2131"/>
        <x:v>5.1361771096701894</x:v>
      </x:c>
      <x:c r="O11393" s="55">
        <x:f t="shared" si="2132"/>
        <x:v>171146</x:v>
      </x:c>
      <x:c r="P11393" s="55">
        <x:f t="shared" si="2133"/>
        <x:v>19800</x:v>
      </x:c>
      <x:c r="Q11393" s="55">
        <x:f t="shared" si="2134"/>
        <x:v>153404.42774175474</x:v>
      </x:c>
      <x:c r="R11393" s="55">
        <x:f t="shared" si="2135"/>
        <x:v>-22058.427741754742</x:v>
      </x:c>
      <x:c r="S11393" s="1" t="str">
        <x:f t="shared" si="2136"/>
        <x:v>NO</x:v>
      </x:c>
      <x:c r="T11393" s="1">
        <x:f t="shared" si="2137"/>
        <x:v>-9.9999999999999997E+98</x:v>
      </x:c>
    </x:row>
    <x:row r="11394">
      <x:c r="A11394" s="1"/>
      <x:c r="B11394" s="1"/>
      <x:c r="C11394" s="1"/>
      <x:c r="D11394" s="1"/>
      <x:c r="E11394" s="1"/>
      <x:c r="F11394" s="1"/>
      <x:c r="G11394" s="1"/>
      <x:c r="H11394" s="1"/>
      <x:c r="I11394" s="53">
        <x:f t="shared" si="2126"/>
        <x:v>17</x:v>
      </x:c>
      <x:c r="J11394" s="53">
        <x:f t="shared" si="2127"/>
        <x:v>9</x:v>
      </x:c>
      <x:c r="K11394" s="53">
        <x:f t="shared" si="2128"/>
        <x:v>2</x:v>
      </x:c>
      <x:c r="L11394" s="53">
        <x:f t="shared" si="2129"/>
        <x:v>28</x:v>
      </x:c>
      <x:c r="M11394" s="54">
        <x:f t="shared" si="2130"/>
        <x:v>8162.7966004250729</x:v>
      </x:c>
      <x:c r="N11394" s="54">
        <x:f t="shared" si="2131"/>
        <x:v>5.1686087502951894</x:v>
      </x:c>
      <x:c r="O11394" s="55">
        <x:f t="shared" si="2132"/>
        <x:v>173846</x:v>
      </x:c>
      <x:c r="P11394" s="55">
        <x:f t="shared" si="2133"/>
        <x:v>20680</x:v>
      </x:c>
      <x:c r="Q11394" s="55">
        <x:f t="shared" si="2134"/>
        <x:v>154215.21875737974</x:v>
      </x:c>
      <x:c r="R11394" s="55">
        <x:f t="shared" si="2135"/>
        <x:v>-21049.218757379742</x:v>
      </x:c>
      <x:c r="S11394" s="1" t="str">
        <x:f t="shared" si="2136"/>
        <x:v>NO</x:v>
      </x:c>
      <x:c r="T11394" s="1">
        <x:f t="shared" si="2137"/>
        <x:v>-9.9999999999999997E+98</x:v>
      </x:c>
    </x:row>
    <x:row r="11395">
      <x:c r="A11395" s="1"/>
      <x:c r="B11395" s="1"/>
      <x:c r="C11395" s="1"/>
      <x:c r="D11395" s="1"/>
      <x:c r="E11395" s="1"/>
      <x:c r="F11395" s="1"/>
      <x:c r="G11395" s="1"/>
      <x:c r="H11395" s="1"/>
      <x:c r="I11395" s="53">
        <x:f t="shared" si="2126"/>
        <x:v>17</x:v>
      </x:c>
      <x:c r="J11395" s="53">
        <x:f t="shared" si="2127"/>
        <x:v>9</x:v>
      </x:c>
      <x:c r="K11395" s="53">
        <x:f t="shared" si="2128"/>
        <x:v>3</x:v>
      </x:c>
      <x:c r="L11395" s="53">
        <x:f t="shared" si="2129"/>
        <x:v>29</x:v>
      </x:c>
      <x:c r="M11395" s="54">
        <x:f t="shared" si="2130"/>
        <x:v>8210.658582846947</x:v>
      </x:c>
      <x:c r="N11395" s="54">
        <x:f t="shared" si="2131"/>
        <x:v>5.2018462380881578</x:v>
      </x:c>
      <x:c r="O11395" s="55">
        <x:f t="shared" si="2132"/>
        <x:v>176546</x:v>
      </x:c>
      <x:c r="P11395" s="55">
        <x:f t="shared" si="2133"/>
        <x:v>21560</x:v>
      </x:c>
      <x:c r="Q11395" s="55">
        <x:f t="shared" si="2134"/>
        <x:v>155046.15595220393</x:v>
      </x:c>
      <x:c r="R11395" s="55">
        <x:f t="shared" si="2135"/>
        <x:v>-20060.155952203932</x:v>
      </x:c>
      <x:c r="S11395" s="1" t="str">
        <x:f t="shared" si="2136"/>
        <x:v>NO</x:v>
      </x:c>
      <x:c r="T11395" s="1">
        <x:f t="shared" si="2137"/>
        <x:v>-9.9999999999999997E+98</x:v>
      </x:c>
    </x:row>
    <x:row r="11396">
      <x:c r="A11396" s="1"/>
      <x:c r="B11396" s="1"/>
      <x:c r="C11396" s="1"/>
      <x:c r="D11396" s="1"/>
      <x:c r="E11396" s="1"/>
      <x:c r="F11396" s="1"/>
      <x:c r="G11396" s="1"/>
      <x:c r="H11396" s="1"/>
      <x:c r="I11396" s="53">
        <x:f t="shared" si="2126"/>
        <x:v>17</x:v>
      </x:c>
      <x:c r="J11396" s="53">
        <x:f t="shared" si="2127"/>
        <x:v>9</x:v>
      </x:c>
      <x:c r="K11396" s="53">
        <x:f t="shared" si="2128"/>
        <x:v>4</x:v>
      </x:c>
      <x:c r="L11396" s="53">
        <x:f t="shared" si="2129"/>
        <x:v>30</x:v>
      </x:c>
      <x:c r="M11396" s="54">
        <x:f t="shared" si="2130"/>
        <x:v>8259.7026985696029</x:v>
      </x:c>
      <x:c r="N11396" s="54">
        <x:f t="shared" si="2131"/>
        <x:v>5.2359046517844465</x:v>
      </x:c>
      <x:c r="O11396" s="55">
        <x:f t="shared" si="2132"/>
        <x:v>179246</x:v>
      </x:c>
      <x:c r="P11396" s="55">
        <x:f t="shared" si="2133"/>
        <x:v>22440</x:v>
      </x:c>
      <x:c r="Q11396" s="55">
        <x:f t="shared" si="2134"/>
        <x:v>155897.61629461116</x:v>
      </x:c>
      <x:c r="R11396" s="55">
        <x:f t="shared" si="2135"/>
        <x:v>-19091.616294611158</x:v>
      </x:c>
      <x:c r="S11396" s="1" t="str">
        <x:f t="shared" si="2136"/>
        <x:v>NO</x:v>
      </x:c>
      <x:c r="T11396" s="1">
        <x:f t="shared" si="2137"/>
        <x:v>-9.9999999999999997E+98</x:v>
      </x:c>
    </x:row>
    <x:row r="11397">
      <x:c r="A11397" s="1"/>
      <x:c r="B11397" s="1"/>
      <x:c r="C11397" s="1"/>
      <x:c r="D11397" s="1"/>
      <x:c r="E11397" s="1"/>
      <x:c r="F11397" s="1"/>
      <x:c r="G11397" s="1"/>
      <x:c r="H11397" s="1"/>
      <x:c r="I11397" s="53">
        <x:f t="shared" si="2126"/>
        <x:v>17</x:v>
      </x:c>
      <x:c r="J11397" s="53">
        <x:f t="shared" si="2127"/>
        <x:v>9</x:v>
      </x:c>
      <x:c r="K11397" s="53">
        <x:f t="shared" si="2128"/>
        <x:v>5</x:v>
      </x:c>
      <x:c r="L11397" s="53">
        <x:f t="shared" si="2129"/>
        <x:v>31</x:v>
      </x:c>
      <x:c r="M11397" s="54">
        <x:f t="shared" si="2130"/>
        <x:v>8309.9510224908081</x:v>
      </x:c>
      <x:c r="N11397" s="54">
        <x:f t="shared" si="2131"/>
        <x:v>5.2707993211741719</x:v>
      </x:c>
      <x:c r="O11397" s="55">
        <x:f t="shared" si="2132"/>
        <x:v>181946</x:v>
      </x:c>
      <x:c r="P11397" s="55">
        <x:f t="shared" si="2133"/>
        <x:v>23320</x:v>
      </x:c>
      <x:c r="Q11397" s="55">
        <x:f t="shared" si="2134"/>
        <x:v>156769.98302935431</x:v>
      </x:c>
      <x:c r="R11397" s="55">
        <x:f t="shared" si="2135"/>
        <x:v>-18143.983029354305</x:v>
      </x:c>
      <x:c r="S11397" s="1" t="str">
        <x:f t="shared" si="2136"/>
        <x:v>NO</x:v>
      </x:c>
      <x:c r="T11397" s="1">
        <x:f t="shared" si="2137"/>
        <x:v>-9.9999999999999997E+98</x:v>
      </x:c>
    </x:row>
    <x:row r="11398">
      <x:c r="A11398" s="1"/>
      <x:c r="B11398" s="1"/>
      <x:c r="C11398" s="1"/>
      <x:c r="D11398" s="1"/>
      <x:c r="E11398" s="1"/>
      <x:c r="F11398" s="1"/>
      <x:c r="G11398" s="1"/>
      <x:c r="H11398" s="1"/>
      <x:c r="I11398" s="53">
        <x:f t="shared" si="2126"/>
        <x:v>17</x:v>
      </x:c>
      <x:c r="J11398" s="53">
        <x:f t="shared" si="2127"/>
        <x:v>9</x:v>
      </x:c>
      <x:c r="K11398" s="53">
        <x:f t="shared" si="2128"/>
        <x:v>6</x:v>
      </x:c>
      <x:c r="L11398" s="53">
        <x:f t="shared" si="2129"/>
        <x:v>32</x:v>
      </x:c>
      <x:c r="M11398" s="54">
        <x:f t="shared" si="2130"/>
        <x:v>8361.4259966724403</x:v>
      </x:c>
      <x:c r="N11398" s="54">
        <x:f t="shared" si="2131"/>
        <x:v>5.306545831022528</x:v>
      </x:c>
      <x:c r="O11398" s="55">
        <x:f t="shared" si="2132"/>
        <x:v>184646</x:v>
      </x:c>
      <x:c r="P11398" s="55">
        <x:f t="shared" si="2133"/>
        <x:v>24200</x:v>
      </x:c>
      <x:c r="Q11398" s="55">
        <x:f t="shared" si="2134"/>
        <x:v>157663.6457755632</x:v>
      </x:c>
      <x:c r="R11398" s="55">
        <x:f t="shared" si="2135"/>
        <x:v>-17217.6457755632</x:v>
      </x:c>
      <x:c r="S11398" s="1" t="str">
        <x:f t="shared" si="2136"/>
        <x:v>NO</x:v>
      </x:c>
      <x:c r="T11398" s="1">
        <x:f t="shared" si="2137"/>
        <x:v>-9.9999999999999997E+98</x:v>
      </x:c>
    </x:row>
    <x:row r="11399">
      <x:c r="A11399" s="1"/>
      <x:c r="B11399" s="1"/>
      <x:c r="C11399" s="1"/>
      <x:c r="D11399" s="1"/>
      <x:c r="E11399" s="1"/>
      <x:c r="F11399" s="1"/>
      <x:c r="G11399" s="1"/>
      <x:c r="H11399" s="1"/>
      <x:c r="I11399" s="53">
        <x:f t="shared" si="2126"/>
        <x:v>17</x:v>
      </x:c>
      <x:c r="J11399" s="53">
        <x:f t="shared" si="2127"/>
        <x:v>9</x:v>
      </x:c>
      <x:c r="K11399" s="53">
        <x:f t="shared" si="2128"/>
        <x:v>7</x:v>
      </x:c>
      <x:c r="L11399" s="53">
        <x:f t="shared" si="2129"/>
        <x:v>33</x:v>
      </x:c>
      <x:c r="M11399" s="54">
        <x:f t="shared" si="2130"/>
        <x:v>8414.1504360704002</x:v>
      </x:c>
      <x:c r="N11399" s="54">
        <x:f t="shared" si="2131"/>
        <x:v>5.3431600250488893</x:v>
      </x:c>
      <x:c r="O11399" s="55">
        <x:f t="shared" si="2132"/>
        <x:v>187346</x:v>
      </x:c>
      <x:c r="P11399" s="55">
        <x:f t="shared" si="2133"/>
        <x:v>25080</x:v>
      </x:c>
      <x:c r="Q11399" s="55">
        <x:f t="shared" si="2134"/>
        <x:v>158579.00062622223</x:v>
      </x:c>
      <x:c r="R11399" s="55">
        <x:f t="shared" si="2135"/>
        <x:v>-16313.00062622223</x:v>
      </x:c>
      <x:c r="S11399" s="1" t="str">
        <x:f t="shared" si="2136"/>
        <x:v>NO</x:v>
      </x:c>
      <x:c r="T11399" s="1">
        <x:f t="shared" si="2137"/>
        <x:v>-9.9999999999999997E+98</x:v>
      </x:c>
    </x:row>
    <x:row r="11400">
      <x:c r="A11400" s="1"/>
      <x:c r="B11400" s="1"/>
      <x:c r="C11400" s="1"/>
      <x:c r="D11400" s="1"/>
      <x:c r="E11400" s="1"/>
      <x:c r="F11400" s="1"/>
      <x:c r="G11400" s="1"/>
      <x:c r="H11400" s="1"/>
      <x:c r="I11400" s="53">
        <x:f t="shared" si="2126"/>
        <x:v>17</x:v>
      </x:c>
      <x:c r="J11400" s="53">
        <x:f t="shared" si="2127"/>
        <x:v>9</x:v>
      </x:c>
      <x:c r="K11400" s="53">
        <x:f t="shared" si="2128"/>
        <x:v>8</x:v>
      </x:c>
      <x:c r="L11400" s="53">
        <x:f t="shared" si="2129"/>
        <x:v>34</x:v>
      </x:c>
      <x:c r="M11400" s="54">
        <x:f t="shared" si="2130"/>
        <x:v>8468.1475343503807</x:v>
      </x:c>
      <x:c r="N11400" s="54">
        <x:f t="shared" si="2131"/>
        <x:v>5.3806580099655426</x:v>
      </x:c>
      <x:c r="O11400" s="55">
        <x:f t="shared" si="2132"/>
        <x:v>190046</x:v>
      </x:c>
      <x:c r="P11400" s="55">
        <x:f t="shared" si="2133"/>
        <x:v>25960</x:v>
      </x:c>
      <x:c r="Q11400" s="55">
        <x:f t="shared" si="2134"/>
        <x:v>159516.45024913855</x:v>
      </x:c>
      <x:c r="R11400" s="55">
        <x:f t="shared" si="2135"/>
        <x:v>-15430.45024913855</x:v>
      </x:c>
      <x:c r="S11400" s="1" t="str">
        <x:f t="shared" si="2136"/>
        <x:v>NO</x:v>
      </x:c>
      <x:c r="T11400" s="1">
        <x:f t="shared" si="2137"/>
        <x:v>-9.9999999999999997E+98</x:v>
      </x:c>
    </x:row>
    <x:row r="11401">
      <x:c r="A11401" s="1"/>
      <x:c r="B11401" s="1"/>
      <x:c r="C11401" s="1"/>
      <x:c r="D11401" s="1"/>
      <x:c r="E11401" s="1"/>
      <x:c r="F11401" s="1"/>
      <x:c r="G11401" s="1"/>
      <x:c r="H11401" s="1"/>
      <x:c r="I11401" s="53">
        <x:f t="shared" si="2126"/>
        <x:v>17</x:v>
      </x:c>
      <x:c r="J11401" s="53">
        <x:f t="shared" si="2127"/>
        <x:v>9</x:v>
      </x:c>
      <x:c r="K11401" s="53">
        <x:f t="shared" si="2128"/>
        <x:v>9</x:v>
      </x:c>
      <x:c r="L11401" s="53">
        <x:f t="shared" si="2129"/>
        <x:v>35</x:v>
      </x:c>
      <x:c r="M11401" s="54">
        <x:f t="shared" si="2130"/>
        <x:v>8523.4408697907747</x:v>
      </x:c>
      <x:c r="N11401" s="54">
        <x:f t="shared" si="2131"/>
        <x:v>5.4190561595769271</x:v>
      </x:c>
      <x:c r="O11401" s="55">
        <x:f t="shared" si="2132"/>
        <x:v>192746</x:v>
      </x:c>
      <x:c r="P11401" s="55">
        <x:f t="shared" si="2133"/>
        <x:v>26840</x:v>
      </x:c>
      <x:c r="Q11401" s="55">
        <x:f t="shared" si="2134"/>
        <x:v>160476.40398942318</x:v>
      </x:c>
      <x:c r="R11401" s="55">
        <x:f t="shared" si="2135"/>
        <x:v>-14570.403989423183</x:v>
      </x:c>
      <x:c r="S11401" s="1" t="str">
        <x:f t="shared" si="2136"/>
        <x:v>NO</x:v>
      </x:c>
      <x:c r="T11401" s="1">
        <x:f t="shared" si="2137"/>
        <x:v>-9.9999999999999997E+98</x:v>
      </x:c>
    </x:row>
    <x:row r="11402">
      <x:c r="A11402" s="1"/>
      <x:c r="B11402" s="1"/>
      <x:c r="C11402" s="1"/>
      <x:c r="D11402" s="1"/>
      <x:c r="E11402" s="1"/>
      <x:c r="F11402" s="1"/>
      <x:c r="G11402" s="1"/>
      <x:c r="H11402" s="1"/>
      <x:c r="I11402" s="53">
        <x:f t="shared" si="2126"/>
        <x:v>17</x:v>
      </x:c>
      <x:c r="J11402" s="53">
        <x:f t="shared" si="2127"/>
        <x:v>9</x:v>
      </x:c>
      <x:c r="K11402" s="53">
        <x:f t="shared" si="2128"/>
        <x:v>10</x:v>
      </x:c>
      <x:c r="L11402" s="53">
        <x:f t="shared" si="2129"/>
        <x:v>36</x:v>
      </x:c>
      <x:c r="M11402" s="54">
        <x:f t="shared" si="2130"/>
        <x:v>8580.0544112739881</x:v>
      </x:c>
      <x:c r="N11402" s="54">
        <x:f t="shared" si="2131"/>
        <x:v>5.4583711189402697</x:v>
      </x:c>
      <x:c r="O11402" s="55">
        <x:f t="shared" si="2132"/>
        <x:v>195446</x:v>
      </x:c>
      <x:c r="P11402" s="55">
        <x:f t="shared" si="2133"/>
        <x:v>27720</x:v>
      </x:c>
      <x:c r="Q11402" s="55">
        <x:f t="shared" si="2134"/>
        <x:v>161459.27797350675</x:v>
      </x:c>
      <x:c r="R11402" s="55">
        <x:f t="shared" si="2135"/>
        <x:v>-13733.277973506745</x:v>
      </x:c>
      <x:c r="S11402" s="1" t="str">
        <x:f t="shared" si="2136"/>
        <x:v>NO</x:v>
      </x:c>
      <x:c r="T11402" s="1">
        <x:f t="shared" si="2137"/>
        <x:v>-9.9999999999999997E+98</x:v>
      </x:c>
    </x:row>
    <x:row r="11403">
      <x:c r="A11403" s="1"/>
      <x:c r="B11403" s="1"/>
      <x:c r="C11403" s="1"/>
      <x:c r="D11403" s="1"/>
      <x:c r="E11403" s="1"/>
      <x:c r="F11403" s="1"/>
      <x:c r="G11403" s="1"/>
      <x:c r="H11403" s="1"/>
      <x:c r="I11403" s="53">
        <x:f t="shared" si="2126"/>
        <x:v>17</x:v>
      </x:c>
      <x:c r="J11403" s="53">
        <x:f t="shared" si="2127"/>
        <x:v>9</x:v>
      </x:c>
      <x:c r="K11403" s="53">
        <x:f t="shared" si="2128"/>
        <x:v>11</x:v>
      </x:c>
      <x:c r="L11403" s="53">
        <x:f t="shared" si="2129"/>
        <x:v>37</x:v>
      </x:c>
      <x:c r="M11403" s="54">
        <x:f t="shared" si="2130"/>
        <x:v>8638.0125243674265</x:v>
      </x:c>
      <x:c r="N11403" s="54">
        <x:f t="shared" si="2131"/>
        <x:v>5.498619808588491</x:v>
      </x:c>
      <x:c r="O11403" s="55">
        <x:f t="shared" si="2132"/>
        <x:v>198146</x:v>
      </x:c>
      <x:c r="P11403" s="55">
        <x:f t="shared" si="2133"/>
        <x:v>28600</x:v>
      </x:c>
      <x:c r="Q11403" s="55">
        <x:f t="shared" si="2134"/>
        <x:v>162465.49521471225</x:v>
      </x:c>
      <x:c r="R11403" s="55">
        <x:f t="shared" si="2135"/>
        <x:v>-12919.495214712253</x:v>
      </x:c>
      <x:c r="S11403" s="1" t="str">
        <x:f t="shared" si="2136"/>
        <x:v>NO</x:v>
      </x:c>
      <x:c r="T11403" s="1">
        <x:f t="shared" si="2137"/>
        <x:v>-9.9999999999999997E+98</x:v>
      </x:c>
    </x:row>
    <x:row r="11404">
      <x:c r="A11404" s="1"/>
      <x:c r="B11404" s="1"/>
      <x:c r="C11404" s="1"/>
      <x:c r="D11404" s="1"/>
      <x:c r="E11404" s="1"/>
      <x:c r="F11404" s="1"/>
      <x:c r="G11404" s="1"/>
      <x:c r="H11404" s="1"/>
      <x:c r="I11404" s="53">
        <x:f t="shared" si="2126"/>
        <x:v>17</x:v>
      </x:c>
      <x:c r="J11404" s="53">
        <x:f t="shared" si="2127"/>
        <x:v>9</x:v>
      </x:c>
      <x:c r="K11404" s="53">
        <x:f t="shared" si="2128"/>
        <x:v>12</x:v>
      </x:c>
      <x:c r="L11404" s="53">
        <x:f t="shared" si="2129"/>
        <x:v>38</x:v>
      </x:c>
      <x:c r="M11404" s="54">
        <x:f t="shared" si="2130"/>
        <x:v>8697.3399774954923</x:v>
      </x:c>
      <x:c r="N11404" s="54">
        <x:f t="shared" si="2131"/>
        <x:v>5.5398194288163145</x:v>
      </x:c>
      <x:c r="O11404" s="55">
        <x:f t="shared" si="2132"/>
        <x:v>200846</x:v>
      </x:c>
      <x:c r="P11404" s="55">
        <x:f t="shared" si="2133"/>
        <x:v>29480</x:v>
      </x:c>
      <x:c r="Q11404" s="55">
        <x:f t="shared" si="2134"/>
        <x:v>163495.48572040786</x:v>
      </x:c>
      <x:c r="R11404" s="55">
        <x:f t="shared" si="2135"/>
        <x:v>-12129.485720407858</x:v>
      </x:c>
      <x:c r="S11404" s="1" t="str">
        <x:f t="shared" si="2136"/>
        <x:v>NO</x:v>
      </x:c>
      <x:c r="T11404" s="1">
        <x:f t="shared" si="2137"/>
        <x:v>-9.9999999999999997E+98</x:v>
      </x:c>
    </x:row>
    <x:row r="11405">
      <x:c r="A11405" s="1"/>
      <x:c r="B11405" s="1"/>
      <x:c r="C11405" s="1"/>
      <x:c r="D11405" s="1"/>
      <x:c r="E11405" s="1"/>
      <x:c r="F11405" s="1"/>
      <x:c r="G11405" s="1"/>
      <x:c r="H11405" s="1"/>
      <x:c r="I11405" s="53">
        <x:f t="shared" si="2126"/>
        <x:v>17</x:v>
      </x:c>
      <x:c r="J11405" s="53">
        <x:f t="shared" si="2127"/>
        <x:v>9</x:v>
      </x:c>
      <x:c r="K11405" s="53">
        <x:f t="shared" si="2128"/>
        <x:v>13</x:v>
      </x:c>
      <x:c r="L11405" s="53">
        <x:f t="shared" si="2129"/>
        <x:v>39</x:v>
      </x:c>
      <x:c r="M11405" s="54">
        <x:f t="shared" si="2130"/>
        <x:v>8758.0619482038765</x:v>
      </x:c>
      <x:c r="N11405" s="54">
        <x:f t="shared" si="2131"/>
        <x:v>5.5819874640304699</x:v>
      </x:c>
      <x:c r="O11405" s="55">
        <x:f t="shared" si="2132"/>
        <x:v>203546</x:v>
      </x:c>
      <x:c r="P11405" s="55">
        <x:f t="shared" si="2133"/>
        <x:v>30360</x:v>
      </x:c>
      <x:c r="Q11405" s="55">
        <x:f t="shared" si="2134"/>
        <x:v>164549.68660076175</x:v>
      </x:c>
      <x:c r="R11405" s="55">
        <x:f t="shared" si="2135"/>
        <x:v>-11363.68660076175</x:v>
      </x:c>
      <x:c r="S11405" s="1" t="str">
        <x:f t="shared" si="2136"/>
        <x:v>NO</x:v>
      </x:c>
      <x:c r="T11405" s="1">
        <x:f t="shared" si="2137"/>
        <x:v>-9.9999999999999997E+98</x:v>
      </x:c>
    </x:row>
    <x:row r="11406">
      <x:c r="A11406" s="1"/>
      <x:c r="B11406" s="1"/>
      <x:c r="C11406" s="1"/>
      <x:c r="D11406" s="1"/>
      <x:c r="E11406" s="1"/>
      <x:c r="F11406" s="1"/>
      <x:c r="G11406" s="1"/>
      <x:c r="H11406" s="1"/>
      <x:c r="I11406" s="53">
        <x:f t="shared" si="2126"/>
        <x:v>17</x:v>
      </x:c>
      <x:c r="J11406" s="53">
        <x:f t="shared" si="2127"/>
        <x:v>9</x:v>
      </x:c>
      <x:c r="K11406" s="53">
        <x:f t="shared" si="2128"/>
        <x:v>14</x:v>
      </x:c>
      <x:c r="L11406" s="53">
        <x:f t="shared" si="2129"/>
        <x:v>40</x:v>
      </x:c>
      <x:c r="M11406" s="54">
        <x:f t="shared" si="2130"/>
        <x:v>8820.2040295175375</x:v>
      </x:c>
      <x:c r="N11406" s="54">
        <x:f t="shared" si="2131"/>
        <x:v>5.6251416871649562</x:v>
      </x:c>
      <x:c r="O11406" s="55">
        <x:f t="shared" si="2132"/>
        <x:v>206246</x:v>
      </x:c>
      <x:c r="P11406" s="55">
        <x:f t="shared" si="2133"/>
        <x:v>31240</x:v>
      </x:c>
      <x:c r="Q11406" s="55">
        <x:f t="shared" si="2134"/>
        <x:v>165628.54217912391</x:v>
      </x:c>
      <x:c r="R11406" s="55">
        <x:f t="shared" si="2135"/>
        <x:v>-10622.542179123906</x:v>
      </x:c>
      <x:c r="S11406" s="1" t="str">
        <x:f t="shared" si="2136"/>
        <x:v>NO</x:v>
      </x:c>
      <x:c r="T11406" s="1">
        <x:f t="shared" si="2137"/>
        <x:v>-9.9999999999999997E+98</x:v>
      </x:c>
    </x:row>
    <x:row r="11407">
      <x:c r="A11407" s="1"/>
      <x:c r="B11407" s="1"/>
      <x:c r="C11407" s="1"/>
      <x:c r="D11407" s="1"/>
      <x:c r="E11407" s="1"/>
      <x:c r="F11407" s="1"/>
      <x:c r="G11407" s="1"/>
      <x:c r="H11407" s="1"/>
      <x:c r="I11407" s="53">
        <x:f t="shared" si="2126"/>
        <x:v>17</x:v>
      </x:c>
      <x:c r="J11407" s="53">
        <x:f t="shared" si="2127"/>
        <x:v>9</x:v>
      </x:c>
      <x:c r="K11407" s="53">
        <x:f t="shared" si="2128"/>
        <x:v>15</x:v>
      </x:c>
      <x:c r="L11407" s="53">
        <x:f t="shared" si="2129"/>
        <x:v>41</x:v>
      </x:c>
      <x:c r="M11407" s="54">
        <x:f t="shared" si="2130"/>
        <x:v>8883.7922363936832</x:v>
      </x:c>
      <x:c r="N11407" s="54">
        <x:f t="shared" si="2131"/>
        <x:v>5.66930016416228</x:v>
      </x:c>
      <x:c r="O11407" s="55">
        <x:f t="shared" si="2132"/>
        <x:v>208946</x:v>
      </x:c>
      <x:c r="P11407" s="55">
        <x:f t="shared" si="2133"/>
        <x:v>32120</x:v>
      </x:c>
      <x:c r="Q11407" s="55">
        <x:f t="shared" si="2134"/>
        <x:v>166732.50410405701</x:v>
      </x:c>
      <x:c r="R11407" s="55">
        <x:f t="shared" si="2135"/>
        <x:v>-9906.5041040570068</x:v>
      </x:c>
      <x:c r="S11407" s="1" t="str">
        <x:f t="shared" si="2136"/>
        <x:v>NO</x:v>
      </x:c>
      <x:c r="T11407" s="1">
        <x:f t="shared" si="2137"/>
        <x:v>-9.9999999999999997E+98</x:v>
      </x:c>
    </x:row>
    <x:row r="11408">
      <x:c r="A11408" s="1"/>
      <x:c r="B11408" s="1"/>
      <x:c r="C11408" s="1"/>
      <x:c r="D11408" s="1"/>
      <x:c r="E11408" s="1"/>
      <x:c r="F11408" s="1"/>
      <x:c r="G11408" s="1"/>
      <x:c r="H11408" s="1"/>
      <x:c r="I11408" s="53">
        <x:f t="shared" si="2126"/>
        <x:v>17</x:v>
      </x:c>
      <x:c r="J11408" s="53">
        <x:f t="shared" si="2127"/>
        <x:v>9</x:v>
      </x:c>
      <x:c r="K11408" s="53">
        <x:f t="shared" si="2128"/>
        <x:v>16</x:v>
      </x:c>
      <x:c r="L11408" s="53">
        <x:f t="shared" si="2129"/>
        <x:v>42</x:v>
      </x:c>
      <x:c r="M11408" s="54">
        <x:f t="shared" si="2130"/>
        <x:v>8948.8530122711727</x:v>
      </x:c>
      <x:c r="N11408" s="54">
        <x:f t="shared" si="2131"/>
        <x:v>5.7144812585216478</x:v>
      </x:c>
      <x:c r="O11408" s="55">
        <x:f t="shared" si="2132"/>
        <x:v>211646</x:v>
      </x:c>
      <x:c r="P11408" s="55">
        <x:f t="shared" si="2133"/>
        <x:v>33000</x:v>
      </x:c>
      <x:c r="Q11408" s="55">
        <x:f t="shared" si="2134"/>
        <x:v>167862.0314630412</x:v>
      </x:c>
      <x:c r="R11408" s="55">
        <x:f t="shared" si="2135"/>
        <x:v>-9216.0314630412031</x:v>
      </x:c>
      <x:c r="S11408" s="1" t="str">
        <x:f t="shared" si="2136"/>
        <x:v>NO</x:v>
      </x:c>
      <x:c r="T11408" s="1">
        <x:f t="shared" si="2137"/>
        <x:v>-9.9999999999999997E+98</x:v>
      </x:c>
    </x:row>
    <x:row r="11409">
      <x:c r="A11409" s="1"/>
      <x:c r="B11409" s="1"/>
      <x:c r="C11409" s="1"/>
      <x:c r="D11409" s="1"/>
      <x:c r="E11409" s="1"/>
      <x:c r="F11409" s="1"/>
      <x:c r="G11409" s="1"/>
      <x:c r="H11409" s="1"/>
      <x:c r="I11409" s="53">
        <x:f t="shared" si="2126"/>
        <x:v>17</x:v>
      </x:c>
      <x:c r="J11409" s="53">
        <x:f t="shared" si="2127"/>
        <x:v>9</x:v>
      </x:c>
      <x:c r="K11409" s="53">
        <x:f t="shared" si="2128"/>
        <x:v>17</x:v>
      </x:c>
      <x:c r="L11409" s="53">
        <x:f t="shared" si="2129"/>
        <x:v>43</x:v>
      </x:c>
      <x:c r="M11409" s="54">
        <x:f t="shared" si="2130"/>
        <x:v>9015.4132357177132</x:v>
      </x:c>
      <x:c r="N11409" s="54">
        <x:f t="shared" si="2131"/>
        <x:v>5.7607036359150783</x:v>
      </x:c>
      <x:c r="O11409" s="55">
        <x:f t="shared" si="2132"/>
        <x:v>214346</x:v>
      </x:c>
      <x:c r="P11409" s="55">
        <x:f t="shared" si="2133"/>
        <x:v>33880</x:v>
      </x:c>
      <x:c r="Q11409" s="55">
        <x:f t="shared" si="2134"/>
        <x:v>169017.59089787697</x:v>
      </x:c>
      <x:c r="R11409" s="55">
        <x:f t="shared" si="2135"/>
        <x:v>-8551.590897876973</x:v>
      </x:c>
      <x:c r="S11409" s="1" t="str">
        <x:f t="shared" si="2136"/>
        <x:v>NO</x:v>
      </x:c>
      <x:c r="T11409" s="1">
        <x:f t="shared" si="2137"/>
        <x:v>-9.9999999999999997E+98</x:v>
      </x:c>
    </x:row>
    <x:row r="11410">
      <x:c r="A11410" s="1"/>
      <x:c r="B11410" s="1"/>
      <x:c r="C11410" s="1"/>
      <x:c r="D11410" s="1"/>
      <x:c r="E11410" s="1"/>
      <x:c r="F11410" s="1"/>
      <x:c r="G11410" s="1"/>
      <x:c r="H11410" s="1"/>
      <x:c r="I11410" s="53">
        <x:f t="shared" si="2126"/>
        <x:v>17</x:v>
      </x:c>
      <x:c r="J11410" s="53">
        <x:f t="shared" si="2127"/>
        <x:v>9</x:v>
      </x:c>
      <x:c r="K11410" s="53">
        <x:f t="shared" si="2128"/>
        <x:v>18</x:v>
      </x:c>
      <x:c r="L11410" s="53">
        <x:f t="shared" si="2129"/>
        <x:v>44</x:v>
      </x:c>
      <x:c r="M11410" s="54">
        <x:f t="shared" si="2130"/>
        <x:v>9083.5002271763005</x:v>
      </x:c>
      <x:c r="N11410" s="54">
        <x:f t="shared" si="2131"/>
        <x:v>5.8079862688724306</x:v>
      </x:c>
      <x:c r="O11410" s="55">
        <x:f t="shared" si="2132"/>
        <x:v>217046</x:v>
      </x:c>
      <x:c r="P11410" s="55">
        <x:f t="shared" si="2133"/>
        <x:v>34760</x:v>
      </x:c>
      <x:c r="Q11410" s="55">
        <x:f t="shared" si="2134"/>
        <x:v>170199.65672181078</x:v>
      </x:c>
      <x:c r="R11410" s="55">
        <x:f t="shared" si="2135"/>
        <x:v>-7913.6567218107812</x:v>
      </x:c>
      <x:c r="S11410" s="1" t="str">
        <x:f t="shared" si="2136"/>
        <x:v>NO</x:v>
      </x:c>
      <x:c r="T11410" s="1">
        <x:f t="shared" si="2137"/>
        <x:v>-9.9999999999999997E+98</x:v>
      </x:c>
    </x:row>
    <x:row r="11411">
      <x:c r="A11411" s="1"/>
      <x:c r="B11411" s="1"/>
      <x:c r="C11411" s="1"/>
      <x:c r="D11411" s="1"/>
      <x:c r="E11411" s="1"/>
      <x:c r="F11411" s="1"/>
      <x:c r="G11411" s="1"/>
      <x:c r="H11411" s="1"/>
      <x:c r="I11411" s="53">
        <x:f t="shared" si="2126"/>
        <x:v>17</x:v>
      </x:c>
      <x:c r="J11411" s="53">
        <x:f t="shared" si="2127"/>
        <x:v>9</x:v>
      </x:c>
      <x:c r="K11411" s="53">
        <x:f t="shared" si="2128"/>
        <x:v>19</x:v>
      </x:c>
      <x:c r="L11411" s="53">
        <x:f t="shared" si="2129"/>
        <x:v>45</x:v>
      </x:c>
      <x:c r="M11411" s="54">
        <x:f t="shared" si="2130"/>
        <x:v>9153.1417558123212</x:v>
      </x:c>
      <x:c r="N11411" s="54">
        <x:f t="shared" si="2131"/>
        <x:v>5.8563484415363343</x:v>
      </x:c>
      <x:c r="O11411" s="55">
        <x:f t="shared" si="2132"/>
        <x:v>219746</x:v>
      </x:c>
      <x:c r="P11411" s="55">
        <x:f t="shared" si="2133"/>
        <x:v>35640</x:v>
      </x:c>
      <x:c r="Q11411" s="55">
        <x:f t="shared" si="2134"/>
        <x:v>171408.71103840836</x:v>
      </x:c>
      <x:c r="R11411" s="55">
        <x:f t="shared" si="2135"/>
        <x:v>-7302.7110384083644</x:v>
      </x:c>
      <x:c r="S11411" s="1" t="str">
        <x:f t="shared" si="2136"/>
        <x:v>NO</x:v>
      </x:c>
      <x:c r="T11411" s="1">
        <x:f t="shared" si="2137"/>
        <x:v>-9.9999999999999997E+98</x:v>
      </x:c>
    </x:row>
    <x:row r="11412">
      <x:c r="A11412" s="1"/>
      <x:c r="B11412" s="1"/>
      <x:c r="C11412" s="1"/>
      <x:c r="D11412" s="1"/>
      <x:c r="E11412" s="1"/>
      <x:c r="F11412" s="1"/>
      <x:c r="G11412" s="1"/>
      <x:c r="H11412" s="1"/>
      <x:c r="I11412" s="53">
        <x:f t="shared" si="2126"/>
        <x:v>17</x:v>
      </x:c>
      <x:c r="J11412" s="53">
        <x:f t="shared" si="2127"/>
        <x:v>9</x:v>
      </x:c>
      <x:c r="K11412" s="53">
        <x:f t="shared" si="2128"/>
        <x:v>20</x:v>
      </x:c>
      <x:c r="L11412" s="53">
        <x:f t="shared" si="2129"/>
        <x:v>46</x:v>
      </x:c>
      <x:c r="M11412" s="54">
        <x:f t="shared" si="2130"/>
        <x:v>9224.3660464627992</x:v>
      </x:c>
      <x:c r="N11412" s="54">
        <x:f t="shared" si="2131"/>
        <x:v>5.9058097544880548</x:v>
      </x:c>
      <x:c r="O11412" s="55">
        <x:f t="shared" si="2132"/>
        <x:v>222446</x:v>
      </x:c>
      <x:c r="P11412" s="55">
        <x:f t="shared" si="2133"/>
        <x:v>36520</x:v>
      </x:c>
      <x:c r="Q11412" s="55">
        <x:f t="shared" si="2134"/>
        <x:v>172645.24386220137</x:v>
      </x:c>
      <x:c r="R11412" s="55">
        <x:f t="shared" si="2135"/>
        <x:v>-6719.2438622013724</x:v>
      </x:c>
      <x:c r="S11412" s="1" t="str">
        <x:f t="shared" si="2136"/>
        <x:v>NO</x:v>
      </x:c>
      <x:c r="T11412" s="1">
        <x:f t="shared" si="2137"/>
        <x:v>-9.9999999999999997E+98</x:v>
      </x:c>
    </x:row>
    <x:row r="11413">
      <x:c r="A11413" s="1"/>
      <x:c r="B11413" s="1"/>
      <x:c r="C11413" s="1"/>
      <x:c r="D11413" s="1"/>
      <x:c r="E11413" s="1"/>
      <x:c r="F11413" s="1"/>
      <x:c r="G11413" s="1"/>
      <x:c r="H11413" s="1"/>
      <x:c r="I11413" s="53">
        <x:f t="shared" si="2126"/>
        <x:v>17</x:v>
      </x:c>
      <x:c r="J11413" s="53">
        <x:f t="shared" si="2127"/>
        <x:v>9</x:v>
      </x:c>
      <x:c r="K11413" s="53">
        <x:f t="shared" si="2128"/>
        <x:v>21</x:v>
      </x:c>
      <x:c r="L11413" s="53">
        <x:f t="shared" si="2129"/>
        <x:v>47</x:v>
      </x:c>
      <x:c r="M11413" s="54">
        <x:f t="shared" si="2130"/>
        <x:v>9297.201786689242</x:v>
      </x:c>
      <x:c r="N11413" s="54">
        <x:f t="shared" si="2131"/>
        <x:v>5.9563901296453068</x:v>
      </x:c>
      <x:c r="O11413" s="55">
        <x:f t="shared" si="2132"/>
        <x:v>225146</x:v>
      </x:c>
      <x:c r="P11413" s="55">
        <x:f t="shared" si="2133"/>
        <x:v>37400</x:v>
      </x:c>
      <x:c r="Q11413" s="55">
        <x:f t="shared" si="2134"/>
        <x:v>173909.75324113268</x:v>
      </x:c>
      <x:c r="R11413" s="55">
        <x:f t="shared" si="2135"/>
        <x:v>-6163.7532411326829</x:v>
      </x:c>
      <x:c r="S11413" s="1" t="str">
        <x:f t="shared" si="2136"/>
        <x:v>NO</x:v>
      </x:c>
      <x:c r="T11413" s="1">
        <x:f t="shared" si="2137"/>
        <x:v>-9.9999999999999997E+98</x:v>
      </x:c>
    </x:row>
    <x:row r="11414">
      <x:c r="A11414" s="1"/>
      <x:c r="B11414" s="1"/>
      <x:c r="C11414" s="1"/>
      <x:c r="D11414" s="1"/>
      <x:c r="E11414" s="1"/>
      <x:c r="F11414" s="1"/>
      <x:c r="G11414" s="1"/>
      <x:c r="H11414" s="1"/>
      <x:c r="I11414" s="53">
        <x:f t="shared" si="2126"/>
        <x:v>17</x:v>
      </x:c>
      <x:c r="J11414" s="53">
        <x:f t="shared" si="2127"/>
        <x:v>9</x:v>
      </x:c>
      <x:c r="K11414" s="53">
        <x:f t="shared" si="2128"/>
        <x:v>22</x:v>
      </x:c>
      <x:c r="L11414" s="53">
        <x:f t="shared" si="2129"/>
        <x:v>48</x:v>
      </x:c>
      <x:c r="M11414" s="54">
        <x:f t="shared" si="2130"/>
        <x:v>9371.6781339356385</x:v>
      </x:c>
      <x:c r="N11414" s="54">
        <x:f t="shared" si="2131"/>
        <x:v>6.0081098152330821</x:v>
      </x:c>
      <x:c r="O11414" s="55">
        <x:f t="shared" si="2132"/>
        <x:v>227846</x:v>
      </x:c>
      <x:c r="P11414" s="55">
        <x:f t="shared" si="2133"/>
        <x:v>38280</x:v>
      </x:c>
      <x:c r="Q11414" s="55">
        <x:f t="shared" si="2134"/>
        <x:v>175202.74538082705</x:v>
      </x:c>
      <x:c r="R11414" s="55">
        <x:f t="shared" si="2135"/>
        <x:v>-5636.7453808270511</x:v>
      </x:c>
      <x:c r="S11414" s="1" t="str">
        <x:f t="shared" si="2136"/>
        <x:v>NO</x:v>
      </x:c>
      <x:c r="T11414" s="1">
        <x:f t="shared" si="2137"/>
        <x:v>-9.9999999999999997E+98</x:v>
      </x:c>
    </x:row>
    <x:row r="11415">
      <x:c r="A11415" s="1"/>
      <x:c r="B11415" s="1"/>
      <x:c r="C11415" s="1"/>
      <x:c r="D11415" s="1"/>
      <x:c r="E11415" s="1"/>
      <x:c r="F11415" s="1"/>
      <x:c r="G11415" s="1"/>
      <x:c r="H11415" s="1"/>
      <x:c r="I11415" s="53">
        <x:f t="shared" si="2126"/>
        <x:v>17</x:v>
      </x:c>
      <x:c r="J11415" s="53">
        <x:f t="shared" si="2127"/>
        <x:v>9</x:v>
      </x:c>
      <x:c r="K11415" s="53">
        <x:f t="shared" si="2128"/>
        <x:v>23</x:v>
      </x:c>
      <x:c r="L11415" s="53">
        <x:f t="shared" si="2129"/>
        <x:v>49</x:v>
      </x:c>
      <x:c r="M11415" s="54">
        <x:f t="shared" si="2130"/>
        <x:v>9447.8247227930751</x:v>
      </x:c>
      <x:c r="N11415" s="54">
        <x:f t="shared" si="2131"/>
        <x:v>6.0609893908285244</x:v>
      </x:c>
      <x:c r="O11415" s="55">
        <x:f t="shared" si="2132"/>
        <x:v>230546</x:v>
      </x:c>
      <x:c r="P11415" s="55">
        <x:f t="shared" si="2133"/>
        <x:v>39160</x:v>
      </x:c>
      <x:c r="Q11415" s="55">
        <x:f t="shared" si="2134"/>
        <x:v>176524.73477071311</x:v>
      </x:c>
      <x:c r="R11415" s="55">
        <x:f t="shared" si="2135"/>
        <x:v>-5138.7347707131121</x:v>
      </x:c>
      <x:c r="S11415" s="1" t="str">
        <x:f t="shared" si="2136"/>
        <x:v>NO</x:v>
      </x:c>
      <x:c r="T11415" s="1">
        <x:f t="shared" si="2137"/>
        <x:v>-9.9999999999999997E+98</x:v>
      </x:c>
    </x:row>
    <x:row r="11416">
      <x:c r="A11416" s="1"/>
      <x:c r="B11416" s="1"/>
      <x:c r="C11416" s="1"/>
      <x:c r="D11416" s="1"/>
      <x:c r="E11416" s="1"/>
      <x:c r="F11416" s="1"/>
      <x:c r="G11416" s="1"/>
      <x:c r="H11416" s="1"/>
      <x:c r="I11416" s="53">
        <x:f t="shared" si="2126"/>
        <x:v>17</x:v>
      </x:c>
      <x:c r="J11416" s="53">
        <x:f t="shared" si="2127"/>
        <x:v>9</x:v>
      </x:c>
      <x:c r="K11416" s="53">
        <x:f t="shared" si="2128"/>
        <x:v>24</x:v>
      </x:c>
      <x:c r="L11416" s="53">
        <x:f t="shared" si="2129"/>
        <x:v>50</x:v>
      </x:c>
      <x:c r="M11416" s="54">
        <x:f t="shared" si="2130"/>
        <x:v>9525.6716723725713</x:v>
      </x:c>
      <x:c r="N11416" s="54">
        <x:f t="shared" si="2131"/>
        <x:v>6.1150497724809521</x:v>
      </x:c>
      <x:c r="O11416" s="55">
        <x:f t="shared" si="2132"/>
        <x:v>233246</x:v>
      </x:c>
      <x:c r="P11416" s="55">
        <x:f t="shared" si="2133"/>
        <x:v>40040</x:v>
      </x:c>
      <x:c r="Q11416" s="55">
        <x:f t="shared" si="2134"/>
        <x:v>177876.2443120238</x:v>
      </x:c>
      <x:c r="R11416" s="55">
        <x:f t="shared" si="2135"/>
        <x:v>-4670.2443120238022</x:v>
      </x:c>
      <x:c r="S11416" s="1" t="str">
        <x:f t="shared" si="2136"/>
        <x:v>NO</x:v>
      </x:c>
      <x:c r="T11416" s="1">
        <x:f t="shared" si="2137"/>
        <x:v>-9.9999999999999997E+98</x:v>
      </x:c>
    </x:row>
    <x:row r="11417">
      <x:c r="A11417" s="1"/>
      <x:c r="B11417" s="1"/>
      <x:c r="C11417" s="1"/>
      <x:c r="D11417" s="1"/>
      <x:c r="E11417" s="1"/>
      <x:c r="F11417" s="1"/>
      <x:c r="G11417" s="1"/>
      <x:c r="H11417" s="1"/>
      <x:c r="I11417" s="53">
        <x:f t="shared" si="2126"/>
        <x:v>17</x:v>
      </x:c>
      <x:c r="J11417" s="53">
        <x:f t="shared" si="2127"/>
        <x:v>9</x:v>
      </x:c>
      <x:c r="K11417" s="53">
        <x:f t="shared" si="2128"/>
        <x:v>25</x:v>
      </x:c>
      <x:c r="L11417" s="53">
        <x:f t="shared" si="2129"/>
        <x:v>51</x:v>
      </x:c>
      <x:c r="M11417" s="54">
        <x:f t="shared" si="2130"/>
        <x:v>9605.2495937876683</x:v>
      </x:c>
      <x:c r="N11417" s="54">
        <x:f t="shared" si="2131"/>
        <x:v>6.1703122179081031</x:v>
      </x:c>
      <x:c r="O11417" s="55">
        <x:f t="shared" si="2132"/>
        <x:v>235946</x:v>
      </x:c>
      <x:c r="P11417" s="55">
        <x:f t="shared" si="2133"/>
        <x:v>40920</x:v>
      </x:c>
      <x:c r="Q11417" s="55">
        <x:f t="shared" si="2134"/>
        <x:v>179257.80544770256</x:v>
      </x:c>
      <x:c r="R11417" s="55">
        <x:f t="shared" si="2135"/>
        <x:v>-4231.805447702558</x:v>
      </x:c>
      <x:c r="S11417" s="1" t="str">
        <x:f t="shared" si="2136"/>
        <x:v>NO</x:v>
      </x:c>
      <x:c r="T11417" s="1">
        <x:f t="shared" si="2137"/>
        <x:v>-9.9999999999999997E+98</x:v>
      </x:c>
    </x:row>
    <x:row r="11418">
      <x:c r="A11418" s="1"/>
      <x:c r="B11418" s="1"/>
      <x:c r="C11418" s="1"/>
      <x:c r="D11418" s="1"/>
      <x:c r="E11418" s="1"/>
      <x:c r="F11418" s="1"/>
      <x:c r="G11418" s="1"/>
      <x:c r="H11418" s="1"/>
      <x:c r="I11418" s="53">
        <x:f t="shared" si="2126"/>
        <x:v>17</x:v>
      </x:c>
      <x:c r="J11418" s="53">
        <x:f t="shared" si="2127"/>
        <x:v>9</x:v>
      </x:c>
      <x:c r="K11418" s="53">
        <x:f t="shared" si="2128"/>
        <x:v>26</x:v>
      </x:c>
      <x:c r="L11418" s="53">
        <x:f t="shared" si="2129"/>
        <x:v>52</x:v>
      </x:c>
      <x:c r="M11418" s="54">
        <x:f t="shared" si="2130"/>
        <x:v>9686.589597748387</x:v>
      </x:c>
      <x:c r="N11418" s="54">
        <x:f t="shared" si="2131"/>
        <x:v>6.2267983317697135</x:v>
      </x:c>
      <x:c r="O11418" s="55">
        <x:f t="shared" si="2132"/>
        <x:v>238646</x:v>
      </x:c>
      <x:c r="P11418" s="55">
        <x:f t="shared" si="2133"/>
        <x:v>41800</x:v>
      </x:c>
      <x:c r="Q11418" s="55">
        <x:f t="shared" si="2134"/>
        <x:v>180669.95829424282</x:v>
      </x:c>
      <x:c r="R11418" s="55">
        <x:f t="shared" si="2135"/>
        <x:v>-3823.9582942428242</x:v>
      </x:c>
      <x:c r="S11418" s="1" t="str">
        <x:f t="shared" si="2136"/>
        <x:v>NO</x:v>
      </x:c>
      <x:c r="T11418" s="1">
        <x:f t="shared" si="2137"/>
        <x:v>-9.9999999999999997E+98</x:v>
      </x:c>
    </x:row>
    <x:row r="11419">
      <x:c r="A11419" s="1"/>
      <x:c r="B11419" s="1"/>
      <x:c r="C11419" s="1"/>
      <x:c r="D11419" s="1"/>
      <x:c r="E11419" s="1"/>
      <x:c r="F11419" s="1"/>
      <x:c r="G11419" s="1"/>
      <x:c r="H11419" s="1"/>
      <x:c r="I11419" s="53">
        <x:f t="shared" si="2126"/>
        <x:v>17</x:v>
      </x:c>
      <x:c r="J11419" s="53">
        <x:f t="shared" si="2127"/>
        <x:v>9</x:v>
      </x:c>
      <x:c r="K11419" s="53">
        <x:f t="shared" si="2128"/>
        <x:v>27</x:v>
      </x:c>
      <x:c r="L11419" s="53">
        <x:f t="shared" si="2129"/>
        <x:v>53</x:v>
      </x:c>
      <x:c r="M11419" s="54">
        <x:f t="shared" si="2130"/>
        <x:v>9769.723302268143</x:v>
      </x:c>
      <x:c r="N11419" s="54">
        <x:f t="shared" si="2131"/>
        <x:v>6.2845300710195442</x:v>
      </x:c>
      <x:c r="O11419" s="55">
        <x:f t="shared" si="2132"/>
        <x:v>241346</x:v>
      </x:c>
      <x:c r="P11419" s="55">
        <x:f t="shared" si="2133"/>
        <x:v>42680</x:v>
      </x:c>
      <x:c r="Q11419" s="55">
        <x:f t="shared" si="2134"/>
        <x:v>182113.25177548858</x:v>
      </x:c>
      <x:c r="R11419" s="55">
        <x:f t="shared" si="2135"/>
        <x:v>-3447.2517754885776</x:v>
      </x:c>
      <x:c r="S11419" s="1" t="str">
        <x:f t="shared" si="2136"/>
        <x:v>NO</x:v>
      </x:c>
      <x:c r="T11419" s="1">
        <x:f t="shared" si="2137"/>
        <x:v>-9.9999999999999997E+98</x:v>
      </x:c>
    </x:row>
    <x:row r="11420">
      <x:c r="A11420" s="1"/>
      <x:c r="B11420" s="1"/>
      <x:c r="C11420" s="1"/>
      <x:c r="D11420" s="1"/>
      <x:c r="E11420" s="1"/>
      <x:c r="F11420" s="1"/>
      <x:c r="G11420" s="1"/>
      <x:c r="H11420" s="1"/>
      <x:c r="I11420" s="53">
        <x:f t="shared" si="2126"/>
        <x:v>17</x:v>
      </x:c>
      <x:c r="J11420" s="53">
        <x:f t="shared" si="2127"/>
        <x:v>9</x:v>
      </x:c>
      <x:c r="K11420" s="53">
        <x:f t="shared" si="2128"/>
        <x:v>28</x:v>
      </x:c>
      <x:c r="L11420" s="53">
        <x:f t="shared" si="2129"/>
        <x:v>54</x:v>
      </x:c>
      <x:c r="M11420" s="54">
        <x:f t="shared" si="2130"/>
        <x:v>9854.6828404852968</x:v>
      </x:c>
      <x:c r="N11420" s="54">
        <x:f t="shared" si="2131"/>
        <x:v>6.3435297503370114</x:v>
      </x:c>
      <x:c r="O11420" s="55">
        <x:f t="shared" si="2132"/>
        <x:v>244046</x:v>
      </x:c>
      <x:c r="P11420" s="55">
        <x:f t="shared" si="2133"/>
        <x:v>43560</x:v>
      </x:c>
      <x:c r="Q11420" s="55">
        <x:f t="shared" si="2134"/>
        <x:v>183588.24375842529</x:v>
      </x:c>
      <x:c r="R11420" s="55">
        <x:f t="shared" si="2135"/>
        <x:v>-3102.2437584252912</x:v>
      </x:c>
      <x:c r="S11420" s="1" t="str">
        <x:f t="shared" si="2136"/>
        <x:v>NO</x:v>
      </x:c>
      <x:c r="T11420" s="1">
        <x:f t="shared" si="2137"/>
        <x:v>-9.9999999999999997E+98</x:v>
      </x:c>
    </x:row>
    <x:row r="11421">
      <x:c r="A11421" s="1"/>
      <x:c r="B11421" s="1"/>
      <x:c r="C11421" s="1"/>
      <x:c r="D11421" s="1"/>
      <x:c r="E11421" s="1"/>
      <x:c r="F11421" s="1"/>
      <x:c r="G11421" s="1"/>
      <x:c r="H11421" s="1"/>
      <x:c r="I11421" s="53">
        <x:f t="shared" si="2126"/>
        <x:v>17</x:v>
      </x:c>
      <x:c r="J11421" s="53">
        <x:f t="shared" si="2127"/>
        <x:v>9</x:v>
      </x:c>
      <x:c r="K11421" s="53">
        <x:f t="shared" si="2128"/>
        <x:v>29</x:v>
      </x:c>
      <x:c r="L11421" s="53">
        <x:f t="shared" si="2129"/>
        <x:v>55</x:v>
      </x:c>
      <x:c r="M11421" s="54">
        <x:f t="shared" si="2130"/>
        <x:v>9941.5008686009514</x:v>
      </x:c>
      <x:c r="N11421" s="54">
        <x:f t="shared" si="2131"/>
        <x:v>6.4038200476395497</x:v>
      </x:c>
      <x:c r="O11421" s="55">
        <x:f t="shared" si="2132"/>
        <x:v>246746</x:v>
      </x:c>
      <x:c r="P11421" s="55">
        <x:f t="shared" si="2133"/>
        <x:v>44440</x:v>
      </x:c>
      <x:c r="Q11421" s="55">
        <x:f t="shared" si="2134"/>
        <x:v>185095.50119098873</x:v>
      </x:c>
      <x:c r="R11421" s="55">
        <x:f t="shared" si="2135"/>
        <x:v>-2789.5011909887253</x:v>
      </x:c>
      <x:c r="S11421" s="1" t="str">
        <x:f t="shared" si="2136"/>
        <x:v>NO</x:v>
      </x:c>
      <x:c r="T11421" s="1">
        <x:f t="shared" si="2137"/>
        <x:v>-9.9999999999999997E+98</x:v>
      </x:c>
    </x:row>
    <x:row r="11422">
      <x:c r="A11422" s="1"/>
      <x:c r="B11422" s="1"/>
      <x:c r="C11422" s="1"/>
      <x:c r="D11422" s="1"/>
      <x:c r="E11422" s="1"/>
      <x:c r="F11422" s="1"/>
      <x:c r="G11422" s="1"/>
      <x:c r="H11422" s="1"/>
      <x:c r="I11422" s="53">
        <x:f t="shared" si="2126"/>
        <x:v>17</x:v>
      </x:c>
      <x:c r="J11422" s="53">
        <x:f t="shared" si="2127"/>
        <x:v>9</x:v>
      </x:c>
      <x:c r="K11422" s="53">
        <x:f t="shared" si="2128"/>
        <x:v>30</x:v>
      </x:c>
      <x:c r="L11422" s="53">
        <x:f t="shared" si="2129"/>
        <x:v>56</x:v>
      </x:c>
      <x:c r="M11422" s="54">
        <x:f t="shared" si="2130"/>
        <x:v>10030.210573934721</x:v>
      </x:c>
      <x:c r="N11422" s="54">
        <x:f t="shared" si="2131"/>
        <x:v>6.4654240096768891</x:v>
      </x:c>
      <x:c r="O11422" s="55">
        <x:f t="shared" si="2132"/>
        <x:v>249446</x:v>
      </x:c>
      <x:c r="P11422" s="55">
        <x:f t="shared" si="2133"/>
        <x:v>45320</x:v>
      </x:c>
      <x:c r="Q11422" s="55">
        <x:f t="shared" si="2134"/>
        <x:v>186635.60024192222</x:v>
      </x:c>
      <x:c r="R11422" s="55">
        <x:f t="shared" si="2135"/>
        <x:v>-2509.6002419222204</x:v>
      </x:c>
      <x:c r="S11422" s="1" t="str">
        <x:f t="shared" si="2136"/>
        <x:v>NO</x:v>
      </x:c>
      <x:c r="T11422" s="1">
        <x:f t="shared" si="2137"/>
        <x:v>-9.9999999999999997E+98</x:v>
      </x:c>
    </x:row>
    <x:row r="11423">
      <x:c r="A11423" s="1"/>
      <x:c r="B11423" s="1"/>
      <x:c r="C11423" s="1"/>
      <x:c r="D11423" s="1"/>
      <x:c r="E11423" s="1"/>
      <x:c r="F11423" s="1"/>
      <x:c r="G11423" s="1"/>
      <x:c r="H11423" s="1"/>
      <x:c r="I11423" s="53">
        <x:f t="shared" si="2126"/>
        <x:v>17</x:v>
      </x:c>
      <x:c r="J11423" s="53">
        <x:f t="shared" si="2127"/>
        <x:v>10</x:v>
      </x:c>
      <x:c r="K11423" s="53">
        <x:f t="shared" si="2128"/>
        <x:v>0</x:v>
      </x:c>
      <x:c r="L11423" s="53">
        <x:f t="shared" si="2129"/>
        <x:v>27</x:v>
      </x:c>
      <x:c r="M11423" s="54">
        <x:f t="shared" si="2130"/>
        <x:v>8117.3648992981107</x:v>
      </x:c>
      <x:c r="N11423" s="54">
        <x:f t="shared" si="2131"/>
        <x:v>5.1370589578459098</x:v>
      </x:c>
      <x:c r="O11423" s="55">
        <x:f t="shared" si="2132"/>
        <x:v>170540</x:v>
      </x:c>
      <x:c r="P11423" s="55">
        <x:f t="shared" si="2133"/>
        <x:v>19360</x:v>
      </x:c>
      <x:c r="Q11423" s="55">
        <x:f t="shared" si="2134"/>
        <x:v>153426.47394614777</x:v>
      </x:c>
      <x:c r="R11423" s="55">
        <x:f t="shared" si="2135"/>
        <x:v>-22246.473946147773</x:v>
      </x:c>
      <x:c r="S11423" s="1" t="str">
        <x:f t="shared" si="2136"/>
        <x:v>NO</x:v>
      </x:c>
      <x:c r="T11423" s="1">
        <x:f t="shared" si="2137"/>
        <x:v>-9.9999999999999997E+98</x:v>
      </x:c>
    </x:row>
    <x:row r="11424">
      <x:c r="A11424" s="1"/>
      <x:c r="B11424" s="1"/>
      <x:c r="C11424" s="1"/>
      <x:c r="D11424" s="1"/>
      <x:c r="E11424" s="1"/>
      <x:c r="F11424" s="1"/>
      <x:c r="G11424" s="1"/>
      <x:c r="H11424" s="1"/>
      <x:c r="I11424" s="53">
        <x:f t="shared" si="2126"/>
        <x:v>17</x:v>
      </x:c>
      <x:c r="J11424" s="53">
        <x:f t="shared" si="2127"/>
        <x:v>10</x:v>
      </x:c>
      <x:c r="K11424" s="53">
        <x:f t="shared" si="2128"/>
        <x:v>1</x:v>
      </x:c>
      <x:c r="L11424" s="53">
        <x:f t="shared" si="2129"/>
        <x:v>28</x:v>
      </x:c>
      <x:c r="M11424" s="54">
        <x:f t="shared" si="2130"/>
        <x:v>8162.9273992981107</x:v>
      </x:c>
      <x:c r="N11424" s="54">
        <x:f t="shared" si="2131"/>
        <x:v>5.1686995828459104</x:v>
      </x:c>
      <x:c r="O11424" s="55">
        <x:f t="shared" si="2132"/>
        <x:v>173240</x:v>
      </x:c>
      <x:c r="P11424" s="55">
        <x:f t="shared" si="2133"/>
        <x:v>20240</x:v>
      </x:c>
      <x:c r="Q11424" s="55">
        <x:f t="shared" si="2134"/>
        <x:v>154217.48957114777</x:v>
      </x:c>
      <x:c r="R11424" s="55">
        <x:f t="shared" si="2135"/>
        <x:v>-21217.489571147773</x:v>
      </x:c>
      <x:c r="S11424" s="1" t="str">
        <x:f t="shared" si="2136"/>
        <x:v>NO</x:v>
      </x:c>
      <x:c r="T11424" s="1">
        <x:f t="shared" si="2137"/>
        <x:v>-9.9999999999999997E+98</x:v>
      </x:c>
    </x:row>
    <x:row r="11425">
      <x:c r="A11425" s="1"/>
      <x:c r="B11425" s="1"/>
      <x:c r="C11425" s="1"/>
      <x:c r="D11425" s="1"/>
      <x:c r="E11425" s="1"/>
      <x:c r="F11425" s="1"/>
      <x:c r="G11425" s="1"/>
      <x:c r="H11425" s="1"/>
      <x:c r="I11425" s="53">
        <x:f t="shared" si="2126"/>
        <x:v>17</x:v>
      </x:c>
      <x:c r="J11425" s="53">
        <x:f t="shared" si="2127"/>
        <x:v>10</x:v>
      </x:c>
      <x:c r="K11425" s="53">
        <x:f t="shared" si="2128"/>
        <x:v>2</x:v>
      </x:c>
      <x:c r="L11425" s="53">
        <x:f t="shared" si="2129"/>
        <x:v>29</x:v>
      </x:c>
      <x:c r="M11425" s="54">
        <x:f t="shared" si="2130"/>
        <x:v>8209.628961798111</x:v>
      </x:c>
      <x:c r="N11425" s="54">
        <x:f t="shared" si="2131"/>
        <x:v>5.2011312234709104</x:v>
      </x:c>
      <x:c r="O11425" s="55">
        <x:f t="shared" si="2132"/>
        <x:v>175940</x:v>
      </x:c>
      <x:c r="P11425" s="55">
        <x:f t="shared" si="2133"/>
        <x:v>21120</x:v>
      </x:c>
      <x:c r="Q11425" s="55">
        <x:f t="shared" si="2134"/>
        <x:v>155028.28058677277</x:v>
      </x:c>
      <x:c r="R11425" s="55">
        <x:f t="shared" si="2135"/>
        <x:v>-20208.280586772773</x:v>
      </x:c>
      <x:c r="S11425" s="1" t="str">
        <x:f t="shared" si="2136"/>
        <x:v>NO</x:v>
      </x:c>
      <x:c r="T11425" s="1">
        <x:f t="shared" si="2137"/>
        <x:v>-9.9999999999999997E+98</x:v>
      </x:c>
    </x:row>
    <x:row r="11426">
      <x:c r="A11426" s="1"/>
      <x:c r="B11426" s="1"/>
      <x:c r="C11426" s="1"/>
      <x:c r="D11426" s="1"/>
      <x:c r="E11426" s="1"/>
      <x:c r="F11426" s="1"/>
      <x:c r="G11426" s="1"/>
      <x:c r="H11426" s="1"/>
      <x:c r="I11426" s="53">
        <x:f t="shared" si="2126"/>
        <x:v>17</x:v>
      </x:c>
      <x:c r="J11426" s="53">
        <x:f t="shared" si="2127"/>
        <x:v>10</x:v>
      </x:c>
      <x:c r="K11426" s="53">
        <x:f t="shared" si="2128"/>
        <x:v>3</x:v>
      </x:c>
      <x:c r="L11426" s="53">
        <x:f t="shared" si="2129"/>
        <x:v>30</x:v>
      </x:c>
      <x:c r="M11426" s="54">
        <x:f t="shared" si="2130"/>
        <x:v>8257.490944219986</x:v>
      </x:c>
      <x:c r="N11426" s="54">
        <x:f t="shared" si="2131"/>
        <x:v>5.2343687112638788</x:v>
      </x:c>
      <x:c r="O11426" s="55">
        <x:f t="shared" si="2132"/>
        <x:v>178640</x:v>
      </x:c>
      <x:c r="P11426" s="55">
        <x:f t="shared" si="2133"/>
        <x:v>22000</x:v>
      </x:c>
      <x:c r="Q11426" s="55">
        <x:f t="shared" si="2134"/>
        <x:v>155859.21778159699</x:v>
      </x:c>
      <x:c r="R11426" s="55">
        <x:f t="shared" si="2135"/>
        <x:v>-19219.217781596992</x:v>
      </x:c>
      <x:c r="S11426" s="1" t="str">
        <x:f t="shared" si="2136"/>
        <x:v>NO</x:v>
      </x:c>
      <x:c r="T11426" s="1">
        <x:f t="shared" si="2137"/>
        <x:v>-9.9999999999999997E+98</x:v>
      </x:c>
    </x:row>
    <x:row r="11427">
      <x:c r="A11427" s="1"/>
      <x:c r="B11427" s="1"/>
      <x:c r="C11427" s="1"/>
      <x:c r="D11427" s="1"/>
      <x:c r="E11427" s="1"/>
      <x:c r="F11427" s="1"/>
      <x:c r="G11427" s="1"/>
      <x:c r="H11427" s="1"/>
      <x:c r="I11427" s="53">
        <x:f t="shared" si="2126"/>
        <x:v>17</x:v>
      </x:c>
      <x:c r="J11427" s="53">
        <x:f t="shared" si="2127"/>
        <x:v>10</x:v>
      </x:c>
      <x:c r="K11427" s="53">
        <x:f t="shared" si="2128"/>
        <x:v>4</x:v>
      </x:c>
      <x:c r="L11427" s="53">
        <x:f t="shared" si="2129"/>
        <x:v>31</x:v>
      </x:c>
      <x:c r="M11427" s="54">
        <x:f t="shared" si="2130"/>
        <x:v>8306.535059942642</x:v>
      </x:c>
      <x:c r="N11427" s="54">
        <x:f t="shared" si="2131"/>
        <x:v>5.2684271249601684</x:v>
      </x:c>
      <x:c r="O11427" s="55">
        <x:f t="shared" si="2132"/>
        <x:v>181340</x:v>
      </x:c>
      <x:c r="P11427" s="55">
        <x:f t="shared" si="2133"/>
        <x:v>22880</x:v>
      </x:c>
      <x:c r="Q11427" s="55">
        <x:f t="shared" si="2134"/>
        <x:v>156710.67812400419</x:v>
      </x:c>
      <x:c r="R11427" s="55">
        <x:f t="shared" si="2135"/>
        <x:v>-18250.678124004189</x:v>
      </x:c>
      <x:c r="S11427" s="1" t="str">
        <x:f t="shared" si="2136"/>
        <x:v>NO</x:v>
      </x:c>
      <x:c r="T11427" s="1">
        <x:f t="shared" si="2137"/>
        <x:v>-9.9999999999999997E+98</x:v>
      </x:c>
    </x:row>
    <x:row r="11428">
      <x:c r="A11428" s="1"/>
      <x:c r="B11428" s="1"/>
      <x:c r="C11428" s="1"/>
      <x:c r="D11428" s="1"/>
      <x:c r="E11428" s="1"/>
      <x:c r="F11428" s="1"/>
      <x:c r="G11428" s="1"/>
      <x:c r="H11428" s="1"/>
      <x:c r="I11428" s="53">
        <x:f t="shared" si="2126"/>
        <x:v>17</x:v>
      </x:c>
      <x:c r="J11428" s="53">
        <x:f t="shared" si="2127"/>
        <x:v>10</x:v>
      </x:c>
      <x:c r="K11428" s="53">
        <x:f t="shared" si="2128"/>
        <x:v>5</x:v>
      </x:c>
      <x:c r="L11428" s="53">
        <x:f t="shared" si="2129"/>
        <x:v>32</x:v>
      </x:c>
      <x:c r="M11428" s="54">
        <x:f t="shared" si="2130"/>
        <x:v>8356.7833838638453</x:v>
      </x:c>
      <x:c r="N11428" s="54">
        <x:f t="shared" si="2131"/>
        <x:v>5.3033217943498929</x:v>
      </x:c>
      <x:c r="O11428" s="55">
        <x:f t="shared" si="2132"/>
        <x:v>184040</x:v>
      </x:c>
      <x:c r="P11428" s="55">
        <x:f t="shared" si="2133"/>
        <x:v>23760</x:v>
      </x:c>
      <x:c r="Q11428" s="55">
        <x:f t="shared" si="2134"/>
        <x:v>157583.04485874731</x:v>
      </x:c>
      <x:c r="R11428" s="55">
        <x:f t="shared" si="2135"/>
        <x:v>-17303.044858747307</x:v>
      </x:c>
      <x:c r="S11428" s="1" t="str">
        <x:f t="shared" si="2136"/>
        <x:v>NO</x:v>
      </x:c>
      <x:c r="T11428" s="1">
        <x:f t="shared" si="2137"/>
        <x:v>-9.9999999999999997E+98</x:v>
      </x:c>
    </x:row>
    <x:row r="11429">
      <x:c r="A11429" s="1"/>
      <x:c r="B11429" s="1"/>
      <x:c r="C11429" s="1"/>
      <x:c r="D11429" s="1"/>
      <x:c r="E11429" s="1"/>
      <x:c r="F11429" s="1"/>
      <x:c r="G11429" s="1"/>
      <x:c r="H11429" s="1"/>
      <x:c r="I11429" s="53">
        <x:f t="shared" si="2126"/>
        <x:v>17</x:v>
      </x:c>
      <x:c r="J11429" s="53">
        <x:f t="shared" si="2127"/>
        <x:v>10</x:v>
      </x:c>
      <x:c r="K11429" s="53">
        <x:f t="shared" si="2128"/>
        <x:v>6</x:v>
      </x:c>
      <x:c r="L11429" s="53">
        <x:f t="shared" si="2129"/>
        <x:v>33</x:v>
      </x:c>
      <x:c r="M11429" s="54">
        <x:f t="shared" si="2130"/>
        <x:v>8408.2583580454793</x:v>
      </x:c>
      <x:c r="N11429" s="54">
        <x:f t="shared" si="2131"/>
        <x:v>5.3390683041982498</x:v>
      </x:c>
      <x:c r="O11429" s="55">
        <x:f t="shared" si="2132"/>
        <x:v>186740</x:v>
      </x:c>
      <x:c r="P11429" s="55">
        <x:f t="shared" si="2133"/>
        <x:v>24640</x:v>
      </x:c>
      <x:c r="Q11429" s="55">
        <x:f t="shared" si="2134"/>
        <x:v>158476.70760495623</x:v>
      </x:c>
      <x:c r="R11429" s="55">
        <x:f t="shared" si="2135"/>
        <x:v>-16376.707604956231</x:v>
      </x:c>
      <x:c r="S11429" s="1" t="str">
        <x:f t="shared" si="2136"/>
        <x:v>NO</x:v>
      </x:c>
      <x:c r="T11429" s="1">
        <x:f t="shared" si="2137"/>
        <x:v>-9.9999999999999997E+98</x:v>
      </x:c>
    </x:row>
    <x:row r="11430">
      <x:c r="A11430" s="1"/>
      <x:c r="B11430" s="1"/>
      <x:c r="C11430" s="1"/>
      <x:c r="D11430" s="1"/>
      <x:c r="E11430" s="1"/>
      <x:c r="F11430" s="1"/>
      <x:c r="G11430" s="1"/>
      <x:c r="H11430" s="1"/>
      <x:c r="I11430" s="53">
        <x:f t="shared" si="2126"/>
        <x:v>17</x:v>
      </x:c>
      <x:c r="J11430" s="53">
        <x:f t="shared" si="2127"/>
        <x:v>10</x:v>
      </x:c>
      <x:c r="K11430" s="53">
        <x:f t="shared" si="2128"/>
        <x:v>7</x:v>
      </x:c>
      <x:c r="L11430" s="53">
        <x:f t="shared" si="2129"/>
        <x:v>34</x:v>
      </x:c>
      <x:c r="M11430" s="54">
        <x:f t="shared" si="2130"/>
        <x:v>8460.9827974434393</x:v>
      </x:c>
      <x:c r="N11430" s="54">
        <x:f t="shared" si="2131"/>
        <x:v>5.3756824982246103</x:v>
      </x:c>
      <x:c r="O11430" s="55">
        <x:f t="shared" si="2132"/>
        <x:v>189440</x:v>
      </x:c>
      <x:c r="P11430" s="55">
        <x:f t="shared" si="2133"/>
        <x:v>25520</x:v>
      </x:c>
      <x:c r="Q11430" s="55">
        <x:f t="shared" si="2134"/>
        <x:v>159392.06245561526</x:v>
      </x:c>
      <x:c r="R11430" s="55">
        <x:f t="shared" si="2135"/>
        <x:v>-15472.062455615262</x:v>
      </x:c>
      <x:c r="S11430" s="1" t="str">
        <x:f t="shared" si="2136"/>
        <x:v>NO</x:v>
      </x:c>
      <x:c r="T11430" s="1">
        <x:f t="shared" si="2137"/>
        <x:v>-9.9999999999999997E+98</x:v>
      </x:c>
    </x:row>
    <x:row r="11431">
      <x:c r="A11431" s="1"/>
      <x:c r="B11431" s="1"/>
      <x:c r="C11431" s="1"/>
      <x:c r="D11431" s="1"/>
      <x:c r="E11431" s="1"/>
      <x:c r="F11431" s="1"/>
      <x:c r="G11431" s="1"/>
      <x:c r="H11431" s="1"/>
      <x:c r="I11431" s="53">
        <x:f t="shared" si="2126"/>
        <x:v>17</x:v>
      </x:c>
      <x:c r="J11431" s="53">
        <x:f t="shared" si="2127"/>
        <x:v>10</x:v>
      </x:c>
      <x:c r="K11431" s="53">
        <x:f t="shared" si="2128"/>
        <x:v>8</x:v>
      </x:c>
      <x:c r="L11431" s="53">
        <x:f t="shared" si="2129"/>
        <x:v>35</x:v>
      </x:c>
      <x:c r="M11431" s="54">
        <x:f t="shared" si="2130"/>
        <x:v>8514.9798957234198</x:v>
      </x:c>
      <x:c r="N11431" s="54">
        <x:f t="shared" si="2131"/>
        <x:v>5.4131804831412635</x:v>
      </x:c>
      <x:c r="O11431" s="55">
        <x:f t="shared" si="2132"/>
        <x:v>192140</x:v>
      </x:c>
      <x:c r="P11431" s="55">
        <x:f t="shared" si="2133"/>
        <x:v>26400</x:v>
      </x:c>
      <x:c r="Q11431" s="55">
        <x:f t="shared" si="2134"/>
        <x:v>160329.51207853158</x:v>
      </x:c>
      <x:c r="R11431" s="55">
        <x:f t="shared" si="2135"/>
        <x:v>-14589.512078531581</x:v>
      </x:c>
      <x:c r="S11431" s="1" t="str">
        <x:f t="shared" si="2136"/>
        <x:v>NO</x:v>
      </x:c>
      <x:c r="T11431" s="1">
        <x:f t="shared" si="2137"/>
        <x:v>-9.9999999999999997E+98</x:v>
      </x:c>
    </x:row>
    <x:row r="11432">
      <x:c r="A11432" s="1"/>
      <x:c r="B11432" s="1"/>
      <x:c r="C11432" s="1"/>
      <x:c r="D11432" s="1"/>
      <x:c r="E11432" s="1"/>
      <x:c r="F11432" s="1"/>
      <x:c r="G11432" s="1"/>
      <x:c r="H11432" s="1"/>
      <x:c r="I11432" s="53">
        <x:f t="shared" si="2126"/>
        <x:v>17</x:v>
      </x:c>
      <x:c r="J11432" s="53">
        <x:f t="shared" si="2127"/>
        <x:v>10</x:v>
      </x:c>
      <x:c r="K11432" s="53">
        <x:f t="shared" si="2128"/>
        <x:v>9</x:v>
      </x:c>
      <x:c r="L11432" s="53">
        <x:f t="shared" si="2129"/>
        <x:v>36</x:v>
      </x:c>
      <x:c r="M11432" s="54">
        <x:f t="shared" si="2130"/>
        <x:v>8570.2732311638138</x:v>
      </x:c>
      <x:c r="N11432" s="54">
        <x:f t="shared" si="2131"/>
        <x:v>5.4515786327526481</x:v>
      </x:c>
      <x:c r="O11432" s="55">
        <x:f t="shared" si="2132"/>
        <x:v>194840</x:v>
      </x:c>
      <x:c r="P11432" s="55">
        <x:f t="shared" si="2133"/>
        <x:v>27280</x:v>
      </x:c>
      <x:c r="Q11432" s="55">
        <x:f t="shared" si="2134"/>
        <x:v>161289.46581881621</x:v>
      </x:c>
      <x:c r="R11432" s="55">
        <x:f t="shared" si="2135"/>
        <x:v>-13729.465818816214</x:v>
      </x:c>
      <x:c r="S11432" s="1" t="str">
        <x:f t="shared" si="2136"/>
        <x:v>NO</x:v>
      </x:c>
      <x:c r="T11432" s="1">
        <x:f t="shared" si="2137"/>
        <x:v>-9.9999999999999997E+98</x:v>
      </x:c>
    </x:row>
    <x:row r="11433">
      <x:c r="A11433" s="1"/>
      <x:c r="B11433" s="1"/>
      <x:c r="C11433" s="1"/>
      <x:c r="D11433" s="1"/>
      <x:c r="E11433" s="1"/>
      <x:c r="F11433" s="1"/>
      <x:c r="G11433" s="1"/>
      <x:c r="H11433" s="1"/>
      <x:c r="I11433" s="53">
        <x:f t="shared" si="2126"/>
        <x:v>17</x:v>
      </x:c>
      <x:c r="J11433" s="53">
        <x:f t="shared" si="2127"/>
        <x:v>10</x:v>
      </x:c>
      <x:c r="K11433" s="53">
        <x:f t="shared" si="2128"/>
        <x:v>10</x:v>
      </x:c>
      <x:c r="L11433" s="53">
        <x:f t="shared" si="2129"/>
        <x:v>37</x:v>
      </x:c>
      <x:c r="M11433" s="54">
        <x:f t="shared" si="2130"/>
        <x:v>8626.8867726470271</x:v>
      </x:c>
      <x:c r="N11433" s="54">
        <x:f t="shared" si="2131"/>
        <x:v>5.4908935921159907</x:v>
      </x:c>
      <x:c r="O11433" s="55">
        <x:f t="shared" si="2132"/>
        <x:v>197540</x:v>
      </x:c>
      <x:c r="P11433" s="55">
        <x:f t="shared" si="2133"/>
        <x:v>28160</x:v>
      </x:c>
      <x:c r="Q11433" s="55">
        <x:f t="shared" si="2134"/>
        <x:v>162272.33980289978</x:v>
      </x:c>
      <x:c r="R11433" s="55">
        <x:f t="shared" si="2135"/>
        <x:v>-12892.339802899776</x:v>
      </x:c>
      <x:c r="S11433" s="1" t="str">
        <x:f t="shared" si="2136"/>
        <x:v>NO</x:v>
      </x:c>
      <x:c r="T11433" s="1">
        <x:f t="shared" si="2137"/>
        <x:v>-9.9999999999999997E+98</x:v>
      </x:c>
    </x:row>
    <x:row r="11434">
      <x:c r="A11434" s="1"/>
      <x:c r="B11434" s="1"/>
      <x:c r="C11434" s="1"/>
      <x:c r="D11434" s="1"/>
      <x:c r="E11434" s="1"/>
      <x:c r="F11434" s="1"/>
      <x:c r="G11434" s="1"/>
      <x:c r="H11434" s="1"/>
      <x:c r="I11434" s="53">
        <x:f t="shared" si="2126"/>
        <x:v>17</x:v>
      </x:c>
      <x:c r="J11434" s="53">
        <x:f t="shared" si="2127"/>
        <x:v>10</x:v>
      </x:c>
      <x:c r="K11434" s="53">
        <x:f t="shared" si="2128"/>
        <x:v>11</x:v>
      </x:c>
      <x:c r="L11434" s="53">
        <x:f t="shared" si="2129"/>
        <x:v>38</x:v>
      </x:c>
      <x:c r="M11434" s="54">
        <x:f t="shared" si="2130"/>
        <x:v>8684.8448857404655</x:v>
      </x:c>
      <x:c r="N11434" s="54">
        <x:f t="shared" si="2131"/>
        <x:v>5.531142281764212</x:v>
      </x:c>
      <x:c r="O11434" s="55">
        <x:f t="shared" si="2132"/>
        <x:v>200240</x:v>
      </x:c>
      <x:c r="P11434" s="55">
        <x:f t="shared" si="2133"/>
        <x:v>29040</x:v>
      </x:c>
      <x:c r="Q11434" s="55">
        <x:f t="shared" si="2134"/>
        <x:v>163278.55704410531</x:v>
      </x:c>
      <x:c r="R11434" s="55">
        <x:f t="shared" si="2135"/>
        <x:v>-12078.557044105313</x:v>
      </x:c>
      <x:c r="S11434" s="1" t="str">
        <x:f t="shared" si="2136"/>
        <x:v>NO</x:v>
      </x:c>
      <x:c r="T11434" s="1">
        <x:f t="shared" si="2137"/>
        <x:v>-9.9999999999999997E+98</x:v>
      </x:c>
    </x:row>
    <x:row r="11435">
      <x:c r="A11435" s="1"/>
      <x:c r="B11435" s="1"/>
      <x:c r="C11435" s="1"/>
      <x:c r="D11435" s="1"/>
      <x:c r="E11435" s="1"/>
      <x:c r="F11435" s="1"/>
      <x:c r="G11435" s="1"/>
      <x:c r="H11435" s="1"/>
      <x:c r="I11435" s="53">
        <x:f t="shared" si="2126"/>
        <x:v>17</x:v>
      </x:c>
      <x:c r="J11435" s="53">
        <x:f t="shared" si="2127"/>
        <x:v>10</x:v>
      </x:c>
      <x:c r="K11435" s="53">
        <x:f t="shared" si="2128"/>
        <x:v>12</x:v>
      </x:c>
      <x:c r="L11435" s="53">
        <x:f t="shared" si="2129"/>
        <x:v>39</x:v>
      </x:c>
      <x:c r="M11435" s="54">
        <x:f t="shared" si="2130"/>
        <x:v>8744.1723388685296</x:v>
      </x:c>
      <x:c r="N11435" s="54">
        <x:f t="shared" si="2131"/>
        <x:v>5.5723419019920346</x:v>
      </x:c>
      <x:c r="O11435" s="55">
        <x:f t="shared" si="2132"/>
        <x:v>202940</x:v>
      </x:c>
      <x:c r="P11435" s="55">
        <x:f t="shared" si="2133"/>
        <x:v>29920</x:v>
      </x:c>
      <x:c r="Q11435" s="55">
        <x:f t="shared" si="2134"/>
        <x:v>164308.54754980086</x:v>
      </x:c>
      <x:c r="R11435" s="55">
        <x:f t="shared" si="2135"/>
        <x:v>-11288.54754980086</x:v>
      </x:c>
      <x:c r="S11435" s="1" t="str">
        <x:f t="shared" si="2136"/>
        <x:v>NO</x:v>
      </x:c>
      <x:c r="T11435" s="1">
        <x:f t="shared" si="2137"/>
        <x:v>-9.9999999999999997E+98</x:v>
      </x:c>
    </x:row>
    <x:row r="11436">
      <x:c r="A11436" s="1"/>
      <x:c r="B11436" s="1"/>
      <x:c r="C11436" s="1"/>
      <x:c r="D11436" s="1"/>
      <x:c r="E11436" s="1"/>
      <x:c r="F11436" s="1"/>
      <x:c r="G11436" s="1"/>
      <x:c r="H11436" s="1"/>
      <x:c r="I11436" s="53">
        <x:f t="shared" si="2126"/>
        <x:v>17</x:v>
      </x:c>
      <x:c r="J11436" s="53">
        <x:f t="shared" si="2127"/>
        <x:v>10</x:v>
      </x:c>
      <x:c r="K11436" s="53">
        <x:f t="shared" si="2128"/>
        <x:v>13</x:v>
      </x:c>
      <x:c r="L11436" s="53">
        <x:f t="shared" si="2129"/>
        <x:v>40</x:v>
      </x:c>
      <x:c r="M11436" s="54">
        <x:f t="shared" si="2130"/>
        <x:v>8804.8943095769137</x:v>
      </x:c>
      <x:c r="N11436" s="54">
        <x:f t="shared" si="2131"/>
        <x:v>5.61450993720619</x:v>
      </x:c>
      <x:c r="O11436" s="55">
        <x:f t="shared" si="2132"/>
        <x:v>205640</x:v>
      </x:c>
      <x:c r="P11436" s="55">
        <x:f t="shared" si="2133"/>
        <x:v>30800</x:v>
      </x:c>
      <x:c r="Q11436" s="55">
        <x:f t="shared" si="2134"/>
        <x:v>165362.74843015475</x:v>
      </x:c>
      <x:c r="R11436" s="55">
        <x:f t="shared" si="2135"/>
        <x:v>-10522.748430154752</x:v>
      </x:c>
      <x:c r="S11436" s="1" t="str">
        <x:f t="shared" si="2136"/>
        <x:v>NO</x:v>
      </x:c>
      <x:c r="T11436" s="1">
        <x:f t="shared" si="2137"/>
        <x:v>-9.9999999999999997E+98</x:v>
      </x:c>
    </x:row>
    <x:row r="11437">
      <x:c r="A11437" s="1"/>
      <x:c r="B11437" s="1"/>
      <x:c r="C11437" s="1"/>
      <x:c r="D11437" s="1"/>
      <x:c r="E11437" s="1"/>
      <x:c r="F11437" s="1"/>
      <x:c r="G11437" s="1"/>
      <x:c r="H11437" s="1"/>
      <x:c r="I11437" s="53">
        <x:f t="shared" si="2126"/>
        <x:v>17</x:v>
      </x:c>
      <x:c r="J11437" s="53">
        <x:f t="shared" si="2127"/>
        <x:v>10</x:v>
      </x:c>
      <x:c r="K11437" s="53">
        <x:f t="shared" si="2128"/>
        <x:v>14</x:v>
      </x:c>
      <x:c r="L11437" s="53">
        <x:f t="shared" si="2129"/>
        <x:v>41</x:v>
      </x:c>
      <x:c r="M11437" s="54">
        <x:f t="shared" si="2130"/>
        <x:v>8867.0363908905747</x:v>
      </x:c>
      <x:c r="N11437" s="54">
        <x:f t="shared" si="2131"/>
        <x:v>5.6576641603406772</x:v>
      </x:c>
      <x:c r="O11437" s="55">
        <x:f t="shared" si="2132"/>
        <x:v>208340</x:v>
      </x:c>
      <x:c r="P11437" s="55">
        <x:f t="shared" si="2133"/>
        <x:v>31680</x:v>
      </x:c>
      <x:c r="Q11437" s="55">
        <x:f t="shared" si="2134"/>
        <x:v>166441.60400851691</x:v>
      </x:c>
      <x:c r="R11437" s="55">
        <x:f t="shared" si="2135"/>
        <x:v>-9781.6040085169079</x:v>
      </x:c>
      <x:c r="S11437" s="1" t="str">
        <x:f t="shared" si="2136"/>
        <x:v>NO</x:v>
      </x:c>
      <x:c r="T11437" s="1">
        <x:f t="shared" si="2137"/>
        <x:v>-9.9999999999999997E+98</x:v>
      </x:c>
    </x:row>
    <x:row r="11438">
      <x:c r="A11438" s="1"/>
      <x:c r="B11438" s="1"/>
      <x:c r="C11438" s="1"/>
      <x:c r="D11438" s="1"/>
      <x:c r="E11438" s="1"/>
      <x:c r="F11438" s="1"/>
      <x:c r="G11438" s="1"/>
      <x:c r="H11438" s="1"/>
      <x:c r="I11438" s="53" t="n">
        <x:f t="shared" ref="I11438:I11501" si="2138">INT((ROW()-ROW($I$46))/((CARROT_CAP+1)*(MESCLUN_CAP+1)))</x:f>
        <x:v>17</x:v>
      </x:c>
      <x:c r="J11438" s="53" t="n">
        <x:f t="shared" ref="J11438:J11501" si="2139">MOD(INT((ROW()-ROW($I$46))/(MESCLUN_CAP+1)),CARROT_CAP+1)</x:f>
        <x:v>10</x:v>
      </x:c>
      <x:c r="K11438" s="53" t="n">
        <x:f t="shared" ref="K11438:K11501" si="2140">MOD(ROW()-ROW($I$46),MESCLUN_CAP+1)</x:f>
        <x:v>15</x:v>
      </x:c>
      <x:c r="L11438" s="53" t="n">
        <x:f t="shared" ref="L11438:L11501" si="2141">SUM(I11438:K11438)</x:f>
        <x:v>42</x:v>
      </x:c>
      <x:c r="M11438" s="54" t="n">
        <x:f t="shared" ref="M11438:M11501" si="2142">I11438*TOMATO_HOURS*WEEKS*(1+TOMATO_DIM)^I11438+J11438*CARROT_HOURS*WEEKS*(1+CARROT_DIM)^J11438+K11438*MESCLUN_HOURS*WEEKS*(1+MESCLUN_DIM)^K11438</x:f>
        <x:v>8930.624597766724</x:v>
      </x:c>
      <x:c r="N11438" s="54" t="n">
        <x:f t="shared" ref="N11438:N11501" si="2143">MAX(M11438-FARMER_HOURS,0)/TEMP_HOURS_PER_WORKER</x:f>
        <x:v>5.701822637338003</x:v>
      </x:c>
      <x:c r="O11438" s="55" t="n">
        <x:f t="shared" ref="O11438:O11501" si="2144">I11438*TOMATO_PRICE+J11438*CARROT_PRICE+K11438*MESCLUN_PRICE</x:f>
        <x:v>211040</x:v>
      </x:c>
      <x:c r="P11438" s="55" t="n">
        <x:f t="shared" ref="P11438:P11501" si="2145">I11438*TOMATO_FERTILIZER+J11438*CARROT_FERTILIZER+K11438*MESCLUN_FERTILIZER</x:f>
        <x:v>32560</x:v>
      </x:c>
      <x:c r="Q11438" s="55" t="n">
        <x:f t="shared" ref="Q11438:Q11501" si="2146">MIN(M11438,FARMER_HOURS)*FARMER_RATE+MAX(M11438-FARMER_HOURS,0)*TEMP_RATE</x:f>
        <x:v>167545.56593345007</x:v>
      </x:c>
      <x:c r="R11438" s="55" t="n">
        <x:f t="shared" ref="R11438:R11501" si="2147">O11438-P11438-Q11438-FIXED_COST</x:f>
        <x:v>-9065.565933450067</x:v>
      </x:c>
      <x:c r="S11438" s="1" t="str">
        <x:f t="shared" ref="S11438:S11501" si="2148">IF(AND(L11438&lt;=TOTAL_BED_CAP,N11438&lt;=TEMP_WORKER_CAP),"YES","NO")</x:f>
        <x:v>NO</x:v>
      </x:c>
      <x:c r="T11438" s="1" t="n">
        <x:f t="shared" ref="T11438:T11501" si="2149">IF(S11438="YES",R11438,-1E+99)</x:f>
        <x:v>-1e+99</x:v>
      </x:c>
    </x:row>
    <x:row r="11439">
      <x:c r="A11439" s="1"/>
      <x:c r="B11439" s="1"/>
      <x:c r="C11439" s="1"/>
      <x:c r="D11439" s="1"/>
      <x:c r="E11439" s="1"/>
      <x:c r="F11439" s="1"/>
      <x:c r="G11439" s="1"/>
      <x:c r="H11439" s="1"/>
      <x:c r="I11439" s="53">
        <x:f t="shared" si="2138"/>
        <x:v>17</x:v>
      </x:c>
      <x:c r="J11439" s="53">
        <x:f t="shared" si="2139"/>
        <x:v>10</x:v>
      </x:c>
      <x:c r="K11439" s="53">
        <x:f t="shared" si="2140"/>
        <x:v>16</x:v>
      </x:c>
      <x:c r="L11439" s="53">
        <x:f t="shared" si="2141"/>
        <x:v>43</x:v>
      </x:c>
      <x:c r="M11439" s="54">
        <x:f t="shared" si="2142"/>
        <x:v>8995.6853736442099</x:v>
      </x:c>
      <x:c r="N11439" s="54">
        <x:f t="shared" si="2143"/>
        <x:v>5.7470037316973679</x:v>
      </x:c>
      <x:c r="O11439" s="55">
        <x:f t="shared" si="2144"/>
        <x:v>213740</x:v>
      </x:c>
      <x:c r="P11439" s="55">
        <x:f t="shared" si="2145"/>
        <x:v>33440</x:v>
      </x:c>
      <x:c r="Q11439" s="55">
        <x:f t="shared" si="2146"/>
        <x:v>168675.09329243421</x:v>
      </x:c>
      <x:c r="R11439" s="55">
        <x:f t="shared" si="2147"/>
        <x:v>-8375.0932924342051</x:v>
      </x:c>
      <x:c r="S11439" s="1" t="str">
        <x:f t="shared" si="2148"/>
        <x:v>NO</x:v>
      </x:c>
      <x:c r="T11439" s="1">
        <x:f t="shared" si="2149"/>
        <x:v>-9.9999999999999997E+98</x:v>
      </x:c>
    </x:row>
    <x:row r="11440">
      <x:c r="A11440" s="1"/>
      <x:c r="B11440" s="1"/>
      <x:c r="C11440" s="1"/>
      <x:c r="D11440" s="1"/>
      <x:c r="E11440" s="1"/>
      <x:c r="F11440" s="1"/>
      <x:c r="G11440" s="1"/>
      <x:c r="H11440" s="1"/>
      <x:c r="I11440" s="53">
        <x:f t="shared" si="2138"/>
        <x:v>17</x:v>
      </x:c>
      <x:c r="J11440" s="53">
        <x:f t="shared" si="2139"/>
        <x:v>10</x:v>
      </x:c>
      <x:c r="K11440" s="53">
        <x:f t="shared" si="2140"/>
        <x:v>17</x:v>
      </x:c>
      <x:c r="L11440" s="53">
        <x:f t="shared" si="2141"/>
        <x:v>44</x:v>
      </x:c>
      <x:c r="M11440" s="54">
        <x:f t="shared" si="2142"/>
        <x:v>9062.2455970907504</x:v>
      </x:c>
      <x:c r="N11440" s="54">
        <x:f t="shared" si="2143"/>
        <x:v>5.7932261090907993</x:v>
      </x:c>
      <x:c r="O11440" s="55">
        <x:f t="shared" si="2144"/>
        <x:v>216440</x:v>
      </x:c>
      <x:c r="P11440" s="55">
        <x:f t="shared" si="2145"/>
        <x:v>34320</x:v>
      </x:c>
      <x:c r="Q11440" s="55">
        <x:f t="shared" si="2146"/>
        <x:v>169830.65272726998</x:v>
      </x:c>
      <x:c r="R11440" s="55">
        <x:f t="shared" si="2147"/>
        <x:v>-7710.652727269975</x:v>
      </x:c>
      <x:c r="S11440" s="1" t="str">
        <x:f t="shared" si="2148"/>
        <x:v>NO</x:v>
      </x:c>
      <x:c r="T11440" s="1">
        <x:f t="shared" si="2149"/>
        <x:v>-9.9999999999999997E+98</x:v>
      </x:c>
    </x:row>
    <x:row r="11441">
      <x:c r="A11441" s="1"/>
      <x:c r="B11441" s="1"/>
      <x:c r="C11441" s="1"/>
      <x:c r="D11441" s="1"/>
      <x:c r="E11441" s="1"/>
      <x:c r="F11441" s="1"/>
      <x:c r="G11441" s="1"/>
      <x:c r="H11441" s="1"/>
      <x:c r="I11441" s="53">
        <x:f t="shared" si="2138"/>
        <x:v>17</x:v>
      </x:c>
      <x:c r="J11441" s="53">
        <x:f t="shared" si="2139"/>
        <x:v>10</x:v>
      </x:c>
      <x:c r="K11441" s="53">
        <x:f t="shared" si="2140"/>
        <x:v>18</x:v>
      </x:c>
      <x:c r="L11441" s="53">
        <x:f t="shared" si="2141"/>
        <x:v>45</x:v>
      </x:c>
      <x:c r="M11441" s="54">
        <x:f t="shared" si="2142"/>
        <x:v>9130.3325885493377</x:v>
      </x:c>
      <x:c r="N11441" s="54">
        <x:f t="shared" si="2143"/>
        <x:v>5.8405087420481516</x:v>
      </x:c>
      <x:c r="O11441" s="55">
        <x:f t="shared" si="2144"/>
        <x:v>219140</x:v>
      </x:c>
      <x:c r="P11441" s="55">
        <x:f t="shared" si="2145"/>
        <x:v>35200</x:v>
      </x:c>
      <x:c r="Q11441" s="55">
        <x:f t="shared" si="2146"/>
        <x:v>171012.71855120378</x:v>
      </x:c>
      <x:c r="R11441" s="55">
        <x:f t="shared" si="2147"/>
        <x:v>-7072.7185512037831</x:v>
      </x:c>
      <x:c r="S11441" s="1" t="str">
        <x:f t="shared" si="2148"/>
        <x:v>NO</x:v>
      </x:c>
      <x:c r="T11441" s="1">
        <x:f t="shared" si="2149"/>
        <x:v>-9.9999999999999997E+98</x:v>
      </x:c>
    </x:row>
    <x:row r="11442">
      <x:c r="A11442" s="1"/>
      <x:c r="B11442" s="1"/>
      <x:c r="C11442" s="1"/>
      <x:c r="D11442" s="1"/>
      <x:c r="E11442" s="1"/>
      <x:c r="F11442" s="1"/>
      <x:c r="G11442" s="1"/>
      <x:c r="H11442" s="1"/>
      <x:c r="I11442" s="53">
        <x:f t="shared" si="2138"/>
        <x:v>17</x:v>
      </x:c>
      <x:c r="J11442" s="53">
        <x:f t="shared" si="2139"/>
        <x:v>10</x:v>
      </x:c>
      <x:c r="K11442" s="53">
        <x:f t="shared" si="2140"/>
        <x:v>19</x:v>
      </x:c>
      <x:c r="L11442" s="53">
        <x:f t="shared" si="2141"/>
        <x:v>46</x:v>
      </x:c>
      <x:c r="M11442" s="54">
        <x:f t="shared" si="2142"/>
        <x:v>9199.9741171853602</x:v>
      </x:c>
      <x:c r="N11442" s="54">
        <x:f t="shared" si="2143"/>
        <x:v>5.8888709147120561</x:v>
      </x:c>
      <x:c r="O11442" s="55">
        <x:f t="shared" si="2144"/>
        <x:v>221840</x:v>
      </x:c>
      <x:c r="P11442" s="55">
        <x:f t="shared" si="2145"/>
        <x:v>36080</x:v>
      </x:c>
      <x:c r="Q11442" s="55">
        <x:f t="shared" si="2146"/>
        <x:v>172221.7728678014</x:v>
      </x:c>
      <x:c r="R11442" s="55">
        <x:f t="shared" si="2147"/>
        <x:v>-6461.7728678013955</x:v>
      </x:c>
      <x:c r="S11442" s="1" t="str">
        <x:f t="shared" si="2148"/>
        <x:v>NO</x:v>
      </x:c>
      <x:c r="T11442" s="1">
        <x:f t="shared" si="2149"/>
        <x:v>-9.9999999999999997E+98</x:v>
      </x:c>
    </x:row>
    <x:row r="11443">
      <x:c r="A11443" s="1"/>
      <x:c r="B11443" s="1"/>
      <x:c r="C11443" s="1"/>
      <x:c r="D11443" s="1"/>
      <x:c r="E11443" s="1"/>
      <x:c r="F11443" s="1"/>
      <x:c r="G11443" s="1"/>
      <x:c r="H11443" s="1"/>
      <x:c r="I11443" s="53">
        <x:f t="shared" si="2138"/>
        <x:v>17</x:v>
      </x:c>
      <x:c r="J11443" s="53">
        <x:f t="shared" si="2139"/>
        <x:v>10</x:v>
      </x:c>
      <x:c r="K11443" s="53">
        <x:f t="shared" si="2140"/>
        <x:v>20</x:v>
      </x:c>
      <x:c r="L11443" s="53">
        <x:f t="shared" si="2141"/>
        <x:v>47</x:v>
      </x:c>
      <x:c r="M11443" s="54">
        <x:f t="shared" si="2142"/>
        <x:v>9271.1984078358364</x:v>
      </x:c>
      <x:c r="N11443" s="54">
        <x:f t="shared" si="2143"/>
        <x:v>5.9383322276637749</x:v>
      </x:c>
      <x:c r="O11443" s="55">
        <x:f t="shared" si="2144"/>
        <x:v>224540</x:v>
      </x:c>
      <x:c r="P11443" s="55">
        <x:f t="shared" si="2145"/>
        <x:v>36960</x:v>
      </x:c>
      <x:c r="Q11443" s="55">
        <x:f t="shared" si="2146"/>
        <x:v>173458.30569159437</x:v>
      </x:c>
      <x:c r="R11443" s="55">
        <x:f t="shared" si="2147"/>
        <x:v>-5878.3056915943744</x:v>
      </x:c>
      <x:c r="S11443" s="1" t="str">
        <x:f t="shared" si="2148"/>
        <x:v>NO</x:v>
      </x:c>
      <x:c r="T11443" s="1">
        <x:f t="shared" si="2149"/>
        <x:v>-9.9999999999999997E+98</x:v>
      </x:c>
    </x:row>
    <x:row r="11444">
      <x:c r="A11444" s="1"/>
      <x:c r="B11444" s="1"/>
      <x:c r="C11444" s="1"/>
      <x:c r="D11444" s="1"/>
      <x:c r="E11444" s="1"/>
      <x:c r="F11444" s="1"/>
      <x:c r="G11444" s="1"/>
      <x:c r="H11444" s="1"/>
      <x:c r="I11444" s="53">
        <x:f t="shared" si="2138"/>
        <x:v>17</x:v>
      </x:c>
      <x:c r="J11444" s="53">
        <x:f t="shared" si="2139"/>
        <x:v>10</x:v>
      </x:c>
      <x:c r="K11444" s="53">
        <x:f t="shared" si="2140"/>
        <x:v>21</x:v>
      </x:c>
      <x:c r="L11444" s="53">
        <x:f t="shared" si="2141"/>
        <x:v>48</x:v>
      </x:c>
      <x:c r="M11444" s="54">
        <x:f t="shared" si="2142"/>
        <x:v>9344.034148062281</x:v>
      </x:c>
      <x:c r="N11444" s="54">
        <x:f t="shared" si="2143"/>
        <x:v>5.9889126028210287</x:v>
      </x:c>
      <x:c r="O11444" s="55">
        <x:f t="shared" si="2144"/>
        <x:v>227240</x:v>
      </x:c>
      <x:c r="P11444" s="55">
        <x:f t="shared" si="2145"/>
        <x:v>37840</x:v>
      </x:c>
      <x:c r="Q11444" s="55">
        <x:f t="shared" si="2146"/>
        <x:v>174722.81507052571</x:v>
      </x:c>
      <x:c r="R11444" s="55">
        <x:f t="shared" si="2147"/>
        <x:v>-5322.815070525714</x:v>
      </x:c>
      <x:c r="S11444" s="1" t="str">
        <x:f t="shared" si="2148"/>
        <x:v>NO</x:v>
      </x:c>
      <x:c r="T11444" s="1">
        <x:f t="shared" si="2149"/>
        <x:v>-9.9999999999999997E+98</x:v>
      </x:c>
    </x:row>
    <x:row r="11445">
      <x:c r="A11445" s="1"/>
      <x:c r="B11445" s="1"/>
      <x:c r="C11445" s="1"/>
      <x:c r="D11445" s="1"/>
      <x:c r="E11445" s="1"/>
      <x:c r="F11445" s="1"/>
      <x:c r="G11445" s="1"/>
      <x:c r="H11445" s="1"/>
      <x:c r="I11445" s="53">
        <x:f t="shared" si="2138"/>
        <x:v>17</x:v>
      </x:c>
      <x:c r="J11445" s="53">
        <x:f t="shared" si="2139"/>
        <x:v>10</x:v>
      </x:c>
      <x:c r="K11445" s="53">
        <x:f t="shared" si="2140"/>
        <x:v>22</x:v>
      </x:c>
      <x:c r="L11445" s="53">
        <x:f t="shared" si="2141"/>
        <x:v>49</x:v>
      </x:c>
      <x:c r="M11445" s="54">
        <x:f t="shared" si="2142"/>
        <x:v>9418.5104953086775</x:v>
      </x:c>
      <x:c r="N11445" s="54">
        <x:f t="shared" si="2143"/>
        <x:v>6.040632288408804</x:v>
      </x:c>
      <x:c r="O11445" s="55">
        <x:f t="shared" si="2144"/>
        <x:v>229940</x:v>
      </x:c>
      <x:c r="P11445" s="55">
        <x:f t="shared" si="2145"/>
        <x:v>38720</x:v>
      </x:c>
      <x:c r="Q11445" s="55">
        <x:f t="shared" si="2146"/>
        <x:v>176015.80721022008</x:v>
      </x:c>
      <x:c r="R11445" s="55">
        <x:f t="shared" si="2147"/>
        <x:v>-4795.8072102200822</x:v>
      </x:c>
      <x:c r="S11445" s="1" t="str">
        <x:f t="shared" si="2148"/>
        <x:v>NO</x:v>
      </x:c>
      <x:c r="T11445" s="1">
        <x:f t="shared" si="2149"/>
        <x:v>-9.9999999999999997E+98</x:v>
      </x:c>
    </x:row>
    <x:row r="11446">
      <x:c r="A11446" s="1"/>
      <x:c r="B11446" s="1"/>
      <x:c r="C11446" s="1"/>
      <x:c r="D11446" s="1"/>
      <x:c r="E11446" s="1"/>
      <x:c r="F11446" s="1"/>
      <x:c r="G11446" s="1"/>
      <x:c r="H11446" s="1"/>
      <x:c r="I11446" s="53">
        <x:f t="shared" si="2138"/>
        <x:v>17</x:v>
      </x:c>
      <x:c r="J11446" s="53">
        <x:f t="shared" si="2139"/>
        <x:v>10</x:v>
      </x:c>
      <x:c r="K11446" s="53">
        <x:f t="shared" si="2140"/>
        <x:v>23</x:v>
      </x:c>
      <x:c r="L11446" s="53">
        <x:f t="shared" si="2141"/>
        <x:v>50</x:v>
      </x:c>
      <x:c r="M11446" s="54">
        <x:f t="shared" si="2142"/>
        <x:v>9494.6570841661141</x:v>
      </x:c>
      <x:c r="N11446" s="54">
        <x:f t="shared" si="2143"/>
        <x:v>6.0935118640042463</x:v>
      </x:c>
      <x:c r="O11446" s="55">
        <x:f t="shared" si="2144"/>
        <x:v>232640</x:v>
      </x:c>
      <x:c r="P11446" s="55">
        <x:f t="shared" si="2145"/>
        <x:v>39600</x:v>
      </x:c>
      <x:c r="Q11446" s="55">
        <x:f t="shared" si="2146"/>
        <x:v>177337.79660010614</x:v>
      </x:c>
      <x:c r="R11446" s="55">
        <x:f t="shared" si="2147"/>
        <x:v>-4297.7966001061432</x:v>
      </x:c>
      <x:c r="S11446" s="1" t="str">
        <x:f t="shared" si="2148"/>
        <x:v>NO</x:v>
      </x:c>
      <x:c r="T11446" s="1">
        <x:f t="shared" si="2149"/>
        <x:v>-9.9999999999999997E+98</x:v>
      </x:c>
    </x:row>
    <x:row r="11447">
      <x:c r="A11447" s="1"/>
      <x:c r="B11447" s="1"/>
      <x:c r="C11447" s="1"/>
      <x:c r="D11447" s="1"/>
      <x:c r="E11447" s="1"/>
      <x:c r="F11447" s="1"/>
      <x:c r="G11447" s="1"/>
      <x:c r="H11447" s="1"/>
      <x:c r="I11447" s="53">
        <x:f t="shared" si="2138"/>
        <x:v>17</x:v>
      </x:c>
      <x:c r="J11447" s="53">
        <x:f t="shared" si="2139"/>
        <x:v>10</x:v>
      </x:c>
      <x:c r="K11447" s="53">
        <x:f t="shared" si="2140"/>
        <x:v>24</x:v>
      </x:c>
      <x:c r="L11447" s="53">
        <x:f t="shared" si="2141"/>
        <x:v>51</x:v>
      </x:c>
      <x:c r="M11447" s="54">
        <x:f t="shared" si="2142"/>
        <x:v>9572.5040337456103</x:v>
      </x:c>
      <x:c r="N11447" s="54">
        <x:f t="shared" si="2143"/>
        <x:v>6.1475722456566739</x:v>
      </x:c>
      <x:c r="O11447" s="55">
        <x:f t="shared" si="2144"/>
        <x:v>235340</x:v>
      </x:c>
      <x:c r="P11447" s="55">
        <x:f t="shared" si="2145"/>
        <x:v>40480</x:v>
      </x:c>
      <x:c r="Q11447" s="55">
        <x:f t="shared" si="2146"/>
        <x:v>178689.30614141683</x:v>
      </x:c>
      <x:c r="R11447" s="55">
        <x:f t="shared" si="2147"/>
        <x:v>-3829.3061414168333</x:v>
      </x:c>
      <x:c r="S11447" s="1" t="str">
        <x:f t="shared" si="2148"/>
        <x:v>NO</x:v>
      </x:c>
      <x:c r="T11447" s="1">
        <x:f t="shared" si="2149"/>
        <x:v>-9.9999999999999997E+98</x:v>
      </x:c>
    </x:row>
    <x:row r="11448">
      <x:c r="A11448" s="1"/>
      <x:c r="B11448" s="1"/>
      <x:c r="C11448" s="1"/>
      <x:c r="D11448" s="1"/>
      <x:c r="E11448" s="1"/>
      <x:c r="F11448" s="1"/>
      <x:c r="G11448" s="1"/>
      <x:c r="H11448" s="1"/>
      <x:c r="I11448" s="53">
        <x:f t="shared" si="2138"/>
        <x:v>17</x:v>
      </x:c>
      <x:c r="J11448" s="53">
        <x:f t="shared" si="2139"/>
        <x:v>10</x:v>
      </x:c>
      <x:c r="K11448" s="53">
        <x:f t="shared" si="2140"/>
        <x:v>25</x:v>
      </x:c>
      <x:c r="L11448" s="53">
        <x:f t="shared" si="2141"/>
        <x:v>52</x:v>
      </x:c>
      <x:c r="M11448" s="54">
        <x:f t="shared" si="2142"/>
        <x:v>9652.0819551607074</x:v>
      </x:c>
      <x:c r="N11448" s="54">
        <x:f t="shared" si="2143"/>
        <x:v>6.2028346910838241</x:v>
      </x:c>
      <x:c r="O11448" s="55">
        <x:f t="shared" si="2144"/>
        <x:v>238040</x:v>
      </x:c>
      <x:c r="P11448" s="55">
        <x:f t="shared" si="2145"/>
        <x:v>41360</x:v>
      </x:c>
      <x:c r="Q11448" s="55">
        <x:f t="shared" si="2146"/>
        <x:v>180070.86727709562</x:v>
      </x:c>
      <x:c r="R11448" s="55">
        <x:f t="shared" si="2147"/>
        <x:v>-3390.8672770956182</x:v>
      </x:c>
      <x:c r="S11448" s="1" t="str">
        <x:f t="shared" si="2148"/>
        <x:v>NO</x:v>
      </x:c>
      <x:c r="T11448" s="1">
        <x:f t="shared" si="2149"/>
        <x:v>-9.9999999999999997E+98</x:v>
      </x:c>
    </x:row>
    <x:row r="11449">
      <x:c r="A11449" s="1"/>
      <x:c r="B11449" s="1"/>
      <x:c r="C11449" s="1"/>
      <x:c r="D11449" s="1"/>
      <x:c r="E11449" s="1"/>
      <x:c r="F11449" s="1"/>
      <x:c r="G11449" s="1"/>
      <x:c r="H11449" s="1"/>
      <x:c r="I11449" s="53">
        <x:f t="shared" si="2138"/>
        <x:v>17</x:v>
      </x:c>
      <x:c r="J11449" s="53">
        <x:f t="shared" si="2139"/>
        <x:v>10</x:v>
      </x:c>
      <x:c r="K11449" s="53">
        <x:f t="shared" si="2140"/>
        <x:v>26</x:v>
      </x:c>
      <x:c r="L11449" s="53">
        <x:f t="shared" si="2141"/>
        <x:v>53</x:v>
      </x:c>
      <x:c r="M11449" s="54">
        <x:f t="shared" si="2142"/>
        <x:v>9733.4219591214242</x:v>
      </x:c>
      <x:c r="N11449" s="54">
        <x:f t="shared" si="2143"/>
        <x:v>6.2593208049454336</x:v>
      </x:c>
      <x:c r="O11449" s="55">
        <x:f t="shared" si="2144"/>
        <x:v>240740</x:v>
      </x:c>
      <x:c r="P11449" s="55">
        <x:f t="shared" si="2145"/>
        <x:v>42240</x:v>
      </x:c>
      <x:c r="Q11449" s="55">
        <x:f t="shared" si="2146"/>
        <x:v>181483.02012363583</x:v>
      </x:c>
      <x:c r="R11449" s="55">
        <x:f t="shared" si="2147"/>
        <x:v>-2983.0201236358262</x:v>
      </x:c>
      <x:c r="S11449" s="1" t="str">
        <x:f t="shared" si="2148"/>
        <x:v>NO</x:v>
      </x:c>
      <x:c r="T11449" s="1">
        <x:f t="shared" si="2149"/>
        <x:v>-9.9999999999999997E+98</x:v>
      </x:c>
    </x:row>
    <x:row r="11450">
      <x:c r="A11450" s="1"/>
      <x:c r="B11450" s="1"/>
      <x:c r="C11450" s="1"/>
      <x:c r="D11450" s="1"/>
      <x:c r="E11450" s="1"/>
      <x:c r="F11450" s="1"/>
      <x:c r="G11450" s="1"/>
      <x:c r="H11450" s="1"/>
      <x:c r="I11450" s="53">
        <x:f t="shared" si="2138"/>
        <x:v>17</x:v>
      </x:c>
      <x:c r="J11450" s="53">
        <x:f t="shared" si="2139"/>
        <x:v>10</x:v>
      </x:c>
      <x:c r="K11450" s="53">
        <x:f t="shared" si="2140"/>
        <x:v>27</x:v>
      </x:c>
      <x:c r="L11450" s="53">
        <x:f t="shared" si="2141"/>
        <x:v>54</x:v>
      </x:c>
      <x:c r="M11450" s="54">
        <x:f t="shared" si="2142"/>
        <x:v>9816.555663641182</x:v>
      </x:c>
      <x:c r="N11450" s="54">
        <x:f t="shared" si="2143"/>
        <x:v>6.3170525441952652</x:v>
      </x:c>
      <x:c r="O11450" s="55">
        <x:f t="shared" si="2144"/>
        <x:v>243440</x:v>
      </x:c>
      <x:c r="P11450" s="55">
        <x:f t="shared" si="2145"/>
        <x:v>43120</x:v>
      </x:c>
      <x:c r="Q11450" s="55">
        <x:f t="shared" si="2146"/>
        <x:v>182926.31360488164</x:v>
      </x:c>
      <x:c r="R11450" s="55">
        <x:f t="shared" si="2147"/>
        <x:v>-2606.3136048816377</x:v>
      </x:c>
      <x:c r="S11450" s="1" t="str">
        <x:f t="shared" si="2148"/>
        <x:v>NO</x:v>
      </x:c>
      <x:c r="T11450" s="1">
        <x:f t="shared" si="2149"/>
        <x:v>-9.9999999999999997E+98</x:v>
      </x:c>
    </x:row>
    <x:row r="11451">
      <x:c r="A11451" s="1"/>
      <x:c r="B11451" s="1"/>
      <x:c r="C11451" s="1"/>
      <x:c r="D11451" s="1"/>
      <x:c r="E11451" s="1"/>
      <x:c r="F11451" s="1"/>
      <x:c r="G11451" s="1"/>
      <x:c r="H11451" s="1"/>
      <x:c r="I11451" s="53">
        <x:f t="shared" si="2138"/>
        <x:v>17</x:v>
      </x:c>
      <x:c r="J11451" s="53">
        <x:f t="shared" si="2139"/>
        <x:v>10</x:v>
      </x:c>
      <x:c r="K11451" s="53">
        <x:f t="shared" si="2140"/>
        <x:v>28</x:v>
      </x:c>
      <x:c r="L11451" s="53">
        <x:f t="shared" si="2141"/>
        <x:v>55</x:v>
      </x:c>
      <x:c r="M11451" s="54">
        <x:f t="shared" si="2142"/>
        <x:v>9901.5152018583358</x:v>
      </x:c>
      <x:c r="N11451" s="54">
        <x:f t="shared" si="2143"/>
        <x:v>6.3760522235127333</x:v>
      </x:c>
      <x:c r="O11451" s="55">
        <x:f t="shared" si="2144"/>
        <x:v>246140</x:v>
      </x:c>
      <x:c r="P11451" s="55">
        <x:f t="shared" si="2145"/>
        <x:v>44000</x:v>
      </x:c>
      <x:c r="Q11451" s="55">
        <x:f t="shared" si="2146"/>
        <x:v>184401.30558781832</x:v>
      </x:c>
      <x:c r="R11451" s="55">
        <x:f t="shared" si="2147"/>
        <x:v>-2261.3055878183222</x:v>
      </x:c>
      <x:c r="S11451" s="1" t="str">
        <x:f t="shared" si="2148"/>
        <x:v>NO</x:v>
      </x:c>
      <x:c r="T11451" s="1">
        <x:f t="shared" si="2149"/>
        <x:v>-9.9999999999999997E+98</x:v>
      </x:c>
    </x:row>
    <x:row r="11452">
      <x:c r="A11452" s="1"/>
      <x:c r="B11452" s="1"/>
      <x:c r="C11452" s="1"/>
      <x:c r="D11452" s="1"/>
      <x:c r="E11452" s="1"/>
      <x:c r="F11452" s="1"/>
      <x:c r="G11452" s="1"/>
      <x:c r="H11452" s="1"/>
      <x:c r="I11452" s="53">
        <x:f t="shared" si="2138"/>
        <x:v>17</x:v>
      </x:c>
      <x:c r="J11452" s="53">
        <x:f t="shared" si="2139"/>
        <x:v>10</x:v>
      </x:c>
      <x:c r="K11452" s="53">
        <x:f t="shared" si="2140"/>
        <x:v>29</x:v>
      </x:c>
      <x:c r="L11452" s="53">
        <x:f t="shared" si="2141"/>
        <x:v>56</x:v>
      </x:c>
      <x:c r="M11452" s="54">
        <x:f t="shared" si="2142"/>
        <x:v>9988.3332299739886</x:v>
      </x:c>
      <x:c r="N11452" s="54">
        <x:f t="shared" si="2143"/>
        <x:v>6.4363425208152698</x:v>
      </x:c>
      <x:c r="O11452" s="55">
        <x:f t="shared" si="2144"/>
        <x:v>248840</x:v>
      </x:c>
      <x:c r="P11452" s="55">
        <x:f t="shared" si="2145"/>
        <x:v>44880</x:v>
      </x:c>
      <x:c r="Q11452" s="55">
        <x:f t="shared" si="2146"/>
        <x:v>185908.56302038176</x:v>
      </x:c>
      <x:c r="R11452" s="55">
        <x:f t="shared" si="2147"/>
        <x:v>-1948.5630203817564</x:v>
      </x:c>
      <x:c r="S11452" s="1" t="str">
        <x:f t="shared" si="2148"/>
        <x:v>NO</x:v>
      </x:c>
      <x:c r="T11452" s="1">
        <x:f t="shared" si="2149"/>
        <x:v>-9.9999999999999997E+98</x:v>
      </x:c>
    </x:row>
    <x:row r="11453">
      <x:c r="A11453" s="1"/>
      <x:c r="B11453" s="1"/>
      <x:c r="C11453" s="1"/>
      <x:c r="D11453" s="1"/>
      <x:c r="E11453" s="1"/>
      <x:c r="F11453" s="1"/>
      <x:c r="G11453" s="1"/>
      <x:c r="H11453" s="1"/>
      <x:c r="I11453" s="53">
        <x:f t="shared" si="2138"/>
        <x:v>17</x:v>
      </x:c>
      <x:c r="J11453" s="53">
        <x:f t="shared" si="2139"/>
        <x:v>10</x:v>
      </x:c>
      <x:c r="K11453" s="53">
        <x:f t="shared" si="2140"/>
        <x:v>30</x:v>
      </x:c>
      <x:c r="L11453" s="53">
        <x:f t="shared" si="2141"/>
        <x:v>57</x:v>
      </x:c>
      <x:c r="M11453" s="54">
        <x:f t="shared" si="2142"/>
        <x:v>10077.04293530776</x:v>
      </x:c>
      <x:c r="N11453" s="54">
        <x:f t="shared" si="2143"/>
        <x:v>6.497946482852611</x:v>
      </x:c>
      <x:c r="O11453" s="55">
        <x:f t="shared" si="2144"/>
        <x:v>251540</x:v>
      </x:c>
      <x:c r="P11453" s="55">
        <x:f t="shared" si="2145"/>
        <x:v>45760</x:v>
      </x:c>
      <x:c r="Q11453" s="55">
        <x:f t="shared" si="2146"/>
        <x:v>187448.66207131528</x:v>
      </x:c>
      <x:c r="R11453" s="55">
        <x:f t="shared" si="2147"/>
        <x:v>-1668.6620713152806</x:v>
      </x:c>
      <x:c r="S11453" s="1" t="str">
        <x:f t="shared" si="2148"/>
        <x:v>NO</x:v>
      </x:c>
      <x:c r="T11453" s="1">
        <x:f t="shared" si="2149"/>
        <x:v>-9.9999999999999997E+98</x:v>
      </x:c>
    </x:row>
    <x:row r="11454">
      <x:c r="A11454" s="1"/>
      <x:c r="B11454" s="1"/>
      <x:c r="C11454" s="1"/>
      <x:c r="D11454" s="1"/>
      <x:c r="E11454" s="1"/>
      <x:c r="F11454" s="1"/>
      <x:c r="G11454" s="1"/>
      <x:c r="H11454" s="1"/>
      <x:c r="I11454" s="53">
        <x:f t="shared" si="2138"/>
        <x:v>17</x:v>
      </x:c>
      <x:c r="J11454" s="53">
        <x:f t="shared" si="2139"/>
        <x:v>11</x:v>
      </x:c>
      <x:c r="K11454" s="53">
        <x:f t="shared" si="2140"/>
        <x:v>0</x:v>
      </x:c>
      <x:c r="L11454" s="53">
        <x:f t="shared" si="2141"/>
        <x:v>28</x:v>
      </x:c>
      <x:c r="M11454" s="54">
        <x:f t="shared" si="2142"/>
        <x:v>8166.3281331136213</x:v>
      </x:c>
      <x:c r="N11454" s="54">
        <x:f t="shared" si="2143"/>
        <x:v>5.1710612035511261</x:v>
      </x:c>
      <x:c r="O11454" s="55">
        <x:f t="shared" si="2144"/>
        <x:v>172634</x:v>
      </x:c>
      <x:c r="P11454" s="55">
        <x:f t="shared" si="2145"/>
        <x:v>19800</x:v>
      </x:c>
      <x:c r="Q11454" s="55">
        <x:f t="shared" si="2146"/>
        <x:v>154276.53008877815</x:v>
      </x:c>
      <x:c r="R11454" s="55">
        <x:f t="shared" si="2147"/>
        <x:v>-21442.530088778149</x:v>
      </x:c>
      <x:c r="S11454" s="1" t="str">
        <x:f t="shared" si="2148"/>
        <x:v>NO</x:v>
      </x:c>
      <x:c r="T11454" s="1">
        <x:f t="shared" si="2149"/>
        <x:v>-9.9999999999999997E+98</x:v>
      </x:c>
    </x:row>
    <x:row r="11455">
      <x:c r="A11455" s="1"/>
      <x:c r="B11455" s="1"/>
      <x:c r="C11455" s="1"/>
      <x:c r="D11455" s="1"/>
      <x:c r="E11455" s="1"/>
      <x:c r="F11455" s="1"/>
      <x:c r="G11455" s="1"/>
      <x:c r="H11455" s="1"/>
      <x:c r="I11455" s="53">
        <x:f t="shared" si="2138"/>
        <x:v>17</x:v>
      </x:c>
      <x:c r="J11455" s="53">
        <x:f t="shared" si="2139"/>
        <x:v>11</x:v>
      </x:c>
      <x:c r="K11455" s="53">
        <x:f t="shared" si="2140"/>
        <x:v>1</x:v>
      </x:c>
      <x:c r="L11455" s="53">
        <x:f t="shared" si="2141"/>
        <x:v>29</x:v>
      </x:c>
      <x:c r="M11455" s="54">
        <x:f t="shared" si="2142"/>
        <x:v>8211.8906331136204</x:v>
      </x:c>
      <x:c r="N11455" s="54">
        <x:f t="shared" si="2143"/>
        <x:v>5.2027018285511257</x:v>
      </x:c>
      <x:c r="O11455" s="55">
        <x:f t="shared" si="2144"/>
        <x:v>175334</x:v>
      </x:c>
      <x:c r="P11455" s="55">
        <x:f t="shared" si="2145"/>
        <x:v>20680</x:v>
      </x:c>
      <x:c r="Q11455" s="55">
        <x:f t="shared" si="2146"/>
        <x:v>155067.54571377812</x:v>
      </x:c>
      <x:c r="R11455" s="55">
        <x:f t="shared" si="2147"/>
        <x:v>-20413.54571377812</x:v>
      </x:c>
      <x:c r="S11455" s="1" t="str">
        <x:f t="shared" si="2148"/>
        <x:v>NO</x:v>
      </x:c>
      <x:c r="T11455" s="1">
        <x:f t="shared" si="2149"/>
        <x:v>-9.9999999999999997E+98</x:v>
      </x:c>
    </x:row>
    <x:row r="11456">
      <x:c r="A11456" s="1"/>
      <x:c r="B11456" s="1"/>
      <x:c r="C11456" s="1"/>
      <x:c r="D11456" s="1"/>
      <x:c r="E11456" s="1"/>
      <x:c r="F11456" s="1"/>
      <x:c r="G11456" s="1"/>
      <x:c r="H11456" s="1"/>
      <x:c r="I11456" s="53">
        <x:f t="shared" si="2138"/>
        <x:v>17</x:v>
      </x:c>
      <x:c r="J11456" s="53">
        <x:f t="shared" si="2139"/>
        <x:v>11</x:v>
      </x:c>
      <x:c r="K11456" s="53">
        <x:f t="shared" si="2140"/>
        <x:v>2</x:v>
      </x:c>
      <x:c r="L11456" s="53">
        <x:f t="shared" si="2141"/>
        <x:v>30</x:v>
      </x:c>
      <x:c r="M11456" s="54">
        <x:f t="shared" si="2142"/>
        <x:v>8258.5921956136208</x:v>
      </x:c>
      <x:c r="N11456" s="54">
        <x:f t="shared" si="2143"/>
        <x:v>5.2351334691761258</x:v>
      </x:c>
      <x:c r="O11456" s="55">
        <x:f t="shared" si="2144"/>
        <x:v>178034</x:v>
      </x:c>
      <x:c r="P11456" s="55">
        <x:f t="shared" si="2145"/>
        <x:v>21560</x:v>
      </x:c>
      <x:c r="Q11456" s="55">
        <x:f t="shared" si="2146"/>
        <x:v>155878.33672940312</x:v>
      </x:c>
      <x:c r="R11456" s="55">
        <x:f t="shared" si="2147"/>
        <x:v>-19404.33672940312</x:v>
      </x:c>
      <x:c r="S11456" s="1" t="str">
        <x:f t="shared" si="2148"/>
        <x:v>NO</x:v>
      </x:c>
      <x:c r="T11456" s="1">
        <x:f t="shared" si="2149"/>
        <x:v>-9.9999999999999997E+98</x:v>
      </x:c>
    </x:row>
    <x:row r="11457">
      <x:c r="A11457" s="1"/>
      <x:c r="B11457" s="1"/>
      <x:c r="C11457" s="1"/>
      <x:c r="D11457" s="1"/>
      <x:c r="E11457" s="1"/>
      <x:c r="F11457" s="1"/>
      <x:c r="G11457" s="1"/>
      <x:c r="H11457" s="1"/>
      <x:c r="I11457" s="53">
        <x:f t="shared" si="2138"/>
        <x:v>17</x:v>
      </x:c>
      <x:c r="J11457" s="53">
        <x:f t="shared" si="2139"/>
        <x:v>11</x:v>
      </x:c>
      <x:c r="K11457" s="53">
        <x:f t="shared" si="2140"/>
        <x:v>3</x:v>
      </x:c>
      <x:c r="L11457" s="53">
        <x:f t="shared" si="2141"/>
        <x:v>31</x:v>
      </x:c>
      <x:c r="M11457" s="54">
        <x:f t="shared" si="2142"/>
        <x:v>8306.4541780354957</x:v>
      </x:c>
      <x:c r="N11457" s="54">
        <x:f t="shared" si="2143"/>
        <x:v>5.2683709569690942</x:v>
      </x:c>
      <x:c r="O11457" s="55">
        <x:f t="shared" si="2144"/>
        <x:v>180734</x:v>
      </x:c>
      <x:c r="P11457" s="55">
        <x:f t="shared" si="2145"/>
        <x:v>22440</x:v>
      </x:c>
      <x:c r="Q11457" s="55">
        <x:f t="shared" si="2146"/>
        <x:v>156709.27392422737</x:v>
      </x:c>
      <x:c r="R11457" s="55">
        <x:f t="shared" si="2147"/>
        <x:v>-18415.273924227367</x:v>
      </x:c>
      <x:c r="S11457" s="1" t="str">
        <x:f t="shared" si="2148"/>
        <x:v>NO</x:v>
      </x:c>
      <x:c r="T11457" s="1">
        <x:f t="shared" si="2149"/>
        <x:v>-9.9999999999999997E+98</x:v>
      </x:c>
    </x:row>
    <x:row r="11458">
      <x:c r="A11458" s="1"/>
      <x:c r="B11458" s="1"/>
      <x:c r="C11458" s="1"/>
      <x:c r="D11458" s="1"/>
      <x:c r="E11458" s="1"/>
      <x:c r="F11458" s="1"/>
      <x:c r="G11458" s="1"/>
      <x:c r="H11458" s="1"/>
      <x:c r="I11458" s="53">
        <x:f t="shared" si="2138"/>
        <x:v>17</x:v>
      </x:c>
      <x:c r="J11458" s="53">
        <x:f t="shared" si="2139"/>
        <x:v>11</x:v>
      </x:c>
      <x:c r="K11458" s="53">
        <x:f t="shared" si="2140"/>
        <x:v>4</x:v>
      </x:c>
      <x:c r="L11458" s="53">
        <x:f t="shared" si="2141"/>
        <x:v>32</x:v>
      </x:c>
      <x:c r="M11458" s="54">
        <x:f t="shared" si="2142"/>
        <x:v>8355.4982937581517</x:v>
      </x:c>
      <x:c r="N11458" s="54">
        <x:f t="shared" si="2143"/>
        <x:v>5.3024293706653829</x:v>
      </x:c>
      <x:c r="O11458" s="55">
        <x:f t="shared" si="2144"/>
        <x:v>183434</x:v>
      </x:c>
      <x:c r="P11458" s="55">
        <x:f t="shared" si="2145"/>
        <x:v>23320</x:v>
      </x:c>
      <x:c r="Q11458" s="55">
        <x:f t="shared" si="2146"/>
        <x:v>157560.73426663456</x:v>
      </x:c>
      <x:c r="R11458" s="55">
        <x:f t="shared" si="2147"/>
        <x:v>-17446.734266634565</x:v>
      </x:c>
      <x:c r="S11458" s="1" t="str">
        <x:f t="shared" si="2148"/>
        <x:v>NO</x:v>
      </x:c>
      <x:c r="T11458" s="1">
        <x:f t="shared" si="2149"/>
        <x:v>-9.9999999999999997E+98</x:v>
      </x:c>
    </x:row>
    <x:row r="11459">
      <x:c r="A11459" s="1"/>
      <x:c r="B11459" s="1"/>
      <x:c r="C11459" s="1"/>
      <x:c r="D11459" s="1"/>
      <x:c r="E11459" s="1"/>
      <x:c r="F11459" s="1"/>
      <x:c r="G11459" s="1"/>
      <x:c r="H11459" s="1"/>
      <x:c r="I11459" s="53">
        <x:f t="shared" si="2138"/>
        <x:v>17</x:v>
      </x:c>
      <x:c r="J11459" s="53">
        <x:f t="shared" si="2139"/>
        <x:v>11</x:v>
      </x:c>
      <x:c r="K11459" s="53">
        <x:f t="shared" si="2140"/>
        <x:v>5</x:v>
      </x:c>
      <x:c r="L11459" s="53">
        <x:f t="shared" si="2141"/>
        <x:v>33</x:v>
      </x:c>
      <x:c r="M11459" s="54">
        <x:f t="shared" si="2142"/>
        <x:v>8405.7466176793569</x:v>
      </x:c>
      <x:c r="N11459" s="54">
        <x:f t="shared" si="2143"/>
        <x:v>5.3373240400551092</x:v>
      </x:c>
      <x:c r="O11459" s="55">
        <x:f t="shared" si="2144"/>
        <x:v>186134</x:v>
      </x:c>
      <x:c r="P11459" s="55">
        <x:f t="shared" si="2145"/>
        <x:v>24200</x:v>
      </x:c>
      <x:c r="Q11459" s="55">
        <x:f t="shared" si="2146"/>
        <x:v>158433.10100137771</x:v>
      </x:c>
      <x:c r="R11459" s="55">
        <x:f t="shared" si="2147"/>
        <x:v>-16499.101001377712</x:v>
      </x:c>
      <x:c r="S11459" s="1" t="str">
        <x:f t="shared" si="2148"/>
        <x:v>NO</x:v>
      </x:c>
      <x:c r="T11459" s="1">
        <x:f t="shared" si="2149"/>
        <x:v>-9.9999999999999997E+98</x:v>
      </x:c>
    </x:row>
    <x:row r="11460">
      <x:c r="A11460" s="1"/>
      <x:c r="B11460" s="1"/>
      <x:c r="C11460" s="1"/>
      <x:c r="D11460" s="1"/>
      <x:c r="E11460" s="1"/>
      <x:c r="F11460" s="1"/>
      <x:c r="G11460" s="1"/>
      <x:c r="H11460" s="1"/>
      <x:c r="I11460" s="53">
        <x:f t="shared" si="2138"/>
        <x:v>17</x:v>
      </x:c>
      <x:c r="J11460" s="53">
        <x:f t="shared" si="2139"/>
        <x:v>11</x:v>
      </x:c>
      <x:c r="K11460" s="53">
        <x:f t="shared" si="2140"/>
        <x:v>6</x:v>
      </x:c>
      <x:c r="L11460" s="53">
        <x:f t="shared" si="2141"/>
        <x:v>34</x:v>
      </x:c>
      <x:c r="M11460" s="54">
        <x:f t="shared" si="2142"/>
        <x:v>8457.2215918609891</x:v>
      </x:c>
      <x:c r="N11460" s="54">
        <x:f t="shared" si="2143"/>
        <x:v>5.3730705499034643</x:v>
      </x:c>
      <x:c r="O11460" s="55">
        <x:f t="shared" si="2144"/>
        <x:v>188834</x:v>
      </x:c>
      <x:c r="P11460" s="55">
        <x:f t="shared" si="2145"/>
        <x:v>25080</x:v>
      </x:c>
      <x:c r="Q11460" s="55">
        <x:f t="shared" si="2146"/>
        <x:v>159326.76374758661</x:v>
      </x:c>
      <x:c r="R11460" s="55">
        <x:f t="shared" si="2147"/>
        <x:v>-15572.763747586607</x:v>
      </x:c>
      <x:c r="S11460" s="1" t="str">
        <x:f t="shared" si="2148"/>
        <x:v>NO</x:v>
      </x:c>
      <x:c r="T11460" s="1">
        <x:f t="shared" si="2149"/>
        <x:v>-9.9999999999999997E+98</x:v>
      </x:c>
    </x:row>
    <x:row r="11461">
      <x:c r="A11461" s="1"/>
      <x:c r="B11461" s="1"/>
      <x:c r="C11461" s="1"/>
      <x:c r="D11461" s="1"/>
      <x:c r="E11461" s="1"/>
      <x:c r="F11461" s="1"/>
      <x:c r="G11461" s="1"/>
      <x:c r="H11461" s="1"/>
      <x:c r="I11461" s="53">
        <x:f t="shared" si="2138"/>
        <x:v>17</x:v>
      </x:c>
      <x:c r="J11461" s="53">
        <x:f t="shared" si="2139"/>
        <x:v>11</x:v>
      </x:c>
      <x:c r="K11461" s="53">
        <x:f t="shared" si="2140"/>
        <x:v>7</x:v>
      </x:c>
      <x:c r="L11461" s="53">
        <x:f t="shared" si="2141"/>
        <x:v>35</x:v>
      </x:c>
      <x:c r="M11461" s="54">
        <x:f t="shared" si="2142"/>
        <x:v>8509.946031258949</x:v>
      </x:c>
      <x:c r="N11461" s="54">
        <x:f t="shared" si="2143"/>
        <x:v>5.4096847439298257</x:v>
      </x:c>
      <x:c r="O11461" s="55">
        <x:f t="shared" si="2144"/>
        <x:v>191534</x:v>
      </x:c>
      <x:c r="P11461" s="55">
        <x:f t="shared" si="2145"/>
        <x:v>25960</x:v>
      </x:c>
      <x:c r="Q11461" s="55">
        <x:f t="shared" si="2146"/>
        <x:v>160242.11859824564</x:v>
      </x:c>
      <x:c r="R11461" s="55">
        <x:f t="shared" si="2147"/>
        <x:v>-14668.118598245637</x:v>
      </x:c>
      <x:c r="S11461" s="1" t="str">
        <x:f t="shared" si="2148"/>
        <x:v>NO</x:v>
      </x:c>
      <x:c r="T11461" s="1">
        <x:f t="shared" si="2149"/>
        <x:v>-9.9999999999999997E+98</x:v>
      </x:c>
    </x:row>
    <x:row r="11462">
      <x:c r="A11462" s="1"/>
      <x:c r="B11462" s="1"/>
      <x:c r="C11462" s="1"/>
      <x:c r="D11462" s="1"/>
      <x:c r="E11462" s="1"/>
      <x:c r="F11462" s="1"/>
      <x:c r="G11462" s="1"/>
      <x:c r="H11462" s="1"/>
      <x:c r="I11462" s="53">
        <x:f t="shared" si="2138"/>
        <x:v>17</x:v>
      </x:c>
      <x:c r="J11462" s="53">
        <x:f t="shared" si="2139"/>
        <x:v>11</x:v>
      </x:c>
      <x:c r="K11462" s="53">
        <x:f t="shared" si="2140"/>
        <x:v>8</x:v>
      </x:c>
      <x:c r="L11462" s="53">
        <x:f t="shared" si="2141"/>
        <x:v>36</x:v>
      </x:c>
      <x:c r="M11462" s="54">
        <x:f t="shared" si="2142"/>
        <x:v>8563.9431295389295</x:v>
      </x:c>
      <x:c r="N11462" s="54">
        <x:f t="shared" si="2143"/>
        <x:v>5.4471827288464789</x:v>
      </x:c>
      <x:c r="O11462" s="55">
        <x:f t="shared" si="2144"/>
        <x:v>194234</x:v>
      </x:c>
      <x:c r="P11462" s="55">
        <x:f t="shared" si="2145"/>
        <x:v>26840</x:v>
      </x:c>
      <x:c r="Q11462" s="55">
        <x:f t="shared" si="2146"/>
        <x:v>161179.56822116196</x:v>
      </x:c>
      <x:c r="R11462" s="55">
        <x:f t="shared" si="2147"/>
        <x:v>-13785.568221161957</x:v>
      </x:c>
      <x:c r="S11462" s="1" t="str">
        <x:f t="shared" si="2148"/>
        <x:v>NO</x:v>
      </x:c>
      <x:c r="T11462" s="1">
        <x:f t="shared" si="2149"/>
        <x:v>-9.9999999999999997E+98</x:v>
      </x:c>
    </x:row>
    <x:row r="11463">
      <x:c r="A11463" s="1"/>
      <x:c r="B11463" s="1"/>
      <x:c r="C11463" s="1"/>
      <x:c r="D11463" s="1"/>
      <x:c r="E11463" s="1"/>
      <x:c r="F11463" s="1"/>
      <x:c r="G11463" s="1"/>
      <x:c r="H11463" s="1"/>
      <x:c r="I11463" s="53">
        <x:f t="shared" si="2138"/>
        <x:v>17</x:v>
      </x:c>
      <x:c r="J11463" s="53">
        <x:f t="shared" si="2139"/>
        <x:v>11</x:v>
      </x:c>
      <x:c r="K11463" s="53">
        <x:f t="shared" si="2140"/>
        <x:v>9</x:v>
      </x:c>
      <x:c r="L11463" s="53">
        <x:f t="shared" si="2141"/>
        <x:v>37</x:v>
      </x:c>
      <x:c r="M11463" s="54">
        <x:f t="shared" si="2142"/>
        <x:v>8619.2364649793235</x:v>
      </x:c>
      <x:c r="N11463" s="54">
        <x:f t="shared" si="2143"/>
        <x:v>5.4855808784578635</x:v>
      </x:c>
      <x:c r="O11463" s="55">
        <x:f t="shared" si="2144"/>
        <x:v>196934</x:v>
      </x:c>
      <x:c r="P11463" s="55">
        <x:f t="shared" si="2145"/>
        <x:v>27720</x:v>
      </x:c>
      <x:c r="Q11463" s="55">
        <x:f t="shared" si="2146"/>
        <x:v>162139.52196144659</x:v>
      </x:c>
      <x:c r="R11463" s="55">
        <x:f t="shared" si="2147"/>
        <x:v>-12925.52196144659</x:v>
      </x:c>
      <x:c r="S11463" s="1" t="str">
        <x:f t="shared" si="2148"/>
        <x:v>NO</x:v>
      </x:c>
      <x:c r="T11463" s="1">
        <x:f t="shared" si="2149"/>
        <x:v>-9.9999999999999997E+98</x:v>
      </x:c>
    </x:row>
    <x:row r="11464">
      <x:c r="A11464" s="1"/>
      <x:c r="B11464" s="1"/>
      <x:c r="C11464" s="1"/>
      <x:c r="D11464" s="1"/>
      <x:c r="E11464" s="1"/>
      <x:c r="F11464" s="1"/>
      <x:c r="G11464" s="1"/>
      <x:c r="H11464" s="1"/>
      <x:c r="I11464" s="53">
        <x:f t="shared" si="2138"/>
        <x:v>17</x:v>
      </x:c>
      <x:c r="J11464" s="53">
        <x:f t="shared" si="2139"/>
        <x:v>11</x:v>
      </x:c>
      <x:c r="K11464" s="53">
        <x:f t="shared" si="2140"/>
        <x:v>10</x:v>
      </x:c>
      <x:c r="L11464" s="53">
        <x:f t="shared" si="2141"/>
        <x:v>38</x:v>
      </x:c>
      <x:c r="M11464" s="54">
        <x:f t="shared" si="2142"/>
        <x:v>8675.8500064625368</x:v>
      </x:c>
      <x:c r="N11464" s="54">
        <x:f t="shared" si="2143"/>
        <x:v>5.5248958378212061</x:v>
      </x:c>
      <x:c r="O11464" s="55">
        <x:f t="shared" si="2144"/>
        <x:v>199634</x:v>
      </x:c>
      <x:c r="P11464" s="55">
        <x:f t="shared" si="2145"/>
        <x:v>28600</x:v>
      </x:c>
      <x:c r="Q11464" s="55">
        <x:f t="shared" si="2146"/>
        <x:v>163122.39594553015</x:v>
      </x:c>
      <x:c r="R11464" s="55">
        <x:f t="shared" si="2147"/>
        <x:v>-12088.395945530152</x:v>
      </x:c>
      <x:c r="S11464" s="1" t="str">
        <x:f t="shared" si="2148"/>
        <x:v>NO</x:v>
      </x:c>
      <x:c r="T11464" s="1">
        <x:f t="shared" si="2149"/>
        <x:v>-9.9999999999999997E+98</x:v>
      </x:c>
    </x:row>
    <x:row r="11465">
      <x:c r="A11465" s="1"/>
      <x:c r="B11465" s="1"/>
      <x:c r="C11465" s="1"/>
      <x:c r="D11465" s="1"/>
      <x:c r="E11465" s="1"/>
      <x:c r="F11465" s="1"/>
      <x:c r="G11465" s="1"/>
      <x:c r="H11465" s="1"/>
      <x:c r="I11465" s="53">
        <x:f t="shared" si="2138"/>
        <x:v>17</x:v>
      </x:c>
      <x:c r="J11465" s="53">
        <x:f t="shared" si="2139"/>
        <x:v>11</x:v>
      </x:c>
      <x:c r="K11465" s="53">
        <x:f t="shared" si="2140"/>
        <x:v>11</x:v>
      </x:c>
      <x:c r="L11465" s="53">
        <x:f t="shared" si="2141"/>
        <x:v>39</x:v>
      </x:c>
      <x:c r="M11465" s="54">
        <x:f t="shared" si="2142"/>
        <x:v>8733.8081195559753</x:v>
      </x:c>
      <x:c r="N11465" s="54">
        <x:f t="shared" si="2143"/>
        <x:v>5.5651445274694273</x:v>
      </x:c>
      <x:c r="O11465" s="55">
        <x:f t="shared" si="2144"/>
        <x:v>202334</x:v>
      </x:c>
      <x:c r="P11465" s="55">
        <x:f t="shared" si="2145"/>
        <x:v>29480</x:v>
      </x:c>
      <x:c r="Q11465" s="55">
        <x:f t="shared" si="2146"/>
        <x:v>164128.61318673569</x:v>
      </x:c>
      <x:c r="R11465" s="55">
        <x:f t="shared" si="2147"/>
        <x:v>-11274.613186735689</x:v>
      </x:c>
      <x:c r="S11465" s="1" t="str">
        <x:f t="shared" si="2148"/>
        <x:v>NO</x:v>
      </x:c>
      <x:c r="T11465" s="1">
        <x:f t="shared" si="2149"/>
        <x:v>-9.9999999999999997E+98</x:v>
      </x:c>
    </x:row>
    <x:row r="11466">
      <x:c r="A11466" s="1"/>
      <x:c r="B11466" s="1"/>
      <x:c r="C11466" s="1"/>
      <x:c r="D11466" s="1"/>
      <x:c r="E11466" s="1"/>
      <x:c r="F11466" s="1"/>
      <x:c r="G11466" s="1"/>
      <x:c r="H11466" s="1"/>
      <x:c r="I11466" s="53">
        <x:f t="shared" si="2138"/>
        <x:v>17</x:v>
      </x:c>
      <x:c r="J11466" s="53">
        <x:f t="shared" si="2139"/>
        <x:v>11</x:v>
      </x:c>
      <x:c r="K11466" s="53">
        <x:f t="shared" si="2140"/>
        <x:v>12</x:v>
      </x:c>
      <x:c r="L11466" s="53">
        <x:f t="shared" si="2141"/>
        <x:v>40</x:v>
      </x:c>
      <x:c r="M11466" s="54">
        <x:f t="shared" si="2142"/>
        <x:v>8793.1355726840411</x:v>
      </x:c>
      <x:c r="N11466" s="54">
        <x:f t="shared" si="2143"/>
        <x:v>5.6063441476972509</x:v>
      </x:c>
      <x:c r="O11466" s="55">
        <x:f t="shared" si="2144"/>
        <x:v>205034</x:v>
      </x:c>
      <x:c r="P11466" s="55">
        <x:f t="shared" si="2145"/>
        <x:v>30360</x:v>
      </x:c>
      <x:c r="Q11466" s="55">
        <x:f t="shared" si="2146"/>
        <x:v>165158.60369243126</x:v>
      </x:c>
      <x:c r="R11466" s="55">
        <x:f t="shared" si="2147"/>
        <x:v>-10484.603692431265</x:v>
      </x:c>
      <x:c r="S11466" s="1" t="str">
        <x:f t="shared" si="2148"/>
        <x:v>NO</x:v>
      </x:c>
      <x:c r="T11466" s="1">
        <x:f t="shared" si="2149"/>
        <x:v>-9.9999999999999997E+98</x:v>
      </x:c>
    </x:row>
    <x:row r="11467">
      <x:c r="A11467" s="1"/>
      <x:c r="B11467" s="1"/>
      <x:c r="C11467" s="1"/>
      <x:c r="D11467" s="1"/>
      <x:c r="E11467" s="1"/>
      <x:c r="F11467" s="1"/>
      <x:c r="G11467" s="1"/>
      <x:c r="H11467" s="1"/>
      <x:c r="I11467" s="53">
        <x:f t="shared" si="2138"/>
        <x:v>17</x:v>
      </x:c>
      <x:c r="J11467" s="53">
        <x:f t="shared" si="2139"/>
        <x:v>11</x:v>
      </x:c>
      <x:c r="K11467" s="53">
        <x:f t="shared" si="2140"/>
        <x:v>13</x:v>
      </x:c>
      <x:c r="L11467" s="53">
        <x:f t="shared" si="2141"/>
        <x:v>41</x:v>
      </x:c>
      <x:c r="M11467" s="54">
        <x:f t="shared" si="2142"/>
        <x:v>8853.8575433924252</x:v>
      </x:c>
      <x:c r="N11467" s="54">
        <x:f t="shared" si="2143"/>
        <x:v>5.6485121829114062</x:v>
      </x:c>
      <x:c r="O11467" s="55">
        <x:f t="shared" si="2144"/>
        <x:v>207734</x:v>
      </x:c>
      <x:c r="P11467" s="55">
        <x:f t="shared" si="2145"/>
        <x:v>31240</x:v>
      </x:c>
      <x:c r="Q11467" s="55">
        <x:f t="shared" si="2146"/>
        <x:v>166212.80457278516</x:v>
      </x:c>
      <x:c r="R11467" s="55">
        <x:f t="shared" si="2147"/>
        <x:v>-9718.8045727851568</x:v>
      </x:c>
      <x:c r="S11467" s="1" t="str">
        <x:f t="shared" si="2148"/>
        <x:v>NO</x:v>
      </x:c>
      <x:c r="T11467" s="1">
        <x:f t="shared" si="2149"/>
        <x:v>-9.9999999999999997E+98</x:v>
      </x:c>
    </x:row>
    <x:row r="11468">
      <x:c r="A11468" s="1"/>
      <x:c r="B11468" s="1"/>
      <x:c r="C11468" s="1"/>
      <x:c r="D11468" s="1"/>
      <x:c r="E11468" s="1"/>
      <x:c r="F11468" s="1"/>
      <x:c r="G11468" s="1"/>
      <x:c r="H11468" s="1"/>
      <x:c r="I11468" s="53">
        <x:f t="shared" si="2138"/>
        <x:v>17</x:v>
      </x:c>
      <x:c r="J11468" s="53">
        <x:f t="shared" si="2139"/>
        <x:v>11</x:v>
      </x:c>
      <x:c r="K11468" s="53">
        <x:f t="shared" si="2140"/>
        <x:v>14</x:v>
      </x:c>
      <x:c r="L11468" s="53">
        <x:f t="shared" si="2141"/>
        <x:v>42</x:v>
      </x:c>
      <x:c r="M11468" s="54">
        <x:f t="shared" si="2142"/>
        <x:v>8915.9996247060863</x:v>
      </x:c>
      <x:c r="N11468" s="54">
        <x:f t="shared" si="2143"/>
        <x:v>5.6916664060458935</x:v>
      </x:c>
      <x:c r="O11468" s="55">
        <x:f t="shared" si="2144"/>
        <x:v>210434</x:v>
      </x:c>
      <x:c r="P11468" s="55">
        <x:f t="shared" si="2145"/>
        <x:v>32120</x:v>
      </x:c>
      <x:c r="Q11468" s="55">
        <x:f t="shared" si="2146"/>
        <x:v>167291.66015114734</x:v>
      </x:c>
      <x:c r="R11468" s="55">
        <x:f t="shared" si="2147"/>
        <x:v>-8977.6601511473418</x:v>
      </x:c>
      <x:c r="S11468" s="1" t="str">
        <x:f t="shared" si="2148"/>
        <x:v>NO</x:v>
      </x:c>
      <x:c r="T11468" s="1">
        <x:f t="shared" si="2149"/>
        <x:v>-9.9999999999999997E+98</x:v>
      </x:c>
    </x:row>
    <x:row r="11469">
      <x:c r="A11469" s="1"/>
      <x:c r="B11469" s="1"/>
      <x:c r="C11469" s="1"/>
      <x:c r="D11469" s="1"/>
      <x:c r="E11469" s="1"/>
      <x:c r="F11469" s="1"/>
      <x:c r="G11469" s="1"/>
      <x:c r="H11469" s="1"/>
      <x:c r="I11469" s="53">
        <x:f t="shared" si="2138"/>
        <x:v>17</x:v>
      </x:c>
      <x:c r="J11469" s="53">
        <x:f t="shared" si="2139"/>
        <x:v>11</x:v>
      </x:c>
      <x:c r="K11469" s="53">
        <x:f t="shared" si="2140"/>
        <x:v>15</x:v>
      </x:c>
      <x:c r="L11469" s="53">
        <x:f t="shared" si="2141"/>
        <x:v>43</x:v>
      </x:c>
      <x:c r="M11469" s="54">
        <x:f t="shared" si="2142"/>
        <x:v>8979.587831582232</x:v>
      </x:c>
      <x:c r="N11469" s="54">
        <x:f t="shared" si="2143"/>
        <x:v>5.7358248830432164</x:v>
      </x:c>
      <x:c r="O11469" s="55">
        <x:f t="shared" si="2144"/>
        <x:v>213134</x:v>
      </x:c>
      <x:c r="P11469" s="55">
        <x:f t="shared" si="2145"/>
        <x:v>33000</x:v>
      </x:c>
      <x:c r="Q11469" s="55">
        <x:f t="shared" si="2146"/>
        <x:v>168395.62207608041</x:v>
      </x:c>
      <x:c r="R11469" s="55">
        <x:f t="shared" si="2147"/>
        <x:v>-8261.6220760804135</x:v>
      </x:c>
      <x:c r="S11469" s="1" t="str">
        <x:f t="shared" si="2148"/>
        <x:v>NO</x:v>
      </x:c>
      <x:c r="T11469" s="1">
        <x:f t="shared" si="2149"/>
        <x:v>-9.9999999999999997E+98</x:v>
      </x:c>
    </x:row>
    <x:row r="11470">
      <x:c r="A11470" s="1"/>
      <x:c r="B11470" s="1"/>
      <x:c r="C11470" s="1"/>
      <x:c r="D11470" s="1"/>
      <x:c r="E11470" s="1"/>
      <x:c r="F11470" s="1"/>
      <x:c r="G11470" s="1"/>
      <x:c r="H11470" s="1"/>
      <x:c r="I11470" s="53">
        <x:f t="shared" si="2138"/>
        <x:v>17</x:v>
      </x:c>
      <x:c r="J11470" s="53">
        <x:f t="shared" si="2139"/>
        <x:v>11</x:v>
      </x:c>
      <x:c r="K11470" s="53">
        <x:f t="shared" si="2140"/>
        <x:v>16</x:v>
      </x:c>
      <x:c r="L11470" s="53">
        <x:f t="shared" si="2141"/>
        <x:v>44</x:v>
      </x:c>
      <x:c r="M11470" s="54">
        <x:f t="shared" si="2142"/>
        <x:v>9044.6486074597215</x:v>
      </x:c>
      <x:c r="N11470" s="54">
        <x:f t="shared" si="2143"/>
        <x:v>5.7810059774025842</x:v>
      </x:c>
      <x:c r="O11470" s="55">
        <x:f t="shared" si="2144"/>
        <x:v>215834</x:v>
      </x:c>
      <x:c r="P11470" s="55">
        <x:f t="shared" si="2145"/>
        <x:v>33880</x:v>
      </x:c>
      <x:c r="Q11470" s="55">
        <x:f t="shared" si="2146"/>
        <x:v>169525.14943506461</x:v>
      </x:c>
      <x:c r="R11470" s="55">
        <x:f t="shared" si="2147"/>
        <x:v>-7571.1494350646099</x:v>
      </x:c>
      <x:c r="S11470" s="1" t="str">
        <x:f t="shared" si="2148"/>
        <x:v>NO</x:v>
      </x:c>
      <x:c r="T11470" s="1">
        <x:f t="shared" si="2149"/>
        <x:v>-9.9999999999999997E+98</x:v>
      </x:c>
    </x:row>
    <x:row r="11471">
      <x:c r="A11471" s="1"/>
      <x:c r="B11471" s="1"/>
      <x:c r="C11471" s="1"/>
      <x:c r="D11471" s="1"/>
      <x:c r="E11471" s="1"/>
      <x:c r="F11471" s="1"/>
      <x:c r="G11471" s="1"/>
      <x:c r="H11471" s="1"/>
      <x:c r="I11471" s="53">
        <x:f t="shared" si="2138"/>
        <x:v>17</x:v>
      </x:c>
      <x:c r="J11471" s="53">
        <x:f t="shared" si="2139"/>
        <x:v>11</x:v>
      </x:c>
      <x:c r="K11471" s="53">
        <x:f t="shared" si="2140"/>
        <x:v>17</x:v>
      </x:c>
      <x:c r="L11471" s="53">
        <x:f t="shared" si="2141"/>
        <x:v>45</x:v>
      </x:c>
      <x:c r="M11471" s="54">
        <x:f t="shared" si="2142"/>
        <x:v>9111.2088309062619</x:v>
      </x:c>
      <x:c r="N11471" s="54">
        <x:f t="shared" si="2143"/>
        <x:v>5.8272283547960155</x:v>
      </x:c>
      <x:c r="O11471" s="55">
        <x:f t="shared" si="2144"/>
        <x:v>218534</x:v>
      </x:c>
      <x:c r="P11471" s="55">
        <x:f t="shared" si="2145"/>
        <x:v>34760</x:v>
      </x:c>
      <x:c r="Q11471" s="55">
        <x:f t="shared" si="2146"/>
        <x:v>170680.70886990038</x:v>
      </x:c>
      <x:c r="R11471" s="55">
        <x:f t="shared" si="2147"/>
        <x:v>-6906.7088699003798</x:v>
      </x:c>
      <x:c r="S11471" s="1" t="str">
        <x:f t="shared" si="2148"/>
        <x:v>NO</x:v>
      </x:c>
      <x:c r="T11471" s="1">
        <x:f t="shared" si="2149"/>
        <x:v>-9.9999999999999997E+98</x:v>
      </x:c>
    </x:row>
    <x:row r="11472">
      <x:c r="A11472" s="1"/>
      <x:c r="B11472" s="1"/>
      <x:c r="C11472" s="1"/>
      <x:c r="D11472" s="1"/>
      <x:c r="E11472" s="1"/>
      <x:c r="F11472" s="1"/>
      <x:c r="G11472" s="1"/>
      <x:c r="H11472" s="1"/>
      <x:c r="I11472" s="53">
        <x:f t="shared" si="2138"/>
        <x:v>17</x:v>
      </x:c>
      <x:c r="J11472" s="53">
        <x:f t="shared" si="2139"/>
        <x:v>11</x:v>
      </x:c>
      <x:c r="K11472" s="53">
        <x:f t="shared" si="2140"/>
        <x:v>18</x:v>
      </x:c>
      <x:c r="L11472" s="53">
        <x:f t="shared" si="2141"/>
        <x:v>46</x:v>
      </x:c>
      <x:c r="M11472" s="54">
        <x:f t="shared" si="2142"/>
        <x:v>9179.2958223648493</x:v>
      </x:c>
      <x:c r="N11472" s="54">
        <x:f t="shared" si="2143"/>
        <x:v>5.8745109877533679</x:v>
      </x:c>
      <x:c r="O11472" s="55">
        <x:f t="shared" si="2144"/>
        <x:v>221234</x:v>
      </x:c>
      <x:c r="P11472" s="55">
        <x:f t="shared" si="2145"/>
        <x:v>35640</x:v>
      </x:c>
      <x:c r="Q11472" s="55">
        <x:f t="shared" si="2146"/>
        <x:v>171862.77469383419</x:v>
      </x:c>
      <x:c r="R11472" s="55">
        <x:f t="shared" si="2147"/>
        <x:v>-6268.7746938341879</x:v>
      </x:c>
      <x:c r="S11472" s="1" t="str">
        <x:f t="shared" si="2148"/>
        <x:v>NO</x:v>
      </x:c>
      <x:c r="T11472" s="1">
        <x:f t="shared" si="2149"/>
        <x:v>-9.9999999999999997E+98</x:v>
      </x:c>
    </x:row>
    <x:row r="11473">
      <x:c r="A11473" s="1"/>
      <x:c r="B11473" s="1"/>
      <x:c r="C11473" s="1"/>
      <x:c r="D11473" s="1"/>
      <x:c r="E11473" s="1"/>
      <x:c r="F11473" s="1"/>
      <x:c r="G11473" s="1"/>
      <x:c r="H11473" s="1"/>
      <x:c r="I11473" s="53">
        <x:f t="shared" si="2138"/>
        <x:v>17</x:v>
      </x:c>
      <x:c r="J11473" s="53">
        <x:f t="shared" si="2139"/>
        <x:v>11</x:v>
      </x:c>
      <x:c r="K11473" s="53">
        <x:f t="shared" si="2140"/>
        <x:v>19</x:v>
      </x:c>
      <x:c r="L11473" s="53">
        <x:f t="shared" si="2141"/>
        <x:v>47</x:v>
      </x:c>
      <x:c r="M11473" s="54">
        <x:f t="shared" si="2142"/>
        <x:v>9248.93735100087</x:v>
      </x:c>
      <x:c r="N11473" s="54">
        <x:f t="shared" si="2143"/>
        <x:v>5.9228731604172706</x:v>
      </x:c>
      <x:c r="O11473" s="55">
        <x:f t="shared" si="2144"/>
        <x:v>223934</x:v>
      </x:c>
      <x:c r="P11473" s="55">
        <x:f t="shared" si="2145"/>
        <x:v>36520</x:v>
      </x:c>
      <x:c r="Q11473" s="55">
        <x:f t="shared" si="2146"/>
        <x:v>173071.82901043177</x:v>
      </x:c>
      <x:c r="R11473" s="55">
        <x:f t="shared" si="2147"/>
        <x:v>-5657.8290104317712</x:v>
      </x:c>
      <x:c r="S11473" s="1" t="str">
        <x:f t="shared" si="2148"/>
        <x:v>NO</x:v>
      </x:c>
      <x:c r="T11473" s="1">
        <x:f t="shared" si="2149"/>
        <x:v>-9.9999999999999997E+98</x:v>
      </x:c>
    </x:row>
    <x:row r="11474">
      <x:c r="A11474" s="1"/>
      <x:c r="B11474" s="1"/>
      <x:c r="C11474" s="1"/>
      <x:c r="D11474" s="1"/>
      <x:c r="E11474" s="1"/>
      <x:c r="F11474" s="1"/>
      <x:c r="G11474" s="1"/>
      <x:c r="H11474" s="1"/>
      <x:c r="I11474" s="53">
        <x:f t="shared" si="2138"/>
        <x:v>17</x:v>
      </x:c>
      <x:c r="J11474" s="53">
        <x:f t="shared" si="2139"/>
        <x:v>11</x:v>
      </x:c>
      <x:c r="K11474" s="53">
        <x:f t="shared" si="2140"/>
        <x:v>20</x:v>
      </x:c>
      <x:c r="L11474" s="53">
        <x:f t="shared" si="2141"/>
        <x:v>48</x:v>
      </x:c>
      <x:c r="M11474" s="54">
        <x:f t="shared" si="2142"/>
        <x:v>9320.161641651348</x:v>
      </x:c>
      <x:c r="N11474" s="54">
        <x:f t="shared" si="2143"/>
        <x:v>5.972334473368992</x:v>
      </x:c>
      <x:c r="O11474" s="55">
        <x:f t="shared" si="2144"/>
        <x:v>226634</x:v>
      </x:c>
      <x:c r="P11474" s="55">
        <x:f t="shared" si="2145"/>
        <x:v>37400</x:v>
      </x:c>
      <x:c r="Q11474" s="55">
        <x:f t="shared" si="2146"/>
        <x:v>174308.36183422478</x:v>
      </x:c>
      <x:c r="R11474" s="55">
        <x:f t="shared" si="2147"/>
        <x:v>-5074.3618342247792</x:v>
      </x:c>
      <x:c r="S11474" s="1" t="str">
        <x:f t="shared" si="2148"/>
        <x:v>NO</x:v>
      </x:c>
      <x:c r="T11474" s="1">
        <x:f t="shared" si="2149"/>
        <x:v>-9.9999999999999997E+98</x:v>
      </x:c>
    </x:row>
    <x:row r="11475">
      <x:c r="A11475" s="1"/>
      <x:c r="B11475" s="1"/>
      <x:c r="C11475" s="1"/>
      <x:c r="D11475" s="1"/>
      <x:c r="E11475" s="1"/>
      <x:c r="F11475" s="1"/>
      <x:c r="G11475" s="1"/>
      <x:c r="H11475" s="1"/>
      <x:c r="I11475" s="53">
        <x:f t="shared" si="2138"/>
        <x:v>17</x:v>
      </x:c>
      <x:c r="J11475" s="53">
        <x:f t="shared" si="2139"/>
        <x:v>11</x:v>
      </x:c>
      <x:c r="K11475" s="53">
        <x:f t="shared" si="2140"/>
        <x:v>21</x:v>
      </x:c>
      <x:c r="L11475" s="53">
        <x:f t="shared" si="2141"/>
        <x:v>49</x:v>
      </x:c>
      <x:c r="M11475" s="54">
        <x:f t="shared" si="2142"/>
        <x:v>9392.9973818777908</x:v>
      </x:c>
      <x:c r="N11475" s="54">
        <x:f t="shared" si="2143"/>
        <x:v>6.0229148485262431</x:v>
      </x:c>
      <x:c r="O11475" s="55">
        <x:f t="shared" si="2144"/>
        <x:v>229334</x:v>
      </x:c>
      <x:c r="P11475" s="55">
        <x:f t="shared" si="2145"/>
        <x:v>38280</x:v>
      </x:c>
      <x:c r="Q11475" s="55">
        <x:f t="shared" si="2146"/>
        <x:v>175572.87121315609</x:v>
      </x:c>
      <x:c r="R11475" s="55">
        <x:f t="shared" si="2147"/>
        <x:v>-4518.8712131560897</x:v>
      </x:c>
      <x:c r="S11475" s="1" t="str">
        <x:f t="shared" si="2148"/>
        <x:v>NO</x:v>
      </x:c>
      <x:c r="T11475" s="1">
        <x:f t="shared" si="2149"/>
        <x:v>-9.9999999999999997E+98</x:v>
      </x:c>
    </x:row>
    <x:row r="11476">
      <x:c r="A11476" s="1"/>
      <x:c r="B11476" s="1"/>
      <x:c r="C11476" s="1"/>
      <x:c r="D11476" s="1"/>
      <x:c r="E11476" s="1"/>
      <x:c r="F11476" s="1"/>
      <x:c r="G11476" s="1"/>
      <x:c r="H11476" s="1"/>
      <x:c r="I11476" s="53">
        <x:f t="shared" si="2138"/>
        <x:v>17</x:v>
      </x:c>
      <x:c r="J11476" s="53">
        <x:f t="shared" si="2139"/>
        <x:v>11</x:v>
      </x:c>
      <x:c r="K11476" s="53">
        <x:f t="shared" si="2140"/>
        <x:v>22</x:v>
      </x:c>
      <x:c r="L11476" s="53">
        <x:f t="shared" si="2141"/>
        <x:v>50</x:v>
      </x:c>
      <x:c r="M11476" s="54">
        <x:f t="shared" si="2142"/>
        <x:v>9467.4737291241872</x:v>
      </x:c>
      <x:c r="N11476" s="54">
        <x:f t="shared" si="2143"/>
        <x:v>6.0746345341140193</x:v>
      </x:c>
      <x:c r="O11476" s="55">
        <x:f t="shared" si="2144"/>
        <x:v>232034</x:v>
      </x:c>
      <x:c r="P11476" s="55">
        <x:f t="shared" si="2145"/>
        <x:v>39160</x:v>
      </x:c>
      <x:c r="Q11476" s="55">
        <x:f t="shared" si="2146"/>
        <x:v>176865.86335285046</x:v>
      </x:c>
      <x:c r="R11476" s="55">
        <x:f t="shared" si="2147"/>
        <x:v>-3991.8633528504579</x:v>
      </x:c>
      <x:c r="S11476" s="1" t="str">
        <x:f t="shared" si="2148"/>
        <x:v>NO</x:v>
      </x:c>
      <x:c r="T11476" s="1">
        <x:f t="shared" si="2149"/>
        <x:v>-9.9999999999999997E+98</x:v>
      </x:c>
    </x:row>
    <x:row r="11477">
      <x:c r="A11477" s="1"/>
      <x:c r="B11477" s="1"/>
      <x:c r="C11477" s="1"/>
      <x:c r="D11477" s="1"/>
      <x:c r="E11477" s="1"/>
      <x:c r="F11477" s="1"/>
      <x:c r="G11477" s="1"/>
      <x:c r="H11477" s="1"/>
      <x:c r="I11477" s="53">
        <x:f t="shared" si="2138"/>
        <x:v>17</x:v>
      </x:c>
      <x:c r="J11477" s="53">
        <x:f t="shared" si="2139"/>
        <x:v>11</x:v>
      </x:c>
      <x:c r="K11477" s="53">
        <x:f t="shared" si="2140"/>
        <x:v>23</x:v>
      </x:c>
      <x:c r="L11477" s="53">
        <x:f t="shared" si="2141"/>
        <x:v>51</x:v>
      </x:c>
      <x:c r="M11477" s="54">
        <x:f t="shared" si="2142"/>
        <x:v>9543.6203179816239</x:v>
      </x:c>
      <x:c r="N11477" s="54">
        <x:f t="shared" si="2143"/>
        <x:v>6.1275141097094608</x:v>
      </x:c>
      <x:c r="O11477" s="55">
        <x:f t="shared" si="2144"/>
        <x:v>234734</x:v>
      </x:c>
      <x:c r="P11477" s="55">
        <x:f t="shared" si="2145"/>
        <x:v>40040</x:v>
      </x:c>
      <x:c r="Q11477" s="55">
        <x:f t="shared" si="2146"/>
        <x:v>178187.85274273652</x:v>
      </x:c>
      <x:c r="R11477" s="55">
        <x:f t="shared" si="2147"/>
        <x:v>-3493.8527427365188</x:v>
      </x:c>
      <x:c r="S11477" s="1" t="str">
        <x:f t="shared" si="2148"/>
        <x:v>NO</x:v>
      </x:c>
      <x:c r="T11477" s="1">
        <x:f t="shared" si="2149"/>
        <x:v>-9.9999999999999997E+98</x:v>
      </x:c>
    </x:row>
    <x:row r="11478">
      <x:c r="A11478" s="1"/>
      <x:c r="B11478" s="1"/>
      <x:c r="C11478" s="1"/>
      <x:c r="D11478" s="1"/>
      <x:c r="E11478" s="1"/>
      <x:c r="F11478" s="1"/>
      <x:c r="G11478" s="1"/>
      <x:c r="H11478" s="1"/>
      <x:c r="I11478" s="53">
        <x:f t="shared" si="2138"/>
        <x:v>17</x:v>
      </x:c>
      <x:c r="J11478" s="53">
        <x:f t="shared" si="2139"/>
        <x:v>11</x:v>
      </x:c>
      <x:c r="K11478" s="53">
        <x:f t="shared" si="2140"/>
        <x:v>24</x:v>
      </x:c>
      <x:c r="L11478" s="53">
        <x:f t="shared" si="2141"/>
        <x:v>52</x:v>
      </x:c>
      <x:c r="M11478" s="54">
        <x:f t="shared" si="2142"/>
        <x:v>9621.46726756112</x:v>
      </x:c>
      <x:c r="N11478" s="54">
        <x:f t="shared" si="2143"/>
        <x:v>6.1815744913618893</x:v>
      </x:c>
      <x:c r="O11478" s="55">
        <x:f t="shared" si="2144"/>
        <x:v>237434</x:v>
      </x:c>
      <x:c r="P11478" s="55">
        <x:f t="shared" si="2145"/>
        <x:v>40920</x:v>
      </x:c>
      <x:c r="Q11478" s="55">
        <x:f t="shared" si="2146"/>
        <x:v>179539.36228404721</x:v>
      </x:c>
      <x:c r="R11478" s="55">
        <x:f t="shared" si="2147"/>
        <x:v>-3025.362284047209</x:v>
      </x:c>
      <x:c r="S11478" s="1" t="str">
        <x:f t="shared" si="2148"/>
        <x:v>NO</x:v>
      </x:c>
      <x:c r="T11478" s="1">
        <x:f t="shared" si="2149"/>
        <x:v>-9.9999999999999997E+98</x:v>
      </x:c>
    </x:row>
    <x:row r="11479">
      <x:c r="A11479" s="1"/>
      <x:c r="B11479" s="1"/>
      <x:c r="C11479" s="1"/>
      <x:c r="D11479" s="1"/>
      <x:c r="E11479" s="1"/>
      <x:c r="F11479" s="1"/>
      <x:c r="G11479" s="1"/>
      <x:c r="H11479" s="1"/>
      <x:c r="I11479" s="53">
        <x:f t="shared" si="2138"/>
        <x:v>17</x:v>
      </x:c>
      <x:c r="J11479" s="53">
        <x:f t="shared" si="2139"/>
        <x:v>11</x:v>
      </x:c>
      <x:c r="K11479" s="53">
        <x:f t="shared" si="2140"/>
        <x:v>25</x:v>
      </x:c>
      <x:c r="L11479" s="53">
        <x:f t="shared" si="2141"/>
        <x:v>53</x:v>
      </x:c>
      <x:c r="M11479" s="54">
        <x:f t="shared" si="2142"/>
        <x:v>9701.0451889762171</x:v>
      </x:c>
      <x:c r="N11479" s="54">
        <x:f t="shared" si="2143"/>
        <x:v>6.2368369367890395</x:v>
      </x:c>
      <x:c r="O11479" s="55">
        <x:f t="shared" si="2144"/>
        <x:v>240134</x:v>
      </x:c>
      <x:c r="P11479" s="55">
        <x:f t="shared" si="2145"/>
        <x:v>41800</x:v>
      </x:c>
      <x:c r="Q11479" s="55">
        <x:f t="shared" si="2146"/>
        <x:v>180920.92341972599</x:v>
      </x:c>
      <x:c r="R11479" s="55">
        <x:f t="shared" si="2147"/>
        <x:v>-2586.9234197259939</x:v>
      </x:c>
      <x:c r="S11479" s="1" t="str">
        <x:f t="shared" si="2148"/>
        <x:v>NO</x:v>
      </x:c>
      <x:c r="T11479" s="1">
        <x:f t="shared" si="2149"/>
        <x:v>-9.9999999999999997E+98</x:v>
      </x:c>
    </x:row>
    <x:row r="11480">
      <x:c r="A11480" s="1"/>
      <x:c r="B11480" s="1"/>
      <x:c r="C11480" s="1"/>
      <x:c r="D11480" s="1"/>
      <x:c r="E11480" s="1"/>
      <x:c r="F11480" s="1"/>
      <x:c r="G11480" s="1"/>
      <x:c r="H11480" s="1"/>
      <x:c r="I11480" s="53">
        <x:f t="shared" si="2138"/>
        <x:v>17</x:v>
      </x:c>
      <x:c r="J11480" s="53">
        <x:f t="shared" si="2139"/>
        <x:v>11</x:v>
      </x:c>
      <x:c r="K11480" s="53">
        <x:f t="shared" si="2140"/>
        <x:v>26</x:v>
      </x:c>
      <x:c r="L11480" s="53">
        <x:f t="shared" si="2141"/>
        <x:v>54</x:v>
      </x:c>
      <x:c r="M11480" s="54">
        <x:f t="shared" si="2142"/>
        <x:v>9782.3851929369357</x:v>
      </x:c>
      <x:c r="N11480" s="54">
        <x:f t="shared" si="2143"/>
        <x:v>6.2933230506506499</x:v>
      </x:c>
      <x:c r="O11480" s="55">
        <x:f t="shared" si="2144"/>
        <x:v>242834</x:v>
      </x:c>
      <x:c r="P11480" s="55">
        <x:f t="shared" si="2145"/>
        <x:v>42680</x:v>
      </x:c>
      <x:c r="Q11480" s="55">
        <x:f t="shared" si="2146"/>
        <x:v>182333.07626626623</x:v>
      </x:c>
      <x:c r="R11480" s="55">
        <x:f t="shared" si="2147"/>
        <x:v>-2179.076266266231</x:v>
      </x:c>
      <x:c r="S11480" s="1" t="str">
        <x:f t="shared" si="2148"/>
        <x:v>NO</x:v>
      </x:c>
      <x:c r="T11480" s="1">
        <x:f t="shared" si="2149"/>
        <x:v>-9.9999999999999997E+98</x:v>
      </x:c>
    </x:row>
    <x:row r="11481">
      <x:c r="A11481" s="1"/>
      <x:c r="B11481" s="1"/>
      <x:c r="C11481" s="1"/>
      <x:c r="D11481" s="1"/>
      <x:c r="E11481" s="1"/>
      <x:c r="F11481" s="1"/>
      <x:c r="G11481" s="1"/>
      <x:c r="H11481" s="1"/>
      <x:c r="I11481" s="53">
        <x:f t="shared" si="2138"/>
        <x:v>17</x:v>
      </x:c>
      <x:c r="J11481" s="53">
        <x:f t="shared" si="2139"/>
        <x:v>11</x:v>
      </x:c>
      <x:c r="K11481" s="53">
        <x:f t="shared" si="2140"/>
        <x:v>27</x:v>
      </x:c>
      <x:c r="L11481" s="53">
        <x:f t="shared" si="2141"/>
        <x:v>55</x:v>
      </x:c>
      <x:c r="M11481" s="54">
        <x:f t="shared" si="2142"/>
        <x:v>9865.5188974566918</x:v>
      </x:c>
      <x:c r="N11481" s="54">
        <x:f t="shared" si="2143"/>
        <x:v>6.3510547899004806</x:v>
      </x:c>
      <x:c r="O11481" s="55">
        <x:f t="shared" si="2144"/>
        <x:v>245534</x:v>
      </x:c>
      <x:c r="P11481" s="55">
        <x:f t="shared" si="2145"/>
        <x:v>43560</x:v>
      </x:c>
      <x:c r="Q11481" s="55">
        <x:f t="shared" si="2146"/>
        <x:v>183776.36974751201</x:v>
      </x:c>
      <x:c r="R11481" s="55">
        <x:f t="shared" si="2147"/>
        <x:v>-1802.3697475120134</x:v>
      </x:c>
      <x:c r="S11481" s="1" t="str">
        <x:f t="shared" si="2148"/>
        <x:v>NO</x:v>
      </x:c>
      <x:c r="T11481" s="1">
        <x:f t="shared" si="2149"/>
        <x:v>-9.9999999999999997E+98</x:v>
      </x:c>
    </x:row>
    <x:row r="11482">
      <x:c r="A11482" s="1"/>
      <x:c r="B11482" s="1"/>
      <x:c r="C11482" s="1"/>
      <x:c r="D11482" s="1"/>
      <x:c r="E11482" s="1"/>
      <x:c r="F11482" s="1"/>
      <x:c r="G11482" s="1"/>
      <x:c r="H11482" s="1"/>
      <x:c r="I11482" s="53">
        <x:f t="shared" si="2138"/>
        <x:v>17</x:v>
      </x:c>
      <x:c r="J11482" s="53">
        <x:f t="shared" si="2139"/>
        <x:v>11</x:v>
      </x:c>
      <x:c r="K11482" s="53">
        <x:f t="shared" si="2140"/>
        <x:v>28</x:v>
      </x:c>
      <x:c r="L11482" s="53">
        <x:f t="shared" si="2141"/>
        <x:v>56</x:v>
      </x:c>
      <x:c r="M11482" s="54">
        <x:f t="shared" si="2142"/>
        <x:v>9950.4784356738455</x:v>
      </x:c>
      <x:c r="N11482" s="54">
        <x:f t="shared" si="2143"/>
        <x:v>6.4100544692179486</x:v>
      </x:c>
      <x:c r="O11482" s="55">
        <x:f t="shared" si="2144"/>
        <x:v>248234</x:v>
      </x:c>
      <x:c r="P11482" s="55">
        <x:f t="shared" si="2145"/>
        <x:v>44440</x:v>
      </x:c>
      <x:c r="Q11482" s="55">
        <x:f t="shared" si="2146"/>
        <x:v>185251.3617304487</x:v>
      </x:c>
      <x:c r="R11482" s="55">
        <x:f t="shared" si="2147"/>
        <x:v>-1457.3617304486979</x:v>
      </x:c>
      <x:c r="S11482" s="1" t="str">
        <x:f t="shared" si="2148"/>
        <x:v>NO</x:v>
      </x:c>
      <x:c r="T11482" s="1">
        <x:f t="shared" si="2149"/>
        <x:v>-9.9999999999999997E+98</x:v>
      </x:c>
    </x:row>
    <x:row r="11483">
      <x:c r="A11483" s="1"/>
      <x:c r="B11483" s="1"/>
      <x:c r="C11483" s="1"/>
      <x:c r="D11483" s="1"/>
      <x:c r="E11483" s="1"/>
      <x:c r="F11483" s="1"/>
      <x:c r="G11483" s="1"/>
      <x:c r="H11483" s="1"/>
      <x:c r="I11483" s="53">
        <x:f t="shared" si="2138"/>
        <x:v>17</x:v>
      </x:c>
      <x:c r="J11483" s="53">
        <x:f t="shared" si="2139"/>
        <x:v>11</x:v>
      </x:c>
      <x:c r="K11483" s="53">
        <x:f t="shared" si="2140"/>
        <x:v>29</x:v>
      </x:c>
      <x:c r="L11483" s="53">
        <x:f t="shared" si="2141"/>
        <x:v>57</x:v>
      </x:c>
      <x:c r="M11483" s="54">
        <x:f t="shared" si="2142"/>
        <x:v>10037.2964637895</x:v>
      </x:c>
      <x:c r="N11483" s="54">
        <x:f t="shared" si="2143"/>
        <x:v>6.4703447665204861</x:v>
      </x:c>
      <x:c r="O11483" s="55">
        <x:f t="shared" si="2144"/>
        <x:v>250934</x:v>
      </x:c>
      <x:c r="P11483" s="55">
        <x:f t="shared" si="2145"/>
        <x:v>45320</x:v>
      </x:c>
      <x:c r="Q11483" s="55">
        <x:f t="shared" si="2146"/>
        <x:v>186758.61916301216</x:v>
      </x:c>
      <x:c r="R11483" s="55">
        <x:f t="shared" si="2147"/>
        <x:v>-1144.6191630121612</x:v>
      </x:c>
      <x:c r="S11483" s="1" t="str">
        <x:f t="shared" si="2148"/>
        <x:v>NO</x:v>
      </x:c>
      <x:c r="T11483" s="1">
        <x:f t="shared" si="2149"/>
        <x:v>-9.9999999999999997E+98</x:v>
      </x:c>
    </x:row>
    <x:row r="11484">
      <x:c r="A11484" s="1"/>
      <x:c r="B11484" s="1"/>
      <x:c r="C11484" s="1"/>
      <x:c r="D11484" s="1"/>
      <x:c r="E11484" s="1"/>
      <x:c r="F11484" s="1"/>
      <x:c r="G11484" s="1"/>
      <x:c r="H11484" s="1"/>
      <x:c r="I11484" s="53">
        <x:f t="shared" si="2138"/>
        <x:v>17</x:v>
      </x:c>
      <x:c r="J11484" s="53">
        <x:f t="shared" si="2139"/>
        <x:v>11</x:v>
      </x:c>
      <x:c r="K11484" s="53">
        <x:f t="shared" si="2140"/>
        <x:v>30</x:v>
      </x:c>
      <x:c r="L11484" s="53">
        <x:f t="shared" si="2141"/>
        <x:v>58</x:v>
      </x:c>
      <x:c r="M11484" s="54">
        <x:f t="shared" si="2142"/>
        <x:v>10126.00616912327</x:v>
      </x:c>
      <x:c r="N11484" s="54">
        <x:f t="shared" si="2143"/>
        <x:v>6.5319487285578264</x:v>
      </x:c>
      <x:c r="O11484" s="55">
        <x:f t="shared" si="2144"/>
        <x:v>253634</x:v>
      </x:c>
      <x:c r="P11484" s="55">
        <x:f t="shared" si="2145"/>
        <x:v>46200</x:v>
      </x:c>
      <x:c r="Q11484" s="55">
        <x:f t="shared" si="2146"/>
        <x:v>188298.71821394566</x:v>
      </x:c>
      <x:c r="R11484" s="55">
        <x:f t="shared" si="2147"/>
        <x:v>-864.71821394565632</x:v>
      </x:c>
      <x:c r="S11484" s="1" t="str">
        <x:f t="shared" si="2148"/>
        <x:v>NO</x:v>
      </x:c>
      <x:c r="T11484" s="1">
        <x:f t="shared" si="2149"/>
        <x:v>-9.9999999999999997E+98</x:v>
      </x:c>
    </x:row>
    <x:row r="11485">
      <x:c r="A11485" s="1"/>
      <x:c r="B11485" s="1"/>
      <x:c r="C11485" s="1"/>
      <x:c r="D11485" s="1"/>
      <x:c r="E11485" s="1"/>
      <x:c r="F11485" s="1"/>
      <x:c r="G11485" s="1"/>
      <x:c r="H11485" s="1"/>
      <x:c r="I11485" s="53">
        <x:f t="shared" si="2138"/>
        <x:v>17</x:v>
      </x:c>
      <x:c r="J11485" s="53">
        <x:f t="shared" si="2139"/>
        <x:v>12</x:v>
      </x:c>
      <x:c r="K11485" s="53">
        <x:f t="shared" si="2140"/>
        <x:v>0</x:v>
      </x:c>
      <x:c r="L11485" s="53">
        <x:f t="shared" si="2141"/>
        <x:v>29</x:v>
      </x:c>
      <x:c r="M11485" s="54">
        <x:f t="shared" si="2142"/>
        <x:v>8217.4995127678703</x:v>
      </x:c>
      <x:c r="N11485" s="54">
        <x:f t="shared" si="2143"/>
        <x:v>5.2065968838665766</x:v>
      </x:c>
      <x:c r="O11485" s="55">
        <x:f t="shared" si="2144"/>
        <x:v>174728</x:v>
      </x:c>
      <x:c r="P11485" s="55">
        <x:f t="shared" si="2145"/>
        <x:v>20240</x:v>
      </x:c>
      <x:c r="Q11485" s="55">
        <x:f t="shared" si="2146"/>
        <x:v>155164.92209666441</x:v>
      </x:c>
      <x:c r="R11485" s="55">
        <x:f t="shared" si="2147"/>
        <x:v>-20676.922096664406</x:v>
      </x:c>
      <x:c r="S11485" s="1" t="str">
        <x:f t="shared" si="2148"/>
        <x:v>NO</x:v>
      </x:c>
      <x:c r="T11485" s="1">
        <x:f t="shared" si="2149"/>
        <x:v>-9.9999999999999997E+98</x:v>
      </x:c>
    </x:row>
    <x:row r="11486">
      <x:c r="A11486" s="1"/>
      <x:c r="B11486" s="1"/>
      <x:c r="C11486" s="1"/>
      <x:c r="D11486" s="1"/>
      <x:c r="E11486" s="1"/>
      <x:c r="F11486" s="1"/>
      <x:c r="G11486" s="1"/>
      <x:c r="H11486" s="1"/>
      <x:c r="I11486" s="53">
        <x:f t="shared" si="2138"/>
        <x:v>17</x:v>
      </x:c>
      <x:c r="J11486" s="53">
        <x:f t="shared" si="2139"/>
        <x:v>12</x:v>
      </x:c>
      <x:c r="K11486" s="53">
        <x:f t="shared" si="2140"/>
        <x:v>1</x:v>
      </x:c>
      <x:c r="L11486" s="53">
        <x:f t="shared" si="2141"/>
        <x:v>30</x:v>
      </x:c>
      <x:c r="M11486" s="54">
        <x:f t="shared" si="2142"/>
        <x:v>8263.0620127678703</x:v>
      </x:c>
      <x:c r="N11486" s="54">
        <x:f t="shared" si="2143"/>
        <x:v>5.2382375088665762</x:v>
      </x:c>
      <x:c r="O11486" s="55">
        <x:f t="shared" si="2144"/>
        <x:v>177428</x:v>
      </x:c>
      <x:c r="P11486" s="55">
        <x:f t="shared" si="2145"/>
        <x:v>21120</x:v>
      </x:c>
      <x:c r="Q11486" s="55">
        <x:f t="shared" si="2146"/>
        <x:v>155955.93772166441</x:v>
      </x:c>
      <x:c r="R11486" s="55">
        <x:f t="shared" si="2147"/>
        <x:v>-19647.937721664406</x:v>
      </x:c>
      <x:c r="S11486" s="1" t="str">
        <x:f t="shared" si="2148"/>
        <x:v>NO</x:v>
      </x:c>
      <x:c r="T11486" s="1">
        <x:f t="shared" si="2149"/>
        <x:v>-9.9999999999999997E+98</x:v>
      </x:c>
    </x:row>
    <x:row r="11487">
      <x:c r="A11487" s="1"/>
      <x:c r="B11487" s="1"/>
      <x:c r="C11487" s="1"/>
      <x:c r="D11487" s="1"/>
      <x:c r="E11487" s="1"/>
      <x:c r="F11487" s="1"/>
      <x:c r="G11487" s="1"/>
      <x:c r="H11487" s="1"/>
      <x:c r="I11487" s="53">
        <x:f t="shared" si="2138"/>
        <x:v>17</x:v>
      </x:c>
      <x:c r="J11487" s="53">
        <x:f t="shared" si="2139"/>
        <x:v>12</x:v>
      </x:c>
      <x:c r="K11487" s="53">
        <x:f t="shared" si="2140"/>
        <x:v>2</x:v>
      </x:c>
      <x:c r="L11487" s="53">
        <x:f t="shared" si="2141"/>
        <x:v>31</x:v>
      </x:c>
      <x:c r="M11487" s="54">
        <x:f t="shared" si="2142"/>
        <x:v>8309.7635752678707</x:v>
      </x:c>
      <x:c r="N11487" s="54">
        <x:f t="shared" si="2143"/>
        <x:v>5.2706691494915772</x:v>
      </x:c>
      <x:c r="O11487" s="55">
        <x:f t="shared" si="2144"/>
        <x:v>180128</x:v>
      </x:c>
      <x:c r="P11487" s="55">
        <x:f t="shared" si="2145"/>
        <x:v>22000</x:v>
      </x:c>
      <x:c r="Q11487" s="55">
        <x:f t="shared" si="2146"/>
        <x:v>156766.72873728941</x:v>
      </x:c>
      <x:c r="R11487" s="55">
        <x:f t="shared" si="2147"/>
        <x:v>-18638.728737289406</x:v>
      </x:c>
      <x:c r="S11487" s="1" t="str">
        <x:f t="shared" si="2148"/>
        <x:v>NO</x:v>
      </x:c>
      <x:c r="T11487" s="1">
        <x:f t="shared" si="2149"/>
        <x:v>-9.9999999999999997E+98</x:v>
      </x:c>
    </x:row>
    <x:row r="11488">
      <x:c r="A11488" s="1"/>
      <x:c r="B11488" s="1"/>
      <x:c r="C11488" s="1"/>
      <x:c r="D11488" s="1"/>
      <x:c r="E11488" s="1"/>
      <x:c r="F11488" s="1"/>
      <x:c r="G11488" s="1"/>
      <x:c r="H11488" s="1"/>
      <x:c r="I11488" s="53">
        <x:f t="shared" si="2138"/>
        <x:v>17</x:v>
      </x:c>
      <x:c r="J11488" s="53">
        <x:f t="shared" si="2139"/>
        <x:v>12</x:v>
      </x:c>
      <x:c r="K11488" s="53">
        <x:f t="shared" si="2140"/>
        <x:v>3</x:v>
      </x:c>
      <x:c r="L11488" s="53">
        <x:f t="shared" si="2141"/>
        <x:v>32</x:v>
      </x:c>
      <x:c r="M11488" s="54">
        <x:f t="shared" si="2142"/>
        <x:v>8357.6255576897456</x:v>
      </x:c>
      <x:c r="N11488" s="54">
        <x:f t="shared" si="2143"/>
        <x:v>5.3039066372845456</x:v>
      </x:c>
      <x:c r="O11488" s="55">
        <x:f t="shared" si="2144"/>
        <x:v>182828</x:v>
      </x:c>
      <x:c r="P11488" s="55">
        <x:f t="shared" si="2145"/>
        <x:v>22880</x:v>
      </x:c>
      <x:c r="Q11488" s="55">
        <x:f t="shared" si="2146"/>
        <x:v>157597.66593211362</x:v>
      </x:c>
      <x:c r="R11488" s="55">
        <x:f t="shared" si="2147"/>
        <x:v>-17649.665932113625</x:v>
      </x:c>
      <x:c r="S11488" s="1" t="str">
        <x:f t="shared" si="2148"/>
        <x:v>NO</x:v>
      </x:c>
      <x:c r="T11488" s="1">
        <x:f t="shared" si="2149"/>
        <x:v>-9.9999999999999997E+98</x:v>
      </x:c>
    </x:row>
    <x:row r="11489">
      <x:c r="A11489" s="1"/>
      <x:c r="B11489" s="1"/>
      <x:c r="C11489" s="1"/>
      <x:c r="D11489" s="1"/>
      <x:c r="E11489" s="1"/>
      <x:c r="F11489" s="1"/>
      <x:c r="G11489" s="1"/>
      <x:c r="H11489" s="1"/>
      <x:c r="I11489" s="53">
        <x:f t="shared" si="2138"/>
        <x:v>17</x:v>
      </x:c>
      <x:c r="J11489" s="53">
        <x:f t="shared" si="2139"/>
        <x:v>12</x:v>
      </x:c>
      <x:c r="K11489" s="53">
        <x:f t="shared" si="2140"/>
        <x:v>4</x:v>
      </x:c>
      <x:c r="L11489" s="53">
        <x:f t="shared" si="2141"/>
        <x:v>33</x:v>
      </x:c>
      <x:c r="M11489" s="54">
        <x:f t="shared" si="2142"/>
        <x:v>8406.6696734124016</x:v>
      </x:c>
      <x:c r="N11489" s="54">
        <x:f t="shared" si="2143"/>
        <x:v>5.3379650509808343</x:v>
      </x:c>
      <x:c r="O11489" s="55">
        <x:f t="shared" si="2144"/>
        <x:v>185528</x:v>
      </x:c>
      <x:c r="P11489" s="55">
        <x:f t="shared" si="2145"/>
        <x:v>23760</x:v>
      </x:c>
      <x:c r="Q11489" s="55">
        <x:f t="shared" si="2146"/>
        <x:v>158449.12627452085</x:v>
      </x:c>
      <x:c r="R11489" s="55">
        <x:f t="shared" si="2147"/>
        <x:v>-16681.126274520851</x:v>
      </x:c>
      <x:c r="S11489" s="1" t="str">
        <x:f t="shared" si="2148"/>
        <x:v>NO</x:v>
      </x:c>
      <x:c r="T11489" s="1">
        <x:f t="shared" si="2149"/>
        <x:v>-9.9999999999999997E+98</x:v>
      </x:c>
    </x:row>
    <x:row r="11490">
      <x:c r="A11490" s="1"/>
      <x:c r="B11490" s="1"/>
      <x:c r="C11490" s="1"/>
      <x:c r="D11490" s="1"/>
      <x:c r="E11490" s="1"/>
      <x:c r="F11490" s="1"/>
      <x:c r="G11490" s="1"/>
      <x:c r="H11490" s="1"/>
      <x:c r="I11490" s="53">
        <x:f t="shared" si="2138"/>
        <x:v>17</x:v>
      </x:c>
      <x:c r="J11490" s="53">
        <x:f t="shared" si="2139"/>
        <x:v>12</x:v>
      </x:c>
      <x:c r="K11490" s="53">
        <x:f t="shared" si="2140"/>
        <x:v>5</x:v>
      </x:c>
      <x:c r="L11490" s="53">
        <x:f t="shared" si="2141"/>
        <x:v>34</x:v>
      </x:c>
      <x:c r="M11490" s="54">
        <x:f t="shared" si="2142"/>
        <x:v>8456.9179973336049</x:v>
      </x:c>
      <x:c r="N11490" s="54">
        <x:f t="shared" si="2143"/>
        <x:v>5.3728597203705588</x:v>
      </x:c>
      <x:c r="O11490" s="55">
        <x:f t="shared" si="2144"/>
        <x:v>188228</x:v>
      </x:c>
      <x:c r="P11490" s="55">
        <x:f t="shared" si="2145"/>
        <x:v>24640</x:v>
      </x:c>
      <x:c r="Q11490" s="55">
        <x:f t="shared" si="2146"/>
        <x:v>159321.49300926397</x:v>
      </x:c>
      <x:c r="R11490" s="55">
        <x:f t="shared" si="2147"/>
        <x:v>-15733.49300926397</x:v>
      </x:c>
      <x:c r="S11490" s="1" t="str">
        <x:f t="shared" si="2148"/>
        <x:v>NO</x:v>
      </x:c>
      <x:c r="T11490" s="1">
        <x:f t="shared" si="2149"/>
        <x:v>-9.9999999999999997E+98</x:v>
      </x:c>
    </x:row>
    <x:row r="11491">
      <x:c r="A11491" s="1"/>
      <x:c r="B11491" s="1"/>
      <x:c r="C11491" s="1"/>
      <x:c r="D11491" s="1"/>
      <x:c r="E11491" s="1"/>
      <x:c r="F11491" s="1"/>
      <x:c r="G11491" s="1"/>
      <x:c r="H11491" s="1"/>
      <x:c r="I11491" s="53">
        <x:f t="shared" si="2138"/>
        <x:v>17</x:v>
      </x:c>
      <x:c r="J11491" s="53">
        <x:f t="shared" si="2139"/>
        <x:v>12</x:v>
      </x:c>
      <x:c r="K11491" s="53">
        <x:f t="shared" si="2140"/>
        <x:v>6</x:v>
      </x:c>
      <x:c r="L11491" s="53">
        <x:f t="shared" si="2141"/>
        <x:v>35</x:v>
      </x:c>
      <x:c r="M11491" s="54">
        <x:f t="shared" si="2142"/>
        <x:v>8508.392971515239</x:v>
      </x:c>
      <x:c r="N11491" s="54">
        <x:f t="shared" si="2143"/>
        <x:v>5.4086062302189157</x:v>
      </x:c>
      <x:c r="O11491" s="55">
        <x:f t="shared" si="2144"/>
        <x:v>190928</x:v>
      </x:c>
      <x:c r="P11491" s="55">
        <x:f t="shared" si="2145"/>
        <x:v>25520</x:v>
      </x:c>
      <x:c r="Q11491" s="55">
        <x:f t="shared" si="2146"/>
        <x:v>160215.15575547289</x:v>
      </x:c>
      <x:c r="R11491" s="55">
        <x:f t="shared" si="2147"/>
        <x:v>-14807.155755472893</x:v>
      </x:c>
      <x:c r="S11491" s="1" t="str">
        <x:f t="shared" si="2148"/>
        <x:v>NO</x:v>
      </x:c>
      <x:c r="T11491" s="1">
        <x:f t="shared" si="2149"/>
        <x:v>-9.9999999999999997E+98</x:v>
      </x:c>
    </x:row>
    <x:row r="11492">
      <x:c r="A11492" s="1"/>
      <x:c r="B11492" s="1"/>
      <x:c r="C11492" s="1"/>
      <x:c r="D11492" s="1"/>
      <x:c r="E11492" s="1"/>
      <x:c r="F11492" s="1"/>
      <x:c r="G11492" s="1"/>
      <x:c r="H11492" s="1"/>
      <x:c r="I11492" s="53">
        <x:f t="shared" si="2138"/>
        <x:v>17</x:v>
      </x:c>
      <x:c r="J11492" s="53">
        <x:f t="shared" si="2139"/>
        <x:v>12</x:v>
      </x:c>
      <x:c r="K11492" s="53">
        <x:f t="shared" si="2140"/>
        <x:v>7</x:v>
      </x:c>
      <x:c r="L11492" s="53">
        <x:f t="shared" si="2141"/>
        <x:v>36</x:v>
      </x:c>
      <x:c r="M11492" s="54">
        <x:f t="shared" si="2142"/>
        <x:v>8561.1174109131989</x:v>
      </x:c>
      <x:c r="N11492" s="54">
        <x:f t="shared" si="2143"/>
        <x:v>5.4452204242452771</x:v>
      </x:c>
      <x:c r="O11492" s="55">
        <x:f t="shared" si="2144"/>
        <x:v>193628</x:v>
      </x:c>
      <x:c r="P11492" s="55">
        <x:f t="shared" si="2145"/>
        <x:v>26400</x:v>
      </x:c>
      <x:c r="Q11492" s="55">
        <x:f t="shared" si="2146"/>
        <x:v>161130.51060613192</x:v>
      </x:c>
      <x:c r="R11492" s="55">
        <x:f t="shared" si="2147"/>
        <x:v>-13902.510606131924</x:v>
      </x:c>
      <x:c r="S11492" s="1" t="str">
        <x:f t="shared" si="2148"/>
        <x:v>NO</x:v>
      </x:c>
      <x:c r="T11492" s="1">
        <x:f t="shared" si="2149"/>
        <x:v>-9.9999999999999997E+98</x:v>
      </x:c>
    </x:row>
    <x:row r="11493">
      <x:c r="A11493" s="1"/>
      <x:c r="B11493" s="1"/>
      <x:c r="C11493" s="1"/>
      <x:c r="D11493" s="1"/>
      <x:c r="E11493" s="1"/>
      <x:c r="F11493" s="1"/>
      <x:c r="G11493" s="1"/>
      <x:c r="H11493" s="1"/>
      <x:c r="I11493" s="53">
        <x:f t="shared" si="2138"/>
        <x:v>17</x:v>
      </x:c>
      <x:c r="J11493" s="53">
        <x:f t="shared" si="2139"/>
        <x:v>12</x:v>
      </x:c>
      <x:c r="K11493" s="53">
        <x:f t="shared" si="2140"/>
        <x:v>8</x:v>
      </x:c>
      <x:c r="L11493" s="53">
        <x:f t="shared" si="2141"/>
        <x:v>37</x:v>
      </x:c>
      <x:c r="M11493" s="54">
        <x:f t="shared" si="2142"/>
        <x:v>8615.1145091931794</x:v>
      </x:c>
      <x:c r="N11493" s="54">
        <x:f t="shared" si="2143"/>
        <x:v>5.4827184091619303</x:v>
      </x:c>
      <x:c r="O11493" s="55">
        <x:f t="shared" si="2144"/>
        <x:v>196328</x:v>
      </x:c>
      <x:c r="P11493" s="55">
        <x:f t="shared" si="2145"/>
        <x:v>27280</x:v>
      </x:c>
      <x:c r="Q11493" s="55">
        <x:f t="shared" si="2146"/>
        <x:v>162067.96022904824</x:v>
      </x:c>
      <x:c r="R11493" s="55">
        <x:f t="shared" si="2147"/>
        <x:v>-13019.960229048243</x:v>
      </x:c>
      <x:c r="S11493" s="1" t="str">
        <x:f t="shared" si="2148"/>
        <x:v>NO</x:v>
      </x:c>
      <x:c r="T11493" s="1">
        <x:f t="shared" si="2149"/>
        <x:v>-9.9999999999999997E+98</x:v>
      </x:c>
    </x:row>
    <x:row r="11494">
      <x:c r="A11494" s="1"/>
      <x:c r="B11494" s="1"/>
      <x:c r="C11494" s="1"/>
      <x:c r="D11494" s="1"/>
      <x:c r="E11494" s="1"/>
      <x:c r="F11494" s="1"/>
      <x:c r="G11494" s="1"/>
      <x:c r="H11494" s="1"/>
      <x:c r="I11494" s="53">
        <x:f t="shared" si="2138"/>
        <x:v>17</x:v>
      </x:c>
      <x:c r="J11494" s="53">
        <x:f t="shared" si="2139"/>
        <x:v>12</x:v>
      </x:c>
      <x:c r="K11494" s="53">
        <x:f t="shared" si="2140"/>
        <x:v>9</x:v>
      </x:c>
      <x:c r="L11494" s="53">
        <x:f t="shared" si="2141"/>
        <x:v>38</x:v>
      </x:c>
      <x:c r="M11494" s="54">
        <x:f t="shared" si="2142"/>
        <x:v>8670.4078446335734</x:v>
      </x:c>
      <x:c r="N11494" s="54">
        <x:f t="shared" si="2143"/>
        <x:v>5.5211165587733149</x:v>
      </x:c>
      <x:c r="O11494" s="55">
        <x:f t="shared" si="2144"/>
        <x:v>199028</x:v>
      </x:c>
      <x:c r="P11494" s="55">
        <x:f t="shared" si="2145"/>
        <x:v>28160</x:v>
      </x:c>
      <x:c r="Q11494" s="55">
        <x:f t="shared" si="2146"/>
        <x:v>163027.91396933288</x:v>
      </x:c>
      <x:c r="R11494" s="55">
        <x:f t="shared" si="2147"/>
        <x:v>-12159.913969332876</x:v>
      </x:c>
      <x:c r="S11494" s="1" t="str">
        <x:f t="shared" si="2148"/>
        <x:v>NO</x:v>
      </x:c>
      <x:c r="T11494" s="1">
        <x:f t="shared" si="2149"/>
        <x:v>-9.9999999999999997E+98</x:v>
      </x:c>
    </x:row>
    <x:row r="11495">
      <x:c r="A11495" s="1"/>
      <x:c r="B11495" s="1"/>
      <x:c r="C11495" s="1"/>
      <x:c r="D11495" s="1"/>
      <x:c r="E11495" s="1"/>
      <x:c r="F11495" s="1"/>
      <x:c r="G11495" s="1"/>
      <x:c r="H11495" s="1"/>
      <x:c r="I11495" s="53">
        <x:f t="shared" si="2138"/>
        <x:v>17</x:v>
      </x:c>
      <x:c r="J11495" s="53">
        <x:f t="shared" si="2139"/>
        <x:v>12</x:v>
      </x:c>
      <x:c r="K11495" s="53">
        <x:f t="shared" si="2140"/>
        <x:v>10</x:v>
      </x:c>
      <x:c r="L11495" s="53">
        <x:f t="shared" si="2141"/>
        <x:v>39</x:v>
      </x:c>
      <x:c r="M11495" s="54">
        <x:f t="shared" si="2142"/>
        <x:v>8727.0213861167867</x:v>
      </x:c>
      <x:c r="N11495" s="54">
        <x:f t="shared" si="2143"/>
        <x:v>5.5604315181366575</x:v>
      </x:c>
      <x:c r="O11495" s="55">
        <x:f t="shared" si="2144"/>
        <x:v>201728</x:v>
      </x:c>
      <x:c r="P11495" s="55">
        <x:f t="shared" si="2145"/>
        <x:v>29040</x:v>
      </x:c>
      <x:c r="Q11495" s="55">
        <x:f t="shared" si="2146"/>
        <x:v>164010.78795341644</x:v>
      </x:c>
      <x:c r="R11495" s="55">
        <x:f t="shared" si="2147"/>
        <x:v>-11322.787953416439</x:v>
      </x:c>
      <x:c r="S11495" s="1" t="str">
        <x:f t="shared" si="2148"/>
        <x:v>NO</x:v>
      </x:c>
      <x:c r="T11495" s="1">
        <x:f t="shared" si="2149"/>
        <x:v>-9.9999999999999997E+98</x:v>
      </x:c>
    </x:row>
    <x:row r="11496">
      <x:c r="A11496" s="1"/>
      <x:c r="B11496" s="1"/>
      <x:c r="C11496" s="1"/>
      <x:c r="D11496" s="1"/>
      <x:c r="E11496" s="1"/>
      <x:c r="F11496" s="1"/>
      <x:c r="G11496" s="1"/>
      <x:c r="H11496" s="1"/>
      <x:c r="I11496" s="53">
        <x:f t="shared" si="2138"/>
        <x:v>17</x:v>
      </x:c>
      <x:c r="J11496" s="53">
        <x:f t="shared" si="2139"/>
        <x:v>12</x:v>
      </x:c>
      <x:c r="K11496" s="53">
        <x:f t="shared" si="2140"/>
        <x:v>11</x:v>
      </x:c>
      <x:c r="L11496" s="53">
        <x:f t="shared" si="2141"/>
        <x:v>40</x:v>
      </x:c>
      <x:c r="M11496" s="54">
        <x:f t="shared" si="2142"/>
        <x:v>8784.9794992102252</x:v>
      </x:c>
      <x:c r="N11496" s="54">
        <x:f t="shared" si="2143"/>
        <x:v>5.6006802077848787</x:v>
      </x:c>
      <x:c r="O11496" s="55">
        <x:f t="shared" si="2144"/>
        <x:v>204428</x:v>
      </x:c>
      <x:c r="P11496" s="55">
        <x:f t="shared" si="2145"/>
        <x:v>29920</x:v>
      </x:c>
      <x:c r="Q11496" s="55">
        <x:f t="shared" si="2146"/>
        <x:v>165017.00519462198</x:v>
      </x:c>
      <x:c r="R11496" s="55">
        <x:f t="shared" si="2147"/>
        <x:v>-10509.005194621976</x:v>
      </x:c>
      <x:c r="S11496" s="1" t="str">
        <x:f t="shared" si="2148"/>
        <x:v>NO</x:v>
      </x:c>
      <x:c r="T11496" s="1">
        <x:f t="shared" si="2149"/>
        <x:v>-9.9999999999999997E+98</x:v>
      </x:c>
    </x:row>
    <x:row r="11497">
      <x:c r="A11497" s="1"/>
      <x:c r="B11497" s="1"/>
      <x:c r="C11497" s="1"/>
      <x:c r="D11497" s="1"/>
      <x:c r="E11497" s="1"/>
      <x:c r="F11497" s="1"/>
      <x:c r="G11497" s="1"/>
      <x:c r="H11497" s="1"/>
      <x:c r="I11497" s="53">
        <x:f t="shared" si="2138"/>
        <x:v>17</x:v>
      </x:c>
      <x:c r="J11497" s="53">
        <x:f t="shared" si="2139"/>
        <x:v>12</x:v>
      </x:c>
      <x:c r="K11497" s="53">
        <x:f t="shared" si="2140"/>
        <x:v>12</x:v>
      </x:c>
      <x:c r="L11497" s="53">
        <x:f t="shared" si="2141"/>
        <x:v>41</x:v>
      </x:c>
      <x:c r="M11497" s="54">
        <x:f t="shared" si="2142"/>
        <x:v>8844.3069523382892</x:v>
      </x:c>
      <x:c r="N11497" s="54">
        <x:f t="shared" si="2143"/>
        <x:v>5.6418798280127005</x:v>
      </x:c>
      <x:c r="O11497" s="55">
        <x:f t="shared" si="2144"/>
        <x:v>207128</x:v>
      </x:c>
      <x:c r="P11497" s="55">
        <x:f t="shared" si="2145"/>
        <x:v>30800</x:v>
      </x:c>
      <x:c r="Q11497" s="55">
        <x:f t="shared" si="2146"/>
        <x:v>166046.99570031752</x:v>
      </x:c>
      <x:c r="R11497" s="55">
        <x:f t="shared" si="2147"/>
        <x:v>-9718.9957003175223</x:v>
      </x:c>
      <x:c r="S11497" s="1" t="str">
        <x:f t="shared" si="2148"/>
        <x:v>NO</x:v>
      </x:c>
      <x:c r="T11497" s="1">
        <x:f t="shared" si="2149"/>
        <x:v>-9.9999999999999997E+98</x:v>
      </x:c>
    </x:row>
    <x:row r="11498">
      <x:c r="A11498" s="1"/>
      <x:c r="B11498" s="1"/>
      <x:c r="C11498" s="1"/>
      <x:c r="D11498" s="1"/>
      <x:c r="E11498" s="1"/>
      <x:c r="F11498" s="1"/>
      <x:c r="G11498" s="1"/>
      <x:c r="H11498" s="1"/>
      <x:c r="I11498" s="53">
        <x:f t="shared" si="2138"/>
        <x:v>17</x:v>
      </x:c>
      <x:c r="J11498" s="53">
        <x:f t="shared" si="2139"/>
        <x:v>12</x:v>
      </x:c>
      <x:c r="K11498" s="53">
        <x:f t="shared" si="2140"/>
        <x:v>13</x:v>
      </x:c>
      <x:c r="L11498" s="53">
        <x:f t="shared" si="2141"/>
        <x:v>42</x:v>
      </x:c>
      <x:c r="M11498" s="54">
        <x:f t="shared" si="2142"/>
        <x:v>8905.0289230466733</x:v>
      </x:c>
      <x:c r="N11498" s="54">
        <x:f t="shared" si="2143"/>
        <x:v>5.6840478632268567</x:v>
      </x:c>
      <x:c r="O11498" s="55">
        <x:f t="shared" si="2144"/>
        <x:v>209828</x:v>
      </x:c>
      <x:c r="P11498" s="55">
        <x:f t="shared" si="2145"/>
        <x:v>31680</x:v>
      </x:c>
      <x:c r="Q11498" s="55">
        <x:f t="shared" si="2146"/>
        <x:v>167101.19658067141</x:v>
      </x:c>
      <x:c r="R11498" s="55">
        <x:f t="shared" si="2147"/>
        <x:v>-8953.1965806714143</x:v>
      </x:c>
      <x:c r="S11498" s="1" t="str">
        <x:f t="shared" si="2148"/>
        <x:v>NO</x:v>
      </x:c>
      <x:c r="T11498" s="1">
        <x:f t="shared" si="2149"/>
        <x:v>-9.9999999999999997E+98</x:v>
      </x:c>
    </x:row>
    <x:row r="11499">
      <x:c r="A11499" s="1"/>
      <x:c r="B11499" s="1"/>
      <x:c r="C11499" s="1"/>
      <x:c r="D11499" s="1"/>
      <x:c r="E11499" s="1"/>
      <x:c r="F11499" s="1"/>
      <x:c r="G11499" s="1"/>
      <x:c r="H11499" s="1"/>
      <x:c r="I11499" s="53">
        <x:f t="shared" si="2138"/>
        <x:v>17</x:v>
      </x:c>
      <x:c r="J11499" s="53">
        <x:f t="shared" si="2139"/>
        <x:v>12</x:v>
      </x:c>
      <x:c r="K11499" s="53">
        <x:f t="shared" si="2140"/>
        <x:v>14</x:v>
      </x:c>
      <x:c r="L11499" s="53">
        <x:f t="shared" si="2141"/>
        <x:v>43</x:v>
      </x:c>
      <x:c r="M11499" s="54">
        <x:f t="shared" si="2142"/>
        <x:v>8967.1710043603343</x:v>
      </x:c>
      <x:c r="N11499" s="54">
        <x:f t="shared" si="2143"/>
        <x:v>5.7272020863613431</x:v>
      </x:c>
      <x:c r="O11499" s="55">
        <x:f t="shared" si="2144"/>
        <x:v>212528</x:v>
      </x:c>
      <x:c r="P11499" s="55">
        <x:f t="shared" si="2145"/>
        <x:v>32560</x:v>
      </x:c>
      <x:c r="Q11499" s="55">
        <x:f t="shared" si="2146"/>
        <x:v>168180.05215903357</x:v>
      </x:c>
      <x:c r="R11499" s="55">
        <x:f t="shared" si="2147"/>
        <x:v>-8212.0521590335702</x:v>
      </x:c>
      <x:c r="S11499" s="1" t="str">
        <x:f t="shared" si="2148"/>
        <x:v>NO</x:v>
      </x:c>
      <x:c r="T11499" s="1">
        <x:f t="shared" si="2149"/>
        <x:v>-9.9999999999999997E+98</x:v>
      </x:c>
    </x:row>
    <x:row r="11500">
      <x:c r="A11500" s="1"/>
      <x:c r="B11500" s="1"/>
      <x:c r="C11500" s="1"/>
      <x:c r="D11500" s="1"/>
      <x:c r="E11500" s="1"/>
      <x:c r="F11500" s="1"/>
      <x:c r="G11500" s="1"/>
      <x:c r="H11500" s="1"/>
      <x:c r="I11500" s="53">
        <x:f t="shared" si="2138"/>
        <x:v>17</x:v>
      </x:c>
      <x:c r="J11500" s="53">
        <x:f t="shared" si="2139"/>
        <x:v>12</x:v>
      </x:c>
      <x:c r="K11500" s="53">
        <x:f t="shared" si="2140"/>
        <x:v>15</x:v>
      </x:c>
      <x:c r="L11500" s="53">
        <x:f t="shared" si="2141"/>
        <x:v>44</x:v>
      </x:c>
      <x:c r="M11500" s="54">
        <x:f t="shared" si="2142"/>
        <x:v>9030.7592112364819</x:v>
      </x:c>
      <x:c r="N11500" s="54">
        <x:f t="shared" si="2143"/>
        <x:v>5.7713605633586678</x:v>
      </x:c>
      <x:c r="O11500" s="55">
        <x:f t="shared" si="2144"/>
        <x:v>215228</x:v>
      </x:c>
      <x:c r="P11500" s="55">
        <x:f t="shared" si="2145"/>
        <x:v>33440</x:v>
      </x:c>
      <x:c r="Q11500" s="55">
        <x:f t="shared" si="2146"/>
        <x:v>169284.0140839667</x:v>
      </x:c>
      <x:c r="R11500" s="55">
        <x:f t="shared" si="2147"/>
        <x:v>-7496.0140839667001</x:v>
      </x:c>
      <x:c r="S11500" s="1" t="str">
        <x:f t="shared" si="2148"/>
        <x:v>NO</x:v>
      </x:c>
      <x:c r="T11500" s="1">
        <x:f t="shared" si="2149"/>
        <x:v>-9.9999999999999997E+98</x:v>
      </x:c>
    </x:row>
    <x:row r="11501">
      <x:c r="A11501" s="1"/>
      <x:c r="B11501" s="1"/>
      <x:c r="C11501" s="1"/>
      <x:c r="D11501" s="1"/>
      <x:c r="E11501" s="1"/>
      <x:c r="F11501" s="1"/>
      <x:c r="G11501" s="1"/>
      <x:c r="H11501" s="1"/>
      <x:c r="I11501" s="53">
        <x:f t="shared" si="2138"/>
        <x:v>17</x:v>
      </x:c>
      <x:c r="J11501" s="53">
        <x:f t="shared" si="2139"/>
        <x:v>12</x:v>
      </x:c>
      <x:c r="K11501" s="53">
        <x:f t="shared" si="2140"/>
        <x:v>16</x:v>
      </x:c>
      <x:c r="L11501" s="53">
        <x:f t="shared" si="2141"/>
        <x:v>45</x:v>
      </x:c>
      <x:c r="M11501" s="54">
        <x:f t="shared" si="2142"/>
        <x:v>9095.8199871139695</x:v>
      </x:c>
      <x:c r="N11501" s="54">
        <x:f t="shared" si="2143"/>
        <x:v>5.8165416577180347</x:v>
      </x:c>
      <x:c r="O11501" s="55">
        <x:f t="shared" si="2144"/>
        <x:v>217928</x:v>
      </x:c>
      <x:c r="P11501" s="55">
        <x:f t="shared" si="2145"/>
        <x:v>34320</x:v>
      </x:c>
      <x:c r="Q11501" s="55">
        <x:f t="shared" si="2146"/>
        <x:v>170413.54144295087</x:v>
      </x:c>
      <x:c r="R11501" s="55">
        <x:f t="shared" si="2147"/>
        <x:v>-6805.5414429508673</x:v>
      </x:c>
      <x:c r="S11501" s="1" t="str">
        <x:f t="shared" si="2148"/>
        <x:v>NO</x:v>
      </x:c>
      <x:c r="T11501" s="1">
        <x:f t="shared" si="2149"/>
        <x:v>-9.9999999999999997E+98</x:v>
      </x:c>
    </x:row>
    <x:row r="11502">
      <x:c r="A11502" s="1"/>
      <x:c r="B11502" s="1"/>
      <x:c r="C11502" s="1"/>
      <x:c r="D11502" s="1"/>
      <x:c r="E11502" s="1"/>
      <x:c r="F11502" s="1"/>
      <x:c r="G11502" s="1"/>
      <x:c r="H11502" s="1"/>
      <x:c r="I11502" s="53" t="n">
        <x:f t="shared" ref="I11502:I11565" si="2150">INT((ROW()-ROW($I$46))/((CARROT_CAP+1)*(MESCLUN_CAP+1)))</x:f>
        <x:v>17</x:v>
      </x:c>
      <x:c r="J11502" s="53" t="n">
        <x:f t="shared" ref="J11502:J11565" si="2151">MOD(INT((ROW()-ROW($I$46))/(MESCLUN_CAP+1)),CARROT_CAP+1)</x:f>
        <x:v>12</x:v>
      </x:c>
      <x:c r="K11502" s="53" t="n">
        <x:f t="shared" ref="K11502:K11565" si="2152">MOD(ROW()-ROW($I$46),MESCLUN_CAP+1)</x:f>
        <x:v>17</x:v>
      </x:c>
      <x:c r="L11502" s="53" t="n">
        <x:f t="shared" ref="L11502:L11565" si="2153">SUM(I11502:K11502)</x:f>
        <x:v>46</x:v>
      </x:c>
      <x:c r="M11502" s="54" t="n">
        <x:f t="shared" ref="M11502:M11565" si="2154">I11502*TOMATO_HOURS*WEEKS*(1+TOMATO_DIM)^I11502+J11502*CARROT_HOURS*WEEKS*(1+CARROT_DIM)^J11502+K11502*MESCLUN_HOURS*WEEKS*(1+MESCLUN_DIM)^K11502</x:f>
        <x:v>9162.380210560512</x:v>
      </x:c>
      <x:c r="N11502" s="54" t="n">
        <x:f t="shared" ref="N11502:N11565" si="2155">MAX(M11502-FARMER_HOURS,0)/TEMP_HOURS_PER_WORKER</x:f>
        <x:v>5.862764035111467</x:v>
      </x:c>
      <x:c r="O11502" s="55" t="n">
        <x:f t="shared" ref="O11502:O11565" si="2156">I11502*TOMATO_PRICE+J11502*CARROT_PRICE+K11502*MESCLUN_PRICE</x:f>
        <x:v>220628</x:v>
      </x:c>
      <x:c r="P11502" s="55" t="n">
        <x:f t="shared" ref="P11502:P11565" si="2157">I11502*TOMATO_FERTILIZER+J11502*CARROT_FERTILIZER+K11502*MESCLUN_FERTILIZER</x:f>
        <x:v>35200</x:v>
      </x:c>
      <x:c r="Q11502" s="55" t="n">
        <x:f t="shared" ref="Q11502:Q11565" si="2158">MIN(M11502,FARMER_HOURS)*FARMER_RATE+MAX(M11502-FARMER_HOURS,0)*TEMP_RATE</x:f>
        <x:v>171569.10087778667</x:v>
      </x:c>
      <x:c r="R11502" s="55" t="n">
        <x:f t="shared" ref="R11502:R11565" si="2159">O11502-P11502-Q11502-FIXED_COST</x:f>
        <x:v>-6141.100877786666</x:v>
      </x:c>
      <x:c r="S11502" s="1" t="str">
        <x:f t="shared" ref="S11502:S11565" si="2160">IF(AND(L11502&lt;=TOTAL_BED_CAP,N11502&lt;=TEMP_WORKER_CAP),"YES","NO")</x:f>
        <x:v>NO</x:v>
      </x:c>
      <x:c r="T11502" s="1" t="n">
        <x:f t="shared" ref="T11502:T11565" si="2161">IF(S11502="YES",R11502,-1E+99)</x:f>
        <x:v>-1e+99</x:v>
      </x:c>
    </x:row>
    <x:row r="11503">
      <x:c r="A11503" s="1"/>
      <x:c r="B11503" s="1"/>
      <x:c r="C11503" s="1"/>
      <x:c r="D11503" s="1"/>
      <x:c r="E11503" s="1"/>
      <x:c r="F11503" s="1"/>
      <x:c r="G11503" s="1"/>
      <x:c r="H11503" s="1"/>
      <x:c r="I11503" s="53">
        <x:f t="shared" si="2150"/>
        <x:v>17</x:v>
      </x:c>
      <x:c r="J11503" s="53">
        <x:f t="shared" si="2151"/>
        <x:v>12</x:v>
      </x:c>
      <x:c r="K11503" s="53">
        <x:f t="shared" si="2152"/>
        <x:v>18</x:v>
      </x:c>
      <x:c r="L11503" s="53">
        <x:f t="shared" si="2153"/>
        <x:v>47</x:v>
      </x:c>
      <x:c r="M11503" s="54">
        <x:f t="shared" si="2154"/>
        <x:v>9230.4672020190974</x:v>
      </x:c>
      <x:c r="N11503" s="54">
        <x:f t="shared" si="2155"/>
        <x:v>5.9100466680688175</x:v>
      </x:c>
      <x:c r="O11503" s="55">
        <x:f t="shared" si="2156"/>
        <x:v>223328</x:v>
      </x:c>
      <x:c r="P11503" s="55">
        <x:f t="shared" si="2157"/>
        <x:v>36080</x:v>
      </x:c>
      <x:c r="Q11503" s="55">
        <x:f t="shared" si="2158"/>
        <x:v>172751.16670172045</x:v>
      </x:c>
      <x:c r="R11503" s="55">
        <x:f t="shared" si="2159"/>
        <x:v>-5503.1667017204454</x:v>
      </x:c>
      <x:c r="S11503" s="1" t="str">
        <x:f t="shared" si="2160"/>
        <x:v>NO</x:v>
      </x:c>
      <x:c r="T11503" s="1">
        <x:f t="shared" si="2161"/>
        <x:v>-9.9999999999999997E+98</x:v>
      </x:c>
    </x:row>
    <x:row r="11504">
      <x:c r="A11504" s="1"/>
      <x:c r="B11504" s="1"/>
      <x:c r="C11504" s="1"/>
      <x:c r="D11504" s="1"/>
      <x:c r="E11504" s="1"/>
      <x:c r="F11504" s="1"/>
      <x:c r="G11504" s="1"/>
      <x:c r="H11504" s="1"/>
      <x:c r="I11504" s="53">
        <x:f t="shared" si="2150"/>
        <x:v>17</x:v>
      </x:c>
      <x:c r="J11504" s="53">
        <x:f t="shared" si="2151"/>
        <x:v>12</x:v>
      </x:c>
      <x:c r="K11504" s="53">
        <x:f t="shared" si="2152"/>
        <x:v>19</x:v>
      </x:c>
      <x:c r="L11504" s="53">
        <x:f t="shared" si="2153"/>
        <x:v>48</x:v>
      </x:c>
      <x:c r="M11504" s="54">
        <x:f t="shared" si="2154"/>
        <x:v>9300.1087306551199</x:v>
      </x:c>
      <x:c r="N11504" s="54">
        <x:f t="shared" si="2155"/>
        <x:v>5.958408840732722</x:v>
      </x:c>
      <x:c r="O11504" s="55">
        <x:f t="shared" si="2156"/>
        <x:v>226028</x:v>
      </x:c>
      <x:c r="P11504" s="55">
        <x:f t="shared" si="2157"/>
        <x:v>36960</x:v>
      </x:c>
      <x:c r="Q11504" s="55">
        <x:f t="shared" si="2158"/>
        <x:v>173960.22101831806</x:v>
      </x:c>
      <x:c r="R11504" s="55">
        <x:f t="shared" si="2159"/>
        <x:v>-4892.2210183180578</x:v>
      </x:c>
      <x:c r="S11504" s="1" t="str">
        <x:f t="shared" si="2160"/>
        <x:v>NO</x:v>
      </x:c>
      <x:c r="T11504" s="1">
        <x:f t="shared" si="2161"/>
        <x:v>-9.9999999999999997E+98</x:v>
      </x:c>
    </x:row>
    <x:row r="11505">
      <x:c r="A11505" s="1"/>
      <x:c r="B11505" s="1"/>
      <x:c r="C11505" s="1"/>
      <x:c r="D11505" s="1"/>
      <x:c r="E11505" s="1"/>
      <x:c r="F11505" s="1"/>
      <x:c r="G11505" s="1"/>
      <x:c r="H11505" s="1"/>
      <x:c r="I11505" s="53">
        <x:f t="shared" si="2150"/>
        <x:v>17</x:v>
      </x:c>
      <x:c r="J11505" s="53">
        <x:f t="shared" si="2151"/>
        <x:v>12</x:v>
      </x:c>
      <x:c r="K11505" s="53">
        <x:f t="shared" si="2152"/>
        <x:v>20</x:v>
      </x:c>
      <x:c r="L11505" s="53">
        <x:f t="shared" si="2153"/>
        <x:v>49</x:v>
      </x:c>
      <x:c r="M11505" s="54">
        <x:f t="shared" si="2154"/>
        <x:v>9371.333021305596</x:v>
      </x:c>
      <x:c r="N11505" s="54">
        <x:f t="shared" si="2155"/>
        <x:v>6.0078701536844417</x:v>
      </x:c>
      <x:c r="O11505" s="55">
        <x:f t="shared" si="2156"/>
        <x:v>228728</x:v>
      </x:c>
      <x:c r="P11505" s="55">
        <x:f t="shared" si="2157"/>
        <x:v>37840</x:v>
      </x:c>
      <x:c r="Q11505" s="55">
        <x:f t="shared" si="2158"/>
        <x:v>175196.75384211104</x:v>
      </x:c>
      <x:c r="R11505" s="55">
        <x:f t="shared" si="2159"/>
        <x:v>-4308.7538421110366</x:v>
      </x:c>
      <x:c r="S11505" s="1" t="str">
        <x:f t="shared" si="2160"/>
        <x:v>NO</x:v>
      </x:c>
      <x:c r="T11505" s="1">
        <x:f t="shared" si="2161"/>
        <x:v>-9.9999999999999997E+98</x:v>
      </x:c>
    </x:row>
    <x:row r="11506">
      <x:c r="A11506" s="1"/>
      <x:c r="B11506" s="1"/>
      <x:c r="C11506" s="1"/>
      <x:c r="D11506" s="1"/>
      <x:c r="E11506" s="1"/>
      <x:c r="F11506" s="1"/>
      <x:c r="G11506" s="1"/>
      <x:c r="H11506" s="1"/>
      <x:c r="I11506" s="53">
        <x:f t="shared" si="2150"/>
        <x:v>17</x:v>
      </x:c>
      <x:c r="J11506" s="53">
        <x:f t="shared" si="2151"/>
        <x:v>12</x:v>
      </x:c>
      <x:c r="K11506" s="53">
        <x:f t="shared" si="2152"/>
        <x:v>21</x:v>
      </x:c>
      <x:c r="L11506" s="53">
        <x:f t="shared" si="2153"/>
        <x:v>50</x:v>
      </x:c>
      <x:c r="M11506" s="54">
        <x:f t="shared" si="2154"/>
        <x:v>9444.1687615320407</x:v>
      </x:c>
      <x:c r="N11506" s="54">
        <x:f t="shared" si="2155"/>
        <x:v>6.0584505288416945</x:v>
      </x:c>
      <x:c r="O11506" s="55">
        <x:f t="shared" si="2156"/>
        <x:v>231428</x:v>
      </x:c>
      <x:c r="P11506" s="55">
        <x:f t="shared" si="2157"/>
        <x:v>38720</x:v>
      </x:c>
      <x:c r="Q11506" s="55">
        <x:f t="shared" si="2158"/>
        <x:v>176461.26322104238</x:v>
      </x:c>
      <x:c r="R11506" s="55">
        <x:f t="shared" si="2159"/>
        <x:v>-3753.2632210423762</x:v>
      </x:c>
      <x:c r="S11506" s="1" t="str">
        <x:f t="shared" si="2160"/>
        <x:v>NO</x:v>
      </x:c>
      <x:c r="T11506" s="1">
        <x:f t="shared" si="2161"/>
        <x:v>-9.9999999999999997E+98</x:v>
      </x:c>
    </x:row>
    <x:row r="11507">
      <x:c r="A11507" s="1"/>
      <x:c r="B11507" s="1"/>
      <x:c r="C11507" s="1"/>
      <x:c r="D11507" s="1"/>
      <x:c r="E11507" s="1"/>
      <x:c r="F11507" s="1"/>
      <x:c r="G11507" s="1"/>
      <x:c r="H11507" s="1"/>
      <x:c r="I11507" s="53">
        <x:f t="shared" si="2150"/>
        <x:v>17</x:v>
      </x:c>
      <x:c r="J11507" s="53">
        <x:f t="shared" si="2151"/>
        <x:v>12</x:v>
      </x:c>
      <x:c r="K11507" s="53">
        <x:f t="shared" si="2152"/>
        <x:v>22</x:v>
      </x:c>
      <x:c r="L11507" s="53">
        <x:f t="shared" si="2153"/>
        <x:v>51</x:v>
      </x:c>
      <x:c r="M11507" s="54">
        <x:f t="shared" si="2154"/>
        <x:v>9518.6451087784371</x:v>
      </x:c>
      <x:c r="N11507" s="54">
        <x:f t="shared" si="2155"/>
        <x:v>6.1101702144294698</x:v>
      </x:c>
      <x:c r="O11507" s="55">
        <x:f t="shared" si="2156"/>
        <x:v>234128</x:v>
      </x:c>
      <x:c r="P11507" s="55">
        <x:f t="shared" si="2157"/>
        <x:v>39600</x:v>
      </x:c>
      <x:c r="Q11507" s="55">
        <x:f t="shared" si="2158"/>
        <x:v>177754.25536073674</x:v>
      </x:c>
      <x:c r="R11507" s="55">
        <x:f t="shared" si="2159"/>
        <x:v>-3226.2553607367445</x:v>
      </x:c>
      <x:c r="S11507" s="1" t="str">
        <x:f t="shared" si="2160"/>
        <x:v>NO</x:v>
      </x:c>
      <x:c r="T11507" s="1">
        <x:f t="shared" si="2161"/>
        <x:v>-9.9999999999999997E+98</x:v>
      </x:c>
    </x:row>
    <x:row r="11508">
      <x:c r="A11508" s="1"/>
      <x:c r="B11508" s="1"/>
      <x:c r="C11508" s="1"/>
      <x:c r="D11508" s="1"/>
      <x:c r="E11508" s="1"/>
      <x:c r="F11508" s="1"/>
      <x:c r="G11508" s="1"/>
      <x:c r="H11508" s="1"/>
      <x:c r="I11508" s="53">
        <x:f t="shared" si="2150"/>
        <x:v>17</x:v>
      </x:c>
      <x:c r="J11508" s="53">
        <x:f t="shared" si="2151"/>
        <x:v>12</x:v>
      </x:c>
      <x:c r="K11508" s="53">
        <x:f t="shared" si="2152"/>
        <x:v>23</x:v>
      </x:c>
      <x:c r="L11508" s="53">
        <x:f t="shared" si="2153"/>
        <x:v>52</x:v>
      </x:c>
      <x:c r="M11508" s="54">
        <x:f t="shared" si="2154"/>
        <x:v>9594.7916976358738</x:v>
      </x:c>
      <x:c r="N11508" s="54">
        <x:f t="shared" si="2155"/>
        <x:v>6.1630497900249122</x:v>
      </x:c>
      <x:c r="O11508" s="55">
        <x:f t="shared" si="2156"/>
        <x:v>236828</x:v>
      </x:c>
      <x:c r="P11508" s="55">
        <x:f t="shared" si="2157"/>
        <x:v>40480</x:v>
      </x:c>
      <x:c r="Q11508" s="55">
        <x:f t="shared" si="2158"/>
        <x:v>179076.24475062281</x:v>
      </x:c>
      <x:c r="R11508" s="55">
        <x:f t="shared" si="2159"/>
        <x:v>-2728.2447506228054</x:v>
      </x:c>
      <x:c r="S11508" s="1" t="str">
        <x:f t="shared" si="2160"/>
        <x:v>NO</x:v>
      </x:c>
      <x:c r="T11508" s="1">
        <x:f t="shared" si="2161"/>
        <x:v>-9.9999999999999997E+98</x:v>
      </x:c>
    </x:row>
    <x:row r="11509">
      <x:c r="A11509" s="1"/>
      <x:c r="B11509" s="1"/>
      <x:c r="C11509" s="1"/>
      <x:c r="D11509" s="1"/>
      <x:c r="E11509" s="1"/>
      <x:c r="F11509" s="1"/>
      <x:c r="G11509" s="1"/>
      <x:c r="H11509" s="1"/>
      <x:c r="I11509" s="53">
        <x:f t="shared" si="2150"/>
        <x:v>17</x:v>
      </x:c>
      <x:c r="J11509" s="53">
        <x:f t="shared" si="2151"/>
        <x:v>12</x:v>
      </x:c>
      <x:c r="K11509" s="53">
        <x:f t="shared" si="2152"/>
        <x:v>24</x:v>
      </x:c>
      <x:c r="L11509" s="53">
        <x:f t="shared" si="2153"/>
        <x:v>53</x:v>
      </x:c>
      <x:c r="M11509" s="54">
        <x:f t="shared" si="2154"/>
        <x:v>9672.6386472153699</x:v>
      </x:c>
      <x:c r="N11509" s="54">
        <x:f t="shared" si="2155"/>
        <x:v>6.2171101716773398</x:v>
      </x:c>
      <x:c r="O11509" s="55">
        <x:f t="shared" si="2156"/>
        <x:v>239528</x:v>
      </x:c>
      <x:c r="P11509" s="55">
        <x:f t="shared" si="2157"/>
        <x:v>41360</x:v>
      </x:c>
      <x:c r="Q11509" s="55">
        <x:f t="shared" si="2158"/>
        <x:v>180427.7542919335</x:v>
      </x:c>
      <x:c r="R11509" s="55">
        <x:f t="shared" si="2159"/>
        <x:v>-2259.7542919334956</x:v>
      </x:c>
      <x:c r="S11509" s="1" t="str">
        <x:f t="shared" si="2160"/>
        <x:v>NO</x:v>
      </x:c>
      <x:c r="T11509" s="1">
        <x:f t="shared" si="2161"/>
        <x:v>-9.9999999999999997E+98</x:v>
      </x:c>
    </x:row>
    <x:row r="11510">
      <x:c r="A11510" s="1"/>
      <x:c r="B11510" s="1"/>
      <x:c r="C11510" s="1"/>
      <x:c r="D11510" s="1"/>
      <x:c r="E11510" s="1"/>
      <x:c r="F11510" s="1"/>
      <x:c r="G11510" s="1"/>
      <x:c r="H11510" s="1"/>
      <x:c r="I11510" s="53">
        <x:f t="shared" si="2150"/>
        <x:v>17</x:v>
      </x:c>
      <x:c r="J11510" s="53">
        <x:f t="shared" si="2151"/>
        <x:v>12</x:v>
      </x:c>
      <x:c r="K11510" s="53">
        <x:f t="shared" si="2152"/>
        <x:v>25</x:v>
      </x:c>
      <x:c r="L11510" s="53">
        <x:f t="shared" si="2153"/>
        <x:v>54</x:v>
      </x:c>
      <x:c r="M11510" s="54">
        <x:f t="shared" si="2154"/>
        <x:v>9752.216568630467</x:v>
      </x:c>
      <x:c r="N11510" s="54">
        <x:f t="shared" si="2155"/>
        <x:v>6.2723726171044909</x:v>
      </x:c>
      <x:c r="O11510" s="55">
        <x:f t="shared" si="2156"/>
        <x:v>242228</x:v>
      </x:c>
      <x:c r="P11510" s="55">
        <x:f t="shared" si="2157"/>
        <x:v>42240</x:v>
      </x:c>
      <x:c r="Q11510" s="55">
        <x:f t="shared" si="2158"/>
        <x:v>181809.31542761228</x:v>
      </x:c>
      <x:c r="R11510" s="55">
        <x:f t="shared" si="2159"/>
        <x:v>-1821.3154276122805</x:v>
      </x:c>
      <x:c r="S11510" s="1" t="str">
        <x:f t="shared" si="2160"/>
        <x:v>NO</x:v>
      </x:c>
      <x:c r="T11510" s="1">
        <x:f t="shared" si="2161"/>
        <x:v>-9.9999999999999997E+98</x:v>
      </x:c>
    </x:row>
    <x:row r="11511">
      <x:c r="A11511" s="1"/>
      <x:c r="B11511" s="1"/>
      <x:c r="C11511" s="1"/>
      <x:c r="D11511" s="1"/>
      <x:c r="E11511" s="1"/>
      <x:c r="F11511" s="1"/>
      <x:c r="G11511" s="1"/>
      <x:c r="H11511" s="1"/>
      <x:c r="I11511" s="53">
        <x:f t="shared" si="2150"/>
        <x:v>17</x:v>
      </x:c>
      <x:c r="J11511" s="53">
        <x:f t="shared" si="2151"/>
        <x:v>12</x:v>
      </x:c>
      <x:c r="K11511" s="53">
        <x:f t="shared" si="2152"/>
        <x:v>26</x:v>
      </x:c>
      <x:c r="L11511" s="53">
        <x:f t="shared" si="2153"/>
        <x:v>55</x:v>
      </x:c>
      <x:c r="M11511" s="54">
        <x:f t="shared" si="2154"/>
        <x:v>9833.5565725911838</x:v>
      </x:c>
      <x:c r="N11511" s="54">
        <x:f t="shared" si="2155"/>
        <x:v>6.3288587309660995</x:v>
      </x:c>
      <x:c r="O11511" s="55">
        <x:f t="shared" si="2156"/>
        <x:v>244928</x:v>
      </x:c>
      <x:c r="P11511" s="55">
        <x:f t="shared" si="2157"/>
        <x:v>43120</x:v>
      </x:c>
      <x:c r="Q11511" s="55">
        <x:f t="shared" si="2158"/>
        <x:v>183221.46827415249</x:v>
      </x:c>
      <x:c r="R11511" s="55">
        <x:f t="shared" si="2159"/>
        <x:v>-1413.4682741524884</x:v>
      </x:c>
      <x:c r="S11511" s="1" t="str">
        <x:f t="shared" si="2160"/>
        <x:v>NO</x:v>
      </x:c>
      <x:c r="T11511" s="1">
        <x:f t="shared" si="2161"/>
        <x:v>-9.9999999999999997E+98</x:v>
      </x:c>
    </x:row>
    <x:row r="11512">
      <x:c r="A11512" s="1"/>
      <x:c r="B11512" s="1"/>
      <x:c r="C11512" s="1"/>
      <x:c r="D11512" s="1"/>
      <x:c r="E11512" s="1"/>
      <x:c r="F11512" s="1"/>
      <x:c r="G11512" s="1"/>
      <x:c r="H11512" s="1"/>
      <x:c r="I11512" s="53">
        <x:f t="shared" si="2150"/>
        <x:v>17</x:v>
      </x:c>
      <x:c r="J11512" s="53">
        <x:f t="shared" si="2151"/>
        <x:v>12</x:v>
      </x:c>
      <x:c r="K11512" s="53">
        <x:f t="shared" si="2152"/>
        <x:v>27</x:v>
      </x:c>
      <x:c r="L11512" s="53">
        <x:f t="shared" si="2153"/>
        <x:v>56</x:v>
      </x:c>
      <x:c r="M11512" s="54">
        <x:f t="shared" si="2154"/>
        <x:v>9916.6902771109417</x:v>
      </x:c>
      <x:c r="N11512" s="54">
        <x:f t="shared" si="2155"/>
        <x:v>6.386590470215932</x:v>
      </x:c>
      <x:c r="O11512" s="55">
        <x:f t="shared" si="2156"/>
        <x:v>247628</x:v>
      </x:c>
      <x:c r="P11512" s="55">
        <x:f t="shared" si="2157"/>
        <x:v>44000</x:v>
      </x:c>
      <x:c r="Q11512" s="55">
        <x:f t="shared" si="2158"/>
        <x:v>184664.7617553983</x:v>
      </x:c>
      <x:c r="R11512" s="55">
        <x:f t="shared" si="2159"/>
        <x:v>-1036.7617553983</x:v>
      </x:c>
      <x:c r="S11512" s="1" t="str">
        <x:f t="shared" si="2160"/>
        <x:v>NO</x:v>
      </x:c>
      <x:c r="T11512" s="1">
        <x:f t="shared" si="2161"/>
        <x:v>-9.9999999999999997E+98</x:v>
      </x:c>
    </x:row>
    <x:row r="11513">
      <x:c r="A11513" s="1"/>
      <x:c r="B11513" s="1"/>
      <x:c r="C11513" s="1"/>
      <x:c r="D11513" s="1"/>
      <x:c r="E11513" s="1"/>
      <x:c r="F11513" s="1"/>
      <x:c r="G11513" s="1"/>
      <x:c r="H11513" s="1"/>
      <x:c r="I11513" s="53">
        <x:f t="shared" si="2150"/>
        <x:v>17</x:v>
      </x:c>
      <x:c r="J11513" s="53">
        <x:f t="shared" si="2151"/>
        <x:v>12</x:v>
      </x:c>
      <x:c r="K11513" s="53">
        <x:f t="shared" si="2152"/>
        <x:v>28</x:v>
      </x:c>
      <x:c r="L11513" s="53">
        <x:f t="shared" si="2153"/>
        <x:v>57</x:v>
      </x:c>
      <x:c r="M11513" s="54">
        <x:f t="shared" si="2154"/>
        <x:v>10001.649815328095</x:v>
      </x:c>
      <x:c r="N11513" s="54">
        <x:f t="shared" si="2155"/>
        <x:v>6.4455901495334</x:v>
      </x:c>
      <x:c r="O11513" s="55">
        <x:f t="shared" si="2156"/>
        <x:v>250328</x:v>
      </x:c>
      <x:c r="P11513" s="55">
        <x:f t="shared" si="2157"/>
        <x:v>44880</x:v>
      </x:c>
      <x:c r="Q11513" s="55">
        <x:f t="shared" si="2158"/>
        <x:v>186139.75373833498</x:v>
      </x:c>
      <x:c r="R11513" s="55">
        <x:f t="shared" si="2159"/>
        <x:v>-691.75373833498452</x:v>
      </x:c>
      <x:c r="S11513" s="1" t="str">
        <x:f t="shared" si="2160"/>
        <x:v>NO</x:v>
      </x:c>
      <x:c r="T11513" s="1">
        <x:f t="shared" si="2161"/>
        <x:v>-9.9999999999999997E+98</x:v>
      </x:c>
    </x:row>
    <x:row r="11514">
      <x:c r="A11514" s="1"/>
      <x:c r="B11514" s="1"/>
      <x:c r="C11514" s="1"/>
      <x:c r="D11514" s="1"/>
      <x:c r="E11514" s="1"/>
      <x:c r="F11514" s="1"/>
      <x:c r="G11514" s="1"/>
      <x:c r="H11514" s="1"/>
      <x:c r="I11514" s="53">
        <x:f t="shared" si="2150"/>
        <x:v>17</x:v>
      </x:c>
      <x:c r="J11514" s="53">
        <x:f t="shared" si="2151"/>
        <x:v>12</x:v>
      </x:c>
      <x:c r="K11514" s="53">
        <x:f t="shared" si="2152"/>
        <x:v>29</x:v>
      </x:c>
      <x:c r="L11514" s="53">
        <x:f t="shared" si="2153"/>
        <x:v>58</x:v>
      </x:c>
      <x:c r="M11514" s="54">
        <x:f t="shared" si="2154"/>
        <x:v>10088.467843443748</x:v>
      </x:c>
      <x:c r="N11514" s="54">
        <x:f t="shared" si="2155"/>
        <x:v>6.5058804468359366</x:v>
      </x:c>
      <x:c r="O11514" s="55">
        <x:f t="shared" si="2156"/>
        <x:v>253028</x:v>
      </x:c>
      <x:c r="P11514" s="55">
        <x:f t="shared" si="2157"/>
        <x:v>45760</x:v>
      </x:c>
      <x:c r="Q11514" s="55">
        <x:f t="shared" si="2158"/>
        <x:v>187647.01117089839</x:v>
      </x:c>
      <x:c r="R11514" s="55">
        <x:f t="shared" si="2159"/>
        <x:v>-379.01117089838954</x:v>
      </x:c>
      <x:c r="S11514" s="1" t="str">
        <x:f t="shared" si="2160"/>
        <x:v>NO</x:v>
      </x:c>
      <x:c r="T11514" s="1">
        <x:f t="shared" si="2161"/>
        <x:v>-9.9999999999999997E+98</x:v>
      </x:c>
    </x:row>
    <x:row r="11515">
      <x:c r="A11515" s="1"/>
      <x:c r="B11515" s="1"/>
      <x:c r="C11515" s="1"/>
      <x:c r="D11515" s="1"/>
      <x:c r="E11515" s="1"/>
      <x:c r="F11515" s="1"/>
      <x:c r="G11515" s="1"/>
      <x:c r="H11515" s="1"/>
      <x:c r="I11515" s="53">
        <x:f t="shared" si="2150"/>
        <x:v>17</x:v>
      </x:c>
      <x:c r="J11515" s="53">
        <x:f t="shared" si="2151"/>
        <x:v>12</x:v>
      </x:c>
      <x:c r="K11515" s="53">
        <x:f t="shared" si="2152"/>
        <x:v>30</x:v>
      </x:c>
      <x:c r="L11515" s="53">
        <x:f t="shared" si="2153"/>
        <x:v>59</x:v>
      </x:c>
      <x:c r="M11515" s="54">
        <x:f t="shared" si="2154"/>
        <x:v>10177.177548777519</x:v>
      </x:c>
      <x:c r="N11515" s="54">
        <x:f t="shared" si="2155"/>
        <x:v>6.5674844088732778</x:v>
      </x:c>
      <x:c r="O11515" s="55">
        <x:f t="shared" si="2156"/>
        <x:v>255728</x:v>
      </x:c>
      <x:c r="P11515" s="55">
        <x:f t="shared" si="2157"/>
        <x:v>46640</x:v>
      </x:c>
      <x:c r="Q11515" s="55">
        <x:f t="shared" si="2158"/>
        <x:v>189187.11022183194</x:v>
      </x:c>
      <x:c r="R11515" s="55">
        <x:f t="shared" si="2159"/>
        <x:v>-99.110221831942908</x:v>
      </x:c>
      <x:c r="S11515" s="1" t="str">
        <x:f t="shared" si="2160"/>
        <x:v>NO</x:v>
      </x:c>
      <x:c r="T11515" s="1">
        <x:f t="shared" si="2161"/>
        <x:v>-9.9999999999999997E+98</x:v>
      </x:c>
    </x:row>
    <x:row r="11516">
      <x:c r="A11516" s="1"/>
      <x:c r="B11516" s="1"/>
      <x:c r="C11516" s="1"/>
      <x:c r="D11516" s="1"/>
      <x:c r="E11516" s="1"/>
      <x:c r="F11516" s="1"/>
      <x:c r="G11516" s="1"/>
      <x:c r="H11516" s="1"/>
      <x:c r="I11516" s="53">
        <x:f t="shared" si="2150"/>
        <x:v>17</x:v>
      </x:c>
      <x:c r="J11516" s="53">
        <x:f t="shared" si="2151"/>
        <x:v>13</x:v>
      </x:c>
      <x:c r="K11516" s="53">
        <x:f t="shared" si="2152"/>
        <x:v>0</x:v>
      </x:c>
      <x:c r="L11516" s="53">
        <x:f t="shared" si="2153"/>
        <x:v>30</x:v>
      </x:c>
      <x:c r="M11516" s="54">
        <x:f t="shared" si="2154"/>
        <x:v>8270.95884353166</x:v>
      </x:c>
      <x:c r="N11516" s="54">
        <x:f t="shared" si="2155"/>
        <x:v>5.2437214191192085</x:v>
      </x:c>
      <x:c r="O11516" s="55">
        <x:f t="shared" si="2156"/>
        <x:v>176822</x:v>
      </x:c>
      <x:c r="P11516" s="55">
        <x:f t="shared" si="2157"/>
        <x:v>20680</x:v>
      </x:c>
      <x:c r="Q11516" s="55">
        <x:f t="shared" si="2158"/>
        <x:v>156093.03547798021</x:v>
      </x:c>
      <x:c r="R11516" s="55">
        <x:f t="shared" si="2159"/>
        <x:v>-19951.035477980215</x:v>
      </x:c>
      <x:c r="S11516" s="1" t="str">
        <x:f t="shared" si="2160"/>
        <x:v>NO</x:v>
      </x:c>
      <x:c r="T11516" s="1">
        <x:f t="shared" si="2161"/>
        <x:v>-9.9999999999999997E+98</x:v>
      </x:c>
    </x:row>
    <x:row r="11517">
      <x:c r="A11517" s="1"/>
      <x:c r="B11517" s="1"/>
      <x:c r="C11517" s="1"/>
      <x:c r="D11517" s="1"/>
      <x:c r="E11517" s="1"/>
      <x:c r="F11517" s="1"/>
      <x:c r="G11517" s="1"/>
      <x:c r="H11517" s="1"/>
      <x:c r="I11517" s="53">
        <x:f t="shared" si="2150"/>
        <x:v>17</x:v>
      </x:c>
      <x:c r="J11517" s="53">
        <x:f t="shared" si="2151"/>
        <x:v>13</x:v>
      </x:c>
      <x:c r="K11517" s="53">
        <x:f t="shared" si="2152"/>
        <x:v>1</x:v>
      </x:c>
      <x:c r="L11517" s="53">
        <x:f t="shared" si="2153"/>
        <x:v>31</x:v>
      </x:c>
      <x:c r="M11517" s="54">
        <x:f t="shared" si="2154"/>
        <x:v>8316.52134353166</x:v>
      </x:c>
      <x:c r="N11517" s="54">
        <x:f t="shared" si="2155"/>
        <x:v>5.2753620441192082</x:v>
      </x:c>
      <x:c r="O11517" s="55">
        <x:f t="shared" si="2156"/>
        <x:v>179522</x:v>
      </x:c>
      <x:c r="P11517" s="55">
        <x:f t="shared" si="2157"/>
        <x:v>21560</x:v>
      </x:c>
      <x:c r="Q11517" s="55">
        <x:f t="shared" si="2158"/>
        <x:v>156884.05110298021</x:v>
      </x:c>
      <x:c r="R11517" s="55">
        <x:f t="shared" si="2159"/>
        <x:v>-18922.051102980215</x:v>
      </x:c>
      <x:c r="S11517" s="1" t="str">
        <x:f t="shared" si="2160"/>
        <x:v>NO</x:v>
      </x:c>
      <x:c r="T11517" s="1">
        <x:f t="shared" si="2161"/>
        <x:v>-9.9999999999999997E+98</x:v>
      </x:c>
    </x:row>
    <x:row r="11518">
      <x:c r="A11518" s="1"/>
      <x:c r="B11518" s="1"/>
      <x:c r="C11518" s="1"/>
      <x:c r="D11518" s="1"/>
      <x:c r="E11518" s="1"/>
      <x:c r="F11518" s="1"/>
      <x:c r="G11518" s="1"/>
      <x:c r="H11518" s="1"/>
      <x:c r="I11518" s="53">
        <x:f t="shared" si="2150"/>
        <x:v>17</x:v>
      </x:c>
      <x:c r="J11518" s="53">
        <x:f t="shared" si="2151"/>
        <x:v>13</x:v>
      </x:c>
      <x:c r="K11518" s="53">
        <x:f t="shared" si="2152"/>
        <x:v>2</x:v>
      </x:c>
      <x:c r="L11518" s="53">
        <x:f t="shared" si="2153"/>
        <x:v>32</x:v>
      </x:c>
      <x:c r="M11518" s="54">
        <x:f t="shared" si="2154"/>
        <x:v>8363.2229060316604</x:v>
      </x:c>
      <x:c r="N11518" s="54">
        <x:f t="shared" si="2155"/>
        <x:v>5.3077936847442082</x:v>
      </x:c>
      <x:c r="O11518" s="55">
        <x:f t="shared" si="2156"/>
        <x:v>182222</x:v>
      </x:c>
      <x:c r="P11518" s="55">
        <x:f t="shared" si="2157"/>
        <x:v>22440</x:v>
      </x:c>
      <x:c r="Q11518" s="55">
        <x:f t="shared" si="2158"/>
        <x:v>157694.84211860521</x:v>
      </x:c>
      <x:c r="R11518" s="55">
        <x:f t="shared" si="2159"/>
        <x:v>-17912.842118605215</x:v>
      </x:c>
      <x:c r="S11518" s="1" t="str">
        <x:f t="shared" si="2160"/>
        <x:v>NO</x:v>
      </x:c>
      <x:c r="T11518" s="1">
        <x:f t="shared" si="2161"/>
        <x:v>-9.9999999999999997E+98</x:v>
      </x:c>
    </x:row>
    <x:row r="11519">
      <x:c r="A11519" s="1"/>
      <x:c r="B11519" s="1"/>
      <x:c r="C11519" s="1"/>
      <x:c r="D11519" s="1"/>
      <x:c r="E11519" s="1"/>
      <x:c r="F11519" s="1"/>
      <x:c r="G11519" s="1"/>
      <x:c r="H11519" s="1"/>
      <x:c r="I11519" s="53">
        <x:f t="shared" si="2150"/>
        <x:v>17</x:v>
      </x:c>
      <x:c r="J11519" s="53">
        <x:f t="shared" si="2151"/>
        <x:v>13</x:v>
      </x:c>
      <x:c r="K11519" s="53">
        <x:f t="shared" si="2152"/>
        <x:v>3</x:v>
      </x:c>
      <x:c r="L11519" s="53">
        <x:f t="shared" si="2153"/>
        <x:v>33</x:v>
      </x:c>
      <x:c r="M11519" s="54">
        <x:f t="shared" si="2154"/>
        <x:v>8411.0848884535353</x:v>
      </x:c>
      <x:c r="N11519" s="54">
        <x:f t="shared" si="2155"/>
        <x:v>5.3410311725371775</x:v>
      </x:c>
      <x:c r="O11519" s="55">
        <x:f t="shared" si="2156"/>
        <x:v>184922</x:v>
      </x:c>
      <x:c r="P11519" s="55">
        <x:f t="shared" si="2157"/>
        <x:v>23320</x:v>
      </x:c>
      <x:c r="Q11519" s="55">
        <x:f t="shared" si="2158"/>
        <x:v>158525.77931342943</x:v>
      </x:c>
      <x:c r="R11519" s="55">
        <x:f t="shared" si="2159"/>
        <x:v>-16923.779313429433</x:v>
      </x:c>
      <x:c r="S11519" s="1" t="str">
        <x:f t="shared" si="2160"/>
        <x:v>NO</x:v>
      </x:c>
      <x:c r="T11519" s="1">
        <x:f t="shared" si="2161"/>
        <x:v>-9.9999999999999997E+98</x:v>
      </x:c>
    </x:row>
    <x:row r="11520">
      <x:c r="A11520" s="1"/>
      <x:c r="B11520" s="1"/>
      <x:c r="C11520" s="1"/>
      <x:c r="D11520" s="1"/>
      <x:c r="E11520" s="1"/>
      <x:c r="F11520" s="1"/>
      <x:c r="G11520" s="1"/>
      <x:c r="H11520" s="1"/>
      <x:c r="I11520" s="53">
        <x:f t="shared" si="2150"/>
        <x:v>17</x:v>
      </x:c>
      <x:c r="J11520" s="53">
        <x:f t="shared" si="2151"/>
        <x:v>13</x:v>
      </x:c>
      <x:c r="K11520" s="53">
        <x:f t="shared" si="2152"/>
        <x:v>4</x:v>
      </x:c>
      <x:c r="L11520" s="53">
        <x:f t="shared" si="2153"/>
        <x:v>34</x:v>
      </x:c>
      <x:c r="M11520" s="54">
        <x:f t="shared" si="2154"/>
        <x:v>8460.1290041761913</x:v>
      </x:c>
      <x:c r="N11520" s="54">
        <x:f t="shared" si="2155"/>
        <x:v>5.3750895862334662</x:v>
      </x:c>
      <x:c r="O11520" s="55">
        <x:f t="shared" si="2156"/>
        <x:v>187622</x:v>
      </x:c>
      <x:c r="P11520" s="55">
        <x:f t="shared" si="2157"/>
        <x:v>24200</x:v>
      </x:c>
      <x:c r="Q11520" s="55">
        <x:f t="shared" si="2158"/>
        <x:v>159377.23965583666</x:v>
      </x:c>
      <x:c r="R11520" s="55">
        <x:f t="shared" si="2159"/>
        <x:v>-15955.23965583666</x:v>
      </x:c>
      <x:c r="S11520" s="1" t="str">
        <x:f t="shared" si="2160"/>
        <x:v>NO</x:v>
      </x:c>
      <x:c r="T11520" s="1">
        <x:f t="shared" si="2161"/>
        <x:v>-9.9999999999999997E+98</x:v>
      </x:c>
    </x:row>
    <x:row r="11521">
      <x:c r="A11521" s="1"/>
      <x:c r="B11521" s="1"/>
      <x:c r="C11521" s="1"/>
      <x:c r="D11521" s="1"/>
      <x:c r="E11521" s="1"/>
      <x:c r="F11521" s="1"/>
      <x:c r="G11521" s="1"/>
      <x:c r="H11521" s="1"/>
      <x:c r="I11521" s="53">
        <x:f t="shared" si="2150"/>
        <x:v>17</x:v>
      </x:c>
      <x:c r="J11521" s="53">
        <x:f t="shared" si="2151"/>
        <x:v>13</x:v>
      </x:c>
      <x:c r="K11521" s="53">
        <x:f t="shared" si="2152"/>
        <x:v>5</x:v>
      </x:c>
      <x:c r="L11521" s="53">
        <x:f t="shared" si="2153"/>
        <x:v>35</x:v>
      </x:c>
      <x:c r="M11521" s="54">
        <x:f t="shared" si="2154"/>
        <x:v>8510.3773280973946</x:v>
      </x:c>
      <x:c r="N11521" s="54">
        <x:f t="shared" si="2155"/>
        <x:v>5.4099842556231907</x:v>
      </x:c>
      <x:c r="O11521" s="55">
        <x:f t="shared" si="2156"/>
        <x:v>190322</x:v>
      </x:c>
      <x:c r="P11521" s="55">
        <x:f t="shared" si="2157"/>
        <x:v>25080</x:v>
      </x:c>
      <x:c r="Q11521" s="55">
        <x:f t="shared" si="2158"/>
        <x:v>160249.60639057978</x:v>
      </x:c>
      <x:c r="R11521" s="55">
        <x:f t="shared" si="2159"/>
        <x:v>-15007.606390579778</x:v>
      </x:c>
      <x:c r="S11521" s="1" t="str">
        <x:f t="shared" si="2160"/>
        <x:v>NO</x:v>
      </x:c>
      <x:c r="T11521" s="1">
        <x:f t="shared" si="2161"/>
        <x:v>-9.9999999999999997E+98</x:v>
      </x:c>
    </x:row>
    <x:row r="11522">
      <x:c r="A11522" s="1"/>
      <x:c r="B11522" s="1"/>
      <x:c r="C11522" s="1"/>
      <x:c r="D11522" s="1"/>
      <x:c r="E11522" s="1"/>
      <x:c r="F11522" s="1"/>
      <x:c r="G11522" s="1"/>
      <x:c r="H11522" s="1"/>
      <x:c r="I11522" s="53">
        <x:f t="shared" si="2150"/>
        <x:v>17</x:v>
      </x:c>
      <x:c r="J11522" s="53">
        <x:f t="shared" si="2151"/>
        <x:v>13</x:v>
      </x:c>
      <x:c r="K11522" s="53">
        <x:f t="shared" si="2152"/>
        <x:v>6</x:v>
      </x:c>
      <x:c r="L11522" s="53">
        <x:f t="shared" si="2153"/>
        <x:v>36</x:v>
      </x:c>
      <x:c r="M11522" s="54">
        <x:f t="shared" si="2154"/>
        <x:v>8561.8523022790287</x:v>
      </x:c>
      <x:c r="N11522" s="54">
        <x:f t="shared" si="2155"/>
        <x:v>5.4457307654715477</x:v>
      </x:c>
      <x:c r="O11522" s="55">
        <x:f t="shared" si="2156"/>
        <x:v>193022</x:v>
      </x:c>
      <x:c r="P11522" s="55">
        <x:f t="shared" si="2157"/>
        <x:v>25960</x:v>
      </x:c>
      <x:c r="Q11522" s="55">
        <x:f t="shared" si="2158"/>
        <x:v>161143.2691367887</x:v>
      </x:c>
      <x:c r="R11522" s="55">
        <x:f t="shared" si="2159"/>
        <x:v>-14081.269136788702</x:v>
      </x:c>
      <x:c r="S11522" s="1" t="str">
        <x:f t="shared" si="2160"/>
        <x:v>NO</x:v>
      </x:c>
      <x:c r="T11522" s="1">
        <x:f t="shared" si="2161"/>
        <x:v>-9.9999999999999997E+98</x:v>
      </x:c>
    </x:row>
    <x:row r="11523">
      <x:c r="A11523" s="1"/>
      <x:c r="B11523" s="1"/>
      <x:c r="C11523" s="1"/>
      <x:c r="D11523" s="1"/>
      <x:c r="E11523" s="1"/>
      <x:c r="F11523" s="1"/>
      <x:c r="G11523" s="1"/>
      <x:c r="H11523" s="1"/>
      <x:c r="I11523" s="53">
        <x:f t="shared" si="2150"/>
        <x:v>17</x:v>
      </x:c>
      <x:c r="J11523" s="53">
        <x:f t="shared" si="2151"/>
        <x:v>13</x:v>
      </x:c>
      <x:c r="K11523" s="53">
        <x:f t="shared" si="2152"/>
        <x:v>7</x:v>
      </x:c>
      <x:c r="L11523" s="53">
        <x:f t="shared" si="2153"/>
        <x:v>37</x:v>
      </x:c>
      <x:c r="M11523" s="54">
        <x:f t="shared" si="2154"/>
        <x:v>8614.5767416769886</x:v>
      </x:c>
      <x:c r="N11523" s="54">
        <x:f t="shared" si="2155"/>
        <x:v>5.482344959497909</x:v>
      </x:c>
      <x:c r="O11523" s="55">
        <x:f t="shared" si="2156"/>
        <x:v>195722</x:v>
      </x:c>
      <x:c r="P11523" s="55">
        <x:f t="shared" si="2157"/>
        <x:v>26840</x:v>
      </x:c>
      <x:c r="Q11523" s="55">
        <x:f t="shared" si="2158"/>
        <x:v>162058.6239874477</x:v>
      </x:c>
      <x:c r="R11523" s="55">
        <x:f t="shared" si="2159"/>
        <x:v>-13176.623987447703</x:v>
      </x:c>
      <x:c r="S11523" s="1" t="str">
        <x:f t="shared" si="2160"/>
        <x:v>NO</x:v>
      </x:c>
      <x:c r="T11523" s="1">
        <x:f t="shared" si="2161"/>
        <x:v>-9.9999999999999997E+98</x:v>
      </x:c>
    </x:row>
    <x:row r="11524">
      <x:c r="A11524" s="1"/>
      <x:c r="B11524" s="1"/>
      <x:c r="C11524" s="1"/>
      <x:c r="D11524" s="1"/>
      <x:c r="E11524" s="1"/>
      <x:c r="F11524" s="1"/>
      <x:c r="G11524" s="1"/>
      <x:c r="H11524" s="1"/>
      <x:c r="I11524" s="53">
        <x:f t="shared" si="2150"/>
        <x:v>17</x:v>
      </x:c>
      <x:c r="J11524" s="53">
        <x:f t="shared" si="2151"/>
        <x:v>13</x:v>
      </x:c>
      <x:c r="K11524" s="53">
        <x:f t="shared" si="2152"/>
        <x:v>8</x:v>
      </x:c>
      <x:c r="L11524" s="53">
        <x:f t="shared" si="2153"/>
        <x:v>38</x:v>
      </x:c>
      <x:c r="M11524" s="54">
        <x:f t="shared" si="2154"/>
        <x:v>8668.5738399569691</x:v>
      </x:c>
      <x:c r="N11524" s="54">
        <x:f t="shared" si="2155"/>
        <x:v>5.5198429444145622</x:v>
      </x:c>
      <x:c r="O11524" s="55">
        <x:f t="shared" si="2156"/>
        <x:v>198422</x:v>
      </x:c>
      <x:c r="P11524" s="55">
        <x:f t="shared" si="2157"/>
        <x:v>27720</x:v>
      </x:c>
      <x:c r="Q11524" s="55">
        <x:f t="shared" si="2158"/>
        <x:v>162996.07361036405</x:v>
      </x:c>
      <x:c r="R11524" s="55">
        <x:f t="shared" si="2159"/>
        <x:v>-12294.073610364052</x:v>
      </x:c>
      <x:c r="S11524" s="1" t="str">
        <x:f t="shared" si="2160"/>
        <x:v>NO</x:v>
      </x:c>
      <x:c r="T11524" s="1">
        <x:f t="shared" si="2161"/>
        <x:v>-9.9999999999999997E+98</x:v>
      </x:c>
    </x:row>
    <x:row r="11525">
      <x:c r="A11525" s="1"/>
      <x:c r="B11525" s="1"/>
      <x:c r="C11525" s="1"/>
      <x:c r="D11525" s="1"/>
      <x:c r="E11525" s="1"/>
      <x:c r="F11525" s="1"/>
      <x:c r="G11525" s="1"/>
      <x:c r="H11525" s="1"/>
      <x:c r="I11525" s="53">
        <x:f t="shared" si="2150"/>
        <x:v>17</x:v>
      </x:c>
      <x:c r="J11525" s="53">
        <x:f t="shared" si="2151"/>
        <x:v>13</x:v>
      </x:c>
      <x:c r="K11525" s="53">
        <x:f t="shared" si="2152"/>
        <x:v>9</x:v>
      </x:c>
      <x:c r="L11525" s="53">
        <x:f t="shared" si="2153"/>
        <x:v>39</x:v>
      </x:c>
      <x:c r="M11525" s="54">
        <x:f t="shared" si="2154"/>
        <x:v>8723.8671753973631</x:v>
      </x:c>
      <x:c r="N11525" s="54">
        <x:f t="shared" si="2155"/>
        <x:v>5.5582410940259468</x:v>
      </x:c>
      <x:c r="O11525" s="55">
        <x:f t="shared" si="2156"/>
        <x:v>201122</x:v>
      </x:c>
      <x:c r="P11525" s="55">
        <x:f t="shared" si="2157"/>
        <x:v>28600</x:v>
      </x:c>
      <x:c r="Q11525" s="55">
        <x:f t="shared" si="2158"/>
        <x:v>163956.02735064866</x:v>
      </x:c>
      <x:c r="R11525" s="55">
        <x:f t="shared" si="2159"/>
        <x:v>-11434.027350648656</x:v>
      </x:c>
      <x:c r="S11525" s="1" t="str">
        <x:f t="shared" si="2160"/>
        <x:v>NO</x:v>
      </x:c>
      <x:c r="T11525" s="1">
        <x:f t="shared" si="2161"/>
        <x:v>-9.9999999999999997E+98</x:v>
      </x:c>
    </x:row>
    <x:row r="11526">
      <x:c r="A11526" s="1"/>
      <x:c r="B11526" s="1"/>
      <x:c r="C11526" s="1"/>
      <x:c r="D11526" s="1"/>
      <x:c r="E11526" s="1"/>
      <x:c r="F11526" s="1"/>
      <x:c r="G11526" s="1"/>
      <x:c r="H11526" s="1"/>
      <x:c r="I11526" s="53">
        <x:f t="shared" si="2150"/>
        <x:v>17</x:v>
      </x:c>
      <x:c r="J11526" s="53">
        <x:f t="shared" si="2151"/>
        <x:v>13</x:v>
      </x:c>
      <x:c r="K11526" s="53">
        <x:f t="shared" si="2152"/>
        <x:v>10</x:v>
      </x:c>
      <x:c r="L11526" s="53">
        <x:f t="shared" si="2153"/>
        <x:v>40</x:v>
      </x:c>
      <x:c r="M11526" s="54">
        <x:f t="shared" si="2154"/>
        <x:v>8780.4807168805764</x:v>
      </x:c>
      <x:c r="N11526" s="54">
        <x:f t="shared" si="2155"/>
        <x:v>5.5975560533892894</x:v>
      </x:c>
      <x:c r="O11526" s="55">
        <x:f t="shared" si="2156"/>
        <x:v>203822</x:v>
      </x:c>
      <x:c r="P11526" s="55">
        <x:f t="shared" si="2157"/>
        <x:v>29480</x:v>
      </x:c>
      <x:c r="Q11526" s="55">
        <x:f t="shared" si="2158"/>
        <x:v>164938.90133473222</x:v>
      </x:c>
      <x:c r="R11526" s="55">
        <x:f t="shared" si="2159"/>
        <x:v>-10596.901334732218</x:v>
      </x:c>
      <x:c r="S11526" s="1" t="str">
        <x:f t="shared" si="2160"/>
        <x:v>NO</x:v>
      </x:c>
      <x:c r="T11526" s="1">
        <x:f t="shared" si="2161"/>
        <x:v>-9.9999999999999997E+98</x:v>
      </x:c>
    </x:row>
    <x:row r="11527">
      <x:c r="A11527" s="1"/>
      <x:c r="B11527" s="1"/>
      <x:c r="C11527" s="1"/>
      <x:c r="D11527" s="1"/>
      <x:c r="E11527" s="1"/>
      <x:c r="F11527" s="1"/>
      <x:c r="G11527" s="1"/>
      <x:c r="H11527" s="1"/>
      <x:c r="I11527" s="53">
        <x:f t="shared" si="2150"/>
        <x:v>17</x:v>
      </x:c>
      <x:c r="J11527" s="53">
        <x:f t="shared" si="2151"/>
        <x:v>13</x:v>
      </x:c>
      <x:c r="K11527" s="53">
        <x:f t="shared" si="2152"/>
        <x:v>11</x:v>
      </x:c>
      <x:c r="L11527" s="53">
        <x:f t="shared" si="2153"/>
        <x:v>41</x:v>
      </x:c>
      <x:c r="M11527" s="54">
        <x:f t="shared" si="2154"/>
        <x:v>8838.4388299740149</x:v>
      </x:c>
      <x:c r="N11527" s="54">
        <x:f t="shared" si="2155"/>
        <x:v>5.6378047430375107</x:v>
      </x:c>
      <x:c r="O11527" s="55">
        <x:f t="shared" si="2156"/>
        <x:v>206522</x:v>
      </x:c>
      <x:c r="P11527" s="55">
        <x:f t="shared" si="2157"/>
        <x:v>30360</x:v>
      </x:c>
      <x:c r="Q11527" s="55">
        <x:f t="shared" si="2158"/>
        <x:v>165945.11857593775</x:v>
      </x:c>
      <x:c r="R11527" s="55">
        <x:f t="shared" si="2159"/>
        <x:v>-9783.1185759377549</x:v>
      </x:c>
      <x:c r="S11527" s="1" t="str">
        <x:f t="shared" si="2160"/>
        <x:v>NO</x:v>
      </x:c>
      <x:c r="T11527" s="1">
        <x:f t="shared" si="2161"/>
        <x:v>-9.9999999999999997E+98</x:v>
      </x:c>
    </x:row>
    <x:row r="11528">
      <x:c r="A11528" s="1"/>
      <x:c r="B11528" s="1"/>
      <x:c r="C11528" s="1"/>
      <x:c r="D11528" s="1"/>
      <x:c r="E11528" s="1"/>
      <x:c r="F11528" s="1"/>
      <x:c r="G11528" s="1"/>
      <x:c r="H11528" s="1"/>
      <x:c r="I11528" s="53">
        <x:f t="shared" si="2150"/>
        <x:v>17</x:v>
      </x:c>
      <x:c r="J11528" s="53">
        <x:f t="shared" si="2151"/>
        <x:v>13</x:v>
      </x:c>
      <x:c r="K11528" s="53">
        <x:f t="shared" si="2152"/>
        <x:v>12</x:v>
      </x:c>
      <x:c r="L11528" s="53">
        <x:f t="shared" si="2153"/>
        <x:v>42</x:v>
      </x:c>
      <x:c r="M11528" s="54">
        <x:f t="shared" si="2154"/>
        <x:v>8897.7662831020789</x:v>
      </x:c>
      <x:c r="N11528" s="54">
        <x:f t="shared" si="2155"/>
        <x:v>5.6790043632653324</x:v>
      </x:c>
      <x:c r="O11528" s="55">
        <x:f t="shared" si="2156"/>
        <x:v>209222</x:v>
      </x:c>
      <x:c r="P11528" s="55">
        <x:f t="shared" si="2157"/>
        <x:v>31240</x:v>
      </x:c>
      <x:c r="Q11528" s="55">
        <x:f t="shared" si="2158"/>
        <x:v>166975.1090816333</x:v>
      </x:c>
      <x:c r="R11528" s="55">
        <x:f t="shared" si="2159"/>
        <x:v>-8993.1090816333017</x:v>
      </x:c>
      <x:c r="S11528" s="1" t="str">
        <x:f t="shared" si="2160"/>
        <x:v>NO</x:v>
      </x:c>
      <x:c r="T11528" s="1">
        <x:f t="shared" si="2161"/>
        <x:v>-9.9999999999999997E+98</x:v>
      </x:c>
    </x:row>
    <x:row r="11529">
      <x:c r="A11529" s="1"/>
      <x:c r="B11529" s="1"/>
      <x:c r="C11529" s="1"/>
      <x:c r="D11529" s="1"/>
      <x:c r="E11529" s="1"/>
      <x:c r="F11529" s="1"/>
      <x:c r="G11529" s="1"/>
      <x:c r="H11529" s="1"/>
      <x:c r="I11529" s="53">
        <x:f t="shared" si="2150"/>
        <x:v>17</x:v>
      </x:c>
      <x:c r="J11529" s="53">
        <x:f t="shared" si="2151"/>
        <x:v>13</x:v>
      </x:c>
      <x:c r="K11529" s="53">
        <x:f t="shared" si="2152"/>
        <x:v>13</x:v>
      </x:c>
      <x:c r="L11529" s="53">
        <x:f t="shared" si="2153"/>
        <x:v>43</x:v>
      </x:c>
      <x:c r="M11529" s="54">
        <x:f t="shared" si="2154"/>
        <x:v>8958.488253810463</x:v>
      </x:c>
      <x:c r="N11529" s="54">
        <x:f t="shared" si="2155"/>
        <x:v>5.7211723984794878</x:v>
      </x:c>
      <x:c r="O11529" s="55">
        <x:f t="shared" si="2156"/>
        <x:v>211922</x:v>
      </x:c>
      <x:c r="P11529" s="55">
        <x:f t="shared" si="2157"/>
        <x:v>32120</x:v>
      </x:c>
      <x:c r="Q11529" s="55">
        <x:f t="shared" si="2158"/>
        <x:v>168029.30996198719</x:v>
      </x:c>
      <x:c r="R11529" s="55">
        <x:f t="shared" si="2159"/>
        <x:v>-8227.3099619871937</x:v>
      </x:c>
      <x:c r="S11529" s="1" t="str">
        <x:f t="shared" si="2160"/>
        <x:v>NO</x:v>
      </x:c>
      <x:c r="T11529" s="1">
        <x:f t="shared" si="2161"/>
        <x:v>-9.9999999999999997E+98</x:v>
      </x:c>
    </x:row>
    <x:row r="11530">
      <x:c r="A11530" s="1"/>
      <x:c r="B11530" s="1"/>
      <x:c r="C11530" s="1"/>
      <x:c r="D11530" s="1"/>
      <x:c r="E11530" s="1"/>
      <x:c r="F11530" s="1"/>
      <x:c r="G11530" s="1"/>
      <x:c r="H11530" s="1"/>
      <x:c r="I11530" s="53">
        <x:f t="shared" si="2150"/>
        <x:v>17</x:v>
      </x:c>
      <x:c r="J11530" s="53">
        <x:f t="shared" si="2151"/>
        <x:v>13</x:v>
      </x:c>
      <x:c r="K11530" s="53">
        <x:f t="shared" si="2152"/>
        <x:v>14</x:v>
      </x:c>
      <x:c r="L11530" s="53">
        <x:f t="shared" si="2153"/>
        <x:v>44</x:v>
      </x:c>
      <x:c r="M11530" s="54">
        <x:f t="shared" si="2154"/>
        <x:v>9020.630335124124</x:v>
      </x:c>
      <x:c r="N11530" s="54">
        <x:f t="shared" si="2155"/>
        <x:v>5.764326621613975</x:v>
      </x:c>
      <x:c r="O11530" s="55">
        <x:f t="shared" si="2156"/>
        <x:v>214622</x:v>
      </x:c>
      <x:c r="P11530" s="55">
        <x:f t="shared" si="2157"/>
        <x:v>33000</x:v>
      </x:c>
      <x:c r="Q11530" s="55">
        <x:f t="shared" si="2158"/>
        <x:v>169108.16554034938</x:v>
      </x:c>
      <x:c r="R11530" s="55">
        <x:f t="shared" si="2159"/>
        <x:v>-7486.1655403493787</x:v>
      </x:c>
      <x:c r="S11530" s="1" t="str">
        <x:f t="shared" si="2160"/>
        <x:v>NO</x:v>
      </x:c>
      <x:c r="T11530" s="1">
        <x:f t="shared" si="2161"/>
        <x:v>-9.9999999999999997E+98</x:v>
      </x:c>
    </x:row>
    <x:row r="11531">
      <x:c r="A11531" s="1"/>
      <x:c r="B11531" s="1"/>
      <x:c r="C11531" s="1"/>
      <x:c r="D11531" s="1"/>
      <x:c r="E11531" s="1"/>
      <x:c r="F11531" s="1"/>
      <x:c r="G11531" s="1"/>
      <x:c r="H11531" s="1"/>
      <x:c r="I11531" s="53">
        <x:f t="shared" si="2150"/>
        <x:v>17</x:v>
      </x:c>
      <x:c r="J11531" s="53">
        <x:f t="shared" si="2151"/>
        <x:v>13</x:v>
      </x:c>
      <x:c r="K11531" s="53">
        <x:f t="shared" si="2152"/>
        <x:v>15</x:v>
      </x:c>
      <x:c r="L11531" s="53">
        <x:f t="shared" si="2153"/>
        <x:v>45</x:v>
      </x:c>
      <x:c r="M11531" s="54">
        <x:f t="shared" si="2154"/>
        <x:v>9084.2185420002716</x:v>
      </x:c>
      <x:c r="N11531" s="54">
        <x:f t="shared" si="2155"/>
        <x:v>5.8084850986112997</x:v>
      </x:c>
      <x:c r="O11531" s="55">
        <x:f t="shared" si="2156"/>
        <x:v>217322</x:v>
      </x:c>
      <x:c r="P11531" s="55">
        <x:f t="shared" si="2157"/>
        <x:v>33880</x:v>
      </x:c>
      <x:c r="Q11531" s="55">
        <x:f t="shared" si="2158"/>
        <x:v>170212.12746528248</x:v>
      </x:c>
      <x:c r="R11531" s="55">
        <x:f t="shared" si="2159"/>
        <x:v>-6770.1274652824795</x:v>
      </x:c>
      <x:c r="S11531" s="1" t="str">
        <x:f t="shared" si="2160"/>
        <x:v>NO</x:v>
      </x:c>
      <x:c r="T11531" s="1">
        <x:f t="shared" si="2161"/>
        <x:v>-9.9999999999999997E+98</x:v>
      </x:c>
    </x:row>
    <x:row r="11532">
      <x:c r="A11532" s="1"/>
      <x:c r="B11532" s="1"/>
      <x:c r="C11532" s="1"/>
      <x:c r="D11532" s="1"/>
      <x:c r="E11532" s="1"/>
      <x:c r="F11532" s="1"/>
      <x:c r="G11532" s="1"/>
      <x:c r="H11532" s="1"/>
      <x:c r="I11532" s="53">
        <x:f t="shared" si="2150"/>
        <x:v>17</x:v>
      </x:c>
      <x:c r="J11532" s="53">
        <x:f t="shared" si="2151"/>
        <x:v>13</x:v>
      </x:c>
      <x:c r="K11532" s="53">
        <x:f t="shared" si="2152"/>
        <x:v>16</x:v>
      </x:c>
      <x:c r="L11532" s="53">
        <x:f t="shared" si="2153"/>
        <x:v>46</x:v>
      </x:c>
      <x:c r="M11532" s="54">
        <x:f t="shared" si="2154"/>
        <x:v>9149.2793178777611</x:v>
      </x:c>
      <x:c r="N11532" s="54">
        <x:f t="shared" si="2155"/>
        <x:v>5.8536661929706675</x:v>
      </x:c>
      <x:c r="O11532" s="55">
        <x:f t="shared" si="2156"/>
        <x:v>220022</x:v>
      </x:c>
      <x:c r="P11532" s="55">
        <x:f t="shared" si="2157"/>
        <x:v>34760</x:v>
      </x:c>
      <x:c r="Q11532" s="55">
        <x:f t="shared" si="2158"/>
        <x:v>171341.65482426668</x:v>
      </x:c>
      <x:c r="R11532" s="55">
        <x:f t="shared" si="2159"/>
        <x:v>-6079.6548242666759</x:v>
      </x:c>
      <x:c r="S11532" s="1" t="str">
        <x:f t="shared" si="2160"/>
        <x:v>NO</x:v>
      </x:c>
      <x:c r="T11532" s="1">
        <x:f t="shared" si="2161"/>
        <x:v>-9.9999999999999997E+98</x:v>
      </x:c>
    </x:row>
    <x:row r="11533">
      <x:c r="A11533" s="1"/>
      <x:c r="B11533" s="1"/>
      <x:c r="C11533" s="1"/>
      <x:c r="D11533" s="1"/>
      <x:c r="E11533" s="1"/>
      <x:c r="F11533" s="1"/>
      <x:c r="G11533" s="1"/>
      <x:c r="H11533" s="1"/>
      <x:c r="I11533" s="53">
        <x:f t="shared" si="2150"/>
        <x:v>17</x:v>
      </x:c>
      <x:c r="J11533" s="53">
        <x:f t="shared" si="2151"/>
        <x:v>13</x:v>
      </x:c>
      <x:c r="K11533" s="53">
        <x:f t="shared" si="2152"/>
        <x:v>17</x:v>
      </x:c>
      <x:c r="L11533" s="53">
        <x:f t="shared" si="2153"/>
        <x:v>47</x:v>
      </x:c>
      <x:c r="M11533" s="54">
        <x:f t="shared" si="2154"/>
        <x:v>9215.8395413242997</x:v>
      </x:c>
      <x:c r="N11533" s="54">
        <x:f t="shared" si="2155"/>
        <x:v>5.8998885703640971</x:v>
      </x:c>
      <x:c r="O11533" s="55">
        <x:f t="shared" si="2156"/>
        <x:v>222722</x:v>
      </x:c>
      <x:c r="P11533" s="55">
        <x:f t="shared" si="2157"/>
        <x:v>35640</x:v>
      </x:c>
      <x:c r="Q11533" s="55">
        <x:f t="shared" si="2158"/>
        <x:v>172497.21425910242</x:v>
      </x:c>
      <x:c r="R11533" s="55">
        <x:f t="shared" si="2159"/>
        <x:v>-5415.2142591024167</x:v>
      </x:c>
      <x:c r="S11533" s="1" t="str">
        <x:f t="shared" si="2160"/>
        <x:v>NO</x:v>
      </x:c>
      <x:c r="T11533" s="1">
        <x:f t="shared" si="2161"/>
        <x:v>-9.9999999999999997E+98</x:v>
      </x:c>
    </x:row>
    <x:row r="11534">
      <x:c r="A11534" s="1"/>
      <x:c r="B11534" s="1"/>
      <x:c r="C11534" s="1"/>
      <x:c r="D11534" s="1"/>
      <x:c r="E11534" s="1"/>
      <x:c r="F11534" s="1"/>
      <x:c r="G11534" s="1"/>
      <x:c r="H11534" s="1"/>
      <x:c r="I11534" s="53">
        <x:f t="shared" si="2150"/>
        <x:v>17</x:v>
      </x:c>
      <x:c r="J11534" s="53">
        <x:f t="shared" si="2151"/>
        <x:v>13</x:v>
      </x:c>
      <x:c r="K11534" s="53">
        <x:f t="shared" si="2152"/>
        <x:v>18</x:v>
      </x:c>
      <x:c r="L11534" s="53">
        <x:f t="shared" si="2153"/>
        <x:v>48</x:v>
      </x:c>
      <x:c r="M11534" s="54">
        <x:f t="shared" si="2154"/>
        <x:v>9283.9265327828871</x:v>
      </x:c>
      <x:c r="N11534" s="54">
        <x:f t="shared" si="2155"/>
        <x:v>5.9471712033214494</x:v>
      </x:c>
      <x:c r="O11534" s="55">
        <x:f t="shared" si="2156"/>
        <x:v>225422</x:v>
      </x:c>
      <x:c r="P11534" s="55">
        <x:f t="shared" si="2157"/>
        <x:v>36520</x:v>
      </x:c>
      <x:c r="Q11534" s="55">
        <x:f t="shared" si="2158"/>
        <x:v>173679.28008303622</x:v>
      </x:c>
      <x:c r="R11534" s="55">
        <x:f t="shared" si="2159"/>
        <x:v>-4777.2800830362248</x:v>
      </x:c>
      <x:c r="S11534" s="1" t="str">
        <x:f t="shared" si="2160"/>
        <x:v>NO</x:v>
      </x:c>
      <x:c r="T11534" s="1">
        <x:f t="shared" si="2161"/>
        <x:v>-9.9999999999999997E+98</x:v>
      </x:c>
    </x:row>
    <x:row r="11535">
      <x:c r="A11535" s="1"/>
      <x:c r="B11535" s="1"/>
      <x:c r="C11535" s="1"/>
      <x:c r="D11535" s="1"/>
      <x:c r="E11535" s="1"/>
      <x:c r="F11535" s="1"/>
      <x:c r="G11535" s="1"/>
      <x:c r="H11535" s="1"/>
      <x:c r="I11535" s="53">
        <x:f t="shared" si="2150"/>
        <x:v>17</x:v>
      </x:c>
      <x:c r="J11535" s="53">
        <x:f t="shared" si="2151"/>
        <x:v>13</x:v>
      </x:c>
      <x:c r="K11535" s="53">
        <x:f t="shared" si="2152"/>
        <x:v>19</x:v>
      </x:c>
      <x:c r="L11535" s="53">
        <x:f t="shared" si="2153"/>
        <x:v>49</x:v>
      </x:c>
      <x:c r="M11535" s="54">
        <x:f t="shared" si="2154"/>
        <x:v>9353.5680614189096</x:v>
      </x:c>
      <x:c r="N11535" s="54">
        <x:f t="shared" si="2155"/>
        <x:v>5.995533375985354</x:v>
      </x:c>
      <x:c r="O11535" s="55">
        <x:f t="shared" si="2156"/>
        <x:v>228122</x:v>
      </x:c>
      <x:c r="P11535" s="55">
        <x:f t="shared" si="2157"/>
        <x:v>37400</x:v>
      </x:c>
      <x:c r="Q11535" s="55">
        <x:f t="shared" si="2158"/>
        <x:v>174888.33439963384</x:v>
      </x:c>
      <x:c r="R11535" s="55">
        <x:f t="shared" si="2159"/>
        <x:v>-4166.3343996338372</x:v>
      </x:c>
      <x:c r="S11535" s="1" t="str">
        <x:f t="shared" si="2160"/>
        <x:v>NO</x:v>
      </x:c>
      <x:c r="T11535" s="1">
        <x:f t="shared" si="2161"/>
        <x:v>-9.9999999999999997E+98</x:v>
      </x:c>
    </x:row>
    <x:row r="11536">
      <x:c r="A11536" s="1"/>
      <x:c r="B11536" s="1"/>
      <x:c r="C11536" s="1"/>
      <x:c r="D11536" s="1"/>
      <x:c r="E11536" s="1"/>
      <x:c r="F11536" s="1"/>
      <x:c r="G11536" s="1"/>
      <x:c r="H11536" s="1"/>
      <x:c r="I11536" s="53">
        <x:f t="shared" si="2150"/>
        <x:v>17</x:v>
      </x:c>
      <x:c r="J11536" s="53">
        <x:f t="shared" si="2151"/>
        <x:v>13</x:v>
      </x:c>
      <x:c r="K11536" s="53">
        <x:f t="shared" si="2152"/>
        <x:v>20</x:v>
      </x:c>
      <x:c r="L11536" s="53">
        <x:f t="shared" si="2153"/>
        <x:v>50</x:v>
      </x:c>
      <x:c r="M11536" s="54">
        <x:f t="shared" si="2154"/>
        <x:v>9424.7923520693876</x:v>
      </x:c>
      <x:c r="N11536" s="54">
        <x:f t="shared" si="2155"/>
        <x:v>6.0449946889370745</x:v>
      </x:c>
      <x:c r="O11536" s="55">
        <x:f t="shared" si="2156"/>
        <x:v>230822</x:v>
      </x:c>
      <x:c r="P11536" s="55">
        <x:f t="shared" si="2157"/>
        <x:v>38280</x:v>
      </x:c>
      <x:c r="Q11536" s="55">
        <x:f t="shared" si="2158"/>
        <x:v>176124.86722342687</x:v>
      </x:c>
      <x:c r="R11536" s="55">
        <x:f t="shared" si="2159"/>
        <x:v>-3582.8672234268743</x:v>
      </x:c>
      <x:c r="S11536" s="1" t="str">
        <x:f t="shared" si="2160"/>
        <x:v>NO</x:v>
      </x:c>
      <x:c r="T11536" s="1">
        <x:f t="shared" si="2161"/>
        <x:v>-9.9999999999999997E+98</x:v>
      </x:c>
    </x:row>
    <x:row r="11537">
      <x:c r="A11537" s="1"/>
      <x:c r="B11537" s="1"/>
      <x:c r="C11537" s="1"/>
      <x:c r="D11537" s="1"/>
      <x:c r="E11537" s="1"/>
      <x:c r="F11537" s="1"/>
      <x:c r="G11537" s="1"/>
      <x:c r="H11537" s="1"/>
      <x:c r="I11537" s="53">
        <x:f t="shared" si="2150"/>
        <x:v>17</x:v>
      </x:c>
      <x:c r="J11537" s="53">
        <x:f t="shared" si="2151"/>
        <x:v>13</x:v>
      </x:c>
      <x:c r="K11537" s="53">
        <x:f t="shared" si="2152"/>
        <x:v>21</x:v>
      </x:c>
      <x:c r="L11537" s="53">
        <x:f t="shared" si="2153"/>
        <x:v>51</x:v>
      </x:c>
      <x:c r="M11537" s="54">
        <x:f t="shared" si="2154"/>
        <x:v>9497.6280922958304</x:v>
      </x:c>
      <x:c r="N11537" s="54">
        <x:f t="shared" si="2155"/>
        <x:v>6.0955750640943265</x:v>
      </x:c>
      <x:c r="O11537" s="55">
        <x:f t="shared" si="2156"/>
        <x:v>233522</x:v>
      </x:c>
      <x:c r="P11537" s="55">
        <x:f t="shared" si="2157"/>
        <x:v>39160</x:v>
      </x:c>
      <x:c r="Q11537" s="55">
        <x:f t="shared" si="2158"/>
        <x:v>177389.37660235816</x:v>
      </x:c>
      <x:c r="R11537" s="55">
        <x:f t="shared" si="2159"/>
        <x:v>-3027.3766023581557</x:v>
      </x:c>
      <x:c r="S11537" s="1" t="str">
        <x:f t="shared" si="2160"/>
        <x:v>NO</x:v>
      </x:c>
      <x:c r="T11537" s="1">
        <x:f t="shared" si="2161"/>
        <x:v>-9.9999999999999997E+98</x:v>
      </x:c>
    </x:row>
    <x:row r="11538">
      <x:c r="A11538" s="1"/>
      <x:c r="B11538" s="1"/>
      <x:c r="C11538" s="1"/>
      <x:c r="D11538" s="1"/>
      <x:c r="E11538" s="1"/>
      <x:c r="F11538" s="1"/>
      <x:c r="G11538" s="1"/>
      <x:c r="H11538" s="1"/>
      <x:c r="I11538" s="53">
        <x:f t="shared" si="2150"/>
        <x:v>17</x:v>
      </x:c>
      <x:c r="J11538" s="53">
        <x:f t="shared" si="2151"/>
        <x:v>13</x:v>
      </x:c>
      <x:c r="K11538" s="53">
        <x:f t="shared" si="2152"/>
        <x:v>22</x:v>
      </x:c>
      <x:c r="L11538" s="53">
        <x:f t="shared" si="2153"/>
        <x:v>52</x:v>
      </x:c>
      <x:c r="M11538" s="54">
        <x:f t="shared" si="2154"/>
        <x:v>9572.1044395422268</x:v>
      </x:c>
      <x:c r="N11538" s="54">
        <x:f t="shared" si="2155"/>
        <x:v>6.1472947496821018</x:v>
      </x:c>
      <x:c r="O11538" s="55">
        <x:f t="shared" si="2156"/>
        <x:v>236222</x:v>
      </x:c>
      <x:c r="P11538" s="55">
        <x:f t="shared" si="2157"/>
        <x:v>40040</x:v>
      </x:c>
      <x:c r="Q11538" s="55">
        <x:f t="shared" si="2158"/>
        <x:v>178682.36874205255</x:v>
      </x:c>
      <x:c r="R11538" s="55">
        <x:f t="shared" si="2159"/>
        <x:v>-2500.368742052553</x:v>
      </x:c>
      <x:c r="S11538" s="1" t="str">
        <x:f t="shared" si="2160"/>
        <x:v>NO</x:v>
      </x:c>
      <x:c r="T11538" s="1">
        <x:f t="shared" si="2161"/>
        <x:v>-9.9999999999999997E+98</x:v>
      </x:c>
    </x:row>
    <x:row r="11539">
      <x:c r="A11539" s="1"/>
      <x:c r="B11539" s="1"/>
      <x:c r="C11539" s="1"/>
      <x:c r="D11539" s="1"/>
      <x:c r="E11539" s="1"/>
      <x:c r="F11539" s="1"/>
      <x:c r="G11539" s="1"/>
      <x:c r="H11539" s="1"/>
      <x:c r="I11539" s="53">
        <x:f t="shared" si="2150"/>
        <x:v>17</x:v>
      </x:c>
      <x:c r="J11539" s="53">
        <x:f t="shared" si="2151"/>
        <x:v>13</x:v>
      </x:c>
      <x:c r="K11539" s="53">
        <x:f t="shared" si="2152"/>
        <x:v>23</x:v>
      </x:c>
      <x:c r="L11539" s="53">
        <x:f t="shared" si="2153"/>
        <x:v>53</x:v>
      </x:c>
      <x:c r="M11539" s="54">
        <x:f t="shared" si="2154"/>
        <x:v>9648.2510283996635</x:v>
      </x:c>
      <x:c r="N11539" s="54">
        <x:f t="shared" si="2155"/>
        <x:v>6.2001743252775441</x:v>
      </x:c>
      <x:c r="O11539" s="55">
        <x:f t="shared" si="2156"/>
        <x:v>238922</x:v>
      </x:c>
      <x:c r="P11539" s="55">
        <x:f t="shared" si="2157"/>
        <x:v>40920</x:v>
      </x:c>
      <x:c r="Q11539" s="55">
        <x:f t="shared" si="2158"/>
        <x:v>180004.35813193858</x:v>
      </x:c>
      <x:c r="R11539" s="55">
        <x:f t="shared" si="2159"/>
        <x:v>-2002.3581319385848</x:v>
      </x:c>
      <x:c r="S11539" s="1" t="str">
        <x:f t="shared" si="2160"/>
        <x:v>NO</x:v>
      </x:c>
      <x:c r="T11539" s="1">
        <x:f t="shared" si="2161"/>
        <x:v>-9.9999999999999997E+98</x:v>
      </x:c>
    </x:row>
    <x:row r="11540">
      <x:c r="A11540" s="1"/>
      <x:c r="B11540" s="1"/>
      <x:c r="C11540" s="1"/>
      <x:c r="D11540" s="1"/>
      <x:c r="E11540" s="1"/>
      <x:c r="F11540" s="1"/>
      <x:c r="G11540" s="1"/>
      <x:c r="H11540" s="1"/>
      <x:c r="I11540" s="53">
        <x:f t="shared" si="2150"/>
        <x:v>17</x:v>
      </x:c>
      <x:c r="J11540" s="53">
        <x:f t="shared" si="2151"/>
        <x:v>13</x:v>
      </x:c>
      <x:c r="K11540" s="53">
        <x:f t="shared" si="2152"/>
        <x:v>24</x:v>
      </x:c>
      <x:c r="L11540" s="53">
        <x:f t="shared" si="2153"/>
        <x:v>54</x:v>
      </x:c>
      <x:c r="M11540" s="54">
        <x:f t="shared" si="2154"/>
        <x:v>9726.0979779791596</x:v>
      </x:c>
      <x:c r="N11540" s="54">
        <x:f t="shared" si="2155"/>
        <x:v>6.2542347069299717</x:v>
      </x:c>
      <x:c r="O11540" s="55">
        <x:f t="shared" si="2156"/>
        <x:v>241622</x:v>
      </x:c>
      <x:c r="P11540" s="55">
        <x:f t="shared" si="2157"/>
        <x:v>41800</x:v>
      </x:c>
      <x:c r="Q11540" s="55">
        <x:f t="shared" si="2158"/>
        <x:v>181355.8676732493</x:v>
      </x:c>
      <x:c r="R11540" s="55">
        <x:f t="shared" si="2159"/>
        <x:v>-1533.8676732493041</x:v>
      </x:c>
      <x:c r="S11540" s="1" t="str">
        <x:f t="shared" si="2160"/>
        <x:v>NO</x:v>
      </x:c>
      <x:c r="T11540" s="1">
        <x:f t="shared" si="2161"/>
        <x:v>-9.9999999999999997E+98</x:v>
      </x:c>
    </x:row>
    <x:row r="11541">
      <x:c r="A11541" s="1"/>
      <x:c r="B11541" s="1"/>
      <x:c r="C11541" s="1"/>
      <x:c r="D11541" s="1"/>
      <x:c r="E11541" s="1"/>
      <x:c r="F11541" s="1"/>
      <x:c r="G11541" s="1"/>
      <x:c r="H11541" s="1"/>
      <x:c r="I11541" s="53">
        <x:f t="shared" si="2150"/>
        <x:v>17</x:v>
      </x:c>
      <x:c r="J11541" s="53">
        <x:f t="shared" si="2151"/>
        <x:v>13</x:v>
      </x:c>
      <x:c r="K11541" s="53">
        <x:f t="shared" si="2152"/>
        <x:v>25</x:v>
      </x:c>
      <x:c r="L11541" s="53">
        <x:f t="shared" si="2153"/>
        <x:v>55</x:v>
      </x:c>
      <x:c r="M11541" s="54">
        <x:f t="shared" si="2154"/>
        <x:v>9805.6758993942567</x:v>
      </x:c>
      <x:c r="N11541" s="54">
        <x:f t="shared" si="2155"/>
        <x:v>6.3094971523571228</x:v>
      </x:c>
      <x:c r="O11541" s="55">
        <x:f t="shared" si="2156"/>
        <x:v>244322</x:v>
      </x:c>
      <x:c r="P11541" s="55">
        <x:f t="shared" si="2157"/>
        <x:v>42680</x:v>
      </x:c>
      <x:c r="Q11541" s="55">
        <x:f t="shared" si="2158"/>
        <x:v>182737.42880892806</x:v>
      </x:c>
      <x:c r="R11541" s="55">
        <x:f t="shared" si="2159"/>
        <x:v>-1095.4288089280599</x:v>
      </x:c>
      <x:c r="S11541" s="1" t="str">
        <x:f t="shared" si="2160"/>
        <x:v>NO</x:v>
      </x:c>
      <x:c r="T11541" s="1">
        <x:f t="shared" si="2161"/>
        <x:v>-9.9999999999999997E+98</x:v>
      </x:c>
    </x:row>
    <x:row r="11542">
      <x:c r="A11542" s="1"/>
      <x:c r="B11542" s="1"/>
      <x:c r="C11542" s="1"/>
      <x:c r="D11542" s="1"/>
      <x:c r="E11542" s="1"/>
      <x:c r="F11542" s="1"/>
      <x:c r="G11542" s="1"/>
      <x:c r="H11542" s="1"/>
      <x:c r="I11542" s="53">
        <x:f t="shared" si="2150"/>
        <x:v>17</x:v>
      </x:c>
      <x:c r="J11542" s="53">
        <x:f t="shared" si="2151"/>
        <x:v>13</x:v>
      </x:c>
      <x:c r="K11542" s="53">
        <x:f t="shared" si="2152"/>
        <x:v>26</x:v>
      </x:c>
      <x:c r="L11542" s="53">
        <x:f t="shared" si="2153"/>
        <x:v>56</x:v>
      </x:c>
      <x:c r="M11542" s="54">
        <x:f t="shared" si="2154"/>
        <x:v>9887.0159033549753</x:v>
      </x:c>
      <x:c r="N11542" s="54">
        <x:f t="shared" si="2155"/>
        <x:v>6.3659832662187332</x:v>
      </x:c>
      <x:c r="O11542" s="55">
        <x:f t="shared" si="2156"/>
        <x:v>247022</x:v>
      </x:c>
      <x:c r="P11542" s="55">
        <x:f t="shared" si="2157"/>
        <x:v>43560</x:v>
      </x:c>
      <x:c r="Q11542" s="55">
        <x:f t="shared" si="2158"/>
        <x:v>184149.58165546833</x:v>
      </x:c>
      <x:c r="R11542" s="55">
        <x:f t="shared" si="2159"/>
        <x:v>-687.58165546832606</x:v>
      </x:c>
      <x:c r="S11542" s="1" t="str">
        <x:f t="shared" si="2160"/>
        <x:v>NO</x:v>
      </x:c>
      <x:c r="T11542" s="1">
        <x:f t="shared" si="2161"/>
        <x:v>-9.9999999999999997E+98</x:v>
      </x:c>
    </x:row>
    <x:row r="11543">
      <x:c r="A11543" s="1"/>
      <x:c r="B11543" s="1"/>
      <x:c r="C11543" s="1"/>
      <x:c r="D11543" s="1"/>
      <x:c r="E11543" s="1"/>
      <x:c r="F11543" s="1"/>
      <x:c r="G11543" s="1"/>
      <x:c r="H11543" s="1"/>
      <x:c r="I11543" s="53">
        <x:f t="shared" si="2150"/>
        <x:v>17</x:v>
      </x:c>
      <x:c r="J11543" s="53">
        <x:f t="shared" si="2151"/>
        <x:v>13</x:v>
      </x:c>
      <x:c r="K11543" s="53">
        <x:f t="shared" si="2152"/>
        <x:v>27</x:v>
      </x:c>
      <x:c r="L11543" s="53">
        <x:f t="shared" si="2153"/>
        <x:v>57</x:v>
      </x:c>
      <x:c r="M11543" s="54">
        <x:f t="shared" si="2154"/>
        <x:v>9970.1496078747314</x:v>
      </x:c>
      <x:c r="N11543" s="54">
        <x:f t="shared" si="2155"/>
        <x:v>6.4237150054685639</x:v>
      </x:c>
      <x:c r="O11543" s="55">
        <x:f t="shared" si="2156"/>
        <x:v>249722</x:v>
      </x:c>
      <x:c r="P11543" s="55">
        <x:f t="shared" si="2157"/>
        <x:v>44440</x:v>
      </x:c>
      <x:c r="Q11543" s="55">
        <x:f t="shared" si="2158"/>
        <x:v>185592.87513671408</x:v>
      </x:c>
      <x:c r="R11543" s="55">
        <x:f t="shared" si="2159"/>
        <x:v>-310.87513671407942</x:v>
      </x:c>
      <x:c r="S11543" s="1" t="str">
        <x:f t="shared" si="2160"/>
        <x:v>NO</x:v>
      </x:c>
      <x:c r="T11543" s="1">
        <x:f t="shared" si="2161"/>
        <x:v>-9.9999999999999997E+98</x:v>
      </x:c>
    </x:row>
    <x:row r="11544">
      <x:c r="A11544" s="1"/>
      <x:c r="B11544" s="1"/>
      <x:c r="C11544" s="1"/>
      <x:c r="D11544" s="1"/>
      <x:c r="E11544" s="1"/>
      <x:c r="F11544" s="1"/>
      <x:c r="G11544" s="1"/>
      <x:c r="H11544" s="1"/>
      <x:c r="I11544" s="53">
        <x:f t="shared" si="2150"/>
        <x:v>17</x:v>
      </x:c>
      <x:c r="J11544" s="53">
        <x:f t="shared" si="2151"/>
        <x:v>13</x:v>
      </x:c>
      <x:c r="K11544" s="53">
        <x:f t="shared" si="2152"/>
        <x:v>28</x:v>
      </x:c>
      <x:c r="L11544" s="53">
        <x:f t="shared" si="2153"/>
        <x:v>58</x:v>
      </x:c>
      <x:c r="M11544" s="54">
        <x:f t="shared" si="2154"/>
        <x:v>10055.109146091885</x:v>
      </x:c>
      <x:c r="N11544" s="54">
        <x:f t="shared" si="2155"/>
        <x:v>6.4827146847860311</x:v>
      </x:c>
      <x:c r="O11544" s="55">
        <x:f t="shared" si="2156"/>
        <x:v>252422</x:v>
      </x:c>
      <x:c r="P11544" s="55">
        <x:f t="shared" si="2157"/>
        <x:v>45320</x:v>
      </x:c>
      <x:c r="Q11544" s="55">
        <x:f t="shared" si="2158"/>
        <x:v>187067.86711965079</x:v>
      </x:c>
      <x:c r="R11544" s="55">
        <x:f t="shared" si="2159"/>
        <x:v>34.132880349206971</x:v>
      </x:c>
      <x:c r="S11544" s="1" t="str">
        <x:f t="shared" si="2160"/>
        <x:v>NO</x:v>
      </x:c>
      <x:c r="T11544" s="1">
        <x:f t="shared" si="2161"/>
        <x:v>-9.9999999999999997E+98</x:v>
      </x:c>
    </x:row>
    <x:row r="11545">
      <x:c r="A11545" s="1"/>
      <x:c r="B11545" s="1"/>
      <x:c r="C11545" s="1"/>
      <x:c r="D11545" s="1"/>
      <x:c r="E11545" s="1"/>
      <x:c r="F11545" s="1"/>
      <x:c r="G11545" s="1"/>
      <x:c r="H11545" s="1"/>
      <x:c r="I11545" s="53">
        <x:f t="shared" si="2150"/>
        <x:v>17</x:v>
      </x:c>
      <x:c r="J11545" s="53">
        <x:f t="shared" si="2151"/>
        <x:v>13</x:v>
      </x:c>
      <x:c r="K11545" s="53">
        <x:f t="shared" si="2152"/>
        <x:v>29</x:v>
      </x:c>
      <x:c r="L11545" s="53">
        <x:f t="shared" si="2153"/>
        <x:v>59</x:v>
      </x:c>
      <x:c r="M11545" s="54">
        <x:f t="shared" si="2154"/>
        <x:v>10141.927174207538</x:v>
      </x:c>
      <x:c r="N11545" s="54">
        <x:f t="shared" si="2155"/>
        <x:v>6.5430049820885676</x:v>
      </x:c>
      <x:c r="O11545" s="55">
        <x:f t="shared" si="2156"/>
        <x:v>255122</x:v>
      </x:c>
      <x:c r="P11545" s="55">
        <x:f t="shared" si="2157"/>
        <x:v>46200</x:v>
      </x:c>
      <x:c r="Q11545" s="55">
        <x:f t="shared" si="2158"/>
        <x:v>188575.1245522142</x:v>
      </x:c>
      <x:c r="R11545" s="55">
        <x:f t="shared" si="2159"/>
        <x:v>346.87544778580195</x:v>
      </x:c>
      <x:c r="S11545" s="1" t="str">
        <x:f t="shared" si="2160"/>
        <x:v>NO</x:v>
      </x:c>
      <x:c r="T11545" s="1">
        <x:f t="shared" si="2161"/>
        <x:v>-9.9999999999999997E+98</x:v>
      </x:c>
    </x:row>
    <x:row r="11546">
      <x:c r="A11546" s="1"/>
      <x:c r="B11546" s="1"/>
      <x:c r="C11546" s="1"/>
      <x:c r="D11546" s="1"/>
      <x:c r="E11546" s="1"/>
      <x:c r="F11546" s="1"/>
      <x:c r="G11546" s="1"/>
      <x:c r="H11546" s="1"/>
      <x:c r="I11546" s="53">
        <x:f t="shared" si="2150"/>
        <x:v>17</x:v>
      </x:c>
      <x:c r="J11546" s="53">
        <x:f t="shared" si="2151"/>
        <x:v>13</x:v>
      </x:c>
      <x:c r="K11546" s="53">
        <x:f t="shared" si="2152"/>
        <x:v>30</x:v>
      </x:c>
      <x:c r="L11546" s="53">
        <x:f t="shared" si="2153"/>
        <x:v>60</x:v>
      </x:c>
      <x:c r="M11546" s="54">
        <x:f t="shared" si="2154"/>
        <x:v>10230.636879541309</x:v>
      </x:c>
      <x:c r="N11546" s="54">
        <x:f t="shared" si="2155"/>
        <x:v>6.6046089441259088</x:v>
      </x:c>
      <x:c r="O11546" s="55">
        <x:f t="shared" si="2156"/>
        <x:v>257822</x:v>
      </x:c>
      <x:c r="P11546" s="55">
        <x:f t="shared" si="2157"/>
        <x:v>47080</x:v>
      </x:c>
      <x:c r="Q11546" s="55">
        <x:f t="shared" si="2158"/>
        <x:v>190115.22360314772</x:v>
      </x:c>
      <x:c r="R11546" s="55">
        <x:f t="shared" si="2159"/>
        <x:v>626.77639685227768</x:v>
      </x:c>
      <x:c r="S11546" s="1" t="str">
        <x:f t="shared" si="2160"/>
        <x:v>NO</x:v>
      </x:c>
      <x:c r="T11546" s="1">
        <x:f t="shared" si="2161"/>
        <x:v>-9.9999999999999997E+98</x:v>
      </x:c>
    </x:row>
    <x:row r="11547">
      <x:c r="A11547" s="1"/>
      <x:c r="B11547" s="1"/>
      <x:c r="C11547" s="1"/>
      <x:c r="D11547" s="1"/>
      <x:c r="E11547" s="1"/>
      <x:c r="F11547" s="1"/>
      <x:c r="G11547" s="1"/>
      <x:c r="H11547" s="1"/>
      <x:c r="I11547" s="53">
        <x:f t="shared" si="2150"/>
        <x:v>17</x:v>
      </x:c>
      <x:c r="J11547" s="53">
        <x:f t="shared" si="2151"/>
        <x:v>14</x:v>
      </x:c>
      <x:c r="K11547" s="53">
        <x:f t="shared" si="2152"/>
        <x:v>0</x:v>
      </x:c>
      <x:c r="L11547" s="53">
        <x:f t="shared" si="2153"/>
        <x:v>31</x:v>
      </x:c>
      <x:c r="M11547" s="54">
        <x:f t="shared" si="2154"/>
        <x:v>8326.7885408481852</x:v>
      </x:c>
      <x:c r="N11547" s="54">
        <x:f t="shared" si="2155"/>
        <x:v>5.2824920422556838</x:v>
      </x:c>
      <x:c r="O11547" s="55">
        <x:f t="shared" si="2156"/>
        <x:v>178916</x:v>
      </x:c>
      <x:c r="P11547" s="55">
        <x:f t="shared" si="2157"/>
        <x:v>21120</x:v>
      </x:c>
      <x:c r="Q11547" s="55">
        <x:f t="shared" si="2158"/>
        <x:v>157062.30105639211</x:v>
      </x:c>
      <x:c r="R11547" s="55">
        <x:f t="shared" si="2159"/>
        <x:v>-19266.301056392113</x:v>
      </x:c>
      <x:c r="S11547" s="1" t="str">
        <x:f t="shared" si="2160"/>
        <x:v>NO</x:v>
      </x:c>
      <x:c r="T11547" s="1">
        <x:f t="shared" si="2161"/>
        <x:v>-9.9999999999999997E+98</x:v>
      </x:c>
    </x:row>
    <x:row r="11548">
      <x:c r="A11548" s="1"/>
      <x:c r="B11548" s="1"/>
      <x:c r="C11548" s="1"/>
      <x:c r="D11548" s="1"/>
      <x:c r="E11548" s="1"/>
      <x:c r="F11548" s="1"/>
      <x:c r="G11548" s="1"/>
      <x:c r="H11548" s="1"/>
      <x:c r="I11548" s="53">
        <x:f t="shared" si="2150"/>
        <x:v>17</x:v>
      </x:c>
      <x:c r="J11548" s="53">
        <x:f t="shared" si="2151"/>
        <x:v>14</x:v>
      </x:c>
      <x:c r="K11548" s="53">
        <x:f t="shared" si="2152"/>
        <x:v>1</x:v>
      </x:c>
      <x:c r="L11548" s="53">
        <x:f t="shared" si="2153"/>
        <x:v>32</x:v>
      </x:c>
      <x:c r="M11548" s="54">
        <x:f t="shared" si="2154"/>
        <x:v>8372.3510408481852</x:v>
      </x:c>
      <x:c r="N11548" s="54">
        <x:f t="shared" si="2155"/>
        <x:v>5.3141326672556843</x:v>
      </x:c>
      <x:c r="O11548" s="55">
        <x:f t="shared" si="2156"/>
        <x:v>181616</x:v>
      </x:c>
      <x:c r="P11548" s="55">
        <x:f t="shared" si="2157"/>
        <x:v>22000</x:v>
      </x:c>
      <x:c r="Q11548" s="55">
        <x:f t="shared" si="2158"/>
        <x:v>157853.31668139211</x:v>
      </x:c>
      <x:c r="R11548" s="55">
        <x:f t="shared" si="2159"/>
        <x:v>-18237.316681392113</x:v>
      </x:c>
      <x:c r="S11548" s="1" t="str">
        <x:f t="shared" si="2160"/>
        <x:v>NO</x:v>
      </x:c>
      <x:c r="T11548" s="1">
        <x:f t="shared" si="2161"/>
        <x:v>-9.9999999999999997E+98</x:v>
      </x:c>
    </x:row>
    <x:row r="11549">
      <x:c r="A11549" s="1"/>
      <x:c r="B11549" s="1"/>
      <x:c r="C11549" s="1"/>
      <x:c r="D11549" s="1"/>
      <x:c r="E11549" s="1"/>
      <x:c r="F11549" s="1"/>
      <x:c r="G11549" s="1"/>
      <x:c r="H11549" s="1"/>
      <x:c r="I11549" s="53">
        <x:f t="shared" si="2150"/>
        <x:v>17</x:v>
      </x:c>
      <x:c r="J11549" s="53">
        <x:f t="shared" si="2151"/>
        <x:v>14</x:v>
      </x:c>
      <x:c r="K11549" s="53">
        <x:f t="shared" si="2152"/>
        <x:v>2</x:v>
      </x:c>
      <x:c r="L11549" s="53">
        <x:f t="shared" si="2153"/>
        <x:v>33</x:v>
      </x:c>
      <x:c r="M11549" s="54">
        <x:f t="shared" si="2154"/>
        <x:v>8419.0526033481856</x:v>
      </x:c>
      <x:c r="N11549" s="54">
        <x:f t="shared" si="2155"/>
        <x:v>5.3465643078806844</x:v>
      </x:c>
      <x:c r="O11549" s="55">
        <x:f t="shared" si="2156"/>
        <x:v>184316</x:v>
      </x:c>
      <x:c r="P11549" s="55">
        <x:f t="shared" si="2157"/>
        <x:v>22880</x:v>
      </x:c>
      <x:c r="Q11549" s="55">
        <x:f t="shared" si="2158"/>
        <x:v>158664.10769701711</x:v>
      </x:c>
      <x:c r="R11549" s="55">
        <x:f t="shared" si="2159"/>
        <x:v>-17228.107697017113</x:v>
      </x:c>
      <x:c r="S11549" s="1" t="str">
        <x:f t="shared" si="2160"/>
        <x:v>NO</x:v>
      </x:c>
      <x:c r="T11549" s="1">
        <x:f t="shared" si="2161"/>
        <x:v>-9.9999999999999997E+98</x:v>
      </x:c>
    </x:row>
    <x:row r="11550">
      <x:c r="A11550" s="1"/>
      <x:c r="B11550" s="1"/>
      <x:c r="C11550" s="1"/>
      <x:c r="D11550" s="1"/>
      <x:c r="E11550" s="1"/>
      <x:c r="F11550" s="1"/>
      <x:c r="G11550" s="1"/>
      <x:c r="H11550" s="1"/>
      <x:c r="I11550" s="53">
        <x:f t="shared" si="2150"/>
        <x:v>17</x:v>
      </x:c>
      <x:c r="J11550" s="53">
        <x:f t="shared" si="2151"/>
        <x:v>14</x:v>
      </x:c>
      <x:c r="K11550" s="53">
        <x:f t="shared" si="2152"/>
        <x:v>3</x:v>
      </x:c>
      <x:c r="L11550" s="53">
        <x:f t="shared" si="2153"/>
        <x:v>34</x:v>
      </x:c>
      <x:c r="M11550" s="54">
        <x:f t="shared" si="2154"/>
        <x:v>8466.9145857700605</x:v>
      </x:c>
      <x:c r="N11550" s="54">
        <x:f t="shared" si="2155"/>
        <x:v>5.3798017956736528</x:v>
      </x:c>
      <x:c r="O11550" s="55">
        <x:f t="shared" si="2156"/>
        <x:v>187016</x:v>
      </x:c>
      <x:c r="P11550" s="55">
        <x:f t="shared" si="2157"/>
        <x:v>23760</x:v>
      </x:c>
      <x:c r="Q11550" s="55">
        <x:f t="shared" si="2158"/>
        <x:v>159495.04489184133</x:v>
      </x:c>
      <x:c r="R11550" s="55">
        <x:f t="shared" si="2159"/>
        <x:v>-16239.044891841331</x:v>
      </x:c>
      <x:c r="S11550" s="1" t="str">
        <x:f t="shared" si="2160"/>
        <x:v>NO</x:v>
      </x:c>
      <x:c r="T11550" s="1">
        <x:f t="shared" si="2161"/>
        <x:v>-9.9999999999999997E+98</x:v>
      </x:c>
    </x:row>
    <x:row r="11551">
      <x:c r="A11551" s="1"/>
      <x:c r="B11551" s="1"/>
      <x:c r="C11551" s="1"/>
      <x:c r="D11551" s="1"/>
      <x:c r="E11551" s="1"/>
      <x:c r="F11551" s="1"/>
      <x:c r="G11551" s="1"/>
      <x:c r="H11551" s="1"/>
      <x:c r="I11551" s="53">
        <x:f t="shared" si="2150"/>
        <x:v>17</x:v>
      </x:c>
      <x:c r="J11551" s="53">
        <x:f t="shared" si="2151"/>
        <x:v>14</x:v>
      </x:c>
      <x:c r="K11551" s="53">
        <x:f t="shared" si="2152"/>
        <x:v>4</x:v>
      </x:c>
      <x:c r="L11551" s="53">
        <x:f t="shared" si="2153"/>
        <x:v>35</x:v>
      </x:c>
      <x:c r="M11551" s="54">
        <x:f t="shared" si="2154"/>
        <x:v>8515.9587014927165</x:v>
      </x:c>
      <x:c r="N11551" s="54">
        <x:f t="shared" si="2155"/>
        <x:v>5.4138602093699424</x:v>
      </x:c>
      <x:c r="O11551" s="55">
        <x:f t="shared" si="2156"/>
        <x:v>189716</x:v>
      </x:c>
      <x:c r="P11551" s="55">
        <x:f t="shared" si="2157"/>
        <x:v>24640</x:v>
      </x:c>
      <x:c r="Q11551" s="55">
        <x:f t="shared" si="2158"/>
        <x:v>160346.50523424856</x:v>
      </x:c>
      <x:c r="R11551" s="55">
        <x:f t="shared" si="2159"/>
        <x:v>-15270.505234248558</x:v>
      </x:c>
      <x:c r="S11551" s="1" t="str">
        <x:f t="shared" si="2160"/>
        <x:v>NO</x:v>
      </x:c>
      <x:c r="T11551" s="1">
        <x:f t="shared" si="2161"/>
        <x:v>-9.9999999999999997E+98</x:v>
      </x:c>
    </x:row>
    <x:row r="11552">
      <x:c r="A11552" s="1"/>
      <x:c r="B11552" s="1"/>
      <x:c r="C11552" s="1"/>
      <x:c r="D11552" s="1"/>
      <x:c r="E11552" s="1"/>
      <x:c r="F11552" s="1"/>
      <x:c r="G11552" s="1"/>
      <x:c r="H11552" s="1"/>
      <x:c r="I11552" s="53">
        <x:f t="shared" si="2150"/>
        <x:v>17</x:v>
      </x:c>
      <x:c r="J11552" s="53">
        <x:f t="shared" si="2151"/>
        <x:v>14</x:v>
      </x:c>
      <x:c r="K11552" s="53">
        <x:f t="shared" si="2152"/>
        <x:v>5</x:v>
      </x:c>
      <x:c r="L11552" s="53">
        <x:f t="shared" si="2153"/>
        <x:v>36</x:v>
      </x:c>
      <x:c r="M11552" s="54">
        <x:f t="shared" si="2154"/>
        <x:v>8566.2070254139198</x:v>
      </x:c>
      <x:c r="N11552" s="54">
        <x:f t="shared" si="2155"/>
        <x:v>5.4487548787596669</x:v>
      </x:c>
      <x:c r="O11552" s="55">
        <x:f t="shared" si="2156"/>
        <x:v>192416</x:v>
      </x:c>
      <x:c r="P11552" s="55">
        <x:f t="shared" si="2157"/>
        <x:v>25520</x:v>
      </x:c>
      <x:c r="Q11552" s="55">
        <x:f t="shared" si="2158"/>
        <x:v>161218.87196899165</x:v>
      </x:c>
      <x:c r="R11552" s="55">
        <x:f t="shared" si="2159"/>
        <x:v>-14322.871968991647</x:v>
      </x:c>
      <x:c r="S11552" s="1" t="str">
        <x:f t="shared" si="2160"/>
        <x:v>NO</x:v>
      </x:c>
      <x:c r="T11552" s="1">
        <x:f t="shared" si="2161"/>
        <x:v>-9.9999999999999997E+98</x:v>
      </x:c>
    </x:row>
    <x:row r="11553">
      <x:c r="A11553" s="1"/>
      <x:c r="B11553" s="1"/>
      <x:c r="C11553" s="1"/>
      <x:c r="D11553" s="1"/>
      <x:c r="E11553" s="1"/>
      <x:c r="F11553" s="1"/>
      <x:c r="G11553" s="1"/>
      <x:c r="H11553" s="1"/>
      <x:c r="I11553" s="53">
        <x:f t="shared" si="2150"/>
        <x:v>17</x:v>
      </x:c>
      <x:c r="J11553" s="53">
        <x:f t="shared" si="2151"/>
        <x:v>14</x:v>
      </x:c>
      <x:c r="K11553" s="53">
        <x:f t="shared" si="2152"/>
        <x:v>6</x:v>
      </x:c>
      <x:c r="L11553" s="53">
        <x:f t="shared" si="2153"/>
        <x:v>37</x:v>
      </x:c>
      <x:c r="M11553" s="54">
        <x:f t="shared" si="2154"/>
        <x:v>8617.6819995955539</x:v>
      </x:c>
      <x:c r="N11553" s="54">
        <x:f t="shared" si="2155"/>
        <x:v>5.4845013886080238</x:v>
      </x:c>
      <x:c r="O11553" s="55">
        <x:f t="shared" si="2156"/>
        <x:v>195116</x:v>
      </x:c>
      <x:c r="P11553" s="55">
        <x:f t="shared" si="2157"/>
        <x:v>26400</x:v>
      </x:c>
      <x:c r="Q11553" s="55">
        <x:f t="shared" si="2158"/>
        <x:v>162112.53471520057</x:v>
      </x:c>
      <x:c r="R11553" s="55">
        <x:f t="shared" si="2159"/>
        <x:v>-13396.534715200571</x:v>
      </x:c>
      <x:c r="S11553" s="1" t="str">
        <x:f t="shared" si="2160"/>
        <x:v>NO</x:v>
      </x:c>
      <x:c r="T11553" s="1">
        <x:f t="shared" si="2161"/>
        <x:v>-9.9999999999999997E+98</x:v>
      </x:c>
    </x:row>
    <x:row r="11554">
      <x:c r="A11554" s="1"/>
      <x:c r="B11554" s="1"/>
      <x:c r="C11554" s="1"/>
      <x:c r="D11554" s="1"/>
      <x:c r="E11554" s="1"/>
      <x:c r="F11554" s="1"/>
      <x:c r="G11554" s="1"/>
      <x:c r="H11554" s="1"/>
      <x:c r="I11554" s="53">
        <x:f t="shared" si="2150"/>
        <x:v>17</x:v>
      </x:c>
      <x:c r="J11554" s="53">
        <x:f t="shared" si="2151"/>
        <x:v>14</x:v>
      </x:c>
      <x:c r="K11554" s="53">
        <x:f t="shared" si="2152"/>
        <x:v>7</x:v>
      </x:c>
      <x:c r="L11554" s="53">
        <x:f t="shared" si="2153"/>
        <x:v>38</x:v>
      </x:c>
      <x:c r="M11554" s="54">
        <x:f t="shared" si="2154"/>
        <x:v>8670.4064389935138</x:v>
      </x:c>
      <x:c r="N11554" s="54">
        <x:f t="shared" si="2155"/>
        <x:v>5.5211155826343843</x:v>
      </x:c>
      <x:c r="O11554" s="55">
        <x:f t="shared" si="2156"/>
        <x:v>197816</x:v>
      </x:c>
      <x:c r="P11554" s="55">
        <x:f t="shared" si="2157"/>
        <x:v>27280</x:v>
      </x:c>
      <x:c r="Q11554" s="55">
        <x:f t="shared" si="2158"/>
        <x:v>163027.8895658596</x:v>
      </x:c>
      <x:c r="R11554" s="55">
        <x:f t="shared" si="2159"/>
        <x:v>-12491.889565859601</x:v>
      </x:c>
      <x:c r="S11554" s="1" t="str">
        <x:f t="shared" si="2160"/>
        <x:v>NO</x:v>
      </x:c>
      <x:c r="T11554" s="1">
        <x:f t="shared" si="2161"/>
        <x:v>-9.9999999999999997E+98</x:v>
      </x:c>
    </x:row>
    <x:row r="11555">
      <x:c r="A11555" s="1"/>
      <x:c r="B11555" s="1"/>
      <x:c r="C11555" s="1"/>
      <x:c r="D11555" s="1"/>
      <x:c r="E11555" s="1"/>
      <x:c r="F11555" s="1"/>
      <x:c r="G11555" s="1"/>
      <x:c r="H11555" s="1"/>
      <x:c r="I11555" s="53">
        <x:f t="shared" si="2150"/>
        <x:v>17</x:v>
      </x:c>
      <x:c r="J11555" s="53">
        <x:f t="shared" si="2151"/>
        <x:v>14</x:v>
      </x:c>
      <x:c r="K11555" s="53">
        <x:f t="shared" si="2152"/>
        <x:v>8</x:v>
      </x:c>
      <x:c r="L11555" s="53">
        <x:f t="shared" si="2153"/>
        <x:v>39</x:v>
      </x:c>
      <x:c r="M11555" s="54">
        <x:f t="shared" si="2154"/>
        <x:v>8724.4035372734943</x:v>
      </x:c>
      <x:c r="N11555" s="54">
        <x:f t="shared" si="2155"/>
        <x:v>5.5586135675510375</x:v>
      </x:c>
      <x:c r="O11555" s="55">
        <x:f t="shared" si="2156"/>
        <x:v>200516</x:v>
      </x:c>
      <x:c r="P11555" s="55">
        <x:f t="shared" si="2157"/>
        <x:v>28160</x:v>
      </x:c>
      <x:c r="Q11555" s="55">
        <x:f t="shared" si="2158"/>
        <x:v>163965.33918877595</x:v>
      </x:c>
      <x:c r="R11555" s="55">
        <x:f t="shared" si="2159"/>
        <x:v>-11609.33918877595</x:v>
      </x:c>
      <x:c r="S11555" s="1" t="str">
        <x:f t="shared" si="2160"/>
        <x:v>NO</x:v>
      </x:c>
      <x:c r="T11555" s="1">
        <x:f t="shared" si="2161"/>
        <x:v>-9.9999999999999997E+98</x:v>
      </x:c>
    </x:row>
    <x:row r="11556">
      <x:c r="A11556" s="1"/>
      <x:c r="B11556" s="1"/>
      <x:c r="C11556" s="1"/>
      <x:c r="D11556" s="1"/>
      <x:c r="E11556" s="1"/>
      <x:c r="F11556" s="1"/>
      <x:c r="G11556" s="1"/>
      <x:c r="H11556" s="1"/>
      <x:c r="I11556" s="53">
        <x:f t="shared" si="2150"/>
        <x:v>17</x:v>
      </x:c>
      <x:c r="J11556" s="53">
        <x:f t="shared" si="2151"/>
        <x:v>14</x:v>
      </x:c>
      <x:c r="K11556" s="53">
        <x:f t="shared" si="2152"/>
        <x:v>9</x:v>
      </x:c>
      <x:c r="L11556" s="53">
        <x:f t="shared" si="2153"/>
        <x:v>40</x:v>
      </x:c>
      <x:c r="M11556" s="54">
        <x:f t="shared" si="2154"/>
        <x:v>8779.6968727138883</x:v>
      </x:c>
      <x:c r="N11556" s="54">
        <x:f t="shared" si="2155"/>
        <x:v>5.5970117171624221</x:v>
      </x:c>
      <x:c r="O11556" s="55">
        <x:f t="shared" si="2156"/>
        <x:v>203216</x:v>
      </x:c>
      <x:c r="P11556" s="55">
        <x:f t="shared" si="2157"/>
        <x:v>29040</x:v>
      </x:c>
      <x:c r="Q11556" s="55">
        <x:f t="shared" si="2158"/>
        <x:v>164925.29292906055</x:v>
      </x:c>
      <x:c r="R11556" s="55">
        <x:f t="shared" si="2159"/>
        <x:v>-10749.292929060553</x:v>
      </x:c>
      <x:c r="S11556" s="1" t="str">
        <x:f t="shared" si="2160"/>
        <x:v>NO</x:v>
      </x:c>
      <x:c r="T11556" s="1">
        <x:f t="shared" si="2161"/>
        <x:v>-9.9999999999999997E+98</x:v>
      </x:c>
    </x:row>
    <x:row r="11557">
      <x:c r="A11557" s="1"/>
      <x:c r="B11557" s="1"/>
      <x:c r="C11557" s="1"/>
      <x:c r="D11557" s="1"/>
      <x:c r="E11557" s="1"/>
      <x:c r="F11557" s="1"/>
      <x:c r="G11557" s="1"/>
      <x:c r="H11557" s="1"/>
      <x:c r="I11557" s="53">
        <x:f t="shared" si="2150"/>
        <x:v>17</x:v>
      </x:c>
      <x:c r="J11557" s="53">
        <x:f t="shared" si="2151"/>
        <x:v>14</x:v>
      </x:c>
      <x:c r="K11557" s="53">
        <x:f t="shared" si="2152"/>
        <x:v>10</x:v>
      </x:c>
      <x:c r="L11557" s="53">
        <x:f t="shared" si="2153"/>
        <x:v>41</x:v>
      </x:c>
      <x:c r="M11557" s="54">
        <x:f t="shared" si="2154"/>
        <x:v>8836.3104141971016</x:v>
      </x:c>
      <x:c r="N11557" s="54">
        <x:f t="shared" si="2155"/>
        <x:v>5.6363266765257647</x:v>
      </x:c>
      <x:c r="O11557" s="55">
        <x:f t="shared" si="2156"/>
        <x:v>205916</x:v>
      </x:c>
      <x:c r="P11557" s="55">
        <x:f t="shared" si="2157"/>
        <x:v>29920</x:v>
      </x:c>
      <x:c r="Q11557" s="55">
        <x:f t="shared" si="2158"/>
        <x:v>165908.16691314412</x:v>
      </x:c>
      <x:c r="R11557" s="55">
        <x:f t="shared" si="2159"/>
        <x:v>-9912.1669131441158</x:v>
      </x:c>
      <x:c r="S11557" s="1" t="str">
        <x:f t="shared" si="2160"/>
        <x:v>NO</x:v>
      </x:c>
      <x:c r="T11557" s="1">
        <x:f t="shared" si="2161"/>
        <x:v>-9.9999999999999997E+98</x:v>
      </x:c>
    </x:row>
    <x:row r="11558">
      <x:c r="A11558" s="1"/>
      <x:c r="B11558" s="1"/>
      <x:c r="C11558" s="1"/>
      <x:c r="D11558" s="1"/>
      <x:c r="E11558" s="1"/>
      <x:c r="F11558" s="1"/>
      <x:c r="G11558" s="1"/>
      <x:c r="H11558" s="1"/>
      <x:c r="I11558" s="53">
        <x:f t="shared" si="2150"/>
        <x:v>17</x:v>
      </x:c>
      <x:c r="J11558" s="53">
        <x:f t="shared" si="2151"/>
        <x:v>14</x:v>
      </x:c>
      <x:c r="K11558" s="53">
        <x:f t="shared" si="2152"/>
        <x:v>11</x:v>
      </x:c>
      <x:c r="L11558" s="53">
        <x:f t="shared" si="2153"/>
        <x:v>42</x:v>
      </x:c>
      <x:c r="M11558" s="54">
        <x:f t="shared" si="2154"/>
        <x:v>8894.2685272905401</x:v>
      </x:c>
      <x:c r="N11558" s="54">
        <x:f t="shared" si="2155"/>
        <x:v>5.6765753661739859</x:v>
      </x:c>
      <x:c r="O11558" s="55">
        <x:f t="shared" si="2156"/>
        <x:v>208616</x:v>
      </x:c>
      <x:c r="P11558" s="55">
        <x:f t="shared" si="2157"/>
        <x:v>30800</x:v>
      </x:c>
      <x:c r="Q11558" s="55">
        <x:f t="shared" si="2158"/>
        <x:v>166914.38415434965</x:v>
      </x:c>
      <x:c r="R11558" s="55">
        <x:f t="shared" si="2159"/>
        <x:v>-9098.3841543496528</x:v>
      </x:c>
      <x:c r="S11558" s="1" t="str">
        <x:f t="shared" si="2160"/>
        <x:v>NO</x:v>
      </x:c>
      <x:c r="T11558" s="1">
        <x:f t="shared" si="2161"/>
        <x:v>-9.9999999999999997E+98</x:v>
      </x:c>
    </x:row>
    <x:row r="11559">
      <x:c r="A11559" s="1"/>
      <x:c r="B11559" s="1"/>
      <x:c r="C11559" s="1"/>
      <x:c r="D11559" s="1"/>
      <x:c r="E11559" s="1"/>
      <x:c r="F11559" s="1"/>
      <x:c r="G11559" s="1"/>
      <x:c r="H11559" s="1"/>
      <x:c r="I11559" s="53">
        <x:f t="shared" si="2150"/>
        <x:v>17</x:v>
      </x:c>
      <x:c r="J11559" s="53">
        <x:f t="shared" si="2151"/>
        <x:v>14</x:v>
      </x:c>
      <x:c r="K11559" s="53">
        <x:f t="shared" si="2152"/>
        <x:v>12</x:v>
      </x:c>
      <x:c r="L11559" s="53">
        <x:f t="shared" si="2153"/>
        <x:v>43</x:v>
      </x:c>
      <x:c r="M11559" s="54">
        <x:f t="shared" si="2154"/>
        <x:v>8953.5959804186041</x:v>
      </x:c>
      <x:c r="N11559" s="54">
        <x:f t="shared" si="2155"/>
        <x:v>5.7177749864018086</x:v>
      </x:c>
      <x:c r="O11559" s="55">
        <x:f t="shared" si="2156"/>
        <x:v>211316</x:v>
      </x:c>
      <x:c r="P11559" s="55">
        <x:f t="shared" si="2157"/>
        <x:v>31680</x:v>
      </x:c>
      <x:c r="Q11559" s="55">
        <x:f t="shared" si="2158"/>
        <x:v>167944.3746600452</x:v>
      </x:c>
      <x:c r="R11559" s="55">
        <x:f t="shared" si="2159"/>
        <x:v>-8308.3746600451996</x:v>
      </x:c>
      <x:c r="S11559" s="1" t="str">
        <x:f t="shared" si="2160"/>
        <x:v>NO</x:v>
      </x:c>
      <x:c r="T11559" s="1">
        <x:f t="shared" si="2161"/>
        <x:v>-9.9999999999999997E+98</x:v>
      </x:c>
    </x:row>
    <x:row r="11560">
      <x:c r="A11560" s="1"/>
      <x:c r="B11560" s="1"/>
      <x:c r="C11560" s="1"/>
      <x:c r="D11560" s="1"/>
      <x:c r="E11560" s="1"/>
      <x:c r="F11560" s="1"/>
      <x:c r="G11560" s="1"/>
      <x:c r="H11560" s="1"/>
      <x:c r="I11560" s="53">
        <x:f t="shared" si="2150"/>
        <x:v>17</x:v>
      </x:c>
      <x:c r="J11560" s="53">
        <x:f t="shared" si="2151"/>
        <x:v>14</x:v>
      </x:c>
      <x:c r="K11560" s="53">
        <x:f t="shared" si="2152"/>
        <x:v>13</x:v>
      </x:c>
      <x:c r="L11560" s="53">
        <x:f t="shared" si="2153"/>
        <x:v>44</x:v>
      </x:c>
      <x:c r="M11560" s="54">
        <x:f t="shared" si="2154"/>
        <x:v>9014.3179511269882</x:v>
      </x:c>
      <x:c r="N11560" s="54">
        <x:f t="shared" si="2155"/>
        <x:v>5.7599430216159639</x:v>
      </x:c>
      <x:c r="O11560" s="55">
        <x:f t="shared" si="2156"/>
        <x:v>214016</x:v>
      </x:c>
      <x:c r="P11560" s="55">
        <x:f t="shared" si="2157"/>
        <x:v>32560</x:v>
      </x:c>
      <x:c r="Q11560" s="55">
        <x:f t="shared" si="2158"/>
        <x:v>168998.57554039909</x:v>
      </x:c>
      <x:c r="R11560" s="55">
        <x:f t="shared" si="2159"/>
        <x:v>-7542.5755403990916</x:v>
      </x:c>
      <x:c r="S11560" s="1" t="str">
        <x:f t="shared" si="2160"/>
        <x:v>NO</x:v>
      </x:c>
      <x:c r="T11560" s="1">
        <x:f t="shared" si="2161"/>
        <x:v>-9.9999999999999997E+98</x:v>
      </x:c>
    </x:row>
    <x:row r="11561">
      <x:c r="A11561" s="1"/>
      <x:c r="B11561" s="1"/>
      <x:c r="C11561" s="1"/>
      <x:c r="D11561" s="1"/>
      <x:c r="E11561" s="1"/>
      <x:c r="F11561" s="1"/>
      <x:c r="G11561" s="1"/>
      <x:c r="H11561" s="1"/>
      <x:c r="I11561" s="53">
        <x:f t="shared" si="2150"/>
        <x:v>17</x:v>
      </x:c>
      <x:c r="J11561" s="53">
        <x:f t="shared" si="2151"/>
        <x:v>14</x:v>
      </x:c>
      <x:c r="K11561" s="53">
        <x:f t="shared" si="2152"/>
        <x:v>14</x:v>
      </x:c>
      <x:c r="L11561" s="53">
        <x:f t="shared" si="2153"/>
        <x:v>45</x:v>
      </x:c>
      <x:c r="M11561" s="54">
        <x:f t="shared" si="2154"/>
        <x:v>9076.4600324406492</x:v>
      </x:c>
      <x:c r="N11561" s="54">
        <x:f t="shared" si="2155"/>
        <x:v>5.8030972447504512</x:v>
      </x:c>
      <x:c r="O11561" s="55">
        <x:f t="shared" si="2156"/>
        <x:v>216716</x:v>
      </x:c>
      <x:c r="P11561" s="55">
        <x:f t="shared" si="2157"/>
        <x:v>33440</x:v>
      </x:c>
      <x:c r="Q11561" s="55">
        <x:f t="shared" si="2158"/>
        <x:v>170077.43111876128</x:v>
      </x:c>
      <x:c r="R11561" s="55">
        <x:f t="shared" si="2159"/>
        <x:v>-6801.4311187612766</x:v>
      </x:c>
      <x:c r="S11561" s="1" t="str">
        <x:f t="shared" si="2160"/>
        <x:v>NO</x:v>
      </x:c>
      <x:c r="T11561" s="1">
        <x:f t="shared" si="2161"/>
        <x:v>-9.9999999999999997E+98</x:v>
      </x:c>
    </x:row>
    <x:row r="11562">
      <x:c r="A11562" s="1"/>
      <x:c r="B11562" s="1"/>
      <x:c r="C11562" s="1"/>
      <x:c r="D11562" s="1"/>
      <x:c r="E11562" s="1"/>
      <x:c r="F11562" s="1"/>
      <x:c r="G11562" s="1"/>
      <x:c r="H11562" s="1"/>
      <x:c r="I11562" s="53">
        <x:f t="shared" si="2150"/>
        <x:v>17</x:v>
      </x:c>
      <x:c r="J11562" s="53">
        <x:f t="shared" si="2151"/>
        <x:v>14</x:v>
      </x:c>
      <x:c r="K11562" s="53">
        <x:f t="shared" si="2152"/>
        <x:v>15</x:v>
      </x:c>
      <x:c r="L11562" s="53">
        <x:f t="shared" si="2153"/>
        <x:v>46</x:v>
      </x:c>
      <x:c r="M11562" s="54">
        <x:f t="shared" si="2154"/>
        <x:v>9140.0482393167968</x:v>
      </x:c>
      <x:c r="N11562" s="54">
        <x:f t="shared" si="2155"/>
        <x:v>5.8472557217477759</x:v>
      </x:c>
      <x:c r="O11562" s="55">
        <x:f t="shared" si="2156"/>
        <x:v>219416</x:v>
      </x:c>
      <x:c r="P11562" s="55">
        <x:f t="shared" si="2157"/>
        <x:v>34320</x:v>
      </x:c>
      <x:c r="Q11562" s="55">
        <x:f t="shared" si="2158"/>
        <x:v>171181.39304369438</x:v>
      </x:c>
      <x:c r="R11562" s="55">
        <x:f t="shared" si="2159"/>
        <x:v>-6085.3930436943774</x:v>
      </x:c>
      <x:c r="S11562" s="1" t="str">
        <x:f t="shared" si="2160"/>
        <x:v>NO</x:v>
      </x:c>
      <x:c r="T11562" s="1">
        <x:f t="shared" si="2161"/>
        <x:v>-9.9999999999999997E+98</x:v>
      </x:c>
    </x:row>
    <x:row r="11563">
      <x:c r="A11563" s="1"/>
      <x:c r="B11563" s="1"/>
      <x:c r="C11563" s="1"/>
      <x:c r="D11563" s="1"/>
      <x:c r="E11563" s="1"/>
      <x:c r="F11563" s="1"/>
      <x:c r="G11563" s="1"/>
      <x:c r="H11563" s="1"/>
      <x:c r="I11563" s="53">
        <x:f t="shared" si="2150"/>
        <x:v>17</x:v>
      </x:c>
      <x:c r="J11563" s="53">
        <x:f t="shared" si="2151"/>
        <x:v>14</x:v>
      </x:c>
      <x:c r="K11563" s="53">
        <x:f t="shared" si="2152"/>
        <x:v>16</x:v>
      </x:c>
      <x:c r="L11563" s="53">
        <x:f t="shared" si="2153"/>
        <x:v>47</x:v>
      </x:c>
      <x:c r="M11563" s="54">
        <x:f t="shared" si="2154"/>
        <x:v>9205.1090151942844</x:v>
      </x:c>
      <x:c r="N11563" s="54">
        <x:f t="shared" si="2155"/>
        <x:v>5.8924368161071419</x:v>
      </x:c>
      <x:c r="O11563" s="55">
        <x:f t="shared" si="2156"/>
        <x:v>222116</x:v>
      </x:c>
      <x:c r="P11563" s="55">
        <x:f t="shared" si="2157"/>
        <x:v>35200</x:v>
      </x:c>
      <x:c r="Q11563" s="55">
        <x:f t="shared" si="2158"/>
        <x:v>172310.92040267854</x:v>
      </x:c>
      <x:c r="R11563" s="55">
        <x:f t="shared" si="2159"/>
        <x:v>-5394.9204026785446</x:v>
      </x:c>
      <x:c r="S11563" s="1" t="str">
        <x:f t="shared" si="2160"/>
        <x:v>NO</x:v>
      </x:c>
      <x:c r="T11563" s="1">
        <x:f t="shared" si="2161"/>
        <x:v>-9.9999999999999997E+98</x:v>
      </x:c>
    </x:row>
    <x:row r="11564">
      <x:c r="A11564" s="1"/>
      <x:c r="B11564" s="1"/>
      <x:c r="C11564" s="1"/>
      <x:c r="D11564" s="1"/>
      <x:c r="E11564" s="1"/>
      <x:c r="F11564" s="1"/>
      <x:c r="G11564" s="1"/>
      <x:c r="H11564" s="1"/>
      <x:c r="I11564" s="53">
        <x:f t="shared" si="2150"/>
        <x:v>17</x:v>
      </x:c>
      <x:c r="J11564" s="53">
        <x:f t="shared" si="2151"/>
        <x:v>14</x:v>
      </x:c>
      <x:c r="K11564" s="53">
        <x:f t="shared" si="2152"/>
        <x:v>17</x:v>
      </x:c>
      <x:c r="L11564" s="53">
        <x:f t="shared" si="2153"/>
        <x:v>48</x:v>
      </x:c>
      <x:c r="M11564" s="54">
        <x:f t="shared" si="2154"/>
        <x:v>9271.6692386408249</x:v>
      </x:c>
      <x:c r="N11564" s="54">
        <x:f t="shared" si="2155"/>
        <x:v>5.9386591935005733</x:v>
      </x:c>
      <x:c r="O11564" s="55">
        <x:f t="shared" si="2156"/>
        <x:v>224816</x:v>
      </x:c>
      <x:c r="P11564" s="55">
        <x:f t="shared" si="2157"/>
        <x:v>36080</x:v>
      </x:c>
      <x:c r="Q11564" s="55">
        <x:f t="shared" si="2158"/>
        <x:v>173466.47983751431</x:v>
      </x:c>
      <x:c r="R11564" s="55">
        <x:f t="shared" si="2159"/>
        <x:v>-4730.4798375143146</x:v>
      </x:c>
      <x:c r="S11564" s="1" t="str">
        <x:f t="shared" si="2160"/>
        <x:v>NO</x:v>
      </x:c>
      <x:c r="T11564" s="1">
        <x:f t="shared" si="2161"/>
        <x:v>-9.9999999999999997E+98</x:v>
      </x:c>
    </x:row>
    <x:row r="11565">
      <x:c r="A11565" s="1"/>
      <x:c r="B11565" s="1"/>
      <x:c r="C11565" s="1"/>
      <x:c r="D11565" s="1"/>
      <x:c r="E11565" s="1"/>
      <x:c r="F11565" s="1"/>
      <x:c r="G11565" s="1"/>
      <x:c r="H11565" s="1"/>
      <x:c r="I11565" s="53">
        <x:f t="shared" si="2150"/>
        <x:v>17</x:v>
      </x:c>
      <x:c r="J11565" s="53">
        <x:f t="shared" si="2151"/>
        <x:v>14</x:v>
      </x:c>
      <x:c r="K11565" s="53">
        <x:f t="shared" si="2152"/>
        <x:v>18</x:v>
      </x:c>
      <x:c r="L11565" s="53">
        <x:f t="shared" si="2153"/>
        <x:v>49</x:v>
      </x:c>
      <x:c r="M11565" s="54">
        <x:f t="shared" si="2154"/>
        <x:v>9339.7562300994123</x:v>
      </x:c>
      <x:c r="N11565" s="54">
        <x:f t="shared" si="2155"/>
        <x:v>5.9859418264579256</x:v>
      </x:c>
      <x:c r="O11565" s="55">
        <x:f t="shared" si="2156"/>
        <x:v>227516</x:v>
      </x:c>
      <x:c r="P11565" s="55">
        <x:f t="shared" si="2157"/>
        <x:v>36960</x:v>
      </x:c>
      <x:c r="Q11565" s="55">
        <x:f t="shared" si="2158"/>
        <x:v>174648.54566144812</x:v>
      </x:c>
      <x:c r="R11565" s="55">
        <x:f t="shared" si="2159"/>
        <x:v>-4092.5456614481227</x:v>
      </x:c>
      <x:c r="S11565" s="1" t="str">
        <x:f t="shared" si="2160"/>
        <x:v>NO</x:v>
      </x:c>
      <x:c r="T11565" s="1">
        <x:f t="shared" si="2161"/>
        <x:v>-9.9999999999999997E+98</x:v>
      </x:c>
    </x:row>
    <x:row r="11566">
      <x:c r="A11566" s="1"/>
      <x:c r="B11566" s="1"/>
      <x:c r="C11566" s="1"/>
      <x:c r="D11566" s="1"/>
      <x:c r="E11566" s="1"/>
      <x:c r="F11566" s="1"/>
      <x:c r="G11566" s="1"/>
      <x:c r="H11566" s="1"/>
      <x:c r="I11566" s="53" t="n">
        <x:f t="shared" ref="I11566:I11629" si="2162">INT((ROW()-ROW($I$46))/((CARROT_CAP+1)*(MESCLUN_CAP+1)))</x:f>
        <x:v>17</x:v>
      </x:c>
      <x:c r="J11566" s="53" t="n">
        <x:f t="shared" ref="J11566:J11629" si="2163">MOD(INT((ROW()-ROW($I$46))/(MESCLUN_CAP+1)),CARROT_CAP+1)</x:f>
        <x:v>14</x:v>
      </x:c>
      <x:c r="K11566" s="53" t="n">
        <x:f t="shared" ref="K11566:K11629" si="2164">MOD(ROW()-ROW($I$46),MESCLUN_CAP+1)</x:f>
        <x:v>19</x:v>
      </x:c>
      <x:c r="L11566" s="53" t="n">
        <x:f t="shared" ref="L11566:L11629" si="2165">SUM(I11566:K11566)</x:f>
        <x:v>50</x:v>
      </x:c>
      <x:c r="M11566" s="54" t="n">
        <x:f t="shared" ref="M11566:M11629" si="2166">I11566*TOMATO_HOURS*WEEKS*(1+TOMATO_DIM)^I11566+J11566*CARROT_HOURS*WEEKS*(1+CARROT_DIM)^J11566+K11566*MESCLUN_HOURS*WEEKS*(1+MESCLUN_DIM)^K11566</x:f>
        <x:v>9409.397758735437</x:v>
      </x:c>
      <x:c r="N11566" s="54" t="n">
        <x:f t="shared" ref="N11566:N11629" si="2167">MAX(M11566-FARMER_HOURS,0)/TEMP_HOURS_PER_WORKER</x:f>
        <x:v>6.034303999121831</x:v>
      </x:c>
      <x:c r="O11566" s="55" t="n">
        <x:f t="shared" ref="O11566:O11629" si="2168">I11566*TOMATO_PRICE+J11566*CARROT_PRICE+K11566*MESCLUN_PRICE</x:f>
        <x:v>230216</x:v>
      </x:c>
      <x:c r="P11566" s="55" t="n">
        <x:f t="shared" ref="P11566:P11629" si="2169">I11566*TOMATO_FERTILIZER+J11566*CARROT_FERTILIZER+K11566*MESCLUN_FERTILIZER</x:f>
        <x:v>37840</x:v>
      </x:c>
      <x:c r="Q11566" s="55" t="n">
        <x:f t="shared" ref="Q11566:Q11629" si="2170">MIN(M11566,FARMER_HOURS)*FARMER_RATE+MAX(M11566-FARMER_HOURS,0)*TEMP_RATE</x:f>
        <x:v>175857.59997804576</x:v>
      </x:c>
      <x:c r="R11566" s="55" t="n">
        <x:f t="shared" ref="R11566:R11629" si="2171">O11566-P11566-Q11566-FIXED_COST</x:f>
        <x:v>-3481.599978045764</x:v>
      </x:c>
      <x:c r="S11566" s="1" t="str">
        <x:f t="shared" ref="S11566:S11629" si="2172">IF(AND(L11566&lt;=TOTAL_BED_CAP,N11566&lt;=TEMP_WORKER_CAP),"YES","NO")</x:f>
        <x:v>NO</x:v>
      </x:c>
      <x:c r="T11566" s="1" t="n">
        <x:f t="shared" ref="T11566:T11629" si="2173">IF(S11566="YES",R11566,-1E+99)</x:f>
        <x:v>-1e+99</x:v>
      </x:c>
    </x:row>
    <x:row r="11567">
      <x:c r="A11567" s="1"/>
      <x:c r="B11567" s="1"/>
      <x:c r="C11567" s="1"/>
      <x:c r="D11567" s="1"/>
      <x:c r="E11567" s="1"/>
      <x:c r="F11567" s="1"/>
      <x:c r="G11567" s="1"/>
      <x:c r="H11567" s="1"/>
      <x:c r="I11567" s="53">
        <x:f t="shared" si="2162"/>
        <x:v>17</x:v>
      </x:c>
      <x:c r="J11567" s="53">
        <x:f t="shared" si="2163"/>
        <x:v>14</x:v>
      </x:c>
      <x:c r="K11567" s="53">
        <x:f t="shared" si="2164"/>
        <x:v>20</x:v>
      </x:c>
      <x:c r="L11567" s="53">
        <x:f t="shared" si="2165"/>
        <x:v>51</x:v>
      </x:c>
      <x:c r="M11567" s="54">
        <x:f t="shared" si="2166"/>
        <x:v>9480.6220493859109</x:v>
      </x:c>
      <x:c r="N11567" s="54">
        <x:f t="shared" si="2167"/>
        <x:v>6.0837653120735489</x:v>
      </x:c>
      <x:c r="O11567" s="55">
        <x:f t="shared" si="2168"/>
        <x:v>232916</x:v>
      </x:c>
      <x:c r="P11567" s="55">
        <x:f t="shared" si="2169"/>
        <x:v>38720</x:v>
      </x:c>
      <x:c r="Q11567" s="55">
        <x:f t="shared" si="2170"/>
        <x:v>177094.13280183871</x:v>
      </x:c>
      <x:c r="R11567" s="55">
        <x:f t="shared" si="2171"/>
        <x:v>-2898.1328018387139</x:v>
      </x:c>
      <x:c r="S11567" s="1" t="str">
        <x:f t="shared" si="2172"/>
        <x:v>NO</x:v>
      </x:c>
      <x:c r="T11567" s="1">
        <x:f t="shared" si="2173"/>
        <x:v>-9.9999999999999997E+98</x:v>
      </x:c>
    </x:row>
    <x:row r="11568">
      <x:c r="A11568" s="1"/>
      <x:c r="B11568" s="1"/>
      <x:c r="C11568" s="1"/>
      <x:c r="D11568" s="1"/>
      <x:c r="E11568" s="1"/>
      <x:c r="F11568" s="1"/>
      <x:c r="G11568" s="1"/>
      <x:c r="H11568" s="1"/>
      <x:c r="I11568" s="53">
        <x:f t="shared" si="2162"/>
        <x:v>17</x:v>
      </x:c>
      <x:c r="J11568" s="53">
        <x:f t="shared" si="2163"/>
        <x:v>14</x:v>
      </x:c>
      <x:c r="K11568" s="53">
        <x:f t="shared" si="2164"/>
        <x:v>21</x:v>
      </x:c>
      <x:c r="L11568" s="53">
        <x:f t="shared" si="2165"/>
        <x:v>52</x:v>
      </x:c>
      <x:c r="M11568" s="54">
        <x:f t="shared" si="2166"/>
        <x:v>9553.4577896123556</x:v>
      </x:c>
      <x:c r="N11568" s="54">
        <x:f t="shared" si="2167"/>
        <x:v>6.1343456872308026</x:v>
      </x:c>
      <x:c r="O11568" s="55">
        <x:f t="shared" si="2168"/>
        <x:v>235616</x:v>
      </x:c>
      <x:c r="P11568" s="55">
        <x:f t="shared" si="2169"/>
        <x:v>39600</x:v>
      </x:c>
      <x:c r="Q11568" s="55">
        <x:f t="shared" si="2170"/>
        <x:v>178358.64218077005</x:v>
      </x:c>
      <x:c r="R11568" s="55">
        <x:f t="shared" si="2171"/>
        <x:v>-2342.6421807700535</x:v>
      </x:c>
      <x:c r="S11568" s="1" t="str">
        <x:f t="shared" si="2172"/>
        <x:v>NO</x:v>
      </x:c>
      <x:c r="T11568" s="1">
        <x:f t="shared" si="2173"/>
        <x:v>-9.9999999999999997E+98</x:v>
      </x:c>
    </x:row>
    <x:row r="11569">
      <x:c r="A11569" s="1"/>
      <x:c r="B11569" s="1"/>
      <x:c r="C11569" s="1"/>
      <x:c r="D11569" s="1"/>
      <x:c r="E11569" s="1"/>
      <x:c r="F11569" s="1"/>
      <x:c r="G11569" s="1"/>
      <x:c r="H11569" s="1"/>
      <x:c r="I11569" s="53">
        <x:f t="shared" si="2162"/>
        <x:v>17</x:v>
      </x:c>
      <x:c r="J11569" s="53">
        <x:f t="shared" si="2163"/>
        <x:v>14</x:v>
      </x:c>
      <x:c r="K11569" s="53">
        <x:f t="shared" si="2164"/>
        <x:v>22</x:v>
      </x:c>
      <x:c r="L11569" s="53">
        <x:f t="shared" si="2165"/>
        <x:v>53</x:v>
      </x:c>
      <x:c r="M11569" s="54">
        <x:f t="shared" si="2166"/>
        <x:v>9627.934136858752</x:v>
      </x:c>
      <x:c r="N11569" s="54">
        <x:f t="shared" si="2167"/>
        <x:v>6.1860653728185779</x:v>
      </x:c>
      <x:c r="O11569" s="55">
        <x:f t="shared" si="2168"/>
        <x:v>238316</x:v>
      </x:c>
      <x:c r="P11569" s="55">
        <x:f t="shared" si="2169"/>
        <x:v>40480</x:v>
      </x:c>
      <x:c r="Q11569" s="55">
        <x:f t="shared" si="2170"/>
        <x:v>179651.63432046445</x:v>
      </x:c>
      <x:c r="R11569" s="55">
        <x:f t="shared" si="2171"/>
        <x:v>-1815.6343204644509</x:v>
      </x:c>
      <x:c r="S11569" s="1" t="str">
        <x:f t="shared" si="2172"/>
        <x:v>NO</x:v>
      </x:c>
      <x:c r="T11569" s="1">
        <x:f t="shared" si="2173"/>
        <x:v>-9.9999999999999997E+98</x:v>
      </x:c>
    </x:row>
    <x:row r="11570">
      <x:c r="A11570" s="1"/>
      <x:c r="B11570" s="1"/>
      <x:c r="C11570" s="1"/>
      <x:c r="D11570" s="1"/>
      <x:c r="E11570" s="1"/>
      <x:c r="F11570" s="1"/>
      <x:c r="G11570" s="1"/>
      <x:c r="H11570" s="1"/>
      <x:c r="I11570" s="53">
        <x:f t="shared" si="2162"/>
        <x:v>17</x:v>
      </x:c>
      <x:c r="J11570" s="53">
        <x:f t="shared" si="2163"/>
        <x:v>14</x:v>
      </x:c>
      <x:c r="K11570" s="53">
        <x:f t="shared" si="2164"/>
        <x:v>23</x:v>
      </x:c>
      <x:c r="L11570" s="53">
        <x:f t="shared" si="2165"/>
        <x:v>54</x:v>
      </x:c>
      <x:c r="M11570" s="54">
        <x:f t="shared" si="2166"/>
        <x:v>9704.0807257161887</x:v>
      </x:c>
      <x:c r="N11570" s="54">
        <x:f t="shared" si="2167"/>
        <x:v>6.2389449484140203</x:v>
      </x:c>
      <x:c r="O11570" s="55">
        <x:f t="shared" si="2168"/>
        <x:v>241016</x:v>
      </x:c>
      <x:c r="P11570" s="55">
        <x:f t="shared" si="2169"/>
        <x:v>41360</x:v>
      </x:c>
      <x:c r="Q11570" s="55">
        <x:f t="shared" si="2170"/>
        <x:v>180973.62371035048</x:v>
      </x:c>
      <x:c r="R11570" s="55">
        <x:f t="shared" si="2171"/>
        <x:v>-1317.6237103504827</x:v>
      </x:c>
      <x:c r="S11570" s="1" t="str">
        <x:f t="shared" si="2172"/>
        <x:v>NO</x:v>
      </x:c>
      <x:c r="T11570" s="1">
        <x:f t="shared" si="2173"/>
        <x:v>-9.9999999999999997E+98</x:v>
      </x:c>
    </x:row>
    <x:row r="11571">
      <x:c r="A11571" s="1"/>
      <x:c r="B11571" s="1"/>
      <x:c r="C11571" s="1"/>
      <x:c r="D11571" s="1"/>
      <x:c r="E11571" s="1"/>
      <x:c r="F11571" s="1"/>
      <x:c r="G11571" s="1"/>
      <x:c r="H11571" s="1"/>
      <x:c r="I11571" s="53">
        <x:f t="shared" si="2162"/>
        <x:v>17</x:v>
      </x:c>
      <x:c r="J11571" s="53">
        <x:f t="shared" si="2163"/>
        <x:v>14</x:v>
      </x:c>
      <x:c r="K11571" s="53">
        <x:f t="shared" si="2164"/>
        <x:v>24</x:v>
      </x:c>
      <x:c r="L11571" s="53">
        <x:f t="shared" si="2165"/>
        <x:v>55</x:v>
      </x:c>
      <x:c r="M11571" s="54">
        <x:f t="shared" si="2166"/>
        <x:v>9781.9276752956848</x:v>
      </x:c>
      <x:c r="N11571" s="54">
        <x:f t="shared" si="2167"/>
        <x:v>6.2930053300664479</x:v>
      </x:c>
      <x:c r="O11571" s="55">
        <x:f t="shared" si="2168"/>
        <x:v>243716</x:v>
      </x:c>
      <x:c r="P11571" s="55">
        <x:f t="shared" si="2169"/>
        <x:v>42240</x:v>
      </x:c>
      <x:c r="Q11571" s="55">
        <x:f t="shared" si="2170"/>
        <x:v>182325.1332516612</x:v>
      </x:c>
      <x:c r="R11571" s="55">
        <x:f t="shared" si="2171"/>
        <x:v>-849.13325166120194</x:v>
      </x:c>
      <x:c r="S11571" s="1" t="str">
        <x:f t="shared" si="2172"/>
        <x:v>NO</x:v>
      </x:c>
      <x:c r="T11571" s="1">
        <x:f t="shared" si="2173"/>
        <x:v>-9.9999999999999997E+98</x:v>
      </x:c>
    </x:row>
    <x:row r="11572">
      <x:c r="A11572" s="1"/>
      <x:c r="B11572" s="1"/>
      <x:c r="C11572" s="1"/>
      <x:c r="D11572" s="1"/>
      <x:c r="E11572" s="1"/>
      <x:c r="F11572" s="1"/>
      <x:c r="G11572" s="1"/>
      <x:c r="H11572" s="1"/>
      <x:c r="I11572" s="53">
        <x:f t="shared" si="2162"/>
        <x:v>17</x:v>
      </x:c>
      <x:c r="J11572" s="53">
        <x:f t="shared" si="2163"/>
        <x:v>14</x:v>
      </x:c>
      <x:c r="K11572" s="53">
        <x:f t="shared" si="2164"/>
        <x:v>25</x:v>
      </x:c>
      <x:c r="L11572" s="53">
        <x:f t="shared" si="2165"/>
        <x:v>56</x:v>
      </x:c>
      <x:c r="M11572" s="54">
        <x:f t="shared" si="2166"/>
        <x:v>9861.5055967107819</x:v>
      </x:c>
      <x:c r="N11572" s="54">
        <x:f t="shared" si="2167"/>
        <x:v>6.3482677754935981</x:v>
      </x:c>
      <x:c r="O11572" s="55">
        <x:f t="shared" si="2168"/>
        <x:v>246416</x:v>
      </x:c>
      <x:c r="P11572" s="55">
        <x:f t="shared" si="2169"/>
        <x:v>43120</x:v>
      </x:c>
      <x:c r="Q11572" s="55">
        <x:f t="shared" si="2170"/>
        <x:v>183706.69438733996</x:v>
      </x:c>
      <x:c r="R11572" s="55">
        <x:f t="shared" si="2171"/>
        <x:v>-410.69438733995776</x:v>
      </x:c>
      <x:c r="S11572" s="1" t="str">
        <x:f t="shared" si="2172"/>
        <x:v>NO</x:v>
      </x:c>
      <x:c r="T11572" s="1">
        <x:f t="shared" si="2173"/>
        <x:v>-9.9999999999999997E+98</x:v>
      </x:c>
    </x:row>
    <x:row r="11573">
      <x:c r="A11573" s="1"/>
      <x:c r="B11573" s="1"/>
      <x:c r="C11573" s="1"/>
      <x:c r="D11573" s="1"/>
      <x:c r="E11573" s="1"/>
      <x:c r="F11573" s="1"/>
      <x:c r="G11573" s="1"/>
      <x:c r="H11573" s="1"/>
      <x:c r="I11573" s="53">
        <x:f t="shared" si="2162"/>
        <x:v>17</x:v>
      </x:c>
      <x:c r="J11573" s="53">
        <x:f t="shared" si="2163"/>
        <x:v>14</x:v>
      </x:c>
      <x:c r="K11573" s="53">
        <x:f t="shared" si="2164"/>
        <x:v>26</x:v>
      </x:c>
      <x:c r="L11573" s="53">
        <x:f t="shared" si="2165"/>
        <x:v>57</x:v>
      </x:c>
      <x:c r="M11573" s="54">
        <x:f t="shared" si="2166"/>
        <x:v>9942.8456006714987</x:v>
      </x:c>
      <x:c r="N11573" s="54">
        <x:f t="shared" si="2167"/>
        <x:v>6.4047538893552076</x:v>
      </x:c>
      <x:c r="O11573" s="55">
        <x:f t="shared" si="2168"/>
        <x:v>249116</x:v>
      </x:c>
      <x:c r="P11573" s="55">
        <x:f t="shared" si="2169"/>
        <x:v>44000</x:v>
      </x:c>
      <x:c r="Q11573" s="55">
        <x:f t="shared" si="2170"/>
        <x:v>185118.84723388019</x:v>
      </x:c>
      <x:c r="R11573" s="55">
        <x:f t="shared" si="2171"/>
        <x:v>-2.8472338801948354</x:v>
      </x:c>
      <x:c r="S11573" s="1" t="str">
        <x:f t="shared" si="2172"/>
        <x:v>NO</x:v>
      </x:c>
      <x:c r="T11573" s="1">
        <x:f t="shared" si="2173"/>
        <x:v>-9.9999999999999997E+98</x:v>
      </x:c>
    </x:row>
    <x:row r="11574">
      <x:c r="A11574" s="1"/>
      <x:c r="B11574" s="1"/>
      <x:c r="C11574" s="1"/>
      <x:c r="D11574" s="1"/>
      <x:c r="E11574" s="1"/>
      <x:c r="F11574" s="1"/>
      <x:c r="G11574" s="1"/>
      <x:c r="H11574" s="1"/>
      <x:c r="I11574" s="53">
        <x:f t="shared" si="2162"/>
        <x:v>17</x:v>
      </x:c>
      <x:c r="J11574" s="53">
        <x:f t="shared" si="2163"/>
        <x:v>14</x:v>
      </x:c>
      <x:c r="K11574" s="53">
        <x:f t="shared" si="2164"/>
        <x:v>27</x:v>
      </x:c>
      <x:c r="L11574" s="53">
        <x:f t="shared" si="2165"/>
        <x:v>58</x:v>
      </x:c>
      <x:c r="M11574" s="54">
        <x:f t="shared" si="2166"/>
        <x:v>10025.979305191257</x:v>
      </x:c>
      <x:c r="N11574" s="54">
        <x:f t="shared" si="2167"/>
        <x:v>6.4624856286050392</x:v>
      </x:c>
      <x:c r="O11574" s="55">
        <x:f t="shared" si="2168"/>
        <x:v>251816</x:v>
      </x:c>
      <x:c r="P11574" s="55">
        <x:f t="shared" si="2169"/>
        <x:v>44880</x:v>
      </x:c>
      <x:c r="Q11574" s="55">
        <x:f t="shared" si="2170"/>
        <x:v>186562.14071512598</x:v>
      </x:c>
      <x:c r="R11574" s="55">
        <x:f t="shared" si="2171"/>
        <x:v>373.85928487402271</x:v>
      </x:c>
      <x:c r="S11574" s="1" t="str">
        <x:f t="shared" si="2172"/>
        <x:v>NO</x:v>
      </x:c>
      <x:c r="T11574" s="1">
        <x:f t="shared" si="2173"/>
        <x:v>-9.9999999999999997E+98</x:v>
      </x:c>
    </x:row>
    <x:row r="11575">
      <x:c r="A11575" s="1"/>
      <x:c r="B11575" s="1"/>
      <x:c r="C11575" s="1"/>
      <x:c r="D11575" s="1"/>
      <x:c r="E11575" s="1"/>
      <x:c r="F11575" s="1"/>
      <x:c r="G11575" s="1"/>
      <x:c r="H11575" s="1"/>
      <x:c r="I11575" s="53">
        <x:f t="shared" si="2162"/>
        <x:v>17</x:v>
      </x:c>
      <x:c r="J11575" s="53">
        <x:f t="shared" si="2163"/>
        <x:v>14</x:v>
      </x:c>
      <x:c r="K11575" s="53">
        <x:f t="shared" si="2164"/>
        <x:v>28</x:v>
      </x:c>
      <x:c r="L11575" s="53">
        <x:f t="shared" si="2165"/>
        <x:v>59</x:v>
      </x:c>
      <x:c r="M11575" s="54">
        <x:f t="shared" si="2166"/>
        <x:v>10110.93884340841</x:v>
      </x:c>
      <x:c r="N11575" s="54">
        <x:f t="shared" si="2167"/>
        <x:v>6.5214853079225072</x:v>
      </x:c>
      <x:c r="O11575" s="55">
        <x:f t="shared" si="2168"/>
        <x:v>254516</x:v>
      </x:c>
      <x:c r="P11575" s="55">
        <x:f t="shared" si="2169"/>
        <x:v>45760</x:v>
      </x:c>
      <x:c r="Q11575" s="55">
        <x:f t="shared" si="2170"/>
        <x:v>188037.13269806266</x:v>
      </x:c>
      <x:c r="R11575" s="55">
        <x:f t="shared" si="2171"/>
        <x:v>718.8673019373382</x:v>
      </x:c>
      <x:c r="S11575" s="1" t="str">
        <x:f t="shared" si="2172"/>
        <x:v>NO</x:v>
      </x:c>
      <x:c r="T11575" s="1">
        <x:f t="shared" si="2173"/>
        <x:v>-9.9999999999999997E+98</x:v>
      </x:c>
    </x:row>
    <x:row r="11576">
      <x:c r="A11576" s="1"/>
      <x:c r="B11576" s="1"/>
      <x:c r="C11576" s="1"/>
      <x:c r="D11576" s="1"/>
      <x:c r="E11576" s="1"/>
      <x:c r="F11576" s="1"/>
      <x:c r="G11576" s="1"/>
      <x:c r="H11576" s="1"/>
      <x:c r="I11576" s="53">
        <x:f t="shared" si="2162"/>
        <x:v>17</x:v>
      </x:c>
      <x:c r="J11576" s="53">
        <x:f t="shared" si="2163"/>
        <x:v>14</x:v>
      </x:c>
      <x:c r="K11576" s="53">
        <x:f t="shared" si="2164"/>
        <x:v>29</x:v>
      </x:c>
      <x:c r="L11576" s="53">
        <x:f t="shared" si="2165"/>
        <x:v>60</x:v>
      </x:c>
      <x:c r="M11576" s="54">
        <x:f t="shared" si="2166"/>
        <x:v>10197.756871524063</x:v>
      </x:c>
      <x:c r="N11576" s="54">
        <x:f t="shared" si="2167"/>
        <x:v>6.5817756052250438</x:v>
      </x:c>
      <x:c r="O11576" s="55">
        <x:f t="shared" si="2168"/>
        <x:v>257216</x:v>
      </x:c>
      <x:c r="P11576" s="55">
        <x:f t="shared" si="2169"/>
        <x:v>46640</x:v>
      </x:c>
      <x:c r="Q11576" s="55">
        <x:f t="shared" si="2170"/>
        <x:v>189544.3901306261</x:v>
      </x:c>
      <x:c r="R11576" s="55">
        <x:f t="shared" si="2171"/>
        <x:v>1031.6098693739041</x:v>
      </x:c>
      <x:c r="S11576" s="1" t="str">
        <x:f t="shared" si="2172"/>
        <x:v>NO</x:v>
      </x:c>
      <x:c r="T11576" s="1">
        <x:f t="shared" si="2173"/>
        <x:v>-9.9999999999999997E+98</x:v>
      </x:c>
    </x:row>
    <x:row r="11577">
      <x:c r="A11577" s="1"/>
      <x:c r="B11577" s="1"/>
      <x:c r="C11577" s="1"/>
      <x:c r="D11577" s="1"/>
      <x:c r="E11577" s="1"/>
      <x:c r="F11577" s="1"/>
      <x:c r="G11577" s="1"/>
      <x:c r="H11577" s="1"/>
      <x:c r="I11577" s="53">
        <x:f t="shared" si="2162"/>
        <x:v>17</x:v>
      </x:c>
      <x:c r="J11577" s="53">
        <x:f t="shared" si="2163"/>
        <x:v>14</x:v>
      </x:c>
      <x:c r="K11577" s="53">
        <x:f t="shared" si="2164"/>
        <x:v>30</x:v>
      </x:c>
      <x:c r="L11577" s="53">
        <x:f t="shared" si="2165"/>
        <x:v>61</x:v>
      </x:c>
      <x:c r="M11577" s="54">
        <x:f t="shared" si="2166"/>
        <x:v>10286.466576857834</x:v>
      </x:c>
      <x:c r="N11577" s="54">
        <x:f t="shared" si="2167"/>
        <x:v>6.643379567262385</x:v>
      </x:c>
      <x:c r="O11577" s="55">
        <x:f t="shared" si="2168"/>
        <x:v>259916</x:v>
      </x:c>
      <x:c r="P11577" s="55">
        <x:f t="shared" si="2169"/>
        <x:v>47520</x:v>
      </x:c>
      <x:c r="Q11577" s="55">
        <x:f t="shared" si="2170"/>
        <x:v>191084.48918155962</x:v>
      </x:c>
      <x:c r="R11577" s="55">
        <x:f t="shared" si="2171"/>
        <x:v>1311.5108184403798</x:v>
      </x:c>
      <x:c r="S11577" s="1" t="str">
        <x:f t="shared" si="2172"/>
        <x:v>NO</x:v>
      </x:c>
      <x:c r="T11577" s="1">
        <x:f t="shared" si="2173"/>
        <x:v>-9.9999999999999997E+98</x:v>
      </x:c>
    </x:row>
    <x:row r="11578">
      <x:c r="A11578" s="1"/>
      <x:c r="B11578" s="1"/>
      <x:c r="C11578" s="1"/>
      <x:c r="D11578" s="1"/>
      <x:c r="E11578" s="1"/>
      <x:c r="F11578" s="1"/>
      <x:c r="G11578" s="1"/>
      <x:c r="H11578" s="1"/>
      <x:c r="I11578" s="53">
        <x:f t="shared" si="2162"/>
        <x:v>17</x:v>
      </x:c>
      <x:c r="J11578" s="53">
        <x:f t="shared" si="2163"/>
        <x:v>15</x:v>
      </x:c>
      <x:c r="K11578" s="53">
        <x:f t="shared" si="2164"/>
        <x:v>0</x:v>
      </x:c>
      <x:c r="L11578" s="53">
        <x:f t="shared" si="2165"/>
        <x:v>32</x:v>
      </x:c>
      <x:c r="M11578" s="54">
        <x:f t="shared" si="2166"/>
        <x:v>8385.0737109633537</x:v>
      </x:c>
      <x:c r="N11578" s="54">
        <x:f t="shared" si="2167"/>
        <x:v>5.322967854835662</x:v>
      </x:c>
      <x:c r="O11578" s="55">
        <x:f t="shared" si="2168"/>
        <x:v>181010</x:v>
      </x:c>
      <x:c r="P11578" s="55">
        <x:f t="shared" si="2169"/>
        <x:v>21560</x:v>
      </x:c>
      <x:c r="Q11578" s="55">
        <x:f t="shared" si="2170"/>
        <x:v>158074.19637089156</x:v>
      </x:c>
      <x:c r="R11578" s="55">
        <x:f t="shared" si="2171"/>
        <x:v>-18624.196370891557</x:v>
      </x:c>
      <x:c r="S11578" s="1" t="str">
        <x:f t="shared" si="2172"/>
        <x:v>NO</x:v>
      </x:c>
      <x:c r="T11578" s="1">
        <x:f t="shared" si="2173"/>
        <x:v>-9.9999999999999997E+98</x:v>
      </x:c>
    </x:row>
    <x:row r="11579">
      <x:c r="A11579" s="1"/>
      <x:c r="B11579" s="1"/>
      <x:c r="C11579" s="1"/>
      <x:c r="D11579" s="1"/>
      <x:c r="E11579" s="1"/>
      <x:c r="F11579" s="1"/>
      <x:c r="G11579" s="1"/>
      <x:c r="H11579" s="1"/>
      <x:c r="I11579" s="53">
        <x:f t="shared" si="2162"/>
        <x:v>17</x:v>
      </x:c>
      <x:c r="J11579" s="53">
        <x:f t="shared" si="2163"/>
        <x:v>15</x:v>
      </x:c>
      <x:c r="K11579" s="53">
        <x:f t="shared" si="2164"/>
        <x:v>1</x:v>
      </x:c>
      <x:c r="L11579" s="53">
        <x:f t="shared" si="2165"/>
        <x:v>33</x:v>
      </x:c>
      <x:c r="M11579" s="54">
        <x:f t="shared" si="2166"/>
        <x:v>8430.6362109633537</x:v>
      </x:c>
      <x:c r="N11579" s="54">
        <x:f t="shared" si="2167"/>
        <x:v>5.3546084798356626</x:v>
      </x:c>
      <x:c r="O11579" s="55">
        <x:f t="shared" si="2168"/>
        <x:v>183710</x:v>
      </x:c>
      <x:c r="P11579" s="55">
        <x:f t="shared" si="2169"/>
        <x:v>22440</x:v>
      </x:c>
      <x:c r="Q11579" s="55">
        <x:f t="shared" si="2170"/>
        <x:v>158865.21199589156</x:v>
      </x:c>
      <x:c r="R11579" s="55">
        <x:f t="shared" si="2171"/>
        <x:v>-17595.211995891557</x:v>
      </x:c>
      <x:c r="S11579" s="1" t="str">
        <x:f t="shared" si="2172"/>
        <x:v>NO</x:v>
      </x:c>
      <x:c r="T11579" s="1">
        <x:f t="shared" si="2173"/>
        <x:v>-9.9999999999999997E+98</x:v>
      </x:c>
    </x:row>
    <x:row r="11580">
      <x:c r="A11580" s="1"/>
      <x:c r="B11580" s="1"/>
      <x:c r="C11580" s="1"/>
      <x:c r="D11580" s="1"/>
      <x:c r="E11580" s="1"/>
      <x:c r="F11580" s="1"/>
      <x:c r="G11580" s="1"/>
      <x:c r="H11580" s="1"/>
      <x:c r="I11580" s="53">
        <x:f t="shared" si="2162"/>
        <x:v>17</x:v>
      </x:c>
      <x:c r="J11580" s="53">
        <x:f t="shared" si="2163"/>
        <x:v>15</x:v>
      </x:c>
      <x:c r="K11580" s="53">
        <x:f t="shared" si="2164"/>
        <x:v>2</x:v>
      </x:c>
      <x:c r="L11580" s="53">
        <x:f t="shared" si="2165"/>
        <x:v>34</x:v>
      </x:c>
      <x:c r="M11580" s="54">
        <x:f t="shared" si="2166"/>
        <x:v>8477.3377734633541</x:v>
      </x:c>
      <x:c r="N11580" s="54">
        <x:f t="shared" si="2167"/>
        <x:v>5.3870401204606626</x:v>
      </x:c>
      <x:c r="O11580" s="55">
        <x:f t="shared" si="2168"/>
        <x:v>186410</x:v>
      </x:c>
      <x:c r="P11580" s="55">
        <x:f t="shared" si="2169"/>
        <x:v>23320</x:v>
      </x:c>
      <x:c r="Q11580" s="55">
        <x:f t="shared" si="2170"/>
        <x:v>159676.00301151656</x:v>
      </x:c>
      <x:c r="R11580" s="55">
        <x:f t="shared" si="2171"/>
        <x:v>-16586.003011516557</x:v>
      </x:c>
      <x:c r="S11580" s="1" t="str">
        <x:f t="shared" si="2172"/>
        <x:v>NO</x:v>
      </x:c>
      <x:c r="T11580" s="1">
        <x:f t="shared" si="2173"/>
        <x:v>-9.9999999999999997E+98</x:v>
      </x:c>
    </x:row>
    <x:row r="11581">
      <x:c r="A11581" s="1"/>
      <x:c r="B11581" s="1"/>
      <x:c r="C11581" s="1"/>
      <x:c r="D11581" s="1"/>
      <x:c r="E11581" s="1"/>
      <x:c r="F11581" s="1"/>
      <x:c r="G11581" s="1"/>
      <x:c r="H11581" s="1"/>
      <x:c r="I11581" s="53">
        <x:f t="shared" si="2162"/>
        <x:v>17</x:v>
      </x:c>
      <x:c r="J11581" s="53">
        <x:f t="shared" si="2163"/>
        <x:v>15</x:v>
      </x:c>
      <x:c r="K11581" s="53">
        <x:f t="shared" si="2164"/>
        <x:v>3</x:v>
      </x:c>
      <x:c r="L11581" s="53">
        <x:f t="shared" si="2165"/>
        <x:v>35</x:v>
      </x:c>
      <x:c r="M11581" s="54">
        <x:f t="shared" si="2166"/>
        <x:v>8525.199755885229</x:v>
      </x:c>
      <x:c r="N11581" s="54">
        <x:f t="shared" si="2167"/>
        <x:v>5.420277608253631</x:v>
      </x:c>
      <x:c r="O11581" s="55">
        <x:f t="shared" si="2168"/>
        <x:v>189110</x:v>
      </x:c>
      <x:c r="P11581" s="55">
        <x:f t="shared" si="2169"/>
        <x:v>24200</x:v>
      </x:c>
      <x:c r="Q11581" s="55">
        <x:f t="shared" si="2170"/>
        <x:v>160506.94020634078</x:v>
      </x:c>
      <x:c r="R11581" s="55">
        <x:f t="shared" si="2171"/>
        <x:v>-15596.940206340776</x:v>
      </x:c>
      <x:c r="S11581" s="1" t="str">
        <x:f t="shared" si="2172"/>
        <x:v>NO</x:v>
      </x:c>
      <x:c r="T11581" s="1">
        <x:f t="shared" si="2173"/>
        <x:v>-9.9999999999999997E+98</x:v>
      </x:c>
    </x:row>
    <x:row r="11582">
      <x:c r="A11582" s="1"/>
      <x:c r="B11582" s="1"/>
      <x:c r="C11582" s="1"/>
      <x:c r="D11582" s="1"/>
      <x:c r="E11582" s="1"/>
      <x:c r="F11582" s="1"/>
      <x:c r="G11582" s="1"/>
      <x:c r="H11582" s="1"/>
      <x:c r="I11582" s="53">
        <x:f t="shared" si="2162"/>
        <x:v>17</x:v>
      </x:c>
      <x:c r="J11582" s="53">
        <x:f t="shared" si="2163"/>
        <x:v>15</x:v>
      </x:c>
      <x:c r="K11582" s="53">
        <x:f t="shared" si="2164"/>
        <x:v>4</x:v>
      </x:c>
      <x:c r="L11582" s="53">
        <x:f t="shared" si="2165"/>
        <x:v>36</x:v>
      </x:c>
      <x:c r="M11582" s="54">
        <x:f t="shared" si="2166"/>
        <x:v>8574.243871607885</x:v>
      </x:c>
      <x:c r="N11582" s="54">
        <x:f t="shared" si="2167"/>
        <x:v>5.4543360219499197</x:v>
      </x:c>
      <x:c r="O11582" s="55">
        <x:f t="shared" si="2168"/>
        <x:v>191810</x:v>
      </x:c>
      <x:c r="P11582" s="55">
        <x:f t="shared" si="2169"/>
        <x:v>25080</x:v>
      </x:c>
      <x:c r="Q11582" s="55">
        <x:f t="shared" si="2170"/>
        <x:v>161358.400548748</x:v>
      </x:c>
      <x:c r="R11582" s="55">
        <x:f t="shared" si="2171"/>
        <x:v>-14628.400548748003</x:v>
      </x:c>
      <x:c r="S11582" s="1" t="str">
        <x:f t="shared" si="2172"/>
        <x:v>NO</x:v>
      </x:c>
      <x:c r="T11582" s="1">
        <x:f t="shared" si="2173"/>
        <x:v>-9.9999999999999997E+98</x:v>
      </x:c>
    </x:row>
    <x:row r="11583">
      <x:c r="A11583" s="1"/>
      <x:c r="B11583" s="1"/>
      <x:c r="C11583" s="1"/>
      <x:c r="D11583" s="1"/>
      <x:c r="E11583" s="1"/>
      <x:c r="F11583" s="1"/>
      <x:c r="G11583" s="1"/>
      <x:c r="H11583" s="1"/>
      <x:c r="I11583" s="53">
        <x:f t="shared" si="2162"/>
        <x:v>17</x:v>
      </x:c>
      <x:c r="J11583" s="53">
        <x:f t="shared" si="2163"/>
        <x:v>15</x:v>
      </x:c>
      <x:c r="K11583" s="53">
        <x:f t="shared" si="2164"/>
        <x:v>5</x:v>
      </x:c>
      <x:c r="L11583" s="53">
        <x:f t="shared" si="2165"/>
        <x:v>37</x:v>
      </x:c>
      <x:c r="M11583" s="54">
        <x:f t="shared" si="2166"/>
        <x:v>8624.4921955290883</x:v>
      </x:c>
      <x:c r="N11583" s="54">
        <x:f t="shared" si="2167"/>
        <x:v>5.4892306913396443</x:v>
      </x:c>
      <x:c r="O11583" s="55">
        <x:f t="shared" si="2168"/>
        <x:v>194510</x:v>
      </x:c>
      <x:c r="P11583" s="55">
        <x:f t="shared" si="2169"/>
        <x:v>25960</x:v>
      </x:c>
      <x:c r="Q11583" s="55">
        <x:f t="shared" si="2170"/>
        <x:v>162230.76728349112</x:v>
      </x:c>
      <x:c r="R11583" s="55">
        <x:f t="shared" si="2171"/>
        <x:v>-13680.767283491121</x:v>
      </x:c>
      <x:c r="S11583" s="1" t="str">
        <x:f t="shared" si="2172"/>
        <x:v>NO</x:v>
      </x:c>
      <x:c r="T11583" s="1">
        <x:f t="shared" si="2173"/>
        <x:v>-9.9999999999999997E+98</x:v>
      </x:c>
    </x:row>
    <x:row r="11584">
      <x:c r="A11584" s="1"/>
      <x:c r="B11584" s="1"/>
      <x:c r="C11584" s="1"/>
      <x:c r="D11584" s="1"/>
      <x:c r="E11584" s="1"/>
      <x:c r="F11584" s="1"/>
      <x:c r="G11584" s="1"/>
      <x:c r="H11584" s="1"/>
      <x:c r="I11584" s="53">
        <x:f t="shared" si="2162"/>
        <x:v>17</x:v>
      </x:c>
      <x:c r="J11584" s="53">
        <x:f t="shared" si="2163"/>
        <x:v>15</x:v>
      </x:c>
      <x:c r="K11584" s="53">
        <x:f t="shared" si="2164"/>
        <x:v>6</x:v>
      </x:c>
      <x:c r="L11584" s="53">
        <x:f t="shared" si="2165"/>
        <x:v>38</x:v>
      </x:c>
      <x:c r="M11584" s="54">
        <x:f t="shared" si="2166"/>
        <x:v>8675.9671697107224</x:v>
      </x:c>
      <x:c r="N11584" s="54">
        <x:f t="shared" si="2167"/>
        <x:v>5.5249772011880021</x:v>
      </x:c>
      <x:c r="O11584" s="55">
        <x:f t="shared" si="2168"/>
        <x:v>197210</x:v>
      </x:c>
      <x:c r="P11584" s="55">
        <x:f t="shared" si="2169"/>
        <x:v>26840</x:v>
      </x:c>
      <x:c r="Q11584" s="55">
        <x:f t="shared" si="2170"/>
        <x:v>163124.43002970004</x:v>
      </x:c>
      <x:c r="R11584" s="55">
        <x:f t="shared" si="2171"/>
        <x:v>-12754.430029700045</x:v>
      </x:c>
      <x:c r="S11584" s="1" t="str">
        <x:f t="shared" si="2172"/>
        <x:v>NO</x:v>
      </x:c>
      <x:c r="T11584" s="1">
        <x:f t="shared" si="2173"/>
        <x:v>-9.9999999999999997E+98</x:v>
      </x:c>
    </x:row>
    <x:row r="11585">
      <x:c r="A11585" s="1"/>
      <x:c r="B11585" s="1"/>
      <x:c r="C11585" s="1"/>
      <x:c r="D11585" s="1"/>
      <x:c r="E11585" s="1"/>
      <x:c r="F11585" s="1"/>
      <x:c r="G11585" s="1"/>
      <x:c r="H11585" s="1"/>
      <x:c r="I11585" s="53">
        <x:f t="shared" si="2162"/>
        <x:v>17</x:v>
      </x:c>
      <x:c r="J11585" s="53">
        <x:f t="shared" si="2163"/>
        <x:v>15</x:v>
      </x:c>
      <x:c r="K11585" s="53">
        <x:f t="shared" si="2164"/>
        <x:v>7</x:v>
      </x:c>
      <x:c r="L11585" s="53">
        <x:f t="shared" si="2165"/>
        <x:v>39</x:v>
      </x:c>
      <x:c r="M11585" s="54">
        <x:f t="shared" si="2166"/>
        <x:v>8728.6916091086823</x:v>
      </x:c>
      <x:c r="N11585" s="54">
        <x:f t="shared" si="2167"/>
        <x:v>5.5615913952143625</x:v>
      </x:c>
      <x:c r="O11585" s="55">
        <x:f t="shared" si="2168"/>
        <x:v>199910</x:v>
      </x:c>
      <x:c r="P11585" s="55">
        <x:f t="shared" si="2169"/>
        <x:v>27720</x:v>
      </x:c>
      <x:c r="Q11585" s="55">
        <x:f t="shared" si="2170"/>
        <x:v>164039.78488035908</x:v>
      </x:c>
      <x:c r="R11585" s="55">
        <x:f t="shared" si="2171"/>
        <x:v>-11849.784880359075</x:v>
      </x:c>
      <x:c r="S11585" s="1" t="str">
        <x:f t="shared" si="2172"/>
        <x:v>NO</x:v>
      </x:c>
      <x:c r="T11585" s="1">
        <x:f t="shared" si="2173"/>
        <x:v>-9.9999999999999997E+98</x:v>
      </x:c>
    </x:row>
    <x:row r="11586">
      <x:c r="A11586" s="1"/>
      <x:c r="B11586" s="1"/>
      <x:c r="C11586" s="1"/>
      <x:c r="D11586" s="1"/>
      <x:c r="E11586" s="1"/>
      <x:c r="F11586" s="1"/>
      <x:c r="G11586" s="1"/>
      <x:c r="H11586" s="1"/>
      <x:c r="I11586" s="53">
        <x:f t="shared" si="2162"/>
        <x:v>17</x:v>
      </x:c>
      <x:c r="J11586" s="53">
        <x:f t="shared" si="2163"/>
        <x:v>15</x:v>
      </x:c>
      <x:c r="K11586" s="53">
        <x:f t="shared" si="2164"/>
        <x:v>8</x:v>
      </x:c>
      <x:c r="L11586" s="53">
        <x:f t="shared" si="2165"/>
        <x:v>40</x:v>
      </x:c>
      <x:c r="M11586" s="54">
        <x:f t="shared" si="2166"/>
        <x:v>8782.6887073886628</x:v>
      </x:c>
      <x:c r="N11586" s="54">
        <x:f t="shared" si="2167"/>
        <x:v>5.5990893801310158</x:v>
      </x:c>
      <x:c r="O11586" s="55">
        <x:f t="shared" si="2168"/>
        <x:v>202610</x:v>
      </x:c>
      <x:c r="P11586" s="55">
        <x:f t="shared" si="2169"/>
        <x:v>28600</x:v>
      </x:c>
      <x:c r="Q11586" s="55">
        <x:f t="shared" si="2170"/>
        <x:v>164977.23450327539</x:v>
      </x:c>
      <x:c r="R11586" s="55">
        <x:f t="shared" si="2171"/>
        <x:v>-10967.234503275395</x:v>
      </x:c>
      <x:c r="S11586" s="1" t="str">
        <x:f t="shared" si="2172"/>
        <x:v>NO</x:v>
      </x:c>
      <x:c r="T11586" s="1">
        <x:f t="shared" si="2173"/>
        <x:v>-9.9999999999999997E+98</x:v>
      </x:c>
    </x:row>
    <x:row r="11587">
      <x:c r="A11587" s="1"/>
      <x:c r="B11587" s="1"/>
      <x:c r="C11587" s="1"/>
      <x:c r="D11587" s="1"/>
      <x:c r="E11587" s="1"/>
      <x:c r="F11587" s="1"/>
      <x:c r="G11587" s="1"/>
      <x:c r="H11587" s="1"/>
      <x:c r="I11587" s="53">
        <x:f t="shared" si="2162"/>
        <x:v>17</x:v>
      </x:c>
      <x:c r="J11587" s="53">
        <x:f t="shared" si="2163"/>
        <x:v>15</x:v>
      </x:c>
      <x:c r="K11587" s="53">
        <x:f t="shared" si="2164"/>
        <x:v>9</x:v>
      </x:c>
      <x:c r="L11587" s="53">
        <x:f t="shared" si="2165"/>
        <x:v>41</x:v>
      </x:c>
      <x:c r="M11587" s="54">
        <x:f t="shared" si="2166"/>
        <x:v>8837.9820428290568</x:v>
      </x:c>
      <x:c r="N11587" s="54">
        <x:f t="shared" si="2167"/>
        <x:v>5.6374875297424003</x:v>
      </x:c>
      <x:c r="O11587" s="55">
        <x:f t="shared" si="2168"/>
        <x:v>205310</x:v>
      </x:c>
      <x:c r="P11587" s="55">
        <x:f t="shared" si="2169"/>
        <x:v>29480</x:v>
      </x:c>
      <x:c r="Q11587" s="55">
        <x:f t="shared" si="2170"/>
        <x:v>165937.18824356</x:v>
      </x:c>
      <x:c r="R11587" s="55">
        <x:f t="shared" si="2171"/>
        <x:v>-10107.188243559998</x:v>
      </x:c>
      <x:c r="S11587" s="1" t="str">
        <x:f t="shared" si="2172"/>
        <x:v>NO</x:v>
      </x:c>
      <x:c r="T11587" s="1">
        <x:f t="shared" si="2173"/>
        <x:v>-9.9999999999999997E+98</x:v>
      </x:c>
    </x:row>
    <x:row r="11588">
      <x:c r="A11588" s="1"/>
      <x:c r="B11588" s="1"/>
      <x:c r="C11588" s="1"/>
      <x:c r="D11588" s="1"/>
      <x:c r="E11588" s="1"/>
      <x:c r="F11588" s="1"/>
      <x:c r="G11588" s="1"/>
      <x:c r="H11588" s="1"/>
      <x:c r="I11588" s="53">
        <x:f t="shared" si="2162"/>
        <x:v>17</x:v>
      </x:c>
      <x:c r="J11588" s="53">
        <x:f t="shared" si="2163"/>
        <x:v>15</x:v>
      </x:c>
      <x:c r="K11588" s="53">
        <x:f t="shared" si="2164"/>
        <x:v>10</x:v>
      </x:c>
      <x:c r="L11588" s="53">
        <x:f t="shared" si="2165"/>
        <x:v>42</x:v>
      </x:c>
      <x:c r="M11588" s="54">
        <x:f t="shared" si="2166"/>
        <x:v>8894.5955843122701</x:v>
      </x:c>
      <x:c r="N11588" s="54">
        <x:f t="shared" si="2167"/>
        <x:v>5.6768024891057429</x:v>
      </x:c>
      <x:c r="O11588" s="55">
        <x:f t="shared" si="2168"/>
        <x:v>208010</x:v>
      </x:c>
      <x:c r="P11588" s="55">
        <x:f t="shared" si="2169"/>
        <x:v>30360</x:v>
      </x:c>
      <x:c r="Q11588" s="55">
        <x:f t="shared" si="2170"/>
        <x:v>166920.06222764359</x:v>
      </x:c>
      <x:c r="R11588" s="55">
        <x:f t="shared" si="2171"/>
        <x:v>-9270.0622276435897</x:v>
      </x:c>
      <x:c r="S11588" s="1" t="str">
        <x:f t="shared" si="2172"/>
        <x:v>NO</x:v>
      </x:c>
      <x:c r="T11588" s="1">
        <x:f t="shared" si="2173"/>
        <x:v>-9.9999999999999997E+98</x:v>
      </x:c>
    </x:row>
    <x:row r="11589">
      <x:c r="A11589" s="1"/>
      <x:c r="B11589" s="1"/>
      <x:c r="C11589" s="1"/>
      <x:c r="D11589" s="1"/>
      <x:c r="E11589" s="1"/>
      <x:c r="F11589" s="1"/>
      <x:c r="G11589" s="1"/>
      <x:c r="H11589" s="1"/>
      <x:c r="I11589" s="53">
        <x:f t="shared" si="2162"/>
        <x:v>17</x:v>
      </x:c>
      <x:c r="J11589" s="53">
        <x:f t="shared" si="2163"/>
        <x:v>15</x:v>
      </x:c>
      <x:c r="K11589" s="53">
        <x:f t="shared" si="2164"/>
        <x:v>11</x:v>
      </x:c>
      <x:c r="L11589" s="53">
        <x:f t="shared" si="2165"/>
        <x:v>43</x:v>
      </x:c>
      <x:c r="M11589" s="54">
        <x:f t="shared" si="2166"/>
        <x:v>8952.5536974057086</x:v>
      </x:c>
      <x:c r="N11589" s="54">
        <x:f t="shared" si="2167"/>
        <x:v>5.7170511787539642</x:v>
      </x:c>
      <x:c r="O11589" s="55">
        <x:f t="shared" si="2168"/>
        <x:v>210710</x:v>
      </x:c>
      <x:c r="P11589" s="55">
        <x:f t="shared" si="2169"/>
        <x:v>31240</x:v>
      </x:c>
      <x:c r="Q11589" s="55">
        <x:f t="shared" si="2170"/>
        <x:v>167926.2794688491</x:v>
      </x:c>
      <x:c r="R11589" s="55">
        <x:f t="shared" si="2171"/>
        <x:v>-8456.2794688490976</x:v>
      </x:c>
      <x:c r="S11589" s="1" t="str">
        <x:f t="shared" si="2172"/>
        <x:v>NO</x:v>
      </x:c>
      <x:c r="T11589" s="1">
        <x:f t="shared" si="2173"/>
        <x:v>-9.9999999999999997E+98</x:v>
      </x:c>
    </x:row>
    <x:row r="11590">
      <x:c r="A11590" s="1"/>
      <x:c r="B11590" s="1"/>
      <x:c r="C11590" s="1"/>
      <x:c r="D11590" s="1"/>
      <x:c r="E11590" s="1"/>
      <x:c r="F11590" s="1"/>
      <x:c r="G11590" s="1"/>
      <x:c r="H11590" s="1"/>
      <x:c r="I11590" s="53">
        <x:f t="shared" si="2162"/>
        <x:v>17</x:v>
      </x:c>
      <x:c r="J11590" s="53">
        <x:f t="shared" si="2163"/>
        <x:v>15</x:v>
      </x:c>
      <x:c r="K11590" s="53">
        <x:f t="shared" si="2164"/>
        <x:v>12</x:v>
      </x:c>
      <x:c r="L11590" s="53">
        <x:f t="shared" si="2165"/>
        <x:v>44</x:v>
      </x:c>
      <x:c r="M11590" s="54">
        <x:f t="shared" si="2166"/>
        <x:v>9011.8811505337726</x:v>
      </x:c>
      <x:c r="N11590" s="54">
        <x:f t="shared" si="2167"/>
        <x:v>5.7582507989817868</x:v>
      </x:c>
      <x:c r="O11590" s="55">
        <x:f t="shared" si="2168"/>
        <x:v>213410</x:v>
      </x:c>
      <x:c r="P11590" s="55">
        <x:f t="shared" si="2169"/>
        <x:v>32120</x:v>
      </x:c>
      <x:c r="Q11590" s="55">
        <x:f t="shared" si="2170"/>
        <x:v>168956.26997454467</x:v>
      </x:c>
      <x:c r="R11590" s="55">
        <x:f t="shared" si="2171"/>
        <x:v>-7666.2699745446735</x:v>
      </x:c>
      <x:c r="S11590" s="1" t="str">
        <x:f t="shared" si="2172"/>
        <x:v>NO</x:v>
      </x:c>
      <x:c r="T11590" s="1">
        <x:f t="shared" si="2173"/>
        <x:v>-9.9999999999999997E+98</x:v>
      </x:c>
    </x:row>
    <x:row r="11591">
      <x:c r="A11591" s="1"/>
      <x:c r="B11591" s="1"/>
      <x:c r="C11591" s="1"/>
      <x:c r="D11591" s="1"/>
      <x:c r="E11591" s="1"/>
      <x:c r="F11591" s="1"/>
      <x:c r="G11591" s="1"/>
      <x:c r="H11591" s="1"/>
      <x:c r="I11591" s="53">
        <x:f t="shared" si="2162"/>
        <x:v>17</x:v>
      </x:c>
      <x:c r="J11591" s="53">
        <x:f t="shared" si="2163"/>
        <x:v>15</x:v>
      </x:c>
      <x:c r="K11591" s="53">
        <x:f t="shared" si="2164"/>
        <x:v>13</x:v>
      </x:c>
      <x:c r="L11591" s="53">
        <x:f t="shared" si="2165"/>
        <x:v>45</x:v>
      </x:c>
      <x:c r="M11591" s="54">
        <x:f t="shared" si="2166"/>
        <x:v>9072.6031212421567</x:v>
      </x:c>
      <x:c r="N11591" s="54">
        <x:f t="shared" si="2167"/>
        <x:v>5.8004188341959422</x:v>
      </x:c>
      <x:c r="O11591" s="55">
        <x:f t="shared" si="2168"/>
        <x:v>216110</x:v>
      </x:c>
      <x:c r="P11591" s="55">
        <x:f t="shared" si="2169"/>
        <x:v>33000</x:v>
      </x:c>
      <x:c r="Q11591" s="55">
        <x:f t="shared" si="2170"/>
        <x:v>170010.47085489854</x:v>
      </x:c>
      <x:c r="R11591" s="55">
        <x:f t="shared" si="2171"/>
        <x:v>-6900.4708548985363</x:v>
      </x:c>
      <x:c r="S11591" s="1" t="str">
        <x:f t="shared" si="2172"/>
        <x:v>NO</x:v>
      </x:c>
      <x:c r="T11591" s="1">
        <x:f t="shared" si="2173"/>
        <x:v>-9.9999999999999997E+98</x:v>
      </x:c>
    </x:row>
    <x:row r="11592">
      <x:c r="A11592" s="1"/>
      <x:c r="B11592" s="1"/>
      <x:c r="C11592" s="1"/>
      <x:c r="D11592" s="1"/>
      <x:c r="E11592" s="1"/>
      <x:c r="F11592" s="1"/>
      <x:c r="G11592" s="1"/>
      <x:c r="H11592" s="1"/>
      <x:c r="I11592" s="53">
        <x:f t="shared" si="2162"/>
        <x:v>17</x:v>
      </x:c>
      <x:c r="J11592" s="53">
        <x:f t="shared" si="2163"/>
        <x:v>15</x:v>
      </x:c>
      <x:c r="K11592" s="53">
        <x:f t="shared" si="2164"/>
        <x:v>14</x:v>
      </x:c>
      <x:c r="L11592" s="53">
        <x:f t="shared" si="2165"/>
        <x:v>46</x:v>
      </x:c>
      <x:c r="M11592" s="54">
        <x:f t="shared" si="2166"/>
        <x:v>9134.7452025558177</x:v>
      </x:c>
      <x:c r="N11592" s="54">
        <x:f t="shared" si="2167"/>
        <x:v>5.8435730573304294</x:v>
      </x:c>
      <x:c r="O11592" s="55">
        <x:f t="shared" si="2168"/>
        <x:v>218810</x:v>
      </x:c>
      <x:c r="P11592" s="55">
        <x:f t="shared" si="2169"/>
        <x:v>33880</x:v>
      </x:c>
      <x:c r="Q11592" s="55">
        <x:f t="shared" si="2170"/>
        <x:v>171089.32643326072</x:v>
      </x:c>
      <x:c r="R11592" s="55">
        <x:f t="shared" si="2171"/>
        <x:v>-6159.3264332607214</x:v>
      </x:c>
      <x:c r="S11592" s="1" t="str">
        <x:f t="shared" si="2172"/>
        <x:v>NO</x:v>
      </x:c>
      <x:c r="T11592" s="1">
        <x:f t="shared" si="2173"/>
        <x:v>-9.9999999999999997E+98</x:v>
      </x:c>
    </x:row>
    <x:row r="11593">
      <x:c r="A11593" s="1"/>
      <x:c r="B11593" s="1"/>
      <x:c r="C11593" s="1"/>
      <x:c r="D11593" s="1"/>
      <x:c r="E11593" s="1"/>
      <x:c r="F11593" s="1"/>
      <x:c r="G11593" s="1"/>
      <x:c r="H11593" s="1"/>
      <x:c r="I11593" s="53">
        <x:f t="shared" si="2162"/>
        <x:v>17</x:v>
      </x:c>
      <x:c r="J11593" s="53">
        <x:f t="shared" si="2163"/>
        <x:v>15</x:v>
      </x:c>
      <x:c r="K11593" s="53">
        <x:f t="shared" si="2164"/>
        <x:v>15</x:v>
      </x:c>
      <x:c r="L11593" s="53">
        <x:f t="shared" si="2165"/>
        <x:v>47</x:v>
      </x:c>
      <x:c r="M11593" s="54">
        <x:f t="shared" si="2166"/>
        <x:v>9198.3334094319653</x:v>
      </x:c>
      <x:c r="N11593" s="54">
        <x:f t="shared" si="2167"/>
        <x:v>5.8877315343277541</x:v>
      </x:c>
      <x:c r="O11593" s="55">
        <x:f t="shared" si="2168"/>
        <x:v>221510</x:v>
      </x:c>
      <x:c r="P11593" s="55">
        <x:f t="shared" si="2169"/>
        <x:v>34760</x:v>
      </x:c>
      <x:c r="Q11593" s="55">
        <x:f t="shared" si="2170"/>
        <x:v>172193.28835819385</x:v>
      </x:c>
      <x:c r="R11593" s="55">
        <x:f t="shared" si="2171"/>
        <x:v>-5443.2883581938513</x:v>
      </x:c>
      <x:c r="S11593" s="1" t="str">
        <x:f t="shared" si="2172"/>
        <x:v>NO</x:v>
      </x:c>
      <x:c r="T11593" s="1">
        <x:f t="shared" si="2173"/>
        <x:v>-9.9999999999999997E+98</x:v>
      </x:c>
    </x:row>
    <x:row r="11594">
      <x:c r="A11594" s="1"/>
      <x:c r="B11594" s="1"/>
      <x:c r="C11594" s="1"/>
      <x:c r="D11594" s="1"/>
      <x:c r="E11594" s="1"/>
      <x:c r="F11594" s="1"/>
      <x:c r="G11594" s="1"/>
      <x:c r="H11594" s="1"/>
      <x:c r="I11594" s="53">
        <x:f t="shared" si="2162"/>
        <x:v>17</x:v>
      </x:c>
      <x:c r="J11594" s="53">
        <x:f t="shared" si="2163"/>
        <x:v>15</x:v>
      </x:c>
      <x:c r="K11594" s="53">
        <x:f t="shared" si="2164"/>
        <x:v>16</x:v>
      </x:c>
      <x:c r="L11594" s="53">
        <x:f t="shared" si="2165"/>
        <x:v>48</x:v>
      </x:c>
      <x:c r="M11594" s="54">
        <x:f t="shared" si="2166"/>
        <x:v>9263.3941853094548</x:v>
      </x:c>
      <x:c r="N11594" s="54">
        <x:f t="shared" si="2167"/>
        <x:v>5.932912628687121</x:v>
      </x:c>
      <x:c r="O11594" s="55">
        <x:f t="shared" si="2168"/>
        <x:v>224210</x:v>
      </x:c>
      <x:c r="P11594" s="55">
        <x:f t="shared" si="2169"/>
        <x:v>35640</x:v>
      </x:c>
      <x:c r="Q11594" s="55">
        <x:f t="shared" si="2170"/>
        <x:v>173322.81571717802</x:v>
      </x:c>
      <x:c r="R11594" s="55">
        <x:f t="shared" si="2171"/>
        <x:v>-4752.8157171780185</x:v>
      </x:c>
      <x:c r="S11594" s="1" t="str">
        <x:f t="shared" si="2172"/>
        <x:v>NO</x:v>
      </x:c>
      <x:c r="T11594" s="1">
        <x:f t="shared" si="2173"/>
        <x:v>-9.9999999999999997E+98</x:v>
      </x:c>
    </x:row>
    <x:row r="11595">
      <x:c r="A11595" s="1"/>
      <x:c r="B11595" s="1"/>
      <x:c r="C11595" s="1"/>
      <x:c r="D11595" s="1"/>
      <x:c r="E11595" s="1"/>
      <x:c r="F11595" s="1"/>
      <x:c r="G11595" s="1"/>
      <x:c r="H11595" s="1"/>
      <x:c r="I11595" s="53">
        <x:f t="shared" si="2162"/>
        <x:v>17</x:v>
      </x:c>
      <x:c r="J11595" s="53">
        <x:f t="shared" si="2163"/>
        <x:v>15</x:v>
      </x:c>
      <x:c r="K11595" s="53">
        <x:f t="shared" si="2164"/>
        <x:v>17</x:v>
      </x:c>
      <x:c r="L11595" s="53">
        <x:f t="shared" si="2165"/>
        <x:v>49</x:v>
      </x:c>
      <x:c r="M11595" s="54">
        <x:f t="shared" si="2166"/>
        <x:v>9329.9544087559934</x:v>
      </x:c>
      <x:c r="N11595" s="54">
        <x:f t="shared" si="2167"/>
        <x:v>5.9791350060805506</x:v>
      </x:c>
      <x:c r="O11595" s="55">
        <x:f t="shared" si="2168"/>
        <x:v>226910</x:v>
      </x:c>
      <x:c r="P11595" s="55">
        <x:f t="shared" si="2169"/>
        <x:v>36520</x:v>
      </x:c>
      <x:c r="Q11595" s="55">
        <x:f t="shared" si="2170"/>
        <x:v>174478.37515201376</x:v>
      </x:c>
      <x:c r="R11595" s="55">
        <x:f t="shared" si="2171"/>
        <x:v>-4088.3751520137594</x:v>
      </x:c>
      <x:c r="S11595" s="1" t="str">
        <x:f t="shared" si="2172"/>
        <x:v>NO</x:v>
      </x:c>
      <x:c r="T11595" s="1">
        <x:f t="shared" si="2173"/>
        <x:v>-9.9999999999999997E+98</x:v>
      </x:c>
    </x:row>
    <x:row r="11596">
      <x:c r="A11596" s="1"/>
      <x:c r="B11596" s="1"/>
      <x:c r="C11596" s="1"/>
      <x:c r="D11596" s="1"/>
      <x:c r="E11596" s="1"/>
      <x:c r="F11596" s="1"/>
      <x:c r="G11596" s="1"/>
      <x:c r="H11596" s="1"/>
      <x:c r="I11596" s="53">
        <x:f t="shared" si="2162"/>
        <x:v>17</x:v>
      </x:c>
      <x:c r="J11596" s="53">
        <x:f t="shared" si="2163"/>
        <x:v>15</x:v>
      </x:c>
      <x:c r="K11596" s="53">
        <x:f t="shared" si="2164"/>
        <x:v>18</x:v>
      </x:c>
      <x:c r="L11596" s="53">
        <x:f t="shared" si="2165"/>
        <x:v>50</x:v>
      </x:c>
      <x:c r="M11596" s="54">
        <x:f t="shared" si="2166"/>
        <x:v>9398.0414002145808</x:v>
      </x:c>
      <x:c r="N11596" s="54">
        <x:f t="shared" si="2167"/>
        <x:v>6.026417639037903</x:v>
      </x:c>
      <x:c r="O11596" s="55">
        <x:f t="shared" si="2168"/>
        <x:v>229610</x:v>
      </x:c>
      <x:c r="P11596" s="55">
        <x:f t="shared" si="2169"/>
        <x:v>37400</x:v>
      </x:c>
      <x:c r="Q11596" s="55">
        <x:f t="shared" si="2170"/>
        <x:v>175660.44097594757</x:v>
      </x:c>
      <x:c r="R11596" s="55">
        <x:f t="shared" si="2171"/>
        <x:v>-3450.4409759475675</x:v>
      </x:c>
      <x:c r="S11596" s="1" t="str">
        <x:f t="shared" si="2172"/>
        <x:v>NO</x:v>
      </x:c>
      <x:c r="T11596" s="1">
        <x:f t="shared" si="2173"/>
        <x:v>-9.9999999999999997E+98</x:v>
      </x:c>
    </x:row>
    <x:row r="11597">
      <x:c r="A11597" s="1"/>
      <x:c r="B11597" s="1"/>
      <x:c r="C11597" s="1"/>
      <x:c r="D11597" s="1"/>
      <x:c r="E11597" s="1"/>
      <x:c r="F11597" s="1"/>
      <x:c r="G11597" s="1"/>
      <x:c r="H11597" s="1"/>
      <x:c r="I11597" s="53">
        <x:f t="shared" si="2162"/>
        <x:v>17</x:v>
      </x:c>
      <x:c r="J11597" s="53">
        <x:f t="shared" si="2163"/>
        <x:v>15</x:v>
      </x:c>
      <x:c r="K11597" s="53">
        <x:f t="shared" si="2164"/>
        <x:v>19</x:v>
      </x:c>
      <x:c r="L11597" s="53">
        <x:f t="shared" si="2165"/>
        <x:v>51</x:v>
      </x:c>
      <x:c r="M11597" s="54">
        <x:f t="shared" si="2166"/>
        <x:v>9467.6829288506033</x:v>
      </x:c>
      <x:c r="N11597" s="54">
        <x:f t="shared" si="2167"/>
        <x:v>6.0747798117018075</x:v>
      </x:c>
      <x:c r="O11597" s="55">
        <x:f t="shared" si="2168"/>
        <x:v>232310</x:v>
      </x:c>
      <x:c r="P11597" s="55">
        <x:f t="shared" si="2169"/>
        <x:v>38280</x:v>
      </x:c>
      <x:c r="Q11597" s="55">
        <x:f t="shared" si="2170"/>
        <x:v>176869.49529254518</x:v>
      </x:c>
      <x:c r="R11597" s="55">
        <x:f t="shared" si="2171"/>
        <x:v>-2839.4952925451798</x:v>
      </x:c>
      <x:c r="S11597" s="1" t="str">
        <x:f t="shared" si="2172"/>
        <x:v>NO</x:v>
      </x:c>
      <x:c r="T11597" s="1">
        <x:f t="shared" si="2173"/>
        <x:v>-9.9999999999999997E+98</x:v>
      </x:c>
    </x:row>
    <x:row r="11598">
      <x:c r="A11598" s="1"/>
      <x:c r="B11598" s="1"/>
      <x:c r="C11598" s="1"/>
      <x:c r="D11598" s="1"/>
      <x:c r="E11598" s="1"/>
      <x:c r="F11598" s="1"/>
      <x:c r="G11598" s="1"/>
      <x:c r="H11598" s="1"/>
      <x:c r="I11598" s="53">
        <x:f t="shared" si="2162"/>
        <x:v>17</x:v>
      </x:c>
      <x:c r="J11598" s="53">
        <x:f t="shared" si="2163"/>
        <x:v>15</x:v>
      </x:c>
      <x:c r="K11598" s="53">
        <x:f t="shared" si="2164"/>
        <x:v>20</x:v>
      </x:c>
      <x:c r="L11598" s="53">
        <x:f t="shared" si="2165"/>
        <x:v>52</x:v>
      </x:c>
      <x:c r="M11598" s="54">
        <x:f t="shared" si="2166"/>
        <x:v>9538.9072195010813</x:v>
      </x:c>
      <x:c r="N11598" s="54">
        <x:f t="shared" si="2167"/>
        <x:v>6.1242411246535289</x:v>
      </x:c>
      <x:c r="O11598" s="55">
        <x:f t="shared" si="2168"/>
        <x:v>235010</x:v>
      </x:c>
      <x:c r="P11598" s="55">
        <x:f t="shared" si="2169"/>
        <x:v>39160</x:v>
      </x:c>
      <x:c r="Q11598" s="55">
        <x:f t="shared" si="2170"/>
        <x:v>178106.02811633822</x:v>
      </x:c>
      <x:c r="R11598" s="55">
        <x:f t="shared" si="2171"/>
        <x:v>-2256.0281163382169</x:v>
      </x:c>
      <x:c r="S11598" s="1" t="str">
        <x:f t="shared" si="2172"/>
        <x:v>NO</x:v>
      </x:c>
      <x:c r="T11598" s="1">
        <x:f t="shared" si="2173"/>
        <x:v>-9.9999999999999997E+98</x:v>
      </x:c>
    </x:row>
    <x:row r="11599">
      <x:c r="A11599" s="1"/>
      <x:c r="B11599" s="1"/>
      <x:c r="C11599" s="1"/>
      <x:c r="D11599" s="1"/>
      <x:c r="E11599" s="1"/>
      <x:c r="F11599" s="1"/>
      <x:c r="G11599" s="1"/>
      <x:c r="H11599" s="1"/>
      <x:c r="I11599" s="53">
        <x:f t="shared" si="2162"/>
        <x:v>17</x:v>
      </x:c>
      <x:c r="J11599" s="53">
        <x:f t="shared" si="2163"/>
        <x:v>15</x:v>
      </x:c>
      <x:c r="K11599" s="53">
        <x:f t="shared" si="2164"/>
        <x:v>21</x:v>
      </x:c>
      <x:c r="L11599" s="53">
        <x:f t="shared" si="2165"/>
        <x:v>53</x:v>
      </x:c>
      <x:c r="M11599" s="54">
        <x:f t="shared" si="2166"/>
        <x:v>9611.7429597275241</x:v>
      </x:c>
      <x:c r="N11599" s="54">
        <x:f t="shared" si="2167"/>
        <x:v>6.1748214998107809</x:v>
      </x:c>
      <x:c r="O11599" s="55">
        <x:f t="shared" si="2168"/>
        <x:v>237710</x:v>
      </x:c>
      <x:c r="P11599" s="55">
        <x:f t="shared" si="2169"/>
        <x:v>40040</x:v>
      </x:c>
      <x:c r="Q11599" s="55">
        <x:f t="shared" si="2170"/>
        <x:v>179370.5374952695</x:v>
      </x:c>
      <x:c r="R11599" s="55">
        <x:f t="shared" si="2171"/>
        <x:v>-1700.5374952694983</x:v>
      </x:c>
      <x:c r="S11599" s="1" t="str">
        <x:f t="shared" si="2172"/>
        <x:v>NO</x:v>
      </x:c>
      <x:c r="T11599" s="1">
        <x:f t="shared" si="2173"/>
        <x:v>-9.9999999999999997E+98</x:v>
      </x:c>
    </x:row>
    <x:row r="11600">
      <x:c r="A11600" s="1"/>
      <x:c r="B11600" s="1"/>
      <x:c r="C11600" s="1"/>
      <x:c r="D11600" s="1"/>
      <x:c r="E11600" s="1"/>
      <x:c r="F11600" s="1"/>
      <x:c r="G11600" s="1"/>
      <x:c r="H11600" s="1"/>
      <x:c r="I11600" s="53">
        <x:f t="shared" si="2162"/>
        <x:v>17</x:v>
      </x:c>
      <x:c r="J11600" s="53">
        <x:f t="shared" si="2163"/>
        <x:v>15</x:v>
      </x:c>
      <x:c r="K11600" s="53">
        <x:f t="shared" si="2164"/>
        <x:v>22</x:v>
      </x:c>
      <x:c r="L11600" s="53">
        <x:f t="shared" si="2165"/>
        <x:v>54</x:v>
      </x:c>
      <x:c r="M11600" s="54">
        <x:f t="shared" si="2166"/>
        <x:v>9686.2193069739205</x:v>
      </x:c>
      <x:c r="N11600" s="54">
        <x:f t="shared" si="2167"/>
        <x:v>6.2265411853985562</x:v>
      </x:c>
      <x:c r="O11600" s="55">
        <x:f t="shared" si="2168"/>
        <x:v>240410</x:v>
      </x:c>
      <x:c r="P11600" s="55">
        <x:f t="shared" si="2169"/>
        <x:v>40920</x:v>
      </x:c>
      <x:c r="Q11600" s="55">
        <x:f t="shared" si="2170"/>
        <x:v>180663.5296349639</x:v>
      </x:c>
      <x:c r="R11600" s="55">
        <x:f t="shared" si="2171"/>
        <x:v>-1173.5296349638957</x:v>
      </x:c>
      <x:c r="S11600" s="1" t="str">
        <x:f t="shared" si="2172"/>
        <x:v>NO</x:v>
      </x:c>
      <x:c r="T11600" s="1">
        <x:f t="shared" si="2173"/>
        <x:v>-9.9999999999999997E+98</x:v>
      </x:c>
    </x:row>
    <x:row r="11601">
      <x:c r="A11601" s="1"/>
      <x:c r="B11601" s="1"/>
      <x:c r="C11601" s="1"/>
      <x:c r="D11601" s="1"/>
      <x:c r="E11601" s="1"/>
      <x:c r="F11601" s="1"/>
      <x:c r="G11601" s="1"/>
      <x:c r="H11601" s="1"/>
      <x:c r="I11601" s="53">
        <x:f t="shared" si="2162"/>
        <x:v>17</x:v>
      </x:c>
      <x:c r="J11601" s="53">
        <x:f t="shared" si="2163"/>
        <x:v>15</x:v>
      </x:c>
      <x:c r="K11601" s="53">
        <x:f t="shared" si="2164"/>
        <x:v>23</x:v>
      </x:c>
      <x:c r="L11601" s="53">
        <x:f t="shared" si="2165"/>
        <x:v>55</x:v>
      </x:c>
      <x:c r="M11601" s="54">
        <x:f t="shared" si="2166"/>
        <x:v>9762.3658958313572</x:v>
      </x:c>
      <x:c r="N11601" s="54">
        <x:f t="shared" si="2167"/>
        <x:v>6.2794207609939985</x:v>
      </x:c>
      <x:c r="O11601" s="55">
        <x:f t="shared" si="2168"/>
        <x:v>243110</x:v>
      </x:c>
      <x:c r="P11601" s="55">
        <x:f t="shared" si="2169"/>
        <x:v>41800</x:v>
      </x:c>
      <x:c r="Q11601" s="55">
        <x:f t="shared" si="2170"/>
        <x:v>181985.51902484996</x:v>
      </x:c>
      <x:c r="R11601" s="55">
        <x:f t="shared" si="2171"/>
        <x:v>-675.51902484995662</x:v>
      </x:c>
      <x:c r="S11601" s="1" t="str">
        <x:f t="shared" si="2172"/>
        <x:v>NO</x:v>
      </x:c>
      <x:c r="T11601" s="1">
        <x:f t="shared" si="2173"/>
        <x:v>-9.9999999999999997E+98</x:v>
      </x:c>
    </x:row>
    <x:row r="11602">
      <x:c r="A11602" s="1"/>
      <x:c r="B11602" s="1"/>
      <x:c r="C11602" s="1"/>
      <x:c r="D11602" s="1"/>
      <x:c r="E11602" s="1"/>
      <x:c r="F11602" s="1"/>
      <x:c r="G11602" s="1"/>
      <x:c r="H11602" s="1"/>
      <x:c r="I11602" s="53">
        <x:f t="shared" si="2162"/>
        <x:v>17</x:v>
      </x:c>
      <x:c r="J11602" s="53">
        <x:f t="shared" si="2163"/>
        <x:v>15</x:v>
      </x:c>
      <x:c r="K11602" s="53">
        <x:f t="shared" si="2164"/>
        <x:v>24</x:v>
      </x:c>
      <x:c r="L11602" s="53">
        <x:f t="shared" si="2165"/>
        <x:v>56</x:v>
      </x:c>
      <x:c r="M11602" s="54">
        <x:f t="shared" si="2166"/>
        <x:v>9840.2128454108533</x:v>
      </x:c>
      <x:c r="N11602" s="54">
        <x:f t="shared" si="2167"/>
        <x:v>6.3334811426464261</x:v>
      </x:c>
      <x:c r="O11602" s="55">
        <x:f t="shared" si="2168"/>
        <x:v>245810</x:v>
      </x:c>
      <x:c r="P11602" s="55">
        <x:f t="shared" si="2169"/>
        <x:v>42680</x:v>
      </x:c>
      <x:c r="Q11602" s="55">
        <x:f t="shared" si="2170"/>
        <x:v>183337.02856616065</x:v>
      </x:c>
      <x:c r="R11602" s="55">
        <x:f t="shared" si="2171"/>
        <x:v>-207.02856616064673</x:v>
      </x:c>
      <x:c r="S11602" s="1" t="str">
        <x:f t="shared" si="2172"/>
        <x:v>NO</x:v>
      </x:c>
      <x:c r="T11602" s="1">
        <x:f t="shared" si="2173"/>
        <x:v>-9.9999999999999997E+98</x:v>
      </x:c>
    </x:row>
    <x:row r="11603">
      <x:c r="A11603" s="1"/>
      <x:c r="B11603" s="1"/>
      <x:c r="C11603" s="1"/>
      <x:c r="D11603" s="1"/>
      <x:c r="E11603" s="1"/>
      <x:c r="F11603" s="1"/>
      <x:c r="G11603" s="1"/>
      <x:c r="H11603" s="1"/>
      <x:c r="I11603" s="53">
        <x:f t="shared" si="2162"/>
        <x:v>17</x:v>
      </x:c>
      <x:c r="J11603" s="53">
        <x:f t="shared" si="2163"/>
        <x:v>15</x:v>
      </x:c>
      <x:c r="K11603" s="53">
        <x:f t="shared" si="2164"/>
        <x:v>25</x:v>
      </x:c>
      <x:c r="L11603" s="53">
        <x:f t="shared" si="2165"/>
        <x:v>57</x:v>
      </x:c>
      <x:c r="M11603" s="54">
        <x:f t="shared" si="2166"/>
        <x:v>9919.7907668259504</x:v>
      </x:c>
      <x:c r="N11603" s="54">
        <x:f t="shared" si="2167"/>
        <x:v>6.3887435880735763</x:v>
      </x:c>
      <x:c r="O11603" s="55">
        <x:f t="shared" si="2168"/>
        <x:v>248510</x:v>
      </x:c>
      <x:c r="P11603" s="55">
        <x:f t="shared" si="2169"/>
        <x:v>43560</x:v>
      </x:c>
      <x:c r="Q11603" s="55">
        <x:f t="shared" si="2170"/>
        <x:v>184718.5897018394</x:v>
      </x:c>
      <x:c r="R11603" s="55">
        <x:f t="shared" si="2171"/>
        <x:v>231.41029816059745</x:v>
      </x:c>
      <x:c r="S11603" s="1" t="str">
        <x:f t="shared" si="2172"/>
        <x:v>NO</x:v>
      </x:c>
      <x:c r="T11603" s="1">
        <x:f t="shared" si="2173"/>
        <x:v>-9.9999999999999997E+98</x:v>
      </x:c>
    </x:row>
    <x:row r="11604">
      <x:c r="A11604" s="1"/>
      <x:c r="B11604" s="1"/>
      <x:c r="C11604" s="1"/>
      <x:c r="D11604" s="1"/>
      <x:c r="E11604" s="1"/>
      <x:c r="F11604" s="1"/>
      <x:c r="G11604" s="1"/>
      <x:c r="H11604" s="1"/>
      <x:c r="I11604" s="53">
        <x:f t="shared" si="2162"/>
        <x:v>17</x:v>
      </x:c>
      <x:c r="J11604" s="53">
        <x:f t="shared" si="2163"/>
        <x:v>15</x:v>
      </x:c>
      <x:c r="K11604" s="53">
        <x:f t="shared" si="2164"/>
        <x:v>26</x:v>
      </x:c>
      <x:c r="L11604" s="53">
        <x:f t="shared" si="2165"/>
        <x:v>58</x:v>
      </x:c>
      <x:c r="M11604" s="54">
        <x:f t="shared" si="2166"/>
        <x:v>10001.130770786669</x:v>
      </x:c>
      <x:c r="N11604" s="54">
        <x:f t="shared" si="2167"/>
        <x:v>6.4452297019351867</x:v>
      </x:c>
      <x:c r="O11604" s="55">
        <x:f t="shared" si="2168"/>
        <x:v>251210</x:v>
      </x:c>
      <x:c r="P11604" s="55">
        <x:f t="shared" si="2169"/>
        <x:v>44440</x:v>
      </x:c>
      <x:c r="Q11604" s="55">
        <x:f t="shared" si="2170"/>
        <x:v>186130.74254837967</x:v>
      </x:c>
      <x:c r="R11604" s="55">
        <x:f t="shared" si="2171"/>
        <x:v>639.25745162033127</x:v>
      </x:c>
      <x:c r="S11604" s="1" t="str">
        <x:f t="shared" si="2172"/>
        <x:v>NO</x:v>
      </x:c>
      <x:c r="T11604" s="1">
        <x:f t="shared" si="2173"/>
        <x:v>-9.9999999999999997E+98</x:v>
      </x:c>
    </x:row>
    <x:row r="11605">
      <x:c r="A11605" s="1"/>
      <x:c r="B11605" s="1"/>
      <x:c r="C11605" s="1"/>
      <x:c r="D11605" s="1"/>
      <x:c r="E11605" s="1"/>
      <x:c r="F11605" s="1"/>
      <x:c r="G11605" s="1"/>
      <x:c r="H11605" s="1"/>
      <x:c r="I11605" s="53">
        <x:f t="shared" si="2162"/>
        <x:v>17</x:v>
      </x:c>
      <x:c r="J11605" s="53">
        <x:f t="shared" si="2163"/>
        <x:v>15</x:v>
      </x:c>
      <x:c r="K11605" s="53">
        <x:f t="shared" si="2164"/>
        <x:v>27</x:v>
      </x:c>
      <x:c r="L11605" s="53">
        <x:f t="shared" si="2165"/>
        <x:v>59</x:v>
      </x:c>
      <x:c r="M11605" s="54">
        <x:f t="shared" si="2166"/>
        <x:v>10084.264475306425</x:v>
      </x:c>
      <x:c r="N11605" s="54">
        <x:f t="shared" si="2167"/>
        <x:v>6.5029614411850174</x:v>
      </x:c>
      <x:c r="O11605" s="55">
        <x:f t="shared" si="2168"/>
        <x:v>253910</x:v>
      </x:c>
      <x:c r="P11605" s="55">
        <x:f t="shared" si="2169"/>
        <x:v>45320</x:v>
      </x:c>
      <x:c r="Q11605" s="55">
        <x:f t="shared" si="2170"/>
        <x:v>187574.03602962542</x:v>
      </x:c>
      <x:c r="R11605" s="55">
        <x:f t="shared" si="2171"/>
        <x:v>1015.9639703745779</x:v>
      </x:c>
      <x:c r="S11605" s="1" t="str">
        <x:f t="shared" si="2172"/>
        <x:v>NO</x:v>
      </x:c>
      <x:c r="T11605" s="1">
        <x:f t="shared" si="2173"/>
        <x:v>-9.9999999999999997E+98</x:v>
      </x:c>
    </x:row>
    <x:row r="11606">
      <x:c r="A11606" s="1"/>
      <x:c r="B11606" s="1"/>
      <x:c r="C11606" s="1"/>
      <x:c r="D11606" s="1"/>
      <x:c r="E11606" s="1"/>
      <x:c r="F11606" s="1"/>
      <x:c r="G11606" s="1"/>
      <x:c r="H11606" s="1"/>
      <x:c r="I11606" s="53">
        <x:f t="shared" si="2162"/>
        <x:v>17</x:v>
      </x:c>
      <x:c r="J11606" s="53">
        <x:f t="shared" si="2163"/>
        <x:v>15</x:v>
      </x:c>
      <x:c r="K11606" s="53">
        <x:f t="shared" si="2164"/>
        <x:v>28</x:v>
      </x:c>
      <x:c r="L11606" s="53">
        <x:f t="shared" si="2165"/>
        <x:v>60</x:v>
      </x:c>
      <x:c r="M11606" s="54">
        <x:f t="shared" si="2166"/>
        <x:v>10169.224013523579</x:v>
      </x:c>
      <x:c r="N11606" s="54">
        <x:f t="shared" si="2167"/>
        <x:v>6.5619611205024855</x:v>
      </x:c>
      <x:c r="O11606" s="55">
        <x:f t="shared" si="2168"/>
        <x:v>256610</x:v>
      </x:c>
      <x:c r="P11606" s="55">
        <x:f t="shared" si="2169"/>
        <x:v>46200</x:v>
      </x:c>
      <x:c r="Q11606" s="55">
        <x:f t="shared" si="2170"/>
        <x:v>189049.02801256214</x:v>
      </x:c>
      <x:c r="R11606" s="55">
        <x:f t="shared" si="2171"/>
        <x:v>1360.9719874378643</x:v>
      </x:c>
      <x:c r="S11606" s="1" t="str">
        <x:f t="shared" si="2172"/>
        <x:v>NO</x:v>
      </x:c>
      <x:c r="T11606" s="1">
        <x:f t="shared" si="2173"/>
        <x:v>-9.9999999999999997E+98</x:v>
      </x:c>
    </x:row>
    <x:row r="11607">
      <x:c r="A11607" s="1"/>
      <x:c r="B11607" s="1"/>
      <x:c r="C11607" s="1"/>
      <x:c r="D11607" s="1"/>
      <x:c r="E11607" s="1"/>
      <x:c r="F11607" s="1"/>
      <x:c r="G11607" s="1"/>
      <x:c r="H11607" s="1"/>
      <x:c r="I11607" s="53">
        <x:f t="shared" si="2162"/>
        <x:v>17</x:v>
      </x:c>
      <x:c r="J11607" s="53">
        <x:f t="shared" si="2163"/>
        <x:v>15</x:v>
      </x:c>
      <x:c r="K11607" s="53">
        <x:f t="shared" si="2164"/>
        <x:v>29</x:v>
      </x:c>
      <x:c r="L11607" s="53">
        <x:f t="shared" si="2165"/>
        <x:v>61</x:v>
      </x:c>
      <x:c r="M11607" s="54">
        <x:f t="shared" si="2166"/>
        <x:v>10256.042041639232</x:v>
      </x:c>
      <x:c r="N11607" s="54">
        <x:f t="shared" si="2167"/>
        <x:v>6.622251417805022</x:v>
      </x:c>
      <x:c r="O11607" s="55">
        <x:f t="shared" si="2168"/>
        <x:v>259310</x:v>
      </x:c>
      <x:c r="P11607" s="55">
        <x:f t="shared" si="2169"/>
        <x:v>47080</x:v>
      </x:c>
      <x:c r="Q11607" s="55">
        <x:f t="shared" si="2170"/>
        <x:v>190556.28544512554</x:v>
      </x:c>
      <x:c r="R11607" s="55">
        <x:f t="shared" si="2171"/>
        <x:v>1673.7145548744593</x:v>
      </x:c>
      <x:c r="S11607" s="1" t="str">
        <x:f t="shared" si="2172"/>
        <x:v>NO</x:v>
      </x:c>
      <x:c r="T11607" s="1">
        <x:f t="shared" si="2173"/>
        <x:v>-9.9999999999999997E+98</x:v>
      </x:c>
    </x:row>
    <x:row r="11608">
      <x:c r="A11608" s="1"/>
      <x:c r="B11608" s="1"/>
      <x:c r="C11608" s="1"/>
      <x:c r="D11608" s="1"/>
      <x:c r="E11608" s="1"/>
      <x:c r="F11608" s="1"/>
      <x:c r="G11608" s="1"/>
      <x:c r="H11608" s="1"/>
      <x:c r="I11608" s="53">
        <x:f t="shared" si="2162"/>
        <x:v>17</x:v>
      </x:c>
      <x:c r="J11608" s="53">
        <x:f t="shared" si="2163"/>
        <x:v>15</x:v>
      </x:c>
      <x:c r="K11608" s="53">
        <x:f t="shared" si="2164"/>
        <x:v>30</x:v>
      </x:c>
      <x:c r="L11608" s="53">
        <x:f t="shared" si="2165"/>
        <x:v>62</x:v>
      </x:c>
      <x:c r="M11608" s="54">
        <x:f t="shared" si="2166"/>
        <x:v>10344.751746973003</x:v>
      </x:c>
      <x:c r="N11608" s="54">
        <x:f t="shared" si="2167"/>
        <x:v>6.6838553798423632</x:v>
      </x:c>
      <x:c r="O11608" s="55">
        <x:f t="shared" si="2168"/>
        <x:v>262010</x:v>
      </x:c>
      <x:c r="P11608" s="55">
        <x:f t="shared" si="2169"/>
        <x:v>47960</x:v>
      </x:c>
      <x:c r="Q11608" s="55">
        <x:f t="shared" si="2170"/>
        <x:v>192096.38449605906</x:v>
      </x:c>
      <x:c r="R11608" s="55">
        <x:f t="shared" si="2171"/>
        <x:v>1953.615503940935</x:v>
      </x:c>
      <x:c r="S11608" s="1" t="str">
        <x:f t="shared" si="2172"/>
        <x:v>NO</x:v>
      </x:c>
      <x:c r="T11608" s="1">
        <x:f t="shared" si="2173"/>
        <x:v>-9.9999999999999997E+98</x:v>
      </x:c>
    </x:row>
    <x:row r="11609">
      <x:c r="A11609" s="1"/>
      <x:c r="B11609" s="1"/>
      <x:c r="C11609" s="1"/>
      <x:c r="D11609" s="1"/>
      <x:c r="E11609" s="1"/>
      <x:c r="F11609" s="1"/>
      <x:c r="G11609" s="1"/>
      <x:c r="H11609" s="1"/>
      <x:c r="I11609" s="53">
        <x:f t="shared" si="2162"/>
        <x:v>17</x:v>
      </x:c>
      <x:c r="J11609" s="53">
        <x:f t="shared" si="2163"/>
        <x:v>16</x:v>
      </x:c>
      <x:c r="K11609" s="53">
        <x:f t="shared" si="2164"/>
        <x:v>0</x:v>
      </x:c>
      <x:c r="L11609" s="53">
        <x:f t="shared" si="2165"/>
        <x:v>33</x:v>
      </x:c>
      <x:c r="M11609" s="54">
        <x:f t="shared" si="2166"/>
        <x:v>8445.9022339562744</x:v>
      </x:c>
      <x:c r="N11609" s="54">
        <x:f t="shared" si="2167"/>
        <x:v>5.3652098846918568</x:v>
      </x:c>
      <x:c r="O11609" s="55">
        <x:f t="shared" si="2168"/>
        <x:v>183104</x:v>
      </x:c>
      <x:c r="P11609" s="55">
        <x:f t="shared" si="2169"/>
        <x:v>22000</x:v>
      </x:c>
      <x:c r="Q11609" s="55">
        <x:f t="shared" si="2170"/>
        <x:v>159130.24711729641</x:v>
      </x:c>
      <x:c r="R11609" s="55">
        <x:f t="shared" si="2171"/>
        <x:v>-18026.247117296414</x:v>
      </x:c>
      <x:c r="S11609" s="1" t="str">
        <x:f t="shared" si="2172"/>
        <x:v>NO</x:v>
      </x:c>
      <x:c r="T11609" s="1">
        <x:f t="shared" si="2173"/>
        <x:v>-9.9999999999999997E+98</x:v>
      </x:c>
    </x:row>
    <x:row r="11610">
      <x:c r="A11610" s="1"/>
      <x:c r="B11610" s="1"/>
      <x:c r="C11610" s="1"/>
      <x:c r="D11610" s="1"/>
      <x:c r="E11610" s="1"/>
      <x:c r="F11610" s="1"/>
      <x:c r="G11610" s="1"/>
      <x:c r="H11610" s="1"/>
      <x:c r="I11610" s="53">
        <x:f t="shared" si="2162"/>
        <x:v>17</x:v>
      </x:c>
      <x:c r="J11610" s="53">
        <x:f t="shared" si="2163"/>
        <x:v>16</x:v>
      </x:c>
      <x:c r="K11610" s="53">
        <x:f t="shared" si="2164"/>
        <x:v>1</x:v>
      </x:c>
      <x:c r="L11610" s="53">
        <x:f t="shared" si="2165"/>
        <x:v>34</x:v>
      </x:c>
      <x:c r="M11610" s="54">
        <x:f t="shared" si="2166"/>
        <x:v>8491.4647339562744</x:v>
      </x:c>
      <x:c r="N11610" s="54">
        <x:f t="shared" si="2167"/>
        <x:v>5.3968505096918573</x:v>
      </x:c>
      <x:c r="O11610" s="55">
        <x:f t="shared" si="2168"/>
        <x:v>185804</x:v>
      </x:c>
      <x:c r="P11610" s="55">
        <x:f t="shared" si="2169"/>
        <x:v>22880</x:v>
      </x:c>
      <x:c r="Q11610" s="55">
        <x:f t="shared" si="2170"/>
        <x:v>159921.26274229641</x:v>
      </x:c>
      <x:c r="R11610" s="55">
        <x:f t="shared" si="2171"/>
        <x:v>-16997.262742296414</x:v>
      </x:c>
      <x:c r="S11610" s="1" t="str">
        <x:f t="shared" si="2172"/>
        <x:v>NO</x:v>
      </x:c>
      <x:c r="T11610" s="1">
        <x:f t="shared" si="2173"/>
        <x:v>-9.9999999999999997E+98</x:v>
      </x:c>
    </x:row>
    <x:row r="11611">
      <x:c r="A11611" s="1"/>
      <x:c r="B11611" s="1"/>
      <x:c r="C11611" s="1"/>
      <x:c r="D11611" s="1"/>
      <x:c r="E11611" s="1"/>
      <x:c r="F11611" s="1"/>
      <x:c r="G11611" s="1"/>
      <x:c r="H11611" s="1"/>
      <x:c r="I11611" s="53">
        <x:f t="shared" si="2162"/>
        <x:v>17</x:v>
      </x:c>
      <x:c r="J11611" s="53">
        <x:f t="shared" si="2163"/>
        <x:v>16</x:v>
      </x:c>
      <x:c r="K11611" s="53">
        <x:f t="shared" si="2164"/>
        <x:v>2</x:v>
      </x:c>
      <x:c r="L11611" s="53">
        <x:f t="shared" si="2165"/>
        <x:v>35</x:v>
      </x:c>
      <x:c r="M11611" s="54">
        <x:f t="shared" si="2166"/>
        <x:v>8538.1662964562747</x:v>
      </x:c>
      <x:c r="N11611" s="54">
        <x:f t="shared" si="2167"/>
        <x:v>5.4292821503168573</x:v>
      </x:c>
      <x:c r="O11611" s="55">
        <x:f t="shared" si="2168"/>
        <x:v>188504</x:v>
      </x:c>
      <x:c r="P11611" s="55">
        <x:f t="shared" si="2169"/>
        <x:v>23760</x:v>
      </x:c>
      <x:c r="Q11611" s="55">
        <x:f t="shared" si="2170"/>
        <x:v>160732.05375792144</x:v>
      </x:c>
      <x:c r="R11611" s="55">
        <x:f t="shared" si="2171"/>
        <x:v>-15988.053757921443</x:v>
      </x:c>
      <x:c r="S11611" s="1" t="str">
        <x:f t="shared" si="2172"/>
        <x:v>NO</x:v>
      </x:c>
      <x:c r="T11611" s="1">
        <x:f t="shared" si="2173"/>
        <x:v>-9.9999999999999997E+98</x:v>
      </x:c>
    </x:row>
    <x:row r="11612">
      <x:c r="A11612" s="1"/>
      <x:c r="B11612" s="1"/>
      <x:c r="C11612" s="1"/>
      <x:c r="D11612" s="1"/>
      <x:c r="E11612" s="1"/>
      <x:c r="F11612" s="1"/>
      <x:c r="G11612" s="1"/>
      <x:c r="H11612" s="1"/>
      <x:c r="I11612" s="53">
        <x:f t="shared" si="2162"/>
        <x:v>17</x:v>
      </x:c>
      <x:c r="J11612" s="53">
        <x:f t="shared" si="2163"/>
        <x:v>16</x:v>
      </x:c>
      <x:c r="K11612" s="53">
        <x:f t="shared" si="2164"/>
        <x:v>3</x:v>
      </x:c>
      <x:c r="L11612" s="53">
        <x:f t="shared" si="2165"/>
        <x:v>36</x:v>
      </x:c>
      <x:c r="M11612" s="54">
        <x:f t="shared" si="2166"/>
        <x:v>8586.0282788781496</x:v>
      </x:c>
      <x:c r="N11612" s="54">
        <x:f t="shared" si="2167"/>
        <x:v>5.4625196381098258</x:v>
      </x:c>
      <x:c r="O11612" s="55">
        <x:f t="shared" si="2168"/>
        <x:v>191204</x:v>
      </x:c>
      <x:c r="P11612" s="55">
        <x:f t="shared" si="2169"/>
        <x:v>24640</x:v>
      </x:c>
      <x:c r="Q11612" s="55">
        <x:f t="shared" si="2170"/>
        <x:v>161562.99095274566</x:v>
      </x:c>
      <x:c r="R11612" s="55">
        <x:f t="shared" si="2171"/>
        <x:v>-14998.990952745662</x:v>
      </x:c>
      <x:c r="S11612" s="1" t="str">
        <x:f t="shared" si="2172"/>
        <x:v>NO</x:v>
      </x:c>
      <x:c r="T11612" s="1">
        <x:f t="shared" si="2173"/>
        <x:v>-9.9999999999999997E+98</x:v>
      </x:c>
    </x:row>
    <x:row r="11613">
      <x:c r="A11613" s="1"/>
      <x:c r="B11613" s="1"/>
      <x:c r="C11613" s="1"/>
      <x:c r="D11613" s="1"/>
      <x:c r="E11613" s="1"/>
      <x:c r="F11613" s="1"/>
      <x:c r="G11613" s="1"/>
      <x:c r="H11613" s="1"/>
      <x:c r="I11613" s="53">
        <x:f t="shared" si="2162"/>
        <x:v>17</x:v>
      </x:c>
      <x:c r="J11613" s="53">
        <x:f t="shared" si="2163"/>
        <x:v>16</x:v>
      </x:c>
      <x:c r="K11613" s="53">
        <x:f t="shared" si="2164"/>
        <x:v>4</x:v>
      </x:c>
      <x:c r="L11613" s="53">
        <x:f t="shared" si="2165"/>
        <x:v>37</x:v>
      </x:c>
      <x:c r="M11613" s="54">
        <x:f t="shared" si="2166"/>
        <x:v>8635.0723946008056</x:v>
      </x:c>
      <x:c r="N11613" s="54">
        <x:f t="shared" si="2167"/>
        <x:v>5.4965780518061154</x:v>
      </x:c>
      <x:c r="O11613" s="55">
        <x:f t="shared" si="2168"/>
        <x:v>193904</x:v>
      </x:c>
      <x:c r="P11613" s="55">
        <x:f t="shared" si="2169"/>
        <x:v>25520</x:v>
      </x:c>
      <x:c r="Q11613" s="55">
        <x:f t="shared" si="2170"/>
        <x:v>162414.45129515286</x:v>
      </x:c>
      <x:c r="R11613" s="55">
        <x:f t="shared" si="2171"/>
        <x:v>-14030.45129515286</x:v>
      </x:c>
      <x:c r="S11613" s="1" t="str">
        <x:f t="shared" si="2172"/>
        <x:v>NO</x:v>
      </x:c>
      <x:c r="T11613" s="1">
        <x:f t="shared" si="2173"/>
        <x:v>-9.9999999999999997E+98</x:v>
      </x:c>
    </x:row>
    <x:row r="11614">
      <x:c r="A11614" s="1"/>
      <x:c r="B11614" s="1"/>
      <x:c r="C11614" s="1"/>
      <x:c r="D11614" s="1"/>
      <x:c r="E11614" s="1"/>
      <x:c r="F11614" s="1"/>
      <x:c r="G11614" s="1"/>
      <x:c r="H11614" s="1"/>
      <x:c r="I11614" s="53">
        <x:f t="shared" si="2162"/>
        <x:v>17</x:v>
      </x:c>
      <x:c r="J11614" s="53">
        <x:f t="shared" si="2163"/>
        <x:v>16</x:v>
      </x:c>
      <x:c r="K11614" s="53">
        <x:f t="shared" si="2164"/>
        <x:v>5</x:v>
      </x:c>
      <x:c r="L11614" s="53">
        <x:f t="shared" si="2165"/>
        <x:v>38</x:v>
      </x:c>
      <x:c r="M11614" s="54">
        <x:f t="shared" si="2166"/>
        <x:v>8685.320718522009</x:v>
      </x:c>
      <x:c r="N11614" s="54">
        <x:f t="shared" si="2167"/>
        <x:v>5.5314727211958399</x:v>
      </x:c>
      <x:c r="O11614" s="55">
        <x:f t="shared" si="2168"/>
        <x:v>196604</x:v>
      </x:c>
      <x:c r="P11614" s="55">
        <x:f t="shared" si="2169"/>
        <x:v>26400</x:v>
      </x:c>
      <x:c r="Q11614" s="55">
        <x:f t="shared" si="2170"/>
        <x:v>163286.81802989598</x:v>
      </x:c>
      <x:c r="R11614" s="55">
        <x:f t="shared" si="2171"/>
        <x:v>-13082.818029895978</x:v>
      </x:c>
      <x:c r="S11614" s="1" t="str">
        <x:f t="shared" si="2172"/>
        <x:v>NO</x:v>
      </x:c>
      <x:c r="T11614" s="1">
        <x:f t="shared" si="2173"/>
        <x:v>-9.9999999999999997E+98</x:v>
      </x:c>
    </x:row>
    <x:row r="11615">
      <x:c r="A11615" s="1"/>
      <x:c r="B11615" s="1"/>
      <x:c r="C11615" s="1"/>
      <x:c r="D11615" s="1"/>
      <x:c r="E11615" s="1"/>
      <x:c r="F11615" s="1"/>
      <x:c r="G11615" s="1"/>
      <x:c r="H11615" s="1"/>
      <x:c r="I11615" s="53">
        <x:f t="shared" si="2162"/>
        <x:v>17</x:v>
      </x:c>
      <x:c r="J11615" s="53">
        <x:f t="shared" si="2163"/>
        <x:v>16</x:v>
      </x:c>
      <x:c r="K11615" s="53">
        <x:f t="shared" si="2164"/>
        <x:v>6</x:v>
      </x:c>
      <x:c r="L11615" s="53">
        <x:f t="shared" si="2165"/>
        <x:v>39</x:v>
      </x:c>
      <x:c r="M11615" s="54">
        <x:f t="shared" si="2166"/>
        <x:v>8736.795692703643</x:v>
      </x:c>
      <x:c r="N11615" s="54">
        <x:f t="shared" si="2167"/>
        <x:v>5.5672192310441968</x:v>
      </x:c>
      <x:c r="O11615" s="55">
        <x:f t="shared" si="2168"/>
        <x:v>199304</x:v>
      </x:c>
      <x:c r="P11615" s="55">
        <x:f t="shared" si="2169"/>
        <x:v>27280</x:v>
      </x:c>
      <x:c r="Q11615" s="55">
        <x:f t="shared" si="2170"/>
        <x:v>164180.4807761049</x:v>
      </x:c>
      <x:c r="R11615" s="55">
        <x:f t="shared" si="2171"/>
        <x:v>-12156.480776104901</x:v>
      </x:c>
      <x:c r="S11615" s="1" t="str">
        <x:f t="shared" si="2172"/>
        <x:v>NO</x:v>
      </x:c>
      <x:c r="T11615" s="1">
        <x:f t="shared" si="2173"/>
        <x:v>-9.9999999999999997E+98</x:v>
      </x:c>
    </x:row>
    <x:row r="11616">
      <x:c r="A11616" s="1"/>
      <x:c r="B11616" s="1"/>
      <x:c r="C11616" s="1"/>
      <x:c r="D11616" s="1"/>
      <x:c r="E11616" s="1"/>
      <x:c r="F11616" s="1"/>
      <x:c r="G11616" s="1"/>
      <x:c r="H11616" s="1"/>
      <x:c r="I11616" s="53">
        <x:f t="shared" si="2162"/>
        <x:v>17</x:v>
      </x:c>
      <x:c r="J11616" s="53">
        <x:f t="shared" si="2163"/>
        <x:v>16</x:v>
      </x:c>
      <x:c r="K11616" s="53">
        <x:f t="shared" si="2164"/>
        <x:v>7</x:v>
      </x:c>
      <x:c r="L11616" s="53">
        <x:f t="shared" si="2165"/>
        <x:v>40</x:v>
      </x:c>
      <x:c r="M11616" s="54">
        <x:f t="shared" si="2166"/>
        <x:v>8789.5201321016029</x:v>
      </x:c>
      <x:c r="N11616" s="54">
        <x:f t="shared" si="2167"/>
        <x:v>5.6038334250705573</x:v>
      </x:c>
      <x:c r="O11616" s="55">
        <x:f t="shared" si="2168"/>
        <x:v>202004</x:v>
      </x:c>
      <x:c r="P11616" s="55">
        <x:f t="shared" si="2169"/>
        <x:v>28160</x:v>
      </x:c>
      <x:c r="Q11616" s="55">
        <x:f t="shared" si="2170"/>
        <x:v>165095.83562676393</x:v>
      </x:c>
      <x:c r="R11616" s="55">
        <x:f t="shared" si="2171"/>
        <x:v>-11251.835626763932</x:v>
      </x:c>
      <x:c r="S11616" s="1" t="str">
        <x:f t="shared" si="2172"/>
        <x:v>NO</x:v>
      </x:c>
      <x:c r="T11616" s="1">
        <x:f t="shared" si="2173"/>
        <x:v>-9.9999999999999997E+98</x:v>
      </x:c>
    </x:row>
    <x:row r="11617">
      <x:c r="A11617" s="1"/>
      <x:c r="B11617" s="1"/>
      <x:c r="C11617" s="1"/>
      <x:c r="D11617" s="1"/>
      <x:c r="E11617" s="1"/>
      <x:c r="F11617" s="1"/>
      <x:c r="G11617" s="1"/>
      <x:c r="H11617" s="1"/>
      <x:c r="I11617" s="53">
        <x:f t="shared" si="2162"/>
        <x:v>17</x:v>
      </x:c>
      <x:c r="J11617" s="53">
        <x:f t="shared" si="2163"/>
        <x:v>16</x:v>
      </x:c>
      <x:c r="K11617" s="53">
        <x:f t="shared" si="2164"/>
        <x:v>8</x:v>
      </x:c>
      <x:c r="L11617" s="53">
        <x:f t="shared" si="2165"/>
        <x:v>41</x:v>
      </x:c>
      <x:c r="M11617" s="54">
        <x:f t="shared" si="2166"/>
        <x:v>8843.5172303815834</x:v>
      </x:c>
      <x:c r="N11617" s="54">
        <x:f t="shared" si="2167"/>
        <x:v>5.6413314099872105</x:v>
      </x:c>
      <x:c r="O11617" s="55">
        <x:f t="shared" si="2168"/>
        <x:v>204704</x:v>
      </x:c>
      <x:c r="P11617" s="55">
        <x:f t="shared" si="2169"/>
        <x:v>29040</x:v>
      </x:c>
      <x:c r="Q11617" s="55">
        <x:f t="shared" si="2170"/>
        <x:v>166033.28524968025</x:v>
      </x:c>
      <x:c r="R11617" s="55">
        <x:f t="shared" si="2171"/>
        <x:v>-10369.285249680252</x:v>
      </x:c>
      <x:c r="S11617" s="1" t="str">
        <x:f t="shared" si="2172"/>
        <x:v>NO</x:v>
      </x:c>
      <x:c r="T11617" s="1">
        <x:f t="shared" si="2173"/>
        <x:v>-9.9999999999999997E+98</x:v>
      </x:c>
    </x:row>
    <x:row r="11618">
      <x:c r="A11618" s="1"/>
      <x:c r="B11618" s="1"/>
      <x:c r="C11618" s="1"/>
      <x:c r="D11618" s="1"/>
      <x:c r="E11618" s="1"/>
      <x:c r="F11618" s="1"/>
      <x:c r="G11618" s="1"/>
      <x:c r="H11618" s="1"/>
      <x:c r="I11618" s="53">
        <x:f t="shared" si="2162"/>
        <x:v>17</x:v>
      </x:c>
      <x:c r="J11618" s="53">
        <x:f t="shared" si="2163"/>
        <x:v>16</x:v>
      </x:c>
      <x:c r="K11618" s="53">
        <x:f t="shared" si="2164"/>
        <x:v>9</x:v>
      </x:c>
      <x:c r="L11618" s="53">
        <x:f t="shared" si="2165"/>
        <x:v>42</x:v>
      </x:c>
      <x:c r="M11618" s="54">
        <x:f t="shared" si="2166"/>
        <x:v>8898.8105658219774</x:v>
      </x:c>
      <x:c r="N11618" s="54">
        <x:f t="shared" si="2167"/>
        <x:v>5.679729559598595</x:v>
      </x:c>
      <x:c r="O11618" s="55">
        <x:f t="shared" si="2168"/>
        <x:v>207404</x:v>
      </x:c>
      <x:c r="P11618" s="55">
        <x:f t="shared" si="2169"/>
        <x:v>29920</x:v>
      </x:c>
      <x:c r="Q11618" s="55">
        <x:f t="shared" si="2170"/>
        <x:v>166993.23898996488</x:v>
      </x:c>
      <x:c r="R11618" s="55">
        <x:f t="shared" si="2171"/>
        <x:v>-9509.2389899648842</x:v>
      </x:c>
      <x:c r="S11618" s="1" t="str">
        <x:f t="shared" si="2172"/>
        <x:v>NO</x:v>
      </x:c>
      <x:c r="T11618" s="1">
        <x:f t="shared" si="2173"/>
        <x:v>-9.9999999999999997E+98</x:v>
      </x:c>
    </x:row>
    <x:row r="11619">
      <x:c r="A11619" s="1"/>
      <x:c r="B11619" s="1"/>
      <x:c r="C11619" s="1"/>
      <x:c r="D11619" s="1"/>
      <x:c r="E11619" s="1"/>
      <x:c r="F11619" s="1"/>
      <x:c r="G11619" s="1"/>
      <x:c r="H11619" s="1"/>
      <x:c r="I11619" s="53">
        <x:f t="shared" si="2162"/>
        <x:v>17</x:v>
      </x:c>
      <x:c r="J11619" s="53">
        <x:f t="shared" si="2163"/>
        <x:v>16</x:v>
      </x:c>
      <x:c r="K11619" s="53">
        <x:f t="shared" si="2164"/>
        <x:v>10</x:v>
      </x:c>
      <x:c r="L11619" s="53">
        <x:f t="shared" si="2165"/>
        <x:v>43</x:v>
      </x:c>
      <x:c r="M11619" s="54">
        <x:f t="shared" si="2166"/>
        <x:v>8955.4241073051908</x:v>
      </x:c>
      <x:c r="N11619" s="54">
        <x:f t="shared" si="2167"/>
        <x:v>5.7190445189619377</x:v>
      </x:c>
      <x:c r="O11619" s="55">
        <x:f t="shared" si="2168"/>
        <x:v>210104</x:v>
      </x:c>
      <x:c r="P11619" s="55">
        <x:f t="shared" si="2169"/>
        <x:v>30800</x:v>
      </x:c>
      <x:c r="Q11619" s="55">
        <x:f t="shared" si="2170"/>
        <x:v>167976.11297404845</x:v>
      </x:c>
      <x:c r="R11619" s="55">
        <x:f t="shared" si="2171"/>
        <x:v>-8672.1129740484466</x:v>
      </x:c>
      <x:c r="S11619" s="1" t="str">
        <x:f t="shared" si="2172"/>
        <x:v>NO</x:v>
      </x:c>
      <x:c r="T11619" s="1">
        <x:f t="shared" si="2173"/>
        <x:v>-9.9999999999999997E+98</x:v>
      </x:c>
    </x:row>
    <x:row r="11620">
      <x:c r="A11620" s="1"/>
      <x:c r="B11620" s="1"/>
      <x:c r="C11620" s="1"/>
      <x:c r="D11620" s="1"/>
      <x:c r="E11620" s="1"/>
      <x:c r="F11620" s="1"/>
      <x:c r="G11620" s="1"/>
      <x:c r="H11620" s="1"/>
      <x:c r="I11620" s="53">
        <x:f t="shared" si="2162"/>
        <x:v>17</x:v>
      </x:c>
      <x:c r="J11620" s="53">
        <x:f t="shared" si="2163"/>
        <x:v>16</x:v>
      </x:c>
      <x:c r="K11620" s="53">
        <x:f t="shared" si="2164"/>
        <x:v>11</x:v>
      </x:c>
      <x:c r="L11620" s="53">
        <x:f t="shared" si="2165"/>
        <x:v>44</x:v>
      </x:c>
      <x:c r="M11620" s="54">
        <x:f t="shared" si="2166"/>
        <x:v>9013.3822203986292</x:v>
      </x:c>
      <x:c r="N11620" s="54">
        <x:f t="shared" si="2167"/>
        <x:v>5.7592932086101589</x:v>
      </x:c>
      <x:c r="O11620" s="55">
        <x:f t="shared" si="2168"/>
        <x:v>212804</x:v>
      </x:c>
      <x:c r="P11620" s="55">
        <x:f t="shared" si="2169"/>
        <x:v>31680</x:v>
      </x:c>
      <x:c r="Q11620" s="55">
        <x:f t="shared" si="2170"/>
        <x:v>168982.33021525398</x:v>
      </x:c>
      <x:c r="R11620" s="55">
        <x:f t="shared" si="2171"/>
        <x:v>-7858.3302152539836</x:v>
      </x:c>
      <x:c r="S11620" s="1" t="str">
        <x:f t="shared" si="2172"/>
        <x:v>NO</x:v>
      </x:c>
      <x:c r="T11620" s="1">
        <x:f t="shared" si="2173"/>
        <x:v>-9.9999999999999997E+98</x:v>
      </x:c>
    </x:row>
    <x:row r="11621">
      <x:c r="A11621" s="1"/>
      <x:c r="B11621" s="1"/>
      <x:c r="C11621" s="1"/>
      <x:c r="D11621" s="1"/>
      <x:c r="E11621" s="1"/>
      <x:c r="F11621" s="1"/>
      <x:c r="G11621" s="1"/>
      <x:c r="H11621" s="1"/>
      <x:c r="I11621" s="53">
        <x:f t="shared" si="2162"/>
        <x:v>17</x:v>
      </x:c>
      <x:c r="J11621" s="53">
        <x:f t="shared" si="2163"/>
        <x:v>16</x:v>
      </x:c>
      <x:c r="K11621" s="53">
        <x:f t="shared" si="2164"/>
        <x:v>12</x:v>
      </x:c>
      <x:c r="L11621" s="53">
        <x:f t="shared" si="2165"/>
        <x:v>45</x:v>
      </x:c>
      <x:c r="M11621" s="54">
        <x:f t="shared" si="2166"/>
        <x:v>9072.7096735266932</x:v>
      </x:c>
      <x:c r="N11621" s="54">
        <x:f t="shared" si="2167"/>
        <x:v>5.8004928288379816</x:v>
      </x:c>
      <x:c r="O11621" s="55">
        <x:f t="shared" si="2168"/>
        <x:v>215504</x:v>
      </x:c>
      <x:c r="P11621" s="55">
        <x:f t="shared" si="2169"/>
        <x:v>32560</x:v>
      </x:c>
      <x:c r="Q11621" s="55">
        <x:f t="shared" si="2170"/>
        <x:v>170012.32072094953</x:v>
      </x:c>
      <x:c r="R11621" s="55">
        <x:f t="shared" si="2171"/>
        <x:v>-7068.3207209495304</x:v>
      </x:c>
      <x:c r="S11621" s="1" t="str">
        <x:f t="shared" si="2172"/>
        <x:v>NO</x:v>
      </x:c>
      <x:c r="T11621" s="1">
        <x:f t="shared" si="2173"/>
        <x:v>-9.9999999999999997E+98</x:v>
      </x:c>
    </x:row>
    <x:row r="11622">
      <x:c r="A11622" s="1"/>
      <x:c r="B11622" s="1"/>
      <x:c r="C11622" s="1"/>
      <x:c r="D11622" s="1"/>
      <x:c r="E11622" s="1"/>
      <x:c r="F11622" s="1"/>
      <x:c r="G11622" s="1"/>
      <x:c r="H11622" s="1"/>
      <x:c r="I11622" s="53">
        <x:f t="shared" si="2162"/>
        <x:v>17</x:v>
      </x:c>
      <x:c r="J11622" s="53">
        <x:f t="shared" si="2163"/>
        <x:v>16</x:v>
      </x:c>
      <x:c r="K11622" s="53">
        <x:f t="shared" si="2164"/>
        <x:v>13</x:v>
      </x:c>
      <x:c r="L11622" s="53">
        <x:f t="shared" si="2165"/>
        <x:v>46</x:v>
      </x:c>
      <x:c r="M11622" s="54">
        <x:f t="shared" si="2166"/>
        <x:v>9133.4316442350773</x:v>
      </x:c>
      <x:c r="N11622" s="54">
        <x:f t="shared" si="2167"/>
        <x:v>5.8426608640521369</x:v>
      </x:c>
      <x:c r="O11622" s="55">
        <x:f t="shared" si="2168"/>
        <x:v>218204</x:v>
      </x:c>
      <x:c r="P11622" s="55">
        <x:f t="shared" si="2169"/>
        <x:v>33440</x:v>
      </x:c>
      <x:c r="Q11622" s="55">
        <x:f t="shared" si="2170"/>
        <x:v>171066.52160130342</x:v>
      </x:c>
      <x:c r="R11622" s="55">
        <x:f t="shared" si="2171"/>
        <x:v>-6302.5216013034224</x:v>
      </x:c>
      <x:c r="S11622" s="1" t="str">
        <x:f t="shared" si="2172"/>
        <x:v>NO</x:v>
      </x:c>
      <x:c r="T11622" s="1">
        <x:f t="shared" si="2173"/>
        <x:v>-9.9999999999999997E+98</x:v>
      </x:c>
    </x:row>
    <x:row r="11623">
      <x:c r="A11623" s="1"/>
      <x:c r="B11623" s="1"/>
      <x:c r="C11623" s="1"/>
      <x:c r="D11623" s="1"/>
      <x:c r="E11623" s="1"/>
      <x:c r="F11623" s="1"/>
      <x:c r="G11623" s="1"/>
      <x:c r="H11623" s="1"/>
      <x:c r="I11623" s="53">
        <x:f t="shared" si="2162"/>
        <x:v>17</x:v>
      </x:c>
      <x:c r="J11623" s="53">
        <x:f t="shared" si="2163"/>
        <x:v>16</x:v>
      </x:c>
      <x:c r="K11623" s="53">
        <x:f t="shared" si="2164"/>
        <x:v>14</x:v>
      </x:c>
      <x:c r="L11623" s="53">
        <x:f t="shared" si="2165"/>
        <x:v>47</x:v>
      </x:c>
      <x:c r="M11623" s="54">
        <x:f t="shared" si="2166"/>
        <x:v>9195.5737255487384</x:v>
      </x:c>
      <x:c r="N11623" s="54">
        <x:f t="shared" si="2167"/>
        <x:v>5.8858150871866242</x:v>
      </x:c>
      <x:c r="O11623" s="55">
        <x:f t="shared" si="2168"/>
        <x:v>220904</x:v>
      </x:c>
      <x:c r="P11623" s="55">
        <x:f t="shared" si="2169"/>
        <x:v>34320</x:v>
      </x:c>
      <x:c r="Q11623" s="55">
        <x:f t="shared" si="2170"/>
        <x:v>172145.37717966561</x:v>
      </x:c>
      <x:c r="R11623" s="55">
        <x:f t="shared" si="2171"/>
        <x:v>-5561.3771796656074</x:v>
      </x:c>
      <x:c r="S11623" s="1" t="str">
        <x:f t="shared" si="2172"/>
        <x:v>NO</x:v>
      </x:c>
      <x:c r="T11623" s="1">
        <x:f t="shared" si="2173"/>
        <x:v>-9.9999999999999997E+98</x:v>
      </x:c>
    </x:row>
    <x:row r="11624">
      <x:c r="A11624" s="1"/>
      <x:c r="B11624" s="1"/>
      <x:c r="C11624" s="1"/>
      <x:c r="D11624" s="1"/>
      <x:c r="E11624" s="1"/>
      <x:c r="F11624" s="1"/>
      <x:c r="G11624" s="1"/>
      <x:c r="H11624" s="1"/>
      <x:c r="I11624" s="53">
        <x:f t="shared" si="2162"/>
        <x:v>17</x:v>
      </x:c>
      <x:c r="J11624" s="53">
        <x:f t="shared" si="2163"/>
        <x:v>16</x:v>
      </x:c>
      <x:c r="K11624" s="53">
        <x:f t="shared" si="2164"/>
        <x:v>15</x:v>
      </x:c>
      <x:c r="L11624" s="53">
        <x:f t="shared" si="2165"/>
        <x:v>48</x:v>
      </x:c>
      <x:c r="M11624" s="54">
        <x:f t="shared" si="2166"/>
        <x:v>9259.1619324248859</x:v>
      </x:c>
      <x:c r="N11624" s="54">
        <x:f t="shared" si="2167"/>
        <x:v>5.9299735641839488</x:v>
      </x:c>
      <x:c r="O11624" s="55">
        <x:f t="shared" si="2168"/>
        <x:v>223604</x:v>
      </x:c>
      <x:c r="P11624" s="55">
        <x:f t="shared" si="2169"/>
        <x:v>35200</x:v>
      </x:c>
      <x:c r="Q11624" s="55">
        <x:f t="shared" si="2170"/>
        <x:v>173249.33910459871</x:v>
      </x:c>
      <x:c r="R11624" s="55">
        <x:f t="shared" si="2171"/>
        <x:v>-4845.3391045987082</x:v>
      </x:c>
      <x:c r="S11624" s="1" t="str">
        <x:f t="shared" si="2172"/>
        <x:v>NO</x:v>
      </x:c>
      <x:c r="T11624" s="1">
        <x:f t="shared" si="2173"/>
        <x:v>-9.9999999999999997E+98</x:v>
      </x:c>
    </x:row>
    <x:row r="11625">
      <x:c r="A11625" s="1"/>
      <x:c r="B11625" s="1"/>
      <x:c r="C11625" s="1"/>
      <x:c r="D11625" s="1"/>
      <x:c r="E11625" s="1"/>
      <x:c r="F11625" s="1"/>
      <x:c r="G11625" s="1"/>
      <x:c r="H11625" s="1"/>
      <x:c r="I11625" s="53">
        <x:f t="shared" si="2162"/>
        <x:v>17</x:v>
      </x:c>
      <x:c r="J11625" s="53">
        <x:f t="shared" si="2163"/>
        <x:v>16</x:v>
      </x:c>
      <x:c r="K11625" s="53">
        <x:f t="shared" si="2164"/>
        <x:v>16</x:v>
      </x:c>
      <x:c r="L11625" s="53">
        <x:f t="shared" si="2165"/>
        <x:v>49</x:v>
      </x:c>
      <x:c r="M11625" s="54">
        <x:f t="shared" si="2166"/>
        <x:v>9324.2227083023754</x:v>
      </x:c>
      <x:c r="N11625" s="54">
        <x:f t="shared" si="2167"/>
        <x:v>5.9751546585433166</x:v>
      </x:c>
      <x:c r="O11625" s="55">
        <x:f t="shared" si="2168"/>
        <x:v>226304</x:v>
      </x:c>
      <x:c r="P11625" s="55">
        <x:f t="shared" si="2169"/>
        <x:v>36080</x:v>
      </x:c>
      <x:c r="Q11625" s="55">
        <x:f t="shared" si="2170"/>
        <x:v>174378.8664635829</x:v>
      </x:c>
      <x:c r="R11625" s="55">
        <x:f t="shared" si="2171"/>
        <x:v>-4154.8664635829045</x:v>
      </x:c>
      <x:c r="S11625" s="1" t="str">
        <x:f t="shared" si="2172"/>
        <x:v>NO</x:v>
      </x:c>
      <x:c r="T11625" s="1">
        <x:f t="shared" si="2173"/>
        <x:v>-9.9999999999999997E+98</x:v>
      </x:c>
    </x:row>
    <x:row r="11626">
      <x:c r="A11626" s="1"/>
      <x:c r="B11626" s="1"/>
      <x:c r="C11626" s="1"/>
      <x:c r="D11626" s="1"/>
      <x:c r="E11626" s="1"/>
      <x:c r="F11626" s="1"/>
      <x:c r="G11626" s="1"/>
      <x:c r="H11626" s="1"/>
      <x:c r="I11626" s="53">
        <x:f t="shared" si="2162"/>
        <x:v>17</x:v>
      </x:c>
      <x:c r="J11626" s="53">
        <x:f t="shared" si="2163"/>
        <x:v>16</x:v>
      </x:c>
      <x:c r="K11626" s="53">
        <x:f t="shared" si="2164"/>
        <x:v>17</x:v>
      </x:c>
      <x:c r="L11626" s="53">
        <x:f t="shared" si="2165"/>
        <x:v>50</x:v>
      </x:c>
      <x:c r="M11626" s="54">
        <x:f t="shared" si="2166"/>
        <x:v>9390.7829317489141</x:v>
      </x:c>
      <x:c r="N11626" s="54">
        <x:f t="shared" si="2167"/>
        <x:v>6.0213770359367462</x:v>
      </x:c>
      <x:c r="O11626" s="55">
        <x:f t="shared" si="2168"/>
        <x:v>229004</x:v>
      </x:c>
      <x:c r="P11626" s="55">
        <x:f t="shared" si="2169"/>
        <x:v>36960</x:v>
      </x:c>
      <x:c r="Q11626" s="55">
        <x:f t="shared" si="2170"/>
        <x:v>175534.42589841865</x:v>
      </x:c>
      <x:c r="R11626" s="55">
        <x:f t="shared" si="2171"/>
        <x:v>-3490.4258984186454</x:v>
      </x:c>
      <x:c r="S11626" s="1" t="str">
        <x:f t="shared" si="2172"/>
        <x:v>NO</x:v>
      </x:c>
      <x:c r="T11626" s="1">
        <x:f t="shared" si="2173"/>
        <x:v>-9.9999999999999997E+98</x:v>
      </x:c>
    </x:row>
    <x:row r="11627">
      <x:c r="A11627" s="1"/>
      <x:c r="B11627" s="1"/>
      <x:c r="C11627" s="1"/>
      <x:c r="D11627" s="1"/>
      <x:c r="E11627" s="1"/>
      <x:c r="F11627" s="1"/>
      <x:c r="G11627" s="1"/>
      <x:c r="H11627" s="1"/>
      <x:c r="I11627" s="53">
        <x:f t="shared" si="2162"/>
        <x:v>17</x:v>
      </x:c>
      <x:c r="J11627" s="53">
        <x:f t="shared" si="2163"/>
        <x:v>16</x:v>
      </x:c>
      <x:c r="K11627" s="53">
        <x:f t="shared" si="2164"/>
        <x:v>18</x:v>
      </x:c>
      <x:c r="L11627" s="53">
        <x:f t="shared" si="2165"/>
        <x:v>51</x:v>
      </x:c>
      <x:c r="M11627" s="54">
        <x:f t="shared" si="2166"/>
        <x:v>9458.8699232075014</x:v>
      </x:c>
      <x:c r="N11627" s="54">
        <x:f t="shared" si="2167"/>
        <x:v>6.0686596688940986</x:v>
      </x:c>
      <x:c r="O11627" s="55">
        <x:f t="shared" si="2168"/>
        <x:v>231704</x:v>
      </x:c>
      <x:c r="P11627" s="55">
        <x:f t="shared" si="2169"/>
        <x:v>37840</x:v>
      </x:c>
      <x:c r="Q11627" s="55">
        <x:f t="shared" si="2170"/>
        <x:v>176716.49172235245</x:v>
      </x:c>
      <x:c r="R11627" s="55">
        <x:f t="shared" si="2171"/>
        <x:v>-2852.4917223524535</x:v>
      </x:c>
      <x:c r="S11627" s="1" t="str">
        <x:f t="shared" si="2172"/>
        <x:v>NO</x:v>
      </x:c>
      <x:c r="T11627" s="1">
        <x:f t="shared" si="2173"/>
        <x:v>-9.9999999999999997E+98</x:v>
      </x:c>
    </x:row>
    <x:row r="11628">
      <x:c r="A11628" s="1"/>
      <x:c r="B11628" s="1"/>
      <x:c r="C11628" s="1"/>
      <x:c r="D11628" s="1"/>
      <x:c r="E11628" s="1"/>
      <x:c r="F11628" s="1"/>
      <x:c r="G11628" s="1"/>
      <x:c r="H11628" s="1"/>
      <x:c r="I11628" s="53">
        <x:f t="shared" si="2162"/>
        <x:v>17</x:v>
      </x:c>
      <x:c r="J11628" s="53">
        <x:f t="shared" si="2163"/>
        <x:v>16</x:v>
      </x:c>
      <x:c r="K11628" s="53">
        <x:f t="shared" si="2164"/>
        <x:v>19</x:v>
      </x:c>
      <x:c r="L11628" s="53">
        <x:f t="shared" si="2165"/>
        <x:v>52</x:v>
      </x:c>
      <x:c r="M11628" s="54">
        <x:f t="shared" si="2166"/>
        <x:v>9528.5114518435239</x:v>
      </x:c>
      <x:c r="N11628" s="54">
        <x:f t="shared" si="2167"/>
        <x:v>6.1170218415580031</x:v>
      </x:c>
      <x:c r="O11628" s="55">
        <x:f t="shared" si="2168"/>
        <x:v>234404</x:v>
      </x:c>
      <x:c r="P11628" s="55">
        <x:f t="shared" si="2169"/>
        <x:v>38720</x:v>
      </x:c>
      <x:c r="Q11628" s="55">
        <x:f t="shared" si="2170"/>
        <x:v>177925.54603895007</x:v>
      </x:c>
      <x:c r="R11628" s="55">
        <x:f t="shared" si="2171"/>
        <x:v>-2241.5460389500658</x:v>
      </x:c>
      <x:c r="S11628" s="1" t="str">
        <x:f t="shared" si="2172"/>
        <x:v>NO</x:v>
      </x:c>
      <x:c r="T11628" s="1">
        <x:f t="shared" si="2173"/>
        <x:v>-9.9999999999999997E+98</x:v>
      </x:c>
    </x:row>
    <x:row r="11629">
      <x:c r="A11629" s="1"/>
      <x:c r="B11629" s="1"/>
      <x:c r="C11629" s="1"/>
      <x:c r="D11629" s="1"/>
      <x:c r="E11629" s="1"/>
      <x:c r="F11629" s="1"/>
      <x:c r="G11629" s="1"/>
      <x:c r="H11629" s="1"/>
      <x:c r="I11629" s="53">
        <x:f t="shared" si="2162"/>
        <x:v>17</x:v>
      </x:c>
      <x:c r="J11629" s="53">
        <x:f t="shared" si="2163"/>
        <x:v>16</x:v>
      </x:c>
      <x:c r="K11629" s="53">
        <x:f t="shared" si="2164"/>
        <x:v>20</x:v>
      </x:c>
      <x:c r="L11629" s="53">
        <x:f t="shared" si="2165"/>
        <x:v>53</x:v>
      </x:c>
      <x:c r="M11629" s="54">
        <x:f t="shared" si="2166"/>
        <x:v>9599.7357424940019</x:v>
      </x:c>
      <x:c r="N11629" s="54">
        <x:f t="shared" si="2167"/>
        <x:v>6.1664831545097236</x:v>
      </x:c>
      <x:c r="O11629" s="55">
        <x:f t="shared" si="2168"/>
        <x:v>237104</x:v>
      </x:c>
      <x:c r="P11629" s="55">
        <x:f t="shared" si="2169"/>
        <x:v>39600</x:v>
      </x:c>
      <x:c r="Q11629" s="55">
        <x:f t="shared" si="2170"/>
        <x:v>179162.07886274307</x:v>
      </x:c>
      <x:c r="R11629" s="55">
        <x:f t="shared" si="2171"/>
        <x:v>-1658.0788627430738</x:v>
      </x:c>
      <x:c r="S11629" s="1" t="str">
        <x:f t="shared" si="2172"/>
        <x:v>NO</x:v>
      </x:c>
      <x:c r="T11629" s="1">
        <x:f t="shared" si="2173"/>
        <x:v>-9.9999999999999997E+98</x:v>
      </x:c>
    </x:row>
    <x:row r="11630">
      <x:c r="A11630" s="1"/>
      <x:c r="B11630" s="1"/>
      <x:c r="C11630" s="1"/>
      <x:c r="D11630" s="1"/>
      <x:c r="E11630" s="1"/>
      <x:c r="F11630" s="1"/>
      <x:c r="G11630" s="1"/>
      <x:c r="H11630" s="1"/>
      <x:c r="I11630" s="53" t="n">
        <x:f t="shared" ref="I11630:I11693" si="2174">INT((ROW()-ROW($I$46))/((CARROT_CAP+1)*(MESCLUN_CAP+1)))</x:f>
        <x:v>17</x:v>
      </x:c>
      <x:c r="J11630" s="53" t="n">
        <x:f t="shared" ref="J11630:J11693" si="2175">MOD(INT((ROW()-ROW($I$46))/(MESCLUN_CAP+1)),CARROT_CAP+1)</x:f>
        <x:v>16</x:v>
      </x:c>
      <x:c r="K11630" s="53" t="n">
        <x:f t="shared" ref="K11630:K11693" si="2176">MOD(ROW()-ROW($I$46),MESCLUN_CAP+1)</x:f>
        <x:v>21</x:v>
      </x:c>
      <x:c r="L11630" s="53" t="n">
        <x:f t="shared" ref="L11630:L11693" si="2177">SUM(I11630:K11630)</x:f>
        <x:v>54</x:v>
      </x:c>
      <x:c r="M11630" s="54" t="n">
        <x:f t="shared" ref="M11630:M11693" si="2178">I11630*TOMATO_HOURS*WEEKS*(1+TOMATO_DIM)^I11630+J11630*CARROT_HOURS*WEEKS*(1+CARROT_DIM)^J11630+K11630*MESCLUN_HOURS*WEEKS*(1+MESCLUN_DIM)^K11630</x:f>
        <x:v>9672.571482720447</x:v>
      </x:c>
      <x:c r="N11630" s="54" t="n">
        <x:f t="shared" ref="N11630:N11693" si="2179">MAX(M11630-FARMER_HOURS,0)/TEMP_HOURS_PER_WORKER</x:f>
        <x:v>6.2170635296669765</x:v>
      </x:c>
      <x:c r="O11630" s="55" t="n">
        <x:f t="shared" ref="O11630:O11693" si="2180">I11630*TOMATO_PRICE+J11630*CARROT_PRICE+K11630*MESCLUN_PRICE</x:f>
        <x:v>239804</x:v>
      </x:c>
      <x:c r="P11630" s="55" t="n">
        <x:f t="shared" ref="P11630:P11693" si="2181">I11630*TOMATO_FERTILIZER+J11630*CARROT_FERTILIZER+K11630*MESCLUN_FERTILIZER</x:f>
        <x:v>40480</x:v>
      </x:c>
      <x:c r="Q11630" s="55" t="n">
        <x:f t="shared" ref="Q11630:Q11693" si="2182">MIN(M11630,FARMER_HOURS)*FARMER_RATE+MAX(M11630-FARMER_HOURS,0)*TEMP_RATE</x:f>
        <x:v>180426.5882416744</x:v>
      </x:c>
      <x:c r="R11630" s="55" t="n">
        <x:f t="shared" ref="R11630:R11693" si="2183">O11630-P11630-Q11630-FIXED_COST</x:f>
        <x:v>-1102.5882416744134</x:v>
      </x:c>
      <x:c r="S11630" s="1" t="str">
        <x:f t="shared" ref="S11630:S11693" si="2184">IF(AND(L11630&lt;=TOTAL_BED_CAP,N11630&lt;=TEMP_WORKER_CAP),"YES","NO")</x:f>
        <x:v>NO</x:v>
      </x:c>
      <x:c r="T11630" s="1" t="n">
        <x:f t="shared" ref="T11630:T11693" si="2185">IF(S11630="YES",R11630,-1E+99)</x:f>
        <x:v>-1e+99</x:v>
      </x:c>
    </x:row>
    <x:row r="11631">
      <x:c r="A11631" s="1"/>
      <x:c r="B11631" s="1"/>
      <x:c r="C11631" s="1"/>
      <x:c r="D11631" s="1"/>
      <x:c r="E11631" s="1"/>
      <x:c r="F11631" s="1"/>
      <x:c r="G11631" s="1"/>
      <x:c r="H11631" s="1"/>
      <x:c r="I11631" s="53">
        <x:f t="shared" si="2174"/>
        <x:v>17</x:v>
      </x:c>
      <x:c r="J11631" s="53">
        <x:f t="shared" si="2175"/>
        <x:v>16</x:v>
      </x:c>
      <x:c r="K11631" s="53">
        <x:f t="shared" si="2176"/>
        <x:v>22</x:v>
      </x:c>
      <x:c r="L11631" s="53">
        <x:f t="shared" si="2177"/>
        <x:v>55</x:v>
      </x:c>
      <x:c r="M11631" s="54">
        <x:f t="shared" si="2178"/>
        <x:v>9747.0478299668412</x:v>
      </x:c>
      <x:c r="N11631" s="54">
        <x:f t="shared" si="2179"/>
        <x:v>6.2687832152547509</x:v>
      </x:c>
      <x:c r="O11631" s="55">
        <x:f t="shared" si="2180"/>
        <x:v>242504</x:v>
      </x:c>
      <x:c r="P11631" s="55">
        <x:f t="shared" si="2181"/>
        <x:v>41360</x:v>
      </x:c>
      <x:c r="Q11631" s="55">
        <x:f t="shared" si="2182"/>
        <x:v>181719.58038136875</x:v>
      </x:c>
      <x:c r="R11631" s="55">
        <x:f t="shared" si="2183"/>
        <x:v>-575.58038136875257</x:v>
      </x:c>
      <x:c r="S11631" s="1" t="str">
        <x:f t="shared" si="2184"/>
        <x:v>NO</x:v>
      </x:c>
      <x:c r="T11631" s="1">
        <x:f t="shared" si="2185"/>
        <x:v>-9.9999999999999997E+98</x:v>
      </x:c>
    </x:row>
    <x:row r="11632">
      <x:c r="A11632" s="1"/>
      <x:c r="B11632" s="1"/>
      <x:c r="C11632" s="1"/>
      <x:c r="D11632" s="1"/>
      <x:c r="E11632" s="1"/>
      <x:c r="F11632" s="1"/>
      <x:c r="G11632" s="1"/>
      <x:c r="H11632" s="1"/>
      <x:c r="I11632" s="53">
        <x:f t="shared" si="2174"/>
        <x:v>17</x:v>
      </x:c>
      <x:c r="J11632" s="53">
        <x:f t="shared" si="2175"/>
        <x:v>16</x:v>
      </x:c>
      <x:c r="K11632" s="53">
        <x:f t="shared" si="2176"/>
        <x:v>23</x:v>
      </x:c>
      <x:c r="L11632" s="53">
        <x:f t="shared" si="2177"/>
        <x:v>56</x:v>
      </x:c>
      <x:c r="M11632" s="54">
        <x:f t="shared" si="2178"/>
        <x:v>9823.1944188242778</x:v>
      </x:c>
      <x:c r="N11632" s="54">
        <x:f t="shared" si="2179"/>
        <x:v>6.3216627908501932</x:v>
      </x:c>
      <x:c r="O11632" s="55">
        <x:f t="shared" si="2180"/>
        <x:v>245204</x:v>
      </x:c>
      <x:c r="P11632" s="55">
        <x:f t="shared" si="2181"/>
        <x:v>42240</x:v>
      </x:c>
      <x:c r="Q11632" s="55">
        <x:f t="shared" si="2182"/>
        <x:v>183041.56977125481</x:v>
      </x:c>
      <x:c r="R11632" s="55">
        <x:f t="shared" si="2183"/>
        <x:v>-77.569771254813531</x:v>
      </x:c>
      <x:c r="S11632" s="1" t="str">
        <x:f t="shared" si="2184"/>
        <x:v>NO</x:v>
      </x:c>
      <x:c r="T11632" s="1">
        <x:f t="shared" si="2185"/>
        <x:v>-9.9999999999999997E+98</x:v>
      </x:c>
    </x:row>
    <x:row r="11633">
      <x:c r="A11633" s="1"/>
      <x:c r="B11633" s="1"/>
      <x:c r="C11633" s="1"/>
      <x:c r="D11633" s="1"/>
      <x:c r="E11633" s="1"/>
      <x:c r="F11633" s="1"/>
      <x:c r="G11633" s="1"/>
      <x:c r="H11633" s="1"/>
      <x:c r="I11633" s="53">
        <x:f t="shared" si="2174"/>
        <x:v>17</x:v>
      </x:c>
      <x:c r="J11633" s="53">
        <x:f t="shared" si="2175"/>
        <x:v>16</x:v>
      </x:c>
      <x:c r="K11633" s="53">
        <x:f t="shared" si="2176"/>
        <x:v>24</x:v>
      </x:c>
      <x:c r="L11633" s="53">
        <x:f t="shared" si="2177"/>
        <x:v>57</x:v>
      </x:c>
      <x:c r="M11633" s="54">
        <x:f t="shared" si="2178"/>
        <x:v>9901.041368403774</x:v>
      </x:c>
      <x:c r="N11633" s="54">
        <x:f t="shared" si="2179"/>
        <x:v>6.3757231725026209</x:v>
      </x:c>
      <x:c r="O11633" s="55">
        <x:f t="shared" si="2180"/>
        <x:v>247904</x:v>
      </x:c>
      <x:c r="P11633" s="55">
        <x:f t="shared" si="2181"/>
        <x:v>43120</x:v>
      </x:c>
      <x:c r="Q11633" s="55">
        <x:f t="shared" si="2182"/>
        <x:v>184393.0793125655</x:v>
      </x:c>
      <x:c r="R11633" s="55">
        <x:f t="shared" si="2183"/>
        <x:v>390.92068743449636</x:v>
      </x:c>
      <x:c r="S11633" s="1" t="str">
        <x:f t="shared" si="2184"/>
        <x:v>NO</x:v>
      </x:c>
      <x:c r="T11633" s="1">
        <x:f t="shared" si="2185"/>
        <x:v>-9.9999999999999997E+98</x:v>
      </x:c>
    </x:row>
    <x:row r="11634">
      <x:c r="A11634" s="1"/>
      <x:c r="B11634" s="1"/>
      <x:c r="C11634" s="1"/>
      <x:c r="D11634" s="1"/>
      <x:c r="E11634" s="1"/>
      <x:c r="F11634" s="1"/>
      <x:c r="G11634" s="1"/>
      <x:c r="H11634" s="1"/>
      <x:c r="I11634" s="53">
        <x:f t="shared" si="2174"/>
        <x:v>17</x:v>
      </x:c>
      <x:c r="J11634" s="53">
        <x:f t="shared" si="2175"/>
        <x:v>16</x:v>
      </x:c>
      <x:c r="K11634" s="53">
        <x:f t="shared" si="2176"/>
        <x:v>25</x:v>
      </x:c>
      <x:c r="L11634" s="53">
        <x:f t="shared" si="2177"/>
        <x:v>58</x:v>
      </x:c>
      <x:c r="M11634" s="54">
        <x:f t="shared" si="2178"/>
        <x:v>9980.619289818871</x:v>
      </x:c>
      <x:c r="N11634" s="54">
        <x:f t="shared" si="2179"/>
        <x:v>6.430985617929772</x:v>
      </x:c>
      <x:c r="O11634" s="55">
        <x:f t="shared" si="2180"/>
        <x:v>250604</x:v>
      </x:c>
      <x:c r="P11634" s="55">
        <x:f t="shared" si="2181"/>
        <x:v>44000</x:v>
      </x:c>
      <x:c r="Q11634" s="55">
        <x:f t="shared" si="2182"/>
        <x:v>185774.64044824429</x:v>
      </x:c>
      <x:c r="R11634" s="55">
        <x:f t="shared" si="2183"/>
        <x:v>829.35955175571144</x:v>
      </x:c>
      <x:c r="S11634" s="1" t="str">
        <x:f t="shared" si="2184"/>
        <x:v>NO</x:v>
      </x:c>
      <x:c r="T11634" s="1">
        <x:f t="shared" si="2185"/>
        <x:v>-9.9999999999999997E+98</x:v>
      </x:c>
    </x:row>
    <x:row r="11635">
      <x:c r="A11635" s="1"/>
      <x:c r="B11635" s="1"/>
      <x:c r="C11635" s="1"/>
      <x:c r="D11635" s="1"/>
      <x:c r="E11635" s="1"/>
      <x:c r="F11635" s="1"/>
      <x:c r="G11635" s="1"/>
      <x:c r="H11635" s="1"/>
      <x:c r="I11635" s="53">
        <x:f t="shared" si="2174"/>
        <x:v>17</x:v>
      </x:c>
      <x:c r="J11635" s="53">
        <x:f t="shared" si="2175"/>
        <x:v>16</x:v>
      </x:c>
      <x:c r="K11635" s="53">
        <x:f t="shared" si="2176"/>
        <x:v>26</x:v>
      </x:c>
      <x:c r="L11635" s="53">
        <x:f t="shared" si="2177"/>
        <x:v>59</x:v>
      </x:c>
      <x:c r="M11635" s="54">
        <x:f t="shared" si="2178"/>
        <x:v>10061.95929377959</x:v>
      </x:c>
      <x:c r="N11635" s="54">
        <x:f t="shared" si="2179"/>
        <x:v>6.4874717317913815</x:v>
      </x:c>
      <x:c r="O11635" s="55">
        <x:f t="shared" si="2180"/>
        <x:v>253304</x:v>
      </x:c>
      <x:c r="P11635" s="55">
        <x:f t="shared" si="2181"/>
        <x:v>44880</x:v>
      </x:c>
      <x:c r="Q11635" s="55">
        <x:f t="shared" si="2182"/>
        <x:v>187186.79329478453</x:v>
      </x:c>
      <x:c r="R11635" s="55">
        <x:f t="shared" si="2183"/>
        <x:v>1237.2067052154744</x:v>
      </x:c>
      <x:c r="S11635" s="1" t="str">
        <x:f t="shared" si="2184"/>
        <x:v>NO</x:v>
      </x:c>
      <x:c r="T11635" s="1">
        <x:f t="shared" si="2185"/>
        <x:v>-9.9999999999999997E+98</x:v>
      </x:c>
    </x:row>
    <x:row r="11636">
      <x:c r="A11636" s="1"/>
      <x:c r="B11636" s="1"/>
      <x:c r="C11636" s="1"/>
      <x:c r="D11636" s="1"/>
      <x:c r="E11636" s="1"/>
      <x:c r="F11636" s="1"/>
      <x:c r="G11636" s="1"/>
      <x:c r="H11636" s="1"/>
      <x:c r="I11636" s="53">
        <x:f t="shared" si="2174"/>
        <x:v>17</x:v>
      </x:c>
      <x:c r="J11636" s="53">
        <x:f t="shared" si="2175"/>
        <x:v>16</x:v>
      </x:c>
      <x:c r="K11636" s="53">
        <x:f t="shared" si="2176"/>
        <x:v>27</x:v>
      </x:c>
      <x:c r="L11636" s="53">
        <x:f t="shared" si="2177"/>
        <x:v>60</x:v>
      </x:c>
      <x:c r="M11636" s="54">
        <x:f t="shared" si="2178"/>
        <x:v>10145.092998299346</x:v>
      </x:c>
      <x:c r="N11636" s="54">
        <x:f t="shared" si="2179"/>
        <x:v>6.5452034710412121</x:v>
      </x:c>
      <x:c r="O11636" s="55">
        <x:f t="shared" si="2180"/>
        <x:v>256004</x:v>
      </x:c>
      <x:c r="P11636" s="55">
        <x:f t="shared" si="2181"/>
        <x:v>45760</x:v>
      </x:c>
      <x:c r="Q11636" s="55">
        <x:f t="shared" si="2182"/>
        <x:v>188630.08677603031</x:v>
      </x:c>
      <x:c r="R11636" s="55">
        <x:f t="shared" si="2183"/>
        <x:v>1613.9132239696919</x:v>
      </x:c>
      <x:c r="S11636" s="1" t="str">
        <x:f t="shared" si="2184"/>
        <x:v>NO</x:v>
      </x:c>
      <x:c r="T11636" s="1">
        <x:f t="shared" si="2185"/>
        <x:v>-9.9999999999999997E+98</x:v>
      </x:c>
    </x:row>
    <x:row r="11637">
      <x:c r="A11637" s="1"/>
      <x:c r="B11637" s="1"/>
      <x:c r="C11637" s="1"/>
      <x:c r="D11637" s="1"/>
      <x:c r="E11637" s="1"/>
      <x:c r="F11637" s="1"/>
      <x:c r="G11637" s="1"/>
      <x:c r="H11637" s="1"/>
      <x:c r="I11637" s="53">
        <x:f t="shared" si="2174"/>
        <x:v>17</x:v>
      </x:c>
      <x:c r="J11637" s="53">
        <x:f t="shared" si="2175"/>
        <x:v>16</x:v>
      </x:c>
      <x:c r="K11637" s="53">
        <x:f t="shared" si="2176"/>
        <x:v>28</x:v>
      </x:c>
      <x:c r="L11637" s="53">
        <x:f t="shared" si="2177"/>
        <x:v>61</x:v>
      </x:c>
      <x:c r="M11637" s="54">
        <x:f t="shared" si="2178"/>
        <x:v>10230.052536516499</x:v>
      </x:c>
      <x:c r="N11637" s="54">
        <x:f t="shared" si="2179"/>
        <x:v>6.6042031503586802</x:v>
      </x:c>
      <x:c r="O11637" s="55">
        <x:f t="shared" si="2180"/>
        <x:v>258704</x:v>
      </x:c>
      <x:c r="P11637" s="55">
        <x:f t="shared" si="2181"/>
        <x:v>46640</x:v>
      </x:c>
      <x:c r="Q11637" s="55">
        <x:f t="shared" si="2182"/>
        <x:v>190105.07875896699</x:v>
      </x:c>
      <x:c r="R11637" s="55">
        <x:f t="shared" si="2183"/>
        <x:v>1958.9212410330074</x:v>
      </x:c>
      <x:c r="S11637" s="1" t="str">
        <x:f t="shared" si="2184"/>
        <x:v>NO</x:v>
      </x:c>
      <x:c r="T11637" s="1">
        <x:f t="shared" si="2185"/>
        <x:v>-9.9999999999999997E+98</x:v>
      </x:c>
    </x:row>
    <x:row r="11638">
      <x:c r="A11638" s="1"/>
      <x:c r="B11638" s="1"/>
      <x:c r="C11638" s="1"/>
      <x:c r="D11638" s="1"/>
      <x:c r="E11638" s="1"/>
      <x:c r="F11638" s="1"/>
      <x:c r="G11638" s="1"/>
      <x:c r="H11638" s="1"/>
      <x:c r="I11638" s="53">
        <x:f t="shared" si="2174"/>
        <x:v>17</x:v>
      </x:c>
      <x:c r="J11638" s="53">
        <x:f t="shared" si="2175"/>
        <x:v>16</x:v>
      </x:c>
      <x:c r="K11638" s="53">
        <x:f t="shared" si="2176"/>
        <x:v>29</x:v>
      </x:c>
      <x:c r="L11638" s="53">
        <x:f t="shared" si="2177"/>
        <x:v>62</x:v>
      </x:c>
      <x:c r="M11638" s="54">
        <x:f t="shared" si="2178"/>
        <x:v>10316.870564632152</x:v>
      </x:c>
      <x:c r="N11638" s="54">
        <x:f t="shared" si="2179"/>
        <x:v>6.6644934476612168</x:v>
      </x:c>
      <x:c r="O11638" s="55">
        <x:f t="shared" si="2180"/>
        <x:v>261404</x:v>
      </x:c>
      <x:c r="P11638" s="55">
        <x:f t="shared" si="2181"/>
        <x:v>47520</x:v>
      </x:c>
      <x:c r="Q11638" s="55">
        <x:f t="shared" si="2182"/>
        <x:v>191612.33619153043</x:v>
      </x:c>
      <x:c r="R11638" s="55">
        <x:f t="shared" si="2183"/>
        <x:v>2271.6638084695733</x:v>
      </x:c>
      <x:c r="S11638" s="1" t="str">
        <x:f t="shared" si="2184"/>
        <x:v>NO</x:v>
      </x:c>
      <x:c r="T11638" s="1">
        <x:f t="shared" si="2185"/>
        <x:v>-9.9999999999999997E+98</x:v>
      </x:c>
    </x:row>
    <x:row r="11639">
      <x:c r="A11639" s="1"/>
      <x:c r="B11639" s="1"/>
      <x:c r="C11639" s="1"/>
      <x:c r="D11639" s="1"/>
      <x:c r="E11639" s="1"/>
      <x:c r="F11639" s="1"/>
      <x:c r="G11639" s="1"/>
      <x:c r="H11639" s="1"/>
      <x:c r="I11639" s="53">
        <x:f t="shared" si="2174"/>
        <x:v>17</x:v>
      </x:c>
      <x:c r="J11639" s="53">
        <x:f t="shared" si="2175"/>
        <x:v>16</x:v>
      </x:c>
      <x:c r="K11639" s="53">
        <x:f t="shared" si="2176"/>
        <x:v>30</x:v>
      </x:c>
      <x:c r="L11639" s="53">
        <x:f t="shared" si="2177"/>
        <x:v>63</x:v>
      </x:c>
      <x:c r="M11639" s="54">
        <x:f t="shared" si="2178"/>
        <x:v>10405.580269965923</x:v>
      </x:c>
      <x:c r="N11639" s="54">
        <x:f t="shared" si="2179"/>
        <x:v>6.726097409698558</x:v>
      </x:c>
      <x:c r="O11639" s="55">
        <x:f t="shared" si="2180"/>
        <x:v>264104</x:v>
      </x:c>
      <x:c r="P11639" s="55">
        <x:f t="shared" si="2181"/>
        <x:v>48400</x:v>
      </x:c>
      <x:c r="Q11639" s="55">
        <x:f t="shared" si="2182"/>
        <x:v>193152.43524246395</x:v>
      </x:c>
      <x:c r="R11639" s="55">
        <x:f t="shared" si="2183"/>
        <x:v>2551.564757536049</x:v>
      </x:c>
      <x:c r="S11639" s="1" t="str">
        <x:f t="shared" si="2184"/>
        <x:v>NO</x:v>
      </x:c>
      <x:c r="T11639" s="1">
        <x:f t="shared" si="2185"/>
        <x:v>-9.9999999999999997E+98</x:v>
      </x:c>
    </x:row>
    <x:row r="11640">
      <x:c r="A11640" s="1"/>
      <x:c r="B11640" s="1"/>
      <x:c r="C11640" s="1"/>
      <x:c r="D11640" s="1"/>
      <x:c r="E11640" s="1"/>
      <x:c r="F11640" s="1"/>
      <x:c r="G11640" s="1"/>
      <x:c r="H11640" s="1"/>
      <x:c r="I11640" s="53">
        <x:f t="shared" si="2174"/>
        <x:v>17</x:v>
      </x:c>
      <x:c r="J11640" s="53">
        <x:f t="shared" si="2175"/>
        <x:v>17</x:v>
      </x:c>
      <x:c r="K11640" s="53">
        <x:f t="shared" si="2176"/>
        <x:v>0</x:v>
      </x:c>
      <x:c r="L11640" s="53">
        <x:f t="shared" si="2177"/>
        <x:v>34</x:v>
      </x:c>
      <x:c r="M11640" s="54">
        <x:f t="shared" si="2178"/>
        <x:v>8509.3648492395132</x:v>
      </x:c>
      <x:c r="N11640" s="54">
        <x:f t="shared" si="2179"/>
        <x:v>5.4092811453052176</x:v>
      </x:c>
      <x:c r="O11640" s="55">
        <x:f t="shared" si="2180"/>
        <x:v>185198</x:v>
      </x:c>
      <x:c r="P11640" s="55">
        <x:f t="shared" si="2181"/>
        <x:v>22440</x:v>
      </x:c>
      <x:c r="Q11640" s="55">
        <x:f t="shared" si="2182"/>
        <x:v>160232.02863263045</x:v>
      </x:c>
      <x:c r="R11640" s="55">
        <x:f t="shared" si="2183"/>
        <x:v>-17474.028632630449</x:v>
      </x:c>
      <x:c r="S11640" s="1" t="str">
        <x:f t="shared" si="2184"/>
        <x:v>NO</x:v>
      </x:c>
      <x:c r="T11640" s="1">
        <x:f t="shared" si="2185"/>
        <x:v>-9.9999999999999997E+98</x:v>
      </x:c>
    </x:row>
    <x:row r="11641">
      <x:c r="A11641" s="1"/>
      <x:c r="B11641" s="1"/>
      <x:c r="C11641" s="1"/>
      <x:c r="D11641" s="1"/>
      <x:c r="E11641" s="1"/>
      <x:c r="F11641" s="1"/>
      <x:c r="G11641" s="1"/>
      <x:c r="H11641" s="1"/>
      <x:c r="I11641" s="53">
        <x:f t="shared" si="2174"/>
        <x:v>17</x:v>
      </x:c>
      <x:c r="J11641" s="53">
        <x:f t="shared" si="2175"/>
        <x:v>17</x:v>
      </x:c>
      <x:c r="K11641" s="53">
        <x:f t="shared" si="2176"/>
        <x:v>1</x:v>
      </x:c>
      <x:c r="L11641" s="53">
        <x:f t="shared" si="2177"/>
        <x:v>35</x:v>
      </x:c>
      <x:c r="M11641" s="54">
        <x:f t="shared" si="2178"/>
        <x:v>8554.9273492395132</x:v>
      </x:c>
      <x:c r="N11641" s="54">
        <x:f t="shared" si="2179"/>
        <x:v>5.4409217703052173</x:v>
      </x:c>
      <x:c r="O11641" s="55">
        <x:f t="shared" si="2180"/>
        <x:v>187898</x:v>
      </x:c>
      <x:c r="P11641" s="55">
        <x:f t="shared" si="2181"/>
        <x:v>23320</x:v>
      </x:c>
      <x:c r="Q11641" s="55">
        <x:f t="shared" si="2182"/>
        <x:v>161023.04425763045</x:v>
      </x:c>
      <x:c r="R11641" s="55">
        <x:f t="shared" si="2183"/>
        <x:v>-16445.044257630449</x:v>
      </x:c>
      <x:c r="S11641" s="1" t="str">
        <x:f t="shared" si="2184"/>
        <x:v>NO</x:v>
      </x:c>
      <x:c r="T11641" s="1">
        <x:f t="shared" si="2185"/>
        <x:v>-9.9999999999999997E+98</x:v>
      </x:c>
    </x:row>
    <x:row r="11642">
      <x:c r="A11642" s="1"/>
      <x:c r="B11642" s="1"/>
      <x:c r="C11642" s="1"/>
      <x:c r="D11642" s="1"/>
      <x:c r="E11642" s="1"/>
      <x:c r="F11642" s="1"/>
      <x:c r="G11642" s="1"/>
      <x:c r="H11642" s="1"/>
      <x:c r="I11642" s="53">
        <x:f t="shared" si="2174"/>
        <x:v>17</x:v>
      </x:c>
      <x:c r="J11642" s="53">
        <x:f t="shared" si="2175"/>
        <x:v>17</x:v>
      </x:c>
      <x:c r="K11642" s="53">
        <x:f t="shared" si="2176"/>
        <x:v>2</x:v>
      </x:c>
      <x:c r="L11642" s="53">
        <x:f t="shared" si="2177"/>
        <x:v>36</x:v>
      </x:c>
      <x:c r="M11642" s="54">
        <x:f t="shared" si="2178"/>
        <x:v>8601.6289117395136</x:v>
      </x:c>
      <x:c r="N11642" s="54">
        <x:f t="shared" si="2179"/>
        <x:v>5.4733534109302173</x:v>
      </x:c>
      <x:c r="O11642" s="55">
        <x:f t="shared" si="2180"/>
        <x:v>190598</x:v>
      </x:c>
      <x:c r="P11642" s="55">
        <x:f t="shared" si="2181"/>
        <x:v>24200</x:v>
      </x:c>
      <x:c r="Q11642" s="55">
        <x:f t="shared" si="2182"/>
        <x:v>161833.83527325545</x:v>
      </x:c>
      <x:c r="R11642" s="55">
        <x:f t="shared" si="2183"/>
        <x:v>-15435.835273255449</x:v>
      </x:c>
      <x:c r="S11642" s="1" t="str">
        <x:f t="shared" si="2184"/>
        <x:v>NO</x:v>
      </x:c>
      <x:c r="T11642" s="1">
        <x:f t="shared" si="2185"/>
        <x:v>-9.9999999999999997E+98</x:v>
      </x:c>
    </x:row>
    <x:row r="11643">
      <x:c r="A11643" s="1"/>
      <x:c r="B11643" s="1"/>
      <x:c r="C11643" s="1"/>
      <x:c r="D11643" s="1"/>
      <x:c r="E11643" s="1"/>
      <x:c r="F11643" s="1"/>
      <x:c r="G11643" s="1"/>
      <x:c r="H11643" s="1"/>
      <x:c r="I11643" s="53">
        <x:f t="shared" si="2174"/>
        <x:v>17</x:v>
      </x:c>
      <x:c r="J11643" s="53">
        <x:f t="shared" si="2175"/>
        <x:v>17</x:v>
      </x:c>
      <x:c r="K11643" s="53">
        <x:f t="shared" si="2176"/>
        <x:v>3</x:v>
      </x:c>
      <x:c r="L11643" s="53">
        <x:f t="shared" si="2177"/>
        <x:v>37</x:v>
      </x:c>
      <x:c r="M11643" s="54">
        <x:f t="shared" si="2178"/>
        <x:v>8649.4908941613885</x:v>
      </x:c>
      <x:c r="N11643" s="54">
        <x:f t="shared" si="2179"/>
        <x:v>5.5065908987231866</x:v>
      </x:c>
      <x:c r="O11643" s="55">
        <x:f t="shared" si="2180"/>
        <x:v>193298</x:v>
      </x:c>
      <x:c r="P11643" s="55">
        <x:f t="shared" si="2181"/>
        <x:v>25080</x:v>
      </x:c>
      <x:c r="Q11643" s="55">
        <x:f t="shared" si="2182"/>
        <x:v>162664.77246807967</x:v>
      </x:c>
      <x:c r="R11643" s="55">
        <x:f t="shared" si="2183"/>
        <x:v>-14446.772468079667</x:v>
      </x:c>
      <x:c r="S11643" s="1" t="str">
        <x:f t="shared" si="2184"/>
        <x:v>NO</x:v>
      </x:c>
      <x:c r="T11643" s="1">
        <x:f t="shared" si="2185"/>
        <x:v>-9.9999999999999997E+98</x:v>
      </x:c>
    </x:row>
    <x:row r="11644">
      <x:c r="A11644" s="1"/>
      <x:c r="B11644" s="1"/>
      <x:c r="C11644" s="1"/>
      <x:c r="D11644" s="1"/>
      <x:c r="E11644" s="1"/>
      <x:c r="F11644" s="1"/>
      <x:c r="G11644" s="1"/>
      <x:c r="H11644" s="1"/>
      <x:c r="I11644" s="53">
        <x:f t="shared" si="2174"/>
        <x:v>17</x:v>
      </x:c>
      <x:c r="J11644" s="53">
        <x:f t="shared" si="2175"/>
        <x:v>17</x:v>
      </x:c>
      <x:c r="K11644" s="53">
        <x:f t="shared" si="2176"/>
        <x:v>4</x:v>
      </x:c>
      <x:c r="L11644" s="53">
        <x:f t="shared" si="2177"/>
        <x:v>38</x:v>
      </x:c>
      <x:c r="M11644" s="54">
        <x:f t="shared" si="2178"/>
        <x:v>8698.5350098840445</x:v>
      </x:c>
      <x:c r="N11644" s="54">
        <x:f t="shared" si="2179"/>
        <x:v>5.5406493124194753</x:v>
      </x:c>
      <x:c r="O11644" s="55">
        <x:f t="shared" si="2180"/>
        <x:v>195998</x:v>
      </x:c>
      <x:c r="P11644" s="55">
        <x:f t="shared" si="2181"/>
        <x:v>25960</x:v>
      </x:c>
      <x:c r="Q11644" s="55">
        <x:f t="shared" si="2182"/>
        <x:v>163516.23281048689</x:v>
      </x:c>
      <x:c r="R11644" s="55">
        <x:f t="shared" si="2183"/>
        <x:v>-13478.232810486894</x:v>
      </x:c>
      <x:c r="S11644" s="1" t="str">
        <x:f t="shared" si="2184"/>
        <x:v>NO</x:v>
      </x:c>
      <x:c r="T11644" s="1">
        <x:f t="shared" si="2185"/>
        <x:v>-9.9999999999999997E+98</x:v>
      </x:c>
    </x:row>
    <x:row r="11645">
      <x:c r="A11645" s="1"/>
      <x:c r="B11645" s="1"/>
      <x:c r="C11645" s="1"/>
      <x:c r="D11645" s="1"/>
      <x:c r="E11645" s="1"/>
      <x:c r="F11645" s="1"/>
      <x:c r="G11645" s="1"/>
      <x:c r="H11645" s="1"/>
      <x:c r="I11645" s="53">
        <x:f t="shared" si="2174"/>
        <x:v>17</x:v>
      </x:c>
      <x:c r="J11645" s="53">
        <x:f t="shared" si="2175"/>
        <x:v>17</x:v>
      </x:c>
      <x:c r="K11645" s="53">
        <x:f t="shared" si="2176"/>
        <x:v>5</x:v>
      </x:c>
      <x:c r="L11645" s="53">
        <x:f t="shared" si="2177"/>
        <x:v>39</x:v>
      </x:c>
      <x:c r="M11645" s="54">
        <x:f t="shared" si="2178"/>
        <x:v>8748.7833338052478</x:v>
      </x:c>
      <x:c r="N11645" s="54">
        <x:f t="shared" si="2179"/>
        <x:v>5.5755439818091999</x:v>
      </x:c>
      <x:c r="O11645" s="55">
        <x:f t="shared" si="2180"/>
        <x:v>198698</x:v>
      </x:c>
      <x:c r="P11645" s="55">
        <x:f t="shared" si="2181"/>
        <x:v>26840</x:v>
      </x:c>
      <x:c r="Q11645" s="55">
        <x:f t="shared" si="2182"/>
        <x:v>164388.59954522998</x:v>
      </x:c>
      <x:c r="R11645" s="55">
        <x:f t="shared" si="2183"/>
        <x:v>-12530.599545229983</x:v>
      </x:c>
      <x:c r="S11645" s="1" t="str">
        <x:f t="shared" si="2184"/>
        <x:v>NO</x:v>
      </x:c>
      <x:c r="T11645" s="1">
        <x:f t="shared" si="2185"/>
        <x:v>-9.9999999999999997E+98</x:v>
      </x:c>
    </x:row>
    <x:row r="11646">
      <x:c r="A11646" s="1"/>
      <x:c r="B11646" s="1"/>
      <x:c r="C11646" s="1"/>
      <x:c r="D11646" s="1"/>
      <x:c r="E11646" s="1"/>
      <x:c r="F11646" s="1"/>
      <x:c r="G11646" s="1"/>
      <x:c r="H11646" s="1"/>
      <x:c r="I11646" s="53">
        <x:f t="shared" si="2174"/>
        <x:v>17</x:v>
      </x:c>
      <x:c r="J11646" s="53">
        <x:f t="shared" si="2175"/>
        <x:v>17</x:v>
      </x:c>
      <x:c r="K11646" s="53">
        <x:f t="shared" si="2176"/>
        <x:v>6</x:v>
      </x:c>
      <x:c r="L11646" s="53">
        <x:f t="shared" si="2177"/>
        <x:v>40</x:v>
      </x:c>
      <x:c r="M11646" s="54">
        <x:f t="shared" si="2178"/>
        <x:v>8800.2583079868818</x:v>
      </x:c>
      <x:c r="N11646" s="54">
        <x:f t="shared" si="2179"/>
        <x:v>5.6112904916575568</x:v>
      </x:c>
      <x:c r="O11646" s="55">
        <x:f t="shared" si="2180"/>
        <x:v>201398</x:v>
      </x:c>
      <x:c r="P11646" s="55">
        <x:f t="shared" si="2181"/>
        <x:v>27720</x:v>
      </x:c>
      <x:c r="Q11646" s="55">
        <x:f t="shared" si="2182"/>
        <x:v>165282.26229143891</x:v>
      </x:c>
      <x:c r="R11646" s="55">
        <x:f t="shared" si="2183"/>
        <x:v>-11604.262291438907</x:v>
      </x:c>
      <x:c r="S11646" s="1" t="str">
        <x:f t="shared" si="2184"/>
        <x:v>NO</x:v>
      </x:c>
      <x:c r="T11646" s="1">
        <x:f t="shared" si="2185"/>
        <x:v>-9.9999999999999997E+98</x:v>
      </x:c>
    </x:row>
    <x:row r="11647">
      <x:c r="A11647" s="1"/>
      <x:c r="B11647" s="1"/>
      <x:c r="C11647" s="1"/>
      <x:c r="D11647" s="1"/>
      <x:c r="E11647" s="1"/>
      <x:c r="F11647" s="1"/>
      <x:c r="G11647" s="1"/>
      <x:c r="H11647" s="1"/>
      <x:c r="I11647" s="53">
        <x:f t="shared" si="2174"/>
        <x:v>17</x:v>
      </x:c>
      <x:c r="J11647" s="53">
        <x:f t="shared" si="2175"/>
        <x:v>17</x:v>
      </x:c>
      <x:c r="K11647" s="53">
        <x:f t="shared" si="2176"/>
        <x:v>7</x:v>
      </x:c>
      <x:c r="L11647" s="53">
        <x:f t="shared" si="2177"/>
        <x:v>41</x:v>
      </x:c>
      <x:c r="M11647" s="54">
        <x:f t="shared" si="2178"/>
        <x:v>8852.9827473848418</x:v>
      </x:c>
      <x:c r="N11647" s="54">
        <x:f t="shared" si="2179"/>
        <x:v>5.6479046856839181</x:v>
      </x:c>
      <x:c r="O11647" s="55">
        <x:f t="shared" si="2180"/>
        <x:v>204098</x:v>
      </x:c>
      <x:c r="P11647" s="55">
        <x:f t="shared" si="2181"/>
        <x:v>28600</x:v>
      </x:c>
      <x:c r="Q11647" s="55">
        <x:f t="shared" si="2182"/>
        <x:v>166197.61714209794</x:v>
      </x:c>
      <x:c r="R11647" s="55">
        <x:f t="shared" si="2183"/>
        <x:v>-10699.617142097937</x:v>
      </x:c>
      <x:c r="S11647" s="1" t="str">
        <x:f t="shared" si="2184"/>
        <x:v>NO</x:v>
      </x:c>
      <x:c r="T11647" s="1">
        <x:f t="shared" si="2185"/>
        <x:v>-9.9999999999999997E+98</x:v>
      </x:c>
    </x:row>
    <x:row r="11648">
      <x:c r="A11648" s="1"/>
      <x:c r="B11648" s="1"/>
      <x:c r="C11648" s="1"/>
      <x:c r="D11648" s="1"/>
      <x:c r="E11648" s="1"/>
      <x:c r="F11648" s="1"/>
      <x:c r="G11648" s="1"/>
      <x:c r="H11648" s="1"/>
      <x:c r="I11648" s="53">
        <x:f t="shared" si="2174"/>
        <x:v>17</x:v>
      </x:c>
      <x:c r="J11648" s="53">
        <x:f t="shared" si="2175"/>
        <x:v>17</x:v>
      </x:c>
      <x:c r="K11648" s="53">
        <x:f t="shared" si="2176"/>
        <x:v>8</x:v>
      </x:c>
      <x:c r="L11648" s="53">
        <x:f t="shared" si="2177"/>
        <x:v>42</x:v>
      </x:c>
      <x:c r="M11648" s="54">
        <x:f t="shared" si="2178"/>
        <x:v>8906.9798456648223</x:v>
      </x:c>
      <x:c r="N11648" s="54">
        <x:f t="shared" si="2179"/>
        <x:v>5.6854026706005714</x:v>
      </x:c>
      <x:c r="O11648" s="55">
        <x:f t="shared" si="2180"/>
        <x:v>206798</x:v>
      </x:c>
      <x:c r="P11648" s="55">
        <x:f t="shared" si="2181"/>
        <x:v>29480</x:v>
      </x:c>
      <x:c r="Q11648" s="55">
        <x:f t="shared" si="2182"/>
        <x:v>167135.06676501429</x:v>
      </x:c>
      <x:c r="R11648" s="55">
        <x:f t="shared" si="2183"/>
        <x:v>-9817.0667650142859</x:v>
      </x:c>
      <x:c r="S11648" s="1" t="str">
        <x:f t="shared" si="2184"/>
        <x:v>NO</x:v>
      </x:c>
      <x:c r="T11648" s="1">
        <x:f t="shared" si="2185"/>
        <x:v>-9.9999999999999997E+98</x:v>
      </x:c>
    </x:row>
    <x:row r="11649">
      <x:c r="A11649" s="1"/>
      <x:c r="B11649" s="1"/>
      <x:c r="C11649" s="1"/>
      <x:c r="D11649" s="1"/>
      <x:c r="E11649" s="1"/>
      <x:c r="F11649" s="1"/>
      <x:c r="G11649" s="1"/>
      <x:c r="H11649" s="1"/>
      <x:c r="I11649" s="53">
        <x:f t="shared" si="2174"/>
        <x:v>17</x:v>
      </x:c>
      <x:c r="J11649" s="53">
        <x:f t="shared" si="2175"/>
        <x:v>17</x:v>
      </x:c>
      <x:c r="K11649" s="53">
        <x:f t="shared" si="2176"/>
        <x:v>9</x:v>
      </x:c>
      <x:c r="L11649" s="53">
        <x:f t="shared" si="2177"/>
        <x:v>43</x:v>
      </x:c>
      <x:c r="M11649" s="54">
        <x:f t="shared" si="2178"/>
        <x:v>8962.2731811052163</x:v>
      </x:c>
      <x:c r="N11649" s="54">
        <x:f t="shared" si="2179"/>
        <x:v>5.7238008202119559</x:v>
      </x:c>
      <x:c r="O11649" s="55">
        <x:f t="shared" si="2180"/>
        <x:v>209498</x:v>
      </x:c>
      <x:c r="P11649" s="55">
        <x:f t="shared" si="2181"/>
        <x:v>30360</x:v>
      </x:c>
      <x:c r="Q11649" s="55">
        <x:f t="shared" si="2182"/>
        <x:v>168095.02050529889</x:v>
      </x:c>
      <x:c r="R11649" s="55">
        <x:f t="shared" si="2183"/>
        <x:v>-8957.0205052988895</x:v>
      </x:c>
      <x:c r="S11649" s="1" t="str">
        <x:f t="shared" si="2184"/>
        <x:v>NO</x:v>
      </x:c>
      <x:c r="T11649" s="1">
        <x:f t="shared" si="2185"/>
        <x:v>-9.9999999999999997E+98</x:v>
      </x:c>
    </x:row>
    <x:row r="11650">
      <x:c r="A11650" s="1"/>
      <x:c r="B11650" s="1"/>
      <x:c r="C11650" s="1"/>
      <x:c r="D11650" s="1"/>
      <x:c r="E11650" s="1"/>
      <x:c r="F11650" s="1"/>
      <x:c r="G11650" s="1"/>
      <x:c r="H11650" s="1"/>
      <x:c r="I11650" s="53">
        <x:f t="shared" si="2174"/>
        <x:v>17</x:v>
      </x:c>
      <x:c r="J11650" s="53">
        <x:f t="shared" si="2175"/>
        <x:v>17</x:v>
      </x:c>
      <x:c r="K11650" s="53">
        <x:f t="shared" si="2176"/>
        <x:v>10</x:v>
      </x:c>
      <x:c r="L11650" s="53">
        <x:f t="shared" si="2177"/>
        <x:v>44</x:v>
      </x:c>
      <x:c r="M11650" s="54">
        <x:f t="shared" si="2178"/>
        <x:v>9018.8867225884296</x:v>
      </x:c>
      <x:c r="N11650" s="54">
        <x:f t="shared" si="2179"/>
        <x:v>5.7631157795752985</x:v>
      </x:c>
      <x:c r="O11650" s="55">
        <x:f t="shared" si="2180"/>
        <x:v>212198</x:v>
      </x:c>
      <x:c r="P11650" s="55">
        <x:f t="shared" si="2181"/>
        <x:v>31240</x:v>
      </x:c>
      <x:c r="Q11650" s="55">
        <x:f t="shared" si="2182"/>
        <x:v>169077.89448938245</x:v>
      </x:c>
      <x:c r="R11650" s="55">
        <x:f t="shared" si="2183"/>
        <x:v>-8119.8944893824519</x:v>
      </x:c>
      <x:c r="S11650" s="1" t="str">
        <x:f t="shared" si="2184"/>
        <x:v>NO</x:v>
      </x:c>
      <x:c r="T11650" s="1">
        <x:f t="shared" si="2185"/>
        <x:v>-9.9999999999999997E+98</x:v>
      </x:c>
    </x:row>
    <x:row r="11651">
      <x:c r="A11651" s="1"/>
      <x:c r="B11651" s="1"/>
      <x:c r="C11651" s="1"/>
      <x:c r="D11651" s="1"/>
      <x:c r="E11651" s="1"/>
      <x:c r="F11651" s="1"/>
      <x:c r="G11651" s="1"/>
      <x:c r="H11651" s="1"/>
      <x:c r="I11651" s="53">
        <x:f t="shared" si="2174"/>
        <x:v>17</x:v>
      </x:c>
      <x:c r="J11651" s="53">
        <x:f t="shared" si="2175"/>
        <x:v>17</x:v>
      </x:c>
      <x:c r="K11651" s="53">
        <x:f t="shared" si="2176"/>
        <x:v>11</x:v>
      </x:c>
      <x:c r="L11651" s="53">
        <x:f t="shared" si="2177"/>
        <x:v>45</x:v>
      </x:c>
      <x:c r="M11651" s="54">
        <x:f t="shared" si="2178"/>
        <x:v>9076.8448356818681</x:v>
      </x:c>
      <x:c r="N11651" s="54">
        <x:f t="shared" si="2179"/>
        <x:v>5.8033644692235198</x:v>
      </x:c>
      <x:c r="O11651" s="55">
        <x:f t="shared" si="2180"/>
        <x:v>214898</x:v>
      </x:c>
      <x:c r="P11651" s="55">
        <x:f t="shared" si="2181"/>
        <x:v>32120</x:v>
      </x:c>
      <x:c r="Q11651" s="55">
        <x:f t="shared" si="2182"/>
        <x:v>170084.11173058799</x:v>
      </x:c>
      <x:c r="R11651" s="55">
        <x:f t="shared" si="2183"/>
        <x:v>-7306.1117305879889</x:v>
      </x:c>
      <x:c r="S11651" s="1" t="str">
        <x:f t="shared" si="2184"/>
        <x:v>NO</x:v>
      </x:c>
      <x:c r="T11651" s="1">
        <x:f t="shared" si="2185"/>
        <x:v>-9.9999999999999997E+98</x:v>
      </x:c>
    </x:row>
    <x:row r="11652">
      <x:c r="A11652" s="1"/>
      <x:c r="B11652" s="1"/>
      <x:c r="C11652" s="1"/>
      <x:c r="D11652" s="1"/>
      <x:c r="E11652" s="1"/>
      <x:c r="F11652" s="1"/>
      <x:c r="G11652" s="1"/>
      <x:c r="H11652" s="1"/>
      <x:c r="I11652" s="53">
        <x:f t="shared" si="2174"/>
        <x:v>17</x:v>
      </x:c>
      <x:c r="J11652" s="53">
        <x:f t="shared" si="2175"/>
        <x:v>17</x:v>
      </x:c>
      <x:c r="K11652" s="53">
        <x:f t="shared" si="2176"/>
        <x:v>12</x:v>
      </x:c>
      <x:c r="L11652" s="53">
        <x:f t="shared" si="2177"/>
        <x:v>46</x:v>
      </x:c>
      <x:c r="M11652" s="54">
        <x:f t="shared" si="2178"/>
        <x:v>9136.1722888099321</x:v>
      </x:c>
      <x:c r="N11652" s="54">
        <x:f t="shared" si="2179"/>
        <x:v>5.8445640894513415</x:v>
      </x:c>
      <x:c r="O11652" s="55">
        <x:f t="shared" si="2180"/>
        <x:v>217598</x:v>
      </x:c>
      <x:c r="P11652" s="55">
        <x:f t="shared" si="2181"/>
        <x:v>33000</x:v>
      </x:c>
      <x:c r="Q11652" s="55">
        <x:f t="shared" si="2182"/>
        <x:v>171114.10223628354</x:v>
      </x:c>
      <x:c r="R11652" s="55">
        <x:f t="shared" si="2183"/>
        <x:v>-6516.1022362835356</x:v>
      </x:c>
      <x:c r="S11652" s="1" t="str">
        <x:f t="shared" si="2184"/>
        <x:v>NO</x:v>
      </x:c>
      <x:c r="T11652" s="1">
        <x:f t="shared" si="2185"/>
        <x:v>-9.9999999999999997E+98</x:v>
      </x:c>
    </x:row>
    <x:row r="11653">
      <x:c r="A11653" s="1"/>
      <x:c r="B11653" s="1"/>
      <x:c r="C11653" s="1"/>
      <x:c r="D11653" s="1"/>
      <x:c r="E11653" s="1"/>
      <x:c r="F11653" s="1"/>
      <x:c r="G11653" s="1"/>
      <x:c r="H11653" s="1"/>
      <x:c r="I11653" s="53">
        <x:f t="shared" si="2174"/>
        <x:v>17</x:v>
      </x:c>
      <x:c r="J11653" s="53">
        <x:f t="shared" si="2175"/>
        <x:v>17</x:v>
      </x:c>
      <x:c r="K11653" s="53">
        <x:f t="shared" si="2176"/>
        <x:v>13</x:v>
      </x:c>
      <x:c r="L11653" s="53">
        <x:f t="shared" si="2177"/>
        <x:v>47</x:v>
      </x:c>
      <x:c r="M11653" s="54">
        <x:f t="shared" si="2178"/>
        <x:v>9196.8942595183162</x:v>
      </x:c>
      <x:c r="N11653" s="54">
        <x:f t="shared" si="2179"/>
        <x:v>5.8867321246654978</x:v>
      </x:c>
      <x:c r="O11653" s="55">
        <x:f t="shared" si="2180"/>
        <x:v>220298</x:v>
      </x:c>
      <x:c r="P11653" s="55">
        <x:f t="shared" si="2181"/>
        <x:v>33880</x:v>
      </x:c>
      <x:c r="Q11653" s="55">
        <x:f t="shared" si="2182"/>
        <x:v>172168.30311663743</x:v>
      </x:c>
      <x:c r="R11653" s="55">
        <x:f t="shared" si="2183"/>
        <x:v>-5750.3031166374276</x:v>
      </x:c>
      <x:c r="S11653" s="1" t="str">
        <x:f t="shared" si="2184"/>
        <x:v>NO</x:v>
      </x:c>
      <x:c r="T11653" s="1">
        <x:f t="shared" si="2185"/>
        <x:v>-9.9999999999999997E+98</x:v>
      </x:c>
    </x:row>
    <x:row r="11654">
      <x:c r="A11654" s="1"/>
      <x:c r="B11654" s="1"/>
      <x:c r="C11654" s="1"/>
      <x:c r="D11654" s="1"/>
      <x:c r="E11654" s="1"/>
      <x:c r="F11654" s="1"/>
      <x:c r="G11654" s="1"/>
      <x:c r="H11654" s="1"/>
      <x:c r="I11654" s="53">
        <x:f t="shared" si="2174"/>
        <x:v>17</x:v>
      </x:c>
      <x:c r="J11654" s="53">
        <x:f t="shared" si="2175"/>
        <x:v>17</x:v>
      </x:c>
      <x:c r="K11654" s="53">
        <x:f t="shared" si="2176"/>
        <x:v>14</x:v>
      </x:c>
      <x:c r="L11654" s="53">
        <x:f t="shared" si="2177"/>
        <x:v>48</x:v>
      </x:c>
      <x:c r="M11654" s="54">
        <x:f t="shared" si="2178"/>
        <x:v>9259.0363408319772</x:v>
      </x:c>
      <x:c r="N11654" s="54">
        <x:f t="shared" si="2179"/>
        <x:v>5.9298863477999841</x:v>
      </x:c>
      <x:c r="O11654" s="55">
        <x:f t="shared" si="2180"/>
        <x:v>222998</x:v>
      </x:c>
      <x:c r="P11654" s="55">
        <x:f t="shared" si="2181"/>
        <x:v>34760</x:v>
      </x:c>
      <x:c r="Q11654" s="55">
        <x:f t="shared" si="2182"/>
        <x:v>173247.15869499961</x:v>
      </x:c>
      <x:c r="R11654" s="55">
        <x:f t="shared" si="2183"/>
        <x:v>-5009.1586949996126</x:v>
      </x:c>
      <x:c r="S11654" s="1" t="str">
        <x:f t="shared" si="2184"/>
        <x:v>NO</x:v>
      </x:c>
      <x:c r="T11654" s="1">
        <x:f t="shared" si="2185"/>
        <x:v>-9.9999999999999997E+98</x:v>
      </x:c>
    </x:row>
    <x:row r="11655">
      <x:c r="A11655" s="1"/>
      <x:c r="B11655" s="1"/>
      <x:c r="C11655" s="1"/>
      <x:c r="D11655" s="1"/>
      <x:c r="E11655" s="1"/>
      <x:c r="F11655" s="1"/>
      <x:c r="G11655" s="1"/>
      <x:c r="H11655" s="1"/>
      <x:c r="I11655" s="53">
        <x:f t="shared" si="2174"/>
        <x:v>17</x:v>
      </x:c>
      <x:c r="J11655" s="53">
        <x:f t="shared" si="2175"/>
        <x:v>17</x:v>
      </x:c>
      <x:c r="K11655" s="53">
        <x:f t="shared" si="2176"/>
        <x:v>15</x:v>
      </x:c>
      <x:c r="L11655" s="53">
        <x:f t="shared" si="2177"/>
        <x:v>49</x:v>
      </x:c>
      <x:c r="M11655" s="54">
        <x:f t="shared" si="2178"/>
        <x:v>9322.6245477081247</x:v>
      </x:c>
      <x:c r="N11655" s="54">
        <x:f t="shared" si="2179"/>
        <x:v>5.9740448247973088</x:v>
      </x:c>
      <x:c r="O11655" s="55">
        <x:f t="shared" si="2180"/>
        <x:v>225698</x:v>
      </x:c>
      <x:c r="P11655" s="55">
        <x:f t="shared" si="2181"/>
        <x:v>35640</x:v>
      </x:c>
      <x:c r="Q11655" s="55">
        <x:f t="shared" si="2182"/>
        <x:v>174351.12061993271</x:v>
      </x:c>
      <x:c r="R11655" s="55">
        <x:f t="shared" si="2183"/>
        <x:v>-4293.1206199327135</x:v>
      </x:c>
      <x:c r="S11655" s="1" t="str">
        <x:f t="shared" si="2184"/>
        <x:v>NO</x:v>
      </x:c>
      <x:c r="T11655" s="1">
        <x:f t="shared" si="2185"/>
        <x:v>-9.9999999999999997E+98</x:v>
      </x:c>
    </x:row>
    <x:row r="11656">
      <x:c r="A11656" s="1"/>
      <x:c r="B11656" s="1"/>
      <x:c r="C11656" s="1"/>
      <x:c r="D11656" s="1"/>
      <x:c r="E11656" s="1"/>
      <x:c r="F11656" s="1"/>
      <x:c r="G11656" s="1"/>
      <x:c r="H11656" s="1"/>
      <x:c r="I11656" s="53">
        <x:f t="shared" si="2174"/>
        <x:v>17</x:v>
      </x:c>
      <x:c r="J11656" s="53">
        <x:f t="shared" si="2175"/>
        <x:v>17</x:v>
      </x:c>
      <x:c r="K11656" s="53">
        <x:f t="shared" si="2176"/>
        <x:v>16</x:v>
      </x:c>
      <x:c r="L11656" s="53">
        <x:f t="shared" si="2177"/>
        <x:v>50</x:v>
      </x:c>
      <x:c r="M11656" s="54">
        <x:f t="shared" si="2178"/>
        <x:v>9387.6853235856142</x:v>
      </x:c>
      <x:c r="N11656" s="54">
        <x:f t="shared" si="2179"/>
        <x:v>6.0192259191566766</x:v>
      </x:c>
      <x:c r="O11656" s="55">
        <x:f t="shared" si="2180"/>
        <x:v>228398</x:v>
      </x:c>
      <x:c r="P11656" s="55">
        <x:f t="shared" si="2181"/>
        <x:v>36520</x:v>
      </x:c>
      <x:c r="Q11656" s="55">
        <x:f t="shared" si="2182"/>
        <x:v>175480.64797891691</x:v>
      </x:c>
      <x:c r="R11656" s="55">
        <x:f t="shared" si="2183"/>
        <x:v>-3602.6479789169098</x:v>
      </x:c>
      <x:c r="S11656" s="1" t="str">
        <x:f t="shared" si="2184"/>
        <x:v>NO</x:v>
      </x:c>
      <x:c r="T11656" s="1">
        <x:f t="shared" si="2185"/>
        <x:v>-9.9999999999999997E+98</x:v>
      </x:c>
    </x:row>
    <x:row r="11657">
      <x:c r="A11657" s="1"/>
      <x:c r="B11657" s="1"/>
      <x:c r="C11657" s="1"/>
      <x:c r="D11657" s="1"/>
      <x:c r="E11657" s="1"/>
      <x:c r="F11657" s="1"/>
      <x:c r="G11657" s="1"/>
      <x:c r="H11657" s="1"/>
      <x:c r="I11657" s="53">
        <x:f t="shared" si="2174"/>
        <x:v>17</x:v>
      </x:c>
      <x:c r="J11657" s="53">
        <x:f t="shared" si="2175"/>
        <x:v>17</x:v>
      </x:c>
      <x:c r="K11657" s="53">
        <x:f t="shared" si="2176"/>
        <x:v>17</x:v>
      </x:c>
      <x:c r="L11657" s="53">
        <x:f t="shared" si="2177"/>
        <x:v>51</x:v>
      </x:c>
      <x:c r="M11657" s="54">
        <x:f t="shared" si="2178"/>
        <x:v>9454.2455470321529</x:v>
      </x:c>
      <x:c r="N11657" s="54">
        <x:f t="shared" si="2179"/>
        <x:v>6.0654482965501062</x:v>
      </x:c>
      <x:c r="O11657" s="55">
        <x:f t="shared" si="2180"/>
        <x:v>231098</x:v>
      </x:c>
      <x:c r="P11657" s="55">
        <x:f t="shared" si="2181"/>
        <x:v>37400</x:v>
      </x:c>
      <x:c r="Q11657" s="55">
        <x:f t="shared" si="2182"/>
        <x:v>176636.20741375265</x:v>
      </x:c>
      <x:c r="R11657" s="55">
        <x:f t="shared" si="2183"/>
        <x:v>-2938.2074137526506</x:v>
      </x:c>
      <x:c r="S11657" s="1" t="str">
        <x:f t="shared" si="2184"/>
        <x:v>NO</x:v>
      </x:c>
      <x:c r="T11657" s="1">
        <x:f t="shared" si="2185"/>
        <x:v>-9.9999999999999997E+98</x:v>
      </x:c>
    </x:row>
    <x:row r="11658">
      <x:c r="A11658" s="1"/>
      <x:c r="B11658" s="1"/>
      <x:c r="C11658" s="1"/>
      <x:c r="D11658" s="1"/>
      <x:c r="E11658" s="1"/>
      <x:c r="F11658" s="1"/>
      <x:c r="G11658" s="1"/>
      <x:c r="H11658" s="1"/>
      <x:c r="I11658" s="53">
        <x:f t="shared" si="2174"/>
        <x:v>17</x:v>
      </x:c>
      <x:c r="J11658" s="53">
        <x:f t="shared" si="2175"/>
        <x:v>17</x:v>
      </x:c>
      <x:c r="K11658" s="53">
        <x:f t="shared" si="2176"/>
        <x:v>18</x:v>
      </x:c>
      <x:c r="L11658" s="53">
        <x:f t="shared" si="2177"/>
        <x:v>52</x:v>
      </x:c>
      <x:c r="M11658" s="54">
        <x:f t="shared" si="2178"/>
        <x:v>9522.3325384907403</x:v>
      </x:c>
      <x:c r="N11658" s="54">
        <x:f t="shared" si="2179"/>
        <x:v>6.1127309295074586</x:v>
      </x:c>
      <x:c r="O11658" s="55">
        <x:f t="shared" si="2180"/>
        <x:v>233798</x:v>
      </x:c>
      <x:c r="P11658" s="55">
        <x:f t="shared" si="2181"/>
        <x:v>38280</x:v>
      </x:c>
      <x:c r="Q11658" s="55">
        <x:f t="shared" si="2182"/>
        <x:v>177818.27323768646</x:v>
      </x:c>
      <x:c r="R11658" s="55">
        <x:f t="shared" si="2183"/>
        <x:v>-2300.2732376864587</x:v>
      </x:c>
      <x:c r="S11658" s="1" t="str">
        <x:f t="shared" si="2184"/>
        <x:v>NO</x:v>
      </x:c>
      <x:c r="T11658" s="1">
        <x:f t="shared" si="2185"/>
        <x:v>-9.9999999999999997E+98</x:v>
      </x:c>
    </x:row>
    <x:row r="11659">
      <x:c r="A11659" s="1"/>
      <x:c r="B11659" s="1"/>
      <x:c r="C11659" s="1"/>
      <x:c r="D11659" s="1"/>
      <x:c r="E11659" s="1"/>
      <x:c r="F11659" s="1"/>
      <x:c r="G11659" s="1"/>
      <x:c r="H11659" s="1"/>
      <x:c r="I11659" s="53">
        <x:f t="shared" si="2174"/>
        <x:v>17</x:v>
      </x:c>
      <x:c r="J11659" s="53">
        <x:f t="shared" si="2175"/>
        <x:v>17</x:v>
      </x:c>
      <x:c r="K11659" s="53">
        <x:f t="shared" si="2176"/>
        <x:v>19</x:v>
      </x:c>
      <x:c r="L11659" s="53">
        <x:f t="shared" si="2177"/>
        <x:v>53</x:v>
      </x:c>
      <x:c r="M11659" s="54">
        <x:f t="shared" si="2178"/>
        <x:v>9591.9740671267627</x:v>
      </x:c>
      <x:c r="N11659" s="54">
        <x:f t="shared" si="2179"/>
        <x:v>6.1610931021713631</x:v>
      </x:c>
      <x:c r="O11659" s="55">
        <x:f t="shared" si="2180"/>
        <x:v>236498</x:v>
      </x:c>
      <x:c r="P11659" s="55">
        <x:f t="shared" si="2181"/>
        <x:v>39160</x:v>
      </x:c>
      <x:c r="Q11659" s="55">
        <x:f t="shared" si="2182"/>
        <x:v>179027.32755428407</x:v>
      </x:c>
      <x:c r="R11659" s="55">
        <x:f t="shared" si="2183"/>
        <x:v>-1689.3275542840711</x:v>
      </x:c>
      <x:c r="S11659" s="1" t="str">
        <x:f t="shared" si="2184"/>
        <x:v>NO</x:v>
      </x:c>
      <x:c r="T11659" s="1">
        <x:f t="shared" si="2185"/>
        <x:v>-9.9999999999999997E+98</x:v>
      </x:c>
    </x:row>
    <x:row r="11660">
      <x:c r="A11660" s="1"/>
      <x:c r="B11660" s="1"/>
      <x:c r="C11660" s="1"/>
      <x:c r="D11660" s="1"/>
      <x:c r="E11660" s="1"/>
      <x:c r="F11660" s="1"/>
      <x:c r="G11660" s="1"/>
      <x:c r="H11660" s="1"/>
      <x:c r="I11660" s="53">
        <x:f t="shared" si="2174"/>
        <x:v>17</x:v>
      </x:c>
      <x:c r="J11660" s="53">
        <x:f t="shared" si="2175"/>
        <x:v>17</x:v>
      </x:c>
      <x:c r="K11660" s="53">
        <x:f t="shared" si="2176"/>
        <x:v>20</x:v>
      </x:c>
      <x:c r="L11660" s="53">
        <x:f t="shared" si="2177"/>
        <x:v>54</x:v>
      </x:c>
      <x:c r="M11660" s="54">
        <x:f t="shared" si="2178"/>
        <x:v>9663.1983577772407</x:v>
      </x:c>
      <x:c r="N11660" s="54">
        <x:f t="shared" si="2179"/>
        <x:v>6.2105544151230836</x:v>
      </x:c>
      <x:c r="O11660" s="55">
        <x:f t="shared" si="2180"/>
        <x:v>239198</x:v>
      </x:c>
      <x:c r="P11660" s="55">
        <x:f t="shared" si="2181"/>
        <x:v>40040</x:v>
      </x:c>
      <x:c r="Q11660" s="55">
        <x:f t="shared" si="2182"/>
        <x:v>180263.86037807708</x:v>
      </x:c>
      <x:c r="R11660" s="55">
        <x:f t="shared" si="2183"/>
        <x:v>-1105.8603780770791</x:v>
      </x:c>
      <x:c r="S11660" s="1" t="str">
        <x:f t="shared" si="2184"/>
        <x:v>NO</x:v>
      </x:c>
      <x:c r="T11660" s="1">
        <x:f t="shared" si="2185"/>
        <x:v>-9.9999999999999997E+98</x:v>
      </x:c>
    </x:row>
    <x:row r="11661">
      <x:c r="A11661" s="1"/>
      <x:c r="B11661" s="1"/>
      <x:c r="C11661" s="1"/>
      <x:c r="D11661" s="1"/>
      <x:c r="E11661" s="1"/>
      <x:c r="F11661" s="1"/>
      <x:c r="G11661" s="1"/>
      <x:c r="H11661" s="1"/>
      <x:c r="I11661" s="53">
        <x:f t="shared" si="2174"/>
        <x:v>17</x:v>
      </x:c>
      <x:c r="J11661" s="53">
        <x:f t="shared" si="2175"/>
        <x:v>17</x:v>
      </x:c>
      <x:c r="K11661" s="53">
        <x:f t="shared" si="2176"/>
        <x:v>21</x:v>
      </x:c>
      <x:c r="L11661" s="53">
        <x:f t="shared" si="2177"/>
        <x:v>55</x:v>
      </x:c>
      <x:c r="M11661" s="54">
        <x:f t="shared" si="2178"/>
        <x:v>9736.0340980036835</x:v>
      </x:c>
      <x:c r="N11661" s="54">
        <x:f t="shared" si="2179"/>
        <x:v>6.2611347902803356</x:v>
      </x:c>
      <x:c r="O11661" s="55">
        <x:f t="shared" si="2180"/>
        <x:v>241898</x:v>
      </x:c>
      <x:c r="P11661" s="55">
        <x:f t="shared" si="2181"/>
        <x:v>40920</x:v>
      </x:c>
      <x:c r="Q11661" s="55">
        <x:f t="shared" si="2182"/>
        <x:v>181528.36975700839</x:v>
      </x:c>
      <x:c r="R11661" s="55">
        <x:f t="shared" si="2183"/>
        <x:v>-550.36975700838957</x:v>
      </x:c>
      <x:c r="S11661" s="1" t="str">
        <x:f t="shared" si="2184"/>
        <x:v>NO</x:v>
      </x:c>
      <x:c r="T11661" s="1">
        <x:f t="shared" si="2185"/>
        <x:v>-9.9999999999999997E+98</x:v>
      </x:c>
    </x:row>
    <x:row r="11662">
      <x:c r="A11662" s="1"/>
      <x:c r="B11662" s="1"/>
      <x:c r="C11662" s="1"/>
      <x:c r="D11662" s="1"/>
      <x:c r="E11662" s="1"/>
      <x:c r="F11662" s="1"/>
      <x:c r="G11662" s="1"/>
      <x:c r="H11662" s="1"/>
      <x:c r="I11662" s="53">
        <x:f t="shared" si="2174"/>
        <x:v>17</x:v>
      </x:c>
      <x:c r="J11662" s="53">
        <x:f t="shared" si="2175"/>
        <x:v>17</x:v>
      </x:c>
      <x:c r="K11662" s="53">
        <x:f t="shared" si="2176"/>
        <x:v>22</x:v>
      </x:c>
      <x:c r="L11662" s="53">
        <x:f t="shared" si="2177"/>
        <x:v>56</x:v>
      </x:c>
      <x:c r="M11662" s="54">
        <x:f t="shared" si="2178"/>
        <x:v>9810.51044525008</x:v>
      </x:c>
      <x:c r="N11662" s="54">
        <x:f t="shared" si="2179"/>
        <x:v>6.3128544758681109</x:v>
      </x:c>
      <x:c r="O11662" s="55">
        <x:f t="shared" si="2180"/>
        <x:v>244598</x:v>
      </x:c>
      <x:c r="P11662" s="55">
        <x:f t="shared" si="2181"/>
        <x:v>41800</x:v>
      </x:c>
      <x:c r="Q11662" s="55">
        <x:f t="shared" si="2182"/>
        <x:v>182821.36189670279</x:v>
      </x:c>
      <x:c r="R11662" s="55">
        <x:f t="shared" si="2183"/>
        <x:v>-23.361896702786908</x:v>
      </x:c>
      <x:c r="S11662" s="1" t="str">
        <x:f t="shared" si="2184"/>
        <x:v>NO</x:v>
      </x:c>
      <x:c r="T11662" s="1">
        <x:f t="shared" si="2185"/>
        <x:v>-9.9999999999999997E+98</x:v>
      </x:c>
    </x:row>
    <x:row r="11663">
      <x:c r="A11663" s="1"/>
      <x:c r="B11663" s="1"/>
      <x:c r="C11663" s="1"/>
      <x:c r="D11663" s="1"/>
      <x:c r="E11663" s="1"/>
      <x:c r="F11663" s="1"/>
      <x:c r="G11663" s="1"/>
      <x:c r="H11663" s="1"/>
      <x:c r="I11663" s="53">
        <x:f t="shared" si="2174"/>
        <x:v>17</x:v>
      </x:c>
      <x:c r="J11663" s="53">
        <x:f t="shared" si="2175"/>
        <x:v>17</x:v>
      </x:c>
      <x:c r="K11663" s="53">
        <x:f t="shared" si="2176"/>
        <x:v>23</x:v>
      </x:c>
      <x:c r="L11663" s="53">
        <x:f t="shared" si="2177"/>
        <x:v>57</x:v>
      </x:c>
      <x:c r="M11663" s="54">
        <x:f t="shared" si="2178"/>
        <x:v>9886.6570341075167</x:v>
      </x:c>
      <x:c r="N11663" s="54">
        <x:f t="shared" si="2179"/>
        <x:v>6.3657340514635532</x:v>
      </x:c>
      <x:c r="O11663" s="55">
        <x:f t="shared" si="2180"/>
        <x:v>247298</x:v>
      </x:c>
      <x:c r="P11663" s="55">
        <x:f t="shared" si="2181"/>
        <x:v>42680</x:v>
      </x:c>
      <x:c r="Q11663" s="55">
        <x:f t="shared" si="2182"/>
        <x:v>184143.35128658882</x:v>
      </x:c>
      <x:c r="R11663" s="55">
        <x:f t="shared" si="2183"/>
        <x:v>474.64871341118123</x:v>
      </x:c>
      <x:c r="S11663" s="1" t="str">
        <x:f t="shared" si="2184"/>
        <x:v>NO</x:v>
      </x:c>
      <x:c r="T11663" s="1">
        <x:f t="shared" si="2185"/>
        <x:v>-9.9999999999999997E+98</x:v>
      </x:c>
    </x:row>
    <x:row r="11664">
      <x:c r="A11664" s="1"/>
      <x:c r="B11664" s="1"/>
      <x:c r="C11664" s="1"/>
      <x:c r="D11664" s="1"/>
      <x:c r="E11664" s="1"/>
      <x:c r="F11664" s="1"/>
      <x:c r="G11664" s="1"/>
      <x:c r="H11664" s="1"/>
      <x:c r="I11664" s="53">
        <x:f t="shared" si="2174"/>
        <x:v>17</x:v>
      </x:c>
      <x:c r="J11664" s="53">
        <x:f t="shared" si="2175"/>
        <x:v>17</x:v>
      </x:c>
      <x:c r="K11664" s="53">
        <x:f t="shared" si="2176"/>
        <x:v>24</x:v>
      </x:c>
      <x:c r="L11664" s="53">
        <x:f t="shared" si="2177"/>
        <x:v>58</x:v>
      </x:c>
      <x:c r="M11664" s="54">
        <x:f t="shared" si="2178"/>
        <x:v>9964.5039836870128</x:v>
      </x:c>
      <x:c r="N11664" s="54">
        <x:f t="shared" si="2179"/>
        <x:v>6.4197944331159809</x:v>
      </x:c>
      <x:c r="O11664" s="55">
        <x:f t="shared" si="2180"/>
        <x:v>249998</x:v>
      </x:c>
      <x:c r="P11664" s="55">
        <x:f t="shared" si="2181"/>
        <x:v>43560</x:v>
      </x:c>
      <x:c r="Q11664" s="55">
        <x:f t="shared" si="2182"/>
        <x:v>185494.86082789954</x:v>
      </x:c>
      <x:c r="R11664" s="55">
        <x:f t="shared" si="2183"/>
        <x:v>943.13917210046202</x:v>
      </x:c>
      <x:c r="S11664" s="1" t="str">
        <x:f t="shared" si="2184"/>
        <x:v>NO</x:v>
      </x:c>
      <x:c r="T11664" s="1">
        <x:f t="shared" si="2185"/>
        <x:v>-9.9999999999999997E+98</x:v>
      </x:c>
    </x:row>
    <x:row r="11665">
      <x:c r="A11665" s="1"/>
      <x:c r="B11665" s="1"/>
      <x:c r="C11665" s="1"/>
      <x:c r="D11665" s="1"/>
      <x:c r="E11665" s="1"/>
      <x:c r="F11665" s="1"/>
      <x:c r="G11665" s="1"/>
      <x:c r="H11665" s="1"/>
      <x:c r="I11665" s="53">
        <x:f t="shared" si="2174"/>
        <x:v>17</x:v>
      </x:c>
      <x:c r="J11665" s="53">
        <x:f t="shared" si="2175"/>
        <x:v>17</x:v>
      </x:c>
      <x:c r="K11665" s="53">
        <x:f t="shared" si="2176"/>
        <x:v>25</x:v>
      </x:c>
      <x:c r="L11665" s="53">
        <x:f t="shared" si="2177"/>
        <x:v>59</x:v>
      </x:c>
      <x:c r="M11665" s="54">
        <x:f t="shared" si="2178"/>
        <x:v>10044.08190510211</x:v>
      </x:c>
      <x:c r="N11665" s="54">
        <x:f t="shared" si="2179"/>
        <x:v>6.4750568785431319</x:v>
      </x:c>
      <x:c r="O11665" s="55">
        <x:f t="shared" si="2180"/>
        <x:v>252698</x:v>
      </x:c>
      <x:c r="P11665" s="55">
        <x:f t="shared" si="2181"/>
        <x:v>44440</x:v>
      </x:c>
      <x:c r="Q11665" s="55">
        <x:f t="shared" si="2182"/>
        <x:v>186876.42196357829</x:v>
      </x:c>
      <x:c r="R11665" s="55">
        <x:f t="shared" si="2183"/>
        <x:v>1381.5780364217062</x:v>
      </x:c>
      <x:c r="S11665" s="1" t="str">
        <x:f t="shared" si="2184"/>
        <x:v>NO</x:v>
      </x:c>
      <x:c r="T11665" s="1">
        <x:f t="shared" si="2185"/>
        <x:v>-9.9999999999999997E+98</x:v>
      </x:c>
    </x:row>
    <x:row r="11666">
      <x:c r="A11666" s="1"/>
      <x:c r="B11666" s="1"/>
      <x:c r="C11666" s="1"/>
      <x:c r="D11666" s="1"/>
      <x:c r="E11666" s="1"/>
      <x:c r="F11666" s="1"/>
      <x:c r="G11666" s="1"/>
      <x:c r="H11666" s="1"/>
      <x:c r="I11666" s="53">
        <x:f t="shared" si="2174"/>
        <x:v>17</x:v>
      </x:c>
      <x:c r="J11666" s="53">
        <x:f t="shared" si="2175"/>
        <x:v>17</x:v>
      </x:c>
      <x:c r="K11666" s="53">
        <x:f t="shared" si="2176"/>
        <x:v>26</x:v>
      </x:c>
      <x:c r="L11666" s="53">
        <x:f t="shared" si="2177"/>
        <x:v>60</x:v>
      </x:c>
      <x:c r="M11666" s="54">
        <x:f t="shared" si="2178"/>
        <x:v>10125.421909062828</x:v>
      </x:c>
      <x:c r="N11666" s="54">
        <x:f t="shared" si="2179"/>
        <x:v>6.5315429924047423</x:v>
      </x:c>
      <x:c r="O11666" s="55">
        <x:f t="shared" si="2180"/>
        <x:v>255398</x:v>
      </x:c>
      <x:c r="P11666" s="55">
        <x:f t="shared" si="2181"/>
        <x:v>45320</x:v>
      </x:c>
      <x:c r="Q11666" s="55">
        <x:f t="shared" si="2182"/>
        <x:v>188288.57481011856</x:v>
      </x:c>
      <x:c r="R11666" s="55">
        <x:f t="shared" si="2183"/>
        <x:v>1789.42518988144</x:v>
      </x:c>
      <x:c r="S11666" s="1" t="str">
        <x:f t="shared" si="2184"/>
        <x:v>NO</x:v>
      </x:c>
      <x:c r="T11666" s="1">
        <x:f t="shared" si="2185"/>
        <x:v>-9.9999999999999997E+98</x:v>
      </x:c>
    </x:row>
    <x:row r="11667">
      <x:c r="A11667" s="1"/>
      <x:c r="B11667" s="1"/>
      <x:c r="C11667" s="1"/>
      <x:c r="D11667" s="1"/>
      <x:c r="E11667" s="1"/>
      <x:c r="F11667" s="1"/>
      <x:c r="G11667" s="1"/>
      <x:c r="H11667" s="1"/>
      <x:c r="I11667" s="53">
        <x:f t="shared" si="2174"/>
        <x:v>17</x:v>
      </x:c>
      <x:c r="J11667" s="53">
        <x:f t="shared" si="2175"/>
        <x:v>17</x:v>
      </x:c>
      <x:c r="K11667" s="53">
        <x:f t="shared" si="2176"/>
        <x:v>27</x:v>
      </x:c>
      <x:c r="L11667" s="53">
        <x:f t="shared" si="2177"/>
        <x:v>61</x:v>
      </x:c>
      <x:c r="M11667" s="54">
        <x:f t="shared" si="2178"/>
        <x:v>10208.555613582585</x:v>
      </x:c>
      <x:c r="N11667" s="54">
        <x:f t="shared" si="2179"/>
        <x:v>6.589274731654573</x:v>
      </x:c>
      <x:c r="O11667" s="55">
        <x:f t="shared" si="2180"/>
        <x:v>258098</x:v>
      </x:c>
      <x:c r="P11667" s="55">
        <x:f t="shared" si="2181"/>
        <x:v>46200</x:v>
      </x:c>
      <x:c r="Q11667" s="55">
        <x:f t="shared" si="2182"/>
        <x:v>189731.86829136431</x:v>
      </x:c>
      <x:c r="R11667" s="55">
        <x:f t="shared" si="2183"/>
        <x:v>2166.1317086356867</x:v>
      </x:c>
      <x:c r="S11667" s="1" t="str">
        <x:f t="shared" si="2184"/>
        <x:v>NO</x:v>
      </x:c>
      <x:c r="T11667" s="1">
        <x:f t="shared" si="2185"/>
        <x:v>-9.9999999999999997E+98</x:v>
      </x:c>
    </x:row>
    <x:row r="11668">
      <x:c r="A11668" s="1"/>
      <x:c r="B11668" s="1"/>
      <x:c r="C11668" s="1"/>
      <x:c r="D11668" s="1"/>
      <x:c r="E11668" s="1"/>
      <x:c r="F11668" s="1"/>
      <x:c r="G11668" s="1"/>
      <x:c r="H11668" s="1"/>
      <x:c r="I11668" s="53">
        <x:f t="shared" si="2174"/>
        <x:v>17</x:v>
      </x:c>
      <x:c r="J11668" s="53">
        <x:f t="shared" si="2175"/>
        <x:v>17</x:v>
      </x:c>
      <x:c r="K11668" s="53">
        <x:f t="shared" si="2176"/>
        <x:v>28</x:v>
      </x:c>
      <x:c r="L11668" s="53">
        <x:f t="shared" si="2177"/>
        <x:v>62</x:v>
      </x:c>
      <x:c r="M11668" s="54">
        <x:f t="shared" si="2178"/>
        <x:v>10293.515151799738</x:v>
      </x:c>
      <x:c r="N11668" s="54">
        <x:f t="shared" si="2179"/>
        <x:v>6.6482744109720402</x:v>
      </x:c>
      <x:c r="O11668" s="55">
        <x:f t="shared" si="2180"/>
        <x:v>260798</x:v>
      </x:c>
      <x:c r="P11668" s="55">
        <x:f t="shared" si="2181"/>
        <x:v>47080</x:v>
      </x:c>
      <x:c r="Q11668" s="55">
        <x:f t="shared" si="2182"/>
        <x:v>191206.860274301</x:v>
      </x:c>
      <x:c r="R11668" s="55">
        <x:f t="shared" si="2183"/>
        <x:v>2511.1397256990022</x:v>
      </x:c>
      <x:c r="S11668" s="1" t="str">
        <x:f t="shared" si="2184"/>
        <x:v>NO</x:v>
      </x:c>
      <x:c r="T11668" s="1">
        <x:f t="shared" si="2185"/>
        <x:v>-9.9999999999999997E+98</x:v>
      </x:c>
    </x:row>
    <x:row r="11669">
      <x:c r="A11669" s="1"/>
      <x:c r="B11669" s="1"/>
      <x:c r="C11669" s="1"/>
      <x:c r="D11669" s="1"/>
      <x:c r="E11669" s="1"/>
      <x:c r="F11669" s="1"/>
      <x:c r="G11669" s="1"/>
      <x:c r="H11669" s="1"/>
      <x:c r="I11669" s="53">
        <x:f t="shared" si="2174"/>
        <x:v>17</x:v>
      </x:c>
      <x:c r="J11669" s="53">
        <x:f t="shared" si="2175"/>
        <x:v>17</x:v>
      </x:c>
      <x:c r="K11669" s="53">
        <x:f t="shared" si="2176"/>
        <x:v>29</x:v>
      </x:c>
      <x:c r="L11669" s="53">
        <x:f t="shared" si="2177"/>
        <x:v>63</x:v>
      </x:c>
      <x:c r="M11669" s="54">
        <x:f t="shared" si="2178"/>
        <x:v>10380.333179915391</x:v>
      </x:c>
      <x:c r="N11669" s="54">
        <x:f t="shared" si="2179"/>
        <x:v>6.7085647082745776</x:v>
      </x:c>
      <x:c r="O11669" s="55">
        <x:f t="shared" si="2180"/>
        <x:v>263498</x:v>
      </x:c>
      <x:c r="P11669" s="55">
        <x:f t="shared" si="2181"/>
        <x:v>47960</x:v>
      </x:c>
      <x:c r="Q11669" s="55">
        <x:f t="shared" si="2182"/>
        <x:v>192714.11770686443</x:v>
      </x:c>
      <x:c r="R11669" s="55">
        <x:f t="shared" si="2183"/>
        <x:v>2823.882293135568</x:v>
      </x:c>
      <x:c r="S11669" s="1" t="str">
        <x:f t="shared" si="2184"/>
        <x:v>NO</x:v>
      </x:c>
      <x:c r="T11669" s="1">
        <x:f t="shared" si="2185"/>
        <x:v>-9.9999999999999997E+98</x:v>
      </x:c>
    </x:row>
    <x:row r="11670">
      <x:c r="A11670" s="1"/>
      <x:c r="B11670" s="1"/>
      <x:c r="C11670" s="1"/>
      <x:c r="D11670" s="1"/>
      <x:c r="E11670" s="1"/>
      <x:c r="F11670" s="1"/>
      <x:c r="G11670" s="1"/>
      <x:c r="H11670" s="1"/>
      <x:c r="I11670" s="53">
        <x:f t="shared" si="2174"/>
        <x:v>17</x:v>
      </x:c>
      <x:c r="J11670" s="53">
        <x:f t="shared" si="2175"/>
        <x:v>17</x:v>
      </x:c>
      <x:c r="K11670" s="53">
        <x:f t="shared" si="2176"/>
        <x:v>30</x:v>
      </x:c>
      <x:c r="L11670" s="53">
        <x:f t="shared" si="2177"/>
        <x:v>64</x:v>
      </x:c>
      <x:c r="M11670" s="54">
        <x:f t="shared" si="2178"/>
        <x:v>10469.042885249162</x:v>
      </x:c>
      <x:c r="N11670" s="54">
        <x:f t="shared" si="2179"/>
        <x:v>6.7701686703119179</x:v>
      </x:c>
      <x:c r="O11670" s="55">
        <x:f t="shared" si="2180"/>
        <x:v>266198</x:v>
      </x:c>
      <x:c r="P11670" s="55">
        <x:f t="shared" si="2181"/>
        <x:v>48840</x:v>
      </x:c>
      <x:c r="Q11670" s="55">
        <x:f t="shared" si="2182"/>
        <x:v>194254.21675779796</x:v>
      </x:c>
      <x:c r="R11670" s="55">
        <x:f t="shared" si="2183"/>
        <x:v>3103.7832422020438</x:v>
      </x:c>
      <x:c r="S11670" s="1" t="str">
        <x:f t="shared" si="2184"/>
        <x:v>NO</x:v>
      </x:c>
      <x:c r="T11670" s="1">
        <x:f t="shared" si="2185"/>
        <x:v>-9.9999999999999997E+98</x:v>
      </x:c>
    </x:row>
    <x:row r="11671">
      <x:c r="A11671" s="1"/>
      <x:c r="B11671" s="1"/>
      <x:c r="C11671" s="1"/>
      <x:c r="D11671" s="1"/>
      <x:c r="E11671" s="1"/>
      <x:c r="F11671" s="1"/>
      <x:c r="G11671" s="1"/>
      <x:c r="H11671" s="1"/>
      <x:c r="I11671" s="53">
        <x:f t="shared" si="2174"/>
        <x:v>17</x:v>
      </x:c>
      <x:c r="J11671" s="53">
        <x:f t="shared" si="2175"/>
        <x:v>18</x:v>
      </x:c>
      <x:c r="K11671" s="53">
        <x:f t="shared" si="2176"/>
        <x:v>0</x:v>
      </x:c>
      <x:c r="L11671" s="53">
        <x:f t="shared" si="2177"/>
        <x:v>35</x:v>
      </x:c>
      <x:c r="M11671" s="54">
        <x:f t="shared" si="2178"/>
        <x:v>8575.5552436007147</x:v>
      </x:c>
      <x:c r="N11671" s="54">
        <x:f t="shared" si="2179"/>
        <x:v>5.4552466969449407</x:v>
      </x:c>
      <x:c r="O11671" s="55">
        <x:f t="shared" si="2180"/>
        <x:v>187292</x:v>
      </x:c>
      <x:c r="P11671" s="55">
        <x:f t="shared" si="2181"/>
        <x:v>22880</x:v>
      </x:c>
      <x:c r="Q11671" s="55">
        <x:f t="shared" si="2182"/>
        <x:v>161381.16742362353</x:v>
      </x:c>
      <x:c r="R11671" s="55">
        <x:f t="shared" si="2183"/>
        <x:v>-16969.167423623527</x:v>
      </x:c>
      <x:c r="S11671" s="1" t="str">
        <x:f t="shared" si="2184"/>
        <x:v>NO</x:v>
      </x:c>
      <x:c r="T11671" s="1">
        <x:f t="shared" si="2185"/>
        <x:v>-9.9999999999999997E+98</x:v>
      </x:c>
    </x:row>
    <x:row r="11672">
      <x:c r="A11672" s="1"/>
      <x:c r="B11672" s="1"/>
      <x:c r="C11672" s="1"/>
      <x:c r="D11672" s="1"/>
      <x:c r="E11672" s="1"/>
      <x:c r="F11672" s="1"/>
      <x:c r="G11672" s="1"/>
      <x:c r="H11672" s="1"/>
      <x:c r="I11672" s="53">
        <x:f t="shared" si="2174"/>
        <x:v>17</x:v>
      </x:c>
      <x:c r="J11672" s="53">
        <x:f t="shared" si="2175"/>
        <x:v>18</x:v>
      </x:c>
      <x:c r="K11672" s="53">
        <x:f t="shared" si="2176"/>
        <x:v>1</x:v>
      </x:c>
      <x:c r="L11672" s="53">
        <x:f t="shared" si="2177"/>
        <x:v>36</x:v>
      </x:c>
      <x:c r="M11672" s="54">
        <x:f t="shared" si="2178"/>
        <x:v>8621.1177436007147</x:v>
      </x:c>
      <x:c r="N11672" s="54">
        <x:f t="shared" si="2179"/>
        <x:v>5.4868873219449403</x:v>
      </x:c>
      <x:c r="O11672" s="55">
        <x:f t="shared" si="2180"/>
        <x:v>189992</x:v>
      </x:c>
      <x:c r="P11672" s="55">
        <x:f t="shared" si="2181"/>
        <x:v>23760</x:v>
      </x:c>
      <x:c r="Q11672" s="55">
        <x:f t="shared" si="2182"/>
        <x:v>162172.18304862353</x:v>
      </x:c>
      <x:c r="R11672" s="55">
        <x:f t="shared" si="2183"/>
        <x:v>-15940.183048623527</x:v>
      </x:c>
      <x:c r="S11672" s="1" t="str">
        <x:f t="shared" si="2184"/>
        <x:v>NO</x:v>
      </x:c>
      <x:c r="T11672" s="1">
        <x:f t="shared" si="2185"/>
        <x:v>-9.9999999999999997E+98</x:v>
      </x:c>
    </x:row>
    <x:row r="11673">
      <x:c r="A11673" s="1"/>
      <x:c r="B11673" s="1"/>
      <x:c r="C11673" s="1"/>
      <x:c r="D11673" s="1"/>
      <x:c r="E11673" s="1"/>
      <x:c r="F11673" s="1"/>
      <x:c r="G11673" s="1"/>
      <x:c r="H11673" s="1"/>
      <x:c r="I11673" s="53">
        <x:f t="shared" si="2174"/>
        <x:v>17</x:v>
      </x:c>
      <x:c r="J11673" s="53">
        <x:f t="shared" si="2175"/>
        <x:v>18</x:v>
      </x:c>
      <x:c r="K11673" s="53">
        <x:f t="shared" si="2176"/>
        <x:v>2</x:v>
      </x:c>
      <x:c r="L11673" s="53">
        <x:f t="shared" si="2177"/>
        <x:v>37</x:v>
      </x:c>
      <x:c r="M11673" s="54">
        <x:f t="shared" si="2178"/>
        <x:v>8667.819306100715</x:v>
      </x:c>
      <x:c r="N11673" s="54">
        <x:f t="shared" si="2179"/>
        <x:v>5.5193189625699413</x:v>
      </x:c>
      <x:c r="O11673" s="55">
        <x:f t="shared" si="2180"/>
        <x:v>192692</x:v>
      </x:c>
      <x:c r="P11673" s="55">
        <x:f t="shared" si="2181"/>
        <x:v>24640</x:v>
      </x:c>
      <x:c r="Q11673" s="55">
        <x:f t="shared" si="2182"/>
        <x:v>162982.97406424853</x:v>
      </x:c>
      <x:c r="R11673" s="55">
        <x:f t="shared" si="2183"/>
        <x:v>-14930.974064248527</x:v>
      </x:c>
      <x:c r="S11673" s="1" t="str">
        <x:f t="shared" si="2184"/>
        <x:v>NO</x:v>
      </x:c>
      <x:c r="T11673" s="1">
        <x:f t="shared" si="2185"/>
        <x:v>-9.9999999999999997E+98</x:v>
      </x:c>
    </x:row>
    <x:row r="11674">
      <x:c r="A11674" s="1"/>
      <x:c r="B11674" s="1"/>
      <x:c r="C11674" s="1"/>
      <x:c r="D11674" s="1"/>
      <x:c r="E11674" s="1"/>
      <x:c r="F11674" s="1"/>
      <x:c r="G11674" s="1"/>
      <x:c r="H11674" s="1"/>
      <x:c r="I11674" s="53">
        <x:f t="shared" si="2174"/>
        <x:v>17</x:v>
      </x:c>
      <x:c r="J11674" s="53">
        <x:f t="shared" si="2175"/>
        <x:v>18</x:v>
      </x:c>
      <x:c r="K11674" s="53">
        <x:f t="shared" si="2176"/>
        <x:v>3</x:v>
      </x:c>
      <x:c r="L11674" s="53">
        <x:f t="shared" si="2177"/>
        <x:v>38</x:v>
      </x:c>
      <x:c r="M11674" s="54">
        <x:f t="shared" si="2178"/>
        <x:v>8715.68128852259</x:v>
      </x:c>
      <x:c r="N11674" s="54">
        <x:f t="shared" si="2179"/>
        <x:v>5.5525564503629097</x:v>
      </x:c>
      <x:c r="O11674" s="55">
        <x:f t="shared" si="2180"/>
        <x:v>195392</x:v>
      </x:c>
      <x:c r="P11674" s="55">
        <x:f t="shared" si="2181"/>
        <x:v>25520</x:v>
      </x:c>
      <x:c r="Q11674" s="55">
        <x:f t="shared" si="2182"/>
        <x:v>163813.91125907275</x:v>
      </x:c>
      <x:c r="R11674" s="55">
        <x:f t="shared" si="2183"/>
        <x:v>-13941.911259072745</x:v>
      </x:c>
      <x:c r="S11674" s="1" t="str">
        <x:f t="shared" si="2184"/>
        <x:v>NO</x:v>
      </x:c>
      <x:c r="T11674" s="1">
        <x:f t="shared" si="2185"/>
        <x:v>-9.9999999999999997E+98</x:v>
      </x:c>
    </x:row>
    <x:row r="11675">
      <x:c r="A11675" s="1"/>
      <x:c r="B11675" s="1"/>
      <x:c r="C11675" s="1"/>
      <x:c r="D11675" s="1"/>
      <x:c r="E11675" s="1"/>
      <x:c r="F11675" s="1"/>
      <x:c r="G11675" s="1"/>
      <x:c r="H11675" s="1"/>
      <x:c r="I11675" s="53">
        <x:f t="shared" si="2174"/>
        <x:v>17</x:v>
      </x:c>
      <x:c r="J11675" s="53">
        <x:f t="shared" si="2175"/>
        <x:v>18</x:v>
      </x:c>
      <x:c r="K11675" s="53">
        <x:f t="shared" si="2176"/>
        <x:v>4</x:v>
      </x:c>
      <x:c r="L11675" s="53">
        <x:f t="shared" si="2177"/>
        <x:v>39</x:v>
      </x:c>
      <x:c r="M11675" s="54">
        <x:f t="shared" si="2178"/>
        <x:v>8764.725404245246</x:v>
      </x:c>
      <x:c r="N11675" s="54">
        <x:f t="shared" si="2179"/>
        <x:v>5.5866148640591984</x:v>
      </x:c>
      <x:c r="O11675" s="55">
        <x:f t="shared" si="2180"/>
        <x:v>198092</x:v>
      </x:c>
      <x:c r="P11675" s="55">
        <x:f t="shared" si="2181"/>
        <x:v>26400</x:v>
      </x:c>
      <x:c r="Q11675" s="55">
        <x:f t="shared" si="2182"/>
        <x:v>164665.37160147997</x:v>
      </x:c>
      <x:c r="R11675" s="55">
        <x:f t="shared" si="2183"/>
        <x:v>-12973.371601479972</x:v>
      </x:c>
      <x:c r="S11675" s="1" t="str">
        <x:f t="shared" si="2184"/>
        <x:v>NO</x:v>
      </x:c>
      <x:c r="T11675" s="1">
        <x:f t="shared" si="2185"/>
        <x:v>-9.9999999999999997E+98</x:v>
      </x:c>
    </x:row>
    <x:row r="11676">
      <x:c r="A11676" s="1"/>
      <x:c r="B11676" s="1"/>
      <x:c r="C11676" s="1"/>
      <x:c r="D11676" s="1"/>
      <x:c r="E11676" s="1"/>
      <x:c r="F11676" s="1"/>
      <x:c r="G11676" s="1"/>
      <x:c r="H11676" s="1"/>
      <x:c r="I11676" s="53">
        <x:f t="shared" si="2174"/>
        <x:v>17</x:v>
      </x:c>
      <x:c r="J11676" s="53">
        <x:f t="shared" si="2175"/>
        <x:v>18</x:v>
      </x:c>
      <x:c r="K11676" s="53">
        <x:f t="shared" si="2176"/>
        <x:v>5</x:v>
      </x:c>
      <x:c r="L11676" s="53">
        <x:f t="shared" si="2177"/>
        <x:v>40</x:v>
      </x:c>
      <x:c r="M11676" s="54">
        <x:f t="shared" si="2178"/>
        <x:v>8814.9737281664493</x:v>
      </x:c>
      <x:c r="N11676" s="54">
        <x:f t="shared" si="2179"/>
        <x:v>5.6215095334489229</x:v>
      </x:c>
      <x:c r="O11676" s="55">
        <x:f t="shared" si="2180"/>
        <x:v>200792</x:v>
      </x:c>
      <x:c r="P11676" s="55">
        <x:f t="shared" si="2181"/>
        <x:v>27280</x:v>
      </x:c>
      <x:c r="Q11676" s="55">
        <x:f t="shared" si="2182"/>
        <x:v>165537.73833622306</x:v>
      </x:c>
      <x:c r="R11676" s="55">
        <x:f t="shared" si="2183"/>
        <x:v>-12025.738336223061</x:v>
      </x:c>
      <x:c r="S11676" s="1" t="str">
        <x:f t="shared" si="2184"/>
        <x:v>NO</x:v>
      </x:c>
      <x:c r="T11676" s="1">
        <x:f t="shared" si="2185"/>
        <x:v>-9.9999999999999997E+98</x:v>
      </x:c>
    </x:row>
    <x:row r="11677">
      <x:c r="A11677" s="1"/>
      <x:c r="B11677" s="1"/>
      <x:c r="C11677" s="1"/>
      <x:c r="D11677" s="1"/>
      <x:c r="E11677" s="1"/>
      <x:c r="F11677" s="1"/>
      <x:c r="G11677" s="1"/>
      <x:c r="H11677" s="1"/>
      <x:c r="I11677" s="53">
        <x:f t="shared" si="2174"/>
        <x:v>17</x:v>
      </x:c>
      <x:c r="J11677" s="53">
        <x:f t="shared" si="2175"/>
        <x:v>18</x:v>
      </x:c>
      <x:c r="K11677" s="53">
        <x:f t="shared" si="2176"/>
        <x:v>6</x:v>
      </x:c>
      <x:c r="L11677" s="53">
        <x:f t="shared" si="2177"/>
        <x:v>41</x:v>
      </x:c>
      <x:c r="M11677" s="54">
        <x:f t="shared" si="2178"/>
        <x:v>8866.4487023480833</x:v>
      </x:c>
      <x:c r="N11677" s="54">
        <x:f t="shared" si="2179"/>
        <x:v>5.6572560432972798</x:v>
      </x:c>
      <x:c r="O11677" s="55">
        <x:f t="shared" si="2180"/>
        <x:v>203492</x:v>
      </x:c>
      <x:c r="P11677" s="55">
        <x:f t="shared" si="2181"/>
        <x:v>28160</x:v>
      </x:c>
      <x:c r="Q11677" s="55">
        <x:f t="shared" si="2182"/>
        <x:v>166431.40108243198</x:v>
      </x:c>
      <x:c r="R11677" s="55">
        <x:f t="shared" si="2183"/>
        <x:v>-11099.401082431985</x:v>
      </x:c>
      <x:c r="S11677" s="1" t="str">
        <x:f t="shared" si="2184"/>
        <x:v>NO</x:v>
      </x:c>
      <x:c r="T11677" s="1">
        <x:f t="shared" si="2185"/>
        <x:v>-9.9999999999999997E+98</x:v>
      </x:c>
    </x:row>
    <x:row r="11678">
      <x:c r="A11678" s="1"/>
      <x:c r="B11678" s="1"/>
      <x:c r="C11678" s="1"/>
      <x:c r="D11678" s="1"/>
      <x:c r="E11678" s="1"/>
      <x:c r="F11678" s="1"/>
      <x:c r="G11678" s="1"/>
      <x:c r="H11678" s="1"/>
      <x:c r="I11678" s="53">
        <x:f t="shared" si="2174"/>
        <x:v>17</x:v>
      </x:c>
      <x:c r="J11678" s="53">
        <x:f t="shared" si="2175"/>
        <x:v>18</x:v>
      </x:c>
      <x:c r="K11678" s="53">
        <x:f t="shared" si="2176"/>
        <x:v>7</x:v>
      </x:c>
      <x:c r="L11678" s="53">
        <x:f t="shared" si="2177"/>
        <x:v>42</x:v>
      </x:c>
      <x:c r="M11678" s="54">
        <x:f t="shared" si="2178"/>
        <x:v>8919.1731417460433</x:v>
      </x:c>
      <x:c r="N11678" s="54">
        <x:f t="shared" si="2179"/>
        <x:v>5.6938702373236412</x:v>
      </x:c>
      <x:c r="O11678" s="55">
        <x:f t="shared" si="2180"/>
        <x:v>206192</x:v>
      </x:c>
      <x:c r="P11678" s="55">
        <x:f t="shared" si="2181"/>
        <x:v>29040</x:v>
      </x:c>
      <x:c r="Q11678" s="55">
        <x:f t="shared" si="2182"/>
        <x:v>167346.75593309102</x:v>
      </x:c>
      <x:c r="R11678" s="55">
        <x:f t="shared" si="2183"/>
        <x:v>-10194.755933091015</x:v>
      </x:c>
      <x:c r="S11678" s="1" t="str">
        <x:f t="shared" si="2184"/>
        <x:v>NO</x:v>
      </x:c>
      <x:c r="T11678" s="1">
        <x:f t="shared" si="2185"/>
        <x:v>-9.9999999999999997E+98</x:v>
      </x:c>
    </x:row>
    <x:row r="11679">
      <x:c r="A11679" s="1"/>
      <x:c r="B11679" s="1"/>
      <x:c r="C11679" s="1"/>
      <x:c r="D11679" s="1"/>
      <x:c r="E11679" s="1"/>
      <x:c r="F11679" s="1"/>
      <x:c r="G11679" s="1"/>
      <x:c r="H11679" s="1"/>
      <x:c r="I11679" s="53">
        <x:f t="shared" si="2174"/>
        <x:v>17</x:v>
      </x:c>
      <x:c r="J11679" s="53">
        <x:f t="shared" si="2175"/>
        <x:v>18</x:v>
      </x:c>
      <x:c r="K11679" s="53">
        <x:f t="shared" si="2176"/>
        <x:v>8</x:v>
      </x:c>
      <x:c r="L11679" s="53">
        <x:f t="shared" si="2177"/>
        <x:v>43</x:v>
      </x:c>
      <x:c r="M11679" s="54">
        <x:f t="shared" si="2178"/>
        <x:v>8973.1702400260237</x:v>
      </x:c>
      <x:c r="N11679" s="54">
        <x:f t="shared" si="2179"/>
        <x:v>5.7313682222402944</x:v>
      </x:c>
      <x:c r="O11679" s="55">
        <x:f t="shared" si="2180"/>
        <x:v>208892</x:v>
      </x:c>
      <x:c r="P11679" s="55">
        <x:f t="shared" si="2181"/>
        <x:v>29920</x:v>
      </x:c>
      <x:c r="Q11679" s="55">
        <x:f t="shared" si="2182"/>
        <x:v>168284.20555600736</x:v>
      </x:c>
      <x:c r="R11679" s="55">
        <x:f t="shared" si="2183"/>
        <x:v>-9312.2055560073641</x:v>
      </x:c>
      <x:c r="S11679" s="1" t="str">
        <x:f t="shared" si="2184"/>
        <x:v>NO</x:v>
      </x:c>
      <x:c r="T11679" s="1">
        <x:f t="shared" si="2185"/>
        <x:v>-9.9999999999999997E+98</x:v>
      </x:c>
    </x:row>
    <x:row r="11680">
      <x:c r="A11680" s="1"/>
      <x:c r="B11680" s="1"/>
      <x:c r="C11680" s="1"/>
      <x:c r="D11680" s="1"/>
      <x:c r="E11680" s="1"/>
      <x:c r="F11680" s="1"/>
      <x:c r="G11680" s="1"/>
      <x:c r="H11680" s="1"/>
      <x:c r="I11680" s="53">
        <x:f t="shared" si="2174"/>
        <x:v>17</x:v>
      </x:c>
      <x:c r="J11680" s="53">
        <x:f t="shared" si="2175"/>
        <x:v>18</x:v>
      </x:c>
      <x:c r="K11680" s="53">
        <x:f t="shared" si="2176"/>
        <x:v>9</x:v>
      </x:c>
      <x:c r="L11680" s="53">
        <x:f t="shared" si="2177"/>
        <x:v>44</x:v>
      </x:c>
      <x:c r="M11680" s="54">
        <x:f t="shared" si="2178"/>
        <x:v>9028.4635754664178</x:v>
      </x:c>
      <x:c r="N11680" s="54">
        <x:f t="shared" si="2179"/>
        <x:v>5.769766371851679</x:v>
      </x:c>
      <x:c r="O11680" s="55">
        <x:f t="shared" si="2180"/>
        <x:v>211592</x:v>
      </x:c>
      <x:c r="P11680" s="55">
        <x:f t="shared" si="2181"/>
        <x:v>30800</x:v>
      </x:c>
      <x:c r="Q11680" s="55">
        <x:f t="shared" si="2182"/>
        <x:v>169244.15929629197</x:v>
      </x:c>
      <x:c r="R11680" s="55">
        <x:f t="shared" si="2183"/>
        <x:v>-8452.1592962919676</x:v>
      </x:c>
      <x:c r="S11680" s="1" t="str">
        <x:f t="shared" si="2184"/>
        <x:v>NO</x:v>
      </x:c>
      <x:c r="T11680" s="1">
        <x:f t="shared" si="2185"/>
        <x:v>-9.9999999999999997E+98</x:v>
      </x:c>
    </x:row>
    <x:row r="11681">
      <x:c r="A11681" s="1"/>
      <x:c r="B11681" s="1"/>
      <x:c r="C11681" s="1"/>
      <x:c r="D11681" s="1"/>
      <x:c r="E11681" s="1"/>
      <x:c r="F11681" s="1"/>
      <x:c r="G11681" s="1"/>
      <x:c r="H11681" s="1"/>
      <x:c r="I11681" s="53">
        <x:f t="shared" si="2174"/>
        <x:v>17</x:v>
      </x:c>
      <x:c r="J11681" s="53">
        <x:f t="shared" si="2175"/>
        <x:v>18</x:v>
      </x:c>
      <x:c r="K11681" s="53">
        <x:f t="shared" si="2176"/>
        <x:v>10</x:v>
      </x:c>
      <x:c r="L11681" s="53">
        <x:f t="shared" si="2177"/>
        <x:v>45</x:v>
      </x:c>
      <x:c r="M11681" s="54">
        <x:f t="shared" si="2178"/>
        <x:v>9085.0771169496311</x:v>
      </x:c>
      <x:c r="N11681" s="54">
        <x:f t="shared" si="2179"/>
        <x:v>5.8090813312150216</x:v>
      </x:c>
      <x:c r="O11681" s="55">
        <x:f t="shared" si="2180"/>
        <x:v>214292</x:v>
      </x:c>
      <x:c r="P11681" s="55">
        <x:f t="shared" si="2181"/>
        <x:v>31680</x:v>
      </x:c>
      <x:c r="Q11681" s="55">
        <x:f t="shared" si="2182"/>
        <x:v>170227.03328037553</x:v>
      </x:c>
      <x:c r="R11681" s="55">
        <x:f t="shared" si="2183"/>
        <x:v>-7615.03328037553</x:v>
      </x:c>
      <x:c r="S11681" s="1" t="str">
        <x:f t="shared" si="2184"/>
        <x:v>NO</x:v>
      </x:c>
      <x:c r="T11681" s="1">
        <x:f t="shared" si="2185"/>
        <x:v>-9.9999999999999997E+98</x:v>
      </x:c>
    </x:row>
    <x:row r="11682">
      <x:c r="A11682" s="1"/>
      <x:c r="B11682" s="1"/>
      <x:c r="C11682" s="1"/>
      <x:c r="D11682" s="1"/>
      <x:c r="E11682" s="1"/>
      <x:c r="F11682" s="1"/>
      <x:c r="G11682" s="1"/>
      <x:c r="H11682" s="1"/>
      <x:c r="I11682" s="53">
        <x:f t="shared" si="2174"/>
        <x:v>17</x:v>
      </x:c>
      <x:c r="J11682" s="53">
        <x:f t="shared" si="2175"/>
        <x:v>18</x:v>
      </x:c>
      <x:c r="K11682" s="53">
        <x:f t="shared" si="2176"/>
        <x:v>11</x:v>
      </x:c>
      <x:c r="L11682" s="53">
        <x:f t="shared" si="2177"/>
        <x:v>46</x:v>
      </x:c>
      <x:c r="M11682" s="54">
        <x:f t="shared" si="2178"/>
        <x:v>9143.0352300430695</x:v>
      </x:c>
      <x:c r="N11682" s="54">
        <x:f t="shared" si="2179"/>
        <x:v>5.8493300208632428</x:v>
      </x:c>
      <x:c r="O11682" s="55">
        <x:f t="shared" si="2180"/>
        <x:v>216992</x:v>
      </x:c>
      <x:c r="P11682" s="55">
        <x:f t="shared" si="2181"/>
        <x:v>32560</x:v>
      </x:c>
      <x:c r="Q11682" s="55">
        <x:f t="shared" si="2182"/>
        <x:v>171233.25052158107</x:v>
      </x:c>
      <x:c r="R11682" s="55">
        <x:f t="shared" si="2183"/>
        <x:v>-6801.250521581067</x:v>
      </x:c>
      <x:c r="S11682" s="1" t="str">
        <x:f t="shared" si="2184"/>
        <x:v>NO</x:v>
      </x:c>
      <x:c r="T11682" s="1">
        <x:f t="shared" si="2185"/>
        <x:v>-9.9999999999999997E+98</x:v>
      </x:c>
    </x:row>
    <x:row r="11683">
      <x:c r="A11683" s="1"/>
      <x:c r="B11683" s="1"/>
      <x:c r="C11683" s="1"/>
      <x:c r="D11683" s="1"/>
      <x:c r="E11683" s="1"/>
      <x:c r="F11683" s="1"/>
      <x:c r="G11683" s="1"/>
      <x:c r="H11683" s="1"/>
      <x:c r="I11683" s="53">
        <x:f t="shared" si="2174"/>
        <x:v>17</x:v>
      </x:c>
      <x:c r="J11683" s="53">
        <x:f t="shared" si="2175"/>
        <x:v>18</x:v>
      </x:c>
      <x:c r="K11683" s="53">
        <x:f t="shared" si="2176"/>
        <x:v>12</x:v>
      </x:c>
      <x:c r="L11683" s="53">
        <x:f t="shared" si="2177"/>
        <x:v>47</x:v>
      </x:c>
      <x:c r="M11683" s="54">
        <x:f t="shared" si="2178"/>
        <x:v>9202.3626831711335</x:v>
      </x:c>
      <x:c r="N11683" s="54">
        <x:f t="shared" si="2179"/>
        <x:v>5.8905296410910646</x:v>
      </x:c>
      <x:c r="O11683" s="55">
        <x:f t="shared" si="2180"/>
        <x:v>219692</x:v>
      </x:c>
      <x:c r="P11683" s="55">
        <x:f t="shared" si="2181"/>
        <x:v>33440</x:v>
      </x:c>
      <x:c r="Q11683" s="55">
        <x:f t="shared" si="2182"/>
        <x:v>172263.24102727661</x:v>
      </x:c>
      <x:c r="R11683" s="55">
        <x:f t="shared" si="2183"/>
        <x:v>-6011.2410272766137</x:v>
      </x:c>
      <x:c r="S11683" s="1" t="str">
        <x:f t="shared" si="2184"/>
        <x:v>NO</x:v>
      </x:c>
      <x:c r="T11683" s="1">
        <x:f t="shared" si="2185"/>
        <x:v>-9.9999999999999997E+98</x:v>
      </x:c>
    </x:row>
    <x:row r="11684">
      <x:c r="A11684" s="1"/>
      <x:c r="B11684" s="1"/>
      <x:c r="C11684" s="1"/>
      <x:c r="D11684" s="1"/>
      <x:c r="E11684" s="1"/>
      <x:c r="F11684" s="1"/>
      <x:c r="G11684" s="1"/>
      <x:c r="H11684" s="1"/>
      <x:c r="I11684" s="53">
        <x:f t="shared" si="2174"/>
        <x:v>17</x:v>
      </x:c>
      <x:c r="J11684" s="53">
        <x:f t="shared" si="2175"/>
        <x:v>18</x:v>
      </x:c>
      <x:c r="K11684" s="53">
        <x:f t="shared" si="2176"/>
        <x:v>13</x:v>
      </x:c>
      <x:c r="L11684" s="53">
        <x:f t="shared" si="2177"/>
        <x:v>48</x:v>
      </x:c>
      <x:c r="M11684" s="54">
        <x:f t="shared" si="2178"/>
        <x:v>9263.0846538795176</x:v>
      </x:c>
      <x:c r="N11684" s="54">
        <x:f t="shared" si="2179"/>
        <x:v>5.9326976763052208</x:v>
      </x:c>
      <x:c r="O11684" s="55">
        <x:f t="shared" si="2180"/>
        <x:v>222392</x:v>
      </x:c>
      <x:c r="P11684" s="55">
        <x:f t="shared" si="2181"/>
        <x:v>34320</x:v>
      </x:c>
      <x:c r="Q11684" s="55">
        <x:f t="shared" si="2182"/>
        <x:v>173317.44190763051</x:v>
      </x:c>
      <x:c r="R11684" s="55">
        <x:f t="shared" si="2183"/>
        <x:v>-5245.4419076305057</x:v>
      </x:c>
      <x:c r="S11684" s="1" t="str">
        <x:f t="shared" si="2184"/>
        <x:v>NO</x:v>
      </x:c>
      <x:c r="T11684" s="1">
        <x:f t="shared" si="2185"/>
        <x:v>-9.9999999999999997E+98</x:v>
      </x:c>
    </x:row>
    <x:row r="11685">
      <x:c r="A11685" s="1"/>
      <x:c r="B11685" s="1"/>
      <x:c r="C11685" s="1"/>
      <x:c r="D11685" s="1"/>
      <x:c r="E11685" s="1"/>
      <x:c r="F11685" s="1"/>
      <x:c r="G11685" s="1"/>
      <x:c r="H11685" s="1"/>
      <x:c r="I11685" s="53">
        <x:f t="shared" si="2174"/>
        <x:v>17</x:v>
      </x:c>
      <x:c r="J11685" s="53">
        <x:f t="shared" si="2175"/>
        <x:v>18</x:v>
      </x:c>
      <x:c r="K11685" s="53">
        <x:f t="shared" si="2176"/>
        <x:v>14</x:v>
      </x:c>
      <x:c r="L11685" s="53">
        <x:f t="shared" si="2177"/>
        <x:v>49</x:v>
      </x:c>
      <x:c r="M11685" s="54">
        <x:f t="shared" si="2178"/>
        <x:v>9325.2267351931787</x:v>
      </x:c>
      <x:c r="N11685" s="54">
        <x:f t="shared" si="2179"/>
        <x:v>5.9758518994397072</x:v>
      </x:c>
      <x:c r="O11685" s="55">
        <x:f t="shared" si="2180"/>
        <x:v>225092</x:v>
      </x:c>
      <x:c r="P11685" s="55">
        <x:f t="shared" si="2181"/>
        <x:v>35200</x:v>
      </x:c>
      <x:c r="Q11685" s="55">
        <x:f t="shared" si="2182"/>
        <x:v>174396.29748599269</x:v>
      </x:c>
      <x:c r="R11685" s="55">
        <x:f t="shared" si="2183"/>
        <x:v>-4504.2974859926908</x:v>
      </x:c>
      <x:c r="S11685" s="1" t="str">
        <x:f t="shared" si="2184"/>
        <x:v>NO</x:v>
      </x:c>
      <x:c r="T11685" s="1">
        <x:f t="shared" si="2185"/>
        <x:v>-9.9999999999999997E+98</x:v>
      </x:c>
    </x:row>
    <x:row r="11686">
      <x:c r="A11686" s="1"/>
      <x:c r="B11686" s="1"/>
      <x:c r="C11686" s="1"/>
      <x:c r="D11686" s="1"/>
      <x:c r="E11686" s="1"/>
      <x:c r="F11686" s="1"/>
      <x:c r="G11686" s="1"/>
      <x:c r="H11686" s="1"/>
      <x:c r="I11686" s="53">
        <x:f t="shared" si="2174"/>
        <x:v>17</x:v>
      </x:c>
      <x:c r="J11686" s="53">
        <x:f t="shared" si="2175"/>
        <x:v>18</x:v>
      </x:c>
      <x:c r="K11686" s="53">
        <x:f t="shared" si="2176"/>
        <x:v>15</x:v>
      </x:c>
      <x:c r="L11686" s="53">
        <x:f t="shared" si="2177"/>
        <x:v>50</x:v>
      </x:c>
      <x:c r="M11686" s="54">
        <x:f t="shared" si="2178"/>
        <x:v>9388.8149420693262</x:v>
      </x:c>
      <x:c r="N11686" s="54">
        <x:f t="shared" si="2179"/>
        <x:v>6.0200103764370319</x:v>
      </x:c>
      <x:c r="O11686" s="55">
        <x:f t="shared" si="2180"/>
        <x:v>227792</x:v>
      </x:c>
      <x:c r="P11686" s="55">
        <x:f t="shared" si="2181"/>
        <x:v>36080</x:v>
      </x:c>
      <x:c r="Q11686" s="55">
        <x:f t="shared" si="2182"/>
        <x:v>175500.25941092579</x:v>
      </x:c>
      <x:c r="R11686" s="55">
        <x:f t="shared" si="2183"/>
        <x:v>-3788.2594109257916</x:v>
      </x:c>
      <x:c r="S11686" s="1" t="str">
        <x:f t="shared" si="2184"/>
        <x:v>NO</x:v>
      </x:c>
      <x:c r="T11686" s="1">
        <x:f t="shared" si="2185"/>
        <x:v>-9.9999999999999997E+98</x:v>
      </x:c>
    </x:row>
    <x:row r="11687">
      <x:c r="A11687" s="1"/>
      <x:c r="B11687" s="1"/>
      <x:c r="C11687" s="1"/>
      <x:c r="D11687" s="1"/>
      <x:c r="E11687" s="1"/>
      <x:c r="F11687" s="1"/>
      <x:c r="G11687" s="1"/>
      <x:c r="H11687" s="1"/>
      <x:c r="I11687" s="53">
        <x:f t="shared" si="2174"/>
        <x:v>17</x:v>
      </x:c>
      <x:c r="J11687" s="53">
        <x:f t="shared" si="2175"/>
        <x:v>18</x:v>
      </x:c>
      <x:c r="K11687" s="53">
        <x:f t="shared" si="2176"/>
        <x:v>16</x:v>
      </x:c>
      <x:c r="L11687" s="53">
        <x:f t="shared" si="2177"/>
        <x:v>51</x:v>
      </x:c>
      <x:c r="M11687" s="54">
        <x:f t="shared" si="2178"/>
        <x:v>9453.8757179468157</x:v>
      </x:c>
      <x:c r="N11687" s="54">
        <x:f t="shared" si="2179"/>
        <x:v>6.0651914707963996</x:v>
      </x:c>
      <x:c r="O11687" s="55">
        <x:f t="shared" si="2180"/>
        <x:v>230492</x:v>
      </x:c>
      <x:c r="P11687" s="55">
        <x:f t="shared" si="2181"/>
        <x:v>36960</x:v>
      </x:c>
      <x:c r="Q11687" s="55">
        <x:f t="shared" si="2182"/>
        <x:v>176629.78676990999</x:v>
      </x:c>
      <x:c r="R11687" s="55">
        <x:f t="shared" si="2183"/>
        <x:v>-3097.7867699099879</x:v>
      </x:c>
      <x:c r="S11687" s="1" t="str">
        <x:f t="shared" si="2184"/>
        <x:v>NO</x:v>
      </x:c>
      <x:c r="T11687" s="1">
        <x:f t="shared" si="2185"/>
        <x:v>-9.9999999999999997E+98</x:v>
      </x:c>
    </x:row>
    <x:row r="11688">
      <x:c r="A11688" s="1"/>
      <x:c r="B11688" s="1"/>
      <x:c r="C11688" s="1"/>
      <x:c r="D11688" s="1"/>
      <x:c r="E11688" s="1"/>
      <x:c r="F11688" s="1"/>
      <x:c r="G11688" s="1"/>
      <x:c r="H11688" s="1"/>
      <x:c r="I11688" s="53">
        <x:f t="shared" si="2174"/>
        <x:v>17</x:v>
      </x:c>
      <x:c r="J11688" s="53">
        <x:f t="shared" si="2175"/>
        <x:v>18</x:v>
      </x:c>
      <x:c r="K11688" s="53">
        <x:f t="shared" si="2176"/>
        <x:v>17</x:v>
      </x:c>
      <x:c r="L11688" s="53">
        <x:f t="shared" si="2177"/>
        <x:v>52</x:v>
      </x:c>
      <x:c r="M11688" s="54">
        <x:f t="shared" si="2178"/>
        <x:v>9520.4359413933544</x:v>
      </x:c>
      <x:c r="N11688" s="54">
        <x:f t="shared" si="2179"/>
        <x:v>6.1114138481898292</x:v>
      </x:c>
      <x:c r="O11688" s="55">
        <x:f t="shared" si="2180"/>
        <x:v>233192</x:v>
      </x:c>
      <x:c r="P11688" s="55">
        <x:f t="shared" si="2181"/>
        <x:v>37840</x:v>
      </x:c>
      <x:c r="Q11688" s="55">
        <x:f t="shared" si="2182"/>
        <x:v>177785.34620474573</x:v>
      </x:c>
      <x:c r="R11688" s="55">
        <x:f t="shared" si="2183"/>
        <x:v>-2433.3462047457288</x:v>
      </x:c>
      <x:c r="S11688" s="1" t="str">
        <x:f t="shared" si="2184"/>
        <x:v>NO</x:v>
      </x:c>
      <x:c r="T11688" s="1">
        <x:f t="shared" si="2185"/>
        <x:v>-9.9999999999999997E+98</x:v>
      </x:c>
    </x:row>
    <x:row r="11689">
      <x:c r="A11689" s="1"/>
      <x:c r="B11689" s="1"/>
      <x:c r="C11689" s="1"/>
      <x:c r="D11689" s="1"/>
      <x:c r="E11689" s="1"/>
      <x:c r="F11689" s="1"/>
      <x:c r="G11689" s="1"/>
      <x:c r="H11689" s="1"/>
      <x:c r="I11689" s="53">
        <x:f t="shared" si="2174"/>
        <x:v>17</x:v>
      </x:c>
      <x:c r="J11689" s="53">
        <x:f t="shared" si="2175"/>
        <x:v>18</x:v>
      </x:c>
      <x:c r="K11689" s="53">
        <x:f t="shared" si="2176"/>
        <x:v>18</x:v>
      </x:c>
      <x:c r="L11689" s="53">
        <x:f t="shared" si="2177"/>
        <x:v>53</x:v>
      </x:c>
      <x:c r="M11689" s="54">
        <x:f t="shared" si="2178"/>
        <x:v>9588.5229328519417</x:v>
      </x:c>
      <x:c r="N11689" s="54">
        <x:f t="shared" si="2179"/>
        <x:v>6.1586964811471816</x:v>
      </x:c>
      <x:c r="O11689" s="55">
        <x:f t="shared" si="2180"/>
        <x:v>235892</x:v>
      </x:c>
      <x:c r="P11689" s="55">
        <x:f t="shared" si="2181"/>
        <x:v>38720</x:v>
      </x:c>
      <x:c r="Q11689" s="55">
        <x:f t="shared" si="2182"/>
        <x:v>178967.41202867954</x:v>
      </x:c>
      <x:c r="R11689" s="55">
        <x:f t="shared" si="2183"/>
        <x:v>-1795.4120286795369</x:v>
      </x:c>
      <x:c r="S11689" s="1" t="str">
        <x:f t="shared" si="2184"/>
        <x:v>NO</x:v>
      </x:c>
      <x:c r="T11689" s="1">
        <x:f t="shared" si="2185"/>
        <x:v>-9.9999999999999997E+98</x:v>
      </x:c>
    </x:row>
    <x:row r="11690">
      <x:c r="A11690" s="1"/>
      <x:c r="B11690" s="1"/>
      <x:c r="C11690" s="1"/>
      <x:c r="D11690" s="1"/>
      <x:c r="E11690" s="1"/>
      <x:c r="F11690" s="1"/>
      <x:c r="G11690" s="1"/>
      <x:c r="H11690" s="1"/>
      <x:c r="I11690" s="53">
        <x:f t="shared" si="2174"/>
        <x:v>17</x:v>
      </x:c>
      <x:c r="J11690" s="53">
        <x:f t="shared" si="2175"/>
        <x:v>18</x:v>
      </x:c>
      <x:c r="K11690" s="53">
        <x:f t="shared" si="2176"/>
        <x:v>19</x:v>
      </x:c>
      <x:c r="L11690" s="53">
        <x:f t="shared" si="2177"/>
        <x:v>54</x:v>
      </x:c>
      <x:c r="M11690" s="54">
        <x:f t="shared" si="2178"/>
        <x:v>9658.1644614879642</x:v>
      </x:c>
      <x:c r="N11690" s="54">
        <x:f t="shared" si="2179"/>
        <x:v>6.2070586538110861</x:v>
      </x:c>
      <x:c r="O11690" s="55">
        <x:f t="shared" si="2180"/>
        <x:v>238592</x:v>
      </x:c>
      <x:c r="P11690" s="55">
        <x:f t="shared" si="2181"/>
        <x:v>39600</x:v>
      </x:c>
      <x:c r="Q11690" s="55">
        <x:f t="shared" si="2182"/>
        <x:v>180176.46634527715</x:v>
      </x:c>
      <x:c r="R11690" s="55">
        <x:f t="shared" si="2183"/>
        <x:v>-1184.4663452771492</x:v>
      </x:c>
      <x:c r="S11690" s="1" t="str">
        <x:f t="shared" si="2184"/>
        <x:v>NO</x:v>
      </x:c>
      <x:c r="T11690" s="1">
        <x:f t="shared" si="2185"/>
        <x:v>-9.9999999999999997E+98</x:v>
      </x:c>
    </x:row>
    <x:row r="11691">
      <x:c r="A11691" s="1"/>
      <x:c r="B11691" s="1"/>
      <x:c r="C11691" s="1"/>
      <x:c r="D11691" s="1"/>
      <x:c r="E11691" s="1"/>
      <x:c r="F11691" s="1"/>
      <x:c r="G11691" s="1"/>
      <x:c r="H11691" s="1"/>
      <x:c r="I11691" s="53">
        <x:f t="shared" si="2174"/>
        <x:v>17</x:v>
      </x:c>
      <x:c r="J11691" s="53">
        <x:f t="shared" si="2175"/>
        <x:v>18</x:v>
      </x:c>
      <x:c r="K11691" s="53">
        <x:f t="shared" si="2176"/>
        <x:v>20</x:v>
      </x:c>
      <x:c r="L11691" s="53">
        <x:f t="shared" si="2177"/>
        <x:v>55</x:v>
      </x:c>
      <x:c r="M11691" s="54">
        <x:f t="shared" si="2178"/>
        <x:v>9729.3887521384422</x:v>
      </x:c>
      <x:c r="N11691" s="54">
        <x:f t="shared" si="2179"/>
        <x:v>6.2565199667628075</x:v>
      </x:c>
      <x:c r="O11691" s="55">
        <x:f t="shared" si="2180"/>
        <x:v>241292</x:v>
      </x:c>
      <x:c r="P11691" s="55">
        <x:f t="shared" si="2181"/>
        <x:v>40480</x:v>
      </x:c>
      <x:c r="Q11691" s="55">
        <x:f t="shared" si="2182"/>
        <x:v>181412.99916907019</x:v>
      </x:c>
      <x:c r="R11691" s="55">
        <x:f t="shared" si="2183"/>
        <x:v>-600.99916907018633</x:v>
      </x:c>
      <x:c r="S11691" s="1" t="str">
        <x:f t="shared" si="2184"/>
        <x:v>NO</x:v>
      </x:c>
      <x:c r="T11691" s="1">
        <x:f t="shared" si="2185"/>
        <x:v>-9.9999999999999997E+98</x:v>
      </x:c>
    </x:row>
    <x:row r="11692">
      <x:c r="A11692" s="1"/>
      <x:c r="B11692" s="1"/>
      <x:c r="C11692" s="1"/>
      <x:c r="D11692" s="1"/>
      <x:c r="E11692" s="1"/>
      <x:c r="F11692" s="1"/>
      <x:c r="G11692" s="1"/>
      <x:c r="H11692" s="1"/>
      <x:c r="I11692" s="53">
        <x:f t="shared" si="2174"/>
        <x:v>17</x:v>
      </x:c>
      <x:c r="J11692" s="53">
        <x:f t="shared" si="2175"/>
        <x:v>18</x:v>
      </x:c>
      <x:c r="K11692" s="53">
        <x:f t="shared" si="2176"/>
        <x:v>21</x:v>
      </x:c>
      <x:c r="L11692" s="53">
        <x:f t="shared" si="2177"/>
        <x:v>56</x:v>
      </x:c>
      <x:c r="M11692" s="54">
        <x:f t="shared" si="2178"/>
        <x:v>9802.224492364885</x:v>
      </x:c>
      <x:c r="N11692" s="54">
        <x:f t="shared" si="2179"/>
        <x:v>6.3071003419200586</x:v>
      </x:c>
      <x:c r="O11692" s="55">
        <x:f t="shared" si="2180"/>
        <x:v>243992</x:v>
      </x:c>
      <x:c r="P11692" s="55">
        <x:f t="shared" si="2181"/>
        <x:v>41360</x:v>
      </x:c>
      <x:c r="Q11692" s="55">
        <x:f t="shared" si="2182"/>
        <x:v>182677.50854800147</x:v>
      </x:c>
      <x:c r="R11692" s="55">
        <x:f t="shared" si="2183"/>
        <x:v>-45.508548001467716</x:v>
      </x:c>
      <x:c r="S11692" s="1" t="str">
        <x:f t="shared" si="2184"/>
        <x:v>NO</x:v>
      </x:c>
      <x:c r="T11692" s="1">
        <x:f t="shared" si="2185"/>
        <x:v>-9.9999999999999997E+98</x:v>
      </x:c>
    </x:row>
    <x:row r="11693">
      <x:c r="A11693" s="1"/>
      <x:c r="B11693" s="1"/>
      <x:c r="C11693" s="1"/>
      <x:c r="D11693" s="1"/>
      <x:c r="E11693" s="1"/>
      <x:c r="F11693" s="1"/>
      <x:c r="G11693" s="1"/>
      <x:c r="H11693" s="1"/>
      <x:c r="I11693" s="53">
        <x:f t="shared" si="2174"/>
        <x:v>17</x:v>
      </x:c>
      <x:c r="J11693" s="53">
        <x:f t="shared" si="2175"/>
        <x:v>18</x:v>
      </x:c>
      <x:c r="K11693" s="53">
        <x:f t="shared" si="2176"/>
        <x:v>22</x:v>
      </x:c>
      <x:c r="L11693" s="53">
        <x:f t="shared" si="2177"/>
        <x:v>57</x:v>
      </x:c>
      <x:c r="M11693" s="54">
        <x:f t="shared" si="2178"/>
        <x:v>9876.7008396112815</x:v>
      </x:c>
      <x:c r="N11693" s="54">
        <x:f t="shared" si="2179"/>
        <x:v>6.3588200275078339</x:v>
      </x:c>
      <x:c r="O11693" s="55">
        <x:f t="shared" si="2180"/>
        <x:v>246692</x:v>
      </x:c>
      <x:c r="P11693" s="55">
        <x:f t="shared" si="2181"/>
        <x:v>42240</x:v>
      </x:c>
      <x:c r="Q11693" s="55">
        <x:f t="shared" si="2182"/>
        <x:v>183970.50068769587</x:v>
      </x:c>
      <x:c r="R11693" s="55">
        <x:f t="shared" si="2183"/>
        <x:v>481.49931230413495</x:v>
      </x:c>
      <x:c r="S11693" s="1" t="str">
        <x:f t="shared" si="2184"/>
        <x:v>NO</x:v>
      </x:c>
      <x:c r="T11693" s="1">
        <x:f t="shared" si="2185"/>
        <x:v>-9.9999999999999997E+98</x:v>
      </x:c>
    </x:row>
    <x:row r="11694">
      <x:c r="A11694" s="1"/>
      <x:c r="B11694" s="1"/>
      <x:c r="C11694" s="1"/>
      <x:c r="D11694" s="1"/>
      <x:c r="E11694" s="1"/>
      <x:c r="F11694" s="1"/>
      <x:c r="G11694" s="1"/>
      <x:c r="H11694" s="1"/>
      <x:c r="I11694" s="53" t="n">
        <x:f t="shared" ref="I11694:I11757" si="2186">INT((ROW()-ROW($I$46))/((CARROT_CAP+1)*(MESCLUN_CAP+1)))</x:f>
        <x:v>17</x:v>
      </x:c>
      <x:c r="J11694" s="53" t="n">
        <x:f t="shared" ref="J11694:J11757" si="2187">MOD(INT((ROW()-ROW($I$46))/(MESCLUN_CAP+1)),CARROT_CAP+1)</x:f>
        <x:v>18</x:v>
      </x:c>
      <x:c r="K11694" s="53" t="n">
        <x:f t="shared" ref="K11694:K11757" si="2188">MOD(ROW()-ROW($I$46),MESCLUN_CAP+1)</x:f>
        <x:v>23</x:v>
      </x:c>
      <x:c r="L11694" s="53" t="n">
        <x:f t="shared" ref="L11694:L11757" si="2189">SUM(I11694:K11694)</x:f>
        <x:v>58</x:v>
      </x:c>
      <x:c r="M11694" s="54" t="n">
        <x:f t="shared" ref="M11694:M11757" si="2190">I11694*TOMATO_HOURS*WEEKS*(1+TOMATO_DIM)^I11694+J11694*CARROT_HOURS*WEEKS*(1+CARROT_DIM)^J11694+K11694*MESCLUN_HOURS*WEEKS*(1+MESCLUN_DIM)^K11694</x:f>
        <x:v>9952.84742846872</x:v>
      </x:c>
      <x:c r="N11694" s="54" t="n">
        <x:f t="shared" ref="N11694:N11757" si="2191">MAX(M11694-FARMER_HOURS,0)/TEMP_HOURS_PER_WORKER</x:f>
        <x:v>6.411699603103278</x:v>
      </x:c>
      <x:c r="O11694" s="55" t="n">
        <x:f t="shared" ref="O11694:O11757" si="2192">I11694*TOMATO_PRICE+J11694*CARROT_PRICE+K11694*MESCLUN_PRICE</x:f>
        <x:v>249392</x:v>
      </x:c>
      <x:c r="P11694" s="55" t="n">
        <x:f t="shared" ref="P11694:P11757" si="2193">I11694*TOMATO_FERTILIZER+J11694*CARROT_FERTILIZER+K11694*MESCLUN_FERTILIZER</x:f>
        <x:v>43120</x:v>
      </x:c>
      <x:c r="Q11694" s="55" t="n">
        <x:f t="shared" ref="Q11694:Q11757" si="2194">MIN(M11694,FARMER_HOURS)*FARMER_RATE+MAX(M11694-FARMER_HOURS,0)*TEMP_RATE</x:f>
        <x:v>185292.49007758193</x:v>
      </x:c>
      <x:c r="R11694" s="55" t="n">
        <x:f t="shared" ref="R11694:R11757" si="2195">O11694-P11694-Q11694-FIXED_COST</x:f>
        <x:v>979.509922418074</x:v>
      </x:c>
      <x:c r="S11694" s="1" t="str">
        <x:f t="shared" ref="S11694:S11757" si="2196">IF(AND(L11694&lt;=TOTAL_BED_CAP,N11694&lt;=TEMP_WORKER_CAP),"YES","NO")</x:f>
        <x:v>NO</x:v>
      </x:c>
      <x:c r="T11694" s="1" t="n">
        <x:f t="shared" ref="T11694:T11757" si="2197">IF(S11694="YES",R11694,-1E+99)</x:f>
        <x:v>-1e+99</x:v>
      </x:c>
    </x:row>
    <x:row r="11695">
      <x:c r="A11695" s="1"/>
      <x:c r="B11695" s="1"/>
      <x:c r="C11695" s="1"/>
      <x:c r="D11695" s="1"/>
      <x:c r="E11695" s="1"/>
      <x:c r="F11695" s="1"/>
      <x:c r="G11695" s="1"/>
      <x:c r="H11695" s="1"/>
      <x:c r="I11695" s="53">
        <x:f t="shared" si="2186"/>
        <x:v>17</x:v>
      </x:c>
      <x:c r="J11695" s="53">
        <x:f t="shared" si="2187"/>
        <x:v>18</x:v>
      </x:c>
      <x:c r="K11695" s="53">
        <x:f t="shared" si="2188"/>
        <x:v>24</x:v>
      </x:c>
      <x:c r="L11695" s="53">
        <x:f t="shared" si="2189"/>
        <x:v>59</x:v>
      </x:c>
      <x:c r="M11695" s="54">
        <x:f t="shared" si="2190"/>
        <x:v>10030.694378048214</x:v>
      </x:c>
      <x:c r="N11695" s="54">
        <x:f t="shared" si="2191"/>
        <x:v>6.4657599847557048</x:v>
      </x:c>
      <x:c r="O11695" s="55">
        <x:f t="shared" si="2192"/>
        <x:v>252092</x:v>
      </x:c>
      <x:c r="P11695" s="55">
        <x:f t="shared" si="2193"/>
        <x:v>44000</x:v>
      </x:c>
      <x:c r="Q11695" s="55">
        <x:f t="shared" si="2194"/>
        <x:v>186643.99961889262</x:v>
      </x:c>
      <x:c r="R11695" s="55">
        <x:f t="shared" si="2195"/>
        <x:v>1448.0003811073839</x:v>
      </x:c>
      <x:c r="S11695" s="1" t="str">
        <x:f t="shared" si="2196"/>
        <x:v>NO</x:v>
      </x:c>
      <x:c r="T11695" s="1">
        <x:f t="shared" si="2197"/>
        <x:v>-9.9999999999999997E+98</x:v>
      </x:c>
    </x:row>
    <x:row r="11696">
      <x:c r="A11696" s="1"/>
      <x:c r="B11696" s="1"/>
      <x:c r="C11696" s="1"/>
      <x:c r="D11696" s="1"/>
      <x:c r="E11696" s="1"/>
      <x:c r="F11696" s="1"/>
      <x:c r="G11696" s="1"/>
      <x:c r="H11696" s="1"/>
      <x:c r="I11696" s="53">
        <x:f t="shared" si="2186"/>
        <x:v>17</x:v>
      </x:c>
      <x:c r="J11696" s="53">
        <x:f t="shared" si="2187"/>
        <x:v>18</x:v>
      </x:c>
      <x:c r="K11696" s="53">
        <x:f t="shared" si="2188"/>
        <x:v>25</x:v>
      </x:c>
      <x:c r="L11696" s="53">
        <x:f t="shared" si="2189"/>
        <x:v>60</x:v>
      </x:c>
      <x:c r="M11696" s="54">
        <x:f t="shared" si="2190"/>
        <x:v>10110.272299463311</x:v>
      </x:c>
      <x:c r="N11696" s="54">
        <x:f t="shared" si="2191"/>
        <x:v>6.521022430182855</x:v>
      </x:c>
      <x:c r="O11696" s="55">
        <x:f t="shared" si="2192"/>
        <x:v>254792</x:v>
      </x:c>
      <x:c r="P11696" s="55">
        <x:f t="shared" si="2193"/>
        <x:v>44880</x:v>
      </x:c>
      <x:c r="Q11696" s="55">
        <x:f t="shared" si="2194"/>
        <x:v>188025.56075457137</x:v>
      </x:c>
      <x:c r="R11696" s="55">
        <x:f t="shared" si="2195"/>
        <x:v>1886.4392454286281</x:v>
      </x:c>
      <x:c r="S11696" s="1" t="str">
        <x:f t="shared" si="2196"/>
        <x:v>NO</x:v>
      </x:c>
      <x:c r="T11696" s="1">
        <x:f t="shared" si="2197"/>
        <x:v>-9.9999999999999997E+98</x:v>
      </x:c>
    </x:row>
    <x:row r="11697">
      <x:c r="A11697" s="1"/>
      <x:c r="B11697" s="1"/>
      <x:c r="C11697" s="1"/>
      <x:c r="D11697" s="1"/>
      <x:c r="E11697" s="1"/>
      <x:c r="F11697" s="1"/>
      <x:c r="G11697" s="1"/>
      <x:c r="H11697" s="1"/>
      <x:c r="I11697" s="53">
        <x:f t="shared" si="2186"/>
        <x:v>17</x:v>
      </x:c>
      <x:c r="J11697" s="53">
        <x:f t="shared" si="2187"/>
        <x:v>18</x:v>
      </x:c>
      <x:c r="K11697" s="53">
        <x:f t="shared" si="2188"/>
        <x:v>26</x:v>
      </x:c>
      <x:c r="L11697" s="53">
        <x:f t="shared" si="2189"/>
        <x:v>61</x:v>
      </x:c>
      <x:c r="M11697" s="54">
        <x:f t="shared" si="2190"/>
        <x:v>10191.61230342403</x:v>
      </x:c>
      <x:c r="N11697" s="54">
        <x:f t="shared" si="2191"/>
        <x:v>6.5775085440444654</x:v>
      </x:c>
      <x:c r="O11697" s="55">
        <x:f t="shared" si="2192"/>
        <x:v>257492</x:v>
      </x:c>
      <x:c r="P11697" s="55">
        <x:f t="shared" si="2193"/>
        <x:v>45760</x:v>
      </x:c>
      <x:c r="Q11697" s="55">
        <x:f t="shared" si="2194"/>
        <x:v>189437.71360111164</x:v>
      </x:c>
      <x:c r="R11697" s="55">
        <x:f t="shared" si="2195"/>
        <x:v>2294.2863988883619</x:v>
      </x:c>
      <x:c r="S11697" s="1" t="str">
        <x:f t="shared" si="2196"/>
        <x:v>NO</x:v>
      </x:c>
      <x:c r="T11697" s="1">
        <x:f t="shared" si="2197"/>
        <x:v>-9.9999999999999997E+98</x:v>
      </x:c>
    </x:row>
    <x:row r="11698">
      <x:c r="A11698" s="1"/>
      <x:c r="B11698" s="1"/>
      <x:c r="C11698" s="1"/>
      <x:c r="D11698" s="1"/>
      <x:c r="E11698" s="1"/>
      <x:c r="F11698" s="1"/>
      <x:c r="G11698" s="1"/>
      <x:c r="H11698" s="1"/>
      <x:c r="I11698" s="53">
        <x:f t="shared" si="2186"/>
        <x:v>17</x:v>
      </x:c>
      <x:c r="J11698" s="53">
        <x:f t="shared" si="2187"/>
        <x:v>18</x:v>
      </x:c>
      <x:c r="K11698" s="53">
        <x:f t="shared" si="2188"/>
        <x:v>27</x:v>
      </x:c>
      <x:c r="L11698" s="53">
        <x:f t="shared" si="2189"/>
        <x:v>62</x:v>
      </x:c>
      <x:c r="M11698" s="54">
        <x:f t="shared" si="2190"/>
        <x:v>10274.746007943786</x:v>
      </x:c>
      <x:c r="N11698" s="54">
        <x:f t="shared" si="2191"/>
        <x:v>6.635240283294296</x:v>
      </x:c>
      <x:c r="O11698" s="55">
        <x:f t="shared" si="2192"/>
        <x:v>260192</x:v>
      </x:c>
      <x:c r="P11698" s="55">
        <x:f t="shared" si="2193"/>
        <x:v>46640</x:v>
      </x:c>
      <x:c r="Q11698" s="55">
        <x:f t="shared" si="2194"/>
        <x:v>190881.00708235739</x:v>
      </x:c>
      <x:c r="R11698" s="55">
        <x:f t="shared" si="2195"/>
        <x:v>2670.9929176426085</x:v>
      </x:c>
      <x:c r="S11698" s="1" t="str">
        <x:f t="shared" si="2196"/>
        <x:v>NO</x:v>
      </x:c>
      <x:c r="T11698" s="1">
        <x:f t="shared" si="2197"/>
        <x:v>-9.9999999999999997E+98</x:v>
      </x:c>
    </x:row>
    <x:row r="11699">
      <x:c r="A11699" s="1"/>
      <x:c r="B11699" s="1"/>
      <x:c r="C11699" s="1"/>
      <x:c r="D11699" s="1"/>
      <x:c r="E11699" s="1"/>
      <x:c r="F11699" s="1"/>
      <x:c r="G11699" s="1"/>
      <x:c r="H11699" s="1"/>
      <x:c r="I11699" s="53">
        <x:f t="shared" si="2186"/>
        <x:v>17</x:v>
      </x:c>
      <x:c r="J11699" s="53">
        <x:f t="shared" si="2187"/>
        <x:v>18</x:v>
      </x:c>
      <x:c r="K11699" s="53">
        <x:f t="shared" si="2188"/>
        <x:v>28</x:v>
      </x:c>
      <x:c r="L11699" s="53">
        <x:f t="shared" si="2189"/>
        <x:v>63</x:v>
      </x:c>
      <x:c r="M11699" s="54">
        <x:f t="shared" si="2190"/>
        <x:v>10359.70554616094</x:v>
      </x:c>
      <x:c r="N11699" s="54">
        <x:f t="shared" si="2191"/>
        <x:v>6.6942399626117641</x:v>
      </x:c>
      <x:c r="O11699" s="55">
        <x:f t="shared" si="2192"/>
        <x:v>262892</x:v>
      </x:c>
      <x:c r="P11699" s="55">
        <x:f t="shared" si="2193"/>
        <x:v>47520</x:v>
      </x:c>
      <x:c r="Q11699" s="55">
        <x:f t="shared" si="2194"/>
        <x:v>192355.99906529408</x:v>
      </x:c>
      <x:c r="R11699" s="55">
        <x:f t="shared" si="2195"/>
        <x:v>3016.000934705924</x:v>
      </x:c>
      <x:c r="S11699" s="1" t="str">
        <x:f t="shared" si="2196"/>
        <x:v>NO</x:v>
      </x:c>
      <x:c r="T11699" s="1">
        <x:f t="shared" si="2197"/>
        <x:v>-9.9999999999999997E+98</x:v>
      </x:c>
    </x:row>
    <x:row r="11700">
      <x:c r="A11700" s="1"/>
      <x:c r="B11700" s="1"/>
      <x:c r="C11700" s="1"/>
      <x:c r="D11700" s="1"/>
      <x:c r="E11700" s="1"/>
      <x:c r="F11700" s="1"/>
      <x:c r="G11700" s="1"/>
      <x:c r="H11700" s="1"/>
      <x:c r="I11700" s="53">
        <x:f t="shared" si="2186"/>
        <x:v>17</x:v>
      </x:c>
      <x:c r="J11700" s="53">
        <x:f t="shared" si="2187"/>
        <x:v>18</x:v>
      </x:c>
      <x:c r="K11700" s="53">
        <x:f t="shared" si="2188"/>
        <x:v>29</x:v>
      </x:c>
      <x:c r="L11700" s="53">
        <x:f t="shared" si="2189"/>
        <x:v>64</x:v>
      </x:c>
      <x:c r="M11700" s="54">
        <x:f t="shared" si="2190"/>
        <x:v>10446.523574276593</x:v>
      </x:c>
      <x:c r="N11700" s="54">
        <x:f t="shared" si="2191"/>
        <x:v>6.7545302599143007</x:v>
      </x:c>
      <x:c r="O11700" s="55">
        <x:f t="shared" si="2192"/>
        <x:v>265592</x:v>
      </x:c>
      <x:c r="P11700" s="55">
        <x:f t="shared" si="2193"/>
        <x:v>48400</x:v>
      </x:c>
      <x:c r="Q11700" s="55">
        <x:f t="shared" si="2194"/>
        <x:v>193863.25649785751</x:v>
      </x:c>
      <x:c r="R11700" s="55">
        <x:f t="shared" si="2195"/>
        <x:v>3328.7435021424899</x:v>
      </x:c>
      <x:c r="S11700" s="1" t="str">
        <x:f t="shared" si="2196"/>
        <x:v>NO</x:v>
      </x:c>
      <x:c r="T11700" s="1">
        <x:f t="shared" si="2197"/>
        <x:v>-9.9999999999999997E+98</x:v>
      </x:c>
    </x:row>
    <x:row r="11701">
      <x:c r="A11701" s="1"/>
      <x:c r="B11701" s="1"/>
      <x:c r="C11701" s="1"/>
      <x:c r="D11701" s="1"/>
      <x:c r="E11701" s="1"/>
      <x:c r="F11701" s="1"/>
      <x:c r="G11701" s="1"/>
      <x:c r="H11701" s="1"/>
      <x:c r="I11701" s="53">
        <x:f t="shared" si="2186"/>
        <x:v>17</x:v>
      </x:c>
      <x:c r="J11701" s="53">
        <x:f t="shared" si="2187"/>
        <x:v>18</x:v>
      </x:c>
      <x:c r="K11701" s="53">
        <x:f t="shared" si="2188"/>
        <x:v>30</x:v>
      </x:c>
      <x:c r="L11701" s="53">
        <x:f t="shared" si="2189"/>
        <x:v>65</x:v>
      </x:c>
      <x:c r="M11701" s="54">
        <x:f t="shared" si="2190"/>
        <x:v>10535.233279610364</x:v>
      </x:c>
      <x:c r="N11701" s="54">
        <x:f t="shared" si="2191"/>
        <x:v>6.8161342219516419</x:v>
      </x:c>
      <x:c r="O11701" s="55">
        <x:f t="shared" si="2192"/>
        <x:v>268292</x:v>
      </x:c>
      <x:c r="P11701" s="55">
        <x:f t="shared" si="2193"/>
        <x:v>49280</x:v>
      </x:c>
      <x:c r="Q11701" s="55">
        <x:f t="shared" si="2194"/>
        <x:v>195403.35554879103</x:v>
      </x:c>
      <x:c r="R11701" s="55">
        <x:f t="shared" si="2195"/>
        <x:v>3608.6444512089656</x:v>
      </x:c>
      <x:c r="S11701" s="1" t="str">
        <x:f t="shared" si="2196"/>
        <x:v>NO</x:v>
      </x:c>
      <x:c r="T11701" s="1">
        <x:f t="shared" si="2197"/>
        <x:v>-9.9999999999999997E+98</x:v>
      </x:c>
    </x:row>
    <x:row r="11702">
      <x:c r="A11702" s="1"/>
      <x:c r="B11702" s="1"/>
      <x:c r="C11702" s="1"/>
      <x:c r="D11702" s="1"/>
      <x:c r="E11702" s="1"/>
      <x:c r="F11702" s="1"/>
      <x:c r="G11702" s="1"/>
      <x:c r="H11702" s="1"/>
      <x:c r="I11702" s="53">
        <x:f t="shared" si="2186"/>
        <x:v>17</x:v>
      </x:c>
      <x:c r="J11702" s="53">
        <x:f t="shared" si="2187"/>
        <x:v>19</x:v>
      </x:c>
      <x:c r="K11702" s="53">
        <x:f t="shared" si="2188"/>
        <x:v>0</x:v>
      </x:c>
      <x:c r="L11702" s="53">
        <x:f t="shared" si="2189"/>
        <x:v>36</x:v>
      </x:c>
      <x:c r="M11702" s="54">
        <x:f t="shared" si="2190"/>
        <x:v>8644.5701418592289</x:v>
      </x:c>
      <x:c r="N11702" s="54">
        <x:f t="shared" si="2191"/>
        <x:v>5.5031737096244644</x:v>
      </x:c>
      <x:c r="O11702" s="55">
        <x:f t="shared" si="2192"/>
        <x:v>189386</x:v>
      </x:c>
      <x:c r="P11702" s="55">
        <x:f t="shared" si="2193"/>
        <x:v>23320</x:v>
      </x:c>
      <x:c r="Q11702" s="55">
        <x:f t="shared" si="2194"/>
        <x:v>162579.34274061161</x:v>
      </x:c>
      <x:c r="R11702" s="55">
        <x:f t="shared" si="2195"/>
        <x:v>-16513.34274061161</x:v>
      </x:c>
      <x:c r="S11702" s="1" t="str">
        <x:f t="shared" si="2196"/>
        <x:v>NO</x:v>
      </x:c>
      <x:c r="T11702" s="1">
        <x:f t="shared" si="2197"/>
        <x:v>-9.9999999999999997E+98</x:v>
      </x:c>
    </x:row>
    <x:row r="11703">
      <x:c r="A11703" s="1"/>
      <x:c r="B11703" s="1"/>
      <x:c r="C11703" s="1"/>
      <x:c r="D11703" s="1"/>
      <x:c r="E11703" s="1"/>
      <x:c r="F11703" s="1"/>
      <x:c r="G11703" s="1"/>
      <x:c r="H11703" s="1"/>
      <x:c r="I11703" s="53">
        <x:f t="shared" si="2186"/>
        <x:v>17</x:v>
      </x:c>
      <x:c r="J11703" s="53">
        <x:f t="shared" si="2187"/>
        <x:v>19</x:v>
      </x:c>
      <x:c r="K11703" s="53">
        <x:f t="shared" si="2188"/>
        <x:v>1</x:v>
      </x:c>
      <x:c r="L11703" s="53">
        <x:f t="shared" si="2189"/>
        <x:v>37</x:v>
      </x:c>
      <x:c r="M11703" s="54">
        <x:f t="shared" si="2190"/>
        <x:v>8690.1326418592289</x:v>
      </x:c>
      <x:c r="N11703" s="54">
        <x:f t="shared" si="2191"/>
        <x:v>5.5348143346244649</x:v>
      </x:c>
      <x:c r="O11703" s="55">
        <x:f t="shared" si="2192"/>
        <x:v>192086</x:v>
      </x:c>
      <x:c r="P11703" s="55">
        <x:f t="shared" si="2193"/>
        <x:v>24200</x:v>
      </x:c>
      <x:c r="Q11703" s="55">
        <x:f t="shared" si="2194"/>
        <x:v>163370.35836561161</x:v>
      </x:c>
      <x:c r="R11703" s="55">
        <x:f t="shared" si="2195"/>
        <x:v>-15484.35836561161</x:v>
      </x:c>
      <x:c r="S11703" s="1" t="str">
        <x:f t="shared" si="2196"/>
        <x:v>NO</x:v>
      </x:c>
      <x:c r="T11703" s="1">
        <x:f t="shared" si="2197"/>
        <x:v>-9.9999999999999997E+98</x:v>
      </x:c>
    </x:row>
    <x:row r="11704">
      <x:c r="A11704" s="1"/>
      <x:c r="B11704" s="1"/>
      <x:c r="C11704" s="1"/>
      <x:c r="D11704" s="1"/>
      <x:c r="E11704" s="1"/>
      <x:c r="F11704" s="1"/>
      <x:c r="G11704" s="1"/>
      <x:c r="H11704" s="1"/>
      <x:c r="I11704" s="53">
        <x:f t="shared" si="2186"/>
        <x:v>17</x:v>
      </x:c>
      <x:c r="J11704" s="53">
        <x:f t="shared" si="2187"/>
        <x:v>19</x:v>
      </x:c>
      <x:c r="K11704" s="53">
        <x:f t="shared" si="2188"/>
        <x:v>2</x:v>
      </x:c>
      <x:c r="L11704" s="53">
        <x:f t="shared" si="2189"/>
        <x:v>38</x:v>
      </x:c>
      <x:c r="M11704" s="54">
        <x:f t="shared" si="2190"/>
        <x:v>8736.8342043592293</x:v>
      </x:c>
      <x:c r="N11704" s="54">
        <x:f t="shared" si="2191"/>
        <x:v>5.567245975249465</x:v>
      </x:c>
      <x:c r="O11704" s="55">
        <x:f t="shared" si="2192"/>
        <x:v>194786</x:v>
      </x:c>
      <x:c r="P11704" s="55">
        <x:f t="shared" si="2193"/>
        <x:v>25080</x:v>
      </x:c>
      <x:c r="Q11704" s="55">
        <x:f t="shared" si="2194"/>
        <x:v>164181.14938123661</x:v>
      </x:c>
      <x:c r="R11704" s="55">
        <x:f t="shared" si="2195"/>
        <x:v>-14475.14938123661</x:v>
      </x:c>
      <x:c r="S11704" s="1" t="str">
        <x:f t="shared" si="2196"/>
        <x:v>NO</x:v>
      </x:c>
      <x:c r="T11704" s="1">
        <x:f t="shared" si="2197"/>
        <x:v>-9.9999999999999997E+98</x:v>
      </x:c>
    </x:row>
    <x:row r="11705">
      <x:c r="A11705" s="1"/>
      <x:c r="B11705" s="1"/>
      <x:c r="C11705" s="1"/>
      <x:c r="D11705" s="1"/>
      <x:c r="E11705" s="1"/>
      <x:c r="F11705" s="1"/>
      <x:c r="G11705" s="1"/>
      <x:c r="H11705" s="1"/>
      <x:c r="I11705" s="53">
        <x:f t="shared" si="2186"/>
        <x:v>17</x:v>
      </x:c>
      <x:c r="J11705" s="53">
        <x:f t="shared" si="2187"/>
        <x:v>19</x:v>
      </x:c>
      <x:c r="K11705" s="53">
        <x:f t="shared" si="2188"/>
        <x:v>3</x:v>
      </x:c>
      <x:c r="L11705" s="53">
        <x:f t="shared" si="2189"/>
        <x:v>39</x:v>
      </x:c>
      <x:c r="M11705" s="54">
        <x:f t="shared" si="2190"/>
        <x:v>8784.6961867811042</x:v>
      </x:c>
      <x:c r="N11705" s="54">
        <x:f t="shared" si="2191"/>
        <x:v>5.6004834630424334</x:v>
      </x:c>
      <x:c r="O11705" s="55">
        <x:f t="shared" si="2192"/>
        <x:v>197486</x:v>
      </x:c>
      <x:c r="P11705" s="55">
        <x:f t="shared" si="2193"/>
        <x:v>25960</x:v>
      </x:c>
      <x:c r="Q11705" s="55">
        <x:f t="shared" si="2194"/>
        <x:v>165012.08657606083</x:v>
      </x:c>
      <x:c r="R11705" s="55">
        <x:f t="shared" si="2195"/>
        <x:v>-13486.086576060829</x:v>
      </x:c>
      <x:c r="S11705" s="1" t="str">
        <x:f t="shared" si="2196"/>
        <x:v>NO</x:v>
      </x:c>
      <x:c r="T11705" s="1">
        <x:f t="shared" si="2197"/>
        <x:v>-9.9999999999999997E+98</x:v>
      </x:c>
    </x:row>
    <x:row r="11706">
      <x:c r="A11706" s="1"/>
      <x:c r="B11706" s="1"/>
      <x:c r="C11706" s="1"/>
      <x:c r="D11706" s="1"/>
      <x:c r="E11706" s="1"/>
      <x:c r="F11706" s="1"/>
      <x:c r="G11706" s="1"/>
      <x:c r="H11706" s="1"/>
      <x:c r="I11706" s="53">
        <x:f t="shared" si="2186"/>
        <x:v>17</x:v>
      </x:c>
      <x:c r="J11706" s="53">
        <x:f t="shared" si="2187"/>
        <x:v>19</x:v>
      </x:c>
      <x:c r="K11706" s="53">
        <x:f t="shared" si="2188"/>
        <x:v>4</x:v>
      </x:c>
      <x:c r="L11706" s="53">
        <x:f t="shared" si="2189"/>
        <x:v>40</x:v>
      </x:c>
      <x:c r="M11706" s="54">
        <x:f t="shared" si="2190"/>
        <x:v>8833.7403025037602</x:v>
      </x:c>
      <x:c r="N11706" s="54">
        <x:f t="shared" si="2191"/>
        <x:v>5.6345418767387221</x:v>
      </x:c>
      <x:c r="O11706" s="55">
        <x:f t="shared" si="2192"/>
        <x:v>200186</x:v>
      </x:c>
      <x:c r="P11706" s="55">
        <x:f t="shared" si="2193"/>
        <x:v>26840</x:v>
      </x:c>
      <x:c r="Q11706" s="55">
        <x:f t="shared" si="2194"/>
        <x:v>165863.54691846806</x:v>
      </x:c>
      <x:c r="R11706" s="55">
        <x:f t="shared" si="2195"/>
        <x:v>-12517.546918468055</x:v>
      </x:c>
      <x:c r="S11706" s="1" t="str">
        <x:f t="shared" si="2196"/>
        <x:v>NO</x:v>
      </x:c>
      <x:c r="T11706" s="1">
        <x:f t="shared" si="2197"/>
        <x:v>-9.9999999999999997E+98</x:v>
      </x:c>
    </x:row>
    <x:row r="11707">
      <x:c r="A11707" s="1"/>
      <x:c r="B11707" s="1"/>
      <x:c r="C11707" s="1"/>
      <x:c r="D11707" s="1"/>
      <x:c r="E11707" s="1"/>
      <x:c r="F11707" s="1"/>
      <x:c r="G11707" s="1"/>
      <x:c r="H11707" s="1"/>
      <x:c r="I11707" s="53">
        <x:f t="shared" si="2186"/>
        <x:v>17</x:v>
      </x:c>
      <x:c r="J11707" s="53">
        <x:f t="shared" si="2187"/>
        <x:v>19</x:v>
      </x:c>
      <x:c r="K11707" s="53">
        <x:f t="shared" si="2188"/>
        <x:v>5</x:v>
      </x:c>
      <x:c r="L11707" s="53">
        <x:f t="shared" si="2189"/>
        <x:v>41</x:v>
      </x:c>
      <x:c r="M11707" s="54">
        <x:f t="shared" si="2190"/>
        <x:v>8883.9886264249635</x:v>
      </x:c>
      <x:c r="N11707" s="54">
        <x:f t="shared" si="2191"/>
        <x:v>5.6694365461284466</x:v>
      </x:c>
      <x:c r="O11707" s="55">
        <x:f t="shared" si="2192"/>
        <x:v>202886</x:v>
      </x:c>
      <x:c r="P11707" s="55">
        <x:f t="shared" si="2193"/>
        <x:v>27720</x:v>
      </x:c>
      <x:c r="Q11707" s="55">
        <x:f t="shared" si="2194"/>
        <x:v>166735.91365321117</x:v>
      </x:c>
      <x:c r="R11707" s="55">
        <x:f t="shared" si="2195"/>
        <x:v>-11569.913653211173</x:v>
      </x:c>
      <x:c r="S11707" s="1" t="str">
        <x:f t="shared" si="2196"/>
        <x:v>NO</x:v>
      </x:c>
      <x:c r="T11707" s="1">
        <x:f t="shared" si="2197"/>
        <x:v>-9.9999999999999997E+98</x:v>
      </x:c>
    </x:row>
    <x:row r="11708">
      <x:c r="A11708" s="1"/>
      <x:c r="B11708" s="1"/>
      <x:c r="C11708" s="1"/>
      <x:c r="D11708" s="1"/>
      <x:c r="E11708" s="1"/>
      <x:c r="F11708" s="1"/>
      <x:c r="G11708" s="1"/>
      <x:c r="H11708" s="1"/>
      <x:c r="I11708" s="53">
        <x:f t="shared" si="2186"/>
        <x:v>17</x:v>
      </x:c>
      <x:c r="J11708" s="53">
        <x:f t="shared" si="2187"/>
        <x:v>19</x:v>
      </x:c>
      <x:c r="K11708" s="53">
        <x:f t="shared" si="2188"/>
        <x:v>6</x:v>
      </x:c>
      <x:c r="L11708" s="53">
        <x:f t="shared" si="2189"/>
        <x:v>42</x:v>
      </x:c>
      <x:c r="M11708" s="54">
        <x:f t="shared" si="2190"/>
        <x:v>8935.4636006065975</x:v>
      </x:c>
      <x:c r="N11708" s="54">
        <x:f t="shared" si="2191"/>
        <x:v>5.7051830559768035</x:v>
      </x:c>
      <x:c r="O11708" s="55">
        <x:f t="shared" si="2192"/>
        <x:v>205586</x:v>
      </x:c>
      <x:c r="P11708" s="55">
        <x:f t="shared" si="2193"/>
        <x:v>28600</x:v>
      </x:c>
      <x:c r="Q11708" s="55">
        <x:f t="shared" si="2194"/>
        <x:v>167629.5763994201</x:v>
      </x:c>
      <x:c r="R11708" s="55">
        <x:f t="shared" si="2195"/>
        <x:v>-10643.576399420097</x:v>
      </x:c>
      <x:c r="S11708" s="1" t="str">
        <x:f t="shared" si="2196"/>
        <x:v>NO</x:v>
      </x:c>
      <x:c r="T11708" s="1">
        <x:f t="shared" si="2197"/>
        <x:v>-9.9999999999999997E+98</x:v>
      </x:c>
    </x:row>
    <x:row r="11709">
      <x:c r="A11709" s="1"/>
      <x:c r="B11709" s="1"/>
      <x:c r="C11709" s="1"/>
      <x:c r="D11709" s="1"/>
      <x:c r="E11709" s="1"/>
      <x:c r="F11709" s="1"/>
      <x:c r="G11709" s="1"/>
      <x:c r="H11709" s="1"/>
      <x:c r="I11709" s="53">
        <x:f t="shared" si="2186"/>
        <x:v>17</x:v>
      </x:c>
      <x:c r="J11709" s="53">
        <x:f t="shared" si="2187"/>
        <x:v>19</x:v>
      </x:c>
      <x:c r="K11709" s="53">
        <x:f t="shared" si="2188"/>
        <x:v>7</x:v>
      </x:c>
      <x:c r="L11709" s="53">
        <x:f t="shared" si="2189"/>
        <x:v>43</x:v>
      </x:c>
      <x:c r="M11709" s="54">
        <x:f t="shared" si="2190"/>
        <x:v>8988.1880400045575</x:v>
      </x:c>
      <x:c r="N11709" s="54">
        <x:f t="shared" si="2191"/>
        <x:v>5.7417972500031649</x:v>
      </x:c>
      <x:c r="O11709" s="55">
        <x:f t="shared" si="2192"/>
        <x:v>208286</x:v>
      </x:c>
      <x:c r="P11709" s="55">
        <x:f t="shared" si="2193"/>
        <x:v>29480</x:v>
      </x:c>
      <x:c r="Q11709" s="55">
        <x:f t="shared" si="2194"/>
        <x:v>168544.93125007913</x:v>
      </x:c>
      <x:c r="R11709" s="55">
        <x:f t="shared" si="2195"/>
        <x:v>-9738.9312500791275</x:v>
      </x:c>
      <x:c r="S11709" s="1" t="str">
        <x:f t="shared" si="2196"/>
        <x:v>NO</x:v>
      </x:c>
      <x:c r="T11709" s="1">
        <x:f t="shared" si="2197"/>
        <x:v>-9.9999999999999997E+98</x:v>
      </x:c>
    </x:row>
    <x:row r="11710">
      <x:c r="A11710" s="1"/>
      <x:c r="B11710" s="1"/>
      <x:c r="C11710" s="1"/>
      <x:c r="D11710" s="1"/>
      <x:c r="E11710" s="1"/>
      <x:c r="F11710" s="1"/>
      <x:c r="G11710" s="1"/>
      <x:c r="H11710" s="1"/>
      <x:c r="I11710" s="53">
        <x:f t="shared" si="2186"/>
        <x:v>17</x:v>
      </x:c>
      <x:c r="J11710" s="53">
        <x:f t="shared" si="2187"/>
        <x:v>19</x:v>
      </x:c>
      <x:c r="K11710" s="53">
        <x:f t="shared" si="2188"/>
        <x:v>8</x:v>
      </x:c>
      <x:c r="L11710" s="53">
        <x:f t="shared" si="2189"/>
        <x:v>44</x:v>
      </x:c>
      <x:c r="M11710" s="54">
        <x:f t="shared" si="2190"/>
        <x:v>9042.185138284538</x:v>
      </x:c>
      <x:c r="N11710" s="54">
        <x:f t="shared" si="2191"/>
        <x:v>5.7792952349198181</x:v>
      </x:c>
      <x:c r="O11710" s="55">
        <x:f t="shared" si="2192"/>
        <x:v>210986</x:v>
      </x:c>
      <x:c r="P11710" s="55">
        <x:f t="shared" si="2193"/>
        <x:v>30360</x:v>
      </x:c>
      <x:c r="Q11710" s="55">
        <x:f t="shared" si="2194"/>
        <x:v>169482.38087299545</x:v>
      </x:c>
      <x:c r="R11710" s="55">
        <x:f t="shared" si="2195"/>
        <x:v>-8856.3808729954471</x:v>
      </x:c>
      <x:c r="S11710" s="1" t="str">
        <x:f t="shared" si="2196"/>
        <x:v>NO</x:v>
      </x:c>
      <x:c r="T11710" s="1">
        <x:f t="shared" si="2197"/>
        <x:v>-9.9999999999999997E+98</x:v>
      </x:c>
    </x:row>
    <x:row r="11711">
      <x:c r="A11711" s="1"/>
      <x:c r="B11711" s="1"/>
      <x:c r="C11711" s="1"/>
      <x:c r="D11711" s="1"/>
      <x:c r="E11711" s="1"/>
      <x:c r="F11711" s="1"/>
      <x:c r="G11711" s="1"/>
      <x:c r="H11711" s="1"/>
      <x:c r="I11711" s="53">
        <x:f t="shared" si="2186"/>
        <x:v>17</x:v>
      </x:c>
      <x:c r="J11711" s="53">
        <x:f t="shared" si="2187"/>
        <x:v>19</x:v>
      </x:c>
      <x:c r="K11711" s="53">
        <x:f t="shared" si="2188"/>
        <x:v>9</x:v>
      </x:c>
      <x:c r="L11711" s="53">
        <x:f t="shared" si="2189"/>
        <x:v>45</x:v>
      </x:c>
      <x:c r="M11711" s="54">
        <x:f t="shared" si="2190"/>
        <x:v>9097.478473724932</x:v>
      </x:c>
      <x:c r="N11711" s="54">
        <x:f t="shared" si="2191"/>
        <x:v>5.8176933845312027</x:v>
      </x:c>
      <x:c r="O11711" s="55">
        <x:f t="shared" si="2192"/>
        <x:v>213686</x:v>
      </x:c>
      <x:c r="P11711" s="55">
        <x:f t="shared" si="2193"/>
        <x:v>31240</x:v>
      </x:c>
      <x:c r="Q11711" s="55">
        <x:f t="shared" si="2194"/>
        <x:v>170442.33461328008</x:v>
      </x:c>
      <x:c r="R11711" s="55">
        <x:f t="shared" si="2195"/>
        <x:v>-7996.3346132800798</x:v>
      </x:c>
      <x:c r="S11711" s="1" t="str">
        <x:f t="shared" si="2196"/>
        <x:v>NO</x:v>
      </x:c>
      <x:c r="T11711" s="1">
        <x:f t="shared" si="2197"/>
        <x:v>-9.9999999999999997E+98</x:v>
      </x:c>
    </x:row>
    <x:row r="11712">
      <x:c r="A11712" s="1"/>
      <x:c r="B11712" s="1"/>
      <x:c r="C11712" s="1"/>
      <x:c r="D11712" s="1"/>
      <x:c r="E11712" s="1"/>
      <x:c r="F11712" s="1"/>
      <x:c r="G11712" s="1"/>
      <x:c r="H11712" s="1"/>
      <x:c r="I11712" s="53">
        <x:f t="shared" si="2186"/>
        <x:v>17</x:v>
      </x:c>
      <x:c r="J11712" s="53">
        <x:f t="shared" si="2187"/>
        <x:v>19</x:v>
      </x:c>
      <x:c r="K11712" s="53">
        <x:f t="shared" si="2188"/>
        <x:v>10</x:v>
      </x:c>
      <x:c r="L11712" s="53">
        <x:f t="shared" si="2189"/>
        <x:v>46</x:v>
      </x:c>
      <x:c r="M11712" s="54">
        <x:f t="shared" si="2190"/>
        <x:v>9154.0920152081453</x:v>
      </x:c>
      <x:c r="N11712" s="54">
        <x:f t="shared" si="2191"/>
        <x:v>5.8570083438945453</x:v>
      </x:c>
      <x:c r="O11712" s="55">
        <x:f t="shared" si="2192"/>
        <x:v>216386</x:v>
      </x:c>
      <x:c r="P11712" s="55">
        <x:f t="shared" si="2193"/>
        <x:v>32120</x:v>
      </x:c>
      <x:c r="Q11712" s="55">
        <x:f t="shared" si="2194"/>
        <x:v>171425.20859736364</x:v>
      </x:c>
      <x:c r="R11712" s="55">
        <x:f t="shared" si="2195"/>
        <x:v>-7159.2085973636422</x:v>
      </x:c>
      <x:c r="S11712" s="1" t="str">
        <x:f t="shared" si="2196"/>
        <x:v>NO</x:v>
      </x:c>
      <x:c r="T11712" s="1">
        <x:f t="shared" si="2197"/>
        <x:v>-9.9999999999999997E+98</x:v>
      </x:c>
    </x:row>
    <x:row r="11713">
      <x:c r="A11713" s="1"/>
      <x:c r="B11713" s="1"/>
      <x:c r="C11713" s="1"/>
      <x:c r="D11713" s="1"/>
      <x:c r="E11713" s="1"/>
      <x:c r="F11713" s="1"/>
      <x:c r="G11713" s="1"/>
      <x:c r="H11713" s="1"/>
      <x:c r="I11713" s="53">
        <x:f t="shared" si="2186"/>
        <x:v>17</x:v>
      </x:c>
      <x:c r="J11713" s="53">
        <x:f t="shared" si="2187"/>
        <x:v>19</x:v>
      </x:c>
      <x:c r="K11713" s="53">
        <x:f t="shared" si="2188"/>
        <x:v>11</x:v>
      </x:c>
      <x:c r="L11713" s="53">
        <x:f t="shared" si="2189"/>
        <x:v>47</x:v>
      </x:c>
      <x:c r="M11713" s="54">
        <x:f t="shared" si="2190"/>
        <x:v>9212.0501283015838</x:v>
      </x:c>
      <x:c r="N11713" s="54">
        <x:f t="shared" si="2191"/>
        <x:v>5.8972570335427665</x:v>
      </x:c>
      <x:c r="O11713" s="55">
        <x:f t="shared" si="2192"/>
        <x:v>219086</x:v>
      </x:c>
      <x:c r="P11713" s="55">
        <x:f t="shared" si="2193"/>
        <x:v>33000</x:v>
      </x:c>
      <x:c r="Q11713" s="55">
        <x:f t="shared" si="2194"/>
        <x:v>172431.42583856915</x:v>
      </x:c>
      <x:c r="R11713" s="55">
        <x:f t="shared" si="2195"/>
        <x:v>-6345.4258385691501</x:v>
      </x:c>
      <x:c r="S11713" s="1" t="str">
        <x:f t="shared" si="2196"/>
        <x:v>NO</x:v>
      </x:c>
      <x:c r="T11713" s="1">
        <x:f t="shared" si="2197"/>
        <x:v>-9.9999999999999997E+98</x:v>
      </x:c>
    </x:row>
    <x:row r="11714">
      <x:c r="A11714" s="1"/>
      <x:c r="B11714" s="1"/>
      <x:c r="C11714" s="1"/>
      <x:c r="D11714" s="1"/>
      <x:c r="E11714" s="1"/>
      <x:c r="F11714" s="1"/>
      <x:c r="G11714" s="1"/>
      <x:c r="H11714" s="1"/>
      <x:c r="I11714" s="53">
        <x:f t="shared" si="2186"/>
        <x:v>17</x:v>
      </x:c>
      <x:c r="J11714" s="53">
        <x:f t="shared" si="2187"/>
        <x:v>19</x:v>
      </x:c>
      <x:c r="K11714" s="53">
        <x:f t="shared" si="2188"/>
        <x:v>12</x:v>
      </x:c>
      <x:c r="L11714" s="53">
        <x:f t="shared" si="2189"/>
        <x:v>48</x:v>
      </x:c>
      <x:c r="M11714" s="54">
        <x:f t="shared" si="2190"/>
        <x:v>9271.3775814296478</x:v>
      </x:c>
      <x:c r="N11714" s="54">
        <x:f t="shared" si="2191"/>
        <x:v>5.9384566537705883</x:v>
      </x:c>
      <x:c r="O11714" s="55">
        <x:f t="shared" si="2192"/>
        <x:v>221786</x:v>
      </x:c>
      <x:c r="P11714" s="55">
        <x:f t="shared" si="2193"/>
        <x:v>33880</x:v>
      </x:c>
      <x:c r="Q11714" s="55">
        <x:f t="shared" si="2194"/>
        <x:v>173461.41634426473</x:v>
      </x:c>
      <x:c r="R11714" s="55">
        <x:f t="shared" si="2195"/>
        <x:v>-5555.4163442647259</x:v>
      </x:c>
      <x:c r="S11714" s="1" t="str">
        <x:f t="shared" si="2196"/>
        <x:v>NO</x:v>
      </x:c>
      <x:c r="T11714" s="1">
        <x:f t="shared" si="2197"/>
        <x:v>-9.9999999999999997E+98</x:v>
      </x:c>
    </x:row>
    <x:row r="11715">
      <x:c r="A11715" s="1"/>
      <x:c r="B11715" s="1"/>
      <x:c r="C11715" s="1"/>
      <x:c r="D11715" s="1"/>
      <x:c r="E11715" s="1"/>
      <x:c r="F11715" s="1"/>
      <x:c r="G11715" s="1"/>
      <x:c r="H11715" s="1"/>
      <x:c r="I11715" s="53">
        <x:f t="shared" si="2186"/>
        <x:v>17</x:v>
      </x:c>
      <x:c r="J11715" s="53">
        <x:f t="shared" si="2187"/>
        <x:v>19</x:v>
      </x:c>
      <x:c r="K11715" s="53">
        <x:f t="shared" si="2188"/>
        <x:v>13</x:v>
      </x:c>
      <x:c r="L11715" s="53">
        <x:f t="shared" si="2189"/>
        <x:v>49</x:v>
      </x:c>
      <x:c r="M11715" s="54">
        <x:f t="shared" si="2190"/>
        <x:v>9332.0995521380319</x:v>
      </x:c>
      <x:c r="N11715" s="54">
        <x:f t="shared" si="2191"/>
        <x:v>5.9806246889847445</x:v>
      </x:c>
      <x:c r="O11715" s="55">
        <x:f t="shared" si="2192"/>
        <x:v>224486</x:v>
      </x:c>
      <x:c r="P11715" s="55">
        <x:f t="shared" si="2193"/>
        <x:v>34760</x:v>
      </x:c>
      <x:c r="Q11715" s="55">
        <x:f t="shared" si="2194"/>
        <x:v>174515.61722461862</x:v>
      </x:c>
      <x:c r="R11715" s="55">
        <x:f t="shared" si="2195"/>
        <x:v>-4789.6172246186179</x:v>
      </x:c>
      <x:c r="S11715" s="1" t="str">
        <x:f t="shared" si="2196"/>
        <x:v>NO</x:v>
      </x:c>
      <x:c r="T11715" s="1">
        <x:f t="shared" si="2197"/>
        <x:v>-9.9999999999999997E+98</x:v>
      </x:c>
    </x:row>
    <x:row r="11716">
      <x:c r="A11716" s="1"/>
      <x:c r="B11716" s="1"/>
      <x:c r="C11716" s="1"/>
      <x:c r="D11716" s="1"/>
      <x:c r="E11716" s="1"/>
      <x:c r="F11716" s="1"/>
      <x:c r="G11716" s="1"/>
      <x:c r="H11716" s="1"/>
      <x:c r="I11716" s="53">
        <x:f t="shared" si="2186"/>
        <x:v>17</x:v>
      </x:c>
      <x:c r="J11716" s="53">
        <x:f t="shared" si="2187"/>
        <x:v>19</x:v>
      </x:c>
      <x:c r="K11716" s="53">
        <x:f t="shared" si="2188"/>
        <x:v>14</x:v>
      </x:c>
      <x:c r="L11716" s="53">
        <x:f t="shared" si="2189"/>
        <x:v>50</x:v>
      </x:c>
      <x:c r="M11716" s="54">
        <x:f t="shared" si="2190"/>
        <x:v>9394.2416334516929</x:v>
      </x:c>
      <x:c r="N11716" s="54">
        <x:f t="shared" si="2191"/>
        <x:v>6.0237789121192309</x:v>
      </x:c>
      <x:c r="O11716" s="55">
        <x:f t="shared" si="2192"/>
        <x:v>227186</x:v>
      </x:c>
      <x:c r="P11716" s="55">
        <x:f t="shared" si="2193"/>
        <x:v>35640</x:v>
      </x:c>
      <x:c r="Q11716" s="55">
        <x:f t="shared" si="2194"/>
        <x:v>175594.47280298077</x:v>
      </x:c>
      <x:c r="R11716" s="55">
        <x:f t="shared" si="2195"/>
        <x:v>-4048.4728029807738</x:v>
      </x:c>
      <x:c r="S11716" s="1" t="str">
        <x:f t="shared" si="2196"/>
        <x:v>NO</x:v>
      </x:c>
      <x:c r="T11716" s="1">
        <x:f t="shared" si="2197"/>
        <x:v>-9.9999999999999997E+98</x:v>
      </x:c>
    </x:row>
    <x:row r="11717">
      <x:c r="A11717" s="1"/>
      <x:c r="B11717" s="1"/>
      <x:c r="C11717" s="1"/>
      <x:c r="D11717" s="1"/>
      <x:c r="E11717" s="1"/>
      <x:c r="F11717" s="1"/>
      <x:c r="G11717" s="1"/>
      <x:c r="H11717" s="1"/>
      <x:c r="I11717" s="53">
        <x:f t="shared" si="2186"/>
        <x:v>17</x:v>
      </x:c>
      <x:c r="J11717" s="53">
        <x:f t="shared" si="2187"/>
        <x:v>19</x:v>
      </x:c>
      <x:c r="K11717" s="53">
        <x:f t="shared" si="2188"/>
        <x:v>15</x:v>
      </x:c>
      <x:c r="L11717" s="53">
        <x:f t="shared" si="2189"/>
        <x:v>51</x:v>
      </x:c>
      <x:c r="M11717" s="54">
        <x:f t="shared" si="2190"/>
        <x:v>9457.8298403278404</x:v>
      </x:c>
      <x:c r="N11717" s="54">
        <x:f t="shared" si="2191"/>
        <x:v>6.0679373891165556</x:v>
      </x:c>
      <x:c r="O11717" s="55">
        <x:f t="shared" si="2192"/>
        <x:v>229886</x:v>
      </x:c>
      <x:c r="P11717" s="55">
        <x:f t="shared" si="2193"/>
        <x:v>36520</x:v>
      </x:c>
      <x:c r="Q11717" s="55">
        <x:f t="shared" si="2194"/>
        <x:v>176698.4347279139</x:v>
      </x:c>
      <x:c r="R11717" s="55">
        <x:f t="shared" si="2195"/>
        <x:v>-3332.4347279139038</x:v>
      </x:c>
      <x:c r="S11717" s="1" t="str">
        <x:f t="shared" si="2196"/>
        <x:v>NO</x:v>
      </x:c>
      <x:c r="T11717" s="1">
        <x:f t="shared" si="2197"/>
        <x:v>-9.9999999999999997E+98</x:v>
      </x:c>
    </x:row>
    <x:row r="11718">
      <x:c r="A11718" s="1"/>
      <x:c r="B11718" s="1"/>
      <x:c r="C11718" s="1"/>
      <x:c r="D11718" s="1"/>
      <x:c r="E11718" s="1"/>
      <x:c r="F11718" s="1"/>
      <x:c r="G11718" s="1"/>
      <x:c r="H11718" s="1"/>
      <x:c r="I11718" s="53">
        <x:f t="shared" si="2186"/>
        <x:v>17</x:v>
      </x:c>
      <x:c r="J11718" s="53">
        <x:f t="shared" si="2187"/>
        <x:v>19</x:v>
      </x:c>
      <x:c r="K11718" s="53">
        <x:f t="shared" si="2188"/>
        <x:v>16</x:v>
      </x:c>
      <x:c r="L11718" s="53">
        <x:f t="shared" si="2189"/>
        <x:v>52</x:v>
      </x:c>
      <x:c r="M11718" s="54">
        <x:f t="shared" si="2190"/>
        <x:v>9522.8906162053281</x:v>
      </x:c>
      <x:c r="N11718" s="54">
        <x:f t="shared" si="2191"/>
        <x:v>6.1131184834759225</x:v>
      </x:c>
      <x:c r="O11718" s="55">
        <x:f t="shared" si="2192"/>
        <x:v>232586</x:v>
      </x:c>
      <x:c r="P11718" s="55">
        <x:f t="shared" si="2193"/>
        <x:v>37400</x:v>
      </x:c>
      <x:c r="Q11718" s="55">
        <x:f t="shared" si="2194"/>
        <x:v>177827.96208689804</x:v>
      </x:c>
      <x:c r="R11718" s="55">
        <x:f t="shared" si="2195"/>
        <x:v>-2641.9620868980419</x:v>
      </x:c>
      <x:c r="S11718" s="1" t="str">
        <x:f t="shared" si="2196"/>
        <x:v>NO</x:v>
      </x:c>
      <x:c r="T11718" s="1">
        <x:f t="shared" si="2197"/>
        <x:v>-9.9999999999999997E+98</x:v>
      </x:c>
    </x:row>
    <x:row r="11719">
      <x:c r="A11719" s="1"/>
      <x:c r="B11719" s="1"/>
      <x:c r="C11719" s="1"/>
      <x:c r="D11719" s="1"/>
      <x:c r="E11719" s="1"/>
      <x:c r="F11719" s="1"/>
      <x:c r="G11719" s="1"/>
      <x:c r="H11719" s="1"/>
      <x:c r="I11719" s="53">
        <x:f t="shared" si="2186"/>
        <x:v>17</x:v>
      </x:c>
      <x:c r="J11719" s="53">
        <x:f t="shared" si="2187"/>
        <x:v>19</x:v>
      </x:c>
      <x:c r="K11719" s="53">
        <x:f t="shared" si="2188"/>
        <x:v>17</x:v>
      </x:c>
      <x:c r="L11719" s="53">
        <x:f t="shared" si="2189"/>
        <x:v>53</x:v>
      </x:c>
      <x:c r="M11719" s="54">
        <x:f t="shared" si="2190"/>
        <x:v>9589.4508396518686</x:v>
      </x:c>
      <x:c r="N11719" s="54">
        <x:f t="shared" si="2191"/>
        <x:v>6.159340860869353</x:v>
      </x:c>
      <x:c r="O11719" s="55">
        <x:f t="shared" si="2192"/>
        <x:v>235286</x:v>
      </x:c>
      <x:c r="P11719" s="55">
        <x:f t="shared" si="2193"/>
        <x:v>38280</x:v>
      </x:c>
      <x:c r="Q11719" s="55">
        <x:f t="shared" si="2194"/>
        <x:v>178983.52152173381</x:v>
      </x:c>
      <x:c r="R11719" s="55">
        <x:f t="shared" si="2195"/>
        <x:v>-1977.5215217338118</x:v>
      </x:c>
      <x:c r="S11719" s="1" t="str">
        <x:f t="shared" si="2196"/>
        <x:v>NO</x:v>
      </x:c>
      <x:c r="T11719" s="1">
        <x:f t="shared" si="2197"/>
        <x:v>-9.9999999999999997E+98</x:v>
      </x:c>
    </x:row>
    <x:row r="11720">
      <x:c r="A11720" s="1"/>
      <x:c r="B11720" s="1"/>
      <x:c r="C11720" s="1"/>
      <x:c r="D11720" s="1"/>
      <x:c r="E11720" s="1"/>
      <x:c r="F11720" s="1"/>
      <x:c r="G11720" s="1"/>
      <x:c r="H11720" s="1"/>
      <x:c r="I11720" s="53">
        <x:f t="shared" si="2186"/>
        <x:v>17</x:v>
      </x:c>
      <x:c r="J11720" s="53">
        <x:f t="shared" si="2187"/>
        <x:v>19</x:v>
      </x:c>
      <x:c r="K11720" s="53">
        <x:f t="shared" si="2188"/>
        <x:v>18</x:v>
      </x:c>
      <x:c r="L11720" s="53">
        <x:f t="shared" si="2189"/>
        <x:v>54</x:v>
      </x:c>
      <x:c r="M11720" s="54">
        <x:f t="shared" si="2190"/>
        <x:v>9657.537831110456</x:v>
      </x:c>
      <x:c r="N11720" s="54">
        <x:f t="shared" si="2191"/>
        <x:v>6.2066234938267053</x:v>
      </x:c>
      <x:c r="O11720" s="55">
        <x:f t="shared" si="2192"/>
        <x:v>237986</x:v>
      </x:c>
      <x:c r="P11720" s="55">
        <x:f t="shared" si="2193"/>
        <x:v>39160</x:v>
      </x:c>
      <x:c r="Q11720" s="55">
        <x:f t="shared" si="2194"/>
        <x:v>180165.58734566765</x:v>
      </x:c>
      <x:c r="R11720" s="55">
        <x:f t="shared" si="2195"/>
        <x:v>-1339.5873456676491</x:v>
      </x:c>
      <x:c r="S11720" s="1" t="str">
        <x:f t="shared" si="2196"/>
        <x:v>NO</x:v>
      </x:c>
      <x:c r="T11720" s="1">
        <x:f t="shared" si="2197"/>
        <x:v>-9.9999999999999997E+98</x:v>
      </x:c>
    </x:row>
    <x:row r="11721">
      <x:c r="A11721" s="1"/>
      <x:c r="B11721" s="1"/>
      <x:c r="C11721" s="1"/>
      <x:c r="D11721" s="1"/>
      <x:c r="E11721" s="1"/>
      <x:c r="F11721" s="1"/>
      <x:c r="G11721" s="1"/>
      <x:c r="H11721" s="1"/>
      <x:c r="I11721" s="53">
        <x:f t="shared" si="2186"/>
        <x:v>17</x:v>
      </x:c>
      <x:c r="J11721" s="53">
        <x:f t="shared" si="2187"/>
        <x:v>19</x:v>
      </x:c>
      <x:c r="K11721" s="53">
        <x:f t="shared" si="2188"/>
        <x:v>19</x:v>
      </x:c>
      <x:c r="L11721" s="53">
        <x:f t="shared" si="2189"/>
        <x:v>55</x:v>
      </x:c>
      <x:c r="M11721" s="54">
        <x:f t="shared" si="2190"/>
        <x:v>9727.1793597464784</x:v>
      </x:c>
      <x:c r="N11721" s="54">
        <x:f t="shared" si="2191"/>
        <x:v>6.2549856664906098</x:v>
      </x:c>
      <x:c r="O11721" s="55">
        <x:f t="shared" si="2192"/>
        <x:v>240686</x:v>
      </x:c>
      <x:c r="P11721" s="55">
        <x:f t="shared" si="2193"/>
        <x:v>40040</x:v>
      </x:c>
      <x:c r="Q11721" s="55">
        <x:f t="shared" si="2194"/>
        <x:v>181374.64166226526</x:v>
      </x:c>
      <x:c r="R11721" s="55">
        <x:f t="shared" si="2195"/>
        <x:v>-728.6416622652614</x:v>
      </x:c>
      <x:c r="S11721" s="1" t="str">
        <x:f t="shared" si="2196"/>
        <x:v>NO</x:v>
      </x:c>
      <x:c r="T11721" s="1">
        <x:f t="shared" si="2197"/>
        <x:v>-9.9999999999999997E+98</x:v>
      </x:c>
    </x:row>
    <x:row r="11722">
      <x:c r="A11722" s="1"/>
      <x:c r="B11722" s="1"/>
      <x:c r="C11722" s="1"/>
      <x:c r="D11722" s="1"/>
      <x:c r="E11722" s="1"/>
      <x:c r="F11722" s="1"/>
      <x:c r="G11722" s="1"/>
      <x:c r="H11722" s="1"/>
      <x:c r="I11722" s="53">
        <x:f t="shared" si="2186"/>
        <x:v>17</x:v>
      </x:c>
      <x:c r="J11722" s="53">
        <x:f t="shared" si="2187"/>
        <x:v>19</x:v>
      </x:c>
      <x:c r="K11722" s="53">
        <x:f t="shared" si="2188"/>
        <x:v>20</x:v>
      </x:c>
      <x:c r="L11722" s="53">
        <x:f t="shared" si="2189"/>
        <x:v>56</x:v>
      </x:c>
      <x:c r="M11722" s="54">
        <x:f t="shared" si="2190"/>
        <x:v>9798.4036503969546</x:v>
      </x:c>
      <x:c r="N11722" s="54">
        <x:f t="shared" si="2191"/>
        <x:v>6.3044469794423295</x:v>
      </x:c>
      <x:c r="O11722" s="55">
        <x:f t="shared" si="2192"/>
        <x:v>243386</x:v>
      </x:c>
      <x:c r="P11722" s="55">
        <x:f t="shared" si="2193"/>
        <x:v>40920</x:v>
      </x:c>
      <x:c r="Q11722" s="55">
        <x:f t="shared" si="2194"/>
        <x:v>182611.17448605824</x:v>
      </x:c>
      <x:c r="R11722" s="55">
        <x:f t="shared" si="2195"/>
        <x:v>-145.17448605824029</x:v>
      </x:c>
      <x:c r="S11722" s="1" t="str">
        <x:f t="shared" si="2196"/>
        <x:v>NO</x:v>
      </x:c>
      <x:c r="T11722" s="1">
        <x:f t="shared" si="2197"/>
        <x:v>-9.9999999999999997E+98</x:v>
      </x:c>
    </x:row>
    <x:row r="11723">
      <x:c r="A11723" s="1"/>
      <x:c r="B11723" s="1"/>
      <x:c r="C11723" s="1"/>
      <x:c r="D11723" s="1"/>
      <x:c r="E11723" s="1"/>
      <x:c r="F11723" s="1"/>
      <x:c r="G11723" s="1"/>
      <x:c r="H11723" s="1"/>
      <x:c r="I11723" s="53">
        <x:f t="shared" si="2186"/>
        <x:v>17</x:v>
      </x:c>
      <x:c r="J11723" s="53">
        <x:f t="shared" si="2187"/>
        <x:v>19</x:v>
      </x:c>
      <x:c r="K11723" s="53">
        <x:f t="shared" si="2188"/>
        <x:v>21</x:v>
      </x:c>
      <x:c r="L11723" s="53">
        <x:f t="shared" si="2189"/>
        <x:v>57</x:v>
      </x:c>
      <x:c r="M11723" s="54">
        <x:f t="shared" si="2190"/>
        <x:v>9871.2393906233992</x:v>
      </x:c>
      <x:c r="N11723" s="54">
        <x:f t="shared" si="2191"/>
        <x:v>6.3550273545995832</x:v>
      </x:c>
      <x:c r="O11723" s="55">
        <x:f t="shared" si="2192"/>
        <x:v>246086</x:v>
      </x:c>
      <x:c r="P11723" s="55">
        <x:f t="shared" si="2193"/>
        <x:v>41800</x:v>
      </x:c>
      <x:c r="Q11723" s="55">
        <x:f t="shared" si="2194"/>
        <x:v>183875.68386498958</x:v>
      </x:c>
      <x:c r="R11723" s="55">
        <x:f t="shared" si="2195"/>
        <x:v>410.31613501042011</x:v>
      </x:c>
      <x:c r="S11723" s="1" t="str">
        <x:f t="shared" si="2196"/>
        <x:v>NO</x:v>
      </x:c>
      <x:c r="T11723" s="1">
        <x:f t="shared" si="2197"/>
        <x:v>-9.9999999999999997E+98</x:v>
      </x:c>
    </x:row>
    <x:row r="11724">
      <x:c r="A11724" s="1"/>
      <x:c r="B11724" s="1"/>
      <x:c r="C11724" s="1"/>
      <x:c r="D11724" s="1"/>
      <x:c r="E11724" s="1"/>
      <x:c r="F11724" s="1"/>
      <x:c r="G11724" s="1"/>
      <x:c r="H11724" s="1"/>
      <x:c r="I11724" s="53">
        <x:f t="shared" si="2186"/>
        <x:v>17</x:v>
      </x:c>
      <x:c r="J11724" s="53">
        <x:f t="shared" si="2187"/>
        <x:v>19</x:v>
      </x:c>
      <x:c r="K11724" s="53">
        <x:f t="shared" si="2188"/>
        <x:v>22</x:v>
      </x:c>
      <x:c r="L11724" s="53">
        <x:f t="shared" si="2189"/>
        <x:v>58</x:v>
      </x:c>
      <x:c r="M11724" s="54">
        <x:f t="shared" si="2190"/>
        <x:v>9945.7157378697957</x:v>
      </x:c>
      <x:c r="N11724" s="54">
        <x:f t="shared" si="2191"/>
        <x:v>6.4067470401873585</x:v>
      </x:c>
      <x:c r="O11724" s="55">
        <x:f t="shared" si="2192"/>
        <x:v>248786</x:v>
      </x:c>
      <x:c r="P11724" s="55">
        <x:f t="shared" si="2193"/>
        <x:v>42680</x:v>
      </x:c>
      <x:c r="Q11724" s="55">
        <x:f t="shared" si="2194"/>
        <x:v>185168.67600468395</x:v>
      </x:c>
      <x:c r="R11724" s="55">
        <x:f t="shared" si="2195"/>
        <x:v>937.32399531605188</x:v>
      </x:c>
      <x:c r="S11724" s="1" t="str">
        <x:f t="shared" si="2196"/>
        <x:v>NO</x:v>
      </x:c>
      <x:c r="T11724" s="1">
        <x:f t="shared" si="2197"/>
        <x:v>-9.9999999999999997E+98</x:v>
      </x:c>
    </x:row>
    <x:row r="11725">
      <x:c r="A11725" s="1"/>
      <x:c r="B11725" s="1"/>
      <x:c r="C11725" s="1"/>
      <x:c r="D11725" s="1"/>
      <x:c r="E11725" s="1"/>
      <x:c r="F11725" s="1"/>
      <x:c r="G11725" s="1"/>
      <x:c r="H11725" s="1"/>
      <x:c r="I11725" s="53">
        <x:f t="shared" si="2186"/>
        <x:v>17</x:v>
      </x:c>
      <x:c r="J11725" s="53">
        <x:f t="shared" si="2187"/>
        <x:v>19</x:v>
      </x:c>
      <x:c r="K11725" s="53">
        <x:f t="shared" si="2188"/>
        <x:v>23</x:v>
      </x:c>
      <x:c r="L11725" s="53">
        <x:f t="shared" si="2189"/>
        <x:v>59</x:v>
      </x:c>
      <x:c r="M11725" s="54">
        <x:f t="shared" si="2190"/>
        <x:v>10021.862326727232</x:v>
      </x:c>
      <x:c r="N11725" s="54">
        <x:f t="shared" si="2191"/>
        <x:v>6.4596266157828</x:v>
      </x:c>
      <x:c r="O11725" s="55">
        <x:f t="shared" si="2192"/>
        <x:v>251486</x:v>
      </x:c>
      <x:c r="P11725" s="55">
        <x:f t="shared" si="2193"/>
        <x:v>43560</x:v>
      </x:c>
      <x:c r="Q11725" s="55">
        <x:f t="shared" si="2194"/>
        <x:v>186490.66539457001</x:v>
      </x:c>
      <x:c r="R11725" s="55">
        <x:f t="shared" si="2195"/>
        <x:v>1435.3346054299909</x:v>
      </x:c>
      <x:c r="S11725" s="1" t="str">
        <x:f t="shared" si="2196"/>
        <x:v>NO</x:v>
      </x:c>
      <x:c r="T11725" s="1">
        <x:f t="shared" si="2197"/>
        <x:v>-9.9999999999999997E+98</x:v>
      </x:c>
    </x:row>
    <x:row r="11726">
      <x:c r="A11726" s="1"/>
      <x:c r="B11726" s="1"/>
      <x:c r="C11726" s="1"/>
      <x:c r="D11726" s="1"/>
      <x:c r="E11726" s="1"/>
      <x:c r="F11726" s="1"/>
      <x:c r="G11726" s="1"/>
      <x:c r="H11726" s="1"/>
      <x:c r="I11726" s="53">
        <x:f t="shared" si="2186"/>
        <x:v>17</x:v>
      </x:c>
      <x:c r="J11726" s="53">
        <x:f t="shared" si="2187"/>
        <x:v>19</x:v>
      </x:c>
      <x:c r="K11726" s="53">
        <x:f t="shared" si="2188"/>
        <x:v>24</x:v>
      </x:c>
      <x:c r="L11726" s="53">
        <x:f t="shared" si="2189"/>
        <x:v>60</x:v>
      </x:c>
      <x:c r="M11726" s="54">
        <x:f t="shared" si="2190"/>
        <x:v>10099.709276306728</x:v>
      </x:c>
      <x:c r="N11726" s="54">
        <x:f t="shared" si="2191"/>
        <x:v>6.5136869974352285</x:v>
      </x:c>
      <x:c r="O11726" s="55">
        <x:f t="shared" si="2192"/>
        <x:v>254186</x:v>
      </x:c>
      <x:c r="P11726" s="55">
        <x:f t="shared" si="2193"/>
        <x:v>44440</x:v>
      </x:c>
      <x:c r="Q11726" s="55">
        <x:f t="shared" si="2194"/>
        <x:v>187842.1749358807</x:v>
      </x:c>
      <x:c r="R11726" s="55">
        <x:f t="shared" si="2195"/>
        <x:v>1903.8250641193008</x:v>
      </x:c>
      <x:c r="S11726" s="1" t="str">
        <x:f t="shared" si="2196"/>
        <x:v>NO</x:v>
      </x:c>
      <x:c r="T11726" s="1">
        <x:f t="shared" si="2197"/>
        <x:v>-9.9999999999999997E+98</x:v>
      </x:c>
    </x:row>
    <x:row r="11727">
      <x:c r="A11727" s="1"/>
      <x:c r="B11727" s="1"/>
      <x:c r="C11727" s="1"/>
      <x:c r="D11727" s="1"/>
      <x:c r="E11727" s="1"/>
      <x:c r="F11727" s="1"/>
      <x:c r="G11727" s="1"/>
      <x:c r="H11727" s="1"/>
      <x:c r="I11727" s="53">
        <x:f t="shared" si="2186"/>
        <x:v>17</x:v>
      </x:c>
      <x:c r="J11727" s="53">
        <x:f t="shared" si="2187"/>
        <x:v>19</x:v>
      </x:c>
      <x:c r="K11727" s="53">
        <x:f t="shared" si="2188"/>
        <x:v>25</x:v>
      </x:c>
      <x:c r="L11727" s="53">
        <x:f t="shared" si="2189"/>
        <x:v>61</x:v>
      </x:c>
      <x:c r="M11727" s="54">
        <x:f t="shared" si="2190"/>
        <x:v>10179.287197721826</x:v>
      </x:c>
      <x:c r="N11727" s="54">
        <x:f t="shared" si="2191"/>
        <x:v>6.5689494428623787</x:v>
      </x:c>
      <x:c r="O11727" s="55">
        <x:f t="shared" si="2192"/>
        <x:v>256886</x:v>
      </x:c>
      <x:c r="P11727" s="55">
        <x:f t="shared" si="2193"/>
        <x:v>45320</x:v>
      </x:c>
      <x:c r="Q11727" s="55">
        <x:f t="shared" si="2194"/>
        <x:v>189223.73607155946</x:v>
      </x:c>
      <x:c r="R11727" s="55">
        <x:f t="shared" si="2195"/>
        <x:v>2342.263928440545</x:v>
      </x:c>
      <x:c r="S11727" s="1" t="str">
        <x:f t="shared" si="2196"/>
        <x:v>NO</x:v>
      </x:c>
      <x:c r="T11727" s="1">
        <x:f t="shared" si="2197"/>
        <x:v>-9.9999999999999997E+98</x:v>
      </x:c>
    </x:row>
    <x:row r="11728">
      <x:c r="A11728" s="1"/>
      <x:c r="B11728" s="1"/>
      <x:c r="C11728" s="1"/>
      <x:c r="D11728" s="1"/>
      <x:c r="E11728" s="1"/>
      <x:c r="F11728" s="1"/>
      <x:c r="G11728" s="1"/>
      <x:c r="H11728" s="1"/>
      <x:c r="I11728" s="53">
        <x:f t="shared" si="2186"/>
        <x:v>17</x:v>
      </x:c>
      <x:c r="J11728" s="53">
        <x:f t="shared" si="2187"/>
        <x:v>19</x:v>
      </x:c>
      <x:c r="K11728" s="53">
        <x:f t="shared" si="2188"/>
        <x:v>26</x:v>
      </x:c>
      <x:c r="L11728" s="53">
        <x:f t="shared" si="2189"/>
        <x:v>62</x:v>
      </x:c>
      <x:c r="M11728" s="54">
        <x:f t="shared" si="2190"/>
        <x:v>10260.627201682542</x:v>
      </x:c>
      <x:c r="N11728" s="54">
        <x:f t="shared" si="2191"/>
        <x:v>6.6254355567239873</x:v>
      </x:c>
      <x:c r="O11728" s="55">
        <x:f t="shared" si="2192"/>
        <x:v>259586</x:v>
      </x:c>
      <x:c r="P11728" s="55">
        <x:f t="shared" si="2193"/>
        <x:v>46200</x:v>
      </x:c>
      <x:c r="Q11728" s="55">
        <x:f t="shared" si="2194"/>
        <x:v>190635.88891809969</x:v>
      </x:c>
      <x:c r="R11728" s="55">
        <x:f t="shared" si="2195"/>
        <x:v>2750.1110819003079</x:v>
      </x:c>
      <x:c r="S11728" s="1" t="str">
        <x:f t="shared" si="2196"/>
        <x:v>NO</x:v>
      </x:c>
      <x:c r="T11728" s="1">
        <x:f t="shared" si="2197"/>
        <x:v>-9.9999999999999997E+98</x:v>
      </x:c>
    </x:row>
    <x:row r="11729">
      <x:c r="A11729" s="1"/>
      <x:c r="B11729" s="1"/>
      <x:c r="C11729" s="1"/>
      <x:c r="D11729" s="1"/>
      <x:c r="E11729" s="1"/>
      <x:c r="F11729" s="1"/>
      <x:c r="G11729" s="1"/>
      <x:c r="H11729" s="1"/>
      <x:c r="I11729" s="53">
        <x:f t="shared" si="2186"/>
        <x:v>17</x:v>
      </x:c>
      <x:c r="J11729" s="53">
        <x:f t="shared" si="2187"/>
        <x:v>19</x:v>
      </x:c>
      <x:c r="K11729" s="53">
        <x:f t="shared" si="2188"/>
        <x:v>27</x:v>
      </x:c>
      <x:c r="L11729" s="53">
        <x:f t="shared" si="2189"/>
        <x:v>63</x:v>
      </x:c>
      <x:c r="M11729" s="54">
        <x:f t="shared" si="2190"/>
        <x:v>10343.7609062023</x:v>
      </x:c>
      <x:c r="N11729" s="54">
        <x:f t="shared" si="2191"/>
        <x:v>6.6831672959738198</x:v>
      </x:c>
      <x:c r="O11729" s="55">
        <x:f t="shared" si="2192"/>
        <x:v>262286</x:v>
      </x:c>
      <x:c r="P11729" s="55">
        <x:f t="shared" si="2193"/>
        <x:v>47080</x:v>
      </x:c>
      <x:c r="Q11729" s="55">
        <x:f t="shared" si="2194"/>
        <x:v>192079.18239934547</x:v>
      </x:c>
      <x:c r="R11729" s="55">
        <x:f t="shared" si="2195"/>
        <x:v>3126.8176006545254</x:v>
      </x:c>
      <x:c r="S11729" s="1" t="str">
        <x:f t="shared" si="2196"/>
        <x:v>NO</x:v>
      </x:c>
      <x:c r="T11729" s="1">
        <x:f t="shared" si="2197"/>
        <x:v>-9.9999999999999997E+98</x:v>
      </x:c>
    </x:row>
    <x:row r="11730">
      <x:c r="A11730" s="1"/>
      <x:c r="B11730" s="1"/>
      <x:c r="C11730" s="1"/>
      <x:c r="D11730" s="1"/>
      <x:c r="E11730" s="1"/>
      <x:c r="F11730" s="1"/>
      <x:c r="G11730" s="1"/>
      <x:c r="H11730" s="1"/>
      <x:c r="I11730" s="53">
        <x:f t="shared" si="2186"/>
        <x:v>17</x:v>
      </x:c>
      <x:c r="J11730" s="53">
        <x:f t="shared" si="2187"/>
        <x:v>19</x:v>
      </x:c>
      <x:c r="K11730" s="53">
        <x:f t="shared" si="2188"/>
        <x:v>28</x:v>
      </x:c>
      <x:c r="L11730" s="53">
        <x:f t="shared" si="2189"/>
        <x:v>64</x:v>
      </x:c>
      <x:c r="M11730" s="54">
        <x:f t="shared" si="2190"/>
        <x:v>10428.720444419454</x:v>
      </x:c>
      <x:c r="N11730" s="54">
        <x:f t="shared" si="2191"/>
        <x:v>6.7421669752912878</x:v>
      </x:c>
      <x:c r="O11730" s="55">
        <x:f t="shared" si="2192"/>
        <x:v>264986</x:v>
      </x:c>
      <x:c r="P11730" s="55">
        <x:f t="shared" si="2193"/>
        <x:v>47960</x:v>
      </x:c>
      <x:c r="Q11730" s="55">
        <x:f t="shared" si="2194"/>
        <x:v>193554.17438228219</x:v>
      </x:c>
      <x:c r="R11730" s="55">
        <x:f t="shared" si="2195"/>
        <x:v>3471.8256177178118</x:v>
      </x:c>
      <x:c r="S11730" s="1" t="str">
        <x:f t="shared" si="2196"/>
        <x:v>NO</x:v>
      </x:c>
      <x:c r="T11730" s="1">
        <x:f t="shared" si="2197"/>
        <x:v>-9.9999999999999997E+98</x:v>
      </x:c>
    </x:row>
    <x:row r="11731">
      <x:c r="A11731" s="1"/>
      <x:c r="B11731" s="1"/>
      <x:c r="C11731" s="1"/>
      <x:c r="D11731" s="1"/>
      <x:c r="E11731" s="1"/>
      <x:c r="F11731" s="1"/>
      <x:c r="G11731" s="1"/>
      <x:c r="H11731" s="1"/>
      <x:c r="I11731" s="53">
        <x:f t="shared" si="2186"/>
        <x:v>17</x:v>
      </x:c>
      <x:c r="J11731" s="53">
        <x:f t="shared" si="2187"/>
        <x:v>19</x:v>
      </x:c>
      <x:c r="K11731" s="53">
        <x:f t="shared" si="2188"/>
        <x:v>29</x:v>
      </x:c>
      <x:c r="L11731" s="53">
        <x:f t="shared" si="2189"/>
        <x:v>65</x:v>
      </x:c>
      <x:c r="M11731" s="54">
        <x:f t="shared" si="2190"/>
        <x:v>10515.538472535107</x:v>
      </x:c>
      <x:c r="N11731" s="54">
        <x:f t="shared" si="2191"/>
        <x:v>6.8024572725938244</x:v>
      </x:c>
      <x:c r="O11731" s="55">
        <x:f t="shared" si="2192"/>
        <x:v>267686</x:v>
      </x:c>
      <x:c r="P11731" s="55">
        <x:f t="shared" si="2193"/>
        <x:v>48840</x:v>
      </x:c>
      <x:c r="Q11731" s="55">
        <x:f t="shared" si="2194"/>
        <x:v>195061.43181484559</x:v>
      </x:c>
      <x:c r="R11731" s="55">
        <x:f t="shared" si="2195"/>
        <x:v>3784.5681851544068</x:v>
      </x:c>
      <x:c r="S11731" s="1" t="str">
        <x:f t="shared" si="2196"/>
        <x:v>NO</x:v>
      </x:c>
      <x:c r="T11731" s="1">
        <x:f t="shared" si="2197"/>
        <x:v>-9.9999999999999997E+98</x:v>
      </x:c>
    </x:row>
    <x:row r="11732">
      <x:c r="A11732" s="1"/>
      <x:c r="B11732" s="1"/>
      <x:c r="C11732" s="1"/>
      <x:c r="D11732" s="1"/>
      <x:c r="E11732" s="1"/>
      <x:c r="F11732" s="1"/>
      <x:c r="G11732" s="1"/>
      <x:c r="H11732" s="1"/>
      <x:c r="I11732" s="53">
        <x:f t="shared" si="2186"/>
        <x:v>17</x:v>
      </x:c>
      <x:c r="J11732" s="53">
        <x:f t="shared" si="2187"/>
        <x:v>19</x:v>
      </x:c>
      <x:c r="K11732" s="53">
        <x:f t="shared" si="2188"/>
        <x:v>30</x:v>
      </x:c>
      <x:c r="L11732" s="53">
        <x:f t="shared" si="2189"/>
        <x:v>66</x:v>
      </x:c>
      <x:c r="M11732" s="54">
        <x:f t="shared" si="2190"/>
        <x:v>10604.248177868878</x:v>
      </x:c>
      <x:c r="N11732" s="54">
        <x:f t="shared" si="2191"/>
        <x:v>6.8640612346311656</x:v>
      </x:c>
      <x:c r="O11732" s="55">
        <x:f t="shared" si="2192"/>
        <x:v>270386</x:v>
      </x:c>
      <x:c r="P11732" s="55">
        <x:f t="shared" si="2193"/>
        <x:v>49720</x:v>
      </x:c>
      <x:c r="Q11732" s="55">
        <x:f t="shared" si="2194"/>
        <x:v>196601.53086577912</x:v>
      </x:c>
      <x:c r="R11732" s="55">
        <x:f t="shared" si="2195"/>
        <x:v>4064.4691342208826</x:v>
      </x:c>
      <x:c r="S11732" s="1" t="str">
        <x:f t="shared" si="2196"/>
        <x:v>NO</x:v>
      </x:c>
      <x:c r="T11732" s="1">
        <x:f t="shared" si="2197"/>
        <x:v>-9.9999999999999997E+98</x:v>
      </x:c>
    </x:row>
    <x:row r="11733">
      <x:c r="A11733" s="1"/>
      <x:c r="B11733" s="1"/>
      <x:c r="C11733" s="1"/>
      <x:c r="D11733" s="1"/>
      <x:c r="E11733" s="1"/>
      <x:c r="F11733" s="1"/>
      <x:c r="G11733" s="1"/>
      <x:c r="H11733" s="1"/>
      <x:c r="I11733" s="53">
        <x:f t="shared" si="2186"/>
        <x:v>17</x:v>
      </x:c>
      <x:c r="J11733" s="53">
        <x:f t="shared" si="2187"/>
        <x:v>20</x:v>
      </x:c>
      <x:c r="K11733" s="53">
        <x:f t="shared" si="2188"/>
        <x:v>0</x:v>
      </x:c>
      <x:c r="L11733" s="53">
        <x:f t="shared" si="2189"/>
        <x:v>37</x:v>
      </x:c>
      <x:c r="M11733" s="54">
        <x:f t="shared" si="2190"/>
        <x:v>8716.509400213441</x:v>
      </x:c>
      <x:c r="N11733" s="54">
        <x:f t="shared" si="2191"/>
        <x:v>5.5531315279260003</x:v>
      </x:c>
      <x:c r="O11733" s="55">
        <x:f t="shared" si="2192"/>
        <x:v>191480</x:v>
      </x:c>
      <x:c r="P11733" s="55">
        <x:f t="shared" si="2193"/>
        <x:v>23760</x:v>
      </x:c>
      <x:c r="Q11733" s="55">
        <x:f t="shared" si="2194"/>
        <x:v>163828.28819815002</x:v>
      </x:c>
      <x:c r="R11733" s="55">
        <x:f t="shared" si="2195"/>
        <x:v>-16108.288198150025</x:v>
      </x:c>
      <x:c r="S11733" s="1" t="str">
        <x:f t="shared" si="2196"/>
        <x:v>NO</x:v>
      </x:c>
      <x:c r="T11733" s="1">
        <x:f t="shared" si="2197"/>
        <x:v>-9.9999999999999997E+98</x:v>
      </x:c>
    </x:row>
    <x:row r="11734">
      <x:c r="A11734" s="1"/>
      <x:c r="B11734" s="1"/>
      <x:c r="C11734" s="1"/>
      <x:c r="D11734" s="1"/>
      <x:c r="E11734" s="1"/>
      <x:c r="F11734" s="1"/>
      <x:c r="G11734" s="1"/>
      <x:c r="H11734" s="1"/>
      <x:c r="I11734" s="53">
        <x:f t="shared" si="2186"/>
        <x:v>17</x:v>
      </x:c>
      <x:c r="J11734" s="53">
        <x:f t="shared" si="2187"/>
        <x:v>20</x:v>
      </x:c>
      <x:c r="K11734" s="53">
        <x:f t="shared" si="2188"/>
        <x:v>1</x:v>
      </x:c>
      <x:c r="L11734" s="53">
        <x:f t="shared" si="2189"/>
        <x:v>38</x:v>
      </x:c>
      <x:c r="M11734" s="54">
        <x:f t="shared" si="2190"/>
        <x:v>8762.071900213441</x:v>
      </x:c>
      <x:c r="N11734" s="54">
        <x:f t="shared" si="2191"/>
        <x:v>5.5847721529260008</x:v>
      </x:c>
      <x:c r="O11734" s="55">
        <x:f t="shared" si="2192"/>
        <x:v>194180</x:v>
      </x:c>
      <x:c r="P11734" s="55">
        <x:f t="shared" si="2193"/>
        <x:v>24640</x:v>
      </x:c>
      <x:c r="Q11734" s="55">
        <x:f t="shared" si="2194"/>
        <x:v>164619.30382315002</x:v>
      </x:c>
      <x:c r="R11734" s="55">
        <x:f t="shared" si="2195"/>
        <x:v>-15079.303823150025</x:v>
      </x:c>
      <x:c r="S11734" s="1" t="str">
        <x:f t="shared" si="2196"/>
        <x:v>NO</x:v>
      </x:c>
      <x:c r="T11734" s="1">
        <x:f t="shared" si="2197"/>
        <x:v>-9.9999999999999997E+98</x:v>
      </x:c>
    </x:row>
    <x:row r="11735">
      <x:c r="A11735" s="1"/>
      <x:c r="B11735" s="1"/>
      <x:c r="C11735" s="1"/>
      <x:c r="D11735" s="1"/>
      <x:c r="E11735" s="1"/>
      <x:c r="F11735" s="1"/>
      <x:c r="G11735" s="1"/>
      <x:c r="H11735" s="1"/>
      <x:c r="I11735" s="53">
        <x:f t="shared" si="2186"/>
        <x:v>17</x:v>
      </x:c>
      <x:c r="J11735" s="53">
        <x:f t="shared" si="2187"/>
        <x:v>20</x:v>
      </x:c>
      <x:c r="K11735" s="53">
        <x:f t="shared" si="2188"/>
        <x:v>2</x:v>
      </x:c>
      <x:c r="L11735" s="53">
        <x:f t="shared" si="2189"/>
        <x:v>39</x:v>
      </x:c>
      <x:c r="M11735" s="54">
        <x:f t="shared" si="2190"/>
        <x:v>8808.7734627134414</x:v>
      </x:c>
      <x:c r="N11735" s="54">
        <x:f t="shared" si="2191"/>
        <x:v>5.6172037935510009</x:v>
      </x:c>
      <x:c r="O11735" s="55">
        <x:f t="shared" si="2192"/>
        <x:v>196880</x:v>
      </x:c>
      <x:c r="P11735" s="55">
        <x:f t="shared" si="2193"/>
        <x:v>25520</x:v>
      </x:c>
      <x:c r="Q11735" s="55">
        <x:f t="shared" si="2194"/>
        <x:v>165430.09483877502</x:v>
      </x:c>
      <x:c r="R11735" s="55">
        <x:f t="shared" si="2195"/>
        <x:v>-14070.094838775025</x:v>
      </x:c>
      <x:c r="S11735" s="1" t="str">
        <x:f t="shared" si="2196"/>
        <x:v>NO</x:v>
      </x:c>
      <x:c r="T11735" s="1">
        <x:f t="shared" si="2197"/>
        <x:v>-9.9999999999999997E+98</x:v>
      </x:c>
    </x:row>
    <x:row r="11736">
      <x:c r="A11736" s="1"/>
      <x:c r="B11736" s="1"/>
      <x:c r="C11736" s="1"/>
      <x:c r="D11736" s="1"/>
      <x:c r="E11736" s="1"/>
      <x:c r="F11736" s="1"/>
      <x:c r="G11736" s="1"/>
      <x:c r="H11736" s="1"/>
      <x:c r="I11736" s="53">
        <x:f t="shared" si="2186"/>
        <x:v>17</x:v>
      </x:c>
      <x:c r="J11736" s="53">
        <x:f t="shared" si="2187"/>
        <x:v>20</x:v>
      </x:c>
      <x:c r="K11736" s="53">
        <x:f t="shared" si="2188"/>
        <x:v>3</x:v>
      </x:c>
      <x:c r="L11736" s="53">
        <x:f t="shared" si="2189"/>
        <x:v>40</x:v>
      </x:c>
      <x:c r="M11736" s="54">
        <x:f t="shared" si="2190"/>
        <x:v>8856.6354451353163</x:v>
      </x:c>
      <x:c r="N11736" s="54">
        <x:f t="shared" si="2191"/>
        <x:v>5.6504412813439693</x:v>
      </x:c>
      <x:c r="O11736" s="55">
        <x:f t="shared" si="2192"/>
        <x:v>199580</x:v>
      </x:c>
      <x:c r="P11736" s="55">
        <x:f t="shared" si="2193"/>
        <x:v>26400</x:v>
      </x:c>
      <x:c r="Q11736" s="55">
        <x:f t="shared" si="2194"/>
        <x:v>166261.03203359924</x:v>
      </x:c>
      <x:c r="R11736" s="55">
        <x:f t="shared" si="2195"/>
        <x:v>-13081.032033599244</x:v>
      </x:c>
      <x:c r="S11736" s="1" t="str">
        <x:f t="shared" si="2196"/>
        <x:v>NO</x:v>
      </x:c>
      <x:c r="T11736" s="1">
        <x:f t="shared" si="2197"/>
        <x:v>-9.9999999999999997E+98</x:v>
      </x:c>
    </x:row>
    <x:row r="11737">
      <x:c r="A11737" s="1"/>
      <x:c r="B11737" s="1"/>
      <x:c r="C11737" s="1"/>
      <x:c r="D11737" s="1"/>
      <x:c r="E11737" s="1"/>
      <x:c r="F11737" s="1"/>
      <x:c r="G11737" s="1"/>
      <x:c r="H11737" s="1"/>
      <x:c r="I11737" s="53">
        <x:f t="shared" si="2186"/>
        <x:v>17</x:v>
      </x:c>
      <x:c r="J11737" s="53">
        <x:f t="shared" si="2187"/>
        <x:v>20</x:v>
      </x:c>
      <x:c r="K11737" s="53">
        <x:f t="shared" si="2188"/>
        <x:v>4</x:v>
      </x:c>
      <x:c r="L11737" s="53">
        <x:f t="shared" si="2189"/>
        <x:v>41</x:v>
      </x:c>
      <x:c r="M11737" s="54">
        <x:f t="shared" si="2190"/>
        <x:v>8905.6795608579723</x:v>
      </x:c>
      <x:c r="N11737" s="54">
        <x:f t="shared" si="2191"/>
        <x:v>5.6844996950402589</x:v>
      </x:c>
      <x:c r="O11737" s="55">
        <x:f t="shared" si="2192"/>
        <x:v>202280</x:v>
      </x:c>
      <x:c r="P11737" s="55">
        <x:f t="shared" si="2193"/>
        <x:v>27280</x:v>
      </x:c>
      <x:c r="Q11737" s="55">
        <x:f t="shared" si="2194"/>
        <x:v>167112.49237600647</x:v>
      </x:c>
      <x:c r="R11737" s="55">
        <x:f t="shared" si="2195"/>
        <x:v>-12112.49237600647</x:v>
      </x:c>
      <x:c r="S11737" s="1" t="str">
        <x:f t="shared" si="2196"/>
        <x:v>NO</x:v>
      </x:c>
      <x:c r="T11737" s="1">
        <x:f t="shared" si="2197"/>
        <x:v>-9.9999999999999997E+98</x:v>
      </x:c>
    </x:row>
    <x:row r="11738">
      <x:c r="A11738" s="1"/>
      <x:c r="B11738" s="1"/>
      <x:c r="C11738" s="1"/>
      <x:c r="D11738" s="1"/>
      <x:c r="E11738" s="1"/>
      <x:c r="F11738" s="1"/>
      <x:c r="G11738" s="1"/>
      <x:c r="H11738" s="1"/>
      <x:c r="I11738" s="53">
        <x:f t="shared" si="2186"/>
        <x:v>17</x:v>
      </x:c>
      <x:c r="J11738" s="53">
        <x:f t="shared" si="2187"/>
        <x:v>20</x:v>
      </x:c>
      <x:c r="K11738" s="53">
        <x:f t="shared" si="2188"/>
        <x:v>5</x:v>
      </x:c>
      <x:c r="L11738" s="53">
        <x:f t="shared" si="2189"/>
        <x:v>42</x:v>
      </x:c>
      <x:c r="M11738" s="54">
        <x:f t="shared" si="2190"/>
        <x:v>8955.9278847791757</x:v>
      </x:c>
      <x:c r="N11738" s="54">
        <x:f t="shared" si="2191"/>
        <x:v>5.7193943644299834</x:v>
      </x:c>
      <x:c r="O11738" s="55">
        <x:f t="shared" si="2192"/>
        <x:v>204980</x:v>
      </x:c>
      <x:c r="P11738" s="55">
        <x:f t="shared" si="2193"/>
        <x:v>28160</x:v>
      </x:c>
      <x:c r="Q11738" s="55">
        <x:f t="shared" si="2194"/>
        <x:v>167984.85911074959</x:v>
      </x:c>
      <x:c r="R11738" s="55">
        <x:f t="shared" si="2195"/>
        <x:v>-11164.859110749589</x:v>
      </x:c>
      <x:c r="S11738" s="1" t="str">
        <x:f t="shared" si="2196"/>
        <x:v>NO</x:v>
      </x:c>
      <x:c r="T11738" s="1">
        <x:f t="shared" si="2197"/>
        <x:v>-9.9999999999999997E+98</x:v>
      </x:c>
    </x:row>
    <x:row r="11739">
      <x:c r="A11739" s="1"/>
      <x:c r="B11739" s="1"/>
      <x:c r="C11739" s="1"/>
      <x:c r="D11739" s="1"/>
      <x:c r="E11739" s="1"/>
      <x:c r="F11739" s="1"/>
      <x:c r="G11739" s="1"/>
      <x:c r="H11739" s="1"/>
      <x:c r="I11739" s="53">
        <x:f t="shared" si="2186"/>
        <x:v>17</x:v>
      </x:c>
      <x:c r="J11739" s="53">
        <x:f t="shared" si="2187"/>
        <x:v>20</x:v>
      </x:c>
      <x:c r="K11739" s="53">
        <x:f t="shared" si="2188"/>
        <x:v>6</x:v>
      </x:c>
      <x:c r="L11739" s="53">
        <x:f t="shared" si="2189"/>
        <x:v>43</x:v>
      </x:c>
      <x:c r="M11739" s="54">
        <x:f t="shared" si="2190"/>
        <x:v>9007.4028589608097</x:v>
      </x:c>
      <x:c r="N11739" s="54">
        <x:f t="shared" si="2191"/>
        <x:v>5.7551408742783403</x:v>
      </x:c>
      <x:c r="O11739" s="55">
        <x:f t="shared" si="2192"/>
        <x:v>207680</x:v>
      </x:c>
      <x:c r="P11739" s="55">
        <x:f t="shared" si="2193"/>
        <x:v>29040</x:v>
      </x:c>
      <x:c r="Q11739" s="55">
        <x:f t="shared" si="2194"/>
        <x:v>168878.52185695851</x:v>
      </x:c>
      <x:c r="R11739" s="55">
        <x:f t="shared" si="2195"/>
        <x:v>-10238.521856958512</x:v>
      </x:c>
      <x:c r="S11739" s="1" t="str">
        <x:f t="shared" si="2196"/>
        <x:v>NO</x:v>
      </x:c>
      <x:c r="T11739" s="1">
        <x:f t="shared" si="2197"/>
        <x:v>-9.9999999999999997E+98</x:v>
      </x:c>
    </x:row>
    <x:row r="11740">
      <x:c r="A11740" s="1"/>
      <x:c r="B11740" s="1"/>
      <x:c r="C11740" s="1"/>
      <x:c r="D11740" s="1"/>
      <x:c r="E11740" s="1"/>
      <x:c r="F11740" s="1"/>
      <x:c r="G11740" s="1"/>
      <x:c r="H11740" s="1"/>
      <x:c r="I11740" s="53">
        <x:f t="shared" si="2186"/>
        <x:v>17</x:v>
      </x:c>
      <x:c r="J11740" s="53">
        <x:f t="shared" si="2187"/>
        <x:v>20</x:v>
      </x:c>
      <x:c r="K11740" s="53">
        <x:f t="shared" si="2188"/>
        <x:v>7</x:v>
      </x:c>
      <x:c r="L11740" s="53">
        <x:f t="shared" si="2189"/>
        <x:v>44</x:v>
      </x:c>
      <x:c r="M11740" s="54">
        <x:f t="shared" si="2190"/>
        <x:v>9060.1272983587696</x:v>
      </x:c>
      <x:c r="N11740" s="54">
        <x:f t="shared" si="2191"/>
        <x:v>5.7917550683047008</x:v>
      </x:c>
      <x:c r="O11740" s="55">
        <x:f t="shared" si="2192"/>
        <x:v>210380</x:v>
      </x:c>
      <x:c r="P11740" s="55">
        <x:f t="shared" si="2193"/>
        <x:v>29920</x:v>
      </x:c>
      <x:c r="Q11740" s="55">
        <x:f t="shared" si="2194"/>
        <x:v>169793.87670761751</x:v>
      </x:c>
      <x:c r="R11740" s="55">
        <x:f t="shared" si="2195"/>
        <x:v>-9333.8767076175136</x:v>
      </x:c>
      <x:c r="S11740" s="1" t="str">
        <x:f t="shared" si="2196"/>
        <x:v>NO</x:v>
      </x:c>
      <x:c r="T11740" s="1">
        <x:f t="shared" si="2197"/>
        <x:v>-9.9999999999999997E+98</x:v>
      </x:c>
    </x:row>
    <x:row r="11741">
      <x:c r="A11741" s="1"/>
      <x:c r="B11741" s="1"/>
      <x:c r="C11741" s="1"/>
      <x:c r="D11741" s="1"/>
      <x:c r="E11741" s="1"/>
      <x:c r="F11741" s="1"/>
      <x:c r="G11741" s="1"/>
      <x:c r="H11741" s="1"/>
      <x:c r="I11741" s="53">
        <x:f t="shared" si="2186"/>
        <x:v>17</x:v>
      </x:c>
      <x:c r="J11741" s="53">
        <x:f t="shared" si="2187"/>
        <x:v>20</x:v>
      </x:c>
      <x:c r="K11741" s="53">
        <x:f t="shared" si="2188"/>
        <x:v>8</x:v>
      </x:c>
      <x:c r="L11741" s="53">
        <x:f t="shared" si="2189"/>
        <x:v>45</x:v>
      </x:c>
      <x:c r="M11741" s="54">
        <x:f t="shared" si="2190"/>
        <x:v>9114.1243966387501</x:v>
      </x:c>
      <x:c r="N11741" s="54">
        <x:f t="shared" si="2191"/>
        <x:v>5.829253053221354</x:v>
      </x:c>
      <x:c r="O11741" s="55">
        <x:f t="shared" si="2192"/>
        <x:v>213080</x:v>
      </x:c>
      <x:c r="P11741" s="55">
        <x:f t="shared" si="2193"/>
        <x:v>30800</x:v>
      </x:c>
      <x:c r="Q11741" s="55">
        <x:f t="shared" si="2194"/>
        <x:v>170731.32633053386</x:v>
      </x:c>
      <x:c r="R11741" s="55">
        <x:f t="shared" si="2195"/>
        <x:v>-8451.3263305338623</x:v>
      </x:c>
      <x:c r="S11741" s="1" t="str">
        <x:f t="shared" si="2196"/>
        <x:v>NO</x:v>
      </x:c>
      <x:c r="T11741" s="1">
        <x:f t="shared" si="2197"/>
        <x:v>-9.9999999999999997E+98</x:v>
      </x:c>
    </x:row>
    <x:row r="11742">
      <x:c r="A11742" s="1"/>
      <x:c r="B11742" s="1"/>
      <x:c r="C11742" s="1"/>
      <x:c r="D11742" s="1"/>
      <x:c r="E11742" s="1"/>
      <x:c r="F11742" s="1"/>
      <x:c r="G11742" s="1"/>
      <x:c r="H11742" s="1"/>
      <x:c r="I11742" s="53">
        <x:f t="shared" si="2186"/>
        <x:v>17</x:v>
      </x:c>
      <x:c r="J11742" s="53">
        <x:f t="shared" si="2187"/>
        <x:v>20</x:v>
      </x:c>
      <x:c r="K11742" s="53">
        <x:f t="shared" si="2188"/>
        <x:v>9</x:v>
      </x:c>
      <x:c r="L11742" s="53">
        <x:f t="shared" si="2189"/>
        <x:v>46</x:v>
      </x:c>
      <x:c r="M11742" s="54">
        <x:f t="shared" si="2190"/>
        <x:v>9169.4177320791441</x:v>
      </x:c>
      <x:c r="N11742" s="54">
        <x:f t="shared" si="2191"/>
        <x:v>5.8676512028327386</x:v>
      </x:c>
      <x:c r="O11742" s="55">
        <x:f t="shared" si="2192"/>
        <x:v>215780</x:v>
      </x:c>
      <x:c r="P11742" s="55">
        <x:f t="shared" si="2193"/>
        <x:v>31680</x:v>
      </x:c>
      <x:c r="Q11742" s="55">
        <x:f t="shared" si="2194"/>
        <x:v>171691.28007081847</x:v>
      </x:c>
      <x:c r="R11742" s="55">
        <x:f t="shared" si="2195"/>
        <x:v>-7591.2800708184659</x:v>
      </x:c>
      <x:c r="S11742" s="1" t="str">
        <x:f t="shared" si="2196"/>
        <x:v>NO</x:v>
      </x:c>
      <x:c r="T11742" s="1">
        <x:f t="shared" si="2197"/>
        <x:v>-9.9999999999999997E+98</x:v>
      </x:c>
    </x:row>
    <x:row r="11743">
      <x:c r="A11743" s="1"/>
      <x:c r="B11743" s="1"/>
      <x:c r="C11743" s="1"/>
      <x:c r="D11743" s="1"/>
      <x:c r="E11743" s="1"/>
      <x:c r="F11743" s="1"/>
      <x:c r="G11743" s="1"/>
      <x:c r="H11743" s="1"/>
      <x:c r="I11743" s="53">
        <x:f t="shared" si="2186"/>
        <x:v>17</x:v>
      </x:c>
      <x:c r="J11743" s="53">
        <x:f t="shared" si="2187"/>
        <x:v>20</x:v>
      </x:c>
      <x:c r="K11743" s="53">
        <x:f t="shared" si="2188"/>
        <x:v>10</x:v>
      </x:c>
      <x:c r="L11743" s="53">
        <x:f t="shared" si="2189"/>
        <x:v>47</x:v>
      </x:c>
      <x:c r="M11743" s="54">
        <x:f t="shared" si="2190"/>
        <x:v>9226.0312735623575</x:v>
      </x:c>
      <x:c r="N11743" s="54">
        <x:f t="shared" si="2191"/>
        <x:v>5.9069661621960812</x:v>
      </x:c>
      <x:c r="O11743" s="55">
        <x:f t="shared" si="2192"/>
        <x:v>218480</x:v>
      </x:c>
      <x:c r="P11743" s="55">
        <x:f t="shared" si="2193"/>
        <x:v>32560</x:v>
      </x:c>
      <x:c r="Q11743" s="55">
        <x:f t="shared" si="2194"/>
        <x:v>172674.15405490203</x:v>
      </x:c>
      <x:c r="R11743" s="55">
        <x:f t="shared" si="2195"/>
        <x:v>-6754.1540549020283</x:v>
      </x:c>
      <x:c r="S11743" s="1" t="str">
        <x:f t="shared" si="2196"/>
        <x:v>NO</x:v>
      </x:c>
      <x:c r="T11743" s="1">
        <x:f t="shared" si="2197"/>
        <x:v>-9.9999999999999997E+98</x:v>
      </x:c>
    </x:row>
    <x:row r="11744">
      <x:c r="A11744" s="1"/>
      <x:c r="B11744" s="1"/>
      <x:c r="C11744" s="1"/>
      <x:c r="D11744" s="1"/>
      <x:c r="E11744" s="1"/>
      <x:c r="F11744" s="1"/>
      <x:c r="G11744" s="1"/>
      <x:c r="H11744" s="1"/>
      <x:c r="I11744" s="53">
        <x:f t="shared" si="2186"/>
        <x:v>17</x:v>
      </x:c>
      <x:c r="J11744" s="53">
        <x:f t="shared" si="2187"/>
        <x:v>20</x:v>
      </x:c>
      <x:c r="K11744" s="53">
        <x:f t="shared" si="2188"/>
        <x:v>11</x:v>
      </x:c>
      <x:c r="L11744" s="53">
        <x:f t="shared" si="2189"/>
        <x:v>48</x:v>
      </x:c>
      <x:c r="M11744" s="54">
        <x:f t="shared" si="2190"/>
        <x:v>9283.9893866557959</x:v>
      </x:c>
      <x:c r="N11744" s="54">
        <x:f t="shared" si="2191"/>
        <x:v>5.9472148518443024</x:v>
      </x:c>
      <x:c r="O11744" s="55">
        <x:f t="shared" si="2192"/>
        <x:v>221180</x:v>
      </x:c>
      <x:c r="P11744" s="55">
        <x:f t="shared" si="2193"/>
        <x:v>33440</x:v>
      </x:c>
      <x:c r="Q11744" s="55">
        <x:f t="shared" si="2194"/>
        <x:v>173680.37129610757</x:v>
      </x:c>
      <x:c r="R11744" s="55">
        <x:f t="shared" si="2195"/>
        <x:v>-5940.3712961075653</x:v>
      </x:c>
      <x:c r="S11744" s="1" t="str">
        <x:f t="shared" si="2196"/>
        <x:v>NO</x:v>
      </x:c>
      <x:c r="T11744" s="1">
        <x:f t="shared" si="2197"/>
        <x:v>-9.9999999999999997E+98</x:v>
      </x:c>
    </x:row>
    <x:row r="11745">
      <x:c r="A11745" s="1"/>
      <x:c r="B11745" s="1"/>
      <x:c r="C11745" s="1"/>
      <x:c r="D11745" s="1"/>
      <x:c r="E11745" s="1"/>
      <x:c r="F11745" s="1"/>
      <x:c r="G11745" s="1"/>
      <x:c r="H11745" s="1"/>
      <x:c r="I11745" s="53">
        <x:f t="shared" si="2186"/>
        <x:v>17</x:v>
      </x:c>
      <x:c r="J11745" s="53">
        <x:f t="shared" si="2187"/>
        <x:v>20</x:v>
      </x:c>
      <x:c r="K11745" s="53">
        <x:f t="shared" si="2188"/>
        <x:v>12</x:v>
      </x:c>
      <x:c r="L11745" s="53">
        <x:f t="shared" si="2189"/>
        <x:v>49</x:v>
      </x:c>
      <x:c r="M11745" s="54">
        <x:f t="shared" si="2190"/>
        <x:v>9343.3168397838599</x:v>
      </x:c>
      <x:c r="N11745" s="54">
        <x:f t="shared" si="2191"/>
        <x:v>5.9884144720721251</x:v>
      </x:c>
      <x:c r="O11745" s="55">
        <x:f t="shared" si="2192"/>
        <x:v>223880</x:v>
      </x:c>
      <x:c r="P11745" s="55">
        <x:f t="shared" si="2193"/>
        <x:v>34320</x:v>
      </x:c>
      <x:c r="Q11745" s="55">
        <x:f t="shared" si="2194"/>
        <x:v>174710.36180180311</x:v>
      </x:c>
      <x:c r="R11745" s="55">
        <x:f t="shared" si="2195"/>
        <x:v>-5150.361801803112</x:v>
      </x:c>
      <x:c r="S11745" s="1" t="str">
        <x:f t="shared" si="2196"/>
        <x:v>NO</x:v>
      </x:c>
      <x:c r="T11745" s="1">
        <x:f t="shared" si="2197"/>
        <x:v>-9.9999999999999997E+98</x:v>
      </x:c>
    </x:row>
    <x:row r="11746">
      <x:c r="A11746" s="1"/>
      <x:c r="B11746" s="1"/>
      <x:c r="C11746" s="1"/>
      <x:c r="D11746" s="1"/>
      <x:c r="E11746" s="1"/>
      <x:c r="F11746" s="1"/>
      <x:c r="G11746" s="1"/>
      <x:c r="H11746" s="1"/>
      <x:c r="I11746" s="53">
        <x:f t="shared" si="2186"/>
        <x:v>17</x:v>
      </x:c>
      <x:c r="J11746" s="53">
        <x:f t="shared" si="2187"/>
        <x:v>20</x:v>
      </x:c>
      <x:c r="K11746" s="53">
        <x:f t="shared" si="2188"/>
        <x:v>13</x:v>
      </x:c>
      <x:c r="L11746" s="53">
        <x:f t="shared" si="2189"/>
        <x:v>50</x:v>
      </x:c>
      <x:c r="M11746" s="54">
        <x:f t="shared" si="2190"/>
        <x:v>9404.038810492244</x:v>
      </x:c>
      <x:c r="N11746" s="54">
        <x:f t="shared" si="2191"/>
        <x:v>6.0305825072862804</x:v>
      </x:c>
      <x:c r="O11746" s="55">
        <x:f t="shared" si="2192"/>
        <x:v>226580</x:v>
      </x:c>
      <x:c r="P11746" s="55">
        <x:f t="shared" si="2193"/>
        <x:v>35200</x:v>
      </x:c>
      <x:c r="Q11746" s="55">
        <x:f t="shared" si="2194"/>
        <x:v>175764.562682157</x:v>
      </x:c>
      <x:c r="R11746" s="55">
        <x:f t="shared" si="2195"/>
        <x:v>-4384.562682157004</x:v>
      </x:c>
      <x:c r="S11746" s="1" t="str">
        <x:f t="shared" si="2196"/>
        <x:v>NO</x:v>
      </x:c>
      <x:c r="T11746" s="1">
        <x:f t="shared" si="2197"/>
        <x:v>-9.9999999999999997E+98</x:v>
      </x:c>
    </x:row>
    <x:row r="11747">
      <x:c r="A11747" s="1"/>
      <x:c r="B11747" s="1"/>
      <x:c r="C11747" s="1"/>
      <x:c r="D11747" s="1"/>
      <x:c r="E11747" s="1"/>
      <x:c r="F11747" s="1"/>
      <x:c r="G11747" s="1"/>
      <x:c r="H11747" s="1"/>
      <x:c r="I11747" s="53">
        <x:f t="shared" si="2186"/>
        <x:v>17</x:v>
      </x:c>
      <x:c r="J11747" s="53">
        <x:f t="shared" si="2187"/>
        <x:v>20</x:v>
      </x:c>
      <x:c r="K11747" s="53">
        <x:f t="shared" si="2188"/>
        <x:v>14</x:v>
      </x:c>
      <x:c r="L11747" s="53">
        <x:f t="shared" si="2189"/>
        <x:v>51</x:v>
      </x:c>
      <x:c r="M11747" s="54">
        <x:f t="shared" si="2190"/>
        <x:v>9466.180891805905</x:v>
      </x:c>
      <x:c r="N11747" s="54">
        <x:f t="shared" si="2191"/>
        <x:v>6.0737367304207677</x:v>
      </x:c>
      <x:c r="O11747" s="55">
        <x:f t="shared" si="2192"/>
        <x:v>229280</x:v>
      </x:c>
      <x:c r="P11747" s="55">
        <x:f t="shared" si="2193"/>
        <x:v>36080</x:v>
      </x:c>
      <x:c r="Q11747" s="55">
        <x:f t="shared" si="2194"/>
        <x:v>176843.41826051919</x:v>
      </x:c>
      <x:c r="R11747" s="55">
        <x:f t="shared" si="2195"/>
        <x:v>-3643.4182605191891</x:v>
      </x:c>
      <x:c r="S11747" s="1" t="str">
        <x:f t="shared" si="2196"/>
        <x:v>NO</x:v>
      </x:c>
      <x:c r="T11747" s="1">
        <x:f t="shared" si="2197"/>
        <x:v>-9.9999999999999997E+98</x:v>
      </x:c>
    </x:row>
    <x:row r="11748">
      <x:c r="A11748" s="1"/>
      <x:c r="B11748" s="1"/>
      <x:c r="C11748" s="1"/>
      <x:c r="D11748" s="1"/>
      <x:c r="E11748" s="1"/>
      <x:c r="F11748" s="1"/>
      <x:c r="G11748" s="1"/>
      <x:c r="H11748" s="1"/>
      <x:c r="I11748" s="53">
        <x:f t="shared" si="2186"/>
        <x:v>17</x:v>
      </x:c>
      <x:c r="J11748" s="53">
        <x:f t="shared" si="2187"/>
        <x:v>20</x:v>
      </x:c>
      <x:c r="K11748" s="53">
        <x:f t="shared" si="2188"/>
        <x:v>15</x:v>
      </x:c>
      <x:c r="L11748" s="53">
        <x:f t="shared" si="2189"/>
        <x:v>52</x:v>
      </x:c>
      <x:c r="M11748" s="54">
        <x:f t="shared" si="2190"/>
        <x:v>9529.7690986820526</x:v>
      </x:c>
      <x:c r="N11748" s="54">
        <x:f t="shared" si="2191"/>
        <x:v>6.1178952074180923</x:v>
      </x:c>
      <x:c r="O11748" s="55">
        <x:f t="shared" si="2192"/>
        <x:v>231980</x:v>
      </x:c>
      <x:c r="P11748" s="55">
        <x:f t="shared" si="2193"/>
        <x:v>36960</x:v>
      </x:c>
      <x:c r="Q11748" s="55">
        <x:f t="shared" si="2194"/>
        <x:v>177947.38018545229</x:v>
      </x:c>
      <x:c r="R11748" s="55">
        <x:f t="shared" si="2195"/>
        <x:v>-2927.3801854522899</x:v>
      </x:c>
      <x:c r="S11748" s="1" t="str">
        <x:f t="shared" si="2196"/>
        <x:v>NO</x:v>
      </x:c>
      <x:c r="T11748" s="1">
        <x:f t="shared" si="2197"/>
        <x:v>-9.9999999999999997E+98</x:v>
      </x:c>
    </x:row>
    <x:row r="11749">
      <x:c r="A11749" s="1"/>
      <x:c r="B11749" s="1"/>
      <x:c r="C11749" s="1"/>
      <x:c r="D11749" s="1"/>
      <x:c r="E11749" s="1"/>
      <x:c r="F11749" s="1"/>
      <x:c r="G11749" s="1"/>
      <x:c r="H11749" s="1"/>
      <x:c r="I11749" s="53">
        <x:f t="shared" si="2186"/>
        <x:v>17</x:v>
      </x:c>
      <x:c r="J11749" s="53">
        <x:f t="shared" si="2187"/>
        <x:v>20</x:v>
      </x:c>
      <x:c r="K11749" s="53">
        <x:f t="shared" si="2188"/>
        <x:v>16</x:v>
      </x:c>
      <x:c r="L11749" s="53">
        <x:f t="shared" si="2189"/>
        <x:v>53</x:v>
      </x:c>
      <x:c r="M11749" s="54">
        <x:f t="shared" si="2190"/>
        <x:v>9594.8298745595421</x:v>
      </x:c>
      <x:c r="N11749" s="54">
        <x:f t="shared" si="2191"/>
        <x:v>6.1630763017774601</x:v>
      </x:c>
      <x:c r="O11749" s="55">
        <x:f t="shared" si="2192"/>
        <x:v>234680</x:v>
      </x:c>
      <x:c r="P11749" s="55">
        <x:f t="shared" si="2193"/>
        <x:v>37840</x:v>
      </x:c>
      <x:c r="Q11749" s="55">
        <x:f t="shared" si="2194"/>
        <x:v>179076.90754443649</x:v>
      </x:c>
      <x:c r="R11749" s="55">
        <x:f t="shared" si="2195"/>
        <x:v>-2236.9075444364862</x:v>
      </x:c>
      <x:c r="S11749" s="1" t="str">
        <x:f t="shared" si="2196"/>
        <x:v>NO</x:v>
      </x:c>
      <x:c r="T11749" s="1">
        <x:f t="shared" si="2197"/>
        <x:v>-9.9999999999999997E+98</x:v>
      </x:c>
    </x:row>
    <x:row r="11750">
      <x:c r="A11750" s="1"/>
      <x:c r="B11750" s="1"/>
      <x:c r="C11750" s="1"/>
      <x:c r="D11750" s="1"/>
      <x:c r="E11750" s="1"/>
      <x:c r="F11750" s="1"/>
      <x:c r="G11750" s="1"/>
      <x:c r="H11750" s="1"/>
      <x:c r="I11750" s="53">
        <x:f t="shared" si="2186"/>
        <x:v>17</x:v>
      </x:c>
      <x:c r="J11750" s="53">
        <x:f t="shared" si="2187"/>
        <x:v>20</x:v>
      </x:c>
      <x:c r="K11750" s="53">
        <x:f t="shared" si="2188"/>
        <x:v>17</x:v>
      </x:c>
      <x:c r="L11750" s="53">
        <x:f t="shared" si="2189"/>
        <x:v>54</x:v>
      </x:c>
      <x:c r="M11750" s="54">
        <x:f t="shared" si="2190"/>
        <x:v>9661.3900980060807</x:v>
      </x:c>
      <x:c r="N11750" s="54">
        <x:f t="shared" si="2191"/>
        <x:v>6.2092986791708897</x:v>
      </x:c>
      <x:c r="O11750" s="55">
        <x:f t="shared" si="2192"/>
        <x:v>237380</x:v>
      </x:c>
      <x:c r="P11750" s="55">
        <x:f t="shared" si="2193"/>
        <x:v>38720</x:v>
      </x:c>
      <x:c r="Q11750" s="55">
        <x:f t="shared" si="2194"/>
        <x:v>180232.46697927223</x:v>
      </x:c>
      <x:c r="R11750" s="55">
        <x:f t="shared" si="2195"/>
        <x:v>-1572.466979272227</x:v>
      </x:c>
      <x:c r="S11750" s="1" t="str">
        <x:f t="shared" si="2196"/>
        <x:v>NO</x:v>
      </x:c>
      <x:c r="T11750" s="1">
        <x:f t="shared" si="2197"/>
        <x:v>-9.9999999999999997E+98</x:v>
      </x:c>
    </x:row>
    <x:row r="11751">
      <x:c r="A11751" s="1"/>
      <x:c r="B11751" s="1"/>
      <x:c r="C11751" s="1"/>
      <x:c r="D11751" s="1"/>
      <x:c r="E11751" s="1"/>
      <x:c r="F11751" s="1"/>
      <x:c r="G11751" s="1"/>
      <x:c r="H11751" s="1"/>
      <x:c r="I11751" s="53">
        <x:f t="shared" si="2186"/>
        <x:v>17</x:v>
      </x:c>
      <x:c r="J11751" s="53">
        <x:f t="shared" si="2187"/>
        <x:v>20</x:v>
      </x:c>
      <x:c r="K11751" s="53">
        <x:f t="shared" si="2188"/>
        <x:v>18</x:v>
      </x:c>
      <x:c r="L11751" s="53">
        <x:f t="shared" si="2189"/>
        <x:v>55</x:v>
      </x:c>
      <x:c r="M11751" s="54">
        <x:f t="shared" si="2190"/>
        <x:v>9729.4770894646681</x:v>
      </x:c>
      <x:c r="N11751" s="54">
        <x:f t="shared" si="2191"/>
        <x:v>6.2565813121282421</x:v>
      </x:c>
      <x:c r="O11751" s="55">
        <x:f t="shared" si="2192"/>
        <x:v>240080</x:v>
      </x:c>
      <x:c r="P11751" s="55">
        <x:f t="shared" si="2193"/>
        <x:v>39600</x:v>
      </x:c>
      <x:c r="Q11751" s="55">
        <x:f t="shared" si="2194"/>
        <x:v>181414.53280320604</x:v>
      </x:c>
      <x:c r="R11751" s="55">
        <x:f t="shared" si="2195"/>
        <x:v>-934.53280320603517</x:v>
      </x:c>
      <x:c r="S11751" s="1" t="str">
        <x:f t="shared" si="2196"/>
        <x:v>NO</x:v>
      </x:c>
      <x:c r="T11751" s="1">
        <x:f t="shared" si="2197"/>
        <x:v>-9.9999999999999997E+98</x:v>
      </x:c>
    </x:row>
    <x:row r="11752">
      <x:c r="A11752" s="1"/>
      <x:c r="B11752" s="1"/>
      <x:c r="C11752" s="1"/>
      <x:c r="D11752" s="1"/>
      <x:c r="E11752" s="1"/>
      <x:c r="F11752" s="1"/>
      <x:c r="G11752" s="1"/>
      <x:c r="H11752" s="1"/>
      <x:c r="I11752" s="53">
        <x:f t="shared" si="2186"/>
        <x:v>17</x:v>
      </x:c>
      <x:c r="J11752" s="53">
        <x:f t="shared" si="2187"/>
        <x:v>20</x:v>
      </x:c>
      <x:c r="K11752" s="53">
        <x:f t="shared" si="2188"/>
        <x:v>19</x:v>
      </x:c>
      <x:c r="L11752" s="53">
        <x:f t="shared" si="2189"/>
        <x:v>56</x:v>
      </x:c>
      <x:c r="M11752" s="54">
        <x:f t="shared" si="2190"/>
        <x:v>9799.1186181006906</x:v>
      </x:c>
      <x:c r="N11752" s="54">
        <x:f t="shared" si="2191"/>
        <x:v>6.3049434847921466</x:v>
      </x:c>
      <x:c r="O11752" s="55">
        <x:f t="shared" si="2192"/>
        <x:v>242780</x:v>
      </x:c>
      <x:c r="P11752" s="55">
        <x:f t="shared" si="2193"/>
        <x:v>40480</x:v>
      </x:c>
      <x:c r="Q11752" s="55">
        <x:f t="shared" si="2194"/>
        <x:v>182623.58711980365</x:v>
      </x:c>
      <x:c r="R11752" s="55">
        <x:f t="shared" si="2195"/>
        <x:v>-323.58711980364751</x:v>
      </x:c>
      <x:c r="S11752" s="1" t="str">
        <x:f t="shared" si="2196"/>
        <x:v>NO</x:v>
      </x:c>
      <x:c r="T11752" s="1">
        <x:f t="shared" si="2197"/>
        <x:v>-9.9999999999999997E+98</x:v>
      </x:c>
    </x:row>
    <x:row r="11753">
      <x:c r="A11753" s="1"/>
      <x:c r="B11753" s="1"/>
      <x:c r="C11753" s="1"/>
      <x:c r="D11753" s="1"/>
      <x:c r="E11753" s="1"/>
      <x:c r="F11753" s="1"/>
      <x:c r="G11753" s="1"/>
      <x:c r="H11753" s="1"/>
      <x:c r="I11753" s="53">
        <x:f t="shared" si="2186"/>
        <x:v>17</x:v>
      </x:c>
      <x:c r="J11753" s="53">
        <x:f t="shared" si="2187"/>
        <x:v>20</x:v>
      </x:c>
      <x:c r="K11753" s="53">
        <x:f t="shared" si="2188"/>
        <x:v>20</x:v>
      </x:c>
      <x:c r="L11753" s="53">
        <x:f t="shared" si="2189"/>
        <x:v>57</x:v>
      </x:c>
      <x:c r="M11753" s="54">
        <x:f t="shared" si="2190"/>
        <x:v>9870.3429087511686</x:v>
      </x:c>
      <x:c r="N11753" s="54">
        <x:f t="shared" si="2191"/>
        <x:v>6.3544047977438671</x:v>
      </x:c>
      <x:c r="O11753" s="55">
        <x:f t="shared" si="2192"/>
        <x:v>245480</x:v>
      </x:c>
      <x:c r="P11753" s="55">
        <x:f t="shared" si="2193"/>
        <x:v>41360</x:v>
      </x:c>
      <x:c r="Q11753" s="55">
        <x:f t="shared" si="2194"/>
        <x:v>183860.11994359668</x:v>
      </x:c>
      <x:c r="R11753" s="55">
        <x:f t="shared" si="2195"/>
        <x:v>259.88005640331539</x:v>
      </x:c>
      <x:c r="S11753" s="1" t="str">
        <x:f t="shared" si="2196"/>
        <x:v>NO</x:v>
      </x:c>
      <x:c r="T11753" s="1">
        <x:f t="shared" si="2197"/>
        <x:v>-9.9999999999999997E+98</x:v>
      </x:c>
    </x:row>
    <x:row r="11754">
      <x:c r="A11754" s="1"/>
      <x:c r="B11754" s="1"/>
      <x:c r="C11754" s="1"/>
      <x:c r="D11754" s="1"/>
      <x:c r="E11754" s="1"/>
      <x:c r="F11754" s="1"/>
      <x:c r="G11754" s="1"/>
      <x:c r="H11754" s="1"/>
      <x:c r="I11754" s="53">
        <x:f t="shared" si="2186"/>
        <x:v>17</x:v>
      </x:c>
      <x:c r="J11754" s="53">
        <x:f t="shared" si="2187"/>
        <x:v>20</x:v>
      </x:c>
      <x:c r="K11754" s="53">
        <x:f t="shared" si="2188"/>
        <x:v>21</x:v>
      </x:c>
      <x:c r="L11754" s="53">
        <x:f t="shared" si="2189"/>
        <x:v>58</x:v>
      </x:c>
      <x:c r="M11754" s="54">
        <x:f t="shared" si="2190"/>
        <x:v>9943.1786489776114</x:v>
      </x:c>
      <x:c r="N11754" s="54">
        <x:f t="shared" si="2191"/>
        <x:v>6.4049851729011191</x:v>
      </x:c>
      <x:c r="O11754" s="55">
        <x:f t="shared" si="2192"/>
        <x:v>248180</x:v>
      </x:c>
      <x:c r="P11754" s="55">
        <x:f t="shared" si="2193"/>
        <x:v>42240</x:v>
      </x:c>
      <x:c r="Q11754" s="55">
        <x:f t="shared" si="2194"/>
        <x:v>185124.62932252797</x:v>
      </x:c>
      <x:c r="R11754" s="55">
        <x:f t="shared" si="2195"/>
        <x:v>815.370677472034</x:v>
      </x:c>
      <x:c r="S11754" s="1" t="str">
        <x:f t="shared" si="2196"/>
        <x:v>NO</x:v>
      </x:c>
      <x:c r="T11754" s="1">
        <x:f t="shared" si="2197"/>
        <x:v>-9.9999999999999997E+98</x:v>
      </x:c>
    </x:row>
    <x:row r="11755">
      <x:c r="A11755" s="1"/>
      <x:c r="B11755" s="1"/>
      <x:c r="C11755" s="1"/>
      <x:c r="D11755" s="1"/>
      <x:c r="E11755" s="1"/>
      <x:c r="F11755" s="1"/>
      <x:c r="G11755" s="1"/>
      <x:c r="H11755" s="1"/>
      <x:c r="I11755" s="53">
        <x:f t="shared" si="2186"/>
        <x:v>17</x:v>
      </x:c>
      <x:c r="J11755" s="53">
        <x:f t="shared" si="2187"/>
        <x:v>20</x:v>
      </x:c>
      <x:c r="K11755" s="53">
        <x:f t="shared" si="2188"/>
        <x:v>22</x:v>
      </x:c>
      <x:c r="L11755" s="53">
        <x:f t="shared" si="2189"/>
        <x:v>59</x:v>
      </x:c>
      <x:c r="M11755" s="54">
        <x:f t="shared" si="2190"/>
        <x:v>10017.654996224008</x:v>
      </x:c>
      <x:c r="N11755" s="54">
        <x:f t="shared" si="2191"/>
        <x:v>6.4567048584888944</x:v>
      </x:c>
      <x:c r="O11755" s="55">
        <x:f t="shared" si="2192"/>
        <x:v>250880</x:v>
      </x:c>
      <x:c r="P11755" s="55">
        <x:f t="shared" si="2193"/>
        <x:v>43120</x:v>
      </x:c>
      <x:c r="Q11755" s="55">
        <x:f t="shared" si="2194"/>
        <x:v>186417.62146222236</x:v>
      </x:c>
      <x:c r="R11755" s="55">
        <x:f t="shared" si="2195"/>
        <x:v>1342.3785377776367</x:v>
      </x:c>
      <x:c r="S11755" s="1" t="str">
        <x:f t="shared" si="2196"/>
        <x:v>NO</x:v>
      </x:c>
      <x:c r="T11755" s="1">
        <x:f t="shared" si="2197"/>
        <x:v>-9.9999999999999997E+98</x:v>
      </x:c>
    </x:row>
    <x:row r="11756">
      <x:c r="A11756" s="1"/>
      <x:c r="B11756" s="1"/>
      <x:c r="C11756" s="1"/>
      <x:c r="D11756" s="1"/>
      <x:c r="E11756" s="1"/>
      <x:c r="F11756" s="1"/>
      <x:c r="G11756" s="1"/>
      <x:c r="H11756" s="1"/>
      <x:c r="I11756" s="53">
        <x:f t="shared" si="2186"/>
        <x:v>17</x:v>
      </x:c>
      <x:c r="J11756" s="53">
        <x:f t="shared" si="2187"/>
        <x:v>20</x:v>
      </x:c>
      <x:c r="K11756" s="53">
        <x:f t="shared" si="2188"/>
        <x:v>23</x:v>
      </x:c>
      <x:c r="L11756" s="53">
        <x:f t="shared" si="2189"/>
        <x:v>60</x:v>
      </x:c>
      <x:c r="M11756" s="54">
        <x:f t="shared" si="2190"/>
        <x:v>10093.801585081445</x:v>
      </x:c>
      <x:c r="N11756" s="54">
        <x:f t="shared" si="2191"/>
        <x:v>6.5095844340843367</x:v>
      </x:c>
      <x:c r="O11756" s="55">
        <x:f t="shared" si="2192"/>
        <x:v>253580</x:v>
      </x:c>
      <x:c r="P11756" s="55">
        <x:f t="shared" si="2193"/>
        <x:v>44000</x:v>
      </x:c>
      <x:c r="Q11756" s="55">
        <x:f t="shared" si="2194"/>
        <x:v>187739.6108521084</x:v>
      </x:c>
      <x:c r="R11756" s="55">
        <x:f t="shared" si="2195"/>
        <x:v>1840.3891478916048</x:v>
      </x:c>
      <x:c r="S11756" s="1" t="str">
        <x:f t="shared" si="2196"/>
        <x:v>NO</x:v>
      </x:c>
      <x:c r="T11756" s="1">
        <x:f t="shared" si="2197"/>
        <x:v>-9.9999999999999997E+98</x:v>
      </x:c>
    </x:row>
    <x:row r="11757">
      <x:c r="A11757" s="1"/>
      <x:c r="B11757" s="1"/>
      <x:c r="C11757" s="1"/>
      <x:c r="D11757" s="1"/>
      <x:c r="E11757" s="1"/>
      <x:c r="F11757" s="1"/>
      <x:c r="G11757" s="1"/>
      <x:c r="H11757" s="1"/>
      <x:c r="I11757" s="53">
        <x:f t="shared" si="2186"/>
        <x:v>17</x:v>
      </x:c>
      <x:c r="J11757" s="53">
        <x:f t="shared" si="2187"/>
        <x:v>20</x:v>
      </x:c>
      <x:c r="K11757" s="53">
        <x:f t="shared" si="2188"/>
        <x:v>24</x:v>
      </x:c>
      <x:c r="L11757" s="53">
        <x:f t="shared" si="2189"/>
        <x:v>61</x:v>
      </x:c>
      <x:c r="M11757" s="54">
        <x:f t="shared" si="2190"/>
        <x:v>10171.648534660941</x:v>
      </x:c>
      <x:c r="N11757" s="54">
        <x:f t="shared" si="2191"/>
        <x:v>6.5636448157367644</x:v>
      </x:c>
      <x:c r="O11757" s="55">
        <x:f t="shared" si="2192"/>
        <x:v>256280</x:v>
      </x:c>
      <x:c r="P11757" s="55">
        <x:f t="shared" si="2193"/>
        <x:v>44880</x:v>
      </x:c>
      <x:c r="Q11757" s="55">
        <x:f t="shared" si="2194"/>
        <x:v>189091.12039341911</x:v>
      </x:c>
      <x:c r="R11757" s="55">
        <x:f t="shared" si="2195"/>
        <x:v>2308.8796065808856</x:v>
      </x:c>
      <x:c r="S11757" s="1" t="str">
        <x:f t="shared" si="2196"/>
        <x:v>NO</x:v>
      </x:c>
      <x:c r="T11757" s="1">
        <x:f t="shared" si="2197"/>
        <x:v>-9.9999999999999997E+98</x:v>
      </x:c>
    </x:row>
    <x:row r="11758">
      <x:c r="A11758" s="1"/>
      <x:c r="B11758" s="1"/>
      <x:c r="C11758" s="1"/>
      <x:c r="D11758" s="1"/>
      <x:c r="E11758" s="1"/>
      <x:c r="F11758" s="1"/>
      <x:c r="G11758" s="1"/>
      <x:c r="H11758" s="1"/>
      <x:c r="I11758" s="53" t="n">
        <x:f t="shared" ref="I11758:I11821" si="2198">INT((ROW()-ROW($I$46))/((CARROT_CAP+1)*(MESCLUN_CAP+1)))</x:f>
        <x:v>17</x:v>
      </x:c>
      <x:c r="J11758" s="53" t="n">
        <x:f t="shared" ref="J11758:J11821" si="2199">MOD(INT((ROW()-ROW($I$46))/(MESCLUN_CAP+1)),CARROT_CAP+1)</x:f>
        <x:v>20</x:v>
      </x:c>
      <x:c r="K11758" s="53" t="n">
        <x:f t="shared" ref="K11758:K11821" si="2200">MOD(ROW()-ROW($I$46),MESCLUN_CAP+1)</x:f>
        <x:v>25</x:v>
      </x:c>
      <x:c r="L11758" s="53" t="n">
        <x:f t="shared" ref="L11758:L11821" si="2201">SUM(I11758:K11758)</x:f>
        <x:v>62</x:v>
      </x:c>
      <x:c r="M11758" s="54" t="n">
        <x:f t="shared" ref="M11758:M11821" si="2202">I11758*TOMATO_HOURS*WEEKS*(1+TOMATO_DIM)^I11758+J11758*CARROT_HOURS*WEEKS*(1+CARROT_DIM)^J11758+K11758*MESCLUN_HOURS*WEEKS*(1+MESCLUN_DIM)^K11758</x:f>
        <x:v>10251.226456076038</x:v>
      </x:c>
      <x:c r="N11758" s="54" t="n">
        <x:f t="shared" ref="N11758:N11821" si="2203">MAX(M11758-FARMER_HOURS,0)/TEMP_HOURS_PER_WORKER</x:f>
        <x:v>6.6189072611639155</x:v>
      </x:c>
      <x:c r="O11758" s="55" t="n">
        <x:f t="shared" ref="O11758:O11821" si="2204">I11758*TOMATO_PRICE+J11758*CARROT_PRICE+K11758*MESCLUN_PRICE</x:f>
        <x:v>258980</x:v>
      </x:c>
      <x:c r="P11758" s="55" t="n">
        <x:f t="shared" ref="P11758:P11821" si="2205">I11758*TOMATO_FERTILIZER+J11758*CARROT_FERTILIZER+K11758*MESCLUN_FERTILIZER</x:f>
        <x:v>45760</x:v>
      </x:c>
      <x:c r="Q11758" s="55" t="n">
        <x:f t="shared" ref="Q11758:Q11821" si="2206">MIN(M11758,FARMER_HOURS)*FARMER_RATE+MAX(M11758-FARMER_HOURS,0)*TEMP_RATE</x:f>
        <x:v>190472.68152909787</x:v>
      </x:c>
      <x:c r="R11758" s="55" t="n">
        <x:f t="shared" ref="R11758:R11821" si="2207">O11758-P11758-Q11758-FIXED_COST</x:f>
        <x:v>2747.31847090213</x:v>
      </x:c>
      <x:c r="S11758" s="1" t="str">
        <x:f t="shared" ref="S11758:S11821" si="2208">IF(AND(L11758&lt;=TOTAL_BED_CAP,N11758&lt;=TEMP_WORKER_CAP),"YES","NO")</x:f>
        <x:v>NO</x:v>
      </x:c>
      <x:c r="T11758" s="1" t="n">
        <x:f t="shared" ref="T11758:T11821" si="2209">IF(S11758="YES",R11758,-1E+99)</x:f>
        <x:v>-1e+99</x:v>
      </x:c>
    </x:row>
    <x:row r="11759">
      <x:c r="A11759" s="1"/>
      <x:c r="B11759" s="1"/>
      <x:c r="C11759" s="1"/>
      <x:c r="D11759" s="1"/>
      <x:c r="E11759" s="1"/>
      <x:c r="F11759" s="1"/>
      <x:c r="G11759" s="1"/>
      <x:c r="H11759" s="1"/>
      <x:c r="I11759" s="53">
        <x:f t="shared" si="2198"/>
        <x:v>17</x:v>
      </x:c>
      <x:c r="J11759" s="53">
        <x:f t="shared" si="2199"/>
        <x:v>20</x:v>
      </x:c>
      <x:c r="K11759" s="53">
        <x:f t="shared" si="2200"/>
        <x:v>26</x:v>
      </x:c>
      <x:c r="L11759" s="53">
        <x:f t="shared" si="2201"/>
        <x:v>63</x:v>
      </x:c>
      <x:c r="M11759" s="54">
        <x:f t="shared" si="2202"/>
        <x:v>10332.566460036756</x:v>
      </x:c>
      <x:c r="N11759" s="54">
        <x:f t="shared" si="2203"/>
        <x:v>6.675393375025525</x:v>
      </x:c>
      <x:c r="O11759" s="55">
        <x:f t="shared" si="2204"/>
        <x:v>261680</x:v>
      </x:c>
      <x:c r="P11759" s="55">
        <x:f t="shared" si="2205"/>
        <x:v>46640</x:v>
      </x:c>
      <x:c r="Q11759" s="55">
        <x:f t="shared" si="2206"/>
        <x:v>191884.83437563814</x:v>
      </x:c>
      <x:c r="R11759" s="55">
        <x:f t="shared" si="2207"/>
        <x:v>3155.1656243618636</x:v>
      </x:c>
      <x:c r="S11759" s="1" t="str">
        <x:f t="shared" si="2208"/>
        <x:v>NO</x:v>
      </x:c>
      <x:c r="T11759" s="1">
        <x:f t="shared" si="2209"/>
        <x:v>-9.9999999999999997E+98</x:v>
      </x:c>
    </x:row>
    <x:row r="11760">
      <x:c r="A11760" s="1"/>
      <x:c r="B11760" s="1"/>
      <x:c r="C11760" s="1"/>
      <x:c r="D11760" s="1"/>
      <x:c r="E11760" s="1"/>
      <x:c r="F11760" s="1"/>
      <x:c r="G11760" s="1"/>
      <x:c r="H11760" s="1"/>
      <x:c r="I11760" s="53">
        <x:f t="shared" si="2198"/>
        <x:v>17</x:v>
      </x:c>
      <x:c r="J11760" s="53">
        <x:f t="shared" si="2199"/>
        <x:v>20</x:v>
      </x:c>
      <x:c r="K11760" s="53">
        <x:f t="shared" si="2200"/>
        <x:v>27</x:v>
      </x:c>
      <x:c r="L11760" s="53">
        <x:f t="shared" si="2201"/>
        <x:v>64</x:v>
      </x:c>
      <x:c r="M11760" s="54">
        <x:f t="shared" si="2202"/>
        <x:v>10415.700164556512</x:v>
      </x:c>
      <x:c r="N11760" s="54">
        <x:f t="shared" si="2203"/>
        <x:v>6.7331251142753556</x:v>
      </x:c>
      <x:c r="O11760" s="55">
        <x:f t="shared" si="2204"/>
        <x:v>264380</x:v>
      </x:c>
      <x:c r="P11760" s="55">
        <x:f t="shared" si="2205"/>
        <x:v>47520</x:v>
      </x:c>
      <x:c r="Q11760" s="55">
        <x:f t="shared" si="2206"/>
        <x:v>193328.12785688389</x:v>
      </x:c>
      <x:c r="R11760" s="55">
        <x:f t="shared" si="2207"/>
        <x:v>3531.8721431161102</x:v>
      </x:c>
      <x:c r="S11760" s="1" t="str">
        <x:f t="shared" si="2208"/>
        <x:v>NO</x:v>
      </x:c>
      <x:c r="T11760" s="1">
        <x:f t="shared" si="2209"/>
        <x:v>-9.9999999999999997E+98</x:v>
      </x:c>
    </x:row>
    <x:row r="11761">
      <x:c r="A11761" s="1"/>
      <x:c r="B11761" s="1"/>
      <x:c r="C11761" s="1"/>
      <x:c r="D11761" s="1"/>
      <x:c r="E11761" s="1"/>
      <x:c r="F11761" s="1"/>
      <x:c r="G11761" s="1"/>
      <x:c r="H11761" s="1"/>
      <x:c r="I11761" s="53">
        <x:f t="shared" si="2198"/>
        <x:v>17</x:v>
      </x:c>
      <x:c r="J11761" s="53">
        <x:f t="shared" si="2199"/>
        <x:v>20</x:v>
      </x:c>
      <x:c r="K11761" s="53">
        <x:f t="shared" si="2200"/>
        <x:v>28</x:v>
      </x:c>
      <x:c r="L11761" s="53">
        <x:f t="shared" si="2201"/>
        <x:v>65</x:v>
      </x:c>
      <x:c r="M11761" s="54">
        <x:f t="shared" si="2202"/>
        <x:v>10500.659702773666</x:v>
      </x:c>
      <x:c r="N11761" s="54">
        <x:f t="shared" si="2203"/>
        <x:v>6.7921247935928237</x:v>
      </x:c>
      <x:c r="O11761" s="55">
        <x:f t="shared" si="2204"/>
        <x:v>267080</x:v>
      </x:c>
      <x:c r="P11761" s="55">
        <x:f t="shared" si="2205"/>
        <x:v>48400</x:v>
      </x:c>
      <x:c r="Q11761" s="55">
        <x:f t="shared" si="2206"/>
        <x:v>194803.1198398206</x:v>
      </x:c>
      <x:c r="R11761" s="55">
        <x:f t="shared" si="2207"/>
        <x:v>3876.8801601793966</x:v>
      </x:c>
      <x:c r="S11761" s="1" t="str">
        <x:f t="shared" si="2208"/>
        <x:v>NO</x:v>
      </x:c>
      <x:c r="T11761" s="1">
        <x:f t="shared" si="2209"/>
        <x:v>-9.9999999999999997E+98</x:v>
      </x:c>
    </x:row>
    <x:row r="11762">
      <x:c r="A11762" s="1"/>
      <x:c r="B11762" s="1"/>
      <x:c r="C11762" s="1"/>
      <x:c r="D11762" s="1"/>
      <x:c r="E11762" s="1"/>
      <x:c r="F11762" s="1"/>
      <x:c r="G11762" s="1"/>
      <x:c r="H11762" s="1"/>
      <x:c r="I11762" s="53">
        <x:f t="shared" si="2198"/>
        <x:v>17</x:v>
      </x:c>
      <x:c r="J11762" s="53">
        <x:f t="shared" si="2199"/>
        <x:v>20</x:v>
      </x:c>
      <x:c r="K11762" s="53">
        <x:f t="shared" si="2200"/>
        <x:v>29</x:v>
      </x:c>
      <x:c r="L11762" s="53">
        <x:f t="shared" si="2201"/>
        <x:v>66</x:v>
      </x:c>
      <x:c r="M11762" s="54">
        <x:f t="shared" si="2202"/>
        <x:v>10587.477730889319</x:v>
      </x:c>
      <x:c r="N11762" s="54">
        <x:f t="shared" si="2203"/>
        <x:v>6.8524150908953603</x:v>
      </x:c>
      <x:c r="O11762" s="55">
        <x:f t="shared" si="2204"/>
        <x:v>269780</x:v>
      </x:c>
      <x:c r="P11762" s="55">
        <x:f t="shared" si="2205"/>
        <x:v>49280</x:v>
      </x:c>
      <x:c r="Q11762" s="55">
        <x:f t="shared" si="2206"/>
        <x:v>196310.37727238401</x:v>
      </x:c>
      <x:c r="R11762" s="55">
        <x:f t="shared" si="2207"/>
        <x:v>4189.6227276159916</x:v>
      </x:c>
      <x:c r="S11762" s="1" t="str">
        <x:f t="shared" si="2208"/>
        <x:v>NO</x:v>
      </x:c>
      <x:c r="T11762" s="1">
        <x:f t="shared" si="2209"/>
        <x:v>-9.9999999999999997E+98</x:v>
      </x:c>
    </x:row>
    <x:row r="11763">
      <x:c r="A11763" s="1"/>
      <x:c r="B11763" s="1"/>
      <x:c r="C11763" s="1"/>
      <x:c r="D11763" s="1"/>
      <x:c r="E11763" s="1"/>
      <x:c r="F11763" s="1"/>
      <x:c r="G11763" s="1"/>
      <x:c r="H11763" s="1"/>
      <x:c r="I11763" s="53">
        <x:f t="shared" si="2198"/>
        <x:v>17</x:v>
      </x:c>
      <x:c r="J11763" s="53">
        <x:f t="shared" si="2199"/>
        <x:v>20</x:v>
      </x:c>
      <x:c r="K11763" s="53">
        <x:f t="shared" si="2200"/>
        <x:v>30</x:v>
      </x:c>
      <x:c r="L11763" s="53">
        <x:f t="shared" si="2201"/>
        <x:v>67</x:v>
      </x:c>
      <x:c r="M11763" s="54">
        <x:f t="shared" si="2202"/>
        <x:v>10676.18743622309</x:v>
      </x:c>
      <x:c r="N11763" s="54">
        <x:f t="shared" si="2203"/>
        <x:v>6.9140190529327015</x:v>
      </x:c>
      <x:c r="O11763" s="55">
        <x:f t="shared" si="2204"/>
        <x:v>272480</x:v>
      </x:c>
      <x:c r="P11763" s="55">
        <x:f t="shared" si="2205"/>
        <x:v>50160</x:v>
      </x:c>
      <x:c r="Q11763" s="55">
        <x:f t="shared" si="2206"/>
        <x:v>197850.47632331753</x:v>
      </x:c>
      <x:c r="R11763" s="55">
        <x:f t="shared" si="2207"/>
        <x:v>4469.5236766824673</x:v>
      </x:c>
      <x:c r="S11763" s="1" t="str">
        <x:f t="shared" si="2208"/>
        <x:v>NO</x:v>
      </x:c>
      <x:c r="T11763" s="1">
        <x:f t="shared" si="2209"/>
        <x:v>-9.9999999999999997E+98</x:v>
      </x:c>
    </x:row>
    <x:row r="11764">
      <x:c r="A11764" s="1"/>
      <x:c r="B11764" s="1"/>
      <x:c r="C11764" s="1"/>
      <x:c r="D11764" s="1"/>
      <x:c r="E11764" s="1"/>
      <x:c r="F11764" s="1"/>
      <x:c r="G11764" s="1"/>
      <x:c r="H11764" s="1"/>
      <x:c r="I11764" s="53">
        <x:f t="shared" si="2198"/>
        <x:v>18</x:v>
      </x:c>
      <x:c r="J11764" s="53">
        <x:f t="shared" si="2199"/>
        <x:v>0</x:v>
      </x:c>
      <x:c r="K11764" s="53">
        <x:f t="shared" si="2200"/>
        <x:v>0</x:v>
      </x:c>
      <x:c r="L11764" s="53">
        <x:f t="shared" si="2201"/>
        <x:v>18</x:v>
      </x:c>
      <x:c r="M11764" s="54">
        <x:f t="shared" si="2202"/>
        <x:v>9007.0660478574246</x:v>
      </x:c>
      <x:c r="N11764" s="54">
        <x:f t="shared" si="2203"/>
        <x:v>5.7549069776787674</x:v>
      </x:c>
      <x:c r="O11764" s="55">
        <x:f t="shared" si="2204"/>
        <x:v>158400</x:v>
      </x:c>
      <x:c r="P11764" s="55">
        <x:f t="shared" si="2205"/>
        <x:v>15840</x:v>
      </x:c>
      <x:c r="Q11764" s="55">
        <x:f t="shared" si="2206"/>
        <x:v>168872.67444196917</x:v>
      </x:c>
      <x:c r="R11764" s="55">
        <x:f t="shared" si="2207"/>
        <x:v>-46312.674441969168</x:v>
      </x:c>
      <x:c r="S11764" s="1" t="str">
        <x:f t="shared" si="2208"/>
        <x:v>NO</x:v>
      </x:c>
      <x:c r="T11764" s="1">
        <x:f t="shared" si="2209"/>
        <x:v>-9.9999999999999997E+98</x:v>
      </x:c>
    </x:row>
    <x:row r="11765">
      <x:c r="A11765" s="1"/>
      <x:c r="B11765" s="1"/>
      <x:c r="C11765" s="1"/>
      <x:c r="D11765" s="1"/>
      <x:c r="E11765" s="1"/>
      <x:c r="F11765" s="1"/>
      <x:c r="G11765" s="1"/>
      <x:c r="H11765" s="1"/>
      <x:c r="I11765" s="53">
        <x:f t="shared" si="2198"/>
        <x:v>18</x:v>
      </x:c>
      <x:c r="J11765" s="53">
        <x:f t="shared" si="2199"/>
        <x:v>0</x:v>
      </x:c>
      <x:c r="K11765" s="53">
        <x:f t="shared" si="2200"/>
        <x:v>1</x:v>
      </x:c>
      <x:c r="L11765" s="53">
        <x:f t="shared" si="2201"/>
        <x:v>19</x:v>
      </x:c>
      <x:c r="M11765" s="54">
        <x:f t="shared" si="2202"/>
        <x:v>9052.6285478574246</x:v>
      </x:c>
      <x:c r="N11765" s="54">
        <x:f t="shared" si="2203"/>
        <x:v>5.786547602678767</x:v>
      </x:c>
      <x:c r="O11765" s="55">
        <x:f t="shared" si="2204"/>
        <x:v>161100</x:v>
      </x:c>
      <x:c r="P11765" s="55">
        <x:f t="shared" si="2205"/>
        <x:v>16720</x:v>
      </x:c>
      <x:c r="Q11765" s="55">
        <x:f t="shared" si="2206"/>
        <x:v>169663.69006696917</x:v>
      </x:c>
      <x:c r="R11765" s="55">
        <x:f t="shared" si="2207"/>
        <x:v>-45283.690066969168</x:v>
      </x:c>
      <x:c r="S11765" s="1" t="str">
        <x:f t="shared" si="2208"/>
        <x:v>NO</x:v>
      </x:c>
      <x:c r="T11765" s="1">
        <x:f t="shared" si="2209"/>
        <x:v>-9.9999999999999997E+98</x:v>
      </x:c>
    </x:row>
    <x:row r="11766">
      <x:c r="A11766" s="1"/>
      <x:c r="B11766" s="1"/>
      <x:c r="C11766" s="1"/>
      <x:c r="D11766" s="1"/>
      <x:c r="E11766" s="1"/>
      <x:c r="F11766" s="1"/>
      <x:c r="G11766" s="1"/>
      <x:c r="H11766" s="1"/>
      <x:c r="I11766" s="53">
        <x:f t="shared" si="2198"/>
        <x:v>18</x:v>
      </x:c>
      <x:c r="J11766" s="53">
        <x:f t="shared" si="2199"/>
        <x:v>0</x:v>
      </x:c>
      <x:c r="K11766" s="53">
        <x:f t="shared" si="2200"/>
        <x:v>2</x:v>
      </x:c>
      <x:c r="L11766" s="53">
        <x:f t="shared" si="2201"/>
        <x:v>20</x:v>
      </x:c>
      <x:c r="M11766" s="54">
        <x:f t="shared" si="2202"/>
        <x:v>9099.3301103574249</x:v>
      </x:c>
      <x:c r="N11766" s="54">
        <x:f t="shared" si="2203"/>
        <x:v>5.818979243303767</x:v>
      </x:c>
      <x:c r="O11766" s="55">
        <x:f t="shared" si="2204"/>
        <x:v>163800</x:v>
      </x:c>
      <x:c r="P11766" s="55">
        <x:f t="shared" si="2205"/>
        <x:v>17600</x:v>
      </x:c>
      <x:c r="Q11766" s="55">
        <x:f t="shared" si="2206"/>
        <x:v>170474.48108259417</x:v>
      </x:c>
      <x:c r="R11766" s="55">
        <x:f t="shared" si="2207"/>
        <x:v>-44274.481082594168</x:v>
      </x:c>
      <x:c r="S11766" s="1" t="str">
        <x:f t="shared" si="2208"/>
        <x:v>NO</x:v>
      </x:c>
      <x:c r="T11766" s="1">
        <x:f t="shared" si="2209"/>
        <x:v>-9.9999999999999997E+98</x:v>
      </x:c>
    </x:row>
    <x:row r="11767">
      <x:c r="A11767" s="1"/>
      <x:c r="B11767" s="1"/>
      <x:c r="C11767" s="1"/>
      <x:c r="D11767" s="1"/>
      <x:c r="E11767" s="1"/>
      <x:c r="F11767" s="1"/>
      <x:c r="G11767" s="1"/>
      <x:c r="H11767" s="1"/>
      <x:c r="I11767" s="53">
        <x:f t="shared" si="2198"/>
        <x:v>18</x:v>
      </x:c>
      <x:c r="J11767" s="53">
        <x:f t="shared" si="2199"/>
        <x:v>0</x:v>
      </x:c>
      <x:c r="K11767" s="53">
        <x:f t="shared" si="2200"/>
        <x:v>3</x:v>
      </x:c>
      <x:c r="L11767" s="53">
        <x:f t="shared" si="2201"/>
        <x:v>21</x:v>
      </x:c>
      <x:c r="M11767" s="54">
        <x:f t="shared" si="2202"/>
        <x:v>9147.1920927792999</x:v>
      </x:c>
      <x:c r="N11767" s="54">
        <x:f t="shared" si="2203"/>
        <x:v>5.8522167310967363</x:v>
      </x:c>
      <x:c r="O11767" s="55">
        <x:f t="shared" si="2204"/>
        <x:v>166500</x:v>
      </x:c>
      <x:c r="P11767" s="55">
        <x:f t="shared" si="2205"/>
        <x:v>18480</x:v>
      </x:c>
      <x:c r="Q11767" s="55">
        <x:f t="shared" si="2206"/>
        <x:v>171305.41827741839</x:v>
      </x:c>
      <x:c r="R11767" s="55">
        <x:f t="shared" si="2207"/>
        <x:v>-43285.418277418386</x:v>
      </x:c>
      <x:c r="S11767" s="1" t="str">
        <x:f t="shared" si="2208"/>
        <x:v>NO</x:v>
      </x:c>
      <x:c r="T11767" s="1">
        <x:f t="shared" si="2209"/>
        <x:v>-9.9999999999999997E+98</x:v>
      </x:c>
    </x:row>
    <x:row r="11768">
      <x:c r="A11768" s="1"/>
      <x:c r="B11768" s="1"/>
      <x:c r="C11768" s="1"/>
      <x:c r="D11768" s="1"/>
      <x:c r="E11768" s="1"/>
      <x:c r="F11768" s="1"/>
      <x:c r="G11768" s="1"/>
      <x:c r="H11768" s="1"/>
      <x:c r="I11768" s="53">
        <x:f t="shared" si="2198"/>
        <x:v>18</x:v>
      </x:c>
      <x:c r="J11768" s="53">
        <x:f t="shared" si="2199"/>
        <x:v>0</x:v>
      </x:c>
      <x:c r="K11768" s="53">
        <x:f t="shared" si="2200"/>
        <x:v>4</x:v>
      </x:c>
      <x:c r="L11768" s="53">
        <x:f t="shared" si="2201"/>
        <x:v>22</x:v>
      </x:c>
      <x:c r="M11768" s="54">
        <x:f t="shared" si="2202"/>
        <x:v>9196.2362085019558</x:v>
      </x:c>
      <x:c r="N11768" s="54">
        <x:f t="shared" si="2203"/>
        <x:v>5.886275144793025</x:v>
      </x:c>
      <x:c r="O11768" s="55">
        <x:f t="shared" si="2204"/>
        <x:v>169200</x:v>
      </x:c>
      <x:c r="P11768" s="55">
        <x:f t="shared" si="2205"/>
        <x:v>19360</x:v>
      </x:c>
      <x:c r="Q11768" s="55">
        <x:f t="shared" si="2206"/>
        <x:v>172156.87861982561</x:v>
      </x:c>
      <x:c r="R11768" s="55">
        <x:f t="shared" si="2207"/>
        <x:v>-42316.878619825613</x:v>
      </x:c>
      <x:c r="S11768" s="1" t="str">
        <x:f t="shared" si="2208"/>
        <x:v>NO</x:v>
      </x:c>
      <x:c r="T11768" s="1">
        <x:f t="shared" si="2209"/>
        <x:v>-9.9999999999999997E+98</x:v>
      </x:c>
    </x:row>
    <x:row r="11769">
      <x:c r="A11769" s="1"/>
      <x:c r="B11769" s="1"/>
      <x:c r="C11769" s="1"/>
      <x:c r="D11769" s="1"/>
      <x:c r="E11769" s="1"/>
      <x:c r="F11769" s="1"/>
      <x:c r="G11769" s="1"/>
      <x:c r="H11769" s="1"/>
      <x:c r="I11769" s="53">
        <x:f t="shared" si="2198"/>
        <x:v>18</x:v>
      </x:c>
      <x:c r="J11769" s="53">
        <x:f t="shared" si="2199"/>
        <x:v>0</x:v>
      </x:c>
      <x:c r="K11769" s="53">
        <x:f t="shared" si="2200"/>
        <x:v>5</x:v>
      </x:c>
      <x:c r="L11769" s="53">
        <x:f t="shared" si="2201"/>
        <x:v>23</x:v>
      </x:c>
      <x:c r="M11769" s="54">
        <x:f t="shared" si="2202"/>
        <x:v>9246.4845324231592</x:v>
      </x:c>
      <x:c r="N11769" s="54">
        <x:f t="shared" si="2203"/>
        <x:v>5.9211698141827496</x:v>
      </x:c>
      <x:c r="O11769" s="55">
        <x:f t="shared" si="2204"/>
        <x:v>171900</x:v>
      </x:c>
      <x:c r="P11769" s="55">
        <x:f t="shared" si="2205"/>
        <x:v>20240</x:v>
      </x:c>
      <x:c r="Q11769" s="55">
        <x:f t="shared" si="2206"/>
        <x:v>173029.24535456873</x:v>
      </x:c>
      <x:c r="R11769" s="55">
        <x:f t="shared" si="2207"/>
        <x:v>-41369.245354568731</x:v>
      </x:c>
      <x:c r="S11769" s="1" t="str">
        <x:f t="shared" si="2208"/>
        <x:v>NO</x:v>
      </x:c>
      <x:c r="T11769" s="1">
        <x:f t="shared" si="2209"/>
        <x:v>-9.9999999999999997E+98</x:v>
      </x:c>
    </x:row>
    <x:row r="11770">
      <x:c r="A11770" s="1"/>
      <x:c r="B11770" s="1"/>
      <x:c r="C11770" s="1"/>
      <x:c r="D11770" s="1"/>
      <x:c r="E11770" s="1"/>
      <x:c r="F11770" s="1"/>
      <x:c r="G11770" s="1"/>
      <x:c r="H11770" s="1"/>
      <x:c r="I11770" s="53">
        <x:f t="shared" si="2198"/>
        <x:v>18</x:v>
      </x:c>
      <x:c r="J11770" s="53">
        <x:f t="shared" si="2199"/>
        <x:v>0</x:v>
      </x:c>
      <x:c r="K11770" s="53">
        <x:f t="shared" si="2200"/>
        <x:v>6</x:v>
      </x:c>
      <x:c r="L11770" s="53">
        <x:f t="shared" si="2201"/>
        <x:v>24</x:v>
      </x:c>
      <x:c r="M11770" s="54">
        <x:f t="shared" si="2202"/>
        <x:v>9297.9595066047932</x:v>
      </x:c>
      <x:c r="N11770" s="54">
        <x:f t="shared" si="2203"/>
        <x:v>5.9569163240311065</x:v>
      </x:c>
      <x:c r="O11770" s="55">
        <x:f t="shared" si="2204"/>
        <x:v>174600</x:v>
      </x:c>
      <x:c r="P11770" s="55">
        <x:f t="shared" si="2205"/>
        <x:v>21120</x:v>
      </x:c>
      <x:c r="Q11770" s="55">
        <x:f t="shared" si="2206"/>
        <x:v>173922.90810077765</x:v>
      </x:c>
      <x:c r="R11770" s="55">
        <x:f t="shared" si="2207"/>
        <x:v>-40442.908100777655</x:v>
      </x:c>
      <x:c r="S11770" s="1" t="str">
        <x:f t="shared" si="2208"/>
        <x:v>NO</x:v>
      </x:c>
      <x:c r="T11770" s="1">
        <x:f t="shared" si="2209"/>
        <x:v>-9.9999999999999997E+98</x:v>
      </x:c>
    </x:row>
    <x:row r="11771">
      <x:c r="A11771" s="1"/>
      <x:c r="B11771" s="1"/>
      <x:c r="C11771" s="1"/>
      <x:c r="D11771" s="1"/>
      <x:c r="E11771" s="1"/>
      <x:c r="F11771" s="1"/>
      <x:c r="G11771" s="1"/>
      <x:c r="H11771" s="1"/>
      <x:c r="I11771" s="53">
        <x:f t="shared" si="2198"/>
        <x:v>18</x:v>
      </x:c>
      <x:c r="J11771" s="53">
        <x:f t="shared" si="2199"/>
        <x:v>0</x:v>
      </x:c>
      <x:c r="K11771" s="53">
        <x:f t="shared" si="2200"/>
        <x:v>7</x:v>
      </x:c>
      <x:c r="L11771" s="53">
        <x:f t="shared" si="2201"/>
        <x:v>25</x:v>
      </x:c>
      <x:c r="M11771" s="54">
        <x:f t="shared" si="2202"/>
        <x:v>9350.6839460027531</x:v>
      </x:c>
      <x:c r="N11771" s="54">
        <x:f t="shared" si="2203"/>
        <x:v>5.9935305180574678</x:v>
      </x:c>
      <x:c r="O11771" s="55">
        <x:f t="shared" si="2204"/>
        <x:v>177300</x:v>
      </x:c>
      <x:c r="P11771" s="55">
        <x:f t="shared" si="2205"/>
        <x:v>22000</x:v>
      </x:c>
      <x:c r="Q11771" s="55">
        <x:f t="shared" si="2206"/>
        <x:v>174838.26295143669</x:v>
      </x:c>
      <x:c r="R11771" s="55">
        <x:f t="shared" si="2207"/>
        <x:v>-39538.262951436685</x:v>
      </x:c>
      <x:c r="S11771" s="1" t="str">
        <x:f t="shared" si="2208"/>
        <x:v>NO</x:v>
      </x:c>
      <x:c r="T11771" s="1">
        <x:f t="shared" si="2209"/>
        <x:v>-9.9999999999999997E+98</x:v>
      </x:c>
    </x:row>
    <x:row r="11772">
      <x:c r="A11772" s="1"/>
      <x:c r="B11772" s="1"/>
      <x:c r="C11772" s="1"/>
      <x:c r="D11772" s="1"/>
      <x:c r="E11772" s="1"/>
      <x:c r="F11772" s="1"/>
      <x:c r="G11772" s="1"/>
      <x:c r="H11772" s="1"/>
      <x:c r="I11772" s="53">
        <x:f t="shared" si="2198"/>
        <x:v>18</x:v>
      </x:c>
      <x:c r="J11772" s="53">
        <x:f t="shared" si="2199"/>
        <x:v>0</x:v>
      </x:c>
      <x:c r="K11772" s="53">
        <x:f t="shared" si="2200"/>
        <x:v>8</x:v>
      </x:c>
      <x:c r="L11772" s="53">
        <x:f t="shared" si="2201"/>
        <x:v>26</x:v>
      </x:c>
      <x:c r="M11772" s="54">
        <x:f t="shared" si="2202"/>
        <x:v>9404.6810442827336</x:v>
      </x:c>
      <x:c r="N11772" s="54">
        <x:f t="shared" si="2203"/>
        <x:v>6.0310285029741202</x:v>
      </x:c>
      <x:c r="O11772" s="55">
        <x:f t="shared" si="2204"/>
        <x:v>180000</x:v>
      </x:c>
      <x:c r="P11772" s="55">
        <x:f t="shared" si="2205"/>
        <x:v>22880</x:v>
      </x:c>
      <x:c r="Q11772" s="55">
        <x:f t="shared" si="2206"/>
        <x:v>175775.71257435301</x:v>
      </x:c>
      <x:c r="R11772" s="55">
        <x:f t="shared" si="2207"/>
        <x:v>-38655.712574353005</x:v>
      </x:c>
      <x:c r="S11772" s="1" t="str">
        <x:f t="shared" si="2208"/>
        <x:v>NO</x:v>
      </x:c>
      <x:c r="T11772" s="1">
        <x:f t="shared" si="2209"/>
        <x:v>-9.9999999999999997E+98</x:v>
      </x:c>
    </x:row>
    <x:row r="11773">
      <x:c r="A11773" s="1"/>
      <x:c r="B11773" s="1"/>
      <x:c r="C11773" s="1"/>
      <x:c r="D11773" s="1"/>
      <x:c r="E11773" s="1"/>
      <x:c r="F11773" s="1"/>
      <x:c r="G11773" s="1"/>
      <x:c r="H11773" s="1"/>
      <x:c r="I11773" s="53">
        <x:f t="shared" si="2198"/>
        <x:v>18</x:v>
      </x:c>
      <x:c r="J11773" s="53">
        <x:f t="shared" si="2199"/>
        <x:v>0</x:v>
      </x:c>
      <x:c r="K11773" s="53">
        <x:f t="shared" si="2200"/>
        <x:v>9</x:v>
      </x:c>
      <x:c r="L11773" s="53">
        <x:f t="shared" si="2201"/>
        <x:v>27</x:v>
      </x:c>
      <x:c r="M11773" s="54">
        <x:f t="shared" si="2202"/>
        <x:v>9459.9743797231276</x:v>
      </x:c>
      <x:c r="N11773" s="54">
        <x:f t="shared" si="2203"/>
        <x:v>6.0694266525855056</x:v>
      </x:c>
      <x:c r="O11773" s="55">
        <x:f t="shared" si="2204"/>
        <x:v>182700</x:v>
      </x:c>
      <x:c r="P11773" s="55">
        <x:f t="shared" si="2205"/>
        <x:v>23760</x:v>
      </x:c>
      <x:c r="Q11773" s="55">
        <x:f t="shared" si="2206"/>
        <x:v>176735.66631463764</x:v>
      </x:c>
      <x:c r="R11773" s="55">
        <x:f t="shared" si="2207"/>
        <x:v>-37795.666314637638</x:v>
      </x:c>
      <x:c r="S11773" s="1" t="str">
        <x:f t="shared" si="2208"/>
        <x:v>NO</x:v>
      </x:c>
      <x:c r="T11773" s="1">
        <x:f t="shared" si="2209"/>
        <x:v>-9.9999999999999997E+98</x:v>
      </x:c>
    </x:row>
    <x:row r="11774">
      <x:c r="A11774" s="1"/>
      <x:c r="B11774" s="1"/>
      <x:c r="C11774" s="1"/>
      <x:c r="D11774" s="1"/>
      <x:c r="E11774" s="1"/>
      <x:c r="F11774" s="1"/>
      <x:c r="G11774" s="1"/>
      <x:c r="H11774" s="1"/>
      <x:c r="I11774" s="53">
        <x:f t="shared" si="2198"/>
        <x:v>18</x:v>
      </x:c>
      <x:c r="J11774" s="53">
        <x:f t="shared" si="2199"/>
        <x:v>0</x:v>
      </x:c>
      <x:c r="K11774" s="53">
        <x:f t="shared" si="2200"/>
        <x:v>10</x:v>
      </x:c>
      <x:c r="L11774" s="53">
        <x:f t="shared" si="2201"/>
        <x:v>28</x:v>
      </x:c>
      <x:c r="M11774" s="54">
        <x:f t="shared" si="2202"/>
        <x:v>9516.587921206341</x:v>
      </x:c>
      <x:c r="N11774" s="54">
        <x:f t="shared" si="2203"/>
        <x:v>6.1087416119488482</x:v>
      </x:c>
      <x:c r="O11774" s="55">
        <x:f t="shared" si="2204"/>
        <x:v>185400</x:v>
      </x:c>
      <x:c r="P11774" s="55">
        <x:f t="shared" si="2205"/>
        <x:v>24640</x:v>
      </x:c>
      <x:c r="Q11774" s="55">
        <x:f t="shared" si="2206"/>
        <x:v>177718.5402987212</x:v>
      </x:c>
      <x:c r="R11774" s="55">
        <x:f t="shared" si="2207"/>
        <x:v>-36958.5402987212</x:v>
      </x:c>
      <x:c r="S11774" s="1" t="str">
        <x:f t="shared" si="2208"/>
        <x:v>NO</x:v>
      </x:c>
      <x:c r="T11774" s="1">
        <x:f t="shared" si="2209"/>
        <x:v>-9.9999999999999997E+98</x:v>
      </x:c>
    </x:row>
    <x:row r="11775">
      <x:c r="A11775" s="1"/>
      <x:c r="B11775" s="1"/>
      <x:c r="C11775" s="1"/>
      <x:c r="D11775" s="1"/>
      <x:c r="E11775" s="1"/>
      <x:c r="F11775" s="1"/>
      <x:c r="G11775" s="1"/>
      <x:c r="H11775" s="1"/>
      <x:c r="I11775" s="53">
        <x:f t="shared" si="2198"/>
        <x:v>18</x:v>
      </x:c>
      <x:c r="J11775" s="53">
        <x:f t="shared" si="2199"/>
        <x:v>0</x:v>
      </x:c>
      <x:c r="K11775" s="53">
        <x:f t="shared" si="2200"/>
        <x:v>11</x:v>
      </x:c>
      <x:c r="L11775" s="53">
        <x:f t="shared" si="2201"/>
        <x:v>29</x:v>
      </x:c>
      <x:c r="M11775" s="54">
        <x:f t="shared" si="2202"/>
        <x:v>9574.5460342997794</x:v>
      </x:c>
      <x:c r="N11775" s="54">
        <x:f t="shared" si="2203"/>
        <x:v>6.1489903015970686</x:v>
      </x:c>
      <x:c r="O11775" s="55">
        <x:f t="shared" si="2204"/>
        <x:v>188100</x:v>
      </x:c>
      <x:c r="P11775" s="55">
        <x:f t="shared" si="2205"/>
        <x:v>25520</x:v>
      </x:c>
      <x:c r="Q11775" s="55">
        <x:f t="shared" si="2206"/>
        <x:v>178724.75753992674</x:v>
      </x:c>
      <x:c r="R11775" s="55">
        <x:f t="shared" si="2207"/>
        <x:v>-36144.757539926737</x:v>
      </x:c>
      <x:c r="S11775" s="1" t="str">
        <x:f t="shared" si="2208"/>
        <x:v>NO</x:v>
      </x:c>
      <x:c r="T11775" s="1">
        <x:f t="shared" si="2209"/>
        <x:v>-9.9999999999999997E+98</x:v>
      </x:c>
    </x:row>
    <x:row r="11776">
      <x:c r="A11776" s="1"/>
      <x:c r="B11776" s="1"/>
      <x:c r="C11776" s="1"/>
      <x:c r="D11776" s="1"/>
      <x:c r="E11776" s="1"/>
      <x:c r="F11776" s="1"/>
      <x:c r="G11776" s="1"/>
      <x:c r="H11776" s="1"/>
      <x:c r="I11776" s="53">
        <x:f t="shared" si="2198"/>
        <x:v>18</x:v>
      </x:c>
      <x:c r="J11776" s="53">
        <x:f t="shared" si="2199"/>
        <x:v>0</x:v>
      </x:c>
      <x:c r="K11776" s="53">
        <x:f t="shared" si="2200"/>
        <x:v>12</x:v>
      </x:c>
      <x:c r="L11776" s="53">
        <x:f t="shared" si="2201"/>
        <x:v>30</x:v>
      </x:c>
      <x:c r="M11776" s="54">
        <x:f t="shared" si="2202"/>
        <x:v>9633.8734874278434</x:v>
      </x:c>
      <x:c r="N11776" s="54">
        <x:f t="shared" si="2203"/>
        <x:v>6.1901899218248913</x:v>
      </x:c>
      <x:c r="O11776" s="55">
        <x:f t="shared" si="2204"/>
        <x:v>190800</x:v>
      </x:c>
      <x:c r="P11776" s="55">
        <x:f t="shared" si="2205"/>
        <x:v>26400</x:v>
      </x:c>
      <x:c r="Q11776" s="55">
        <x:f t="shared" si="2206"/>
        <x:v>179754.74804562228</x:v>
      </x:c>
      <x:c r="R11776" s="55">
        <x:f t="shared" si="2207"/>
        <x:v>-35354.748045622284</x:v>
      </x:c>
      <x:c r="S11776" s="1" t="str">
        <x:f t="shared" si="2208"/>
        <x:v>NO</x:v>
      </x:c>
      <x:c r="T11776" s="1">
        <x:f t="shared" si="2209"/>
        <x:v>-9.9999999999999997E+98</x:v>
      </x:c>
    </x:row>
    <x:row r="11777">
      <x:c r="A11777" s="1"/>
      <x:c r="B11777" s="1"/>
      <x:c r="C11777" s="1"/>
      <x:c r="D11777" s="1"/>
      <x:c r="E11777" s="1"/>
      <x:c r="F11777" s="1"/>
      <x:c r="G11777" s="1"/>
      <x:c r="H11777" s="1"/>
      <x:c r="I11777" s="53">
        <x:f t="shared" si="2198"/>
        <x:v>18</x:v>
      </x:c>
      <x:c r="J11777" s="53">
        <x:f t="shared" si="2199"/>
        <x:v>0</x:v>
      </x:c>
      <x:c r="K11777" s="53">
        <x:f t="shared" si="2200"/>
        <x:v>13</x:v>
      </x:c>
      <x:c r="L11777" s="53">
        <x:f t="shared" si="2201"/>
        <x:v>31</x:v>
      </x:c>
      <x:c r="M11777" s="54">
        <x:f t="shared" si="2202"/>
        <x:v>9694.5954581362275</x:v>
      </x:c>
      <x:c r="N11777" s="54">
        <x:f t="shared" si="2203"/>
        <x:v>6.2323579570390466</x:v>
      </x:c>
      <x:c r="O11777" s="55">
        <x:f t="shared" si="2204"/>
        <x:v>193500</x:v>
      </x:c>
      <x:c r="P11777" s="55">
        <x:f t="shared" si="2205"/>
        <x:v>27280</x:v>
      </x:c>
      <x:c r="Q11777" s="55">
        <x:f t="shared" si="2206"/>
        <x:v>180808.94892597618</x:v>
      </x:c>
      <x:c r="R11777" s="55">
        <x:f t="shared" si="2207"/>
        <x:v>-34588.948925976176</x:v>
      </x:c>
      <x:c r="S11777" s="1" t="str">
        <x:f t="shared" si="2208"/>
        <x:v>NO</x:v>
      </x:c>
      <x:c r="T11777" s="1">
        <x:f t="shared" si="2209"/>
        <x:v>-9.9999999999999997E+98</x:v>
      </x:c>
    </x:row>
    <x:row r="11778">
      <x:c r="A11778" s="1"/>
      <x:c r="B11778" s="1"/>
      <x:c r="C11778" s="1"/>
      <x:c r="D11778" s="1"/>
      <x:c r="E11778" s="1"/>
      <x:c r="F11778" s="1"/>
      <x:c r="G11778" s="1"/>
      <x:c r="H11778" s="1"/>
      <x:c r="I11778" s="53">
        <x:f t="shared" si="2198"/>
        <x:v>18</x:v>
      </x:c>
      <x:c r="J11778" s="53">
        <x:f t="shared" si="2199"/>
        <x:v>0</x:v>
      </x:c>
      <x:c r="K11778" s="53">
        <x:f t="shared" si="2200"/>
        <x:v>14</x:v>
      </x:c>
      <x:c r="L11778" s="53">
        <x:f t="shared" si="2201"/>
        <x:v>32</x:v>
      </x:c>
      <x:c r="M11778" s="54">
        <x:f t="shared" si="2202"/>
        <x:v>9756.7375394498886</x:v>
      </x:c>
      <x:c r="N11778" s="54">
        <x:f t="shared" si="2203"/>
        <x:v>6.2755121801735338</x:v>
      </x:c>
      <x:c r="O11778" s="55">
        <x:f t="shared" si="2204"/>
        <x:v>196200</x:v>
      </x:c>
      <x:c r="P11778" s="55">
        <x:f t="shared" si="2205"/>
        <x:v>28160</x:v>
      </x:c>
      <x:c r="Q11778" s="55">
        <x:f t="shared" si="2206"/>
        <x:v>181887.80450433833</x:v>
      </x:c>
      <x:c r="R11778" s="55">
        <x:f t="shared" si="2207"/>
        <x:v>-33847.804504338332</x:v>
      </x:c>
      <x:c r="S11778" s="1" t="str">
        <x:f t="shared" si="2208"/>
        <x:v>NO</x:v>
      </x:c>
      <x:c r="T11778" s="1">
        <x:f t="shared" si="2209"/>
        <x:v>-9.9999999999999997E+98</x:v>
      </x:c>
    </x:row>
    <x:row r="11779">
      <x:c r="A11779" s="1"/>
      <x:c r="B11779" s="1"/>
      <x:c r="C11779" s="1"/>
      <x:c r="D11779" s="1"/>
      <x:c r="E11779" s="1"/>
      <x:c r="F11779" s="1"/>
      <x:c r="G11779" s="1"/>
      <x:c r="H11779" s="1"/>
      <x:c r="I11779" s="53">
        <x:f t="shared" si="2198"/>
        <x:v>18</x:v>
      </x:c>
      <x:c r="J11779" s="53">
        <x:f t="shared" si="2199"/>
        <x:v>0</x:v>
      </x:c>
      <x:c r="K11779" s="53">
        <x:f t="shared" si="2200"/>
        <x:v>15</x:v>
      </x:c>
      <x:c r="L11779" s="53">
        <x:f t="shared" si="2201"/>
        <x:v>33</x:v>
      </x:c>
      <x:c r="M11779" s="54">
        <x:f t="shared" si="2202"/>
        <x:v>9820.3257463260361</x:v>
      </x:c>
      <x:c r="N11779" s="54">
        <x:f t="shared" si="2203"/>
        <x:v>6.3196706571708585</x:v>
      </x:c>
      <x:c r="O11779" s="55">
        <x:f t="shared" si="2204"/>
        <x:v>198900</x:v>
      </x:c>
      <x:c r="P11779" s="55">
        <x:f t="shared" si="2205"/>
        <x:v>29040</x:v>
      </x:c>
      <x:c r="Q11779" s="55">
        <x:f t="shared" si="2206"/>
        <x:v>182991.76642927146</x:v>
      </x:c>
      <x:c r="R11779" s="55">
        <x:f t="shared" si="2207"/>
        <x:v>-33131.766429271462</x:v>
      </x:c>
      <x:c r="S11779" s="1" t="str">
        <x:f t="shared" si="2208"/>
        <x:v>NO</x:v>
      </x:c>
      <x:c r="T11779" s="1">
        <x:f t="shared" si="2209"/>
        <x:v>-9.9999999999999997E+98</x:v>
      </x:c>
    </x:row>
    <x:row r="11780">
      <x:c r="A11780" s="1"/>
      <x:c r="B11780" s="1"/>
      <x:c r="C11780" s="1"/>
      <x:c r="D11780" s="1"/>
      <x:c r="E11780" s="1"/>
      <x:c r="F11780" s="1"/>
      <x:c r="G11780" s="1"/>
      <x:c r="H11780" s="1"/>
      <x:c r="I11780" s="53">
        <x:f t="shared" si="2198"/>
        <x:v>18</x:v>
      </x:c>
      <x:c r="J11780" s="53">
        <x:f t="shared" si="2199"/>
        <x:v>0</x:v>
      </x:c>
      <x:c r="K11780" s="53">
        <x:f t="shared" si="2200"/>
        <x:v>16</x:v>
      </x:c>
      <x:c r="L11780" s="53">
        <x:f t="shared" si="2201"/>
        <x:v>34</x:v>
      </x:c>
      <x:c r="M11780" s="54">
        <x:f t="shared" si="2202"/>
        <x:v>9885.3865222035238</x:v>
      </x:c>
      <x:c r="N11780" s="54">
        <x:f t="shared" si="2203"/>
        <x:v>6.3648517515302245</x:v>
      </x:c>
      <x:c r="O11780" s="55">
        <x:f t="shared" si="2204"/>
        <x:v>201600</x:v>
      </x:c>
      <x:c r="P11780" s="55">
        <x:f t="shared" si="2205"/>
        <x:v>29920</x:v>
      </x:c>
      <x:c r="Q11780" s="55">
        <x:f t="shared" si="2206"/>
        <x:v>184121.29378825563</x:v>
      </x:c>
      <x:c r="R11780" s="55">
        <x:f t="shared" si="2207"/>
        <x:v>-32441.293788255629</x:v>
      </x:c>
      <x:c r="S11780" s="1" t="str">
        <x:f t="shared" si="2208"/>
        <x:v>NO</x:v>
      </x:c>
      <x:c r="T11780" s="1">
        <x:f t="shared" si="2209"/>
        <x:v>-9.9999999999999997E+98</x:v>
      </x:c>
    </x:row>
    <x:row r="11781">
      <x:c r="A11781" s="1"/>
      <x:c r="B11781" s="1"/>
      <x:c r="C11781" s="1"/>
      <x:c r="D11781" s="1"/>
      <x:c r="E11781" s="1"/>
      <x:c r="F11781" s="1"/>
      <x:c r="G11781" s="1"/>
      <x:c r="H11781" s="1"/>
      <x:c r="I11781" s="53">
        <x:f t="shared" si="2198"/>
        <x:v>18</x:v>
      </x:c>
      <x:c r="J11781" s="53">
        <x:f t="shared" si="2199"/>
        <x:v>0</x:v>
      </x:c>
      <x:c r="K11781" s="53">
        <x:f t="shared" si="2200"/>
        <x:v>17</x:v>
      </x:c>
      <x:c r="L11781" s="53">
        <x:f t="shared" si="2201"/>
        <x:v>35</x:v>
      </x:c>
      <x:c r="M11781" s="54">
        <x:f t="shared" si="2202"/>
        <x:v>9951.9467456500643</x:v>
      </x:c>
      <x:c r="N11781" s="54">
        <x:f t="shared" si="2203"/>
        <x:v>6.4110741289236559</x:v>
      </x:c>
      <x:c r="O11781" s="55">
        <x:f t="shared" si="2204"/>
        <x:v>204300</x:v>
      </x:c>
      <x:c r="P11781" s="55">
        <x:f t="shared" si="2205"/>
        <x:v>30800</x:v>
      </x:c>
      <x:c r="Q11781" s="55">
        <x:f t="shared" si="2206"/>
        <x:v>185276.8532230914</x:v>
      </x:c>
      <x:c r="R11781" s="55">
        <x:f t="shared" si="2207"/>
        <x:v>-31776.853223091399</x:v>
      </x:c>
      <x:c r="S11781" s="1" t="str">
        <x:f t="shared" si="2208"/>
        <x:v>NO</x:v>
      </x:c>
      <x:c r="T11781" s="1">
        <x:f t="shared" si="2209"/>
        <x:v>-9.9999999999999997E+98</x:v>
      </x:c>
    </x:row>
    <x:row r="11782">
      <x:c r="A11782" s="1"/>
      <x:c r="B11782" s="1"/>
      <x:c r="C11782" s="1"/>
      <x:c r="D11782" s="1"/>
      <x:c r="E11782" s="1"/>
      <x:c r="F11782" s="1"/>
      <x:c r="G11782" s="1"/>
      <x:c r="H11782" s="1"/>
      <x:c r="I11782" s="53">
        <x:f t="shared" si="2198"/>
        <x:v>18</x:v>
      </x:c>
      <x:c r="J11782" s="53">
        <x:f t="shared" si="2199"/>
        <x:v>0</x:v>
      </x:c>
      <x:c r="K11782" s="53">
        <x:f t="shared" si="2200"/>
        <x:v>18</x:v>
      </x:c>
      <x:c r="L11782" s="53">
        <x:f t="shared" si="2201"/>
        <x:v>36</x:v>
      </x:c>
      <x:c r="M11782" s="54">
        <x:f t="shared" si="2202"/>
        <x:v>10020.033737108652</x:v>
      </x:c>
      <x:c r="N11782" s="54">
        <x:f t="shared" si="2203"/>
        <x:v>6.4583567618810083</x:v>
      </x:c>
      <x:c r="O11782" s="55">
        <x:f t="shared" si="2204"/>
        <x:v>207000</x:v>
      </x:c>
      <x:c r="P11782" s="55">
        <x:f t="shared" si="2205"/>
        <x:v>31680</x:v>
      </x:c>
      <x:c r="Q11782" s="55">
        <x:f t="shared" si="2206"/>
        <x:v>186458.91904702521</x:v>
      </x:c>
      <x:c r="R11782" s="55">
        <x:f t="shared" si="2207"/>
        <x:v>-31138.919047025207</x:v>
      </x:c>
      <x:c r="S11782" s="1" t="str">
        <x:f t="shared" si="2208"/>
        <x:v>NO</x:v>
      </x:c>
      <x:c r="T11782" s="1">
        <x:f t="shared" si="2209"/>
        <x:v>-9.9999999999999997E+98</x:v>
      </x:c>
    </x:row>
    <x:row r="11783">
      <x:c r="A11783" s="1"/>
      <x:c r="B11783" s="1"/>
      <x:c r="C11783" s="1"/>
      <x:c r="D11783" s="1"/>
      <x:c r="E11783" s="1"/>
      <x:c r="F11783" s="1"/>
      <x:c r="G11783" s="1"/>
      <x:c r="H11783" s="1"/>
      <x:c r="I11783" s="53">
        <x:f t="shared" si="2198"/>
        <x:v>18</x:v>
      </x:c>
      <x:c r="J11783" s="53">
        <x:f t="shared" si="2199"/>
        <x:v>0</x:v>
      </x:c>
      <x:c r="K11783" s="53">
        <x:f t="shared" si="2200"/>
        <x:v>19</x:v>
      </x:c>
      <x:c r="L11783" s="53">
        <x:f t="shared" si="2201"/>
        <x:v>37</x:v>
      </x:c>
      <x:c r="M11783" s="54">
        <x:f t="shared" si="2202"/>
        <x:v>10089.675265744674</x:v>
      </x:c>
      <x:c r="N11783" s="54">
        <x:f t="shared" si="2203"/>
        <x:v>6.5067189345449128</x:v>
      </x:c>
      <x:c r="O11783" s="55">
        <x:f t="shared" si="2204"/>
        <x:v>209700</x:v>
      </x:c>
      <x:c r="P11783" s="55">
        <x:f t="shared" si="2205"/>
        <x:v>32560</x:v>
      </x:c>
      <x:c r="Q11783" s="55">
        <x:f t="shared" si="2206"/>
        <x:v>187667.97336362282</x:v>
      </x:c>
      <x:c r="R11783" s="55">
        <x:f t="shared" si="2207"/>
        <x:v>-30527.973363622819</x:v>
      </x:c>
      <x:c r="S11783" s="1" t="str">
        <x:f t="shared" si="2208"/>
        <x:v>NO</x:v>
      </x:c>
      <x:c r="T11783" s="1">
        <x:f t="shared" si="2209"/>
        <x:v>-9.9999999999999997E+98</x:v>
      </x:c>
    </x:row>
    <x:row r="11784">
      <x:c r="A11784" s="1"/>
      <x:c r="B11784" s="1"/>
      <x:c r="C11784" s="1"/>
      <x:c r="D11784" s="1"/>
      <x:c r="E11784" s="1"/>
      <x:c r="F11784" s="1"/>
      <x:c r="G11784" s="1"/>
      <x:c r="H11784" s="1"/>
      <x:c r="I11784" s="53">
        <x:f t="shared" si="2198"/>
        <x:v>18</x:v>
      </x:c>
      <x:c r="J11784" s="53">
        <x:f t="shared" si="2199"/>
        <x:v>0</x:v>
      </x:c>
      <x:c r="K11784" s="53">
        <x:f t="shared" si="2200"/>
        <x:v>20</x:v>
      </x:c>
      <x:c r="L11784" s="53">
        <x:f t="shared" si="2201"/>
        <x:v>38</x:v>
      </x:c>
      <x:c r="M11784" s="54">
        <x:f t="shared" si="2202"/>
        <x:v>10160.89955639515</x:v>
      </x:c>
      <x:c r="N11784" s="54">
        <x:f t="shared" si="2203"/>
        <x:v>6.5561802474966324</x:v>
      </x:c>
      <x:c r="O11784" s="55">
        <x:f t="shared" si="2204"/>
        <x:v>212400</x:v>
      </x:c>
      <x:c r="P11784" s="55">
        <x:f t="shared" si="2205"/>
        <x:v>33440</x:v>
      </x:c>
      <x:c r="Q11784" s="55">
        <x:f t="shared" si="2206"/>
        <x:v>188904.5061874158</x:v>
      </x:c>
      <x:c r="R11784" s="55">
        <x:f t="shared" si="2207"/>
        <x:v>-29944.506187415798</x:v>
      </x:c>
      <x:c r="S11784" s="1" t="str">
        <x:f t="shared" si="2208"/>
        <x:v>NO</x:v>
      </x:c>
      <x:c r="T11784" s="1">
        <x:f t="shared" si="2209"/>
        <x:v>-9.9999999999999997E+98</x:v>
      </x:c>
    </x:row>
    <x:row r="11785">
      <x:c r="A11785" s="1"/>
      <x:c r="B11785" s="1"/>
      <x:c r="C11785" s="1"/>
      <x:c r="D11785" s="1"/>
      <x:c r="E11785" s="1"/>
      <x:c r="F11785" s="1"/>
      <x:c r="G11785" s="1"/>
      <x:c r="H11785" s="1"/>
      <x:c r="I11785" s="53">
        <x:f t="shared" si="2198"/>
        <x:v>18</x:v>
      </x:c>
      <x:c r="J11785" s="53">
        <x:f t="shared" si="2199"/>
        <x:v>0</x:v>
      </x:c>
      <x:c r="K11785" s="53">
        <x:f t="shared" si="2200"/>
        <x:v>21</x:v>
      </x:c>
      <x:c r="L11785" s="53">
        <x:f t="shared" si="2201"/>
        <x:v>39</x:v>
      </x:c>
      <x:c r="M11785" s="54">
        <x:f t="shared" si="2202"/>
        <x:v>10233.735296621595</x:v>
      </x:c>
      <x:c r="N11785" s="54">
        <x:f t="shared" si="2203"/>
        <x:v>6.6067606226538853</x:v>
      </x:c>
      <x:c r="O11785" s="55">
        <x:f t="shared" si="2204"/>
        <x:v>215100</x:v>
      </x:c>
      <x:c r="P11785" s="55">
        <x:f t="shared" si="2205"/>
        <x:v>34320</x:v>
      </x:c>
      <x:c r="Q11785" s="55">
        <x:f t="shared" si="2206"/>
        <x:v>190169.01556634714</x:v>
      </x:c>
      <x:c r="R11785" s="55">
        <x:f t="shared" si="2207"/>
        <x:v>-29389.015566347138</x:v>
      </x:c>
      <x:c r="S11785" s="1" t="str">
        <x:f t="shared" si="2208"/>
        <x:v>NO</x:v>
      </x:c>
      <x:c r="T11785" s="1">
        <x:f t="shared" si="2209"/>
        <x:v>-9.9999999999999997E+98</x:v>
      </x:c>
    </x:row>
    <x:row r="11786">
      <x:c r="A11786" s="1"/>
      <x:c r="B11786" s="1"/>
      <x:c r="C11786" s="1"/>
      <x:c r="D11786" s="1"/>
      <x:c r="E11786" s="1"/>
      <x:c r="F11786" s="1"/>
      <x:c r="G11786" s="1"/>
      <x:c r="H11786" s="1"/>
      <x:c r="I11786" s="53">
        <x:f t="shared" si="2198"/>
        <x:v>18</x:v>
      </x:c>
      <x:c r="J11786" s="53">
        <x:f t="shared" si="2199"/>
        <x:v>0</x:v>
      </x:c>
      <x:c r="K11786" s="53">
        <x:f t="shared" si="2200"/>
        <x:v>22</x:v>
      </x:c>
      <x:c r="L11786" s="53">
        <x:f t="shared" si="2201"/>
        <x:v>40</x:v>
      </x:c>
      <x:c r="M11786" s="54">
        <x:f t="shared" si="2202"/>
        <x:v>10308.211643867991</x:v>
      </x:c>
      <x:c r="N11786" s="54">
        <x:f t="shared" si="2203"/>
        <x:v>6.6584803082416606</x:v>
      </x:c>
      <x:c r="O11786" s="55">
        <x:f t="shared" si="2204"/>
        <x:v>217800</x:v>
      </x:c>
      <x:c r="P11786" s="55">
        <x:f t="shared" si="2205"/>
        <x:v>35200</x:v>
      </x:c>
      <x:c r="Q11786" s="55">
        <x:f t="shared" si="2206"/>
        <x:v>191462.00770604151</x:v>
      </x:c>
      <x:c r="R11786" s="55">
        <x:f t="shared" si="2207"/>
        <x:v>-28862.007706041506</x:v>
      </x:c>
      <x:c r="S11786" s="1" t="str">
        <x:f t="shared" si="2208"/>
        <x:v>NO</x:v>
      </x:c>
      <x:c r="T11786" s="1">
        <x:f t="shared" si="2209"/>
        <x:v>-9.9999999999999997E+98</x:v>
      </x:c>
    </x:row>
    <x:row r="11787">
      <x:c r="A11787" s="1"/>
      <x:c r="B11787" s="1"/>
      <x:c r="C11787" s="1"/>
      <x:c r="D11787" s="1"/>
      <x:c r="E11787" s="1"/>
      <x:c r="F11787" s="1"/>
      <x:c r="G11787" s="1"/>
      <x:c r="H11787" s="1"/>
      <x:c r="I11787" s="53">
        <x:f t="shared" si="2198"/>
        <x:v>18</x:v>
      </x:c>
      <x:c r="J11787" s="53">
        <x:f t="shared" si="2199"/>
        <x:v>0</x:v>
      </x:c>
      <x:c r="K11787" s="53">
        <x:f t="shared" si="2200"/>
        <x:v>23</x:v>
      </x:c>
      <x:c r="L11787" s="53">
        <x:f t="shared" si="2201"/>
        <x:v>41</x:v>
      </x:c>
      <x:c r="M11787" s="54">
        <x:f t="shared" si="2202"/>
        <x:v>10384.358232725428</x:v>
      </x:c>
      <x:c r="N11787" s="54">
        <x:f t="shared" si="2203"/>
        <x:v>6.7113598838371029</x:v>
      </x:c>
      <x:c r="O11787" s="55">
        <x:f t="shared" si="2204"/>
        <x:v>220500</x:v>
      </x:c>
      <x:c r="P11787" s="55">
        <x:f t="shared" si="2205"/>
        <x:v>36080</x:v>
      </x:c>
      <x:c r="Q11787" s="55">
        <x:f t="shared" si="2206"/>
        <x:v>192783.99709592757</x:v>
      </x:c>
      <x:c r="R11787" s="55">
        <x:f t="shared" si="2207"/>
        <x:v>-28363.997095927567</x:v>
      </x:c>
      <x:c r="S11787" s="1" t="str">
        <x:f t="shared" si="2208"/>
        <x:v>NO</x:v>
      </x:c>
      <x:c r="T11787" s="1">
        <x:f t="shared" si="2209"/>
        <x:v>-9.9999999999999997E+98</x:v>
      </x:c>
    </x:row>
    <x:row r="11788">
      <x:c r="A11788" s="1"/>
      <x:c r="B11788" s="1"/>
      <x:c r="C11788" s="1"/>
      <x:c r="D11788" s="1"/>
      <x:c r="E11788" s="1"/>
      <x:c r="F11788" s="1"/>
      <x:c r="G11788" s="1"/>
      <x:c r="H11788" s="1"/>
      <x:c r="I11788" s="53">
        <x:f t="shared" si="2198"/>
        <x:v>18</x:v>
      </x:c>
      <x:c r="J11788" s="53">
        <x:f t="shared" si="2199"/>
        <x:v>0</x:v>
      </x:c>
      <x:c r="K11788" s="53">
        <x:f t="shared" si="2200"/>
        <x:v>24</x:v>
      </x:c>
      <x:c r="L11788" s="53">
        <x:f t="shared" si="2201"/>
        <x:v>42</x:v>
      </x:c>
      <x:c r="M11788" s="54">
        <x:f t="shared" si="2202"/>
        <x:v>10462.205182304924</x:v>
      </x:c>
      <x:c r="N11788" s="54">
        <x:f t="shared" si="2203"/>
        <x:v>6.7654202654895306</x:v>
      </x:c>
      <x:c r="O11788" s="55">
        <x:f t="shared" si="2204"/>
        <x:v>223200</x:v>
      </x:c>
      <x:c r="P11788" s="55">
        <x:f t="shared" si="2205"/>
        <x:v>36960</x:v>
      </x:c>
      <x:c r="Q11788" s="55">
        <x:f t="shared" si="2206"/>
        <x:v>194135.50663723826</x:v>
      </x:c>
      <x:c r="R11788" s="55">
        <x:f t="shared" si="2207"/>
        <x:v>-27895.506637238257</x:v>
      </x:c>
      <x:c r="S11788" s="1" t="str">
        <x:f t="shared" si="2208"/>
        <x:v>NO</x:v>
      </x:c>
      <x:c r="T11788" s="1">
        <x:f t="shared" si="2209"/>
        <x:v>-9.9999999999999997E+98</x:v>
      </x:c>
    </x:row>
    <x:row r="11789">
      <x:c r="A11789" s="1"/>
      <x:c r="B11789" s="1"/>
      <x:c r="C11789" s="1"/>
      <x:c r="D11789" s="1"/>
      <x:c r="E11789" s="1"/>
      <x:c r="F11789" s="1"/>
      <x:c r="G11789" s="1"/>
      <x:c r="H11789" s="1"/>
      <x:c r="I11789" s="53">
        <x:f t="shared" si="2198"/>
        <x:v>18</x:v>
      </x:c>
      <x:c r="J11789" s="53">
        <x:f t="shared" si="2199"/>
        <x:v>0</x:v>
      </x:c>
      <x:c r="K11789" s="53">
        <x:f t="shared" si="2200"/>
        <x:v>25</x:v>
      </x:c>
      <x:c r="L11789" s="53">
        <x:f t="shared" si="2201"/>
        <x:v>43</x:v>
      </x:c>
      <x:c r="M11789" s="54">
        <x:f t="shared" si="2202"/>
        <x:v>10541.783103720021</x:v>
      </x:c>
      <x:c r="N11789" s="54">
        <x:f t="shared" si="2203"/>
        <x:v>6.8206827109166817</x:v>
      </x:c>
      <x:c r="O11789" s="55">
        <x:f t="shared" si="2204"/>
        <x:v>225900</x:v>
      </x:c>
      <x:c r="P11789" s="55">
        <x:f t="shared" si="2205"/>
        <x:v>37840</x:v>
      </x:c>
      <x:c r="Q11789" s="55">
        <x:f t="shared" si="2206"/>
        <x:v>195517.06777291704</x:v>
      </x:c>
      <x:c r="R11789" s="55">
        <x:f t="shared" si="2207"/>
        <x:v>-27457.067772917042</x:v>
      </x:c>
      <x:c r="S11789" s="1" t="str">
        <x:f t="shared" si="2208"/>
        <x:v>NO</x:v>
      </x:c>
      <x:c r="T11789" s="1">
        <x:f t="shared" si="2209"/>
        <x:v>-9.9999999999999997E+98</x:v>
      </x:c>
    </x:row>
    <x:row r="11790">
      <x:c r="A11790" s="1"/>
      <x:c r="B11790" s="1"/>
      <x:c r="C11790" s="1"/>
      <x:c r="D11790" s="1"/>
      <x:c r="E11790" s="1"/>
      <x:c r="F11790" s="1"/>
      <x:c r="G11790" s="1"/>
      <x:c r="H11790" s="1"/>
      <x:c r="I11790" s="53">
        <x:f t="shared" si="2198"/>
        <x:v>18</x:v>
      </x:c>
      <x:c r="J11790" s="53">
        <x:f t="shared" si="2199"/>
        <x:v>0</x:v>
      </x:c>
      <x:c r="K11790" s="53">
        <x:f t="shared" si="2200"/>
        <x:v>26</x:v>
      </x:c>
      <x:c r="L11790" s="53">
        <x:f t="shared" si="2201"/>
        <x:v>44</x:v>
      </x:c>
      <x:c r="M11790" s="54">
        <x:f t="shared" si="2202"/>
        <x:v>10623.123107680738</x:v>
      </x:c>
      <x:c r="N11790" s="54">
        <x:f t="shared" si="2203"/>
        <x:v>6.8771688247782903</x:v>
      </x:c>
      <x:c r="O11790" s="55">
        <x:f t="shared" si="2204"/>
        <x:v>228600</x:v>
      </x:c>
      <x:c r="P11790" s="55">
        <x:f t="shared" si="2205"/>
        <x:v>38720</x:v>
      </x:c>
      <x:c r="Q11790" s="55">
        <x:f t="shared" si="2206"/>
        <x:v>196929.22061945725</x:v>
      </x:c>
      <x:c r="R11790" s="55">
        <x:f t="shared" si="2207"/>
        <x:v>-27049.22061945725</x:v>
      </x:c>
      <x:c r="S11790" s="1" t="str">
        <x:f t="shared" si="2208"/>
        <x:v>NO</x:v>
      </x:c>
      <x:c r="T11790" s="1">
        <x:f t="shared" si="2209"/>
        <x:v>-9.9999999999999997E+98</x:v>
      </x:c>
    </x:row>
    <x:row r="11791">
      <x:c r="A11791" s="1"/>
      <x:c r="B11791" s="1"/>
      <x:c r="C11791" s="1"/>
      <x:c r="D11791" s="1"/>
      <x:c r="E11791" s="1"/>
      <x:c r="F11791" s="1"/>
      <x:c r="G11791" s="1"/>
      <x:c r="H11791" s="1"/>
      <x:c r="I11791" s="53">
        <x:f t="shared" si="2198"/>
        <x:v>18</x:v>
      </x:c>
      <x:c r="J11791" s="53">
        <x:f t="shared" si="2199"/>
        <x:v>0</x:v>
      </x:c>
      <x:c r="K11791" s="53">
        <x:f t="shared" si="2200"/>
        <x:v>27</x:v>
      </x:c>
      <x:c r="L11791" s="53">
        <x:f t="shared" si="2201"/>
        <x:v>45</x:v>
      </x:c>
      <x:c r="M11791" s="54">
        <x:f t="shared" si="2202"/>
        <x:v>10706.256812200496</x:v>
      </x:c>
      <x:c r="N11791" s="54">
        <x:f t="shared" si="2203"/>
        <x:v>6.9349005640281218</x:v>
      </x:c>
      <x:c r="O11791" s="55">
        <x:f t="shared" si="2204"/>
        <x:v>231300</x:v>
      </x:c>
      <x:c r="P11791" s="55">
        <x:f t="shared" si="2205"/>
        <x:v>39600</x:v>
      </x:c>
      <x:c r="Q11791" s="55">
        <x:f t="shared" si="2206"/>
        <x:v>198372.51410070306</x:v>
      </x:c>
      <x:c r="R11791" s="55">
        <x:f t="shared" si="2207"/>
        <x:v>-26672.514100703062</x:v>
      </x:c>
      <x:c r="S11791" s="1" t="str">
        <x:f t="shared" si="2208"/>
        <x:v>NO</x:v>
      </x:c>
      <x:c r="T11791" s="1">
        <x:f t="shared" si="2209"/>
        <x:v>-9.9999999999999997E+98</x:v>
      </x:c>
    </x:row>
    <x:row r="11792">
      <x:c r="A11792" s="1"/>
      <x:c r="B11792" s="1"/>
      <x:c r="C11792" s="1"/>
      <x:c r="D11792" s="1"/>
      <x:c r="E11792" s="1"/>
      <x:c r="F11792" s="1"/>
      <x:c r="G11792" s="1"/>
      <x:c r="H11792" s="1"/>
      <x:c r="I11792" s="53">
        <x:f t="shared" si="2198"/>
        <x:v>18</x:v>
      </x:c>
      <x:c r="J11792" s="53">
        <x:f t="shared" si="2199"/>
        <x:v>0</x:v>
      </x:c>
      <x:c r="K11792" s="53">
        <x:f t="shared" si="2200"/>
        <x:v>28</x:v>
      </x:c>
      <x:c r="L11792" s="53">
        <x:f t="shared" si="2201"/>
        <x:v>46</x:v>
      </x:c>
      <x:c r="M11792" s="54">
        <x:f t="shared" si="2202"/>
        <x:v>10791.21635041765</x:v>
      </x:c>
      <x:c r="N11792" s="54">
        <x:f t="shared" si="2203"/>
        <x:v>6.9939002433455899</x:v>
      </x:c>
      <x:c r="O11792" s="55">
        <x:f t="shared" si="2204"/>
        <x:v>234000</x:v>
      </x:c>
      <x:c r="P11792" s="55">
        <x:f t="shared" si="2205"/>
        <x:v>40480</x:v>
      </x:c>
      <x:c r="Q11792" s="55">
        <x:f t="shared" si="2206"/>
        <x:v>199847.50608363975</x:v>
      </x:c>
      <x:c r="R11792" s="55">
        <x:f t="shared" si="2207"/>
        <x:v>-26327.506083639746</x:v>
      </x:c>
      <x:c r="S11792" s="1" t="str">
        <x:f t="shared" si="2208"/>
        <x:v>NO</x:v>
      </x:c>
      <x:c r="T11792" s="1">
        <x:f t="shared" si="2209"/>
        <x:v>-9.9999999999999997E+98</x:v>
      </x:c>
    </x:row>
    <x:row r="11793">
      <x:c r="A11793" s="1"/>
      <x:c r="B11793" s="1"/>
      <x:c r="C11793" s="1"/>
      <x:c r="D11793" s="1"/>
      <x:c r="E11793" s="1"/>
      <x:c r="F11793" s="1"/>
      <x:c r="G11793" s="1"/>
      <x:c r="H11793" s="1"/>
      <x:c r="I11793" s="53">
        <x:f t="shared" si="2198"/>
        <x:v>18</x:v>
      </x:c>
      <x:c r="J11793" s="53">
        <x:f t="shared" si="2199"/>
        <x:v>0</x:v>
      </x:c>
      <x:c r="K11793" s="53">
        <x:f t="shared" si="2200"/>
        <x:v>29</x:v>
      </x:c>
      <x:c r="L11793" s="53">
        <x:f t="shared" si="2201"/>
        <x:v>47</x:v>
      </x:c>
      <x:c r="M11793" s="54">
        <x:f t="shared" si="2202"/>
        <x:v>10878.034378533303</x:v>
      </x:c>
      <x:c r="N11793" s="54">
        <x:f t="shared" si="2203"/>
        <x:v>7.0541905406481265</x:v>
      </x:c>
      <x:c r="O11793" s="55">
        <x:f t="shared" si="2204"/>
        <x:v>236700</x:v>
      </x:c>
      <x:c r="P11793" s="55">
        <x:f t="shared" si="2205"/>
        <x:v>41360</x:v>
      </x:c>
      <x:c r="Q11793" s="55">
        <x:f t="shared" si="2206"/>
        <x:v>201354.76351620315</x:v>
      </x:c>
      <x:c r="R11793" s="55">
        <x:f t="shared" si="2207"/>
        <x:v>-26014.763516203151</x:v>
      </x:c>
      <x:c r="S11793" s="1" t="str">
        <x:f t="shared" si="2208"/>
        <x:v>NO</x:v>
      </x:c>
      <x:c r="T11793" s="1">
        <x:f t="shared" si="2209"/>
        <x:v>-9.9999999999999997E+98</x:v>
      </x:c>
    </x:row>
    <x:row r="11794">
      <x:c r="A11794" s="1"/>
      <x:c r="B11794" s="1"/>
      <x:c r="C11794" s="1"/>
      <x:c r="D11794" s="1"/>
      <x:c r="E11794" s="1"/>
      <x:c r="F11794" s="1"/>
      <x:c r="G11794" s="1"/>
      <x:c r="H11794" s="1"/>
      <x:c r="I11794" s="53">
        <x:f t="shared" si="2198"/>
        <x:v>18</x:v>
      </x:c>
      <x:c r="J11794" s="53">
        <x:f t="shared" si="2199"/>
        <x:v>0</x:v>
      </x:c>
      <x:c r="K11794" s="53">
        <x:f t="shared" si="2200"/>
        <x:v>30</x:v>
      </x:c>
      <x:c r="L11794" s="53">
        <x:f t="shared" si="2201"/>
        <x:v>48</x:v>
      </x:c>
      <x:c r="M11794" s="54">
        <x:f t="shared" si="2202"/>
        <x:v>10966.744083867074</x:v>
      </x:c>
      <x:c r="N11794" s="54">
        <x:f t="shared" si="2203"/>
        <x:v>7.1157945026854676</x:v>
      </x:c>
      <x:c r="O11794" s="55">
        <x:f t="shared" si="2204"/>
        <x:v>239400</x:v>
      </x:c>
      <x:c r="P11794" s="55">
        <x:f t="shared" si="2205"/>
        <x:v>42240</x:v>
      </x:c>
      <x:c r="Q11794" s="55">
        <x:f t="shared" si="2206"/>
        <x:v>202894.8625671367</x:v>
      </x:c>
      <x:c r="R11794" s="55">
        <x:f t="shared" si="2207"/>
        <x:v>-25734.862567136704</x:v>
      </x:c>
      <x:c r="S11794" s="1" t="str">
        <x:f t="shared" si="2208"/>
        <x:v>NO</x:v>
      </x:c>
      <x:c r="T11794" s="1">
        <x:f t="shared" si="2209"/>
        <x:v>-9.9999999999999997E+98</x:v>
      </x:c>
    </x:row>
    <x:row r="11795">
      <x:c r="A11795" s="1"/>
      <x:c r="B11795" s="1"/>
      <x:c r="C11795" s="1"/>
      <x:c r="D11795" s="1"/>
      <x:c r="E11795" s="1"/>
      <x:c r="F11795" s="1"/>
      <x:c r="G11795" s="1"/>
      <x:c r="H11795" s="1"/>
      <x:c r="I11795" s="53">
        <x:f t="shared" si="2198"/>
        <x:v>18</x:v>
      </x:c>
      <x:c r="J11795" s="53">
        <x:f t="shared" si="2199"/>
        <x:v>1</x:v>
      </x:c>
      <x:c r="K11795" s="53">
        <x:f t="shared" si="2200"/>
        <x:v>0</x:v>
      </x:c>
      <x:c r="L11795" s="53">
        <x:f t="shared" si="2201"/>
        <x:v>19</x:v>
      </x:c>
      <x:c r="M11795" s="54">
        <x:f t="shared" si="2202"/>
        <x:v>9037.8160478574246</x:v>
      </x:c>
      <x:c r="N11795" s="54">
        <x:f t="shared" si="2203"/>
        <x:v>5.7762611443454341</x:v>
      </x:c>
      <x:c r="O11795" s="55">
        <x:f t="shared" si="2204"/>
        <x:v>160494</x:v>
      </x:c>
      <x:c r="P11795" s="55">
        <x:f t="shared" si="2205"/>
        <x:v>16280</x:v>
      </x:c>
      <x:c r="Q11795" s="55">
        <x:f t="shared" si="2206"/>
        <x:v>169406.52860863585</x:v>
      </x:c>
      <x:c r="R11795" s="55">
        <x:f t="shared" si="2207"/>
        <x:v>-45192.528608635854</x:v>
      </x:c>
      <x:c r="S11795" s="1" t="str">
        <x:f t="shared" si="2208"/>
        <x:v>NO</x:v>
      </x:c>
      <x:c r="T11795" s="1">
        <x:f t="shared" si="2209"/>
        <x:v>-9.9999999999999997E+98</x:v>
      </x:c>
    </x:row>
    <x:row r="11796">
      <x:c r="A11796" s="1"/>
      <x:c r="B11796" s="1"/>
      <x:c r="C11796" s="1"/>
      <x:c r="D11796" s="1"/>
      <x:c r="E11796" s="1"/>
      <x:c r="F11796" s="1"/>
      <x:c r="G11796" s="1"/>
      <x:c r="H11796" s="1"/>
      <x:c r="I11796" s="53">
        <x:f t="shared" si="2198"/>
        <x:v>18</x:v>
      </x:c>
      <x:c r="J11796" s="53">
        <x:f t="shared" si="2199"/>
        <x:v>1</x:v>
      </x:c>
      <x:c r="K11796" s="53">
        <x:f t="shared" si="2200"/>
        <x:v>1</x:v>
      </x:c>
      <x:c r="L11796" s="53">
        <x:f t="shared" si="2201"/>
        <x:v>20</x:v>
      </x:c>
      <x:c r="M11796" s="54">
        <x:f t="shared" si="2202"/>
        <x:v>9083.3785478574246</x:v>
      </x:c>
      <x:c r="N11796" s="54">
        <x:f t="shared" si="2203"/>
        <x:v>5.8079017693454338</x:v>
      </x:c>
      <x:c r="O11796" s="55">
        <x:f t="shared" si="2204"/>
        <x:v>163194</x:v>
      </x:c>
      <x:c r="P11796" s="55">
        <x:f t="shared" si="2205"/>
        <x:v>17160</x:v>
      </x:c>
      <x:c r="Q11796" s="55">
        <x:f t="shared" si="2206"/>
        <x:v>170197.54423363585</x:v>
      </x:c>
      <x:c r="R11796" s="55">
        <x:f t="shared" si="2207"/>
        <x:v>-44163.544233635854</x:v>
      </x:c>
      <x:c r="S11796" s="1" t="str">
        <x:f t="shared" si="2208"/>
        <x:v>NO</x:v>
      </x:c>
      <x:c r="T11796" s="1">
        <x:f t="shared" si="2209"/>
        <x:v>-9.9999999999999997E+98</x:v>
      </x:c>
    </x:row>
    <x:row r="11797">
      <x:c r="A11797" s="1"/>
      <x:c r="B11797" s="1"/>
      <x:c r="C11797" s="1"/>
      <x:c r="D11797" s="1"/>
      <x:c r="E11797" s="1"/>
      <x:c r="F11797" s="1"/>
      <x:c r="G11797" s="1"/>
      <x:c r="H11797" s="1"/>
      <x:c r="I11797" s="53">
        <x:f t="shared" si="2198"/>
        <x:v>18</x:v>
      </x:c>
      <x:c r="J11797" s="53">
        <x:f t="shared" si="2199"/>
        <x:v>1</x:v>
      </x:c>
      <x:c r="K11797" s="53">
        <x:f t="shared" si="2200"/>
        <x:v>2</x:v>
      </x:c>
      <x:c r="L11797" s="53">
        <x:f t="shared" si="2201"/>
        <x:v>21</x:v>
      </x:c>
      <x:c r="M11797" s="54">
        <x:f t="shared" si="2202"/>
        <x:v>9130.0801103574249</x:v>
      </x:c>
      <x:c r="N11797" s="54">
        <x:f t="shared" si="2203"/>
        <x:v>5.8403334099704338</x:v>
      </x:c>
      <x:c r="O11797" s="55">
        <x:f t="shared" si="2204"/>
        <x:v>165894</x:v>
      </x:c>
      <x:c r="P11797" s="55">
        <x:f t="shared" si="2205"/>
        <x:v>18040</x:v>
      </x:c>
      <x:c r="Q11797" s="55">
        <x:f t="shared" si="2206"/>
        <x:v>171008.33524926085</x:v>
      </x:c>
      <x:c r="R11797" s="55">
        <x:f t="shared" si="2207"/>
        <x:v>-43154.335249260854</x:v>
      </x:c>
      <x:c r="S11797" s="1" t="str">
        <x:f t="shared" si="2208"/>
        <x:v>NO</x:v>
      </x:c>
      <x:c r="T11797" s="1">
        <x:f t="shared" si="2209"/>
        <x:v>-9.9999999999999997E+98</x:v>
      </x:c>
    </x:row>
    <x:row r="11798">
      <x:c r="A11798" s="1"/>
      <x:c r="B11798" s="1"/>
      <x:c r="C11798" s="1"/>
      <x:c r="D11798" s="1"/>
      <x:c r="E11798" s="1"/>
      <x:c r="F11798" s="1"/>
      <x:c r="G11798" s="1"/>
      <x:c r="H11798" s="1"/>
      <x:c r="I11798" s="53">
        <x:f t="shared" si="2198"/>
        <x:v>18</x:v>
      </x:c>
      <x:c r="J11798" s="53">
        <x:f t="shared" si="2199"/>
        <x:v>1</x:v>
      </x:c>
      <x:c r="K11798" s="53">
        <x:f t="shared" si="2200"/>
        <x:v>3</x:v>
      </x:c>
      <x:c r="L11798" s="53">
        <x:f t="shared" si="2201"/>
        <x:v>22</x:v>
      </x:c>
      <x:c r="M11798" s="54">
        <x:f t="shared" si="2202"/>
        <x:v>9177.9420927792999</x:v>
      </x:c>
      <x:c r="N11798" s="54">
        <x:f t="shared" si="2203"/>
        <x:v>5.8735708977634022</x:v>
      </x:c>
      <x:c r="O11798" s="55">
        <x:f t="shared" si="2204"/>
        <x:v>168594</x:v>
      </x:c>
      <x:c r="P11798" s="55">
        <x:f t="shared" si="2205"/>
        <x:v>18920</x:v>
      </x:c>
      <x:c r="Q11798" s="55">
        <x:f t="shared" si="2206"/>
        <x:v>171839.27244408507</x:v>
      </x:c>
      <x:c r="R11798" s="55">
        <x:f t="shared" si="2207"/>
        <x:v>-42165.272444085072</x:v>
      </x:c>
      <x:c r="S11798" s="1" t="str">
        <x:f t="shared" si="2208"/>
        <x:v>NO</x:v>
      </x:c>
      <x:c r="T11798" s="1">
        <x:f t="shared" si="2209"/>
        <x:v>-9.9999999999999997E+98</x:v>
      </x:c>
    </x:row>
    <x:row r="11799">
      <x:c r="A11799" s="1"/>
      <x:c r="B11799" s="1"/>
      <x:c r="C11799" s="1"/>
      <x:c r="D11799" s="1"/>
      <x:c r="E11799" s="1"/>
      <x:c r="F11799" s="1"/>
      <x:c r="G11799" s="1"/>
      <x:c r="H11799" s="1"/>
      <x:c r="I11799" s="53">
        <x:f t="shared" si="2198"/>
        <x:v>18</x:v>
      </x:c>
      <x:c r="J11799" s="53">
        <x:f t="shared" si="2199"/>
        <x:v>1</x:v>
      </x:c>
      <x:c r="K11799" s="53">
        <x:f t="shared" si="2200"/>
        <x:v>4</x:v>
      </x:c>
      <x:c r="L11799" s="53">
        <x:f t="shared" si="2201"/>
        <x:v>23</x:v>
      </x:c>
      <x:c r="M11799" s="54">
        <x:f t="shared" si="2202"/>
        <x:v>9226.9862085019558</x:v>
      </x:c>
      <x:c r="N11799" s="54">
        <x:f t="shared" si="2203"/>
        <x:v>5.9076293114596918</x:v>
      </x:c>
      <x:c r="O11799" s="55">
        <x:f t="shared" si="2204"/>
        <x:v>171294</x:v>
      </x:c>
      <x:c r="P11799" s="55">
        <x:f t="shared" si="2205"/>
        <x:v>19800</x:v>
      </x:c>
      <x:c r="Q11799" s="55">
        <x:f t="shared" si="2206"/>
        <x:v>172690.7327864923</x:v>
      </x:c>
      <x:c r="R11799" s="55">
        <x:f t="shared" si="2207"/>
        <x:v>-41196.732786492299</x:v>
      </x:c>
      <x:c r="S11799" s="1" t="str">
        <x:f t="shared" si="2208"/>
        <x:v>NO</x:v>
      </x:c>
      <x:c r="T11799" s="1">
        <x:f t="shared" si="2209"/>
        <x:v>-9.9999999999999997E+98</x:v>
      </x:c>
    </x:row>
    <x:row r="11800">
      <x:c r="A11800" s="1"/>
      <x:c r="B11800" s="1"/>
      <x:c r="C11800" s="1"/>
      <x:c r="D11800" s="1"/>
      <x:c r="E11800" s="1"/>
      <x:c r="F11800" s="1"/>
      <x:c r="G11800" s="1"/>
      <x:c r="H11800" s="1"/>
      <x:c r="I11800" s="53">
        <x:f t="shared" si="2198"/>
        <x:v>18</x:v>
      </x:c>
      <x:c r="J11800" s="53">
        <x:f t="shared" si="2199"/>
        <x:v>1</x:v>
      </x:c>
      <x:c r="K11800" s="53">
        <x:f t="shared" si="2200"/>
        <x:v>5</x:v>
      </x:c>
      <x:c r="L11800" s="53">
        <x:f t="shared" si="2201"/>
        <x:v>24</x:v>
      </x:c>
      <x:c r="M11800" s="54">
        <x:f t="shared" si="2202"/>
        <x:v>9277.2345324231592</x:v>
      </x:c>
      <x:c r="N11800" s="54">
        <x:f t="shared" si="2203"/>
        <x:v>5.9425239808494164</x:v>
      </x:c>
      <x:c r="O11800" s="55">
        <x:f t="shared" si="2204"/>
        <x:v>173994</x:v>
      </x:c>
      <x:c r="P11800" s="55">
        <x:f t="shared" si="2205"/>
        <x:v>20680</x:v>
      </x:c>
      <x:c r="Q11800" s="55">
        <x:f t="shared" si="2206"/>
        <x:v>173563.09952123539</x:v>
      </x:c>
      <x:c r="R11800" s="55">
        <x:f t="shared" si="2207"/>
        <x:v>-40249.099521235388</x:v>
      </x:c>
      <x:c r="S11800" s="1" t="str">
        <x:f t="shared" si="2208"/>
        <x:v>NO</x:v>
      </x:c>
      <x:c r="T11800" s="1">
        <x:f t="shared" si="2209"/>
        <x:v>-9.9999999999999997E+98</x:v>
      </x:c>
    </x:row>
    <x:row r="11801">
      <x:c r="A11801" s="1"/>
      <x:c r="B11801" s="1"/>
      <x:c r="C11801" s="1"/>
      <x:c r="D11801" s="1"/>
      <x:c r="E11801" s="1"/>
      <x:c r="F11801" s="1"/>
      <x:c r="G11801" s="1"/>
      <x:c r="H11801" s="1"/>
      <x:c r="I11801" s="53">
        <x:f t="shared" si="2198"/>
        <x:v>18</x:v>
      </x:c>
      <x:c r="J11801" s="53">
        <x:f t="shared" si="2199"/>
        <x:v>1</x:v>
      </x:c>
      <x:c r="K11801" s="53">
        <x:f t="shared" si="2200"/>
        <x:v>6</x:v>
      </x:c>
      <x:c r="L11801" s="53">
        <x:f t="shared" si="2201"/>
        <x:v>25</x:v>
      </x:c>
      <x:c r="M11801" s="54">
        <x:f t="shared" si="2202"/>
        <x:v>9328.7095066047932</x:v>
      </x:c>
      <x:c r="N11801" s="54">
        <x:f t="shared" si="2203"/>
        <x:v>5.9782704906977733</x:v>
      </x:c>
      <x:c r="O11801" s="55">
        <x:f t="shared" si="2204"/>
        <x:v>176694</x:v>
      </x:c>
      <x:c r="P11801" s="55">
        <x:f t="shared" si="2205"/>
        <x:v>21560</x:v>
      </x:c>
      <x:c r="Q11801" s="55">
        <x:f t="shared" si="2206"/>
        <x:v>174456.76226744431</x:v>
      </x:c>
      <x:c r="R11801" s="55">
        <x:f t="shared" si="2207"/>
        <x:v>-39322.762267444312</x:v>
      </x:c>
      <x:c r="S11801" s="1" t="str">
        <x:f t="shared" si="2208"/>
        <x:v>NO</x:v>
      </x:c>
      <x:c r="T11801" s="1">
        <x:f t="shared" si="2209"/>
        <x:v>-9.9999999999999997E+98</x:v>
      </x:c>
    </x:row>
    <x:row r="11802">
      <x:c r="A11802" s="1"/>
      <x:c r="B11802" s="1"/>
      <x:c r="C11802" s="1"/>
      <x:c r="D11802" s="1"/>
      <x:c r="E11802" s="1"/>
      <x:c r="F11802" s="1"/>
      <x:c r="G11802" s="1"/>
      <x:c r="H11802" s="1"/>
      <x:c r="I11802" s="53">
        <x:f t="shared" si="2198"/>
        <x:v>18</x:v>
      </x:c>
      <x:c r="J11802" s="53">
        <x:f t="shared" si="2199"/>
        <x:v>1</x:v>
      </x:c>
      <x:c r="K11802" s="53">
        <x:f t="shared" si="2200"/>
        <x:v>7</x:v>
      </x:c>
      <x:c r="L11802" s="53">
        <x:f t="shared" si="2201"/>
        <x:v>26</x:v>
      </x:c>
      <x:c r="M11802" s="54">
        <x:f t="shared" si="2202"/>
        <x:v>9381.4339460027531</x:v>
      </x:c>
      <x:c r="N11802" s="54">
        <x:f t="shared" si="2203"/>
        <x:v>6.0148846847241337</x:v>
      </x:c>
      <x:c r="O11802" s="55">
        <x:f t="shared" si="2204"/>
        <x:v>179394</x:v>
      </x:c>
      <x:c r="P11802" s="55">
        <x:f t="shared" si="2205"/>
        <x:v>22440</x:v>
      </x:c>
      <x:c r="Q11802" s="55">
        <x:f t="shared" si="2206"/>
        <x:v>175372.11711810334</x:v>
      </x:c>
      <x:c r="R11802" s="55">
        <x:f t="shared" si="2207"/>
        <x:v>-38418.117118103342</x:v>
      </x:c>
      <x:c r="S11802" s="1" t="str">
        <x:f t="shared" si="2208"/>
        <x:v>NO</x:v>
      </x:c>
      <x:c r="T11802" s="1">
        <x:f t="shared" si="2209"/>
        <x:v>-9.9999999999999997E+98</x:v>
      </x:c>
    </x:row>
    <x:row r="11803">
      <x:c r="A11803" s="1"/>
      <x:c r="B11803" s="1"/>
      <x:c r="C11803" s="1"/>
      <x:c r="D11803" s="1"/>
      <x:c r="E11803" s="1"/>
      <x:c r="F11803" s="1"/>
      <x:c r="G11803" s="1"/>
      <x:c r="H11803" s="1"/>
      <x:c r="I11803" s="53">
        <x:f t="shared" si="2198"/>
        <x:v>18</x:v>
      </x:c>
      <x:c r="J11803" s="53">
        <x:f t="shared" si="2199"/>
        <x:v>1</x:v>
      </x:c>
      <x:c r="K11803" s="53">
        <x:f t="shared" si="2200"/>
        <x:v>8</x:v>
      </x:c>
      <x:c r="L11803" s="53">
        <x:f t="shared" si="2201"/>
        <x:v>27</x:v>
      </x:c>
      <x:c r="M11803" s="54">
        <x:f t="shared" si="2202"/>
        <x:v>9435.4310442827336</x:v>
      </x:c>
      <x:c r="N11803" s="54">
        <x:f t="shared" si="2203"/>
        <x:v>6.052382669640787</x:v>
      </x:c>
      <x:c r="O11803" s="55">
        <x:f t="shared" si="2204"/>
        <x:v>182094</x:v>
      </x:c>
      <x:c r="P11803" s="55">
        <x:f t="shared" si="2205"/>
        <x:v>23320</x:v>
      </x:c>
      <x:c r="Q11803" s="55">
        <x:f t="shared" si="2206"/>
        <x:v>176309.56674101969</x:v>
      </x:c>
      <x:c r="R11803" s="55">
        <x:f t="shared" si="2207"/>
        <x:v>-37535.566741019691</x:v>
      </x:c>
      <x:c r="S11803" s="1" t="str">
        <x:f t="shared" si="2208"/>
        <x:v>NO</x:v>
      </x:c>
      <x:c r="T11803" s="1">
        <x:f t="shared" si="2209"/>
        <x:v>-9.9999999999999997E+98</x:v>
      </x:c>
    </x:row>
    <x:row r="11804">
      <x:c r="A11804" s="1"/>
      <x:c r="B11804" s="1"/>
      <x:c r="C11804" s="1"/>
      <x:c r="D11804" s="1"/>
      <x:c r="E11804" s="1"/>
      <x:c r="F11804" s="1"/>
      <x:c r="G11804" s="1"/>
      <x:c r="H11804" s="1"/>
      <x:c r="I11804" s="53">
        <x:f t="shared" si="2198"/>
        <x:v>18</x:v>
      </x:c>
      <x:c r="J11804" s="53">
        <x:f t="shared" si="2199"/>
        <x:v>1</x:v>
      </x:c>
      <x:c r="K11804" s="53">
        <x:f t="shared" si="2200"/>
        <x:v>9</x:v>
      </x:c>
      <x:c r="L11804" s="53">
        <x:f t="shared" si="2201"/>
        <x:v>28</x:v>
      </x:c>
      <x:c r="M11804" s="54">
        <x:f t="shared" si="2202"/>
        <x:v>9490.7243797231276</x:v>
      </x:c>
      <x:c r="N11804" s="54">
        <x:f t="shared" si="2203"/>
        <x:v>6.0907808192521724</x:v>
      </x:c>
      <x:c r="O11804" s="55">
        <x:f t="shared" si="2204"/>
        <x:v>184794</x:v>
      </x:c>
      <x:c r="P11804" s="55">
        <x:f t="shared" si="2205"/>
        <x:v>24200</x:v>
      </x:c>
      <x:c r="Q11804" s="55">
        <x:f t="shared" si="2206"/>
        <x:v>177269.52048130429</x:v>
      </x:c>
      <x:c r="R11804" s="55">
        <x:f t="shared" si="2207"/>
        <x:v>-36675.520481304295</x:v>
      </x:c>
      <x:c r="S11804" s="1" t="str">
        <x:f t="shared" si="2208"/>
        <x:v>NO</x:v>
      </x:c>
      <x:c r="T11804" s="1">
        <x:f t="shared" si="2209"/>
        <x:v>-9.9999999999999997E+98</x:v>
      </x:c>
    </x:row>
    <x:row r="11805">
      <x:c r="A11805" s="1"/>
      <x:c r="B11805" s="1"/>
      <x:c r="C11805" s="1"/>
      <x:c r="D11805" s="1"/>
      <x:c r="E11805" s="1"/>
      <x:c r="F11805" s="1"/>
      <x:c r="G11805" s="1"/>
      <x:c r="H11805" s="1"/>
      <x:c r="I11805" s="53">
        <x:f t="shared" si="2198"/>
        <x:v>18</x:v>
      </x:c>
      <x:c r="J11805" s="53">
        <x:f t="shared" si="2199"/>
        <x:v>1</x:v>
      </x:c>
      <x:c r="K11805" s="53">
        <x:f t="shared" si="2200"/>
        <x:v>10</x:v>
      </x:c>
      <x:c r="L11805" s="53">
        <x:f t="shared" si="2201"/>
        <x:v>29</x:v>
      </x:c>
      <x:c r="M11805" s="54">
        <x:f t="shared" si="2202"/>
        <x:v>9547.337921206341</x:v>
      </x:c>
      <x:c r="N11805" s="54">
        <x:f t="shared" si="2203"/>
        <x:v>6.1300957786155141</x:v>
      </x:c>
      <x:c r="O11805" s="55">
        <x:f t="shared" si="2204"/>
        <x:v>187494</x:v>
      </x:c>
      <x:c r="P11805" s="55">
        <x:f t="shared" si="2205"/>
        <x:v>25080</x:v>
      </x:c>
      <x:c r="Q11805" s="55">
        <x:f t="shared" si="2206"/>
        <x:v>178252.39446538786</x:v>
      </x:c>
      <x:c r="R11805" s="55">
        <x:f t="shared" si="2207"/>
        <x:v>-35838.394465387857</x:v>
      </x:c>
      <x:c r="S11805" s="1" t="str">
        <x:f t="shared" si="2208"/>
        <x:v>NO</x:v>
      </x:c>
      <x:c r="T11805" s="1">
        <x:f t="shared" si="2209"/>
        <x:v>-9.9999999999999997E+98</x:v>
      </x:c>
    </x:row>
    <x:row r="11806">
      <x:c r="A11806" s="1"/>
      <x:c r="B11806" s="1"/>
      <x:c r="C11806" s="1"/>
      <x:c r="D11806" s="1"/>
      <x:c r="E11806" s="1"/>
      <x:c r="F11806" s="1"/>
      <x:c r="G11806" s="1"/>
      <x:c r="H11806" s="1"/>
      <x:c r="I11806" s="53">
        <x:f t="shared" si="2198"/>
        <x:v>18</x:v>
      </x:c>
      <x:c r="J11806" s="53">
        <x:f t="shared" si="2199"/>
        <x:v>1</x:v>
      </x:c>
      <x:c r="K11806" s="53">
        <x:f t="shared" si="2200"/>
        <x:v>11</x:v>
      </x:c>
      <x:c r="L11806" s="53">
        <x:f t="shared" si="2201"/>
        <x:v>30</x:v>
      </x:c>
      <x:c r="M11806" s="54">
        <x:f t="shared" si="2202"/>
        <x:v>9605.2960342997794</x:v>
      </x:c>
      <x:c r="N11806" s="54">
        <x:f t="shared" si="2203"/>
        <x:v>6.1703444682637354</x:v>
      </x:c>
      <x:c r="O11806" s="55">
        <x:f t="shared" si="2204"/>
        <x:v>190194</x:v>
      </x:c>
      <x:c r="P11806" s="55">
        <x:f t="shared" si="2205"/>
        <x:v>25960</x:v>
      </x:c>
      <x:c r="Q11806" s="55">
        <x:f t="shared" si="2206"/>
        <x:v>179258.61170659339</x:v>
      </x:c>
      <x:c r="R11806" s="55">
        <x:f t="shared" si="2207"/>
        <x:v>-35024.611706593394</x:v>
      </x:c>
      <x:c r="S11806" s="1" t="str">
        <x:f t="shared" si="2208"/>
        <x:v>NO</x:v>
      </x:c>
      <x:c r="T11806" s="1">
        <x:f t="shared" si="2209"/>
        <x:v>-9.9999999999999997E+98</x:v>
      </x:c>
    </x:row>
    <x:row r="11807">
      <x:c r="A11807" s="1"/>
      <x:c r="B11807" s="1"/>
      <x:c r="C11807" s="1"/>
      <x:c r="D11807" s="1"/>
      <x:c r="E11807" s="1"/>
      <x:c r="F11807" s="1"/>
      <x:c r="G11807" s="1"/>
      <x:c r="H11807" s="1"/>
      <x:c r="I11807" s="53">
        <x:f t="shared" si="2198"/>
        <x:v>18</x:v>
      </x:c>
      <x:c r="J11807" s="53">
        <x:f t="shared" si="2199"/>
        <x:v>1</x:v>
      </x:c>
      <x:c r="K11807" s="53">
        <x:f t="shared" si="2200"/>
        <x:v>12</x:v>
      </x:c>
      <x:c r="L11807" s="53">
        <x:f t="shared" si="2201"/>
        <x:v>31</x:v>
      </x:c>
      <x:c r="M11807" s="54">
        <x:f t="shared" si="2202"/>
        <x:v>9664.6234874278434</x:v>
      </x:c>
      <x:c r="N11807" s="54">
        <x:f t="shared" si="2203"/>
        <x:v>6.211544088491558</x:v>
      </x:c>
      <x:c r="O11807" s="55">
        <x:f t="shared" si="2204"/>
        <x:v>192894</x:v>
      </x:c>
      <x:c r="P11807" s="55">
        <x:f t="shared" si="2205"/>
        <x:v>26840</x:v>
      </x:c>
      <x:c r="Q11807" s="55">
        <x:f t="shared" si="2206"/>
        <x:v>180288.60221228894</x:v>
      </x:c>
      <x:c r="R11807" s="55">
        <x:f t="shared" si="2207"/>
        <x:v>-34234.602212288941</x:v>
      </x:c>
      <x:c r="S11807" s="1" t="str">
        <x:f t="shared" si="2208"/>
        <x:v>NO</x:v>
      </x:c>
      <x:c r="T11807" s="1">
        <x:f t="shared" si="2209"/>
        <x:v>-9.9999999999999997E+98</x:v>
      </x:c>
    </x:row>
    <x:row r="11808">
      <x:c r="A11808" s="1"/>
      <x:c r="B11808" s="1"/>
      <x:c r="C11808" s="1"/>
      <x:c r="D11808" s="1"/>
      <x:c r="E11808" s="1"/>
      <x:c r="F11808" s="1"/>
      <x:c r="G11808" s="1"/>
      <x:c r="H11808" s="1"/>
      <x:c r="I11808" s="53">
        <x:f t="shared" si="2198"/>
        <x:v>18</x:v>
      </x:c>
      <x:c r="J11808" s="53">
        <x:f t="shared" si="2199"/>
        <x:v>1</x:v>
      </x:c>
      <x:c r="K11808" s="53">
        <x:f t="shared" si="2200"/>
        <x:v>13</x:v>
      </x:c>
      <x:c r="L11808" s="53">
        <x:f t="shared" si="2201"/>
        <x:v>32</x:v>
      </x:c>
      <x:c r="M11808" s="54">
        <x:f t="shared" si="2202"/>
        <x:v>9725.3454581362275</x:v>
      </x:c>
      <x:c r="N11808" s="54">
        <x:f t="shared" si="2203"/>
        <x:v>6.2537121237057134</x:v>
      </x:c>
      <x:c r="O11808" s="55">
        <x:f t="shared" si="2204"/>
        <x:v>195594</x:v>
      </x:c>
      <x:c r="P11808" s="55">
        <x:f t="shared" si="2205"/>
        <x:v>27720</x:v>
      </x:c>
      <x:c r="Q11808" s="55">
        <x:f t="shared" si="2206"/>
        <x:v>181342.80309264283</x:v>
      </x:c>
      <x:c r="R11808" s="55">
        <x:f t="shared" si="2207"/>
        <x:v>-33468.803092642833</x:v>
      </x:c>
      <x:c r="S11808" s="1" t="str">
        <x:f t="shared" si="2208"/>
        <x:v>NO</x:v>
      </x:c>
      <x:c r="T11808" s="1">
        <x:f t="shared" si="2209"/>
        <x:v>-9.9999999999999997E+98</x:v>
      </x:c>
    </x:row>
    <x:row r="11809">
      <x:c r="A11809" s="1"/>
      <x:c r="B11809" s="1"/>
      <x:c r="C11809" s="1"/>
      <x:c r="D11809" s="1"/>
      <x:c r="E11809" s="1"/>
      <x:c r="F11809" s="1"/>
      <x:c r="G11809" s="1"/>
      <x:c r="H11809" s="1"/>
      <x:c r="I11809" s="53">
        <x:f t="shared" si="2198"/>
        <x:v>18</x:v>
      </x:c>
      <x:c r="J11809" s="53">
        <x:f t="shared" si="2199"/>
        <x:v>1</x:v>
      </x:c>
      <x:c r="K11809" s="53">
        <x:f t="shared" si="2200"/>
        <x:v>14</x:v>
      </x:c>
      <x:c r="L11809" s="53">
        <x:f t="shared" si="2201"/>
        <x:v>33</x:v>
      </x:c>
      <x:c r="M11809" s="54">
        <x:f t="shared" si="2202"/>
        <x:v>9787.4875394498886</x:v>
      </x:c>
      <x:c r="N11809" s="54">
        <x:f t="shared" si="2203"/>
        <x:v>6.2968663468402006</x:v>
      </x:c>
      <x:c r="O11809" s="55">
        <x:f t="shared" si="2204"/>
        <x:v>198294</x:v>
      </x:c>
      <x:c r="P11809" s="55">
        <x:f t="shared" si="2205"/>
        <x:v>28600</x:v>
      </x:c>
      <x:c r="Q11809" s="55">
        <x:f t="shared" si="2206"/>
        <x:v>182421.65867100502</x:v>
      </x:c>
      <x:c r="R11809" s="55">
        <x:f t="shared" si="2207"/>
        <x:v>-32727.658671005018</x:v>
      </x:c>
      <x:c r="S11809" s="1" t="str">
        <x:f t="shared" si="2208"/>
        <x:v>NO</x:v>
      </x:c>
      <x:c r="T11809" s="1">
        <x:f t="shared" si="2209"/>
        <x:v>-9.9999999999999997E+98</x:v>
      </x:c>
    </x:row>
    <x:row r="11810">
      <x:c r="A11810" s="1"/>
      <x:c r="B11810" s="1"/>
      <x:c r="C11810" s="1"/>
      <x:c r="D11810" s="1"/>
      <x:c r="E11810" s="1"/>
      <x:c r="F11810" s="1"/>
      <x:c r="G11810" s="1"/>
      <x:c r="H11810" s="1"/>
      <x:c r="I11810" s="53">
        <x:f t="shared" si="2198"/>
        <x:v>18</x:v>
      </x:c>
      <x:c r="J11810" s="53">
        <x:f t="shared" si="2199"/>
        <x:v>1</x:v>
      </x:c>
      <x:c r="K11810" s="53">
        <x:f t="shared" si="2200"/>
        <x:v>15</x:v>
      </x:c>
      <x:c r="L11810" s="53">
        <x:f t="shared" si="2201"/>
        <x:v>34</x:v>
      </x:c>
      <x:c r="M11810" s="54">
        <x:f t="shared" si="2202"/>
        <x:v>9851.0757463260361</x:v>
      </x:c>
      <x:c r="N11810" s="54">
        <x:f t="shared" si="2203"/>
        <x:v>6.3410248238375253</x:v>
      </x:c>
      <x:c r="O11810" s="55">
        <x:f t="shared" si="2204"/>
        <x:v>200994</x:v>
      </x:c>
      <x:c r="P11810" s="55">
        <x:f t="shared" si="2205"/>
        <x:v>29480</x:v>
      </x:c>
      <x:c r="Q11810" s="55">
        <x:f t="shared" si="2206"/>
        <x:v>183525.62059593812</x:v>
      </x:c>
      <x:c r="R11810" s="55">
        <x:f t="shared" si="2207"/>
        <x:v>-32011.620595938119</x:v>
      </x:c>
      <x:c r="S11810" s="1" t="str">
        <x:f t="shared" si="2208"/>
        <x:v>NO</x:v>
      </x:c>
      <x:c r="T11810" s="1">
        <x:f t="shared" si="2209"/>
        <x:v>-9.9999999999999997E+98</x:v>
      </x:c>
    </x:row>
    <x:row r="11811">
      <x:c r="A11811" s="1"/>
      <x:c r="B11811" s="1"/>
      <x:c r="C11811" s="1"/>
      <x:c r="D11811" s="1"/>
      <x:c r="E11811" s="1"/>
      <x:c r="F11811" s="1"/>
      <x:c r="G11811" s="1"/>
      <x:c r="H11811" s="1"/>
      <x:c r="I11811" s="53">
        <x:f t="shared" si="2198"/>
        <x:v>18</x:v>
      </x:c>
      <x:c r="J11811" s="53">
        <x:f t="shared" si="2199"/>
        <x:v>1</x:v>
      </x:c>
      <x:c r="K11811" s="53">
        <x:f t="shared" si="2200"/>
        <x:v>16</x:v>
      </x:c>
      <x:c r="L11811" s="53">
        <x:f t="shared" si="2201"/>
        <x:v>35</x:v>
      </x:c>
      <x:c r="M11811" s="54">
        <x:f t="shared" si="2202"/>
        <x:v>9916.1365222035238</x:v>
      </x:c>
      <x:c r="N11811" s="54">
        <x:f t="shared" si="2203"/>
        <x:v>6.3862059181968913</x:v>
      </x:c>
      <x:c r="O11811" s="55">
        <x:f t="shared" si="2204"/>
        <x:v>203694</x:v>
      </x:c>
      <x:c r="P11811" s="55">
        <x:f t="shared" si="2205"/>
        <x:v>30360</x:v>
      </x:c>
      <x:c r="Q11811" s="55">
        <x:f t="shared" si="2206"/>
        <x:v>184655.14795492229</x:v>
      </x:c>
      <x:c r="R11811" s="55">
        <x:f t="shared" si="2207"/>
        <x:v>-31321.147954922286</x:v>
      </x:c>
      <x:c r="S11811" s="1" t="str">
        <x:f t="shared" si="2208"/>
        <x:v>NO</x:v>
      </x:c>
      <x:c r="T11811" s="1">
        <x:f t="shared" si="2209"/>
        <x:v>-9.9999999999999997E+98</x:v>
      </x:c>
    </x:row>
    <x:row r="11812">
      <x:c r="A11812" s="1"/>
      <x:c r="B11812" s="1"/>
      <x:c r="C11812" s="1"/>
      <x:c r="D11812" s="1"/>
      <x:c r="E11812" s="1"/>
      <x:c r="F11812" s="1"/>
      <x:c r="G11812" s="1"/>
      <x:c r="H11812" s="1"/>
      <x:c r="I11812" s="53">
        <x:f t="shared" si="2198"/>
        <x:v>18</x:v>
      </x:c>
      <x:c r="J11812" s="53">
        <x:f t="shared" si="2199"/>
        <x:v>1</x:v>
      </x:c>
      <x:c r="K11812" s="53">
        <x:f t="shared" si="2200"/>
        <x:v>17</x:v>
      </x:c>
      <x:c r="L11812" s="53">
        <x:f t="shared" si="2201"/>
        <x:v>36</x:v>
      </x:c>
      <x:c r="M11812" s="54">
        <x:f t="shared" si="2202"/>
        <x:v>9982.6967456500643</x:v>
      </x:c>
      <x:c r="N11812" s="54">
        <x:f t="shared" si="2203"/>
        <x:v>6.4324282955903227</x:v>
      </x:c>
      <x:c r="O11812" s="55">
        <x:f t="shared" si="2204"/>
        <x:v>206394</x:v>
      </x:c>
      <x:c r="P11812" s="55">
        <x:f t="shared" si="2205"/>
        <x:v>31240</x:v>
      </x:c>
      <x:c r="Q11812" s="55">
        <x:f t="shared" si="2206"/>
        <x:v>185810.70738975806</x:v>
      </x:c>
      <x:c r="R11812" s="55">
        <x:f t="shared" si="2207"/>
        <x:v>-30656.707389758056</x:v>
      </x:c>
      <x:c r="S11812" s="1" t="str">
        <x:f t="shared" si="2208"/>
        <x:v>NO</x:v>
      </x:c>
      <x:c r="T11812" s="1">
        <x:f t="shared" si="2209"/>
        <x:v>-9.9999999999999997E+98</x:v>
      </x:c>
    </x:row>
    <x:row r="11813">
      <x:c r="A11813" s="1"/>
      <x:c r="B11813" s="1"/>
      <x:c r="C11813" s="1"/>
      <x:c r="D11813" s="1"/>
      <x:c r="E11813" s="1"/>
      <x:c r="F11813" s="1"/>
      <x:c r="G11813" s="1"/>
      <x:c r="H11813" s="1"/>
      <x:c r="I11813" s="53">
        <x:f t="shared" si="2198"/>
        <x:v>18</x:v>
      </x:c>
      <x:c r="J11813" s="53">
        <x:f t="shared" si="2199"/>
        <x:v>1</x:v>
      </x:c>
      <x:c r="K11813" s="53">
        <x:f t="shared" si="2200"/>
        <x:v>18</x:v>
      </x:c>
      <x:c r="L11813" s="53">
        <x:f t="shared" si="2201"/>
        <x:v>37</x:v>
      </x:c>
      <x:c r="M11813" s="54">
        <x:f t="shared" si="2202"/>
        <x:v>10050.783737108652</x:v>
      </x:c>
      <x:c r="N11813" s="54">
        <x:f t="shared" si="2203"/>
        <x:v>6.4797109285476751</x:v>
      </x:c>
      <x:c r="O11813" s="55">
        <x:f t="shared" si="2204"/>
        <x:v>209094</x:v>
      </x:c>
      <x:c r="P11813" s="55">
        <x:f t="shared" si="2205"/>
        <x:v>32120</x:v>
      </x:c>
      <x:c r="Q11813" s="55">
        <x:f t="shared" si="2206"/>
        <x:v>186992.77321369186</x:v>
      </x:c>
      <x:c r="R11813" s="55">
        <x:f t="shared" si="2207"/>
        <x:v>-30018.773213691864</x:v>
      </x:c>
      <x:c r="S11813" s="1" t="str">
        <x:f t="shared" si="2208"/>
        <x:v>NO</x:v>
      </x:c>
      <x:c r="T11813" s="1">
        <x:f t="shared" si="2209"/>
        <x:v>-9.9999999999999997E+98</x:v>
      </x:c>
    </x:row>
    <x:row r="11814">
      <x:c r="A11814" s="1"/>
      <x:c r="B11814" s="1"/>
      <x:c r="C11814" s="1"/>
      <x:c r="D11814" s="1"/>
      <x:c r="E11814" s="1"/>
      <x:c r="F11814" s="1"/>
      <x:c r="G11814" s="1"/>
      <x:c r="H11814" s="1"/>
      <x:c r="I11814" s="53">
        <x:f t="shared" si="2198"/>
        <x:v>18</x:v>
      </x:c>
      <x:c r="J11814" s="53">
        <x:f t="shared" si="2199"/>
        <x:v>1</x:v>
      </x:c>
      <x:c r="K11814" s="53">
        <x:f t="shared" si="2200"/>
        <x:v>19</x:v>
      </x:c>
      <x:c r="L11814" s="53">
        <x:f t="shared" si="2201"/>
        <x:v>38</x:v>
      </x:c>
      <x:c r="M11814" s="54">
        <x:f t="shared" si="2202"/>
        <x:v>10120.425265744674</x:v>
      </x:c>
      <x:c r="N11814" s="54">
        <x:f t="shared" si="2203"/>
        <x:v>6.5280731012115796</x:v>
      </x:c>
      <x:c r="O11814" s="55">
        <x:f t="shared" si="2204"/>
        <x:v>211794</x:v>
      </x:c>
      <x:c r="P11814" s="55">
        <x:f t="shared" si="2205"/>
        <x:v>33000</x:v>
      </x:c>
      <x:c r="Q11814" s="55">
        <x:f t="shared" si="2206"/>
        <x:v>188201.82753028948</x:v>
      </x:c>
      <x:c r="R11814" s="55">
        <x:f t="shared" si="2207"/>
        <x:v>-29407.827530289476</x:v>
      </x:c>
      <x:c r="S11814" s="1" t="str">
        <x:f t="shared" si="2208"/>
        <x:v>NO</x:v>
      </x:c>
      <x:c r="T11814" s="1">
        <x:f t="shared" si="2209"/>
        <x:v>-9.9999999999999997E+98</x:v>
      </x:c>
    </x:row>
    <x:row r="11815">
      <x:c r="A11815" s="1"/>
      <x:c r="B11815" s="1"/>
      <x:c r="C11815" s="1"/>
      <x:c r="D11815" s="1"/>
      <x:c r="E11815" s="1"/>
      <x:c r="F11815" s="1"/>
      <x:c r="G11815" s="1"/>
      <x:c r="H11815" s="1"/>
      <x:c r="I11815" s="53">
        <x:f t="shared" si="2198"/>
        <x:v>18</x:v>
      </x:c>
      <x:c r="J11815" s="53">
        <x:f t="shared" si="2199"/>
        <x:v>1</x:v>
      </x:c>
      <x:c r="K11815" s="53">
        <x:f t="shared" si="2200"/>
        <x:v>20</x:v>
      </x:c>
      <x:c r="L11815" s="53">
        <x:f t="shared" si="2201"/>
        <x:v>39</x:v>
      </x:c>
      <x:c r="M11815" s="54">
        <x:f t="shared" si="2202"/>
        <x:v>10191.64955639515</x:v>
      </x:c>
      <x:c r="N11815" s="54">
        <x:f t="shared" si="2203"/>
        <x:v>6.5775344141632992</x:v>
      </x:c>
      <x:c r="O11815" s="55">
        <x:f t="shared" si="2204"/>
        <x:v>214494</x:v>
      </x:c>
      <x:c r="P11815" s="55">
        <x:f t="shared" si="2205"/>
        <x:v>33880</x:v>
      </x:c>
      <x:c r="Q11815" s="55">
        <x:f t="shared" si="2206"/>
        <x:v>189438.36035408246</x:v>
      </x:c>
      <x:c r="R11815" s="55">
        <x:f t="shared" si="2207"/>
        <x:v>-28824.360354082455</x:v>
      </x:c>
      <x:c r="S11815" s="1" t="str">
        <x:f t="shared" si="2208"/>
        <x:v>NO</x:v>
      </x:c>
      <x:c r="T11815" s="1">
        <x:f t="shared" si="2209"/>
        <x:v>-9.9999999999999997E+98</x:v>
      </x:c>
    </x:row>
    <x:row r="11816">
      <x:c r="A11816" s="1"/>
      <x:c r="B11816" s="1"/>
      <x:c r="C11816" s="1"/>
      <x:c r="D11816" s="1"/>
      <x:c r="E11816" s="1"/>
      <x:c r="F11816" s="1"/>
      <x:c r="G11816" s="1"/>
      <x:c r="H11816" s="1"/>
      <x:c r="I11816" s="53">
        <x:f t="shared" si="2198"/>
        <x:v>18</x:v>
      </x:c>
      <x:c r="J11816" s="53">
        <x:f t="shared" si="2199"/>
        <x:v>1</x:v>
      </x:c>
      <x:c r="K11816" s="53">
        <x:f t="shared" si="2200"/>
        <x:v>21</x:v>
      </x:c>
      <x:c r="L11816" s="53">
        <x:f t="shared" si="2201"/>
        <x:v>40</x:v>
      </x:c>
      <x:c r="M11816" s="54">
        <x:f t="shared" si="2202"/>
        <x:v>10264.485296621595</x:v>
      </x:c>
      <x:c r="N11816" s="54">
        <x:f t="shared" si="2203"/>
        <x:v>6.6281147893205521</x:v>
      </x:c>
      <x:c r="O11816" s="55">
        <x:f t="shared" si="2204"/>
        <x:v>217194</x:v>
      </x:c>
      <x:c r="P11816" s="55">
        <x:f t="shared" si="2205"/>
        <x:v>34760</x:v>
      </x:c>
      <x:c r="Q11816" s="55">
        <x:f t="shared" si="2206"/>
        <x:v>190702.86973301379</x:v>
      </x:c>
      <x:c r="R11816" s="55">
        <x:f t="shared" si="2207"/>
        <x:v>-28268.869733013795</x:v>
      </x:c>
      <x:c r="S11816" s="1" t="str">
        <x:f t="shared" si="2208"/>
        <x:v>NO</x:v>
      </x:c>
      <x:c r="T11816" s="1">
        <x:f t="shared" si="2209"/>
        <x:v>-9.9999999999999997E+98</x:v>
      </x:c>
    </x:row>
    <x:row r="11817">
      <x:c r="A11817" s="1"/>
      <x:c r="B11817" s="1"/>
      <x:c r="C11817" s="1"/>
      <x:c r="D11817" s="1"/>
      <x:c r="E11817" s="1"/>
      <x:c r="F11817" s="1"/>
      <x:c r="G11817" s="1"/>
      <x:c r="H11817" s="1"/>
      <x:c r="I11817" s="53">
        <x:f t="shared" si="2198"/>
        <x:v>18</x:v>
      </x:c>
      <x:c r="J11817" s="53">
        <x:f t="shared" si="2199"/>
        <x:v>1</x:v>
      </x:c>
      <x:c r="K11817" s="53">
        <x:f t="shared" si="2200"/>
        <x:v>22</x:v>
      </x:c>
      <x:c r="L11817" s="53">
        <x:f t="shared" si="2201"/>
        <x:v>41</x:v>
      </x:c>
      <x:c r="M11817" s="54">
        <x:f t="shared" si="2202"/>
        <x:v>10338.961643867991</x:v>
      </x:c>
      <x:c r="N11817" s="54">
        <x:f t="shared" si="2203"/>
        <x:v>6.6798344749083274</x:v>
      </x:c>
      <x:c r="O11817" s="55">
        <x:f t="shared" si="2204"/>
        <x:v>219894</x:v>
      </x:c>
      <x:c r="P11817" s="55">
        <x:f t="shared" si="2205"/>
        <x:v>35640</x:v>
      </x:c>
      <x:c r="Q11817" s="55">
        <x:f t="shared" si="2206"/>
        <x:v>191995.86187270819</x:v>
      </x:c>
      <x:c r="R11817" s="55">
        <x:f t="shared" si="2207"/>
        <x:v>-27741.861872708192</x:v>
      </x:c>
      <x:c r="S11817" s="1" t="str">
        <x:f t="shared" si="2208"/>
        <x:v>NO</x:v>
      </x:c>
      <x:c r="T11817" s="1">
        <x:f t="shared" si="2209"/>
        <x:v>-9.9999999999999997E+98</x:v>
      </x:c>
    </x:row>
    <x:row r="11818">
      <x:c r="A11818" s="1"/>
      <x:c r="B11818" s="1"/>
      <x:c r="C11818" s="1"/>
      <x:c r="D11818" s="1"/>
      <x:c r="E11818" s="1"/>
      <x:c r="F11818" s="1"/>
      <x:c r="G11818" s="1"/>
      <x:c r="H11818" s="1"/>
      <x:c r="I11818" s="53">
        <x:f t="shared" si="2198"/>
        <x:v>18</x:v>
      </x:c>
      <x:c r="J11818" s="53">
        <x:f t="shared" si="2199"/>
        <x:v>1</x:v>
      </x:c>
      <x:c r="K11818" s="53">
        <x:f t="shared" si="2200"/>
        <x:v>23</x:v>
      </x:c>
      <x:c r="L11818" s="53">
        <x:f t="shared" si="2201"/>
        <x:v>42</x:v>
      </x:c>
      <x:c r="M11818" s="54">
        <x:f t="shared" si="2202"/>
        <x:v>10415.108232725428</x:v>
      </x:c>
      <x:c r="N11818" s="54">
        <x:f t="shared" si="2203"/>
        <x:v>6.7327140505037697</x:v>
      </x:c>
      <x:c r="O11818" s="55">
        <x:f t="shared" si="2204"/>
        <x:v>222594</x:v>
      </x:c>
      <x:c r="P11818" s="55">
        <x:f t="shared" si="2205"/>
        <x:v>36520</x:v>
      </x:c>
      <x:c r="Q11818" s="55">
        <x:f t="shared" si="2206"/>
        <x:v>193317.85126259422</x:v>
      </x:c>
      <x:c r="R11818" s="55">
        <x:f t="shared" si="2207"/>
        <x:v>-27243.851262594224</x:v>
      </x:c>
      <x:c r="S11818" s="1" t="str">
        <x:f t="shared" si="2208"/>
        <x:v>NO</x:v>
      </x:c>
      <x:c r="T11818" s="1">
        <x:f t="shared" si="2209"/>
        <x:v>-9.9999999999999997E+98</x:v>
      </x:c>
    </x:row>
    <x:row r="11819">
      <x:c r="A11819" s="1"/>
      <x:c r="B11819" s="1"/>
      <x:c r="C11819" s="1"/>
      <x:c r="D11819" s="1"/>
      <x:c r="E11819" s="1"/>
      <x:c r="F11819" s="1"/>
      <x:c r="G11819" s="1"/>
      <x:c r="H11819" s="1"/>
      <x:c r="I11819" s="53">
        <x:f t="shared" si="2198"/>
        <x:v>18</x:v>
      </x:c>
      <x:c r="J11819" s="53">
        <x:f t="shared" si="2199"/>
        <x:v>1</x:v>
      </x:c>
      <x:c r="K11819" s="53">
        <x:f t="shared" si="2200"/>
        <x:v>24</x:v>
      </x:c>
      <x:c r="L11819" s="53">
        <x:f t="shared" si="2201"/>
        <x:v>43</x:v>
      </x:c>
      <x:c r="M11819" s="54">
        <x:f t="shared" si="2202"/>
        <x:v>10492.955182304924</x:v>
      </x:c>
      <x:c r="N11819" s="54">
        <x:f t="shared" si="2203"/>
        <x:v>6.7867744321561974</x:v>
      </x:c>
      <x:c r="O11819" s="55">
        <x:f t="shared" si="2204"/>
        <x:v>225294</x:v>
      </x:c>
      <x:c r="P11819" s="55">
        <x:f t="shared" si="2205"/>
        <x:v>37400</x:v>
      </x:c>
      <x:c r="Q11819" s="55">
        <x:f t="shared" si="2206"/>
        <x:v>194669.36080390494</x:v>
      </x:c>
      <x:c r="R11819" s="55">
        <x:f t="shared" si="2207"/>
        <x:v>-26775.360803904943</x:v>
      </x:c>
      <x:c r="S11819" s="1" t="str">
        <x:f t="shared" si="2208"/>
        <x:v>NO</x:v>
      </x:c>
      <x:c r="T11819" s="1">
        <x:f t="shared" si="2209"/>
        <x:v>-9.9999999999999997E+98</x:v>
      </x:c>
    </x:row>
    <x:row r="11820">
      <x:c r="A11820" s="1"/>
      <x:c r="B11820" s="1"/>
      <x:c r="C11820" s="1"/>
      <x:c r="D11820" s="1"/>
      <x:c r="E11820" s="1"/>
      <x:c r="F11820" s="1"/>
      <x:c r="G11820" s="1"/>
      <x:c r="H11820" s="1"/>
      <x:c r="I11820" s="53">
        <x:f t="shared" si="2198"/>
        <x:v>18</x:v>
      </x:c>
      <x:c r="J11820" s="53">
        <x:f t="shared" si="2199"/>
        <x:v>1</x:v>
      </x:c>
      <x:c r="K11820" s="53">
        <x:f t="shared" si="2200"/>
        <x:v>25</x:v>
      </x:c>
      <x:c r="L11820" s="53">
        <x:f t="shared" si="2201"/>
        <x:v>44</x:v>
      </x:c>
      <x:c r="M11820" s="54">
        <x:f t="shared" si="2202"/>
        <x:v>10572.533103720021</x:v>
      </x:c>
      <x:c r="N11820" s="54">
        <x:f t="shared" si="2203"/>
        <x:v>6.8420368775833484</x:v>
      </x:c>
      <x:c r="O11820" s="55">
        <x:f t="shared" si="2204"/>
        <x:v>227994</x:v>
      </x:c>
      <x:c r="P11820" s="55">
        <x:f t="shared" si="2205"/>
        <x:v>38280</x:v>
      </x:c>
      <x:c r="Q11820" s="55">
        <x:f t="shared" si="2206"/>
        <x:v>196050.9219395837</x:v>
      </x:c>
      <x:c r="R11820" s="55">
        <x:f t="shared" si="2207"/>
        <x:v>-26336.921939583699</x:v>
      </x:c>
      <x:c r="S11820" s="1" t="str">
        <x:f t="shared" si="2208"/>
        <x:v>NO</x:v>
      </x:c>
      <x:c r="T11820" s="1">
        <x:f t="shared" si="2209"/>
        <x:v>-9.9999999999999997E+98</x:v>
      </x:c>
    </x:row>
    <x:row r="11821">
      <x:c r="A11821" s="1"/>
      <x:c r="B11821" s="1"/>
      <x:c r="C11821" s="1"/>
      <x:c r="D11821" s="1"/>
      <x:c r="E11821" s="1"/>
      <x:c r="F11821" s="1"/>
      <x:c r="G11821" s="1"/>
      <x:c r="H11821" s="1"/>
      <x:c r="I11821" s="53">
        <x:f t="shared" si="2198"/>
        <x:v>18</x:v>
      </x:c>
      <x:c r="J11821" s="53">
        <x:f t="shared" si="2199"/>
        <x:v>1</x:v>
      </x:c>
      <x:c r="K11821" s="53">
        <x:f t="shared" si="2200"/>
        <x:v>26</x:v>
      </x:c>
      <x:c r="L11821" s="53">
        <x:f t="shared" si="2201"/>
        <x:v>45</x:v>
      </x:c>
      <x:c r="M11821" s="54">
        <x:f t="shared" si="2202"/>
        <x:v>10653.873107680738</x:v>
      </x:c>
      <x:c r="N11821" s="54">
        <x:f t="shared" si="2203"/>
        <x:v>6.8985229914449571</x:v>
      </x:c>
      <x:c r="O11821" s="55">
        <x:f t="shared" si="2204"/>
        <x:v>230694</x:v>
      </x:c>
      <x:c r="P11821" s="55">
        <x:f t="shared" si="2205"/>
        <x:v>39160</x:v>
      </x:c>
      <x:c r="Q11821" s="55">
        <x:f t="shared" si="2206"/>
        <x:v>197463.07478612391</x:v>
      </x:c>
      <x:c r="R11821" s="55">
        <x:f t="shared" si="2207"/>
        <x:v>-25929.074786123907</x:v>
      </x:c>
      <x:c r="S11821" s="1" t="str">
        <x:f t="shared" si="2208"/>
        <x:v>NO</x:v>
      </x:c>
      <x:c r="T11821" s="1">
        <x:f t="shared" si="2209"/>
        <x:v>-9.9999999999999997E+98</x:v>
      </x:c>
    </x:row>
    <x:row r="11822">
      <x:c r="A11822" s="1"/>
      <x:c r="B11822" s="1"/>
      <x:c r="C11822" s="1"/>
      <x:c r="D11822" s="1"/>
      <x:c r="E11822" s="1"/>
      <x:c r="F11822" s="1"/>
      <x:c r="G11822" s="1"/>
      <x:c r="H11822" s="1"/>
      <x:c r="I11822" s="53" t="n">
        <x:f t="shared" ref="I11822:I11885" si="2210">INT((ROW()-ROW($I$46))/((CARROT_CAP+1)*(MESCLUN_CAP+1)))</x:f>
        <x:v>18</x:v>
      </x:c>
      <x:c r="J11822" s="53" t="n">
        <x:f t="shared" ref="J11822:J11885" si="2211">MOD(INT((ROW()-ROW($I$46))/(MESCLUN_CAP+1)),CARROT_CAP+1)</x:f>
        <x:v>1</x:v>
      </x:c>
      <x:c r="K11822" s="53" t="n">
        <x:f t="shared" ref="K11822:K11885" si="2212">MOD(ROW()-ROW($I$46),MESCLUN_CAP+1)</x:f>
        <x:v>27</x:v>
      </x:c>
      <x:c r="L11822" s="53" t="n">
        <x:f t="shared" ref="L11822:L11885" si="2213">SUM(I11822:K11822)</x:f>
        <x:v>46</x:v>
      </x:c>
      <x:c r="M11822" s="54" t="n">
        <x:f t="shared" ref="M11822:M11885" si="2214">I11822*TOMATO_HOURS*WEEKS*(1+TOMATO_DIM)^I11822+J11822*CARROT_HOURS*WEEKS*(1+CARROT_DIM)^J11822+K11822*MESCLUN_HOURS*WEEKS*(1+MESCLUN_DIM)^K11822</x:f>
        <x:v>10737.006812200498</x:v>
      </x:c>
      <x:c r="N11822" s="54" t="n">
        <x:f t="shared" ref="N11822:N11885" si="2215">MAX(M11822-FARMER_HOURS,0)/TEMP_HOURS_PER_WORKER</x:f>
        <x:v>6.95625473069479</x:v>
      </x:c>
      <x:c r="O11822" s="55" t="n">
        <x:f t="shared" ref="O11822:O11885" si="2216">I11822*TOMATO_PRICE+J11822*CARROT_PRICE+K11822*MESCLUN_PRICE</x:f>
        <x:v>233394</x:v>
      </x:c>
      <x:c r="P11822" s="55" t="n">
        <x:f t="shared" ref="P11822:P11885" si="2217">I11822*TOMATO_FERTILIZER+J11822*CARROT_FERTILIZER+K11822*MESCLUN_FERTILIZER</x:f>
        <x:v>40040</x:v>
      </x:c>
      <x:c r="Q11822" s="55" t="n">
        <x:f t="shared" ref="Q11822:Q11885" si="2218">MIN(M11822,FARMER_HOURS)*FARMER_RATE+MAX(M11822-FARMER_HOURS,0)*TEMP_RATE</x:f>
        <x:v>198906.36826736975</x:v>
      </x:c>
      <x:c r="R11822" s="55" t="n">
        <x:f t="shared" ref="R11822:R11885" si="2219">O11822-P11822-Q11822-FIXED_COST</x:f>
        <x:v>-25552.368267369748</x:v>
      </x:c>
      <x:c r="S11822" s="1" t="str">
        <x:f t="shared" ref="S11822:S11885" si="2220">IF(AND(L11822&lt;=TOTAL_BED_CAP,N11822&lt;=TEMP_WORKER_CAP),"YES","NO")</x:f>
        <x:v>NO</x:v>
      </x:c>
      <x:c r="T11822" s="1" t="n">
        <x:f t="shared" ref="T11822:T11885" si="2221">IF(S11822="YES",R11822,-1E+99)</x:f>
        <x:v>-1e+99</x:v>
      </x:c>
    </x:row>
    <x:row r="11823">
      <x:c r="A11823" s="1"/>
      <x:c r="B11823" s="1"/>
      <x:c r="C11823" s="1"/>
      <x:c r="D11823" s="1"/>
      <x:c r="E11823" s="1"/>
      <x:c r="F11823" s="1"/>
      <x:c r="G11823" s="1"/>
      <x:c r="H11823" s="1"/>
      <x:c r="I11823" s="53">
        <x:f t="shared" si="2210"/>
        <x:v>18</x:v>
      </x:c>
      <x:c r="J11823" s="53">
        <x:f t="shared" si="2211"/>
        <x:v>1</x:v>
      </x:c>
      <x:c r="K11823" s="53">
        <x:f t="shared" si="2212"/>
        <x:v>28</x:v>
      </x:c>
      <x:c r="L11823" s="53">
        <x:f t="shared" si="2213"/>
        <x:v>47</x:v>
      </x:c>
      <x:c r="M11823" s="54">
        <x:f t="shared" si="2214"/>
        <x:v>10821.96635041765</x:v>
      </x:c>
      <x:c r="N11823" s="54">
        <x:f t="shared" si="2215"/>
        <x:v>7.0152544100122567</x:v>
      </x:c>
      <x:c r="O11823" s="55">
        <x:f t="shared" si="2216"/>
        <x:v>236094</x:v>
      </x:c>
      <x:c r="P11823" s="55">
        <x:f t="shared" si="2217"/>
        <x:v>40920</x:v>
      </x:c>
      <x:c r="Q11823" s="55">
        <x:f t="shared" si="2218"/>
        <x:v>200381.3602503064</x:v>
      </x:c>
      <x:c r="R11823" s="55">
        <x:f t="shared" si="2219"/>
        <x:v>-25207.360250306403</x:v>
      </x:c>
      <x:c r="S11823" s="1" t="str">
        <x:f t="shared" si="2220"/>
        <x:v>NO</x:v>
      </x:c>
      <x:c r="T11823" s="1">
        <x:f t="shared" si="2221"/>
        <x:v>-9.9999999999999997E+98</x:v>
      </x:c>
    </x:row>
    <x:row r="11824">
      <x:c r="A11824" s="1"/>
      <x:c r="B11824" s="1"/>
      <x:c r="C11824" s="1"/>
      <x:c r="D11824" s="1"/>
      <x:c r="E11824" s="1"/>
      <x:c r="F11824" s="1"/>
      <x:c r="G11824" s="1"/>
      <x:c r="H11824" s="1"/>
      <x:c r="I11824" s="53">
        <x:f t="shared" si="2210"/>
        <x:v>18</x:v>
      </x:c>
      <x:c r="J11824" s="53">
        <x:f t="shared" si="2211"/>
        <x:v>1</x:v>
      </x:c>
      <x:c r="K11824" s="53">
        <x:f t="shared" si="2212"/>
        <x:v>29</x:v>
      </x:c>
      <x:c r="L11824" s="53">
        <x:f t="shared" si="2213"/>
        <x:v>48</x:v>
      </x:c>
      <x:c r="M11824" s="54">
        <x:f t="shared" si="2214"/>
        <x:v>10908.784378533303</x:v>
      </x:c>
      <x:c r="N11824" s="54">
        <x:f t="shared" si="2215"/>
        <x:v>7.0755447073147932</x:v>
      </x:c>
      <x:c r="O11824" s="55">
        <x:f t="shared" si="2216"/>
        <x:v>238794</x:v>
      </x:c>
      <x:c r="P11824" s="55">
        <x:f t="shared" si="2217"/>
        <x:v>41800</x:v>
      </x:c>
      <x:c r="Q11824" s="55">
        <x:f t="shared" si="2218"/>
        <x:v>201888.61768286984</x:v>
      </x:c>
      <x:c r="R11824" s="55">
        <x:f t="shared" si="2219"/>
        <x:v>-24894.617682869837</x:v>
      </x:c>
      <x:c r="S11824" s="1" t="str">
        <x:f t="shared" si="2220"/>
        <x:v>NO</x:v>
      </x:c>
      <x:c r="T11824" s="1">
        <x:f t="shared" si="2221"/>
        <x:v>-9.9999999999999997E+98</x:v>
      </x:c>
    </x:row>
    <x:row r="11825">
      <x:c r="A11825" s="1"/>
      <x:c r="B11825" s="1"/>
      <x:c r="C11825" s="1"/>
      <x:c r="D11825" s="1"/>
      <x:c r="E11825" s="1"/>
      <x:c r="F11825" s="1"/>
      <x:c r="G11825" s="1"/>
      <x:c r="H11825" s="1"/>
      <x:c r="I11825" s="53">
        <x:f t="shared" si="2210"/>
        <x:v>18</x:v>
      </x:c>
      <x:c r="J11825" s="53">
        <x:f t="shared" si="2211"/>
        <x:v>1</x:v>
      </x:c>
      <x:c r="K11825" s="53">
        <x:f t="shared" si="2212"/>
        <x:v>30</x:v>
      </x:c>
      <x:c r="L11825" s="53">
        <x:f t="shared" si="2213"/>
        <x:v>49</x:v>
      </x:c>
      <x:c r="M11825" s="54">
        <x:f t="shared" si="2214"/>
        <x:v>10997.494083867074</x:v>
      </x:c>
      <x:c r="N11825" s="54">
        <x:f t="shared" si="2215"/>
        <x:v>7.1371486693521344</x:v>
      </x:c>
      <x:c r="O11825" s="55">
        <x:f t="shared" si="2216"/>
        <x:v>241494</x:v>
      </x:c>
      <x:c r="P11825" s="55">
        <x:f t="shared" si="2217"/>
        <x:v>42680</x:v>
      </x:c>
      <x:c r="Q11825" s="55">
        <x:f t="shared" si="2218"/>
        <x:v>203428.71673380336</x:v>
      </x:c>
      <x:c r="R11825" s="55">
        <x:f t="shared" si="2219"/>
        <x:v>-24614.716733803361</x:v>
      </x:c>
      <x:c r="S11825" s="1" t="str">
        <x:f t="shared" si="2220"/>
        <x:v>NO</x:v>
      </x:c>
      <x:c r="T11825" s="1">
        <x:f t="shared" si="2221"/>
        <x:v>-9.9999999999999997E+98</x:v>
      </x:c>
    </x:row>
    <x:row r="11826">
      <x:c r="A11826" s="1"/>
      <x:c r="B11826" s="1"/>
      <x:c r="C11826" s="1"/>
      <x:c r="D11826" s="1"/>
      <x:c r="E11826" s="1"/>
      <x:c r="F11826" s="1"/>
      <x:c r="G11826" s="1"/>
      <x:c r="H11826" s="1"/>
      <x:c r="I11826" s="53">
        <x:f t="shared" si="2210"/>
        <x:v>18</x:v>
      </x:c>
      <x:c r="J11826" s="53">
        <x:f t="shared" si="2211"/>
        <x:v>2</x:v>
      </x:c>
      <x:c r="K11826" s="53">
        <x:f t="shared" si="2212"/>
        <x:v>0</x:v>
      </x:c>
      <x:c r="L11826" s="53">
        <x:f t="shared" si="2213"/>
        <x:v>20</x:v>
      </x:c>
      <x:c r="M11826" s="54">
        <x:f t="shared" si="2214"/>
        <x:v>9070.1035478574249</x:v>
      </x:c>
      <x:c r="N11826" s="54">
        <x:f t="shared" si="2215"/>
        <x:v>5.7986830193454342</x:v>
      </x:c>
      <x:c r="O11826" s="55">
        <x:f t="shared" si="2216"/>
        <x:v>162588</x:v>
      </x:c>
      <x:c r="P11826" s="55">
        <x:f t="shared" si="2217"/>
        <x:v>16720</x:v>
      </x:c>
      <x:c r="Q11826" s="55">
        <x:f t="shared" si="2218"/>
        <x:v>169967.07548363585</x:v>
      </x:c>
      <x:c r="R11826" s="55">
        <x:f t="shared" si="2219"/>
        <x:v>-44099.075483635854</x:v>
      </x:c>
      <x:c r="S11826" s="1" t="str">
        <x:f t="shared" si="2220"/>
        <x:v>NO</x:v>
      </x:c>
      <x:c r="T11826" s="1">
        <x:f t="shared" si="2221"/>
        <x:v>-9.9999999999999997E+98</x:v>
      </x:c>
    </x:row>
    <x:row r="11827">
      <x:c r="A11827" s="1"/>
      <x:c r="B11827" s="1"/>
      <x:c r="C11827" s="1"/>
      <x:c r="D11827" s="1"/>
      <x:c r="E11827" s="1"/>
      <x:c r="F11827" s="1"/>
      <x:c r="G11827" s="1"/>
      <x:c r="H11827" s="1"/>
      <x:c r="I11827" s="53">
        <x:f t="shared" si="2210"/>
        <x:v>18</x:v>
      </x:c>
      <x:c r="J11827" s="53">
        <x:f t="shared" si="2211"/>
        <x:v>2</x:v>
      </x:c>
      <x:c r="K11827" s="53">
        <x:f t="shared" si="2212"/>
        <x:v>1</x:v>
      </x:c>
      <x:c r="L11827" s="53">
        <x:f t="shared" si="2213"/>
        <x:v>21</x:v>
      </x:c>
      <x:c r="M11827" s="54">
        <x:f t="shared" si="2214"/>
        <x:v>9115.6660478574249</x:v>
      </x:c>
      <x:c r="N11827" s="54">
        <x:f t="shared" si="2215"/>
        <x:v>5.8303236443454338</x:v>
      </x:c>
      <x:c r="O11827" s="55">
        <x:f t="shared" si="2216"/>
        <x:v>165288</x:v>
      </x:c>
      <x:c r="P11827" s="55">
        <x:f t="shared" si="2217"/>
        <x:v>17600</x:v>
      </x:c>
      <x:c r="Q11827" s="55">
        <x:f t="shared" si="2218"/>
        <x:v>170758.09110863585</x:v>
      </x:c>
      <x:c r="R11827" s="55">
        <x:f t="shared" si="2219"/>
        <x:v>-43070.091108635854</x:v>
      </x:c>
      <x:c r="S11827" s="1" t="str">
        <x:f t="shared" si="2220"/>
        <x:v>NO</x:v>
      </x:c>
      <x:c r="T11827" s="1">
        <x:f t="shared" si="2221"/>
        <x:v>-9.9999999999999997E+98</x:v>
      </x:c>
    </x:row>
    <x:row r="11828">
      <x:c r="A11828" s="1"/>
      <x:c r="B11828" s="1"/>
      <x:c r="C11828" s="1"/>
      <x:c r="D11828" s="1"/>
      <x:c r="E11828" s="1"/>
      <x:c r="F11828" s="1"/>
      <x:c r="G11828" s="1"/>
      <x:c r="H11828" s="1"/>
      <x:c r="I11828" s="53">
        <x:f t="shared" si="2210"/>
        <x:v>18</x:v>
      </x:c>
      <x:c r="J11828" s="53">
        <x:f t="shared" si="2211"/>
        <x:v>2</x:v>
      </x:c>
      <x:c r="K11828" s="53">
        <x:f t="shared" si="2212"/>
        <x:v>2</x:v>
      </x:c>
      <x:c r="L11828" s="53">
        <x:f t="shared" si="2213"/>
        <x:v>22</x:v>
      </x:c>
      <x:c r="M11828" s="54">
        <x:f t="shared" si="2214"/>
        <x:v>9162.3676103574253</x:v>
      </x:c>
      <x:c r="N11828" s="54">
        <x:f t="shared" si="2215"/>
        <x:v>5.8627552849704339</x:v>
      </x:c>
      <x:c r="O11828" s="55">
        <x:f t="shared" si="2216"/>
        <x:v>167988</x:v>
      </x:c>
      <x:c r="P11828" s="55">
        <x:f t="shared" si="2217"/>
        <x:v>18480</x:v>
      </x:c>
      <x:c r="Q11828" s="55">
        <x:f t="shared" si="2218"/>
        <x:v>171568.88212426085</x:v>
      </x:c>
      <x:c r="R11828" s="55">
        <x:f t="shared" si="2219"/>
        <x:v>-42060.882124260854</x:v>
      </x:c>
      <x:c r="S11828" s="1" t="str">
        <x:f t="shared" si="2220"/>
        <x:v>NO</x:v>
      </x:c>
      <x:c r="T11828" s="1">
        <x:f t="shared" si="2221"/>
        <x:v>-9.9999999999999997E+98</x:v>
      </x:c>
    </x:row>
    <x:row r="11829">
      <x:c r="A11829" s="1"/>
      <x:c r="B11829" s="1"/>
      <x:c r="C11829" s="1"/>
      <x:c r="D11829" s="1"/>
      <x:c r="E11829" s="1"/>
      <x:c r="F11829" s="1"/>
      <x:c r="G11829" s="1"/>
      <x:c r="H11829" s="1"/>
      <x:c r="I11829" s="53">
        <x:f t="shared" si="2210"/>
        <x:v>18</x:v>
      </x:c>
      <x:c r="J11829" s="53">
        <x:f t="shared" si="2211"/>
        <x:v>2</x:v>
      </x:c>
      <x:c r="K11829" s="53">
        <x:f t="shared" si="2212"/>
        <x:v>3</x:v>
      </x:c>
      <x:c r="L11829" s="53">
        <x:f t="shared" si="2213"/>
        <x:v>23</x:v>
      </x:c>
      <x:c r="M11829" s="54">
        <x:f t="shared" si="2214"/>
        <x:v>9210.2295927793002</x:v>
      </x:c>
      <x:c r="N11829" s="54">
        <x:f t="shared" si="2215"/>
        <x:v>5.8959927727634032</x:v>
      </x:c>
      <x:c r="O11829" s="55">
        <x:f t="shared" si="2216"/>
        <x:v>170688</x:v>
      </x:c>
      <x:c r="P11829" s="55">
        <x:f t="shared" si="2217"/>
        <x:v>19360</x:v>
      </x:c>
      <x:c r="Q11829" s="55">
        <x:f t="shared" si="2218"/>
        <x:v>172399.81931908507</x:v>
      </x:c>
      <x:c r="R11829" s="55">
        <x:f t="shared" si="2219"/>
        <x:v>-41071.819319085072</x:v>
      </x:c>
      <x:c r="S11829" s="1" t="str">
        <x:f t="shared" si="2220"/>
        <x:v>NO</x:v>
      </x:c>
      <x:c r="T11829" s="1">
        <x:f t="shared" si="2221"/>
        <x:v>-9.9999999999999997E+98</x:v>
      </x:c>
    </x:row>
    <x:row r="11830">
      <x:c r="A11830" s="1"/>
      <x:c r="B11830" s="1"/>
      <x:c r="C11830" s="1"/>
      <x:c r="D11830" s="1"/>
      <x:c r="E11830" s="1"/>
      <x:c r="F11830" s="1"/>
      <x:c r="G11830" s="1"/>
      <x:c r="H11830" s="1"/>
      <x:c r="I11830" s="53">
        <x:f t="shared" si="2210"/>
        <x:v>18</x:v>
      </x:c>
      <x:c r="J11830" s="53">
        <x:f t="shared" si="2211"/>
        <x:v>2</x:v>
      </x:c>
      <x:c r="K11830" s="53">
        <x:f t="shared" si="2212"/>
        <x:v>4</x:v>
      </x:c>
      <x:c r="L11830" s="53">
        <x:f t="shared" si="2213"/>
        <x:v>24</x:v>
      </x:c>
      <x:c r="M11830" s="54">
        <x:f t="shared" si="2214"/>
        <x:v>9259.2737085019562</x:v>
      </x:c>
      <x:c r="N11830" s="54">
        <x:f t="shared" si="2215"/>
        <x:v>5.9300511864596919</x:v>
      </x:c>
      <x:c r="O11830" s="55">
        <x:f t="shared" si="2216"/>
        <x:v>173388</x:v>
      </x:c>
      <x:c r="P11830" s="55">
        <x:f t="shared" si="2217"/>
        <x:v>20240</x:v>
      </x:c>
      <x:c r="Q11830" s="55">
        <x:f t="shared" si="2218"/>
        <x:v>173251.2796614923</x:v>
      </x:c>
      <x:c r="R11830" s="55">
        <x:f t="shared" si="2219"/>
        <x:v>-40103.279661492299</x:v>
      </x:c>
      <x:c r="S11830" s="1" t="str">
        <x:f t="shared" si="2220"/>
        <x:v>NO</x:v>
      </x:c>
      <x:c r="T11830" s="1">
        <x:f t="shared" si="2221"/>
        <x:v>-9.9999999999999997E+98</x:v>
      </x:c>
    </x:row>
    <x:row r="11831">
      <x:c r="A11831" s="1"/>
      <x:c r="B11831" s="1"/>
      <x:c r="C11831" s="1"/>
      <x:c r="D11831" s="1"/>
      <x:c r="E11831" s="1"/>
      <x:c r="F11831" s="1"/>
      <x:c r="G11831" s="1"/>
      <x:c r="H11831" s="1"/>
      <x:c r="I11831" s="53">
        <x:f t="shared" si="2210"/>
        <x:v>18</x:v>
      </x:c>
      <x:c r="J11831" s="53">
        <x:f t="shared" si="2211"/>
        <x:v>2</x:v>
      </x:c>
      <x:c r="K11831" s="53">
        <x:f t="shared" si="2212"/>
        <x:v>5</x:v>
      </x:c>
      <x:c r="L11831" s="53">
        <x:f t="shared" si="2213"/>
        <x:v>25</x:v>
      </x:c>
      <x:c r="M11831" s="54">
        <x:f t="shared" si="2214"/>
        <x:v>9309.5220324231595</x:v>
      </x:c>
      <x:c r="N11831" s="54">
        <x:f t="shared" si="2215"/>
        <x:v>5.9649458558494164</x:v>
      </x:c>
      <x:c r="O11831" s="55">
        <x:f t="shared" si="2216"/>
        <x:v>176088</x:v>
      </x:c>
      <x:c r="P11831" s="55">
        <x:f t="shared" si="2217"/>
        <x:v>21120</x:v>
      </x:c>
      <x:c r="Q11831" s="55">
        <x:f t="shared" si="2218"/>
        <x:v>174123.64639623542</x:v>
      </x:c>
      <x:c r="R11831" s="55">
        <x:f t="shared" si="2219"/>
        <x:v>-39155.646396235417</x:v>
      </x:c>
      <x:c r="S11831" s="1" t="str">
        <x:f t="shared" si="2220"/>
        <x:v>NO</x:v>
      </x:c>
      <x:c r="T11831" s="1">
        <x:f t="shared" si="2221"/>
        <x:v>-9.9999999999999997E+98</x:v>
      </x:c>
    </x:row>
    <x:row r="11832">
      <x:c r="A11832" s="1"/>
      <x:c r="B11832" s="1"/>
      <x:c r="C11832" s="1"/>
      <x:c r="D11832" s="1"/>
      <x:c r="E11832" s="1"/>
      <x:c r="F11832" s="1"/>
      <x:c r="G11832" s="1"/>
      <x:c r="H11832" s="1"/>
      <x:c r="I11832" s="53">
        <x:f t="shared" si="2210"/>
        <x:v>18</x:v>
      </x:c>
      <x:c r="J11832" s="53">
        <x:f t="shared" si="2211"/>
        <x:v>2</x:v>
      </x:c>
      <x:c r="K11832" s="53">
        <x:f t="shared" si="2212"/>
        <x:v>6</x:v>
      </x:c>
      <x:c r="L11832" s="53">
        <x:f t="shared" si="2213"/>
        <x:v>26</x:v>
      </x:c>
      <x:c r="M11832" s="54">
        <x:f t="shared" si="2214"/>
        <x:v>9360.9970066047936</x:v>
      </x:c>
      <x:c r="N11832" s="54">
        <x:f t="shared" si="2215"/>
        <x:v>6.0006923656977733</x:v>
      </x:c>
      <x:c r="O11832" s="55">
        <x:f t="shared" si="2216"/>
        <x:v>178788</x:v>
      </x:c>
      <x:c r="P11832" s="55">
        <x:f t="shared" si="2217"/>
        <x:v>22000</x:v>
      </x:c>
      <x:c r="Q11832" s="55">
        <x:f t="shared" si="2218"/>
        <x:v>175017.30914244434</x:v>
      </x:c>
      <x:c r="R11832" s="55">
        <x:f t="shared" si="2219"/>
        <x:v>-38229.309142444341</x:v>
      </x:c>
      <x:c r="S11832" s="1" t="str">
        <x:f t="shared" si="2220"/>
        <x:v>NO</x:v>
      </x:c>
      <x:c r="T11832" s="1">
        <x:f t="shared" si="2221"/>
        <x:v>-9.9999999999999997E+98</x:v>
      </x:c>
    </x:row>
    <x:row r="11833">
      <x:c r="A11833" s="1"/>
      <x:c r="B11833" s="1"/>
      <x:c r="C11833" s="1"/>
      <x:c r="D11833" s="1"/>
      <x:c r="E11833" s="1"/>
      <x:c r="F11833" s="1"/>
      <x:c r="G11833" s="1"/>
      <x:c r="H11833" s="1"/>
      <x:c r="I11833" s="53">
        <x:f t="shared" si="2210"/>
        <x:v>18</x:v>
      </x:c>
      <x:c r="J11833" s="53">
        <x:f t="shared" si="2211"/>
        <x:v>2</x:v>
      </x:c>
      <x:c r="K11833" s="53">
        <x:f t="shared" si="2212"/>
        <x:v>7</x:v>
      </x:c>
      <x:c r="L11833" s="53">
        <x:f t="shared" si="2213"/>
        <x:v>27</x:v>
      </x:c>
      <x:c r="M11833" s="54">
        <x:f t="shared" si="2214"/>
        <x:v>9413.7214460027535</x:v>
      </x:c>
      <x:c r="N11833" s="54">
        <x:f t="shared" si="2215"/>
        <x:v>6.0373065597241347</x:v>
      </x:c>
      <x:c r="O11833" s="55">
        <x:f t="shared" si="2216"/>
        <x:v>181488</x:v>
      </x:c>
      <x:c r="P11833" s="55">
        <x:f t="shared" si="2217"/>
        <x:v>22880</x:v>
      </x:c>
      <x:c r="Q11833" s="55">
        <x:f t="shared" si="2218"/>
        <x:v>175932.66399310334</x:v>
      </x:c>
      <x:c r="R11833" s="55">
        <x:f t="shared" si="2219"/>
        <x:v>-37324.663993103342</x:v>
      </x:c>
      <x:c r="S11833" s="1" t="str">
        <x:f t="shared" si="2220"/>
        <x:v>NO</x:v>
      </x:c>
      <x:c r="T11833" s="1">
        <x:f t="shared" si="2221"/>
        <x:v>-9.9999999999999997E+98</x:v>
      </x:c>
    </x:row>
    <x:row r="11834">
      <x:c r="A11834" s="1"/>
      <x:c r="B11834" s="1"/>
      <x:c r="C11834" s="1"/>
      <x:c r="D11834" s="1"/>
      <x:c r="E11834" s="1"/>
      <x:c r="F11834" s="1"/>
      <x:c r="G11834" s="1"/>
      <x:c r="H11834" s="1"/>
      <x:c r="I11834" s="53">
        <x:f t="shared" si="2210"/>
        <x:v>18</x:v>
      </x:c>
      <x:c r="J11834" s="53">
        <x:f t="shared" si="2211"/>
        <x:v>2</x:v>
      </x:c>
      <x:c r="K11834" s="53">
        <x:f t="shared" si="2212"/>
        <x:v>8</x:v>
      </x:c>
      <x:c r="L11834" s="53">
        <x:f t="shared" si="2213"/>
        <x:v>28</x:v>
      </x:c>
      <x:c r="M11834" s="54">
        <x:f t="shared" si="2214"/>
        <x:v>9467.718544282734</x:v>
      </x:c>
      <x:c r="N11834" s="54">
        <x:f t="shared" si="2215"/>
        <x:v>6.0748045446407879</x:v>
      </x:c>
      <x:c r="O11834" s="55">
        <x:f t="shared" si="2216"/>
        <x:v>184188</x:v>
      </x:c>
      <x:c r="P11834" s="55">
        <x:f t="shared" si="2217"/>
        <x:v>23760</x:v>
      </x:c>
      <x:c r="Q11834" s="55">
        <x:f t="shared" si="2218"/>
        <x:v>176870.11361601969</x:v>
      </x:c>
      <x:c r="R11834" s="55">
        <x:f t="shared" si="2219"/>
        <x:v>-36442.113616019691</x:v>
      </x:c>
      <x:c r="S11834" s="1" t="str">
        <x:f t="shared" si="2220"/>
        <x:v>NO</x:v>
      </x:c>
      <x:c r="T11834" s="1">
        <x:f t="shared" si="2221"/>
        <x:v>-9.9999999999999997E+98</x:v>
      </x:c>
    </x:row>
    <x:row r="11835">
      <x:c r="A11835" s="1"/>
      <x:c r="B11835" s="1"/>
      <x:c r="C11835" s="1"/>
      <x:c r="D11835" s="1"/>
      <x:c r="E11835" s="1"/>
      <x:c r="F11835" s="1"/>
      <x:c r="G11835" s="1"/>
      <x:c r="H11835" s="1"/>
      <x:c r="I11835" s="53">
        <x:f t="shared" si="2210"/>
        <x:v>18</x:v>
      </x:c>
      <x:c r="J11835" s="53">
        <x:f t="shared" si="2211"/>
        <x:v>2</x:v>
      </x:c>
      <x:c r="K11835" s="53">
        <x:f t="shared" si="2212"/>
        <x:v>9</x:v>
      </x:c>
      <x:c r="L11835" s="53">
        <x:f t="shared" si="2213"/>
        <x:v>29</x:v>
      </x:c>
      <x:c r="M11835" s="54">
        <x:f t="shared" si="2214"/>
        <x:v>9523.011879723128</x:v>
      </x:c>
      <x:c r="N11835" s="54">
        <x:f t="shared" si="2215"/>
        <x:v>6.1132026942521724</x:v>
      </x:c>
      <x:c r="O11835" s="55">
        <x:f t="shared" si="2216"/>
        <x:v>186888</x:v>
      </x:c>
      <x:c r="P11835" s="55">
        <x:f t="shared" si="2217"/>
        <x:v>24640</x:v>
      </x:c>
      <x:c r="Q11835" s="55">
        <x:f t="shared" si="2218"/>
        <x:v>177830.06735630429</x:v>
      </x:c>
      <x:c r="R11835" s="55">
        <x:f t="shared" si="2219"/>
        <x:v>-35582.067356304295</x:v>
      </x:c>
      <x:c r="S11835" s="1" t="str">
        <x:f t="shared" si="2220"/>
        <x:v>NO</x:v>
      </x:c>
      <x:c r="T11835" s="1">
        <x:f t="shared" si="2221"/>
        <x:v>-9.9999999999999997E+98</x:v>
      </x:c>
    </x:row>
    <x:row r="11836">
      <x:c r="A11836" s="1"/>
      <x:c r="B11836" s="1"/>
      <x:c r="C11836" s="1"/>
      <x:c r="D11836" s="1"/>
      <x:c r="E11836" s="1"/>
      <x:c r="F11836" s="1"/>
      <x:c r="G11836" s="1"/>
      <x:c r="H11836" s="1"/>
      <x:c r="I11836" s="53">
        <x:f t="shared" si="2210"/>
        <x:v>18</x:v>
      </x:c>
      <x:c r="J11836" s="53">
        <x:f t="shared" si="2211"/>
        <x:v>2</x:v>
      </x:c>
      <x:c r="K11836" s="53">
        <x:f t="shared" si="2212"/>
        <x:v>10</x:v>
      </x:c>
      <x:c r="L11836" s="53">
        <x:f t="shared" si="2213"/>
        <x:v>30</x:v>
      </x:c>
      <x:c r="M11836" s="54">
        <x:f t="shared" si="2214"/>
        <x:v>9579.6254212063413</x:v>
      </x:c>
      <x:c r="N11836" s="54">
        <x:f t="shared" si="2215"/>
        <x:v>6.1525176536155151</x:v>
      </x:c>
      <x:c r="O11836" s="55">
        <x:f t="shared" si="2216"/>
        <x:v>189588</x:v>
      </x:c>
      <x:c r="P11836" s="55">
        <x:f t="shared" si="2217"/>
        <x:v>25520</x:v>
      </x:c>
      <x:c r="Q11836" s="55">
        <x:f t="shared" si="2218"/>
        <x:v>178812.94134038786</x:v>
      </x:c>
      <x:c r="R11836" s="55">
        <x:f t="shared" si="2219"/>
        <x:v>-34744.941340387857</x:v>
      </x:c>
      <x:c r="S11836" s="1" t="str">
        <x:f t="shared" si="2220"/>
        <x:v>NO</x:v>
      </x:c>
      <x:c r="T11836" s="1">
        <x:f t="shared" si="2221"/>
        <x:v>-9.9999999999999997E+98</x:v>
      </x:c>
    </x:row>
    <x:row r="11837">
      <x:c r="A11837" s="1"/>
      <x:c r="B11837" s="1"/>
      <x:c r="C11837" s="1"/>
      <x:c r="D11837" s="1"/>
      <x:c r="E11837" s="1"/>
      <x:c r="F11837" s="1"/>
      <x:c r="G11837" s="1"/>
      <x:c r="H11837" s="1"/>
      <x:c r="I11837" s="53">
        <x:f t="shared" si="2210"/>
        <x:v>18</x:v>
      </x:c>
      <x:c r="J11837" s="53">
        <x:f t="shared" si="2211"/>
        <x:v>2</x:v>
      </x:c>
      <x:c r="K11837" s="53">
        <x:f t="shared" si="2212"/>
        <x:v>11</x:v>
      </x:c>
      <x:c r="L11837" s="53">
        <x:f t="shared" si="2213"/>
        <x:v>31</x:v>
      </x:c>
      <x:c r="M11837" s="54">
        <x:f t="shared" si="2214"/>
        <x:v>9637.5835342997798</x:v>
      </x:c>
      <x:c r="N11837" s="54">
        <x:f t="shared" si="2215"/>
        <x:v>6.1927663432637363</x:v>
      </x:c>
      <x:c r="O11837" s="55">
        <x:f t="shared" si="2216"/>
        <x:v>192288</x:v>
      </x:c>
      <x:c r="P11837" s="55">
        <x:f t="shared" si="2217"/>
        <x:v>26400</x:v>
      </x:c>
      <x:c r="Q11837" s="55">
        <x:f t="shared" si="2218"/>
        <x:v>179819.15858159339</x:v>
      </x:c>
      <x:c r="R11837" s="55">
        <x:f t="shared" si="2219"/>
        <x:v>-33931.158581593394</x:v>
      </x:c>
      <x:c r="S11837" s="1" t="str">
        <x:f t="shared" si="2220"/>
        <x:v>NO</x:v>
      </x:c>
      <x:c r="T11837" s="1">
        <x:f t="shared" si="2221"/>
        <x:v>-9.9999999999999997E+98</x:v>
      </x:c>
    </x:row>
    <x:row r="11838">
      <x:c r="A11838" s="1"/>
      <x:c r="B11838" s="1"/>
      <x:c r="C11838" s="1"/>
      <x:c r="D11838" s="1"/>
      <x:c r="E11838" s="1"/>
      <x:c r="F11838" s="1"/>
      <x:c r="G11838" s="1"/>
      <x:c r="H11838" s="1"/>
      <x:c r="I11838" s="53">
        <x:f t="shared" si="2210"/>
        <x:v>18</x:v>
      </x:c>
      <x:c r="J11838" s="53">
        <x:f t="shared" si="2211"/>
        <x:v>2</x:v>
      </x:c>
      <x:c r="K11838" s="53">
        <x:f t="shared" si="2212"/>
        <x:v>12</x:v>
      </x:c>
      <x:c r="L11838" s="53">
        <x:f t="shared" si="2213"/>
        <x:v>32</x:v>
      </x:c>
      <x:c r="M11838" s="54">
        <x:f t="shared" si="2214"/>
        <x:v>9696.9109874278438</x:v>
      </x:c>
      <x:c r="N11838" s="54">
        <x:f t="shared" si="2215"/>
        <x:v>6.2339659634915581</x:v>
      </x:c>
      <x:c r="O11838" s="55">
        <x:f t="shared" si="2216"/>
        <x:v>194988</x:v>
      </x:c>
      <x:c r="P11838" s="55">
        <x:f t="shared" si="2217"/>
        <x:v>27280</x:v>
      </x:c>
      <x:c r="Q11838" s="55">
        <x:f t="shared" si="2218"/>
        <x:v>180849.14908728894</x:v>
      </x:c>
      <x:c r="R11838" s="55">
        <x:f t="shared" si="2219"/>
        <x:v>-33141.149087288941</x:v>
      </x:c>
      <x:c r="S11838" s="1" t="str">
        <x:f t="shared" si="2220"/>
        <x:v>NO</x:v>
      </x:c>
      <x:c r="T11838" s="1">
        <x:f t="shared" si="2221"/>
        <x:v>-9.9999999999999997E+98</x:v>
      </x:c>
    </x:row>
    <x:row r="11839">
      <x:c r="A11839" s="1"/>
      <x:c r="B11839" s="1"/>
      <x:c r="C11839" s="1"/>
      <x:c r="D11839" s="1"/>
      <x:c r="E11839" s="1"/>
      <x:c r="F11839" s="1"/>
      <x:c r="G11839" s="1"/>
      <x:c r="H11839" s="1"/>
      <x:c r="I11839" s="53">
        <x:f t="shared" si="2210"/>
        <x:v>18</x:v>
      </x:c>
      <x:c r="J11839" s="53">
        <x:f t="shared" si="2211"/>
        <x:v>2</x:v>
      </x:c>
      <x:c r="K11839" s="53">
        <x:f t="shared" si="2212"/>
        <x:v>13</x:v>
      </x:c>
      <x:c r="L11839" s="53">
        <x:f t="shared" si="2213"/>
        <x:v>33</x:v>
      </x:c>
      <x:c r="M11839" s="54">
        <x:f t="shared" si="2214"/>
        <x:v>9757.6329581362279</x:v>
      </x:c>
      <x:c r="N11839" s="54">
        <x:f t="shared" si="2215"/>
        <x:v>6.2761339987057134</x:v>
      </x:c>
      <x:c r="O11839" s="55">
        <x:f t="shared" si="2216"/>
        <x:v>197688</x:v>
      </x:c>
      <x:c r="P11839" s="55">
        <x:f t="shared" si="2217"/>
        <x:v>28160</x:v>
      </x:c>
      <x:c r="Q11839" s="55">
        <x:f t="shared" si="2218"/>
        <x:v>181903.34996764283</x:v>
      </x:c>
      <x:c r="R11839" s="55">
        <x:f t="shared" si="2219"/>
        <x:v>-32375.349967642833</x:v>
      </x:c>
      <x:c r="S11839" s="1" t="str">
        <x:f t="shared" si="2220"/>
        <x:v>NO</x:v>
      </x:c>
      <x:c r="T11839" s="1">
        <x:f t="shared" si="2221"/>
        <x:v>-9.9999999999999997E+98</x:v>
      </x:c>
    </x:row>
    <x:row r="11840">
      <x:c r="A11840" s="1"/>
      <x:c r="B11840" s="1"/>
      <x:c r="C11840" s="1"/>
      <x:c r="D11840" s="1"/>
      <x:c r="E11840" s="1"/>
      <x:c r="F11840" s="1"/>
      <x:c r="G11840" s="1"/>
      <x:c r="H11840" s="1"/>
      <x:c r="I11840" s="53">
        <x:f t="shared" si="2210"/>
        <x:v>18</x:v>
      </x:c>
      <x:c r="J11840" s="53">
        <x:f t="shared" si="2211"/>
        <x:v>2</x:v>
      </x:c>
      <x:c r="K11840" s="53">
        <x:f t="shared" si="2212"/>
        <x:v>14</x:v>
      </x:c>
      <x:c r="L11840" s="53">
        <x:f t="shared" si="2213"/>
        <x:v>34</x:v>
      </x:c>
      <x:c r="M11840" s="54">
        <x:f t="shared" si="2214"/>
        <x:v>9819.7750394498889</x:v>
      </x:c>
      <x:c r="N11840" s="54">
        <x:f t="shared" si="2215"/>
        <x:v>6.3192882218402007</x:v>
      </x:c>
      <x:c r="O11840" s="55">
        <x:f t="shared" si="2216"/>
        <x:v>200388</x:v>
      </x:c>
      <x:c r="P11840" s="55">
        <x:f t="shared" si="2217"/>
        <x:v>29040</x:v>
      </x:c>
      <x:c r="Q11840" s="55">
        <x:f t="shared" si="2218"/>
        <x:v>182982.20554600502</x:v>
      </x:c>
      <x:c r="R11840" s="55">
        <x:f t="shared" si="2219"/>
        <x:v>-31634.205546005018</x:v>
      </x:c>
      <x:c r="S11840" s="1" t="str">
        <x:f t="shared" si="2220"/>
        <x:v>NO</x:v>
      </x:c>
      <x:c r="T11840" s="1">
        <x:f t="shared" si="2221"/>
        <x:v>-9.9999999999999997E+98</x:v>
      </x:c>
    </x:row>
    <x:row r="11841">
      <x:c r="A11841" s="1"/>
      <x:c r="B11841" s="1"/>
      <x:c r="C11841" s="1"/>
      <x:c r="D11841" s="1"/>
      <x:c r="E11841" s="1"/>
      <x:c r="F11841" s="1"/>
      <x:c r="G11841" s="1"/>
      <x:c r="H11841" s="1"/>
      <x:c r="I11841" s="53">
        <x:f t="shared" si="2210"/>
        <x:v>18</x:v>
      </x:c>
      <x:c r="J11841" s="53">
        <x:f t="shared" si="2211"/>
        <x:v>2</x:v>
      </x:c>
      <x:c r="K11841" s="53">
        <x:f t="shared" si="2212"/>
        <x:v>15</x:v>
      </x:c>
      <x:c r="L11841" s="53">
        <x:f t="shared" si="2213"/>
        <x:v>35</x:v>
      </x:c>
      <x:c r="M11841" s="54">
        <x:f t="shared" si="2214"/>
        <x:v>9883.3632463260365</x:v>
      </x:c>
      <x:c r="N11841" s="54">
        <x:f t="shared" si="2215"/>
        <x:v>6.3634466988375253</x:v>
      </x:c>
      <x:c r="O11841" s="55">
        <x:f t="shared" si="2216"/>
        <x:v>203088</x:v>
      </x:c>
      <x:c r="P11841" s="55">
        <x:f t="shared" si="2217"/>
        <x:v>29920</x:v>
      </x:c>
      <x:c r="Q11841" s="55">
        <x:f t="shared" si="2218"/>
        <x:v>184086.16747093812</x:v>
      </x:c>
      <x:c r="R11841" s="55">
        <x:f t="shared" si="2219"/>
        <x:v>-30918.167470938119</x:v>
      </x:c>
      <x:c r="S11841" s="1" t="str">
        <x:f t="shared" si="2220"/>
        <x:v>NO</x:v>
      </x:c>
      <x:c r="T11841" s="1">
        <x:f t="shared" si="2221"/>
        <x:v>-9.9999999999999997E+98</x:v>
      </x:c>
    </x:row>
    <x:row r="11842">
      <x:c r="A11842" s="1"/>
      <x:c r="B11842" s="1"/>
      <x:c r="C11842" s="1"/>
      <x:c r="D11842" s="1"/>
      <x:c r="E11842" s="1"/>
      <x:c r="F11842" s="1"/>
      <x:c r="G11842" s="1"/>
      <x:c r="H11842" s="1"/>
      <x:c r="I11842" s="53">
        <x:f t="shared" si="2210"/>
        <x:v>18</x:v>
      </x:c>
      <x:c r="J11842" s="53">
        <x:f t="shared" si="2211"/>
        <x:v>2</x:v>
      </x:c>
      <x:c r="K11842" s="53">
        <x:f t="shared" si="2212"/>
        <x:v>16</x:v>
      </x:c>
      <x:c r="L11842" s="53">
        <x:f t="shared" si="2213"/>
        <x:v>36</x:v>
      </x:c>
      <x:c r="M11842" s="54">
        <x:f t="shared" si="2214"/>
        <x:v>9948.424022203526</x:v>
      </x:c>
      <x:c r="N11842" s="54">
        <x:f t="shared" si="2215"/>
        <x:v>6.4086277931968931</x:v>
      </x:c>
      <x:c r="O11842" s="55">
        <x:f t="shared" si="2216"/>
        <x:v>205788</x:v>
      </x:c>
      <x:c r="P11842" s="55">
        <x:f t="shared" si="2217"/>
        <x:v>30800</x:v>
      </x:c>
      <x:c r="Q11842" s="55">
        <x:f t="shared" si="2218"/>
        <x:v>185215.69482992231</x:v>
      </x:c>
      <x:c r="R11842" s="55">
        <x:f t="shared" si="2219"/>
        <x:v>-30227.694829922315</x:v>
      </x:c>
      <x:c r="S11842" s="1" t="str">
        <x:f t="shared" si="2220"/>
        <x:v>NO</x:v>
      </x:c>
      <x:c r="T11842" s="1">
        <x:f t="shared" si="2221"/>
        <x:v>-9.9999999999999997E+98</x:v>
      </x:c>
    </x:row>
    <x:row r="11843">
      <x:c r="A11843" s="1"/>
      <x:c r="B11843" s="1"/>
      <x:c r="C11843" s="1"/>
      <x:c r="D11843" s="1"/>
      <x:c r="E11843" s="1"/>
      <x:c r="F11843" s="1"/>
      <x:c r="G11843" s="1"/>
      <x:c r="H11843" s="1"/>
      <x:c r="I11843" s="53">
        <x:f t="shared" si="2210"/>
        <x:v>18</x:v>
      </x:c>
      <x:c r="J11843" s="53">
        <x:f t="shared" si="2211"/>
        <x:v>2</x:v>
      </x:c>
      <x:c r="K11843" s="53">
        <x:f t="shared" si="2212"/>
        <x:v>17</x:v>
      </x:c>
      <x:c r="L11843" s="53">
        <x:f t="shared" si="2213"/>
        <x:v>37</x:v>
      </x:c>
      <x:c r="M11843" s="54">
        <x:f t="shared" si="2214"/>
        <x:v>10014.984245650065</x:v>
      </x:c>
      <x:c r="N11843" s="54">
        <x:f t="shared" si="2215"/>
        <x:v>6.4548501705903227</x:v>
      </x:c>
      <x:c r="O11843" s="55">
        <x:f t="shared" si="2216"/>
        <x:v>208488</x:v>
      </x:c>
      <x:c r="P11843" s="55">
        <x:f t="shared" si="2217"/>
        <x:v>31680</x:v>
      </x:c>
      <x:c r="Q11843" s="55">
        <x:f t="shared" si="2218"/>
        <x:v>186371.25426475806</x:v>
      </x:c>
      <x:c r="R11843" s="55">
        <x:f t="shared" si="2219"/>
        <x:v>-29563.254264758056</x:v>
      </x:c>
      <x:c r="S11843" s="1" t="str">
        <x:f t="shared" si="2220"/>
        <x:v>NO</x:v>
      </x:c>
      <x:c r="T11843" s="1">
        <x:f t="shared" si="2221"/>
        <x:v>-9.9999999999999997E+98</x:v>
      </x:c>
    </x:row>
    <x:row r="11844">
      <x:c r="A11844" s="1"/>
      <x:c r="B11844" s="1"/>
      <x:c r="C11844" s="1"/>
      <x:c r="D11844" s="1"/>
      <x:c r="E11844" s="1"/>
      <x:c r="F11844" s="1"/>
      <x:c r="G11844" s="1"/>
      <x:c r="H11844" s="1"/>
      <x:c r="I11844" s="53">
        <x:f t="shared" si="2210"/>
        <x:v>18</x:v>
      </x:c>
      <x:c r="J11844" s="53">
        <x:f t="shared" si="2211"/>
        <x:v>2</x:v>
      </x:c>
      <x:c r="K11844" s="53">
        <x:f t="shared" si="2212"/>
        <x:v>18</x:v>
      </x:c>
      <x:c r="L11844" s="53">
        <x:f t="shared" si="2213"/>
        <x:v>38</x:v>
      </x:c>
      <x:c r="M11844" s="54">
        <x:f t="shared" si="2214"/>
        <x:v>10083.071237108652</x:v>
      </x:c>
      <x:c r="N11844" s="54">
        <x:f t="shared" si="2215"/>
        <x:v>6.5021328035476751</x:v>
      </x:c>
      <x:c r="O11844" s="55">
        <x:f t="shared" si="2216"/>
        <x:v>211188</x:v>
      </x:c>
      <x:c r="P11844" s="55">
        <x:f t="shared" si="2217"/>
        <x:v>32560</x:v>
      </x:c>
      <x:c r="Q11844" s="55">
        <x:f t="shared" si="2218"/>
        <x:v>187553.32008869186</x:v>
      </x:c>
      <x:c r="R11844" s="55">
        <x:f t="shared" si="2219"/>
        <x:v>-28925.320088691864</x:v>
      </x:c>
      <x:c r="S11844" s="1" t="str">
        <x:f t="shared" si="2220"/>
        <x:v>NO</x:v>
      </x:c>
      <x:c r="T11844" s="1">
        <x:f t="shared" si="2221"/>
        <x:v>-9.9999999999999997E+98</x:v>
      </x:c>
    </x:row>
    <x:row r="11845">
      <x:c r="A11845" s="1"/>
      <x:c r="B11845" s="1"/>
      <x:c r="C11845" s="1"/>
      <x:c r="D11845" s="1"/>
      <x:c r="E11845" s="1"/>
      <x:c r="F11845" s="1"/>
      <x:c r="G11845" s="1"/>
      <x:c r="H11845" s="1"/>
      <x:c r="I11845" s="53">
        <x:f t="shared" si="2210"/>
        <x:v>18</x:v>
      </x:c>
      <x:c r="J11845" s="53">
        <x:f t="shared" si="2211"/>
        <x:v>2</x:v>
      </x:c>
      <x:c r="K11845" s="53">
        <x:f t="shared" si="2212"/>
        <x:v>19</x:v>
      </x:c>
      <x:c r="L11845" s="53">
        <x:f t="shared" si="2213"/>
        <x:v>39</x:v>
      </x:c>
      <x:c r="M11845" s="54">
        <x:f t="shared" si="2214"/>
        <x:v>10152.712765744674</x:v>
      </x:c>
      <x:c r="N11845" s="54">
        <x:f t="shared" si="2215"/>
        <x:v>6.5504949762115796</x:v>
      </x:c>
      <x:c r="O11845" s="55">
        <x:f t="shared" si="2216"/>
        <x:v>213888</x:v>
      </x:c>
      <x:c r="P11845" s="55">
        <x:f t="shared" si="2217"/>
        <x:v>33440</x:v>
      </x:c>
      <x:c r="Q11845" s="55">
        <x:f t="shared" si="2218"/>
        <x:v>188762.37440528948</x:v>
      </x:c>
      <x:c r="R11845" s="55">
        <x:f t="shared" si="2219"/>
        <x:v>-28314.374405289476</x:v>
      </x:c>
      <x:c r="S11845" s="1" t="str">
        <x:f t="shared" si="2220"/>
        <x:v>NO</x:v>
      </x:c>
      <x:c r="T11845" s="1">
        <x:f t="shared" si="2221"/>
        <x:v>-9.9999999999999997E+98</x:v>
      </x:c>
    </x:row>
    <x:row r="11846">
      <x:c r="A11846" s="1"/>
      <x:c r="B11846" s="1"/>
      <x:c r="C11846" s="1"/>
      <x:c r="D11846" s="1"/>
      <x:c r="E11846" s="1"/>
      <x:c r="F11846" s="1"/>
      <x:c r="G11846" s="1"/>
      <x:c r="H11846" s="1"/>
      <x:c r="I11846" s="53">
        <x:f t="shared" si="2210"/>
        <x:v>18</x:v>
      </x:c>
      <x:c r="J11846" s="53">
        <x:f t="shared" si="2211"/>
        <x:v>2</x:v>
      </x:c>
      <x:c r="K11846" s="53">
        <x:f t="shared" si="2212"/>
        <x:v>20</x:v>
      </x:c>
      <x:c r="L11846" s="53">
        <x:f t="shared" si="2213"/>
        <x:v>40</x:v>
      </x:c>
      <x:c r="M11846" s="54">
        <x:f t="shared" si="2214"/>
        <x:v>10223.937056395152</x:v>
      </x:c>
      <x:c r="N11846" s="54">
        <x:f t="shared" si="2215"/>
        <x:v>6.5999562891633001</x:v>
      </x:c>
      <x:c r="O11846" s="55">
        <x:f t="shared" si="2216"/>
        <x:v>216588</x:v>
      </x:c>
      <x:c r="P11846" s="55">
        <x:f t="shared" si="2217"/>
        <x:v>34320</x:v>
      </x:c>
      <x:c r="Q11846" s="55">
        <x:f t="shared" si="2218"/>
        <x:v>189998.90722908251</x:v>
      </x:c>
      <x:c r="R11846" s="55">
        <x:f t="shared" si="2219"/>
        <x:v>-27730.907229082513</x:v>
      </x:c>
      <x:c r="S11846" s="1" t="str">
        <x:f t="shared" si="2220"/>
        <x:v>NO</x:v>
      </x:c>
      <x:c r="T11846" s="1">
        <x:f t="shared" si="2221"/>
        <x:v>-9.9999999999999997E+98</x:v>
      </x:c>
    </x:row>
    <x:row r="11847">
      <x:c r="A11847" s="1"/>
      <x:c r="B11847" s="1"/>
      <x:c r="C11847" s="1"/>
      <x:c r="D11847" s="1"/>
      <x:c r="E11847" s="1"/>
      <x:c r="F11847" s="1"/>
      <x:c r="G11847" s="1"/>
      <x:c r="H11847" s="1"/>
      <x:c r="I11847" s="53">
        <x:f t="shared" si="2210"/>
        <x:v>18</x:v>
      </x:c>
      <x:c r="J11847" s="53">
        <x:f t="shared" si="2211"/>
        <x:v>2</x:v>
      </x:c>
      <x:c r="K11847" s="53">
        <x:f t="shared" si="2212"/>
        <x:v>21</x:v>
      </x:c>
      <x:c r="L11847" s="53">
        <x:f t="shared" si="2213"/>
        <x:v>41</x:v>
      </x:c>
      <x:c r="M11847" s="54">
        <x:f t="shared" si="2214"/>
        <x:v>10296.772796621595</x:v>
      </x:c>
      <x:c r="N11847" s="54">
        <x:f t="shared" si="2215"/>
        <x:v>6.6505366643205521</x:v>
      </x:c>
      <x:c r="O11847" s="55">
        <x:f t="shared" si="2216"/>
        <x:v>219288</x:v>
      </x:c>
      <x:c r="P11847" s="55">
        <x:f t="shared" si="2217"/>
        <x:v>35200</x:v>
      </x:c>
      <x:c r="Q11847" s="55">
        <x:f t="shared" si="2218"/>
        <x:v>191263.41660801379</x:v>
      </x:c>
      <x:c r="R11847" s="55">
        <x:f t="shared" si="2219"/>
        <x:v>-27175.416608013795</x:v>
      </x:c>
      <x:c r="S11847" s="1" t="str">
        <x:f t="shared" si="2220"/>
        <x:v>NO</x:v>
      </x:c>
      <x:c r="T11847" s="1">
        <x:f t="shared" si="2221"/>
        <x:v>-9.9999999999999997E+98</x:v>
      </x:c>
    </x:row>
    <x:row r="11848">
      <x:c r="A11848" s="1"/>
      <x:c r="B11848" s="1"/>
      <x:c r="C11848" s="1"/>
      <x:c r="D11848" s="1"/>
      <x:c r="E11848" s="1"/>
      <x:c r="F11848" s="1"/>
      <x:c r="G11848" s="1"/>
      <x:c r="H11848" s="1"/>
      <x:c r="I11848" s="53">
        <x:f t="shared" si="2210"/>
        <x:v>18</x:v>
      </x:c>
      <x:c r="J11848" s="53">
        <x:f t="shared" si="2211"/>
        <x:v>2</x:v>
      </x:c>
      <x:c r="K11848" s="53">
        <x:f t="shared" si="2212"/>
        <x:v>22</x:v>
      </x:c>
      <x:c r="L11848" s="53">
        <x:f t="shared" si="2213"/>
        <x:v>42</x:v>
      </x:c>
      <x:c r="M11848" s="54">
        <x:f t="shared" si="2214"/>
        <x:v>10371.249143867992</x:v>
      </x:c>
      <x:c r="N11848" s="54">
        <x:f t="shared" si="2215"/>
        <x:v>6.7022563499083274</x:v>
      </x:c>
      <x:c r="O11848" s="55">
        <x:f t="shared" si="2216"/>
        <x:v>221988</x:v>
      </x:c>
      <x:c r="P11848" s="55">
        <x:f t="shared" si="2217"/>
        <x:v>36080</x:v>
      </x:c>
      <x:c r="Q11848" s="55">
        <x:f t="shared" si="2218"/>
        <x:v>192556.40874770819</x:v>
      </x:c>
      <x:c r="R11848" s="55">
        <x:f t="shared" si="2219"/>
        <x:v>-26648.408747708192</x:v>
      </x:c>
      <x:c r="S11848" s="1" t="str">
        <x:f t="shared" si="2220"/>
        <x:v>NO</x:v>
      </x:c>
      <x:c r="T11848" s="1">
        <x:f t="shared" si="2221"/>
        <x:v>-9.9999999999999997E+98</x:v>
      </x:c>
    </x:row>
    <x:row r="11849">
      <x:c r="A11849" s="1"/>
      <x:c r="B11849" s="1"/>
      <x:c r="C11849" s="1"/>
      <x:c r="D11849" s="1"/>
      <x:c r="E11849" s="1"/>
      <x:c r="F11849" s="1"/>
      <x:c r="G11849" s="1"/>
      <x:c r="H11849" s="1"/>
      <x:c r="I11849" s="53">
        <x:f t="shared" si="2210"/>
        <x:v>18</x:v>
      </x:c>
      <x:c r="J11849" s="53">
        <x:f t="shared" si="2211"/>
        <x:v>2</x:v>
      </x:c>
      <x:c r="K11849" s="53">
        <x:f t="shared" si="2212"/>
        <x:v>23</x:v>
      </x:c>
      <x:c r="L11849" s="53">
        <x:f t="shared" si="2213"/>
        <x:v>43</x:v>
      </x:c>
      <x:c r="M11849" s="54">
        <x:f t="shared" si="2214"/>
        <x:v>10447.395732725428</x:v>
      </x:c>
      <x:c r="N11849" s="54">
        <x:f t="shared" si="2215"/>
        <x:v>6.7551359255037697</x:v>
      </x:c>
      <x:c r="O11849" s="55">
        <x:f t="shared" si="2216"/>
        <x:v>224688</x:v>
      </x:c>
      <x:c r="P11849" s="55">
        <x:f t="shared" si="2217"/>
        <x:v>36960</x:v>
      </x:c>
      <x:c r="Q11849" s="55">
        <x:f t="shared" si="2218"/>
        <x:v>193878.39813759425</x:v>
      </x:c>
      <x:c r="R11849" s="55">
        <x:f t="shared" si="2219"/>
        <x:v>-26150.398137594253</x:v>
      </x:c>
      <x:c r="S11849" s="1" t="str">
        <x:f t="shared" si="2220"/>
        <x:v>NO</x:v>
      </x:c>
      <x:c r="T11849" s="1">
        <x:f t="shared" si="2221"/>
        <x:v>-9.9999999999999997E+98</x:v>
      </x:c>
    </x:row>
    <x:row r="11850">
      <x:c r="A11850" s="1"/>
      <x:c r="B11850" s="1"/>
      <x:c r="C11850" s="1"/>
      <x:c r="D11850" s="1"/>
      <x:c r="E11850" s="1"/>
      <x:c r="F11850" s="1"/>
      <x:c r="G11850" s="1"/>
      <x:c r="H11850" s="1"/>
      <x:c r="I11850" s="53">
        <x:f t="shared" si="2210"/>
        <x:v>18</x:v>
      </x:c>
      <x:c r="J11850" s="53">
        <x:f t="shared" si="2211"/>
        <x:v>2</x:v>
      </x:c>
      <x:c r="K11850" s="53">
        <x:f t="shared" si="2212"/>
        <x:v>24</x:v>
      </x:c>
      <x:c r="L11850" s="53">
        <x:f t="shared" si="2213"/>
        <x:v>44</x:v>
      </x:c>
      <x:c r="M11850" s="54">
        <x:f t="shared" si="2214"/>
        <x:v>10525.242682304925</x:v>
      </x:c>
      <x:c r="N11850" s="54">
        <x:f t="shared" si="2215"/>
        <x:v>6.8091963071561974</x:v>
      </x:c>
      <x:c r="O11850" s="55">
        <x:f t="shared" si="2216"/>
        <x:v>227388</x:v>
      </x:c>
      <x:c r="P11850" s="55">
        <x:f t="shared" si="2217"/>
        <x:v>37840</x:v>
      </x:c>
      <x:c r="Q11850" s="55">
        <x:f t="shared" si="2218"/>
        <x:v>195229.90767890494</x:v>
      </x:c>
      <x:c r="R11850" s="55">
        <x:f t="shared" si="2219"/>
        <x:v>-25681.907678904943</x:v>
      </x:c>
      <x:c r="S11850" s="1" t="str">
        <x:f t="shared" si="2220"/>
        <x:v>NO</x:v>
      </x:c>
      <x:c r="T11850" s="1">
        <x:f t="shared" si="2221"/>
        <x:v>-9.9999999999999997E+98</x:v>
      </x:c>
    </x:row>
    <x:row r="11851">
      <x:c r="A11851" s="1"/>
      <x:c r="B11851" s="1"/>
      <x:c r="C11851" s="1"/>
      <x:c r="D11851" s="1"/>
      <x:c r="E11851" s="1"/>
      <x:c r="F11851" s="1"/>
      <x:c r="G11851" s="1"/>
      <x:c r="H11851" s="1"/>
      <x:c r="I11851" s="53">
        <x:f t="shared" si="2210"/>
        <x:v>18</x:v>
      </x:c>
      <x:c r="J11851" s="53">
        <x:f t="shared" si="2211"/>
        <x:v>2</x:v>
      </x:c>
      <x:c r="K11851" s="53">
        <x:f t="shared" si="2212"/>
        <x:v>25</x:v>
      </x:c>
      <x:c r="L11851" s="53">
        <x:f t="shared" si="2213"/>
        <x:v>45</x:v>
      </x:c>
      <x:c r="M11851" s="54">
        <x:f t="shared" si="2214"/>
        <x:v>10604.820603720022</x:v>
      </x:c>
      <x:c r="N11851" s="54">
        <x:f t="shared" si="2215"/>
        <x:v>6.8644587525833485</x:v>
      </x:c>
      <x:c r="O11851" s="55">
        <x:f t="shared" si="2216"/>
        <x:v>230088</x:v>
      </x:c>
      <x:c r="P11851" s="55">
        <x:f t="shared" si="2217"/>
        <x:v>38720</x:v>
      </x:c>
      <x:c r="Q11851" s="55">
        <x:f t="shared" si="2218"/>
        <x:v>196611.4688145837</x:v>
      </x:c>
      <x:c r="R11851" s="55">
        <x:f t="shared" si="2219"/>
        <x:v>-25243.468814583699</x:v>
      </x:c>
      <x:c r="S11851" s="1" t="str">
        <x:f t="shared" si="2220"/>
        <x:v>NO</x:v>
      </x:c>
      <x:c r="T11851" s="1">
        <x:f t="shared" si="2221"/>
        <x:v>-9.9999999999999997E+98</x:v>
      </x:c>
    </x:row>
    <x:row r="11852">
      <x:c r="A11852" s="1"/>
      <x:c r="B11852" s="1"/>
      <x:c r="C11852" s="1"/>
      <x:c r="D11852" s="1"/>
      <x:c r="E11852" s="1"/>
      <x:c r="F11852" s="1"/>
      <x:c r="G11852" s="1"/>
      <x:c r="H11852" s="1"/>
      <x:c r="I11852" s="53">
        <x:f t="shared" si="2210"/>
        <x:v>18</x:v>
      </x:c>
      <x:c r="J11852" s="53">
        <x:f t="shared" si="2211"/>
        <x:v>2</x:v>
      </x:c>
      <x:c r="K11852" s="53">
        <x:f t="shared" si="2212"/>
        <x:v>26</x:v>
      </x:c>
      <x:c r="L11852" s="53">
        <x:f t="shared" si="2213"/>
        <x:v>46</x:v>
      </x:c>
      <x:c r="M11852" s="54">
        <x:f t="shared" si="2214"/>
        <x:v>10686.16060768074</x:v>
      </x:c>
      <x:c r="N11852" s="54">
        <x:f t="shared" si="2215"/>
        <x:v>6.9209448664449589</x:v>
      </x:c>
      <x:c r="O11852" s="55">
        <x:f t="shared" si="2216"/>
        <x:v>232788</x:v>
      </x:c>
      <x:c r="P11852" s="55">
        <x:f t="shared" si="2217"/>
        <x:v>39600</x:v>
      </x:c>
      <x:c r="Q11852" s="55">
        <x:f t="shared" si="2218"/>
        <x:v>198023.62166112397</x:v>
      </x:c>
      <x:c r="R11852" s="55">
        <x:f t="shared" si="2219"/>
        <x:v>-24835.621661123965</x:v>
      </x:c>
      <x:c r="S11852" s="1" t="str">
        <x:f t="shared" si="2220"/>
        <x:v>NO</x:v>
      </x:c>
      <x:c r="T11852" s="1">
        <x:f t="shared" si="2221"/>
        <x:v>-9.9999999999999997E+98</x:v>
      </x:c>
    </x:row>
    <x:row r="11853">
      <x:c r="A11853" s="1"/>
      <x:c r="B11853" s="1"/>
      <x:c r="C11853" s="1"/>
      <x:c r="D11853" s="1"/>
      <x:c r="E11853" s="1"/>
      <x:c r="F11853" s="1"/>
      <x:c r="G11853" s="1"/>
      <x:c r="H11853" s="1"/>
      <x:c r="I11853" s="53">
        <x:f t="shared" si="2210"/>
        <x:v>18</x:v>
      </x:c>
      <x:c r="J11853" s="53">
        <x:f t="shared" si="2211"/>
        <x:v>2</x:v>
      </x:c>
      <x:c r="K11853" s="53">
        <x:f t="shared" si="2212"/>
        <x:v>27</x:v>
      </x:c>
      <x:c r="L11853" s="53">
        <x:f t="shared" si="2213"/>
        <x:v>47</x:v>
      </x:c>
      <x:c r="M11853" s="54">
        <x:f t="shared" si="2214"/>
        <x:v>10769.294312200496</x:v>
      </x:c>
      <x:c r="N11853" s="54">
        <x:f t="shared" si="2215"/>
        <x:v>6.9786766056947886</x:v>
      </x:c>
      <x:c r="O11853" s="55">
        <x:f t="shared" si="2216"/>
        <x:v>235488</x:v>
      </x:c>
      <x:c r="P11853" s="55">
        <x:f t="shared" si="2217"/>
        <x:v>40480</x:v>
      </x:c>
      <x:c r="Q11853" s="55">
        <x:f t="shared" si="2218"/>
        <x:v>199466.91514236972</x:v>
      </x:c>
      <x:c r="R11853" s="55">
        <x:f t="shared" si="2219"/>
        <x:v>-24458.915142369719</x:v>
      </x:c>
      <x:c r="S11853" s="1" t="str">
        <x:f t="shared" si="2220"/>
        <x:v>NO</x:v>
      </x:c>
      <x:c r="T11853" s="1">
        <x:f t="shared" si="2221"/>
        <x:v>-9.9999999999999997E+98</x:v>
      </x:c>
    </x:row>
    <x:row r="11854">
      <x:c r="A11854" s="1"/>
      <x:c r="B11854" s="1"/>
      <x:c r="C11854" s="1"/>
      <x:c r="D11854" s="1"/>
      <x:c r="E11854" s="1"/>
      <x:c r="F11854" s="1"/>
      <x:c r="G11854" s="1"/>
      <x:c r="H11854" s="1"/>
      <x:c r="I11854" s="53">
        <x:f t="shared" si="2210"/>
        <x:v>18</x:v>
      </x:c>
      <x:c r="J11854" s="53">
        <x:f t="shared" si="2211"/>
        <x:v>2</x:v>
      </x:c>
      <x:c r="K11854" s="53">
        <x:f t="shared" si="2212"/>
        <x:v>28</x:v>
      </x:c>
      <x:c r="L11854" s="53">
        <x:f t="shared" si="2213"/>
        <x:v>48</x:v>
      </x:c>
      <x:c r="M11854" s="54">
        <x:f t="shared" si="2214"/>
        <x:v>10854.25385041765</x:v>
      </x:c>
      <x:c r="N11854" s="54">
        <x:f t="shared" si="2215"/>
        <x:v>7.0376762850122567</x:v>
      </x:c>
      <x:c r="O11854" s="55">
        <x:f t="shared" si="2216"/>
        <x:v>238188</x:v>
      </x:c>
      <x:c r="P11854" s="55">
        <x:f t="shared" si="2217"/>
        <x:v>41360</x:v>
      </x:c>
      <x:c r="Q11854" s="55">
        <x:f t="shared" si="2218"/>
        <x:v>200941.90712530643</x:v>
      </x:c>
      <x:c r="R11854" s="55">
        <x:f t="shared" si="2219"/>
        <x:v>-24113.907125306432</x:v>
      </x:c>
      <x:c r="S11854" s="1" t="str">
        <x:f t="shared" si="2220"/>
        <x:v>NO</x:v>
      </x:c>
      <x:c r="T11854" s="1">
        <x:f t="shared" si="2221"/>
        <x:v>-9.9999999999999997E+98</x:v>
      </x:c>
    </x:row>
    <x:row r="11855">
      <x:c r="A11855" s="1"/>
      <x:c r="B11855" s="1"/>
      <x:c r="C11855" s="1"/>
      <x:c r="D11855" s="1"/>
      <x:c r="E11855" s="1"/>
      <x:c r="F11855" s="1"/>
      <x:c r="G11855" s="1"/>
      <x:c r="H11855" s="1"/>
      <x:c r="I11855" s="53">
        <x:f t="shared" si="2210"/>
        <x:v>18</x:v>
      </x:c>
      <x:c r="J11855" s="53">
        <x:f t="shared" si="2211"/>
        <x:v>2</x:v>
      </x:c>
      <x:c r="K11855" s="53">
        <x:f t="shared" si="2212"/>
        <x:v>29</x:v>
      </x:c>
      <x:c r="L11855" s="53">
        <x:f t="shared" si="2213"/>
        <x:v>49</x:v>
      </x:c>
      <x:c r="M11855" s="54">
        <x:f t="shared" si="2214"/>
        <x:v>10941.071878533303</x:v>
      </x:c>
      <x:c r="N11855" s="54">
        <x:f t="shared" si="2215"/>
        <x:v>7.0979665823147933</x:v>
      </x:c>
      <x:c r="O11855" s="55">
        <x:f t="shared" si="2216"/>
        <x:v>240888</x:v>
      </x:c>
      <x:c r="P11855" s="55">
        <x:f t="shared" si="2217"/>
        <x:v>42240</x:v>
      </x:c>
      <x:c r="Q11855" s="55">
        <x:f t="shared" si="2218"/>
        <x:v>202449.16455786984</x:v>
      </x:c>
      <x:c r="R11855" s="55">
        <x:f t="shared" si="2219"/>
        <x:v>-23801.164557869837</x:v>
      </x:c>
      <x:c r="S11855" s="1" t="str">
        <x:f t="shared" si="2220"/>
        <x:v>NO</x:v>
      </x:c>
      <x:c r="T11855" s="1">
        <x:f t="shared" si="2221"/>
        <x:v>-9.9999999999999997E+98</x:v>
      </x:c>
    </x:row>
    <x:row r="11856">
      <x:c r="A11856" s="1"/>
      <x:c r="B11856" s="1"/>
      <x:c r="C11856" s="1"/>
      <x:c r="D11856" s="1"/>
      <x:c r="E11856" s="1"/>
      <x:c r="F11856" s="1"/>
      <x:c r="G11856" s="1"/>
      <x:c r="H11856" s="1"/>
      <x:c r="I11856" s="53">
        <x:f t="shared" si="2210"/>
        <x:v>18</x:v>
      </x:c>
      <x:c r="J11856" s="53">
        <x:f t="shared" si="2211"/>
        <x:v>2</x:v>
      </x:c>
      <x:c r="K11856" s="53">
        <x:f t="shared" si="2212"/>
        <x:v>30</x:v>
      </x:c>
      <x:c r="L11856" s="53">
        <x:f t="shared" si="2213"/>
        <x:v>50</x:v>
      </x:c>
      <x:c r="M11856" s="54">
        <x:f t="shared" si="2214"/>
        <x:v>11029.781583867074</x:v>
      </x:c>
      <x:c r="N11856" s="54">
        <x:f t="shared" si="2215"/>
        <x:v>7.1595705443521345</x:v>
      </x:c>
      <x:c r="O11856" s="55">
        <x:f t="shared" si="2216"/>
        <x:v>243588</x:v>
      </x:c>
      <x:c r="P11856" s="55">
        <x:f t="shared" si="2217"/>
        <x:v>43120</x:v>
      </x:c>
      <x:c r="Q11856" s="55">
        <x:f t="shared" si="2218"/>
        <x:v>203989.26360880336</x:v>
      </x:c>
      <x:c r="R11856" s="55">
        <x:f t="shared" si="2219"/>
        <x:v>-23521.263608803361</x:v>
      </x:c>
      <x:c r="S11856" s="1" t="str">
        <x:f t="shared" si="2220"/>
        <x:v>NO</x:v>
      </x:c>
      <x:c r="T11856" s="1">
        <x:f t="shared" si="2221"/>
        <x:v>-9.9999999999999997E+98</x:v>
      </x:c>
    </x:row>
    <x:row r="11857">
      <x:c r="A11857" s="1"/>
      <x:c r="B11857" s="1"/>
      <x:c r="C11857" s="1"/>
      <x:c r="D11857" s="1"/>
      <x:c r="E11857" s="1"/>
      <x:c r="F11857" s="1"/>
      <x:c r="G11857" s="1"/>
      <x:c r="H11857" s="1"/>
      <x:c r="I11857" s="53">
        <x:f t="shared" si="2210"/>
        <x:v>18</x:v>
      </x:c>
      <x:c r="J11857" s="53">
        <x:f t="shared" si="2211"/>
        <x:v>3</x:v>
      </x:c>
      <x:c r="K11857" s="53">
        <x:f t="shared" si="2212"/>
        <x:v>0</x:v>
      </x:c>
      <x:c r="L11857" s="53">
        <x:f t="shared" si="2213"/>
        <x:v>21</x:v>
      </x:c>
      <x:c r="M11857" s="54">
        <x:f t="shared" si="2214"/>
        <x:v>9103.9862041074248</x:v>
      </x:c>
      <x:c r="N11857" s="54">
        <x:f t="shared" si="2215"/>
        <x:v>5.8222126417412676</x:v>
      </x:c>
      <x:c r="O11857" s="55">
        <x:f t="shared" si="2216"/>
        <x:v>164682</x:v>
      </x:c>
      <x:c r="P11857" s="55">
        <x:f t="shared" si="2217"/>
        <x:v>17160</x:v>
      </x:c>
      <x:c r="Q11857" s="55">
        <x:f t="shared" si="2218"/>
        <x:v>170555.31604353167</x:v>
      </x:c>
      <x:c r="R11857" s="55">
        <x:f t="shared" si="2219"/>
        <x:v>-43033.316043531668</x:v>
      </x:c>
      <x:c r="S11857" s="1" t="str">
        <x:f t="shared" si="2220"/>
        <x:v>NO</x:v>
      </x:c>
      <x:c r="T11857" s="1">
        <x:f t="shared" si="2221"/>
        <x:v>-9.9999999999999997E+98</x:v>
      </x:c>
    </x:row>
    <x:row r="11858">
      <x:c r="A11858" s="1"/>
      <x:c r="B11858" s="1"/>
      <x:c r="C11858" s="1"/>
      <x:c r="D11858" s="1"/>
      <x:c r="E11858" s="1"/>
      <x:c r="F11858" s="1"/>
      <x:c r="G11858" s="1"/>
      <x:c r="H11858" s="1"/>
      <x:c r="I11858" s="53">
        <x:f t="shared" si="2210"/>
        <x:v>18</x:v>
      </x:c>
      <x:c r="J11858" s="53">
        <x:f t="shared" si="2211"/>
        <x:v>3</x:v>
      </x:c>
      <x:c r="K11858" s="53">
        <x:f t="shared" si="2212"/>
        <x:v>1</x:v>
      </x:c>
      <x:c r="L11858" s="53">
        <x:f t="shared" si="2213"/>
        <x:v>22</x:v>
      </x:c>
      <x:c r="M11858" s="54">
        <x:f t="shared" si="2214"/>
        <x:v>9149.5487041074248</x:v>
      </x:c>
      <x:c r="N11858" s="54">
        <x:f t="shared" si="2215"/>
        <x:v>5.8538532667412673</x:v>
      </x:c>
      <x:c r="O11858" s="55">
        <x:f t="shared" si="2216"/>
        <x:v>167382</x:v>
      </x:c>
      <x:c r="P11858" s="55">
        <x:f t="shared" si="2217"/>
        <x:v>18040</x:v>
      </x:c>
      <x:c r="Q11858" s="55">
        <x:f t="shared" si="2218"/>
        <x:v>171346.33166853167</x:v>
      </x:c>
      <x:c r="R11858" s="55">
        <x:f t="shared" si="2219"/>
        <x:v>-42004.331668531668</x:v>
      </x:c>
      <x:c r="S11858" s="1" t="str">
        <x:f t="shared" si="2220"/>
        <x:v>NO</x:v>
      </x:c>
      <x:c r="T11858" s="1">
        <x:f t="shared" si="2221"/>
        <x:v>-9.9999999999999997E+98</x:v>
      </x:c>
    </x:row>
    <x:row r="11859">
      <x:c r="A11859" s="1"/>
      <x:c r="B11859" s="1"/>
      <x:c r="C11859" s="1"/>
      <x:c r="D11859" s="1"/>
      <x:c r="E11859" s="1"/>
      <x:c r="F11859" s="1"/>
      <x:c r="G11859" s="1"/>
      <x:c r="H11859" s="1"/>
      <x:c r="I11859" s="53">
        <x:f t="shared" si="2210"/>
        <x:v>18</x:v>
      </x:c>
      <x:c r="J11859" s="53">
        <x:f t="shared" si="2211"/>
        <x:v>3</x:v>
      </x:c>
      <x:c r="K11859" s="53">
        <x:f t="shared" si="2212"/>
        <x:v>2</x:v>
      </x:c>
      <x:c r="L11859" s="53">
        <x:f t="shared" si="2213"/>
        <x:v>23</x:v>
      </x:c>
      <x:c r="M11859" s="54">
        <x:f t="shared" si="2214"/>
        <x:v>9196.2502666074251</x:v>
      </x:c>
      <x:c r="N11859" s="54">
        <x:f t="shared" si="2215"/>
        <x:v>5.8862849073662673</x:v>
      </x:c>
      <x:c r="O11859" s="55">
        <x:f t="shared" si="2216"/>
        <x:v>170082</x:v>
      </x:c>
      <x:c r="P11859" s="55">
        <x:f t="shared" si="2217"/>
        <x:v>18920</x:v>
      </x:c>
      <x:c r="Q11859" s="55">
        <x:f t="shared" si="2218"/>
        <x:v>172157.1226841567</x:v>
      </x:c>
      <x:c r="R11859" s="55">
        <x:f t="shared" si="2219"/>
        <x:v>-40995.122684156697</x:v>
      </x:c>
      <x:c r="S11859" s="1" t="str">
        <x:f t="shared" si="2220"/>
        <x:v>NO</x:v>
      </x:c>
      <x:c r="T11859" s="1">
        <x:f t="shared" si="2221"/>
        <x:v>-9.9999999999999997E+98</x:v>
      </x:c>
    </x:row>
    <x:row r="11860">
      <x:c r="A11860" s="1"/>
      <x:c r="B11860" s="1"/>
      <x:c r="C11860" s="1"/>
      <x:c r="D11860" s="1"/>
      <x:c r="E11860" s="1"/>
      <x:c r="F11860" s="1"/>
      <x:c r="G11860" s="1"/>
      <x:c r="H11860" s="1"/>
      <x:c r="I11860" s="53">
        <x:f t="shared" si="2210"/>
        <x:v>18</x:v>
      </x:c>
      <x:c r="J11860" s="53">
        <x:f t="shared" si="2211"/>
        <x:v>3</x:v>
      </x:c>
      <x:c r="K11860" s="53">
        <x:f t="shared" si="2212"/>
        <x:v>3</x:v>
      </x:c>
      <x:c r="L11860" s="53">
        <x:f t="shared" si="2213"/>
        <x:v>24</x:v>
      </x:c>
      <x:c r="M11860" s="54">
        <x:f t="shared" si="2214"/>
        <x:v>9244.1122490293001</x:v>
      </x:c>
      <x:c r="N11860" s="54">
        <x:f t="shared" si="2215"/>
        <x:v>5.9195223951592357</x:v>
      </x:c>
      <x:c r="O11860" s="55">
        <x:f t="shared" si="2216"/>
        <x:v>172782</x:v>
      </x:c>
      <x:c r="P11860" s="55">
        <x:f t="shared" si="2217"/>
        <x:v>19800</x:v>
      </x:c>
      <x:c r="Q11860" s="55">
        <x:f t="shared" si="2218"/>
        <x:v>172988.05987898089</x:v>
      </x:c>
      <x:c r="R11860" s="55">
        <x:f t="shared" si="2219"/>
        <x:v>-40006.059878980886</x:v>
      </x:c>
      <x:c r="S11860" s="1" t="str">
        <x:f t="shared" si="2220"/>
        <x:v>NO</x:v>
      </x:c>
      <x:c r="T11860" s="1">
        <x:f t="shared" si="2221"/>
        <x:v>-9.9999999999999997E+98</x:v>
      </x:c>
    </x:row>
    <x:row r="11861">
      <x:c r="A11861" s="1"/>
      <x:c r="B11861" s="1"/>
      <x:c r="C11861" s="1"/>
      <x:c r="D11861" s="1"/>
      <x:c r="E11861" s="1"/>
      <x:c r="F11861" s="1"/>
      <x:c r="G11861" s="1"/>
      <x:c r="H11861" s="1"/>
      <x:c r="I11861" s="53">
        <x:f t="shared" si="2210"/>
        <x:v>18</x:v>
      </x:c>
      <x:c r="J11861" s="53">
        <x:f t="shared" si="2211"/>
        <x:v>3</x:v>
      </x:c>
      <x:c r="K11861" s="53">
        <x:f t="shared" si="2212"/>
        <x:v>4</x:v>
      </x:c>
      <x:c r="L11861" s="53">
        <x:f t="shared" si="2213"/>
        <x:v>25</x:v>
      </x:c>
      <x:c r="M11861" s="54">
        <x:f t="shared" si="2214"/>
        <x:v>9293.1563647519561</x:v>
      </x:c>
      <x:c r="N11861" s="54">
        <x:f t="shared" si="2215"/>
        <x:v>5.9535808088555253</x:v>
      </x:c>
      <x:c r="O11861" s="55">
        <x:f t="shared" si="2216"/>
        <x:v>175482</x:v>
      </x:c>
      <x:c r="P11861" s="55">
        <x:f t="shared" si="2217"/>
        <x:v>20680</x:v>
      </x:c>
      <x:c r="Q11861" s="55">
        <x:f t="shared" si="2218"/>
        <x:v>173839.52022138811</x:v>
      </x:c>
      <x:c r="R11861" s="55">
        <x:f t="shared" si="2219"/>
        <x:v>-39037.520221388113</x:v>
      </x:c>
      <x:c r="S11861" s="1" t="str">
        <x:f t="shared" si="2220"/>
        <x:v>NO</x:v>
      </x:c>
      <x:c r="T11861" s="1">
        <x:f t="shared" si="2221"/>
        <x:v>-9.9999999999999997E+98</x:v>
      </x:c>
    </x:row>
    <x:row r="11862">
      <x:c r="A11862" s="1"/>
      <x:c r="B11862" s="1"/>
      <x:c r="C11862" s="1"/>
      <x:c r="D11862" s="1"/>
      <x:c r="E11862" s="1"/>
      <x:c r="F11862" s="1"/>
      <x:c r="G11862" s="1"/>
      <x:c r="H11862" s="1"/>
      <x:c r="I11862" s="53">
        <x:f t="shared" si="2210"/>
        <x:v>18</x:v>
      </x:c>
      <x:c r="J11862" s="53">
        <x:f t="shared" si="2211"/>
        <x:v>3</x:v>
      </x:c>
      <x:c r="K11862" s="53">
        <x:f t="shared" si="2212"/>
        <x:v>5</x:v>
      </x:c>
      <x:c r="L11862" s="53">
        <x:f t="shared" si="2213"/>
        <x:v>26</x:v>
      </x:c>
      <x:c r="M11862" s="54">
        <x:f t="shared" si="2214"/>
        <x:v>9343.4046886731594</x:v>
      </x:c>
      <x:c r="N11862" s="54">
        <x:f t="shared" si="2215"/>
        <x:v>5.9884754782452498</x:v>
      </x:c>
      <x:c r="O11862" s="55">
        <x:f t="shared" si="2216"/>
        <x:v>178182</x:v>
      </x:c>
      <x:c r="P11862" s="55">
        <x:f t="shared" si="2217"/>
        <x:v>21560</x:v>
      </x:c>
      <x:c r="Q11862" s="55">
        <x:f t="shared" si="2218"/>
        <x:v>174711.88695613123</x:v>
      </x:c>
      <x:c r="R11862" s="55">
        <x:f t="shared" si="2219"/>
        <x:v>-38089.886956131231</x:v>
      </x:c>
      <x:c r="S11862" s="1" t="str">
        <x:f t="shared" si="2220"/>
        <x:v>NO</x:v>
      </x:c>
      <x:c r="T11862" s="1">
        <x:f t="shared" si="2221"/>
        <x:v>-9.9999999999999997E+98</x:v>
      </x:c>
    </x:row>
    <x:row r="11863">
      <x:c r="A11863" s="1"/>
      <x:c r="B11863" s="1"/>
      <x:c r="C11863" s="1"/>
      <x:c r="D11863" s="1"/>
      <x:c r="E11863" s="1"/>
      <x:c r="F11863" s="1"/>
      <x:c r="G11863" s="1"/>
      <x:c r="H11863" s="1"/>
      <x:c r="I11863" s="53">
        <x:f t="shared" si="2210"/>
        <x:v>18</x:v>
      </x:c>
      <x:c r="J11863" s="53">
        <x:f t="shared" si="2211"/>
        <x:v>3</x:v>
      </x:c>
      <x:c r="K11863" s="53">
        <x:f t="shared" si="2212"/>
        <x:v>6</x:v>
      </x:c>
      <x:c r="L11863" s="53">
        <x:f t="shared" si="2213"/>
        <x:v>27</x:v>
      </x:c>
      <x:c r="M11863" s="54">
        <x:f t="shared" si="2214"/>
        <x:v>9394.8796628547934</x:v>
      </x:c>
      <x:c r="N11863" s="54">
        <x:f t="shared" si="2215"/>
        <x:v>6.0242219880936068</x:v>
      </x:c>
      <x:c r="O11863" s="55">
        <x:f t="shared" si="2216"/>
        <x:v>180882</x:v>
      </x:c>
      <x:c r="P11863" s="55">
        <x:f t="shared" si="2217"/>
        <x:v>22440</x:v>
      </x:c>
      <x:c r="Q11863" s="55">
        <x:f t="shared" si="2218"/>
        <x:v>175605.54970234015</x:v>
      </x:c>
      <x:c r="R11863" s="55">
        <x:f t="shared" si="2219"/>
        <x:v>-37163.549702340155</x:v>
      </x:c>
      <x:c r="S11863" s="1" t="str">
        <x:f t="shared" si="2220"/>
        <x:v>NO</x:v>
      </x:c>
      <x:c r="T11863" s="1">
        <x:f t="shared" si="2221"/>
        <x:v>-9.9999999999999997E+98</x:v>
      </x:c>
    </x:row>
    <x:row r="11864">
      <x:c r="A11864" s="1"/>
      <x:c r="B11864" s="1"/>
      <x:c r="C11864" s="1"/>
      <x:c r="D11864" s="1"/>
      <x:c r="E11864" s="1"/>
      <x:c r="F11864" s="1"/>
      <x:c r="G11864" s="1"/>
      <x:c r="H11864" s="1"/>
      <x:c r="I11864" s="53">
        <x:f t="shared" si="2210"/>
        <x:v>18</x:v>
      </x:c>
      <x:c r="J11864" s="53">
        <x:f t="shared" si="2211"/>
        <x:v>3</x:v>
      </x:c>
      <x:c r="K11864" s="53">
        <x:f t="shared" si="2212"/>
        <x:v>7</x:v>
      </x:c>
      <x:c r="L11864" s="53">
        <x:f t="shared" si="2213"/>
        <x:v>28</x:v>
      </x:c>
      <x:c r="M11864" s="54">
        <x:f t="shared" si="2214"/>
        <x:v>9447.6041022527534</x:v>
      </x:c>
      <x:c r="N11864" s="54">
        <x:f t="shared" si="2215"/>
        <x:v>6.0608361821199672</x:v>
      </x:c>
      <x:c r="O11864" s="55">
        <x:f t="shared" si="2216"/>
        <x:v>183582</x:v>
      </x:c>
      <x:c r="P11864" s="55">
        <x:f t="shared" si="2217"/>
        <x:v>23320</x:v>
      </x:c>
      <x:c r="Q11864" s="55">
        <x:f t="shared" si="2218"/>
        <x:v>176520.90455299919</x:v>
      </x:c>
      <x:c r="R11864" s="55">
        <x:f t="shared" si="2219"/>
        <x:v>-36258.904552999185</x:v>
      </x:c>
      <x:c r="S11864" s="1" t="str">
        <x:f t="shared" si="2220"/>
        <x:v>NO</x:v>
      </x:c>
      <x:c r="T11864" s="1">
        <x:f t="shared" si="2221"/>
        <x:v>-9.9999999999999997E+98</x:v>
      </x:c>
    </x:row>
    <x:row r="11865">
      <x:c r="A11865" s="1"/>
      <x:c r="B11865" s="1"/>
      <x:c r="C11865" s="1"/>
      <x:c r="D11865" s="1"/>
      <x:c r="E11865" s="1"/>
      <x:c r="F11865" s="1"/>
      <x:c r="G11865" s="1"/>
      <x:c r="H11865" s="1"/>
      <x:c r="I11865" s="53">
        <x:f t="shared" si="2210"/>
        <x:v>18</x:v>
      </x:c>
      <x:c r="J11865" s="53">
        <x:f t="shared" si="2211"/>
        <x:v>3</x:v>
      </x:c>
      <x:c r="K11865" s="53">
        <x:f t="shared" si="2212"/>
        <x:v>8</x:v>
      </x:c>
      <x:c r="L11865" s="53">
        <x:f t="shared" si="2213"/>
        <x:v>29</x:v>
      </x:c>
      <x:c r="M11865" s="54">
        <x:f t="shared" si="2214"/>
        <x:v>9501.6012005327339</x:v>
      </x:c>
      <x:c r="N11865" s="54">
        <x:f t="shared" si="2215"/>
        <x:v>6.0983341670366205</x:v>
      </x:c>
      <x:c r="O11865" s="55">
        <x:f t="shared" si="2216"/>
        <x:v>186282</x:v>
      </x:c>
      <x:c r="P11865" s="55">
        <x:f t="shared" si="2217"/>
        <x:v>24200</x:v>
      </x:c>
      <x:c r="Q11865" s="55">
        <x:f t="shared" si="2218"/>
        <x:v>177458.35417591551</x:v>
      </x:c>
      <x:c r="R11865" s="55">
        <x:f t="shared" si="2219"/>
        <x:v>-35376.354175915505</x:v>
      </x:c>
      <x:c r="S11865" s="1" t="str">
        <x:f t="shared" si="2220"/>
        <x:v>NO</x:v>
      </x:c>
      <x:c r="T11865" s="1">
        <x:f t="shared" si="2221"/>
        <x:v>-9.9999999999999997E+98</x:v>
      </x:c>
    </x:row>
    <x:row r="11866">
      <x:c r="A11866" s="1"/>
      <x:c r="B11866" s="1"/>
      <x:c r="C11866" s="1"/>
      <x:c r="D11866" s="1"/>
      <x:c r="E11866" s="1"/>
      <x:c r="F11866" s="1"/>
      <x:c r="G11866" s="1"/>
      <x:c r="H11866" s="1"/>
      <x:c r="I11866" s="53">
        <x:f t="shared" si="2210"/>
        <x:v>18</x:v>
      </x:c>
      <x:c r="J11866" s="53">
        <x:f t="shared" si="2211"/>
        <x:v>3</x:v>
      </x:c>
      <x:c r="K11866" s="53">
        <x:f t="shared" si="2212"/>
        <x:v>9</x:v>
      </x:c>
      <x:c r="L11866" s="53">
        <x:f t="shared" si="2213"/>
        <x:v>30</x:v>
      </x:c>
      <x:c r="M11866" s="54">
        <x:f t="shared" si="2214"/>
        <x:v>9556.8945359731279</x:v>
      </x:c>
      <x:c r="N11866" s="54">
        <x:f t="shared" si="2215"/>
        <x:v>6.1367323166480059</x:v>
      </x:c>
      <x:c r="O11866" s="55">
        <x:f t="shared" si="2216"/>
        <x:v>188982</x:v>
      </x:c>
      <x:c r="P11866" s="55">
        <x:f t="shared" si="2217"/>
        <x:v>25080</x:v>
      </x:c>
      <x:c r="Q11866" s="55">
        <x:f t="shared" si="2218"/>
        <x:v>178418.30791620014</x:v>
      </x:c>
      <x:c r="R11866" s="55">
        <x:f t="shared" si="2219"/>
        <x:v>-34516.307916200138</x:v>
      </x:c>
      <x:c r="S11866" s="1" t="str">
        <x:f t="shared" si="2220"/>
        <x:v>NO</x:v>
      </x:c>
      <x:c r="T11866" s="1">
        <x:f t="shared" si="2221"/>
        <x:v>-9.9999999999999997E+98</x:v>
      </x:c>
    </x:row>
    <x:row r="11867">
      <x:c r="A11867" s="1"/>
      <x:c r="B11867" s="1"/>
      <x:c r="C11867" s="1"/>
      <x:c r="D11867" s="1"/>
      <x:c r="E11867" s="1"/>
      <x:c r="F11867" s="1"/>
      <x:c r="G11867" s="1"/>
      <x:c r="H11867" s="1"/>
      <x:c r="I11867" s="53">
        <x:f t="shared" si="2210"/>
        <x:v>18</x:v>
      </x:c>
      <x:c r="J11867" s="53">
        <x:f t="shared" si="2211"/>
        <x:v>3</x:v>
      </x:c>
      <x:c r="K11867" s="53">
        <x:f t="shared" si="2212"/>
        <x:v>10</x:v>
      </x:c>
      <x:c r="L11867" s="53">
        <x:f t="shared" si="2213"/>
        <x:v>31</x:v>
      </x:c>
      <x:c r="M11867" s="54">
        <x:f t="shared" si="2214"/>
        <x:v>9613.5080774563412</x:v>
      </x:c>
      <x:c r="N11867" s="54">
        <x:f t="shared" si="2215"/>
        <x:v>6.1760472760113476</x:v>
      </x:c>
      <x:c r="O11867" s="55">
        <x:f t="shared" si="2216"/>
        <x:v>191682</x:v>
      </x:c>
      <x:c r="P11867" s="55">
        <x:f t="shared" si="2217"/>
        <x:v>25960</x:v>
      </x:c>
      <x:c r="Q11867" s="55">
        <x:f t="shared" si="2218"/>
        <x:v>179401.1819002837</x:v>
      </x:c>
      <x:c r="R11867" s="55">
        <x:f t="shared" si="2219"/>
        <x:v>-33679.1819002837</x:v>
      </x:c>
      <x:c r="S11867" s="1" t="str">
        <x:f t="shared" si="2220"/>
        <x:v>NO</x:v>
      </x:c>
      <x:c r="T11867" s="1">
        <x:f t="shared" si="2221"/>
        <x:v>-9.9999999999999997E+98</x:v>
      </x:c>
    </x:row>
    <x:row r="11868">
      <x:c r="A11868" s="1"/>
      <x:c r="B11868" s="1"/>
      <x:c r="C11868" s="1"/>
      <x:c r="D11868" s="1"/>
      <x:c r="E11868" s="1"/>
      <x:c r="F11868" s="1"/>
      <x:c r="G11868" s="1"/>
      <x:c r="H11868" s="1"/>
      <x:c r="I11868" s="53">
        <x:f t="shared" si="2210"/>
        <x:v>18</x:v>
      </x:c>
      <x:c r="J11868" s="53">
        <x:f t="shared" si="2211"/>
        <x:v>3</x:v>
      </x:c>
      <x:c r="K11868" s="53">
        <x:f t="shared" si="2212"/>
        <x:v>11</x:v>
      </x:c>
      <x:c r="L11868" s="53">
        <x:f t="shared" si="2213"/>
        <x:v>32</x:v>
      </x:c>
      <x:c r="M11868" s="54">
        <x:f t="shared" si="2214"/>
        <x:v>9671.4661905497796</x:v>
      </x:c>
      <x:c r="N11868" s="54">
        <x:f t="shared" si="2215"/>
        <x:v>6.2162959656595689</x:v>
      </x:c>
      <x:c r="O11868" s="55">
        <x:f t="shared" si="2216"/>
        <x:v>194382</x:v>
      </x:c>
      <x:c r="P11868" s="55">
        <x:f t="shared" si="2217"/>
        <x:v>26840</x:v>
      </x:c>
      <x:c r="Q11868" s="55">
        <x:f t="shared" si="2218"/>
        <x:v>180407.39914148924</x:v>
      </x:c>
      <x:c r="R11868" s="55">
        <x:f t="shared" si="2219"/>
        <x:v>-32865.399141489237</x:v>
      </x:c>
      <x:c r="S11868" s="1" t="str">
        <x:f t="shared" si="2220"/>
        <x:v>NO</x:v>
      </x:c>
      <x:c r="T11868" s="1">
        <x:f t="shared" si="2221"/>
        <x:v>-9.9999999999999997E+98</x:v>
      </x:c>
    </x:row>
    <x:row r="11869">
      <x:c r="A11869" s="1"/>
      <x:c r="B11869" s="1"/>
      <x:c r="C11869" s="1"/>
      <x:c r="D11869" s="1"/>
      <x:c r="E11869" s="1"/>
      <x:c r="F11869" s="1"/>
      <x:c r="G11869" s="1"/>
      <x:c r="H11869" s="1"/>
      <x:c r="I11869" s="53">
        <x:f t="shared" si="2210"/>
        <x:v>18</x:v>
      </x:c>
      <x:c r="J11869" s="53">
        <x:f t="shared" si="2211"/>
        <x:v>3</x:v>
      </x:c>
      <x:c r="K11869" s="53">
        <x:f t="shared" si="2212"/>
        <x:v>12</x:v>
      </x:c>
      <x:c r="L11869" s="53">
        <x:f t="shared" si="2213"/>
        <x:v>33</x:v>
      </x:c>
      <x:c r="M11869" s="54">
        <x:f t="shared" si="2214"/>
        <x:v>9730.7936436778436</x:v>
      </x:c>
      <x:c r="N11869" s="54">
        <x:f t="shared" si="2215"/>
        <x:v>6.2574955858873915</x:v>
      </x:c>
      <x:c r="O11869" s="55">
        <x:f t="shared" si="2216"/>
        <x:v>197082</x:v>
      </x:c>
      <x:c r="P11869" s="55">
        <x:f t="shared" si="2217"/>
        <x:v>27720</x:v>
      </x:c>
      <x:c r="Q11869" s="55">
        <x:f t="shared" si="2218"/>
        <x:v>181437.38964718478</x:v>
      </x:c>
      <x:c r="R11869" s="55">
        <x:f t="shared" si="2219"/>
        <x:v>-32075.389647184784</x:v>
      </x:c>
      <x:c r="S11869" s="1" t="str">
        <x:f t="shared" si="2220"/>
        <x:v>NO</x:v>
      </x:c>
      <x:c r="T11869" s="1">
        <x:f t="shared" si="2221"/>
        <x:v>-9.9999999999999997E+98</x:v>
      </x:c>
    </x:row>
    <x:row r="11870">
      <x:c r="A11870" s="1"/>
      <x:c r="B11870" s="1"/>
      <x:c r="C11870" s="1"/>
      <x:c r="D11870" s="1"/>
      <x:c r="E11870" s="1"/>
      <x:c r="F11870" s="1"/>
      <x:c r="G11870" s="1"/>
      <x:c r="H11870" s="1"/>
      <x:c r="I11870" s="53">
        <x:f t="shared" si="2210"/>
        <x:v>18</x:v>
      </x:c>
      <x:c r="J11870" s="53">
        <x:f t="shared" si="2211"/>
        <x:v>3</x:v>
      </x:c>
      <x:c r="K11870" s="53">
        <x:f t="shared" si="2212"/>
        <x:v>13</x:v>
      </x:c>
      <x:c r="L11870" s="53">
        <x:f t="shared" si="2213"/>
        <x:v>34</x:v>
      </x:c>
      <x:c r="M11870" s="54">
        <x:f t="shared" si="2214"/>
        <x:v>9791.5156143862278</x:v>
      </x:c>
      <x:c r="N11870" s="54">
        <x:f t="shared" si="2215"/>
        <x:v>6.2996636211015469</x:v>
      </x:c>
      <x:c r="O11870" s="55">
        <x:f t="shared" si="2216"/>
        <x:v>199782</x:v>
      </x:c>
      <x:c r="P11870" s="55">
        <x:f t="shared" si="2217"/>
        <x:v>28600</x:v>
      </x:c>
      <x:c r="Q11870" s="55">
        <x:f t="shared" si="2218"/>
        <x:v>182491.59052753868</x:v>
      </x:c>
      <x:c r="R11870" s="55">
        <x:f t="shared" si="2219"/>
        <x:v>-31309.590527538676</x:v>
      </x:c>
      <x:c r="S11870" s="1" t="str">
        <x:f t="shared" si="2220"/>
        <x:v>NO</x:v>
      </x:c>
      <x:c r="T11870" s="1">
        <x:f t="shared" si="2221"/>
        <x:v>-9.9999999999999997E+98</x:v>
      </x:c>
    </x:row>
    <x:row r="11871">
      <x:c r="A11871" s="1"/>
      <x:c r="B11871" s="1"/>
      <x:c r="C11871" s="1"/>
      <x:c r="D11871" s="1"/>
      <x:c r="E11871" s="1"/>
      <x:c r="F11871" s="1"/>
      <x:c r="G11871" s="1"/>
      <x:c r="H11871" s="1"/>
      <x:c r="I11871" s="53">
        <x:f t="shared" si="2210"/>
        <x:v>18</x:v>
      </x:c>
      <x:c r="J11871" s="53">
        <x:f t="shared" si="2211"/>
        <x:v>3</x:v>
      </x:c>
      <x:c r="K11871" s="53">
        <x:f t="shared" si="2212"/>
        <x:v>14</x:v>
      </x:c>
      <x:c r="L11871" s="53">
        <x:f t="shared" si="2213"/>
        <x:v>35</x:v>
      </x:c>
      <x:c r="M11871" s="54">
        <x:f t="shared" si="2214"/>
        <x:v>9853.6576956998888</x:v>
      </x:c>
      <x:c r="N11871" s="54">
        <x:f t="shared" si="2215"/>
        <x:v>6.3428178442360341</x:v>
      </x:c>
      <x:c r="O11871" s="55">
        <x:f t="shared" si="2216"/>
        <x:v>202482</x:v>
      </x:c>
      <x:c r="P11871" s="55">
        <x:f t="shared" si="2217"/>
        <x:v>29480</x:v>
      </x:c>
      <x:c r="Q11871" s="55">
        <x:f t="shared" si="2218"/>
        <x:v>183570.44610590083</x:v>
      </x:c>
      <x:c r="R11871" s="55">
        <x:f t="shared" si="2219"/>
        <x:v>-30568.446105900832</x:v>
      </x:c>
      <x:c r="S11871" s="1" t="str">
        <x:f t="shared" si="2220"/>
        <x:v>NO</x:v>
      </x:c>
      <x:c r="T11871" s="1">
        <x:f t="shared" si="2221"/>
        <x:v>-9.9999999999999997E+98</x:v>
      </x:c>
    </x:row>
    <x:row r="11872">
      <x:c r="A11872" s="1"/>
      <x:c r="B11872" s="1"/>
      <x:c r="C11872" s="1"/>
      <x:c r="D11872" s="1"/>
      <x:c r="E11872" s="1"/>
      <x:c r="F11872" s="1"/>
      <x:c r="G11872" s="1"/>
      <x:c r="H11872" s="1"/>
      <x:c r="I11872" s="53">
        <x:f t="shared" si="2210"/>
        <x:v>18</x:v>
      </x:c>
      <x:c r="J11872" s="53">
        <x:f t="shared" si="2211"/>
        <x:v>3</x:v>
      </x:c>
      <x:c r="K11872" s="53">
        <x:f t="shared" si="2212"/>
        <x:v>15</x:v>
      </x:c>
      <x:c r="L11872" s="53">
        <x:f t="shared" si="2213"/>
        <x:v>36</x:v>
      </x:c>
      <x:c r="M11872" s="54">
        <x:f t="shared" si="2214"/>
        <x:v>9917.2459025760363</x:v>
      </x:c>
      <x:c r="N11872" s="54">
        <x:f t="shared" si="2215"/>
        <x:v>6.3869763212333588</x:v>
      </x:c>
      <x:c r="O11872" s="55">
        <x:f t="shared" si="2216"/>
        <x:v>205182</x:v>
      </x:c>
      <x:c r="P11872" s="55">
        <x:f t="shared" si="2217"/>
        <x:v>30360</x:v>
      </x:c>
      <x:c r="Q11872" s="55">
        <x:f t="shared" si="2218"/>
        <x:v>184674.40803083396</x:v>
      </x:c>
      <x:c r="R11872" s="55">
        <x:f t="shared" si="2219"/>
        <x:v>-29852.408030833962</x:v>
      </x:c>
      <x:c r="S11872" s="1" t="str">
        <x:f t="shared" si="2220"/>
        <x:v>NO</x:v>
      </x:c>
      <x:c r="T11872" s="1">
        <x:f t="shared" si="2221"/>
        <x:v>-9.9999999999999997E+98</x:v>
      </x:c>
    </x:row>
    <x:row r="11873">
      <x:c r="A11873" s="1"/>
      <x:c r="B11873" s="1"/>
      <x:c r="C11873" s="1"/>
      <x:c r="D11873" s="1"/>
      <x:c r="E11873" s="1"/>
      <x:c r="F11873" s="1"/>
      <x:c r="G11873" s="1"/>
      <x:c r="H11873" s="1"/>
      <x:c r="I11873" s="53">
        <x:f t="shared" si="2210"/>
        <x:v>18</x:v>
      </x:c>
      <x:c r="J11873" s="53">
        <x:f t="shared" si="2211"/>
        <x:v>3</x:v>
      </x:c>
      <x:c r="K11873" s="53">
        <x:f t="shared" si="2212"/>
        <x:v>16</x:v>
      </x:c>
      <x:c r="L11873" s="53">
        <x:f t="shared" si="2213"/>
        <x:v>37</x:v>
      </x:c>
      <x:c r="M11873" s="54">
        <x:f t="shared" si="2214"/>
        <x:v>9982.3066784535258</x:v>
      </x:c>
      <x:c r="N11873" s="54">
        <x:f t="shared" si="2215"/>
        <x:v>6.4321574155927266</x:v>
      </x:c>
      <x:c r="O11873" s="55">
        <x:f t="shared" si="2216"/>
        <x:v>207882</x:v>
      </x:c>
      <x:c r="P11873" s="55">
        <x:f t="shared" si="2217"/>
        <x:v>31240</x:v>
      </x:c>
      <x:c r="Q11873" s="55">
        <x:f t="shared" si="2218"/>
        <x:v>185803.93538981816</x:v>
      </x:c>
      <x:c r="R11873" s="55">
        <x:f t="shared" si="2219"/>
        <x:v>-29161.935389818158</x:v>
      </x:c>
      <x:c r="S11873" s="1" t="str">
        <x:f t="shared" si="2220"/>
        <x:v>NO</x:v>
      </x:c>
      <x:c r="T11873" s="1">
        <x:f t="shared" si="2221"/>
        <x:v>-9.9999999999999997E+98</x:v>
      </x:c>
    </x:row>
    <x:row r="11874">
      <x:c r="A11874" s="1"/>
      <x:c r="B11874" s="1"/>
      <x:c r="C11874" s="1"/>
      <x:c r="D11874" s="1"/>
      <x:c r="E11874" s="1"/>
      <x:c r="F11874" s="1"/>
      <x:c r="G11874" s="1"/>
      <x:c r="H11874" s="1"/>
      <x:c r="I11874" s="53">
        <x:f t="shared" si="2210"/>
        <x:v>18</x:v>
      </x:c>
      <x:c r="J11874" s="53">
        <x:f t="shared" si="2211"/>
        <x:v>3</x:v>
      </x:c>
      <x:c r="K11874" s="53">
        <x:f t="shared" si="2212"/>
        <x:v>17</x:v>
      </x:c>
      <x:c r="L11874" s="53">
        <x:f t="shared" si="2213"/>
        <x:v>38</x:v>
      </x:c>
      <x:c r="M11874" s="54">
        <x:f t="shared" si="2214"/>
        <x:v>10048.866901900064</x:v>
      </x:c>
      <x:c r="N11874" s="54">
        <x:f t="shared" si="2215"/>
        <x:v>6.4783797929861562</x:v>
      </x:c>
      <x:c r="O11874" s="55">
        <x:f t="shared" si="2216"/>
        <x:v>210582</x:v>
      </x:c>
      <x:c r="P11874" s="55">
        <x:f t="shared" si="2217"/>
        <x:v>32120</x:v>
      </x:c>
      <x:c r="Q11874" s="55">
        <x:f t="shared" si="2218"/>
        <x:v>186959.4948246539</x:v>
      </x:c>
      <x:c r="R11874" s="55">
        <x:f t="shared" si="2219"/>
        <x:v>-28497.494824653899</x:v>
      </x:c>
      <x:c r="S11874" s="1" t="str">
        <x:f t="shared" si="2220"/>
        <x:v>NO</x:v>
      </x:c>
      <x:c r="T11874" s="1">
        <x:f t="shared" si="2221"/>
        <x:v>-9.9999999999999997E+98</x:v>
      </x:c>
    </x:row>
    <x:row r="11875">
      <x:c r="A11875" s="1"/>
      <x:c r="B11875" s="1"/>
      <x:c r="C11875" s="1"/>
      <x:c r="D11875" s="1"/>
      <x:c r="E11875" s="1"/>
      <x:c r="F11875" s="1"/>
      <x:c r="G11875" s="1"/>
      <x:c r="H11875" s="1"/>
      <x:c r="I11875" s="53">
        <x:f t="shared" si="2210"/>
        <x:v>18</x:v>
      </x:c>
      <x:c r="J11875" s="53">
        <x:f t="shared" si="2211"/>
        <x:v>3</x:v>
      </x:c>
      <x:c r="K11875" s="53">
        <x:f t="shared" si="2212"/>
        <x:v>18</x:v>
      </x:c>
      <x:c r="L11875" s="53">
        <x:f t="shared" si="2213"/>
        <x:v>39</x:v>
      </x:c>
      <x:c r="M11875" s="54">
        <x:f t="shared" si="2214"/>
        <x:v>10116.953893358652</x:v>
      </x:c>
      <x:c r="N11875" s="54">
        <x:f t="shared" si="2215"/>
        <x:v>6.5256624259435085</x:v>
      </x:c>
      <x:c r="O11875" s="55">
        <x:f t="shared" si="2216"/>
        <x:v>213282</x:v>
      </x:c>
      <x:c r="P11875" s="55">
        <x:f t="shared" si="2217"/>
        <x:v>33000</x:v>
      </x:c>
      <x:c r="Q11875" s="55">
        <x:f t="shared" si="2218"/>
        <x:v>188141.56064858771</x:v>
      </x:c>
      <x:c r="R11875" s="55">
        <x:f t="shared" si="2219"/>
        <x:v>-27859.560648587707</x:v>
      </x:c>
      <x:c r="S11875" s="1" t="str">
        <x:f t="shared" si="2220"/>
        <x:v>NO</x:v>
      </x:c>
      <x:c r="T11875" s="1">
        <x:f t="shared" si="2221"/>
        <x:v>-9.9999999999999997E+98</x:v>
      </x:c>
    </x:row>
    <x:row r="11876">
      <x:c r="A11876" s="1"/>
      <x:c r="B11876" s="1"/>
      <x:c r="C11876" s="1"/>
      <x:c r="D11876" s="1"/>
      <x:c r="E11876" s="1"/>
      <x:c r="F11876" s="1"/>
      <x:c r="G11876" s="1"/>
      <x:c r="H11876" s="1"/>
      <x:c r="I11876" s="53">
        <x:f t="shared" si="2210"/>
        <x:v>18</x:v>
      </x:c>
      <x:c r="J11876" s="53">
        <x:f t="shared" si="2211"/>
        <x:v>3</x:v>
      </x:c>
      <x:c r="K11876" s="53">
        <x:f t="shared" si="2212"/>
        <x:v>19</x:v>
      </x:c>
      <x:c r="L11876" s="53">
        <x:f t="shared" si="2213"/>
        <x:v>40</x:v>
      </x:c>
      <x:c r="M11876" s="54">
        <x:f t="shared" si="2214"/>
        <x:v>10186.595421994674</x:v>
      </x:c>
      <x:c r="N11876" s="54">
        <x:f t="shared" si="2215"/>
        <x:v>6.5740245986074131</x:v>
      </x:c>
      <x:c r="O11876" s="55">
        <x:f t="shared" si="2216"/>
        <x:v>215982</x:v>
      </x:c>
      <x:c r="P11876" s="55">
        <x:f t="shared" si="2217"/>
        <x:v>33880</x:v>
      </x:c>
      <x:c r="Q11876" s="55">
        <x:f t="shared" si="2218"/>
        <x:v>189350.61496518532</x:v>
      </x:c>
      <x:c r="R11876" s="55">
        <x:f t="shared" si="2219"/>
        <x:v>-27248.614965185319</x:v>
      </x:c>
      <x:c r="S11876" s="1" t="str">
        <x:f t="shared" si="2220"/>
        <x:v>NO</x:v>
      </x:c>
      <x:c r="T11876" s="1">
        <x:f t="shared" si="2221"/>
        <x:v>-9.9999999999999997E+98</x:v>
      </x:c>
    </x:row>
    <x:row r="11877">
      <x:c r="A11877" s="1"/>
      <x:c r="B11877" s="1"/>
      <x:c r="C11877" s="1"/>
      <x:c r="D11877" s="1"/>
      <x:c r="E11877" s="1"/>
      <x:c r="F11877" s="1"/>
      <x:c r="G11877" s="1"/>
      <x:c r="H11877" s="1"/>
      <x:c r="I11877" s="53">
        <x:f t="shared" si="2210"/>
        <x:v>18</x:v>
      </x:c>
      <x:c r="J11877" s="53">
        <x:f t="shared" si="2211"/>
        <x:v>3</x:v>
      </x:c>
      <x:c r="K11877" s="53">
        <x:f t="shared" si="2212"/>
        <x:v>20</x:v>
      </x:c>
      <x:c r="L11877" s="53">
        <x:f t="shared" si="2213"/>
        <x:v>41</x:v>
      </x:c>
      <x:c r="M11877" s="54">
        <x:f t="shared" si="2214"/>
        <x:v>10257.819712645152</x:v>
      </x:c>
      <x:c r="N11877" s="54">
        <x:f t="shared" si="2215"/>
        <x:v>6.6234859115591336</x:v>
      </x:c>
      <x:c r="O11877" s="55">
        <x:f t="shared" si="2216"/>
        <x:v>218682</x:v>
      </x:c>
      <x:c r="P11877" s="55">
        <x:f t="shared" si="2217"/>
        <x:v>34760</x:v>
      </x:c>
      <x:c r="Q11877" s="55">
        <x:f t="shared" si="2218"/>
        <x:v>190587.14778897833</x:v>
      </x:c>
      <x:c r="R11877" s="55">
        <x:f t="shared" si="2219"/>
        <x:v>-26665.147788978327</x:v>
      </x:c>
      <x:c r="S11877" s="1" t="str">
        <x:f t="shared" si="2220"/>
        <x:v>NO</x:v>
      </x:c>
      <x:c r="T11877" s="1">
        <x:f t="shared" si="2221"/>
        <x:v>-9.9999999999999997E+98</x:v>
      </x:c>
    </x:row>
    <x:row r="11878">
      <x:c r="A11878" s="1"/>
      <x:c r="B11878" s="1"/>
      <x:c r="C11878" s="1"/>
      <x:c r="D11878" s="1"/>
      <x:c r="E11878" s="1"/>
      <x:c r="F11878" s="1"/>
      <x:c r="G11878" s="1"/>
      <x:c r="H11878" s="1"/>
      <x:c r="I11878" s="53">
        <x:f t="shared" si="2210"/>
        <x:v>18</x:v>
      </x:c>
      <x:c r="J11878" s="53">
        <x:f t="shared" si="2211"/>
        <x:v>3</x:v>
      </x:c>
      <x:c r="K11878" s="53">
        <x:f t="shared" si="2212"/>
        <x:v>21</x:v>
      </x:c>
      <x:c r="L11878" s="53">
        <x:f t="shared" si="2213"/>
        <x:v>42</x:v>
      </x:c>
      <x:c r="M11878" s="54">
        <x:f t="shared" si="2214"/>
        <x:v>10330.655452871595</x:v>
      </x:c>
      <x:c r="N11878" s="54">
        <x:f t="shared" si="2215"/>
        <x:v>6.6740662867163856</x:v>
      </x:c>
      <x:c r="O11878" s="55">
        <x:f t="shared" si="2216"/>
        <x:v>221382</x:v>
      </x:c>
      <x:c r="P11878" s="55">
        <x:f t="shared" si="2217"/>
        <x:v>35640</x:v>
      </x:c>
      <x:c r="Q11878" s="55">
        <x:f t="shared" si="2218"/>
        <x:v>191851.65716790964</x:v>
      </x:c>
      <x:c r="R11878" s="55">
        <x:f t="shared" si="2219"/>
        <x:v>-26109.657167909638</x:v>
      </x:c>
      <x:c r="S11878" s="1" t="str">
        <x:f t="shared" si="2220"/>
        <x:v>NO</x:v>
      </x:c>
      <x:c r="T11878" s="1">
        <x:f t="shared" si="2221"/>
        <x:v>-9.9999999999999997E+98</x:v>
      </x:c>
    </x:row>
    <x:row r="11879">
      <x:c r="A11879" s="1"/>
      <x:c r="B11879" s="1"/>
      <x:c r="C11879" s="1"/>
      <x:c r="D11879" s="1"/>
      <x:c r="E11879" s="1"/>
      <x:c r="F11879" s="1"/>
      <x:c r="G11879" s="1"/>
      <x:c r="H11879" s="1"/>
      <x:c r="I11879" s="53">
        <x:f t="shared" si="2210"/>
        <x:v>18</x:v>
      </x:c>
      <x:c r="J11879" s="53">
        <x:f t="shared" si="2211"/>
        <x:v>3</x:v>
      </x:c>
      <x:c r="K11879" s="53">
        <x:f t="shared" si="2212"/>
        <x:v>22</x:v>
      </x:c>
      <x:c r="L11879" s="53">
        <x:f t="shared" si="2213"/>
        <x:v>43</x:v>
      </x:c>
      <x:c r="M11879" s="54">
        <x:f t="shared" si="2214"/>
        <x:v>10405.131800117992</x:v>
      </x:c>
      <x:c r="N11879" s="54">
        <x:f t="shared" si="2215"/>
        <x:v>6.7257859723041609</x:v>
      </x:c>
      <x:c r="O11879" s="55">
        <x:f t="shared" si="2216"/>
        <x:v>224082</x:v>
      </x:c>
      <x:c r="P11879" s="55">
        <x:f t="shared" si="2217"/>
        <x:v>36520</x:v>
      </x:c>
      <x:c r="Q11879" s="55">
        <x:f t="shared" si="2218"/>
        <x:v>193144.64930760401</x:v>
      </x:c>
      <x:c r="R11879" s="55">
        <x:f t="shared" si="2219"/>
        <x:v>-25582.649307604006</x:v>
      </x:c>
      <x:c r="S11879" s="1" t="str">
        <x:f t="shared" si="2220"/>
        <x:v>NO</x:v>
      </x:c>
      <x:c r="T11879" s="1">
        <x:f t="shared" si="2221"/>
        <x:v>-9.9999999999999997E+98</x:v>
      </x:c>
    </x:row>
    <x:row r="11880">
      <x:c r="A11880" s="1"/>
      <x:c r="B11880" s="1"/>
      <x:c r="C11880" s="1"/>
      <x:c r="D11880" s="1"/>
      <x:c r="E11880" s="1"/>
      <x:c r="F11880" s="1"/>
      <x:c r="G11880" s="1"/>
      <x:c r="H11880" s="1"/>
      <x:c r="I11880" s="53">
        <x:f t="shared" si="2210"/>
        <x:v>18</x:v>
      </x:c>
      <x:c r="J11880" s="53">
        <x:f t="shared" si="2211"/>
        <x:v>3</x:v>
      </x:c>
      <x:c r="K11880" s="53">
        <x:f t="shared" si="2212"/>
        <x:v>23</x:v>
      </x:c>
      <x:c r="L11880" s="53">
        <x:f t="shared" si="2213"/>
        <x:v>44</x:v>
      </x:c>
      <x:c r="M11880" s="54">
        <x:f t="shared" si="2214"/>
        <x:v>10481.278388975428</x:v>
      </x:c>
      <x:c r="N11880" s="54">
        <x:f t="shared" si="2215"/>
        <x:v>6.7786655478996032</x:v>
      </x:c>
      <x:c r="O11880" s="55">
        <x:f t="shared" si="2216"/>
        <x:v>226782</x:v>
      </x:c>
      <x:c r="P11880" s="55">
        <x:f t="shared" si="2217"/>
        <x:v>37400</x:v>
      </x:c>
      <x:c r="Q11880" s="55">
        <x:f t="shared" si="2218"/>
        <x:v>194466.63869749007</x:v>
      </x:c>
      <x:c r="R11880" s="55">
        <x:f t="shared" si="2219"/>
        <x:v>-25084.638697490067</x:v>
      </x:c>
      <x:c r="S11880" s="1" t="str">
        <x:f t="shared" si="2220"/>
        <x:v>NO</x:v>
      </x:c>
      <x:c r="T11880" s="1">
        <x:f t="shared" si="2221"/>
        <x:v>-9.9999999999999997E+98</x:v>
      </x:c>
    </x:row>
    <x:row r="11881">
      <x:c r="A11881" s="1"/>
      <x:c r="B11881" s="1"/>
      <x:c r="C11881" s="1"/>
      <x:c r="D11881" s="1"/>
      <x:c r="E11881" s="1"/>
      <x:c r="F11881" s="1"/>
      <x:c r="G11881" s="1"/>
      <x:c r="H11881" s="1"/>
      <x:c r="I11881" s="53">
        <x:f t="shared" si="2210"/>
        <x:v>18</x:v>
      </x:c>
      <x:c r="J11881" s="53">
        <x:f t="shared" si="2211"/>
        <x:v>3</x:v>
      </x:c>
      <x:c r="K11881" s="53">
        <x:f t="shared" si="2212"/>
        <x:v>24</x:v>
      </x:c>
      <x:c r="L11881" s="53">
        <x:f t="shared" si="2213"/>
        <x:v>45</x:v>
      </x:c>
      <x:c r="M11881" s="54">
        <x:f t="shared" si="2214"/>
        <x:v>10559.125338554924</x:v>
      </x:c>
      <x:c r="N11881" s="54">
        <x:f t="shared" si="2215"/>
        <x:v>6.8327259295520308</x:v>
      </x:c>
      <x:c r="O11881" s="55">
        <x:f t="shared" si="2216"/>
        <x:v>229482</x:v>
      </x:c>
      <x:c r="P11881" s="55">
        <x:f t="shared" si="2217"/>
        <x:v>38280</x:v>
      </x:c>
      <x:c r="Q11881" s="55">
        <x:f t="shared" si="2218"/>
        <x:v>195818.14823880076</x:v>
      </x:c>
      <x:c r="R11881" s="55">
        <x:f t="shared" si="2219"/>
        <x:v>-24616.148238800757</x:v>
      </x:c>
      <x:c r="S11881" s="1" t="str">
        <x:f t="shared" si="2220"/>
        <x:v>NO</x:v>
      </x:c>
      <x:c r="T11881" s="1">
        <x:f t="shared" si="2221"/>
        <x:v>-9.9999999999999997E+98</x:v>
      </x:c>
    </x:row>
    <x:row r="11882">
      <x:c r="A11882" s="1"/>
      <x:c r="B11882" s="1"/>
      <x:c r="C11882" s="1"/>
      <x:c r="D11882" s="1"/>
      <x:c r="E11882" s="1"/>
      <x:c r="F11882" s="1"/>
      <x:c r="G11882" s="1"/>
      <x:c r="H11882" s="1"/>
      <x:c r="I11882" s="53">
        <x:f t="shared" si="2210"/>
        <x:v>18</x:v>
      </x:c>
      <x:c r="J11882" s="53">
        <x:f t="shared" si="2211"/>
        <x:v>3</x:v>
      </x:c>
      <x:c r="K11882" s="53">
        <x:f t="shared" si="2212"/>
        <x:v>25</x:v>
      </x:c>
      <x:c r="L11882" s="53">
        <x:f t="shared" si="2213"/>
        <x:v>46</x:v>
      </x:c>
      <x:c r="M11882" s="54">
        <x:f t="shared" si="2214"/>
        <x:v>10638.703259970021</x:v>
      </x:c>
      <x:c r="N11882" s="54">
        <x:f t="shared" si="2215"/>
        <x:v>6.8879883749791819</x:v>
      </x:c>
      <x:c r="O11882" s="55">
        <x:f t="shared" si="2216"/>
        <x:v>232182</x:v>
      </x:c>
      <x:c r="P11882" s="55">
        <x:f t="shared" si="2217"/>
        <x:v>39160</x:v>
      </x:c>
      <x:c r="Q11882" s="55">
        <x:f t="shared" si="2218"/>
        <x:v>197199.70937447954</x:v>
      </x:c>
      <x:c r="R11882" s="55">
        <x:f t="shared" si="2219"/>
        <x:v>-24177.709374479542</x:v>
      </x:c>
      <x:c r="S11882" s="1" t="str">
        <x:f t="shared" si="2220"/>
        <x:v>NO</x:v>
      </x:c>
      <x:c r="T11882" s="1">
        <x:f t="shared" si="2221"/>
        <x:v>-9.9999999999999997E+98</x:v>
      </x:c>
    </x:row>
    <x:row r="11883">
      <x:c r="A11883" s="1"/>
      <x:c r="B11883" s="1"/>
      <x:c r="C11883" s="1"/>
      <x:c r="D11883" s="1"/>
      <x:c r="E11883" s="1"/>
      <x:c r="F11883" s="1"/>
      <x:c r="G11883" s="1"/>
      <x:c r="H11883" s="1"/>
      <x:c r="I11883" s="53">
        <x:f t="shared" si="2210"/>
        <x:v>18</x:v>
      </x:c>
      <x:c r="J11883" s="53">
        <x:f t="shared" si="2211"/>
        <x:v>3</x:v>
      </x:c>
      <x:c r="K11883" s="53">
        <x:f t="shared" si="2212"/>
        <x:v>26</x:v>
      </x:c>
      <x:c r="L11883" s="53">
        <x:f t="shared" si="2213"/>
        <x:v>47</x:v>
      </x:c>
      <x:c r="M11883" s="54">
        <x:f t="shared" si="2214"/>
        <x:v>10720.04326393074</x:v>
      </x:c>
      <x:c r="N11883" s="54">
        <x:f t="shared" si="2215"/>
        <x:v>6.9444744888407914</x:v>
      </x:c>
      <x:c r="O11883" s="55">
        <x:f t="shared" si="2216"/>
        <x:v>234882</x:v>
      </x:c>
      <x:c r="P11883" s="55">
        <x:f t="shared" si="2217"/>
        <x:v>40040</x:v>
      </x:c>
      <x:c r="Q11883" s="55">
        <x:f t="shared" si="2218"/>
        <x:v>198611.86222101978</x:v>
      </x:c>
      <x:c r="R11883" s="55">
        <x:f t="shared" si="2219"/>
        <x:v>-23769.862221019779</x:v>
      </x:c>
      <x:c r="S11883" s="1" t="str">
        <x:f t="shared" si="2220"/>
        <x:v>NO</x:v>
      </x:c>
      <x:c r="T11883" s="1">
        <x:f t="shared" si="2221"/>
        <x:v>-9.9999999999999997E+98</x:v>
      </x:c>
    </x:row>
    <x:row r="11884">
      <x:c r="A11884" s="1"/>
      <x:c r="B11884" s="1"/>
      <x:c r="C11884" s="1"/>
      <x:c r="D11884" s="1"/>
      <x:c r="E11884" s="1"/>
      <x:c r="F11884" s="1"/>
      <x:c r="G11884" s="1"/>
      <x:c r="H11884" s="1"/>
      <x:c r="I11884" s="53">
        <x:f t="shared" si="2210"/>
        <x:v>18</x:v>
      </x:c>
      <x:c r="J11884" s="53">
        <x:f t="shared" si="2211"/>
        <x:v>3</x:v>
      </x:c>
      <x:c r="K11884" s="53">
        <x:f t="shared" si="2212"/>
        <x:v>27</x:v>
      </x:c>
      <x:c r="L11884" s="53">
        <x:f t="shared" si="2213"/>
        <x:v>48</x:v>
      </x:c>
      <x:c r="M11884" s="54">
        <x:f t="shared" si="2214"/>
        <x:v>10803.176968450496</x:v>
      </x:c>
      <x:c r="N11884" s="54">
        <x:f t="shared" si="2215"/>
        <x:v>7.0022062280906221</x:v>
      </x:c>
      <x:c r="O11884" s="55">
        <x:f t="shared" si="2216"/>
        <x:v>237582</x:v>
      </x:c>
      <x:c r="P11884" s="55">
        <x:f t="shared" si="2217"/>
        <x:v>40920</x:v>
      </x:c>
      <x:c r="Q11884" s="55">
        <x:f t="shared" si="2218"/>
        <x:v>200055.15570226556</x:v>
      </x:c>
      <x:c r="R11884" s="55">
        <x:f t="shared" si="2219"/>
        <x:v>-23393.155702265562</x:v>
      </x:c>
      <x:c r="S11884" s="1" t="str">
        <x:f t="shared" si="2220"/>
        <x:v>NO</x:v>
      </x:c>
      <x:c r="T11884" s="1">
        <x:f t="shared" si="2221"/>
        <x:v>-9.9999999999999997E+98</x:v>
      </x:c>
    </x:row>
    <x:row r="11885">
      <x:c r="A11885" s="1"/>
      <x:c r="B11885" s="1"/>
      <x:c r="C11885" s="1"/>
      <x:c r="D11885" s="1"/>
      <x:c r="E11885" s="1"/>
      <x:c r="F11885" s="1"/>
      <x:c r="G11885" s="1"/>
      <x:c r="H11885" s="1"/>
      <x:c r="I11885" s="53">
        <x:f t="shared" si="2210"/>
        <x:v>18</x:v>
      </x:c>
      <x:c r="J11885" s="53">
        <x:f t="shared" si="2211"/>
        <x:v>3</x:v>
      </x:c>
      <x:c r="K11885" s="53">
        <x:f t="shared" si="2212"/>
        <x:v>28</x:v>
      </x:c>
      <x:c r="L11885" s="53">
        <x:f t="shared" si="2213"/>
        <x:v>49</x:v>
      </x:c>
      <x:c r="M11885" s="54">
        <x:f t="shared" si="2214"/>
        <x:v>10888.13650666765</x:v>
      </x:c>
      <x:c r="N11885" s="54">
        <x:f t="shared" si="2215"/>
        <x:v>7.0612059074080902</x:v>
      </x:c>
      <x:c r="O11885" s="55">
        <x:f t="shared" si="2216"/>
        <x:v>240282</x:v>
      </x:c>
      <x:c r="P11885" s="55">
        <x:f t="shared" si="2217"/>
        <x:v>41800</x:v>
      </x:c>
      <x:c r="Q11885" s="55">
        <x:f t="shared" si="2218"/>
        <x:v>201530.14768520225</x:v>
      </x:c>
      <x:c r="R11885" s="55">
        <x:f t="shared" si="2219"/>
        <x:v>-23048.147685202246</x:v>
      </x:c>
      <x:c r="S11885" s="1" t="str">
        <x:f t="shared" si="2220"/>
        <x:v>NO</x:v>
      </x:c>
      <x:c r="T11885" s="1">
        <x:f t="shared" si="2221"/>
        <x:v>-9.9999999999999997E+98</x:v>
      </x:c>
    </x:row>
    <x:row r="11886">
      <x:c r="A11886" s="1"/>
      <x:c r="B11886" s="1"/>
      <x:c r="C11886" s="1"/>
      <x:c r="D11886" s="1"/>
      <x:c r="E11886" s="1"/>
      <x:c r="F11886" s="1"/>
      <x:c r="G11886" s="1"/>
      <x:c r="H11886" s="1"/>
      <x:c r="I11886" s="53" t="n">
        <x:f t="shared" ref="I11886:I11949" si="2222">INT((ROW()-ROW($I$46))/((CARROT_CAP+1)*(MESCLUN_CAP+1)))</x:f>
        <x:v>18</x:v>
      </x:c>
      <x:c r="J11886" s="53" t="n">
        <x:f t="shared" ref="J11886:J11949" si="2223">MOD(INT((ROW()-ROW($I$46))/(MESCLUN_CAP+1)),CARROT_CAP+1)</x:f>
        <x:v>3</x:v>
      </x:c>
      <x:c r="K11886" s="53" t="n">
        <x:f t="shared" ref="K11886:K11949" si="2224">MOD(ROW()-ROW($I$46),MESCLUN_CAP+1)</x:f>
        <x:v>29</x:v>
      </x:c>
      <x:c r="L11886" s="53" t="n">
        <x:f t="shared" ref="L11886:L11949" si="2225">SUM(I11886:K11886)</x:f>
        <x:v>50</x:v>
      </x:c>
      <x:c r="M11886" s="54" t="n">
        <x:f t="shared" ref="M11886:M11949" si="2226">I11886*TOMATO_HOURS*WEEKS*(1+TOMATO_DIM)^I11886+J11886*CARROT_HOURS*WEEKS*(1+CARROT_DIM)^J11886+K11886*MESCLUN_HOURS*WEEKS*(1+MESCLUN_DIM)^K11886</x:f>
        <x:v>10974.954534783305</x:v>
      </x:c>
      <x:c r="N11886" s="54" t="n">
        <x:f t="shared" ref="N11886:N11949" si="2227">MAX(M11886-FARMER_HOURS,0)/TEMP_HOURS_PER_WORKER</x:f>
        <x:v>7.1214962047106285</x:v>
      </x:c>
      <x:c r="O11886" s="55" t="n">
        <x:f t="shared" ref="O11886:O11949" si="2228">I11886*TOMATO_PRICE+J11886*CARROT_PRICE+K11886*MESCLUN_PRICE</x:f>
        <x:v>242982</x:v>
      </x:c>
      <x:c r="P11886" s="55" t="n">
        <x:f t="shared" ref="P11886:P11949" si="2229">I11886*TOMATO_FERTILIZER+J11886*CARROT_FERTILIZER+K11886*MESCLUN_FERTILIZER</x:f>
        <x:v>42680</x:v>
      </x:c>
      <x:c r="Q11886" s="55" t="n">
        <x:f t="shared" ref="Q11886:Q11949" si="2230">MIN(M11886,FARMER_HOURS)*FARMER_RATE+MAX(M11886-FARMER_HOURS,0)*TEMP_RATE</x:f>
        <x:v>203037.4051177657</x:v>
      </x:c>
      <x:c r="R11886" s="55" t="n">
        <x:f t="shared" ref="R11886:R11949" si="2231">O11886-P11886-Q11886-FIXED_COST</x:f>
        <x:v>-22735.40511776571</x:v>
      </x:c>
      <x:c r="S11886" s="1" t="str">
        <x:f t="shared" ref="S11886:S11949" si="2232">IF(AND(L11886&lt;=TOTAL_BED_CAP,N11886&lt;=TEMP_WORKER_CAP),"YES","NO")</x:f>
        <x:v>NO</x:v>
      </x:c>
      <x:c r="T11886" s="1" t="n">
        <x:f t="shared" ref="T11886:T11949" si="2233">IF(S11886="YES",R11886,-1E+99)</x:f>
        <x:v>-1e+99</x:v>
      </x:c>
    </x:row>
    <x:row r="11887">
      <x:c r="A11887" s="1"/>
      <x:c r="B11887" s="1"/>
      <x:c r="C11887" s="1"/>
      <x:c r="D11887" s="1"/>
      <x:c r="E11887" s="1"/>
      <x:c r="F11887" s="1"/>
      <x:c r="G11887" s="1"/>
      <x:c r="H11887" s="1"/>
      <x:c r="I11887" s="53">
        <x:f t="shared" si="2222"/>
        <x:v>18</x:v>
      </x:c>
      <x:c r="J11887" s="53">
        <x:f t="shared" si="2223"/>
        <x:v>3</x:v>
      </x:c>
      <x:c r="K11887" s="53">
        <x:f t="shared" si="2224"/>
        <x:v>30</x:v>
      </x:c>
      <x:c r="L11887" s="53">
        <x:f t="shared" si="2225"/>
        <x:v>51</x:v>
      </x:c>
      <x:c r="M11887" s="54">
        <x:f t="shared" si="2226"/>
        <x:v>11063.664240117074</x:v>
      </x:c>
      <x:c r="N11887" s="54">
        <x:f t="shared" si="2227"/>
        <x:v>7.1831001667479679</x:v>
      </x:c>
      <x:c r="O11887" s="55">
        <x:f t="shared" si="2228"/>
        <x:v>245682</x:v>
      </x:c>
      <x:c r="P11887" s="55">
        <x:f t="shared" si="2229"/>
        <x:v>43560</x:v>
      </x:c>
      <x:c r="Q11887" s="55">
        <x:f t="shared" si="2230"/>
        <x:v>204577.5041686992</x:v>
      </x:c>
      <x:c r="R11887" s="55">
        <x:f t="shared" si="2231"/>
        <x:v>-22455.504168699204</x:v>
      </x:c>
      <x:c r="S11887" s="1" t="str">
        <x:f t="shared" si="2232"/>
        <x:v>NO</x:v>
      </x:c>
      <x:c r="T11887" s="1">
        <x:f t="shared" si="2233"/>
        <x:v>-9.9999999999999997E+98</x:v>
      </x:c>
    </x:row>
    <x:row r="11888">
      <x:c r="A11888" s="1"/>
      <x:c r="B11888" s="1"/>
      <x:c r="C11888" s="1"/>
      <x:c r="D11888" s="1"/>
      <x:c r="E11888" s="1"/>
      <x:c r="F11888" s="1"/>
      <x:c r="G11888" s="1"/>
      <x:c r="H11888" s="1"/>
      <x:c r="I11888" s="53">
        <x:f t="shared" si="2222"/>
        <x:v>18</x:v>
      </x:c>
      <x:c r="J11888" s="53">
        <x:f t="shared" si="2223"/>
        <x:v>4</x:v>
      </x:c>
      <x:c r="K11888" s="53">
        <x:f t="shared" si="2224"/>
        <x:v>0</x:v>
      </x:c>
      <x:c r="L11888" s="53">
        <x:f t="shared" si="2225"/>
        <x:v>22</x:v>
      </x:c>
      <x:c r="M11888" s="54">
        <x:f t="shared" si="2226"/>
        <x:v>9139.5235947324254</x:v>
      </x:c>
      <x:c r="N11888" s="54">
        <x:f t="shared" si="2227"/>
        <x:v>5.8468913852308511</x:v>
      </x:c>
      <x:c r="O11888" s="55">
        <x:f t="shared" si="2228"/>
        <x:v>166776</x:v>
      </x:c>
      <x:c r="P11888" s="55">
        <x:f t="shared" si="2229"/>
        <x:v>17600</x:v>
      </x:c>
      <x:c r="Q11888" s="55">
        <x:f t="shared" si="2230"/>
        <x:v>171172.28463077126</x:v>
      </x:c>
      <x:c r="R11888" s="55">
        <x:f t="shared" si="2231"/>
        <x:v>-41996.284630771261</x:v>
      </x:c>
      <x:c r="S11888" s="1" t="str">
        <x:f t="shared" si="2232"/>
        <x:v>NO</x:v>
      </x:c>
      <x:c r="T11888" s="1">
        <x:f t="shared" si="2233"/>
        <x:v>-9.9999999999999997E+98</x:v>
      </x:c>
    </x:row>
    <x:row r="11889">
      <x:c r="A11889" s="1"/>
      <x:c r="B11889" s="1"/>
      <x:c r="C11889" s="1"/>
      <x:c r="D11889" s="1"/>
      <x:c r="E11889" s="1"/>
      <x:c r="F11889" s="1"/>
      <x:c r="G11889" s="1"/>
      <x:c r="H11889" s="1"/>
      <x:c r="I11889" s="53">
        <x:f t="shared" si="2222"/>
        <x:v>18</x:v>
      </x:c>
      <x:c r="J11889" s="53">
        <x:f t="shared" si="2223"/>
        <x:v>4</x:v>
      </x:c>
      <x:c r="K11889" s="53">
        <x:f t="shared" si="2224"/>
        <x:v>1</x:v>
      </x:c>
      <x:c r="L11889" s="53">
        <x:f t="shared" si="2225"/>
        <x:v>23</x:v>
      </x:c>
      <x:c r="M11889" s="54">
        <x:f t="shared" si="2226"/>
        <x:v>9185.0860947324254</x:v>
      </x:c>
      <x:c r="N11889" s="54">
        <x:f t="shared" si="2227"/>
        <x:v>5.8785320102308507</x:v>
      </x:c>
      <x:c r="O11889" s="55">
        <x:f t="shared" si="2228"/>
        <x:v>169476</x:v>
      </x:c>
      <x:c r="P11889" s="55">
        <x:f t="shared" si="2229"/>
        <x:v>18480</x:v>
      </x:c>
      <x:c r="Q11889" s="55">
        <x:f t="shared" si="2230"/>
        <x:v>171963.30025577126</x:v>
      </x:c>
      <x:c r="R11889" s="55">
        <x:f t="shared" si="2231"/>
        <x:v>-40967.300255771261</x:v>
      </x:c>
      <x:c r="S11889" s="1" t="str">
        <x:f t="shared" si="2232"/>
        <x:v>NO</x:v>
      </x:c>
      <x:c r="T11889" s="1">
        <x:f t="shared" si="2233"/>
        <x:v>-9.9999999999999997E+98</x:v>
      </x:c>
    </x:row>
    <x:row r="11890">
      <x:c r="A11890" s="1"/>
      <x:c r="B11890" s="1"/>
      <x:c r="C11890" s="1"/>
      <x:c r="D11890" s="1"/>
      <x:c r="E11890" s="1"/>
      <x:c r="F11890" s="1"/>
      <x:c r="G11890" s="1"/>
      <x:c r="H11890" s="1"/>
      <x:c r="I11890" s="53">
        <x:f t="shared" si="2222"/>
        <x:v>18</x:v>
      </x:c>
      <x:c r="J11890" s="53">
        <x:f t="shared" si="2223"/>
        <x:v>4</x:v>
      </x:c>
      <x:c r="K11890" s="53">
        <x:f t="shared" si="2224"/>
        <x:v>2</x:v>
      </x:c>
      <x:c r="L11890" s="53">
        <x:f t="shared" si="2225"/>
        <x:v>24</x:v>
      </x:c>
      <x:c r="M11890" s="54">
        <x:f t="shared" si="2226"/>
        <x:v>9231.7876572324258</x:v>
      </x:c>
      <x:c r="N11890" s="54">
        <x:f t="shared" si="2227"/>
        <x:v>5.9109636508558516</x:v>
      </x:c>
      <x:c r="O11890" s="55">
        <x:f t="shared" si="2228"/>
        <x:v>172176</x:v>
      </x:c>
      <x:c r="P11890" s="55">
        <x:f t="shared" si="2229"/>
        <x:v>19360</x:v>
      </x:c>
      <x:c r="Q11890" s="55">
        <x:f t="shared" si="2230"/>
        <x:v>172774.09127139629</x:v>
      </x:c>
      <x:c r="R11890" s="55">
        <x:f t="shared" si="2231"/>
        <x:v>-39958.09127139629</x:v>
      </x:c>
      <x:c r="S11890" s="1" t="str">
        <x:f t="shared" si="2232"/>
        <x:v>NO</x:v>
      </x:c>
      <x:c r="T11890" s="1">
        <x:f t="shared" si="2233"/>
        <x:v>-9.9999999999999997E+98</x:v>
      </x:c>
    </x:row>
    <x:row r="11891">
      <x:c r="A11891" s="1"/>
      <x:c r="B11891" s="1"/>
      <x:c r="C11891" s="1"/>
      <x:c r="D11891" s="1"/>
      <x:c r="E11891" s="1"/>
      <x:c r="F11891" s="1"/>
      <x:c r="G11891" s="1"/>
      <x:c r="H11891" s="1"/>
      <x:c r="I11891" s="53">
        <x:f t="shared" si="2222"/>
        <x:v>18</x:v>
      </x:c>
      <x:c r="J11891" s="53">
        <x:f t="shared" si="2223"/>
        <x:v>4</x:v>
      </x:c>
      <x:c r="K11891" s="53">
        <x:f t="shared" si="2224"/>
        <x:v>3</x:v>
      </x:c>
      <x:c r="L11891" s="53">
        <x:f t="shared" si="2225"/>
        <x:v>25</x:v>
      </x:c>
      <x:c r="M11891" s="54">
        <x:f t="shared" si="2226"/>
        <x:v>9279.6496396543007</x:v>
      </x:c>
      <x:c r="N11891" s="54">
        <x:f t="shared" si="2227"/>
        <x:v>5.94420113864882</x:v>
      </x:c>
      <x:c r="O11891" s="55">
        <x:f t="shared" si="2228"/>
        <x:v>174876</x:v>
      </x:c>
      <x:c r="P11891" s="55">
        <x:f t="shared" si="2229"/>
        <x:v>20240</x:v>
      </x:c>
      <x:c r="Q11891" s="55">
        <x:f t="shared" si="2230"/>
        <x:v>173605.02846622051</x:v>
      </x:c>
      <x:c r="R11891" s="55">
        <x:f t="shared" si="2231"/>
        <x:v>-38969.028466220509</x:v>
      </x:c>
      <x:c r="S11891" s="1" t="str">
        <x:f t="shared" si="2232"/>
        <x:v>NO</x:v>
      </x:c>
      <x:c r="T11891" s="1">
        <x:f t="shared" si="2233"/>
        <x:v>-9.9999999999999997E+98</x:v>
      </x:c>
    </x:row>
    <x:row r="11892">
      <x:c r="A11892" s="1"/>
      <x:c r="B11892" s="1"/>
      <x:c r="C11892" s="1"/>
      <x:c r="D11892" s="1"/>
      <x:c r="E11892" s="1"/>
      <x:c r="F11892" s="1"/>
      <x:c r="G11892" s="1"/>
      <x:c r="H11892" s="1"/>
      <x:c r="I11892" s="53">
        <x:f t="shared" si="2222"/>
        <x:v>18</x:v>
      </x:c>
      <x:c r="J11892" s="53">
        <x:f t="shared" si="2223"/>
        <x:v>4</x:v>
      </x:c>
      <x:c r="K11892" s="53">
        <x:f t="shared" si="2224"/>
        <x:v>4</x:v>
      </x:c>
      <x:c r="L11892" s="53">
        <x:f t="shared" si="2225"/>
        <x:v>26</x:v>
      </x:c>
      <x:c r="M11892" s="54">
        <x:f t="shared" si="2226"/>
        <x:v>9328.6937553769567</x:v>
      </x:c>
      <x:c r="N11892" s="54">
        <x:f t="shared" si="2227"/>
        <x:v>5.9782595523451088</x:v>
      </x:c>
      <x:c r="O11892" s="55">
        <x:f t="shared" si="2228"/>
        <x:v>177576</x:v>
      </x:c>
      <x:c r="P11892" s="55">
        <x:f t="shared" si="2229"/>
        <x:v>21120</x:v>
      </x:c>
      <x:c r="Q11892" s="55">
        <x:f t="shared" si="2230"/>
        <x:v>174456.48880862771</x:v>
      </x:c>
      <x:c r="R11892" s="55">
        <x:f t="shared" si="2231"/>
        <x:v>-38000.488808627706</x:v>
      </x:c>
      <x:c r="S11892" s="1" t="str">
        <x:f t="shared" si="2232"/>
        <x:v>NO</x:v>
      </x:c>
      <x:c r="T11892" s="1">
        <x:f t="shared" si="2233"/>
        <x:v>-9.9999999999999997E+98</x:v>
      </x:c>
    </x:row>
    <x:row r="11893">
      <x:c r="A11893" s="1"/>
      <x:c r="B11893" s="1"/>
      <x:c r="C11893" s="1"/>
      <x:c r="D11893" s="1"/>
      <x:c r="E11893" s="1"/>
      <x:c r="F11893" s="1"/>
      <x:c r="G11893" s="1"/>
      <x:c r="H11893" s="1"/>
      <x:c r="I11893" s="53">
        <x:f t="shared" si="2222"/>
        <x:v>18</x:v>
      </x:c>
      <x:c r="J11893" s="53">
        <x:f t="shared" si="2223"/>
        <x:v>4</x:v>
      </x:c>
      <x:c r="K11893" s="53">
        <x:f t="shared" si="2224"/>
        <x:v>5</x:v>
      </x:c>
      <x:c r="L11893" s="53">
        <x:f t="shared" si="2225"/>
        <x:v>27</x:v>
      </x:c>
      <x:c r="M11893" s="54">
        <x:f t="shared" si="2226"/>
        <x:v>9378.94207929816</x:v>
      </x:c>
      <x:c r="N11893" s="54">
        <x:f t="shared" si="2227"/>
        <x:v>6.0131542217348333</x:v>
      </x:c>
      <x:c r="O11893" s="55">
        <x:f t="shared" si="2228"/>
        <x:v>180276</x:v>
      </x:c>
      <x:c r="P11893" s="55">
        <x:f t="shared" si="2229"/>
        <x:v>22000</x:v>
      </x:c>
      <x:c r="Q11893" s="55">
        <x:f t="shared" si="2230"/>
        <x:v>175328.85554337082</x:v>
      </x:c>
      <x:c r="R11893" s="55">
        <x:f t="shared" si="2231"/>
        <x:v>-37052.855543370824</x:v>
      </x:c>
      <x:c r="S11893" s="1" t="str">
        <x:f t="shared" si="2232"/>
        <x:v>NO</x:v>
      </x:c>
      <x:c r="T11893" s="1">
        <x:f t="shared" si="2233"/>
        <x:v>-9.9999999999999997E+98</x:v>
      </x:c>
    </x:row>
    <x:row r="11894">
      <x:c r="A11894" s="1"/>
      <x:c r="B11894" s="1"/>
      <x:c r="C11894" s="1"/>
      <x:c r="D11894" s="1"/>
      <x:c r="E11894" s="1"/>
      <x:c r="F11894" s="1"/>
      <x:c r="G11894" s="1"/>
      <x:c r="H11894" s="1"/>
      <x:c r="I11894" s="53">
        <x:f t="shared" si="2222"/>
        <x:v>18</x:v>
      </x:c>
      <x:c r="J11894" s="53">
        <x:f t="shared" si="2223"/>
        <x:v>4</x:v>
      </x:c>
      <x:c r="K11894" s="53">
        <x:f t="shared" si="2224"/>
        <x:v>6</x:v>
      </x:c>
      <x:c r="L11894" s="53">
        <x:f t="shared" si="2225"/>
        <x:v>28</x:v>
      </x:c>
      <x:c r="M11894" s="54">
        <x:f t="shared" si="2226"/>
        <x:v>9430.417053479794</x:v>
      </x:c>
      <x:c r="N11894" s="54">
        <x:f t="shared" si="2227"/>
        <x:v>6.0489007315831902</x:v>
      </x:c>
      <x:c r="O11894" s="55">
        <x:f t="shared" si="2228"/>
        <x:v>182976</x:v>
      </x:c>
      <x:c r="P11894" s="55">
        <x:f t="shared" si="2229"/>
        <x:v>22880</x:v>
      </x:c>
      <x:c r="Q11894" s="55">
        <x:f t="shared" si="2230"/>
        <x:v>176222.51828957975</x:v>
      </x:c>
      <x:c r="R11894" s="55">
        <x:f t="shared" si="2231"/>
        <x:v>-36126.518289579748</x:v>
      </x:c>
      <x:c r="S11894" s="1" t="str">
        <x:f t="shared" si="2232"/>
        <x:v>NO</x:v>
      </x:c>
      <x:c r="T11894" s="1">
        <x:f t="shared" si="2233"/>
        <x:v>-9.9999999999999997E+98</x:v>
      </x:c>
    </x:row>
    <x:row r="11895">
      <x:c r="A11895" s="1"/>
      <x:c r="B11895" s="1"/>
      <x:c r="C11895" s="1"/>
      <x:c r="D11895" s="1"/>
      <x:c r="E11895" s="1"/>
      <x:c r="F11895" s="1"/>
      <x:c r="G11895" s="1"/>
      <x:c r="H11895" s="1"/>
      <x:c r="I11895" s="53">
        <x:f t="shared" si="2222"/>
        <x:v>18</x:v>
      </x:c>
      <x:c r="J11895" s="53">
        <x:f t="shared" si="2223"/>
        <x:v>4</x:v>
      </x:c>
      <x:c r="K11895" s="53">
        <x:f t="shared" si="2224"/>
        <x:v>7</x:v>
      </x:c>
      <x:c r="L11895" s="53">
        <x:f t="shared" si="2225"/>
        <x:v>29</x:v>
      </x:c>
      <x:c r="M11895" s="54">
        <x:f t="shared" si="2226"/>
        <x:v>9483.141492877754</x:v>
      </x:c>
      <x:c r="N11895" s="54">
        <x:f t="shared" si="2227"/>
        <x:v>6.0855149256095515</x:v>
      </x:c>
      <x:c r="O11895" s="55">
        <x:f t="shared" si="2228"/>
        <x:v>185676</x:v>
      </x:c>
      <x:c r="P11895" s="55">
        <x:f t="shared" si="2229"/>
        <x:v>23760</x:v>
      </x:c>
      <x:c r="Q11895" s="55">
        <x:f t="shared" si="2230"/>
        <x:v>177137.87314023878</x:v>
      </x:c>
      <x:c r="R11895" s="55">
        <x:f t="shared" si="2231"/>
        <x:v>-35221.873140238778</x:v>
      </x:c>
      <x:c r="S11895" s="1" t="str">
        <x:f t="shared" si="2232"/>
        <x:v>NO</x:v>
      </x:c>
      <x:c r="T11895" s="1">
        <x:f t="shared" si="2233"/>
        <x:v>-9.9999999999999997E+98</x:v>
      </x:c>
    </x:row>
    <x:row r="11896">
      <x:c r="A11896" s="1"/>
      <x:c r="B11896" s="1"/>
      <x:c r="C11896" s="1"/>
      <x:c r="D11896" s="1"/>
      <x:c r="E11896" s="1"/>
      <x:c r="F11896" s="1"/>
      <x:c r="G11896" s="1"/>
      <x:c r="H11896" s="1"/>
      <x:c r="I11896" s="53">
        <x:f t="shared" si="2222"/>
        <x:v>18</x:v>
      </x:c>
      <x:c r="J11896" s="53">
        <x:f t="shared" si="2223"/>
        <x:v>4</x:v>
      </x:c>
      <x:c r="K11896" s="53">
        <x:f t="shared" si="2224"/>
        <x:v>8</x:v>
      </x:c>
      <x:c r="L11896" s="53">
        <x:f t="shared" si="2225"/>
        <x:v>30</x:v>
      </x:c>
      <x:c r="M11896" s="54">
        <x:f t="shared" si="2226"/>
        <x:v>9537.1385911577345</x:v>
      </x:c>
      <x:c r="N11896" s="54">
        <x:f t="shared" si="2227"/>
        <x:v>6.1230129105262048</x:v>
      </x:c>
      <x:c r="O11896" s="55">
        <x:f t="shared" si="2228"/>
        <x:v>188376</x:v>
      </x:c>
      <x:c r="P11896" s="55">
        <x:f t="shared" si="2229"/>
        <x:v>24640</x:v>
      </x:c>
      <x:c r="Q11896" s="55">
        <x:f t="shared" si="2230"/>
        <x:v>178075.3227631551</x:v>
      </x:c>
      <x:c r="R11896" s="55">
        <x:f t="shared" si="2231"/>
        <x:v>-34339.322763155098</x:v>
      </x:c>
      <x:c r="S11896" s="1" t="str">
        <x:f t="shared" si="2232"/>
        <x:v>NO</x:v>
      </x:c>
      <x:c r="T11896" s="1">
        <x:f t="shared" si="2233"/>
        <x:v>-9.9999999999999997E+98</x:v>
      </x:c>
    </x:row>
    <x:row r="11897">
      <x:c r="A11897" s="1"/>
      <x:c r="B11897" s="1"/>
      <x:c r="C11897" s="1"/>
      <x:c r="D11897" s="1"/>
      <x:c r="E11897" s="1"/>
      <x:c r="F11897" s="1"/>
      <x:c r="G11897" s="1"/>
      <x:c r="H11897" s="1"/>
      <x:c r="I11897" s="53">
        <x:f t="shared" si="2222"/>
        <x:v>18</x:v>
      </x:c>
      <x:c r="J11897" s="53">
        <x:f t="shared" si="2223"/>
        <x:v>4</x:v>
      </x:c>
      <x:c r="K11897" s="53">
        <x:f t="shared" si="2224"/>
        <x:v>9</x:v>
      </x:c>
      <x:c r="L11897" s="53">
        <x:f t="shared" si="2225"/>
        <x:v>31</x:v>
      </x:c>
      <x:c r="M11897" s="54">
        <x:f t="shared" si="2226"/>
        <x:v>9592.4319265981285</x:v>
      </x:c>
      <x:c r="N11897" s="54">
        <x:f t="shared" si="2227"/>
        <x:v>6.1614110601375893</x:v>
      </x:c>
      <x:c r="O11897" s="55">
        <x:f t="shared" si="2228"/>
        <x:v>191076</x:v>
      </x:c>
      <x:c r="P11897" s="55">
        <x:f t="shared" si="2229"/>
        <x:v>25520</x:v>
      </x:c>
      <x:c r="Q11897" s="55">
        <x:f t="shared" si="2230"/>
        <x:v>179035.27650343973</x:v>
      </x:c>
      <x:c r="R11897" s="55">
        <x:f t="shared" si="2231"/>
        <x:v>-33479.276503439731</x:v>
      </x:c>
      <x:c r="S11897" s="1" t="str">
        <x:f t="shared" si="2232"/>
        <x:v>NO</x:v>
      </x:c>
      <x:c r="T11897" s="1">
        <x:f t="shared" si="2233"/>
        <x:v>-9.9999999999999997E+98</x:v>
      </x:c>
    </x:row>
    <x:row r="11898">
      <x:c r="A11898" s="1"/>
      <x:c r="B11898" s="1"/>
      <x:c r="C11898" s="1"/>
      <x:c r="D11898" s="1"/>
      <x:c r="E11898" s="1"/>
      <x:c r="F11898" s="1"/>
      <x:c r="G11898" s="1"/>
      <x:c r="H11898" s="1"/>
      <x:c r="I11898" s="53">
        <x:f t="shared" si="2222"/>
        <x:v>18</x:v>
      </x:c>
      <x:c r="J11898" s="53">
        <x:f t="shared" si="2223"/>
        <x:v>4</x:v>
      </x:c>
      <x:c r="K11898" s="53">
        <x:f t="shared" si="2224"/>
        <x:v>10</x:v>
      </x:c>
      <x:c r="L11898" s="53">
        <x:f t="shared" si="2225"/>
        <x:v>32</x:v>
      </x:c>
      <x:c r="M11898" s="54">
        <x:f t="shared" si="2226"/>
        <x:v>9649.0454680813418</x:v>
      </x:c>
      <x:c r="N11898" s="54">
        <x:f t="shared" si="2227"/>
        <x:v>6.2007260195009319</x:v>
      </x:c>
      <x:c r="O11898" s="55">
        <x:f t="shared" si="2228"/>
        <x:v>193776</x:v>
      </x:c>
      <x:c r="P11898" s="55">
        <x:f t="shared" si="2229"/>
        <x:v>26400</x:v>
      </x:c>
      <x:c r="Q11898" s="55">
        <x:f t="shared" si="2230"/>
        <x:v>180018.15048752329</x:v>
      </x:c>
      <x:c r="R11898" s="55">
        <x:f t="shared" si="2231"/>
        <x:v>-32642.150487523293</x:v>
      </x:c>
      <x:c r="S11898" s="1" t="str">
        <x:f t="shared" si="2232"/>
        <x:v>NO</x:v>
      </x:c>
      <x:c r="T11898" s="1">
        <x:f t="shared" si="2233"/>
        <x:v>-9.9999999999999997E+98</x:v>
      </x:c>
    </x:row>
    <x:row r="11899">
      <x:c r="A11899" s="1"/>
      <x:c r="B11899" s="1"/>
      <x:c r="C11899" s="1"/>
      <x:c r="D11899" s="1"/>
      <x:c r="E11899" s="1"/>
      <x:c r="F11899" s="1"/>
      <x:c r="G11899" s="1"/>
      <x:c r="H11899" s="1"/>
      <x:c r="I11899" s="53">
        <x:f t="shared" si="2222"/>
        <x:v>18</x:v>
      </x:c>
      <x:c r="J11899" s="53">
        <x:f t="shared" si="2223"/>
        <x:v>4</x:v>
      </x:c>
      <x:c r="K11899" s="53">
        <x:f t="shared" si="2224"/>
        <x:v>11</x:v>
      </x:c>
      <x:c r="L11899" s="53">
        <x:f t="shared" si="2225"/>
        <x:v>33</x:v>
      </x:c>
      <x:c r="M11899" s="54">
        <x:f t="shared" si="2226"/>
        <x:v>9707.0035811747803</x:v>
      </x:c>
      <x:c r="N11899" s="54">
        <x:f t="shared" si="2227"/>
        <x:v>6.2409747091491532</x:v>
      </x:c>
      <x:c r="O11899" s="55">
        <x:f t="shared" si="2228"/>
        <x:v>196476</x:v>
      </x:c>
      <x:c r="P11899" s="55">
        <x:f t="shared" si="2229"/>
        <x:v>27280</x:v>
      </x:c>
      <x:c r="Q11899" s="55">
        <x:f t="shared" si="2230"/>
        <x:v>181024.36772872883</x:v>
      </x:c>
      <x:c r="R11899" s="55">
        <x:f t="shared" si="2231"/>
        <x:v>-31828.36772872883</x:v>
      </x:c>
      <x:c r="S11899" s="1" t="str">
        <x:f t="shared" si="2232"/>
        <x:v>NO</x:v>
      </x:c>
      <x:c r="T11899" s="1">
        <x:f t="shared" si="2233"/>
        <x:v>-9.9999999999999997E+98</x:v>
      </x:c>
    </x:row>
    <x:row r="11900">
      <x:c r="A11900" s="1"/>
      <x:c r="B11900" s="1"/>
      <x:c r="C11900" s="1"/>
      <x:c r="D11900" s="1"/>
      <x:c r="E11900" s="1"/>
      <x:c r="F11900" s="1"/>
      <x:c r="G11900" s="1"/>
      <x:c r="H11900" s="1"/>
      <x:c r="I11900" s="53">
        <x:f t="shared" si="2222"/>
        <x:v>18</x:v>
      </x:c>
      <x:c r="J11900" s="53">
        <x:f t="shared" si="2223"/>
        <x:v>4</x:v>
      </x:c>
      <x:c r="K11900" s="53">
        <x:f t="shared" si="2224"/>
        <x:v>12</x:v>
      </x:c>
      <x:c r="L11900" s="53">
        <x:f t="shared" si="2225"/>
        <x:v>34</x:v>
      </x:c>
      <x:c r="M11900" s="54">
        <x:f t="shared" si="2226"/>
        <x:v>9766.3310343028443</x:v>
      </x:c>
      <x:c r="N11900" s="54">
        <x:f t="shared" si="2227"/>
        <x:v>6.282174329376975</x:v>
      </x:c>
      <x:c r="O11900" s="55">
        <x:f t="shared" si="2228"/>
        <x:v>199176</x:v>
      </x:c>
      <x:c r="P11900" s="55">
        <x:f t="shared" si="2229"/>
        <x:v>28160</x:v>
      </x:c>
      <x:c r="Q11900" s="55">
        <x:f t="shared" si="2230"/>
        <x:v>182054.35823442438</x:v>
      </x:c>
      <x:c r="R11900" s="55">
        <x:f t="shared" si="2231"/>
        <x:v>-31038.358234424377</x:v>
      </x:c>
      <x:c r="S11900" s="1" t="str">
        <x:f t="shared" si="2232"/>
        <x:v>NO</x:v>
      </x:c>
      <x:c r="T11900" s="1">
        <x:f t="shared" si="2233"/>
        <x:v>-9.9999999999999997E+98</x:v>
      </x:c>
    </x:row>
    <x:row r="11901">
      <x:c r="A11901" s="1"/>
      <x:c r="B11901" s="1"/>
      <x:c r="C11901" s="1"/>
      <x:c r="D11901" s="1"/>
      <x:c r="E11901" s="1"/>
      <x:c r="F11901" s="1"/>
      <x:c r="G11901" s="1"/>
      <x:c r="H11901" s="1"/>
      <x:c r="I11901" s="53">
        <x:f t="shared" si="2222"/>
        <x:v>18</x:v>
      </x:c>
      <x:c r="J11901" s="53">
        <x:f t="shared" si="2223"/>
        <x:v>4</x:v>
      </x:c>
      <x:c r="K11901" s="53">
        <x:f t="shared" si="2224"/>
        <x:v>13</x:v>
      </x:c>
      <x:c r="L11901" s="53">
        <x:f t="shared" si="2225"/>
        <x:v>35</x:v>
      </x:c>
      <x:c r="M11901" s="54">
        <x:f t="shared" si="2226"/>
        <x:v>9827.0530050112284</x:v>
      </x:c>
      <x:c r="N11901" s="54">
        <x:f t="shared" si="2227"/>
        <x:v>6.3243423645911312</x:v>
      </x:c>
      <x:c r="O11901" s="55">
        <x:f t="shared" si="2228"/>
        <x:v>201876</x:v>
      </x:c>
      <x:c r="P11901" s="55">
        <x:f t="shared" si="2229"/>
        <x:v>29040</x:v>
      </x:c>
      <x:c r="Q11901" s="55">
        <x:f t="shared" si="2230"/>
        <x:v>183108.55911477827</x:v>
      </x:c>
      <x:c r="R11901" s="55">
        <x:f t="shared" si="2231"/>
        <x:v>-30272.559114778269</x:v>
      </x:c>
      <x:c r="S11901" s="1" t="str">
        <x:f t="shared" si="2232"/>
        <x:v>NO</x:v>
      </x:c>
      <x:c r="T11901" s="1">
        <x:f t="shared" si="2233"/>
        <x:v>-9.9999999999999997E+98</x:v>
      </x:c>
    </x:row>
    <x:row r="11902">
      <x:c r="A11902" s="1"/>
      <x:c r="B11902" s="1"/>
      <x:c r="C11902" s="1"/>
      <x:c r="D11902" s="1"/>
      <x:c r="E11902" s="1"/>
      <x:c r="F11902" s="1"/>
      <x:c r="G11902" s="1"/>
      <x:c r="H11902" s="1"/>
      <x:c r="I11902" s="53">
        <x:f t="shared" si="2222"/>
        <x:v>18</x:v>
      </x:c>
      <x:c r="J11902" s="53">
        <x:f t="shared" si="2223"/>
        <x:v>4</x:v>
      </x:c>
      <x:c r="K11902" s="53">
        <x:f t="shared" si="2224"/>
        <x:v>14</x:v>
      </x:c>
      <x:c r="L11902" s="53">
        <x:f t="shared" si="2225"/>
        <x:v>36</x:v>
      </x:c>
      <x:c r="M11902" s="54">
        <x:f t="shared" si="2226"/>
        <x:v>9889.1950863248894</x:v>
      </x:c>
      <x:c r="N11902" s="54">
        <x:f t="shared" si="2227"/>
        <x:v>6.3674965877256176</x:v>
      </x:c>
      <x:c r="O11902" s="55">
        <x:f t="shared" si="2228"/>
        <x:v>204576</x:v>
      </x:c>
      <x:c r="P11902" s="55">
        <x:f t="shared" si="2229"/>
        <x:v>29920</x:v>
      </x:c>
      <x:c r="Q11902" s="55">
        <x:f t="shared" si="2230"/>
        <x:v>184187.41469314042</x:v>
      </x:c>
      <x:c r="R11902" s="55">
        <x:f t="shared" si="2231"/>
        <x:v>-29531.414693140425</x:v>
      </x:c>
      <x:c r="S11902" s="1" t="str">
        <x:f t="shared" si="2232"/>
        <x:v>NO</x:v>
      </x:c>
      <x:c r="T11902" s="1">
        <x:f t="shared" si="2233"/>
        <x:v>-9.9999999999999997E+98</x:v>
      </x:c>
    </x:row>
    <x:row r="11903">
      <x:c r="A11903" s="1"/>
      <x:c r="B11903" s="1"/>
      <x:c r="C11903" s="1"/>
      <x:c r="D11903" s="1"/>
      <x:c r="E11903" s="1"/>
      <x:c r="F11903" s="1"/>
      <x:c r="G11903" s="1"/>
      <x:c r="H11903" s="1"/>
      <x:c r="I11903" s="53">
        <x:f t="shared" si="2222"/>
        <x:v>18</x:v>
      </x:c>
      <x:c r="J11903" s="53">
        <x:f t="shared" si="2223"/>
        <x:v>4</x:v>
      </x:c>
      <x:c r="K11903" s="53">
        <x:f t="shared" si="2224"/>
        <x:v>15</x:v>
      </x:c>
      <x:c r="L11903" s="53">
        <x:f t="shared" si="2225"/>
        <x:v>37</x:v>
      </x:c>
      <x:c r="M11903" s="54">
        <x:f t="shared" si="2226"/>
        <x:v>9952.7832932010369</x:v>
      </x:c>
      <x:c r="N11903" s="54">
        <x:f t="shared" si="2227"/>
        <x:v>6.4116550647229422</x:v>
      </x:c>
      <x:c r="O11903" s="55">
        <x:f t="shared" si="2228"/>
        <x:v>207276</x:v>
      </x:c>
      <x:c r="P11903" s="55">
        <x:f t="shared" si="2229"/>
        <x:v>30800</x:v>
      </x:c>
      <x:c r="Q11903" s="55">
        <x:f t="shared" si="2230"/>
        <x:v>185291.37661807355</x:v>
      </x:c>
      <x:c r="R11903" s="55">
        <x:f t="shared" si="2231"/>
        <x:v>-28815.376618073555</x:v>
      </x:c>
      <x:c r="S11903" s="1" t="str">
        <x:f t="shared" si="2232"/>
        <x:v>NO</x:v>
      </x:c>
      <x:c r="T11903" s="1">
        <x:f t="shared" si="2233"/>
        <x:v>-9.9999999999999997E+98</x:v>
      </x:c>
    </x:row>
    <x:row r="11904">
      <x:c r="A11904" s="1"/>
      <x:c r="B11904" s="1"/>
      <x:c r="C11904" s="1"/>
      <x:c r="D11904" s="1"/>
      <x:c r="E11904" s="1"/>
      <x:c r="F11904" s="1"/>
      <x:c r="G11904" s="1"/>
      <x:c r="H11904" s="1"/>
      <x:c r="I11904" s="53">
        <x:f t="shared" si="2222"/>
        <x:v>18</x:v>
      </x:c>
      <x:c r="J11904" s="53">
        <x:f t="shared" si="2223"/>
        <x:v>4</x:v>
      </x:c>
      <x:c r="K11904" s="53">
        <x:f t="shared" si="2224"/>
        <x:v>16</x:v>
      </x:c>
      <x:c r="L11904" s="53">
        <x:f t="shared" si="2225"/>
        <x:v>38</x:v>
      </x:c>
      <x:c r="M11904" s="54">
        <x:f t="shared" si="2226"/>
        <x:v>10017.844069078525</x:v>
      </x:c>
      <x:c r="N11904" s="54">
        <x:f t="shared" si="2227"/>
        <x:v>6.4568361590823091</x:v>
      </x:c>
      <x:c r="O11904" s="55">
        <x:f t="shared" si="2228"/>
        <x:v>209976</x:v>
      </x:c>
      <x:c r="P11904" s="55">
        <x:f t="shared" si="2229"/>
        <x:v>31680</x:v>
      </x:c>
      <x:c r="Q11904" s="55">
        <x:f t="shared" si="2230"/>
        <x:v>186420.90397705772</x:v>
      </x:c>
      <x:c r="R11904" s="55">
        <x:f t="shared" si="2231"/>
        <x:v>-28124.903977057722</x:v>
      </x:c>
      <x:c r="S11904" s="1" t="str">
        <x:f t="shared" si="2232"/>
        <x:v>NO</x:v>
      </x:c>
      <x:c r="T11904" s="1">
        <x:f t="shared" si="2233"/>
        <x:v>-9.9999999999999997E+98</x:v>
      </x:c>
    </x:row>
    <x:row r="11905">
      <x:c r="A11905" s="1"/>
      <x:c r="B11905" s="1"/>
      <x:c r="C11905" s="1"/>
      <x:c r="D11905" s="1"/>
      <x:c r="E11905" s="1"/>
      <x:c r="F11905" s="1"/>
      <x:c r="G11905" s="1"/>
      <x:c r="H11905" s="1"/>
      <x:c r="I11905" s="53">
        <x:f t="shared" si="2222"/>
        <x:v>18</x:v>
      </x:c>
      <x:c r="J11905" s="53">
        <x:f t="shared" si="2223"/>
        <x:v>4</x:v>
      </x:c>
      <x:c r="K11905" s="53">
        <x:f t="shared" si="2224"/>
        <x:v>17</x:v>
      </x:c>
      <x:c r="L11905" s="53">
        <x:f t="shared" si="2225"/>
        <x:v>39</x:v>
      </x:c>
      <x:c r="M11905" s="54">
        <x:f t="shared" si="2226"/>
        <x:v>10084.404292525065</x:v>
      </x:c>
      <x:c r="N11905" s="54">
        <x:f t="shared" si="2227"/>
        <x:v>6.5030585364757396</x:v>
      </x:c>
      <x:c r="O11905" s="55">
        <x:f t="shared" si="2228"/>
        <x:v>212676</x:v>
      </x:c>
      <x:c r="P11905" s="55">
        <x:f t="shared" si="2229"/>
        <x:v>32560</x:v>
      </x:c>
      <x:c r="Q11905" s="55">
        <x:f t="shared" si="2230"/>
        <x:v>187576.46341189349</x:v>
      </x:c>
      <x:c r="R11905" s="55">
        <x:f t="shared" si="2231"/>
        <x:v>-27460.463411893492</x:v>
      </x:c>
      <x:c r="S11905" s="1" t="str">
        <x:f t="shared" si="2232"/>
        <x:v>NO</x:v>
      </x:c>
      <x:c r="T11905" s="1">
        <x:f t="shared" si="2233"/>
        <x:v>-9.9999999999999997E+98</x:v>
      </x:c>
    </x:row>
    <x:row r="11906">
      <x:c r="A11906" s="1"/>
      <x:c r="B11906" s="1"/>
      <x:c r="C11906" s="1"/>
      <x:c r="D11906" s="1"/>
      <x:c r="E11906" s="1"/>
      <x:c r="F11906" s="1"/>
      <x:c r="G11906" s="1"/>
      <x:c r="H11906" s="1"/>
      <x:c r="I11906" s="53">
        <x:f t="shared" si="2222"/>
        <x:v>18</x:v>
      </x:c>
      <x:c r="J11906" s="53">
        <x:f t="shared" si="2223"/>
        <x:v>4</x:v>
      </x:c>
      <x:c r="K11906" s="53">
        <x:f t="shared" si="2224"/>
        <x:v>18</x:v>
      </x:c>
      <x:c r="L11906" s="53">
        <x:f t="shared" si="2225"/>
        <x:v>40</x:v>
      </x:c>
      <x:c r="M11906" s="54">
        <x:f t="shared" si="2226"/>
        <x:v>10152.491283983652</x:v>
      </x:c>
      <x:c r="N11906" s="54">
        <x:f t="shared" si="2227"/>
        <x:v>6.550341169433092</x:v>
      </x:c>
      <x:c r="O11906" s="55">
        <x:f t="shared" si="2228"/>
        <x:v>215376</x:v>
      </x:c>
      <x:c r="P11906" s="55">
        <x:f t="shared" si="2229"/>
        <x:v>33440</x:v>
      </x:c>
      <x:c r="Q11906" s="55">
        <x:f t="shared" si="2230"/>
        <x:v>188758.5292358273</x:v>
      </x:c>
      <x:c r="R11906" s="55">
        <x:f t="shared" si="2231"/>
        <x:v>-26822.5292358273</x:v>
      </x:c>
      <x:c r="S11906" s="1" t="str">
        <x:f t="shared" si="2232"/>
        <x:v>NO</x:v>
      </x:c>
      <x:c r="T11906" s="1">
        <x:f t="shared" si="2233"/>
        <x:v>-9.9999999999999997E+98</x:v>
      </x:c>
    </x:row>
    <x:row r="11907">
      <x:c r="A11907" s="1"/>
      <x:c r="B11907" s="1"/>
      <x:c r="C11907" s="1"/>
      <x:c r="D11907" s="1"/>
      <x:c r="E11907" s="1"/>
      <x:c r="F11907" s="1"/>
      <x:c r="G11907" s="1"/>
      <x:c r="H11907" s="1"/>
      <x:c r="I11907" s="53">
        <x:f t="shared" si="2222"/>
        <x:v>18</x:v>
      </x:c>
      <x:c r="J11907" s="53">
        <x:f t="shared" si="2223"/>
        <x:v>4</x:v>
      </x:c>
      <x:c r="K11907" s="53">
        <x:f t="shared" si="2224"/>
        <x:v>19</x:v>
      </x:c>
      <x:c r="L11907" s="53">
        <x:f t="shared" si="2225"/>
        <x:v>41</x:v>
      </x:c>
      <x:c r="M11907" s="54">
        <x:f t="shared" si="2226"/>
        <x:v>10222.132812619675</x:v>
      </x:c>
      <x:c r="N11907" s="54">
        <x:f t="shared" si="2227"/>
        <x:v>6.5987033420969965</x:v>
      </x:c>
      <x:c r="O11907" s="55">
        <x:f t="shared" si="2228"/>
        <x:v>218076</x:v>
      </x:c>
      <x:c r="P11907" s="55">
        <x:f t="shared" si="2229"/>
        <x:v>34320</x:v>
      </x:c>
      <x:c r="Q11907" s="55">
        <x:f t="shared" si="2230"/>
        <x:v>189967.58355242491</x:v>
      </x:c>
      <x:c r="R11907" s="55">
        <x:f t="shared" si="2231"/>
        <x:v>-26211.583552424912</x:v>
      </x:c>
      <x:c r="S11907" s="1" t="str">
        <x:f t="shared" si="2232"/>
        <x:v>NO</x:v>
      </x:c>
      <x:c r="T11907" s="1">
        <x:f t="shared" si="2233"/>
        <x:v>-9.9999999999999997E+98</x:v>
      </x:c>
    </x:row>
    <x:row r="11908">
      <x:c r="A11908" s="1"/>
      <x:c r="B11908" s="1"/>
      <x:c r="C11908" s="1"/>
      <x:c r="D11908" s="1"/>
      <x:c r="E11908" s="1"/>
      <x:c r="F11908" s="1"/>
      <x:c r="G11908" s="1"/>
      <x:c r="H11908" s="1"/>
      <x:c r="I11908" s="53">
        <x:f t="shared" si="2222"/>
        <x:v>18</x:v>
      </x:c>
      <x:c r="J11908" s="53">
        <x:f t="shared" si="2223"/>
        <x:v>4</x:v>
      </x:c>
      <x:c r="K11908" s="53">
        <x:f t="shared" si="2224"/>
        <x:v>20</x:v>
      </x:c>
      <x:c r="L11908" s="53">
        <x:f t="shared" si="2225"/>
        <x:v>42</x:v>
      </x:c>
      <x:c r="M11908" s="54">
        <x:f t="shared" si="2226"/>
        <x:v>10293.357103270151</x:v>
      </x:c>
      <x:c r="N11908" s="54">
        <x:f t="shared" si="2227"/>
        <x:v>6.6481646550487161</x:v>
      </x:c>
      <x:c r="O11908" s="55">
        <x:f t="shared" si="2228"/>
        <x:v>220776</x:v>
      </x:c>
      <x:c r="P11908" s="55">
        <x:f t="shared" si="2229"/>
        <x:v>35200</x:v>
      </x:c>
      <x:c r="Q11908" s="55">
        <x:f t="shared" si="2230"/>
        <x:v>191204.11637621789</x:v>
      </x:c>
      <x:c r="R11908" s="55">
        <x:f t="shared" si="2231"/>
        <x:v>-25628.116376217891</x:v>
      </x:c>
      <x:c r="S11908" s="1" t="str">
        <x:f t="shared" si="2232"/>
        <x:v>NO</x:v>
      </x:c>
      <x:c r="T11908" s="1">
        <x:f t="shared" si="2233"/>
        <x:v>-9.9999999999999997E+98</x:v>
      </x:c>
    </x:row>
    <x:row r="11909">
      <x:c r="A11909" s="1"/>
      <x:c r="B11909" s="1"/>
      <x:c r="C11909" s="1"/>
      <x:c r="D11909" s="1"/>
      <x:c r="E11909" s="1"/>
      <x:c r="F11909" s="1"/>
      <x:c r="G11909" s="1"/>
      <x:c r="H11909" s="1"/>
      <x:c r="I11909" s="53">
        <x:f t="shared" si="2222"/>
        <x:v>18</x:v>
      </x:c>
      <x:c r="J11909" s="53">
        <x:f t="shared" si="2223"/>
        <x:v>4</x:v>
      </x:c>
      <x:c r="K11909" s="53">
        <x:f t="shared" si="2224"/>
        <x:v>21</x:v>
      </x:c>
      <x:c r="L11909" s="53">
        <x:f t="shared" si="2225"/>
        <x:v>43</x:v>
      </x:c>
      <x:c r="M11909" s="54">
        <x:f t="shared" si="2226"/>
        <x:v>10366.192843496596</x:v>
      </x:c>
      <x:c r="N11909" s="54">
        <x:f t="shared" si="2227"/>
        <x:v>6.698745030205969</x:v>
      </x:c>
      <x:c r="O11909" s="55">
        <x:f t="shared" si="2228"/>
        <x:v>223476</x:v>
      </x:c>
      <x:c r="P11909" s="55">
        <x:f t="shared" si="2229"/>
        <x:v>36080</x:v>
      </x:c>
      <x:c r="Q11909" s="55">
        <x:f t="shared" si="2230"/>
        <x:v>192468.62575514923</x:v>
      </x:c>
      <x:c r="R11909" s="55">
        <x:f t="shared" si="2231"/>
        <x:v>-25072.625755149231</x:v>
      </x:c>
      <x:c r="S11909" s="1" t="str">
        <x:f t="shared" si="2232"/>
        <x:v>NO</x:v>
      </x:c>
      <x:c r="T11909" s="1">
        <x:f t="shared" si="2233"/>
        <x:v>-9.9999999999999997E+98</x:v>
      </x:c>
    </x:row>
    <x:row r="11910">
      <x:c r="A11910" s="1"/>
      <x:c r="B11910" s="1"/>
      <x:c r="C11910" s="1"/>
      <x:c r="D11910" s="1"/>
      <x:c r="E11910" s="1"/>
      <x:c r="F11910" s="1"/>
      <x:c r="G11910" s="1"/>
      <x:c r="H11910" s="1"/>
      <x:c r="I11910" s="53">
        <x:f t="shared" si="2222"/>
        <x:v>18</x:v>
      </x:c>
      <x:c r="J11910" s="53">
        <x:f t="shared" si="2223"/>
        <x:v>4</x:v>
      </x:c>
      <x:c r="K11910" s="53">
        <x:f t="shared" si="2224"/>
        <x:v>22</x:v>
      </x:c>
      <x:c r="L11910" s="53">
        <x:f t="shared" si="2225"/>
        <x:v>44</x:v>
      </x:c>
      <x:c r="M11910" s="54">
        <x:f t="shared" si="2226"/>
        <x:v>10440.669190742992</x:v>
      </x:c>
      <x:c r="N11910" s="54">
        <x:f t="shared" si="2227"/>
        <x:v>6.7504647157937443</x:v>
      </x:c>
      <x:c r="O11910" s="55">
        <x:f t="shared" si="2228"/>
        <x:v>226176</x:v>
      </x:c>
      <x:c r="P11910" s="55">
        <x:f t="shared" si="2229"/>
        <x:v>36960</x:v>
      </x:c>
      <x:c r="Q11910" s="55">
        <x:f t="shared" si="2230"/>
        <x:v>193761.6178948436</x:v>
      </x:c>
      <x:c r="R11910" s="55">
        <x:f t="shared" si="2231"/>
        <x:v>-24545.617894843599</x:v>
      </x:c>
      <x:c r="S11910" s="1" t="str">
        <x:f t="shared" si="2232"/>
        <x:v>NO</x:v>
      </x:c>
      <x:c r="T11910" s="1">
        <x:f t="shared" si="2233"/>
        <x:v>-9.9999999999999997E+98</x:v>
      </x:c>
    </x:row>
    <x:row r="11911">
      <x:c r="A11911" s="1"/>
      <x:c r="B11911" s="1"/>
      <x:c r="C11911" s="1"/>
      <x:c r="D11911" s="1"/>
      <x:c r="E11911" s="1"/>
      <x:c r="F11911" s="1"/>
      <x:c r="G11911" s="1"/>
      <x:c r="H11911" s="1"/>
      <x:c r="I11911" s="53">
        <x:f t="shared" si="2222"/>
        <x:v>18</x:v>
      </x:c>
      <x:c r="J11911" s="53">
        <x:f t="shared" si="2223"/>
        <x:v>4</x:v>
      </x:c>
      <x:c r="K11911" s="53">
        <x:f t="shared" si="2224"/>
        <x:v>23</x:v>
      </x:c>
      <x:c r="L11911" s="53">
        <x:f t="shared" si="2225"/>
        <x:v>45</x:v>
      </x:c>
      <x:c r="M11911" s="54">
        <x:f t="shared" si="2226"/>
        <x:v>10516.815779600429</x:v>
      </x:c>
      <x:c r="N11911" s="54">
        <x:f t="shared" si="2227"/>
        <x:v>6.8033442913891866</x:v>
      </x:c>
      <x:c r="O11911" s="55">
        <x:f t="shared" si="2228"/>
        <x:v>228876</x:v>
      </x:c>
      <x:c r="P11911" s="55">
        <x:f t="shared" si="2229"/>
        <x:v>37840</x:v>
      </x:c>
      <x:c r="Q11911" s="55">
        <x:f t="shared" si="2230"/>
        <x:v>195083.60728472966</x:v>
      </x:c>
      <x:c r="R11911" s="55">
        <x:f t="shared" si="2231"/>
        <x:v>-24047.60728472966</x:v>
      </x:c>
      <x:c r="S11911" s="1" t="str">
        <x:f t="shared" si="2232"/>
        <x:v>NO</x:v>
      </x:c>
      <x:c r="T11911" s="1">
        <x:f t="shared" si="2233"/>
        <x:v>-9.9999999999999997E+98</x:v>
      </x:c>
    </x:row>
    <x:row r="11912">
      <x:c r="A11912" s="1"/>
      <x:c r="B11912" s="1"/>
      <x:c r="C11912" s="1"/>
      <x:c r="D11912" s="1"/>
      <x:c r="E11912" s="1"/>
      <x:c r="F11912" s="1"/>
      <x:c r="G11912" s="1"/>
      <x:c r="H11912" s="1"/>
      <x:c r="I11912" s="53">
        <x:f t="shared" si="2222"/>
        <x:v>18</x:v>
      </x:c>
      <x:c r="J11912" s="53">
        <x:f t="shared" si="2223"/>
        <x:v>4</x:v>
      </x:c>
      <x:c r="K11912" s="53">
        <x:f t="shared" si="2224"/>
        <x:v>24</x:v>
      </x:c>
      <x:c r="L11912" s="53">
        <x:f t="shared" si="2225"/>
        <x:v>46</x:v>
      </x:c>
      <x:c r="M11912" s="54">
        <x:f t="shared" si="2226"/>
        <x:v>10594.662729179925</x:v>
      </x:c>
      <x:c r="N11912" s="54">
        <x:f t="shared" si="2227"/>
        <x:v>6.8574046730416143</x:v>
      </x:c>
      <x:c r="O11912" s="55">
        <x:f t="shared" si="2228"/>
        <x:v>231576</x:v>
      </x:c>
      <x:c r="P11912" s="55">
        <x:f t="shared" si="2229"/>
        <x:v>38720</x:v>
      </x:c>
      <x:c r="Q11912" s="55">
        <x:f t="shared" si="2230"/>
        <x:v>196435.11682604035</x:v>
      </x:c>
      <x:c r="R11912" s="55">
        <x:f t="shared" si="2231"/>
        <x:v>-23579.11682604035</x:v>
      </x:c>
      <x:c r="S11912" s="1" t="str">
        <x:f t="shared" si="2232"/>
        <x:v>NO</x:v>
      </x:c>
      <x:c r="T11912" s="1">
        <x:f t="shared" si="2233"/>
        <x:v>-9.9999999999999997E+98</x:v>
      </x:c>
    </x:row>
    <x:row r="11913">
      <x:c r="A11913" s="1"/>
      <x:c r="B11913" s="1"/>
      <x:c r="C11913" s="1"/>
      <x:c r="D11913" s="1"/>
      <x:c r="E11913" s="1"/>
      <x:c r="F11913" s="1"/>
      <x:c r="G11913" s="1"/>
      <x:c r="H11913" s="1"/>
      <x:c r="I11913" s="53">
        <x:f t="shared" si="2222"/>
        <x:v>18</x:v>
      </x:c>
      <x:c r="J11913" s="53">
        <x:f t="shared" si="2223"/>
        <x:v>4</x:v>
      </x:c>
      <x:c r="K11913" s="53">
        <x:f t="shared" si="2224"/>
        <x:v>25</x:v>
      </x:c>
      <x:c r="L11913" s="53">
        <x:f t="shared" si="2225"/>
        <x:v>47</x:v>
      </x:c>
      <x:c r="M11913" s="54">
        <x:f t="shared" si="2226"/>
        <x:v>10674.240650595022</x:v>
      </x:c>
      <x:c r="N11913" s="54">
        <x:f t="shared" si="2227"/>
        <x:v>6.9126671184687654</x:v>
      </x:c>
      <x:c r="O11913" s="55">
        <x:f t="shared" si="2228"/>
        <x:v>234276</x:v>
      </x:c>
      <x:c r="P11913" s="55">
        <x:f t="shared" si="2229"/>
        <x:v>39600</x:v>
      </x:c>
      <x:c r="Q11913" s="55">
        <x:f t="shared" si="2230"/>
        <x:v>197816.67796171914</x:v>
      </x:c>
      <x:c r="R11913" s="55">
        <x:f t="shared" si="2231"/>
        <x:v>-23140.677961719135</x:v>
      </x:c>
      <x:c r="S11913" s="1" t="str">
        <x:f t="shared" si="2232"/>
        <x:v>NO</x:v>
      </x:c>
      <x:c r="T11913" s="1">
        <x:f t="shared" si="2233"/>
        <x:v>-9.9999999999999997E+98</x:v>
      </x:c>
    </x:row>
    <x:row r="11914">
      <x:c r="A11914" s="1"/>
      <x:c r="B11914" s="1"/>
      <x:c r="C11914" s="1"/>
      <x:c r="D11914" s="1"/>
      <x:c r="E11914" s="1"/>
      <x:c r="F11914" s="1"/>
      <x:c r="G11914" s="1"/>
      <x:c r="H11914" s="1"/>
      <x:c r="I11914" s="53">
        <x:f t="shared" si="2222"/>
        <x:v>18</x:v>
      </x:c>
      <x:c r="J11914" s="53">
        <x:f t="shared" si="2223"/>
        <x:v>4</x:v>
      </x:c>
      <x:c r="K11914" s="53">
        <x:f t="shared" si="2224"/>
        <x:v>26</x:v>
      </x:c>
      <x:c r="L11914" s="53">
        <x:f t="shared" si="2225"/>
        <x:v>48</x:v>
      </x:c>
      <x:c r="M11914" s="54">
        <x:f t="shared" si="2226"/>
        <x:v>10755.580654555739</x:v>
      </x:c>
      <x:c r="N11914" s="54">
        <x:f t="shared" si="2227"/>
        <x:v>6.969153232330374</x:v>
      </x:c>
      <x:c r="O11914" s="55">
        <x:f t="shared" si="2228"/>
        <x:v>236976</x:v>
      </x:c>
      <x:c r="P11914" s="55">
        <x:f t="shared" si="2229"/>
        <x:v>40480</x:v>
      </x:c>
      <x:c r="Q11914" s="55">
        <x:f t="shared" si="2230"/>
        <x:v>199228.83080825934</x:v>
      </x:c>
      <x:c r="R11914" s="55">
        <x:f t="shared" si="2231"/>
        <x:v>-22732.830808259343</x:v>
      </x:c>
      <x:c r="S11914" s="1" t="str">
        <x:f t="shared" si="2232"/>
        <x:v>NO</x:v>
      </x:c>
      <x:c r="T11914" s="1">
        <x:f t="shared" si="2233"/>
        <x:v>-9.9999999999999997E+98</x:v>
      </x:c>
    </x:row>
    <x:row r="11915">
      <x:c r="A11915" s="1"/>
      <x:c r="B11915" s="1"/>
      <x:c r="C11915" s="1"/>
      <x:c r="D11915" s="1"/>
      <x:c r="E11915" s="1"/>
      <x:c r="F11915" s="1"/>
      <x:c r="G11915" s="1"/>
      <x:c r="H11915" s="1"/>
      <x:c r="I11915" s="53">
        <x:f t="shared" si="2222"/>
        <x:v>18</x:v>
      </x:c>
      <x:c r="J11915" s="53">
        <x:f t="shared" si="2223"/>
        <x:v>4</x:v>
      </x:c>
      <x:c r="K11915" s="53">
        <x:f t="shared" si="2224"/>
        <x:v>27</x:v>
      </x:c>
      <x:c r="L11915" s="53">
        <x:f t="shared" si="2225"/>
        <x:v>49</x:v>
      </x:c>
      <x:c r="M11915" s="54">
        <x:f t="shared" si="2226"/>
        <x:v>10838.714359075497</x:v>
      </x:c>
      <x:c r="N11915" s="54">
        <x:f t="shared" si="2227"/>
        <x:v>7.0268849715802064</x:v>
      </x:c>
      <x:c r="O11915" s="55">
        <x:f t="shared" si="2228"/>
        <x:v>239676</x:v>
      </x:c>
      <x:c r="P11915" s="55">
        <x:f t="shared" si="2229"/>
        <x:v>41360</x:v>
      </x:c>
      <x:c r="Q11915" s="55">
        <x:f t="shared" si="2230"/>
        <x:v>200672.12428950515</x:v>
      </x:c>
      <x:c r="R11915" s="55">
        <x:f t="shared" si="2231"/>
        <x:v>-22356.124289505155</x:v>
      </x:c>
      <x:c r="S11915" s="1" t="str">
        <x:f t="shared" si="2232"/>
        <x:v>NO</x:v>
      </x:c>
      <x:c r="T11915" s="1">
        <x:f t="shared" si="2233"/>
        <x:v>-9.9999999999999997E+98</x:v>
      </x:c>
    </x:row>
    <x:row r="11916">
      <x:c r="A11916" s="1"/>
      <x:c r="B11916" s="1"/>
      <x:c r="C11916" s="1"/>
      <x:c r="D11916" s="1"/>
      <x:c r="E11916" s="1"/>
      <x:c r="F11916" s="1"/>
      <x:c r="G11916" s="1"/>
      <x:c r="H11916" s="1"/>
      <x:c r="I11916" s="53">
        <x:f t="shared" si="2222"/>
        <x:v>18</x:v>
      </x:c>
      <x:c r="J11916" s="53">
        <x:f t="shared" si="2223"/>
        <x:v>4</x:v>
      </x:c>
      <x:c r="K11916" s="53">
        <x:f t="shared" si="2224"/>
        <x:v>28</x:v>
      </x:c>
      <x:c r="L11916" s="53">
        <x:f t="shared" si="2225"/>
        <x:v>50</x:v>
      </x:c>
      <x:c r="M11916" s="54">
        <x:f t="shared" si="2226"/>
        <x:v>10923.673897292651</x:v>
      </x:c>
      <x:c r="N11916" s="54">
        <x:f t="shared" si="2227"/>
        <x:v>7.0858846508976736</x:v>
      </x:c>
      <x:c r="O11916" s="55">
        <x:f t="shared" si="2228"/>
        <x:v>242376</x:v>
      </x:c>
      <x:c r="P11916" s="55">
        <x:f t="shared" si="2229"/>
        <x:v>42240</x:v>
      </x:c>
      <x:c r="Q11916" s="55">
        <x:f t="shared" si="2230"/>
        <x:v>202147.11627244184</x:v>
      </x:c>
      <x:c r="R11916" s="55">
        <x:f t="shared" si="2231"/>
        <x:v>-22011.116272441839</x:v>
      </x:c>
      <x:c r="S11916" s="1" t="str">
        <x:f t="shared" si="2232"/>
        <x:v>NO</x:v>
      </x:c>
      <x:c r="T11916" s="1">
        <x:f t="shared" si="2233"/>
        <x:v>-9.9999999999999997E+98</x:v>
      </x:c>
    </x:row>
    <x:row r="11917">
      <x:c r="A11917" s="1"/>
      <x:c r="B11917" s="1"/>
      <x:c r="C11917" s="1"/>
      <x:c r="D11917" s="1"/>
      <x:c r="E11917" s="1"/>
      <x:c r="F11917" s="1"/>
      <x:c r="G11917" s="1"/>
      <x:c r="H11917" s="1"/>
      <x:c r="I11917" s="53">
        <x:f t="shared" si="2222"/>
        <x:v>18</x:v>
      </x:c>
      <x:c r="J11917" s="53">
        <x:f t="shared" si="2223"/>
        <x:v>4</x:v>
      </x:c>
      <x:c r="K11917" s="53">
        <x:f t="shared" si="2224"/>
        <x:v>29</x:v>
      </x:c>
      <x:c r="L11917" s="53">
        <x:f t="shared" si="2225"/>
        <x:v>51</x:v>
      </x:c>
      <x:c r="M11917" s="54">
        <x:f t="shared" si="2226"/>
        <x:v>11010.491925408303</x:v>
      </x:c>
      <x:c r="N11917" s="54">
        <x:f t="shared" si="2227"/>
        <x:v>7.146174948200211</x:v>
      </x:c>
      <x:c r="O11917" s="55">
        <x:f t="shared" si="2228"/>
        <x:v>245076</x:v>
      </x:c>
      <x:c r="P11917" s="55">
        <x:f t="shared" si="2229"/>
        <x:v>43120</x:v>
      </x:c>
      <x:c r="Q11917" s="55">
        <x:f t="shared" si="2230"/>
        <x:v>203654.37370500527</x:v>
      </x:c>
      <x:c r="R11917" s="55">
        <x:f t="shared" si="2231"/>
        <x:v>-21698.373705005273</x:v>
      </x:c>
      <x:c r="S11917" s="1" t="str">
        <x:f t="shared" si="2232"/>
        <x:v>NO</x:v>
      </x:c>
      <x:c r="T11917" s="1">
        <x:f t="shared" si="2233"/>
        <x:v>-9.9999999999999997E+98</x:v>
      </x:c>
    </x:row>
    <x:row r="11918">
      <x:c r="A11918" s="1"/>
      <x:c r="B11918" s="1"/>
      <x:c r="C11918" s="1"/>
      <x:c r="D11918" s="1"/>
      <x:c r="E11918" s="1"/>
      <x:c r="F11918" s="1"/>
      <x:c r="G11918" s="1"/>
      <x:c r="H11918" s="1"/>
      <x:c r="I11918" s="53">
        <x:f t="shared" si="2222"/>
        <x:v>18</x:v>
      </x:c>
      <x:c r="J11918" s="53">
        <x:f t="shared" si="2223"/>
        <x:v>4</x:v>
      </x:c>
      <x:c r="K11918" s="53">
        <x:f t="shared" si="2224"/>
        <x:v>30</x:v>
      </x:c>
      <x:c r="L11918" s="53">
        <x:f t="shared" si="2225"/>
        <x:v>52</x:v>
      </x:c>
      <x:c r="M11918" s="54">
        <x:f t="shared" si="2226"/>
        <x:v>11099.201630742074</x:v>
      </x:c>
      <x:c r="N11918" s="54">
        <x:f t="shared" si="2227"/>
        <x:v>7.2077789102375514</x:v>
      </x:c>
      <x:c r="O11918" s="55">
        <x:f t="shared" si="2228"/>
        <x:v>247776</x:v>
      </x:c>
      <x:c r="P11918" s="55">
        <x:f t="shared" si="2229"/>
        <x:v>44000</x:v>
      </x:c>
      <x:c r="Q11918" s="55">
        <x:f t="shared" si="2230"/>
        <x:v>205194.4727559388</x:v>
      </x:c>
      <x:c r="R11918" s="55">
        <x:f t="shared" si="2231"/>
        <x:v>-21418.472755938797</x:v>
      </x:c>
      <x:c r="S11918" s="1" t="str">
        <x:f t="shared" si="2232"/>
        <x:v>NO</x:v>
      </x:c>
      <x:c r="T11918" s="1">
        <x:f t="shared" si="2233"/>
        <x:v>-9.9999999999999997E+98</x:v>
      </x:c>
    </x:row>
    <x:row r="11919">
      <x:c r="A11919" s="1"/>
      <x:c r="B11919" s="1"/>
      <x:c r="C11919" s="1"/>
      <x:c r="D11919" s="1"/>
      <x:c r="E11919" s="1"/>
      <x:c r="F11919" s="1"/>
      <x:c r="G11919" s="1"/>
      <x:c r="H11919" s="1"/>
      <x:c r="I11919" s="53">
        <x:f t="shared" si="2222"/>
        <x:v>18</x:v>
      </x:c>
      <x:c r="J11919" s="53">
        <x:f t="shared" si="2223"/>
        <x:v>5</x:v>
      </x:c>
      <x:c r="K11919" s="53">
        <x:f t="shared" si="2224"/>
        <x:v>0</x:v>
      </x:c>
      <x:c r="L11919" s="53">
        <x:f t="shared" si="2225"/>
        <x:v>23</x:v>
      </x:c>
      <x:c r="M11919" s="54">
        <x:f t="shared" si="2226"/>
        <x:v>9176.7772797910184</x:v>
      </x:c>
      <x:c r="N11919" s="54">
        <x:f t="shared" si="2227"/>
        <x:v>5.8727619998548741</x:v>
      </x:c>
      <x:c r="O11919" s="55">
        <x:f t="shared" si="2228"/>
        <x:v>168870</x:v>
      </x:c>
      <x:c r="P11919" s="55">
        <x:f t="shared" si="2229"/>
        <x:v>18040</x:v>
      </x:c>
      <x:c r="Q11919" s="55">
        <x:f t="shared" si="2230"/>
        <x:v>171819.04999637185</x:v>
      </x:c>
      <x:c r="R11919" s="55">
        <x:f t="shared" si="2231"/>
        <x:v>-40989.049996371847</x:v>
      </x:c>
      <x:c r="S11919" s="1" t="str">
        <x:f t="shared" si="2232"/>
        <x:v>NO</x:v>
      </x:c>
      <x:c r="T11919" s="1">
        <x:f t="shared" si="2233"/>
        <x:v>-9.9999999999999997E+98</x:v>
      </x:c>
    </x:row>
    <x:row r="11920">
      <x:c r="A11920" s="1"/>
      <x:c r="B11920" s="1"/>
      <x:c r="C11920" s="1"/>
      <x:c r="D11920" s="1"/>
      <x:c r="E11920" s="1"/>
      <x:c r="F11920" s="1"/>
      <x:c r="G11920" s="1"/>
      <x:c r="H11920" s="1"/>
      <x:c r="I11920" s="53">
        <x:f t="shared" si="2222"/>
        <x:v>18</x:v>
      </x:c>
      <x:c r="J11920" s="53">
        <x:f t="shared" si="2223"/>
        <x:v>5</x:v>
      </x:c>
      <x:c r="K11920" s="53">
        <x:f t="shared" si="2224"/>
        <x:v>1</x:v>
      </x:c>
      <x:c r="L11920" s="53">
        <x:f t="shared" si="2225"/>
        <x:v>24</x:v>
      </x:c>
      <x:c r="M11920" s="54">
        <x:f t="shared" si="2226"/>
        <x:v>9222.3397797910184</x:v>
      </x:c>
      <x:c r="N11920" s="54">
        <x:f t="shared" si="2227"/>
        <x:v>5.9044026248548738</x:v>
      </x:c>
      <x:c r="O11920" s="55">
        <x:f t="shared" si="2228"/>
        <x:v>171570</x:v>
      </x:c>
      <x:c r="P11920" s="55">
        <x:f t="shared" si="2229"/>
        <x:v>18920</x:v>
      </x:c>
      <x:c r="Q11920" s="55">
        <x:f t="shared" si="2230"/>
        <x:v>172610.06562137185</x:v>
      </x:c>
      <x:c r="R11920" s="55">
        <x:f t="shared" si="2231"/>
        <x:v>-39960.065621371847</x:v>
      </x:c>
      <x:c r="S11920" s="1" t="str">
        <x:f t="shared" si="2232"/>
        <x:v>NO</x:v>
      </x:c>
      <x:c r="T11920" s="1">
        <x:f t="shared" si="2233"/>
        <x:v>-9.9999999999999997E+98</x:v>
      </x:c>
    </x:row>
    <x:row r="11921">
      <x:c r="A11921" s="1"/>
      <x:c r="B11921" s="1"/>
      <x:c r="C11921" s="1"/>
      <x:c r="D11921" s="1"/>
      <x:c r="E11921" s="1"/>
      <x:c r="F11921" s="1"/>
      <x:c r="G11921" s="1"/>
      <x:c r="H11921" s="1"/>
      <x:c r="I11921" s="53">
        <x:f t="shared" si="2222"/>
        <x:v>18</x:v>
      </x:c>
      <x:c r="J11921" s="53">
        <x:f t="shared" si="2223"/>
        <x:v>5</x:v>
      </x:c>
      <x:c r="K11921" s="53">
        <x:f t="shared" si="2224"/>
        <x:v>2</x:v>
      </x:c>
      <x:c r="L11921" s="53">
        <x:f t="shared" si="2225"/>
        <x:v>25</x:v>
      </x:c>
      <x:c r="M11921" s="54">
        <x:f t="shared" si="2226"/>
        <x:v>9269.0413422910187</x:v>
      </x:c>
      <x:c r="N11921" s="54">
        <x:f t="shared" si="2227"/>
        <x:v>5.9368342654798738</x:v>
      </x:c>
      <x:c r="O11921" s="55">
        <x:f t="shared" si="2228"/>
        <x:v>174270</x:v>
      </x:c>
      <x:c r="P11921" s="55">
        <x:f t="shared" si="2229"/>
        <x:v>19800</x:v>
      </x:c>
      <x:c r="Q11921" s="55">
        <x:f t="shared" si="2230"/>
        <x:v>173420.85663699685</x:v>
      </x:c>
      <x:c r="R11921" s="55">
        <x:f t="shared" si="2231"/>
        <x:v>-38950.856636996847</x:v>
      </x:c>
      <x:c r="S11921" s="1" t="str">
        <x:f t="shared" si="2232"/>
        <x:v>NO</x:v>
      </x:c>
      <x:c r="T11921" s="1">
        <x:f t="shared" si="2233"/>
        <x:v>-9.9999999999999997E+98</x:v>
      </x:c>
    </x:row>
    <x:row r="11922">
      <x:c r="A11922" s="1"/>
      <x:c r="B11922" s="1"/>
      <x:c r="C11922" s="1"/>
      <x:c r="D11922" s="1"/>
      <x:c r="E11922" s="1"/>
      <x:c r="F11922" s="1"/>
      <x:c r="G11922" s="1"/>
      <x:c r="H11922" s="1"/>
      <x:c r="I11922" s="53">
        <x:f t="shared" si="2222"/>
        <x:v>18</x:v>
      </x:c>
      <x:c r="J11922" s="53">
        <x:f t="shared" si="2223"/>
        <x:v>5</x:v>
      </x:c>
      <x:c r="K11922" s="53">
        <x:f t="shared" si="2224"/>
        <x:v>3</x:v>
      </x:c>
      <x:c r="L11922" s="53">
        <x:f t="shared" si="2225"/>
        <x:v>26</x:v>
      </x:c>
      <x:c r="M11922" s="54">
        <x:f t="shared" si="2226"/>
        <x:v>9316.9033247128937</x:v>
      </x:c>
      <x:c r="N11922" s="54">
        <x:f t="shared" si="2227"/>
        <x:v>5.9700717532728431</x:v>
      </x:c>
      <x:c r="O11922" s="55">
        <x:f t="shared" si="2228"/>
        <x:v>176970</x:v>
      </x:c>
      <x:c r="P11922" s="55">
        <x:f t="shared" si="2229"/>
        <x:v>20680</x:v>
      </x:c>
      <x:c r="Q11922" s="55">
        <x:f t="shared" si="2230"/>
        <x:v>174251.79383182107</x:v>
      </x:c>
      <x:c r="R11922" s="55">
        <x:f t="shared" si="2231"/>
        <x:v>-37961.793831821065</x:v>
      </x:c>
      <x:c r="S11922" s="1" t="str">
        <x:f t="shared" si="2232"/>
        <x:v>NO</x:v>
      </x:c>
      <x:c r="T11922" s="1">
        <x:f t="shared" si="2233"/>
        <x:v>-9.9999999999999997E+98</x:v>
      </x:c>
    </x:row>
    <x:row r="11923">
      <x:c r="A11923" s="1"/>
      <x:c r="B11923" s="1"/>
      <x:c r="C11923" s="1"/>
      <x:c r="D11923" s="1"/>
      <x:c r="E11923" s="1"/>
      <x:c r="F11923" s="1"/>
      <x:c r="G11923" s="1"/>
      <x:c r="H11923" s="1"/>
      <x:c r="I11923" s="53">
        <x:f t="shared" si="2222"/>
        <x:v>18</x:v>
      </x:c>
      <x:c r="J11923" s="53">
        <x:f t="shared" si="2223"/>
        <x:v>5</x:v>
      </x:c>
      <x:c r="K11923" s="53">
        <x:f t="shared" si="2224"/>
        <x:v>4</x:v>
      </x:c>
      <x:c r="L11923" s="53">
        <x:f t="shared" si="2225"/>
        <x:v>27</x:v>
      </x:c>
      <x:c r="M11923" s="54">
        <x:f t="shared" si="2226"/>
        <x:v>9365.9474404355497</x:v>
      </x:c>
      <x:c r="N11923" s="54">
        <x:f t="shared" si="2227"/>
        <x:v>6.0041301669691318</x:v>
      </x:c>
      <x:c r="O11923" s="55">
        <x:f t="shared" si="2228"/>
        <x:v>179670</x:v>
      </x:c>
      <x:c r="P11923" s="55">
        <x:f t="shared" si="2229"/>
        <x:v>21560</x:v>
      </x:c>
      <x:c r="Q11923" s="55">
        <x:f t="shared" si="2230"/>
        <x:v>175103.25417422829</x:v>
      </x:c>
      <x:c r="R11923" s="55">
        <x:f t="shared" si="2231"/>
        <x:v>-36993.254174228292</x:v>
      </x:c>
      <x:c r="S11923" s="1" t="str">
        <x:f t="shared" si="2232"/>
        <x:v>NO</x:v>
      </x:c>
      <x:c r="T11923" s="1">
        <x:f t="shared" si="2233"/>
        <x:v>-9.9999999999999997E+98</x:v>
      </x:c>
    </x:row>
    <x:row r="11924">
      <x:c r="A11924" s="1"/>
      <x:c r="B11924" s="1"/>
      <x:c r="C11924" s="1"/>
      <x:c r="D11924" s="1"/>
      <x:c r="E11924" s="1"/>
      <x:c r="F11924" s="1"/>
      <x:c r="G11924" s="1"/>
      <x:c r="H11924" s="1"/>
      <x:c r="I11924" s="53">
        <x:f t="shared" si="2222"/>
        <x:v>18</x:v>
      </x:c>
      <x:c r="J11924" s="53">
        <x:f t="shared" si="2223"/>
        <x:v>5</x:v>
      </x:c>
      <x:c r="K11924" s="53">
        <x:f t="shared" si="2224"/>
        <x:v>5</x:v>
      </x:c>
      <x:c r="L11924" s="53">
        <x:f t="shared" si="2225"/>
        <x:v>28</x:v>
      </x:c>
      <x:c r="M11924" s="54">
        <x:f t="shared" si="2226"/>
        <x:v>9416.195764356753</x:v>
      </x:c>
      <x:c r="N11924" s="54">
        <x:f t="shared" si="2227"/>
        <x:v>6.0390248363588563</x:v>
      </x:c>
      <x:c r="O11924" s="55">
        <x:f t="shared" si="2228"/>
        <x:v>182370</x:v>
      </x:c>
      <x:c r="P11924" s="55">
        <x:f t="shared" si="2229"/>
        <x:v>22440</x:v>
      </x:c>
      <x:c r="Q11924" s="55">
        <x:f t="shared" si="2230"/>
        <x:v>175975.62090897141</x:v>
      </x:c>
      <x:c r="R11924" s="55">
        <x:f t="shared" si="2231"/>
        <x:v>-36045.62090897141</x:v>
      </x:c>
      <x:c r="S11924" s="1" t="str">
        <x:f t="shared" si="2232"/>
        <x:v>NO</x:v>
      </x:c>
      <x:c r="T11924" s="1">
        <x:f t="shared" si="2233"/>
        <x:v>-9.9999999999999997E+98</x:v>
      </x:c>
    </x:row>
    <x:row r="11925">
      <x:c r="A11925" s="1"/>
      <x:c r="B11925" s="1"/>
      <x:c r="C11925" s="1"/>
      <x:c r="D11925" s="1"/>
      <x:c r="E11925" s="1"/>
      <x:c r="F11925" s="1"/>
      <x:c r="G11925" s="1"/>
      <x:c r="H11925" s="1"/>
      <x:c r="I11925" s="53">
        <x:f t="shared" si="2222"/>
        <x:v>18</x:v>
      </x:c>
      <x:c r="J11925" s="53">
        <x:f t="shared" si="2223"/>
        <x:v>5</x:v>
      </x:c>
      <x:c r="K11925" s="53">
        <x:f t="shared" si="2224"/>
        <x:v>6</x:v>
      </x:c>
      <x:c r="L11925" s="53">
        <x:f t="shared" si="2225"/>
        <x:v>29</x:v>
      </x:c>
      <x:c r="M11925" s="54">
        <x:f t="shared" si="2226"/>
        <x:v>9467.670738538387</x:v>
      </x:c>
      <x:c r="N11925" s="54">
        <x:f t="shared" si="2227"/>
        <x:v>6.0747713462072133</x:v>
      </x:c>
      <x:c r="O11925" s="55">
        <x:f t="shared" si="2228"/>
        <x:v>185070</x:v>
      </x:c>
      <x:c r="P11925" s="55">
        <x:f t="shared" si="2229"/>
        <x:v>23320</x:v>
      </x:c>
      <x:c r="Q11925" s="55">
        <x:f t="shared" si="2230"/>
        <x:v>176869.28365518033</x:v>
      </x:c>
      <x:c r="R11925" s="55">
        <x:f t="shared" si="2231"/>
        <x:v>-35119.283655180334</x:v>
      </x:c>
      <x:c r="S11925" s="1" t="str">
        <x:f t="shared" si="2232"/>
        <x:v>NO</x:v>
      </x:c>
      <x:c r="T11925" s="1">
        <x:f t="shared" si="2233"/>
        <x:v>-9.9999999999999997E+98</x:v>
      </x:c>
    </x:row>
    <x:row r="11926">
      <x:c r="A11926" s="1"/>
      <x:c r="B11926" s="1"/>
      <x:c r="C11926" s="1"/>
      <x:c r="D11926" s="1"/>
      <x:c r="E11926" s="1"/>
      <x:c r="F11926" s="1"/>
      <x:c r="G11926" s="1"/>
      <x:c r="H11926" s="1"/>
      <x:c r="I11926" s="53">
        <x:f t="shared" si="2222"/>
        <x:v>18</x:v>
      </x:c>
      <x:c r="J11926" s="53">
        <x:f t="shared" si="2223"/>
        <x:v>5</x:v>
      </x:c>
      <x:c r="K11926" s="53">
        <x:f t="shared" si="2224"/>
        <x:v>7</x:v>
      </x:c>
      <x:c r="L11926" s="53">
        <x:f t="shared" si="2225"/>
        <x:v>30</x:v>
      </x:c>
      <x:c r="M11926" s="54">
        <x:f t="shared" si="2226"/>
        <x:v>9520.395177936347</x:v>
      </x:c>
      <x:c r="N11926" s="54">
        <x:f t="shared" si="2227"/>
        <x:v>6.1113855402335746</x:v>
      </x:c>
      <x:c r="O11926" s="55">
        <x:f t="shared" si="2228"/>
        <x:v>187770</x:v>
      </x:c>
      <x:c r="P11926" s="55">
        <x:f t="shared" si="2229"/>
        <x:v>24200</x:v>
      </x:c>
      <x:c r="Q11926" s="55">
        <x:f t="shared" si="2230"/>
        <x:v>177784.63850583936</x:v>
      </x:c>
      <x:c r="R11926" s="55">
        <x:f t="shared" si="2231"/>
        <x:v>-34214.638505839364</x:v>
      </x:c>
      <x:c r="S11926" s="1" t="str">
        <x:f t="shared" si="2232"/>
        <x:v>NO</x:v>
      </x:c>
      <x:c r="T11926" s="1">
        <x:f t="shared" si="2233"/>
        <x:v>-9.9999999999999997E+98</x:v>
      </x:c>
    </x:row>
    <x:row r="11927">
      <x:c r="A11927" s="1"/>
      <x:c r="B11927" s="1"/>
      <x:c r="C11927" s="1"/>
      <x:c r="D11927" s="1"/>
      <x:c r="E11927" s="1"/>
      <x:c r="F11927" s="1"/>
      <x:c r="G11927" s="1"/>
      <x:c r="H11927" s="1"/>
      <x:c r="I11927" s="53">
        <x:f t="shared" si="2222"/>
        <x:v>18</x:v>
      </x:c>
      <x:c r="J11927" s="53">
        <x:f t="shared" si="2223"/>
        <x:v>5</x:v>
      </x:c>
      <x:c r="K11927" s="53">
        <x:f t="shared" si="2224"/>
        <x:v>8</x:v>
      </x:c>
      <x:c r="L11927" s="53">
        <x:f t="shared" si="2225"/>
        <x:v>31</x:v>
      </x:c>
      <x:c r="M11927" s="54">
        <x:f t="shared" si="2226"/>
        <x:v>9574.3922762163274</x:v>
      </x:c>
      <x:c r="N11927" s="54">
        <x:f t="shared" si="2227"/>
        <x:v>6.148883525150227</x:v>
      </x:c>
      <x:c r="O11927" s="55">
        <x:f t="shared" si="2228"/>
        <x:v>190470</x:v>
      </x:c>
      <x:c r="P11927" s="55">
        <x:f t="shared" si="2229"/>
        <x:v>25080</x:v>
      </x:c>
      <x:c r="Q11927" s="55">
        <x:f t="shared" si="2230"/>
        <x:v>178722.08812875568</x:v>
      </x:c>
      <x:c r="R11927" s="55">
        <x:f t="shared" si="2231"/>
        <x:v>-33332.088128755684</x:v>
      </x:c>
      <x:c r="S11927" s="1" t="str">
        <x:f t="shared" si="2232"/>
        <x:v>NO</x:v>
      </x:c>
      <x:c r="T11927" s="1">
        <x:f t="shared" si="2233"/>
        <x:v>-9.9999999999999997E+98</x:v>
      </x:c>
    </x:row>
    <x:row r="11928">
      <x:c r="A11928" s="1"/>
      <x:c r="B11928" s="1"/>
      <x:c r="C11928" s="1"/>
      <x:c r="D11928" s="1"/>
      <x:c r="E11928" s="1"/>
      <x:c r="F11928" s="1"/>
      <x:c r="G11928" s="1"/>
      <x:c r="H11928" s="1"/>
      <x:c r="I11928" s="53">
        <x:f t="shared" si="2222"/>
        <x:v>18</x:v>
      </x:c>
      <x:c r="J11928" s="53">
        <x:f t="shared" si="2223"/>
        <x:v>5</x:v>
      </x:c>
      <x:c r="K11928" s="53">
        <x:f t="shared" si="2224"/>
        <x:v>9</x:v>
      </x:c>
      <x:c r="L11928" s="53">
        <x:f t="shared" si="2225"/>
        <x:v>32</x:v>
      </x:c>
      <x:c r="M11928" s="54">
        <x:f t="shared" si="2226"/>
        <x:v>9629.6856116567214</x:v>
      </x:c>
      <x:c r="N11928" s="54">
        <x:f t="shared" si="2227"/>
        <x:v>6.1872816747616124</x:v>
      </x:c>
      <x:c r="O11928" s="55">
        <x:f t="shared" si="2228"/>
        <x:v>193170</x:v>
      </x:c>
      <x:c r="P11928" s="55">
        <x:f t="shared" si="2229"/>
        <x:v>25960</x:v>
      </x:c>
      <x:c r="Q11928" s="55">
        <x:f t="shared" si="2230"/>
        <x:v>179682.04186904029</x:v>
      </x:c>
      <x:c r="R11928" s="55">
        <x:f t="shared" si="2231"/>
        <x:v>-32472.041869040288</x:v>
      </x:c>
      <x:c r="S11928" s="1" t="str">
        <x:f t="shared" si="2232"/>
        <x:v>NO</x:v>
      </x:c>
      <x:c r="T11928" s="1">
        <x:f t="shared" si="2233"/>
        <x:v>-9.9999999999999997E+98</x:v>
      </x:c>
    </x:row>
    <x:row r="11929">
      <x:c r="A11929" s="1"/>
      <x:c r="B11929" s="1"/>
      <x:c r="C11929" s="1"/>
      <x:c r="D11929" s="1"/>
      <x:c r="E11929" s="1"/>
      <x:c r="F11929" s="1"/>
      <x:c r="G11929" s="1"/>
      <x:c r="H11929" s="1"/>
      <x:c r="I11929" s="53">
        <x:f t="shared" si="2222"/>
        <x:v>18</x:v>
      </x:c>
      <x:c r="J11929" s="53">
        <x:f t="shared" si="2223"/>
        <x:v>5</x:v>
      </x:c>
      <x:c r="K11929" s="53">
        <x:f t="shared" si="2224"/>
        <x:v>10</x:v>
      </x:c>
      <x:c r="L11929" s="53">
        <x:f t="shared" si="2225"/>
        <x:v>33</x:v>
      </x:c>
      <x:c r="M11929" s="54">
        <x:f t="shared" si="2226"/>
        <x:v>9686.2991531399348</x:v>
      </x:c>
      <x:c r="N11929" s="54">
        <x:f t="shared" si="2227"/>
        <x:v>6.226596634124955</x:v>
      </x:c>
      <x:c r="O11929" s="55">
        <x:f t="shared" si="2228"/>
        <x:v>195870</x:v>
      </x:c>
      <x:c r="P11929" s="55">
        <x:f t="shared" si="2229"/>
        <x:v>26840</x:v>
      </x:c>
      <x:c r="Q11929" s="55">
        <x:f t="shared" si="2230"/>
        <x:v>180664.91585312385</x:v>
      </x:c>
      <x:c r="R11929" s="55">
        <x:f t="shared" si="2231"/>
        <x:v>-31634.91585312385</x:v>
      </x:c>
      <x:c r="S11929" s="1" t="str">
        <x:f t="shared" si="2232"/>
        <x:v>NO</x:v>
      </x:c>
      <x:c r="T11929" s="1">
        <x:f t="shared" si="2233"/>
        <x:v>-9.9999999999999997E+98</x:v>
      </x:c>
    </x:row>
    <x:row r="11930">
      <x:c r="A11930" s="1"/>
      <x:c r="B11930" s="1"/>
      <x:c r="C11930" s="1"/>
      <x:c r="D11930" s="1"/>
      <x:c r="E11930" s="1"/>
      <x:c r="F11930" s="1"/>
      <x:c r="G11930" s="1"/>
      <x:c r="H11930" s="1"/>
      <x:c r="I11930" s="53">
        <x:f t="shared" si="2222"/>
        <x:v>18</x:v>
      </x:c>
      <x:c r="J11930" s="53">
        <x:f t="shared" si="2223"/>
        <x:v>5</x:v>
      </x:c>
      <x:c r="K11930" s="53">
        <x:f t="shared" si="2224"/>
        <x:v>11</x:v>
      </x:c>
      <x:c r="L11930" s="53">
        <x:f t="shared" si="2225"/>
        <x:v>34</x:v>
      </x:c>
      <x:c r="M11930" s="54">
        <x:f t="shared" si="2226"/>
        <x:v>9744.2572662333732</x:v>
      </x:c>
      <x:c r="N11930" s="54">
        <x:f t="shared" si="2227"/>
        <x:v>6.2668453237731763</x:v>
      </x:c>
      <x:c r="O11930" s="55">
        <x:f t="shared" si="2228"/>
        <x:v>198570</x:v>
      </x:c>
      <x:c r="P11930" s="55">
        <x:f t="shared" si="2229"/>
        <x:v>27720</x:v>
      </x:c>
      <x:c r="Q11930" s="55">
        <x:f t="shared" si="2230"/>
        <x:v>181671.13309432939</x:v>
      </x:c>
      <x:c r="R11930" s="55">
        <x:f t="shared" si="2231"/>
        <x:v>-30821.133094329387</x:v>
      </x:c>
      <x:c r="S11930" s="1" t="str">
        <x:f t="shared" si="2232"/>
        <x:v>NO</x:v>
      </x:c>
      <x:c r="T11930" s="1">
        <x:f t="shared" si="2233"/>
        <x:v>-9.9999999999999997E+98</x:v>
      </x:c>
    </x:row>
    <x:row r="11931">
      <x:c r="A11931" s="1"/>
      <x:c r="B11931" s="1"/>
      <x:c r="C11931" s="1"/>
      <x:c r="D11931" s="1"/>
      <x:c r="E11931" s="1"/>
      <x:c r="F11931" s="1"/>
      <x:c r="G11931" s="1"/>
      <x:c r="H11931" s="1"/>
      <x:c r="I11931" s="53">
        <x:f t="shared" si="2222"/>
        <x:v>18</x:v>
      </x:c>
      <x:c r="J11931" s="53">
        <x:f t="shared" si="2223"/>
        <x:v>5</x:v>
      </x:c>
      <x:c r="K11931" s="53">
        <x:f t="shared" si="2224"/>
        <x:v>12</x:v>
      </x:c>
      <x:c r="L11931" s="53">
        <x:f t="shared" si="2225"/>
        <x:v>35</x:v>
      </x:c>
      <x:c r="M11931" s="54">
        <x:f t="shared" si="2226"/>
        <x:v>9803.5847193614372</x:v>
      </x:c>
      <x:c r="N11931" s="54">
        <x:f t="shared" si="2227"/>
        <x:v>6.308044944000998</x:v>
      </x:c>
      <x:c r="O11931" s="55">
        <x:f t="shared" si="2228"/>
        <x:v>201270</x:v>
      </x:c>
      <x:c r="P11931" s="55">
        <x:f t="shared" si="2229"/>
        <x:v>28600</x:v>
      </x:c>
      <x:c r="Q11931" s="55">
        <x:f t="shared" si="2230"/>
        <x:v>182701.12360002496</x:v>
      </x:c>
      <x:c r="R11931" s="55">
        <x:f t="shared" si="2231"/>
        <x:v>-30031.123600024963</x:v>
      </x:c>
      <x:c r="S11931" s="1" t="str">
        <x:f t="shared" si="2232"/>
        <x:v>NO</x:v>
      </x:c>
      <x:c r="T11931" s="1">
        <x:f t="shared" si="2233"/>
        <x:v>-9.9999999999999997E+98</x:v>
      </x:c>
    </x:row>
    <x:row r="11932">
      <x:c r="A11932" s="1"/>
      <x:c r="B11932" s="1"/>
      <x:c r="C11932" s="1"/>
      <x:c r="D11932" s="1"/>
      <x:c r="E11932" s="1"/>
      <x:c r="F11932" s="1"/>
      <x:c r="G11932" s="1"/>
      <x:c r="H11932" s="1"/>
      <x:c r="I11932" s="53">
        <x:f t="shared" si="2222"/>
        <x:v>18</x:v>
      </x:c>
      <x:c r="J11932" s="53">
        <x:f t="shared" si="2223"/>
        <x:v>5</x:v>
      </x:c>
      <x:c r="K11932" s="53">
        <x:f t="shared" si="2224"/>
        <x:v>13</x:v>
      </x:c>
      <x:c r="L11932" s="53">
        <x:f t="shared" si="2225"/>
        <x:v>36</x:v>
      </x:c>
      <x:c r="M11932" s="54">
        <x:f t="shared" si="2226"/>
        <x:v>9864.3066900698213</x:v>
      </x:c>
      <x:c r="N11932" s="54">
        <x:f t="shared" si="2227"/>
        <x:v>6.3502129792151534</x:v>
      </x:c>
      <x:c r="O11932" s="55">
        <x:f t="shared" si="2228"/>
        <x:v>203970</x:v>
      </x:c>
      <x:c r="P11932" s="55">
        <x:f t="shared" si="2229"/>
        <x:v>29480</x:v>
      </x:c>
      <x:c r="Q11932" s="55">
        <x:f t="shared" si="2230"/>
        <x:v>183755.32448037883</x:v>
      </x:c>
      <x:c r="R11932" s="55">
        <x:f t="shared" si="2231"/>
        <x:v>-29265.324480378826</x:v>
      </x:c>
      <x:c r="S11932" s="1" t="str">
        <x:f t="shared" si="2232"/>
        <x:v>NO</x:v>
      </x:c>
      <x:c r="T11932" s="1">
        <x:f t="shared" si="2233"/>
        <x:v>-9.9999999999999997E+98</x:v>
      </x:c>
    </x:row>
    <x:row r="11933">
      <x:c r="A11933" s="1"/>
      <x:c r="B11933" s="1"/>
      <x:c r="C11933" s="1"/>
      <x:c r="D11933" s="1"/>
      <x:c r="E11933" s="1"/>
      <x:c r="F11933" s="1"/>
      <x:c r="G11933" s="1"/>
      <x:c r="H11933" s="1"/>
      <x:c r="I11933" s="53">
        <x:f t="shared" si="2222"/>
        <x:v>18</x:v>
      </x:c>
      <x:c r="J11933" s="53">
        <x:f t="shared" si="2223"/>
        <x:v>5</x:v>
      </x:c>
      <x:c r="K11933" s="53">
        <x:f t="shared" si="2224"/>
        <x:v>14</x:v>
      </x:c>
      <x:c r="L11933" s="53">
        <x:f t="shared" si="2225"/>
        <x:v>37</x:v>
      </x:c>
      <x:c r="M11933" s="54">
        <x:f t="shared" si="2226"/>
        <x:v>9926.4487713834824</x:v>
      </x:c>
      <x:c r="N11933" s="54">
        <x:f t="shared" si="2227"/>
        <x:v>6.3933672023496406</x:v>
      </x:c>
      <x:c r="O11933" s="55">
        <x:f t="shared" si="2228"/>
        <x:v>206670</x:v>
      </x:c>
      <x:c r="P11933" s="55">
        <x:f t="shared" si="2229"/>
        <x:v>30360</x:v>
      </x:c>
      <x:c r="Q11933" s="55">
        <x:f t="shared" si="2230"/>
        <x:v>184834.18005874101</x:v>
      </x:c>
      <x:c r="R11933" s="55">
        <x:f t="shared" si="2231"/>
        <x:v>-28524.180058741011</x:v>
      </x:c>
      <x:c r="S11933" s="1" t="str">
        <x:f t="shared" si="2232"/>
        <x:v>NO</x:v>
      </x:c>
      <x:c r="T11933" s="1">
        <x:f t="shared" si="2233"/>
        <x:v>-9.9999999999999997E+98</x:v>
      </x:c>
    </x:row>
    <x:row r="11934">
      <x:c r="A11934" s="1"/>
      <x:c r="B11934" s="1"/>
      <x:c r="C11934" s="1"/>
      <x:c r="D11934" s="1"/>
      <x:c r="E11934" s="1"/>
      <x:c r="F11934" s="1"/>
      <x:c r="G11934" s="1"/>
      <x:c r="H11934" s="1"/>
      <x:c r="I11934" s="53">
        <x:f t="shared" si="2222"/>
        <x:v>18</x:v>
      </x:c>
      <x:c r="J11934" s="53">
        <x:f t="shared" si="2223"/>
        <x:v>5</x:v>
      </x:c>
      <x:c r="K11934" s="53">
        <x:f t="shared" si="2224"/>
        <x:v>15</x:v>
      </x:c>
      <x:c r="L11934" s="53">
        <x:f t="shared" si="2225"/>
        <x:v>38</x:v>
      </x:c>
      <x:c r="M11934" s="54">
        <x:f t="shared" si="2226"/>
        <x:v>9990.0369782596299</x:v>
      </x:c>
      <x:c r="N11934" s="54">
        <x:f t="shared" si="2227"/>
        <x:v>6.4375256793469653</x:v>
      </x:c>
      <x:c r="O11934" s="55">
        <x:f t="shared" si="2228"/>
        <x:v>209370</x:v>
      </x:c>
      <x:c r="P11934" s="55">
        <x:f t="shared" si="2229"/>
        <x:v>31240</x:v>
      </x:c>
      <x:c r="Q11934" s="55">
        <x:f t="shared" si="2230"/>
        <x:v>185938.14198367414</x:v>
      </x:c>
      <x:c r="R11934" s="55">
        <x:f t="shared" si="2231"/>
        <x:v>-27808.141983674141</x:v>
      </x:c>
      <x:c r="S11934" s="1" t="str">
        <x:f t="shared" si="2232"/>
        <x:v>NO</x:v>
      </x:c>
      <x:c r="T11934" s="1">
        <x:f t="shared" si="2233"/>
        <x:v>-9.9999999999999997E+98</x:v>
      </x:c>
    </x:row>
    <x:row r="11935">
      <x:c r="A11935" s="1"/>
      <x:c r="B11935" s="1"/>
      <x:c r="C11935" s="1"/>
      <x:c r="D11935" s="1"/>
      <x:c r="E11935" s="1"/>
      <x:c r="F11935" s="1"/>
      <x:c r="G11935" s="1"/>
      <x:c r="H11935" s="1"/>
      <x:c r="I11935" s="53">
        <x:f t="shared" si="2222"/>
        <x:v>18</x:v>
      </x:c>
      <x:c r="J11935" s="53">
        <x:f t="shared" si="2223"/>
        <x:v>5</x:v>
      </x:c>
      <x:c r="K11935" s="53">
        <x:f t="shared" si="2224"/>
        <x:v>16</x:v>
      </x:c>
      <x:c r="L11935" s="53">
        <x:f t="shared" si="2225"/>
        <x:v>39</x:v>
      </x:c>
      <x:c r="M11935" s="54">
        <x:f t="shared" si="2226"/>
        <x:v>10055.097754137118</x:v>
      </x:c>
      <x:c r="N11935" s="54">
        <x:f t="shared" si="2227"/>
        <x:v>6.4827067737063313</x:v>
      </x:c>
      <x:c r="O11935" s="55">
        <x:f t="shared" si="2228"/>
        <x:v>212070</x:v>
      </x:c>
      <x:c r="P11935" s="55">
        <x:f t="shared" si="2229"/>
        <x:v>32120</x:v>
      </x:c>
      <x:c r="Q11935" s="55">
        <x:f t="shared" si="2230"/>
        <x:v>187067.66934265828</x:v>
      </x:c>
      <x:c r="R11935" s="55">
        <x:f t="shared" si="2231"/>
        <x:v>-27117.669342658279</x:v>
      </x:c>
      <x:c r="S11935" s="1" t="str">
        <x:f t="shared" si="2232"/>
        <x:v>NO</x:v>
      </x:c>
      <x:c r="T11935" s="1">
        <x:f t="shared" si="2233"/>
        <x:v>-9.9999999999999997E+98</x:v>
      </x:c>
    </x:row>
    <x:row r="11936">
      <x:c r="A11936" s="1"/>
      <x:c r="B11936" s="1"/>
      <x:c r="C11936" s="1"/>
      <x:c r="D11936" s="1"/>
      <x:c r="E11936" s="1"/>
      <x:c r="F11936" s="1"/>
      <x:c r="G11936" s="1"/>
      <x:c r="H11936" s="1"/>
      <x:c r="I11936" s="53">
        <x:f t="shared" si="2222"/>
        <x:v>18</x:v>
      </x:c>
      <x:c r="J11936" s="53">
        <x:f t="shared" si="2223"/>
        <x:v>5</x:v>
      </x:c>
      <x:c r="K11936" s="53">
        <x:f t="shared" si="2224"/>
        <x:v>17</x:v>
      </x:c>
      <x:c r="L11936" s="53">
        <x:f t="shared" si="2225"/>
        <x:v>40</x:v>
      </x:c>
      <x:c r="M11936" s="54">
        <x:f t="shared" si="2226"/>
        <x:v>10121.657977583658</x:v>
      </x:c>
      <x:c r="N11936" s="54">
        <x:f t="shared" si="2227"/>
        <x:v>6.5289291510997627</x:v>
      </x:c>
      <x:c r="O11936" s="55">
        <x:f t="shared" si="2228"/>
        <x:v>214770</x:v>
      </x:c>
      <x:c r="P11936" s="55">
        <x:f t="shared" si="2229"/>
        <x:v>33000</x:v>
      </x:c>
      <x:c r="Q11936" s="55">
        <x:f t="shared" si="2230"/>
        <x:v>188223.22877749405</x:v>
      </x:c>
      <x:c r="R11936" s="55">
        <x:f t="shared" si="2231"/>
        <x:v>-26453.228777494049</x:v>
      </x:c>
      <x:c r="S11936" s="1" t="str">
        <x:f t="shared" si="2232"/>
        <x:v>NO</x:v>
      </x:c>
      <x:c r="T11936" s="1">
        <x:f t="shared" si="2233"/>
        <x:v>-9.9999999999999997E+98</x:v>
      </x:c>
    </x:row>
    <x:row r="11937">
      <x:c r="A11937" s="1"/>
      <x:c r="B11937" s="1"/>
      <x:c r="C11937" s="1"/>
      <x:c r="D11937" s="1"/>
      <x:c r="E11937" s="1"/>
      <x:c r="F11937" s="1"/>
      <x:c r="G11937" s="1"/>
      <x:c r="H11937" s="1"/>
      <x:c r="I11937" s="53">
        <x:f t="shared" si="2222"/>
        <x:v>18</x:v>
      </x:c>
      <x:c r="J11937" s="53">
        <x:f t="shared" si="2223"/>
        <x:v>5</x:v>
      </x:c>
      <x:c r="K11937" s="53">
        <x:f t="shared" si="2224"/>
        <x:v>18</x:v>
      </x:c>
      <x:c r="L11937" s="53">
        <x:f t="shared" si="2225"/>
        <x:v>41</x:v>
      </x:c>
      <x:c r="M11937" s="54">
        <x:f t="shared" si="2226"/>
        <x:v>10189.744969042245</x:v>
      </x:c>
      <x:c r="N11937" s="54">
        <x:f t="shared" si="2227"/>
        <x:v>6.576211784057115</x:v>
      </x:c>
      <x:c r="O11937" s="55">
        <x:f t="shared" si="2228"/>
        <x:v>217470</x:v>
      </x:c>
      <x:c r="P11937" s="55">
        <x:f t="shared" si="2229"/>
        <x:v>33880</x:v>
      </x:c>
      <x:c r="Q11937" s="55">
        <x:f t="shared" si="2230"/>
        <x:v>189405.29460142786</x:v>
      </x:c>
      <x:c r="R11937" s="55">
        <x:f t="shared" si="2231"/>
        <x:v>-25815.294601427857</x:v>
      </x:c>
      <x:c r="S11937" s="1" t="str">
        <x:f t="shared" si="2232"/>
        <x:v>NO</x:v>
      </x:c>
      <x:c r="T11937" s="1">
        <x:f t="shared" si="2233"/>
        <x:v>-9.9999999999999997E+98</x:v>
      </x:c>
    </x:row>
    <x:row r="11938">
      <x:c r="A11938" s="1"/>
      <x:c r="B11938" s="1"/>
      <x:c r="C11938" s="1"/>
      <x:c r="D11938" s="1"/>
      <x:c r="E11938" s="1"/>
      <x:c r="F11938" s="1"/>
      <x:c r="G11938" s="1"/>
      <x:c r="H11938" s="1"/>
      <x:c r="I11938" s="53">
        <x:f t="shared" si="2222"/>
        <x:v>18</x:v>
      </x:c>
      <x:c r="J11938" s="53">
        <x:f t="shared" si="2223"/>
        <x:v>5</x:v>
      </x:c>
      <x:c r="K11938" s="53">
        <x:f t="shared" si="2224"/>
        <x:v>19</x:v>
      </x:c>
      <x:c r="L11938" s="53">
        <x:f t="shared" si="2225"/>
        <x:v>42</x:v>
      </x:c>
      <x:c r="M11938" s="54">
        <x:f t="shared" si="2226"/>
        <x:v>10259.386497678268</x:v>
      </x:c>
      <x:c r="N11938" s="54">
        <x:f t="shared" si="2227"/>
        <x:v>6.6245739567210196</x:v>
      </x:c>
      <x:c r="O11938" s="55">
        <x:f t="shared" si="2228"/>
        <x:v>220170</x:v>
      </x:c>
      <x:c r="P11938" s="55">
        <x:f t="shared" si="2229"/>
        <x:v>34760</x:v>
      </x:c>
      <x:c r="Q11938" s="55">
        <x:f t="shared" si="2230"/>
        <x:v>190614.34891802547</x:v>
      </x:c>
      <x:c r="R11938" s="55">
        <x:f t="shared" si="2231"/>
        <x:v>-25204.348918025469</x:v>
      </x:c>
      <x:c r="S11938" s="1" t="str">
        <x:f t="shared" si="2232"/>
        <x:v>NO</x:v>
      </x:c>
      <x:c r="T11938" s="1">
        <x:f t="shared" si="2233"/>
        <x:v>-9.9999999999999997E+98</x:v>
      </x:c>
    </x:row>
    <x:row r="11939">
      <x:c r="A11939" s="1"/>
      <x:c r="B11939" s="1"/>
      <x:c r="C11939" s="1"/>
      <x:c r="D11939" s="1"/>
      <x:c r="E11939" s="1"/>
      <x:c r="F11939" s="1"/>
      <x:c r="G11939" s="1"/>
      <x:c r="H11939" s="1"/>
      <x:c r="I11939" s="53">
        <x:f t="shared" si="2222"/>
        <x:v>18</x:v>
      </x:c>
      <x:c r="J11939" s="53">
        <x:f t="shared" si="2223"/>
        <x:v>5</x:v>
      </x:c>
      <x:c r="K11939" s="53">
        <x:f t="shared" si="2224"/>
        <x:v>20</x:v>
      </x:c>
      <x:c r="L11939" s="53">
        <x:f t="shared" si="2225"/>
        <x:v>43</x:v>
      </x:c>
      <x:c r="M11939" s="54">
        <x:f t="shared" si="2226"/>
        <x:v>10330.610788328744</x:v>
      </x:c>
      <x:c r="N11939" s="54">
        <x:f t="shared" si="2227"/>
        <x:v>6.6740352696727392</x:v>
      </x:c>
      <x:c r="O11939" s="55">
        <x:f t="shared" si="2228"/>
        <x:v>222870</x:v>
      </x:c>
      <x:c r="P11939" s="55">
        <x:f t="shared" si="2229"/>
        <x:v>35640</x:v>
      </x:c>
      <x:c r="Q11939" s="55">
        <x:f t="shared" si="2230"/>
        <x:v>191850.88174181848</x:v>
      </x:c>
      <x:c r="R11939" s="55">
        <x:f t="shared" si="2231"/>
        <x:v>-24620.881741818477</x:v>
      </x:c>
      <x:c r="S11939" s="1" t="str">
        <x:f t="shared" si="2232"/>
        <x:v>NO</x:v>
      </x:c>
      <x:c r="T11939" s="1">
        <x:f t="shared" si="2233"/>
        <x:v>-9.9999999999999997E+98</x:v>
      </x:c>
    </x:row>
    <x:row r="11940">
      <x:c r="A11940" s="1"/>
      <x:c r="B11940" s="1"/>
      <x:c r="C11940" s="1"/>
      <x:c r="D11940" s="1"/>
      <x:c r="E11940" s="1"/>
      <x:c r="F11940" s="1"/>
      <x:c r="G11940" s="1"/>
      <x:c r="H11940" s="1"/>
      <x:c r="I11940" s="53">
        <x:f t="shared" si="2222"/>
        <x:v>18</x:v>
      </x:c>
      <x:c r="J11940" s="53">
        <x:f t="shared" si="2223"/>
        <x:v>5</x:v>
      </x:c>
      <x:c r="K11940" s="53">
        <x:f t="shared" si="2224"/>
        <x:v>21</x:v>
      </x:c>
      <x:c r="L11940" s="53">
        <x:f t="shared" si="2225"/>
        <x:v>44</x:v>
      </x:c>
      <x:c r="M11940" s="54">
        <x:f t="shared" si="2226"/>
        <x:v>10403.446528555189</x:v>
      </x:c>
      <x:c r="N11940" s="54">
        <x:f t="shared" si="2227"/>
        <x:v>6.7246156448299921</x:v>
      </x:c>
      <x:c r="O11940" s="55">
        <x:f t="shared" si="2228"/>
        <x:v>225570</x:v>
      </x:c>
      <x:c r="P11940" s="55">
        <x:f t="shared" si="2229"/>
        <x:v>36520</x:v>
      </x:c>
      <x:c r="Q11940" s="55">
        <x:f t="shared" si="2230"/>
        <x:v>193115.39112074979</x:v>
      </x:c>
      <x:c r="R11940" s="55">
        <x:f t="shared" si="2231"/>
        <x:v>-24065.391120749788</x:v>
      </x:c>
      <x:c r="S11940" s="1" t="str">
        <x:f t="shared" si="2232"/>
        <x:v>NO</x:v>
      </x:c>
      <x:c r="T11940" s="1">
        <x:f t="shared" si="2233"/>
        <x:v>-9.9999999999999997E+98</x:v>
      </x:c>
    </x:row>
    <x:row r="11941">
      <x:c r="A11941" s="1"/>
      <x:c r="B11941" s="1"/>
      <x:c r="C11941" s="1"/>
      <x:c r="D11941" s="1"/>
      <x:c r="E11941" s="1"/>
      <x:c r="F11941" s="1"/>
      <x:c r="G11941" s="1"/>
      <x:c r="H11941" s="1"/>
      <x:c r="I11941" s="53">
        <x:f t="shared" si="2222"/>
        <x:v>18</x:v>
      </x:c>
      <x:c r="J11941" s="53">
        <x:f t="shared" si="2223"/>
        <x:v>5</x:v>
      </x:c>
      <x:c r="K11941" s="53">
        <x:f t="shared" si="2224"/>
        <x:v>22</x:v>
      </x:c>
      <x:c r="L11941" s="53">
        <x:f t="shared" si="2225"/>
        <x:v>45</x:v>
      </x:c>
      <x:c r="M11941" s="54">
        <x:f t="shared" si="2226"/>
        <x:v>10477.922875801585</x:v>
      </x:c>
      <x:c r="N11941" s="54">
        <x:f t="shared" si="2227"/>
        <x:v>6.7763353304177674</x:v>
      </x:c>
      <x:c r="O11941" s="55">
        <x:f t="shared" si="2228"/>
        <x:v>228270</x:v>
      </x:c>
      <x:c r="P11941" s="55">
        <x:f t="shared" si="2229"/>
        <x:v>37400</x:v>
      </x:c>
      <x:c r="Q11941" s="55">
        <x:f t="shared" si="2230"/>
        <x:v>194408.38326044418</x:v>
      </x:c>
      <x:c r="R11941" s="55">
        <x:f t="shared" si="2231"/>
        <x:v>-23538.383260444185</x:v>
      </x:c>
      <x:c r="S11941" s="1" t="str">
        <x:f t="shared" si="2232"/>
        <x:v>NO</x:v>
      </x:c>
      <x:c r="T11941" s="1">
        <x:f t="shared" si="2233"/>
        <x:v>-9.9999999999999997E+98</x:v>
      </x:c>
    </x:row>
    <x:row r="11942">
      <x:c r="A11942" s="1"/>
      <x:c r="B11942" s="1"/>
      <x:c r="C11942" s="1"/>
      <x:c r="D11942" s="1"/>
      <x:c r="E11942" s="1"/>
      <x:c r="F11942" s="1"/>
      <x:c r="G11942" s="1"/>
      <x:c r="H11942" s="1"/>
      <x:c r="I11942" s="53">
        <x:f t="shared" si="2222"/>
        <x:v>18</x:v>
      </x:c>
      <x:c r="J11942" s="53">
        <x:f t="shared" si="2223"/>
        <x:v>5</x:v>
      </x:c>
      <x:c r="K11942" s="53">
        <x:f t="shared" si="2224"/>
        <x:v>23</x:v>
      </x:c>
      <x:c r="L11942" s="53">
        <x:f t="shared" si="2225"/>
        <x:v>46</x:v>
      </x:c>
      <x:c r="M11942" s="54">
        <x:f t="shared" si="2226"/>
        <x:v>10554.069464659022</x:v>
      </x:c>
      <x:c r="N11942" s="54">
        <x:f t="shared" si="2227"/>
        <x:v>6.8292149060132097</x:v>
      </x:c>
      <x:c r="O11942" s="55">
        <x:f t="shared" si="2228"/>
        <x:v>230970</x:v>
      </x:c>
      <x:c r="P11942" s="55">
        <x:f t="shared" si="2229"/>
        <x:v>38280</x:v>
      </x:c>
      <x:c r="Q11942" s="55">
        <x:f t="shared" si="2230"/>
        <x:v>195730.37265033025</x:v>
      </x:c>
      <x:c r="R11942" s="55">
        <x:f t="shared" si="2231"/>
        <x:v>-23040.372650330246</x:v>
      </x:c>
      <x:c r="S11942" s="1" t="str">
        <x:f t="shared" si="2232"/>
        <x:v>NO</x:v>
      </x:c>
      <x:c r="T11942" s="1">
        <x:f t="shared" si="2233"/>
        <x:v>-9.9999999999999997E+98</x:v>
      </x:c>
    </x:row>
    <x:row r="11943">
      <x:c r="A11943" s="1"/>
      <x:c r="B11943" s="1"/>
      <x:c r="C11943" s="1"/>
      <x:c r="D11943" s="1"/>
      <x:c r="E11943" s="1"/>
      <x:c r="F11943" s="1"/>
      <x:c r="G11943" s="1"/>
      <x:c r="H11943" s="1"/>
      <x:c r="I11943" s="53">
        <x:f t="shared" si="2222"/>
        <x:v>18</x:v>
      </x:c>
      <x:c r="J11943" s="53">
        <x:f t="shared" si="2223"/>
        <x:v>5</x:v>
      </x:c>
      <x:c r="K11943" s="53">
        <x:f t="shared" si="2224"/>
        <x:v>24</x:v>
      </x:c>
      <x:c r="L11943" s="53">
        <x:f t="shared" si="2225"/>
        <x:v>47</x:v>
      </x:c>
      <x:c r="M11943" s="54">
        <x:f t="shared" si="2226"/>
        <x:v>10631.916414238518</x:v>
      </x:c>
      <x:c r="N11943" s="54">
        <x:f t="shared" si="2227"/>
        <x:v>6.8832752876656373</x:v>
      </x:c>
      <x:c r="O11943" s="55">
        <x:f t="shared" si="2228"/>
        <x:v>233670</x:v>
      </x:c>
      <x:c r="P11943" s="55">
        <x:f t="shared" si="2229"/>
        <x:v>39160</x:v>
      </x:c>
      <x:c r="Q11943" s="55">
        <x:f t="shared" si="2230"/>
        <x:v>197081.88219164094</x:v>
      </x:c>
      <x:c r="R11943" s="55">
        <x:f t="shared" si="2231"/>
        <x:v>-22571.882191640936</x:v>
      </x:c>
      <x:c r="S11943" s="1" t="str">
        <x:f t="shared" si="2232"/>
        <x:v>NO</x:v>
      </x:c>
      <x:c r="T11943" s="1">
        <x:f t="shared" si="2233"/>
        <x:v>-9.9999999999999997E+98</x:v>
      </x:c>
    </x:row>
    <x:row r="11944">
      <x:c r="A11944" s="1"/>
      <x:c r="B11944" s="1"/>
      <x:c r="C11944" s="1"/>
      <x:c r="D11944" s="1"/>
      <x:c r="E11944" s="1"/>
      <x:c r="F11944" s="1"/>
      <x:c r="G11944" s="1"/>
      <x:c r="H11944" s="1"/>
      <x:c r="I11944" s="53">
        <x:f t="shared" si="2222"/>
        <x:v>18</x:v>
      </x:c>
      <x:c r="J11944" s="53">
        <x:f t="shared" si="2223"/>
        <x:v>5</x:v>
      </x:c>
      <x:c r="K11944" s="53">
        <x:f t="shared" si="2224"/>
        <x:v>25</x:v>
      </x:c>
      <x:c r="L11944" s="53">
        <x:f t="shared" si="2225"/>
        <x:v>48</x:v>
      </x:c>
      <x:c r="M11944" s="54">
        <x:f t="shared" si="2226"/>
        <x:v>10711.494335653615</x:v>
      </x:c>
      <x:c r="N11944" s="54">
        <x:f t="shared" si="2227"/>
        <x:v>6.9385377330927884</x:v>
      </x:c>
      <x:c r="O11944" s="55">
        <x:f t="shared" si="2228"/>
        <x:v>236370</x:v>
      </x:c>
      <x:c r="P11944" s="55">
        <x:f t="shared" si="2229"/>
        <x:v>40040</x:v>
      </x:c>
      <x:c r="Q11944" s="55">
        <x:f t="shared" si="2230"/>
        <x:v>198463.44332731969</x:v>
      </x:c>
      <x:c r="R11944" s="55">
        <x:f t="shared" si="2231"/>
        <x:v>-22133.443327319692</x:v>
      </x:c>
      <x:c r="S11944" s="1" t="str">
        <x:f t="shared" si="2232"/>
        <x:v>NO</x:v>
      </x:c>
      <x:c r="T11944" s="1">
        <x:f t="shared" si="2233"/>
        <x:v>-9.9999999999999997E+98</x:v>
      </x:c>
    </x:row>
    <x:row r="11945">
      <x:c r="A11945" s="1"/>
      <x:c r="B11945" s="1"/>
      <x:c r="C11945" s="1"/>
      <x:c r="D11945" s="1"/>
      <x:c r="E11945" s="1"/>
      <x:c r="F11945" s="1"/>
      <x:c r="G11945" s="1"/>
      <x:c r="H11945" s="1"/>
      <x:c r="I11945" s="53">
        <x:f t="shared" si="2222"/>
        <x:v>18</x:v>
      </x:c>
      <x:c r="J11945" s="53">
        <x:f t="shared" si="2223"/>
        <x:v>5</x:v>
      </x:c>
      <x:c r="K11945" s="53">
        <x:f t="shared" si="2224"/>
        <x:v>26</x:v>
      </x:c>
      <x:c r="L11945" s="53">
        <x:f t="shared" si="2225"/>
        <x:v>49</x:v>
      </x:c>
      <x:c r="M11945" s="54">
        <x:f t="shared" si="2226"/>
        <x:v>10792.834339614332</x:v>
      </x:c>
      <x:c r="N11945" s="54">
        <x:f t="shared" si="2227"/>
        <x:v>6.9950238469543971</x:v>
      </x:c>
      <x:c r="O11945" s="55">
        <x:f t="shared" si="2228"/>
        <x:v>239070</x:v>
      </x:c>
      <x:c r="P11945" s="55">
        <x:f t="shared" si="2229"/>
        <x:v>40920</x:v>
      </x:c>
      <x:c r="Q11945" s="55">
        <x:f t="shared" si="2230"/>
        <x:v>199875.59617385993</x:v>
      </x:c>
      <x:c r="R11945" s="55">
        <x:f t="shared" si="2231"/>
        <x:v>-21725.596173859929</x:v>
      </x:c>
      <x:c r="S11945" s="1" t="str">
        <x:f t="shared" si="2232"/>
        <x:v>NO</x:v>
      </x:c>
      <x:c r="T11945" s="1">
        <x:f t="shared" si="2233"/>
        <x:v>-9.9999999999999997E+98</x:v>
      </x:c>
    </x:row>
    <x:row r="11946">
      <x:c r="A11946" s="1"/>
      <x:c r="B11946" s="1"/>
      <x:c r="C11946" s="1"/>
      <x:c r="D11946" s="1"/>
      <x:c r="E11946" s="1"/>
      <x:c r="F11946" s="1"/>
      <x:c r="G11946" s="1"/>
      <x:c r="H11946" s="1"/>
      <x:c r="I11946" s="53">
        <x:f t="shared" si="2222"/>
        <x:v>18</x:v>
      </x:c>
      <x:c r="J11946" s="53">
        <x:f t="shared" si="2223"/>
        <x:v>5</x:v>
      </x:c>
      <x:c r="K11946" s="53">
        <x:f t="shared" si="2224"/>
        <x:v>27</x:v>
      </x:c>
      <x:c r="L11946" s="53">
        <x:f t="shared" si="2225"/>
        <x:v>50</x:v>
      </x:c>
      <x:c r="M11946" s="54">
        <x:f t="shared" si="2226"/>
        <x:v>10875.96804413409</x:v>
      </x:c>
      <x:c r="N11946" s="54">
        <x:f t="shared" si="2227"/>
        <x:v>7.0527555862042286</x:v>
      </x:c>
      <x:c r="O11946" s="55">
        <x:f t="shared" si="2228"/>
        <x:v>241770</x:v>
      </x:c>
      <x:c r="P11946" s="55">
        <x:f t="shared" si="2229"/>
        <x:v>41800</x:v>
      </x:c>
      <x:c r="Q11946" s="55">
        <x:f t="shared" si="2230"/>
        <x:v>201318.88965510571</x:v>
      </x:c>
      <x:c r="R11946" s="55">
        <x:f t="shared" si="2231"/>
        <x:v>-21348.889655105711</x:v>
      </x:c>
      <x:c r="S11946" s="1" t="str">
        <x:f t="shared" si="2232"/>
        <x:v>NO</x:v>
      </x:c>
      <x:c r="T11946" s="1">
        <x:f t="shared" si="2233"/>
        <x:v>-9.9999999999999997E+98</x:v>
      </x:c>
    </x:row>
    <x:row r="11947">
      <x:c r="A11947" s="1"/>
      <x:c r="B11947" s="1"/>
      <x:c r="C11947" s="1"/>
      <x:c r="D11947" s="1"/>
      <x:c r="E11947" s="1"/>
      <x:c r="F11947" s="1"/>
      <x:c r="G11947" s="1"/>
      <x:c r="H11947" s="1"/>
      <x:c r="I11947" s="53">
        <x:f t="shared" si="2222"/>
        <x:v>18</x:v>
      </x:c>
      <x:c r="J11947" s="53">
        <x:f t="shared" si="2223"/>
        <x:v>5</x:v>
      </x:c>
      <x:c r="K11947" s="53">
        <x:f t="shared" si="2224"/>
        <x:v>28</x:v>
      </x:c>
      <x:c r="L11947" s="53">
        <x:f t="shared" si="2225"/>
        <x:v>51</x:v>
      </x:c>
      <x:c r="M11947" s="54">
        <x:f t="shared" si="2226"/>
        <x:v>10960.927582351243</x:v>
      </x:c>
      <x:c r="N11947" s="54">
        <x:f t="shared" si="2227"/>
        <x:v>7.1117552655216967</x:v>
      </x:c>
      <x:c r="O11947" s="55">
        <x:f t="shared" si="2228"/>
        <x:v>244470</x:v>
      </x:c>
      <x:c r="P11947" s="55">
        <x:f t="shared" si="2229"/>
        <x:v>42680</x:v>
      </x:c>
      <x:c r="Q11947" s="55">
        <x:f t="shared" si="2230"/>
        <x:v>202793.88163804243</x:v>
      </x:c>
      <x:c r="R11947" s="55">
        <x:f t="shared" si="2231"/>
        <x:v>-21003.881638042425</x:v>
      </x:c>
      <x:c r="S11947" s="1" t="str">
        <x:f t="shared" si="2232"/>
        <x:v>NO</x:v>
      </x:c>
      <x:c r="T11947" s="1">
        <x:f t="shared" si="2233"/>
        <x:v>-9.9999999999999997E+98</x:v>
      </x:c>
    </x:row>
    <x:row r="11948">
      <x:c r="A11948" s="1"/>
      <x:c r="B11948" s="1"/>
      <x:c r="C11948" s="1"/>
      <x:c r="D11948" s="1"/>
      <x:c r="E11948" s="1"/>
      <x:c r="F11948" s="1"/>
      <x:c r="G11948" s="1"/>
      <x:c r="H11948" s="1"/>
      <x:c r="I11948" s="53">
        <x:f t="shared" si="2222"/>
        <x:v>18</x:v>
      </x:c>
      <x:c r="J11948" s="53">
        <x:f t="shared" si="2223"/>
        <x:v>5</x:v>
      </x:c>
      <x:c r="K11948" s="53">
        <x:f t="shared" si="2224"/>
        <x:v>29</x:v>
      </x:c>
      <x:c r="L11948" s="53">
        <x:f t="shared" si="2225"/>
        <x:v>52</x:v>
      </x:c>
      <x:c r="M11948" s="54">
        <x:f t="shared" si="2226"/>
        <x:v>11047.745610466896</x:v>
      </x:c>
      <x:c r="N11948" s="54">
        <x:f t="shared" si="2227"/>
        <x:v>7.1720455628242332</x:v>
      </x:c>
      <x:c r="O11948" s="55">
        <x:f t="shared" si="2228"/>
        <x:v>247170</x:v>
      </x:c>
      <x:c r="P11948" s="55">
        <x:f t="shared" si="2229"/>
        <x:v>43560</x:v>
      </x:c>
      <x:c r="Q11948" s="55">
        <x:f t="shared" si="2230"/>
        <x:v>204301.13907060583</x:v>
      </x:c>
      <x:c r="R11948" s="55">
        <x:f t="shared" si="2231"/>
        <x:v>-20691.13907060583</x:v>
      </x:c>
      <x:c r="S11948" s="1" t="str">
        <x:f t="shared" si="2232"/>
        <x:v>NO</x:v>
      </x:c>
      <x:c r="T11948" s="1">
        <x:f t="shared" si="2233"/>
        <x:v>-9.9999999999999997E+98</x:v>
      </x:c>
    </x:row>
    <x:row r="11949">
      <x:c r="A11949" s="1"/>
      <x:c r="B11949" s="1"/>
      <x:c r="C11949" s="1"/>
      <x:c r="D11949" s="1"/>
      <x:c r="E11949" s="1"/>
      <x:c r="F11949" s="1"/>
      <x:c r="G11949" s="1"/>
      <x:c r="H11949" s="1"/>
      <x:c r="I11949" s="53">
        <x:f t="shared" si="2222"/>
        <x:v>18</x:v>
      </x:c>
      <x:c r="J11949" s="53">
        <x:f t="shared" si="2223"/>
        <x:v>5</x:v>
      </x:c>
      <x:c r="K11949" s="53">
        <x:f t="shared" si="2224"/>
        <x:v>30</x:v>
      </x:c>
      <x:c r="L11949" s="53">
        <x:f t="shared" si="2225"/>
        <x:v>53</x:v>
      </x:c>
      <x:c r="M11949" s="54">
        <x:f t="shared" si="2226"/>
        <x:v>11136.455315800667</x:v>
      </x:c>
      <x:c r="N11949" s="54">
        <x:f t="shared" si="2227"/>
        <x:v>7.2336495248615744</x:v>
      </x:c>
      <x:c r="O11949" s="55">
        <x:f t="shared" si="2228"/>
        <x:v>249870</x:v>
      </x:c>
      <x:c r="P11949" s="55">
        <x:f t="shared" si="2229"/>
        <x:v>44440</x:v>
      </x:c>
      <x:c r="Q11949" s="55">
        <x:f t="shared" si="2230"/>
        <x:v>205841.23812153935</x:v>
      </x:c>
      <x:c r="R11949" s="55">
        <x:f t="shared" si="2231"/>
        <x:v>-20411.238121539354</x:v>
      </x:c>
      <x:c r="S11949" s="1" t="str">
        <x:f t="shared" si="2232"/>
        <x:v>NO</x:v>
      </x:c>
      <x:c r="T11949" s="1">
        <x:f t="shared" si="2233"/>
        <x:v>-9.9999999999999997E+98</x:v>
      </x:c>
    </x:row>
    <x:row r="11950">
      <x:c r="A11950" s="1"/>
      <x:c r="B11950" s="1"/>
      <x:c r="C11950" s="1"/>
      <x:c r="D11950" s="1"/>
      <x:c r="E11950" s="1"/>
      <x:c r="F11950" s="1"/>
      <x:c r="G11950" s="1"/>
      <x:c r="H11950" s="1"/>
      <x:c r="I11950" s="53" t="n">
        <x:f t="shared" ref="I11950:I12013" si="2234">INT((ROW()-ROW($I$46))/((CARROT_CAP+1)*(MESCLUN_CAP+1)))</x:f>
        <x:v>18</x:v>
      </x:c>
      <x:c r="J11950" s="53" t="n">
        <x:f t="shared" ref="J11950:J12013" si="2235">MOD(INT((ROW()-ROW($I$46))/(MESCLUN_CAP+1)),CARROT_CAP+1)</x:f>
        <x:v>6</x:v>
      </x:c>
      <x:c r="K11950" s="53" t="n">
        <x:f t="shared" ref="K11950:K12013" si="2236">MOD(ROW()-ROW($I$46),MESCLUN_CAP+1)</x:f>
        <x:v>0</x:v>
      </x:c>
      <x:c r="L11950" s="53" t="n">
        <x:f t="shared" ref="L11950:L12013" si="2237">SUM(I11950:K11950)</x:f>
        <x:v>24</x:v>
      </x:c>
      <x:c r="M11950" s="54" t="n">
        <x:f t="shared" ref="M11950:M12013" si="2238">I11950*TOMATO_HOURS*WEEKS*(1+TOMATO_DIM)^I11950+J11950*CARROT_HOURS*WEEKS*(1+CARROT_DIM)^J11950+K11950*MESCLUN_HOURS*WEEKS*(1+MESCLUN_DIM)^K11950</x:f>
        <x:v>9215.810863135748</x:v>
      </x:c>
      <x:c r="N11950" s="54" t="n">
        <x:f t="shared" ref="N11950:N12013" si="2239">MAX(M11950-FARMER_HOURS,0)/TEMP_HOURS_PER_WORKER</x:f>
        <x:v>5.89986865495538</x:v>
      </x:c>
      <x:c r="O11950" s="55" t="n">
        <x:f t="shared" ref="O11950:O12013" si="2240">I11950*TOMATO_PRICE+J11950*CARROT_PRICE+K11950*MESCLUN_PRICE</x:f>
        <x:v>170964</x:v>
      </x:c>
      <x:c r="P11950" s="55" t="n">
        <x:f t="shared" ref="P11950:P12013" si="2241">I11950*TOMATO_FERTILIZER+J11950*CARROT_FERTILIZER+K11950*MESCLUN_FERTILIZER</x:f>
        <x:v>18480</x:v>
      </x:c>
      <x:c r="Q11950" s="55" t="n">
        <x:f t="shared" ref="Q11950:Q12013" si="2242">MIN(M11950,FARMER_HOURS)*FARMER_RATE+MAX(M11950-FARMER_HOURS,0)*TEMP_RATE</x:f>
        <x:v>172496.71637388453</x:v>
      </x:c>
      <x:c r="R11950" s="55" t="n">
        <x:f t="shared" ref="R11950:R12013" si="2243">O11950-P11950-Q11950-FIXED_COST</x:f>
        <x:v>-40012.71637388453</x:v>
      </x:c>
      <x:c r="S11950" s="1" t="str">
        <x:f t="shared" ref="S11950:S12013" si="2244">IF(AND(L11950&lt;=TOTAL_BED_CAP,N11950&lt;=TEMP_WORKER_CAP),"YES","NO")</x:f>
        <x:v>NO</x:v>
      </x:c>
      <x:c r="T11950" s="1" t="n">
        <x:f t="shared" ref="T11950:T12013" si="2245">IF(S11950="YES",R11950,-1E+99)</x:f>
        <x:v>-1e+99</x:v>
      </x:c>
    </x:row>
    <x:row r="11951">
      <x:c r="A11951" s="1"/>
      <x:c r="B11951" s="1"/>
      <x:c r="C11951" s="1"/>
      <x:c r="D11951" s="1"/>
      <x:c r="E11951" s="1"/>
      <x:c r="F11951" s="1"/>
      <x:c r="G11951" s="1"/>
      <x:c r="H11951" s="1"/>
      <x:c r="I11951" s="53">
        <x:f t="shared" si="2234"/>
        <x:v>18</x:v>
      </x:c>
      <x:c r="J11951" s="53">
        <x:f t="shared" si="2235"/>
        <x:v>6</x:v>
      </x:c>
      <x:c r="K11951" s="53">
        <x:f t="shared" si="2236"/>
        <x:v>1</x:v>
      </x:c>
      <x:c r="L11951" s="53">
        <x:f t="shared" si="2237"/>
        <x:v>25</x:v>
      </x:c>
      <x:c r="M11951" s="54">
        <x:f t="shared" si="2238"/>
        <x:v>9261.3733631357445</x:v>
      </x:c>
      <x:c r="N11951" s="54">
        <x:f t="shared" si="2239"/>
        <x:v>5.9315092799553781</x:v>
      </x:c>
      <x:c r="O11951" s="55">
        <x:f t="shared" si="2240"/>
        <x:v>173664</x:v>
      </x:c>
      <x:c r="P11951" s="55">
        <x:f t="shared" si="2241"/>
        <x:v>19360</x:v>
      </x:c>
      <x:c r="Q11951" s="55">
        <x:f t="shared" si="2242"/>
        <x:v>173287.73199888444</x:v>
      </x:c>
      <x:c r="R11951" s="55">
        <x:f t="shared" si="2243"/>
        <x:v>-38983.731998884439</x:v>
      </x:c>
      <x:c r="S11951" s="1" t="str">
        <x:f t="shared" si="2244"/>
        <x:v>NO</x:v>
      </x:c>
      <x:c r="T11951" s="1">
        <x:f t="shared" si="2245"/>
        <x:v>-9.9999999999999997E+98</x:v>
      </x:c>
    </x:row>
    <x:row r="11952">
      <x:c r="A11952" s="1"/>
      <x:c r="B11952" s="1"/>
      <x:c r="C11952" s="1"/>
      <x:c r="D11952" s="1"/>
      <x:c r="E11952" s="1"/>
      <x:c r="F11952" s="1"/>
      <x:c r="G11952" s="1"/>
      <x:c r="H11952" s="1"/>
      <x:c r="I11952" s="53">
        <x:f t="shared" si="2234"/>
        <x:v>18</x:v>
      </x:c>
      <x:c r="J11952" s="53">
        <x:f t="shared" si="2235"/>
        <x:v>6</x:v>
      </x:c>
      <x:c r="K11952" s="53">
        <x:f t="shared" si="2236"/>
        <x:v>2</x:v>
      </x:c>
      <x:c r="L11952" s="53">
        <x:f t="shared" si="2237"/>
        <x:v>26</x:v>
      </x:c>
      <x:c r="M11952" s="54">
        <x:f t="shared" si="2238"/>
        <x:v>9308.0749256357449</x:v>
      </x:c>
      <x:c r="N11952" s="54">
        <x:f t="shared" si="2239"/>
        <x:v>5.9639409205803782</x:v>
      </x:c>
      <x:c r="O11952" s="55">
        <x:f t="shared" si="2240"/>
        <x:v>176364</x:v>
      </x:c>
      <x:c r="P11952" s="55">
        <x:f t="shared" si="2241"/>
        <x:v>20240</x:v>
      </x:c>
      <x:c r="Q11952" s="55">
        <x:f t="shared" si="2242"/>
        <x:v>174098.52301450947</x:v>
      </x:c>
      <x:c r="R11952" s="55">
        <x:f t="shared" si="2243"/>
        <x:v>-37974.523014509468</x:v>
      </x:c>
      <x:c r="S11952" s="1" t="str">
        <x:f t="shared" si="2244"/>
        <x:v>NO</x:v>
      </x:c>
      <x:c r="T11952" s="1">
        <x:f t="shared" si="2245"/>
        <x:v>-9.9999999999999997E+98</x:v>
      </x:c>
    </x:row>
    <x:row r="11953">
      <x:c r="A11953" s="1"/>
      <x:c r="B11953" s="1"/>
      <x:c r="C11953" s="1"/>
      <x:c r="D11953" s="1"/>
      <x:c r="E11953" s="1"/>
      <x:c r="F11953" s="1"/>
      <x:c r="G11953" s="1"/>
      <x:c r="H11953" s="1"/>
      <x:c r="I11953" s="53">
        <x:f t="shared" si="2234"/>
        <x:v>18</x:v>
      </x:c>
      <x:c r="J11953" s="53">
        <x:f t="shared" si="2235"/>
        <x:v>6</x:v>
      </x:c>
      <x:c r="K11953" s="53">
        <x:f t="shared" si="2236"/>
        <x:v>3</x:v>
      </x:c>
      <x:c r="L11953" s="53">
        <x:f t="shared" si="2237"/>
        <x:v>27</x:v>
      </x:c>
      <x:c r="M11953" s="54">
        <x:f t="shared" si="2238"/>
        <x:v>9355.9369080576198</x:v>
      </x:c>
      <x:c r="N11953" s="54">
        <x:f t="shared" si="2239"/>
        <x:v>5.9971784083733475</x:v>
      </x:c>
      <x:c r="O11953" s="55">
        <x:f t="shared" si="2240"/>
        <x:v>179064</x:v>
      </x:c>
      <x:c r="P11953" s="55">
        <x:f t="shared" si="2241"/>
        <x:v>21120</x:v>
      </x:c>
      <x:c r="Q11953" s="55">
        <x:f t="shared" si="2242"/>
        <x:v>174929.46020933369</x:v>
      </x:c>
      <x:c r="R11953" s="55">
        <x:f t="shared" si="2243"/>
        <x:v>-36985.460209333687</x:v>
      </x:c>
      <x:c r="S11953" s="1" t="str">
        <x:f t="shared" si="2244"/>
        <x:v>NO</x:v>
      </x:c>
      <x:c r="T11953" s="1">
        <x:f t="shared" si="2245"/>
        <x:v>-9.9999999999999997E+98</x:v>
      </x:c>
    </x:row>
    <x:row r="11954">
      <x:c r="A11954" s="1"/>
      <x:c r="B11954" s="1"/>
      <x:c r="C11954" s="1"/>
      <x:c r="D11954" s="1"/>
      <x:c r="E11954" s="1"/>
      <x:c r="F11954" s="1"/>
      <x:c r="G11954" s="1"/>
      <x:c r="H11954" s="1"/>
      <x:c r="I11954" s="53">
        <x:f t="shared" si="2234"/>
        <x:v>18</x:v>
      </x:c>
      <x:c r="J11954" s="53">
        <x:f t="shared" si="2235"/>
        <x:v>6</x:v>
      </x:c>
      <x:c r="K11954" s="53">
        <x:f t="shared" si="2236"/>
        <x:v>4</x:v>
      </x:c>
      <x:c r="L11954" s="53">
        <x:f t="shared" si="2237"/>
        <x:v>28</x:v>
      </x:c>
      <x:c r="M11954" s="54">
        <x:f t="shared" si="2238"/>
        <x:v>9404.9810237802758</x:v>
      </x:c>
      <x:c r="N11954" s="54">
        <x:f t="shared" si="2239"/>
        <x:v>6.0312368220696362</x:v>
      </x:c>
      <x:c r="O11954" s="55">
        <x:f t="shared" si="2240"/>
        <x:v>181764</x:v>
      </x:c>
      <x:c r="P11954" s="55">
        <x:f t="shared" si="2241"/>
        <x:v>22000</x:v>
      </x:c>
      <x:c r="Q11954" s="55">
        <x:f t="shared" si="2242"/>
        <x:v>175780.92055174088</x:v>
      </x:c>
      <x:c r="R11954" s="55">
        <x:f t="shared" si="2243"/>
        <x:v>-36016.920551740885</x:v>
      </x:c>
      <x:c r="S11954" s="1" t="str">
        <x:f t="shared" si="2244"/>
        <x:v>NO</x:v>
      </x:c>
      <x:c r="T11954" s="1">
        <x:f t="shared" si="2245"/>
        <x:v>-9.9999999999999997E+98</x:v>
      </x:c>
    </x:row>
    <x:row r="11955">
      <x:c r="A11955" s="1"/>
      <x:c r="B11955" s="1"/>
      <x:c r="C11955" s="1"/>
      <x:c r="D11955" s="1"/>
      <x:c r="E11955" s="1"/>
      <x:c r="F11955" s="1"/>
      <x:c r="G11955" s="1"/>
      <x:c r="H11955" s="1"/>
      <x:c r="I11955" s="53">
        <x:f t="shared" si="2234"/>
        <x:v>18</x:v>
      </x:c>
      <x:c r="J11955" s="53">
        <x:f t="shared" si="2235"/>
        <x:v>6</x:v>
      </x:c>
      <x:c r="K11955" s="53">
        <x:f t="shared" si="2236"/>
        <x:v>5</x:v>
      </x:c>
      <x:c r="L11955" s="53">
        <x:f t="shared" si="2237"/>
        <x:v>29</x:v>
      </x:c>
      <x:c r="M11955" s="54">
        <x:f t="shared" si="2238"/>
        <x:v>9455.2293477014791</x:v>
      </x:c>
      <x:c r="N11955" s="54">
        <x:f t="shared" si="2239"/>
        <x:v>6.0661314914593607</x:v>
      </x:c>
      <x:c r="O11955" s="55">
        <x:f t="shared" si="2240"/>
        <x:v>184464</x:v>
      </x:c>
      <x:c r="P11955" s="55">
        <x:f t="shared" si="2241"/>
        <x:v>22880</x:v>
      </x:c>
      <x:c r="Q11955" s="55">
        <x:f t="shared" si="2242"/>
        <x:v>176653.287286484</x:v>
      </x:c>
      <x:c r="R11955" s="55">
        <x:f t="shared" si="2243"/>
        <x:v>-35069.287286484003</x:v>
      </x:c>
      <x:c r="S11955" s="1" t="str">
        <x:f t="shared" si="2244"/>
        <x:v>NO</x:v>
      </x:c>
      <x:c r="T11955" s="1">
        <x:f t="shared" si="2245"/>
        <x:v>-9.9999999999999997E+98</x:v>
      </x:c>
    </x:row>
    <x:row r="11956">
      <x:c r="A11956" s="1"/>
      <x:c r="B11956" s="1"/>
      <x:c r="C11956" s="1"/>
      <x:c r="D11956" s="1"/>
      <x:c r="E11956" s="1"/>
      <x:c r="F11956" s="1"/>
      <x:c r="G11956" s="1"/>
      <x:c r="H11956" s="1"/>
      <x:c r="I11956" s="53">
        <x:f t="shared" si="2234"/>
        <x:v>18</x:v>
      </x:c>
      <x:c r="J11956" s="53">
        <x:f t="shared" si="2235"/>
        <x:v>6</x:v>
      </x:c>
      <x:c r="K11956" s="53">
        <x:f t="shared" si="2236"/>
        <x:v>6</x:v>
      </x:c>
      <x:c r="L11956" s="53">
        <x:f t="shared" si="2237"/>
        <x:v>30</x:v>
      </x:c>
      <x:c r="M11956" s="54">
        <x:f t="shared" si="2238"/>
        <x:v>9506.7043218831132</x:v>
      </x:c>
      <x:c r="N11956" s="54">
        <x:f t="shared" si="2239"/>
        <x:v>6.1018780013077176</x:v>
      </x:c>
      <x:c r="O11956" s="55">
        <x:f t="shared" si="2240"/>
        <x:v>187164</x:v>
      </x:c>
      <x:c r="P11956" s="55">
        <x:f t="shared" si="2241"/>
        <x:v>23760</x:v>
      </x:c>
      <x:c r="Q11956" s="55">
        <x:f t="shared" si="2242"/>
        <x:v>177546.95003269293</x:v>
      </x:c>
      <x:c r="R11956" s="55">
        <x:f t="shared" si="2243"/>
        <x:v>-34142.950032692926</x:v>
      </x:c>
      <x:c r="S11956" s="1" t="str">
        <x:f t="shared" si="2244"/>
        <x:v>NO</x:v>
      </x:c>
      <x:c r="T11956" s="1">
        <x:f t="shared" si="2245"/>
        <x:v>-9.9999999999999997E+98</x:v>
      </x:c>
    </x:row>
    <x:row r="11957">
      <x:c r="A11957" s="1"/>
      <x:c r="B11957" s="1"/>
      <x:c r="C11957" s="1"/>
      <x:c r="D11957" s="1"/>
      <x:c r="E11957" s="1"/>
      <x:c r="F11957" s="1"/>
      <x:c r="G11957" s="1"/>
      <x:c r="H11957" s="1"/>
      <x:c r="I11957" s="53">
        <x:f t="shared" si="2234"/>
        <x:v>18</x:v>
      </x:c>
      <x:c r="J11957" s="53">
        <x:f t="shared" si="2235"/>
        <x:v>6</x:v>
      </x:c>
      <x:c r="K11957" s="53">
        <x:f t="shared" si="2236"/>
        <x:v>7</x:v>
      </x:c>
      <x:c r="L11957" s="53">
        <x:f t="shared" si="2237"/>
        <x:v>31</x:v>
      </x:c>
      <x:c r="M11957" s="54">
        <x:f t="shared" si="2238"/>
        <x:v>9559.4287612810731</x:v>
      </x:c>
      <x:c r="N11957" s="54">
        <x:f t="shared" si="2239"/>
        <x:v>6.138492195334079</x:v>
      </x:c>
      <x:c r="O11957" s="55">
        <x:f t="shared" si="2240"/>
        <x:v>189864</x:v>
      </x:c>
      <x:c r="P11957" s="55">
        <x:f t="shared" si="2241"/>
        <x:v>24640</x:v>
      </x:c>
      <x:c r="Q11957" s="55">
        <x:f t="shared" si="2242"/>
        <x:v>178462.30488335196</x:v>
      </x:c>
      <x:c r="R11957" s="55">
        <x:f t="shared" si="2243"/>
        <x:v>-33238.304883351957</x:v>
      </x:c>
      <x:c r="S11957" s="1" t="str">
        <x:f t="shared" si="2244"/>
        <x:v>NO</x:v>
      </x:c>
      <x:c r="T11957" s="1">
        <x:f t="shared" si="2245"/>
        <x:v>-9.9999999999999997E+98</x:v>
      </x:c>
    </x:row>
    <x:row r="11958">
      <x:c r="A11958" s="1"/>
      <x:c r="B11958" s="1"/>
      <x:c r="C11958" s="1"/>
      <x:c r="D11958" s="1"/>
      <x:c r="E11958" s="1"/>
      <x:c r="F11958" s="1"/>
      <x:c r="G11958" s="1"/>
      <x:c r="H11958" s="1"/>
      <x:c r="I11958" s="53">
        <x:f t="shared" si="2234"/>
        <x:v>18</x:v>
      </x:c>
      <x:c r="J11958" s="53">
        <x:f t="shared" si="2235"/>
        <x:v>6</x:v>
      </x:c>
      <x:c r="K11958" s="53">
        <x:f t="shared" si="2236"/>
        <x:v>8</x:v>
      </x:c>
      <x:c r="L11958" s="53">
        <x:f t="shared" si="2237"/>
        <x:v>32</x:v>
      </x:c>
      <x:c r="M11958" s="54">
        <x:f t="shared" si="2238"/>
        <x:v>9613.4258595610536</x:v>
      </x:c>
      <x:c r="N11958" s="54">
        <x:f t="shared" si="2239"/>
        <x:v>6.1759901802507313</x:v>
      </x:c>
      <x:c r="O11958" s="55">
        <x:f t="shared" si="2240"/>
        <x:v>192564</x:v>
      </x:c>
      <x:c r="P11958" s="55">
        <x:f t="shared" si="2241"/>
        <x:v>25520</x:v>
      </x:c>
      <x:c r="Q11958" s="55">
        <x:f t="shared" si="2242"/>
        <x:v>179399.75450626828</x:v>
      </x:c>
      <x:c r="R11958" s="55">
        <x:f t="shared" si="2243"/>
        <x:v>-32355.754506268277</x:v>
      </x:c>
      <x:c r="S11958" s="1" t="str">
        <x:f t="shared" si="2244"/>
        <x:v>NO</x:v>
      </x:c>
      <x:c r="T11958" s="1">
        <x:f t="shared" si="2245"/>
        <x:v>-9.9999999999999997E+98</x:v>
      </x:c>
    </x:row>
    <x:row r="11959">
      <x:c r="A11959" s="1"/>
      <x:c r="B11959" s="1"/>
      <x:c r="C11959" s="1"/>
      <x:c r="D11959" s="1"/>
      <x:c r="E11959" s="1"/>
      <x:c r="F11959" s="1"/>
      <x:c r="G11959" s="1"/>
      <x:c r="H11959" s="1"/>
      <x:c r="I11959" s="53">
        <x:f t="shared" si="2234"/>
        <x:v>18</x:v>
      </x:c>
      <x:c r="J11959" s="53">
        <x:f t="shared" si="2235"/>
        <x:v>6</x:v>
      </x:c>
      <x:c r="K11959" s="53">
        <x:f t="shared" si="2236"/>
        <x:v>9</x:v>
      </x:c>
      <x:c r="L11959" s="53">
        <x:f t="shared" si="2237"/>
        <x:v>33</x:v>
      </x:c>
      <x:c r="M11959" s="54">
        <x:f t="shared" si="2238"/>
        <x:v>9668.7191950014476</x:v>
      </x:c>
      <x:c r="N11959" s="54">
        <x:f t="shared" si="2239"/>
        <x:v>6.2143883298621168</x:v>
      </x:c>
      <x:c r="O11959" s="55">
        <x:f t="shared" si="2240"/>
        <x:v>195264</x:v>
      </x:c>
      <x:c r="P11959" s="55">
        <x:f t="shared" si="2241"/>
        <x:v>26400</x:v>
      </x:c>
      <x:c r="Q11959" s="55">
        <x:f t="shared" si="2242"/>
        <x:v>180359.70824655291</x:v>
      </x:c>
      <x:c r="R11959" s="55">
        <x:f t="shared" si="2243"/>
        <x:v>-31495.708246552909</x:v>
      </x:c>
      <x:c r="S11959" s="1" t="str">
        <x:f t="shared" si="2244"/>
        <x:v>NO</x:v>
      </x:c>
      <x:c r="T11959" s="1">
        <x:f t="shared" si="2245"/>
        <x:v>-9.9999999999999997E+98</x:v>
      </x:c>
    </x:row>
    <x:row r="11960">
      <x:c r="A11960" s="1"/>
      <x:c r="B11960" s="1"/>
      <x:c r="C11960" s="1"/>
      <x:c r="D11960" s="1"/>
      <x:c r="E11960" s="1"/>
      <x:c r="F11960" s="1"/>
      <x:c r="G11960" s="1"/>
      <x:c r="H11960" s="1"/>
      <x:c r="I11960" s="53">
        <x:f t="shared" si="2234"/>
        <x:v>18</x:v>
      </x:c>
      <x:c r="J11960" s="53">
        <x:f t="shared" si="2235"/>
        <x:v>6</x:v>
      </x:c>
      <x:c r="K11960" s="53">
        <x:f t="shared" si="2236"/>
        <x:v>10</x:v>
      </x:c>
      <x:c r="L11960" s="53">
        <x:f t="shared" si="2237"/>
        <x:v>34</x:v>
      </x:c>
      <x:c r="M11960" s="54">
        <x:f t="shared" si="2238"/>
        <x:v>9725.3327364846609</x:v>
      </x:c>
      <x:c r="N11960" s="54">
        <x:f t="shared" si="2239"/>
        <x:v>6.2537032892254594</x:v>
      </x:c>
      <x:c r="O11960" s="55">
        <x:f t="shared" si="2240"/>
        <x:v>197964</x:v>
      </x:c>
      <x:c r="P11960" s="55">
        <x:f t="shared" si="2241"/>
        <x:v>27280</x:v>
      </x:c>
      <x:c r="Q11960" s="55">
        <x:f t="shared" si="2242"/>
        <x:v>181342.58223063647</x:v>
      </x:c>
      <x:c r="R11960" s="55">
        <x:f t="shared" si="2243"/>
        <x:v>-30658.582230636472</x:v>
      </x:c>
      <x:c r="S11960" s="1" t="str">
        <x:f t="shared" si="2244"/>
        <x:v>NO</x:v>
      </x:c>
      <x:c r="T11960" s="1">
        <x:f t="shared" si="2245"/>
        <x:v>-9.9999999999999997E+98</x:v>
      </x:c>
    </x:row>
    <x:row r="11961">
      <x:c r="A11961" s="1"/>
      <x:c r="B11961" s="1"/>
      <x:c r="C11961" s="1"/>
      <x:c r="D11961" s="1"/>
      <x:c r="E11961" s="1"/>
      <x:c r="F11961" s="1"/>
      <x:c r="G11961" s="1"/>
      <x:c r="H11961" s="1"/>
      <x:c r="I11961" s="53">
        <x:f t="shared" si="2234"/>
        <x:v>18</x:v>
      </x:c>
      <x:c r="J11961" s="53">
        <x:f t="shared" si="2235"/>
        <x:v>6</x:v>
      </x:c>
      <x:c r="K11961" s="53">
        <x:f t="shared" si="2236"/>
        <x:v>11</x:v>
      </x:c>
      <x:c r="L11961" s="53">
        <x:f t="shared" si="2237"/>
        <x:v>35</x:v>
      </x:c>
      <x:c r="M11961" s="54">
        <x:f t="shared" si="2238"/>
        <x:v>9783.2908495780994</x:v>
      </x:c>
      <x:c r="N11961" s="54">
        <x:f t="shared" si="2239"/>
        <x:v>6.2939519788736797</x:v>
      </x:c>
      <x:c r="O11961" s="55">
        <x:f t="shared" si="2240"/>
        <x:v>200664</x:v>
      </x:c>
      <x:c r="P11961" s="55">
        <x:f t="shared" si="2241"/>
        <x:v>28160</x:v>
      </x:c>
      <x:c r="Q11961" s="55">
        <x:f t="shared" si="2242"/>
        <x:v>182348.79947184201</x:v>
      </x:c>
      <x:c r="R11961" s="55">
        <x:f t="shared" si="2243"/>
        <x:v>-29844.799471842009</x:v>
      </x:c>
      <x:c r="S11961" s="1" t="str">
        <x:f t="shared" si="2244"/>
        <x:v>NO</x:v>
      </x:c>
      <x:c r="T11961" s="1">
        <x:f t="shared" si="2245"/>
        <x:v>-9.9999999999999997E+98</x:v>
      </x:c>
    </x:row>
    <x:row r="11962">
      <x:c r="A11962" s="1"/>
      <x:c r="B11962" s="1"/>
      <x:c r="C11962" s="1"/>
      <x:c r="D11962" s="1"/>
      <x:c r="E11962" s="1"/>
      <x:c r="F11962" s="1"/>
      <x:c r="G11962" s="1"/>
      <x:c r="H11962" s="1"/>
      <x:c r="I11962" s="53">
        <x:f t="shared" si="2234"/>
        <x:v>18</x:v>
      </x:c>
      <x:c r="J11962" s="53">
        <x:f t="shared" si="2235"/>
        <x:v>6</x:v>
      </x:c>
      <x:c r="K11962" s="53">
        <x:f t="shared" si="2236"/>
        <x:v>12</x:v>
      </x:c>
      <x:c r="L11962" s="53">
        <x:f t="shared" si="2237"/>
        <x:v>36</x:v>
      </x:c>
      <x:c r="M11962" s="54">
        <x:f t="shared" si="2238"/>
        <x:v>9842.6183027061634</x:v>
      </x:c>
      <x:c r="N11962" s="54">
        <x:f t="shared" si="2239"/>
        <x:v>6.3351515991015024</x:v>
      </x:c>
      <x:c r="O11962" s="55">
        <x:f t="shared" si="2240"/>
        <x:v>203364</x:v>
      </x:c>
      <x:c r="P11962" s="55">
        <x:f t="shared" si="2241"/>
        <x:v>29040</x:v>
      </x:c>
      <x:c r="Q11962" s="55">
        <x:f t="shared" si="2242"/>
        <x:v>183378.78997753756</x:v>
      </x:c>
      <x:c r="R11962" s="55">
        <x:f t="shared" si="2243"/>
        <x:v>-29054.789977537555</x:v>
      </x:c>
      <x:c r="S11962" s="1" t="str">
        <x:f t="shared" si="2244"/>
        <x:v>NO</x:v>
      </x:c>
      <x:c r="T11962" s="1">
        <x:f t="shared" si="2245"/>
        <x:v>-9.9999999999999997E+98</x:v>
      </x:c>
    </x:row>
    <x:row r="11963">
      <x:c r="A11963" s="1"/>
      <x:c r="B11963" s="1"/>
      <x:c r="C11963" s="1"/>
      <x:c r="D11963" s="1"/>
      <x:c r="E11963" s="1"/>
      <x:c r="F11963" s="1"/>
      <x:c r="G11963" s="1"/>
      <x:c r="H11963" s="1"/>
      <x:c r="I11963" s="53">
        <x:f t="shared" si="2234"/>
        <x:v>18</x:v>
      </x:c>
      <x:c r="J11963" s="53">
        <x:f t="shared" si="2235"/>
        <x:v>6</x:v>
      </x:c>
      <x:c r="K11963" s="53">
        <x:f t="shared" si="2236"/>
        <x:v>13</x:v>
      </x:c>
      <x:c r="L11963" s="53">
        <x:f t="shared" si="2237"/>
        <x:v>37</x:v>
      </x:c>
      <x:c r="M11963" s="54">
        <x:f t="shared" si="2238"/>
        <x:v>9903.3402734145475</x:v>
      </x:c>
      <x:c r="N11963" s="54">
        <x:f t="shared" si="2239"/>
        <x:v>6.3773196343156577</x:v>
      </x:c>
      <x:c r="O11963" s="55">
        <x:f t="shared" si="2240"/>
        <x:v>206064</x:v>
      </x:c>
      <x:c r="P11963" s="55">
        <x:f t="shared" si="2241"/>
        <x:v>29920</x:v>
      </x:c>
      <x:c r="Q11963" s="55">
        <x:f t="shared" si="2242"/>
        <x:v>184432.99085789145</x:v>
      </x:c>
      <x:c r="R11963" s="55">
        <x:f t="shared" si="2243"/>
        <x:v>-28288.990857891447</x:v>
      </x:c>
      <x:c r="S11963" s="1" t="str">
        <x:f t="shared" si="2244"/>
        <x:v>NO</x:v>
      </x:c>
      <x:c r="T11963" s="1">
        <x:f t="shared" si="2245"/>
        <x:v>-9.9999999999999997E+98</x:v>
      </x:c>
    </x:row>
    <x:row r="11964">
      <x:c r="A11964" s="1"/>
      <x:c r="B11964" s="1"/>
      <x:c r="C11964" s="1"/>
      <x:c r="D11964" s="1"/>
      <x:c r="E11964" s="1"/>
      <x:c r="F11964" s="1"/>
      <x:c r="G11964" s="1"/>
      <x:c r="H11964" s="1"/>
      <x:c r="I11964" s="53">
        <x:f t="shared" si="2234"/>
        <x:v>18</x:v>
      </x:c>
      <x:c r="J11964" s="53">
        <x:f t="shared" si="2235"/>
        <x:v>6</x:v>
      </x:c>
      <x:c r="K11964" s="53">
        <x:f t="shared" si="2236"/>
        <x:v>14</x:v>
      </x:c>
      <x:c r="L11964" s="53">
        <x:f t="shared" si="2237"/>
        <x:v>38</x:v>
      </x:c>
      <x:c r="M11964" s="54">
        <x:f t="shared" si="2238"/>
        <x:v>9965.4823547282085</x:v>
      </x:c>
      <x:c r="N11964" s="54">
        <x:f t="shared" si="2239"/>
        <x:v>6.420473857450145</x:v>
      </x:c>
      <x:c r="O11964" s="55">
        <x:f t="shared" si="2240"/>
        <x:v>208764</x:v>
      </x:c>
      <x:c r="P11964" s="55">
        <x:f t="shared" si="2241"/>
        <x:v>30800</x:v>
      </x:c>
      <x:c r="Q11964" s="55">
        <x:f t="shared" si="2242"/>
        <x:v>185511.8464362536</x:v>
      </x:c>
      <x:c r="R11964" s="55">
        <x:f t="shared" si="2243"/>
        <x:v>-27547.846436253603</x:v>
      </x:c>
      <x:c r="S11964" s="1" t="str">
        <x:f t="shared" si="2244"/>
        <x:v>NO</x:v>
      </x:c>
      <x:c r="T11964" s="1">
        <x:f t="shared" si="2245"/>
        <x:v>-9.9999999999999997E+98</x:v>
      </x:c>
    </x:row>
    <x:row r="11965">
      <x:c r="A11965" s="1"/>
      <x:c r="B11965" s="1"/>
      <x:c r="C11965" s="1"/>
      <x:c r="D11965" s="1"/>
      <x:c r="E11965" s="1"/>
      <x:c r="F11965" s="1"/>
      <x:c r="G11965" s="1"/>
      <x:c r="H11965" s="1"/>
      <x:c r="I11965" s="53">
        <x:f t="shared" si="2234"/>
        <x:v>18</x:v>
      </x:c>
      <x:c r="J11965" s="53">
        <x:f t="shared" si="2235"/>
        <x:v>6</x:v>
      </x:c>
      <x:c r="K11965" s="53">
        <x:f t="shared" si="2236"/>
        <x:v>15</x:v>
      </x:c>
      <x:c r="L11965" s="53">
        <x:f t="shared" si="2237"/>
        <x:v>39</x:v>
      </x:c>
      <x:c r="M11965" s="54">
        <x:f t="shared" si="2238"/>
        <x:v>10029.070561604356</x:v>
      </x:c>
      <x:c r="N11965" s="54">
        <x:f t="shared" si="2239"/>
        <x:v>6.4646323344474697</x:v>
      </x:c>
      <x:c r="O11965" s="55">
        <x:f t="shared" si="2240"/>
        <x:v>211464</x:v>
      </x:c>
      <x:c r="P11965" s="55">
        <x:f t="shared" si="2241"/>
        <x:v>31680</x:v>
      </x:c>
      <x:c r="Q11965" s="55">
        <x:f t="shared" si="2242"/>
        <x:v>186615.80836118673</x:v>
      </x:c>
      <x:c r="R11965" s="55">
        <x:f t="shared" si="2243"/>
        <x:v>-26831.808361186733</x:v>
      </x:c>
      <x:c r="S11965" s="1" t="str">
        <x:f t="shared" si="2244"/>
        <x:v>NO</x:v>
      </x:c>
      <x:c r="T11965" s="1">
        <x:f t="shared" si="2245"/>
        <x:v>-9.9999999999999997E+98</x:v>
      </x:c>
    </x:row>
    <x:row r="11966">
      <x:c r="A11966" s="1"/>
      <x:c r="B11966" s="1"/>
      <x:c r="C11966" s="1"/>
      <x:c r="D11966" s="1"/>
      <x:c r="E11966" s="1"/>
      <x:c r="F11966" s="1"/>
      <x:c r="G11966" s="1"/>
      <x:c r="H11966" s="1"/>
      <x:c r="I11966" s="53">
        <x:f t="shared" si="2234"/>
        <x:v>18</x:v>
      </x:c>
      <x:c r="J11966" s="53">
        <x:f t="shared" si="2235"/>
        <x:v>6</x:v>
      </x:c>
      <x:c r="K11966" s="53">
        <x:f t="shared" si="2236"/>
        <x:v>16</x:v>
      </x:c>
      <x:c r="L11966" s="53">
        <x:f t="shared" si="2237"/>
        <x:v>40</x:v>
      </x:c>
      <x:c r="M11966" s="54">
        <x:f t="shared" si="2238"/>
        <x:v>10094.131337481846</x:v>
      </x:c>
      <x:c r="N11966" s="54">
        <x:f t="shared" si="2239"/>
        <x:v>6.5098134288068374</x:v>
      </x:c>
      <x:c r="O11966" s="55">
        <x:f t="shared" si="2240"/>
        <x:v>214164</x:v>
      </x:c>
      <x:c r="P11966" s="55">
        <x:f t="shared" si="2241"/>
        <x:v>32560</x:v>
      </x:c>
      <x:c r="Q11966" s="55">
        <x:f t="shared" si="2242"/>
        <x:v>187745.33572017093</x:v>
      </x:c>
      <x:c r="R11966" s="55">
        <x:f t="shared" si="2243"/>
        <x:v>-26141.33572017093</x:v>
      </x:c>
      <x:c r="S11966" s="1" t="str">
        <x:f t="shared" si="2244"/>
        <x:v>NO</x:v>
      </x:c>
      <x:c r="T11966" s="1">
        <x:f t="shared" si="2245"/>
        <x:v>-9.9999999999999997E+98</x:v>
      </x:c>
    </x:row>
    <x:row r="11967">
      <x:c r="A11967" s="1"/>
      <x:c r="B11967" s="1"/>
      <x:c r="C11967" s="1"/>
      <x:c r="D11967" s="1"/>
      <x:c r="E11967" s="1"/>
      <x:c r="F11967" s="1"/>
      <x:c r="G11967" s="1"/>
      <x:c r="H11967" s="1"/>
      <x:c r="I11967" s="53">
        <x:f t="shared" si="2234"/>
        <x:v>18</x:v>
      </x:c>
      <x:c r="J11967" s="53">
        <x:f t="shared" si="2235"/>
        <x:v>6</x:v>
      </x:c>
      <x:c r="K11967" s="53">
        <x:f t="shared" si="2236"/>
        <x:v>17</x:v>
      </x:c>
      <x:c r="L11967" s="53">
        <x:f t="shared" si="2237"/>
        <x:v>41</x:v>
      </x:c>
      <x:c r="M11967" s="54">
        <x:f t="shared" si="2238"/>
        <x:v>10160.691560928384</x:v>
      </x:c>
      <x:c r="N11967" s="54">
        <x:f t="shared" si="2239"/>
        <x:v>6.556035806200267</x:v>
      </x:c>
      <x:c r="O11967" s="55">
        <x:f t="shared" si="2240"/>
        <x:v>216864</x:v>
      </x:c>
      <x:c r="P11967" s="55">
        <x:f t="shared" si="2241"/>
        <x:v>33440</x:v>
      </x:c>
      <x:c r="Q11967" s="55">
        <x:f t="shared" si="2242"/>
        <x:v>188900.89515500667</x:v>
      </x:c>
      <x:c r="R11967" s="55">
        <x:f t="shared" si="2243"/>
        <x:v>-25476.89515500667</x:v>
      </x:c>
      <x:c r="S11967" s="1" t="str">
        <x:f t="shared" si="2244"/>
        <x:v>NO</x:v>
      </x:c>
      <x:c r="T11967" s="1">
        <x:f t="shared" si="2245"/>
        <x:v>-9.9999999999999997E+98</x:v>
      </x:c>
    </x:row>
    <x:row r="11968">
      <x:c r="A11968" s="1"/>
      <x:c r="B11968" s="1"/>
      <x:c r="C11968" s="1"/>
      <x:c r="D11968" s="1"/>
      <x:c r="E11968" s="1"/>
      <x:c r="F11968" s="1"/>
      <x:c r="G11968" s="1"/>
      <x:c r="H11968" s="1"/>
      <x:c r="I11968" s="53">
        <x:f t="shared" si="2234"/>
        <x:v>18</x:v>
      </x:c>
      <x:c r="J11968" s="53">
        <x:f t="shared" si="2235"/>
        <x:v>6</x:v>
      </x:c>
      <x:c r="K11968" s="53">
        <x:f t="shared" si="2236"/>
        <x:v>18</x:v>
      </x:c>
      <x:c r="L11968" s="53">
        <x:f t="shared" si="2237"/>
        <x:v>42</x:v>
      </x:c>
      <x:c r="M11968" s="54">
        <x:f t="shared" si="2238"/>
        <x:v>10228.778552386972</x:v>
      </x:c>
      <x:c r="N11968" s="54">
        <x:f t="shared" si="2239"/>
        <x:v>6.6033184391576194</x:v>
      </x:c>
      <x:c r="O11968" s="55">
        <x:f t="shared" si="2240"/>
        <x:v>219564</x:v>
      </x:c>
      <x:c r="P11968" s="55">
        <x:f t="shared" si="2241"/>
        <x:v>34320</x:v>
      </x:c>
      <x:c r="Q11968" s="55">
        <x:f t="shared" si="2242"/>
        <x:v>190082.96097894048</x:v>
      </x:c>
      <x:c r="R11968" s="55">
        <x:f t="shared" si="2243"/>
        <x:v>-24838.960978940479</x:v>
      </x:c>
      <x:c r="S11968" s="1" t="str">
        <x:f t="shared" si="2244"/>
        <x:v>NO</x:v>
      </x:c>
      <x:c r="T11968" s="1">
        <x:f t="shared" si="2245"/>
        <x:v>-9.9999999999999997E+98</x:v>
      </x:c>
    </x:row>
    <x:row r="11969">
      <x:c r="A11969" s="1"/>
      <x:c r="B11969" s="1"/>
      <x:c r="C11969" s="1"/>
      <x:c r="D11969" s="1"/>
      <x:c r="E11969" s="1"/>
      <x:c r="F11969" s="1"/>
      <x:c r="G11969" s="1"/>
      <x:c r="H11969" s="1"/>
      <x:c r="I11969" s="53">
        <x:f t="shared" si="2234"/>
        <x:v>18</x:v>
      </x:c>
      <x:c r="J11969" s="53">
        <x:f t="shared" si="2235"/>
        <x:v>6</x:v>
      </x:c>
      <x:c r="K11969" s="53">
        <x:f t="shared" si="2236"/>
        <x:v>19</x:v>
      </x:c>
      <x:c r="L11969" s="53">
        <x:f t="shared" si="2237"/>
        <x:v>43</x:v>
      </x:c>
      <x:c r="M11969" s="54">
        <x:f t="shared" si="2238"/>
        <x:v>10298.420081022994</x:v>
      </x:c>
      <x:c r="N11969" s="54">
        <x:f t="shared" si="2239"/>
        <x:v>6.6516806118215239</x:v>
      </x:c>
      <x:c r="O11969" s="55">
        <x:f t="shared" si="2240"/>
        <x:v>222264</x:v>
      </x:c>
      <x:c r="P11969" s="55">
        <x:f t="shared" si="2241"/>
        <x:v>35200</x:v>
      </x:c>
      <x:c r="Q11969" s="55">
        <x:f t="shared" si="2242"/>
        <x:v>191292.01529553809</x:v>
      </x:c>
      <x:c r="R11969" s="55">
        <x:f t="shared" si="2243"/>
        <x:v>-24228.015295538091</x:v>
      </x:c>
      <x:c r="S11969" s="1" t="str">
        <x:f t="shared" si="2244"/>
        <x:v>NO</x:v>
      </x:c>
      <x:c r="T11969" s="1">
        <x:f t="shared" si="2245"/>
        <x:v>-9.9999999999999997E+98</x:v>
      </x:c>
    </x:row>
    <x:row r="11970">
      <x:c r="A11970" s="1"/>
      <x:c r="B11970" s="1"/>
      <x:c r="C11970" s="1"/>
      <x:c r="D11970" s="1"/>
      <x:c r="E11970" s="1"/>
      <x:c r="F11970" s="1"/>
      <x:c r="G11970" s="1"/>
      <x:c r="H11970" s="1"/>
      <x:c r="I11970" s="53">
        <x:f t="shared" si="2234"/>
        <x:v>18</x:v>
      </x:c>
      <x:c r="J11970" s="53">
        <x:f t="shared" si="2235"/>
        <x:v>6</x:v>
      </x:c>
      <x:c r="K11970" s="53">
        <x:f t="shared" si="2236"/>
        <x:v>20</x:v>
      </x:c>
      <x:c r="L11970" s="53">
        <x:f t="shared" si="2237"/>
        <x:v>44</x:v>
      </x:c>
      <x:c r="M11970" s="54">
        <x:f t="shared" si="2238"/>
        <x:v>10369.644371673472</x:v>
      </x:c>
      <x:c r="N11970" s="54">
        <x:f t="shared" si="2239"/>
        <x:v>6.7011419247732444</x:v>
      </x:c>
      <x:c r="O11970" s="55">
        <x:f t="shared" si="2240"/>
        <x:v>224964</x:v>
      </x:c>
      <x:c r="P11970" s="55">
        <x:f t="shared" si="2241"/>
        <x:v>36080</x:v>
      </x:c>
      <x:c r="Q11970" s="55">
        <x:f t="shared" si="2242"/>
        <x:v>192528.5481193311</x:v>
      </x:c>
      <x:c r="R11970" s="55">
        <x:f t="shared" si="2243"/>
        <x:v>-23644.548119331099</x:v>
      </x:c>
      <x:c r="S11970" s="1" t="str">
        <x:f t="shared" si="2244"/>
        <x:v>NO</x:v>
      </x:c>
      <x:c r="T11970" s="1">
        <x:f t="shared" si="2245"/>
        <x:v>-9.9999999999999997E+98</x:v>
      </x:c>
    </x:row>
    <x:row r="11971">
      <x:c r="A11971" s="1"/>
      <x:c r="B11971" s="1"/>
      <x:c r="C11971" s="1"/>
      <x:c r="D11971" s="1"/>
      <x:c r="E11971" s="1"/>
      <x:c r="F11971" s="1"/>
      <x:c r="G11971" s="1"/>
      <x:c r="H11971" s="1"/>
      <x:c r="I11971" s="53">
        <x:f t="shared" si="2234"/>
        <x:v>18</x:v>
      </x:c>
      <x:c r="J11971" s="53">
        <x:f t="shared" si="2235"/>
        <x:v>6</x:v>
      </x:c>
      <x:c r="K11971" s="53">
        <x:f t="shared" si="2236"/>
        <x:v>21</x:v>
      </x:c>
      <x:c r="L11971" s="53">
        <x:f t="shared" si="2237"/>
        <x:v>45</x:v>
      </x:c>
      <x:c r="M11971" s="54">
        <x:f t="shared" si="2238"/>
        <x:v>10442.480111899915</x:v>
      </x:c>
      <x:c r="N11971" s="54">
        <x:f t="shared" si="2239"/>
        <x:v>6.7517222999304964</x:v>
      </x:c>
      <x:c r="O11971" s="55">
        <x:f t="shared" si="2240"/>
        <x:v>227664</x:v>
      </x:c>
      <x:c r="P11971" s="55">
        <x:f t="shared" si="2241"/>
        <x:v>36960</x:v>
      </x:c>
      <x:c r="Q11971" s="55">
        <x:f t="shared" si="2242"/>
        <x:v>193793.05749826241</x:v>
      </x:c>
      <x:c r="R11971" s="55">
        <x:f t="shared" si="2243"/>
        <x:v>-23089.057498262409</x:v>
      </x:c>
      <x:c r="S11971" s="1" t="str">
        <x:f t="shared" si="2244"/>
        <x:v>NO</x:v>
      </x:c>
      <x:c r="T11971" s="1">
        <x:f t="shared" si="2245"/>
        <x:v>-9.9999999999999997E+98</x:v>
      </x:c>
    </x:row>
    <x:row r="11972">
      <x:c r="A11972" s="1"/>
      <x:c r="B11972" s="1"/>
      <x:c r="C11972" s="1"/>
      <x:c r="D11972" s="1"/>
      <x:c r="E11972" s="1"/>
      <x:c r="F11972" s="1"/>
      <x:c r="G11972" s="1"/>
      <x:c r="H11972" s="1"/>
      <x:c r="I11972" s="53">
        <x:f t="shared" si="2234"/>
        <x:v>18</x:v>
      </x:c>
      <x:c r="J11972" s="53">
        <x:f t="shared" si="2235"/>
        <x:v>6</x:v>
      </x:c>
      <x:c r="K11972" s="53">
        <x:f t="shared" si="2236"/>
        <x:v>22</x:v>
      </x:c>
      <x:c r="L11972" s="53">
        <x:f t="shared" si="2237"/>
        <x:v>46</x:v>
      </x:c>
      <x:c r="M11972" s="54">
        <x:f t="shared" si="2238"/>
        <x:v>10516.956459146311</x:v>
      </x:c>
      <x:c r="N11972" s="54">
        <x:f t="shared" si="2239"/>
        <x:v>6.8034419855182717</x:v>
      </x:c>
      <x:c r="O11972" s="55">
        <x:f t="shared" si="2240"/>
        <x:v>230364</x:v>
      </x:c>
      <x:c r="P11972" s="55">
        <x:f t="shared" si="2241"/>
        <x:v>37840</x:v>
      </x:c>
      <x:c r="Q11972" s="55">
        <x:f t="shared" si="2242"/>
        <x:v>195086.04963795678</x:v>
      </x:c>
      <x:c r="R11972" s="55">
        <x:f t="shared" si="2243"/>
        <x:v>-22562.049637956778</x:v>
      </x:c>
      <x:c r="S11972" s="1" t="str">
        <x:f t="shared" si="2244"/>
        <x:v>NO</x:v>
      </x:c>
      <x:c r="T11972" s="1">
        <x:f t="shared" si="2245"/>
        <x:v>-9.9999999999999997E+98</x:v>
      </x:c>
    </x:row>
    <x:row r="11973">
      <x:c r="A11973" s="1"/>
      <x:c r="B11973" s="1"/>
      <x:c r="C11973" s="1"/>
      <x:c r="D11973" s="1"/>
      <x:c r="E11973" s="1"/>
      <x:c r="F11973" s="1"/>
      <x:c r="G11973" s="1"/>
      <x:c r="H11973" s="1"/>
      <x:c r="I11973" s="53">
        <x:f t="shared" si="2234"/>
        <x:v>18</x:v>
      </x:c>
      <x:c r="J11973" s="53">
        <x:f t="shared" si="2235"/>
        <x:v>6</x:v>
      </x:c>
      <x:c r="K11973" s="53">
        <x:f t="shared" si="2236"/>
        <x:v>23</x:v>
      </x:c>
      <x:c r="L11973" s="53">
        <x:f t="shared" si="2237"/>
        <x:v>47</x:v>
      </x:c>
      <x:c r="M11973" s="54">
        <x:f t="shared" si="2238"/>
        <x:v>10593.103048003748</x:v>
      </x:c>
      <x:c r="N11973" s="54">
        <x:f t="shared" si="2239"/>
        <x:v>6.856321561113714</x:v>
      </x:c>
      <x:c r="O11973" s="55">
        <x:f t="shared" si="2240"/>
        <x:v>233064</x:v>
      </x:c>
      <x:c r="P11973" s="55">
        <x:f t="shared" si="2241"/>
        <x:v>38720</x:v>
      </x:c>
      <x:c r="Q11973" s="55">
        <x:f t="shared" si="2242"/>
        <x:v>196408.03902784284</x:v>
      </x:c>
      <x:c r="R11973" s="55">
        <x:f t="shared" si="2243"/>
        <x:v>-22064.039027842839</x:v>
      </x:c>
      <x:c r="S11973" s="1" t="str">
        <x:f t="shared" si="2244"/>
        <x:v>NO</x:v>
      </x:c>
      <x:c r="T11973" s="1">
        <x:f t="shared" si="2245"/>
        <x:v>-9.9999999999999997E+98</x:v>
      </x:c>
    </x:row>
    <x:row r="11974">
      <x:c r="A11974" s="1"/>
      <x:c r="B11974" s="1"/>
      <x:c r="C11974" s="1"/>
      <x:c r="D11974" s="1"/>
      <x:c r="E11974" s="1"/>
      <x:c r="F11974" s="1"/>
      <x:c r="G11974" s="1"/>
      <x:c r="H11974" s="1"/>
      <x:c r="I11974" s="53">
        <x:f t="shared" si="2234"/>
        <x:v>18</x:v>
      </x:c>
      <x:c r="J11974" s="53">
        <x:f t="shared" si="2235"/>
        <x:v>6</x:v>
      </x:c>
      <x:c r="K11974" s="53">
        <x:f t="shared" si="2236"/>
        <x:v>24</x:v>
      </x:c>
      <x:c r="L11974" s="53">
        <x:f t="shared" si="2237"/>
        <x:v>48</x:v>
      </x:c>
      <x:c r="M11974" s="54">
        <x:f t="shared" si="2238"/>
        <x:v>10670.949997583244</x:v>
      </x:c>
      <x:c r="N11974" s="54">
        <x:f t="shared" si="2239"/>
        <x:v>6.9103819427661417</x:v>
      </x:c>
      <x:c r="O11974" s="55">
        <x:f t="shared" si="2240"/>
        <x:v>235764</x:v>
      </x:c>
      <x:c r="P11974" s="55">
        <x:f t="shared" si="2241"/>
        <x:v>39600</x:v>
      </x:c>
      <x:c r="Q11974" s="55">
        <x:f t="shared" si="2242"/>
        <x:v>197759.54856915353</x:v>
      </x:c>
      <x:c r="R11974" s="55">
        <x:f t="shared" si="2243"/>
        <x:v>-21595.548569153529</x:v>
      </x:c>
      <x:c r="S11974" s="1" t="str">
        <x:f t="shared" si="2244"/>
        <x:v>NO</x:v>
      </x:c>
      <x:c r="T11974" s="1">
        <x:f t="shared" si="2245"/>
        <x:v>-9.9999999999999997E+98</x:v>
      </x:c>
    </x:row>
    <x:row r="11975">
      <x:c r="A11975" s="1"/>
      <x:c r="B11975" s="1"/>
      <x:c r="C11975" s="1"/>
      <x:c r="D11975" s="1"/>
      <x:c r="E11975" s="1"/>
      <x:c r="F11975" s="1"/>
      <x:c r="G11975" s="1"/>
      <x:c r="H11975" s="1"/>
      <x:c r="I11975" s="53">
        <x:f t="shared" si="2234"/>
        <x:v>18</x:v>
      </x:c>
      <x:c r="J11975" s="53">
        <x:f t="shared" si="2235"/>
        <x:v>6</x:v>
      </x:c>
      <x:c r="K11975" s="53">
        <x:f t="shared" si="2236"/>
        <x:v>25</x:v>
      </x:c>
      <x:c r="L11975" s="53">
        <x:f t="shared" si="2237"/>
        <x:v>49</x:v>
      </x:c>
      <x:c r="M11975" s="54">
        <x:f t="shared" si="2238"/>
        <x:v>10750.527918998341</x:v>
      </x:c>
      <x:c r="N11975" s="54">
        <x:f t="shared" si="2239"/>
        <x:v>6.9656443881932928</x:v>
      </x:c>
      <x:c r="O11975" s="55">
        <x:f t="shared" si="2240"/>
        <x:v>238464</x:v>
      </x:c>
      <x:c r="P11975" s="55">
        <x:f t="shared" si="2241"/>
        <x:v>40480</x:v>
      </x:c>
      <x:c r="Q11975" s="55">
        <x:f t="shared" si="2242"/>
        <x:v>199141.10970483231</x:v>
      </x:c>
      <x:c r="R11975" s="55">
        <x:f t="shared" si="2243"/>
        <x:v>-21157.109704832314</x:v>
      </x:c>
      <x:c r="S11975" s="1" t="str">
        <x:f t="shared" si="2244"/>
        <x:v>NO</x:v>
      </x:c>
      <x:c r="T11975" s="1">
        <x:f t="shared" si="2245"/>
        <x:v>-9.9999999999999997E+98</x:v>
      </x:c>
    </x:row>
    <x:row r="11976">
      <x:c r="A11976" s="1"/>
      <x:c r="B11976" s="1"/>
      <x:c r="C11976" s="1"/>
      <x:c r="D11976" s="1"/>
      <x:c r="E11976" s="1"/>
      <x:c r="F11976" s="1"/>
      <x:c r="G11976" s="1"/>
      <x:c r="H11976" s="1"/>
      <x:c r="I11976" s="53">
        <x:f t="shared" si="2234"/>
        <x:v>18</x:v>
      </x:c>
      <x:c r="J11976" s="53">
        <x:f t="shared" si="2235"/>
        <x:v>6</x:v>
      </x:c>
      <x:c r="K11976" s="53">
        <x:f t="shared" si="2236"/>
        <x:v>26</x:v>
      </x:c>
      <x:c r="L11976" s="53">
        <x:f t="shared" si="2237"/>
        <x:v>50</x:v>
      </x:c>
      <x:c r="M11976" s="54">
        <x:f t="shared" si="2238"/>
        <x:v>10831.86792295906</x:v>
      </x:c>
      <x:c r="N11976" s="54">
        <x:f t="shared" si="2239"/>
        <x:v>7.0221305020549023</x:v>
      </x:c>
      <x:c r="O11976" s="55">
        <x:f t="shared" si="2240"/>
        <x:v>241164</x:v>
      </x:c>
      <x:c r="P11976" s="55">
        <x:f t="shared" si="2241"/>
        <x:v>41360</x:v>
      </x:c>
      <x:c r="Q11976" s="55">
        <x:f t="shared" si="2242"/>
        <x:v>200553.26255137255</x:v>
      </x:c>
      <x:c r="R11976" s="55">
        <x:f t="shared" si="2243"/>
        <x:v>-20749.262551372551</x:v>
      </x:c>
      <x:c r="S11976" s="1" t="str">
        <x:f t="shared" si="2244"/>
        <x:v>NO</x:v>
      </x:c>
      <x:c r="T11976" s="1">
        <x:f t="shared" si="2245"/>
        <x:v>-9.9999999999999997E+98</x:v>
      </x:c>
    </x:row>
    <x:row r="11977">
      <x:c r="A11977" s="1"/>
      <x:c r="B11977" s="1"/>
      <x:c r="C11977" s="1"/>
      <x:c r="D11977" s="1"/>
      <x:c r="E11977" s="1"/>
      <x:c r="F11977" s="1"/>
      <x:c r="G11977" s="1"/>
      <x:c r="H11977" s="1"/>
      <x:c r="I11977" s="53">
        <x:f t="shared" si="2234"/>
        <x:v>18</x:v>
      </x:c>
      <x:c r="J11977" s="53">
        <x:f t="shared" si="2235"/>
        <x:v>6</x:v>
      </x:c>
      <x:c r="K11977" s="53">
        <x:f t="shared" si="2236"/>
        <x:v>27</x:v>
      </x:c>
      <x:c r="L11977" s="53">
        <x:f t="shared" si="2237"/>
        <x:v>51</x:v>
      </x:c>
      <x:c r="M11977" s="54">
        <x:f t="shared" si="2238"/>
        <x:v>10915.001627478816</x:v>
      </x:c>
      <x:c r="N11977" s="54">
        <x:f t="shared" si="2239"/>
        <x:v>7.079862241304733</x:v>
      </x:c>
      <x:c r="O11977" s="55">
        <x:f t="shared" si="2240"/>
        <x:v>243864</x:v>
      </x:c>
      <x:c r="P11977" s="55">
        <x:f t="shared" si="2241"/>
        <x:v>42240</x:v>
      </x:c>
      <x:c r="Q11977" s="55">
        <x:f t="shared" si="2242"/>
        <x:v>201996.55603261833</x:v>
      </x:c>
      <x:c r="R11977" s="55">
        <x:f t="shared" si="2243"/>
        <x:v>-20372.556032618333</x:v>
      </x:c>
      <x:c r="S11977" s="1" t="str">
        <x:f t="shared" si="2244"/>
        <x:v>NO</x:v>
      </x:c>
      <x:c r="T11977" s="1">
        <x:f t="shared" si="2245"/>
        <x:v>-9.9999999999999997E+98</x:v>
      </x:c>
    </x:row>
    <x:row r="11978">
      <x:c r="A11978" s="1"/>
      <x:c r="B11978" s="1"/>
      <x:c r="C11978" s="1"/>
      <x:c r="D11978" s="1"/>
      <x:c r="E11978" s="1"/>
      <x:c r="F11978" s="1"/>
      <x:c r="G11978" s="1"/>
      <x:c r="H11978" s="1"/>
      <x:c r="I11978" s="53">
        <x:f t="shared" si="2234"/>
        <x:v>18</x:v>
      </x:c>
      <x:c r="J11978" s="53">
        <x:f t="shared" si="2235"/>
        <x:v>6</x:v>
      </x:c>
      <x:c r="K11978" s="53">
        <x:f t="shared" si="2236"/>
        <x:v>28</x:v>
      </x:c>
      <x:c r="L11978" s="53">
        <x:f t="shared" si="2237"/>
        <x:v>52</x:v>
      </x:c>
      <x:c r="M11978" s="54">
        <x:f t="shared" si="2238"/>
        <x:v>10999.96116569597</x:v>
      </x:c>
      <x:c r="N11978" s="54">
        <x:f t="shared" si="2239"/>
        <x:v>7.138861920622201</x:v>
      </x:c>
      <x:c r="O11978" s="55">
        <x:f t="shared" si="2240"/>
        <x:v>246564</x:v>
      </x:c>
      <x:c r="P11978" s="55">
        <x:f t="shared" si="2241"/>
        <x:v>43120</x:v>
      </x:c>
      <x:c r="Q11978" s="55">
        <x:f t="shared" si="2242"/>
        <x:v>203471.54801555502</x:v>
      </x:c>
      <x:c r="R11978" s="55">
        <x:f t="shared" si="2243"/>
        <x:v>-20027.548015555018</x:v>
      </x:c>
      <x:c r="S11978" s="1" t="str">
        <x:f t="shared" si="2244"/>
        <x:v>NO</x:v>
      </x:c>
      <x:c r="T11978" s="1">
        <x:f t="shared" si="2245"/>
        <x:v>-9.9999999999999997E+98</x:v>
      </x:c>
    </x:row>
    <x:row r="11979">
      <x:c r="A11979" s="1"/>
      <x:c r="B11979" s="1"/>
      <x:c r="C11979" s="1"/>
      <x:c r="D11979" s="1"/>
      <x:c r="E11979" s="1"/>
      <x:c r="F11979" s="1"/>
      <x:c r="G11979" s="1"/>
      <x:c r="H11979" s="1"/>
      <x:c r="I11979" s="53">
        <x:f t="shared" si="2234"/>
        <x:v>18</x:v>
      </x:c>
      <x:c r="J11979" s="53">
        <x:f t="shared" si="2235"/>
        <x:v>6</x:v>
      </x:c>
      <x:c r="K11979" s="53">
        <x:f t="shared" si="2236"/>
        <x:v>29</x:v>
      </x:c>
      <x:c r="L11979" s="53">
        <x:f t="shared" si="2237"/>
        <x:v>53</x:v>
      </x:c>
      <x:c r="M11979" s="54">
        <x:f t="shared" si="2238"/>
        <x:v>11086.779193811622</x:v>
      </x:c>
      <x:c r="N11979" s="54">
        <x:f t="shared" si="2239"/>
        <x:v>7.1991522179247376</x:v>
      </x:c>
      <x:c r="O11979" s="55">
        <x:f t="shared" si="2240"/>
        <x:v>249264</x:v>
      </x:c>
      <x:c r="P11979" s="55">
        <x:f t="shared" si="2241"/>
        <x:v>44000</x:v>
      </x:c>
      <x:c r="Q11979" s="55">
        <x:f t="shared" si="2242"/>
        <x:v>204978.80544811845</x:v>
      </x:c>
      <x:c r="R11979" s="55">
        <x:f t="shared" si="2243"/>
        <x:v>-19714.805448118452</x:v>
      </x:c>
      <x:c r="S11979" s="1" t="str">
        <x:f t="shared" si="2244"/>
        <x:v>NO</x:v>
      </x:c>
      <x:c r="T11979" s="1">
        <x:f t="shared" si="2245"/>
        <x:v>-9.9999999999999997E+98</x:v>
      </x:c>
    </x:row>
    <x:row r="11980">
      <x:c r="A11980" s="1"/>
      <x:c r="B11980" s="1"/>
      <x:c r="C11980" s="1"/>
      <x:c r="D11980" s="1"/>
      <x:c r="E11980" s="1"/>
      <x:c r="F11980" s="1"/>
      <x:c r="G11980" s="1"/>
      <x:c r="H11980" s="1"/>
      <x:c r="I11980" s="53">
        <x:f t="shared" si="2234"/>
        <x:v>18</x:v>
      </x:c>
      <x:c r="J11980" s="53">
        <x:f t="shared" si="2235"/>
        <x:v>6</x:v>
      </x:c>
      <x:c r="K11980" s="53">
        <x:f t="shared" si="2236"/>
        <x:v>30</x:v>
      </x:c>
      <x:c r="L11980" s="53">
        <x:f t="shared" si="2237"/>
        <x:v>54</x:v>
      </x:c>
      <x:c r="M11980" s="54">
        <x:f t="shared" si="2238"/>
        <x:v>11175.488899145394</x:v>
      </x:c>
      <x:c r="N11980" s="54">
        <x:f t="shared" si="2239"/>
        <x:v>7.2607561799620788</x:v>
      </x:c>
      <x:c r="O11980" s="55">
        <x:f t="shared" si="2240"/>
        <x:v>251964</x:v>
      </x:c>
      <x:c r="P11980" s="55">
        <x:f t="shared" si="2241"/>
        <x:v>44880</x:v>
      </x:c>
      <x:c r="Q11980" s="55">
        <x:f t="shared" si="2242"/>
        <x:v>206518.90449905198</x:v>
      </x:c>
      <x:c r="R11980" s="55">
        <x:f t="shared" si="2243"/>
        <x:v>-19434.904499051976</x:v>
      </x:c>
      <x:c r="S11980" s="1" t="str">
        <x:f t="shared" si="2244"/>
        <x:v>NO</x:v>
      </x:c>
      <x:c r="T11980" s="1">
        <x:f t="shared" si="2245"/>
        <x:v>-9.9999999999999997E+98</x:v>
      </x:c>
    </x:row>
    <x:row r="11981">
      <x:c r="A11981" s="1"/>
      <x:c r="B11981" s="1"/>
      <x:c r="C11981" s="1"/>
      <x:c r="D11981" s="1"/>
      <x:c r="E11981" s="1"/>
      <x:c r="F11981" s="1"/>
      <x:c r="G11981" s="1"/>
      <x:c r="H11981" s="1"/>
      <x:c r="I11981" s="53">
        <x:f t="shared" si="2234"/>
        <x:v>18</x:v>
      </x:c>
      <x:c r="J11981" s="53">
        <x:f t="shared" si="2235"/>
        <x:v>7</x:v>
      </x:c>
      <x:c r="K11981" s="53">
        <x:f t="shared" si="2236"/>
        <x:v>0</x:v>
      </x:c>
      <x:c r="L11981" s="53">
        <x:f t="shared" si="2237"/>
        <x:v>25</x:v>
      </x:c>
      <x:c r="M11981" s="54">
        <x:f t="shared" si="2238"/>
        <x:v>9256.6900561277489</x:v>
      </x:c>
      <x:c r="N11981" s="54">
        <x:f t="shared" si="2239"/>
        <x:v>5.928256983422048</x:v>
      </x:c>
      <x:c r="O11981" s="55">
        <x:f t="shared" si="2240"/>
        <x:v>173058</x:v>
      </x:c>
      <x:c r="P11981" s="55">
        <x:f t="shared" si="2241"/>
        <x:v>18920</x:v>
      </x:c>
      <x:c r="Q11981" s="55">
        <x:f t="shared" si="2242"/>
        <x:v>173206.4245855512</x:v>
      </x:c>
      <x:c r="R11981" s="55">
        <x:f t="shared" si="2243"/>
        <x:v>-39068.424585551198</x:v>
      </x:c>
      <x:c r="S11981" s="1" t="str">
        <x:f t="shared" si="2244"/>
        <x:v>NO</x:v>
      </x:c>
      <x:c r="T11981" s="1">
        <x:f t="shared" si="2245"/>
        <x:v>-9.9999999999999997E+98</x:v>
      </x:c>
    </x:row>
    <x:row r="11982">
      <x:c r="A11982" s="1"/>
      <x:c r="B11982" s="1"/>
      <x:c r="C11982" s="1"/>
      <x:c r="D11982" s="1"/>
      <x:c r="E11982" s="1"/>
      <x:c r="F11982" s="1"/>
      <x:c r="G11982" s="1"/>
      <x:c r="H11982" s="1"/>
      <x:c r="I11982" s="53">
        <x:f t="shared" si="2234"/>
        <x:v>18</x:v>
      </x:c>
      <x:c r="J11982" s="53">
        <x:f t="shared" si="2235"/>
        <x:v>7</x:v>
      </x:c>
      <x:c r="K11982" s="53">
        <x:f t="shared" si="2236"/>
        <x:v>1</x:v>
      </x:c>
      <x:c r="L11982" s="53">
        <x:f t="shared" si="2237"/>
        <x:v>26</x:v>
      </x:c>
      <x:c r="M11982" s="54">
        <x:f t="shared" si="2238"/>
        <x:v>9302.2525561277489</x:v>
      </x:c>
      <x:c r="N11982" s="54">
        <x:f t="shared" si="2239"/>
        <x:v>5.9598976084220476</x:v>
      </x:c>
      <x:c r="O11982" s="55">
        <x:f t="shared" si="2240"/>
        <x:v>175758</x:v>
      </x:c>
      <x:c r="P11982" s="55">
        <x:f t="shared" si="2241"/>
        <x:v>19800</x:v>
      </x:c>
      <x:c r="Q11982" s="55">
        <x:f t="shared" si="2242"/>
        <x:v>173997.4402105512</x:v>
      </x:c>
      <x:c r="R11982" s="55">
        <x:f t="shared" si="2243"/>
        <x:v>-38039.440210551198</x:v>
      </x:c>
      <x:c r="S11982" s="1" t="str">
        <x:f t="shared" si="2244"/>
        <x:v>NO</x:v>
      </x:c>
      <x:c r="T11982" s="1">
        <x:f t="shared" si="2245"/>
        <x:v>-9.9999999999999997E+98</x:v>
      </x:c>
    </x:row>
    <x:row r="11983">
      <x:c r="A11983" s="1"/>
      <x:c r="B11983" s="1"/>
      <x:c r="C11983" s="1"/>
      <x:c r="D11983" s="1"/>
      <x:c r="E11983" s="1"/>
      <x:c r="F11983" s="1"/>
      <x:c r="G11983" s="1"/>
      <x:c r="H11983" s="1"/>
      <x:c r="I11983" s="53">
        <x:f t="shared" si="2234"/>
        <x:v>18</x:v>
      </x:c>
      <x:c r="J11983" s="53">
        <x:f t="shared" si="2235"/>
        <x:v>7</x:v>
      </x:c>
      <x:c r="K11983" s="53">
        <x:f t="shared" si="2236"/>
        <x:v>2</x:v>
      </x:c>
      <x:c r="L11983" s="53">
        <x:f t="shared" si="2237"/>
        <x:v>27</x:v>
      </x:c>
      <x:c r="M11983" s="54">
        <x:f t="shared" si="2238"/>
        <x:v>9348.9541186277493</x:v>
      </x:c>
      <x:c r="N11983" s="54">
        <x:f t="shared" si="2239"/>
        <x:v>5.9923292490470477</x:v>
      </x:c>
      <x:c r="O11983" s="55">
        <x:f t="shared" si="2240"/>
        <x:v>178458</x:v>
      </x:c>
      <x:c r="P11983" s="55">
        <x:f t="shared" si="2241"/>
        <x:v>20680</x:v>
      </x:c>
      <x:c r="Q11983" s="55">
        <x:f t="shared" si="2242"/>
        <x:v>174808.2312261762</x:v>
      </x:c>
      <x:c r="R11983" s="55">
        <x:f t="shared" si="2243"/>
        <x:v>-37030.231226176198</x:v>
      </x:c>
      <x:c r="S11983" s="1" t="str">
        <x:f t="shared" si="2244"/>
        <x:v>NO</x:v>
      </x:c>
      <x:c r="T11983" s="1">
        <x:f t="shared" si="2245"/>
        <x:v>-9.9999999999999997E+98</x:v>
      </x:c>
    </x:row>
    <x:row r="11984">
      <x:c r="A11984" s="1"/>
      <x:c r="B11984" s="1"/>
      <x:c r="C11984" s="1"/>
      <x:c r="D11984" s="1"/>
      <x:c r="E11984" s="1"/>
      <x:c r="F11984" s="1"/>
      <x:c r="G11984" s="1"/>
      <x:c r="H11984" s="1"/>
      <x:c r="I11984" s="53">
        <x:f t="shared" si="2234"/>
        <x:v>18</x:v>
      </x:c>
      <x:c r="J11984" s="53">
        <x:f t="shared" si="2235"/>
        <x:v>7</x:v>
      </x:c>
      <x:c r="K11984" s="53">
        <x:f t="shared" si="2236"/>
        <x:v>3</x:v>
      </x:c>
      <x:c r="L11984" s="53">
        <x:f t="shared" si="2237"/>
        <x:v>28</x:v>
      </x:c>
      <x:c r="M11984" s="54">
        <x:f t="shared" si="2238"/>
        <x:v>9396.8161010496242</x:v>
      </x:c>
      <x:c r="N11984" s="54">
        <x:f t="shared" si="2239"/>
        <x:v>6.025566736840017</x:v>
      </x:c>
      <x:c r="O11984" s="55">
        <x:f t="shared" si="2240"/>
        <x:v>181158</x:v>
      </x:c>
      <x:c r="P11984" s="55">
        <x:f t="shared" si="2241"/>
        <x:v>21560</x:v>
      </x:c>
      <x:c r="Q11984" s="55">
        <x:f t="shared" si="2242"/>
        <x:v>175639.16842100042</x:v>
      </x:c>
      <x:c r="R11984" s="55">
        <x:f t="shared" si="2243"/>
        <x:v>-36041.168421000417</x:v>
      </x:c>
      <x:c r="S11984" s="1" t="str">
        <x:f t="shared" si="2244"/>
        <x:v>NO</x:v>
      </x:c>
      <x:c r="T11984" s="1">
        <x:f t="shared" si="2245"/>
        <x:v>-9.9999999999999997E+98</x:v>
      </x:c>
    </x:row>
    <x:row r="11985">
      <x:c r="A11985" s="1"/>
      <x:c r="B11985" s="1"/>
      <x:c r="C11985" s="1"/>
      <x:c r="D11985" s="1"/>
      <x:c r="E11985" s="1"/>
      <x:c r="F11985" s="1"/>
      <x:c r="G11985" s="1"/>
      <x:c r="H11985" s="1"/>
      <x:c r="I11985" s="53">
        <x:f t="shared" si="2234"/>
        <x:v>18</x:v>
      </x:c>
      <x:c r="J11985" s="53">
        <x:f t="shared" si="2235"/>
        <x:v>7</x:v>
      </x:c>
      <x:c r="K11985" s="53">
        <x:f t="shared" si="2236"/>
        <x:v>4</x:v>
      </x:c>
      <x:c r="L11985" s="53">
        <x:f t="shared" si="2237"/>
        <x:v>29</x:v>
      </x:c>
      <x:c r="M11985" s="54">
        <x:f t="shared" si="2238"/>
        <x:v>9445.8602167722802</x:v>
      </x:c>
      <x:c r="N11985" s="54">
        <x:f t="shared" si="2239"/>
        <x:v>6.0596251505363057</x:v>
      </x:c>
      <x:c r="O11985" s="55">
        <x:f t="shared" si="2240"/>
        <x:v>183858</x:v>
      </x:c>
      <x:c r="P11985" s="55">
        <x:f t="shared" si="2241"/>
        <x:v>22440</x:v>
      </x:c>
      <x:c r="Q11985" s="55">
        <x:f t="shared" si="2242"/>
        <x:v>176490.62876340764</x:v>
      </x:c>
      <x:c r="R11985" s="55">
        <x:f t="shared" si="2243"/>
        <x:v>-35072.628763407643</x:v>
      </x:c>
      <x:c r="S11985" s="1" t="str">
        <x:f t="shared" si="2244"/>
        <x:v>NO</x:v>
      </x:c>
      <x:c r="T11985" s="1">
        <x:f t="shared" si="2245"/>
        <x:v>-9.9999999999999997E+98</x:v>
      </x:c>
    </x:row>
    <x:row r="11986">
      <x:c r="A11986" s="1"/>
      <x:c r="B11986" s="1"/>
      <x:c r="C11986" s="1"/>
      <x:c r="D11986" s="1"/>
      <x:c r="E11986" s="1"/>
      <x:c r="F11986" s="1"/>
      <x:c r="G11986" s="1"/>
      <x:c r="H11986" s="1"/>
      <x:c r="I11986" s="53">
        <x:f t="shared" si="2234"/>
        <x:v>18</x:v>
      </x:c>
      <x:c r="J11986" s="53">
        <x:f t="shared" si="2235"/>
        <x:v>7</x:v>
      </x:c>
      <x:c r="K11986" s="53">
        <x:f t="shared" si="2236"/>
        <x:v>5</x:v>
      </x:c>
      <x:c r="L11986" s="53">
        <x:f t="shared" si="2237"/>
        <x:v>30</x:v>
      </x:c>
      <x:c r="M11986" s="54">
        <x:f t="shared" si="2238"/>
        <x:v>9496.1085406934835</x:v>
      </x:c>
      <x:c r="N11986" s="54">
        <x:f t="shared" si="2239"/>
        <x:v>6.0945198199260302</x:v>
      </x:c>
      <x:c r="O11986" s="55">
        <x:f t="shared" si="2240"/>
        <x:v>186558</x:v>
      </x:c>
      <x:c r="P11986" s="55">
        <x:f t="shared" si="2241"/>
        <x:v>23320</x:v>
      </x:c>
      <x:c r="Q11986" s="55">
        <x:f t="shared" si="2242"/>
        <x:v>177362.99549815076</x:v>
      </x:c>
      <x:c r="R11986" s="55">
        <x:f t="shared" si="2243"/>
        <x:v>-34124.995498150762</x:v>
      </x:c>
      <x:c r="S11986" s="1" t="str">
        <x:f t="shared" si="2244"/>
        <x:v>NO</x:v>
      </x:c>
      <x:c r="T11986" s="1">
        <x:f t="shared" si="2245"/>
        <x:v>-9.9999999999999997E+98</x:v>
      </x:c>
    </x:row>
    <x:row r="11987">
      <x:c r="A11987" s="1"/>
      <x:c r="B11987" s="1"/>
      <x:c r="C11987" s="1"/>
      <x:c r="D11987" s="1"/>
      <x:c r="E11987" s="1"/>
      <x:c r="F11987" s="1"/>
      <x:c r="G11987" s="1"/>
      <x:c r="H11987" s="1"/>
      <x:c r="I11987" s="53">
        <x:f t="shared" si="2234"/>
        <x:v>18</x:v>
      </x:c>
      <x:c r="J11987" s="53">
        <x:f t="shared" si="2235"/>
        <x:v>7</x:v>
      </x:c>
      <x:c r="K11987" s="53">
        <x:f t="shared" si="2236"/>
        <x:v>6</x:v>
      </x:c>
      <x:c r="L11987" s="53">
        <x:f t="shared" si="2237"/>
        <x:v>31</x:v>
      </x:c>
      <x:c r="M11987" s="54">
        <x:f t="shared" si="2238"/>
        <x:v>9547.5835148751175</x:v>
      </x:c>
      <x:c r="N11987" s="54">
        <x:f t="shared" si="2239"/>
        <x:v>6.1302663297743871</x:v>
      </x:c>
      <x:c r="O11987" s="55">
        <x:f t="shared" si="2240"/>
        <x:v>189258</x:v>
      </x:c>
      <x:c r="P11987" s="55">
        <x:f t="shared" si="2241"/>
        <x:v>24200</x:v>
      </x:c>
      <x:c r="Q11987" s="55">
        <x:f t="shared" si="2242"/>
        <x:v>178256.65824435969</x:v>
      </x:c>
      <x:c r="R11987" s="55">
        <x:f t="shared" si="2243"/>
        <x:v>-33198.658244359685</x:v>
      </x:c>
      <x:c r="S11987" s="1" t="str">
        <x:f t="shared" si="2244"/>
        <x:v>NO</x:v>
      </x:c>
      <x:c r="T11987" s="1">
        <x:f t="shared" si="2245"/>
        <x:v>-9.9999999999999997E+98</x:v>
      </x:c>
    </x:row>
    <x:row r="11988">
      <x:c r="A11988" s="1"/>
      <x:c r="B11988" s="1"/>
      <x:c r="C11988" s="1"/>
      <x:c r="D11988" s="1"/>
      <x:c r="E11988" s="1"/>
      <x:c r="F11988" s="1"/>
      <x:c r="G11988" s="1"/>
      <x:c r="H11988" s="1"/>
      <x:c r="I11988" s="53">
        <x:f t="shared" si="2234"/>
        <x:v>18</x:v>
      </x:c>
      <x:c r="J11988" s="53">
        <x:f t="shared" si="2235"/>
        <x:v>7</x:v>
      </x:c>
      <x:c r="K11988" s="53">
        <x:f t="shared" si="2236"/>
        <x:v>7</x:v>
      </x:c>
      <x:c r="L11988" s="53">
        <x:f t="shared" si="2237"/>
        <x:v>32</x:v>
      </x:c>
      <x:c r="M11988" s="54">
        <x:f t="shared" si="2238"/>
        <x:v>9600.3079542730775</x:v>
      </x:c>
      <x:c r="N11988" s="54">
        <x:f t="shared" si="2239"/>
        <x:v>6.1668805238007485</x:v>
      </x:c>
      <x:c r="O11988" s="55">
        <x:f t="shared" si="2240"/>
        <x:v>191958</x:v>
      </x:c>
      <x:c r="P11988" s="55">
        <x:f t="shared" si="2241"/>
        <x:v>25080</x:v>
      </x:c>
      <x:c r="Q11988" s="55">
        <x:f t="shared" si="2242"/>
        <x:v>179172.01309501872</x:v>
      </x:c>
      <x:c r="R11988" s="55">
        <x:f t="shared" si="2243"/>
        <x:v>-32294.013095018716</x:v>
      </x:c>
      <x:c r="S11988" s="1" t="str">
        <x:f t="shared" si="2244"/>
        <x:v>NO</x:v>
      </x:c>
      <x:c r="T11988" s="1">
        <x:f t="shared" si="2245"/>
        <x:v>-9.9999999999999997E+98</x:v>
      </x:c>
    </x:row>
    <x:row r="11989">
      <x:c r="A11989" s="1"/>
      <x:c r="B11989" s="1"/>
      <x:c r="C11989" s="1"/>
      <x:c r="D11989" s="1"/>
      <x:c r="E11989" s="1"/>
      <x:c r="F11989" s="1"/>
      <x:c r="G11989" s="1"/>
      <x:c r="H11989" s="1"/>
      <x:c r="I11989" s="53">
        <x:f t="shared" si="2234"/>
        <x:v>18</x:v>
      </x:c>
      <x:c r="J11989" s="53">
        <x:f t="shared" si="2235"/>
        <x:v>7</x:v>
      </x:c>
      <x:c r="K11989" s="53">
        <x:f t="shared" si="2236"/>
        <x:v>8</x:v>
      </x:c>
      <x:c r="L11989" s="53">
        <x:f t="shared" si="2237"/>
        <x:v>33</x:v>
      </x:c>
      <x:c r="M11989" s="54">
        <x:f t="shared" si="2238"/>
        <x:v>9654.305052553058</x:v>
      </x:c>
      <x:c r="N11989" s="54">
        <x:f t="shared" si="2239"/>
        <x:v>6.2043785087174017</x:v>
      </x:c>
      <x:c r="O11989" s="55">
        <x:f t="shared" si="2240"/>
        <x:v>194658</x:v>
      </x:c>
      <x:c r="P11989" s="55">
        <x:f t="shared" si="2241"/>
        <x:v>25960</x:v>
      </x:c>
      <x:c r="Q11989" s="55">
        <x:f t="shared" si="2242"/>
        <x:v>180109.46271793504</x:v>
      </x:c>
      <x:c r="R11989" s="55">
        <x:f t="shared" si="2243"/>
        <x:v>-31411.462717935035</x:v>
      </x:c>
      <x:c r="S11989" s="1" t="str">
        <x:f t="shared" si="2244"/>
        <x:v>NO</x:v>
      </x:c>
      <x:c r="T11989" s="1">
        <x:f t="shared" si="2245"/>
        <x:v>-9.9999999999999997E+98</x:v>
      </x:c>
    </x:row>
    <x:row r="11990">
      <x:c r="A11990" s="1"/>
      <x:c r="B11990" s="1"/>
      <x:c r="C11990" s="1"/>
      <x:c r="D11990" s="1"/>
      <x:c r="E11990" s="1"/>
      <x:c r="F11990" s="1"/>
      <x:c r="G11990" s="1"/>
      <x:c r="H11990" s="1"/>
      <x:c r="I11990" s="53">
        <x:f t="shared" si="2234"/>
        <x:v>18</x:v>
      </x:c>
      <x:c r="J11990" s="53">
        <x:f t="shared" si="2235"/>
        <x:v>7</x:v>
      </x:c>
      <x:c r="K11990" s="53">
        <x:f t="shared" si="2236"/>
        <x:v>9</x:v>
      </x:c>
      <x:c r="L11990" s="53">
        <x:f t="shared" si="2237"/>
        <x:v>34</x:v>
      </x:c>
      <x:c r="M11990" s="54">
        <x:f t="shared" si="2238"/>
        <x:v>9709.598387993452</x:v>
      </x:c>
      <x:c r="N11990" s="54">
        <x:f t="shared" si="2239"/>
        <x:v>6.2427766583287863</x:v>
      </x:c>
      <x:c r="O11990" s="55">
        <x:f t="shared" si="2240"/>
        <x:v>197358</x:v>
      </x:c>
      <x:c r="P11990" s="55">
        <x:f t="shared" si="2241"/>
        <x:v>26840</x:v>
      </x:c>
      <x:c r="Q11990" s="55">
        <x:f t="shared" si="2242"/>
        <x:v>181069.41645821964</x:v>
      </x:c>
      <x:c r="R11990" s="55">
        <x:f t="shared" si="2243"/>
        <x:v>-30551.416458219639</x:v>
      </x:c>
      <x:c r="S11990" s="1" t="str">
        <x:f t="shared" si="2244"/>
        <x:v>NO</x:v>
      </x:c>
      <x:c r="T11990" s="1">
        <x:f t="shared" si="2245"/>
        <x:v>-9.9999999999999997E+98</x:v>
      </x:c>
    </x:row>
    <x:row r="11991">
      <x:c r="A11991" s="1"/>
      <x:c r="B11991" s="1"/>
      <x:c r="C11991" s="1"/>
      <x:c r="D11991" s="1"/>
      <x:c r="E11991" s="1"/>
      <x:c r="F11991" s="1"/>
      <x:c r="G11991" s="1"/>
      <x:c r="H11991" s="1"/>
      <x:c r="I11991" s="53">
        <x:f t="shared" si="2234"/>
        <x:v>18</x:v>
      </x:c>
      <x:c r="J11991" s="53">
        <x:f t="shared" si="2235"/>
        <x:v>7</x:v>
      </x:c>
      <x:c r="K11991" s="53">
        <x:f t="shared" si="2236"/>
        <x:v>10</x:v>
      </x:c>
      <x:c r="L11991" s="53">
        <x:f t="shared" si="2237"/>
        <x:v>35</x:v>
      </x:c>
      <x:c r="M11991" s="54">
        <x:f t="shared" si="2238"/>
        <x:v>9766.2119294766653</x:v>
      </x:c>
      <x:c r="N11991" s="54">
        <x:f t="shared" si="2239"/>
        <x:v>6.2820916176921289</x:v>
      </x:c>
      <x:c r="O11991" s="55">
        <x:f t="shared" si="2240"/>
        <x:v>200058</x:v>
      </x:c>
      <x:c r="P11991" s="55">
        <x:f t="shared" si="2241"/>
        <x:v>27720</x:v>
      </x:c>
      <x:c r="Q11991" s="55">
        <x:f t="shared" si="2242"/>
        <x:v>182052.2904423032</x:v>
      </x:c>
      <x:c r="R11991" s="55">
        <x:f t="shared" si="2243"/>
        <x:v>-29714.290442303201</x:v>
      </x:c>
      <x:c r="S11991" s="1" t="str">
        <x:f t="shared" si="2244"/>
        <x:v>NO</x:v>
      </x:c>
      <x:c r="T11991" s="1">
        <x:f t="shared" si="2245"/>
        <x:v>-9.9999999999999997E+98</x:v>
      </x:c>
    </x:row>
    <x:row r="11992">
      <x:c r="A11992" s="1"/>
      <x:c r="B11992" s="1"/>
      <x:c r="C11992" s="1"/>
      <x:c r="D11992" s="1"/>
      <x:c r="E11992" s="1"/>
      <x:c r="F11992" s="1"/>
      <x:c r="G11992" s="1"/>
      <x:c r="H11992" s="1"/>
      <x:c r="I11992" s="53">
        <x:f t="shared" si="2234"/>
        <x:v>18</x:v>
      </x:c>
      <x:c r="J11992" s="53">
        <x:f t="shared" si="2235"/>
        <x:v>7</x:v>
      </x:c>
      <x:c r="K11992" s="53">
        <x:f t="shared" si="2236"/>
        <x:v>11</x:v>
      </x:c>
      <x:c r="L11992" s="53">
        <x:f t="shared" si="2237"/>
        <x:v>36</x:v>
      </x:c>
      <x:c r="M11992" s="54">
        <x:f t="shared" si="2238"/>
        <x:v>9824.1700425701038</x:v>
      </x:c>
      <x:c r="N11992" s="54">
        <x:f t="shared" si="2239"/>
        <x:v>6.3223403073403501</x:v>
      </x:c>
      <x:c r="O11992" s="55">
        <x:f t="shared" si="2240"/>
        <x:v>202758</x:v>
      </x:c>
      <x:c r="P11992" s="55">
        <x:f t="shared" si="2241"/>
        <x:v>28600</x:v>
      </x:c>
      <x:c r="Q11992" s="55">
        <x:f t="shared" si="2242"/>
        <x:v>183058.50768350874</x:v>
      </x:c>
      <x:c r="R11992" s="55">
        <x:f t="shared" si="2243"/>
        <x:v>-28900.507683508738</x:v>
      </x:c>
      <x:c r="S11992" s="1" t="str">
        <x:f t="shared" si="2244"/>
        <x:v>NO</x:v>
      </x:c>
      <x:c r="T11992" s="1">
        <x:f t="shared" si="2245"/>
        <x:v>-9.9999999999999997E+98</x:v>
      </x:c>
    </x:row>
    <x:row r="11993">
      <x:c r="A11993" s="1"/>
      <x:c r="B11993" s="1"/>
      <x:c r="C11993" s="1"/>
      <x:c r="D11993" s="1"/>
      <x:c r="E11993" s="1"/>
      <x:c r="F11993" s="1"/>
      <x:c r="G11993" s="1"/>
      <x:c r="H11993" s="1"/>
      <x:c r="I11993" s="53">
        <x:f t="shared" si="2234"/>
        <x:v>18</x:v>
      </x:c>
      <x:c r="J11993" s="53">
        <x:f t="shared" si="2235"/>
        <x:v>7</x:v>
      </x:c>
      <x:c r="K11993" s="53">
        <x:f t="shared" si="2236"/>
        <x:v>12</x:v>
      </x:c>
      <x:c r="L11993" s="53">
        <x:f t="shared" si="2237"/>
        <x:v>37</x:v>
      </x:c>
      <x:c r="M11993" s="54">
        <x:f t="shared" si="2238"/>
        <x:v>9883.4974956981678</x:v>
      </x:c>
      <x:c r="N11993" s="54">
        <x:f t="shared" si="2239"/>
        <x:v>6.3635399275681719</x:v>
      </x:c>
      <x:c r="O11993" s="55">
        <x:f t="shared" si="2240"/>
        <x:v>205458</x:v>
      </x:c>
      <x:c r="P11993" s="55">
        <x:f t="shared" si="2241"/>
        <x:v>29480</x:v>
      </x:c>
      <x:c r="Q11993" s="55">
        <x:f t="shared" si="2242"/>
        <x:v>184088.49818920429</x:v>
      </x:c>
      <x:c r="R11993" s="55">
        <x:f t="shared" si="2243"/>
        <x:v>-28110.498189204285</x:v>
      </x:c>
      <x:c r="S11993" s="1" t="str">
        <x:f t="shared" si="2244"/>
        <x:v>NO</x:v>
      </x:c>
      <x:c r="T11993" s="1">
        <x:f t="shared" si="2245"/>
        <x:v>-9.9999999999999997E+98</x:v>
      </x:c>
    </x:row>
    <x:row r="11994">
      <x:c r="A11994" s="1"/>
      <x:c r="B11994" s="1"/>
      <x:c r="C11994" s="1"/>
      <x:c r="D11994" s="1"/>
      <x:c r="E11994" s="1"/>
      <x:c r="F11994" s="1"/>
      <x:c r="G11994" s="1"/>
      <x:c r="H11994" s="1"/>
      <x:c r="I11994" s="53">
        <x:f t="shared" si="2234"/>
        <x:v>18</x:v>
      </x:c>
      <x:c r="J11994" s="53">
        <x:f t="shared" si="2235"/>
        <x:v>7</x:v>
      </x:c>
      <x:c r="K11994" s="53">
        <x:f t="shared" si="2236"/>
        <x:v>13</x:v>
      </x:c>
      <x:c r="L11994" s="53">
        <x:f t="shared" si="2237"/>
        <x:v>38</x:v>
      </x:c>
      <x:c r="M11994" s="54">
        <x:f t="shared" si="2238"/>
        <x:v>9944.2194664065519</x:v>
      </x:c>
      <x:c r="N11994" s="54">
        <x:f t="shared" si="2239"/>
        <x:v>6.4057079627823281</x:v>
      </x:c>
      <x:c r="O11994" s="55">
        <x:f t="shared" si="2240"/>
        <x:v>208158</x:v>
      </x:c>
      <x:c r="P11994" s="55">
        <x:f t="shared" si="2241"/>
        <x:v>30360</x:v>
      </x:c>
      <x:c r="Q11994" s="55">
        <x:f t="shared" si="2242"/>
        <x:v>185142.69906955818</x:v>
      </x:c>
      <x:c r="R11994" s="55">
        <x:f t="shared" si="2243"/>
        <x:v>-27344.699069558177</x:v>
      </x:c>
      <x:c r="S11994" s="1" t="str">
        <x:f t="shared" si="2244"/>
        <x:v>NO</x:v>
      </x:c>
      <x:c r="T11994" s="1">
        <x:f t="shared" si="2245"/>
        <x:v>-9.9999999999999997E+98</x:v>
      </x:c>
    </x:row>
    <x:row r="11995">
      <x:c r="A11995" s="1"/>
      <x:c r="B11995" s="1"/>
      <x:c r="C11995" s="1"/>
      <x:c r="D11995" s="1"/>
      <x:c r="E11995" s="1"/>
      <x:c r="F11995" s="1"/>
      <x:c r="G11995" s="1"/>
      <x:c r="H11995" s="1"/>
      <x:c r="I11995" s="53">
        <x:f t="shared" si="2234"/>
        <x:v>18</x:v>
      </x:c>
      <x:c r="J11995" s="53">
        <x:f t="shared" si="2235"/>
        <x:v>7</x:v>
      </x:c>
      <x:c r="K11995" s="53">
        <x:f t="shared" si="2236"/>
        <x:v>14</x:v>
      </x:c>
      <x:c r="L11995" s="53">
        <x:f t="shared" si="2237"/>
        <x:v>39</x:v>
      </x:c>
      <x:c r="M11995" s="54">
        <x:f t="shared" si="2238"/>
        <x:v>10006.361547720213</x:v>
      </x:c>
      <x:c r="N11995" s="54">
        <x:f t="shared" si="2239"/>
        <x:v>6.4488621859168145</x:v>
      </x:c>
      <x:c r="O11995" s="55">
        <x:f t="shared" si="2240"/>
        <x:v>210858</x:v>
      </x:c>
      <x:c r="P11995" s="55">
        <x:f t="shared" si="2241"/>
        <x:v>31240</x:v>
      </x:c>
      <x:c r="Q11995" s="55">
        <x:f t="shared" si="2242"/>
        <x:v>186221.55464792036</x:v>
      </x:c>
      <x:c r="R11995" s="55">
        <x:f t="shared" si="2243"/>
        <x:v>-26603.554647920362</x:v>
      </x:c>
      <x:c r="S11995" s="1" t="str">
        <x:f t="shared" si="2244"/>
        <x:v>NO</x:v>
      </x:c>
      <x:c r="T11995" s="1">
        <x:f t="shared" si="2245"/>
        <x:v>-9.9999999999999997E+98</x:v>
      </x:c>
    </x:row>
    <x:row r="11996">
      <x:c r="A11996" s="1"/>
      <x:c r="B11996" s="1"/>
      <x:c r="C11996" s="1"/>
      <x:c r="D11996" s="1"/>
      <x:c r="E11996" s="1"/>
      <x:c r="F11996" s="1"/>
      <x:c r="G11996" s="1"/>
      <x:c r="H11996" s="1"/>
      <x:c r="I11996" s="53">
        <x:f t="shared" si="2234"/>
        <x:v>18</x:v>
      </x:c>
      <x:c r="J11996" s="53">
        <x:f t="shared" si="2235"/>
        <x:v>7</x:v>
      </x:c>
      <x:c r="K11996" s="53">
        <x:f t="shared" si="2236"/>
        <x:v>15</x:v>
      </x:c>
      <x:c r="L11996" s="53">
        <x:f t="shared" si="2237"/>
        <x:v>40</x:v>
      </x:c>
      <x:c r="M11996" s="54">
        <x:f t="shared" si="2238"/>
        <x:v>10069.94975459636</x:v>
      </x:c>
      <x:c r="N11996" s="54">
        <x:f t="shared" si="2239"/>
        <x:v>6.4930206629141392</x:v>
      </x:c>
      <x:c r="O11996" s="55">
        <x:f t="shared" si="2240"/>
        <x:v>213558</x:v>
      </x:c>
      <x:c r="P11996" s="55">
        <x:f t="shared" si="2241"/>
        <x:v>32120</x:v>
      </x:c>
      <x:c r="Q11996" s="55">
        <x:f t="shared" si="2242"/>
        <x:v>187325.51657285346</x:v>
      </x:c>
      <x:c r="R11996" s="55">
        <x:f t="shared" si="2243"/>
        <x:v>-25887.516572853463</x:v>
      </x:c>
      <x:c r="S11996" s="1" t="str">
        <x:f t="shared" si="2244"/>
        <x:v>NO</x:v>
      </x:c>
      <x:c r="T11996" s="1">
        <x:f t="shared" si="2245"/>
        <x:v>-9.9999999999999997E+98</x:v>
      </x:c>
    </x:row>
    <x:row r="11997">
      <x:c r="A11997" s="1"/>
      <x:c r="B11997" s="1"/>
      <x:c r="C11997" s="1"/>
      <x:c r="D11997" s="1"/>
      <x:c r="E11997" s="1"/>
      <x:c r="F11997" s="1"/>
      <x:c r="G11997" s="1"/>
      <x:c r="H11997" s="1"/>
      <x:c r="I11997" s="53">
        <x:f t="shared" si="2234"/>
        <x:v>18</x:v>
      </x:c>
      <x:c r="J11997" s="53">
        <x:f t="shared" si="2235"/>
        <x:v>7</x:v>
      </x:c>
      <x:c r="K11997" s="53">
        <x:f t="shared" si="2236"/>
        <x:v>16</x:v>
      </x:c>
      <x:c r="L11997" s="53">
        <x:f t="shared" si="2237"/>
        <x:v>41</x:v>
      </x:c>
      <x:c r="M11997" s="54">
        <x:f t="shared" si="2238"/>
        <x:v>10135.01053047385</x:v>
      </x:c>
      <x:c r="N11997" s="54">
        <x:f t="shared" si="2239"/>
        <x:v>6.5382017572735069</x:v>
      </x:c>
      <x:c r="O11997" s="55">
        <x:f t="shared" si="2240"/>
        <x:v>216258</x:v>
      </x:c>
      <x:c r="P11997" s="55">
        <x:f t="shared" si="2241"/>
        <x:v>33000</x:v>
      </x:c>
      <x:c r="Q11997" s="55">
        <x:f t="shared" si="2242"/>
        <x:v>188455.04393183766</x:v>
      </x:c>
      <x:c r="R11997" s="55">
        <x:f t="shared" si="2243"/>
        <x:v>-25197.043931837659</x:v>
      </x:c>
      <x:c r="S11997" s="1" t="str">
        <x:f t="shared" si="2244"/>
        <x:v>NO</x:v>
      </x:c>
      <x:c r="T11997" s="1">
        <x:f t="shared" si="2245"/>
        <x:v>-9.9999999999999997E+98</x:v>
      </x:c>
    </x:row>
    <x:row r="11998">
      <x:c r="A11998" s="1"/>
      <x:c r="B11998" s="1"/>
      <x:c r="C11998" s="1"/>
      <x:c r="D11998" s="1"/>
      <x:c r="E11998" s="1"/>
      <x:c r="F11998" s="1"/>
      <x:c r="G11998" s="1"/>
      <x:c r="H11998" s="1"/>
      <x:c r="I11998" s="53">
        <x:f t="shared" si="2234"/>
        <x:v>18</x:v>
      </x:c>
      <x:c r="J11998" s="53">
        <x:f t="shared" si="2235"/>
        <x:v>7</x:v>
      </x:c>
      <x:c r="K11998" s="53">
        <x:f t="shared" si="2236"/>
        <x:v>17</x:v>
      </x:c>
      <x:c r="L11998" s="53">
        <x:f t="shared" si="2237"/>
        <x:v>42</x:v>
      </x:c>
      <x:c r="M11998" s="54">
        <x:f t="shared" si="2238"/>
        <x:v>10201.570753920389</x:v>
      </x:c>
      <x:c r="N11998" s="54">
        <x:f t="shared" si="2239"/>
        <x:v>6.5844241346669365</x:v>
      </x:c>
      <x:c r="O11998" s="55">
        <x:f t="shared" si="2240"/>
        <x:v>218958</x:v>
      </x:c>
      <x:c r="P11998" s="55">
        <x:f t="shared" si="2241"/>
        <x:v>33880</x:v>
      </x:c>
      <x:c r="Q11998" s="55">
        <x:f t="shared" si="2242"/>
        <x:v>189610.6033666734</x:v>
      </x:c>
      <x:c r="R11998" s="55">
        <x:f t="shared" si="2243"/>
        <x:v>-24532.6033666734</x:v>
      </x:c>
      <x:c r="S11998" s="1" t="str">
        <x:f t="shared" si="2244"/>
        <x:v>NO</x:v>
      </x:c>
      <x:c r="T11998" s="1">
        <x:f t="shared" si="2245"/>
        <x:v>-9.9999999999999997E+98</x:v>
      </x:c>
    </x:row>
    <x:row r="11999">
      <x:c r="A11999" s="1"/>
      <x:c r="B11999" s="1"/>
      <x:c r="C11999" s="1"/>
      <x:c r="D11999" s="1"/>
      <x:c r="E11999" s="1"/>
      <x:c r="F11999" s="1"/>
      <x:c r="G11999" s="1"/>
      <x:c r="H11999" s="1"/>
      <x:c r="I11999" s="53">
        <x:f t="shared" si="2234"/>
        <x:v>18</x:v>
      </x:c>
      <x:c r="J11999" s="53">
        <x:f t="shared" si="2235"/>
        <x:v>7</x:v>
      </x:c>
      <x:c r="K11999" s="53">
        <x:f t="shared" si="2236"/>
        <x:v>18</x:v>
      </x:c>
      <x:c r="L11999" s="53">
        <x:f t="shared" si="2237"/>
        <x:v>43</x:v>
      </x:c>
      <x:c r="M11999" s="54">
        <x:f t="shared" si="2238"/>
        <x:v>10269.657745378976</x:v>
      </x:c>
      <x:c r="N11999" s="54">
        <x:f t="shared" si="2239"/>
        <x:v>6.6317067676242889</x:v>
      </x:c>
      <x:c r="O11999" s="55">
        <x:f t="shared" si="2240"/>
        <x:v>221658</x:v>
      </x:c>
      <x:c r="P11999" s="55">
        <x:f t="shared" si="2241"/>
        <x:v>34760</x:v>
      </x:c>
      <x:c r="Q11999" s="55">
        <x:f t="shared" si="2242"/>
        <x:v>190792.66919060721</x:v>
      </x:c>
      <x:c r="R11999" s="55">
        <x:f t="shared" si="2243"/>
        <x:v>-23894.669190607208</x:v>
      </x:c>
      <x:c r="S11999" s="1" t="str">
        <x:f t="shared" si="2244"/>
        <x:v>NO</x:v>
      </x:c>
      <x:c r="T11999" s="1">
        <x:f t="shared" si="2245"/>
        <x:v>-9.9999999999999997E+98</x:v>
      </x:c>
    </x:row>
    <x:row r="12000">
      <x:c r="A12000" s="1"/>
      <x:c r="B12000" s="1"/>
      <x:c r="C12000" s="1"/>
      <x:c r="D12000" s="1"/>
      <x:c r="E12000" s="1"/>
      <x:c r="F12000" s="1"/>
      <x:c r="G12000" s="1"/>
      <x:c r="H12000" s="1"/>
      <x:c r="I12000" s="53">
        <x:f t="shared" si="2234"/>
        <x:v>18</x:v>
      </x:c>
      <x:c r="J12000" s="53">
        <x:f t="shared" si="2235"/>
        <x:v>7</x:v>
      </x:c>
      <x:c r="K12000" s="53">
        <x:f t="shared" si="2236"/>
        <x:v>19</x:v>
      </x:c>
      <x:c r="L12000" s="53">
        <x:f t="shared" si="2237"/>
        <x:v>44</x:v>
      </x:c>
      <x:c r="M12000" s="54">
        <x:f t="shared" si="2238"/>
        <x:v>10339.299274014998</x:v>
      </x:c>
      <x:c r="N12000" s="54">
        <x:f t="shared" si="2239"/>
        <x:v>6.6800689402881934</x:v>
      </x:c>
      <x:c r="O12000" s="55">
        <x:f t="shared" si="2240"/>
        <x:v>224358</x:v>
      </x:c>
      <x:c r="P12000" s="55">
        <x:f t="shared" si="2241"/>
        <x:v>35640</x:v>
      </x:c>
      <x:c r="Q12000" s="55">
        <x:f t="shared" si="2242"/>
        <x:v>192001.72350720482</x:v>
      </x:c>
      <x:c r="R12000" s="55">
        <x:f t="shared" si="2243"/>
        <x:v>-23283.723507204821</x:v>
      </x:c>
      <x:c r="S12000" s="1" t="str">
        <x:f t="shared" si="2244"/>
        <x:v>NO</x:v>
      </x:c>
      <x:c r="T12000" s="1">
        <x:f t="shared" si="2245"/>
        <x:v>-9.9999999999999997E+98</x:v>
      </x:c>
    </x:row>
    <x:row r="12001">
      <x:c r="A12001" s="1"/>
      <x:c r="B12001" s="1"/>
      <x:c r="C12001" s="1"/>
      <x:c r="D12001" s="1"/>
      <x:c r="E12001" s="1"/>
      <x:c r="F12001" s="1"/>
      <x:c r="G12001" s="1"/>
      <x:c r="H12001" s="1"/>
      <x:c r="I12001" s="53">
        <x:f t="shared" si="2234"/>
        <x:v>18</x:v>
      </x:c>
      <x:c r="J12001" s="53">
        <x:f t="shared" si="2235"/>
        <x:v>7</x:v>
      </x:c>
      <x:c r="K12001" s="53">
        <x:f t="shared" si="2236"/>
        <x:v>20</x:v>
      </x:c>
      <x:c r="L12001" s="53">
        <x:f t="shared" si="2237"/>
        <x:v>45</x:v>
      </x:c>
      <x:c r="M12001" s="54">
        <x:f t="shared" si="2238"/>
        <x:v>10410.523564665476</x:v>
      </x:c>
      <x:c r="N12001" s="54">
        <x:f t="shared" si="2239"/>
        <x:v>6.7295302532399139</x:v>
      </x:c>
      <x:c r="O12001" s="55">
        <x:f t="shared" si="2240"/>
        <x:v>227058</x:v>
      </x:c>
      <x:c r="P12001" s="55">
        <x:f t="shared" si="2241"/>
        <x:v>36520</x:v>
      </x:c>
      <x:c r="Q12001" s="55">
        <x:f t="shared" si="2242"/>
        <x:v>193238.25633099786</x:v>
      </x:c>
      <x:c r="R12001" s="55">
        <x:f t="shared" si="2243"/>
        <x:v>-22700.256330997858</x:v>
      </x:c>
      <x:c r="S12001" s="1" t="str">
        <x:f t="shared" si="2244"/>
        <x:v>NO</x:v>
      </x:c>
      <x:c r="T12001" s="1">
        <x:f t="shared" si="2245"/>
        <x:v>-9.9999999999999997E+98</x:v>
      </x:c>
    </x:row>
    <x:row r="12002">
      <x:c r="A12002" s="1"/>
      <x:c r="B12002" s="1"/>
      <x:c r="C12002" s="1"/>
      <x:c r="D12002" s="1"/>
      <x:c r="E12002" s="1"/>
      <x:c r="F12002" s="1"/>
      <x:c r="G12002" s="1"/>
      <x:c r="H12002" s="1"/>
      <x:c r="I12002" s="53">
        <x:f t="shared" si="2234"/>
        <x:v>18</x:v>
      </x:c>
      <x:c r="J12002" s="53">
        <x:f t="shared" si="2235"/>
        <x:v>7</x:v>
      </x:c>
      <x:c r="K12002" s="53">
        <x:f t="shared" si="2236"/>
        <x:v>21</x:v>
      </x:c>
      <x:c r="L12002" s="53">
        <x:f t="shared" si="2237"/>
        <x:v>46</x:v>
      </x:c>
      <x:c r="M12002" s="54">
        <x:f t="shared" si="2238"/>
        <x:v>10483.359304891919</x:v>
      </x:c>
      <x:c r="N12002" s="54">
        <x:f t="shared" si="2239"/>
        <x:v>6.7801106283971659</x:v>
      </x:c>
      <x:c r="O12002" s="55">
        <x:f t="shared" si="2240"/>
        <x:v>229758</x:v>
      </x:c>
      <x:c r="P12002" s="55">
        <x:f t="shared" si="2241"/>
        <x:v>37400</x:v>
      </x:c>
      <x:c r="Q12002" s="55">
        <x:f t="shared" si="2242"/>
        <x:v>194502.76570992914</x:v>
      </x:c>
      <x:c r="R12002" s="55">
        <x:f t="shared" si="2243"/>
        <x:v>-22144.765709929139</x:v>
      </x:c>
      <x:c r="S12002" s="1" t="str">
        <x:f t="shared" si="2244"/>
        <x:v>NO</x:v>
      </x:c>
      <x:c r="T12002" s="1">
        <x:f t="shared" si="2245"/>
        <x:v>-9.9999999999999997E+98</x:v>
      </x:c>
    </x:row>
    <x:row r="12003">
      <x:c r="A12003" s="1"/>
      <x:c r="B12003" s="1"/>
      <x:c r="C12003" s="1"/>
      <x:c r="D12003" s="1"/>
      <x:c r="E12003" s="1"/>
      <x:c r="F12003" s="1"/>
      <x:c r="G12003" s="1"/>
      <x:c r="H12003" s="1"/>
      <x:c r="I12003" s="53">
        <x:f t="shared" si="2234"/>
        <x:v>18</x:v>
      </x:c>
      <x:c r="J12003" s="53">
        <x:f t="shared" si="2235"/>
        <x:v>7</x:v>
      </x:c>
      <x:c r="K12003" s="53">
        <x:f t="shared" si="2236"/>
        <x:v>22</x:v>
      </x:c>
      <x:c r="L12003" s="53">
        <x:f t="shared" si="2237"/>
        <x:v>47</x:v>
      </x:c>
      <x:c r="M12003" s="54">
        <x:f t="shared" si="2238"/>
        <x:v>10557.835652138316</x:v>
      </x:c>
      <x:c r="N12003" s="54">
        <x:f t="shared" si="2239"/>
        <x:v>6.8318303139849412</x:v>
      </x:c>
      <x:c r="O12003" s="55">
        <x:f t="shared" si="2240"/>
        <x:v>232458</x:v>
      </x:c>
      <x:c r="P12003" s="55">
        <x:f t="shared" si="2241"/>
        <x:v>38280</x:v>
      </x:c>
      <x:c r="Q12003" s="55">
        <x:f t="shared" si="2242"/>
        <x:v>195795.75784962354</x:v>
      </x:c>
      <x:c r="R12003" s="55">
        <x:f t="shared" si="2243"/>
        <x:v>-21617.757849623536</x:v>
      </x:c>
      <x:c r="S12003" s="1" t="str">
        <x:f t="shared" si="2244"/>
        <x:v>NO</x:v>
      </x:c>
      <x:c r="T12003" s="1">
        <x:f t="shared" si="2245"/>
        <x:v>-9.9999999999999997E+98</x:v>
      </x:c>
    </x:row>
    <x:row r="12004">
      <x:c r="A12004" s="1"/>
      <x:c r="B12004" s="1"/>
      <x:c r="C12004" s="1"/>
      <x:c r="D12004" s="1"/>
      <x:c r="E12004" s="1"/>
      <x:c r="F12004" s="1"/>
      <x:c r="G12004" s="1"/>
      <x:c r="H12004" s="1"/>
      <x:c r="I12004" s="53">
        <x:f t="shared" si="2234"/>
        <x:v>18</x:v>
      </x:c>
      <x:c r="J12004" s="53">
        <x:f t="shared" si="2235"/>
        <x:v>7</x:v>
      </x:c>
      <x:c r="K12004" s="53">
        <x:f t="shared" si="2236"/>
        <x:v>23</x:v>
      </x:c>
      <x:c r="L12004" s="53">
        <x:f t="shared" si="2237"/>
        <x:v>48</x:v>
      </x:c>
      <x:c r="M12004" s="54">
        <x:f t="shared" si="2238"/>
        <x:v>10633.982240995752</x:v>
      </x:c>
      <x:c r="N12004" s="54">
        <x:f t="shared" si="2239"/>
        <x:v>6.8847098895803835</x:v>
      </x:c>
      <x:c r="O12004" s="55">
        <x:f t="shared" si="2240"/>
        <x:v>235158</x:v>
      </x:c>
      <x:c r="P12004" s="55">
        <x:f t="shared" si="2241"/>
        <x:v>39160</x:v>
      </x:c>
      <x:c r="Q12004" s="55">
        <x:f t="shared" si="2242"/>
        <x:v>197117.7472395096</x:v>
      </x:c>
      <x:c r="R12004" s="55">
        <x:f t="shared" si="2243"/>
        <x:v>-21119.747239509597</x:v>
      </x:c>
      <x:c r="S12004" s="1" t="str">
        <x:f t="shared" si="2244"/>
        <x:v>NO</x:v>
      </x:c>
      <x:c r="T12004" s="1">
        <x:f t="shared" si="2245"/>
        <x:v>-9.9999999999999997E+98</x:v>
      </x:c>
    </x:row>
    <x:row r="12005">
      <x:c r="A12005" s="1"/>
      <x:c r="B12005" s="1"/>
      <x:c r="C12005" s="1"/>
      <x:c r="D12005" s="1"/>
      <x:c r="E12005" s="1"/>
      <x:c r="F12005" s="1"/>
      <x:c r="G12005" s="1"/>
      <x:c r="H12005" s="1"/>
      <x:c r="I12005" s="53">
        <x:f t="shared" si="2234"/>
        <x:v>18</x:v>
      </x:c>
      <x:c r="J12005" s="53">
        <x:f t="shared" si="2235"/>
        <x:v>7</x:v>
      </x:c>
      <x:c r="K12005" s="53">
        <x:f t="shared" si="2236"/>
        <x:v>24</x:v>
      </x:c>
      <x:c r="L12005" s="53">
        <x:f t="shared" si="2237"/>
        <x:v>49</x:v>
      </x:c>
      <x:c r="M12005" s="54">
        <x:f t="shared" si="2238"/>
        <x:v>10711.829190575249</x:v>
      </x:c>
      <x:c r="N12005" s="54">
        <x:f t="shared" si="2239"/>
        <x:v>6.9387702712328112</x:v>
      </x:c>
      <x:c r="O12005" s="55">
        <x:f t="shared" si="2240"/>
        <x:v>237858</x:v>
      </x:c>
      <x:c r="P12005" s="55">
        <x:f t="shared" si="2241"/>
        <x:v>40040</x:v>
      </x:c>
      <x:c r="Q12005" s="55">
        <x:f t="shared" si="2242"/>
        <x:v>198469.25678082029</x:v>
      </x:c>
      <x:c r="R12005" s="55">
        <x:f t="shared" si="2243"/>
        <x:v>-20651.256780820288</x:v>
      </x:c>
      <x:c r="S12005" s="1" t="str">
        <x:f t="shared" si="2244"/>
        <x:v>NO</x:v>
      </x:c>
      <x:c r="T12005" s="1">
        <x:f t="shared" si="2245"/>
        <x:v>-9.9999999999999997E+98</x:v>
      </x:c>
    </x:row>
    <x:row r="12006">
      <x:c r="A12006" s="1"/>
      <x:c r="B12006" s="1"/>
      <x:c r="C12006" s="1"/>
      <x:c r="D12006" s="1"/>
      <x:c r="E12006" s="1"/>
      <x:c r="F12006" s="1"/>
      <x:c r="G12006" s="1"/>
      <x:c r="H12006" s="1"/>
      <x:c r="I12006" s="53">
        <x:f t="shared" si="2234"/>
        <x:v>18</x:v>
      </x:c>
      <x:c r="J12006" s="53">
        <x:f t="shared" si="2235"/>
        <x:v>7</x:v>
      </x:c>
      <x:c r="K12006" s="53">
        <x:f t="shared" si="2236"/>
        <x:v>25</x:v>
      </x:c>
      <x:c r="L12006" s="53">
        <x:f t="shared" si="2237"/>
        <x:v>50</x:v>
      </x:c>
      <x:c r="M12006" s="54">
        <x:f t="shared" si="2238"/>
        <x:v>10791.407111990346</x:v>
      </x:c>
      <x:c r="N12006" s="54">
        <x:f t="shared" si="2239"/>
        <x:v>6.9940327166599623</x:v>
      </x:c>
      <x:c r="O12006" s="55">
        <x:f t="shared" si="2240"/>
        <x:v>240558</x:v>
      </x:c>
      <x:c r="P12006" s="55">
        <x:f t="shared" si="2241"/>
        <x:v>40920</x:v>
      </x:c>
      <x:c r="Q12006" s="55">
        <x:f t="shared" si="2242"/>
        <x:v>199850.81791649904</x:v>
      </x:c>
      <x:c r="R12006" s="55">
        <x:f t="shared" si="2243"/>
        <x:v>-20212.817916499043</x:v>
      </x:c>
      <x:c r="S12006" s="1" t="str">
        <x:f t="shared" si="2244"/>
        <x:v>NO</x:v>
      </x:c>
      <x:c r="T12006" s="1">
        <x:f t="shared" si="2245"/>
        <x:v>-9.9999999999999997E+98</x:v>
      </x:c>
    </x:row>
    <x:row r="12007">
      <x:c r="A12007" s="1"/>
      <x:c r="B12007" s="1"/>
      <x:c r="C12007" s="1"/>
      <x:c r="D12007" s="1"/>
      <x:c r="E12007" s="1"/>
      <x:c r="F12007" s="1"/>
      <x:c r="G12007" s="1"/>
      <x:c r="H12007" s="1"/>
      <x:c r="I12007" s="53">
        <x:f t="shared" si="2234"/>
        <x:v>18</x:v>
      </x:c>
      <x:c r="J12007" s="53">
        <x:f t="shared" si="2235"/>
        <x:v>7</x:v>
      </x:c>
      <x:c r="K12007" s="53">
        <x:f t="shared" si="2236"/>
        <x:v>26</x:v>
      </x:c>
      <x:c r="L12007" s="53">
        <x:f t="shared" si="2237"/>
        <x:v>51</x:v>
      </x:c>
      <x:c r="M12007" s="54">
        <x:f t="shared" si="2238"/>
        <x:v>10872.747115951064</x:v>
      </x:c>
      <x:c r="N12007" s="54">
        <x:f t="shared" si="2239"/>
        <x:v>7.0505188305215727</x:v>
      </x:c>
      <x:c r="O12007" s="55">
        <x:f t="shared" si="2240"/>
        <x:v>243258</x:v>
      </x:c>
      <x:c r="P12007" s="55">
        <x:f t="shared" si="2241"/>
        <x:v>41800</x:v>
      </x:c>
      <x:c r="Q12007" s="55">
        <x:f t="shared" si="2242"/>
        <x:v>201262.97076303931</x:v>
      </x:c>
      <x:c r="R12007" s="55">
        <x:f t="shared" si="2243"/>
        <x:v>-19804.97076303931</x:v>
      </x:c>
      <x:c r="S12007" s="1" t="str">
        <x:f t="shared" si="2244"/>
        <x:v>NO</x:v>
      </x:c>
      <x:c r="T12007" s="1">
        <x:f t="shared" si="2245"/>
        <x:v>-9.9999999999999997E+98</x:v>
      </x:c>
    </x:row>
    <x:row r="12008">
      <x:c r="A12008" s="1"/>
      <x:c r="B12008" s="1"/>
      <x:c r="C12008" s="1"/>
      <x:c r="D12008" s="1"/>
      <x:c r="E12008" s="1"/>
      <x:c r="F12008" s="1"/>
      <x:c r="G12008" s="1"/>
      <x:c r="H12008" s="1"/>
      <x:c r="I12008" s="53">
        <x:f t="shared" si="2234"/>
        <x:v>18</x:v>
      </x:c>
      <x:c r="J12008" s="53">
        <x:f t="shared" si="2235"/>
        <x:v>7</x:v>
      </x:c>
      <x:c r="K12008" s="53">
        <x:f t="shared" si="2236"/>
        <x:v>27</x:v>
      </x:c>
      <x:c r="L12008" s="53">
        <x:f t="shared" si="2237"/>
        <x:v>52</x:v>
      </x:c>
      <x:c r="M12008" s="54">
        <x:f t="shared" si="2238"/>
        <x:v>10955.88082047082</x:v>
      </x:c>
      <x:c r="N12008" s="54">
        <x:f t="shared" si="2239"/>
        <x:v>7.1082505697714033</x:v>
      </x:c>
      <x:c r="O12008" s="55">
        <x:f t="shared" si="2240"/>
        <x:v>245958</x:v>
      </x:c>
      <x:c r="P12008" s="55">
        <x:f t="shared" si="2241"/>
        <x:v>42680</x:v>
      </x:c>
      <x:c r="Q12008" s="55">
        <x:f t="shared" si="2242"/>
        <x:v>202706.26424428506</x:v>
      </x:c>
      <x:c r="R12008" s="55">
        <x:f t="shared" si="2243"/>
        <x:v>-19428.264244285063</x:v>
      </x:c>
      <x:c r="S12008" s="1" t="str">
        <x:f t="shared" si="2244"/>
        <x:v>NO</x:v>
      </x:c>
      <x:c r="T12008" s="1">
        <x:f t="shared" si="2245"/>
        <x:v>-9.9999999999999997E+98</x:v>
      </x:c>
    </x:row>
    <x:row r="12009">
      <x:c r="A12009" s="1"/>
      <x:c r="B12009" s="1"/>
      <x:c r="C12009" s="1"/>
      <x:c r="D12009" s="1"/>
      <x:c r="E12009" s="1"/>
      <x:c r="F12009" s="1"/>
      <x:c r="G12009" s="1"/>
      <x:c r="H12009" s="1"/>
      <x:c r="I12009" s="53">
        <x:f t="shared" si="2234"/>
        <x:v>18</x:v>
      </x:c>
      <x:c r="J12009" s="53">
        <x:f t="shared" si="2235"/>
        <x:v>7</x:v>
      </x:c>
      <x:c r="K12009" s="53">
        <x:f t="shared" si="2236"/>
        <x:v>28</x:v>
      </x:c>
      <x:c r="L12009" s="53">
        <x:f t="shared" si="2237"/>
        <x:v>53</x:v>
      </x:c>
      <x:c r="M12009" s="54">
        <x:f t="shared" si="2238"/>
        <x:v>11040.840358687974</x:v>
      </x:c>
      <x:c r="N12009" s="54">
        <x:f t="shared" si="2239"/>
        <x:v>7.1672502490888705</x:v>
      </x:c>
      <x:c r="O12009" s="55">
        <x:f t="shared" si="2240"/>
        <x:v>248658</x:v>
      </x:c>
      <x:c r="P12009" s="55">
        <x:f t="shared" si="2241"/>
        <x:v>43560</x:v>
      </x:c>
      <x:c r="Q12009" s="55">
        <x:f t="shared" si="2242"/>
        <x:v>204181.25622722178</x:v>
      </x:c>
      <x:c r="R12009" s="55">
        <x:f t="shared" si="2243"/>
        <x:v>-19083.256227221776</x:v>
      </x:c>
      <x:c r="S12009" s="1" t="str">
        <x:f t="shared" si="2244"/>
        <x:v>NO</x:v>
      </x:c>
      <x:c r="T12009" s="1">
        <x:f t="shared" si="2245"/>
        <x:v>-9.9999999999999997E+98</x:v>
      </x:c>
    </x:row>
    <x:row r="12010">
      <x:c r="A12010" s="1"/>
      <x:c r="B12010" s="1"/>
      <x:c r="C12010" s="1"/>
      <x:c r="D12010" s="1"/>
      <x:c r="E12010" s="1"/>
      <x:c r="F12010" s="1"/>
      <x:c r="G12010" s="1"/>
      <x:c r="H12010" s="1"/>
      <x:c r="I12010" s="53">
        <x:f t="shared" si="2234"/>
        <x:v>18</x:v>
      </x:c>
      <x:c r="J12010" s="53">
        <x:f t="shared" si="2235"/>
        <x:v>7</x:v>
      </x:c>
      <x:c r="K12010" s="53">
        <x:f t="shared" si="2236"/>
        <x:v>29</x:v>
      </x:c>
      <x:c r="L12010" s="53">
        <x:f t="shared" si="2237"/>
        <x:v>54</x:v>
      </x:c>
      <x:c r="M12010" s="54">
        <x:f t="shared" si="2238"/>
        <x:v>11127.658386803627</x:v>
      </x:c>
      <x:c r="N12010" s="54">
        <x:f t="shared" si="2239"/>
        <x:v>7.227540546391408</x:v>
      </x:c>
      <x:c r="O12010" s="55">
        <x:f t="shared" si="2240"/>
        <x:v>251358</x:v>
      </x:c>
      <x:c r="P12010" s="55">
        <x:f t="shared" si="2241"/>
        <x:v>44440</x:v>
      </x:c>
      <x:c r="Q12010" s="55">
        <x:f t="shared" si="2242"/>
        <x:v>205688.51365978518</x:v>
      </x:c>
      <x:c r="R12010" s="55">
        <x:f t="shared" si="2243"/>
        <x:v>-18770.513659785182</x:v>
      </x:c>
      <x:c r="S12010" s="1" t="str">
        <x:f t="shared" si="2244"/>
        <x:v>NO</x:v>
      </x:c>
      <x:c r="T12010" s="1">
        <x:f t="shared" si="2245"/>
        <x:v>-9.9999999999999997E+98</x:v>
      </x:c>
    </x:row>
    <x:row r="12011">
      <x:c r="A12011" s="1"/>
      <x:c r="B12011" s="1"/>
      <x:c r="C12011" s="1"/>
      <x:c r="D12011" s="1"/>
      <x:c r="E12011" s="1"/>
      <x:c r="F12011" s="1"/>
      <x:c r="G12011" s="1"/>
      <x:c r="H12011" s="1"/>
      <x:c r="I12011" s="53">
        <x:f t="shared" si="2234"/>
        <x:v>18</x:v>
      </x:c>
      <x:c r="J12011" s="53">
        <x:f t="shared" si="2235"/>
        <x:v>7</x:v>
      </x:c>
      <x:c r="K12011" s="53">
        <x:f t="shared" si="2236"/>
        <x:v>30</x:v>
      </x:c>
      <x:c r="L12011" s="53">
        <x:f t="shared" si="2237"/>
        <x:v>55</x:v>
      </x:c>
      <x:c r="M12011" s="54">
        <x:f t="shared" si="2238"/>
        <x:v>11216.368092137398</x:v>
      </x:c>
      <x:c r="N12011" s="54">
        <x:f t="shared" si="2239"/>
        <x:v>7.2891445084287483</x:v>
      </x:c>
      <x:c r="O12011" s="55">
        <x:f t="shared" si="2240"/>
        <x:v>254058</x:v>
      </x:c>
      <x:c r="P12011" s="55">
        <x:f t="shared" si="2241"/>
        <x:v>45320</x:v>
      </x:c>
      <x:c r="Q12011" s="55">
        <x:f t="shared" si="2242"/>
        <x:v>207228.61271071871</x:v>
      </x:c>
      <x:c r="R12011" s="55">
        <x:f t="shared" si="2243"/>
        <x:v>-18490.612710718706</x:v>
      </x:c>
      <x:c r="S12011" s="1" t="str">
        <x:f t="shared" si="2244"/>
        <x:v>NO</x:v>
      </x:c>
      <x:c r="T12011" s="1">
        <x:f t="shared" si="2245"/>
        <x:v>-9.9999999999999997E+98</x:v>
      </x:c>
    </x:row>
    <x:row r="12012">
      <x:c r="A12012" s="1"/>
      <x:c r="B12012" s="1"/>
      <x:c r="C12012" s="1"/>
      <x:c r="D12012" s="1"/>
      <x:c r="E12012" s="1"/>
      <x:c r="F12012" s="1"/>
      <x:c r="G12012" s="1"/>
      <x:c r="H12012" s="1"/>
      <x:c r="I12012" s="53">
        <x:f t="shared" si="2234"/>
        <x:v>18</x:v>
      </x:c>
      <x:c r="J12012" s="53">
        <x:f t="shared" si="2235"/>
        <x:v>8</x:v>
      </x:c>
      <x:c r="K12012" s="53">
        <x:f t="shared" si="2236"/>
        <x:v>0</x:v>
      </x:c>
      <x:c r="L12012" s="53">
        <x:f t="shared" si="2237"/>
        <x:v>26</x:v>
      </x:c>
      <x:c r="M12012" s="54">
        <x:f t="shared" si="2238"/>
        <x:v>9299.4827432598049</x:v>
      </x:c>
      <x:c r="N12012" s="54">
        <x:f t="shared" si="2239"/>
        <x:v>5.9579741272637534</x:v>
      </x:c>
      <x:c r="O12012" s="55">
        <x:f t="shared" si="2240"/>
        <x:v>175152</x:v>
      </x:c>
      <x:c r="P12012" s="55">
        <x:f t="shared" si="2241"/>
        <x:v>19360</x:v>
      </x:c>
      <x:c r="Q12012" s="55">
        <x:f t="shared" si="2242"/>
        <x:v>173949.35318159382</x:v>
      </x:c>
      <x:c r="R12012" s="55">
        <x:f t="shared" si="2243"/>
        <x:v>-38157.353181593819</x:v>
      </x:c>
      <x:c r="S12012" s="1" t="str">
        <x:f t="shared" si="2244"/>
        <x:v>NO</x:v>
      </x:c>
      <x:c r="T12012" s="1">
        <x:f t="shared" si="2245"/>
        <x:v>-9.9999999999999997E+98</x:v>
      </x:c>
    </x:row>
    <x:row r="12013">
      <x:c r="A12013" s="1"/>
      <x:c r="B12013" s="1"/>
      <x:c r="C12013" s="1"/>
      <x:c r="D12013" s="1"/>
      <x:c r="E12013" s="1"/>
      <x:c r="F12013" s="1"/>
      <x:c r="G12013" s="1"/>
      <x:c r="H12013" s="1"/>
      <x:c r="I12013" s="53">
        <x:f t="shared" si="2234"/>
        <x:v>18</x:v>
      </x:c>
      <x:c r="J12013" s="53">
        <x:f t="shared" si="2235"/>
        <x:v>8</x:v>
      </x:c>
      <x:c r="K12013" s="53">
        <x:f t="shared" si="2236"/>
        <x:v>1</x:v>
      </x:c>
      <x:c r="L12013" s="53">
        <x:f t="shared" si="2237"/>
        <x:v>27</x:v>
      </x:c>
      <x:c r="M12013" s="54">
        <x:f t="shared" si="2238"/>
        <x:v>9345.0452432598049</x:v>
      </x:c>
      <x:c r="N12013" s="54">
        <x:f t="shared" si="2239"/>
        <x:v>5.9896147522637531</x:v>
      </x:c>
      <x:c r="O12013" s="55">
        <x:f t="shared" si="2240"/>
        <x:v>177852</x:v>
      </x:c>
      <x:c r="P12013" s="55">
        <x:f t="shared" si="2241"/>
        <x:v>20240</x:v>
      </x:c>
      <x:c r="Q12013" s="55">
        <x:f t="shared" si="2242"/>
        <x:v>174740.36880659382</x:v>
      </x:c>
      <x:c r="R12013" s="55">
        <x:f t="shared" si="2243"/>
        <x:v>-37128.368806593819</x:v>
      </x:c>
      <x:c r="S12013" s="1" t="str">
        <x:f t="shared" si="2244"/>
        <x:v>NO</x:v>
      </x:c>
      <x:c r="T12013" s="1">
        <x:f t="shared" si="2245"/>
        <x:v>-9.9999999999999997E+98</x:v>
      </x:c>
    </x:row>
    <x:row r="12014">
      <x:c r="A12014" s="1"/>
      <x:c r="B12014" s="1"/>
      <x:c r="C12014" s="1"/>
      <x:c r="D12014" s="1"/>
      <x:c r="E12014" s="1"/>
      <x:c r="F12014" s="1"/>
      <x:c r="G12014" s="1"/>
      <x:c r="H12014" s="1"/>
      <x:c r="I12014" s="53" t="n">
        <x:f t="shared" ref="I12014:I12077" si="2246">INT((ROW()-ROW($I$46))/((CARROT_CAP+1)*(MESCLUN_CAP+1)))</x:f>
        <x:v>18</x:v>
      </x:c>
      <x:c r="J12014" s="53" t="n">
        <x:f t="shared" ref="J12014:J12077" si="2247">MOD(INT((ROW()-ROW($I$46))/(MESCLUN_CAP+1)),CARROT_CAP+1)</x:f>
        <x:v>8</x:v>
      </x:c>
      <x:c r="K12014" s="53" t="n">
        <x:f t="shared" ref="K12014:K12077" si="2248">MOD(ROW()-ROW($I$46),MESCLUN_CAP+1)</x:f>
        <x:v>2</x:v>
      </x:c>
      <x:c r="L12014" s="53" t="n">
        <x:f t="shared" ref="L12014:L12077" si="2249">SUM(I12014:K12014)</x:f>
        <x:v>28</x:v>
      </x:c>
      <x:c r="M12014" s="54" t="n">
        <x:f t="shared" ref="M12014:M12077" si="2250">I12014*TOMATO_HOURS*WEEKS*(1+TOMATO_DIM)^I12014+J12014*CARROT_HOURS*WEEKS*(1+CARROT_DIM)^J12014+K12014*MESCLUN_HOURS*WEEKS*(1+MESCLUN_DIM)^K12014</x:f>
        <x:v>9391.746805759809</x:v>
      </x:c>
      <x:c r="N12014" s="54" t="n">
        <x:f t="shared" ref="N12014:N12077" si="2251">MAX(M12014-FARMER_HOURS,0)/TEMP_HOURS_PER_WORKER</x:f>
        <x:v>6.022046392888756</x:v>
      </x:c>
      <x:c r="O12014" s="55" t="n">
        <x:f t="shared" ref="O12014:O12077" si="2252">I12014*TOMATO_PRICE+J12014*CARROT_PRICE+K12014*MESCLUN_PRICE</x:f>
        <x:v>180552</x:v>
      </x:c>
      <x:c r="P12014" s="55" t="n">
        <x:f t="shared" ref="P12014:P12077" si="2253">I12014*TOMATO_FERTILIZER+J12014*CARROT_FERTILIZER+K12014*MESCLUN_FERTILIZER</x:f>
        <x:v>21120</x:v>
      </x:c>
      <x:c r="Q12014" s="55" t="n">
        <x:f t="shared" ref="Q12014:Q12077" si="2254">MIN(M12014,FARMER_HOURS)*FARMER_RATE+MAX(M12014-FARMER_HOURS,0)*TEMP_RATE</x:f>
        <x:v>175551.1598222189</x:v>
      </x:c>
      <x:c r="R12014" s="55" t="n">
        <x:f t="shared" ref="R12014:R12077" si="2255">O12014-P12014-Q12014-FIXED_COST</x:f>
        <x:v>-36119.159822218906</x:v>
      </x:c>
      <x:c r="S12014" s="1" t="str">
        <x:f t="shared" ref="S12014:S12077" si="2256">IF(AND(L12014&lt;=TOTAL_BED_CAP,N12014&lt;=TEMP_WORKER_CAP),"YES","NO")</x:f>
        <x:v>NO</x:v>
      </x:c>
      <x:c r="T12014" s="1" t="n">
        <x:f t="shared" ref="T12014:T12077" si="2257">IF(S12014="YES",R12014,-1E+99)</x:f>
        <x:v>-1e+99</x:v>
      </x:c>
    </x:row>
    <x:row r="12015">
      <x:c r="A12015" s="1"/>
      <x:c r="B12015" s="1"/>
      <x:c r="C12015" s="1"/>
      <x:c r="D12015" s="1"/>
      <x:c r="E12015" s="1"/>
      <x:c r="F12015" s="1"/>
      <x:c r="G12015" s="1"/>
      <x:c r="H12015" s="1"/>
      <x:c r="I12015" s="53">
        <x:f t="shared" si="2246"/>
        <x:v>18</x:v>
      </x:c>
      <x:c r="J12015" s="53">
        <x:f t="shared" si="2247"/>
        <x:v>8</x:v>
      </x:c>
      <x:c r="K12015" s="53">
        <x:f t="shared" si="2248"/>
        <x:v>3</x:v>
      </x:c>
      <x:c r="L12015" s="53">
        <x:f t="shared" si="2249"/>
        <x:v>29</x:v>
      </x:c>
      <x:c r="M12015" s="54">
        <x:f t="shared" si="2250"/>
        <x:v>9439.6087881816802</x:v>
      </x:c>
      <x:c r="N12015" s="54">
        <x:f t="shared" si="2251"/>
        <x:v>6.0552838806817224</x:v>
      </x:c>
      <x:c r="O12015" s="55">
        <x:f t="shared" si="2252"/>
        <x:v>183252</x:v>
      </x:c>
      <x:c r="P12015" s="55">
        <x:f t="shared" si="2253"/>
        <x:v>22000</x:v>
      </x:c>
      <x:c r="Q12015" s="55">
        <x:f t="shared" si="2254"/>
        <x:v>176382.09701704307</x:v>
      </x:c>
      <x:c r="R12015" s="55">
        <x:f t="shared" si="2255"/>
        <x:v>-35130.097017043066</x:v>
      </x:c>
      <x:c r="S12015" s="1" t="str">
        <x:f t="shared" si="2256"/>
        <x:v>NO</x:v>
      </x:c>
      <x:c r="T12015" s="1">
        <x:f t="shared" si="2257"/>
        <x:v>-9.9999999999999997E+98</x:v>
      </x:c>
    </x:row>
    <x:row r="12016">
      <x:c r="A12016" s="1"/>
      <x:c r="B12016" s="1"/>
      <x:c r="C12016" s="1"/>
      <x:c r="D12016" s="1"/>
      <x:c r="E12016" s="1"/>
      <x:c r="F12016" s="1"/>
      <x:c r="G12016" s="1"/>
      <x:c r="H12016" s="1"/>
      <x:c r="I12016" s="53">
        <x:f t="shared" si="2246"/>
        <x:v>18</x:v>
      </x:c>
      <x:c r="J12016" s="53">
        <x:f t="shared" si="2247"/>
        <x:v>8</x:v>
      </x:c>
      <x:c r="K12016" s="53">
        <x:f t="shared" si="2248"/>
        <x:v>4</x:v>
      </x:c>
      <x:c r="L12016" s="53">
        <x:f t="shared" si="2249"/>
        <x:v>30</x:v>
      </x:c>
      <x:c r="M12016" s="54">
        <x:f t="shared" si="2250"/>
        <x:v>9488.6529039043362</x:v>
      </x:c>
      <x:c r="N12016" s="54">
        <x:f t="shared" si="2251"/>
        <x:v>6.0893422943780111</x:v>
      </x:c>
      <x:c r="O12016" s="55">
        <x:f t="shared" si="2252"/>
        <x:v>185952</x:v>
      </x:c>
      <x:c r="P12016" s="55">
        <x:f t="shared" si="2253"/>
        <x:v>22880</x:v>
      </x:c>
      <x:c r="Q12016" s="55">
        <x:f t="shared" si="2254"/>
        <x:v>177233.55735945026</x:v>
      </x:c>
      <x:c r="R12016" s="55">
        <x:f t="shared" si="2255"/>
        <x:v>-34161.557359450264</x:v>
      </x:c>
      <x:c r="S12016" s="1" t="str">
        <x:f t="shared" si="2256"/>
        <x:v>NO</x:v>
      </x:c>
      <x:c r="T12016" s="1">
        <x:f t="shared" si="2257"/>
        <x:v>-9.9999999999999997E+98</x:v>
      </x:c>
    </x:row>
    <x:row r="12017">
      <x:c r="A12017" s="1"/>
      <x:c r="B12017" s="1"/>
      <x:c r="C12017" s="1"/>
      <x:c r="D12017" s="1"/>
      <x:c r="E12017" s="1"/>
      <x:c r="F12017" s="1"/>
      <x:c r="G12017" s="1"/>
      <x:c r="H12017" s="1"/>
      <x:c r="I12017" s="53">
        <x:f t="shared" si="2246"/>
        <x:v>18</x:v>
      </x:c>
      <x:c r="J12017" s="53">
        <x:f t="shared" si="2247"/>
        <x:v>8</x:v>
      </x:c>
      <x:c r="K12017" s="53">
        <x:f t="shared" si="2248"/>
        <x:v>5</x:v>
      </x:c>
      <x:c r="L12017" s="53">
        <x:f t="shared" si="2249"/>
        <x:v>31</x:v>
      </x:c>
      <x:c r="M12017" s="54">
        <x:f t="shared" si="2250"/>
        <x:v>9538.9012278255395</x:v>
      </x:c>
      <x:c r="N12017" s="54">
        <x:f t="shared" si="2251"/>
        <x:v>6.1242369637677356</x:v>
      </x:c>
      <x:c r="O12017" s="55">
        <x:f t="shared" si="2252"/>
        <x:v>188652</x:v>
      </x:c>
      <x:c r="P12017" s="55">
        <x:f t="shared" si="2253"/>
        <x:v>23760</x:v>
      </x:c>
      <x:c r="Q12017" s="55">
        <x:f t="shared" si="2254"/>
        <x:v>178105.92409419338</x:v>
      </x:c>
      <x:c r="R12017" s="55">
        <x:f t="shared" si="2255"/>
        <x:v>-33213.924094193382</x:v>
      </x:c>
      <x:c r="S12017" s="1" t="str">
        <x:f t="shared" si="2256"/>
        <x:v>NO</x:v>
      </x:c>
      <x:c r="T12017" s="1">
        <x:f t="shared" si="2257"/>
        <x:v>-9.9999999999999997E+98</x:v>
      </x:c>
    </x:row>
    <x:row r="12018">
      <x:c r="A12018" s="1"/>
      <x:c r="B12018" s="1"/>
      <x:c r="C12018" s="1"/>
      <x:c r="D12018" s="1"/>
      <x:c r="E12018" s="1"/>
      <x:c r="F12018" s="1"/>
      <x:c r="G12018" s="1"/>
      <x:c r="H12018" s="1"/>
      <x:c r="I12018" s="53">
        <x:f t="shared" si="2246"/>
        <x:v>18</x:v>
      </x:c>
      <x:c r="J12018" s="53">
        <x:f t="shared" si="2247"/>
        <x:v>8</x:v>
      </x:c>
      <x:c r="K12018" s="53">
        <x:f t="shared" si="2248"/>
        <x:v>6</x:v>
      </x:c>
      <x:c r="L12018" s="53">
        <x:f t="shared" si="2249"/>
        <x:v>32</x:v>
      </x:c>
      <x:c r="M12018" s="54">
        <x:f t="shared" si="2250"/>
        <x:v>9590.3762020071736</x:v>
      </x:c>
      <x:c r="N12018" s="54">
        <x:f t="shared" si="2251"/>
        <x:v>6.1599834736160926</x:v>
      </x:c>
      <x:c r="O12018" s="55">
        <x:f t="shared" si="2252"/>
        <x:v>191352</x:v>
      </x:c>
      <x:c r="P12018" s="55">
        <x:f t="shared" si="2253"/>
        <x:v>24640</x:v>
      </x:c>
      <x:c r="Q12018" s="55">
        <x:f t="shared" si="2254"/>
        <x:v>178999.58684040231</x:v>
      </x:c>
      <x:c r="R12018" s="55">
        <x:f t="shared" si="2255"/>
        <x:v>-32287.586840402306</x:v>
      </x:c>
      <x:c r="S12018" s="1" t="str">
        <x:f t="shared" si="2256"/>
        <x:v>NO</x:v>
      </x:c>
      <x:c r="T12018" s="1">
        <x:f t="shared" si="2257"/>
        <x:v>-9.9999999999999997E+98</x:v>
      </x:c>
    </x:row>
    <x:row r="12019">
      <x:c r="A12019" s="1"/>
      <x:c r="B12019" s="1"/>
      <x:c r="C12019" s="1"/>
      <x:c r="D12019" s="1"/>
      <x:c r="E12019" s="1"/>
      <x:c r="F12019" s="1"/>
      <x:c r="G12019" s="1"/>
      <x:c r="H12019" s="1"/>
      <x:c r="I12019" s="53">
        <x:f t="shared" si="2246"/>
        <x:v>18</x:v>
      </x:c>
      <x:c r="J12019" s="53">
        <x:f t="shared" si="2247"/>
        <x:v>8</x:v>
      </x:c>
      <x:c r="K12019" s="53">
        <x:f t="shared" si="2248"/>
        <x:v>7</x:v>
      </x:c>
      <x:c r="L12019" s="53">
        <x:f t="shared" si="2249"/>
        <x:v>33</x:v>
      </x:c>
      <x:c r="M12019" s="54">
        <x:f t="shared" si="2250"/>
        <x:v>9643.1006414051335</x:v>
      </x:c>
      <x:c r="N12019" s="54">
        <x:f t="shared" si="2251"/>
        <x:v>6.1965976676424539</x:v>
      </x:c>
      <x:c r="O12019" s="55">
        <x:f t="shared" si="2252"/>
        <x:v>194052</x:v>
      </x:c>
      <x:c r="P12019" s="55">
        <x:f t="shared" si="2253"/>
        <x:v>25520</x:v>
      </x:c>
      <x:c r="Q12019" s="55">
        <x:f t="shared" si="2254"/>
        <x:v>179914.94169106134</x:v>
      </x:c>
      <x:c r="R12019" s="55">
        <x:f t="shared" si="2255"/>
        <x:v>-31382.941691061336</x:v>
      </x:c>
      <x:c r="S12019" s="1" t="str">
        <x:f t="shared" si="2256"/>
        <x:v>NO</x:v>
      </x:c>
      <x:c r="T12019" s="1">
        <x:f t="shared" si="2257"/>
        <x:v>-9.9999999999999997E+98</x:v>
      </x:c>
    </x:row>
    <x:row r="12020">
      <x:c r="A12020" s="1"/>
      <x:c r="B12020" s="1"/>
      <x:c r="C12020" s="1"/>
      <x:c r="D12020" s="1"/>
      <x:c r="E12020" s="1"/>
      <x:c r="F12020" s="1"/>
      <x:c r="G12020" s="1"/>
      <x:c r="H12020" s="1"/>
      <x:c r="I12020" s="53">
        <x:f t="shared" si="2246"/>
        <x:v>18</x:v>
      </x:c>
      <x:c r="J12020" s="53">
        <x:f t="shared" si="2247"/>
        <x:v>8</x:v>
      </x:c>
      <x:c r="K12020" s="53">
        <x:f t="shared" si="2248"/>
        <x:v>8</x:v>
      </x:c>
      <x:c r="L12020" s="53">
        <x:f t="shared" si="2249"/>
        <x:v>34</x:v>
      </x:c>
      <x:c r="M12020" s="54">
        <x:f t="shared" si="2250"/>
        <x:v>9697.097739685114</x:v>
      </x:c>
      <x:c r="N12020" s="54">
        <x:f t="shared" si="2251"/>
        <x:v>6.2340956525591071</x:v>
      </x:c>
      <x:c r="O12020" s="55">
        <x:f t="shared" si="2252"/>
        <x:v>196752</x:v>
      </x:c>
      <x:c r="P12020" s="55">
        <x:f t="shared" si="2253"/>
        <x:v>26400</x:v>
      </x:c>
      <x:c r="Q12020" s="55">
        <x:f t="shared" si="2254"/>
        <x:v>180852.39131397766</x:v>
      </x:c>
      <x:c r="R12020" s="55">
        <x:f t="shared" si="2255"/>
        <x:v>-30500.391313977656</x:v>
      </x:c>
      <x:c r="S12020" s="1" t="str">
        <x:f t="shared" si="2256"/>
        <x:v>NO</x:v>
      </x:c>
      <x:c r="T12020" s="1">
        <x:f t="shared" si="2257"/>
        <x:v>-9.9999999999999997E+98</x:v>
      </x:c>
    </x:row>
    <x:row r="12021">
      <x:c r="A12021" s="1"/>
      <x:c r="B12021" s="1"/>
      <x:c r="C12021" s="1"/>
      <x:c r="D12021" s="1"/>
      <x:c r="E12021" s="1"/>
      <x:c r="F12021" s="1"/>
      <x:c r="G12021" s="1"/>
      <x:c r="H12021" s="1"/>
      <x:c r="I12021" s="53">
        <x:f t="shared" si="2246"/>
        <x:v>18</x:v>
      </x:c>
      <x:c r="J12021" s="53">
        <x:f t="shared" si="2247"/>
        <x:v>8</x:v>
      </x:c>
      <x:c r="K12021" s="53">
        <x:f t="shared" si="2248"/>
        <x:v>9</x:v>
      </x:c>
      <x:c r="L12021" s="53">
        <x:f t="shared" si="2249"/>
        <x:v>35</x:v>
      </x:c>
      <x:c r="M12021" s="54">
        <x:f t="shared" si="2250"/>
        <x:v>9752.391075125508</x:v>
      </x:c>
      <x:c r="N12021" s="54">
        <x:f t="shared" si="2251"/>
        <x:v>6.2724938021704917</x:v>
      </x:c>
      <x:c r="O12021" s="55">
        <x:f t="shared" si="2252"/>
        <x:v>199452</x:v>
      </x:c>
      <x:c r="P12021" s="55">
        <x:f t="shared" si="2253"/>
        <x:v>27280</x:v>
      </x:c>
      <x:c r="Q12021" s="55">
        <x:f t="shared" si="2254"/>
        <x:v>181812.34505426229</x:v>
      </x:c>
      <x:c r="R12021" s="55">
        <x:f t="shared" si="2255"/>
        <x:v>-29640.345054262289</x:v>
      </x:c>
      <x:c r="S12021" s="1" t="str">
        <x:f t="shared" si="2256"/>
        <x:v>NO</x:v>
      </x:c>
      <x:c r="T12021" s="1">
        <x:f t="shared" si="2257"/>
        <x:v>-9.9999999999999997E+98</x:v>
      </x:c>
    </x:row>
    <x:row r="12022">
      <x:c r="A12022" s="1"/>
      <x:c r="B12022" s="1"/>
      <x:c r="C12022" s="1"/>
      <x:c r="D12022" s="1"/>
      <x:c r="E12022" s="1"/>
      <x:c r="F12022" s="1"/>
      <x:c r="G12022" s="1"/>
      <x:c r="H12022" s="1"/>
      <x:c r="I12022" s="53">
        <x:f t="shared" si="2246"/>
        <x:v>18</x:v>
      </x:c>
      <x:c r="J12022" s="53">
        <x:f t="shared" si="2247"/>
        <x:v>8</x:v>
      </x:c>
      <x:c r="K12022" s="53">
        <x:f t="shared" si="2248"/>
        <x:v>10</x:v>
      </x:c>
      <x:c r="L12022" s="53">
        <x:f t="shared" si="2249"/>
        <x:v>36</x:v>
      </x:c>
      <x:c r="M12022" s="54">
        <x:f t="shared" si="2250"/>
        <x:v>9809.0046166087213</x:v>
      </x:c>
      <x:c r="N12022" s="54">
        <x:f t="shared" si="2251"/>
        <x:v>6.3118087615338343</x:v>
      </x:c>
      <x:c r="O12022" s="55">
        <x:f t="shared" si="2252"/>
        <x:v>202152</x:v>
      </x:c>
      <x:c r="P12022" s="55">
        <x:f t="shared" si="2253"/>
        <x:v>28160</x:v>
      </x:c>
      <x:c r="Q12022" s="55">
        <x:f t="shared" si="2254"/>
        <x:v>182795.21903834585</x:v>
      </x:c>
      <x:c r="R12022" s="55">
        <x:f t="shared" si="2255"/>
        <x:v>-28803.219038345851</x:v>
      </x:c>
      <x:c r="S12022" s="1" t="str">
        <x:f t="shared" si="2256"/>
        <x:v>NO</x:v>
      </x:c>
      <x:c r="T12022" s="1">
        <x:f t="shared" si="2257"/>
        <x:v>-9.9999999999999997E+98</x:v>
      </x:c>
    </x:row>
    <x:row r="12023">
      <x:c r="A12023" s="1"/>
      <x:c r="B12023" s="1"/>
      <x:c r="C12023" s="1"/>
      <x:c r="D12023" s="1"/>
      <x:c r="E12023" s="1"/>
      <x:c r="F12023" s="1"/>
      <x:c r="G12023" s="1"/>
      <x:c r="H12023" s="1"/>
      <x:c r="I12023" s="53">
        <x:f t="shared" si="2246"/>
        <x:v>18</x:v>
      </x:c>
      <x:c r="J12023" s="53">
        <x:f t="shared" si="2247"/>
        <x:v>8</x:v>
      </x:c>
      <x:c r="K12023" s="53">
        <x:f t="shared" si="2248"/>
        <x:v>11</x:v>
      </x:c>
      <x:c r="L12023" s="53">
        <x:f t="shared" si="2249"/>
        <x:v>37</x:v>
      </x:c>
      <x:c r="M12023" s="54">
        <x:f t="shared" si="2250"/>
        <x:v>9866.9627297021598</x:v>
      </x:c>
      <x:c r="N12023" s="54">
        <x:f t="shared" si="2251"/>
        <x:v>6.3520574511820556</x:v>
      </x:c>
      <x:c r="O12023" s="55">
        <x:f t="shared" si="2252"/>
        <x:v>204852</x:v>
      </x:c>
      <x:c r="P12023" s="55">
        <x:f t="shared" si="2253"/>
        <x:v>29040</x:v>
      </x:c>
      <x:c r="Q12023" s="55">
        <x:f t="shared" si="2254"/>
        <x:v>183801.43627955139</x:v>
      </x:c>
      <x:c r="R12023" s="55">
        <x:f t="shared" si="2255"/>
        <x:v>-27989.436279551388</x:v>
      </x:c>
      <x:c r="S12023" s="1" t="str">
        <x:f t="shared" si="2256"/>
        <x:v>NO</x:v>
      </x:c>
      <x:c r="T12023" s="1">
        <x:f t="shared" si="2257"/>
        <x:v>-9.9999999999999997E+98</x:v>
      </x:c>
    </x:row>
    <x:row r="12024">
      <x:c r="A12024" s="1"/>
      <x:c r="B12024" s="1"/>
      <x:c r="C12024" s="1"/>
      <x:c r="D12024" s="1"/>
      <x:c r="E12024" s="1"/>
      <x:c r="F12024" s="1"/>
      <x:c r="G12024" s="1"/>
      <x:c r="H12024" s="1"/>
      <x:c r="I12024" s="53">
        <x:f t="shared" si="2246"/>
        <x:v>18</x:v>
      </x:c>
      <x:c r="J12024" s="53">
        <x:f t="shared" si="2247"/>
        <x:v>8</x:v>
      </x:c>
      <x:c r="K12024" s="53">
        <x:f t="shared" si="2248"/>
        <x:v>12</x:v>
      </x:c>
      <x:c r="L12024" s="53">
        <x:f t="shared" si="2249"/>
        <x:v>38</x:v>
      </x:c>
      <x:c r="M12024" s="54">
        <x:f t="shared" si="2250"/>
        <x:v>9926.2901828302238</x:v>
      </x:c>
      <x:c r="N12024" s="54">
        <x:f t="shared" si="2251"/>
        <x:v>6.3932570714098773</x:v>
      </x:c>
      <x:c r="O12024" s="55">
        <x:f t="shared" si="2252"/>
        <x:v>207552</x:v>
      </x:c>
      <x:c r="P12024" s="55">
        <x:f t="shared" si="2253"/>
        <x:v>29920</x:v>
      </x:c>
      <x:c r="Q12024" s="55">
        <x:f t="shared" si="2254"/>
        <x:v>184831.42678524693</x:v>
      </x:c>
      <x:c r="R12024" s="55">
        <x:f t="shared" si="2255"/>
        <x:v>-27199.426785246935</x:v>
      </x:c>
      <x:c r="S12024" s="1" t="str">
        <x:f t="shared" si="2256"/>
        <x:v>NO</x:v>
      </x:c>
      <x:c r="T12024" s="1">
        <x:f t="shared" si="2257"/>
        <x:v>-9.9999999999999997E+98</x:v>
      </x:c>
    </x:row>
    <x:row r="12025">
      <x:c r="A12025" s="1"/>
      <x:c r="B12025" s="1"/>
      <x:c r="C12025" s="1"/>
      <x:c r="D12025" s="1"/>
      <x:c r="E12025" s="1"/>
      <x:c r="F12025" s="1"/>
      <x:c r="G12025" s="1"/>
      <x:c r="H12025" s="1"/>
      <x:c r="I12025" s="53">
        <x:f t="shared" si="2246"/>
        <x:v>18</x:v>
      </x:c>
      <x:c r="J12025" s="53">
        <x:f t="shared" si="2247"/>
        <x:v>8</x:v>
      </x:c>
      <x:c r="K12025" s="53">
        <x:f t="shared" si="2248"/>
        <x:v>13</x:v>
      </x:c>
      <x:c r="L12025" s="53">
        <x:f t="shared" si="2249"/>
        <x:v>39</x:v>
      </x:c>
      <x:c r="M12025" s="54">
        <x:f t="shared" si="2250"/>
        <x:v>9987.0121535386079</x:v>
      </x:c>
      <x:c r="N12025" s="54">
        <x:f t="shared" si="2251"/>
        <x:v>6.4354251066240336</x:v>
      </x:c>
      <x:c r="O12025" s="55">
        <x:f t="shared" si="2252"/>
        <x:v>210252</x:v>
      </x:c>
      <x:c r="P12025" s="55">
        <x:f t="shared" si="2253"/>
        <x:v>30800</x:v>
      </x:c>
      <x:c r="Q12025" s="55">
        <x:f t="shared" si="2254"/>
        <x:v>185885.62766560083</x:v>
      </x:c>
      <x:c r="R12025" s="55">
        <x:f t="shared" si="2255"/>
        <x:v>-26433.627665600827</x:v>
      </x:c>
      <x:c r="S12025" s="1" t="str">
        <x:f t="shared" si="2256"/>
        <x:v>NO</x:v>
      </x:c>
      <x:c r="T12025" s="1">
        <x:f t="shared" si="2257"/>
        <x:v>-9.9999999999999997E+98</x:v>
      </x:c>
    </x:row>
    <x:row r="12026">
      <x:c r="A12026" s="1"/>
      <x:c r="B12026" s="1"/>
      <x:c r="C12026" s="1"/>
      <x:c r="D12026" s="1"/>
      <x:c r="E12026" s="1"/>
      <x:c r="F12026" s="1"/>
      <x:c r="G12026" s="1"/>
      <x:c r="H12026" s="1"/>
      <x:c r="I12026" s="53">
        <x:f t="shared" si="2246"/>
        <x:v>18</x:v>
      </x:c>
      <x:c r="J12026" s="53">
        <x:f t="shared" si="2247"/>
        <x:v>8</x:v>
      </x:c>
      <x:c r="K12026" s="53">
        <x:f t="shared" si="2248"/>
        <x:v>14</x:v>
      </x:c>
      <x:c r="L12026" s="53">
        <x:f t="shared" si="2249"/>
        <x:v>40</x:v>
      </x:c>
      <x:c r="M12026" s="54">
        <x:f t="shared" si="2250"/>
        <x:v>10049.154234852269</x:v>
      </x:c>
      <x:c r="N12026" s="54">
        <x:f t="shared" si="2251"/>
        <x:v>6.4785793297585199</x:v>
      </x:c>
      <x:c r="O12026" s="55">
        <x:f t="shared" si="2252"/>
        <x:v>212952</x:v>
      </x:c>
      <x:c r="P12026" s="55">
        <x:f t="shared" si="2253"/>
        <x:v>31680</x:v>
      </x:c>
      <x:c r="Q12026" s="55">
        <x:f t="shared" si="2254"/>
        <x:v>186964.48324396301</x:v>
      </x:c>
      <x:c r="R12026" s="55">
        <x:f t="shared" si="2255"/>
        <x:v>-25692.483243963012</x:v>
      </x:c>
      <x:c r="S12026" s="1" t="str">
        <x:f t="shared" si="2256"/>
        <x:v>NO</x:v>
      </x:c>
      <x:c r="T12026" s="1">
        <x:f t="shared" si="2257"/>
        <x:v>-9.9999999999999997E+98</x:v>
      </x:c>
    </x:row>
    <x:row r="12027">
      <x:c r="A12027" s="1"/>
      <x:c r="B12027" s="1"/>
      <x:c r="C12027" s="1"/>
      <x:c r="D12027" s="1"/>
      <x:c r="E12027" s="1"/>
      <x:c r="F12027" s="1"/>
      <x:c r="G12027" s="1"/>
      <x:c r="H12027" s="1"/>
      <x:c r="I12027" s="53">
        <x:f t="shared" si="2246"/>
        <x:v>18</x:v>
      </x:c>
      <x:c r="J12027" s="53">
        <x:f t="shared" si="2247"/>
        <x:v>8</x:v>
      </x:c>
      <x:c r="K12027" s="53">
        <x:f t="shared" si="2248"/>
        <x:v>15</x:v>
      </x:c>
      <x:c r="L12027" s="53">
        <x:f t="shared" si="2249"/>
        <x:v>41</x:v>
      </x:c>
      <x:c r="M12027" s="54">
        <x:f t="shared" si="2250"/>
        <x:v>10112.742441728416</x:v>
      </x:c>
      <x:c r="N12027" s="54">
        <x:f t="shared" si="2251"/>
        <x:v>6.5227378067558446</x:v>
      </x:c>
      <x:c r="O12027" s="55">
        <x:f t="shared" si="2252"/>
        <x:v>215652</x:v>
      </x:c>
      <x:c r="P12027" s="55">
        <x:f t="shared" si="2253"/>
        <x:v>32560</x:v>
      </x:c>
      <x:c r="Q12027" s="55">
        <x:f t="shared" si="2254"/>
        <x:v>188068.44516889611</x:v>
      </x:c>
      <x:c r="R12027" s="55">
        <x:f t="shared" si="2255"/>
        <x:v>-24976.445168896113</x:v>
      </x:c>
      <x:c r="S12027" s="1" t="str">
        <x:f t="shared" si="2256"/>
        <x:v>NO</x:v>
      </x:c>
      <x:c r="T12027" s="1">
        <x:f t="shared" si="2257"/>
        <x:v>-9.9999999999999997E+98</x:v>
      </x:c>
    </x:row>
    <x:row r="12028">
      <x:c r="A12028" s="1"/>
      <x:c r="B12028" s="1"/>
      <x:c r="C12028" s="1"/>
      <x:c r="D12028" s="1"/>
      <x:c r="E12028" s="1"/>
      <x:c r="F12028" s="1"/>
      <x:c r="G12028" s="1"/>
      <x:c r="H12028" s="1"/>
      <x:c r="I12028" s="53">
        <x:f t="shared" si="2246"/>
        <x:v>18</x:v>
      </x:c>
      <x:c r="J12028" s="53">
        <x:f t="shared" si="2247"/>
        <x:v>8</x:v>
      </x:c>
      <x:c r="K12028" s="53">
        <x:f t="shared" si="2248"/>
        <x:v>16</x:v>
      </x:c>
      <x:c r="L12028" s="53">
        <x:f t="shared" si="2249"/>
        <x:v>42</x:v>
      </x:c>
      <x:c r="M12028" s="54">
        <x:f t="shared" si="2250"/>
        <x:v>10177.803217605906</x:v>
      </x:c>
      <x:c r="N12028" s="54">
        <x:f t="shared" si="2251"/>
        <x:v>6.5679189011152124</x:v>
      </x:c>
      <x:c r="O12028" s="55">
        <x:f t="shared" si="2252"/>
        <x:v>218352</x:v>
      </x:c>
      <x:c r="P12028" s="55">
        <x:f t="shared" si="2253"/>
        <x:v>33440</x:v>
      </x:c>
      <x:c r="Q12028" s="55">
        <x:f t="shared" si="2254"/>
        <x:v>189197.97252788031</x:v>
      </x:c>
      <x:c r="R12028" s="55">
        <x:f t="shared" si="2255"/>
        <x:v>-24285.972527880309</x:v>
      </x:c>
      <x:c r="S12028" s="1" t="str">
        <x:f t="shared" si="2256"/>
        <x:v>NO</x:v>
      </x:c>
      <x:c r="T12028" s="1">
        <x:f t="shared" si="2257"/>
        <x:v>-9.9999999999999997E+98</x:v>
      </x:c>
    </x:row>
    <x:row r="12029">
      <x:c r="A12029" s="1"/>
      <x:c r="B12029" s="1"/>
      <x:c r="C12029" s="1"/>
      <x:c r="D12029" s="1"/>
      <x:c r="E12029" s="1"/>
      <x:c r="F12029" s="1"/>
      <x:c r="G12029" s="1"/>
      <x:c r="H12029" s="1"/>
      <x:c r="I12029" s="53">
        <x:f t="shared" si="2246"/>
        <x:v>18</x:v>
      </x:c>
      <x:c r="J12029" s="53">
        <x:f t="shared" si="2247"/>
        <x:v>8</x:v>
      </x:c>
      <x:c r="K12029" s="53">
        <x:f t="shared" si="2248"/>
        <x:v>17</x:v>
      </x:c>
      <x:c r="L12029" s="53">
        <x:f t="shared" si="2249"/>
        <x:v>43</x:v>
      </x:c>
      <x:c r="M12029" s="54">
        <x:f t="shared" si="2250"/>
        <x:v>10244.363441052445</x:v>
      </x:c>
      <x:c r="N12029" s="54">
        <x:f t="shared" si="2251"/>
        <x:v>6.614141278508642</x:v>
      </x:c>
      <x:c r="O12029" s="55">
        <x:f t="shared" si="2252"/>
        <x:v>221052</x:v>
      </x:c>
      <x:c r="P12029" s="55">
        <x:f t="shared" si="2253"/>
        <x:v>34320</x:v>
      </x:c>
      <x:c r="Q12029" s="55">
        <x:f t="shared" si="2254"/>
        <x:v>190353.53196271605</x:v>
      </x:c>
      <x:c r="R12029" s="55">
        <x:f t="shared" si="2255"/>
        <x:v>-23621.53196271605</x:v>
      </x:c>
      <x:c r="S12029" s="1" t="str">
        <x:f t="shared" si="2256"/>
        <x:v>NO</x:v>
      </x:c>
      <x:c r="T12029" s="1">
        <x:f t="shared" si="2257"/>
        <x:v>-9.9999999999999997E+98</x:v>
      </x:c>
    </x:row>
    <x:row r="12030">
      <x:c r="A12030" s="1"/>
      <x:c r="B12030" s="1"/>
      <x:c r="C12030" s="1"/>
      <x:c r="D12030" s="1"/>
      <x:c r="E12030" s="1"/>
      <x:c r="F12030" s="1"/>
      <x:c r="G12030" s="1"/>
      <x:c r="H12030" s="1"/>
      <x:c r="I12030" s="53">
        <x:f t="shared" si="2246"/>
        <x:v>18</x:v>
      </x:c>
      <x:c r="J12030" s="53">
        <x:f t="shared" si="2247"/>
        <x:v>8</x:v>
      </x:c>
      <x:c r="K12030" s="53">
        <x:f t="shared" si="2248"/>
        <x:v>18</x:v>
      </x:c>
      <x:c r="L12030" s="53">
        <x:f t="shared" si="2249"/>
        <x:v>44</x:v>
      </x:c>
      <x:c r="M12030" s="54">
        <x:f t="shared" si="2250"/>
        <x:v>10312.450432511032</x:v>
      </x:c>
      <x:c r="N12030" s="54">
        <x:f t="shared" si="2251"/>
        <x:v>6.6614239114659943</x:v>
      </x:c>
      <x:c r="O12030" s="55">
        <x:f t="shared" si="2252"/>
        <x:v>223752</x:v>
      </x:c>
      <x:c r="P12030" s="55">
        <x:f t="shared" si="2253"/>
        <x:v>35200</x:v>
      </x:c>
      <x:c r="Q12030" s="55">
        <x:f t="shared" si="2254"/>
        <x:v>191535.59778664986</x:v>
      </x:c>
      <x:c r="R12030" s="55">
        <x:f t="shared" si="2255"/>
        <x:v>-22983.597786649858</x:v>
      </x:c>
      <x:c r="S12030" s="1" t="str">
        <x:f t="shared" si="2256"/>
        <x:v>NO</x:v>
      </x:c>
      <x:c r="T12030" s="1">
        <x:f t="shared" si="2257"/>
        <x:v>-9.9999999999999997E+98</x:v>
      </x:c>
    </x:row>
    <x:row r="12031">
      <x:c r="A12031" s="1"/>
      <x:c r="B12031" s="1"/>
      <x:c r="C12031" s="1"/>
      <x:c r="D12031" s="1"/>
      <x:c r="E12031" s="1"/>
      <x:c r="F12031" s="1"/>
      <x:c r="G12031" s="1"/>
      <x:c r="H12031" s="1"/>
      <x:c r="I12031" s="53">
        <x:f t="shared" si="2246"/>
        <x:v>18</x:v>
      </x:c>
      <x:c r="J12031" s="53">
        <x:f t="shared" si="2247"/>
        <x:v>8</x:v>
      </x:c>
      <x:c r="K12031" s="53">
        <x:f t="shared" si="2248"/>
        <x:v>19</x:v>
      </x:c>
      <x:c r="L12031" s="53">
        <x:f t="shared" si="2249"/>
        <x:v>45</x:v>
      </x:c>
      <x:c r="M12031" s="54">
        <x:f t="shared" si="2250"/>
        <x:v>10382.091961147054</x:v>
      </x:c>
      <x:c r="N12031" s="54">
        <x:f t="shared" si="2251"/>
        <x:v>6.7097860841298989</x:v>
      </x:c>
      <x:c r="O12031" s="55">
        <x:f t="shared" si="2252"/>
        <x:v>226452</x:v>
      </x:c>
      <x:c r="P12031" s="55">
        <x:f t="shared" si="2253"/>
        <x:v>36080</x:v>
      </x:c>
      <x:c r="Q12031" s="55">
        <x:f t="shared" si="2254"/>
        <x:v>192744.65210324747</x:v>
      </x:c>
      <x:c r="R12031" s="55">
        <x:f t="shared" si="2255"/>
        <x:v>-22372.65210324747</x:v>
      </x:c>
      <x:c r="S12031" s="1" t="str">
        <x:f t="shared" si="2256"/>
        <x:v>NO</x:v>
      </x:c>
      <x:c r="T12031" s="1">
        <x:f t="shared" si="2257"/>
        <x:v>-9.9999999999999997E+98</x:v>
      </x:c>
    </x:row>
    <x:row r="12032">
      <x:c r="A12032" s="1"/>
      <x:c r="B12032" s="1"/>
      <x:c r="C12032" s="1"/>
      <x:c r="D12032" s="1"/>
      <x:c r="E12032" s="1"/>
      <x:c r="F12032" s="1"/>
      <x:c r="G12032" s="1"/>
      <x:c r="H12032" s="1"/>
      <x:c r="I12032" s="53">
        <x:f t="shared" si="2246"/>
        <x:v>18</x:v>
      </x:c>
      <x:c r="J12032" s="53">
        <x:f t="shared" si="2247"/>
        <x:v>8</x:v>
      </x:c>
      <x:c r="K12032" s="53">
        <x:f t="shared" si="2248"/>
        <x:v>20</x:v>
      </x:c>
      <x:c r="L12032" s="53">
        <x:f t="shared" si="2249"/>
        <x:v>46</x:v>
      </x:c>
      <x:c r="M12032" s="54">
        <x:f t="shared" si="2250"/>
        <x:v>10453.316251797532</x:v>
      </x:c>
      <x:c r="N12032" s="54">
        <x:f t="shared" si="2251"/>
        <x:v>6.7592473970816194</x:v>
      </x:c>
      <x:c r="O12032" s="55">
        <x:f t="shared" si="2252"/>
        <x:v>229152</x:v>
      </x:c>
      <x:c r="P12032" s="55">
        <x:f t="shared" si="2253"/>
        <x:v>36960</x:v>
      </x:c>
      <x:c r="Q12032" s="55">
        <x:f t="shared" si="2254"/>
        <x:v>193981.18492704048</x:v>
      </x:c>
      <x:c r="R12032" s="55">
        <x:f t="shared" si="2255"/>
        <x:v>-21789.184927040478</x:v>
      </x:c>
      <x:c r="S12032" s="1" t="str">
        <x:f t="shared" si="2256"/>
        <x:v>NO</x:v>
      </x:c>
      <x:c r="T12032" s="1">
        <x:f t="shared" si="2257"/>
        <x:v>-9.9999999999999997E+98</x:v>
      </x:c>
    </x:row>
    <x:row r="12033">
      <x:c r="A12033" s="1"/>
      <x:c r="B12033" s="1"/>
      <x:c r="C12033" s="1"/>
      <x:c r="D12033" s="1"/>
      <x:c r="E12033" s="1"/>
      <x:c r="F12033" s="1"/>
      <x:c r="G12033" s="1"/>
      <x:c r="H12033" s="1"/>
      <x:c r="I12033" s="53">
        <x:f t="shared" si="2246"/>
        <x:v>18</x:v>
      </x:c>
      <x:c r="J12033" s="53">
        <x:f t="shared" si="2247"/>
        <x:v>8</x:v>
      </x:c>
      <x:c r="K12033" s="53">
        <x:f t="shared" si="2248"/>
        <x:v>21</x:v>
      </x:c>
      <x:c r="L12033" s="53">
        <x:f t="shared" si="2249"/>
        <x:v>47</x:v>
      </x:c>
      <x:c r="M12033" s="54">
        <x:f t="shared" si="2250"/>
        <x:v>10526.151992023975</x:v>
      </x:c>
      <x:c r="N12033" s="54">
        <x:f t="shared" si="2251"/>
        <x:v>6.8098277722388714</x:v>
      </x:c>
      <x:c r="O12033" s="55">
        <x:f t="shared" si="2252"/>
        <x:v>231852</x:v>
      </x:c>
      <x:c r="P12033" s="55">
        <x:f t="shared" si="2253"/>
        <x:v>37840</x:v>
      </x:c>
      <x:c r="Q12033" s="55">
        <x:f t="shared" si="2254"/>
        <x:v>195245.69430597179</x:v>
      </x:c>
      <x:c r="R12033" s="55">
        <x:f t="shared" si="2255"/>
        <x:v>-21233.694305971789</x:v>
      </x:c>
      <x:c r="S12033" s="1" t="str">
        <x:f t="shared" si="2256"/>
        <x:v>NO</x:v>
      </x:c>
      <x:c r="T12033" s="1">
        <x:f t="shared" si="2257"/>
        <x:v>-9.9999999999999997E+98</x:v>
      </x:c>
    </x:row>
    <x:row r="12034">
      <x:c r="A12034" s="1"/>
      <x:c r="B12034" s="1"/>
      <x:c r="C12034" s="1"/>
      <x:c r="D12034" s="1"/>
      <x:c r="E12034" s="1"/>
      <x:c r="F12034" s="1"/>
      <x:c r="G12034" s="1"/>
      <x:c r="H12034" s="1"/>
      <x:c r="I12034" s="53">
        <x:f t="shared" si="2246"/>
        <x:v>18</x:v>
      </x:c>
      <x:c r="J12034" s="53">
        <x:f t="shared" si="2247"/>
        <x:v>8</x:v>
      </x:c>
      <x:c r="K12034" s="53">
        <x:f t="shared" si="2248"/>
        <x:v>22</x:v>
      </x:c>
      <x:c r="L12034" s="53">
        <x:f t="shared" si="2249"/>
        <x:v>48</x:v>
      </x:c>
      <x:c r="M12034" s="54">
        <x:f t="shared" si="2250"/>
        <x:v>10600.628339270372</x:v>
      </x:c>
      <x:c r="N12034" s="54">
        <x:f t="shared" si="2251"/>
        <x:v>6.8615474578266467</x:v>
      </x:c>
      <x:c r="O12034" s="55">
        <x:f t="shared" si="2252"/>
        <x:v>234552</x:v>
      </x:c>
      <x:c r="P12034" s="55">
        <x:f t="shared" si="2253"/>
        <x:v>38720</x:v>
      </x:c>
      <x:c r="Q12034" s="55">
        <x:f t="shared" si="2254"/>
        <x:v>196538.68644566619</x:v>
      </x:c>
      <x:c r="R12034" s="55">
        <x:f t="shared" si="2255"/>
        <x:v>-20706.686445666186</x:v>
      </x:c>
      <x:c r="S12034" s="1" t="str">
        <x:f t="shared" si="2256"/>
        <x:v>NO</x:v>
      </x:c>
      <x:c r="T12034" s="1">
        <x:f t="shared" si="2257"/>
        <x:v>-9.9999999999999997E+98</x:v>
      </x:c>
    </x:row>
    <x:row r="12035">
      <x:c r="A12035" s="1"/>
      <x:c r="B12035" s="1"/>
      <x:c r="C12035" s="1"/>
      <x:c r="D12035" s="1"/>
      <x:c r="E12035" s="1"/>
      <x:c r="F12035" s="1"/>
      <x:c r="G12035" s="1"/>
      <x:c r="H12035" s="1"/>
      <x:c r="I12035" s="53">
        <x:f t="shared" si="2246"/>
        <x:v>18</x:v>
      </x:c>
      <x:c r="J12035" s="53">
        <x:f t="shared" si="2247"/>
        <x:v>8</x:v>
      </x:c>
      <x:c r="K12035" s="53">
        <x:f t="shared" si="2248"/>
        <x:v>23</x:v>
      </x:c>
      <x:c r="L12035" s="53">
        <x:f t="shared" si="2249"/>
        <x:v>49</x:v>
      </x:c>
      <x:c r="M12035" s="54">
        <x:f t="shared" si="2250"/>
        <x:v>10676.774928127808</x:v>
      </x:c>
      <x:c r="N12035" s="54">
        <x:f t="shared" si="2251"/>
        <x:v>6.914427033422089</x:v>
      </x:c>
      <x:c r="O12035" s="55">
        <x:f t="shared" si="2252"/>
        <x:v>237252</x:v>
      </x:c>
      <x:c r="P12035" s="55">
        <x:f t="shared" si="2253"/>
        <x:v>39600</x:v>
      </x:c>
      <x:c r="Q12035" s="55">
        <x:f t="shared" si="2254"/>
        <x:v>197860.67583555222</x:v>
      </x:c>
      <x:c r="R12035" s="55">
        <x:f t="shared" si="2255"/>
        <x:v>-20208.675835552218</x:v>
      </x:c>
      <x:c r="S12035" s="1" t="str">
        <x:f t="shared" si="2256"/>
        <x:v>NO</x:v>
      </x:c>
      <x:c r="T12035" s="1">
        <x:f t="shared" si="2257"/>
        <x:v>-9.9999999999999997E+98</x:v>
      </x:c>
    </x:row>
    <x:row r="12036">
      <x:c r="A12036" s="1"/>
      <x:c r="B12036" s="1"/>
      <x:c r="C12036" s="1"/>
      <x:c r="D12036" s="1"/>
      <x:c r="E12036" s="1"/>
      <x:c r="F12036" s="1"/>
      <x:c r="G12036" s="1"/>
      <x:c r="H12036" s="1"/>
      <x:c r="I12036" s="53">
        <x:f t="shared" si="2246"/>
        <x:v>18</x:v>
      </x:c>
      <x:c r="J12036" s="53">
        <x:f t="shared" si="2247"/>
        <x:v>8</x:v>
      </x:c>
      <x:c r="K12036" s="53">
        <x:f t="shared" si="2248"/>
        <x:v>24</x:v>
      </x:c>
      <x:c r="L12036" s="53">
        <x:f t="shared" si="2249"/>
        <x:v>50</x:v>
      </x:c>
      <x:c r="M12036" s="54">
        <x:f t="shared" si="2250"/>
        <x:v>10754.621877707305</x:v>
      </x:c>
      <x:c r="N12036" s="54">
        <x:f t="shared" si="2251"/>
        <x:v>6.9684874150745166</x:v>
      </x:c>
      <x:c r="O12036" s="55">
        <x:f t="shared" si="2252"/>
        <x:v>239952</x:v>
      </x:c>
      <x:c r="P12036" s="55">
        <x:f t="shared" si="2253"/>
        <x:v>40480</x:v>
      </x:c>
      <x:c r="Q12036" s="55">
        <x:f t="shared" si="2254"/>
        <x:v>199212.18537686291</x:v>
      </x:c>
      <x:c r="R12036" s="55">
        <x:f t="shared" si="2255"/>
        <x:v>-19740.185376862908</x:v>
      </x:c>
      <x:c r="S12036" s="1" t="str">
        <x:f t="shared" si="2256"/>
        <x:v>NO</x:v>
      </x:c>
      <x:c r="T12036" s="1">
        <x:f t="shared" si="2257"/>
        <x:v>-9.9999999999999997E+98</x:v>
      </x:c>
    </x:row>
    <x:row r="12037">
      <x:c r="A12037" s="1"/>
      <x:c r="B12037" s="1"/>
      <x:c r="C12037" s="1"/>
      <x:c r="D12037" s="1"/>
      <x:c r="E12037" s="1"/>
      <x:c r="F12037" s="1"/>
      <x:c r="G12037" s="1"/>
      <x:c r="H12037" s="1"/>
      <x:c r="I12037" s="53">
        <x:f t="shared" si="2246"/>
        <x:v>18</x:v>
      </x:c>
      <x:c r="J12037" s="53">
        <x:f t="shared" si="2247"/>
        <x:v>8</x:v>
      </x:c>
      <x:c r="K12037" s="53">
        <x:f t="shared" si="2248"/>
        <x:v>25</x:v>
      </x:c>
      <x:c r="L12037" s="53">
        <x:f t="shared" si="2249"/>
        <x:v>51</x:v>
      </x:c>
      <x:c r="M12037" s="54">
        <x:f t="shared" si="2250"/>
        <x:v>10834.199799122402</x:v>
      </x:c>
      <x:c r="N12037" s="54">
        <x:f t="shared" si="2251"/>
        <x:v>7.0237498605016677</x:v>
      </x:c>
      <x:c r="O12037" s="55">
        <x:f t="shared" si="2252"/>
        <x:v>242652</x:v>
      </x:c>
      <x:c r="P12037" s="55">
        <x:f t="shared" si="2253"/>
        <x:v>41360</x:v>
      </x:c>
      <x:c r="Q12037" s="55">
        <x:f t="shared" si="2254"/>
        <x:v>200593.74651254169</x:v>
      </x:c>
      <x:c r="R12037" s="55">
        <x:f t="shared" si="2255"/>
        <x:v>-19301.746512541693</x:v>
      </x:c>
      <x:c r="S12037" s="1" t="str">
        <x:f t="shared" si="2256"/>
        <x:v>NO</x:v>
      </x:c>
      <x:c r="T12037" s="1">
        <x:f t="shared" si="2257"/>
        <x:v>-9.9999999999999997E+98</x:v>
      </x:c>
    </x:row>
    <x:row r="12038">
      <x:c r="A12038" s="1"/>
      <x:c r="B12038" s="1"/>
      <x:c r="C12038" s="1"/>
      <x:c r="D12038" s="1"/>
      <x:c r="E12038" s="1"/>
      <x:c r="F12038" s="1"/>
      <x:c r="G12038" s="1"/>
      <x:c r="H12038" s="1"/>
      <x:c r="I12038" s="53">
        <x:f t="shared" si="2246"/>
        <x:v>18</x:v>
      </x:c>
      <x:c r="J12038" s="53">
        <x:f t="shared" si="2247"/>
        <x:v>8</x:v>
      </x:c>
      <x:c r="K12038" s="53">
        <x:f t="shared" si="2248"/>
        <x:v>26</x:v>
      </x:c>
      <x:c r="L12038" s="53">
        <x:f t="shared" si="2249"/>
        <x:v>52</x:v>
      </x:c>
      <x:c r="M12038" s="54">
        <x:f t="shared" si="2250"/>
        <x:v>10915.53980308312</x:v>
      </x:c>
      <x:c r="N12038" s="54">
        <x:f t="shared" si="2251"/>
        <x:v>7.0802359743632781</x:v>
      </x:c>
      <x:c r="O12038" s="55">
        <x:f t="shared" si="2252"/>
        <x:v>245352</x:v>
      </x:c>
      <x:c r="P12038" s="55">
        <x:f t="shared" si="2253"/>
        <x:v>42240</x:v>
      </x:c>
      <x:c r="Q12038" s="55">
        <x:f t="shared" si="2254"/>
        <x:v>202005.89935908193</x:v>
      </x:c>
      <x:c r="R12038" s="55">
        <x:f t="shared" si="2255"/>
        <x:v>-18893.89935908193</x:v>
      </x:c>
      <x:c r="S12038" s="1" t="str">
        <x:f t="shared" si="2256"/>
        <x:v>NO</x:v>
      </x:c>
      <x:c r="T12038" s="1">
        <x:f t="shared" si="2257"/>
        <x:v>-9.9999999999999997E+98</x:v>
      </x:c>
    </x:row>
    <x:row r="12039">
      <x:c r="A12039" s="1"/>
      <x:c r="B12039" s="1"/>
      <x:c r="C12039" s="1"/>
      <x:c r="D12039" s="1"/>
      <x:c r="E12039" s="1"/>
      <x:c r="F12039" s="1"/>
      <x:c r="G12039" s="1"/>
      <x:c r="H12039" s="1"/>
      <x:c r="I12039" s="53">
        <x:f t="shared" si="2246"/>
        <x:v>18</x:v>
      </x:c>
      <x:c r="J12039" s="53">
        <x:f t="shared" si="2247"/>
        <x:v>8</x:v>
      </x:c>
      <x:c r="K12039" s="53">
        <x:f t="shared" si="2248"/>
        <x:v>27</x:v>
      </x:c>
      <x:c r="L12039" s="53">
        <x:f t="shared" si="2249"/>
        <x:v>53</x:v>
      </x:c>
      <x:c r="M12039" s="54">
        <x:f t="shared" si="2250"/>
        <x:v>10998.673507602876</x:v>
      </x:c>
      <x:c r="N12039" s="54">
        <x:f t="shared" si="2251"/>
        <x:v>7.1379677136131088</x:v>
      </x:c>
      <x:c r="O12039" s="55">
        <x:f t="shared" si="2252"/>
        <x:v>248052</x:v>
      </x:c>
      <x:c r="P12039" s="55">
        <x:f t="shared" si="2253"/>
        <x:v>43120</x:v>
      </x:c>
      <x:c r="Q12039" s="55">
        <x:f t="shared" si="2254"/>
        <x:v>203449.19284032771</x:v>
      </x:c>
      <x:c r="R12039" s="55">
        <x:f t="shared" si="2255"/>
        <x:v>-18517.192840327712</x:v>
      </x:c>
      <x:c r="S12039" s="1" t="str">
        <x:f t="shared" si="2256"/>
        <x:v>NO</x:v>
      </x:c>
      <x:c r="T12039" s="1">
        <x:f t="shared" si="2257"/>
        <x:v>-9.9999999999999997E+98</x:v>
      </x:c>
    </x:row>
    <x:row r="12040">
      <x:c r="A12040" s="1"/>
      <x:c r="B12040" s="1"/>
      <x:c r="C12040" s="1"/>
      <x:c r="D12040" s="1"/>
      <x:c r="E12040" s="1"/>
      <x:c r="F12040" s="1"/>
      <x:c r="G12040" s="1"/>
      <x:c r="H12040" s="1"/>
      <x:c r="I12040" s="53">
        <x:f t="shared" si="2246"/>
        <x:v>18</x:v>
      </x:c>
      <x:c r="J12040" s="53">
        <x:f t="shared" si="2247"/>
        <x:v>8</x:v>
      </x:c>
      <x:c r="K12040" s="53">
        <x:f t="shared" si="2248"/>
        <x:v>28</x:v>
      </x:c>
      <x:c r="L12040" s="53">
        <x:f t="shared" si="2249"/>
        <x:v>54</x:v>
      </x:c>
      <x:c r="M12040" s="54">
        <x:f t="shared" si="2250"/>
        <x:v>11083.63304582003</x:v>
      </x:c>
      <x:c r="N12040" s="54">
        <x:f t="shared" si="2251"/>
        <x:v>7.196967392930576</x:v>
      </x:c>
      <x:c r="O12040" s="55">
        <x:f t="shared" si="2252"/>
        <x:v>250752</x:v>
      </x:c>
      <x:c r="P12040" s="55">
        <x:f t="shared" si="2253"/>
        <x:v>44000</x:v>
      </x:c>
      <x:c r="Q12040" s="55">
        <x:f t="shared" si="2254"/>
        <x:v>204924.1848232644</x:v>
      </x:c>
      <x:c r="R12040" s="55">
        <x:f t="shared" si="2255"/>
        <x:v>-18172.184823264397</x:v>
      </x:c>
      <x:c r="S12040" s="1" t="str">
        <x:f t="shared" si="2256"/>
        <x:v>NO</x:v>
      </x:c>
      <x:c r="T12040" s="1">
        <x:f t="shared" si="2257"/>
        <x:v>-9.9999999999999997E+98</x:v>
      </x:c>
    </x:row>
    <x:row r="12041">
      <x:c r="A12041" s="1"/>
      <x:c r="B12041" s="1"/>
      <x:c r="C12041" s="1"/>
      <x:c r="D12041" s="1"/>
      <x:c r="E12041" s="1"/>
      <x:c r="F12041" s="1"/>
      <x:c r="G12041" s="1"/>
      <x:c r="H12041" s="1"/>
      <x:c r="I12041" s="53">
        <x:f t="shared" si="2246"/>
        <x:v>18</x:v>
      </x:c>
      <x:c r="J12041" s="53">
        <x:f t="shared" si="2247"/>
        <x:v>8</x:v>
      </x:c>
      <x:c r="K12041" s="53">
        <x:f t="shared" si="2248"/>
        <x:v>29</x:v>
      </x:c>
      <x:c r="L12041" s="53">
        <x:f t="shared" si="2249"/>
        <x:v>55</x:v>
      </x:c>
      <x:c r="M12041" s="54">
        <x:f t="shared" si="2250"/>
        <x:v>11170.451073935683</x:v>
      </x:c>
      <x:c r="N12041" s="54">
        <x:f t="shared" si="2251"/>
        <x:v>7.2572576902331134</x:v>
      </x:c>
      <x:c r="O12041" s="55">
        <x:f t="shared" si="2252"/>
        <x:v>253452</x:v>
      </x:c>
      <x:c r="P12041" s="55">
        <x:f t="shared" si="2253"/>
        <x:v>44880</x:v>
      </x:c>
      <x:c r="Q12041" s="55">
        <x:f t="shared" si="2254"/>
        <x:v>206431.44225582783</x:v>
      </x:c>
      <x:c r="R12041" s="55">
        <x:f t="shared" si="2255"/>
        <x:v>-17859.442255827831</x:v>
      </x:c>
      <x:c r="S12041" s="1" t="str">
        <x:f t="shared" si="2256"/>
        <x:v>NO</x:v>
      </x:c>
      <x:c r="T12041" s="1">
        <x:f t="shared" si="2257"/>
        <x:v>-9.9999999999999997E+98</x:v>
      </x:c>
    </x:row>
    <x:row r="12042">
      <x:c r="A12042" s="1"/>
      <x:c r="B12042" s="1"/>
      <x:c r="C12042" s="1"/>
      <x:c r="D12042" s="1"/>
      <x:c r="E12042" s="1"/>
      <x:c r="F12042" s="1"/>
      <x:c r="G12042" s="1"/>
      <x:c r="H12042" s="1"/>
      <x:c r="I12042" s="53">
        <x:f t="shared" si="2246"/>
        <x:v>18</x:v>
      </x:c>
      <x:c r="J12042" s="53">
        <x:f t="shared" si="2247"/>
        <x:v>8</x:v>
      </x:c>
      <x:c r="K12042" s="53">
        <x:f t="shared" si="2248"/>
        <x:v>30</x:v>
      </x:c>
      <x:c r="L12042" s="53">
        <x:f t="shared" si="2249"/>
        <x:v>56</x:v>
      </x:c>
      <x:c r="M12042" s="54">
        <x:f t="shared" si="2250"/>
        <x:v>11259.160779269454</x:v>
      </x:c>
      <x:c r="N12042" s="54">
        <x:f t="shared" si="2251"/>
        <x:v>7.3188616522704546</x:v>
      </x:c>
      <x:c r="O12042" s="55">
        <x:f t="shared" si="2252"/>
        <x:v>256152</x:v>
      </x:c>
      <x:c r="P12042" s="55">
        <x:f t="shared" si="2253"/>
        <x:v>45760</x:v>
      </x:c>
      <x:c r="Q12042" s="55">
        <x:f t="shared" si="2254"/>
        <x:v>207971.54130676136</x:v>
      </x:c>
      <x:c r="R12042" s="55">
        <x:f t="shared" si="2255"/>
        <x:v>-17579.541306761355</x:v>
      </x:c>
      <x:c r="S12042" s="1" t="str">
        <x:f t="shared" si="2256"/>
        <x:v>NO</x:v>
      </x:c>
      <x:c r="T12042" s="1">
        <x:f t="shared" si="2257"/>
        <x:v>-9.9999999999999997E+98</x:v>
      </x:c>
    </x:row>
    <x:row r="12043">
      <x:c r="A12043" s="1"/>
      <x:c r="B12043" s="1"/>
      <x:c r="C12043" s="1"/>
      <x:c r="D12043" s="1"/>
      <x:c r="E12043" s="1"/>
      <x:c r="F12043" s="1"/>
      <x:c r="G12043" s="1"/>
      <x:c r="H12043" s="1"/>
      <x:c r="I12043" s="53">
        <x:f t="shared" si="2246"/>
        <x:v>18</x:v>
      </x:c>
      <x:c r="J12043" s="53">
        <x:f t="shared" si="2247"/>
        <x:v>9</x:v>
      </x:c>
      <x:c r="K12043" s="53">
        <x:f t="shared" si="2248"/>
        <x:v>0</x:v>
      </x:c>
      <x:c r="L12043" s="53">
        <x:f t="shared" si="2249"/>
        <x:v>27</x:v>
      </x:c>
      <x:c r="M12043" s="54">
        <x:f t="shared" si="2250"/>
        <x:v>9344.2590497432939</x:v>
      </x:c>
      <x:c r="N12043" s="54">
        <x:f t="shared" si="2251"/>
        <x:v>5.9890687845439539</x:v>
      </x:c>
      <x:c r="O12043" s="55">
        <x:f t="shared" si="2252"/>
        <x:v>177246</x:v>
      </x:c>
      <x:c r="P12043" s="55">
        <x:f t="shared" si="2253"/>
        <x:v>19800</x:v>
      </x:c>
      <x:c r="Q12043" s="55">
        <x:f t="shared" si="2254"/>
        <x:v>174726.71961359883</x:v>
      </x:c>
      <x:c r="R12043" s="55">
        <x:f t="shared" si="2255"/>
        <x:v>-37280.719613598834</x:v>
      </x:c>
      <x:c r="S12043" s="1" t="str">
        <x:f t="shared" si="2256"/>
        <x:v>NO</x:v>
      </x:c>
      <x:c r="T12043" s="1">
        <x:f t="shared" si="2257"/>
        <x:v>-9.9999999999999997E+98</x:v>
      </x:c>
    </x:row>
    <x:row r="12044">
      <x:c r="A12044" s="1"/>
      <x:c r="B12044" s="1"/>
      <x:c r="C12044" s="1"/>
      <x:c r="D12044" s="1"/>
      <x:c r="E12044" s="1"/>
      <x:c r="F12044" s="1"/>
      <x:c r="G12044" s="1"/>
      <x:c r="H12044" s="1"/>
      <x:c r="I12044" s="53">
        <x:f t="shared" si="2246"/>
        <x:v>18</x:v>
      </x:c>
      <x:c r="J12044" s="53">
        <x:f t="shared" si="2247"/>
        <x:v>9</x:v>
      </x:c>
      <x:c r="K12044" s="53">
        <x:f t="shared" si="2248"/>
        <x:v>1</x:v>
      </x:c>
      <x:c r="L12044" s="53">
        <x:f t="shared" si="2249"/>
        <x:v>28</x:v>
      </x:c>
      <x:c r="M12044" s="54">
        <x:f t="shared" si="2250"/>
        <x:v>9389.8215497432939</x:v>
      </x:c>
      <x:c r="N12044" s="54">
        <x:f t="shared" si="2251"/>
        <x:v>6.0207094095439544</x:v>
      </x:c>
      <x:c r="O12044" s="55">
        <x:f t="shared" si="2252"/>
        <x:v>179946</x:v>
      </x:c>
      <x:c r="P12044" s="55">
        <x:f t="shared" si="2253"/>
        <x:v>20680</x:v>
      </x:c>
      <x:c r="Q12044" s="55">
        <x:f t="shared" si="2254"/>
        <x:v>175517.73523859883</x:v>
      </x:c>
      <x:c r="R12044" s="55">
        <x:f t="shared" si="2255"/>
        <x:v>-36251.735238598834</x:v>
      </x:c>
      <x:c r="S12044" s="1" t="str">
        <x:f t="shared" si="2256"/>
        <x:v>NO</x:v>
      </x:c>
      <x:c r="T12044" s="1">
        <x:f t="shared" si="2257"/>
        <x:v>-9.9999999999999997E+98</x:v>
      </x:c>
    </x:row>
    <x:row r="12045">
      <x:c r="A12045" s="1"/>
      <x:c r="B12045" s="1"/>
      <x:c r="C12045" s="1"/>
      <x:c r="D12045" s="1"/>
      <x:c r="E12045" s="1"/>
      <x:c r="F12045" s="1"/>
      <x:c r="G12045" s="1"/>
      <x:c r="H12045" s="1"/>
      <x:c r="I12045" s="53">
        <x:f t="shared" si="2246"/>
        <x:v>18</x:v>
      </x:c>
      <x:c r="J12045" s="53">
        <x:f t="shared" si="2247"/>
        <x:v>9</x:v>
      </x:c>
      <x:c r="K12045" s="53">
        <x:f t="shared" si="2248"/>
        <x:v>2</x:v>
      </x:c>
      <x:c r="L12045" s="53">
        <x:f t="shared" si="2249"/>
        <x:v>29</x:v>
      </x:c>
      <x:c r="M12045" s="54">
        <x:f t="shared" si="2250"/>
        <x:v>9436.5231122432942</x:v>
      </x:c>
      <x:c r="N12045" s="54">
        <x:f t="shared" si="2251"/>
        <x:v>6.0531410501689544</x:v>
      </x:c>
      <x:c r="O12045" s="55">
        <x:f t="shared" si="2252"/>
        <x:v>182646</x:v>
      </x:c>
      <x:c r="P12045" s="55">
        <x:f t="shared" si="2253"/>
        <x:v>21560</x:v>
      </x:c>
      <x:c r="Q12045" s="55">
        <x:f t="shared" si="2254"/>
        <x:v>176328.52625422386</x:v>
      </x:c>
      <x:c r="R12045" s="55">
        <x:f t="shared" si="2255"/>
        <x:v>-35242.526254223863</x:v>
      </x:c>
      <x:c r="S12045" s="1" t="str">
        <x:f t="shared" si="2256"/>
        <x:v>NO</x:v>
      </x:c>
      <x:c r="T12045" s="1">
        <x:f t="shared" si="2257"/>
        <x:v>-9.9999999999999997E+98</x:v>
      </x:c>
    </x:row>
    <x:row r="12046">
      <x:c r="A12046" s="1"/>
      <x:c r="B12046" s="1"/>
      <x:c r="C12046" s="1"/>
      <x:c r="D12046" s="1"/>
      <x:c r="E12046" s="1"/>
      <x:c r="F12046" s="1"/>
      <x:c r="G12046" s="1"/>
      <x:c r="H12046" s="1"/>
      <x:c r="I12046" s="53">
        <x:f t="shared" si="2246"/>
        <x:v>18</x:v>
      </x:c>
      <x:c r="J12046" s="53">
        <x:f t="shared" si="2247"/>
        <x:v>9</x:v>
      </x:c>
      <x:c r="K12046" s="53">
        <x:f t="shared" si="2248"/>
        <x:v>3</x:v>
      </x:c>
      <x:c r="L12046" s="53">
        <x:f t="shared" si="2249"/>
        <x:v>30</x:v>
      </x:c>
      <x:c r="M12046" s="54">
        <x:f t="shared" si="2250"/>
        <x:v>9484.3850946651692</x:v>
      </x:c>
      <x:c r="N12046" s="54">
        <x:f t="shared" si="2251"/>
        <x:v>6.0863785379619229</x:v>
      </x:c>
      <x:c r="O12046" s="55">
        <x:f t="shared" si="2252"/>
        <x:v>185346</x:v>
      </x:c>
      <x:c r="P12046" s="55">
        <x:f t="shared" si="2253"/>
        <x:v>22440</x:v>
      </x:c>
      <x:c r="Q12046" s="55">
        <x:f t="shared" si="2254"/>
        <x:v>177159.46344904808</x:v>
      </x:c>
      <x:c r="R12046" s="55">
        <x:f t="shared" si="2255"/>
        <x:v>-34253.463449048082</x:v>
      </x:c>
      <x:c r="S12046" s="1" t="str">
        <x:f t="shared" si="2256"/>
        <x:v>NO</x:v>
      </x:c>
      <x:c r="T12046" s="1">
        <x:f t="shared" si="2257"/>
        <x:v>-9.9999999999999997E+98</x:v>
      </x:c>
    </x:row>
    <x:row r="12047">
      <x:c r="A12047" s="1"/>
      <x:c r="B12047" s="1"/>
      <x:c r="C12047" s="1"/>
      <x:c r="D12047" s="1"/>
      <x:c r="E12047" s="1"/>
      <x:c r="F12047" s="1"/>
      <x:c r="G12047" s="1"/>
      <x:c r="H12047" s="1"/>
      <x:c r="I12047" s="53">
        <x:f t="shared" si="2246"/>
        <x:v>18</x:v>
      </x:c>
      <x:c r="J12047" s="53">
        <x:f t="shared" si="2247"/>
        <x:v>9</x:v>
      </x:c>
      <x:c r="K12047" s="53">
        <x:f t="shared" si="2248"/>
        <x:v>4</x:v>
      </x:c>
      <x:c r="L12047" s="53">
        <x:f t="shared" si="2249"/>
        <x:v>31</x:v>
      </x:c>
      <x:c r="M12047" s="54">
        <x:f t="shared" si="2250"/>
        <x:v>9533.4292103878252</x:v>
      </x:c>
      <x:c r="N12047" s="54">
        <x:f t="shared" si="2251"/>
        <x:v>6.1204369516582116</x:v>
      </x:c>
      <x:c r="O12047" s="55">
        <x:f t="shared" si="2252"/>
        <x:v>188046</x:v>
      </x:c>
      <x:c r="P12047" s="55">
        <x:f t="shared" si="2253"/>
        <x:v>23320</x:v>
      </x:c>
      <x:c r="Q12047" s="55">
        <x:f t="shared" si="2254"/>
        <x:v>178010.92379145531</x:v>
      </x:c>
      <x:c r="R12047" s="55">
        <x:f t="shared" si="2255"/>
        <x:v>-33284.923791455309</x:v>
      </x:c>
      <x:c r="S12047" s="1" t="str">
        <x:f t="shared" si="2256"/>
        <x:v>NO</x:v>
      </x:c>
      <x:c r="T12047" s="1">
        <x:f t="shared" si="2257"/>
        <x:v>-9.9999999999999997E+98</x:v>
      </x:c>
    </x:row>
    <x:row r="12048">
      <x:c r="A12048" s="1"/>
      <x:c r="B12048" s="1"/>
      <x:c r="C12048" s="1"/>
      <x:c r="D12048" s="1"/>
      <x:c r="E12048" s="1"/>
      <x:c r="F12048" s="1"/>
      <x:c r="G12048" s="1"/>
      <x:c r="H12048" s="1"/>
      <x:c r="I12048" s="53">
        <x:f t="shared" si="2246"/>
        <x:v>18</x:v>
      </x:c>
      <x:c r="J12048" s="53">
        <x:f t="shared" si="2247"/>
        <x:v>9</x:v>
      </x:c>
      <x:c r="K12048" s="53">
        <x:f t="shared" si="2248"/>
        <x:v>5</x:v>
      </x:c>
      <x:c r="L12048" s="53">
        <x:f t="shared" si="2249"/>
        <x:v>32</x:v>
      </x:c>
      <x:c r="M12048" s="54">
        <x:f t="shared" si="2250"/>
        <x:v>9583.6775343090285</x:v>
      </x:c>
      <x:c r="N12048" s="54">
        <x:f t="shared" si="2251"/>
        <x:v>6.1553316210479361</x:v>
      </x:c>
      <x:c r="O12048" s="55">
        <x:f t="shared" si="2252"/>
        <x:v>190746</x:v>
      </x:c>
      <x:c r="P12048" s="55">
        <x:f t="shared" si="2253"/>
        <x:v>24200</x:v>
      </x:c>
      <x:c r="Q12048" s="55">
        <x:f t="shared" si="2254"/>
        <x:v>178883.2905261984</x:v>
      </x:c>
      <x:c r="R12048" s="55">
        <x:f t="shared" si="2255"/>
        <x:v>-32337.290526198398</x:v>
      </x:c>
      <x:c r="S12048" s="1" t="str">
        <x:f t="shared" si="2256"/>
        <x:v>NO</x:v>
      </x:c>
      <x:c r="T12048" s="1">
        <x:f t="shared" si="2257"/>
        <x:v>-9.9999999999999997E+98</x:v>
      </x:c>
    </x:row>
    <x:row r="12049">
      <x:c r="A12049" s="1"/>
      <x:c r="B12049" s="1"/>
      <x:c r="C12049" s="1"/>
      <x:c r="D12049" s="1"/>
      <x:c r="E12049" s="1"/>
      <x:c r="F12049" s="1"/>
      <x:c r="G12049" s="1"/>
      <x:c r="H12049" s="1"/>
      <x:c r="I12049" s="53">
        <x:f t="shared" si="2246"/>
        <x:v>18</x:v>
      </x:c>
      <x:c r="J12049" s="53">
        <x:f t="shared" si="2247"/>
        <x:v>9</x:v>
      </x:c>
      <x:c r="K12049" s="53">
        <x:f t="shared" si="2248"/>
        <x:v>6</x:v>
      </x:c>
      <x:c r="L12049" s="53">
        <x:f t="shared" si="2249"/>
        <x:v>33</x:v>
      </x:c>
      <x:c r="M12049" s="54">
        <x:f t="shared" si="2250"/>
        <x:v>9635.1525084906625</x:v>
      </x:c>
      <x:c r="N12049" s="54">
        <x:f t="shared" si="2251"/>
        <x:v>6.191078130896293</x:v>
      </x:c>
      <x:c r="O12049" s="55">
        <x:f t="shared" si="2252"/>
        <x:v>193446</x:v>
      </x:c>
      <x:c r="P12049" s="55">
        <x:f t="shared" si="2253"/>
        <x:v>25080</x:v>
      </x:c>
      <x:c r="Q12049" s="55">
        <x:f t="shared" si="2254"/>
        <x:v>179776.95327240732</x:v>
      </x:c>
      <x:c r="R12049" s="55">
        <x:f t="shared" si="2255"/>
        <x:v>-31410.953272407321</x:v>
      </x:c>
      <x:c r="S12049" s="1" t="str">
        <x:f t="shared" si="2256"/>
        <x:v>NO</x:v>
      </x:c>
      <x:c r="T12049" s="1">
        <x:f t="shared" si="2257"/>
        <x:v>-9.9999999999999997E+98</x:v>
      </x:c>
    </x:row>
    <x:row r="12050">
      <x:c r="A12050" s="1"/>
      <x:c r="B12050" s="1"/>
      <x:c r="C12050" s="1"/>
      <x:c r="D12050" s="1"/>
      <x:c r="E12050" s="1"/>
      <x:c r="F12050" s="1"/>
      <x:c r="G12050" s="1"/>
      <x:c r="H12050" s="1"/>
      <x:c r="I12050" s="53">
        <x:f t="shared" si="2246"/>
        <x:v>18</x:v>
      </x:c>
      <x:c r="J12050" s="53">
        <x:f t="shared" si="2247"/>
        <x:v>9</x:v>
      </x:c>
      <x:c r="K12050" s="53">
        <x:f t="shared" si="2248"/>
        <x:v>7</x:v>
      </x:c>
      <x:c r="L12050" s="53">
        <x:f t="shared" si="2249"/>
        <x:v>34</x:v>
      </x:c>
      <x:c r="M12050" s="54">
        <x:f t="shared" si="2250"/>
        <x:v>9687.8769478886225</x:v>
      </x:c>
      <x:c r="N12050" s="54">
        <x:f t="shared" si="2251"/>
        <x:v>6.2276923249226543</x:v>
      </x:c>
      <x:c r="O12050" s="55">
        <x:f t="shared" si="2252"/>
        <x:v>196146</x:v>
      </x:c>
      <x:c r="P12050" s="55">
        <x:f t="shared" si="2253"/>
        <x:v>25960</x:v>
      </x:c>
      <x:c r="Q12050" s="55">
        <x:f t="shared" si="2254"/>
        <x:v>180692.30812306635</x:v>
      </x:c>
      <x:c r="R12050" s="55">
        <x:f t="shared" si="2255"/>
        <x:v>-30506.308123066352</x:v>
      </x:c>
      <x:c r="S12050" s="1" t="str">
        <x:f t="shared" si="2256"/>
        <x:v>NO</x:v>
      </x:c>
      <x:c r="T12050" s="1">
        <x:f t="shared" si="2257"/>
        <x:v>-9.9999999999999997E+98</x:v>
      </x:c>
    </x:row>
    <x:row r="12051">
      <x:c r="A12051" s="1"/>
      <x:c r="B12051" s="1"/>
      <x:c r="C12051" s="1"/>
      <x:c r="D12051" s="1"/>
      <x:c r="E12051" s="1"/>
      <x:c r="F12051" s="1"/>
      <x:c r="G12051" s="1"/>
      <x:c r="H12051" s="1"/>
      <x:c r="I12051" s="53">
        <x:f t="shared" si="2246"/>
        <x:v>18</x:v>
      </x:c>
      <x:c r="J12051" s="53">
        <x:f t="shared" si="2247"/>
        <x:v>9</x:v>
      </x:c>
      <x:c r="K12051" s="53">
        <x:f t="shared" si="2248"/>
        <x:v>8</x:v>
      </x:c>
      <x:c r="L12051" s="53">
        <x:f t="shared" si="2249"/>
        <x:v>35</x:v>
      </x:c>
      <x:c r="M12051" s="54">
        <x:f t="shared" si="2250"/>
        <x:v>9741.8740461686029</x:v>
      </x:c>
      <x:c r="N12051" s="54">
        <x:f t="shared" si="2251"/>
        <x:v>6.2651903098393076</x:v>
      </x:c>
      <x:c r="O12051" s="55">
        <x:f t="shared" si="2252"/>
        <x:v>198846</x:v>
      </x:c>
      <x:c r="P12051" s="55">
        <x:f t="shared" si="2253"/>
        <x:v>26840</x:v>
      </x:c>
      <x:c r="Q12051" s="55">
        <x:f t="shared" si="2254"/>
        <x:v>181629.7577459827</x:v>
      </x:c>
      <x:c r="R12051" s="55">
        <x:f t="shared" si="2255"/>
        <x:v>-29623.757745982701</x:v>
      </x:c>
      <x:c r="S12051" s="1" t="str">
        <x:f t="shared" si="2256"/>
        <x:v>NO</x:v>
      </x:c>
      <x:c r="T12051" s="1">
        <x:f t="shared" si="2257"/>
        <x:v>-9.9999999999999997E+98</x:v>
      </x:c>
    </x:row>
    <x:row r="12052">
      <x:c r="A12052" s="1"/>
      <x:c r="B12052" s="1"/>
      <x:c r="C12052" s="1"/>
      <x:c r="D12052" s="1"/>
      <x:c r="E12052" s="1"/>
      <x:c r="F12052" s="1"/>
      <x:c r="G12052" s="1"/>
      <x:c r="H12052" s="1"/>
      <x:c r="I12052" s="53">
        <x:f t="shared" si="2246"/>
        <x:v>18</x:v>
      </x:c>
      <x:c r="J12052" s="53">
        <x:f t="shared" si="2247"/>
        <x:v>9</x:v>
      </x:c>
      <x:c r="K12052" s="53">
        <x:f t="shared" si="2248"/>
        <x:v>9</x:v>
      </x:c>
      <x:c r="L12052" s="53">
        <x:f t="shared" si="2249"/>
        <x:v>36</x:v>
      </x:c>
      <x:c r="M12052" s="54">
        <x:f t="shared" si="2250"/>
        <x:v>9797.1673816089969</x:v>
      </x:c>
      <x:c r="N12052" s="54">
        <x:f t="shared" si="2251"/>
        <x:v>6.3035884594506921</x:v>
      </x:c>
      <x:c r="O12052" s="55">
        <x:f t="shared" si="2252"/>
        <x:v>201546</x:v>
      </x:c>
      <x:c r="P12052" s="55">
        <x:f t="shared" si="2253"/>
        <x:v>27720</x:v>
      </x:c>
      <x:c r="Q12052" s="55">
        <x:f t="shared" si="2254"/>
        <x:v>182589.7114862673</x:v>
      </x:c>
      <x:c r="R12052" s="55">
        <x:f t="shared" si="2255"/>
        <x:v>-28763.711486267304</x:v>
      </x:c>
      <x:c r="S12052" s="1" t="str">
        <x:f t="shared" si="2256"/>
        <x:v>NO</x:v>
      </x:c>
      <x:c r="T12052" s="1">
        <x:f t="shared" si="2257"/>
        <x:v>-9.9999999999999997E+98</x:v>
      </x:c>
    </x:row>
    <x:row r="12053">
      <x:c r="A12053" s="1"/>
      <x:c r="B12053" s="1"/>
      <x:c r="C12053" s="1"/>
      <x:c r="D12053" s="1"/>
      <x:c r="E12053" s="1"/>
      <x:c r="F12053" s="1"/>
      <x:c r="G12053" s="1"/>
      <x:c r="H12053" s="1"/>
      <x:c r="I12053" s="53">
        <x:f t="shared" si="2246"/>
        <x:v>18</x:v>
      </x:c>
      <x:c r="J12053" s="53">
        <x:f t="shared" si="2247"/>
        <x:v>9</x:v>
      </x:c>
      <x:c r="K12053" s="53">
        <x:f t="shared" si="2248"/>
        <x:v>10</x:v>
      </x:c>
      <x:c r="L12053" s="53">
        <x:f t="shared" si="2249"/>
        <x:v>37</x:v>
      </x:c>
      <x:c r="M12053" s="54">
        <x:f t="shared" si="2250"/>
        <x:v>9853.7809230922103</x:v>
      </x:c>
      <x:c r="N12053" s="54">
        <x:f t="shared" si="2251"/>
        <x:v>6.3429034188140347</x:v>
      </x:c>
      <x:c r="O12053" s="55">
        <x:f t="shared" si="2252"/>
        <x:v>204246</x:v>
      </x:c>
      <x:c r="P12053" s="55">
        <x:f t="shared" si="2253"/>
        <x:v>28600</x:v>
      </x:c>
      <x:c r="Q12053" s="55">
        <x:f t="shared" si="2254"/>
        <x:v>183572.58547035087</x:v>
      </x:c>
      <x:c r="R12053" s="55">
        <x:f t="shared" si="2255"/>
        <x:v>-27926.585470350867</x:v>
      </x:c>
      <x:c r="S12053" s="1" t="str">
        <x:f t="shared" si="2256"/>
        <x:v>NO</x:v>
      </x:c>
      <x:c r="T12053" s="1">
        <x:f t="shared" si="2257"/>
        <x:v>-9.9999999999999997E+98</x:v>
      </x:c>
    </x:row>
    <x:row r="12054">
      <x:c r="A12054" s="1"/>
      <x:c r="B12054" s="1"/>
      <x:c r="C12054" s="1"/>
      <x:c r="D12054" s="1"/>
      <x:c r="E12054" s="1"/>
      <x:c r="F12054" s="1"/>
      <x:c r="G12054" s="1"/>
      <x:c r="H12054" s="1"/>
      <x:c r="I12054" s="53">
        <x:f t="shared" si="2246"/>
        <x:v>18</x:v>
      </x:c>
      <x:c r="J12054" s="53">
        <x:f t="shared" si="2247"/>
        <x:v>9</x:v>
      </x:c>
      <x:c r="K12054" s="53">
        <x:f t="shared" si="2248"/>
        <x:v>11</x:v>
      </x:c>
      <x:c r="L12054" s="53">
        <x:f t="shared" si="2249"/>
        <x:v>38</x:v>
      </x:c>
      <x:c r="M12054" s="54">
        <x:f t="shared" si="2250"/>
        <x:v>9911.7390361856487</x:v>
      </x:c>
      <x:c r="N12054" s="54">
        <x:f t="shared" si="2251"/>
        <x:v>6.383152108462256</x:v>
      </x:c>
      <x:c r="O12054" s="55">
        <x:f t="shared" si="2252"/>
        <x:v>206946</x:v>
      </x:c>
      <x:c r="P12054" s="55">
        <x:f t="shared" si="2253"/>
        <x:v>29480</x:v>
      </x:c>
      <x:c r="Q12054" s="55">
        <x:f t="shared" si="2254"/>
        <x:v>184578.8027115564</x:v>
      </x:c>
      <x:c r="R12054" s="55">
        <x:f t="shared" si="2255"/>
        <x:v>-27112.802711556404</x:v>
      </x:c>
      <x:c r="S12054" s="1" t="str">
        <x:f t="shared" si="2256"/>
        <x:v>NO</x:v>
      </x:c>
      <x:c r="T12054" s="1">
        <x:f t="shared" si="2257"/>
        <x:v>-9.9999999999999997E+98</x:v>
      </x:c>
    </x:row>
    <x:row r="12055">
      <x:c r="A12055" s="1"/>
      <x:c r="B12055" s="1"/>
      <x:c r="C12055" s="1"/>
      <x:c r="D12055" s="1"/>
      <x:c r="E12055" s="1"/>
      <x:c r="F12055" s="1"/>
      <x:c r="G12055" s="1"/>
      <x:c r="H12055" s="1"/>
      <x:c r="I12055" s="53">
        <x:f t="shared" si="2246"/>
        <x:v>18</x:v>
      </x:c>
      <x:c r="J12055" s="53">
        <x:f t="shared" si="2247"/>
        <x:v>9</x:v>
      </x:c>
      <x:c r="K12055" s="53">
        <x:f t="shared" si="2248"/>
        <x:v>12</x:v>
      </x:c>
      <x:c r="L12055" s="53">
        <x:f t="shared" si="2249"/>
        <x:v>39</x:v>
      </x:c>
      <x:c r="M12055" s="54">
        <x:f t="shared" si="2250"/>
        <x:v>9971.0664893137127</x:v>
      </x:c>
      <x:c r="N12055" s="54">
        <x:f t="shared" si="2251"/>
        <x:v>6.4243517286900786</x:v>
      </x:c>
      <x:c r="O12055" s="55">
        <x:f t="shared" si="2252"/>
        <x:v>209646</x:v>
      </x:c>
      <x:c r="P12055" s="55">
        <x:f t="shared" si="2253"/>
        <x:v>30360</x:v>
      </x:c>
      <x:c r="Q12055" s="55">
        <x:f t="shared" si="2254"/>
        <x:v>185608.79321725195</x:v>
      </x:c>
      <x:c r="R12055" s="55">
        <x:f t="shared" si="2255"/>
        <x:v>-26322.79321725195</x:v>
      </x:c>
      <x:c r="S12055" s="1" t="str">
        <x:f t="shared" si="2256"/>
        <x:v>NO</x:v>
      </x:c>
      <x:c r="T12055" s="1">
        <x:f t="shared" si="2257"/>
        <x:v>-9.9999999999999997E+98</x:v>
      </x:c>
    </x:row>
    <x:row r="12056">
      <x:c r="A12056" s="1"/>
      <x:c r="B12056" s="1"/>
      <x:c r="C12056" s="1"/>
      <x:c r="D12056" s="1"/>
      <x:c r="E12056" s="1"/>
      <x:c r="F12056" s="1"/>
      <x:c r="G12056" s="1"/>
      <x:c r="H12056" s="1"/>
      <x:c r="I12056" s="53">
        <x:f t="shared" si="2246"/>
        <x:v>18</x:v>
      </x:c>
      <x:c r="J12056" s="53">
        <x:f t="shared" si="2247"/>
        <x:v>9</x:v>
      </x:c>
      <x:c r="K12056" s="53">
        <x:f t="shared" si="2248"/>
        <x:v>13</x:v>
      </x:c>
      <x:c r="L12056" s="53">
        <x:f t="shared" si="2249"/>
        <x:v>40</x:v>
      </x:c>
      <x:c r="M12056" s="54">
        <x:f t="shared" si="2250"/>
        <x:v>10031.788460022097</x:v>
      </x:c>
      <x:c r="N12056" s="54">
        <x:f t="shared" si="2251"/>
        <x:v>6.466519763904234</x:v>
      </x:c>
      <x:c r="O12056" s="55">
        <x:f t="shared" si="2252"/>
        <x:v>212346</x:v>
      </x:c>
      <x:c r="P12056" s="55">
        <x:f t="shared" si="2253"/>
        <x:v>31240</x:v>
      </x:c>
      <x:c r="Q12056" s="55">
        <x:f t="shared" si="2254"/>
        <x:v>186662.99409760584</x:v>
      </x:c>
      <x:c r="R12056" s="55">
        <x:f t="shared" si="2255"/>
        <x:v>-25556.994097605842</x:v>
      </x:c>
      <x:c r="S12056" s="1" t="str">
        <x:f t="shared" si="2256"/>
        <x:v>NO</x:v>
      </x:c>
      <x:c r="T12056" s="1">
        <x:f t="shared" si="2257"/>
        <x:v>-9.9999999999999997E+98</x:v>
      </x:c>
    </x:row>
    <x:row r="12057">
      <x:c r="A12057" s="1"/>
      <x:c r="B12057" s="1"/>
      <x:c r="C12057" s="1"/>
      <x:c r="D12057" s="1"/>
      <x:c r="E12057" s="1"/>
      <x:c r="F12057" s="1"/>
      <x:c r="G12057" s="1"/>
      <x:c r="H12057" s="1"/>
      <x:c r="I12057" s="53">
        <x:f t="shared" si="2246"/>
        <x:v>18</x:v>
      </x:c>
      <x:c r="J12057" s="53">
        <x:f t="shared" si="2247"/>
        <x:v>9</x:v>
      </x:c>
      <x:c r="K12057" s="53">
        <x:f t="shared" si="2248"/>
        <x:v>14</x:v>
      </x:c>
      <x:c r="L12057" s="53">
        <x:f t="shared" si="2249"/>
        <x:v>41</x:v>
      </x:c>
      <x:c r="M12057" s="54">
        <x:f t="shared" si="2250"/>
        <x:v>10093.930541335758</x:v>
      </x:c>
      <x:c r="N12057" s="54">
        <x:f t="shared" si="2251"/>
        <x:v>6.5096739870387204</x:v>
      </x:c>
      <x:c r="O12057" s="55">
        <x:f t="shared" si="2252"/>
        <x:v>215046</x:v>
      </x:c>
      <x:c r="P12057" s="55">
        <x:f t="shared" si="2253"/>
        <x:v>32120</x:v>
      </x:c>
      <x:c r="Q12057" s="55">
        <x:f t="shared" si="2254"/>
        <x:v>187741.84967596803</x:v>
      </x:c>
      <x:c r="R12057" s="55">
        <x:f t="shared" si="2255"/>
        <x:v>-24815.849675968027</x:v>
      </x:c>
      <x:c r="S12057" s="1" t="str">
        <x:f t="shared" si="2256"/>
        <x:v>NO</x:v>
      </x:c>
      <x:c r="T12057" s="1">
        <x:f t="shared" si="2257"/>
        <x:v>-9.9999999999999997E+98</x:v>
      </x:c>
    </x:row>
    <x:row r="12058">
      <x:c r="A12058" s="1"/>
      <x:c r="B12058" s="1"/>
      <x:c r="C12058" s="1"/>
      <x:c r="D12058" s="1"/>
      <x:c r="E12058" s="1"/>
      <x:c r="F12058" s="1"/>
      <x:c r="G12058" s="1"/>
      <x:c r="H12058" s="1"/>
      <x:c r="I12058" s="53">
        <x:f t="shared" si="2246"/>
        <x:v>18</x:v>
      </x:c>
      <x:c r="J12058" s="53">
        <x:f t="shared" si="2247"/>
        <x:v>9</x:v>
      </x:c>
      <x:c r="K12058" s="53">
        <x:f t="shared" si="2248"/>
        <x:v>15</x:v>
      </x:c>
      <x:c r="L12058" s="53">
        <x:f t="shared" si="2249"/>
        <x:v>42</x:v>
      </x:c>
      <x:c r="M12058" s="54">
        <x:f t="shared" si="2250"/>
        <x:v>10157.518748211905</x:v>
      </x:c>
      <x:c r="N12058" s="54">
        <x:f t="shared" si="2251"/>
        <x:v>6.553832464036045</x:v>
      </x:c>
      <x:c r="O12058" s="55">
        <x:f t="shared" si="2252"/>
        <x:v>217746</x:v>
      </x:c>
      <x:c r="P12058" s="55">
        <x:f t="shared" si="2253"/>
        <x:v>33000</x:v>
      </x:c>
      <x:c r="Q12058" s="55">
        <x:f t="shared" si="2254"/>
        <x:v>188845.81160090113</x:v>
      </x:c>
      <x:c r="R12058" s="55">
        <x:f t="shared" si="2255"/>
        <x:v>-24099.811600901128</x:v>
      </x:c>
      <x:c r="S12058" s="1" t="str">
        <x:f t="shared" si="2256"/>
        <x:v>NO</x:v>
      </x:c>
      <x:c r="T12058" s="1">
        <x:f t="shared" si="2257"/>
        <x:v>-9.9999999999999997E+98</x:v>
      </x:c>
    </x:row>
    <x:row r="12059">
      <x:c r="A12059" s="1"/>
      <x:c r="B12059" s="1"/>
      <x:c r="C12059" s="1"/>
      <x:c r="D12059" s="1"/>
      <x:c r="E12059" s="1"/>
      <x:c r="F12059" s="1"/>
      <x:c r="G12059" s="1"/>
      <x:c r="H12059" s="1"/>
      <x:c r="I12059" s="53">
        <x:f t="shared" si="2246"/>
        <x:v>18</x:v>
      </x:c>
      <x:c r="J12059" s="53">
        <x:f t="shared" si="2247"/>
        <x:v>9</x:v>
      </x:c>
      <x:c r="K12059" s="53">
        <x:f t="shared" si="2248"/>
        <x:v>16</x:v>
      </x:c>
      <x:c r="L12059" s="53">
        <x:f t="shared" si="2249"/>
        <x:v>43</x:v>
      </x:c>
      <x:c r="M12059" s="54">
        <x:f t="shared" si="2250"/>
        <x:v>10222.579524089393</x:v>
      </x:c>
      <x:c r="N12059" s="54">
        <x:f t="shared" si="2251"/>
        <x:v>6.5990135583954119</x:v>
      </x:c>
      <x:c r="O12059" s="55">
        <x:f t="shared" si="2252"/>
        <x:v>220446</x:v>
      </x:c>
      <x:c r="P12059" s="55">
        <x:f t="shared" si="2253"/>
        <x:v>33880</x:v>
      </x:c>
      <x:c r="Q12059" s="55">
        <x:f t="shared" si="2254"/>
        <x:v>189975.3389598853</x:v>
      </x:c>
      <x:c r="R12059" s="55">
        <x:f t="shared" si="2255"/>
        <x:v>-23409.338959885295</x:v>
      </x:c>
      <x:c r="S12059" s="1" t="str">
        <x:f t="shared" si="2256"/>
        <x:v>NO</x:v>
      </x:c>
      <x:c r="T12059" s="1">
        <x:f t="shared" si="2257"/>
        <x:v>-9.9999999999999997E+98</x:v>
      </x:c>
    </x:row>
    <x:row r="12060">
      <x:c r="A12060" s="1"/>
      <x:c r="B12060" s="1"/>
      <x:c r="C12060" s="1"/>
      <x:c r="D12060" s="1"/>
      <x:c r="E12060" s="1"/>
      <x:c r="F12060" s="1"/>
      <x:c r="G12060" s="1"/>
      <x:c r="H12060" s="1"/>
      <x:c r="I12060" s="53">
        <x:f t="shared" si="2246"/>
        <x:v>18</x:v>
      </x:c>
      <x:c r="J12060" s="53">
        <x:f t="shared" si="2247"/>
        <x:v>9</x:v>
      </x:c>
      <x:c r="K12060" s="53">
        <x:f t="shared" si="2248"/>
        <x:v>17</x:v>
      </x:c>
      <x:c r="L12060" s="53">
        <x:f t="shared" si="2249"/>
        <x:v>44</x:v>
      </x:c>
      <x:c r="M12060" s="54">
        <x:f t="shared" si="2250"/>
        <x:v>10289.139747535934</x:v>
      </x:c>
      <x:c r="N12060" s="54">
        <x:f t="shared" si="2251"/>
        <x:v>6.6452359357888424</x:v>
      </x:c>
      <x:c r="O12060" s="55">
        <x:f t="shared" si="2252"/>
        <x:v>223146</x:v>
      </x:c>
      <x:c r="P12060" s="55">
        <x:f t="shared" si="2253"/>
        <x:v>34760</x:v>
      </x:c>
      <x:c r="Q12060" s="55">
        <x:f t="shared" si="2254"/>
        <x:v>191130.89839472107</x:v>
      </x:c>
      <x:c r="R12060" s="55">
        <x:f t="shared" si="2255"/>
        <x:v>-22744.898394721065</x:v>
      </x:c>
      <x:c r="S12060" s="1" t="str">
        <x:f t="shared" si="2256"/>
        <x:v>NO</x:v>
      </x:c>
      <x:c r="T12060" s="1">
        <x:f t="shared" si="2257"/>
        <x:v>-9.9999999999999997E+98</x:v>
      </x:c>
    </x:row>
    <x:row r="12061">
      <x:c r="A12061" s="1"/>
      <x:c r="B12061" s="1"/>
      <x:c r="C12061" s="1"/>
      <x:c r="D12061" s="1"/>
      <x:c r="E12061" s="1"/>
      <x:c r="F12061" s="1"/>
      <x:c r="G12061" s="1"/>
      <x:c r="H12061" s="1"/>
      <x:c r="I12061" s="53">
        <x:f t="shared" si="2246"/>
        <x:v>18</x:v>
      </x:c>
      <x:c r="J12061" s="53">
        <x:f t="shared" si="2247"/>
        <x:v>9</x:v>
      </x:c>
      <x:c r="K12061" s="53">
        <x:f t="shared" si="2248"/>
        <x:v>18</x:v>
      </x:c>
      <x:c r="L12061" s="53">
        <x:f t="shared" si="2249"/>
        <x:v>45</x:v>
      </x:c>
      <x:c r="M12061" s="54">
        <x:f t="shared" si="2250"/>
        <x:v>10357.226738994521</x:v>
      </x:c>
      <x:c r="N12061" s="54">
        <x:f t="shared" si="2251"/>
        <x:v>6.6925185687461948</x:v>
      </x:c>
      <x:c r="O12061" s="55">
        <x:f t="shared" si="2252"/>
        <x:v>225846</x:v>
      </x:c>
      <x:c r="P12061" s="55">
        <x:f t="shared" si="2253"/>
        <x:v>35640</x:v>
      </x:c>
      <x:c r="Q12061" s="55">
        <x:f t="shared" si="2254"/>
        <x:v>192312.96421865487</x:v>
      </x:c>
      <x:c r="R12061" s="55">
        <x:f t="shared" si="2255"/>
        <x:v>-22106.964218654874</x:v>
      </x:c>
      <x:c r="S12061" s="1" t="str">
        <x:f t="shared" si="2256"/>
        <x:v>NO</x:v>
      </x:c>
      <x:c r="T12061" s="1">
        <x:f t="shared" si="2257"/>
        <x:v>-9.9999999999999997E+98</x:v>
      </x:c>
    </x:row>
    <x:row r="12062">
      <x:c r="A12062" s="1"/>
      <x:c r="B12062" s="1"/>
      <x:c r="C12062" s="1"/>
      <x:c r="D12062" s="1"/>
      <x:c r="E12062" s="1"/>
      <x:c r="F12062" s="1"/>
      <x:c r="G12062" s="1"/>
      <x:c r="H12062" s="1"/>
      <x:c r="I12062" s="53">
        <x:f t="shared" si="2246"/>
        <x:v>18</x:v>
      </x:c>
      <x:c r="J12062" s="53">
        <x:f t="shared" si="2247"/>
        <x:v>9</x:v>
      </x:c>
      <x:c r="K12062" s="53">
        <x:f t="shared" si="2248"/>
        <x:v>19</x:v>
      </x:c>
      <x:c r="L12062" s="53">
        <x:f t="shared" si="2249"/>
        <x:v>46</x:v>
      </x:c>
      <x:c r="M12062" s="54">
        <x:f t="shared" si="2250"/>
        <x:v>10426.868267630543</x:v>
      </x:c>
      <x:c r="N12062" s="54">
        <x:f t="shared" si="2251"/>
        <x:v>6.7408807414100993</x:v>
      </x:c>
      <x:c r="O12062" s="55">
        <x:f t="shared" si="2252"/>
        <x:v>228546</x:v>
      </x:c>
      <x:c r="P12062" s="55">
        <x:f t="shared" si="2253"/>
        <x:v>36520</x:v>
      </x:c>
      <x:c r="Q12062" s="55">
        <x:f t="shared" si="2254"/>
        <x:v>193522.01853525249</x:v>
      </x:c>
      <x:c r="R12062" s="55">
        <x:f t="shared" si="2255"/>
        <x:v>-21496.018535252486</x:v>
      </x:c>
      <x:c r="S12062" s="1" t="str">
        <x:f t="shared" si="2256"/>
        <x:v>NO</x:v>
      </x:c>
      <x:c r="T12062" s="1">
        <x:f t="shared" si="2257"/>
        <x:v>-9.9999999999999997E+98</x:v>
      </x:c>
    </x:row>
    <x:row r="12063">
      <x:c r="A12063" s="1"/>
      <x:c r="B12063" s="1"/>
      <x:c r="C12063" s="1"/>
      <x:c r="D12063" s="1"/>
      <x:c r="E12063" s="1"/>
      <x:c r="F12063" s="1"/>
      <x:c r="G12063" s="1"/>
      <x:c r="H12063" s="1"/>
      <x:c r="I12063" s="53">
        <x:f t="shared" si="2246"/>
        <x:v>18</x:v>
      </x:c>
      <x:c r="J12063" s="53">
        <x:f t="shared" si="2247"/>
        <x:v>9</x:v>
      </x:c>
      <x:c r="K12063" s="53">
        <x:f t="shared" si="2248"/>
        <x:v>20</x:v>
      </x:c>
      <x:c r="L12063" s="53">
        <x:f t="shared" si="2249"/>
        <x:v>47</x:v>
      </x:c>
      <x:c r="M12063" s="54">
        <x:f t="shared" si="2250"/>
        <x:v>10498.09255828102</x:v>
      </x:c>
      <x:c r="N12063" s="54">
        <x:f t="shared" si="2251"/>
        <x:v>6.7903420543618189</x:v>
      </x:c>
      <x:c r="O12063" s="55">
        <x:f t="shared" si="2252"/>
        <x:v>231246</x:v>
      </x:c>
      <x:c r="P12063" s="55">
        <x:f t="shared" si="2253"/>
        <x:v>37400</x:v>
      </x:c>
      <x:c r="Q12063" s="55">
        <x:f t="shared" si="2254"/>
        <x:v>194758.55135904546</x:v>
      </x:c>
      <x:c r="R12063" s="55">
        <x:f t="shared" si="2255"/>
        <x:v>-20912.551359045465</x:v>
      </x:c>
      <x:c r="S12063" s="1" t="str">
        <x:f t="shared" si="2256"/>
        <x:v>NO</x:v>
      </x:c>
      <x:c r="T12063" s="1">
        <x:f t="shared" si="2257"/>
        <x:v>-9.9999999999999997E+98</x:v>
      </x:c>
    </x:row>
    <x:row r="12064">
      <x:c r="A12064" s="1"/>
      <x:c r="B12064" s="1"/>
      <x:c r="C12064" s="1"/>
      <x:c r="D12064" s="1"/>
      <x:c r="E12064" s="1"/>
      <x:c r="F12064" s="1"/>
      <x:c r="G12064" s="1"/>
      <x:c r="H12064" s="1"/>
      <x:c r="I12064" s="53">
        <x:f t="shared" si="2246"/>
        <x:v>18</x:v>
      </x:c>
      <x:c r="J12064" s="53">
        <x:f t="shared" si="2247"/>
        <x:v>9</x:v>
      </x:c>
      <x:c r="K12064" s="53">
        <x:f t="shared" si="2248"/>
        <x:v>21</x:v>
      </x:c>
      <x:c r="L12064" s="53">
        <x:f t="shared" si="2249"/>
        <x:v>48</x:v>
      </x:c>
      <x:c r="M12064" s="54">
        <x:f t="shared" si="2250"/>
        <x:v>10570.928298507464</x:v>
      </x:c>
      <x:c r="N12064" s="54">
        <x:f t="shared" si="2251"/>
        <x:v>6.8409224295190727</x:v>
      </x:c>
      <x:c r="O12064" s="55">
        <x:f t="shared" si="2252"/>
        <x:v>233946</x:v>
      </x:c>
      <x:c r="P12064" s="55">
        <x:f t="shared" si="2253"/>
        <x:v>38280</x:v>
      </x:c>
      <x:c r="Q12064" s="55">
        <x:f t="shared" si="2254"/>
        <x:v>196023.0607379768</x:v>
      </x:c>
      <x:c r="R12064" s="55">
        <x:f t="shared" si="2255"/>
        <x:v>-20357.060737976804</x:v>
      </x:c>
      <x:c r="S12064" s="1" t="str">
        <x:f t="shared" si="2256"/>
        <x:v>NO</x:v>
      </x:c>
      <x:c r="T12064" s="1">
        <x:f t="shared" si="2257"/>
        <x:v>-9.9999999999999997E+98</x:v>
      </x:c>
    </x:row>
    <x:row r="12065">
      <x:c r="A12065" s="1"/>
      <x:c r="B12065" s="1"/>
      <x:c r="C12065" s="1"/>
      <x:c r="D12065" s="1"/>
      <x:c r="E12065" s="1"/>
      <x:c r="F12065" s="1"/>
      <x:c r="G12065" s="1"/>
      <x:c r="H12065" s="1"/>
      <x:c r="I12065" s="53">
        <x:f t="shared" si="2246"/>
        <x:v>18</x:v>
      </x:c>
      <x:c r="J12065" s="53">
        <x:f t="shared" si="2247"/>
        <x:v>9</x:v>
      </x:c>
      <x:c r="K12065" s="53">
        <x:f t="shared" si="2248"/>
        <x:v>22</x:v>
      </x:c>
      <x:c r="L12065" s="53">
        <x:f t="shared" si="2249"/>
        <x:v>49</x:v>
      </x:c>
      <x:c r="M12065" s="54">
        <x:f t="shared" si="2250"/>
        <x:v>10645.404645753861</x:v>
      </x:c>
      <x:c r="N12065" s="54">
        <x:f t="shared" si="2251"/>
        <x:v>6.892642115106848</x:v>
      </x:c>
      <x:c r="O12065" s="55">
        <x:f t="shared" si="2252"/>
        <x:v>236646</x:v>
      </x:c>
      <x:c r="P12065" s="55">
        <x:f t="shared" si="2253"/>
        <x:v>39160</x:v>
      </x:c>
      <x:c r="Q12065" s="55">
        <x:f t="shared" si="2254"/>
        <x:v>197316.0528776712</x:v>
      </x:c>
      <x:c r="R12065" s="55">
        <x:f t="shared" si="2255"/>
        <x:v>-19830.052877671202</x:v>
      </x:c>
      <x:c r="S12065" s="1" t="str">
        <x:f t="shared" si="2256"/>
        <x:v>NO</x:v>
      </x:c>
      <x:c r="T12065" s="1">
        <x:f t="shared" si="2257"/>
        <x:v>-9.9999999999999997E+98</x:v>
      </x:c>
    </x:row>
    <x:row r="12066">
      <x:c r="A12066" s="1"/>
      <x:c r="B12066" s="1"/>
      <x:c r="C12066" s="1"/>
      <x:c r="D12066" s="1"/>
      <x:c r="E12066" s="1"/>
      <x:c r="F12066" s="1"/>
      <x:c r="G12066" s="1"/>
      <x:c r="H12066" s="1"/>
      <x:c r="I12066" s="53">
        <x:f t="shared" si="2246"/>
        <x:v>18</x:v>
      </x:c>
      <x:c r="J12066" s="53">
        <x:f t="shared" si="2247"/>
        <x:v>9</x:v>
      </x:c>
      <x:c r="K12066" s="53">
        <x:f t="shared" si="2248"/>
        <x:v>23</x:v>
      </x:c>
      <x:c r="L12066" s="53">
        <x:f t="shared" si="2249"/>
        <x:v>50</x:v>
      </x:c>
      <x:c r="M12066" s="54">
        <x:f t="shared" si="2250"/>
        <x:v>10721.551234611297</x:v>
      </x:c>
      <x:c r="N12066" s="54">
        <x:f t="shared" si="2251"/>
        <x:v>6.9455216907022894</x:v>
      </x:c>
      <x:c r="O12066" s="55">
        <x:f t="shared" si="2252"/>
        <x:v>239346</x:v>
      </x:c>
      <x:c r="P12066" s="55">
        <x:f t="shared" si="2253"/>
        <x:v>40040</x:v>
      </x:c>
      <x:c r="Q12066" s="55">
        <x:f t="shared" si="2254"/>
        <x:v>198638.04226755723</x:v>
      </x:c>
      <x:c r="R12066" s="55">
        <x:f t="shared" si="2255"/>
        <x:v>-19332.042267557234</x:v>
      </x:c>
      <x:c r="S12066" s="1" t="str">
        <x:f t="shared" si="2256"/>
        <x:v>NO</x:v>
      </x:c>
      <x:c r="T12066" s="1">
        <x:f t="shared" si="2257"/>
        <x:v>-9.9999999999999997E+98</x:v>
      </x:c>
    </x:row>
    <x:row r="12067">
      <x:c r="A12067" s="1"/>
      <x:c r="B12067" s="1"/>
      <x:c r="C12067" s="1"/>
      <x:c r="D12067" s="1"/>
      <x:c r="E12067" s="1"/>
      <x:c r="F12067" s="1"/>
      <x:c r="G12067" s="1"/>
      <x:c r="H12067" s="1"/>
      <x:c r="I12067" s="53">
        <x:f t="shared" si="2246"/>
        <x:v>18</x:v>
      </x:c>
      <x:c r="J12067" s="53">
        <x:f t="shared" si="2247"/>
        <x:v>9</x:v>
      </x:c>
      <x:c r="K12067" s="53">
        <x:f t="shared" si="2248"/>
        <x:v>24</x:v>
      </x:c>
      <x:c r="L12067" s="53">
        <x:f t="shared" si="2249"/>
        <x:v>51</x:v>
      </x:c>
      <x:c r="M12067" s="54">
        <x:f t="shared" si="2250"/>
        <x:v>10799.398184190793</x:v>
      </x:c>
      <x:c r="N12067" s="54">
        <x:f t="shared" si="2251"/>
        <x:v>6.999582072354718</x:v>
      </x:c>
      <x:c r="O12067" s="55">
        <x:f t="shared" si="2252"/>
        <x:v>242046</x:v>
      </x:c>
      <x:c r="P12067" s="55">
        <x:f t="shared" si="2253"/>
        <x:v>40920</x:v>
      </x:c>
      <x:c r="Q12067" s="55">
        <x:f t="shared" si="2254"/>
        <x:v>199989.55180886795</x:v>
      </x:c>
      <x:c r="R12067" s="55">
        <x:f t="shared" si="2255"/>
        <x:v>-18863.551808867953</x:v>
      </x:c>
      <x:c r="S12067" s="1" t="str">
        <x:f t="shared" si="2256"/>
        <x:v>NO</x:v>
      </x:c>
      <x:c r="T12067" s="1">
        <x:f t="shared" si="2257"/>
        <x:v>-9.9999999999999997E+98</x:v>
      </x:c>
    </x:row>
    <x:row r="12068">
      <x:c r="A12068" s="1"/>
      <x:c r="B12068" s="1"/>
      <x:c r="C12068" s="1"/>
      <x:c r="D12068" s="1"/>
      <x:c r="E12068" s="1"/>
      <x:c r="F12068" s="1"/>
      <x:c r="G12068" s="1"/>
      <x:c r="H12068" s="1"/>
      <x:c r="I12068" s="53">
        <x:f t="shared" si="2246"/>
        <x:v>18</x:v>
      </x:c>
      <x:c r="J12068" s="53">
        <x:f t="shared" si="2247"/>
        <x:v>9</x:v>
      </x:c>
      <x:c r="K12068" s="53">
        <x:f t="shared" si="2248"/>
        <x:v>25</x:v>
      </x:c>
      <x:c r="L12068" s="53">
        <x:f t="shared" si="2249"/>
        <x:v>52</x:v>
      </x:c>
      <x:c r="M12068" s="54">
        <x:f t="shared" si="2250"/>
        <x:v>10878.976105605891</x:v>
      </x:c>
      <x:c r="N12068" s="54">
        <x:f t="shared" si="2251"/>
        <x:v>7.0548445177818682</x:v>
      </x:c>
      <x:c r="O12068" s="55">
        <x:f t="shared" si="2252"/>
        <x:v>244746</x:v>
      </x:c>
      <x:c r="P12068" s="55">
        <x:f t="shared" si="2253"/>
        <x:v>41800</x:v>
      </x:c>
      <x:c r="Q12068" s="55">
        <x:f t="shared" si="2254"/>
        <x:v>201371.11294454671</x:v>
      </x:c>
      <x:c r="R12068" s="55">
        <x:f t="shared" si="2255"/>
        <x:v>-18425.112944546709</x:v>
      </x:c>
      <x:c r="S12068" s="1" t="str">
        <x:f t="shared" si="2256"/>
        <x:v>NO</x:v>
      </x:c>
      <x:c r="T12068" s="1">
        <x:f t="shared" si="2257"/>
        <x:v>-9.9999999999999997E+98</x:v>
      </x:c>
    </x:row>
    <x:row r="12069">
      <x:c r="A12069" s="1"/>
      <x:c r="B12069" s="1"/>
      <x:c r="C12069" s="1"/>
      <x:c r="D12069" s="1"/>
      <x:c r="E12069" s="1"/>
      <x:c r="F12069" s="1"/>
      <x:c r="G12069" s="1"/>
      <x:c r="H12069" s="1"/>
      <x:c r="I12069" s="53">
        <x:f t="shared" si="2246"/>
        <x:v>18</x:v>
      </x:c>
      <x:c r="J12069" s="53">
        <x:f t="shared" si="2247"/>
        <x:v>9</x:v>
      </x:c>
      <x:c r="K12069" s="53">
        <x:f t="shared" si="2248"/>
        <x:v>26</x:v>
      </x:c>
      <x:c r="L12069" s="53">
        <x:f t="shared" si="2249"/>
        <x:v>53</x:v>
      </x:c>
      <x:c r="M12069" s="54">
        <x:f t="shared" si="2250"/>
        <x:v>10960.316109566607</x:v>
      </x:c>
      <x:c r="N12069" s="54">
        <x:f t="shared" si="2251"/>
        <x:v>7.1113306316434777</x:v>
      </x:c>
      <x:c r="O12069" s="55">
        <x:f t="shared" si="2252"/>
        <x:v>247446</x:v>
      </x:c>
      <x:c r="P12069" s="55">
        <x:f t="shared" si="2253"/>
        <x:v>42680</x:v>
      </x:c>
      <x:c r="Q12069" s="55">
        <x:f t="shared" si="2254"/>
        <x:v>202783.26579108692</x:v>
      </x:c>
      <x:c r="R12069" s="55">
        <x:f t="shared" si="2255"/>
        <x:v>-18017.265791086917</x:v>
      </x:c>
      <x:c r="S12069" s="1" t="str">
        <x:f t="shared" si="2256"/>
        <x:v>NO</x:v>
      </x:c>
      <x:c r="T12069" s="1">
        <x:f t="shared" si="2257"/>
        <x:v>-9.9999999999999997E+98</x:v>
      </x:c>
    </x:row>
    <x:row r="12070">
      <x:c r="A12070" s="1"/>
      <x:c r="B12070" s="1"/>
      <x:c r="C12070" s="1"/>
      <x:c r="D12070" s="1"/>
      <x:c r="E12070" s="1"/>
      <x:c r="F12070" s="1"/>
      <x:c r="G12070" s="1"/>
      <x:c r="H12070" s="1"/>
      <x:c r="I12070" s="53">
        <x:f t="shared" si="2246"/>
        <x:v>18</x:v>
      </x:c>
      <x:c r="J12070" s="53">
        <x:f t="shared" si="2247"/>
        <x:v>9</x:v>
      </x:c>
      <x:c r="K12070" s="53">
        <x:f t="shared" si="2248"/>
        <x:v>27</x:v>
      </x:c>
      <x:c r="L12070" s="53">
        <x:f t="shared" si="2249"/>
        <x:v>54</x:v>
      </x:c>
      <x:c r="M12070" s="54">
        <x:f t="shared" si="2250"/>
        <x:v>11043.449814086365</x:v>
      </x:c>
      <x:c r="N12070" s="54">
        <x:f t="shared" si="2251"/>
        <x:v>7.1690623708933092</x:v>
      </x:c>
      <x:c r="O12070" s="55">
        <x:f t="shared" si="2252"/>
        <x:v>250146</x:v>
      </x:c>
      <x:c r="P12070" s="55">
        <x:f t="shared" si="2253"/>
        <x:v>43560</x:v>
      </x:c>
      <x:c r="Q12070" s="55">
        <x:f t="shared" si="2254"/>
        <x:v>204226.55927233273</x:v>
      </x:c>
      <x:c r="R12070" s="55">
        <x:f t="shared" si="2255"/>
        <x:v>-17640.559272332728</x:v>
      </x:c>
      <x:c r="S12070" s="1" t="str">
        <x:f t="shared" si="2256"/>
        <x:v>NO</x:v>
      </x:c>
      <x:c r="T12070" s="1">
        <x:f t="shared" si="2257"/>
        <x:v>-9.9999999999999997E+98</x:v>
      </x:c>
    </x:row>
    <x:row r="12071">
      <x:c r="A12071" s="1"/>
      <x:c r="B12071" s="1"/>
      <x:c r="C12071" s="1"/>
      <x:c r="D12071" s="1"/>
      <x:c r="E12071" s="1"/>
      <x:c r="F12071" s="1"/>
      <x:c r="G12071" s="1"/>
      <x:c r="H12071" s="1"/>
      <x:c r="I12071" s="53">
        <x:f t="shared" si="2246"/>
        <x:v>18</x:v>
      </x:c>
      <x:c r="J12071" s="53">
        <x:f t="shared" si="2247"/>
        <x:v>9</x:v>
      </x:c>
      <x:c r="K12071" s="53">
        <x:f t="shared" si="2248"/>
        <x:v>28</x:v>
      </x:c>
      <x:c r="L12071" s="53">
        <x:f t="shared" si="2249"/>
        <x:v>55</x:v>
      </x:c>
      <x:c r="M12071" s="54">
        <x:f t="shared" si="2250"/>
        <x:v>11128.409352303519</x:v>
      </x:c>
      <x:c r="N12071" s="54">
        <x:f t="shared" si="2251"/>
        <x:v>7.2280620502107773</x:v>
      </x:c>
      <x:c r="O12071" s="55">
        <x:f t="shared" si="2252"/>
        <x:v>252846</x:v>
      </x:c>
      <x:c r="P12071" s="55">
        <x:f t="shared" si="2253"/>
        <x:v>44440</x:v>
      </x:c>
      <x:c r="Q12071" s="55">
        <x:f t="shared" si="2254"/>
        <x:v>205701.55125526941</x:v>
      </x:c>
      <x:c r="R12071" s="55">
        <x:f t="shared" si="2255"/>
        <x:v>-17295.551255269413</x:v>
      </x:c>
      <x:c r="S12071" s="1" t="str">
        <x:f t="shared" si="2256"/>
        <x:v>NO</x:v>
      </x:c>
      <x:c r="T12071" s="1">
        <x:f t="shared" si="2257"/>
        <x:v>-9.9999999999999997E+98</x:v>
      </x:c>
    </x:row>
    <x:row r="12072">
      <x:c r="A12072" s="1"/>
      <x:c r="B12072" s="1"/>
      <x:c r="C12072" s="1"/>
      <x:c r="D12072" s="1"/>
      <x:c r="E12072" s="1"/>
      <x:c r="F12072" s="1"/>
      <x:c r="G12072" s="1"/>
      <x:c r="H12072" s="1"/>
      <x:c r="I12072" s="53">
        <x:f t="shared" si="2246"/>
        <x:v>18</x:v>
      </x:c>
      <x:c r="J12072" s="53">
        <x:f t="shared" si="2247"/>
        <x:v>9</x:v>
      </x:c>
      <x:c r="K12072" s="53">
        <x:f t="shared" si="2248"/>
        <x:v>29</x:v>
      </x:c>
      <x:c r="L12072" s="53">
        <x:f t="shared" si="2249"/>
        <x:v>56</x:v>
      </x:c>
      <x:c r="M12072" s="54">
        <x:f t="shared" si="2250"/>
        <x:v>11215.227380419172</x:v>
      </x:c>
      <x:c r="N12072" s="54">
        <x:f t="shared" si="2251"/>
        <x:v>7.2883523475133138</x:v>
      </x:c>
      <x:c r="O12072" s="55">
        <x:f t="shared" si="2252"/>
        <x:v>255546</x:v>
      </x:c>
      <x:c r="P12072" s="55">
        <x:f t="shared" si="2253"/>
        <x:v>45320</x:v>
      </x:c>
      <x:c r="Q12072" s="55">
        <x:f t="shared" si="2254"/>
        <x:v>207208.80868783285</x:v>
      </x:c>
      <x:c r="R12072" s="55">
        <x:f t="shared" si="2255"/>
        <x:v>-16982.808687832847</x:v>
      </x:c>
      <x:c r="S12072" s="1" t="str">
        <x:f t="shared" si="2256"/>
        <x:v>NO</x:v>
      </x:c>
      <x:c r="T12072" s="1">
        <x:f t="shared" si="2257"/>
        <x:v>-9.9999999999999997E+98</x:v>
      </x:c>
    </x:row>
    <x:row r="12073">
      <x:c r="A12073" s="1"/>
      <x:c r="B12073" s="1"/>
      <x:c r="C12073" s="1"/>
      <x:c r="D12073" s="1"/>
      <x:c r="E12073" s="1"/>
      <x:c r="F12073" s="1"/>
      <x:c r="G12073" s="1"/>
      <x:c r="H12073" s="1"/>
      <x:c r="I12073" s="53">
        <x:f t="shared" si="2246"/>
        <x:v>18</x:v>
      </x:c>
      <x:c r="J12073" s="53">
        <x:f t="shared" si="2247"/>
        <x:v>9</x:v>
      </x:c>
      <x:c r="K12073" s="53">
        <x:f t="shared" si="2248"/>
        <x:v>30</x:v>
      </x:c>
      <x:c r="L12073" s="53">
        <x:f t="shared" si="2249"/>
        <x:v>57</x:v>
      </x:c>
      <x:c r="M12073" s="54">
        <x:f t="shared" si="2250"/>
        <x:v>11303.937085752943</x:v>
      </x:c>
      <x:c r="N12073" s="54">
        <x:f t="shared" si="2251"/>
        <x:v>7.349956309550655</x:v>
      </x:c>
      <x:c r="O12073" s="55">
        <x:f t="shared" si="2252"/>
        <x:v>258246</x:v>
      </x:c>
      <x:c r="P12073" s="55">
        <x:f t="shared" si="2253"/>
        <x:v>46200</x:v>
      </x:c>
      <x:c r="Q12073" s="55">
        <x:f t="shared" si="2254"/>
        <x:v>208748.90773876637</x:v>
      </x:c>
      <x:c r="R12073" s="55">
        <x:f t="shared" si="2255"/>
        <x:v>-16702.907738766371</x:v>
      </x:c>
      <x:c r="S12073" s="1" t="str">
        <x:f t="shared" si="2256"/>
        <x:v>NO</x:v>
      </x:c>
      <x:c r="T12073" s="1">
        <x:f t="shared" si="2257"/>
        <x:v>-9.9999999999999997E+98</x:v>
      </x:c>
    </x:row>
    <x:row r="12074">
      <x:c r="A12074" s="1"/>
      <x:c r="B12074" s="1"/>
      <x:c r="C12074" s="1"/>
      <x:c r="D12074" s="1"/>
      <x:c r="E12074" s="1"/>
      <x:c r="F12074" s="1"/>
      <x:c r="G12074" s="1"/>
      <x:c r="H12074" s="1"/>
      <x:c r="I12074" s="53">
        <x:f t="shared" si="2246"/>
        <x:v>18</x:v>
      </x:c>
      <x:c r="J12074" s="53">
        <x:f t="shared" si="2247"/>
        <x:v>10</x:v>
      </x:c>
      <x:c r="K12074" s="53">
        <x:f t="shared" si="2248"/>
        <x:v>0</x:v>
      </x:c>
      <x:c r="L12074" s="53">
        <x:f t="shared" si="2249"/>
        <x:v>28</x:v>
      </x:c>
      <x:c r="M12074" s="54">
        <x:f t="shared" si="2250"/>
        <x:v>9391.0914111163311</x:v>
      </x:c>
      <x:c r="N12074" s="54">
        <x:f t="shared" si="2251"/>
        <x:v>6.021591257719674</x:v>
      </x:c>
      <x:c r="O12074" s="55">
        <x:f t="shared" si="2252"/>
        <x:v>179340</x:v>
      </x:c>
      <x:c r="P12074" s="55">
        <x:f t="shared" si="2253"/>
        <x:v>20240</x:v>
      </x:c>
      <x:c r="Q12074" s="55">
        <x:f t="shared" si="2254"/>
        <x:v>175539.78144299187</x:v>
      </x:c>
      <x:c r="R12074" s="55">
        <x:f t="shared" si="2255"/>
        <x:v>-36439.781442991865</x:v>
      </x:c>
      <x:c r="S12074" s="1" t="str">
        <x:f t="shared" si="2256"/>
        <x:v>NO</x:v>
      </x:c>
      <x:c r="T12074" s="1">
        <x:f t="shared" si="2257"/>
        <x:v>-9.9999999999999997E+98</x:v>
      </x:c>
    </x:row>
    <x:row r="12075">
      <x:c r="A12075" s="1"/>
      <x:c r="B12075" s="1"/>
      <x:c r="C12075" s="1"/>
      <x:c r="D12075" s="1"/>
      <x:c r="E12075" s="1"/>
      <x:c r="F12075" s="1"/>
      <x:c r="G12075" s="1"/>
      <x:c r="H12075" s="1"/>
      <x:c r="I12075" s="53">
        <x:f t="shared" si="2246"/>
        <x:v>18</x:v>
      </x:c>
      <x:c r="J12075" s="53">
        <x:f t="shared" si="2247"/>
        <x:v>10</x:v>
      </x:c>
      <x:c r="K12075" s="53">
        <x:f t="shared" si="2248"/>
        <x:v>1</x:v>
      </x:c>
      <x:c r="L12075" s="53">
        <x:f t="shared" si="2249"/>
        <x:v>29</x:v>
      </x:c>
      <x:c r="M12075" s="54">
        <x:f t="shared" si="2250"/>
        <x:v>9436.6539111163311</x:v>
      </x:c>
      <x:c r="N12075" s="54">
        <x:f t="shared" si="2251"/>
        <x:v>6.0532318827196745</x:v>
      </x:c>
      <x:c r="O12075" s="55">
        <x:f t="shared" si="2252"/>
        <x:v>182040</x:v>
      </x:c>
      <x:c r="P12075" s="55">
        <x:f t="shared" si="2253"/>
        <x:v>21120</x:v>
      </x:c>
      <x:c r="Q12075" s="55">
        <x:f t="shared" si="2254"/>
        <x:v>176330.79706799187</x:v>
      </x:c>
      <x:c r="R12075" s="55">
        <x:f t="shared" si="2255"/>
        <x:v>-35410.797067991865</x:v>
      </x:c>
      <x:c r="S12075" s="1" t="str">
        <x:f t="shared" si="2256"/>
        <x:v>NO</x:v>
      </x:c>
      <x:c r="T12075" s="1">
        <x:f t="shared" si="2257"/>
        <x:v>-9.9999999999999997E+98</x:v>
      </x:c>
    </x:row>
    <x:row r="12076">
      <x:c r="A12076" s="1"/>
      <x:c r="B12076" s="1"/>
      <x:c r="C12076" s="1"/>
      <x:c r="D12076" s="1"/>
      <x:c r="E12076" s="1"/>
      <x:c r="F12076" s="1"/>
      <x:c r="G12076" s="1"/>
      <x:c r="H12076" s="1"/>
      <x:c r="I12076" s="53">
        <x:f t="shared" si="2246"/>
        <x:v>18</x:v>
      </x:c>
      <x:c r="J12076" s="53">
        <x:f t="shared" si="2247"/>
        <x:v>10</x:v>
      </x:c>
      <x:c r="K12076" s="53">
        <x:f t="shared" si="2248"/>
        <x:v>2</x:v>
      </x:c>
      <x:c r="L12076" s="53">
        <x:f t="shared" si="2249"/>
        <x:v>30</x:v>
      </x:c>
      <x:c r="M12076" s="54">
        <x:f t="shared" si="2250"/>
        <x:v>9483.3554736163314</x:v>
      </x:c>
      <x:c r="N12076" s="54">
        <x:f t="shared" si="2251"/>
        <x:v>6.0856635233446745</x:v>
      </x:c>
      <x:c r="O12076" s="55">
        <x:f t="shared" si="2252"/>
        <x:v>184740</x:v>
      </x:c>
      <x:c r="P12076" s="55">
        <x:f t="shared" si="2253"/>
        <x:v>22000</x:v>
      </x:c>
      <x:c r="Q12076" s="55">
        <x:f t="shared" si="2254"/>
        <x:v>177141.58808361687</x:v>
      </x:c>
      <x:c r="R12076" s="55">
        <x:f t="shared" si="2255"/>
        <x:v>-34401.588083616865</x:v>
      </x:c>
      <x:c r="S12076" s="1" t="str">
        <x:f t="shared" si="2256"/>
        <x:v>NO</x:v>
      </x:c>
      <x:c r="T12076" s="1">
        <x:f t="shared" si="2257"/>
        <x:v>-9.9999999999999997E+98</x:v>
      </x:c>
    </x:row>
    <x:row r="12077">
      <x:c r="A12077" s="1"/>
      <x:c r="B12077" s="1"/>
      <x:c r="C12077" s="1"/>
      <x:c r="D12077" s="1"/>
      <x:c r="E12077" s="1"/>
      <x:c r="F12077" s="1"/>
      <x:c r="G12077" s="1"/>
      <x:c r="H12077" s="1"/>
      <x:c r="I12077" s="53">
        <x:f t="shared" si="2246"/>
        <x:v>18</x:v>
      </x:c>
      <x:c r="J12077" s="53">
        <x:f t="shared" si="2247"/>
        <x:v>10</x:v>
      </x:c>
      <x:c r="K12077" s="53">
        <x:f t="shared" si="2248"/>
        <x:v>3</x:v>
      </x:c>
      <x:c r="L12077" s="53">
        <x:f t="shared" si="2249"/>
        <x:v>31</x:v>
      </x:c>
      <x:c r="M12077" s="54">
        <x:f t="shared" si="2250"/>
        <x:v>9531.2174560382064</x:v>
      </x:c>
      <x:c r="N12077" s="54">
        <x:f t="shared" si="2251"/>
        <x:v>6.118901011137643</x:v>
      </x:c>
      <x:c r="O12077" s="55">
        <x:f t="shared" si="2252"/>
        <x:v>187440</x:v>
      </x:c>
      <x:c r="P12077" s="55">
        <x:f t="shared" si="2253"/>
        <x:v>22880</x:v>
      </x:c>
      <x:c r="Q12077" s="55">
        <x:f t="shared" si="2254"/>
        <x:v>177972.52527844108</x:v>
      </x:c>
      <x:c r="R12077" s="55">
        <x:f t="shared" si="2255"/>
        <x:v>-33412.525278441084</x:v>
      </x:c>
      <x:c r="S12077" s="1" t="str">
        <x:f t="shared" si="2256"/>
        <x:v>NO</x:v>
      </x:c>
      <x:c r="T12077" s="1">
        <x:f t="shared" si="2257"/>
        <x:v>-9.9999999999999997E+98</x:v>
      </x:c>
    </x:row>
    <x:row r="12078">
      <x:c r="A12078" s="1"/>
      <x:c r="B12078" s="1"/>
      <x:c r="C12078" s="1"/>
      <x:c r="D12078" s="1"/>
      <x:c r="E12078" s="1"/>
      <x:c r="F12078" s="1"/>
      <x:c r="G12078" s="1"/>
      <x:c r="H12078" s="1"/>
      <x:c r="I12078" s="53" t="n">
        <x:f t="shared" ref="I12078:I12141" si="2258">INT((ROW()-ROW($I$46))/((CARROT_CAP+1)*(MESCLUN_CAP+1)))</x:f>
        <x:v>18</x:v>
      </x:c>
      <x:c r="J12078" s="53" t="n">
        <x:f t="shared" ref="J12078:J12141" si="2259">MOD(INT((ROW()-ROW($I$46))/(MESCLUN_CAP+1)),CARROT_CAP+1)</x:f>
        <x:v>10</x:v>
      </x:c>
      <x:c r="K12078" s="53" t="n">
        <x:f t="shared" ref="K12078:K12141" si="2260">MOD(ROW()-ROW($I$46),MESCLUN_CAP+1)</x:f>
        <x:v>4</x:v>
      </x:c>
      <x:c r="L12078" s="53" t="n">
        <x:f t="shared" ref="L12078:L12141" si="2261">SUM(I12078:K12078)</x:f>
        <x:v>32</x:v>
      </x:c>
      <x:c r="M12078" s="54" t="n">
        <x:f t="shared" ref="M12078:M12141" si="2262">I12078*TOMATO_HOURS*WEEKS*(1+TOMATO_DIM)^I12078+J12078*CARROT_HOURS*WEEKS*(1+CARROT_DIM)^J12078+K12078*MESCLUN_HOURS*WEEKS*(1+MESCLUN_DIM)^K12078</x:f>
        <x:v>9580.261571760866</x:v>
      </x:c>
      <x:c r="N12078" s="54" t="n">
        <x:f t="shared" ref="N12078:N12141" si="2263">MAX(M12078-FARMER_HOURS,0)/TEMP_HOURS_PER_WORKER</x:f>
        <x:v>6.152959424833934</x:v>
      </x:c>
      <x:c r="O12078" s="55" t="n">
        <x:f t="shared" ref="O12078:O12141" si="2264">I12078*TOMATO_PRICE+J12078*CARROT_PRICE+K12078*MESCLUN_PRICE</x:f>
        <x:v>190140</x:v>
      </x:c>
      <x:c r="P12078" s="55" t="n">
        <x:f t="shared" ref="P12078:P12141" si="2265">I12078*TOMATO_FERTILIZER+J12078*CARROT_FERTILIZER+K12078*MESCLUN_FERTILIZER</x:f>
        <x:v>23760</x:v>
      </x:c>
      <x:c r="Q12078" s="55" t="n">
        <x:f t="shared" ref="Q12078:Q12141" si="2266">MIN(M12078,FARMER_HOURS)*FARMER_RATE+MAX(M12078-FARMER_HOURS,0)*TEMP_RATE</x:f>
        <x:v>178823.98562084837</x:v>
      </x:c>
      <x:c r="R12078" s="55" t="n">
        <x:f t="shared" ref="R12078:R12141" si="2267">O12078-P12078-Q12078-FIXED_COST</x:f>
        <x:v>-32443.98562084837</x:v>
      </x:c>
      <x:c r="S12078" s="1" t="str">
        <x:f t="shared" ref="S12078:S12141" si="2268">IF(AND(L12078&lt;=TOTAL_BED_CAP,N12078&lt;=TEMP_WORKER_CAP),"YES","NO")</x:f>
        <x:v>NO</x:v>
      </x:c>
      <x:c r="T12078" s="1" t="n">
        <x:f t="shared" ref="T12078:T12141" si="2269">IF(S12078="YES",R12078,-1E+99)</x:f>
        <x:v>-1e+99</x:v>
      </x:c>
    </x:row>
    <x:row r="12079">
      <x:c r="A12079" s="1"/>
      <x:c r="B12079" s="1"/>
      <x:c r="C12079" s="1"/>
      <x:c r="D12079" s="1"/>
      <x:c r="E12079" s="1"/>
      <x:c r="F12079" s="1"/>
      <x:c r="G12079" s="1"/>
      <x:c r="H12079" s="1"/>
      <x:c r="I12079" s="53">
        <x:f t="shared" si="2258"/>
        <x:v>18</x:v>
      </x:c>
      <x:c r="J12079" s="53">
        <x:f t="shared" si="2259"/>
        <x:v>10</x:v>
      </x:c>
      <x:c r="K12079" s="53">
        <x:f t="shared" si="2260"/>
        <x:v>5</x:v>
      </x:c>
      <x:c r="L12079" s="53">
        <x:f t="shared" si="2261"/>
        <x:v>33</x:v>
      </x:c>
      <x:c r="M12079" s="54">
        <x:f t="shared" si="2262"/>
        <x:v>9630.5098956820657</x:v>
      </x:c>
      <x:c r="N12079" s="54">
        <x:f t="shared" si="2263"/>
        <x:v>6.1878540942236571</x:v>
      </x:c>
      <x:c r="O12079" s="55">
        <x:f t="shared" si="2264"/>
        <x:v>192840</x:v>
      </x:c>
      <x:c r="P12079" s="55">
        <x:f t="shared" si="2265"/>
        <x:v>24640</x:v>
      </x:c>
      <x:c r="Q12079" s="55">
        <x:f t="shared" si="2266"/>
        <x:v>179696.35235559143</x:v>
      </x:c>
      <x:c r="R12079" s="55">
        <x:f t="shared" si="2267"/>
        <x:v>-31496.352355591429</x:v>
      </x:c>
      <x:c r="S12079" s="1" t="str">
        <x:f t="shared" si="2268"/>
        <x:v>NO</x:v>
      </x:c>
      <x:c r="T12079" s="1">
        <x:f t="shared" si="2269"/>
        <x:v>-9.9999999999999997E+98</x:v>
      </x:c>
    </x:row>
    <x:row r="12080">
      <x:c r="A12080" s="1"/>
      <x:c r="B12080" s="1"/>
      <x:c r="C12080" s="1"/>
      <x:c r="D12080" s="1"/>
      <x:c r="E12080" s="1"/>
      <x:c r="F12080" s="1"/>
      <x:c r="G12080" s="1"/>
      <x:c r="H12080" s="1"/>
      <x:c r="I12080" s="53">
        <x:f t="shared" si="2258"/>
        <x:v>18</x:v>
      </x:c>
      <x:c r="J12080" s="53">
        <x:f t="shared" si="2259"/>
        <x:v>10</x:v>
      </x:c>
      <x:c r="K12080" s="53">
        <x:f t="shared" si="2260"/>
        <x:v>6</x:v>
      </x:c>
      <x:c r="L12080" s="53">
        <x:f t="shared" si="2261"/>
        <x:v>34</x:v>
      </x:c>
      <x:c r="M12080" s="54">
        <x:f t="shared" si="2262"/>
        <x:v>9681.9848698636997</x:v>
      </x:c>
      <x:c r="N12080" s="54">
        <x:f t="shared" si="2263"/>
        <x:v>6.223600604072014</x:v>
      </x:c>
      <x:c r="O12080" s="55">
        <x:f t="shared" si="2264"/>
        <x:v>195540</x:v>
      </x:c>
      <x:c r="P12080" s="55">
        <x:f t="shared" si="2265"/>
        <x:v>25520</x:v>
      </x:c>
      <x:c r="Q12080" s="55">
        <x:f t="shared" si="2266"/>
        <x:v>180590.01510180035</x:v>
      </x:c>
      <x:c r="R12080" s="55">
        <x:f t="shared" si="2267"/>
        <x:v>-30570.015101800353</x:v>
      </x:c>
      <x:c r="S12080" s="1" t="str">
        <x:f t="shared" si="2268"/>
        <x:v>NO</x:v>
      </x:c>
      <x:c r="T12080" s="1">
        <x:f t="shared" si="2269"/>
        <x:v>-9.9999999999999997E+98</x:v>
      </x:c>
    </x:row>
    <x:row r="12081">
      <x:c r="A12081" s="1"/>
      <x:c r="B12081" s="1"/>
      <x:c r="C12081" s="1"/>
      <x:c r="D12081" s="1"/>
      <x:c r="E12081" s="1"/>
      <x:c r="F12081" s="1"/>
      <x:c r="G12081" s="1"/>
      <x:c r="H12081" s="1"/>
      <x:c r="I12081" s="53">
        <x:f t="shared" si="2258"/>
        <x:v>18</x:v>
      </x:c>
      <x:c r="J12081" s="53">
        <x:f t="shared" si="2259"/>
        <x:v>10</x:v>
      </x:c>
      <x:c r="K12081" s="53">
        <x:f t="shared" si="2260"/>
        <x:v>7</x:v>
      </x:c>
      <x:c r="L12081" s="53">
        <x:f t="shared" si="2261"/>
        <x:v>35</x:v>
      </x:c>
      <x:c r="M12081" s="54">
        <x:f t="shared" si="2262"/>
        <x:v>9734.7093092616597</x:v>
      </x:c>
      <x:c r="N12081" s="54">
        <x:f t="shared" si="2263"/>
        <x:v>6.2602147980983744</x:v>
      </x:c>
      <x:c r="O12081" s="55">
        <x:f t="shared" si="2264"/>
        <x:v>198240</x:v>
      </x:c>
      <x:c r="P12081" s="55">
        <x:f t="shared" si="2265"/>
        <x:v>26400</x:v>
      </x:c>
      <x:c r="Q12081" s="55">
        <x:f t="shared" si="2266"/>
        <x:v>181505.36995245935</x:v>
      </x:c>
      <x:c r="R12081" s="55">
        <x:f t="shared" si="2267"/>
        <x:v>-29665.369952459354</x:v>
      </x:c>
      <x:c r="S12081" s="1" t="str">
        <x:f t="shared" si="2268"/>
        <x:v>NO</x:v>
      </x:c>
      <x:c r="T12081" s="1">
        <x:f t="shared" si="2269"/>
        <x:v>-9.9999999999999997E+98</x:v>
      </x:c>
    </x:row>
    <x:row r="12082">
      <x:c r="A12082" s="1"/>
      <x:c r="B12082" s="1"/>
      <x:c r="C12082" s="1"/>
      <x:c r="D12082" s="1"/>
      <x:c r="E12082" s="1"/>
      <x:c r="F12082" s="1"/>
      <x:c r="G12082" s="1"/>
      <x:c r="H12082" s="1"/>
      <x:c r="I12082" s="53">
        <x:f t="shared" si="2258"/>
        <x:v>18</x:v>
      </x:c>
      <x:c r="J12082" s="53">
        <x:f t="shared" si="2259"/>
        <x:v>10</x:v>
      </x:c>
      <x:c r="K12082" s="53">
        <x:f t="shared" si="2260"/>
        <x:v>8</x:v>
      </x:c>
      <x:c r="L12082" s="53">
        <x:f t="shared" si="2261"/>
        <x:v>36</x:v>
      </x:c>
      <x:c r="M12082" s="54">
        <x:f t="shared" si="2262"/>
        <x:v>9788.7064075416401</x:v>
      </x:c>
      <x:c r="N12082" s="54">
        <x:f t="shared" si="2263"/>
        <x:v>6.2977127830150277</x:v>
      </x:c>
      <x:c r="O12082" s="55">
        <x:f t="shared" si="2264"/>
        <x:v>200940</x:v>
      </x:c>
      <x:c r="P12082" s="55">
        <x:f t="shared" si="2265"/>
        <x:v>27280</x:v>
      </x:c>
      <x:c r="Q12082" s="55">
        <x:f t="shared" si="2266"/>
        <x:v>182442.8195753757</x:v>
      </x:c>
      <x:c r="R12082" s="55">
        <x:f t="shared" si="2267"/>
        <x:v>-28782.819575375703</x:v>
      </x:c>
      <x:c r="S12082" s="1" t="str">
        <x:f t="shared" si="2268"/>
        <x:v>NO</x:v>
      </x:c>
      <x:c r="T12082" s="1">
        <x:f t="shared" si="2269"/>
        <x:v>-9.9999999999999997E+98</x:v>
      </x:c>
    </x:row>
    <x:row r="12083">
      <x:c r="A12083" s="1"/>
      <x:c r="B12083" s="1"/>
      <x:c r="C12083" s="1"/>
      <x:c r="D12083" s="1"/>
      <x:c r="E12083" s="1"/>
      <x:c r="F12083" s="1"/>
      <x:c r="G12083" s="1"/>
      <x:c r="H12083" s="1"/>
      <x:c r="I12083" s="53">
        <x:f t="shared" si="2258"/>
        <x:v>18</x:v>
      </x:c>
      <x:c r="J12083" s="53">
        <x:f t="shared" si="2259"/>
        <x:v>10</x:v>
      </x:c>
      <x:c r="K12083" s="53">
        <x:f t="shared" si="2260"/>
        <x:v>9</x:v>
      </x:c>
      <x:c r="L12083" s="53">
        <x:f t="shared" si="2261"/>
        <x:v>37</x:v>
      </x:c>
      <x:c r="M12083" s="54">
        <x:f t="shared" si="2262"/>
        <x:v>9843.9997429820341</x:v>
      </x:c>
      <x:c r="N12083" s="54">
        <x:f t="shared" si="2263"/>
        <x:v>6.3361109326264122</x:v>
      </x:c>
      <x:c r="O12083" s="55">
        <x:f t="shared" si="2264"/>
        <x:v>203640</x:v>
      </x:c>
      <x:c r="P12083" s="55">
        <x:f t="shared" si="2265"/>
        <x:v>28160</x:v>
      </x:c>
      <x:c r="Q12083" s="55">
        <x:f t="shared" si="2266"/>
        <x:v>183402.77331566031</x:v>
      </x:c>
      <x:c r="R12083" s="55">
        <x:f t="shared" si="2267"/>
        <x:v>-27922.773315660306</x:v>
      </x:c>
      <x:c r="S12083" s="1" t="str">
        <x:f t="shared" si="2268"/>
        <x:v>NO</x:v>
      </x:c>
      <x:c r="T12083" s="1">
        <x:f t="shared" si="2269"/>
        <x:v>-9.9999999999999997E+98</x:v>
      </x:c>
    </x:row>
    <x:row r="12084">
      <x:c r="A12084" s="1"/>
      <x:c r="B12084" s="1"/>
      <x:c r="C12084" s="1"/>
      <x:c r="D12084" s="1"/>
      <x:c r="E12084" s="1"/>
      <x:c r="F12084" s="1"/>
      <x:c r="G12084" s="1"/>
      <x:c r="H12084" s="1"/>
      <x:c r="I12084" s="53">
        <x:f t="shared" si="2258"/>
        <x:v>18</x:v>
      </x:c>
      <x:c r="J12084" s="53">
        <x:f t="shared" si="2259"/>
        <x:v>10</x:v>
      </x:c>
      <x:c r="K12084" s="53">
        <x:f t="shared" si="2260"/>
        <x:v>10</x:v>
      </x:c>
      <x:c r="L12084" s="53">
        <x:f t="shared" si="2261"/>
        <x:v>38</x:v>
      </x:c>
      <x:c r="M12084" s="54">
        <x:f t="shared" si="2262"/>
        <x:v>9900.6132844652475</x:v>
      </x:c>
      <x:c r="N12084" s="54">
        <x:f t="shared" si="2263"/>
        <x:v>6.3754258919897548</x:v>
      </x:c>
      <x:c r="O12084" s="55">
        <x:f t="shared" si="2264"/>
        <x:v>206340</x:v>
      </x:c>
      <x:c r="P12084" s="55">
        <x:f t="shared" si="2265"/>
        <x:v>29040</x:v>
      </x:c>
      <x:c r="Q12084" s="55">
        <x:f t="shared" si="2266"/>
        <x:v>184385.64729974387</x:v>
      </x:c>
      <x:c r="R12084" s="55">
        <x:f t="shared" si="2267"/>
        <x:v>-27085.647299743869</x:v>
      </x:c>
      <x:c r="S12084" s="1" t="str">
        <x:f t="shared" si="2268"/>
        <x:v>NO</x:v>
      </x:c>
      <x:c r="T12084" s="1">
        <x:f t="shared" si="2269"/>
        <x:v>-9.9999999999999997E+98</x:v>
      </x:c>
    </x:row>
    <x:row r="12085">
      <x:c r="A12085" s="1"/>
      <x:c r="B12085" s="1"/>
      <x:c r="C12085" s="1"/>
      <x:c r="D12085" s="1"/>
      <x:c r="E12085" s="1"/>
      <x:c r="F12085" s="1"/>
      <x:c r="G12085" s="1"/>
      <x:c r="H12085" s="1"/>
      <x:c r="I12085" s="53">
        <x:f t="shared" si="2258"/>
        <x:v>18</x:v>
      </x:c>
      <x:c r="J12085" s="53">
        <x:f t="shared" si="2259"/>
        <x:v>10</x:v>
      </x:c>
      <x:c r="K12085" s="53">
        <x:f t="shared" si="2260"/>
        <x:v>11</x:v>
      </x:c>
      <x:c r="L12085" s="53">
        <x:f t="shared" si="2261"/>
        <x:v>39</x:v>
      </x:c>
      <x:c r="M12085" s="54">
        <x:f t="shared" si="2262"/>
        <x:v>9958.5713975586859</x:v>
      </x:c>
      <x:c r="N12085" s="54">
        <x:f t="shared" si="2263"/>
        <x:v>6.4156745816379761</x:v>
      </x:c>
      <x:c r="O12085" s="55">
        <x:f t="shared" si="2264"/>
        <x:v>209040</x:v>
      </x:c>
      <x:c r="P12085" s="55">
        <x:f t="shared" si="2265"/>
        <x:v>29920</x:v>
      </x:c>
      <x:c r="Q12085" s="55">
        <x:f t="shared" si="2266"/>
        <x:v>185391.86454094941</x:v>
      </x:c>
      <x:c r="R12085" s="55">
        <x:f t="shared" si="2267"/>
        <x:v>-26271.864540949406</x:v>
      </x:c>
      <x:c r="S12085" s="1" t="str">
        <x:f t="shared" si="2268"/>
        <x:v>NO</x:v>
      </x:c>
      <x:c r="T12085" s="1">
        <x:f t="shared" si="2269"/>
        <x:v>-9.9999999999999997E+98</x:v>
      </x:c>
    </x:row>
    <x:row r="12086">
      <x:c r="A12086" s="1"/>
      <x:c r="B12086" s="1"/>
      <x:c r="C12086" s="1"/>
      <x:c r="D12086" s="1"/>
      <x:c r="E12086" s="1"/>
      <x:c r="F12086" s="1"/>
      <x:c r="G12086" s="1"/>
      <x:c r="H12086" s="1"/>
      <x:c r="I12086" s="53">
        <x:f t="shared" si="2258"/>
        <x:v>18</x:v>
      </x:c>
      <x:c r="J12086" s="53">
        <x:f t="shared" si="2259"/>
        <x:v>10</x:v>
      </x:c>
      <x:c r="K12086" s="53">
        <x:f t="shared" si="2260"/>
        <x:v>12</x:v>
      </x:c>
      <x:c r="L12086" s="53">
        <x:f t="shared" si="2261"/>
        <x:v>40</x:v>
      </x:c>
      <x:c r="M12086" s="54">
        <x:f t="shared" si="2262"/>
        <x:v>10017.89885068675</x:v>
      </x:c>
      <x:c r="N12086" s="54">
        <x:f t="shared" si="2263"/>
        <x:v>6.4568742018657987</x:v>
      </x:c>
      <x:c r="O12086" s="55">
        <x:f t="shared" si="2264"/>
        <x:v>211740</x:v>
      </x:c>
      <x:c r="P12086" s="55">
        <x:f t="shared" si="2265"/>
        <x:v>30800</x:v>
      </x:c>
      <x:c r="Q12086" s="55">
        <x:f t="shared" si="2266"/>
        <x:v>186421.85504664495</x:v>
      </x:c>
      <x:c r="R12086" s="55">
        <x:f t="shared" si="2267"/>
        <x:v>-25481.855046644952</x:v>
      </x:c>
      <x:c r="S12086" s="1" t="str">
        <x:f t="shared" si="2268"/>
        <x:v>NO</x:v>
      </x:c>
      <x:c r="T12086" s="1">
        <x:f t="shared" si="2269"/>
        <x:v>-9.9999999999999997E+98</x:v>
      </x:c>
    </x:row>
    <x:row r="12087">
      <x:c r="A12087" s="1"/>
      <x:c r="B12087" s="1"/>
      <x:c r="C12087" s="1"/>
      <x:c r="D12087" s="1"/>
      <x:c r="E12087" s="1"/>
      <x:c r="F12087" s="1"/>
      <x:c r="G12087" s="1"/>
      <x:c r="H12087" s="1"/>
      <x:c r="I12087" s="53">
        <x:f t="shared" si="2258"/>
        <x:v>18</x:v>
      </x:c>
      <x:c r="J12087" s="53">
        <x:f t="shared" si="2259"/>
        <x:v>10</x:v>
      </x:c>
      <x:c r="K12087" s="53">
        <x:f t="shared" si="2260"/>
        <x:v>13</x:v>
      </x:c>
      <x:c r="L12087" s="53">
        <x:f t="shared" si="2261"/>
        <x:v>41</x:v>
      </x:c>
      <x:c r="M12087" s="54">
        <x:f t="shared" si="2262"/>
        <x:v>10078.620821395134</x:v>
      </x:c>
      <x:c r="N12087" s="54">
        <x:f t="shared" si="2263"/>
        <x:v>6.4990422370799541</x:v>
      </x:c>
      <x:c r="O12087" s="55">
        <x:f t="shared" si="2264"/>
        <x:v>214440</x:v>
      </x:c>
      <x:c r="P12087" s="55">
        <x:f t="shared" si="2265"/>
        <x:v>31680</x:v>
      </x:c>
      <x:c r="Q12087" s="55">
        <x:f t="shared" si="2266"/>
        <x:v>187476.05592699884</x:v>
      </x:c>
      <x:c r="R12087" s="55">
        <x:f t="shared" si="2267"/>
        <x:v>-24716.055926998844</x:v>
      </x:c>
      <x:c r="S12087" s="1" t="str">
        <x:f t="shared" si="2268"/>
        <x:v>NO</x:v>
      </x:c>
      <x:c r="T12087" s="1">
        <x:f t="shared" si="2269"/>
        <x:v>-9.9999999999999997E+98</x:v>
      </x:c>
    </x:row>
    <x:row r="12088">
      <x:c r="A12088" s="1"/>
      <x:c r="B12088" s="1"/>
      <x:c r="C12088" s="1"/>
      <x:c r="D12088" s="1"/>
      <x:c r="E12088" s="1"/>
      <x:c r="F12088" s="1"/>
      <x:c r="G12088" s="1"/>
      <x:c r="H12088" s="1"/>
      <x:c r="I12088" s="53">
        <x:f t="shared" si="2258"/>
        <x:v>18</x:v>
      </x:c>
      <x:c r="J12088" s="53">
        <x:f t="shared" si="2259"/>
        <x:v>10</x:v>
      </x:c>
      <x:c r="K12088" s="53">
        <x:f t="shared" si="2260"/>
        <x:v>14</x:v>
      </x:c>
      <x:c r="L12088" s="53">
        <x:f t="shared" si="2261"/>
        <x:v>42</x:v>
      </x:c>
      <x:c r="M12088" s="54">
        <x:f t="shared" si="2262"/>
        <x:v>10140.762902708795</x:v>
      </x:c>
      <x:c r="N12088" s="54">
        <x:f t="shared" si="2263"/>
        <x:v>6.5421964602144413</x:v>
      </x:c>
      <x:c r="O12088" s="55">
        <x:f t="shared" si="2264"/>
        <x:v>217140</x:v>
      </x:c>
      <x:c r="P12088" s="55">
        <x:f t="shared" si="2265"/>
        <x:v>32560</x:v>
      </x:c>
      <x:c r="Q12088" s="55">
        <x:f t="shared" si="2266"/>
        <x:v>188554.91150536103</x:v>
      </x:c>
      <x:c r="R12088" s="55">
        <x:f t="shared" si="2267"/>
        <x:v>-23974.911505361029</x:v>
      </x:c>
      <x:c r="S12088" s="1" t="str">
        <x:f t="shared" si="2268"/>
        <x:v>NO</x:v>
      </x:c>
      <x:c r="T12088" s="1">
        <x:f t="shared" si="2269"/>
        <x:v>-9.9999999999999997E+98</x:v>
      </x:c>
    </x:row>
    <x:row r="12089">
      <x:c r="A12089" s="1"/>
      <x:c r="B12089" s="1"/>
      <x:c r="C12089" s="1"/>
      <x:c r="D12089" s="1"/>
      <x:c r="E12089" s="1"/>
      <x:c r="F12089" s="1"/>
      <x:c r="G12089" s="1"/>
      <x:c r="H12089" s="1"/>
      <x:c r="I12089" s="53">
        <x:f t="shared" si="2258"/>
        <x:v>18</x:v>
      </x:c>
      <x:c r="J12089" s="53">
        <x:f t="shared" si="2259"/>
        <x:v>10</x:v>
      </x:c>
      <x:c r="K12089" s="53">
        <x:f t="shared" si="2260"/>
        <x:v>15</x:v>
      </x:c>
      <x:c r="L12089" s="53">
        <x:f t="shared" si="2261"/>
        <x:v>43</x:v>
      </x:c>
      <x:c r="M12089" s="54">
        <x:f t="shared" si="2262"/>
        <x:v>10204.351109584943</x:v>
      </x:c>
      <x:c r="N12089" s="54">
        <x:f t="shared" si="2263"/>
        <x:v>6.586354937211766</x:v>
      </x:c>
      <x:c r="O12089" s="55">
        <x:f t="shared" si="2264"/>
        <x:v>219840</x:v>
      </x:c>
      <x:c r="P12089" s="55">
        <x:f t="shared" si="2265"/>
        <x:v>33440</x:v>
      </x:c>
      <x:c r="Q12089" s="55">
        <x:f t="shared" si="2266"/>
        <x:v>189658.87343029413</x:v>
      </x:c>
      <x:c r="R12089" s="55">
        <x:f t="shared" si="2267"/>
        <x:v>-23258.87343029413</x:v>
      </x:c>
      <x:c r="S12089" s="1" t="str">
        <x:f t="shared" si="2268"/>
        <x:v>NO</x:v>
      </x:c>
      <x:c r="T12089" s="1">
        <x:f t="shared" si="2269"/>
        <x:v>-9.9999999999999997E+98</x:v>
      </x:c>
    </x:row>
    <x:row r="12090">
      <x:c r="A12090" s="1"/>
      <x:c r="B12090" s="1"/>
      <x:c r="C12090" s="1"/>
      <x:c r="D12090" s="1"/>
      <x:c r="E12090" s="1"/>
      <x:c r="F12090" s="1"/>
      <x:c r="G12090" s="1"/>
      <x:c r="H12090" s="1"/>
      <x:c r="I12090" s="53">
        <x:f t="shared" si="2258"/>
        <x:v>18</x:v>
      </x:c>
      <x:c r="J12090" s="53">
        <x:f t="shared" si="2259"/>
        <x:v>10</x:v>
      </x:c>
      <x:c r="K12090" s="53">
        <x:f t="shared" si="2260"/>
        <x:v>16</x:v>
      </x:c>
      <x:c r="L12090" s="53">
        <x:f t="shared" si="2261"/>
        <x:v>44</x:v>
      </x:c>
      <x:c r="M12090" s="54">
        <x:f t="shared" si="2262"/>
        <x:v>10269.411885462432</x:v>
      </x:c>
      <x:c r="N12090" s="54">
        <x:f t="shared" si="2263"/>
        <x:v>6.6315360315711338</x:v>
      </x:c>
      <x:c r="O12090" s="55">
        <x:f t="shared" si="2264"/>
        <x:v>222540</x:v>
      </x:c>
      <x:c r="P12090" s="55">
        <x:f t="shared" si="2265"/>
        <x:v>34320</x:v>
      </x:c>
      <x:c r="Q12090" s="55">
        <x:f t="shared" si="2266"/>
        <x:v>190788.40078927833</x:v>
      </x:c>
      <x:c r="R12090" s="55">
        <x:f t="shared" si="2267"/>
        <x:v>-22568.400789278327</x:v>
      </x:c>
      <x:c r="S12090" s="1" t="str">
        <x:f t="shared" si="2268"/>
        <x:v>NO</x:v>
      </x:c>
      <x:c r="T12090" s="1">
        <x:f t="shared" si="2269"/>
        <x:v>-9.9999999999999997E+98</x:v>
      </x:c>
    </x:row>
    <x:row r="12091">
      <x:c r="A12091" s="1"/>
      <x:c r="B12091" s="1"/>
      <x:c r="C12091" s="1"/>
      <x:c r="D12091" s="1"/>
      <x:c r="E12091" s="1"/>
      <x:c r="F12091" s="1"/>
      <x:c r="G12091" s="1"/>
      <x:c r="H12091" s="1"/>
      <x:c r="I12091" s="53">
        <x:f t="shared" si="2258"/>
        <x:v>18</x:v>
      </x:c>
      <x:c r="J12091" s="53">
        <x:f t="shared" si="2259"/>
        <x:v>10</x:v>
      </x:c>
      <x:c r="K12091" s="53">
        <x:f t="shared" si="2260"/>
        <x:v>17</x:v>
      </x:c>
      <x:c r="L12091" s="53">
        <x:f t="shared" si="2261"/>
        <x:v>45</x:v>
      </x:c>
      <x:c r="M12091" s="54">
        <x:f t="shared" si="2262"/>
        <x:v>10335.972108908971</x:v>
      </x:c>
      <x:c r="N12091" s="54">
        <x:f t="shared" si="2263"/>
        <x:v>6.6777584089645634</x:v>
      </x:c>
      <x:c r="O12091" s="55">
        <x:f t="shared" si="2264"/>
        <x:v>225240</x:v>
      </x:c>
      <x:c r="P12091" s="55">
        <x:f t="shared" si="2265"/>
        <x:v>35200</x:v>
      </x:c>
      <x:c r="Q12091" s="55">
        <x:f t="shared" si="2266"/>
        <x:v>191943.96022411407</x:v>
      </x:c>
      <x:c r="R12091" s="55">
        <x:f t="shared" si="2267"/>
        <x:v>-21903.960224114067</x:v>
      </x:c>
      <x:c r="S12091" s="1" t="str">
        <x:f t="shared" si="2268"/>
        <x:v>NO</x:v>
      </x:c>
      <x:c r="T12091" s="1">
        <x:f t="shared" si="2269"/>
        <x:v>-9.9999999999999997E+98</x:v>
      </x:c>
    </x:row>
    <x:row r="12092">
      <x:c r="A12092" s="1"/>
      <x:c r="B12092" s="1"/>
      <x:c r="C12092" s="1"/>
      <x:c r="D12092" s="1"/>
      <x:c r="E12092" s="1"/>
      <x:c r="F12092" s="1"/>
      <x:c r="G12092" s="1"/>
      <x:c r="H12092" s="1"/>
      <x:c r="I12092" s="53">
        <x:f t="shared" si="2258"/>
        <x:v>18</x:v>
      </x:c>
      <x:c r="J12092" s="53">
        <x:f t="shared" si="2259"/>
        <x:v>10</x:v>
      </x:c>
      <x:c r="K12092" s="53">
        <x:f t="shared" si="2260"/>
        <x:v>18</x:v>
      </x:c>
      <x:c r="L12092" s="53">
        <x:f t="shared" si="2261"/>
        <x:v>46</x:v>
      </x:c>
      <x:c r="M12092" s="54">
        <x:f t="shared" si="2262"/>
        <x:v>10404.059100367558</x:v>
      </x:c>
      <x:c r="N12092" s="54">
        <x:f t="shared" si="2263"/>
        <x:v>6.7250410419219158</x:v>
      </x:c>
      <x:c r="O12092" s="55">
        <x:f t="shared" si="2264"/>
        <x:v>227940</x:v>
      </x:c>
      <x:c r="P12092" s="55">
        <x:f t="shared" si="2265"/>
        <x:v>36080</x:v>
      </x:c>
      <x:c r="Q12092" s="55">
        <x:f t="shared" si="2266"/>
        <x:v>193126.02604804788</x:v>
      </x:c>
      <x:c r="R12092" s="55">
        <x:f t="shared" si="2267"/>
        <x:v>-21266.026048047876</x:v>
      </x:c>
      <x:c r="S12092" s="1" t="str">
        <x:f t="shared" si="2268"/>
        <x:v>NO</x:v>
      </x:c>
      <x:c r="T12092" s="1">
        <x:f t="shared" si="2269"/>
        <x:v>-9.9999999999999997E+98</x:v>
      </x:c>
    </x:row>
    <x:row r="12093">
      <x:c r="A12093" s="1"/>
      <x:c r="B12093" s="1"/>
      <x:c r="C12093" s="1"/>
      <x:c r="D12093" s="1"/>
      <x:c r="E12093" s="1"/>
      <x:c r="F12093" s="1"/>
      <x:c r="G12093" s="1"/>
      <x:c r="H12093" s="1"/>
      <x:c r="I12093" s="53">
        <x:f t="shared" si="2258"/>
        <x:v>18</x:v>
      </x:c>
      <x:c r="J12093" s="53">
        <x:f t="shared" si="2259"/>
        <x:v>10</x:v>
      </x:c>
      <x:c r="K12093" s="53">
        <x:f t="shared" si="2260"/>
        <x:v>19</x:v>
      </x:c>
      <x:c r="L12093" s="53">
        <x:f t="shared" si="2261"/>
        <x:v>47</x:v>
      </x:c>
      <x:c r="M12093" s="54">
        <x:f t="shared" si="2262"/>
        <x:v>10473.700629003581</x:v>
      </x:c>
      <x:c r="N12093" s="54">
        <x:f t="shared" si="2263"/>
        <x:v>6.7734032145858203</x:v>
      </x:c>
      <x:c r="O12093" s="55">
        <x:f t="shared" si="2264"/>
        <x:v>230640</x:v>
      </x:c>
      <x:c r="P12093" s="55">
        <x:f t="shared" si="2265"/>
        <x:v>36960</x:v>
      </x:c>
      <x:c r="Q12093" s="55">
        <x:f t="shared" si="2266"/>
        <x:v>194335.08036464549</x:v>
      </x:c>
      <x:c r="R12093" s="55">
        <x:f t="shared" si="2267"/>
        <x:v>-20655.080364645488</x:v>
      </x:c>
      <x:c r="S12093" s="1" t="str">
        <x:f t="shared" si="2268"/>
        <x:v>NO</x:v>
      </x:c>
      <x:c r="T12093" s="1">
        <x:f t="shared" si="2269"/>
        <x:v>-9.9999999999999997E+98</x:v>
      </x:c>
    </x:row>
    <x:row r="12094">
      <x:c r="A12094" s="1"/>
      <x:c r="B12094" s="1"/>
      <x:c r="C12094" s="1"/>
      <x:c r="D12094" s="1"/>
      <x:c r="E12094" s="1"/>
      <x:c r="F12094" s="1"/>
      <x:c r="G12094" s="1"/>
      <x:c r="H12094" s="1"/>
      <x:c r="I12094" s="53">
        <x:f t="shared" si="2258"/>
        <x:v>18</x:v>
      </x:c>
      <x:c r="J12094" s="53">
        <x:f t="shared" si="2259"/>
        <x:v>10</x:v>
      </x:c>
      <x:c r="K12094" s="53">
        <x:f t="shared" si="2260"/>
        <x:v>20</x:v>
      </x:c>
      <x:c r="L12094" s="53">
        <x:f t="shared" si="2261"/>
        <x:v>48</x:v>
      </x:c>
      <x:c r="M12094" s="54">
        <x:f t="shared" si="2262"/>
        <x:v>10544.924919654059</x:v>
      </x:c>
      <x:c r="N12094" s="54">
        <x:f t="shared" si="2263"/>
        <x:v>6.8228645275375408</x:v>
      </x:c>
      <x:c r="O12094" s="55">
        <x:f t="shared" si="2264"/>
        <x:v>233340</x:v>
      </x:c>
      <x:c r="P12094" s="55">
        <x:f t="shared" si="2265"/>
        <x:v>37840</x:v>
      </x:c>
      <x:c r="Q12094" s="55">
        <x:f t="shared" si="2266"/>
        <x:v>195571.61318843852</x:v>
      </x:c>
      <x:c r="R12094" s="55">
        <x:f t="shared" si="2267"/>
        <x:v>-20071.613188438525</x:v>
      </x:c>
      <x:c r="S12094" s="1" t="str">
        <x:f t="shared" si="2268"/>
        <x:v>NO</x:v>
      </x:c>
      <x:c r="T12094" s="1">
        <x:f t="shared" si="2269"/>
        <x:v>-9.9999999999999997E+98</x:v>
      </x:c>
    </x:row>
    <x:row r="12095">
      <x:c r="A12095" s="1"/>
      <x:c r="B12095" s="1"/>
      <x:c r="C12095" s="1"/>
      <x:c r="D12095" s="1"/>
      <x:c r="E12095" s="1"/>
      <x:c r="F12095" s="1"/>
      <x:c r="G12095" s="1"/>
      <x:c r="H12095" s="1"/>
      <x:c r="I12095" s="53">
        <x:f t="shared" si="2258"/>
        <x:v>18</x:v>
      </x:c>
      <x:c r="J12095" s="53">
        <x:f t="shared" si="2259"/>
        <x:v>10</x:v>
      </x:c>
      <x:c r="K12095" s="53">
        <x:f t="shared" si="2260"/>
        <x:v>21</x:v>
      </x:c>
      <x:c r="L12095" s="53">
        <x:f t="shared" si="2261"/>
        <x:v>49</x:v>
      </x:c>
      <x:c r="M12095" s="54">
        <x:f t="shared" si="2262"/>
        <x:v>10617.760659880501</x:v>
      </x:c>
      <x:c r="N12095" s="54">
        <x:f t="shared" si="2263"/>
        <x:v>6.8734449026947928</x:v>
      </x:c>
      <x:c r="O12095" s="55">
        <x:f t="shared" si="2264"/>
        <x:v>236040</x:v>
      </x:c>
      <x:c r="P12095" s="55">
        <x:f t="shared" si="2265"/>
        <x:v>38720</x:v>
      </x:c>
      <x:c r="Q12095" s="55">
        <x:f t="shared" si="2266"/>
        <x:v>196836.12256736981</x:v>
      </x:c>
      <x:c r="R12095" s="55">
        <x:f t="shared" si="2267"/>
        <x:v>-19516.122567369806</x:v>
      </x:c>
      <x:c r="S12095" s="1" t="str">
        <x:f t="shared" si="2268"/>
        <x:v>NO</x:v>
      </x:c>
      <x:c r="T12095" s="1">
        <x:f t="shared" si="2269"/>
        <x:v>-9.9999999999999997E+98</x:v>
      </x:c>
    </x:row>
    <x:row r="12096">
      <x:c r="A12096" s="1"/>
      <x:c r="B12096" s="1"/>
      <x:c r="C12096" s="1"/>
      <x:c r="D12096" s="1"/>
      <x:c r="E12096" s="1"/>
      <x:c r="F12096" s="1"/>
      <x:c r="G12096" s="1"/>
      <x:c r="H12096" s="1"/>
      <x:c r="I12096" s="53">
        <x:f t="shared" si="2258"/>
        <x:v>18</x:v>
      </x:c>
      <x:c r="J12096" s="53">
        <x:f t="shared" si="2259"/>
        <x:v>10</x:v>
      </x:c>
      <x:c r="K12096" s="53">
        <x:f t="shared" si="2260"/>
        <x:v>22</x:v>
      </x:c>
      <x:c r="L12096" s="53">
        <x:f t="shared" si="2261"/>
        <x:v>50</x:v>
      </x:c>
      <x:c r="M12096" s="54">
        <x:f t="shared" si="2262"/>
        <x:v>10692.237007126898</x:v>
      </x:c>
      <x:c r="N12096" s="54">
        <x:f t="shared" si="2263"/>
        <x:v>6.9251645882825681</x:v>
      </x:c>
      <x:c r="O12096" s="55">
        <x:f t="shared" si="2264"/>
        <x:v>238740</x:v>
      </x:c>
      <x:c r="P12096" s="55">
        <x:f t="shared" si="2265"/>
        <x:v>39600</x:v>
      </x:c>
      <x:c r="Q12096" s="55">
        <x:f t="shared" si="2266"/>
        <x:v>198129.1147070642</x:v>
      </x:c>
      <x:c r="R12096" s="55">
        <x:f t="shared" si="2267"/>
        <x:v>-18989.114707064204</x:v>
      </x:c>
      <x:c r="S12096" s="1" t="str">
        <x:f t="shared" si="2268"/>
        <x:v>NO</x:v>
      </x:c>
      <x:c r="T12096" s="1">
        <x:f t="shared" si="2269"/>
        <x:v>-9.9999999999999997E+98</x:v>
      </x:c>
    </x:row>
    <x:row r="12097">
      <x:c r="A12097" s="1"/>
      <x:c r="B12097" s="1"/>
      <x:c r="C12097" s="1"/>
      <x:c r="D12097" s="1"/>
      <x:c r="E12097" s="1"/>
      <x:c r="F12097" s="1"/>
      <x:c r="G12097" s="1"/>
      <x:c r="H12097" s="1"/>
      <x:c r="I12097" s="53">
        <x:f t="shared" si="2258"/>
        <x:v>18</x:v>
      </x:c>
      <x:c r="J12097" s="53">
        <x:f t="shared" si="2259"/>
        <x:v>10</x:v>
      </x:c>
      <x:c r="K12097" s="53">
        <x:f t="shared" si="2260"/>
        <x:v>23</x:v>
      </x:c>
      <x:c r="L12097" s="53">
        <x:f t="shared" si="2261"/>
        <x:v>51</x:v>
      </x:c>
      <x:c r="M12097" s="54">
        <x:f t="shared" si="2262"/>
        <x:v>10768.383595984335</x:v>
      </x:c>
      <x:c r="N12097" s="54">
        <x:f t="shared" si="2263"/>
        <x:v>6.9780441638780104</x:v>
      </x:c>
      <x:c r="O12097" s="55">
        <x:f t="shared" si="2264"/>
        <x:v>241440</x:v>
      </x:c>
      <x:c r="P12097" s="55">
        <x:f t="shared" si="2265"/>
        <x:v>40480</x:v>
      </x:c>
      <x:c r="Q12097" s="55">
        <x:f t="shared" si="2266"/>
        <x:v>199451.10409695024</x:v>
      </x:c>
      <x:c r="R12097" s="55">
        <x:f t="shared" si="2267"/>
        <x:v>-18491.104096950236</x:v>
      </x:c>
      <x:c r="S12097" s="1" t="str">
        <x:f t="shared" si="2268"/>
        <x:v>NO</x:v>
      </x:c>
      <x:c r="T12097" s="1">
        <x:f t="shared" si="2269"/>
        <x:v>-9.9999999999999997E+98</x:v>
      </x:c>
    </x:row>
    <x:row r="12098">
      <x:c r="A12098" s="1"/>
      <x:c r="B12098" s="1"/>
      <x:c r="C12098" s="1"/>
      <x:c r="D12098" s="1"/>
      <x:c r="E12098" s="1"/>
      <x:c r="F12098" s="1"/>
      <x:c r="G12098" s="1"/>
      <x:c r="H12098" s="1"/>
      <x:c r="I12098" s="53">
        <x:f t="shared" si="2258"/>
        <x:v>18</x:v>
      </x:c>
      <x:c r="J12098" s="53">
        <x:f t="shared" si="2259"/>
        <x:v>10</x:v>
      </x:c>
      <x:c r="K12098" s="53">
        <x:f t="shared" si="2260"/>
        <x:v>24</x:v>
      </x:c>
      <x:c r="L12098" s="53">
        <x:f t="shared" si="2261"/>
        <x:v>52</x:v>
      </x:c>
      <x:c r="M12098" s="54">
        <x:f t="shared" si="2262"/>
        <x:v>10846.230545563831</x:v>
      </x:c>
      <x:c r="N12098" s="54">
        <x:f t="shared" si="2263"/>
        <x:v>7.0321045455304381</x:v>
      </x:c>
      <x:c r="O12098" s="55">
        <x:f t="shared" si="2264"/>
        <x:v>244140</x:v>
      </x:c>
      <x:c r="P12098" s="55">
        <x:f t="shared" si="2265"/>
        <x:v>41360</x:v>
      </x:c>
      <x:c r="Q12098" s="55">
        <x:f t="shared" si="2266"/>
        <x:v>200802.61363826095</x:v>
      </x:c>
      <x:c r="R12098" s="55">
        <x:f t="shared" si="2267"/>
        <x:v>-18022.613638260955</x:v>
      </x:c>
      <x:c r="S12098" s="1" t="str">
        <x:f t="shared" si="2268"/>
        <x:v>NO</x:v>
      </x:c>
      <x:c r="T12098" s="1">
        <x:f t="shared" si="2269"/>
        <x:v>-9.9999999999999997E+98</x:v>
      </x:c>
    </x:row>
    <x:row r="12099">
      <x:c r="A12099" s="1"/>
      <x:c r="B12099" s="1"/>
      <x:c r="C12099" s="1"/>
      <x:c r="D12099" s="1"/>
      <x:c r="E12099" s="1"/>
      <x:c r="F12099" s="1"/>
      <x:c r="G12099" s="1"/>
      <x:c r="H12099" s="1"/>
      <x:c r="I12099" s="53">
        <x:f t="shared" si="2258"/>
        <x:v>18</x:v>
      </x:c>
      <x:c r="J12099" s="53">
        <x:f t="shared" si="2259"/>
        <x:v>10</x:v>
      </x:c>
      <x:c r="K12099" s="53">
        <x:f t="shared" si="2260"/>
        <x:v>25</x:v>
      </x:c>
      <x:c r="L12099" s="53">
        <x:f t="shared" si="2261"/>
        <x:v>53</x:v>
      </x:c>
      <x:c r="M12099" s="54">
        <x:f t="shared" si="2262"/>
        <x:v>10925.808466978928</x:v>
      </x:c>
      <x:c r="N12099" s="54">
        <x:f t="shared" si="2263"/>
        <x:v>7.0873669909575892</x:v>
      </x:c>
      <x:c r="O12099" s="55">
        <x:f t="shared" si="2264"/>
        <x:v>246840</x:v>
      </x:c>
      <x:c r="P12099" s="55">
        <x:f t="shared" si="2265"/>
        <x:v>42240</x:v>
      </x:c>
      <x:c r="Q12099" s="55">
        <x:f t="shared" si="2266"/>
        <x:v>202184.17477393971</x:v>
      </x:c>
      <x:c r="R12099" s="55">
        <x:f t="shared" si="2267"/>
        <x:v>-17584.174773939711</x:v>
      </x:c>
      <x:c r="S12099" s="1" t="str">
        <x:f t="shared" si="2268"/>
        <x:v>NO</x:v>
      </x:c>
      <x:c r="T12099" s="1">
        <x:f t="shared" si="2269"/>
        <x:v>-9.9999999999999997E+98</x:v>
      </x:c>
    </x:row>
    <x:row r="12100">
      <x:c r="A12100" s="1"/>
      <x:c r="B12100" s="1"/>
      <x:c r="C12100" s="1"/>
      <x:c r="D12100" s="1"/>
      <x:c r="E12100" s="1"/>
      <x:c r="F12100" s="1"/>
      <x:c r="G12100" s="1"/>
      <x:c r="H12100" s="1"/>
      <x:c r="I12100" s="53">
        <x:f t="shared" si="2258"/>
        <x:v>18</x:v>
      </x:c>
      <x:c r="J12100" s="53">
        <x:f t="shared" si="2259"/>
        <x:v>10</x:v>
      </x:c>
      <x:c r="K12100" s="53">
        <x:f t="shared" si="2260"/>
        <x:v>26</x:v>
      </x:c>
      <x:c r="L12100" s="53">
        <x:f t="shared" si="2261"/>
        <x:v>54</x:v>
      </x:c>
      <x:c r="M12100" s="54">
        <x:f t="shared" si="2262"/>
        <x:v>11007.148470939646</x:v>
      </x:c>
      <x:c r="N12100" s="54">
        <x:f t="shared" si="2263"/>
        <x:v>7.1438531048191987</x:v>
      </x:c>
      <x:c r="O12100" s="55">
        <x:f t="shared" si="2264"/>
        <x:v>249540</x:v>
      </x:c>
      <x:c r="P12100" s="55">
        <x:f t="shared" si="2265"/>
        <x:v>43120</x:v>
      </x:c>
      <x:c r="Q12100" s="55">
        <x:f t="shared" si="2266"/>
        <x:v>203596.32762047998</x:v>
      </x:c>
      <x:c r="R12100" s="55">
        <x:f t="shared" si="2267"/>
        <x:v>-17176.327620479977</x:v>
      </x:c>
      <x:c r="S12100" s="1" t="str">
        <x:f t="shared" si="2268"/>
        <x:v>NO</x:v>
      </x:c>
      <x:c r="T12100" s="1">
        <x:f t="shared" si="2269"/>
        <x:v>-9.9999999999999997E+98</x:v>
      </x:c>
    </x:row>
    <x:row r="12101">
      <x:c r="A12101" s="1"/>
      <x:c r="B12101" s="1"/>
      <x:c r="C12101" s="1"/>
      <x:c r="D12101" s="1"/>
      <x:c r="E12101" s="1"/>
      <x:c r="F12101" s="1"/>
      <x:c r="G12101" s="1"/>
      <x:c r="H12101" s="1"/>
      <x:c r="I12101" s="53">
        <x:f t="shared" si="2258"/>
        <x:v>18</x:v>
      </x:c>
      <x:c r="J12101" s="53">
        <x:f t="shared" si="2259"/>
        <x:v>10</x:v>
      </x:c>
      <x:c r="K12101" s="53">
        <x:f t="shared" si="2260"/>
        <x:v>27</x:v>
      </x:c>
      <x:c r="L12101" s="53">
        <x:f t="shared" si="2261"/>
        <x:v>55</x:v>
      </x:c>
      <x:c r="M12101" s="54">
        <x:f t="shared" si="2262"/>
        <x:v>11090.282175459402</x:v>
      </x:c>
      <x:c r="N12101" s="54">
        <x:f t="shared" si="2263"/>
        <x:v>7.2015848440690293</x:v>
      </x:c>
      <x:c r="O12101" s="55">
        <x:f t="shared" si="2264"/>
        <x:v>252240</x:v>
      </x:c>
      <x:c r="P12101" s="55">
        <x:f t="shared" si="2265"/>
        <x:v>44000</x:v>
      </x:c>
      <x:c r="Q12101" s="55">
        <x:f t="shared" si="2266"/>
        <x:v>205039.62110172573</x:v>
      </x:c>
      <x:c r="R12101" s="55">
        <x:f t="shared" si="2267"/>
        <x:v>-16799.62110172573</x:v>
      </x:c>
      <x:c r="S12101" s="1" t="str">
        <x:f t="shared" si="2268"/>
        <x:v>NO</x:v>
      </x:c>
      <x:c r="T12101" s="1">
        <x:f t="shared" si="2269"/>
        <x:v>-9.9999999999999997E+98</x:v>
      </x:c>
    </x:row>
    <x:row r="12102">
      <x:c r="A12102" s="1"/>
      <x:c r="B12102" s="1"/>
      <x:c r="C12102" s="1"/>
      <x:c r="D12102" s="1"/>
      <x:c r="E12102" s="1"/>
      <x:c r="F12102" s="1"/>
      <x:c r="G12102" s="1"/>
      <x:c r="H12102" s="1"/>
      <x:c r="I12102" s="53">
        <x:f t="shared" si="2258"/>
        <x:v>18</x:v>
      </x:c>
      <x:c r="J12102" s="53">
        <x:f t="shared" si="2259"/>
        <x:v>10</x:v>
      </x:c>
      <x:c r="K12102" s="53">
        <x:f t="shared" si="2260"/>
        <x:v>28</x:v>
      </x:c>
      <x:c r="L12102" s="53">
        <x:f t="shared" si="2261"/>
        <x:v>56</x:v>
      </x:c>
      <x:c r="M12102" s="54">
        <x:f t="shared" si="2262"/>
        <x:v>11175.241713676556</x:v>
      </x:c>
      <x:c r="N12102" s="54">
        <x:f t="shared" si="2263"/>
        <x:v>7.2605845233864974</x:v>
      </x:c>
      <x:c r="O12102" s="55">
        <x:f t="shared" si="2264"/>
        <x:v>254940</x:v>
      </x:c>
      <x:c r="P12102" s="55">
        <x:f t="shared" si="2265"/>
        <x:v>44880</x:v>
      </x:c>
      <x:c r="Q12102" s="55">
        <x:f t="shared" si="2266"/>
        <x:v>206514.61308466244</x:v>
      </x:c>
      <x:c r="R12102" s="55">
        <x:f t="shared" si="2267"/>
        <x:v>-16454.613084662444</x:v>
      </x:c>
      <x:c r="S12102" s="1" t="str">
        <x:f t="shared" si="2268"/>
        <x:v>NO</x:v>
      </x:c>
      <x:c r="T12102" s="1">
        <x:f t="shared" si="2269"/>
        <x:v>-9.9999999999999997E+98</x:v>
      </x:c>
    </x:row>
    <x:row r="12103">
      <x:c r="A12103" s="1"/>
      <x:c r="B12103" s="1"/>
      <x:c r="C12103" s="1"/>
      <x:c r="D12103" s="1"/>
      <x:c r="E12103" s="1"/>
      <x:c r="F12103" s="1"/>
      <x:c r="G12103" s="1"/>
      <x:c r="H12103" s="1"/>
      <x:c r="I12103" s="53">
        <x:f t="shared" si="2258"/>
        <x:v>18</x:v>
      </x:c>
      <x:c r="J12103" s="53">
        <x:f t="shared" si="2259"/>
        <x:v>10</x:v>
      </x:c>
      <x:c r="K12103" s="53">
        <x:f t="shared" si="2260"/>
        <x:v>29</x:v>
      </x:c>
      <x:c r="L12103" s="53">
        <x:f t="shared" si="2261"/>
        <x:v>57</x:v>
      </x:c>
      <x:c r="M12103" s="54">
        <x:f t="shared" si="2262"/>
        <x:v>11262.059741792209</x:v>
      </x:c>
      <x:c r="N12103" s="54">
        <x:f t="shared" si="2263"/>
        <x:v>7.3208748206890339</x:v>
      </x:c>
      <x:c r="O12103" s="55">
        <x:f t="shared" si="2264"/>
        <x:v>257640</x:v>
      </x:c>
      <x:c r="P12103" s="55">
        <x:f t="shared" si="2265"/>
        <x:v>45760</x:v>
      </x:c>
      <x:c r="Q12103" s="55">
        <x:f t="shared" si="2266"/>
        <x:v>208021.87051722585</x:v>
      </x:c>
      <x:c r="R12103" s="55">
        <x:f t="shared" si="2267"/>
        <x:v>-16141.870517225849</x:v>
      </x:c>
      <x:c r="S12103" s="1" t="str">
        <x:f t="shared" si="2268"/>
        <x:v>NO</x:v>
      </x:c>
      <x:c r="T12103" s="1">
        <x:f t="shared" si="2269"/>
        <x:v>-9.9999999999999997E+98</x:v>
      </x:c>
    </x:row>
    <x:row r="12104">
      <x:c r="A12104" s="1"/>
      <x:c r="B12104" s="1"/>
      <x:c r="C12104" s="1"/>
      <x:c r="D12104" s="1"/>
      <x:c r="E12104" s="1"/>
      <x:c r="F12104" s="1"/>
      <x:c r="G12104" s="1"/>
      <x:c r="H12104" s="1"/>
      <x:c r="I12104" s="53">
        <x:f t="shared" si="2258"/>
        <x:v>18</x:v>
      </x:c>
      <x:c r="J12104" s="53">
        <x:f t="shared" si="2259"/>
        <x:v>10</x:v>
      </x:c>
      <x:c r="K12104" s="53">
        <x:f t="shared" si="2260"/>
        <x:v>30</x:v>
      </x:c>
      <x:c r="L12104" s="53">
        <x:f t="shared" si="2261"/>
        <x:v>58</x:v>
      </x:c>
      <x:c r="M12104" s="54">
        <x:f t="shared" si="2262"/>
        <x:v>11350.76944712598</x:v>
      </x:c>
      <x:c r="N12104" s="54">
        <x:f t="shared" si="2263"/>
        <x:v>7.3824787827263751</x:v>
      </x:c>
      <x:c r="O12104" s="55">
        <x:f t="shared" si="2264"/>
        <x:v>260340</x:v>
      </x:c>
      <x:c r="P12104" s="55">
        <x:f t="shared" si="2265"/>
        <x:v>46640</x:v>
      </x:c>
      <x:c r="Q12104" s="55">
        <x:f t="shared" si="2266"/>
        <x:v>209561.96956815937</x:v>
      </x:c>
      <x:c r="R12104" s="55">
        <x:f t="shared" si="2267"/>
        <x:v>-15861.969568159373</x:v>
      </x:c>
      <x:c r="S12104" s="1" t="str">
        <x:f t="shared" si="2268"/>
        <x:v>NO</x:v>
      </x:c>
      <x:c r="T12104" s="1">
        <x:f t="shared" si="2269"/>
        <x:v>-9.9999999999999997E+98</x:v>
      </x:c>
    </x:row>
    <x:row r="12105">
      <x:c r="A12105" s="1"/>
      <x:c r="B12105" s="1"/>
      <x:c r="C12105" s="1"/>
      <x:c r="D12105" s="1"/>
      <x:c r="E12105" s="1"/>
      <x:c r="F12105" s="1"/>
      <x:c r="G12105" s="1"/>
      <x:c r="H12105" s="1"/>
      <x:c r="I12105" s="53">
        <x:f t="shared" si="2258"/>
        <x:v>18</x:v>
      </x:c>
      <x:c r="J12105" s="53">
        <x:f t="shared" si="2259"/>
        <x:v>11</x:v>
      </x:c>
      <x:c r="K12105" s="53">
        <x:f t="shared" si="2260"/>
        <x:v>0</x:v>
      </x:c>
      <x:c r="L12105" s="53">
        <x:f t="shared" si="2261"/>
        <x:v>29</x:v>
      </x:c>
      <x:c r="M12105" s="54">
        <x:f t="shared" si="2262"/>
        <x:v>9440.0546449318426</x:v>
      </x:c>
      <x:c r="N12105" s="54">
        <x:f t="shared" si="2263"/>
        <x:v>6.0555935034248911</x:v>
      </x:c>
      <x:c r="O12105" s="55">
        <x:f t="shared" si="2264"/>
        <x:v>181434</x:v>
      </x:c>
      <x:c r="P12105" s="55">
        <x:f t="shared" si="2265"/>
        <x:v>20680</x:v>
      </x:c>
      <x:c r="Q12105" s="55">
        <x:f t="shared" si="2266"/>
        <x:v>176389.83758562227</x:v>
      </x:c>
      <x:c r="R12105" s="55">
        <x:f t="shared" si="2267"/>
        <x:v>-35635.83758562227</x:v>
      </x:c>
      <x:c r="S12105" s="1" t="str">
        <x:f t="shared" si="2268"/>
        <x:v>NO</x:v>
      </x:c>
      <x:c r="T12105" s="1">
        <x:f t="shared" si="2269"/>
        <x:v>-9.9999999999999997E+98</x:v>
      </x:c>
    </x:row>
    <x:row r="12106">
      <x:c r="A12106" s="1"/>
      <x:c r="B12106" s="1"/>
      <x:c r="C12106" s="1"/>
      <x:c r="D12106" s="1"/>
      <x:c r="E12106" s="1"/>
      <x:c r="F12106" s="1"/>
      <x:c r="G12106" s="1"/>
      <x:c r="H12106" s="1"/>
      <x:c r="I12106" s="53">
        <x:f t="shared" si="2258"/>
        <x:v>18</x:v>
      </x:c>
      <x:c r="J12106" s="53">
        <x:f t="shared" si="2259"/>
        <x:v>11</x:v>
      </x:c>
      <x:c r="K12106" s="53">
        <x:f t="shared" si="2260"/>
        <x:v>1</x:v>
      </x:c>
      <x:c r="L12106" s="53">
        <x:f t="shared" si="2261"/>
        <x:v>30</x:v>
      </x:c>
      <x:c r="M12106" s="54">
        <x:f t="shared" si="2262"/>
        <x:v>9485.6171449318426</x:v>
      </x:c>
      <x:c r="N12106" s="54">
        <x:f t="shared" si="2263"/>
        <x:v>6.0872341284248908</x:v>
      </x:c>
      <x:c r="O12106" s="55">
        <x:f t="shared" si="2264"/>
        <x:v>184134</x:v>
      </x:c>
      <x:c r="P12106" s="55">
        <x:f t="shared" si="2265"/>
        <x:v>21560</x:v>
      </x:c>
      <x:c r="Q12106" s="55">
        <x:f t="shared" si="2266"/>
        <x:v>177180.85321062227</x:v>
      </x:c>
      <x:c r="R12106" s="55">
        <x:f t="shared" si="2267"/>
        <x:v>-34606.85321062227</x:v>
      </x:c>
      <x:c r="S12106" s="1" t="str">
        <x:f t="shared" si="2268"/>
        <x:v>NO</x:v>
      </x:c>
      <x:c r="T12106" s="1">
        <x:f t="shared" si="2269"/>
        <x:v>-9.9999999999999997E+98</x:v>
      </x:c>
    </x:row>
    <x:row r="12107">
      <x:c r="A12107" s="1"/>
      <x:c r="B12107" s="1"/>
      <x:c r="C12107" s="1"/>
      <x:c r="D12107" s="1"/>
      <x:c r="E12107" s="1"/>
      <x:c r="F12107" s="1"/>
      <x:c r="G12107" s="1"/>
      <x:c r="H12107" s="1"/>
      <x:c r="I12107" s="53">
        <x:f t="shared" si="2258"/>
        <x:v>18</x:v>
      </x:c>
      <x:c r="J12107" s="53">
        <x:f t="shared" si="2259"/>
        <x:v>11</x:v>
      </x:c>
      <x:c r="K12107" s="53">
        <x:f t="shared" si="2260"/>
        <x:v>2</x:v>
      </x:c>
      <x:c r="L12107" s="53">
        <x:f t="shared" si="2261"/>
        <x:v>31</x:v>
      </x:c>
      <x:c r="M12107" s="54">
        <x:f t="shared" si="2262"/>
        <x:v>9532.318707431843</x:v>
      </x:c>
      <x:c r="N12107" s="54">
        <x:f t="shared" si="2263"/>
        <x:v>6.1196657690498908</x:v>
      </x:c>
      <x:c r="O12107" s="55">
        <x:f t="shared" si="2264"/>
        <x:v>186834</x:v>
      </x:c>
      <x:c r="P12107" s="55">
        <x:f t="shared" si="2265"/>
        <x:v>22440</x:v>
      </x:c>
      <x:c r="Q12107" s="55">
        <x:f t="shared" si="2266"/>
        <x:v>177991.64422624727</x:v>
      </x:c>
      <x:c r="R12107" s="55">
        <x:f t="shared" si="2267"/>
        <x:v>-33597.64422624727</x:v>
      </x:c>
      <x:c r="S12107" s="1" t="str">
        <x:f t="shared" si="2268"/>
        <x:v>NO</x:v>
      </x:c>
      <x:c r="T12107" s="1">
        <x:f t="shared" si="2269"/>
        <x:v>-9.9999999999999997E+98</x:v>
      </x:c>
    </x:row>
    <x:row r="12108">
      <x:c r="A12108" s="1"/>
      <x:c r="B12108" s="1"/>
      <x:c r="C12108" s="1"/>
      <x:c r="D12108" s="1"/>
      <x:c r="E12108" s="1"/>
      <x:c r="F12108" s="1"/>
      <x:c r="G12108" s="1"/>
      <x:c r="H12108" s="1"/>
      <x:c r="I12108" s="53">
        <x:f t="shared" si="2258"/>
        <x:v>18</x:v>
      </x:c>
      <x:c r="J12108" s="53">
        <x:f t="shared" si="2259"/>
        <x:v>11</x:v>
      </x:c>
      <x:c r="K12108" s="53">
        <x:f t="shared" si="2260"/>
        <x:v>3</x:v>
      </x:c>
      <x:c r="L12108" s="53">
        <x:f t="shared" si="2261"/>
        <x:v>32</x:v>
      </x:c>
      <x:c r="M12108" s="54">
        <x:f t="shared" si="2262"/>
        <x:v>9580.1806898537179</x:v>
      </x:c>
      <x:c r="N12108" s="54">
        <x:f t="shared" si="2263"/>
        <x:v>6.1529032568428601</x:v>
      </x:c>
      <x:c r="O12108" s="55">
        <x:f t="shared" si="2264"/>
        <x:v>189534</x:v>
      </x:c>
      <x:c r="P12108" s="55">
        <x:f t="shared" si="2265"/>
        <x:v>23320</x:v>
      </x:c>
      <x:c r="Q12108" s="55">
        <x:f t="shared" si="2266"/>
        <x:v>178822.58142107149</x:v>
      </x:c>
      <x:c r="R12108" s="55">
        <x:f t="shared" si="2267"/>
        <x:v>-32608.581421071489</x:v>
      </x:c>
      <x:c r="S12108" s="1" t="str">
        <x:f t="shared" si="2268"/>
        <x:v>NO</x:v>
      </x:c>
      <x:c r="T12108" s="1">
        <x:f t="shared" si="2269"/>
        <x:v>-9.9999999999999997E+98</x:v>
      </x:c>
    </x:row>
    <x:row r="12109">
      <x:c r="A12109" s="1"/>
      <x:c r="B12109" s="1"/>
      <x:c r="C12109" s="1"/>
      <x:c r="D12109" s="1"/>
      <x:c r="E12109" s="1"/>
      <x:c r="F12109" s="1"/>
      <x:c r="G12109" s="1"/>
      <x:c r="H12109" s="1"/>
      <x:c r="I12109" s="53">
        <x:f t="shared" si="2258"/>
        <x:v>18</x:v>
      </x:c>
      <x:c r="J12109" s="53">
        <x:f t="shared" si="2259"/>
        <x:v>11</x:v>
      </x:c>
      <x:c r="K12109" s="53">
        <x:f t="shared" si="2260"/>
        <x:v>4</x:v>
      </x:c>
      <x:c r="L12109" s="53">
        <x:f t="shared" si="2261"/>
        <x:v>33</x:v>
      </x:c>
      <x:c r="M12109" s="54">
        <x:f t="shared" si="2262"/>
        <x:v>9629.2248055763739</x:v>
      </x:c>
      <x:c r="N12109" s="54">
        <x:f t="shared" si="2263"/>
        <x:v>6.1869616705391488</x:v>
      </x:c>
      <x:c r="O12109" s="55">
        <x:f t="shared" si="2264"/>
        <x:v>192234</x:v>
      </x:c>
      <x:c r="P12109" s="55">
        <x:f t="shared" si="2265"/>
        <x:v>24200</x:v>
      </x:c>
      <x:c r="Q12109" s="55">
        <x:f t="shared" si="2266"/>
        <x:v>179674.04176347872</x:v>
      </x:c>
      <x:c r="R12109" s="55">
        <x:f t="shared" si="2267"/>
        <x:v>-31640.041763478715</x:v>
      </x:c>
      <x:c r="S12109" s="1" t="str">
        <x:f t="shared" si="2268"/>
        <x:v>NO</x:v>
      </x:c>
      <x:c r="T12109" s="1">
        <x:f t="shared" si="2269"/>
        <x:v>-9.9999999999999997E+98</x:v>
      </x:c>
    </x:row>
    <x:row r="12110">
      <x:c r="A12110" s="1"/>
      <x:c r="B12110" s="1"/>
      <x:c r="C12110" s="1"/>
      <x:c r="D12110" s="1"/>
      <x:c r="E12110" s="1"/>
      <x:c r="F12110" s="1"/>
      <x:c r="G12110" s="1"/>
      <x:c r="H12110" s="1"/>
      <x:c r="I12110" s="53">
        <x:f t="shared" si="2258"/>
        <x:v>18</x:v>
      </x:c>
      <x:c r="J12110" s="53">
        <x:f t="shared" si="2259"/>
        <x:v>11</x:v>
      </x:c>
      <x:c r="K12110" s="53">
        <x:f t="shared" si="2260"/>
        <x:v>5</x:v>
      </x:c>
      <x:c r="L12110" s="53">
        <x:f t="shared" si="2261"/>
        <x:v>34</x:v>
      </x:c>
      <x:c r="M12110" s="54">
        <x:f t="shared" si="2262"/>
        <x:v>9679.4731294975772</x:v>
      </x:c>
      <x:c r="N12110" s="54">
        <x:f t="shared" si="2263"/>
        <x:v>6.2218563399288733</x:v>
      </x:c>
      <x:c r="O12110" s="55">
        <x:f t="shared" si="2264"/>
        <x:v>194934</x:v>
      </x:c>
      <x:c r="P12110" s="55">
        <x:f t="shared" si="2265"/>
        <x:v>25080</x:v>
      </x:c>
      <x:c r="Q12110" s="55">
        <x:f t="shared" si="2266"/>
        <x:v>180546.40849822183</x:v>
      </x:c>
      <x:c r="R12110" s="55">
        <x:f t="shared" si="2267"/>
        <x:v>-30692.408498221834</x:v>
      </x:c>
      <x:c r="S12110" s="1" t="str">
        <x:f t="shared" si="2268"/>
        <x:v>NO</x:v>
      </x:c>
      <x:c r="T12110" s="1">
        <x:f t="shared" si="2269"/>
        <x:v>-9.9999999999999997E+98</x:v>
      </x:c>
    </x:row>
    <x:row r="12111">
      <x:c r="A12111" s="1"/>
      <x:c r="B12111" s="1"/>
      <x:c r="C12111" s="1"/>
      <x:c r="D12111" s="1"/>
      <x:c r="E12111" s="1"/>
      <x:c r="F12111" s="1"/>
      <x:c r="G12111" s="1"/>
      <x:c r="H12111" s="1"/>
      <x:c r="I12111" s="53">
        <x:f t="shared" si="2258"/>
        <x:v>18</x:v>
      </x:c>
      <x:c r="J12111" s="53">
        <x:f t="shared" si="2259"/>
        <x:v>11</x:v>
      </x:c>
      <x:c r="K12111" s="53">
        <x:f t="shared" si="2260"/>
        <x:v>6</x:v>
      </x:c>
      <x:c r="L12111" s="53">
        <x:f t="shared" si="2261"/>
        <x:v>35</x:v>
      </x:c>
      <x:c r="M12111" s="54">
        <x:f t="shared" si="2262"/>
        <x:v>9730.9481036792113</x:v>
      </x:c>
      <x:c r="N12111" s="54">
        <x:f t="shared" si="2263"/>
        <x:v>6.2576028497772302</x:v>
      </x:c>
      <x:c r="O12111" s="55">
        <x:f t="shared" si="2264"/>
        <x:v>197634</x:v>
      </x:c>
      <x:c r="P12111" s="55">
        <x:f t="shared" si="2265"/>
        <x:v>25960</x:v>
      </x:c>
      <x:c r="Q12111" s="55">
        <x:f t="shared" si="2266"/>
        <x:v>181440.07124443076</x:v>
      </x:c>
      <x:c r="R12111" s="55">
        <x:f t="shared" si="2267"/>
        <x:v>-29766.071244430757</x:v>
      </x:c>
      <x:c r="S12111" s="1" t="str">
        <x:f t="shared" si="2268"/>
        <x:v>NO</x:v>
      </x:c>
      <x:c r="T12111" s="1">
        <x:f t="shared" si="2269"/>
        <x:v>-9.9999999999999997E+98</x:v>
      </x:c>
    </x:row>
    <x:row r="12112">
      <x:c r="A12112" s="1"/>
      <x:c r="B12112" s="1"/>
      <x:c r="C12112" s="1"/>
      <x:c r="D12112" s="1"/>
      <x:c r="E12112" s="1"/>
      <x:c r="F12112" s="1"/>
      <x:c r="G12112" s="1"/>
      <x:c r="H12112" s="1"/>
      <x:c r="I12112" s="53">
        <x:f t="shared" si="2258"/>
        <x:v>18</x:v>
      </x:c>
      <x:c r="J12112" s="53">
        <x:f t="shared" si="2259"/>
        <x:v>11</x:v>
      </x:c>
      <x:c r="K12112" s="53">
        <x:f t="shared" si="2260"/>
        <x:v>7</x:v>
      </x:c>
      <x:c r="L12112" s="53">
        <x:f t="shared" si="2261"/>
        <x:v>36</x:v>
      </x:c>
      <x:c r="M12112" s="54">
        <x:f t="shared" si="2262"/>
        <x:v>9783.6725430771712</x:v>
      </x:c>
      <x:c r="N12112" s="54">
        <x:f t="shared" si="2263"/>
        <x:v>6.2942170438035907</x:v>
      </x:c>
      <x:c r="O12112" s="55">
        <x:f t="shared" si="2264"/>
        <x:v>200334</x:v>
      </x:c>
      <x:c r="P12112" s="55">
        <x:f t="shared" si="2265"/>
        <x:v>26840</x:v>
      </x:c>
      <x:c r="Q12112" s="55">
        <x:f t="shared" si="2266"/>
        <x:v>182355.42609508979</x:v>
      </x:c>
      <x:c r="R12112" s="55">
        <x:f t="shared" si="2267"/>
        <x:v>-28861.426095089788</x:v>
      </x:c>
      <x:c r="S12112" s="1" t="str">
        <x:f t="shared" si="2268"/>
        <x:v>NO</x:v>
      </x:c>
      <x:c r="T12112" s="1">
        <x:f t="shared" si="2269"/>
        <x:v>-9.9999999999999997E+98</x:v>
      </x:c>
    </x:row>
    <x:row r="12113">
      <x:c r="A12113" s="1"/>
      <x:c r="B12113" s="1"/>
      <x:c r="C12113" s="1"/>
      <x:c r="D12113" s="1"/>
      <x:c r="E12113" s="1"/>
      <x:c r="F12113" s="1"/>
      <x:c r="G12113" s="1"/>
      <x:c r="H12113" s="1"/>
      <x:c r="I12113" s="53">
        <x:f t="shared" si="2258"/>
        <x:v>18</x:v>
      </x:c>
      <x:c r="J12113" s="53">
        <x:f t="shared" si="2259"/>
        <x:v>11</x:v>
      </x:c>
      <x:c r="K12113" s="53">
        <x:f t="shared" si="2260"/>
        <x:v>8</x:v>
      </x:c>
      <x:c r="L12113" s="53">
        <x:f t="shared" si="2261"/>
        <x:v>37</x:v>
      </x:c>
      <x:c r="M12113" s="54">
        <x:f t="shared" si="2262"/>
        <x:v>9837.6696413571517</x:v>
      </x:c>
      <x:c r="N12113" s="54">
        <x:f t="shared" si="2263"/>
        <x:v>6.3317150287202439</x:v>
      </x:c>
      <x:c r="O12113" s="55">
        <x:f t="shared" si="2264"/>
        <x:v>203034</x:v>
      </x:c>
      <x:c r="P12113" s="55">
        <x:f t="shared" si="2265"/>
        <x:v>27720</x:v>
      </x:c>
      <x:c r="Q12113" s="55">
        <x:f t="shared" si="2266"/>
        <x:v>183292.87571800611</x:v>
      </x:c>
      <x:c r="R12113" s="55">
        <x:f t="shared" si="2267"/>
        <x:v>-27978.875718006107</x:v>
      </x:c>
      <x:c r="S12113" s="1" t="str">
        <x:f t="shared" si="2268"/>
        <x:v>NO</x:v>
      </x:c>
      <x:c r="T12113" s="1">
        <x:f t="shared" si="2269"/>
        <x:v>-9.9999999999999997E+98</x:v>
      </x:c>
    </x:row>
    <x:row r="12114">
      <x:c r="A12114" s="1"/>
      <x:c r="B12114" s="1"/>
      <x:c r="C12114" s="1"/>
      <x:c r="D12114" s="1"/>
      <x:c r="E12114" s="1"/>
      <x:c r="F12114" s="1"/>
      <x:c r="G12114" s="1"/>
      <x:c r="H12114" s="1"/>
      <x:c r="I12114" s="53">
        <x:f t="shared" si="2258"/>
        <x:v>18</x:v>
      </x:c>
      <x:c r="J12114" s="53">
        <x:f t="shared" si="2259"/>
        <x:v>11</x:v>
      </x:c>
      <x:c r="K12114" s="53">
        <x:f t="shared" si="2260"/>
        <x:v>9</x:v>
      </x:c>
      <x:c r="L12114" s="53">
        <x:f t="shared" si="2261"/>
        <x:v>38</x:v>
      </x:c>
      <x:c r="M12114" s="54">
        <x:f t="shared" si="2262"/>
        <x:v>9892.9629767975457</x:v>
      </x:c>
      <x:c r="N12114" s="54">
        <x:f t="shared" si="2263"/>
        <x:v>6.3701131783316294</x:v>
      </x:c>
      <x:c r="O12114" s="55">
        <x:f t="shared" si="2264"/>
        <x:v>205734</x:v>
      </x:c>
      <x:c r="P12114" s="55">
        <x:f t="shared" si="2265"/>
        <x:v>28600</x:v>
      </x:c>
      <x:c r="Q12114" s="55">
        <x:f t="shared" si="2266"/>
        <x:v>184252.82945829071</x:v>
      </x:c>
      <x:c r="R12114" s="55">
        <x:f t="shared" si="2267"/>
        <x:v>-27118.829458290711</x:v>
      </x:c>
      <x:c r="S12114" s="1" t="str">
        <x:f t="shared" si="2268"/>
        <x:v>NO</x:v>
      </x:c>
      <x:c r="T12114" s="1">
        <x:f t="shared" si="2269"/>
        <x:v>-9.9999999999999997E+98</x:v>
      </x:c>
    </x:row>
    <x:row r="12115">
      <x:c r="A12115" s="1"/>
      <x:c r="B12115" s="1"/>
      <x:c r="C12115" s="1"/>
      <x:c r="D12115" s="1"/>
      <x:c r="E12115" s="1"/>
      <x:c r="F12115" s="1"/>
      <x:c r="G12115" s="1"/>
      <x:c r="H12115" s="1"/>
      <x:c r="I12115" s="53">
        <x:f t="shared" si="2258"/>
        <x:v>18</x:v>
      </x:c>
      <x:c r="J12115" s="53">
        <x:f t="shared" si="2259"/>
        <x:v>11</x:v>
      </x:c>
      <x:c r="K12115" s="53">
        <x:f t="shared" si="2260"/>
        <x:v>10</x:v>
      </x:c>
      <x:c r="L12115" s="53">
        <x:f t="shared" si="2261"/>
        <x:v>39</x:v>
      </x:c>
      <x:c r="M12115" s="54">
        <x:f t="shared" si="2262"/>
        <x:v>9949.576518280759</x:v>
      </x:c>
      <x:c r="N12115" s="54">
        <x:f t="shared" si="2263"/>
        <x:v>6.409428137694972</x:v>
      </x:c>
      <x:c r="O12115" s="55">
        <x:f t="shared" si="2264"/>
        <x:v>208434</x:v>
      </x:c>
      <x:c r="P12115" s="55">
        <x:f t="shared" si="2265"/>
        <x:v>29480</x:v>
      </x:c>
      <x:c r="Q12115" s="55">
        <x:f t="shared" si="2266"/>
        <x:v>185235.70344237427</x:v>
      </x:c>
      <x:c r="R12115" s="55">
        <x:f t="shared" si="2267"/>
        <x:v>-26281.703442374273</x:v>
      </x:c>
      <x:c r="S12115" s="1" t="str">
        <x:f t="shared" si="2268"/>
        <x:v>NO</x:v>
      </x:c>
      <x:c r="T12115" s="1">
        <x:f t="shared" si="2269"/>
        <x:v>-9.9999999999999997E+98</x:v>
      </x:c>
    </x:row>
    <x:row r="12116">
      <x:c r="A12116" s="1"/>
      <x:c r="B12116" s="1"/>
      <x:c r="C12116" s="1"/>
      <x:c r="D12116" s="1"/>
      <x:c r="E12116" s="1"/>
      <x:c r="F12116" s="1"/>
      <x:c r="G12116" s="1"/>
      <x:c r="H12116" s="1"/>
      <x:c r="I12116" s="53">
        <x:f t="shared" si="2258"/>
        <x:v>18</x:v>
      </x:c>
      <x:c r="J12116" s="53">
        <x:f t="shared" si="2259"/>
        <x:v>11</x:v>
      </x:c>
      <x:c r="K12116" s="53">
        <x:f t="shared" si="2260"/>
        <x:v>11</x:v>
      </x:c>
      <x:c r="L12116" s="53">
        <x:f t="shared" si="2261"/>
        <x:v>40</x:v>
      </x:c>
      <x:c r="M12116" s="54">
        <x:f t="shared" si="2262"/>
        <x:v>10007.534631374197</x:v>
      </x:c>
      <x:c r="N12116" s="54">
        <x:f t="shared" si="2263"/>
        <x:v>6.4496768273431924</x:v>
      </x:c>
      <x:c r="O12116" s="55">
        <x:f t="shared" si="2264"/>
        <x:v>211134</x:v>
      </x:c>
      <x:c r="P12116" s="55">
        <x:f t="shared" si="2265"/>
        <x:v>30360</x:v>
      </x:c>
      <x:c r="Q12116" s="55">
        <x:f t="shared" si="2266"/>
        <x:v>186241.92068357981</x:v>
      </x:c>
      <x:c r="R12116" s="55">
        <x:f t="shared" si="2267"/>
        <x:v>-25467.92068357981</x:v>
      </x:c>
      <x:c r="S12116" s="1" t="str">
        <x:f t="shared" si="2268"/>
        <x:v>NO</x:v>
      </x:c>
      <x:c r="T12116" s="1">
        <x:f t="shared" si="2269"/>
        <x:v>-9.9999999999999997E+98</x:v>
      </x:c>
    </x:row>
    <x:row r="12117">
      <x:c r="A12117" s="1"/>
      <x:c r="B12117" s="1"/>
      <x:c r="C12117" s="1"/>
      <x:c r="D12117" s="1"/>
      <x:c r="E12117" s="1"/>
      <x:c r="F12117" s="1"/>
      <x:c r="G12117" s="1"/>
      <x:c r="H12117" s="1"/>
      <x:c r="I12117" s="53">
        <x:f t="shared" si="2258"/>
        <x:v>18</x:v>
      </x:c>
      <x:c r="J12117" s="53">
        <x:f t="shared" si="2259"/>
        <x:v>11</x:v>
      </x:c>
      <x:c r="K12117" s="53">
        <x:f t="shared" si="2260"/>
        <x:v>12</x:v>
      </x:c>
      <x:c r="L12117" s="53">
        <x:f t="shared" si="2261"/>
        <x:v>41</x:v>
      </x:c>
      <x:c r="M12117" s="54">
        <x:f t="shared" si="2262"/>
        <x:v>10066.862084502261</x:v>
      </x:c>
      <x:c r="N12117" s="54">
        <x:f t="shared" si="2263"/>
        <x:v>6.490876447571015</x:v>
      </x:c>
      <x:c r="O12117" s="55">
        <x:f t="shared" si="2264"/>
        <x:v>213834</x:v>
      </x:c>
      <x:c r="P12117" s="55">
        <x:f t="shared" si="2265"/>
        <x:v>31240</x:v>
      </x:c>
      <x:c r="Q12117" s="55">
        <x:f t="shared" si="2266"/>
        <x:v>187271.91118927536</x:v>
      </x:c>
      <x:c r="R12117" s="55">
        <x:f t="shared" si="2267"/>
        <x:v>-24677.911189275357</x:v>
      </x:c>
      <x:c r="S12117" s="1" t="str">
        <x:f t="shared" si="2268"/>
        <x:v>NO</x:v>
      </x:c>
      <x:c r="T12117" s="1">
        <x:f t="shared" si="2269"/>
        <x:v>-9.9999999999999997E+98</x:v>
      </x:c>
    </x:row>
    <x:row r="12118">
      <x:c r="A12118" s="1"/>
      <x:c r="B12118" s="1"/>
      <x:c r="C12118" s="1"/>
      <x:c r="D12118" s="1"/>
      <x:c r="E12118" s="1"/>
      <x:c r="F12118" s="1"/>
      <x:c r="G12118" s="1"/>
      <x:c r="H12118" s="1"/>
      <x:c r="I12118" s="53">
        <x:f t="shared" si="2258"/>
        <x:v>18</x:v>
      </x:c>
      <x:c r="J12118" s="53">
        <x:f t="shared" si="2259"/>
        <x:v>11</x:v>
      </x:c>
      <x:c r="K12118" s="53">
        <x:f t="shared" si="2260"/>
        <x:v>13</x:v>
      </x:c>
      <x:c r="L12118" s="53">
        <x:f t="shared" si="2261"/>
        <x:v>42</x:v>
      </x:c>
      <x:c r="M12118" s="54">
        <x:f t="shared" si="2262"/>
        <x:v>10127.584055210646</x:v>
      </x:c>
      <x:c r="N12118" s="54">
        <x:f t="shared" si="2263"/>
        <x:v>6.5330444827851704</x:v>
      </x:c>
      <x:c r="O12118" s="55">
        <x:f t="shared" si="2264"/>
        <x:v>216534</x:v>
      </x:c>
      <x:c r="P12118" s="55">
        <x:f t="shared" si="2265"/>
        <x:v>32120</x:v>
      </x:c>
      <x:c r="Q12118" s="55">
        <x:f t="shared" si="2266"/>
        <x:v>188326.11206962925</x:v>
      </x:c>
      <x:c r="R12118" s="55">
        <x:f t="shared" si="2267"/>
        <x:v>-23912.112069629249</x:v>
      </x:c>
      <x:c r="S12118" s="1" t="str">
        <x:f t="shared" si="2268"/>
        <x:v>NO</x:v>
      </x:c>
      <x:c r="T12118" s="1">
        <x:f t="shared" si="2269"/>
        <x:v>-9.9999999999999997E+98</x:v>
      </x:c>
    </x:row>
    <x:row r="12119">
      <x:c r="A12119" s="1"/>
      <x:c r="B12119" s="1"/>
      <x:c r="C12119" s="1"/>
      <x:c r="D12119" s="1"/>
      <x:c r="E12119" s="1"/>
      <x:c r="F12119" s="1"/>
      <x:c r="G12119" s="1"/>
      <x:c r="H12119" s="1"/>
      <x:c r="I12119" s="53">
        <x:f t="shared" si="2258"/>
        <x:v>18</x:v>
      </x:c>
      <x:c r="J12119" s="53">
        <x:f t="shared" si="2259"/>
        <x:v>11</x:v>
      </x:c>
      <x:c r="K12119" s="53">
        <x:f t="shared" si="2260"/>
        <x:v>14</x:v>
      </x:c>
      <x:c r="L12119" s="53">
        <x:f t="shared" si="2261"/>
        <x:v>43</x:v>
      </x:c>
      <x:c r="M12119" s="54">
        <x:f t="shared" si="2262"/>
        <x:v>10189.726136524307</x:v>
      </x:c>
      <x:c r="N12119" s="54">
        <x:f t="shared" si="2263"/>
        <x:v>6.5761987059196576</x:v>
      </x:c>
      <x:c r="O12119" s="55">
        <x:f t="shared" si="2264"/>
        <x:v>219234</x:v>
      </x:c>
      <x:c r="P12119" s="55">
        <x:f t="shared" si="2265"/>
        <x:v>33000</x:v>
      </x:c>
      <x:c r="Q12119" s="55">
        <x:f t="shared" si="2266"/>
        <x:v>189404.96764799143</x:v>
      </x:c>
      <x:c r="R12119" s="55">
        <x:f t="shared" si="2267"/>
        <x:v>-23170.967647991434</x:v>
      </x:c>
      <x:c r="S12119" s="1" t="str">
        <x:f t="shared" si="2268"/>
        <x:v>NO</x:v>
      </x:c>
      <x:c r="T12119" s="1">
        <x:f t="shared" si="2269"/>
        <x:v>-9.9999999999999997E+98</x:v>
      </x:c>
    </x:row>
    <x:row r="12120">
      <x:c r="A12120" s="1"/>
      <x:c r="B12120" s="1"/>
      <x:c r="C12120" s="1"/>
      <x:c r="D12120" s="1"/>
      <x:c r="E12120" s="1"/>
      <x:c r="F12120" s="1"/>
      <x:c r="G12120" s="1"/>
      <x:c r="H12120" s="1"/>
      <x:c r="I12120" s="53">
        <x:f t="shared" si="2258"/>
        <x:v>18</x:v>
      </x:c>
      <x:c r="J12120" s="53">
        <x:f t="shared" si="2259"/>
        <x:v>11</x:v>
      </x:c>
      <x:c r="K12120" s="53">
        <x:f t="shared" si="2260"/>
        <x:v>15</x:v>
      </x:c>
      <x:c r="L12120" s="53">
        <x:f t="shared" si="2261"/>
        <x:v>44</x:v>
      </x:c>
      <x:c r="M12120" s="54">
        <x:f t="shared" si="2262"/>
        <x:v>10253.314343400454</x:v>
      </x:c>
      <x:c r="N12120" s="54">
        <x:f t="shared" si="2263"/>
        <x:v>6.6203571829169823</x:v>
      </x:c>
      <x:c r="O12120" s="55">
        <x:f t="shared" si="2264"/>
        <x:v>221934</x:v>
      </x:c>
      <x:c r="P12120" s="55">
        <x:f t="shared" si="2265"/>
        <x:v>33880</x:v>
      </x:c>
      <x:c r="Q12120" s="55">
        <x:f t="shared" si="2266"/>
        <x:v>190508.92957292454</x:v>
      </x:c>
      <x:c r="R12120" s="55">
        <x:f t="shared" si="2267"/>
        <x:v>-22454.929572924535</x:v>
      </x:c>
      <x:c r="S12120" s="1" t="str">
        <x:f t="shared" si="2268"/>
        <x:v>NO</x:v>
      </x:c>
      <x:c r="T12120" s="1">
        <x:f t="shared" si="2269"/>
        <x:v>-9.9999999999999997E+98</x:v>
      </x:c>
    </x:row>
    <x:row r="12121">
      <x:c r="A12121" s="1"/>
      <x:c r="B12121" s="1"/>
      <x:c r="C12121" s="1"/>
      <x:c r="D12121" s="1"/>
      <x:c r="E12121" s="1"/>
      <x:c r="F12121" s="1"/>
      <x:c r="G12121" s="1"/>
      <x:c r="H12121" s="1"/>
      <x:c r="I12121" s="53">
        <x:f t="shared" si="2258"/>
        <x:v>18</x:v>
      </x:c>
      <x:c r="J12121" s="53">
        <x:f t="shared" si="2259"/>
        <x:v>11</x:v>
      </x:c>
      <x:c r="K12121" s="53">
        <x:f t="shared" si="2260"/>
        <x:v>16</x:v>
      </x:c>
      <x:c r="L12121" s="53">
        <x:f t="shared" si="2261"/>
        <x:v>45</x:v>
      </x:c>
      <x:c r="M12121" s="54">
        <x:f t="shared" si="2262"/>
        <x:v>10318.375119277942</x:v>
      </x:c>
      <x:c r="N12121" s="54">
        <x:f t="shared" si="2263"/>
        <x:v>6.6655382772763483</x:v>
      </x:c>
      <x:c r="O12121" s="55">
        <x:f t="shared" si="2264"/>
        <x:v>224634</x:v>
      </x:c>
      <x:c r="P12121" s="55">
        <x:f t="shared" si="2265"/>
        <x:v>34760</x:v>
      </x:c>
      <x:c r="Q12121" s="55">
        <x:f t="shared" si="2266"/>
        <x:v>191638.4569319087</x:v>
      </x:c>
      <x:c r="R12121" s="55">
        <x:f t="shared" si="2267"/>
        <x:v>-21764.456931908702</x:v>
      </x:c>
      <x:c r="S12121" s="1" t="str">
        <x:f t="shared" si="2268"/>
        <x:v>NO</x:v>
      </x:c>
      <x:c r="T12121" s="1">
        <x:f t="shared" si="2269"/>
        <x:v>-9.9999999999999997E+98</x:v>
      </x:c>
    </x:row>
    <x:row r="12122">
      <x:c r="A12122" s="1"/>
      <x:c r="B12122" s="1"/>
      <x:c r="C12122" s="1"/>
      <x:c r="D12122" s="1"/>
      <x:c r="E12122" s="1"/>
      <x:c r="F12122" s="1"/>
      <x:c r="G12122" s="1"/>
      <x:c r="H12122" s="1"/>
      <x:c r="I12122" s="53">
        <x:f t="shared" si="2258"/>
        <x:v>18</x:v>
      </x:c>
      <x:c r="J12122" s="53">
        <x:f t="shared" si="2259"/>
        <x:v>11</x:v>
      </x:c>
      <x:c r="K12122" s="53">
        <x:f t="shared" si="2260"/>
        <x:v>17</x:v>
      </x:c>
      <x:c r="L12122" s="53">
        <x:f t="shared" si="2261"/>
        <x:v>46</x:v>
      </x:c>
      <x:c r="M12122" s="54">
        <x:f t="shared" si="2262"/>
        <x:v>10384.935342724482</x:v>
      </x:c>
      <x:c r="N12122" s="54">
        <x:f t="shared" si="2263"/>
        <x:v>6.7117606546697797</x:v>
      </x:c>
      <x:c r="O12122" s="55">
        <x:f t="shared" si="2264"/>
        <x:v>227334</x:v>
      </x:c>
      <x:c r="P12122" s="55">
        <x:f t="shared" si="2265"/>
        <x:v>35640</x:v>
      </x:c>
      <x:c r="Q12122" s="55">
        <x:f t="shared" si="2266"/>
        <x:v>192794.01636674447</x:v>
      </x:c>
      <x:c r="R12122" s="55">
        <x:f t="shared" si="2267"/>
        <x:v>-21100.016366744472</x:v>
      </x:c>
      <x:c r="S12122" s="1" t="str">
        <x:f t="shared" si="2268"/>
        <x:v>NO</x:v>
      </x:c>
      <x:c r="T12122" s="1">
        <x:f t="shared" si="2269"/>
        <x:v>-9.9999999999999997E+98</x:v>
      </x:c>
    </x:row>
    <x:row r="12123">
      <x:c r="A12123" s="1"/>
      <x:c r="B12123" s="1"/>
      <x:c r="C12123" s="1"/>
      <x:c r="D12123" s="1"/>
      <x:c r="E12123" s="1"/>
      <x:c r="F12123" s="1"/>
      <x:c r="G12123" s="1"/>
      <x:c r="H12123" s="1"/>
      <x:c r="I12123" s="53">
        <x:f t="shared" si="2258"/>
        <x:v>18</x:v>
      </x:c>
      <x:c r="J12123" s="53">
        <x:f t="shared" si="2259"/>
        <x:v>11</x:v>
      </x:c>
      <x:c r="K12123" s="53">
        <x:f t="shared" si="2260"/>
        <x:v>18</x:v>
      </x:c>
      <x:c r="L12123" s="53">
        <x:f t="shared" si="2261"/>
        <x:v>47</x:v>
      </x:c>
      <x:c r="M12123" s="54">
        <x:f t="shared" si="2262"/>
        <x:v>10453.02233418307</x:v>
      </x:c>
      <x:c r="N12123" s="54">
        <x:f t="shared" si="2263"/>
        <x:v>6.759043287627132</x:v>
      </x:c>
      <x:c r="O12123" s="55">
        <x:f t="shared" si="2264"/>
        <x:v>230034</x:v>
      </x:c>
      <x:c r="P12123" s="55">
        <x:f t="shared" si="2265"/>
        <x:v>36520</x:v>
      </x:c>
      <x:c r="Q12123" s="55">
        <x:f t="shared" si="2266"/>
        <x:v>193976.08219067828</x:v>
      </x:c>
      <x:c r="R12123" s="55">
        <x:f t="shared" si="2267"/>
        <x:v>-20462.08219067828</x:v>
      </x:c>
      <x:c r="S12123" s="1" t="str">
        <x:f t="shared" si="2268"/>
        <x:v>NO</x:v>
      </x:c>
      <x:c r="T12123" s="1">
        <x:f t="shared" si="2269"/>
        <x:v>-9.9999999999999997E+98</x:v>
      </x:c>
    </x:row>
    <x:row r="12124">
      <x:c r="A12124" s="1"/>
      <x:c r="B12124" s="1"/>
      <x:c r="C12124" s="1"/>
      <x:c r="D12124" s="1"/>
      <x:c r="E12124" s="1"/>
      <x:c r="F12124" s="1"/>
      <x:c r="G12124" s="1"/>
      <x:c r="H12124" s="1"/>
      <x:c r="I12124" s="53">
        <x:f t="shared" si="2258"/>
        <x:v>18</x:v>
      </x:c>
      <x:c r="J12124" s="53">
        <x:f t="shared" si="2259"/>
        <x:v>11</x:v>
      </x:c>
      <x:c r="K12124" s="53">
        <x:f t="shared" si="2260"/>
        <x:v>19</x:v>
      </x:c>
      <x:c r="L12124" s="53">
        <x:f t="shared" si="2261"/>
        <x:v>48</x:v>
      </x:c>
      <x:c r="M12124" s="54">
        <x:f t="shared" si="2262"/>
        <x:v>10522.663862819092</x:v>
      </x:c>
      <x:c r="N12124" s="54">
        <x:f t="shared" si="2263"/>
        <x:v>6.8074054602910365</x:v>
      </x:c>
      <x:c r="O12124" s="55">
        <x:f t="shared" si="2264"/>
        <x:v>232734</x:v>
      </x:c>
      <x:c r="P12124" s="55">
        <x:f t="shared" si="2265"/>
        <x:v>37400</x:v>
      </x:c>
      <x:c r="Q12124" s="55">
        <x:f t="shared" si="2266"/>
        <x:v>195185.13650727589</x:v>
      </x:c>
      <x:c r="R12124" s="55">
        <x:f t="shared" si="2267"/>
        <x:v>-19851.136507275893</x:v>
      </x:c>
      <x:c r="S12124" s="1" t="str">
        <x:f t="shared" si="2268"/>
        <x:v>NO</x:v>
      </x:c>
      <x:c r="T12124" s="1">
        <x:f t="shared" si="2269"/>
        <x:v>-9.9999999999999997E+98</x:v>
      </x:c>
    </x:row>
    <x:row r="12125">
      <x:c r="A12125" s="1"/>
      <x:c r="B12125" s="1"/>
      <x:c r="C12125" s="1"/>
      <x:c r="D12125" s="1"/>
      <x:c r="E12125" s="1"/>
      <x:c r="F12125" s="1"/>
      <x:c r="G12125" s="1"/>
      <x:c r="H12125" s="1"/>
      <x:c r="I12125" s="53">
        <x:f t="shared" si="2258"/>
        <x:v>18</x:v>
      </x:c>
      <x:c r="J12125" s="53">
        <x:f t="shared" si="2259"/>
        <x:v>11</x:v>
      </x:c>
      <x:c r="K12125" s="53">
        <x:f t="shared" si="2260"/>
        <x:v>20</x:v>
      </x:c>
      <x:c r="L12125" s="53">
        <x:f t="shared" si="2261"/>
        <x:v>49</x:v>
      </x:c>
      <x:c r="M12125" s="54">
        <x:f t="shared" si="2262"/>
        <x:v>10593.888153469568</x:v>
      </x:c>
      <x:c r="N12125" s="54">
        <x:f t="shared" si="2263"/>
        <x:v>6.8568667732427562</x:v>
      </x:c>
      <x:c r="O12125" s="55">
        <x:f t="shared" si="2264"/>
        <x:v>235434</x:v>
      </x:c>
      <x:c r="P12125" s="55">
        <x:f t="shared" si="2265"/>
        <x:v>38280</x:v>
      </x:c>
      <x:c r="Q12125" s="55">
        <x:f t="shared" si="2266"/>
        <x:v>196421.6693310689</x:v>
      </x:c>
      <x:c r="R12125" s="55">
        <x:f t="shared" si="2267"/>
        <x:v>-19267.669331068901</x:v>
      </x:c>
      <x:c r="S12125" s="1" t="str">
        <x:f t="shared" si="2268"/>
        <x:v>NO</x:v>
      </x:c>
      <x:c r="T12125" s="1">
        <x:f t="shared" si="2269"/>
        <x:v>-9.9999999999999997E+98</x:v>
      </x:c>
    </x:row>
    <x:row r="12126">
      <x:c r="A12126" s="1"/>
      <x:c r="B12126" s="1"/>
      <x:c r="C12126" s="1"/>
      <x:c r="D12126" s="1"/>
      <x:c r="E12126" s="1"/>
      <x:c r="F12126" s="1"/>
      <x:c r="G12126" s="1"/>
      <x:c r="H12126" s="1"/>
      <x:c r="I12126" s="53">
        <x:f t="shared" si="2258"/>
        <x:v>18</x:v>
      </x:c>
      <x:c r="J12126" s="53">
        <x:f t="shared" si="2259"/>
        <x:v>11</x:v>
      </x:c>
      <x:c r="K12126" s="53">
        <x:f t="shared" si="2260"/>
        <x:v>21</x:v>
      </x:c>
      <x:c r="L12126" s="53">
        <x:f t="shared" si="2261"/>
        <x:v>50</x:v>
      </x:c>
      <x:c r="M12126" s="54">
        <x:f t="shared" si="2262"/>
        <x:v>10666.723893696013</x:v>
      </x:c>
      <x:c r="N12126" s="54">
        <x:f t="shared" si="2263"/>
        <x:v>6.9074471484000091</x:v>
      </x:c>
      <x:c r="O12126" s="55">
        <x:f t="shared" si="2264"/>
        <x:v>238134</x:v>
      </x:c>
      <x:c r="P12126" s="55">
        <x:f t="shared" si="2265"/>
        <x:v>39160</x:v>
      </x:c>
      <x:c r="Q12126" s="55">
        <x:f t="shared" si="2266"/>
        <x:v>197686.17871000021</x:v>
      </x:c>
      <x:c r="R12126" s="55">
        <x:f t="shared" si="2267"/>
        <x:v>-18712.178710000211</x:v>
      </x:c>
      <x:c r="S12126" s="1" t="str">
        <x:f t="shared" si="2268"/>
        <x:v>NO</x:v>
      </x:c>
      <x:c r="T12126" s="1">
        <x:f t="shared" si="2269"/>
        <x:v>-9.9999999999999997E+98</x:v>
      </x:c>
    </x:row>
    <x:row r="12127">
      <x:c r="A12127" s="1"/>
      <x:c r="B12127" s="1"/>
      <x:c r="C12127" s="1"/>
      <x:c r="D12127" s="1"/>
      <x:c r="E12127" s="1"/>
      <x:c r="F12127" s="1"/>
      <x:c r="G12127" s="1"/>
      <x:c r="H12127" s="1"/>
      <x:c r="I12127" s="53">
        <x:f t="shared" si="2258"/>
        <x:v>18</x:v>
      </x:c>
      <x:c r="J12127" s="53">
        <x:f t="shared" si="2259"/>
        <x:v>11</x:v>
      </x:c>
      <x:c r="K12127" s="53">
        <x:f t="shared" si="2260"/>
        <x:v>22</x:v>
      </x:c>
      <x:c r="L12127" s="53">
        <x:f t="shared" si="2261"/>
        <x:v>51</x:v>
      </x:c>
      <x:c r="M12127" s="54">
        <x:f t="shared" si="2262"/>
        <x:v>10741.200240942409</x:v>
      </x:c>
      <x:c r="N12127" s="54">
        <x:f t="shared" si="2263"/>
        <x:v>6.9591668339877844</x:v>
      </x:c>
      <x:c r="O12127" s="55">
        <x:f t="shared" si="2264"/>
        <x:v>240834</x:v>
      </x:c>
      <x:c r="P12127" s="55">
        <x:f t="shared" si="2265"/>
        <x:v>40040</x:v>
      </x:c>
      <x:c r="Q12127" s="55">
        <x:f t="shared" si="2266"/>
        <x:v>198979.17084969461</x:v>
      </x:c>
      <x:c r="R12127" s="55">
        <x:f t="shared" si="2267"/>
        <x:v>-18185.170849694608</x:v>
      </x:c>
      <x:c r="S12127" s="1" t="str">
        <x:f t="shared" si="2268"/>
        <x:v>NO</x:v>
      </x:c>
      <x:c r="T12127" s="1">
        <x:f t="shared" si="2269"/>
        <x:v>-9.9999999999999997E+98</x:v>
      </x:c>
    </x:row>
    <x:row r="12128">
      <x:c r="A12128" s="1"/>
      <x:c r="B12128" s="1"/>
      <x:c r="C12128" s="1"/>
      <x:c r="D12128" s="1"/>
      <x:c r="E12128" s="1"/>
      <x:c r="F12128" s="1"/>
      <x:c r="G12128" s="1"/>
      <x:c r="H12128" s="1"/>
      <x:c r="I12128" s="53">
        <x:f t="shared" si="2258"/>
        <x:v>18</x:v>
      </x:c>
      <x:c r="J12128" s="53">
        <x:f t="shared" si="2259"/>
        <x:v>11</x:v>
      </x:c>
      <x:c r="K12128" s="53">
        <x:f t="shared" si="2260"/>
        <x:v>23</x:v>
      </x:c>
      <x:c r="L12128" s="53">
        <x:f t="shared" si="2261"/>
        <x:v>52</x:v>
      </x:c>
      <x:c r="M12128" s="54">
        <x:f t="shared" si="2262"/>
        <x:v>10817.346829799846</x:v>
      </x:c>
      <x:c r="N12128" s="54">
        <x:f t="shared" si="2263"/>
        <x:v>7.0120464095832267</x:v>
      </x:c>
      <x:c r="O12128" s="55">
        <x:f t="shared" si="2264"/>
        <x:v>243534</x:v>
      </x:c>
      <x:c r="P12128" s="55">
        <x:f t="shared" si="2265"/>
        <x:v>40920</x:v>
      </x:c>
      <x:c r="Q12128" s="55">
        <x:f t="shared" si="2266"/>
        <x:v>200301.16023958067</x:v>
      </x:c>
      <x:c r="R12128" s="55">
        <x:f t="shared" si="2267"/>
        <x:v>-17687.160239580669</x:v>
      </x:c>
      <x:c r="S12128" s="1" t="str">
        <x:f t="shared" si="2268"/>
        <x:v>NO</x:v>
      </x:c>
      <x:c r="T12128" s="1">
        <x:f t="shared" si="2269"/>
        <x:v>-9.9999999999999997E+98</x:v>
      </x:c>
    </x:row>
    <x:row r="12129">
      <x:c r="A12129" s="1"/>
      <x:c r="B12129" s="1"/>
      <x:c r="C12129" s="1"/>
      <x:c r="D12129" s="1"/>
      <x:c r="E12129" s="1"/>
      <x:c r="F12129" s="1"/>
      <x:c r="G12129" s="1"/>
      <x:c r="H12129" s="1"/>
      <x:c r="I12129" s="53">
        <x:f t="shared" si="2258"/>
        <x:v>18</x:v>
      </x:c>
      <x:c r="J12129" s="53">
        <x:f t="shared" si="2259"/>
        <x:v>11</x:v>
      </x:c>
      <x:c r="K12129" s="53">
        <x:f t="shared" si="2260"/>
        <x:v>24</x:v>
      </x:c>
      <x:c r="L12129" s="53">
        <x:f t="shared" si="2261"/>
        <x:v>53</x:v>
      </x:c>
      <x:c r="M12129" s="54">
        <x:f t="shared" si="2262"/>
        <x:v>10895.193779379342</x:v>
      </x:c>
      <x:c r="N12129" s="54">
        <x:f t="shared" si="2263"/>
        <x:v>7.0661067912356543</x:v>
      </x:c>
      <x:c r="O12129" s="55">
        <x:f t="shared" si="2264"/>
        <x:v>246234</x:v>
      </x:c>
      <x:c r="P12129" s="55">
        <x:f t="shared" si="2265"/>
        <x:v>41800</x:v>
      </x:c>
      <x:c r="Q12129" s="55">
        <x:f t="shared" si="2266"/>
        <x:v>201652.66978089136</x:v>
      </x:c>
      <x:c r="R12129" s="55">
        <x:f t="shared" si="2267"/>
        <x:v>-17218.66978089136</x:v>
      </x:c>
      <x:c r="S12129" s="1" t="str">
        <x:f t="shared" si="2268"/>
        <x:v>NO</x:v>
      </x:c>
      <x:c r="T12129" s="1">
        <x:f t="shared" si="2269"/>
        <x:v>-9.9999999999999997E+98</x:v>
      </x:c>
    </x:row>
    <x:row r="12130">
      <x:c r="A12130" s="1"/>
      <x:c r="B12130" s="1"/>
      <x:c r="C12130" s="1"/>
      <x:c r="D12130" s="1"/>
      <x:c r="E12130" s="1"/>
      <x:c r="F12130" s="1"/>
      <x:c r="G12130" s="1"/>
      <x:c r="H12130" s="1"/>
      <x:c r="I12130" s="53">
        <x:f t="shared" si="2258"/>
        <x:v>18</x:v>
      </x:c>
      <x:c r="J12130" s="53">
        <x:f t="shared" si="2259"/>
        <x:v>11</x:v>
      </x:c>
      <x:c r="K12130" s="53">
        <x:f t="shared" si="2260"/>
        <x:v>25</x:v>
      </x:c>
      <x:c r="L12130" s="53">
        <x:f t="shared" si="2261"/>
        <x:v>54</x:v>
      </x:c>
      <x:c r="M12130" s="54">
        <x:f t="shared" si="2262"/>
        <x:v>10974.771700794439</x:v>
      </x:c>
      <x:c r="N12130" s="54">
        <x:f t="shared" si="2263"/>
        <x:v>7.1213692366628054</x:v>
      </x:c>
      <x:c r="O12130" s="55">
        <x:f t="shared" si="2264"/>
        <x:v>248934</x:v>
      </x:c>
      <x:c r="P12130" s="55">
        <x:f t="shared" si="2265"/>
        <x:v>42680</x:v>
      </x:c>
      <x:c r="Q12130" s="55">
        <x:f t="shared" si="2266"/>
        <x:v>203034.23091657012</x:v>
      </x:c>
      <x:c r="R12130" s="55">
        <x:f t="shared" si="2267"/>
        <x:v>-16780.230916570115</x:v>
      </x:c>
      <x:c r="S12130" s="1" t="str">
        <x:f t="shared" si="2268"/>
        <x:v>NO</x:v>
      </x:c>
      <x:c r="T12130" s="1">
        <x:f t="shared" si="2269"/>
        <x:v>-9.9999999999999997E+98</x:v>
      </x:c>
    </x:row>
    <x:row r="12131">
      <x:c r="A12131" s="1"/>
      <x:c r="B12131" s="1"/>
      <x:c r="C12131" s="1"/>
      <x:c r="D12131" s="1"/>
      <x:c r="E12131" s="1"/>
      <x:c r="F12131" s="1"/>
      <x:c r="G12131" s="1"/>
      <x:c r="H12131" s="1"/>
      <x:c r="I12131" s="53">
        <x:f t="shared" si="2258"/>
        <x:v>18</x:v>
      </x:c>
      <x:c r="J12131" s="53">
        <x:f t="shared" si="2259"/>
        <x:v>11</x:v>
      </x:c>
      <x:c r="K12131" s="53">
        <x:f t="shared" si="2260"/>
        <x:v>26</x:v>
      </x:c>
      <x:c r="L12131" s="53">
        <x:f t="shared" si="2261"/>
        <x:v>55</x:v>
      </x:c>
      <x:c r="M12131" s="54">
        <x:f t="shared" si="2262"/>
        <x:v>11056.111704755156</x:v>
      </x:c>
      <x:c r="N12131" s="54">
        <x:f t="shared" si="2263"/>
        <x:v>7.177855350524414</x:v>
      </x:c>
      <x:c r="O12131" s="55">
        <x:f t="shared" si="2264"/>
        <x:v>251634</x:v>
      </x:c>
      <x:c r="P12131" s="55">
        <x:f t="shared" si="2265"/>
        <x:v>43560</x:v>
      </x:c>
      <x:c r="Q12131" s="55">
        <x:f t="shared" si="2266"/>
        <x:v>204446.38376311035</x:v>
      </x:c>
      <x:c r="R12131" s="55">
        <x:f t="shared" si="2267"/>
        <x:v>-16372.383763110352</x:v>
      </x:c>
      <x:c r="S12131" s="1" t="str">
        <x:f t="shared" si="2268"/>
        <x:v>NO</x:v>
      </x:c>
      <x:c r="T12131" s="1">
        <x:f t="shared" si="2269"/>
        <x:v>-9.9999999999999997E+98</x:v>
      </x:c>
    </x:row>
    <x:row r="12132">
      <x:c r="A12132" s="1"/>
      <x:c r="B12132" s="1"/>
      <x:c r="C12132" s="1"/>
      <x:c r="D12132" s="1"/>
      <x:c r="E12132" s="1"/>
      <x:c r="F12132" s="1"/>
      <x:c r="G12132" s="1"/>
      <x:c r="H12132" s="1"/>
      <x:c r="I12132" s="53">
        <x:f t="shared" si="2258"/>
        <x:v>18</x:v>
      </x:c>
      <x:c r="J12132" s="53">
        <x:f t="shared" si="2259"/>
        <x:v>11</x:v>
      </x:c>
      <x:c r="K12132" s="53">
        <x:f t="shared" si="2260"/>
        <x:v>27</x:v>
      </x:c>
      <x:c r="L12132" s="53">
        <x:f t="shared" si="2261"/>
        <x:v>56</x:v>
      </x:c>
      <x:c r="M12132" s="54">
        <x:f t="shared" si="2262"/>
        <x:v>11139.245409274914</x:v>
      </x:c>
      <x:c r="N12132" s="54">
        <x:f t="shared" si="2263"/>
        <x:v>7.2355870897742456</x:v>
      </x:c>
      <x:c r="O12132" s="55">
        <x:f t="shared" si="2264"/>
        <x:v>254334</x:v>
      </x:c>
      <x:c r="P12132" s="55">
        <x:f t="shared" si="2265"/>
        <x:v>44440</x:v>
      </x:c>
      <x:c r="Q12132" s="55">
        <x:f t="shared" si="2266"/>
        <x:v>205889.67724435613</x:v>
      </x:c>
      <x:c r="R12132" s="55">
        <x:f t="shared" si="2267"/>
        <x:v>-15995.677244356135</x:v>
      </x:c>
      <x:c r="S12132" s="1" t="str">
        <x:f t="shared" si="2268"/>
        <x:v>NO</x:v>
      </x:c>
      <x:c r="T12132" s="1">
        <x:f t="shared" si="2269"/>
        <x:v>-9.9999999999999997E+98</x:v>
      </x:c>
    </x:row>
    <x:row r="12133">
      <x:c r="A12133" s="1"/>
      <x:c r="B12133" s="1"/>
      <x:c r="C12133" s="1"/>
      <x:c r="D12133" s="1"/>
      <x:c r="E12133" s="1"/>
      <x:c r="F12133" s="1"/>
      <x:c r="G12133" s="1"/>
      <x:c r="H12133" s="1"/>
      <x:c r="I12133" s="53">
        <x:f t="shared" si="2258"/>
        <x:v>18</x:v>
      </x:c>
      <x:c r="J12133" s="53">
        <x:f t="shared" si="2259"/>
        <x:v>11</x:v>
      </x:c>
      <x:c r="K12133" s="53">
        <x:f t="shared" si="2260"/>
        <x:v>28</x:v>
      </x:c>
      <x:c r="L12133" s="53">
        <x:f t="shared" si="2261"/>
        <x:v>57</x:v>
      </x:c>
      <x:c r="M12133" s="54">
        <x:f t="shared" si="2262"/>
        <x:v>11224.204947492068</x:v>
      </x:c>
      <x:c r="N12133" s="54">
        <x:f t="shared" si="2263"/>
        <x:v>7.2945867690917137</x:v>
      </x:c>
      <x:c r="O12133" s="55">
        <x:f t="shared" si="2264"/>
        <x:v>257034</x:v>
      </x:c>
      <x:c r="P12133" s="55">
        <x:f t="shared" si="2265"/>
        <x:v>45320</x:v>
      </x:c>
      <x:c r="Q12133" s="55">
        <x:f t="shared" si="2266"/>
        <x:v>207364.66922729285</x:v>
      </x:c>
      <x:c r="R12133" s="55">
        <x:f t="shared" si="2267"/>
        <x:v>-15650.669227292849</x:v>
      </x:c>
      <x:c r="S12133" s="1" t="str">
        <x:f t="shared" si="2268"/>
        <x:v>NO</x:v>
      </x:c>
      <x:c r="T12133" s="1">
        <x:f t="shared" si="2269"/>
        <x:v>-9.9999999999999997E+98</x:v>
      </x:c>
    </x:row>
    <x:row r="12134">
      <x:c r="A12134" s="1"/>
      <x:c r="B12134" s="1"/>
      <x:c r="C12134" s="1"/>
      <x:c r="D12134" s="1"/>
      <x:c r="E12134" s="1"/>
      <x:c r="F12134" s="1"/>
      <x:c r="G12134" s="1"/>
      <x:c r="H12134" s="1"/>
      <x:c r="I12134" s="53">
        <x:f t="shared" si="2258"/>
        <x:v>18</x:v>
      </x:c>
      <x:c r="J12134" s="53">
        <x:f t="shared" si="2259"/>
        <x:v>11</x:v>
      </x:c>
      <x:c r="K12134" s="53">
        <x:f t="shared" si="2260"/>
        <x:v>29</x:v>
      </x:c>
      <x:c r="L12134" s="53">
        <x:f t="shared" si="2261"/>
        <x:v>58</x:v>
      </x:c>
      <x:c r="M12134" s="54">
        <x:f t="shared" si="2262"/>
        <x:v>11311.022975607721</x:v>
      </x:c>
      <x:c r="N12134" s="54">
        <x:f t="shared" si="2263"/>
        <x:v>7.3548770663942502</x:v>
      </x:c>
      <x:c r="O12134" s="55">
        <x:f t="shared" si="2264"/>
        <x:v>259734</x:v>
      </x:c>
      <x:c r="P12134" s="55">
        <x:f t="shared" si="2265"/>
        <x:v>46200</x:v>
      </x:c>
      <x:c r="Q12134" s="55">
        <x:f t="shared" si="2266"/>
        <x:v>208871.92665985625</x:v>
      </x:c>
      <x:c r="R12134" s="55">
        <x:f t="shared" si="2267"/>
        <x:v>-15337.926659856254</x:v>
      </x:c>
      <x:c r="S12134" s="1" t="str">
        <x:f t="shared" si="2268"/>
        <x:v>NO</x:v>
      </x:c>
      <x:c r="T12134" s="1">
        <x:f t="shared" si="2269"/>
        <x:v>-9.9999999999999997E+98</x:v>
      </x:c>
    </x:row>
    <x:row r="12135">
      <x:c r="A12135" s="1"/>
      <x:c r="B12135" s="1"/>
      <x:c r="C12135" s="1"/>
      <x:c r="D12135" s="1"/>
      <x:c r="E12135" s="1"/>
      <x:c r="F12135" s="1"/>
      <x:c r="G12135" s="1"/>
      <x:c r="H12135" s="1"/>
      <x:c r="I12135" s="53">
        <x:f t="shared" si="2258"/>
        <x:v>18</x:v>
      </x:c>
      <x:c r="J12135" s="53">
        <x:f t="shared" si="2259"/>
        <x:v>11</x:v>
      </x:c>
      <x:c r="K12135" s="53">
        <x:f t="shared" si="2260"/>
        <x:v>30</x:v>
      </x:c>
      <x:c r="L12135" s="53">
        <x:f t="shared" si="2261"/>
        <x:v>59</x:v>
      </x:c>
      <x:c r="M12135" s="54">
        <x:f t="shared" si="2262"/>
        <x:v>11399.732680941492</x:v>
      </x:c>
      <x:c r="N12135" s="54">
        <x:f t="shared" si="2263"/>
        <x:v>7.4164810284315914</x:v>
      </x:c>
      <x:c r="O12135" s="55">
        <x:f t="shared" si="2264"/>
        <x:v>262434</x:v>
      </x:c>
      <x:c r="P12135" s="55">
        <x:f t="shared" si="2265"/>
        <x:v>47080</x:v>
      </x:c>
      <x:c r="Q12135" s="55">
        <x:f t="shared" si="2266"/>
        <x:v>210412.02571078978</x:v>
      </x:c>
      <x:c r="R12135" s="55">
        <x:f t="shared" si="2267"/>
        <x:v>-15058.025710789778</x:v>
      </x:c>
      <x:c r="S12135" s="1" t="str">
        <x:f t="shared" si="2268"/>
        <x:v>NO</x:v>
      </x:c>
      <x:c r="T12135" s="1">
        <x:f t="shared" si="2269"/>
        <x:v>-9.9999999999999997E+98</x:v>
      </x:c>
    </x:row>
    <x:row r="12136">
      <x:c r="A12136" s="1"/>
      <x:c r="B12136" s="1"/>
      <x:c r="C12136" s="1"/>
      <x:c r="D12136" s="1"/>
      <x:c r="E12136" s="1"/>
      <x:c r="F12136" s="1"/>
      <x:c r="G12136" s="1"/>
      <x:c r="H12136" s="1"/>
      <x:c r="I12136" s="53">
        <x:f t="shared" si="2258"/>
        <x:v>18</x:v>
      </x:c>
      <x:c r="J12136" s="53">
        <x:f t="shared" si="2259"/>
        <x:v>12</x:v>
      </x:c>
      <x:c r="K12136" s="53">
        <x:f t="shared" si="2260"/>
        <x:v>0</x:v>
      </x:c>
      <x:c r="L12136" s="53">
        <x:f t="shared" si="2261"/>
        <x:v>30</x:v>
      </x:c>
      <x:c r="M12136" s="54">
        <x:f t="shared" si="2262"/>
        <x:v>9491.2260245860925</x:v>
      </x:c>
      <x:c r="N12136" s="54">
        <x:f t="shared" si="2263"/>
        <x:v>6.0911291837403416</x:v>
      </x:c>
      <x:c r="O12136" s="55">
        <x:f t="shared" si="2264"/>
        <x:v>183528</x:v>
      </x:c>
      <x:c r="P12136" s="55">
        <x:f t="shared" si="2265"/>
        <x:v>21120</x:v>
      </x:c>
      <x:c r="Q12136" s="55">
        <x:f t="shared" si="2266"/>
        <x:v>177278.22959350856</x:v>
      </x:c>
      <x:c r="R12136" s="55">
        <x:f t="shared" si="2267"/>
        <x:v>-34870.229593508557</x:v>
      </x:c>
      <x:c r="S12136" s="1" t="str">
        <x:f t="shared" si="2268"/>
        <x:v>NO</x:v>
      </x:c>
      <x:c r="T12136" s="1">
        <x:f t="shared" si="2269"/>
        <x:v>-9.9999999999999997E+98</x:v>
      </x:c>
    </x:row>
    <x:row r="12137">
      <x:c r="A12137" s="1"/>
      <x:c r="B12137" s="1"/>
      <x:c r="C12137" s="1"/>
      <x:c r="D12137" s="1"/>
      <x:c r="E12137" s="1"/>
      <x:c r="F12137" s="1"/>
      <x:c r="G12137" s="1"/>
      <x:c r="H12137" s="1"/>
      <x:c r="I12137" s="53">
        <x:f t="shared" si="2258"/>
        <x:v>18</x:v>
      </x:c>
      <x:c r="J12137" s="53">
        <x:f t="shared" si="2259"/>
        <x:v>12</x:v>
      </x:c>
      <x:c r="K12137" s="53">
        <x:f t="shared" si="2260"/>
        <x:v>1</x:v>
      </x:c>
      <x:c r="L12137" s="53">
        <x:f t="shared" si="2261"/>
        <x:v>31</x:v>
      </x:c>
      <x:c r="M12137" s="54">
        <x:f t="shared" si="2262"/>
        <x:v>9536.7885245860925</x:v>
      </x:c>
      <x:c r="N12137" s="54">
        <x:f t="shared" si="2263"/>
        <x:v>6.1227698087403422</x:v>
      </x:c>
      <x:c r="O12137" s="55">
        <x:f t="shared" si="2264"/>
        <x:v>186228</x:v>
      </x:c>
      <x:c r="P12137" s="55">
        <x:f t="shared" si="2265"/>
        <x:v>22000</x:v>
      </x:c>
      <x:c r="Q12137" s="55">
        <x:f t="shared" si="2266"/>
        <x:v>178069.24521850856</x:v>
      </x:c>
      <x:c r="R12137" s="55">
        <x:f t="shared" si="2267"/>
        <x:v>-33841.245218508557</x:v>
      </x:c>
      <x:c r="S12137" s="1" t="str">
        <x:f t="shared" si="2268"/>
        <x:v>NO</x:v>
      </x:c>
      <x:c r="T12137" s="1">
        <x:f t="shared" si="2269"/>
        <x:v>-9.9999999999999997E+98</x:v>
      </x:c>
    </x:row>
    <x:row r="12138">
      <x:c r="A12138" s="1"/>
      <x:c r="B12138" s="1"/>
      <x:c r="C12138" s="1"/>
      <x:c r="D12138" s="1"/>
      <x:c r="E12138" s="1"/>
      <x:c r="F12138" s="1"/>
      <x:c r="G12138" s="1"/>
      <x:c r="H12138" s="1"/>
      <x:c r="I12138" s="53">
        <x:f t="shared" si="2258"/>
        <x:v>18</x:v>
      </x:c>
      <x:c r="J12138" s="53">
        <x:f t="shared" si="2259"/>
        <x:v>12</x:v>
      </x:c>
      <x:c r="K12138" s="53">
        <x:f t="shared" si="2260"/>
        <x:v>2</x:v>
      </x:c>
      <x:c r="L12138" s="53">
        <x:f t="shared" si="2261"/>
        <x:v>32</x:v>
      </x:c>
      <x:c r="M12138" s="54">
        <x:f t="shared" si="2262"/>
        <x:v>9583.4900870860929</x:v>
      </x:c>
      <x:c r="N12138" s="54">
        <x:f t="shared" si="2263"/>
        <x:v>6.1552014493653422</x:v>
      </x:c>
      <x:c r="O12138" s="55">
        <x:f t="shared" si="2264"/>
        <x:v>188928</x:v>
      </x:c>
      <x:c r="P12138" s="55">
        <x:f t="shared" si="2265"/>
        <x:v>22880</x:v>
      </x:c>
      <x:c r="Q12138" s="55">
        <x:f t="shared" si="2266"/>
        <x:v>178880.03623413356</x:v>
      </x:c>
      <x:c r="R12138" s="55">
        <x:f t="shared" si="2267"/>
        <x:v>-32832.036234133557</x:v>
      </x:c>
      <x:c r="S12138" s="1" t="str">
        <x:f t="shared" si="2268"/>
        <x:v>NO</x:v>
      </x:c>
      <x:c r="T12138" s="1">
        <x:f t="shared" si="2269"/>
        <x:v>-9.9999999999999997E+98</x:v>
      </x:c>
    </x:row>
    <x:row r="12139">
      <x:c r="A12139" s="1"/>
      <x:c r="B12139" s="1"/>
      <x:c r="C12139" s="1"/>
      <x:c r="D12139" s="1"/>
      <x:c r="E12139" s="1"/>
      <x:c r="F12139" s="1"/>
      <x:c r="G12139" s="1"/>
      <x:c r="H12139" s="1"/>
      <x:c r="I12139" s="53">
        <x:f t="shared" si="2258"/>
        <x:v>18</x:v>
      </x:c>
      <x:c r="J12139" s="53">
        <x:f t="shared" si="2259"/>
        <x:v>12</x:v>
      </x:c>
      <x:c r="K12139" s="53">
        <x:f t="shared" si="2260"/>
        <x:v>3</x:v>
      </x:c>
      <x:c r="L12139" s="53">
        <x:f t="shared" si="2261"/>
        <x:v>33</x:v>
      </x:c>
      <x:c r="M12139" s="54">
        <x:f t="shared" si="2262"/>
        <x:v>9631.3520695079678</x:v>
      </x:c>
      <x:c r="N12139" s="54">
        <x:f t="shared" si="2263"/>
        <x:v>6.1884389371583106</x:v>
      </x:c>
      <x:c r="O12139" s="55">
        <x:f t="shared" si="2264"/>
        <x:v>191628</x:v>
      </x:c>
      <x:c r="P12139" s="55">
        <x:f t="shared" si="2265"/>
        <x:v>23760</x:v>
      </x:c>
      <x:c r="Q12139" s="55">
        <x:f t="shared" si="2266"/>
        <x:v>179710.97342895778</x:v>
      </x:c>
      <x:c r="R12139" s="55">
        <x:f t="shared" si="2267"/>
        <x:v>-31842.973428957775</x:v>
      </x:c>
      <x:c r="S12139" s="1" t="str">
        <x:f t="shared" si="2268"/>
        <x:v>NO</x:v>
      </x:c>
      <x:c r="T12139" s="1">
        <x:f t="shared" si="2269"/>
        <x:v>-9.9999999999999997E+98</x:v>
      </x:c>
    </x:row>
    <x:row r="12140">
      <x:c r="A12140" s="1"/>
      <x:c r="B12140" s="1"/>
      <x:c r="C12140" s="1"/>
      <x:c r="D12140" s="1"/>
      <x:c r="E12140" s="1"/>
      <x:c r="F12140" s="1"/>
      <x:c r="G12140" s="1"/>
      <x:c r="H12140" s="1"/>
      <x:c r="I12140" s="53">
        <x:f t="shared" si="2258"/>
        <x:v>18</x:v>
      </x:c>
      <x:c r="J12140" s="53">
        <x:f t="shared" si="2259"/>
        <x:v>12</x:v>
      </x:c>
      <x:c r="K12140" s="53">
        <x:f t="shared" si="2260"/>
        <x:v>4</x:v>
      </x:c>
      <x:c r="L12140" s="53">
        <x:f t="shared" si="2261"/>
        <x:v>34</x:v>
      </x:c>
      <x:c r="M12140" s="54">
        <x:f t="shared" si="2262"/>
        <x:v>9680.3961852306238</x:v>
      </x:c>
      <x:c r="N12140" s="54">
        <x:f t="shared" si="2263"/>
        <x:v>6.2224973508546002</x:v>
      </x:c>
      <x:c r="O12140" s="55">
        <x:f t="shared" si="2264"/>
        <x:v>194328</x:v>
      </x:c>
      <x:c r="P12140" s="55">
        <x:f t="shared" si="2265"/>
        <x:v>24640</x:v>
      </x:c>
      <x:c r="Q12140" s="55">
        <x:f t="shared" si="2266"/>
        <x:v>180562.433771365</x:v>
      </x:c>
      <x:c r="R12140" s="55">
        <x:f t="shared" si="2267"/>
        <x:v>-30874.433771365002</x:v>
      </x:c>
      <x:c r="S12140" s="1" t="str">
        <x:f t="shared" si="2268"/>
        <x:v>NO</x:v>
      </x:c>
      <x:c r="T12140" s="1">
        <x:f t="shared" si="2269"/>
        <x:v>-9.9999999999999997E+98</x:v>
      </x:c>
    </x:row>
    <x:row r="12141">
      <x:c r="A12141" s="1"/>
      <x:c r="B12141" s="1"/>
      <x:c r="C12141" s="1"/>
      <x:c r="D12141" s="1"/>
      <x:c r="E12141" s="1"/>
      <x:c r="F12141" s="1"/>
      <x:c r="G12141" s="1"/>
      <x:c r="H12141" s="1"/>
      <x:c r="I12141" s="53">
        <x:f t="shared" si="2258"/>
        <x:v>18</x:v>
      </x:c>
      <x:c r="J12141" s="53">
        <x:f t="shared" si="2259"/>
        <x:v>12</x:v>
      </x:c>
      <x:c r="K12141" s="53">
        <x:f t="shared" si="2260"/>
        <x:v>5</x:v>
      </x:c>
      <x:c r="L12141" s="53">
        <x:f t="shared" si="2261"/>
        <x:v>35</x:v>
      </x:c>
      <x:c r="M12141" s="54">
        <x:f t="shared" si="2262"/>
        <x:v>9730.6445091518272</x:v>
      </x:c>
      <x:c r="N12141" s="54">
        <x:f t="shared" si="2263"/>
        <x:v>6.2573920202443247</x:v>
      </x:c>
      <x:c r="O12141" s="55">
        <x:f t="shared" si="2264"/>
        <x:v>197028</x:v>
      </x:c>
      <x:c r="P12141" s="55">
        <x:f t="shared" si="2265"/>
        <x:v>25520</x:v>
      </x:c>
      <x:c r="Q12141" s="55">
        <x:f t="shared" si="2266"/>
        <x:v>181434.80050610812</x:v>
      </x:c>
      <x:c r="R12141" s="55">
        <x:f t="shared" si="2267"/>
        <x:v>-29926.80050610812</x:v>
      </x:c>
      <x:c r="S12141" s="1" t="str">
        <x:f t="shared" si="2268"/>
        <x:v>NO</x:v>
      </x:c>
      <x:c r="T12141" s="1">
        <x:f t="shared" si="2269"/>
        <x:v>-9.9999999999999997E+98</x:v>
      </x:c>
    </x:row>
    <x:row r="12142">
      <x:c r="A12142" s="1"/>
      <x:c r="B12142" s="1"/>
      <x:c r="C12142" s="1"/>
      <x:c r="D12142" s="1"/>
      <x:c r="E12142" s="1"/>
      <x:c r="F12142" s="1"/>
      <x:c r="G12142" s="1"/>
      <x:c r="H12142" s="1"/>
      <x:c r="I12142" s="53" t="n">
        <x:f t="shared" ref="I12142:I12205" si="2270">INT((ROW()-ROW($I$46))/((CARROT_CAP+1)*(MESCLUN_CAP+1)))</x:f>
        <x:v>18</x:v>
      </x:c>
      <x:c r="J12142" s="53" t="n">
        <x:f t="shared" ref="J12142:J12205" si="2271">MOD(INT((ROW()-ROW($I$46))/(MESCLUN_CAP+1)),CARROT_CAP+1)</x:f>
        <x:v>12</x:v>
      </x:c>
      <x:c r="K12142" s="53" t="n">
        <x:f t="shared" ref="K12142:K12205" si="2272">MOD(ROW()-ROW($I$46),MESCLUN_CAP+1)</x:f>
        <x:v>6</x:v>
      </x:c>
      <x:c r="L12142" s="53" t="n">
        <x:f t="shared" ref="L12142:L12205" si="2273">SUM(I12142:K12142)</x:f>
        <x:v>36</x:v>
      </x:c>
      <x:c r="M12142" s="54" t="n">
        <x:f t="shared" ref="M12142:M12205" si="2274">I12142*TOMATO_HOURS*WEEKS*(1+TOMATO_DIM)^I12142+J12142*CARROT_HOURS*WEEKS*(1+CARROT_DIM)^J12142+K12142*MESCLUN_HOURS*WEEKS*(1+MESCLUN_DIM)^K12142</x:f>
        <x:v>9782.119483333463</x:v>
      </x:c>
      <x:c r="N12142" s="54" t="n">
        <x:f t="shared" ref="N12142:N12205" si="2275">MAX(M12142-FARMER_HOURS,0)/TEMP_HOURS_PER_WORKER</x:f>
        <x:v>6.2931385300926825</x:v>
      </x:c>
      <x:c r="O12142" s="55" t="n">
        <x:f t="shared" ref="O12142:O12205" si="2276">I12142*TOMATO_PRICE+J12142*CARROT_PRICE+K12142*MESCLUN_PRICE</x:f>
        <x:v>199728</x:v>
      </x:c>
      <x:c r="P12142" s="55" t="n">
        <x:f t="shared" ref="P12142:P12205" si="2277">I12142*TOMATO_FERTILIZER+J12142*CARROT_FERTILIZER+K12142*MESCLUN_FERTILIZER</x:f>
        <x:v>26400</x:v>
      </x:c>
      <x:c r="Q12142" s="55" t="n">
        <x:f t="shared" ref="Q12142:Q12205" si="2278">MIN(M12142,FARMER_HOURS)*FARMER_RATE+MAX(M12142-FARMER_HOURS,0)*TEMP_RATE</x:f>
        <x:v>182328.46325231707</x:v>
      </x:c>
      <x:c r="R12142" s="55" t="n">
        <x:f t="shared" ref="R12142:R12205" si="2279">O12142-P12142-Q12142-FIXED_COST</x:f>
        <x:v>-29000.463252317073</x:v>
      </x:c>
      <x:c r="S12142" s="1" t="str">
        <x:f t="shared" ref="S12142:S12205" si="2280">IF(AND(L12142&lt;=TOTAL_BED_CAP,N12142&lt;=TEMP_WORKER_CAP),"YES","NO")</x:f>
        <x:v>NO</x:v>
      </x:c>
      <x:c r="T12142" s="1" t="n">
        <x:f t="shared" ref="T12142:T12205" si="2281">IF(S12142="YES",R12142,-1E+99)</x:f>
        <x:v>-1e+99</x:v>
      </x:c>
    </x:row>
    <x:row r="12143">
      <x:c r="A12143" s="1"/>
      <x:c r="B12143" s="1"/>
      <x:c r="C12143" s="1"/>
      <x:c r="D12143" s="1"/>
      <x:c r="E12143" s="1"/>
      <x:c r="F12143" s="1"/>
      <x:c r="G12143" s="1"/>
      <x:c r="H12143" s="1"/>
      <x:c r="I12143" s="53">
        <x:f t="shared" si="2270"/>
        <x:v>18</x:v>
      </x:c>
      <x:c r="J12143" s="53">
        <x:f t="shared" si="2271"/>
        <x:v>12</x:v>
      </x:c>
      <x:c r="K12143" s="53">
        <x:f t="shared" si="2272"/>
        <x:v>7</x:v>
      </x:c>
      <x:c r="L12143" s="53">
        <x:f t="shared" si="2273"/>
        <x:v>37</x:v>
      </x:c>
      <x:c r="M12143" s="54">
        <x:f t="shared" si="2274"/>
        <x:v>9834.8439227314211</x:v>
      </x:c>
      <x:c r="N12143" s="54">
        <x:f t="shared" si="2275"/>
        <x:v>6.3297527241190421</x:v>
      </x:c>
      <x:c r="O12143" s="55">
        <x:f t="shared" si="2276"/>
        <x:v>202428</x:v>
      </x:c>
      <x:c r="P12143" s="55">
        <x:f t="shared" si="2277"/>
        <x:v>27280</x:v>
      </x:c>
      <x:c r="Q12143" s="55">
        <x:f t="shared" si="2278"/>
        <x:v>183243.81810297605</x:v>
      </x:c>
      <x:c r="R12143" s="55">
        <x:f t="shared" si="2279"/>
        <x:v>-28095.818102976045</x:v>
      </x:c>
      <x:c r="S12143" s="1" t="str">
        <x:f t="shared" si="2280"/>
        <x:v>NO</x:v>
      </x:c>
      <x:c r="T12143" s="1">
        <x:f t="shared" si="2281"/>
        <x:v>-9.9999999999999997E+98</x:v>
      </x:c>
    </x:row>
    <x:row r="12144">
      <x:c r="A12144" s="1"/>
      <x:c r="B12144" s="1"/>
      <x:c r="C12144" s="1"/>
      <x:c r="D12144" s="1"/>
      <x:c r="E12144" s="1"/>
      <x:c r="F12144" s="1"/>
      <x:c r="G12144" s="1"/>
      <x:c r="H12144" s="1"/>
      <x:c r="I12144" s="53">
        <x:f t="shared" si="2270"/>
        <x:v>18</x:v>
      </x:c>
      <x:c r="J12144" s="53">
        <x:f t="shared" si="2271"/>
        <x:v>12</x:v>
      </x:c>
      <x:c r="K12144" s="53">
        <x:f t="shared" si="2272"/>
        <x:v>8</x:v>
      </x:c>
      <x:c r="L12144" s="53">
        <x:f t="shared" si="2273"/>
        <x:v>38</x:v>
      </x:c>
      <x:c r="M12144" s="54">
        <x:f t="shared" si="2274"/>
        <x:v>9888.8410210114016</x:v>
      </x:c>
      <x:c r="N12144" s="54">
        <x:f t="shared" si="2275"/>
        <x:v>6.3672507090356953</x:v>
      </x:c>
      <x:c r="O12144" s="55">
        <x:f t="shared" si="2276"/>
        <x:v>205128</x:v>
      </x:c>
      <x:c r="P12144" s="55">
        <x:f t="shared" si="2277"/>
        <x:v>28160</x:v>
      </x:c>
      <x:c r="Q12144" s="55">
        <x:f t="shared" si="2278"/>
        <x:v>184181.26772589239</x:v>
      </x:c>
      <x:c r="R12144" s="55">
        <x:f t="shared" si="2279"/>
        <x:v>-27213.267725892394</x:v>
      </x:c>
      <x:c r="S12144" s="1" t="str">
        <x:f t="shared" si="2280"/>
        <x:v>NO</x:v>
      </x:c>
      <x:c r="T12144" s="1">
        <x:f t="shared" si="2281"/>
        <x:v>-9.9999999999999997E+98</x:v>
      </x:c>
    </x:row>
    <x:row r="12145">
      <x:c r="A12145" s="1"/>
      <x:c r="B12145" s="1"/>
      <x:c r="C12145" s="1"/>
      <x:c r="D12145" s="1"/>
      <x:c r="E12145" s="1"/>
      <x:c r="F12145" s="1"/>
      <x:c r="G12145" s="1"/>
      <x:c r="H12145" s="1"/>
      <x:c r="I12145" s="53">
        <x:f t="shared" si="2270"/>
        <x:v>18</x:v>
      </x:c>
      <x:c r="J12145" s="53">
        <x:f t="shared" si="2271"/>
        <x:v>12</x:v>
      </x:c>
      <x:c r="K12145" s="53">
        <x:f t="shared" si="2272"/>
        <x:v>9</x:v>
      </x:c>
      <x:c r="L12145" s="53">
        <x:f t="shared" si="2273"/>
        <x:v>39</x:v>
      </x:c>
      <x:c r="M12145" s="54">
        <x:f t="shared" si="2274"/>
        <x:v>9944.1343564517956</x:v>
      </x:c>
      <x:c r="N12145" s="54">
        <x:f t="shared" si="2275"/>
        <x:v>6.4056488586470799</x:v>
      </x:c>
      <x:c r="O12145" s="55">
        <x:f t="shared" si="2276"/>
        <x:v>207828</x:v>
      </x:c>
      <x:c r="P12145" s="55">
        <x:f t="shared" si="2277"/>
        <x:v>29040</x:v>
      </x:c>
      <x:c r="Q12145" s="55">
        <x:f t="shared" si="2278"/>
        <x:v>185141.221466177</x:v>
      </x:c>
      <x:c r="R12145" s="55">
        <x:f t="shared" si="2279"/>
        <x:v>-26353.221466176998</x:v>
      </x:c>
      <x:c r="S12145" s="1" t="str">
        <x:f t="shared" si="2280"/>
        <x:v>NO</x:v>
      </x:c>
      <x:c r="T12145" s="1">
        <x:f t="shared" si="2281"/>
        <x:v>-9.9999999999999997E+98</x:v>
      </x:c>
    </x:row>
    <x:row r="12146">
      <x:c r="A12146" s="1"/>
      <x:c r="B12146" s="1"/>
      <x:c r="C12146" s="1"/>
      <x:c r="D12146" s="1"/>
      <x:c r="E12146" s="1"/>
      <x:c r="F12146" s="1"/>
      <x:c r="G12146" s="1"/>
      <x:c r="H12146" s="1"/>
      <x:c r="I12146" s="53">
        <x:f t="shared" si="2270"/>
        <x:v>18</x:v>
      </x:c>
      <x:c r="J12146" s="53">
        <x:f t="shared" si="2271"/>
        <x:v>12</x:v>
      </x:c>
      <x:c r="K12146" s="53">
        <x:f t="shared" si="2272"/>
        <x:v>10</x:v>
      </x:c>
      <x:c r="L12146" s="53">
        <x:f t="shared" si="2273"/>
        <x:v>40</x:v>
      </x:c>
      <x:c r="M12146" s="54">
        <x:f t="shared" si="2274"/>
        <x:v>10000.747897935009</x:v>
      </x:c>
      <x:c r="N12146" s="54">
        <x:f t="shared" si="2275"/>
        <x:v>6.4449638180104225</x:v>
      </x:c>
      <x:c r="O12146" s="55">
        <x:f t="shared" si="2276"/>
        <x:v>210528</x:v>
      </x:c>
      <x:c r="P12146" s="55">
        <x:f t="shared" si="2277"/>
        <x:v>29920</x:v>
      </x:c>
      <x:c r="Q12146" s="55">
        <x:f t="shared" si="2278"/>
        <x:v>186124.09545026056</x:v>
      </x:c>
      <x:c r="R12146" s="55">
        <x:f t="shared" si="2279"/>
        <x:v>-25516.09545026056</x:v>
      </x:c>
      <x:c r="S12146" s="1" t="str">
        <x:f t="shared" si="2280"/>
        <x:v>NO</x:v>
      </x:c>
      <x:c r="T12146" s="1">
        <x:f t="shared" si="2281"/>
        <x:v>-9.9999999999999997E+98</x:v>
      </x:c>
    </x:row>
    <x:row r="12147">
      <x:c r="A12147" s="1"/>
      <x:c r="B12147" s="1"/>
      <x:c r="C12147" s="1"/>
      <x:c r="D12147" s="1"/>
      <x:c r="E12147" s="1"/>
      <x:c r="F12147" s="1"/>
      <x:c r="G12147" s="1"/>
      <x:c r="H12147" s="1"/>
      <x:c r="I12147" s="53">
        <x:f t="shared" si="2270"/>
        <x:v>18</x:v>
      </x:c>
      <x:c r="J12147" s="53">
        <x:f t="shared" si="2271"/>
        <x:v>12</x:v>
      </x:c>
      <x:c r="K12147" s="53">
        <x:f t="shared" si="2272"/>
        <x:v>11</x:v>
      </x:c>
      <x:c r="L12147" s="53">
        <x:f t="shared" si="2273"/>
        <x:v>41</x:v>
      </x:c>
      <x:c r="M12147" s="54">
        <x:f t="shared" si="2274"/>
        <x:v>10058.706011028447</x:v>
      </x:c>
      <x:c r="N12147" s="54">
        <x:f t="shared" si="2275"/>
        <x:v>6.4852125076586438</x:v>
      </x:c>
      <x:c r="O12147" s="55">
        <x:f t="shared" si="2276"/>
        <x:v>213228</x:v>
      </x:c>
      <x:c r="P12147" s="55">
        <x:f t="shared" si="2277"/>
        <x:v>30800</x:v>
      </x:c>
      <x:c r="Q12147" s="55">
        <x:f t="shared" si="2278"/>
        <x:v>187130.3126914661</x:v>
      </x:c>
      <x:c r="R12147" s="55">
        <x:f t="shared" si="2279"/>
        <x:v>-24702.312691466097</x:v>
      </x:c>
      <x:c r="S12147" s="1" t="str">
        <x:f t="shared" si="2280"/>
        <x:v>NO</x:v>
      </x:c>
      <x:c r="T12147" s="1">
        <x:f t="shared" si="2281"/>
        <x:v>-9.9999999999999997E+98</x:v>
      </x:c>
    </x:row>
    <x:row r="12148">
      <x:c r="A12148" s="1"/>
      <x:c r="B12148" s="1"/>
      <x:c r="C12148" s="1"/>
      <x:c r="D12148" s="1"/>
      <x:c r="E12148" s="1"/>
      <x:c r="F12148" s="1"/>
      <x:c r="G12148" s="1"/>
      <x:c r="H12148" s="1"/>
      <x:c r="I12148" s="53">
        <x:f t="shared" si="2270"/>
        <x:v>18</x:v>
      </x:c>
      <x:c r="J12148" s="53">
        <x:f t="shared" si="2271"/>
        <x:v>12</x:v>
      </x:c>
      <x:c r="K12148" s="53">
        <x:f t="shared" si="2272"/>
        <x:v>12</x:v>
      </x:c>
      <x:c r="L12148" s="53">
        <x:f t="shared" si="2273"/>
        <x:v>42</x:v>
      </x:c>
      <x:c r="M12148" s="54">
        <x:f t="shared" si="2274"/>
        <x:v>10118.033464156511</x:v>
      </x:c>
      <x:c r="N12148" s="54">
        <x:f t="shared" si="2275"/>
        <x:v>6.5264121278864664</x:v>
      </x:c>
      <x:c r="O12148" s="55">
        <x:f t="shared" si="2276"/>
        <x:v>215928</x:v>
      </x:c>
      <x:c r="P12148" s="55">
        <x:f t="shared" si="2277"/>
        <x:v>31680</x:v>
      </x:c>
      <x:c r="Q12148" s="55">
        <x:f t="shared" si="2278"/>
        <x:v>188160.30319716164</x:v>
      </x:c>
      <x:c r="R12148" s="55">
        <x:f t="shared" si="2279"/>
        <x:v>-23912.303197161644</x:v>
      </x:c>
      <x:c r="S12148" s="1" t="str">
        <x:f t="shared" si="2280"/>
        <x:v>NO</x:v>
      </x:c>
      <x:c r="T12148" s="1">
        <x:f t="shared" si="2281"/>
        <x:v>-9.9999999999999997E+98</x:v>
      </x:c>
    </x:row>
    <x:row r="12149">
      <x:c r="A12149" s="1"/>
      <x:c r="B12149" s="1"/>
      <x:c r="C12149" s="1"/>
      <x:c r="D12149" s="1"/>
      <x:c r="E12149" s="1"/>
      <x:c r="F12149" s="1"/>
      <x:c r="G12149" s="1"/>
      <x:c r="H12149" s="1"/>
      <x:c r="I12149" s="53">
        <x:f t="shared" si="2270"/>
        <x:v>18</x:v>
      </x:c>
      <x:c r="J12149" s="53">
        <x:f t="shared" si="2271"/>
        <x:v>12</x:v>
      </x:c>
      <x:c r="K12149" s="53">
        <x:f t="shared" si="2272"/>
        <x:v>13</x:v>
      </x:c>
      <x:c r="L12149" s="53">
        <x:f t="shared" si="2273"/>
        <x:v>43</x:v>
      </x:c>
      <x:c r="M12149" s="54">
        <x:f t="shared" si="2274"/>
        <x:v>10178.755434864896</x:v>
      </x:c>
      <x:c r="N12149" s="54">
        <x:f t="shared" si="2275"/>
        <x:v>6.5685801631006218</x:v>
      </x:c>
      <x:c r="O12149" s="55">
        <x:f t="shared" si="2276"/>
        <x:v>218628</x:v>
      </x:c>
      <x:c r="P12149" s="55">
        <x:f t="shared" si="2277"/>
        <x:v>32560</x:v>
      </x:c>
      <x:c r="Q12149" s="55">
        <x:f t="shared" si="2278"/>
        <x:v>189214.50407751554</x:v>
      </x:c>
      <x:c r="R12149" s="55">
        <x:f t="shared" si="2279"/>
        <x:v>-23146.504077515536</x:v>
      </x:c>
      <x:c r="S12149" s="1" t="str">
        <x:f t="shared" si="2280"/>
        <x:v>NO</x:v>
      </x:c>
      <x:c r="T12149" s="1">
        <x:f t="shared" si="2281"/>
        <x:v>-9.9999999999999997E+98</x:v>
      </x:c>
    </x:row>
    <x:row r="12150">
      <x:c r="A12150" s="1"/>
      <x:c r="B12150" s="1"/>
      <x:c r="C12150" s="1"/>
      <x:c r="D12150" s="1"/>
      <x:c r="E12150" s="1"/>
      <x:c r="F12150" s="1"/>
      <x:c r="G12150" s="1"/>
      <x:c r="H12150" s="1"/>
      <x:c r="I12150" s="53">
        <x:f t="shared" si="2270"/>
        <x:v>18</x:v>
      </x:c>
      <x:c r="J12150" s="53">
        <x:f t="shared" si="2271"/>
        <x:v>12</x:v>
      </x:c>
      <x:c r="K12150" s="53">
        <x:f t="shared" si="2272"/>
        <x:v>14</x:v>
      </x:c>
      <x:c r="L12150" s="53">
        <x:f t="shared" si="2273"/>
        <x:v>44</x:v>
      </x:c>
      <x:c r="M12150" s="54">
        <x:f t="shared" si="2274"/>
        <x:v>10240.897516178557</x:v>
      </x:c>
      <x:c r="N12150" s="54">
        <x:f t="shared" si="2275"/>
        <x:v>6.611734386235109</x:v>
      </x:c>
      <x:c r="O12150" s="55">
        <x:f t="shared" si="2276"/>
        <x:v>221328</x:v>
      </x:c>
      <x:c r="P12150" s="55">
        <x:f t="shared" si="2277"/>
        <x:v>33440</x:v>
      </x:c>
      <x:c r="Q12150" s="55">
        <x:f t="shared" si="2278"/>
        <x:v>190293.35965587772</x:v>
      </x:c>
      <x:c r="R12150" s="55">
        <x:f t="shared" si="2279"/>
        <x:v>-22405.359655877721</x:v>
      </x:c>
      <x:c r="S12150" s="1" t="str">
        <x:f t="shared" si="2280"/>
        <x:v>NO</x:v>
      </x:c>
      <x:c r="T12150" s="1">
        <x:f t="shared" si="2281"/>
        <x:v>-9.9999999999999997E+98</x:v>
      </x:c>
    </x:row>
    <x:row r="12151">
      <x:c r="A12151" s="1"/>
      <x:c r="B12151" s="1"/>
      <x:c r="C12151" s="1"/>
      <x:c r="D12151" s="1"/>
      <x:c r="E12151" s="1"/>
      <x:c r="F12151" s="1"/>
      <x:c r="G12151" s="1"/>
      <x:c r="H12151" s="1"/>
      <x:c r="I12151" s="53">
        <x:f t="shared" si="2270"/>
        <x:v>18</x:v>
      </x:c>
      <x:c r="J12151" s="53">
        <x:f t="shared" si="2271"/>
        <x:v>12</x:v>
      </x:c>
      <x:c r="K12151" s="53">
        <x:f t="shared" si="2272"/>
        <x:v>15</x:v>
      </x:c>
      <x:c r="L12151" s="53">
        <x:f t="shared" si="2273"/>
        <x:v>45</x:v>
      </x:c>
      <x:c r="M12151" s="54">
        <x:f t="shared" si="2274"/>
        <x:v>10304.485723054704</x:v>
      </x:c>
      <x:c r="N12151" s="54">
        <x:f t="shared" si="2275"/>
        <x:v>6.6558928632324337</x:v>
      </x:c>
      <x:c r="O12151" s="55">
        <x:f t="shared" si="2276"/>
        <x:v>224028</x:v>
      </x:c>
      <x:c r="P12151" s="55">
        <x:f t="shared" si="2277"/>
        <x:v>34320</x:v>
      </x:c>
      <x:c r="Q12151" s="55">
        <x:f t="shared" si="2278"/>
        <x:v>191397.32158081082</x:v>
      </x:c>
      <x:c r="R12151" s="55">
        <x:f t="shared" si="2279"/>
        <x:v>-21689.321580810822</x:v>
      </x:c>
      <x:c r="S12151" s="1" t="str">
        <x:f t="shared" si="2280"/>
        <x:v>NO</x:v>
      </x:c>
      <x:c r="T12151" s="1">
        <x:f t="shared" si="2281"/>
        <x:v>-9.9999999999999997E+98</x:v>
      </x:c>
    </x:row>
    <x:row r="12152">
      <x:c r="A12152" s="1"/>
      <x:c r="B12152" s="1"/>
      <x:c r="C12152" s="1"/>
      <x:c r="D12152" s="1"/>
      <x:c r="E12152" s="1"/>
      <x:c r="F12152" s="1"/>
      <x:c r="G12152" s="1"/>
      <x:c r="H12152" s="1"/>
      <x:c r="I12152" s="53">
        <x:f t="shared" si="2270"/>
        <x:v>18</x:v>
      </x:c>
      <x:c r="J12152" s="53">
        <x:f t="shared" si="2271"/>
        <x:v>12</x:v>
      </x:c>
      <x:c r="K12152" s="53">
        <x:f t="shared" si="2272"/>
        <x:v>16</x:v>
      </x:c>
      <x:c r="L12152" s="53">
        <x:f t="shared" si="2273"/>
        <x:v>46</x:v>
      </x:c>
      <x:c r="M12152" s="54">
        <x:f t="shared" si="2274"/>
        <x:v>10369.546498932192</x:v>
      </x:c>
      <x:c r="N12152" s="54">
        <x:f t="shared" si="2275"/>
        <x:v>6.7010739575917997</x:v>
      </x:c>
      <x:c r="O12152" s="55">
        <x:f t="shared" si="2276"/>
        <x:v>226728</x:v>
      </x:c>
      <x:c r="P12152" s="55">
        <x:f t="shared" si="2277"/>
        <x:v>35200</x:v>
      </x:c>
      <x:c r="Q12152" s="55">
        <x:f t="shared" si="2278"/>
        <x:v>192526.84893979499</x:v>
      </x:c>
      <x:c r="R12152" s="55">
        <x:f t="shared" si="2279"/>
        <x:v>-20998.848939794989</x:v>
      </x:c>
      <x:c r="S12152" s="1" t="str">
        <x:f t="shared" si="2280"/>
        <x:v>NO</x:v>
      </x:c>
      <x:c r="T12152" s="1">
        <x:f t="shared" si="2281"/>
        <x:v>-9.9999999999999997E+98</x:v>
      </x:c>
    </x:row>
    <x:row r="12153">
      <x:c r="A12153" s="1"/>
      <x:c r="B12153" s="1"/>
      <x:c r="C12153" s="1"/>
      <x:c r="D12153" s="1"/>
      <x:c r="E12153" s="1"/>
      <x:c r="F12153" s="1"/>
      <x:c r="G12153" s="1"/>
      <x:c r="H12153" s="1"/>
      <x:c r="I12153" s="53">
        <x:f t="shared" si="2270"/>
        <x:v>18</x:v>
      </x:c>
      <x:c r="J12153" s="53">
        <x:f t="shared" si="2271"/>
        <x:v>12</x:v>
      </x:c>
      <x:c r="K12153" s="53">
        <x:f t="shared" si="2272"/>
        <x:v>17</x:v>
      </x:c>
      <x:c r="L12153" s="53">
        <x:f t="shared" si="2273"/>
        <x:v>47</x:v>
      </x:c>
      <x:c r="M12153" s="54">
        <x:f t="shared" si="2274"/>
        <x:v>10436.106722378732</x:v>
      </x:c>
      <x:c r="N12153" s="54">
        <x:f t="shared" si="2275"/>
        <x:v>6.7472963349852311</x:v>
      </x:c>
      <x:c r="O12153" s="55">
        <x:f t="shared" si="2276"/>
        <x:v>229428</x:v>
      </x:c>
      <x:c r="P12153" s="55">
        <x:f t="shared" si="2277"/>
        <x:v>36080</x:v>
      </x:c>
      <x:c r="Q12153" s="55">
        <x:f t="shared" si="2278"/>
        <x:v>193682.40837463076</x:v>
      </x:c>
      <x:c r="R12153" s="55">
        <x:f t="shared" si="2279"/>
        <x:v>-20334.408374630759</x:v>
      </x:c>
      <x:c r="S12153" s="1" t="str">
        <x:f t="shared" si="2280"/>
        <x:v>NO</x:v>
      </x:c>
      <x:c r="T12153" s="1">
        <x:f t="shared" si="2281"/>
        <x:v>-9.9999999999999997E+98</x:v>
      </x:c>
    </x:row>
    <x:row r="12154">
      <x:c r="A12154" s="1"/>
      <x:c r="B12154" s="1"/>
      <x:c r="C12154" s="1"/>
      <x:c r="D12154" s="1"/>
      <x:c r="E12154" s="1"/>
      <x:c r="F12154" s="1"/>
      <x:c r="G12154" s="1"/>
      <x:c r="H12154" s="1"/>
      <x:c r="I12154" s="53">
        <x:f t="shared" si="2270"/>
        <x:v>18</x:v>
      </x:c>
      <x:c r="J12154" s="53">
        <x:f t="shared" si="2271"/>
        <x:v>12</x:v>
      </x:c>
      <x:c r="K12154" s="53">
        <x:f t="shared" si="2272"/>
        <x:v>18</x:v>
      </x:c>
      <x:c r="L12154" s="53">
        <x:f t="shared" si="2273"/>
        <x:v>48</x:v>
      </x:c>
      <x:c r="M12154" s="54">
        <x:f t="shared" si="2274"/>
        <x:v>10504.19371383732</x:v>
      </x:c>
      <x:c r="N12154" s="54">
        <x:f t="shared" si="2275"/>
        <x:v>6.7945789679425834</x:v>
      </x:c>
      <x:c r="O12154" s="55">
        <x:f t="shared" si="2276"/>
        <x:v>232128</x:v>
      </x:c>
      <x:c r="P12154" s="55">
        <x:f t="shared" si="2277"/>
        <x:v>36960</x:v>
      </x:c>
      <x:c r="Q12154" s="55">
        <x:f t="shared" si="2278"/>
        <x:v>194864.47419856457</x:v>
      </x:c>
      <x:c r="R12154" s="55">
        <x:f t="shared" si="2279"/>
        <x:v>-19696.474198564567</x:v>
      </x:c>
      <x:c r="S12154" s="1" t="str">
        <x:f t="shared" si="2280"/>
        <x:v>NO</x:v>
      </x:c>
      <x:c r="T12154" s="1">
        <x:f t="shared" si="2281"/>
        <x:v>-9.9999999999999997E+98</x:v>
      </x:c>
    </x:row>
    <x:row r="12155">
      <x:c r="A12155" s="1"/>
      <x:c r="B12155" s="1"/>
      <x:c r="C12155" s="1"/>
      <x:c r="D12155" s="1"/>
      <x:c r="E12155" s="1"/>
      <x:c r="F12155" s="1"/>
      <x:c r="G12155" s="1"/>
      <x:c r="H12155" s="1"/>
      <x:c r="I12155" s="53">
        <x:f t="shared" si="2270"/>
        <x:v>18</x:v>
      </x:c>
      <x:c r="J12155" s="53">
        <x:f t="shared" si="2271"/>
        <x:v>12</x:v>
      </x:c>
      <x:c r="K12155" s="53">
        <x:f t="shared" si="2272"/>
        <x:v>19</x:v>
      </x:c>
      <x:c r="L12155" s="53">
        <x:f t="shared" si="2273"/>
        <x:v>49</x:v>
      </x:c>
      <x:c r="M12155" s="54">
        <x:f t="shared" si="2274"/>
        <x:v>10573.835242473342</x:v>
      </x:c>
      <x:c r="N12155" s="54">
        <x:f t="shared" si="2275"/>
        <x:v>6.8429411406064879</x:v>
      </x:c>
      <x:c r="O12155" s="55">
        <x:f t="shared" si="2276"/>
        <x:v>234828</x:v>
      </x:c>
      <x:c r="P12155" s="55">
        <x:f t="shared" si="2277"/>
        <x:v>37840</x:v>
      </x:c>
      <x:c r="Q12155" s="55">
        <x:f t="shared" si="2278"/>
        <x:v>196073.52851516218</x:v>
      </x:c>
      <x:c r="R12155" s="55">
        <x:f t="shared" si="2279"/>
        <x:v>-19085.528515162179</x:v>
      </x:c>
      <x:c r="S12155" s="1" t="str">
        <x:f t="shared" si="2280"/>
        <x:v>NO</x:v>
      </x:c>
      <x:c r="T12155" s="1">
        <x:f t="shared" si="2281"/>
        <x:v>-9.9999999999999997E+98</x:v>
      </x:c>
    </x:row>
    <x:row r="12156">
      <x:c r="A12156" s="1"/>
      <x:c r="B12156" s="1"/>
      <x:c r="C12156" s="1"/>
      <x:c r="D12156" s="1"/>
      <x:c r="E12156" s="1"/>
      <x:c r="F12156" s="1"/>
      <x:c r="G12156" s="1"/>
      <x:c r="H12156" s="1"/>
      <x:c r="I12156" s="53">
        <x:f t="shared" si="2270"/>
        <x:v>18</x:v>
      </x:c>
      <x:c r="J12156" s="53">
        <x:f t="shared" si="2271"/>
        <x:v>12</x:v>
      </x:c>
      <x:c r="K12156" s="53">
        <x:f t="shared" si="2272"/>
        <x:v>20</x:v>
      </x:c>
      <x:c r="L12156" s="53">
        <x:f t="shared" si="2273"/>
        <x:v>50</x:v>
      </x:c>
      <x:c r="M12156" s="54">
        <x:f t="shared" si="2274"/>
        <x:v>10645.059533123818</x:v>
      </x:c>
      <x:c r="N12156" s="54">
        <x:f t="shared" si="2275"/>
        <x:v>6.8924024535582067</x:v>
      </x:c>
      <x:c r="O12156" s="55">
        <x:f t="shared" si="2276"/>
        <x:v>237528</x:v>
      </x:c>
      <x:c r="P12156" s="55">
        <x:f t="shared" si="2277"/>
        <x:v>38720</x:v>
      </x:c>
      <x:c r="Q12156" s="55">
        <x:f t="shared" si="2278"/>
        <x:v>197310.06133895519</x:v>
      </x:c>
      <x:c r="R12156" s="55">
        <x:f t="shared" si="2279"/>
        <x:v>-18502.061338955187</x:v>
      </x:c>
      <x:c r="S12156" s="1" t="str">
        <x:f t="shared" si="2280"/>
        <x:v>NO</x:v>
      </x:c>
      <x:c r="T12156" s="1">
        <x:f t="shared" si="2281"/>
        <x:v>-9.9999999999999997E+98</x:v>
      </x:c>
    </x:row>
    <x:row r="12157">
      <x:c r="A12157" s="1"/>
      <x:c r="B12157" s="1"/>
      <x:c r="C12157" s="1"/>
      <x:c r="D12157" s="1"/>
      <x:c r="E12157" s="1"/>
      <x:c r="F12157" s="1"/>
      <x:c r="G12157" s="1"/>
      <x:c r="H12157" s="1"/>
      <x:c r="I12157" s="53">
        <x:f t="shared" si="2270"/>
        <x:v>18</x:v>
      </x:c>
      <x:c r="J12157" s="53">
        <x:f t="shared" si="2271"/>
        <x:v>12</x:v>
      </x:c>
      <x:c r="K12157" s="53">
        <x:f t="shared" si="2272"/>
        <x:v>21</x:v>
      </x:c>
      <x:c r="L12157" s="53">
        <x:f t="shared" si="2273"/>
        <x:v>51</x:v>
      </x:c>
      <x:c r="M12157" s="54">
        <x:f t="shared" si="2274"/>
        <x:v>10717.895273350263</x:v>
      </x:c>
      <x:c r="N12157" s="54">
        <x:f t="shared" si="2275"/>
        <x:v>6.9429828287154605</x:v>
      </x:c>
      <x:c r="O12157" s="55">
        <x:f t="shared" si="2276"/>
        <x:v>240228</x:v>
      </x:c>
      <x:c r="P12157" s="55">
        <x:f t="shared" si="2277"/>
        <x:v>39600</x:v>
      </x:c>
      <x:c r="Q12157" s="55">
        <x:f t="shared" si="2278"/>
        <x:v>198574.5707178865</x:v>
      </x:c>
      <x:c r="R12157" s="55">
        <x:f t="shared" si="2279"/>
        <x:v>-17946.570717886498</x:v>
      </x:c>
      <x:c r="S12157" s="1" t="str">
        <x:f t="shared" si="2280"/>
        <x:v>NO</x:v>
      </x:c>
      <x:c r="T12157" s="1">
        <x:f t="shared" si="2281"/>
        <x:v>-9.9999999999999997E+98</x:v>
      </x:c>
    </x:row>
    <x:row r="12158">
      <x:c r="A12158" s="1"/>
      <x:c r="B12158" s="1"/>
      <x:c r="C12158" s="1"/>
      <x:c r="D12158" s="1"/>
      <x:c r="E12158" s="1"/>
      <x:c r="F12158" s="1"/>
      <x:c r="G12158" s="1"/>
      <x:c r="H12158" s="1"/>
      <x:c r="I12158" s="53">
        <x:f t="shared" si="2270"/>
        <x:v>18</x:v>
      </x:c>
      <x:c r="J12158" s="53">
        <x:f t="shared" si="2271"/>
        <x:v>12</x:v>
      </x:c>
      <x:c r="K12158" s="53">
        <x:f t="shared" si="2272"/>
        <x:v>22</x:v>
      </x:c>
      <x:c r="L12158" s="53">
        <x:f t="shared" si="2273"/>
        <x:v>52</x:v>
      </x:c>
      <x:c r="M12158" s="54">
        <x:f t="shared" si="2274"/>
        <x:v>10792.371620596659</x:v>
      </x:c>
      <x:c r="N12158" s="54">
        <x:f t="shared" si="2275"/>
        <x:v>6.9947025143032358</x:v>
      </x:c>
      <x:c r="O12158" s="55">
        <x:f t="shared" si="2276"/>
        <x:v>242928</x:v>
      </x:c>
      <x:c r="P12158" s="55">
        <x:f t="shared" si="2277"/>
        <x:v>40480</x:v>
      </x:c>
      <x:c r="Q12158" s="55">
        <x:f t="shared" si="2278"/>
        <x:v>199867.5628575809</x:v>
      </x:c>
      <x:c r="R12158" s="55">
        <x:f t="shared" si="2279"/>
        <x:v>-17419.562857580895</x:v>
      </x:c>
      <x:c r="S12158" s="1" t="str">
        <x:f t="shared" si="2280"/>
        <x:v>NO</x:v>
      </x:c>
      <x:c r="T12158" s="1">
        <x:f t="shared" si="2281"/>
        <x:v>-9.9999999999999997E+98</x:v>
      </x:c>
    </x:row>
    <x:row r="12159">
      <x:c r="A12159" s="1"/>
      <x:c r="B12159" s="1"/>
      <x:c r="C12159" s="1"/>
      <x:c r="D12159" s="1"/>
      <x:c r="E12159" s="1"/>
      <x:c r="F12159" s="1"/>
      <x:c r="G12159" s="1"/>
      <x:c r="H12159" s="1"/>
      <x:c r="I12159" s="53">
        <x:f t="shared" si="2270"/>
        <x:v>18</x:v>
      </x:c>
      <x:c r="J12159" s="53">
        <x:f t="shared" si="2271"/>
        <x:v>12</x:v>
      </x:c>
      <x:c r="K12159" s="53">
        <x:f t="shared" si="2272"/>
        <x:v>23</x:v>
      </x:c>
      <x:c r="L12159" s="53">
        <x:f t="shared" si="2273"/>
        <x:v>53</x:v>
      </x:c>
      <x:c r="M12159" s="54">
        <x:f t="shared" si="2274"/>
        <x:v>10868.518209454096</x:v>
      </x:c>
      <x:c r="N12159" s="54">
        <x:f t="shared" si="2275"/>
        <x:v>7.0475820898986781</x:v>
      </x:c>
      <x:c r="O12159" s="55">
        <x:f t="shared" si="2276"/>
        <x:v>245628</x:v>
      </x:c>
      <x:c r="P12159" s="55">
        <x:f t="shared" si="2277"/>
        <x:v>41360</x:v>
      </x:c>
      <x:c r="Q12159" s="55">
        <x:f t="shared" si="2278"/>
        <x:v>201189.55224746693</x:v>
      </x:c>
      <x:c r="R12159" s="55">
        <x:f t="shared" si="2279"/>
        <x:v>-16921.552247466927</x:v>
      </x:c>
      <x:c r="S12159" s="1" t="str">
        <x:f t="shared" si="2280"/>
        <x:v>NO</x:v>
      </x:c>
      <x:c r="T12159" s="1">
        <x:f t="shared" si="2281"/>
        <x:v>-9.9999999999999997E+98</x:v>
      </x:c>
    </x:row>
    <x:row r="12160">
      <x:c r="A12160" s="1"/>
      <x:c r="B12160" s="1"/>
      <x:c r="C12160" s="1"/>
      <x:c r="D12160" s="1"/>
      <x:c r="E12160" s="1"/>
      <x:c r="F12160" s="1"/>
      <x:c r="G12160" s="1"/>
      <x:c r="H12160" s="1"/>
      <x:c r="I12160" s="53">
        <x:f t="shared" si="2270"/>
        <x:v>18</x:v>
      </x:c>
      <x:c r="J12160" s="53">
        <x:f t="shared" si="2271"/>
        <x:v>12</x:v>
      </x:c>
      <x:c r="K12160" s="53">
        <x:f t="shared" si="2272"/>
        <x:v>24</x:v>
      </x:c>
      <x:c r="L12160" s="53">
        <x:f t="shared" si="2273"/>
        <x:v>54</x:v>
      </x:c>
      <x:c r="M12160" s="54">
        <x:f t="shared" si="2274"/>
        <x:v>10946.365159033592</x:v>
      </x:c>
      <x:c r="N12160" s="54">
        <x:f t="shared" si="2275"/>
        <x:v>7.1016424715511057</x:v>
      </x:c>
      <x:c r="O12160" s="55">
        <x:f t="shared" si="2276"/>
        <x:v>248328</x:v>
      </x:c>
      <x:c r="P12160" s="55">
        <x:f t="shared" si="2277"/>
        <x:v>42240</x:v>
      </x:c>
      <x:c r="Q12160" s="55">
        <x:f t="shared" si="2278"/>
        <x:v>202541.06178877765</x:v>
      </x:c>
      <x:c r="R12160" s="55">
        <x:f t="shared" si="2279"/>
        <x:v>-16453.061788777646</x:v>
      </x:c>
      <x:c r="S12160" s="1" t="str">
        <x:f t="shared" si="2280"/>
        <x:v>NO</x:v>
      </x:c>
      <x:c r="T12160" s="1">
        <x:f t="shared" si="2281"/>
        <x:v>-9.9999999999999997E+98</x:v>
      </x:c>
    </x:row>
    <x:row r="12161">
      <x:c r="A12161" s="1"/>
      <x:c r="B12161" s="1"/>
      <x:c r="C12161" s="1"/>
      <x:c r="D12161" s="1"/>
      <x:c r="E12161" s="1"/>
      <x:c r="F12161" s="1"/>
      <x:c r="G12161" s="1"/>
      <x:c r="H12161" s="1"/>
      <x:c r="I12161" s="53">
        <x:f t="shared" si="2270"/>
        <x:v>18</x:v>
      </x:c>
      <x:c r="J12161" s="53">
        <x:f t="shared" si="2271"/>
        <x:v>12</x:v>
      </x:c>
      <x:c r="K12161" s="53">
        <x:f t="shared" si="2272"/>
        <x:v>25</x:v>
      </x:c>
      <x:c r="L12161" s="53">
        <x:f t="shared" si="2273"/>
        <x:v>55</x:v>
      </x:c>
      <x:c r="M12161" s="54">
        <x:f t="shared" si="2274"/>
        <x:v>11025.943080448689</x:v>
      </x:c>
      <x:c r="N12161" s="54">
        <x:f t="shared" si="2275"/>
        <x:v>7.1569049169782568</x:v>
      </x:c>
      <x:c r="O12161" s="55">
        <x:f t="shared" si="2276"/>
        <x:v>251028</x:v>
      </x:c>
      <x:c r="P12161" s="55">
        <x:f t="shared" si="2277"/>
        <x:v>43120</x:v>
      </x:c>
      <x:c r="Q12161" s="55">
        <x:f t="shared" si="2278"/>
        <x:v>203922.6229244564</x:v>
      </x:c>
      <x:c r="R12161" s="55">
        <x:f t="shared" si="2279"/>
        <x:v>-16014.622924456402</x:v>
      </x:c>
      <x:c r="S12161" s="1" t="str">
        <x:f t="shared" si="2280"/>
        <x:v>NO</x:v>
      </x:c>
      <x:c r="T12161" s="1">
        <x:f t="shared" si="2281"/>
        <x:v>-9.9999999999999997E+98</x:v>
      </x:c>
    </x:row>
    <x:row r="12162">
      <x:c r="A12162" s="1"/>
      <x:c r="B12162" s="1"/>
      <x:c r="C12162" s="1"/>
      <x:c r="D12162" s="1"/>
      <x:c r="E12162" s="1"/>
      <x:c r="F12162" s="1"/>
      <x:c r="G12162" s="1"/>
      <x:c r="H12162" s="1"/>
      <x:c r="I12162" s="53">
        <x:f t="shared" si="2270"/>
        <x:v>18</x:v>
      </x:c>
      <x:c r="J12162" s="53">
        <x:f t="shared" si="2271"/>
        <x:v>12</x:v>
      </x:c>
      <x:c r="K12162" s="53">
        <x:f t="shared" si="2272"/>
        <x:v>26</x:v>
      </x:c>
      <x:c r="L12162" s="53">
        <x:f t="shared" si="2273"/>
        <x:v>56</x:v>
      </x:c>
      <x:c r="M12162" s="54">
        <x:f t="shared" si="2274"/>
        <x:v>11107.283084409406</x:v>
      </x:c>
      <x:c r="N12162" s="54">
        <x:f t="shared" si="2275"/>
        <x:v>7.2133910308398654</x:v>
      </x:c>
      <x:c r="O12162" s="55">
        <x:f t="shared" si="2276"/>
        <x:v>253728</x:v>
      </x:c>
      <x:c r="P12162" s="55">
        <x:f t="shared" si="2277"/>
        <x:v>44000</x:v>
      </x:c>
      <x:c r="Q12162" s="55">
        <x:f t="shared" si="2278"/>
        <x:v>205334.77577099664</x:v>
      </x:c>
      <x:c r="R12162" s="55">
        <x:f t="shared" si="2279"/>
        <x:v>-15606.775770996639</x:v>
      </x:c>
      <x:c r="S12162" s="1" t="str">
        <x:f t="shared" si="2280"/>
        <x:v>NO</x:v>
      </x:c>
      <x:c r="T12162" s="1">
        <x:f t="shared" si="2281"/>
        <x:v>-9.9999999999999997E+98</x:v>
      </x:c>
    </x:row>
    <x:row r="12163">
      <x:c r="A12163" s="1"/>
      <x:c r="B12163" s="1"/>
      <x:c r="C12163" s="1"/>
      <x:c r="D12163" s="1"/>
      <x:c r="E12163" s="1"/>
      <x:c r="F12163" s="1"/>
      <x:c r="G12163" s="1"/>
      <x:c r="H12163" s="1"/>
      <x:c r="I12163" s="53">
        <x:f t="shared" si="2270"/>
        <x:v>18</x:v>
      </x:c>
      <x:c r="J12163" s="53">
        <x:f t="shared" si="2271"/>
        <x:v>12</x:v>
      </x:c>
      <x:c r="K12163" s="53">
        <x:f t="shared" si="2272"/>
        <x:v>27</x:v>
      </x:c>
      <x:c r="L12163" s="53">
        <x:f t="shared" si="2273"/>
        <x:v>57</x:v>
      </x:c>
      <x:c r="M12163" s="54">
        <x:f t="shared" si="2274"/>
        <x:v>11190.416788929164</x:v>
      </x:c>
      <x:c r="N12163" s="54">
        <x:f t="shared" si="2275"/>
        <x:v>7.271122770089697</x:v>
      </x:c>
      <x:c r="O12163" s="55">
        <x:f t="shared" si="2276"/>
        <x:v>256428</x:v>
      </x:c>
      <x:c r="P12163" s="55">
        <x:f t="shared" si="2277"/>
        <x:v>44880</x:v>
      </x:c>
      <x:c r="Q12163" s="55">
        <x:f t="shared" si="2278"/>
        <x:v>206778.06925224242</x:v>
      </x:c>
      <x:c r="R12163" s="55">
        <x:f t="shared" si="2279"/>
        <x:v>-15230.069252242421</x:v>
      </x:c>
      <x:c r="S12163" s="1" t="str">
        <x:f t="shared" si="2280"/>
        <x:v>NO</x:v>
      </x:c>
      <x:c r="T12163" s="1">
        <x:f t="shared" si="2281"/>
        <x:v>-9.9999999999999997E+98</x:v>
      </x:c>
    </x:row>
    <x:row r="12164">
      <x:c r="A12164" s="1"/>
      <x:c r="B12164" s="1"/>
      <x:c r="C12164" s="1"/>
      <x:c r="D12164" s="1"/>
      <x:c r="E12164" s="1"/>
      <x:c r="F12164" s="1"/>
      <x:c r="G12164" s="1"/>
      <x:c r="H12164" s="1"/>
      <x:c r="I12164" s="53">
        <x:f t="shared" si="2270"/>
        <x:v>18</x:v>
      </x:c>
      <x:c r="J12164" s="53">
        <x:f t="shared" si="2271"/>
        <x:v>12</x:v>
      </x:c>
      <x:c r="K12164" s="53">
        <x:f t="shared" si="2272"/>
        <x:v>28</x:v>
      </x:c>
      <x:c r="L12164" s="53">
        <x:f t="shared" si="2273"/>
        <x:v>58</x:v>
      </x:c>
      <x:c r="M12164" s="54">
        <x:f t="shared" si="2274"/>
        <x:v>11275.376327146318</x:v>
      </x:c>
      <x:c r="N12164" s="54">
        <x:f t="shared" si="2275"/>
        <x:v>7.3301224494071651</x:v>
      </x:c>
      <x:c r="O12164" s="55">
        <x:f t="shared" si="2276"/>
        <x:v>259128</x:v>
      </x:c>
      <x:c r="P12164" s="55">
        <x:f t="shared" si="2277"/>
        <x:v>45760</x:v>
      </x:c>
      <x:c r="Q12164" s="55">
        <x:f t="shared" si="2278"/>
        <x:v>208253.06123517914</x:v>
      </x:c>
      <x:c r="R12164" s="55">
        <x:f t="shared" si="2279"/>
        <x:v>-14885.061235179135</x:v>
      </x:c>
      <x:c r="S12164" s="1" t="str">
        <x:f t="shared" si="2280"/>
        <x:v>NO</x:v>
      </x:c>
      <x:c r="T12164" s="1">
        <x:f t="shared" si="2281"/>
        <x:v>-9.9999999999999997E+98</x:v>
      </x:c>
    </x:row>
    <x:row r="12165">
      <x:c r="A12165" s="1"/>
      <x:c r="B12165" s="1"/>
      <x:c r="C12165" s="1"/>
      <x:c r="D12165" s="1"/>
      <x:c r="E12165" s="1"/>
      <x:c r="F12165" s="1"/>
      <x:c r="G12165" s="1"/>
      <x:c r="H12165" s="1"/>
      <x:c r="I12165" s="53">
        <x:f t="shared" si="2270"/>
        <x:v>18</x:v>
      </x:c>
      <x:c r="J12165" s="53">
        <x:f t="shared" si="2271"/>
        <x:v>12</x:v>
      </x:c>
      <x:c r="K12165" s="53">
        <x:f t="shared" si="2272"/>
        <x:v>29</x:v>
      </x:c>
      <x:c r="L12165" s="53">
        <x:f t="shared" si="2273"/>
        <x:v>59</x:v>
      </x:c>
      <x:c r="M12165" s="54">
        <x:f t="shared" si="2274"/>
        <x:v>11362.19435526197</x:v>
      </x:c>
      <x:c r="N12165" s="54">
        <x:f t="shared" si="2275"/>
        <x:v>7.3904127467097016</x:v>
      </x:c>
      <x:c r="O12165" s="55">
        <x:f t="shared" si="2276"/>
        <x:v>261828</x:v>
      </x:c>
      <x:c r="P12165" s="55">
        <x:f t="shared" si="2277"/>
        <x:v>46640</x:v>
      </x:c>
      <x:c r="Q12165" s="55">
        <x:f t="shared" si="2278"/>
        <x:v>209760.31866774254</x:v>
      </x:c>
      <x:c r="R12165" s="55">
        <x:f t="shared" si="2279"/>
        <x:v>-14572.31866774254</x:v>
      </x:c>
      <x:c r="S12165" s="1" t="str">
        <x:f t="shared" si="2280"/>
        <x:v>NO</x:v>
      </x:c>
      <x:c r="T12165" s="1">
        <x:f t="shared" si="2281"/>
        <x:v>-9.9999999999999997E+98</x:v>
      </x:c>
    </x:row>
    <x:row r="12166">
      <x:c r="A12166" s="1"/>
      <x:c r="B12166" s="1"/>
      <x:c r="C12166" s="1"/>
      <x:c r="D12166" s="1"/>
      <x:c r="E12166" s="1"/>
      <x:c r="F12166" s="1"/>
      <x:c r="G12166" s="1"/>
      <x:c r="H12166" s="1"/>
      <x:c r="I12166" s="53">
        <x:f t="shared" si="2270"/>
        <x:v>18</x:v>
      </x:c>
      <x:c r="J12166" s="53">
        <x:f t="shared" si="2271"/>
        <x:v>12</x:v>
      </x:c>
      <x:c r="K12166" s="53">
        <x:f t="shared" si="2272"/>
        <x:v>30</x:v>
      </x:c>
      <x:c r="L12166" s="53">
        <x:f t="shared" si="2273"/>
        <x:v>60</x:v>
      </x:c>
      <x:c r="M12166" s="54">
        <x:f t="shared" si="2274"/>
        <x:v>11450.904060595742</x:v>
      </x:c>
      <x:c r="N12166" s="54">
        <x:f t="shared" si="2275"/>
        <x:v>7.4520167087470428</x:v>
      </x:c>
      <x:c r="O12166" s="55">
        <x:f t="shared" si="2276"/>
        <x:v>264528</x:v>
      </x:c>
      <x:c r="P12166" s="55">
        <x:f t="shared" si="2277"/>
        <x:v>47520</x:v>
      </x:c>
      <x:c r="Q12166" s="55">
        <x:f t="shared" si="2278"/>
        <x:v>211300.41771867606</x:v>
      </x:c>
      <x:c r="R12166" s="55">
        <x:f t="shared" si="2279"/>
        <x:v>-14292.417718676064</x:v>
      </x:c>
      <x:c r="S12166" s="1" t="str">
        <x:f t="shared" si="2280"/>
        <x:v>NO</x:v>
      </x:c>
      <x:c r="T12166" s="1">
        <x:f t="shared" si="2281"/>
        <x:v>-9.9999999999999997E+98</x:v>
      </x:c>
    </x:row>
    <x:row r="12167">
      <x:c r="A12167" s="1"/>
      <x:c r="B12167" s="1"/>
      <x:c r="C12167" s="1"/>
      <x:c r="D12167" s="1"/>
      <x:c r="E12167" s="1"/>
      <x:c r="F12167" s="1"/>
      <x:c r="G12167" s="1"/>
      <x:c r="H12167" s="1"/>
      <x:c r="I12167" s="53">
        <x:f t="shared" si="2270"/>
        <x:v>18</x:v>
      </x:c>
      <x:c r="J12167" s="53">
        <x:f t="shared" si="2271"/>
        <x:v>13</x:v>
      </x:c>
      <x:c r="K12167" s="53">
        <x:f t="shared" si="2272"/>
        <x:v>0</x:v>
      </x:c>
      <x:c r="L12167" s="53">
        <x:f t="shared" si="2273"/>
        <x:v>31</x:v>
      </x:c>
      <x:c r="M12167" s="54">
        <x:f t="shared" si="2274"/>
        <x:v>9544.6853553498822</x:v>
      </x:c>
      <x:c r="N12167" s="54">
        <x:f t="shared" si="2275"/>
        <x:v>6.1282537189929736</x:v>
      </x:c>
      <x:c r="O12167" s="55">
        <x:f t="shared" si="2276"/>
        <x:v>185622</x:v>
      </x:c>
      <x:c r="P12167" s="55">
        <x:f t="shared" si="2277"/>
        <x:v>21560</x:v>
      </x:c>
      <x:c r="Q12167" s="55">
        <x:f t="shared" si="2278"/>
        <x:v>178206.34297482434</x:v>
      </x:c>
      <x:c r="R12167" s="55">
        <x:f t="shared" si="2279"/>
        <x:v>-34144.342974824336</x:v>
      </x:c>
      <x:c r="S12167" s="1" t="str">
        <x:f t="shared" si="2280"/>
        <x:v>NO</x:v>
      </x:c>
      <x:c r="T12167" s="1">
        <x:f t="shared" si="2281"/>
        <x:v>-9.9999999999999997E+98</x:v>
      </x:c>
    </x:row>
    <x:row r="12168">
      <x:c r="A12168" s="1"/>
      <x:c r="B12168" s="1"/>
      <x:c r="C12168" s="1"/>
      <x:c r="D12168" s="1"/>
      <x:c r="E12168" s="1"/>
      <x:c r="F12168" s="1"/>
      <x:c r="G12168" s="1"/>
      <x:c r="H12168" s="1"/>
      <x:c r="I12168" s="53">
        <x:f t="shared" si="2270"/>
        <x:v>18</x:v>
      </x:c>
      <x:c r="J12168" s="53">
        <x:f t="shared" si="2271"/>
        <x:v>13</x:v>
      </x:c>
      <x:c r="K12168" s="53">
        <x:f t="shared" si="2272"/>
        <x:v>1</x:v>
      </x:c>
      <x:c r="L12168" s="53">
        <x:f t="shared" si="2273"/>
        <x:v>32</x:v>
      </x:c>
      <x:c r="M12168" s="54">
        <x:f t="shared" si="2274"/>
        <x:v>9590.2478553498822</x:v>
      </x:c>
      <x:c r="N12168" s="54">
        <x:f t="shared" si="2275"/>
        <x:v>6.1598943439929741</x:v>
      </x:c>
      <x:c r="O12168" s="55">
        <x:f t="shared" si="2276"/>
        <x:v>188322</x:v>
      </x:c>
      <x:c r="P12168" s="55">
        <x:f t="shared" si="2277"/>
        <x:v>22440</x:v>
      </x:c>
      <x:c r="Q12168" s="55">
        <x:f t="shared" si="2278"/>
        <x:v>178997.35859982434</x:v>
      </x:c>
      <x:c r="R12168" s="55">
        <x:f t="shared" si="2279"/>
        <x:v>-33115.358599824336</x:v>
      </x:c>
      <x:c r="S12168" s="1" t="str">
        <x:f t="shared" si="2280"/>
        <x:v>NO</x:v>
      </x:c>
      <x:c r="T12168" s="1">
        <x:f t="shared" si="2281"/>
        <x:v>-9.9999999999999997E+98</x:v>
      </x:c>
    </x:row>
    <x:row r="12169">
      <x:c r="A12169" s="1"/>
      <x:c r="B12169" s="1"/>
      <x:c r="C12169" s="1"/>
      <x:c r="D12169" s="1"/>
      <x:c r="E12169" s="1"/>
      <x:c r="F12169" s="1"/>
      <x:c r="G12169" s="1"/>
      <x:c r="H12169" s="1"/>
      <x:c r="I12169" s="53">
        <x:f t="shared" si="2270"/>
        <x:v>18</x:v>
      </x:c>
      <x:c r="J12169" s="53">
        <x:f t="shared" si="2271"/>
        <x:v>13</x:v>
      </x:c>
      <x:c r="K12169" s="53">
        <x:f t="shared" si="2272"/>
        <x:v>2</x:v>
      </x:c>
      <x:c r="L12169" s="53">
        <x:f t="shared" si="2273"/>
        <x:v>33</x:v>
      </x:c>
      <x:c r="M12169" s="54">
        <x:f t="shared" si="2274"/>
        <x:v>9636.9494178498826</x:v>
      </x:c>
      <x:c r="N12169" s="54">
        <x:f t="shared" si="2275"/>
        <x:v>6.1923259846179741</x:v>
      </x:c>
      <x:c r="O12169" s="55">
        <x:f t="shared" si="2276"/>
        <x:v>191022</x:v>
      </x:c>
      <x:c r="P12169" s="55">
        <x:f t="shared" si="2277"/>
        <x:v>23320</x:v>
      </x:c>
      <x:c r="Q12169" s="55">
        <x:f t="shared" si="2278"/>
        <x:v>179808.14961544934</x:v>
      </x:c>
      <x:c r="R12169" s="55">
        <x:f t="shared" si="2279"/>
        <x:v>-32106.149615449336</x:v>
      </x:c>
      <x:c r="S12169" s="1" t="str">
        <x:f t="shared" si="2280"/>
        <x:v>NO</x:v>
      </x:c>
      <x:c r="T12169" s="1">
        <x:f t="shared" si="2281"/>
        <x:v>-9.9999999999999997E+98</x:v>
      </x:c>
    </x:row>
    <x:row r="12170">
      <x:c r="A12170" s="1"/>
      <x:c r="B12170" s="1"/>
      <x:c r="C12170" s="1"/>
      <x:c r="D12170" s="1"/>
      <x:c r="E12170" s="1"/>
      <x:c r="F12170" s="1"/>
      <x:c r="G12170" s="1"/>
      <x:c r="H12170" s="1"/>
      <x:c r="I12170" s="53">
        <x:f t="shared" si="2270"/>
        <x:v>18</x:v>
      </x:c>
      <x:c r="J12170" s="53">
        <x:f t="shared" si="2271"/>
        <x:v>13</x:v>
      </x:c>
      <x:c r="K12170" s="53">
        <x:f t="shared" si="2272"/>
        <x:v>3</x:v>
      </x:c>
      <x:c r="L12170" s="53">
        <x:f t="shared" si="2273"/>
        <x:v>34</x:v>
      </x:c>
      <x:c r="M12170" s="54">
        <x:f t="shared" si="2274"/>
        <x:v>9684.8114002717575</x:v>
      </x:c>
      <x:c r="N12170" s="54">
        <x:f t="shared" si="2275"/>
        <x:v>6.2255634724109425</x:v>
      </x:c>
      <x:c r="O12170" s="55">
        <x:f t="shared" si="2276"/>
        <x:v>193722</x:v>
      </x:c>
      <x:c r="P12170" s="55">
        <x:f t="shared" si="2277"/>
        <x:v>24200</x:v>
      </x:c>
      <x:c r="Q12170" s="55">
        <x:f t="shared" si="2278"/>
        <x:v>180639.08681027355</x:v>
      </x:c>
      <x:c r="R12170" s="55">
        <x:f t="shared" si="2279"/>
        <x:v>-31117.086810273555</x:v>
      </x:c>
      <x:c r="S12170" s="1" t="str">
        <x:f t="shared" si="2280"/>
        <x:v>NO</x:v>
      </x:c>
      <x:c r="T12170" s="1">
        <x:f t="shared" si="2281"/>
        <x:v>-9.9999999999999997E+98</x:v>
      </x:c>
    </x:row>
    <x:row r="12171">
      <x:c r="A12171" s="1"/>
      <x:c r="B12171" s="1"/>
      <x:c r="C12171" s="1"/>
      <x:c r="D12171" s="1"/>
      <x:c r="E12171" s="1"/>
      <x:c r="F12171" s="1"/>
      <x:c r="G12171" s="1"/>
      <x:c r="H12171" s="1"/>
      <x:c r="I12171" s="53">
        <x:f t="shared" si="2270"/>
        <x:v>18</x:v>
      </x:c>
      <x:c r="J12171" s="53">
        <x:f t="shared" si="2271"/>
        <x:v>13</x:v>
      </x:c>
      <x:c r="K12171" s="53">
        <x:f t="shared" si="2272"/>
        <x:v>4</x:v>
      </x:c>
      <x:c r="L12171" s="53">
        <x:f t="shared" si="2273"/>
        <x:v>35</x:v>
      </x:c>
      <x:c r="M12171" s="54">
        <x:f t="shared" si="2274"/>
        <x:v>9733.8555159944135</x:v>
      </x:c>
      <x:c r="N12171" s="54">
        <x:f t="shared" si="2275"/>
        <x:v>6.2596218861072312</x:v>
      </x:c>
      <x:c r="O12171" s="55">
        <x:f t="shared" si="2276"/>
        <x:v>196422</x:v>
      </x:c>
      <x:c r="P12171" s="55">
        <x:f t="shared" si="2277"/>
        <x:v>25080</x:v>
      </x:c>
      <x:c r="Q12171" s="55">
        <x:f t="shared" si="2278"/>
        <x:v>181490.54715268078</x:v>
      </x:c>
      <x:c r="R12171" s="55">
        <x:f t="shared" si="2279"/>
        <x:v>-30148.547152680781</x:v>
      </x:c>
      <x:c r="S12171" s="1" t="str">
        <x:f t="shared" si="2280"/>
        <x:v>NO</x:v>
      </x:c>
      <x:c r="T12171" s="1">
        <x:f t="shared" si="2281"/>
        <x:v>-9.9999999999999997E+98</x:v>
      </x:c>
    </x:row>
    <x:row r="12172">
      <x:c r="A12172" s="1"/>
      <x:c r="B12172" s="1"/>
      <x:c r="C12172" s="1"/>
      <x:c r="D12172" s="1"/>
      <x:c r="E12172" s="1"/>
      <x:c r="F12172" s="1"/>
      <x:c r="G12172" s="1"/>
      <x:c r="H12172" s="1"/>
      <x:c r="I12172" s="53">
        <x:f t="shared" si="2270"/>
        <x:v>18</x:v>
      </x:c>
      <x:c r="J12172" s="53">
        <x:f t="shared" si="2271"/>
        <x:v>13</x:v>
      </x:c>
      <x:c r="K12172" s="53">
        <x:f t="shared" si="2272"/>
        <x:v>5</x:v>
      </x:c>
      <x:c r="L12172" s="53">
        <x:f t="shared" si="2273"/>
        <x:v>36</x:v>
      </x:c>
      <x:c r="M12172" s="54">
        <x:f t="shared" si="2274"/>
        <x:v>9784.1038399156168</x:v>
      </x:c>
      <x:c r="N12172" s="54">
        <x:f t="shared" si="2275"/>
        <x:v>6.2945165554969558</x:v>
      </x:c>
      <x:c r="O12172" s="55">
        <x:f t="shared" si="2276"/>
        <x:v>199122</x:v>
      </x:c>
      <x:c r="P12172" s="55">
        <x:f t="shared" si="2277"/>
        <x:v>25960</x:v>
      </x:c>
      <x:c r="Q12172" s="55">
        <x:f t="shared" si="2278"/>
        <x:v>182362.9138874239</x:v>
      </x:c>
      <x:c r="R12172" s="55">
        <x:f t="shared" si="2279"/>
        <x:v>-29200.9138874239</x:v>
      </x:c>
      <x:c r="S12172" s="1" t="str">
        <x:f t="shared" si="2280"/>
        <x:v>NO</x:v>
      </x:c>
      <x:c r="T12172" s="1">
        <x:f t="shared" si="2281"/>
        <x:v>-9.9999999999999997E+98</x:v>
      </x:c>
    </x:row>
    <x:row r="12173">
      <x:c r="A12173" s="1"/>
      <x:c r="B12173" s="1"/>
      <x:c r="C12173" s="1"/>
      <x:c r="D12173" s="1"/>
      <x:c r="E12173" s="1"/>
      <x:c r="F12173" s="1"/>
      <x:c r="G12173" s="1"/>
      <x:c r="H12173" s="1"/>
      <x:c r="I12173" s="53">
        <x:f t="shared" si="2270"/>
        <x:v>18</x:v>
      </x:c>
      <x:c r="J12173" s="53">
        <x:f t="shared" si="2271"/>
        <x:v>13</x:v>
      </x:c>
      <x:c r="K12173" s="53">
        <x:f t="shared" si="2272"/>
        <x:v>6</x:v>
      </x:c>
      <x:c r="L12173" s="53">
        <x:f t="shared" si="2273"/>
        <x:v>37</x:v>
      </x:c>
      <x:c r="M12173" s="54">
        <x:f t="shared" si="2274"/>
        <x:v>9835.5788140972509</x:v>
      </x:c>
      <x:c r="N12173" s="54">
        <x:f t="shared" si="2275"/>
        <x:v>6.3302630653453127</x:v>
      </x:c>
      <x:c r="O12173" s="55">
        <x:f t="shared" si="2276"/>
        <x:v>201822</x:v>
      </x:c>
      <x:c r="P12173" s="55">
        <x:f t="shared" si="2277"/>
        <x:v>26840</x:v>
      </x:c>
      <x:c r="Q12173" s="55">
        <x:f t="shared" si="2278"/>
        <x:v>183256.57663363282</x:v>
      </x:c>
      <x:c r="R12173" s="55">
        <x:f t="shared" si="2279"/>
        <x:v>-28274.576633632823</x:v>
      </x:c>
      <x:c r="S12173" s="1" t="str">
        <x:f t="shared" si="2280"/>
        <x:v>NO</x:v>
      </x:c>
      <x:c r="T12173" s="1">
        <x:f t="shared" si="2281"/>
        <x:v>-9.9999999999999997E+98</x:v>
      </x:c>
    </x:row>
    <x:row r="12174">
      <x:c r="A12174" s="1"/>
      <x:c r="B12174" s="1"/>
      <x:c r="C12174" s="1"/>
      <x:c r="D12174" s="1"/>
      <x:c r="E12174" s="1"/>
      <x:c r="F12174" s="1"/>
      <x:c r="G12174" s="1"/>
      <x:c r="H12174" s="1"/>
      <x:c r="I12174" s="53">
        <x:f t="shared" si="2270"/>
        <x:v>18</x:v>
      </x:c>
      <x:c r="J12174" s="53">
        <x:f t="shared" si="2271"/>
        <x:v>13</x:v>
      </x:c>
      <x:c r="K12174" s="53">
        <x:f t="shared" si="2272"/>
        <x:v>7</x:v>
      </x:c>
      <x:c r="L12174" s="53">
        <x:f t="shared" si="2273"/>
        <x:v>38</x:v>
      </x:c>
      <x:c r="M12174" s="54">
        <x:f t="shared" si="2274"/>
        <x:v>9888.3032534952108</x:v>
      </x:c>
      <x:c r="N12174" s="54">
        <x:f t="shared" si="2275"/>
        <x:v>6.366877259371674</x:v>
      </x:c>
      <x:c r="O12174" s="55">
        <x:f t="shared" si="2276"/>
        <x:v>204522</x:v>
      </x:c>
      <x:c r="P12174" s="55">
        <x:f t="shared" si="2277"/>
        <x:v>27720</x:v>
      </x:c>
      <x:c r="Q12174" s="55">
        <x:f t="shared" si="2278"/>
        <x:v>184171.93148429185</x:v>
      </x:c>
      <x:c r="R12174" s="55">
        <x:f t="shared" si="2279"/>
        <x:v>-27369.931484291854</x:v>
      </x:c>
      <x:c r="S12174" s="1" t="str">
        <x:f t="shared" si="2280"/>
        <x:v>NO</x:v>
      </x:c>
      <x:c r="T12174" s="1">
        <x:f t="shared" si="2281"/>
        <x:v>-9.9999999999999997E+98</x:v>
      </x:c>
    </x:row>
    <x:row r="12175">
      <x:c r="A12175" s="1"/>
      <x:c r="B12175" s="1"/>
      <x:c r="C12175" s="1"/>
      <x:c r="D12175" s="1"/>
      <x:c r="E12175" s="1"/>
      <x:c r="F12175" s="1"/>
      <x:c r="G12175" s="1"/>
      <x:c r="H12175" s="1"/>
      <x:c r="I12175" s="53">
        <x:f t="shared" si="2270"/>
        <x:v>18</x:v>
      </x:c>
      <x:c r="J12175" s="53">
        <x:f t="shared" si="2271"/>
        <x:v>13</x:v>
      </x:c>
      <x:c r="K12175" s="53">
        <x:f t="shared" si="2272"/>
        <x:v>8</x:v>
      </x:c>
      <x:c r="L12175" s="53">
        <x:f t="shared" si="2273"/>
        <x:v>39</x:v>
      </x:c>
      <x:c r="M12175" s="54">
        <x:f t="shared" si="2274"/>
        <x:v>9942.3003517751913</x:v>
      </x:c>
      <x:c r="N12175" s="54">
        <x:f t="shared" si="2275"/>
        <x:v>6.4043752442883273</x:v>
      </x:c>
      <x:c r="O12175" s="55">
        <x:f t="shared" si="2276"/>
        <x:v>207222</x:v>
      </x:c>
      <x:c r="P12175" s="55">
        <x:f t="shared" si="2277"/>
        <x:v>28600</x:v>
      </x:c>
      <x:c r="Q12175" s="55">
        <x:f t="shared" si="2278"/>
        <x:v>185109.38110720817</x:v>
      </x:c>
      <x:c r="R12175" s="55">
        <x:f t="shared" si="2279"/>
        <x:v>-26487.381107208173</x:v>
      </x:c>
      <x:c r="S12175" s="1" t="str">
        <x:f t="shared" si="2280"/>
        <x:v>NO</x:v>
      </x:c>
      <x:c r="T12175" s="1">
        <x:f t="shared" si="2281"/>
        <x:v>-9.9999999999999997E+98</x:v>
      </x:c>
    </x:row>
    <x:row r="12176">
      <x:c r="A12176" s="1"/>
      <x:c r="B12176" s="1"/>
      <x:c r="C12176" s="1"/>
      <x:c r="D12176" s="1"/>
      <x:c r="E12176" s="1"/>
      <x:c r="F12176" s="1"/>
      <x:c r="G12176" s="1"/>
      <x:c r="H12176" s="1"/>
      <x:c r="I12176" s="53">
        <x:f t="shared" si="2270"/>
        <x:v>18</x:v>
      </x:c>
      <x:c r="J12176" s="53">
        <x:f t="shared" si="2271"/>
        <x:v>13</x:v>
      </x:c>
      <x:c r="K12176" s="53">
        <x:f t="shared" si="2272"/>
        <x:v>9</x:v>
      </x:c>
      <x:c r="L12176" s="53">
        <x:f t="shared" si="2273"/>
        <x:v>40</x:v>
      </x:c>
      <x:c r="M12176" s="54">
        <x:f t="shared" si="2274"/>
        <x:v>9997.5936872155853</x:v>
      </x:c>
      <x:c r="N12176" s="54">
        <x:f t="shared" si="2275"/>
        <x:v>6.4427733938997118</x:v>
      </x:c>
      <x:c r="O12176" s="55">
        <x:f t="shared" si="2276"/>
        <x:v>209922</x:v>
      </x:c>
      <x:c r="P12176" s="55">
        <x:f t="shared" si="2277"/>
        <x:v>29480</x:v>
      </x:c>
      <x:c r="Q12176" s="55">
        <x:f t="shared" si="2278"/>
        <x:v>186069.33484749281</x:v>
      </x:c>
      <x:c r="R12176" s="55">
        <x:f t="shared" si="2279"/>
        <x:v>-25627.334847492806</x:v>
      </x:c>
      <x:c r="S12176" s="1" t="str">
        <x:f t="shared" si="2280"/>
        <x:v>NO</x:v>
      </x:c>
      <x:c r="T12176" s="1">
        <x:f t="shared" si="2281"/>
        <x:v>-9.9999999999999997E+98</x:v>
      </x:c>
    </x:row>
    <x:row r="12177">
      <x:c r="A12177" s="1"/>
      <x:c r="B12177" s="1"/>
      <x:c r="C12177" s="1"/>
      <x:c r="D12177" s="1"/>
      <x:c r="E12177" s="1"/>
      <x:c r="F12177" s="1"/>
      <x:c r="G12177" s="1"/>
      <x:c r="H12177" s="1"/>
      <x:c r="I12177" s="53">
        <x:f t="shared" si="2270"/>
        <x:v>18</x:v>
      </x:c>
      <x:c r="J12177" s="53">
        <x:f t="shared" si="2271"/>
        <x:v>13</x:v>
      </x:c>
      <x:c r="K12177" s="53">
        <x:f t="shared" si="2272"/>
        <x:v>10</x:v>
      </x:c>
      <x:c r="L12177" s="53">
        <x:f t="shared" si="2273"/>
        <x:v>41</x:v>
      </x:c>
      <x:c r="M12177" s="54">
        <x:f t="shared" si="2274"/>
        <x:v>10054.207228698799</x:v>
      </x:c>
      <x:c r="N12177" s="54">
        <x:f t="shared" si="2275"/>
        <x:v>6.4820883532630544</x:v>
      </x:c>
      <x:c r="O12177" s="55">
        <x:f t="shared" si="2276"/>
        <x:v>212622</x:v>
      </x:c>
      <x:c r="P12177" s="55">
        <x:f t="shared" si="2277"/>
        <x:v>30360</x:v>
      </x:c>
      <x:c r="Q12177" s="55">
        <x:f t="shared" si="2278"/>
        <x:v>187052.20883157637</x:v>
      </x:c>
      <x:c r="R12177" s="55">
        <x:f t="shared" si="2279"/>
        <x:v>-24790.208831576369</x:v>
      </x:c>
      <x:c r="S12177" s="1" t="str">
        <x:f t="shared" si="2280"/>
        <x:v>NO</x:v>
      </x:c>
      <x:c r="T12177" s="1">
        <x:f t="shared" si="2281"/>
        <x:v>-9.9999999999999997E+98</x:v>
      </x:c>
    </x:row>
    <x:row r="12178">
      <x:c r="A12178" s="1"/>
      <x:c r="B12178" s="1"/>
      <x:c r="C12178" s="1"/>
      <x:c r="D12178" s="1"/>
      <x:c r="E12178" s="1"/>
      <x:c r="F12178" s="1"/>
      <x:c r="G12178" s="1"/>
      <x:c r="H12178" s="1"/>
      <x:c r="I12178" s="53">
        <x:f t="shared" si="2270"/>
        <x:v>18</x:v>
      </x:c>
      <x:c r="J12178" s="53">
        <x:f t="shared" si="2271"/>
        <x:v>13</x:v>
      </x:c>
      <x:c r="K12178" s="53">
        <x:f t="shared" si="2272"/>
        <x:v>11</x:v>
      </x:c>
      <x:c r="L12178" s="53">
        <x:f t="shared" si="2273"/>
        <x:v>42</x:v>
      </x:c>
      <x:c r="M12178" s="54">
        <x:f t="shared" si="2274"/>
        <x:v>10112.165341792237</x:v>
      </x:c>
      <x:c r="N12178" s="54">
        <x:f t="shared" si="2275"/>
        <x:v>6.5223370429112757</x:v>
      </x:c>
      <x:c r="O12178" s="55">
        <x:f t="shared" si="2276"/>
        <x:v>215322</x:v>
      </x:c>
      <x:c r="P12178" s="55">
        <x:f t="shared" si="2277"/>
        <x:v>31240</x:v>
      </x:c>
      <x:c r="Q12178" s="55">
        <x:f t="shared" si="2278"/>
        <x:v>188058.42607278188</x:v>
      </x:c>
      <x:c r="R12178" s="55">
        <x:f t="shared" si="2279"/>
        <x:v>-23976.426072781876</x:v>
      </x:c>
      <x:c r="S12178" s="1" t="str">
        <x:f t="shared" si="2280"/>
        <x:v>NO</x:v>
      </x:c>
      <x:c r="T12178" s="1">
        <x:f t="shared" si="2281"/>
        <x:v>-9.9999999999999997E+98</x:v>
      </x:c>
    </x:row>
    <x:row r="12179">
      <x:c r="A12179" s="1"/>
      <x:c r="B12179" s="1"/>
      <x:c r="C12179" s="1"/>
      <x:c r="D12179" s="1"/>
      <x:c r="E12179" s="1"/>
      <x:c r="F12179" s="1"/>
      <x:c r="G12179" s="1"/>
      <x:c r="H12179" s="1"/>
      <x:c r="I12179" s="53">
        <x:f t="shared" si="2270"/>
        <x:v>18</x:v>
      </x:c>
      <x:c r="J12179" s="53">
        <x:f t="shared" si="2271"/>
        <x:v>13</x:v>
      </x:c>
      <x:c r="K12179" s="53">
        <x:f t="shared" si="2272"/>
        <x:v>12</x:v>
      </x:c>
      <x:c r="L12179" s="53">
        <x:f t="shared" si="2273"/>
        <x:v>43</x:v>
      </x:c>
      <x:c r="M12179" s="54">
        <x:f t="shared" si="2274"/>
        <x:v>10171.492794920301</x:v>
      </x:c>
      <x:c r="N12179" s="54">
        <x:f t="shared" si="2275"/>
        <x:v>6.5635366631390983</x:v>
      </x:c>
      <x:c r="O12179" s="55">
        <x:f t="shared" si="2276"/>
        <x:v>218022</x:v>
      </x:c>
      <x:c r="P12179" s="55">
        <x:f t="shared" si="2277"/>
        <x:v>32120</x:v>
      </x:c>
      <x:c r="Q12179" s="55">
        <x:f t="shared" si="2278"/>
        <x:v>189088.41657847745</x:v>
      </x:c>
      <x:c r="R12179" s="55">
        <x:f t="shared" si="2279"/>
        <x:v>-23186.416578477452</x:v>
      </x:c>
      <x:c r="S12179" s="1" t="str">
        <x:f t="shared" si="2280"/>
        <x:v>NO</x:v>
      </x:c>
      <x:c r="T12179" s="1">
        <x:f t="shared" si="2281"/>
        <x:v>-9.9999999999999997E+98</x:v>
      </x:c>
    </x:row>
    <x:row r="12180">
      <x:c r="A12180" s="1"/>
      <x:c r="B12180" s="1"/>
      <x:c r="C12180" s="1"/>
      <x:c r="D12180" s="1"/>
      <x:c r="E12180" s="1"/>
      <x:c r="F12180" s="1"/>
      <x:c r="G12180" s="1"/>
      <x:c r="H12180" s="1"/>
      <x:c r="I12180" s="53">
        <x:f t="shared" si="2270"/>
        <x:v>18</x:v>
      </x:c>
      <x:c r="J12180" s="53">
        <x:f t="shared" si="2271"/>
        <x:v>13</x:v>
      </x:c>
      <x:c r="K12180" s="53">
        <x:f t="shared" si="2272"/>
        <x:v>13</x:v>
      </x:c>
      <x:c r="L12180" s="53">
        <x:f t="shared" si="2273"/>
        <x:v>44</x:v>
      </x:c>
      <x:c r="M12180" s="54">
        <x:f t="shared" si="2274"/>
        <x:v>10232.214765628685</x:v>
      </x:c>
      <x:c r="N12180" s="54">
        <x:f t="shared" si="2275"/>
        <x:v>6.6057046983532537</x:v>
      </x:c>
      <x:c r="O12180" s="55">
        <x:f t="shared" si="2276"/>
        <x:v>220722</x:v>
      </x:c>
      <x:c r="P12180" s="55">
        <x:f t="shared" si="2277"/>
        <x:v>33000</x:v>
      </x:c>
      <x:c r="Q12180" s="55">
        <x:f t="shared" si="2278"/>
        <x:v>190142.61745883134</x:v>
      </x:c>
      <x:c r="R12180" s="55">
        <x:f t="shared" si="2279"/>
        <x:v>-22420.617458831344</x:v>
      </x:c>
      <x:c r="S12180" s="1" t="str">
        <x:f t="shared" si="2280"/>
        <x:v>NO</x:v>
      </x:c>
      <x:c r="T12180" s="1">
        <x:f t="shared" si="2281"/>
        <x:v>-9.9999999999999997E+98</x:v>
      </x:c>
    </x:row>
    <x:row r="12181">
      <x:c r="A12181" s="1"/>
      <x:c r="B12181" s="1"/>
      <x:c r="C12181" s="1"/>
      <x:c r="D12181" s="1"/>
      <x:c r="E12181" s="1"/>
      <x:c r="F12181" s="1"/>
      <x:c r="G12181" s="1"/>
      <x:c r="H12181" s="1"/>
      <x:c r="I12181" s="53">
        <x:f t="shared" si="2270"/>
        <x:v>18</x:v>
      </x:c>
      <x:c r="J12181" s="53">
        <x:f t="shared" si="2271"/>
        <x:v>13</x:v>
      </x:c>
      <x:c r="K12181" s="53">
        <x:f t="shared" si="2272"/>
        <x:v>14</x:v>
      </x:c>
      <x:c r="L12181" s="53">
        <x:f t="shared" si="2273"/>
        <x:v>45</x:v>
      </x:c>
      <x:c r="M12181" s="54">
        <x:f t="shared" si="2274"/>
        <x:v>10294.356846942346</x:v>
      </x:c>
      <x:c r="N12181" s="54">
        <x:f t="shared" si="2275"/>
        <x:v>6.64885892148774</x:v>
      </x:c>
      <x:c r="O12181" s="55">
        <x:f t="shared" si="2276"/>
        <x:v>223422</x:v>
      </x:c>
      <x:c r="P12181" s="55">
        <x:f t="shared" si="2277"/>
        <x:v>33880</x:v>
      </x:c>
      <x:c r="Q12181" s="55">
        <x:f t="shared" si="2278"/>
        <x:v>191221.4730371935</x:v>
      </x:c>
      <x:c r="R12181" s="55">
        <x:f t="shared" si="2279"/>
        <x:v>-21679.4730371935</x:v>
      </x:c>
      <x:c r="S12181" s="1" t="str">
        <x:f t="shared" si="2280"/>
        <x:v>NO</x:v>
      </x:c>
      <x:c r="T12181" s="1">
        <x:f t="shared" si="2281"/>
        <x:v>-9.9999999999999997E+98</x:v>
      </x:c>
    </x:row>
    <x:row r="12182">
      <x:c r="A12182" s="1"/>
      <x:c r="B12182" s="1"/>
      <x:c r="C12182" s="1"/>
      <x:c r="D12182" s="1"/>
      <x:c r="E12182" s="1"/>
      <x:c r="F12182" s="1"/>
      <x:c r="G12182" s="1"/>
      <x:c r="H12182" s="1"/>
      <x:c r="I12182" s="53">
        <x:f t="shared" si="2270"/>
        <x:v>18</x:v>
      </x:c>
      <x:c r="J12182" s="53">
        <x:f t="shared" si="2271"/>
        <x:v>13</x:v>
      </x:c>
      <x:c r="K12182" s="53">
        <x:f t="shared" si="2272"/>
        <x:v>15</x:v>
      </x:c>
      <x:c r="L12182" s="53">
        <x:f t="shared" si="2273"/>
        <x:v>46</x:v>
      </x:c>
      <x:c r="M12182" s="54">
        <x:f t="shared" si="2274"/>
        <x:v>10357.945053818494</x:v>
      </x:c>
      <x:c r="N12182" s="54">
        <x:f t="shared" si="2275"/>
        <x:v>6.6930173984850647</x:v>
      </x:c>
      <x:c r="O12182" s="55">
        <x:f t="shared" si="2276"/>
        <x:v>226122</x:v>
      </x:c>
      <x:c r="P12182" s="55">
        <x:f t="shared" si="2277"/>
        <x:v>34760</x:v>
      </x:c>
      <x:c r="Q12182" s="55">
        <x:f t="shared" si="2278"/>
        <x:v>192325.43496212663</x:v>
      </x:c>
      <x:c r="R12182" s="55">
        <x:f t="shared" si="2279"/>
        <x:v>-20963.43496212663</x:v>
      </x:c>
      <x:c r="S12182" s="1" t="str">
        <x:f t="shared" si="2280"/>
        <x:v>NO</x:v>
      </x:c>
      <x:c r="T12182" s="1">
        <x:f t="shared" si="2281"/>
        <x:v>-9.9999999999999997E+98</x:v>
      </x:c>
    </x:row>
    <x:row r="12183">
      <x:c r="A12183" s="1"/>
      <x:c r="B12183" s="1"/>
      <x:c r="C12183" s="1"/>
      <x:c r="D12183" s="1"/>
      <x:c r="E12183" s="1"/>
      <x:c r="F12183" s="1"/>
      <x:c r="G12183" s="1"/>
      <x:c r="H12183" s="1"/>
      <x:c r="I12183" s="53">
        <x:f t="shared" si="2270"/>
        <x:v>18</x:v>
      </x:c>
      <x:c r="J12183" s="53">
        <x:f t="shared" si="2271"/>
        <x:v>13</x:v>
      </x:c>
      <x:c r="K12183" s="53">
        <x:f t="shared" si="2272"/>
        <x:v>16</x:v>
      </x:c>
      <x:c r="L12183" s="53">
        <x:f t="shared" si="2273"/>
        <x:v>47</x:v>
      </x:c>
      <x:c r="M12183" s="54">
        <x:f t="shared" si="2274"/>
        <x:v>10423.005829695983</x:v>
      </x:c>
      <x:c r="N12183" s="54">
        <x:f t="shared" si="2275"/>
        <x:v>6.7381984928444325</x:v>
      </x:c>
      <x:c r="O12183" s="55">
        <x:f t="shared" si="2276"/>
        <x:v>228822</x:v>
      </x:c>
      <x:c r="P12183" s="55">
        <x:f t="shared" si="2277"/>
        <x:v>35640</x:v>
      </x:c>
      <x:c r="Q12183" s="55">
        <x:f t="shared" si="2278"/>
        <x:v>193454.96232111083</x:v>
      </x:c>
      <x:c r="R12183" s="55">
        <x:f t="shared" si="2279"/>
        <x:v>-20272.962321110826</x:v>
      </x:c>
      <x:c r="S12183" s="1" t="str">
        <x:f t="shared" si="2280"/>
        <x:v>NO</x:v>
      </x:c>
      <x:c r="T12183" s="1">
        <x:f t="shared" si="2281"/>
        <x:v>-9.9999999999999997E+98</x:v>
      </x:c>
    </x:row>
    <x:row r="12184">
      <x:c r="A12184" s="1"/>
      <x:c r="B12184" s="1"/>
      <x:c r="C12184" s="1"/>
      <x:c r="D12184" s="1"/>
      <x:c r="E12184" s="1"/>
      <x:c r="F12184" s="1"/>
      <x:c r="G12184" s="1"/>
      <x:c r="H12184" s="1"/>
      <x:c r="I12184" s="53">
        <x:f t="shared" si="2270"/>
        <x:v>18</x:v>
      </x:c>
      <x:c r="J12184" s="53">
        <x:f t="shared" si="2271"/>
        <x:v>13</x:v>
      </x:c>
      <x:c r="K12184" s="53">
        <x:f t="shared" si="2272"/>
        <x:v>17</x:v>
      </x:c>
      <x:c r="L12184" s="53">
        <x:f t="shared" si="2273"/>
        <x:v>48</x:v>
      </x:c>
      <x:c r="M12184" s="54">
        <x:f t="shared" si="2274"/>
        <x:v>10489.566053142522</x:v>
      </x:c>
      <x:c r="N12184" s="54">
        <x:f t="shared" si="2275"/>
        <x:v>6.7844208702378621</x:v>
      </x:c>
      <x:c r="O12184" s="55">
        <x:f t="shared" si="2276"/>
        <x:v>231522</x:v>
      </x:c>
      <x:c r="P12184" s="55">
        <x:f t="shared" si="2277"/>
        <x:v>36520</x:v>
      </x:c>
      <x:c r="Q12184" s="55">
        <x:f t="shared" si="2278"/>
        <x:v>194610.52175594657</x:v>
      </x:c>
      <x:c r="R12184" s="55">
        <x:f t="shared" si="2279"/>
        <x:v>-19608.521755946567</x:v>
      </x:c>
      <x:c r="S12184" s="1" t="str">
        <x:f t="shared" si="2280"/>
        <x:v>NO</x:v>
      </x:c>
      <x:c r="T12184" s="1">
        <x:f t="shared" si="2281"/>
        <x:v>-9.9999999999999997E+98</x:v>
      </x:c>
    </x:row>
    <x:row r="12185">
      <x:c r="A12185" s="1"/>
      <x:c r="B12185" s="1"/>
      <x:c r="C12185" s="1"/>
      <x:c r="D12185" s="1"/>
      <x:c r="E12185" s="1"/>
      <x:c r="F12185" s="1"/>
      <x:c r="G12185" s="1"/>
      <x:c r="H12185" s="1"/>
      <x:c r="I12185" s="53">
        <x:f t="shared" si="2270"/>
        <x:v>18</x:v>
      </x:c>
      <x:c r="J12185" s="53">
        <x:f t="shared" si="2271"/>
        <x:v>13</x:v>
      </x:c>
      <x:c r="K12185" s="53">
        <x:f t="shared" si="2272"/>
        <x:v>18</x:v>
      </x:c>
      <x:c r="L12185" s="53">
        <x:f t="shared" si="2273"/>
        <x:v>49</x:v>
      </x:c>
      <x:c r="M12185" s="54">
        <x:f t="shared" si="2274"/>
        <x:v>10557.653044601109</x:v>
      </x:c>
      <x:c r="N12185" s="54">
        <x:f t="shared" si="2275"/>
        <x:v>6.8317035031952145</x:v>
      </x:c>
      <x:c r="O12185" s="55">
        <x:f t="shared" si="2276"/>
        <x:v>234222</x:v>
      </x:c>
      <x:c r="P12185" s="55">
        <x:f t="shared" si="2277"/>
        <x:v>37400</x:v>
      </x:c>
      <x:c r="Q12185" s="55">
        <x:f t="shared" si="2278"/>
        <x:v>195792.58757988038</x:v>
      </x:c>
      <x:c r="R12185" s="55">
        <x:f t="shared" si="2279"/>
        <x:v>-18970.587579880375</x:v>
      </x:c>
      <x:c r="S12185" s="1" t="str">
        <x:f t="shared" si="2280"/>
        <x:v>NO</x:v>
      </x:c>
      <x:c r="T12185" s="1">
        <x:f t="shared" si="2281"/>
        <x:v>-9.9999999999999997E+98</x:v>
      </x:c>
    </x:row>
    <x:row r="12186">
      <x:c r="A12186" s="1"/>
      <x:c r="B12186" s="1"/>
      <x:c r="C12186" s="1"/>
      <x:c r="D12186" s="1"/>
      <x:c r="E12186" s="1"/>
      <x:c r="F12186" s="1"/>
      <x:c r="G12186" s="1"/>
      <x:c r="H12186" s="1"/>
      <x:c r="I12186" s="53">
        <x:f t="shared" si="2270"/>
        <x:v>18</x:v>
      </x:c>
      <x:c r="J12186" s="53">
        <x:f t="shared" si="2271"/>
        <x:v>13</x:v>
      </x:c>
      <x:c r="K12186" s="53">
        <x:f t="shared" si="2272"/>
        <x:v>19</x:v>
      </x:c>
      <x:c r="L12186" s="53">
        <x:f t="shared" si="2273"/>
        <x:v>50</x:v>
      </x:c>
      <x:c r="M12186" s="54">
        <x:f t="shared" si="2274"/>
        <x:v>10627.294573237132</x:v>
      </x:c>
      <x:c r="N12186" s="54">
        <x:f t="shared" si="2275"/>
        <x:v>6.880065675859119</x:v>
      </x:c>
      <x:c r="O12186" s="55">
        <x:f t="shared" si="2276"/>
        <x:v>236922</x:v>
      </x:c>
      <x:c r="P12186" s="55">
        <x:f t="shared" si="2277"/>
        <x:v>38280</x:v>
      </x:c>
      <x:c r="Q12186" s="55">
        <x:f t="shared" si="2278"/>
        <x:v>197001.64189647799</x:v>
      </x:c>
      <x:c r="R12186" s="55">
        <x:f t="shared" si="2279"/>
        <x:v>-18359.641896477988</x:v>
      </x:c>
      <x:c r="S12186" s="1" t="str">
        <x:f t="shared" si="2280"/>
        <x:v>NO</x:v>
      </x:c>
      <x:c r="T12186" s="1">
        <x:f t="shared" si="2281"/>
        <x:v>-9.9999999999999997E+98</x:v>
      </x:c>
    </x:row>
    <x:row r="12187">
      <x:c r="A12187" s="1"/>
      <x:c r="B12187" s="1"/>
      <x:c r="C12187" s="1"/>
      <x:c r="D12187" s="1"/>
      <x:c r="E12187" s="1"/>
      <x:c r="F12187" s="1"/>
      <x:c r="G12187" s="1"/>
      <x:c r="H12187" s="1"/>
      <x:c r="I12187" s="53">
        <x:f t="shared" si="2270"/>
        <x:v>18</x:v>
      </x:c>
      <x:c r="J12187" s="53">
        <x:f t="shared" si="2271"/>
        <x:v>13</x:v>
      </x:c>
      <x:c r="K12187" s="53">
        <x:f t="shared" si="2272"/>
        <x:v>20</x:v>
      </x:c>
      <x:c r="L12187" s="53">
        <x:f t="shared" si="2273"/>
        <x:v>51</x:v>
      </x:c>
      <x:c r="M12187" s="54">
        <x:f t="shared" si="2274"/>
        <x:v>10698.51886388761</x:v>
      </x:c>
      <x:c r="N12187" s="54">
        <x:f t="shared" si="2275"/>
        <x:v>6.9295269888108404</x:v>
      </x:c>
      <x:c r="O12187" s="55">
        <x:f t="shared" si="2276"/>
        <x:v>239622</x:v>
      </x:c>
      <x:c r="P12187" s="55">
        <x:f t="shared" si="2277"/>
        <x:v>39160</x:v>
      </x:c>
      <x:c r="Q12187" s="55">
        <x:f t="shared" si="2278"/>
        <x:v>198238.174720271</x:v>
      </x:c>
      <x:c r="R12187" s="55">
        <x:f t="shared" si="2279"/>
        <x:v>-17776.174720270996</x:v>
      </x:c>
      <x:c r="S12187" s="1" t="str">
        <x:f t="shared" si="2280"/>
        <x:v>NO</x:v>
      </x:c>
      <x:c r="T12187" s="1">
        <x:f t="shared" si="2281"/>
        <x:v>-9.9999999999999997E+98</x:v>
      </x:c>
    </x:row>
    <x:row r="12188">
      <x:c r="A12188" s="1"/>
      <x:c r="B12188" s="1"/>
      <x:c r="C12188" s="1"/>
      <x:c r="D12188" s="1"/>
      <x:c r="E12188" s="1"/>
      <x:c r="F12188" s="1"/>
      <x:c r="G12188" s="1"/>
      <x:c r="H12188" s="1"/>
      <x:c r="I12188" s="53">
        <x:f t="shared" si="2270"/>
        <x:v>18</x:v>
      </x:c>
      <x:c r="J12188" s="53">
        <x:f t="shared" si="2271"/>
        <x:v>13</x:v>
      </x:c>
      <x:c r="K12188" s="53">
        <x:f t="shared" si="2272"/>
        <x:v>21</x:v>
      </x:c>
      <x:c r="L12188" s="53">
        <x:f t="shared" si="2273"/>
        <x:v>52</x:v>
      </x:c>
      <x:c r="M12188" s="54">
        <x:f t="shared" si="2274"/>
        <x:v>10771.354604114053</x:v>
      </x:c>
      <x:c r="N12188" s="54">
        <x:f t="shared" si="2275"/>
        <x:v>6.9801073639680924</x:v>
      </x:c>
      <x:c r="O12188" s="55">
        <x:f t="shared" si="2276"/>
        <x:v>242322</x:v>
      </x:c>
      <x:c r="P12188" s="55">
        <x:f t="shared" si="2277"/>
        <x:v>40040</x:v>
      </x:c>
      <x:c r="Q12188" s="55">
        <x:f t="shared" si="2278"/>
        <x:v>199502.68409920231</x:v>
      </x:c>
      <x:c r="R12188" s="55">
        <x:f t="shared" si="2279"/>
        <x:v>-17220.684099202306</x:v>
      </x:c>
      <x:c r="S12188" s="1" t="str">
        <x:f t="shared" si="2280"/>
        <x:v>NO</x:v>
      </x:c>
      <x:c r="T12188" s="1">
        <x:f t="shared" si="2281"/>
        <x:v>-9.9999999999999997E+98</x:v>
      </x:c>
    </x:row>
    <x:row r="12189">
      <x:c r="A12189" s="1"/>
      <x:c r="B12189" s="1"/>
      <x:c r="C12189" s="1"/>
      <x:c r="D12189" s="1"/>
      <x:c r="E12189" s="1"/>
      <x:c r="F12189" s="1"/>
      <x:c r="G12189" s="1"/>
      <x:c r="H12189" s="1"/>
      <x:c r="I12189" s="53">
        <x:f t="shared" si="2270"/>
        <x:v>18</x:v>
      </x:c>
      <x:c r="J12189" s="53">
        <x:f t="shared" si="2271"/>
        <x:v>13</x:v>
      </x:c>
      <x:c r="K12189" s="53">
        <x:f t="shared" si="2272"/>
        <x:v>22</x:v>
      </x:c>
      <x:c r="L12189" s="53">
        <x:f t="shared" si="2273"/>
        <x:v>53</x:v>
      </x:c>
      <x:c r="M12189" s="54">
        <x:f t="shared" si="2274"/>
        <x:v>10845.830951360449</x:v>
      </x:c>
      <x:c r="N12189" s="54">
        <x:f t="shared" si="2275"/>
        <x:v>7.0318270495558677</x:v>
      </x:c>
      <x:c r="O12189" s="55">
        <x:f t="shared" si="2276"/>
        <x:v>245022</x:v>
      </x:c>
      <x:c r="P12189" s="55">
        <x:f t="shared" si="2277"/>
        <x:v>40920</x:v>
      </x:c>
      <x:c r="Q12189" s="55">
        <x:f t="shared" si="2278"/>
        <x:v>200795.67623889667</x:v>
      </x:c>
      <x:c r="R12189" s="55">
        <x:f t="shared" si="2279"/>
        <x:v>-16693.676238896674</x:v>
      </x:c>
      <x:c r="S12189" s="1" t="str">
        <x:f t="shared" si="2280"/>
        <x:v>NO</x:v>
      </x:c>
      <x:c r="T12189" s="1">
        <x:f t="shared" si="2281"/>
        <x:v>-9.9999999999999997E+98</x:v>
      </x:c>
    </x:row>
    <x:row r="12190">
      <x:c r="A12190" s="1"/>
      <x:c r="B12190" s="1"/>
      <x:c r="C12190" s="1"/>
      <x:c r="D12190" s="1"/>
      <x:c r="E12190" s="1"/>
      <x:c r="F12190" s="1"/>
      <x:c r="G12190" s="1"/>
      <x:c r="H12190" s="1"/>
      <x:c r="I12190" s="53">
        <x:f t="shared" si="2270"/>
        <x:v>18</x:v>
      </x:c>
      <x:c r="J12190" s="53">
        <x:f t="shared" si="2271"/>
        <x:v>13</x:v>
      </x:c>
      <x:c r="K12190" s="53">
        <x:f t="shared" si="2272"/>
        <x:v>23</x:v>
      </x:c>
      <x:c r="L12190" s="53">
        <x:f t="shared" si="2273"/>
        <x:v>54</x:v>
      </x:c>
      <x:c r="M12190" s="54">
        <x:f t="shared" si="2274"/>
        <x:v>10921.977540217886</x:v>
      </x:c>
      <x:c r="N12190" s="54">
        <x:f t="shared" si="2275"/>
        <x:v>7.0847066251513091</x:v>
      </x:c>
      <x:c r="O12190" s="55">
        <x:f t="shared" si="2276"/>
        <x:v>247722</x:v>
      </x:c>
      <x:c r="P12190" s="55">
        <x:f t="shared" si="2277"/>
        <x:v>41800</x:v>
      </x:c>
      <x:c r="Q12190" s="55">
        <x:f t="shared" si="2278"/>
        <x:v>202117.66562878274</x:v>
      </x:c>
      <x:c r="R12190" s="55">
        <x:f t="shared" si="2279"/>
        <x:v>-16195.665628782735</x:v>
      </x:c>
      <x:c r="S12190" s="1" t="str">
        <x:f t="shared" si="2280"/>
        <x:v>NO</x:v>
      </x:c>
      <x:c r="T12190" s="1">
        <x:f t="shared" si="2281"/>
        <x:v>-9.9999999999999997E+98</x:v>
      </x:c>
    </x:row>
    <x:row r="12191">
      <x:c r="A12191" s="1"/>
      <x:c r="B12191" s="1"/>
      <x:c r="C12191" s="1"/>
      <x:c r="D12191" s="1"/>
      <x:c r="E12191" s="1"/>
      <x:c r="F12191" s="1"/>
      <x:c r="G12191" s="1"/>
      <x:c r="H12191" s="1"/>
      <x:c r="I12191" s="53">
        <x:f t="shared" si="2270"/>
        <x:v>18</x:v>
      </x:c>
      <x:c r="J12191" s="53">
        <x:f t="shared" si="2271"/>
        <x:v>13</x:v>
      </x:c>
      <x:c r="K12191" s="53">
        <x:f t="shared" si="2272"/>
        <x:v>24</x:v>
      </x:c>
      <x:c r="L12191" s="53">
        <x:f t="shared" si="2273"/>
        <x:v>55</x:v>
      </x:c>
      <x:c r="M12191" s="54">
        <x:f t="shared" si="2274"/>
        <x:v>10999.824489797382</x:v>
      </x:c>
      <x:c r="N12191" s="54">
        <x:f t="shared" si="2275"/>
        <x:v>7.1387670068037377</x:v>
      </x:c>
      <x:c r="O12191" s="55">
        <x:f t="shared" si="2276"/>
        <x:v>250422</x:v>
      </x:c>
      <x:c r="P12191" s="55">
        <x:f t="shared" si="2277"/>
        <x:v>42680</x:v>
      </x:c>
      <x:c r="Q12191" s="55">
        <x:f t="shared" si="2278"/>
        <x:v>203469.17517009343</x:v>
      </x:c>
      <x:c r="R12191" s="55">
        <x:f t="shared" si="2279"/>
        <x:v>-15727.175170093426</x:v>
      </x:c>
      <x:c r="S12191" s="1" t="str">
        <x:f t="shared" si="2280"/>
        <x:v>NO</x:v>
      </x:c>
      <x:c r="T12191" s="1">
        <x:f t="shared" si="2281"/>
        <x:v>-9.9999999999999997E+98</x:v>
      </x:c>
    </x:row>
    <x:row r="12192">
      <x:c r="A12192" s="1"/>
      <x:c r="B12192" s="1"/>
      <x:c r="C12192" s="1"/>
      <x:c r="D12192" s="1"/>
      <x:c r="E12192" s="1"/>
      <x:c r="F12192" s="1"/>
      <x:c r="G12192" s="1"/>
      <x:c r="H12192" s="1"/>
      <x:c r="I12192" s="53">
        <x:f t="shared" si="2270"/>
        <x:v>18</x:v>
      </x:c>
      <x:c r="J12192" s="53">
        <x:f t="shared" si="2271"/>
        <x:v>13</x:v>
      </x:c>
      <x:c r="K12192" s="53">
        <x:f t="shared" si="2272"/>
        <x:v>25</x:v>
      </x:c>
      <x:c r="L12192" s="53">
        <x:f t="shared" si="2273"/>
        <x:v>56</x:v>
      </x:c>
      <x:c r="M12192" s="54">
        <x:f t="shared" si="2274"/>
        <x:v>11079.402411212479</x:v>
      </x:c>
      <x:c r="N12192" s="54">
        <x:f t="shared" si="2275"/>
        <x:v>7.1940294522308879</x:v>
      </x:c>
      <x:c r="O12192" s="55">
        <x:f t="shared" si="2276"/>
        <x:v>253122</x:v>
      </x:c>
      <x:c r="P12192" s="55">
        <x:f t="shared" si="2277"/>
        <x:v>43560</x:v>
      </x:c>
      <x:c r="Q12192" s="55">
        <x:f t="shared" si="2278"/>
        <x:v>204850.73630577221</x:v>
      </x:c>
      <x:c r="R12192" s="55">
        <x:f t="shared" si="2279"/>
        <x:v>-15288.73630577221</x:v>
      </x:c>
      <x:c r="S12192" s="1" t="str">
        <x:f t="shared" si="2280"/>
        <x:v>NO</x:v>
      </x:c>
      <x:c r="T12192" s="1">
        <x:f t="shared" si="2281"/>
        <x:v>-9.9999999999999997E+98</x:v>
      </x:c>
    </x:row>
    <x:row r="12193">
      <x:c r="A12193" s="1"/>
      <x:c r="B12193" s="1"/>
      <x:c r="C12193" s="1"/>
      <x:c r="D12193" s="1"/>
      <x:c r="E12193" s="1"/>
      <x:c r="F12193" s="1"/>
      <x:c r="G12193" s="1"/>
      <x:c r="H12193" s="1"/>
      <x:c r="I12193" s="53">
        <x:f t="shared" si="2270"/>
        <x:v>18</x:v>
      </x:c>
      <x:c r="J12193" s="53">
        <x:f t="shared" si="2271"/>
        <x:v>13</x:v>
      </x:c>
      <x:c r="K12193" s="53">
        <x:f t="shared" si="2272"/>
        <x:v>26</x:v>
      </x:c>
      <x:c r="L12193" s="53">
        <x:f t="shared" si="2273"/>
        <x:v>57</x:v>
      </x:c>
      <x:c r="M12193" s="54">
        <x:f t="shared" si="2274"/>
        <x:v>11160.742415173198</x:v>
      </x:c>
      <x:c r="N12193" s="54">
        <x:f t="shared" si="2275"/>
        <x:v>7.2505155660924983</x:v>
      </x:c>
      <x:c r="O12193" s="55">
        <x:f t="shared" si="2276"/>
        <x:v>255822</x:v>
      </x:c>
      <x:c r="P12193" s="55">
        <x:f t="shared" si="2277"/>
        <x:v>44440</x:v>
      </x:c>
      <x:c r="Q12193" s="55">
        <x:f t="shared" si="2278"/>
        <x:v>206262.88915231245</x:v>
      </x:c>
      <x:c r="R12193" s="55">
        <x:f t="shared" si="2279"/>
        <x:v>-14880.889152312448</x:v>
      </x:c>
      <x:c r="S12193" s="1" t="str">
        <x:f t="shared" si="2280"/>
        <x:v>NO</x:v>
      </x:c>
      <x:c r="T12193" s="1">
        <x:f t="shared" si="2281"/>
        <x:v>-9.9999999999999997E+98</x:v>
      </x:c>
    </x:row>
    <x:row r="12194">
      <x:c r="A12194" s="1"/>
      <x:c r="B12194" s="1"/>
      <x:c r="C12194" s="1"/>
      <x:c r="D12194" s="1"/>
      <x:c r="E12194" s="1"/>
      <x:c r="F12194" s="1"/>
      <x:c r="G12194" s="1"/>
      <x:c r="H12194" s="1"/>
      <x:c r="I12194" s="53">
        <x:f t="shared" si="2270"/>
        <x:v>18</x:v>
      </x:c>
      <x:c r="J12194" s="53">
        <x:f t="shared" si="2271"/>
        <x:v>13</x:v>
      </x:c>
      <x:c r="K12194" s="53">
        <x:f t="shared" si="2272"/>
        <x:v>27</x:v>
      </x:c>
      <x:c r="L12194" s="53">
        <x:f t="shared" si="2273"/>
        <x:v>58</x:v>
      </x:c>
      <x:c r="M12194" s="54">
        <x:f t="shared" si="2274"/>
        <x:v>11243.876119692954</x:v>
      </x:c>
      <x:c r="N12194" s="54">
        <x:f t="shared" si="2275"/>
        <x:v>7.3082473053423289</x:v>
      </x:c>
      <x:c r="O12194" s="55">
        <x:f t="shared" si="2276"/>
        <x:v>258522</x:v>
      </x:c>
      <x:c r="P12194" s="55">
        <x:f t="shared" si="2277"/>
        <x:v>45320</x:v>
      </x:c>
      <x:c r="Q12194" s="55">
        <x:f t="shared" si="2278"/>
        <x:v>207706.18263355823</x:v>
      </x:c>
      <x:c r="R12194" s="55">
        <x:f t="shared" si="2279"/>
        <x:v>-14504.18263355823</x:v>
      </x:c>
      <x:c r="S12194" s="1" t="str">
        <x:f t="shared" si="2280"/>
        <x:v>NO</x:v>
      </x:c>
      <x:c r="T12194" s="1">
        <x:f t="shared" si="2281"/>
        <x:v>-9.9999999999999997E+98</x:v>
      </x:c>
    </x:row>
    <x:row r="12195">
      <x:c r="A12195" s="1"/>
      <x:c r="B12195" s="1"/>
      <x:c r="C12195" s="1"/>
      <x:c r="D12195" s="1"/>
      <x:c r="E12195" s="1"/>
      <x:c r="F12195" s="1"/>
      <x:c r="G12195" s="1"/>
      <x:c r="H12195" s="1"/>
      <x:c r="I12195" s="53">
        <x:f t="shared" si="2270"/>
        <x:v>18</x:v>
      </x:c>
      <x:c r="J12195" s="53">
        <x:f t="shared" si="2271"/>
        <x:v>13</x:v>
      </x:c>
      <x:c r="K12195" s="53">
        <x:f t="shared" si="2272"/>
        <x:v>28</x:v>
      </x:c>
      <x:c r="L12195" s="53">
        <x:f t="shared" si="2273"/>
        <x:v>59</x:v>
      </x:c>
      <x:c r="M12195" s="54">
        <x:f t="shared" si="2274"/>
        <x:v>11328.835657910107</x:v>
      </x:c>
      <x:c r="N12195" s="54">
        <x:f t="shared" si="2275"/>
        <x:v>7.367246984659797</x:v>
      </x:c>
      <x:c r="O12195" s="55">
        <x:f t="shared" si="2276"/>
        <x:v>261222</x:v>
      </x:c>
      <x:c r="P12195" s="55">
        <x:f t="shared" si="2277"/>
        <x:v>46200</x:v>
      </x:c>
      <x:c r="Q12195" s="55">
        <x:f t="shared" si="2278"/>
        <x:v>209181.17461649491</x:v>
      </x:c>
      <x:c r="R12195" s="55">
        <x:f t="shared" si="2279"/>
        <x:v>-14159.174616494915</x:v>
      </x:c>
      <x:c r="S12195" s="1" t="str">
        <x:f t="shared" si="2280"/>
        <x:v>NO</x:v>
      </x:c>
      <x:c r="T12195" s="1">
        <x:f t="shared" si="2281"/>
        <x:v>-9.9999999999999997E+98</x:v>
      </x:c>
    </x:row>
    <x:row r="12196">
      <x:c r="A12196" s="1"/>
      <x:c r="B12196" s="1"/>
      <x:c r="C12196" s="1"/>
      <x:c r="D12196" s="1"/>
      <x:c r="E12196" s="1"/>
      <x:c r="F12196" s="1"/>
      <x:c r="G12196" s="1"/>
      <x:c r="H12196" s="1"/>
      <x:c r="I12196" s="53">
        <x:f t="shared" si="2270"/>
        <x:v>18</x:v>
      </x:c>
      <x:c r="J12196" s="53">
        <x:f t="shared" si="2271"/>
        <x:v>13</x:v>
      </x:c>
      <x:c r="K12196" s="53">
        <x:f t="shared" si="2272"/>
        <x:v>29</x:v>
      </x:c>
      <x:c r="L12196" s="53">
        <x:f t="shared" si="2273"/>
        <x:v>60</x:v>
      </x:c>
      <x:c r="M12196" s="54">
        <x:f t="shared" si="2274"/>
        <x:v>11415.65368602576</x:v>
      </x:c>
      <x:c r="N12196" s="54">
        <x:f t="shared" si="2275"/>
        <x:v>7.4275372819623335</x:v>
      </x:c>
      <x:c r="O12196" s="55">
        <x:f t="shared" si="2276"/>
        <x:v>263922</x:v>
      </x:c>
      <x:c r="P12196" s="55">
        <x:f t="shared" si="2277"/>
        <x:v>47080</x:v>
      </x:c>
      <x:c r="Q12196" s="55">
        <x:f t="shared" si="2278"/>
        <x:v>210688.43204905832</x:v>
      </x:c>
      <x:c r="R12196" s="55">
        <x:f t="shared" si="2279"/>
        <x:v>-13846.43204905832</x:v>
      </x:c>
      <x:c r="S12196" s="1" t="str">
        <x:f t="shared" si="2280"/>
        <x:v>NO</x:v>
      </x:c>
      <x:c r="T12196" s="1">
        <x:f t="shared" si="2281"/>
        <x:v>-9.9999999999999997E+98</x:v>
      </x:c>
    </x:row>
    <x:row r="12197">
      <x:c r="A12197" s="1"/>
      <x:c r="B12197" s="1"/>
      <x:c r="C12197" s="1"/>
      <x:c r="D12197" s="1"/>
      <x:c r="E12197" s="1"/>
      <x:c r="F12197" s="1"/>
      <x:c r="G12197" s="1"/>
      <x:c r="H12197" s="1"/>
      <x:c r="I12197" s="53">
        <x:f t="shared" si="2270"/>
        <x:v>18</x:v>
      </x:c>
      <x:c r="J12197" s="53">
        <x:f t="shared" si="2271"/>
        <x:v>13</x:v>
      </x:c>
      <x:c r="K12197" s="53">
        <x:f t="shared" si="2272"/>
        <x:v>30</x:v>
      </x:c>
      <x:c r="L12197" s="53">
        <x:f t="shared" si="2273"/>
        <x:v>61</x:v>
      </x:c>
      <x:c r="M12197" s="54">
        <x:f t="shared" si="2274"/>
        <x:v>11504.363391359531</x:v>
      </x:c>
      <x:c r="N12197" s="54">
        <x:f t="shared" si="2275"/>
        <x:v>7.4891412439996747</x:v>
      </x:c>
      <x:c r="O12197" s="55">
        <x:f t="shared" si="2276"/>
        <x:v>266622</x:v>
      </x:c>
      <x:c r="P12197" s="55">
        <x:f t="shared" si="2277"/>
        <x:v>47960</x:v>
      </x:c>
      <x:c r="Q12197" s="55">
        <x:f t="shared" si="2278"/>
        <x:v>212228.53109999187</x:v>
      </x:c>
      <x:c r="R12197" s="55">
        <x:f t="shared" si="2279"/>
        <x:v>-13566.531099991873</x:v>
      </x:c>
      <x:c r="S12197" s="1" t="str">
        <x:f t="shared" si="2280"/>
        <x:v>NO</x:v>
      </x:c>
      <x:c r="T12197" s="1">
        <x:f t="shared" si="2281"/>
        <x:v>-9.9999999999999997E+98</x:v>
      </x:c>
    </x:row>
    <x:row r="12198">
      <x:c r="A12198" s="1"/>
      <x:c r="B12198" s="1"/>
      <x:c r="C12198" s="1"/>
      <x:c r="D12198" s="1"/>
      <x:c r="E12198" s="1"/>
      <x:c r="F12198" s="1"/>
      <x:c r="G12198" s="1"/>
      <x:c r="H12198" s="1"/>
      <x:c r="I12198" s="53">
        <x:f t="shared" si="2270"/>
        <x:v>18</x:v>
      </x:c>
      <x:c r="J12198" s="53">
        <x:f t="shared" si="2271"/>
        <x:v>14</x:v>
      </x:c>
      <x:c r="K12198" s="53">
        <x:f t="shared" si="2272"/>
        <x:v>0</x:v>
      </x:c>
      <x:c r="L12198" s="53">
        <x:f t="shared" si="2273"/>
        <x:v>32</x:v>
      </x:c>
      <x:c r="M12198" s="54">
        <x:f t="shared" si="2274"/>
        <x:v>9600.5150526664056</x:v>
      </x:c>
      <x:c r="N12198" s="54">
        <x:f t="shared" si="2275"/>
        <x:v>6.1670243421294479</x:v>
      </x:c>
      <x:c r="O12198" s="55">
        <x:f t="shared" si="2276"/>
        <x:v>187716</x:v>
      </x:c>
      <x:c r="P12198" s="55">
        <x:f t="shared" si="2277"/>
        <x:v>22000</x:v>
      </x:c>
      <x:c r="Q12198" s="55">
        <x:f t="shared" si="2278"/>
        <x:v>179175.6085532362</x:v>
      </x:c>
      <x:c r="R12198" s="55">
        <x:f t="shared" si="2279"/>
        <x:v>-33459.608553236205</x:v>
      </x:c>
      <x:c r="S12198" s="1" t="str">
        <x:f t="shared" si="2280"/>
        <x:v>NO</x:v>
      </x:c>
      <x:c r="T12198" s="1">
        <x:f t="shared" si="2281"/>
        <x:v>-9.9999999999999997E+98</x:v>
      </x:c>
    </x:row>
    <x:row r="12199">
      <x:c r="A12199" s="1"/>
      <x:c r="B12199" s="1"/>
      <x:c r="C12199" s="1"/>
      <x:c r="D12199" s="1"/>
      <x:c r="E12199" s="1"/>
      <x:c r="F12199" s="1"/>
      <x:c r="G12199" s="1"/>
      <x:c r="H12199" s="1"/>
      <x:c r="I12199" s="53">
        <x:f t="shared" si="2270"/>
        <x:v>18</x:v>
      </x:c>
      <x:c r="J12199" s="53">
        <x:f t="shared" si="2271"/>
        <x:v>14</x:v>
      </x:c>
      <x:c r="K12199" s="53">
        <x:f t="shared" si="2272"/>
        <x:v>1</x:v>
      </x:c>
      <x:c r="L12199" s="53">
        <x:f t="shared" si="2273"/>
        <x:v>33</x:v>
      </x:c>
      <x:c r="M12199" s="54">
        <x:f t="shared" si="2274"/>
        <x:v>9646.0775526664056</x:v>
      </x:c>
      <x:c r="N12199" s="54">
        <x:f t="shared" si="2275"/>
        <x:v>6.1986649671294485</x:v>
      </x:c>
      <x:c r="O12199" s="55">
        <x:f t="shared" si="2276"/>
        <x:v>190416</x:v>
      </x:c>
      <x:c r="P12199" s="55">
        <x:f t="shared" si="2277"/>
        <x:v>22880</x:v>
      </x:c>
      <x:c r="Q12199" s="55">
        <x:f t="shared" si="2278"/>
        <x:v>179966.6241782362</x:v>
      </x:c>
      <x:c r="R12199" s="55">
        <x:f t="shared" si="2279"/>
        <x:v>-32430.624178236205</x:v>
      </x:c>
      <x:c r="S12199" s="1" t="str">
        <x:f t="shared" si="2280"/>
        <x:v>NO</x:v>
      </x:c>
      <x:c r="T12199" s="1">
        <x:f t="shared" si="2281"/>
        <x:v>-9.9999999999999997E+98</x:v>
      </x:c>
    </x:row>
    <x:row r="12200">
      <x:c r="A12200" s="1"/>
      <x:c r="B12200" s="1"/>
      <x:c r="C12200" s="1"/>
      <x:c r="D12200" s="1"/>
      <x:c r="E12200" s="1"/>
      <x:c r="F12200" s="1"/>
      <x:c r="G12200" s="1"/>
      <x:c r="H12200" s="1"/>
      <x:c r="I12200" s="53">
        <x:f t="shared" si="2270"/>
        <x:v>18</x:v>
      </x:c>
      <x:c r="J12200" s="53">
        <x:f t="shared" si="2271"/>
        <x:v>14</x:v>
      </x:c>
      <x:c r="K12200" s="53">
        <x:f t="shared" si="2272"/>
        <x:v>2</x:v>
      </x:c>
      <x:c r="L12200" s="53">
        <x:f t="shared" si="2273"/>
        <x:v>34</x:v>
      </x:c>
      <x:c r="M12200" s="54">
        <x:f t="shared" si="2274"/>
        <x:v>9692.779115166406</x:v>
      </x:c>
      <x:c r="N12200" s="54">
        <x:f t="shared" si="2275"/>
        <x:v>6.2310966077544485</x:v>
      </x:c>
      <x:c r="O12200" s="55">
        <x:f t="shared" si="2276"/>
        <x:v>193116</x:v>
      </x:c>
      <x:c r="P12200" s="55">
        <x:f t="shared" si="2277"/>
        <x:v>23760</x:v>
      </x:c>
      <x:c r="Q12200" s="55">
        <x:f t="shared" si="2278"/>
        <x:v>180777.4151938612</x:v>
      </x:c>
      <x:c r="R12200" s="55">
        <x:f t="shared" si="2279"/>
        <x:v>-31421.415193861205</x:v>
      </x:c>
      <x:c r="S12200" s="1" t="str">
        <x:f t="shared" si="2280"/>
        <x:v>NO</x:v>
      </x:c>
      <x:c r="T12200" s="1">
        <x:f t="shared" si="2281"/>
        <x:v>-9.9999999999999997E+98</x:v>
      </x:c>
    </x:row>
    <x:row r="12201">
      <x:c r="A12201" s="1"/>
      <x:c r="B12201" s="1"/>
      <x:c r="C12201" s="1"/>
      <x:c r="D12201" s="1"/>
      <x:c r="E12201" s="1"/>
      <x:c r="F12201" s="1"/>
      <x:c r="G12201" s="1"/>
      <x:c r="H12201" s="1"/>
      <x:c r="I12201" s="53">
        <x:f t="shared" si="2270"/>
        <x:v>18</x:v>
      </x:c>
      <x:c r="J12201" s="53">
        <x:f t="shared" si="2271"/>
        <x:v>14</x:v>
      </x:c>
      <x:c r="K12201" s="53">
        <x:f t="shared" si="2272"/>
        <x:v>3</x:v>
      </x:c>
      <x:c r="L12201" s="53">
        <x:f t="shared" si="2273"/>
        <x:v>35</x:v>
      </x:c>
      <x:c r="M12201" s="54">
        <x:f t="shared" si="2274"/>
        <x:v>9740.6410975882809</x:v>
      </x:c>
      <x:c r="N12201" s="54">
        <x:f t="shared" si="2275"/>
        <x:v>6.2643340955474169</x:v>
      </x:c>
      <x:c r="O12201" s="55">
        <x:f t="shared" si="2276"/>
        <x:v>195816</x:v>
      </x:c>
      <x:c r="P12201" s="55">
        <x:f t="shared" si="2277"/>
        <x:v>24640</x:v>
      </x:c>
      <x:c r="Q12201" s="55">
        <x:f t="shared" si="2278"/>
        <x:v>181608.35238868542</x:v>
      </x:c>
      <x:c r="R12201" s="55">
        <x:f t="shared" si="2279"/>
        <x:v>-30432.352388685424</x:v>
      </x:c>
      <x:c r="S12201" s="1" t="str">
        <x:f t="shared" si="2280"/>
        <x:v>NO</x:v>
      </x:c>
      <x:c r="T12201" s="1">
        <x:f t="shared" si="2281"/>
        <x:v>-9.9999999999999997E+98</x:v>
      </x:c>
    </x:row>
    <x:row r="12202">
      <x:c r="A12202" s="1"/>
      <x:c r="B12202" s="1"/>
      <x:c r="C12202" s="1"/>
      <x:c r="D12202" s="1"/>
      <x:c r="E12202" s="1"/>
      <x:c r="F12202" s="1"/>
      <x:c r="G12202" s="1"/>
      <x:c r="H12202" s="1"/>
      <x:c r="I12202" s="53">
        <x:f t="shared" si="2270"/>
        <x:v>18</x:v>
      </x:c>
      <x:c r="J12202" s="53">
        <x:f t="shared" si="2271"/>
        <x:v>14</x:v>
      </x:c>
      <x:c r="K12202" s="53">
        <x:f t="shared" si="2272"/>
        <x:v>4</x:v>
      </x:c>
      <x:c r="L12202" s="53">
        <x:f t="shared" si="2273"/>
        <x:v>36</x:v>
      </x:c>
      <x:c r="M12202" s="54">
        <x:f t="shared" si="2274"/>
        <x:v>9789.6852133109369</x:v>
      </x:c>
      <x:c r="N12202" s="54">
        <x:f t="shared" si="2275"/>
        <x:v>6.2983925092437065</x:v>
      </x:c>
      <x:c r="O12202" s="55">
        <x:f t="shared" si="2276"/>
        <x:v>198516</x:v>
      </x:c>
      <x:c r="P12202" s="55">
        <x:f t="shared" si="2277"/>
        <x:v>25520</x:v>
      </x:c>
      <x:c r="Q12202" s="55">
        <x:f t="shared" si="2278"/>
        <x:v>182459.81273109265</x:v>
      </x:c>
      <x:c r="R12202" s="55">
        <x:f t="shared" si="2279"/>
        <x:v>-29463.81273109265</x:v>
      </x:c>
      <x:c r="S12202" s="1" t="str">
        <x:f t="shared" si="2280"/>
        <x:v>NO</x:v>
      </x:c>
      <x:c r="T12202" s="1">
        <x:f t="shared" si="2281"/>
        <x:v>-9.9999999999999997E+98</x:v>
      </x:c>
    </x:row>
    <x:row r="12203">
      <x:c r="A12203" s="1"/>
      <x:c r="B12203" s="1"/>
      <x:c r="C12203" s="1"/>
      <x:c r="D12203" s="1"/>
      <x:c r="E12203" s="1"/>
      <x:c r="F12203" s="1"/>
      <x:c r="G12203" s="1"/>
      <x:c r="H12203" s="1"/>
      <x:c r="I12203" s="53">
        <x:f t="shared" si="2270"/>
        <x:v>18</x:v>
      </x:c>
      <x:c r="J12203" s="53">
        <x:f t="shared" si="2271"/>
        <x:v>14</x:v>
      </x:c>
      <x:c r="K12203" s="53">
        <x:f t="shared" si="2272"/>
        <x:v>5</x:v>
      </x:c>
      <x:c r="L12203" s="53">
        <x:f t="shared" si="2273"/>
        <x:v>37</x:v>
      </x:c>
      <x:c r="M12203" s="54">
        <x:f t="shared" si="2274"/>
        <x:v>9839.9335372321402</x:v>
      </x:c>
      <x:c r="N12203" s="54">
        <x:f t="shared" si="2275"/>
        <x:v>6.333287178633431</x:v>
      </x:c>
      <x:c r="O12203" s="55">
        <x:f t="shared" si="2276"/>
        <x:v>201216</x:v>
      </x:c>
      <x:c r="P12203" s="55">
        <x:f t="shared" si="2277"/>
        <x:v>26400</x:v>
      </x:c>
      <x:c r="Q12203" s="55">
        <x:f t="shared" si="2278"/>
        <x:v>183332.17946583577</x:v>
      </x:c>
      <x:c r="R12203" s="55">
        <x:f t="shared" si="2279"/>
        <x:v>-28516.179465835768</x:v>
      </x:c>
      <x:c r="S12203" s="1" t="str">
        <x:f t="shared" si="2280"/>
        <x:v>NO</x:v>
      </x:c>
      <x:c r="T12203" s="1">
        <x:f t="shared" si="2281"/>
        <x:v>-9.9999999999999997E+98</x:v>
      </x:c>
    </x:row>
    <x:row r="12204">
      <x:c r="A12204" s="1"/>
      <x:c r="B12204" s="1"/>
      <x:c r="C12204" s="1"/>
      <x:c r="D12204" s="1"/>
      <x:c r="E12204" s="1"/>
      <x:c r="F12204" s="1"/>
      <x:c r="G12204" s="1"/>
      <x:c r="H12204" s="1"/>
      <x:c r="I12204" s="53">
        <x:f t="shared" si="2270"/>
        <x:v>18</x:v>
      </x:c>
      <x:c r="J12204" s="53">
        <x:f t="shared" si="2271"/>
        <x:v>14</x:v>
      </x:c>
      <x:c r="K12204" s="53">
        <x:f t="shared" si="2272"/>
        <x:v>6</x:v>
      </x:c>
      <x:c r="L12204" s="53">
        <x:f t="shared" si="2273"/>
        <x:v>38</x:v>
      </x:c>
      <x:c r="M12204" s="54">
        <x:f t="shared" si="2274"/>
        <x:v>9891.4085114137742</x:v>
      </x:c>
      <x:c r="N12204" s="54">
        <x:f t="shared" si="2275"/>
        <x:v>6.369033688481788</x:v>
      </x:c>
      <x:c r="O12204" s="55">
        <x:f t="shared" si="2276"/>
        <x:v>203916</x:v>
      </x:c>
      <x:c r="P12204" s="55">
        <x:f t="shared" si="2277"/>
        <x:v>27280</x:v>
      </x:c>
      <x:c r="Q12204" s="55">
        <x:f t="shared" si="2278"/>
        <x:v>184225.84221204469</x:v>
      </x:c>
      <x:c r="R12204" s="55">
        <x:f t="shared" si="2279"/>
        <x:v>-27589.842212044692</x:v>
      </x:c>
      <x:c r="S12204" s="1" t="str">
        <x:f t="shared" si="2280"/>
        <x:v>NO</x:v>
      </x:c>
      <x:c r="T12204" s="1">
        <x:f t="shared" si="2281"/>
        <x:v>-9.9999999999999997E+98</x:v>
      </x:c>
    </x:row>
    <x:row r="12205">
      <x:c r="A12205" s="1"/>
      <x:c r="B12205" s="1"/>
      <x:c r="C12205" s="1"/>
      <x:c r="D12205" s="1"/>
      <x:c r="E12205" s="1"/>
      <x:c r="F12205" s="1"/>
      <x:c r="G12205" s="1"/>
      <x:c r="H12205" s="1"/>
      <x:c r="I12205" s="53">
        <x:f t="shared" si="2270"/>
        <x:v>18</x:v>
      </x:c>
      <x:c r="J12205" s="53">
        <x:f t="shared" si="2271"/>
        <x:v>14</x:v>
      </x:c>
      <x:c r="K12205" s="53">
        <x:f t="shared" si="2272"/>
        <x:v>7</x:v>
      </x:c>
      <x:c r="L12205" s="53">
        <x:f t="shared" si="2273"/>
        <x:v>39</x:v>
      </x:c>
      <x:c r="M12205" s="54">
        <x:f t="shared" si="2274"/>
        <x:v>9944.1329508117342</x:v>
      </x:c>
      <x:c r="N12205" s="54">
        <x:f t="shared" si="2275"/>
        <x:v>6.4056478825081484</x:v>
      </x:c>
      <x:c r="O12205" s="55">
        <x:f t="shared" si="2276"/>
        <x:v>206616</x:v>
      </x:c>
      <x:c r="P12205" s="55">
        <x:f t="shared" si="2277"/>
        <x:v>28160</x:v>
      </x:c>
      <x:c r="Q12205" s="55">
        <x:f t="shared" si="2278"/>
        <x:v>185141.19706270372</x:v>
      </x:c>
      <x:c r="R12205" s="55">
        <x:f t="shared" si="2279"/>
        <x:v>-26685.197062703723</x:v>
      </x:c>
      <x:c r="S12205" s="1" t="str">
        <x:f t="shared" si="2280"/>
        <x:v>NO</x:v>
      </x:c>
      <x:c r="T12205" s="1">
        <x:f t="shared" si="2281"/>
        <x:v>-9.9999999999999997E+98</x:v>
      </x:c>
    </x:row>
    <x:row r="12206">
      <x:c r="A12206" s="1"/>
      <x:c r="B12206" s="1"/>
      <x:c r="C12206" s="1"/>
      <x:c r="D12206" s="1"/>
      <x:c r="E12206" s="1"/>
      <x:c r="F12206" s="1"/>
      <x:c r="G12206" s="1"/>
      <x:c r="H12206" s="1"/>
      <x:c r="I12206" s="53" t="n">
        <x:f t="shared" ref="I12206:I12269" si="2282">INT((ROW()-ROW($I$46))/((CARROT_CAP+1)*(MESCLUN_CAP+1)))</x:f>
        <x:v>18</x:v>
      </x:c>
      <x:c r="J12206" s="53" t="n">
        <x:f t="shared" ref="J12206:J12269" si="2283">MOD(INT((ROW()-ROW($I$46))/(MESCLUN_CAP+1)),CARROT_CAP+1)</x:f>
        <x:v>14</x:v>
      </x:c>
      <x:c r="K12206" s="53" t="n">
        <x:f t="shared" ref="K12206:K12269" si="2284">MOD(ROW()-ROW($I$46),MESCLUN_CAP+1)</x:f>
        <x:v>8</x:v>
      </x:c>
      <x:c r="L12206" s="53" t="n">
        <x:f t="shared" ref="L12206:L12269" si="2285">SUM(I12206:K12206)</x:f>
        <x:v>40</x:v>
      </x:c>
      <x:c r="M12206" s="54" t="n">
        <x:f t="shared" ref="M12206:M12269" si="2286">I12206*TOMATO_HOURS*WEEKS*(1+TOMATO_DIM)^I12206+J12206*CARROT_HOURS*WEEKS*(1+CARROT_DIM)^J12206+K12206*MESCLUN_HOURS*WEEKS*(1+MESCLUN_DIM)^K12206</x:f>
        <x:v>9998.130049091718</x:v>
      </x:c>
      <x:c r="N12206" s="54" t="n">
        <x:f t="shared" ref="N12206:N12269" si="2287">MAX(M12206-FARMER_HOURS,0)/TEMP_HOURS_PER_WORKER</x:f>
        <x:v>6.443145867424804</x:v>
      </x:c>
      <x:c r="O12206" s="55" t="n">
        <x:f t="shared" ref="O12206:O12269" si="2288">I12206*TOMATO_PRICE+J12206*CARROT_PRICE+K12206*MESCLUN_PRICE</x:f>
        <x:v>209316</x:v>
      </x:c>
      <x:c r="P12206" s="55" t="n">
        <x:f t="shared" ref="P12206:P12269" si="2289">I12206*TOMATO_FERTILIZER+J12206*CARROT_FERTILIZER+K12206*MESCLUN_FERTILIZER</x:f>
        <x:v>29040</x:v>
      </x:c>
      <x:c r="Q12206" s="55" t="n">
        <x:f t="shared" ref="Q12206:Q12269" si="2290">MIN(M12206,FARMER_HOURS)*FARMER_RATE+MAX(M12206-FARMER_HOURS,0)*TEMP_RATE</x:f>
        <x:v>186078.6466856201</x:v>
      </x:c>
      <x:c r="R12206" s="55" t="n">
        <x:f t="shared" ref="R12206:R12269" si="2291">O12206-P12206-Q12206-FIXED_COST</x:f>
        <x:v>-25802.6466856201</x:v>
      </x:c>
      <x:c r="S12206" s="1" t="str">
        <x:f t="shared" ref="S12206:S12269" si="2292">IF(AND(L12206&lt;=TOTAL_BED_CAP,N12206&lt;=TEMP_WORKER_CAP),"YES","NO")</x:f>
        <x:v>NO</x:v>
      </x:c>
      <x:c r="T12206" s="1" t="n">
        <x:f t="shared" ref="T12206:T12269" si="2293">IF(S12206="YES",R12206,-1E+99)</x:f>
        <x:v>-1e+99</x:v>
      </x:c>
    </x:row>
    <x:row r="12207">
      <x:c r="A12207" s="1"/>
      <x:c r="B12207" s="1"/>
      <x:c r="C12207" s="1"/>
      <x:c r="D12207" s="1"/>
      <x:c r="E12207" s="1"/>
      <x:c r="F12207" s="1"/>
      <x:c r="G12207" s="1"/>
      <x:c r="H12207" s="1"/>
      <x:c r="I12207" s="53">
        <x:f t="shared" si="2282"/>
        <x:v>18</x:v>
      </x:c>
      <x:c r="J12207" s="53">
        <x:f t="shared" si="2283"/>
        <x:v>14</x:v>
      </x:c>
      <x:c r="K12207" s="53">
        <x:f t="shared" si="2284"/>
        <x:v>9</x:v>
      </x:c>
      <x:c r="L12207" s="53">
        <x:f t="shared" si="2285"/>
        <x:v>41</x:v>
      </x:c>
      <x:c r="M12207" s="54">
        <x:f t="shared" si="2286"/>
        <x:v>10053.423384532109</x:v>
      </x:c>
      <x:c r="N12207" s="54">
        <x:f t="shared" si="2287"/>
        <x:v>6.4815440170361862</x:v>
      </x:c>
      <x:c r="O12207" s="55">
        <x:f t="shared" si="2288"/>
        <x:v>212016</x:v>
      </x:c>
      <x:c r="P12207" s="55">
        <x:f t="shared" si="2289"/>
        <x:v>29920</x:v>
      </x:c>
      <x:c r="Q12207" s="55">
        <x:f t="shared" si="2290"/>
        <x:v>187038.60042590467</x:v>
      </x:c>
      <x:c r="R12207" s="55">
        <x:f t="shared" si="2291"/>
        <x:v>-24942.600425904675</x:v>
      </x:c>
      <x:c r="S12207" s="1" t="str">
        <x:f t="shared" si="2292"/>
        <x:v>NO</x:v>
      </x:c>
      <x:c r="T12207" s="1">
        <x:f t="shared" si="2293"/>
        <x:v>-9.9999999999999997E+98</x:v>
      </x:c>
    </x:row>
    <x:row r="12208">
      <x:c r="A12208" s="1"/>
      <x:c r="B12208" s="1"/>
      <x:c r="C12208" s="1"/>
      <x:c r="D12208" s="1"/>
      <x:c r="E12208" s="1"/>
      <x:c r="F12208" s="1"/>
      <x:c r="G12208" s="1"/>
      <x:c r="H12208" s="1"/>
      <x:c r="I12208" s="53">
        <x:f t="shared" si="2282"/>
        <x:v>18</x:v>
      </x:c>
      <x:c r="J12208" s="53">
        <x:f t="shared" si="2283"/>
        <x:v>14</x:v>
      </x:c>
      <x:c r="K12208" s="53">
        <x:f t="shared" si="2284"/>
        <x:v>10</x:v>
      </x:c>
      <x:c r="L12208" s="53">
        <x:f t="shared" si="2285"/>
        <x:v>42</x:v>
      </x:c>
      <x:c r="M12208" s="54">
        <x:f t="shared" si="2286"/>
        <x:v>10110.036926015322</x:v>
      </x:c>
      <x:c r="N12208" s="54">
        <x:f t="shared" si="2287"/>
        <x:v>6.5208589763995288</x:v>
      </x:c>
      <x:c r="O12208" s="55">
        <x:f t="shared" si="2288"/>
        <x:v>214716</x:v>
      </x:c>
      <x:c r="P12208" s="55">
        <x:f t="shared" si="2289"/>
        <x:v>30800</x:v>
      </x:c>
      <x:c r="Q12208" s="55">
        <x:f t="shared" si="2290"/>
        <x:v>188021.47440998824</x:v>
      </x:c>
      <x:c r="R12208" s="55">
        <x:f t="shared" si="2291"/>
        <x:v>-24105.474409988237</x:v>
      </x:c>
      <x:c r="S12208" s="1" t="str">
        <x:f t="shared" si="2292"/>
        <x:v>NO</x:v>
      </x:c>
      <x:c r="T12208" s="1">
        <x:f t="shared" si="2293"/>
        <x:v>-9.9999999999999997E+98</x:v>
      </x:c>
    </x:row>
    <x:row r="12209">
      <x:c r="A12209" s="1"/>
      <x:c r="B12209" s="1"/>
      <x:c r="C12209" s="1"/>
      <x:c r="D12209" s="1"/>
      <x:c r="E12209" s="1"/>
      <x:c r="F12209" s="1"/>
      <x:c r="G12209" s="1"/>
      <x:c r="H12209" s="1"/>
      <x:c r="I12209" s="53">
        <x:f t="shared" si="2282"/>
        <x:v>18</x:v>
      </x:c>
      <x:c r="J12209" s="53">
        <x:f t="shared" si="2283"/>
        <x:v>14</x:v>
      </x:c>
      <x:c r="K12209" s="53">
        <x:f t="shared" si="2284"/>
        <x:v>11</x:v>
      </x:c>
      <x:c r="L12209" s="53">
        <x:f t="shared" si="2285"/>
        <x:v>43</x:v>
      </x:c>
      <x:c r="M12209" s="54">
        <x:f t="shared" si="2286"/>
        <x:v>10167.99503910876</x:v>
      </x:c>
      <x:c r="N12209" s="54">
        <x:f t="shared" si="2287"/>
        <x:v>6.5611076660477501</x:v>
      </x:c>
      <x:c r="O12209" s="55">
        <x:f t="shared" si="2288"/>
        <x:v>217416</x:v>
      </x:c>
      <x:c r="P12209" s="55">
        <x:f t="shared" si="2289"/>
        <x:v>31680</x:v>
      </x:c>
      <x:c r="Q12209" s="55">
        <x:f t="shared" si="2290"/>
        <x:v>189027.69165119375</x:v>
      </x:c>
      <x:c r="R12209" s="55">
        <x:f t="shared" si="2291"/>
        <x:v>-23291.691651193745</x:v>
      </x:c>
      <x:c r="S12209" s="1" t="str">
        <x:f t="shared" si="2292"/>
        <x:v>NO</x:v>
      </x:c>
      <x:c r="T12209" s="1">
        <x:f t="shared" si="2293"/>
        <x:v>-9.9999999999999997E+98</x:v>
      </x:c>
    </x:row>
    <x:row r="12210">
      <x:c r="A12210" s="1"/>
      <x:c r="B12210" s="1"/>
      <x:c r="C12210" s="1"/>
      <x:c r="D12210" s="1"/>
      <x:c r="E12210" s="1"/>
      <x:c r="F12210" s="1"/>
      <x:c r="G12210" s="1"/>
      <x:c r="H12210" s="1"/>
      <x:c r="I12210" s="53">
        <x:f t="shared" si="2282"/>
        <x:v>18</x:v>
      </x:c>
      <x:c r="J12210" s="53">
        <x:f t="shared" si="2283"/>
        <x:v>14</x:v>
      </x:c>
      <x:c r="K12210" s="53">
        <x:f t="shared" si="2284"/>
        <x:v>12</x:v>
      </x:c>
      <x:c r="L12210" s="53">
        <x:f t="shared" si="2285"/>
        <x:v>44</x:v>
      </x:c>
      <x:c r="M12210" s="54">
        <x:f t="shared" si="2286"/>
        <x:v>10227.322492236824</x:v>
      </x:c>
      <x:c r="N12210" s="54">
        <x:f t="shared" si="2287"/>
        <x:v>6.6023072862755727</x:v>
      </x:c>
      <x:c r="O12210" s="55">
        <x:f t="shared" si="2288"/>
        <x:v>220116</x:v>
      </x:c>
      <x:c r="P12210" s="55">
        <x:f t="shared" si="2289"/>
        <x:v>32560</x:v>
      </x:c>
      <x:c r="Q12210" s="55">
        <x:f t="shared" si="2290"/>
        <x:v>190057.68215688932</x:v>
      </x:c>
      <x:c r="R12210" s="55">
        <x:f t="shared" si="2291"/>
        <x:v>-22501.682156889321</x:v>
      </x:c>
      <x:c r="S12210" s="1" t="str">
        <x:f t="shared" si="2292"/>
        <x:v>NO</x:v>
      </x:c>
      <x:c r="T12210" s="1">
        <x:f t="shared" si="2293"/>
        <x:v>-9.9999999999999997E+98</x:v>
      </x:c>
    </x:row>
    <x:row r="12211">
      <x:c r="A12211" s="1"/>
      <x:c r="B12211" s="1"/>
      <x:c r="C12211" s="1"/>
      <x:c r="D12211" s="1"/>
      <x:c r="E12211" s="1"/>
      <x:c r="F12211" s="1"/>
      <x:c r="G12211" s="1"/>
      <x:c r="H12211" s="1"/>
      <x:c r="I12211" s="53">
        <x:f t="shared" si="2282"/>
        <x:v>18</x:v>
      </x:c>
      <x:c r="J12211" s="53">
        <x:f t="shared" si="2283"/>
        <x:v>14</x:v>
      </x:c>
      <x:c r="K12211" s="53">
        <x:f t="shared" si="2284"/>
        <x:v>13</x:v>
      </x:c>
      <x:c r="L12211" s="53">
        <x:f t="shared" si="2285"/>
        <x:v>45</x:v>
      </x:c>
      <x:c r="M12211" s="54">
        <x:f t="shared" si="2286"/>
        <x:v>10288.044462945209</x:v>
      </x:c>
      <x:c r="N12211" s="54">
        <x:f t="shared" si="2287"/>
        <x:v>6.6444753214897281</x:v>
      </x:c>
      <x:c r="O12211" s="55">
        <x:f t="shared" si="2288"/>
        <x:v>222816</x:v>
      </x:c>
      <x:c r="P12211" s="55">
        <x:f t="shared" si="2289"/>
        <x:v>33440</x:v>
      </x:c>
      <x:c r="Q12211" s="55">
        <x:f t="shared" si="2290"/>
        <x:v>191111.88303724321</x:v>
      </x:c>
      <x:c r="R12211" s="55">
        <x:f t="shared" si="2291"/>
        <x:v>-21735.883037243213</x:v>
      </x:c>
      <x:c r="S12211" s="1" t="str">
        <x:f t="shared" si="2292"/>
        <x:v>NO</x:v>
      </x:c>
      <x:c r="T12211" s="1">
        <x:f t="shared" si="2293"/>
        <x:v>-9.9999999999999997E+98</x:v>
      </x:c>
    </x:row>
    <x:row r="12212">
      <x:c r="A12212" s="1"/>
      <x:c r="B12212" s="1"/>
      <x:c r="C12212" s="1"/>
      <x:c r="D12212" s="1"/>
      <x:c r="E12212" s="1"/>
      <x:c r="F12212" s="1"/>
      <x:c r="G12212" s="1"/>
      <x:c r="H12212" s="1"/>
      <x:c r="I12212" s="53">
        <x:f t="shared" si="2282"/>
        <x:v>18</x:v>
      </x:c>
      <x:c r="J12212" s="53">
        <x:f t="shared" si="2283"/>
        <x:v>14</x:v>
      </x:c>
      <x:c r="K12212" s="53">
        <x:f t="shared" si="2284"/>
        <x:v>14</x:v>
      </x:c>
      <x:c r="L12212" s="53">
        <x:f t="shared" si="2285"/>
        <x:v>46</x:v>
      </x:c>
      <x:c r="M12212" s="54">
        <x:f t="shared" si="2286"/>
        <x:v>10350.18654425887</x:v>
      </x:c>
      <x:c r="N12212" s="54">
        <x:f t="shared" si="2287"/>
        <x:v>6.6876295446242153</x:v>
      </x:c>
      <x:c r="O12212" s="55">
        <x:f t="shared" si="2288"/>
        <x:v>225516</x:v>
      </x:c>
      <x:c r="P12212" s="55">
        <x:f t="shared" si="2289"/>
        <x:v>34320</x:v>
      </x:c>
      <x:c r="Q12212" s="55">
        <x:f t="shared" si="2290"/>
        <x:v>192190.73861560537</x:v>
      </x:c>
      <x:c r="R12212" s="55">
        <x:f t="shared" si="2291"/>
        <x:v>-20994.738615605369</x:v>
      </x:c>
      <x:c r="S12212" s="1" t="str">
        <x:f t="shared" si="2292"/>
        <x:v>NO</x:v>
      </x:c>
      <x:c r="T12212" s="1">
        <x:f t="shared" si="2293"/>
        <x:v>-9.9999999999999997E+98</x:v>
      </x:c>
    </x:row>
    <x:row r="12213">
      <x:c r="A12213" s="1"/>
      <x:c r="B12213" s="1"/>
      <x:c r="C12213" s="1"/>
      <x:c r="D12213" s="1"/>
      <x:c r="E12213" s="1"/>
      <x:c r="F12213" s="1"/>
      <x:c r="G12213" s="1"/>
      <x:c r="H12213" s="1"/>
      <x:c r="I12213" s="53">
        <x:f t="shared" si="2282"/>
        <x:v>18</x:v>
      </x:c>
      <x:c r="J12213" s="53">
        <x:f t="shared" si="2283"/>
        <x:v>14</x:v>
      </x:c>
      <x:c r="K12213" s="53">
        <x:f t="shared" si="2284"/>
        <x:v>15</x:v>
      </x:c>
      <x:c r="L12213" s="53">
        <x:f t="shared" si="2285"/>
        <x:v>47</x:v>
      </x:c>
      <x:c r="M12213" s="54">
        <x:f t="shared" si="2286"/>
        <x:v>10413.774751135017</x:v>
      </x:c>
      <x:c r="N12213" s="54">
        <x:f t="shared" si="2287"/>
        <x:v>6.73178802162154</x:v>
      </x:c>
      <x:c r="O12213" s="55">
        <x:f t="shared" si="2288"/>
        <x:v>228216</x:v>
      </x:c>
      <x:c r="P12213" s="55">
        <x:f t="shared" si="2289"/>
        <x:v>35200</x:v>
      </x:c>
      <x:c r="Q12213" s="55">
        <x:f t="shared" si="2290"/>
        <x:v>193294.7005405385</x:v>
      </x:c>
      <x:c r="R12213" s="55">
        <x:f t="shared" si="2291"/>
        <x:v>-20278.700540538499</x:v>
      </x:c>
      <x:c r="S12213" s="1" t="str">
        <x:f t="shared" si="2292"/>
        <x:v>NO</x:v>
      </x:c>
      <x:c r="T12213" s="1">
        <x:f t="shared" si="2293"/>
        <x:v>-9.9999999999999997E+98</x:v>
      </x:c>
    </x:row>
    <x:row r="12214">
      <x:c r="A12214" s="1"/>
      <x:c r="B12214" s="1"/>
      <x:c r="C12214" s="1"/>
      <x:c r="D12214" s="1"/>
      <x:c r="E12214" s="1"/>
      <x:c r="F12214" s="1"/>
      <x:c r="G12214" s="1"/>
      <x:c r="H12214" s="1"/>
      <x:c r="I12214" s="53">
        <x:f t="shared" si="2282"/>
        <x:v>18</x:v>
      </x:c>
      <x:c r="J12214" s="53">
        <x:f t="shared" si="2283"/>
        <x:v>14</x:v>
      </x:c>
      <x:c r="K12214" s="53">
        <x:f t="shared" si="2284"/>
        <x:v>16</x:v>
      </x:c>
      <x:c r="L12214" s="53">
        <x:f t="shared" si="2285"/>
        <x:v>48</x:v>
      </x:c>
      <x:c r="M12214" s="54">
        <x:f t="shared" si="2286"/>
        <x:v>10478.835527012507</x:v>
      </x:c>
      <x:c r="N12214" s="54">
        <x:f t="shared" si="2287"/>
        <x:v>6.7769691159809078</x:v>
      </x:c>
      <x:c r="O12214" s="55">
        <x:f t="shared" si="2288"/>
        <x:v>230916</x:v>
      </x:c>
      <x:c r="P12214" s="55">
        <x:f t="shared" si="2289"/>
        <x:v>36080</x:v>
      </x:c>
      <x:c r="Q12214" s="55">
        <x:f t="shared" si="2290"/>
        <x:v>194424.2278995227</x:v>
      </x:c>
      <x:c r="R12214" s="55">
        <x:f t="shared" si="2291"/>
        <x:v>-19588.227899522695</x:v>
      </x:c>
      <x:c r="S12214" s="1" t="str">
        <x:f t="shared" si="2292"/>
        <x:v>NO</x:v>
      </x:c>
      <x:c r="T12214" s="1">
        <x:f t="shared" si="2293"/>
        <x:v>-9.9999999999999997E+98</x:v>
      </x:c>
    </x:row>
    <x:row r="12215">
      <x:c r="A12215" s="1"/>
      <x:c r="B12215" s="1"/>
      <x:c r="C12215" s="1"/>
      <x:c r="D12215" s="1"/>
      <x:c r="E12215" s="1"/>
      <x:c r="F12215" s="1"/>
      <x:c r="G12215" s="1"/>
      <x:c r="H12215" s="1"/>
      <x:c r="I12215" s="53">
        <x:f t="shared" si="2282"/>
        <x:v>18</x:v>
      </x:c>
      <x:c r="J12215" s="53">
        <x:f t="shared" si="2283"/>
        <x:v>14</x:v>
      </x:c>
      <x:c r="K12215" s="53">
        <x:f t="shared" si="2284"/>
        <x:v>17</x:v>
      </x:c>
      <x:c r="L12215" s="53">
        <x:f t="shared" si="2285"/>
        <x:v>49</x:v>
      </x:c>
      <x:c r="M12215" s="54">
        <x:f t="shared" si="2286"/>
        <x:v>10545.395750459045</x:v>
      </x:c>
      <x:c r="N12215" s="54">
        <x:f t="shared" si="2287"/>
        <x:v>6.8231914933743374</x:v>
      </x:c>
      <x:c r="O12215" s="55">
        <x:f t="shared" si="2288"/>
        <x:v>233616</x:v>
      </x:c>
      <x:c r="P12215" s="55">
        <x:f t="shared" si="2289"/>
        <x:v>36960</x:v>
      </x:c>
      <x:c r="Q12215" s="55">
        <x:f t="shared" si="2290"/>
        <x:v>195579.78733435844</x:v>
      </x:c>
      <x:c r="R12215" s="55">
        <x:f t="shared" si="2291"/>
        <x:v>-18923.787334358436</x:v>
      </x:c>
      <x:c r="S12215" s="1" t="str">
        <x:f t="shared" si="2292"/>
        <x:v>NO</x:v>
      </x:c>
      <x:c r="T12215" s="1">
        <x:f t="shared" si="2293"/>
        <x:v>-9.9999999999999997E+98</x:v>
      </x:c>
    </x:row>
    <x:row r="12216">
      <x:c r="A12216" s="1"/>
      <x:c r="B12216" s="1"/>
      <x:c r="C12216" s="1"/>
      <x:c r="D12216" s="1"/>
      <x:c r="E12216" s="1"/>
      <x:c r="F12216" s="1"/>
      <x:c r="G12216" s="1"/>
      <x:c r="H12216" s="1"/>
      <x:c r="I12216" s="53">
        <x:f t="shared" si="2282"/>
        <x:v>18</x:v>
      </x:c>
      <x:c r="J12216" s="53">
        <x:f t="shared" si="2283"/>
        <x:v>14</x:v>
      </x:c>
      <x:c r="K12216" s="53">
        <x:f t="shared" si="2284"/>
        <x:v>18</x:v>
      </x:c>
      <x:c r="L12216" s="53">
        <x:f t="shared" si="2285"/>
        <x:v>50</x:v>
      </x:c>
      <x:c r="M12216" s="54">
        <x:f t="shared" si="2286"/>
        <x:v>10613.482741917633</x:v>
      </x:c>
      <x:c r="N12216" s="54">
        <x:f t="shared" si="2287"/>
        <x:v>6.8704741263316897</x:v>
      </x:c>
      <x:c r="O12216" s="55">
        <x:f t="shared" si="2288"/>
        <x:v>236316</x:v>
      </x:c>
      <x:c r="P12216" s="55">
        <x:f t="shared" si="2289"/>
        <x:v>37840</x:v>
      </x:c>
      <x:c r="Q12216" s="55">
        <x:f t="shared" si="2290"/>
        <x:v>196761.85315829224</x:v>
      </x:c>
      <x:c r="R12216" s="55">
        <x:f t="shared" si="2291"/>
        <x:v>-18285.853158292244</x:v>
      </x:c>
      <x:c r="S12216" s="1" t="str">
        <x:f t="shared" si="2292"/>
        <x:v>NO</x:v>
      </x:c>
      <x:c r="T12216" s="1">
        <x:f t="shared" si="2293"/>
        <x:v>-9.9999999999999997E+98</x:v>
      </x:c>
    </x:row>
    <x:row r="12217">
      <x:c r="A12217" s="1"/>
      <x:c r="B12217" s="1"/>
      <x:c r="C12217" s="1"/>
      <x:c r="D12217" s="1"/>
      <x:c r="E12217" s="1"/>
      <x:c r="F12217" s="1"/>
      <x:c r="G12217" s="1"/>
      <x:c r="H12217" s="1"/>
      <x:c r="I12217" s="53">
        <x:f t="shared" si="2282"/>
        <x:v>18</x:v>
      </x:c>
      <x:c r="J12217" s="53">
        <x:f t="shared" si="2283"/>
        <x:v>14</x:v>
      </x:c>
      <x:c r="K12217" s="53">
        <x:f t="shared" si="2284"/>
        <x:v>19</x:v>
      </x:c>
      <x:c r="L12217" s="53">
        <x:f t="shared" si="2285"/>
        <x:v>51</x:v>
      </x:c>
      <x:c r="M12217" s="54">
        <x:f t="shared" si="2286"/>
        <x:v>10683.124270553655</x:v>
      </x:c>
      <x:c r="N12217" s="54">
        <x:f t="shared" si="2287"/>
        <x:v>6.9188362989955943</x:v>
      </x:c>
      <x:c r="O12217" s="55">
        <x:f t="shared" si="2288"/>
        <x:v>239016</x:v>
      </x:c>
      <x:c r="P12217" s="55">
        <x:f t="shared" si="2289"/>
        <x:v>38720</x:v>
      </x:c>
      <x:c r="Q12217" s="55">
        <x:f t="shared" si="2290"/>
        <x:v>197970.90747488986</x:v>
      </x:c>
      <x:c r="R12217" s="55">
        <x:f t="shared" si="2291"/>
        <x:v>-17674.907474889857</x:v>
      </x:c>
      <x:c r="S12217" s="1" t="str">
        <x:f t="shared" si="2292"/>
        <x:v>NO</x:v>
      </x:c>
      <x:c r="T12217" s="1">
        <x:f t="shared" si="2293"/>
        <x:v>-9.9999999999999997E+98</x:v>
      </x:c>
    </x:row>
    <x:row r="12218">
      <x:c r="A12218" s="1"/>
      <x:c r="B12218" s="1"/>
      <x:c r="C12218" s="1"/>
      <x:c r="D12218" s="1"/>
      <x:c r="E12218" s="1"/>
      <x:c r="F12218" s="1"/>
      <x:c r="G12218" s="1"/>
      <x:c r="H12218" s="1"/>
      <x:c r="I12218" s="53">
        <x:f t="shared" si="2282"/>
        <x:v>18</x:v>
      </x:c>
      <x:c r="J12218" s="53">
        <x:f t="shared" si="2283"/>
        <x:v>14</x:v>
      </x:c>
      <x:c r="K12218" s="53">
        <x:f t="shared" si="2284"/>
        <x:v>20</x:v>
      </x:c>
      <x:c r="L12218" s="53">
        <x:f t="shared" si="2285"/>
        <x:v>52</x:v>
      </x:c>
      <x:c r="M12218" s="54">
        <x:f t="shared" si="2286"/>
        <x:v>10754.348561204133</x:v>
      </x:c>
      <x:c r="N12218" s="54">
        <x:f t="shared" si="2287"/>
        <x:v>6.9682976119473148</x:v>
      </x:c>
      <x:c r="O12218" s="55">
        <x:f t="shared" si="2288"/>
        <x:v>241716</x:v>
      </x:c>
      <x:c r="P12218" s="55">
        <x:f t="shared" si="2289"/>
        <x:v>39600</x:v>
      </x:c>
      <x:c r="Q12218" s="55">
        <x:f t="shared" si="2290"/>
        <x:v>199207.44029868286</x:v>
      </x:c>
      <x:c r="R12218" s="55">
        <x:f t="shared" si="2291"/>
        <x:v>-17091.440298682865</x:v>
      </x:c>
      <x:c r="S12218" s="1" t="str">
        <x:f t="shared" si="2292"/>
        <x:v>NO</x:v>
      </x:c>
      <x:c r="T12218" s="1">
        <x:f t="shared" si="2293"/>
        <x:v>-9.9999999999999997E+98</x:v>
      </x:c>
    </x:row>
    <x:row r="12219">
      <x:c r="A12219" s="1"/>
      <x:c r="B12219" s="1"/>
      <x:c r="C12219" s="1"/>
      <x:c r="D12219" s="1"/>
      <x:c r="E12219" s="1"/>
      <x:c r="F12219" s="1"/>
      <x:c r="G12219" s="1"/>
      <x:c r="H12219" s="1"/>
      <x:c r="I12219" s="53">
        <x:f t="shared" si="2282"/>
        <x:v>18</x:v>
      </x:c>
      <x:c r="J12219" s="53">
        <x:f t="shared" si="2283"/>
        <x:v>14</x:v>
      </x:c>
      <x:c r="K12219" s="53">
        <x:f t="shared" si="2284"/>
        <x:v>21</x:v>
      </x:c>
      <x:c r="L12219" s="53">
        <x:f t="shared" si="2285"/>
        <x:v>53</x:v>
      </x:c>
      <x:c r="M12219" s="54">
        <x:f t="shared" si="2286"/>
        <x:v>10827.184301430576</x:v>
      </x:c>
      <x:c r="N12219" s="54">
        <x:f t="shared" si="2287"/>
        <x:v>7.0188779871045668</x:v>
      </x:c>
      <x:c r="O12219" s="55">
        <x:f t="shared" si="2288"/>
        <x:v>244416</x:v>
      </x:c>
      <x:c r="P12219" s="55">
        <x:f t="shared" si="2289"/>
        <x:v>40480</x:v>
      </x:c>
      <x:c r="Q12219" s="55">
        <x:f t="shared" si="2290"/>
        <x:v>200471.94967761418</x:v>
      </x:c>
      <x:c r="R12219" s="55">
        <x:f t="shared" si="2291"/>
        <x:v>-16535.949677614175</x:v>
      </x:c>
      <x:c r="S12219" s="1" t="str">
        <x:f t="shared" si="2292"/>
        <x:v>NO</x:v>
      </x:c>
      <x:c r="T12219" s="1">
        <x:f t="shared" si="2293"/>
        <x:v>-9.9999999999999997E+98</x:v>
      </x:c>
    </x:row>
    <x:row r="12220">
      <x:c r="A12220" s="1"/>
      <x:c r="B12220" s="1"/>
      <x:c r="C12220" s="1"/>
      <x:c r="D12220" s="1"/>
      <x:c r="E12220" s="1"/>
      <x:c r="F12220" s="1"/>
      <x:c r="G12220" s="1"/>
      <x:c r="H12220" s="1"/>
      <x:c r="I12220" s="53">
        <x:f t="shared" si="2282"/>
        <x:v>18</x:v>
      </x:c>
      <x:c r="J12220" s="53">
        <x:f t="shared" si="2283"/>
        <x:v>14</x:v>
      </x:c>
      <x:c r="K12220" s="53">
        <x:f t="shared" si="2284"/>
        <x:v>22</x:v>
      </x:c>
      <x:c r="L12220" s="53">
        <x:f t="shared" si="2285"/>
        <x:v>54</x:v>
      </x:c>
      <x:c r="M12220" s="54">
        <x:f t="shared" si="2286"/>
        <x:v>10901.660648676972</x:v>
      </x:c>
      <x:c r="N12220" s="54">
        <x:f t="shared" si="2287"/>
        <x:v>7.0705976726923421</x:v>
      </x:c>
      <x:c r="O12220" s="55">
        <x:f t="shared" si="2288"/>
        <x:v>247116</x:v>
      </x:c>
      <x:c r="P12220" s="55">
        <x:f t="shared" si="2289"/>
        <x:v>41360</x:v>
      </x:c>
      <x:c r="Q12220" s="55">
        <x:f t="shared" si="2290"/>
        <x:v>201764.94181730854</x:v>
      </x:c>
      <x:c r="R12220" s="55">
        <x:f t="shared" si="2291"/>
        <x:v>-16008.941817308543</x:v>
      </x:c>
      <x:c r="S12220" s="1" t="str">
        <x:f t="shared" si="2292"/>
        <x:v>NO</x:v>
      </x:c>
      <x:c r="T12220" s="1">
        <x:f t="shared" si="2293"/>
        <x:v>-9.9999999999999997E+98</x:v>
      </x:c>
    </x:row>
    <x:row r="12221">
      <x:c r="A12221" s="1"/>
      <x:c r="B12221" s="1"/>
      <x:c r="C12221" s="1"/>
      <x:c r="D12221" s="1"/>
      <x:c r="E12221" s="1"/>
      <x:c r="F12221" s="1"/>
      <x:c r="G12221" s="1"/>
      <x:c r="H12221" s="1"/>
      <x:c r="I12221" s="53">
        <x:f t="shared" si="2282"/>
        <x:v>18</x:v>
      </x:c>
      <x:c r="J12221" s="53">
        <x:f t="shared" si="2283"/>
        <x:v>14</x:v>
      </x:c>
      <x:c r="K12221" s="53">
        <x:f t="shared" si="2284"/>
        <x:v>23</x:v>
      </x:c>
      <x:c r="L12221" s="53">
        <x:f t="shared" si="2285"/>
        <x:v>55</x:v>
      </x:c>
      <x:c r="M12221" s="54">
        <x:f t="shared" si="2286"/>
        <x:v>10977.807237534409</x:v>
      </x:c>
      <x:c r="N12221" s="54">
        <x:f t="shared" si="2287"/>
        <x:v>7.1234772482877844</x:v>
      </x:c>
      <x:c r="O12221" s="55">
        <x:f t="shared" si="2288"/>
        <x:v>249816</x:v>
      </x:c>
      <x:c r="P12221" s="55">
        <x:f t="shared" si="2289"/>
        <x:v>42240</x:v>
      </x:c>
      <x:c r="Q12221" s="55">
        <x:f t="shared" si="2290"/>
        <x:v>203086.9312071946</x:v>
      </x:c>
      <x:c r="R12221" s="55">
        <x:f t="shared" si="2291"/>
        <x:v>-15510.931207194604</x:v>
      </x:c>
      <x:c r="S12221" s="1" t="str">
        <x:f t="shared" si="2292"/>
        <x:v>NO</x:v>
      </x:c>
      <x:c r="T12221" s="1">
        <x:f t="shared" si="2293"/>
        <x:v>-9.9999999999999997E+98</x:v>
      </x:c>
    </x:row>
    <x:row r="12222">
      <x:c r="A12222" s="1"/>
      <x:c r="B12222" s="1"/>
      <x:c r="C12222" s="1"/>
      <x:c r="D12222" s="1"/>
      <x:c r="E12222" s="1"/>
      <x:c r="F12222" s="1"/>
      <x:c r="G12222" s="1"/>
      <x:c r="H12222" s="1"/>
      <x:c r="I12222" s="53">
        <x:f t="shared" si="2282"/>
        <x:v>18</x:v>
      </x:c>
      <x:c r="J12222" s="53">
        <x:f t="shared" si="2283"/>
        <x:v>14</x:v>
      </x:c>
      <x:c r="K12222" s="53">
        <x:f t="shared" si="2284"/>
        <x:v>24</x:v>
      </x:c>
      <x:c r="L12222" s="53">
        <x:f t="shared" si="2285"/>
        <x:v>56</x:v>
      </x:c>
      <x:c r="M12222" s="54">
        <x:f t="shared" si="2286"/>
        <x:v>11055.654187113905</x:v>
      </x:c>
      <x:c r="N12222" s="54">
        <x:f t="shared" si="2287"/>
        <x:v>7.177537629940212</x:v>
      </x:c>
      <x:c r="O12222" s="55">
        <x:f t="shared" si="2288"/>
        <x:v>252516</x:v>
      </x:c>
      <x:c r="P12222" s="55">
        <x:f t="shared" si="2289"/>
        <x:v>43120</x:v>
      </x:c>
      <x:c r="Q12222" s="55">
        <x:f t="shared" si="2290"/>
        <x:v>204438.44074850529</x:v>
      </x:c>
      <x:c r="R12222" s="55">
        <x:f t="shared" si="2291"/>
        <x:v>-15042.440748505294</x:v>
      </x:c>
      <x:c r="S12222" s="1" t="str">
        <x:f t="shared" si="2292"/>
        <x:v>NO</x:v>
      </x:c>
      <x:c r="T12222" s="1">
        <x:f t="shared" si="2293"/>
        <x:v>-9.9999999999999997E+98</x:v>
      </x:c>
    </x:row>
    <x:row r="12223">
      <x:c r="A12223" s="1"/>
      <x:c r="B12223" s="1"/>
      <x:c r="C12223" s="1"/>
      <x:c r="D12223" s="1"/>
      <x:c r="E12223" s="1"/>
      <x:c r="F12223" s="1"/>
      <x:c r="G12223" s="1"/>
      <x:c r="H12223" s="1"/>
      <x:c r="I12223" s="53">
        <x:f t="shared" si="2282"/>
        <x:v>18</x:v>
      </x:c>
      <x:c r="J12223" s="53">
        <x:f t="shared" si="2283"/>
        <x:v>14</x:v>
      </x:c>
      <x:c r="K12223" s="53">
        <x:f t="shared" si="2284"/>
        <x:v>25</x:v>
      </x:c>
      <x:c r="L12223" s="53">
        <x:f t="shared" si="2285"/>
        <x:v>57</x:v>
      </x:c>
      <x:c r="M12223" s="54">
        <x:f t="shared" si="2286"/>
        <x:v>11135.232108529002</x:v>
      </x:c>
      <x:c r="N12223" s="54">
        <x:f t="shared" si="2287"/>
        <x:v>7.2328000753673631</x:v>
      </x:c>
      <x:c r="O12223" s="55">
        <x:f t="shared" si="2288"/>
        <x:v>255216</x:v>
      </x:c>
      <x:c r="P12223" s="55">
        <x:f t="shared" si="2289"/>
        <x:v>44000</x:v>
      </x:c>
      <x:c r="Q12223" s="55">
        <x:f t="shared" si="2290"/>
        <x:v>205820.00188418405</x:v>
      </x:c>
      <x:c r="R12223" s="55">
        <x:f t="shared" si="2291"/>
        <x:v>-14604.00188418405</x:v>
      </x:c>
      <x:c r="S12223" s="1" t="str">
        <x:f t="shared" si="2292"/>
        <x:v>NO</x:v>
      </x:c>
      <x:c r="T12223" s="1">
        <x:f t="shared" si="2293"/>
        <x:v>-9.9999999999999997E+98</x:v>
      </x:c>
    </x:row>
    <x:row r="12224">
      <x:c r="A12224" s="1"/>
      <x:c r="B12224" s="1"/>
      <x:c r="C12224" s="1"/>
      <x:c r="D12224" s="1"/>
      <x:c r="E12224" s="1"/>
      <x:c r="F12224" s="1"/>
      <x:c r="G12224" s="1"/>
      <x:c r="H12224" s="1"/>
      <x:c r="I12224" s="53">
        <x:f t="shared" si="2282"/>
        <x:v>18</x:v>
      </x:c>
      <x:c r="J12224" s="53">
        <x:f t="shared" si="2283"/>
        <x:v>14</x:v>
      </x:c>
      <x:c r="K12224" s="53">
        <x:f t="shared" si="2284"/>
        <x:v>26</x:v>
      </x:c>
      <x:c r="L12224" s="53">
        <x:f t="shared" si="2285"/>
        <x:v>58</x:v>
      </x:c>
      <x:c r="M12224" s="54">
        <x:f t="shared" si="2286"/>
        <x:v>11216.572112489721</x:v>
      </x:c>
      <x:c r="N12224" s="54">
        <x:f t="shared" si="2287"/>
        <x:v>7.2892861892289726</x:v>
      </x:c>
      <x:c r="O12224" s="55">
        <x:f t="shared" si="2288"/>
        <x:v>257916</x:v>
      </x:c>
      <x:c r="P12224" s="55">
        <x:f t="shared" si="2289"/>
        <x:v>44880</x:v>
      </x:c>
      <x:c r="Q12224" s="55">
        <x:f t="shared" si="2290"/>
        <x:v>207232.15473072432</x:v>
      </x:c>
      <x:c r="R12224" s="55">
        <x:f t="shared" si="2291"/>
        <x:v>-14196.154730724316</x:v>
      </x:c>
      <x:c r="S12224" s="1" t="str">
        <x:f t="shared" si="2292"/>
        <x:v>NO</x:v>
      </x:c>
      <x:c r="T12224" s="1">
        <x:f t="shared" si="2293"/>
        <x:v>-9.9999999999999997E+98</x:v>
      </x:c>
    </x:row>
    <x:row r="12225">
      <x:c r="A12225" s="1"/>
      <x:c r="B12225" s="1"/>
      <x:c r="C12225" s="1"/>
      <x:c r="D12225" s="1"/>
      <x:c r="E12225" s="1"/>
      <x:c r="F12225" s="1"/>
      <x:c r="G12225" s="1"/>
      <x:c r="H12225" s="1"/>
      <x:c r="I12225" s="53">
        <x:f t="shared" si="2282"/>
        <x:v>18</x:v>
      </x:c>
      <x:c r="J12225" s="53">
        <x:f t="shared" si="2283"/>
        <x:v>14</x:v>
      </x:c>
      <x:c r="K12225" s="53">
        <x:f t="shared" si="2284"/>
        <x:v>27</x:v>
      </x:c>
      <x:c r="L12225" s="53">
        <x:f t="shared" si="2285"/>
        <x:v>59</x:v>
      </x:c>
      <x:c r="M12225" s="54">
        <x:f t="shared" si="2286"/>
        <x:v>11299.705817009477</x:v>
      </x:c>
      <x:c r="N12225" s="54">
        <x:f t="shared" si="2287"/>
        <x:v>7.3470179284788033</x:v>
      </x:c>
      <x:c r="O12225" s="55">
        <x:f t="shared" si="2288"/>
        <x:v>260616</x:v>
      </x:c>
      <x:c r="P12225" s="55">
        <x:f t="shared" si="2289"/>
        <x:v>45760</x:v>
      </x:c>
      <x:c r="Q12225" s="55">
        <x:f t="shared" si="2290"/>
        <x:v>208675.44821197007</x:v>
      </x:c>
      <x:c r="R12225" s="55">
        <x:f t="shared" si="2291"/>
        <x:v>-13819.44821197007</x:v>
      </x:c>
      <x:c r="S12225" s="1" t="str">
        <x:f t="shared" si="2292"/>
        <x:v>NO</x:v>
      </x:c>
      <x:c r="T12225" s="1">
        <x:f t="shared" si="2293"/>
        <x:v>-9.9999999999999997E+98</x:v>
      </x:c>
    </x:row>
    <x:row r="12226">
      <x:c r="A12226" s="1"/>
      <x:c r="B12226" s="1"/>
      <x:c r="C12226" s="1"/>
      <x:c r="D12226" s="1"/>
      <x:c r="E12226" s="1"/>
      <x:c r="F12226" s="1"/>
      <x:c r="G12226" s="1"/>
      <x:c r="H12226" s="1"/>
      <x:c r="I12226" s="53">
        <x:f t="shared" si="2282"/>
        <x:v>18</x:v>
      </x:c>
      <x:c r="J12226" s="53">
        <x:f t="shared" si="2283"/>
        <x:v>14</x:v>
      </x:c>
      <x:c r="K12226" s="53">
        <x:f t="shared" si="2284"/>
        <x:v>28</x:v>
      </x:c>
      <x:c r="L12226" s="53">
        <x:f t="shared" si="2285"/>
        <x:v>60</x:v>
      </x:c>
      <x:c r="M12226" s="54">
        <x:f t="shared" si="2286"/>
        <x:v>11384.665355226631</x:v>
      </x:c>
      <x:c r="N12226" s="54">
        <x:f t="shared" si="2287"/>
        <x:v>7.4060176077962714</x:v>
      </x:c>
      <x:c r="O12226" s="55">
        <x:f t="shared" si="2288"/>
        <x:v>263316</x:v>
      </x:c>
      <x:c r="P12226" s="55">
        <x:f t="shared" si="2289"/>
        <x:v>46640</x:v>
      </x:c>
      <x:c r="Q12226" s="55">
        <x:f t="shared" si="2290"/>
        <x:v>210150.44019490678</x:v>
      </x:c>
      <x:c r="R12226" s="55">
        <x:f t="shared" si="2291"/>
        <x:v>-13474.440194906783</x:v>
      </x:c>
      <x:c r="S12226" s="1" t="str">
        <x:f t="shared" si="2292"/>
        <x:v>NO</x:v>
      </x:c>
      <x:c r="T12226" s="1">
        <x:f t="shared" si="2293"/>
        <x:v>-9.9999999999999997E+98</x:v>
      </x:c>
    </x:row>
    <x:row r="12227">
      <x:c r="A12227" s="1"/>
      <x:c r="B12227" s="1"/>
      <x:c r="C12227" s="1"/>
      <x:c r="D12227" s="1"/>
      <x:c r="E12227" s="1"/>
      <x:c r="F12227" s="1"/>
      <x:c r="G12227" s="1"/>
      <x:c r="H12227" s="1"/>
      <x:c r="I12227" s="53">
        <x:f t="shared" si="2282"/>
        <x:v>18</x:v>
      </x:c>
      <x:c r="J12227" s="53">
        <x:f t="shared" si="2283"/>
        <x:v>14</x:v>
      </x:c>
      <x:c r="K12227" s="53">
        <x:f t="shared" si="2284"/>
        <x:v>29</x:v>
      </x:c>
      <x:c r="L12227" s="53">
        <x:f t="shared" si="2285"/>
        <x:v>61</x:v>
      </x:c>
      <x:c r="M12227" s="54">
        <x:f t="shared" si="2286"/>
        <x:v>11471.483383342284</x:v>
      </x:c>
      <x:c r="N12227" s="54">
        <x:f t="shared" si="2287"/>
        <x:v>7.4663079050988079</x:v>
      </x:c>
      <x:c r="O12227" s="55">
        <x:f t="shared" si="2288"/>
        <x:v>266016</x:v>
      </x:c>
      <x:c r="P12227" s="55">
        <x:f t="shared" si="2289"/>
        <x:v>47520</x:v>
      </x:c>
      <x:c r="Q12227" s="55">
        <x:f t="shared" si="2290"/>
        <x:v>211657.69762747019</x:v>
      </x:c>
      <x:c r="R12227" s="55">
        <x:f t="shared" si="2291"/>
        <x:v>-13161.697627470188</x:v>
      </x:c>
      <x:c r="S12227" s="1" t="str">
        <x:f t="shared" si="2292"/>
        <x:v>NO</x:v>
      </x:c>
      <x:c r="T12227" s="1">
        <x:f t="shared" si="2293"/>
        <x:v>-9.9999999999999997E+98</x:v>
      </x:c>
    </x:row>
    <x:row r="12228">
      <x:c r="A12228" s="1"/>
      <x:c r="B12228" s="1"/>
      <x:c r="C12228" s="1"/>
      <x:c r="D12228" s="1"/>
      <x:c r="E12228" s="1"/>
      <x:c r="F12228" s="1"/>
      <x:c r="G12228" s="1"/>
      <x:c r="H12228" s="1"/>
      <x:c r="I12228" s="53">
        <x:f t="shared" si="2282"/>
        <x:v>18</x:v>
      </x:c>
      <x:c r="J12228" s="53">
        <x:f t="shared" si="2283"/>
        <x:v>14</x:v>
      </x:c>
      <x:c r="K12228" s="53">
        <x:f t="shared" si="2284"/>
        <x:v>30</x:v>
      </x:c>
      <x:c r="L12228" s="53">
        <x:f t="shared" si="2285"/>
        <x:v>62</x:v>
      </x:c>
      <x:c r="M12228" s="54">
        <x:f t="shared" si="2286"/>
        <x:v>11560.193088676055</x:v>
      </x:c>
      <x:c r="N12228" s="54">
        <x:f t="shared" si="2287"/>
        <x:v>7.5279118671361491</x:v>
      </x:c>
      <x:c r="O12228" s="55">
        <x:f t="shared" si="2288"/>
        <x:v>268716</x:v>
      </x:c>
      <x:c r="P12228" s="55">
        <x:f t="shared" si="2289"/>
        <x:v>48400</x:v>
      </x:c>
      <x:c r="Q12228" s="55">
        <x:f t="shared" si="2290"/>
        <x:v>213197.79667840371</x:v>
      </x:c>
      <x:c r="R12228" s="55">
        <x:f t="shared" si="2291"/>
        <x:v>-12881.796678403713</x:v>
      </x:c>
      <x:c r="S12228" s="1" t="str">
        <x:f t="shared" si="2292"/>
        <x:v>NO</x:v>
      </x:c>
      <x:c r="T12228" s="1">
        <x:f t="shared" si="2293"/>
        <x:v>-9.9999999999999997E+98</x:v>
      </x:c>
    </x:row>
    <x:row r="12229">
      <x:c r="A12229" s="1"/>
      <x:c r="B12229" s="1"/>
      <x:c r="C12229" s="1"/>
      <x:c r="D12229" s="1"/>
      <x:c r="E12229" s="1"/>
      <x:c r="F12229" s="1"/>
      <x:c r="G12229" s="1"/>
      <x:c r="H12229" s="1"/>
      <x:c r="I12229" s="53">
        <x:f t="shared" si="2282"/>
        <x:v>18</x:v>
      </x:c>
      <x:c r="J12229" s="53">
        <x:f t="shared" si="2283"/>
        <x:v>15</x:v>
      </x:c>
      <x:c r="K12229" s="53">
        <x:f t="shared" si="2284"/>
        <x:v>0</x:v>
      </x:c>
      <x:c r="L12229" s="53">
        <x:f t="shared" si="2285"/>
        <x:v>33</x:v>
      </x:c>
      <x:c r="M12229" s="54">
        <x:f t="shared" si="2286"/>
        <x:v>9658.8002227815741</x:v>
      </x:c>
      <x:c r="N12229" s="54">
        <x:f t="shared" si="2287"/>
        <x:v>6.2075001547094262</x:v>
      </x:c>
      <x:c r="O12229" s="55">
        <x:f t="shared" si="2288"/>
        <x:v>189810</x:v>
      </x:c>
      <x:c r="P12229" s="55">
        <x:f t="shared" si="2289"/>
        <x:v>22440</x:v>
      </x:c>
      <x:c r="Q12229" s="55">
        <x:f t="shared" si="2290"/>
        <x:v>180187.50386773565</x:v>
      </x:c>
      <x:c r="R12229" s="55">
        <x:f t="shared" si="2291"/>
        <x:v>-32817.50386773565</x:v>
      </x:c>
      <x:c r="S12229" s="1" t="str">
        <x:f t="shared" si="2292"/>
        <x:v>NO</x:v>
      </x:c>
      <x:c r="T12229" s="1">
        <x:f t="shared" si="2293"/>
        <x:v>-9.9999999999999997E+98</x:v>
      </x:c>
    </x:row>
    <x:row r="12230">
      <x:c r="A12230" s="1"/>
      <x:c r="B12230" s="1"/>
      <x:c r="C12230" s="1"/>
      <x:c r="D12230" s="1"/>
      <x:c r="E12230" s="1"/>
      <x:c r="F12230" s="1"/>
      <x:c r="G12230" s="1"/>
      <x:c r="H12230" s="1"/>
      <x:c r="I12230" s="53">
        <x:f t="shared" si="2282"/>
        <x:v>18</x:v>
      </x:c>
      <x:c r="J12230" s="53">
        <x:f t="shared" si="2283"/>
        <x:v>15</x:v>
      </x:c>
      <x:c r="K12230" s="53">
        <x:f t="shared" si="2284"/>
        <x:v>1</x:v>
      </x:c>
      <x:c r="L12230" s="53">
        <x:f t="shared" si="2285"/>
        <x:v>34</x:v>
      </x:c>
      <x:c r="M12230" s="54">
        <x:f t="shared" si="2286"/>
        <x:v>9704.3627227815741</x:v>
      </x:c>
      <x:c r="N12230" s="54">
        <x:f t="shared" si="2287"/>
        <x:v>6.2391407797094267</x:v>
      </x:c>
      <x:c r="O12230" s="55">
        <x:f t="shared" si="2288"/>
        <x:v>192510</x:v>
      </x:c>
      <x:c r="P12230" s="55">
        <x:f t="shared" si="2289"/>
        <x:v>23320</x:v>
      </x:c>
      <x:c r="Q12230" s="55">
        <x:f t="shared" si="2290"/>
        <x:v>180978.51949273565</x:v>
      </x:c>
      <x:c r="R12230" s="55">
        <x:f t="shared" si="2291"/>
        <x:v>-31788.51949273565</x:v>
      </x:c>
      <x:c r="S12230" s="1" t="str">
        <x:f t="shared" si="2292"/>
        <x:v>NO</x:v>
      </x:c>
      <x:c r="T12230" s="1">
        <x:f t="shared" si="2293"/>
        <x:v>-9.9999999999999997E+98</x:v>
      </x:c>
    </x:row>
    <x:row r="12231">
      <x:c r="A12231" s="1"/>
      <x:c r="B12231" s="1"/>
      <x:c r="C12231" s="1"/>
      <x:c r="D12231" s="1"/>
      <x:c r="E12231" s="1"/>
      <x:c r="F12231" s="1"/>
      <x:c r="G12231" s="1"/>
      <x:c r="H12231" s="1"/>
      <x:c r="I12231" s="53">
        <x:f t="shared" si="2282"/>
        <x:v>18</x:v>
      </x:c>
      <x:c r="J12231" s="53">
        <x:f t="shared" si="2283"/>
        <x:v>15</x:v>
      </x:c>
      <x:c r="K12231" s="53">
        <x:f t="shared" si="2284"/>
        <x:v>2</x:v>
      </x:c>
      <x:c r="L12231" s="53">
        <x:f t="shared" si="2285"/>
        <x:v>35</x:v>
      </x:c>
      <x:c r="M12231" s="54">
        <x:f t="shared" si="2286"/>
        <x:v>9751.0642852815745</x:v>
      </x:c>
      <x:c r="N12231" s="54">
        <x:f t="shared" si="2287"/>
        <x:v>6.2715724203344267</x:v>
      </x:c>
      <x:c r="O12231" s="55">
        <x:f t="shared" si="2288"/>
        <x:v>195210</x:v>
      </x:c>
      <x:c r="P12231" s="55">
        <x:f t="shared" si="2289"/>
        <x:v>24200</x:v>
      </x:c>
      <x:c r="Q12231" s="55">
        <x:f t="shared" si="2290"/>
        <x:v>181789.31050836068</x:v>
      </x:c>
      <x:c r="R12231" s="55">
        <x:f t="shared" si="2291"/>
        <x:v>-30779.310508360679</x:v>
      </x:c>
      <x:c r="S12231" s="1" t="str">
        <x:f t="shared" si="2292"/>
        <x:v>NO</x:v>
      </x:c>
      <x:c r="T12231" s="1">
        <x:f t="shared" si="2293"/>
        <x:v>-9.9999999999999997E+98</x:v>
      </x:c>
    </x:row>
    <x:row r="12232">
      <x:c r="A12232" s="1"/>
      <x:c r="B12232" s="1"/>
      <x:c r="C12232" s="1"/>
      <x:c r="D12232" s="1"/>
      <x:c r="E12232" s="1"/>
      <x:c r="F12232" s="1"/>
      <x:c r="G12232" s="1"/>
      <x:c r="H12232" s="1"/>
      <x:c r="I12232" s="53">
        <x:f t="shared" si="2282"/>
        <x:v>18</x:v>
      </x:c>
      <x:c r="J12232" s="53">
        <x:f t="shared" si="2283"/>
        <x:v>15</x:v>
      </x:c>
      <x:c r="K12232" s="53">
        <x:f t="shared" si="2284"/>
        <x:v>3</x:v>
      </x:c>
      <x:c r="L12232" s="53">
        <x:f t="shared" si="2285"/>
        <x:v>36</x:v>
      </x:c>
      <x:c r="M12232" s="54">
        <x:f t="shared" si="2286"/>
        <x:v>9798.9262677034494</x:v>
      </x:c>
      <x:c r="N12232" s="54">
        <x:f t="shared" si="2287"/>
        <x:v>6.3048099081273952</x:v>
      </x:c>
      <x:c r="O12232" s="55">
        <x:f t="shared" si="2288"/>
        <x:v>197910</x:v>
      </x:c>
      <x:c r="P12232" s="55">
        <x:f t="shared" si="2289"/>
        <x:v>25080</x:v>
      </x:c>
      <x:c r="Q12232" s="55">
        <x:f t="shared" si="2290"/>
        <x:v>182620.24770318487</x:v>
      </x:c>
      <x:c r="R12232" s="55">
        <x:f t="shared" si="2291"/>
        <x:v>-29790.247703184868</x:v>
      </x:c>
      <x:c r="S12232" s="1" t="str">
        <x:f t="shared" si="2292"/>
        <x:v>NO</x:v>
      </x:c>
      <x:c r="T12232" s="1">
        <x:f t="shared" si="2293"/>
        <x:v>-9.9999999999999997E+98</x:v>
      </x:c>
    </x:row>
    <x:row r="12233">
      <x:c r="A12233" s="1"/>
      <x:c r="B12233" s="1"/>
      <x:c r="C12233" s="1"/>
      <x:c r="D12233" s="1"/>
      <x:c r="E12233" s="1"/>
      <x:c r="F12233" s="1"/>
      <x:c r="G12233" s="1"/>
      <x:c r="H12233" s="1"/>
      <x:c r="I12233" s="53">
        <x:f t="shared" si="2282"/>
        <x:v>18</x:v>
      </x:c>
      <x:c r="J12233" s="53">
        <x:f t="shared" si="2283"/>
        <x:v>15</x:v>
      </x:c>
      <x:c r="K12233" s="53">
        <x:f t="shared" si="2284"/>
        <x:v>4</x:v>
      </x:c>
      <x:c r="L12233" s="53">
        <x:f t="shared" si="2285"/>
        <x:v>37</x:v>
      </x:c>
      <x:c r="M12233" s="54">
        <x:f t="shared" si="2286"/>
        <x:v>9847.9703834261054</x:v>
      </x:c>
      <x:c r="N12233" s="54">
        <x:f t="shared" si="2287"/>
        <x:v>6.3388683218236839</x:v>
      </x:c>
      <x:c r="O12233" s="55">
        <x:f t="shared" si="2288"/>
        <x:v>200610</x:v>
      </x:c>
      <x:c r="P12233" s="55">
        <x:f t="shared" si="2289"/>
        <x:v>25960</x:v>
      </x:c>
      <x:c r="Q12233" s="55">
        <x:f t="shared" si="2290"/>
        <x:v>183471.7080455921</x:v>
      </x:c>
      <x:c r="R12233" s="55">
        <x:f t="shared" si="2291"/>
        <x:v>-28821.708045592095</x:v>
      </x:c>
      <x:c r="S12233" s="1" t="str">
        <x:f t="shared" si="2292"/>
        <x:v>NO</x:v>
      </x:c>
      <x:c r="T12233" s="1">
        <x:f t="shared" si="2293"/>
        <x:v>-9.9999999999999997E+98</x:v>
      </x:c>
    </x:row>
    <x:row r="12234">
      <x:c r="A12234" s="1"/>
      <x:c r="B12234" s="1"/>
      <x:c r="C12234" s="1"/>
      <x:c r="D12234" s="1"/>
      <x:c r="E12234" s="1"/>
      <x:c r="F12234" s="1"/>
      <x:c r="G12234" s="1"/>
      <x:c r="H12234" s="1"/>
      <x:c r="I12234" s="53">
        <x:f t="shared" si="2282"/>
        <x:v>18</x:v>
      </x:c>
      <x:c r="J12234" s="53">
        <x:f t="shared" si="2283"/>
        <x:v>15</x:v>
      </x:c>
      <x:c r="K12234" s="53">
        <x:f t="shared" si="2284"/>
        <x:v>5</x:v>
      </x:c>
      <x:c r="L12234" s="53">
        <x:f t="shared" si="2285"/>
        <x:v>38</x:v>
      </x:c>
      <x:c r="M12234" s="54">
        <x:f t="shared" si="2286"/>
        <x:v>9898.2187073473087</x:v>
      </x:c>
      <x:c r="N12234" s="54">
        <x:f t="shared" si="2287"/>
        <x:v>6.3737629912134093</x:v>
      </x:c>
      <x:c r="O12234" s="55">
        <x:f t="shared" si="2288"/>
        <x:v>203310</x:v>
      </x:c>
      <x:c r="P12234" s="55">
        <x:f t="shared" si="2289"/>
        <x:v>26840</x:v>
      </x:c>
      <x:c r="Q12234" s="55">
        <x:f t="shared" si="2290"/>
        <x:v>184344.07478033521</x:v>
      </x:c>
      <x:c r="R12234" s="55">
        <x:f t="shared" si="2291"/>
        <x:v>-27874.074780335213</x:v>
      </x:c>
      <x:c r="S12234" s="1" t="str">
        <x:f t="shared" si="2292"/>
        <x:v>NO</x:v>
      </x:c>
      <x:c r="T12234" s="1">
        <x:f t="shared" si="2293"/>
        <x:v>-9.9999999999999997E+98</x:v>
      </x:c>
    </x:row>
    <x:row r="12235">
      <x:c r="A12235" s="1"/>
      <x:c r="B12235" s="1"/>
      <x:c r="C12235" s="1"/>
      <x:c r="D12235" s="1"/>
      <x:c r="E12235" s="1"/>
      <x:c r="F12235" s="1"/>
      <x:c r="G12235" s="1"/>
      <x:c r="H12235" s="1"/>
      <x:c r="I12235" s="53">
        <x:f t="shared" si="2282"/>
        <x:v>18</x:v>
      </x:c>
      <x:c r="J12235" s="53">
        <x:f t="shared" si="2283"/>
        <x:v>15</x:v>
      </x:c>
      <x:c r="K12235" s="53">
        <x:f t="shared" si="2284"/>
        <x:v>6</x:v>
      </x:c>
      <x:c r="L12235" s="53">
        <x:f t="shared" si="2285"/>
        <x:v>39</x:v>
      </x:c>
      <x:c r="M12235" s="54">
        <x:f t="shared" si="2286"/>
        <x:v>9949.6936815289428</x:v>
      </x:c>
      <x:c r="N12235" s="54">
        <x:f t="shared" si="2287"/>
        <x:v>6.4095095010617662</x:v>
      </x:c>
      <x:c r="O12235" s="55">
        <x:f t="shared" si="2288"/>
        <x:v>206010</x:v>
      </x:c>
      <x:c r="P12235" s="55">
        <x:f t="shared" si="2289"/>
        <x:v>27720</x:v>
      </x:c>
      <x:c r="Q12235" s="55">
        <x:f t="shared" si="2290"/>
        <x:v>185237.73752654414</x:v>
      </x:c>
      <x:c r="R12235" s="55">
        <x:f t="shared" si="2291"/>
        <x:v>-26947.737526544137</x:v>
      </x:c>
      <x:c r="S12235" s="1" t="str">
        <x:f t="shared" si="2292"/>
        <x:v>NO</x:v>
      </x:c>
      <x:c r="T12235" s="1">
        <x:f t="shared" si="2293"/>
        <x:v>-9.9999999999999997E+98</x:v>
      </x:c>
    </x:row>
    <x:row r="12236">
      <x:c r="A12236" s="1"/>
      <x:c r="B12236" s="1"/>
      <x:c r="C12236" s="1"/>
      <x:c r="D12236" s="1"/>
      <x:c r="E12236" s="1"/>
      <x:c r="F12236" s="1"/>
      <x:c r="G12236" s="1"/>
      <x:c r="H12236" s="1"/>
      <x:c r="I12236" s="53">
        <x:f t="shared" si="2282"/>
        <x:v>18</x:v>
      </x:c>
      <x:c r="J12236" s="53">
        <x:f t="shared" si="2283"/>
        <x:v>15</x:v>
      </x:c>
      <x:c r="K12236" s="53">
        <x:f t="shared" si="2284"/>
        <x:v>7</x:v>
      </x:c>
      <x:c r="L12236" s="53">
        <x:f t="shared" si="2285"/>
        <x:v>40</x:v>
      </x:c>
      <x:c r="M12236" s="54">
        <x:f t="shared" si="2286"/>
        <x:v>10002.418120926903</x:v>
      </x:c>
      <x:c r="N12236" s="54">
        <x:f t="shared" si="2287"/>
        <x:v>6.4461236950881267</x:v>
      </x:c>
      <x:c r="O12236" s="55">
        <x:f t="shared" si="2288"/>
        <x:v>208710</x:v>
      </x:c>
      <x:c r="P12236" s="55">
        <x:f t="shared" si="2289"/>
        <x:v>28600</x:v>
      </x:c>
      <x:c r="Q12236" s="55">
        <x:f t="shared" si="2290"/>
        <x:v>186153.09237720317</x:v>
      </x:c>
      <x:c r="R12236" s="55">
        <x:f t="shared" si="2291"/>
        <x:v>-26043.092377203167</x:v>
      </x:c>
      <x:c r="S12236" s="1" t="str">
        <x:f t="shared" si="2292"/>
        <x:v>NO</x:v>
      </x:c>
      <x:c r="T12236" s="1">
        <x:f t="shared" si="2293"/>
        <x:v>-9.9999999999999997E+98</x:v>
      </x:c>
    </x:row>
    <x:row r="12237">
      <x:c r="A12237" s="1"/>
      <x:c r="B12237" s="1"/>
      <x:c r="C12237" s="1"/>
      <x:c r="D12237" s="1"/>
      <x:c r="E12237" s="1"/>
      <x:c r="F12237" s="1"/>
      <x:c r="G12237" s="1"/>
      <x:c r="H12237" s="1"/>
      <x:c r="I12237" s="53">
        <x:f t="shared" si="2282"/>
        <x:v>18</x:v>
      </x:c>
      <x:c r="J12237" s="53">
        <x:f t="shared" si="2283"/>
        <x:v>15</x:v>
      </x:c>
      <x:c r="K12237" s="53">
        <x:f t="shared" si="2284"/>
        <x:v>8</x:v>
      </x:c>
      <x:c r="L12237" s="53">
        <x:f t="shared" si="2285"/>
        <x:v>41</x:v>
      </x:c>
      <x:c r="M12237" s="54">
        <x:f t="shared" si="2286"/>
        <x:v>10056.415219206883</x:v>
      </x:c>
      <x:c r="N12237" s="54">
        <x:f t="shared" si="2287"/>
        <x:v>6.4836216800047799</x:v>
      </x:c>
      <x:c r="O12237" s="55">
        <x:f t="shared" si="2288"/>
        <x:v>211410</x:v>
      </x:c>
      <x:c r="P12237" s="55">
        <x:f t="shared" si="2289"/>
        <x:v>29480</x:v>
      </x:c>
      <x:c r="Q12237" s="55">
        <x:f t="shared" si="2290"/>
        <x:v>187090.54200011949</x:v>
      </x:c>
      <x:c r="R12237" s="55">
        <x:f t="shared" si="2291"/>
        <x:v>-25160.542000119487</x:v>
      </x:c>
      <x:c r="S12237" s="1" t="str">
        <x:f t="shared" si="2292"/>
        <x:v>NO</x:v>
      </x:c>
      <x:c r="T12237" s="1">
        <x:f t="shared" si="2293"/>
        <x:v>-9.9999999999999997E+98</x:v>
      </x:c>
    </x:row>
    <x:row r="12238">
      <x:c r="A12238" s="1"/>
      <x:c r="B12238" s="1"/>
      <x:c r="C12238" s="1"/>
      <x:c r="D12238" s="1"/>
      <x:c r="E12238" s="1"/>
      <x:c r="F12238" s="1"/>
      <x:c r="G12238" s="1"/>
      <x:c r="H12238" s="1"/>
      <x:c r="I12238" s="53">
        <x:f t="shared" si="2282"/>
        <x:v>18</x:v>
      </x:c>
      <x:c r="J12238" s="53">
        <x:f t="shared" si="2283"/>
        <x:v>15</x:v>
      </x:c>
      <x:c r="K12238" s="53">
        <x:f t="shared" si="2284"/>
        <x:v>9</x:v>
      </x:c>
      <x:c r="L12238" s="53">
        <x:f t="shared" si="2285"/>
        <x:v>42</x:v>
      </x:c>
      <x:c r="M12238" s="54">
        <x:f t="shared" si="2286"/>
        <x:v>10111.708554647277</x:v>
      </x:c>
      <x:c r="N12238" s="54">
        <x:f t="shared" si="2287"/>
        <x:v>6.5220198296161644</x:v>
      </x:c>
      <x:c r="O12238" s="55">
        <x:f t="shared" si="2288"/>
        <x:v>214110</x:v>
      </x:c>
      <x:c r="P12238" s="55">
        <x:f t="shared" si="2289"/>
        <x:v>30360</x:v>
      </x:c>
      <x:c r="Q12238" s="55">
        <x:f t="shared" si="2290"/>
        <x:v>188050.49574040412</x:v>
      </x:c>
      <x:c r="R12238" s="55">
        <x:f t="shared" si="2291"/>
        <x:v>-24300.49574040412</x:v>
      </x:c>
      <x:c r="S12238" s="1" t="str">
        <x:f t="shared" si="2292"/>
        <x:v>NO</x:v>
      </x:c>
      <x:c r="T12238" s="1">
        <x:f t="shared" si="2293"/>
        <x:v>-9.9999999999999997E+98</x:v>
      </x:c>
    </x:row>
    <x:row r="12239">
      <x:c r="A12239" s="1"/>
      <x:c r="B12239" s="1"/>
      <x:c r="C12239" s="1"/>
      <x:c r="D12239" s="1"/>
      <x:c r="E12239" s="1"/>
      <x:c r="F12239" s="1"/>
      <x:c r="G12239" s="1"/>
      <x:c r="H12239" s="1"/>
      <x:c r="I12239" s="53">
        <x:f t="shared" si="2282"/>
        <x:v>18</x:v>
      </x:c>
      <x:c r="J12239" s="53">
        <x:f t="shared" si="2283"/>
        <x:v>15</x:v>
      </x:c>
      <x:c r="K12239" s="53">
        <x:f t="shared" si="2284"/>
        <x:v>10</x:v>
      </x:c>
      <x:c r="L12239" s="53">
        <x:f t="shared" si="2285"/>
        <x:v>43</x:v>
      </x:c>
      <x:c r="M12239" s="54">
        <x:f t="shared" si="2286"/>
        <x:v>10168.322096130491</x:v>
      </x:c>
      <x:c r="N12239" s="54">
        <x:f t="shared" si="2287"/>
        <x:v>6.5613347889795071</x:v>
      </x:c>
      <x:c r="O12239" s="55">
        <x:f t="shared" si="2288"/>
        <x:v>216810</x:v>
      </x:c>
      <x:c r="P12239" s="55">
        <x:f t="shared" si="2289"/>
        <x:v>31240</x:v>
      </x:c>
      <x:c r="Q12239" s="55">
        <x:f t="shared" si="2290"/>
        <x:v>189033.36972448768</x:v>
      </x:c>
      <x:c r="R12239" s="55">
        <x:f t="shared" si="2291"/>
        <x:v>-23463.369724487682</x:v>
      </x:c>
      <x:c r="S12239" s="1" t="str">
        <x:f t="shared" si="2292"/>
        <x:v>NO</x:v>
      </x:c>
      <x:c r="T12239" s="1">
        <x:f t="shared" si="2293"/>
        <x:v>-9.9999999999999997E+98</x:v>
      </x:c>
    </x:row>
    <x:row r="12240">
      <x:c r="A12240" s="1"/>
      <x:c r="B12240" s="1"/>
      <x:c r="C12240" s="1"/>
      <x:c r="D12240" s="1"/>
      <x:c r="E12240" s="1"/>
      <x:c r="F12240" s="1"/>
      <x:c r="G12240" s="1"/>
      <x:c r="H12240" s="1"/>
      <x:c r="I12240" s="53">
        <x:f t="shared" si="2282"/>
        <x:v>18</x:v>
      </x:c>
      <x:c r="J12240" s="53">
        <x:f t="shared" si="2283"/>
        <x:v>15</x:v>
      </x:c>
      <x:c r="K12240" s="53">
        <x:f t="shared" si="2284"/>
        <x:v>11</x:v>
      </x:c>
      <x:c r="L12240" s="53">
        <x:f t="shared" si="2285"/>
        <x:v>44</x:v>
      </x:c>
      <x:c r="M12240" s="54">
        <x:f t="shared" si="2286"/>
        <x:v>10226.280209223929</x:v>
      </x:c>
      <x:c r="N12240" s="54">
        <x:f t="shared" si="2287"/>
        <x:v>6.6015834786277283</x:v>
      </x:c>
      <x:c r="O12240" s="55">
        <x:f t="shared" si="2288"/>
        <x:v>219510</x:v>
      </x:c>
      <x:c r="P12240" s="55">
        <x:f t="shared" si="2289"/>
        <x:v>32120</x:v>
      </x:c>
      <x:c r="Q12240" s="55">
        <x:f t="shared" si="2290"/>
        <x:v>190039.58696569322</x:v>
      </x:c>
      <x:c r="R12240" s="55">
        <x:f t="shared" si="2291"/>
        <x:v>-22649.586965693219</x:v>
      </x:c>
      <x:c r="S12240" s="1" t="str">
        <x:f t="shared" si="2292"/>
        <x:v>NO</x:v>
      </x:c>
      <x:c r="T12240" s="1">
        <x:f t="shared" si="2293"/>
        <x:v>-9.9999999999999997E+98</x:v>
      </x:c>
    </x:row>
    <x:row r="12241">
      <x:c r="A12241" s="1"/>
      <x:c r="B12241" s="1"/>
      <x:c r="C12241" s="1"/>
      <x:c r="D12241" s="1"/>
      <x:c r="E12241" s="1"/>
      <x:c r="F12241" s="1"/>
      <x:c r="G12241" s="1"/>
      <x:c r="H12241" s="1"/>
      <x:c r="I12241" s="53">
        <x:f t="shared" si="2282"/>
        <x:v>18</x:v>
      </x:c>
      <x:c r="J12241" s="53">
        <x:f t="shared" si="2283"/>
        <x:v>15</x:v>
      </x:c>
      <x:c r="K12241" s="53">
        <x:f t="shared" si="2284"/>
        <x:v>12</x:v>
      </x:c>
      <x:c r="L12241" s="53">
        <x:f t="shared" si="2285"/>
        <x:v>45</x:v>
      </x:c>
      <x:c r="M12241" s="54">
        <x:f t="shared" si="2286"/>
        <x:v>10285.607662351993</x:v>
      </x:c>
      <x:c r="N12241" s="54">
        <x:f t="shared" si="2287"/>
        <x:v>6.642783098855551</x:v>
      </x:c>
      <x:c r="O12241" s="55">
        <x:f t="shared" si="2288"/>
        <x:v>222210</x:v>
      </x:c>
      <x:c r="P12241" s="55">
        <x:f t="shared" si="2289"/>
        <x:v>33000</x:v>
      </x:c>
      <x:c r="Q12241" s="55">
        <x:f t="shared" si="2290"/>
        <x:v>191069.57747138877</x:v>
      </x:c>
      <x:c r="R12241" s="55">
        <x:f t="shared" si="2291"/>
        <x:v>-21859.577471388766</x:v>
      </x:c>
      <x:c r="S12241" s="1" t="str">
        <x:f t="shared" si="2292"/>
        <x:v>NO</x:v>
      </x:c>
      <x:c r="T12241" s="1">
        <x:f t="shared" si="2293"/>
        <x:v>-9.9999999999999997E+98</x:v>
      </x:c>
    </x:row>
    <x:row r="12242">
      <x:c r="A12242" s="1"/>
      <x:c r="B12242" s="1"/>
      <x:c r="C12242" s="1"/>
      <x:c r="D12242" s="1"/>
      <x:c r="E12242" s="1"/>
      <x:c r="F12242" s="1"/>
      <x:c r="G12242" s="1"/>
      <x:c r="H12242" s="1"/>
      <x:c r="I12242" s="53">
        <x:f t="shared" si="2282"/>
        <x:v>18</x:v>
      </x:c>
      <x:c r="J12242" s="53">
        <x:f t="shared" si="2283"/>
        <x:v>15</x:v>
      </x:c>
      <x:c r="K12242" s="53">
        <x:f t="shared" si="2284"/>
        <x:v>13</x:v>
      </x:c>
      <x:c r="L12242" s="53">
        <x:f t="shared" si="2285"/>
        <x:v>46</x:v>
      </x:c>
      <x:c r="M12242" s="54">
        <x:f t="shared" si="2286"/>
        <x:v>10346.329633060377</x:v>
      </x:c>
      <x:c r="N12242" s="54">
        <x:f t="shared" si="2287"/>
        <x:v>6.6849511340697063</x:v>
      </x:c>
      <x:c r="O12242" s="55">
        <x:f t="shared" si="2288"/>
        <x:v>224910</x:v>
      </x:c>
      <x:c r="P12242" s="55">
        <x:f t="shared" si="2289"/>
        <x:v>33880</x:v>
      </x:c>
      <x:c r="Q12242" s="55">
        <x:f t="shared" si="2290"/>
        <x:v>192123.77835174266</x:v>
      </x:c>
      <x:c r="R12242" s="55">
        <x:f t="shared" si="2291"/>
        <x:v>-21093.778351742658</x:v>
      </x:c>
      <x:c r="S12242" s="1" t="str">
        <x:f t="shared" si="2292"/>
        <x:v>NO</x:v>
      </x:c>
      <x:c r="T12242" s="1">
        <x:f t="shared" si="2293"/>
        <x:v>-9.9999999999999997E+98</x:v>
      </x:c>
    </x:row>
    <x:row r="12243">
      <x:c r="A12243" s="1"/>
      <x:c r="B12243" s="1"/>
      <x:c r="C12243" s="1"/>
      <x:c r="D12243" s="1"/>
      <x:c r="E12243" s="1"/>
      <x:c r="F12243" s="1"/>
      <x:c r="G12243" s="1"/>
      <x:c r="H12243" s="1"/>
      <x:c r="I12243" s="53">
        <x:f t="shared" si="2282"/>
        <x:v>18</x:v>
      </x:c>
      <x:c r="J12243" s="53">
        <x:f t="shared" si="2283"/>
        <x:v>15</x:v>
      </x:c>
      <x:c r="K12243" s="53">
        <x:f t="shared" si="2284"/>
        <x:v>14</x:v>
      </x:c>
      <x:c r="L12243" s="53">
        <x:f t="shared" si="2285"/>
        <x:v>47</x:v>
      </x:c>
      <x:c r="M12243" s="54">
        <x:f t="shared" si="2286"/>
        <x:v>10408.471714374038</x:v>
      </x:c>
      <x:c r="N12243" s="54">
        <x:f t="shared" si="2287"/>
        <x:v>6.7281053572041936</x:v>
      </x:c>
      <x:c r="O12243" s="55">
        <x:f t="shared" si="2288"/>
        <x:v>227610</x:v>
      </x:c>
      <x:c r="P12243" s="55">
        <x:f t="shared" si="2289"/>
        <x:v>34760</x:v>
      </x:c>
      <x:c r="Q12243" s="55">
        <x:f t="shared" si="2290"/>
        <x:v>193202.63393010481</x:v>
      </x:c>
      <x:c r="R12243" s="55">
        <x:f t="shared" si="2291"/>
        <x:v>-20352.633930104814</x:v>
      </x:c>
      <x:c r="S12243" s="1" t="str">
        <x:f t="shared" si="2292"/>
        <x:v>NO</x:v>
      </x:c>
      <x:c r="T12243" s="1">
        <x:f t="shared" si="2293"/>
        <x:v>-9.9999999999999997E+98</x:v>
      </x:c>
    </x:row>
    <x:row r="12244">
      <x:c r="A12244" s="1"/>
      <x:c r="B12244" s="1"/>
      <x:c r="C12244" s="1"/>
      <x:c r="D12244" s="1"/>
      <x:c r="E12244" s="1"/>
      <x:c r="F12244" s="1"/>
      <x:c r="G12244" s="1"/>
      <x:c r="H12244" s="1"/>
      <x:c r="I12244" s="53">
        <x:f t="shared" si="2282"/>
        <x:v>18</x:v>
      </x:c>
      <x:c r="J12244" s="53">
        <x:f t="shared" si="2283"/>
        <x:v>15</x:v>
      </x:c>
      <x:c r="K12244" s="53">
        <x:f t="shared" si="2284"/>
        <x:v>15</x:v>
      </x:c>
      <x:c r="L12244" s="53">
        <x:f t="shared" si="2285"/>
        <x:v>48</x:v>
      </x:c>
      <x:c r="M12244" s="54">
        <x:f t="shared" si="2286"/>
        <x:v>10472.059921250186</x:v>
      </x:c>
      <x:c r="N12244" s="54">
        <x:f t="shared" si="2287"/>
        <x:v>6.7722638342015182</x:v>
      </x:c>
      <x:c r="O12244" s="55">
        <x:f t="shared" si="2288"/>
        <x:v>230310</x:v>
      </x:c>
      <x:c r="P12244" s="55">
        <x:f t="shared" si="2289"/>
        <x:v>35640</x:v>
      </x:c>
      <x:c r="Q12244" s="55">
        <x:f t="shared" si="2290"/>
        <x:v>194306.59585503794</x:v>
      </x:c>
      <x:c r="R12244" s="55">
        <x:f t="shared" si="2291"/>
        <x:v>-19636.595855037944</x:v>
      </x:c>
      <x:c r="S12244" s="1" t="str">
        <x:f t="shared" si="2292"/>
        <x:v>NO</x:v>
      </x:c>
      <x:c r="T12244" s="1">
        <x:f t="shared" si="2293"/>
        <x:v>-9.9999999999999997E+98</x:v>
      </x:c>
    </x:row>
    <x:row r="12245">
      <x:c r="A12245" s="1"/>
      <x:c r="B12245" s="1"/>
      <x:c r="C12245" s="1"/>
      <x:c r="D12245" s="1"/>
      <x:c r="E12245" s="1"/>
      <x:c r="F12245" s="1"/>
      <x:c r="G12245" s="1"/>
      <x:c r="H12245" s="1"/>
      <x:c r="I12245" s="53">
        <x:f t="shared" si="2282"/>
        <x:v>18</x:v>
      </x:c>
      <x:c r="J12245" s="53">
        <x:f t="shared" si="2283"/>
        <x:v>15</x:v>
      </x:c>
      <x:c r="K12245" s="53">
        <x:f t="shared" si="2284"/>
        <x:v>16</x:v>
      </x:c>
      <x:c r="L12245" s="53">
        <x:f t="shared" si="2285"/>
        <x:v>49</x:v>
      </x:c>
      <x:c r="M12245" s="54">
        <x:f t="shared" si="2286"/>
        <x:v>10537.120697127673</x:v>
      </x:c>
      <x:c r="N12245" s="54">
        <x:f t="shared" si="2287"/>
        <x:v>6.8174449285608842</x:v>
      </x:c>
      <x:c r="O12245" s="55">
        <x:f t="shared" si="2288"/>
        <x:v>233010</x:v>
      </x:c>
      <x:c r="P12245" s="55">
        <x:f t="shared" si="2289"/>
        <x:v>36520</x:v>
      </x:c>
      <x:c r="Q12245" s="55">
        <x:f t="shared" si="2290"/>
        <x:v>195436.12321402211</x:v>
      </x:c>
      <x:c r="R12245" s="55">
        <x:f t="shared" si="2291"/>
        <x:v>-18946.123214022111</x:v>
      </x:c>
      <x:c r="S12245" s="1" t="str">
        <x:f t="shared" si="2292"/>
        <x:v>NO</x:v>
      </x:c>
      <x:c r="T12245" s="1">
        <x:f t="shared" si="2293"/>
        <x:v>-9.9999999999999997E+98</x:v>
      </x:c>
    </x:row>
    <x:row r="12246">
      <x:c r="A12246" s="1"/>
      <x:c r="B12246" s="1"/>
      <x:c r="C12246" s="1"/>
      <x:c r="D12246" s="1"/>
      <x:c r="E12246" s="1"/>
      <x:c r="F12246" s="1"/>
      <x:c r="G12246" s="1"/>
      <x:c r="H12246" s="1"/>
      <x:c r="I12246" s="53">
        <x:f t="shared" si="2282"/>
        <x:v>18</x:v>
      </x:c>
      <x:c r="J12246" s="53">
        <x:f t="shared" si="2283"/>
        <x:v>15</x:v>
      </x:c>
      <x:c r="K12246" s="53">
        <x:f t="shared" si="2284"/>
        <x:v>17</x:v>
      </x:c>
      <x:c r="L12246" s="53">
        <x:f t="shared" si="2285"/>
        <x:v>50</x:v>
      </x:c>
      <x:c r="M12246" s="54">
        <x:f t="shared" si="2286"/>
        <x:v>10603.680920574214</x:v>
      </x:c>
      <x:c r="N12246" s="54">
        <x:f t="shared" si="2287"/>
        <x:v>6.8636673059543147</x:v>
      </x:c>
      <x:c r="O12246" s="55">
        <x:f t="shared" si="2288"/>
        <x:v>235710</x:v>
      </x:c>
      <x:c r="P12246" s="55">
        <x:f t="shared" si="2289"/>
        <x:v>37400</x:v>
      </x:c>
      <x:c r="Q12246" s="55">
        <x:f t="shared" si="2290"/>
        <x:v>196591.68264885788</x:v>
      </x:c>
      <x:c r="R12246" s="55">
        <x:f t="shared" si="2291"/>
        <x:v>-18281.682648857881</x:v>
      </x:c>
      <x:c r="S12246" s="1" t="str">
        <x:f t="shared" si="2292"/>
        <x:v>NO</x:v>
      </x:c>
      <x:c r="T12246" s="1">
        <x:f t="shared" si="2293"/>
        <x:v>-9.9999999999999997E+98</x:v>
      </x:c>
    </x:row>
    <x:row r="12247">
      <x:c r="A12247" s="1"/>
      <x:c r="B12247" s="1"/>
      <x:c r="C12247" s="1"/>
      <x:c r="D12247" s="1"/>
      <x:c r="E12247" s="1"/>
      <x:c r="F12247" s="1"/>
      <x:c r="G12247" s="1"/>
      <x:c r="H12247" s="1"/>
      <x:c r="I12247" s="53">
        <x:f t="shared" si="2282"/>
        <x:v>18</x:v>
      </x:c>
      <x:c r="J12247" s="53">
        <x:f t="shared" si="2283"/>
        <x:v>15</x:v>
      </x:c>
      <x:c r="K12247" s="53">
        <x:f t="shared" si="2284"/>
        <x:v>18</x:v>
      </x:c>
      <x:c r="L12247" s="53">
        <x:f t="shared" si="2285"/>
        <x:v>51</x:v>
      </x:c>
      <x:c r="M12247" s="54">
        <x:f t="shared" si="2286"/>
        <x:v>10671.767912032801</x:v>
      </x:c>
      <x:c r="N12247" s="54">
        <x:f t="shared" si="2287"/>
        <x:v>6.9109499389116671</x:v>
      </x:c>
      <x:c r="O12247" s="55">
        <x:f t="shared" si="2288"/>
        <x:v>238410</x:v>
      </x:c>
      <x:c r="P12247" s="55">
        <x:f t="shared" si="2289"/>
        <x:v>38280</x:v>
      </x:c>
      <x:c r="Q12247" s="55">
        <x:f t="shared" si="2290"/>
        <x:v>197773.74847279169</x:v>
      </x:c>
      <x:c r="R12247" s="55">
        <x:f t="shared" si="2291"/>
        <x:v>-17643.748472791689</x:v>
      </x:c>
      <x:c r="S12247" s="1" t="str">
        <x:f t="shared" si="2292"/>
        <x:v>NO</x:v>
      </x:c>
      <x:c r="T12247" s="1">
        <x:f t="shared" si="2293"/>
        <x:v>-9.9999999999999997E+98</x:v>
      </x:c>
    </x:row>
    <x:row r="12248">
      <x:c r="A12248" s="1"/>
      <x:c r="B12248" s="1"/>
      <x:c r="C12248" s="1"/>
      <x:c r="D12248" s="1"/>
      <x:c r="E12248" s="1"/>
      <x:c r="F12248" s="1"/>
      <x:c r="G12248" s="1"/>
      <x:c r="H12248" s="1"/>
      <x:c r="I12248" s="53">
        <x:f t="shared" si="2282"/>
        <x:v>18</x:v>
      </x:c>
      <x:c r="J12248" s="53">
        <x:f t="shared" si="2283"/>
        <x:v>15</x:v>
      </x:c>
      <x:c r="K12248" s="53">
        <x:f t="shared" si="2284"/>
        <x:v>19</x:v>
      </x:c>
      <x:c r="L12248" s="53">
        <x:f t="shared" si="2285"/>
        <x:v>52</x:v>
      </x:c>
      <x:c r="M12248" s="54">
        <x:f t="shared" si="2286"/>
        <x:v>10741.409440668824</x:v>
      </x:c>
      <x:c r="N12248" s="54">
        <x:f t="shared" si="2287"/>
        <x:v>6.9593121115755716</x:v>
      </x:c>
      <x:c r="O12248" s="55">
        <x:f t="shared" si="2288"/>
        <x:v>241110</x:v>
      </x:c>
      <x:c r="P12248" s="55">
        <x:f t="shared" si="2289"/>
        <x:v>39160</x:v>
      </x:c>
      <x:c r="Q12248" s="55">
        <x:f t="shared" si="2290"/>
        <x:v>198982.8027893893</x:v>
      </x:c>
      <x:c r="R12248" s="55">
        <x:f t="shared" si="2291"/>
        <x:v>-17032.802789389301</x:v>
      </x:c>
      <x:c r="S12248" s="1" t="str">
        <x:f t="shared" si="2292"/>
        <x:v>NO</x:v>
      </x:c>
      <x:c r="T12248" s="1">
        <x:f t="shared" si="2293"/>
        <x:v>-9.9999999999999997E+98</x:v>
      </x:c>
    </x:row>
    <x:row r="12249">
      <x:c r="A12249" s="1"/>
      <x:c r="B12249" s="1"/>
      <x:c r="C12249" s="1"/>
      <x:c r="D12249" s="1"/>
      <x:c r="E12249" s="1"/>
      <x:c r="F12249" s="1"/>
      <x:c r="G12249" s="1"/>
      <x:c r="H12249" s="1"/>
      <x:c r="I12249" s="53">
        <x:f t="shared" si="2282"/>
        <x:v>18</x:v>
      </x:c>
      <x:c r="J12249" s="53">
        <x:f t="shared" si="2283"/>
        <x:v>15</x:v>
      </x:c>
      <x:c r="K12249" s="53">
        <x:f t="shared" si="2284"/>
        <x:v>20</x:v>
      </x:c>
      <x:c r="L12249" s="53">
        <x:f t="shared" si="2285"/>
        <x:v>53</x:v>
      </x:c>
      <x:c r="M12249" s="54">
        <x:f t="shared" si="2286"/>
        <x:v>10812.6337313193</x:v>
      </x:c>
      <x:c r="N12249" s="54">
        <x:f t="shared" si="2287"/>
        <x:v>7.0087734245272912</x:v>
      </x:c>
      <x:c r="O12249" s="55">
        <x:f t="shared" si="2288"/>
        <x:v>243810</x:v>
      </x:c>
      <x:c r="P12249" s="55">
        <x:f t="shared" si="2289"/>
        <x:v>40040</x:v>
      </x:c>
      <x:c r="Q12249" s="55">
        <x:f t="shared" si="2290"/>
        <x:v>200219.33561318228</x:v>
      </x:c>
      <x:c r="R12249" s="55">
        <x:f t="shared" si="2291"/>
        <x:v>-16449.33561318228</x:v>
      </x:c>
      <x:c r="S12249" s="1" t="str">
        <x:f t="shared" si="2292"/>
        <x:v>NO</x:v>
      </x:c>
      <x:c r="T12249" s="1">
        <x:f t="shared" si="2293"/>
        <x:v>-9.9999999999999997E+98</x:v>
      </x:c>
    </x:row>
    <x:row r="12250">
      <x:c r="A12250" s="1"/>
      <x:c r="B12250" s="1"/>
      <x:c r="C12250" s="1"/>
      <x:c r="D12250" s="1"/>
      <x:c r="E12250" s="1"/>
      <x:c r="F12250" s="1"/>
      <x:c r="G12250" s="1"/>
      <x:c r="H12250" s="1"/>
      <x:c r="I12250" s="53">
        <x:f t="shared" si="2282"/>
        <x:v>18</x:v>
      </x:c>
      <x:c r="J12250" s="53">
        <x:f t="shared" si="2283"/>
        <x:v>15</x:v>
      </x:c>
      <x:c r="K12250" s="53">
        <x:f t="shared" si="2284"/>
        <x:v>21</x:v>
      </x:c>
      <x:c r="L12250" s="53">
        <x:f t="shared" si="2285"/>
        <x:v>54</x:v>
      </x:c>
      <x:c r="M12250" s="54">
        <x:f t="shared" si="2286"/>
        <x:v>10885.469471545744</x:v>
      </x:c>
      <x:c r="N12250" s="54">
        <x:f t="shared" si="2287"/>
        <x:v>7.059353799684545</x:v>
      </x:c>
      <x:c r="O12250" s="55">
        <x:f t="shared" si="2288"/>
        <x:v>246510</x:v>
      </x:c>
      <x:c r="P12250" s="55">
        <x:f t="shared" si="2289"/>
        <x:v>40920</x:v>
      </x:c>
      <x:c r="Q12250" s="55">
        <x:f t="shared" si="2290"/>
        <x:v>201483.84499211362</x:v>
      </x:c>
      <x:c r="R12250" s="55">
        <x:f t="shared" si="2291"/>
        <x:v>-15893.84499211362</x:v>
      </x:c>
      <x:c r="S12250" s="1" t="str">
        <x:f t="shared" si="2292"/>
        <x:v>NO</x:v>
      </x:c>
      <x:c r="T12250" s="1">
        <x:f t="shared" si="2293"/>
        <x:v>-9.9999999999999997E+98</x:v>
      </x:c>
    </x:row>
    <x:row r="12251">
      <x:c r="A12251" s="1"/>
      <x:c r="B12251" s="1"/>
      <x:c r="C12251" s="1"/>
      <x:c r="D12251" s="1"/>
      <x:c r="E12251" s="1"/>
      <x:c r="F12251" s="1"/>
      <x:c r="G12251" s="1"/>
      <x:c r="H12251" s="1"/>
      <x:c r="I12251" s="53">
        <x:f t="shared" si="2282"/>
        <x:v>18</x:v>
      </x:c>
      <x:c r="J12251" s="53">
        <x:f t="shared" si="2283"/>
        <x:v>15</x:v>
      </x:c>
      <x:c r="K12251" s="53">
        <x:f t="shared" si="2284"/>
        <x:v>22</x:v>
      </x:c>
      <x:c r="L12251" s="53">
        <x:f t="shared" si="2285"/>
        <x:v>55</x:v>
      </x:c>
      <x:c r="M12251" s="54">
        <x:f t="shared" si="2286"/>
        <x:v>10959.945818792141</x:v>
      </x:c>
      <x:c r="N12251" s="54">
        <x:f t="shared" si="2287"/>
        <x:v>7.1110734852723203</x:v>
      </x:c>
      <x:c r="O12251" s="55">
        <x:f t="shared" si="2288"/>
        <x:v>249210</x:v>
      </x:c>
      <x:c r="P12251" s="55">
        <x:f t="shared" si="2289"/>
        <x:v>41800</x:v>
      </x:c>
      <x:c r="Q12251" s="55">
        <x:f t="shared" si="2290"/>
        <x:v>202776.83713180799</x:v>
      </x:c>
      <x:c r="R12251" s="55">
        <x:f t="shared" si="2291"/>
        <x:v>-15366.837131807988</x:v>
      </x:c>
      <x:c r="S12251" s="1" t="str">
        <x:f t="shared" si="2292"/>
        <x:v>NO</x:v>
      </x:c>
      <x:c r="T12251" s="1">
        <x:f t="shared" si="2293"/>
        <x:v>-9.9999999999999997E+98</x:v>
      </x:c>
    </x:row>
    <x:row r="12252">
      <x:c r="A12252" s="1"/>
      <x:c r="B12252" s="1"/>
      <x:c r="C12252" s="1"/>
      <x:c r="D12252" s="1"/>
      <x:c r="E12252" s="1"/>
      <x:c r="F12252" s="1"/>
      <x:c r="G12252" s="1"/>
      <x:c r="H12252" s="1"/>
      <x:c r="I12252" s="53">
        <x:f t="shared" si="2282"/>
        <x:v>18</x:v>
      </x:c>
      <x:c r="J12252" s="53">
        <x:f t="shared" si="2283"/>
        <x:v>15</x:v>
      </x:c>
      <x:c r="K12252" s="53">
        <x:f t="shared" si="2284"/>
        <x:v>23</x:v>
      </x:c>
      <x:c r="L12252" s="53">
        <x:f t="shared" si="2285"/>
        <x:v>56</x:v>
      </x:c>
      <x:c r="M12252" s="54">
        <x:f t="shared" si="2286"/>
        <x:v>11036.092407649578</x:v>
      </x:c>
      <x:c r="N12252" s="54">
        <x:f t="shared" si="2287"/>
        <x:v>7.1639530608677626</x:v>
      </x:c>
      <x:c r="O12252" s="55">
        <x:f t="shared" si="2288"/>
        <x:v>251910</x:v>
      </x:c>
      <x:c r="P12252" s="55">
        <x:f t="shared" si="2289"/>
        <x:v>42680</x:v>
      </x:c>
      <x:c r="Q12252" s="55">
        <x:f t="shared" si="2290"/>
        <x:v>204098.82652169405</x:v>
      </x:c>
      <x:c r="R12252" s="55">
        <x:f t="shared" si="2291"/>
        <x:v>-14868.826521694049</x:v>
      </x:c>
      <x:c r="S12252" s="1" t="str">
        <x:f t="shared" si="2292"/>
        <x:v>NO</x:v>
      </x:c>
      <x:c r="T12252" s="1">
        <x:f t="shared" si="2293"/>
        <x:v>-9.9999999999999997E+98</x:v>
      </x:c>
    </x:row>
    <x:row r="12253">
      <x:c r="A12253" s="1"/>
      <x:c r="B12253" s="1"/>
      <x:c r="C12253" s="1"/>
      <x:c r="D12253" s="1"/>
      <x:c r="E12253" s="1"/>
      <x:c r="F12253" s="1"/>
      <x:c r="G12253" s="1"/>
      <x:c r="H12253" s="1"/>
      <x:c r="I12253" s="53">
        <x:f t="shared" si="2282"/>
        <x:v>18</x:v>
      </x:c>
      <x:c r="J12253" s="53">
        <x:f t="shared" si="2283"/>
        <x:v>15</x:v>
      </x:c>
      <x:c r="K12253" s="53">
        <x:f t="shared" si="2284"/>
        <x:v>24</x:v>
      </x:c>
      <x:c r="L12253" s="53">
        <x:f t="shared" si="2285"/>
        <x:v>57</x:v>
      </x:c>
      <x:c r="M12253" s="54">
        <x:f t="shared" si="2286"/>
        <x:v>11113.939357229074</x:v>
      </x:c>
      <x:c r="N12253" s="54">
        <x:f t="shared" si="2287"/>
        <x:v>7.2180134425201903</x:v>
      </x:c>
      <x:c r="O12253" s="55">
        <x:f t="shared" si="2288"/>
        <x:v>254610</x:v>
      </x:c>
      <x:c r="P12253" s="55">
        <x:f t="shared" si="2289"/>
        <x:v>43560</x:v>
      </x:c>
      <x:c r="Q12253" s="55">
        <x:f t="shared" si="2290"/>
        <x:v>205450.33606300474</x:v>
      </x:c>
      <x:c r="R12253" s="55">
        <x:f t="shared" si="2291"/>
        <x:v>-14400.336063004739</x:v>
      </x:c>
      <x:c r="S12253" s="1" t="str">
        <x:f t="shared" si="2292"/>
        <x:v>NO</x:v>
      </x:c>
      <x:c r="T12253" s="1">
        <x:f t="shared" si="2293"/>
        <x:v>-9.9999999999999997E+98</x:v>
      </x:c>
    </x:row>
    <x:row r="12254">
      <x:c r="A12254" s="1"/>
      <x:c r="B12254" s="1"/>
      <x:c r="C12254" s="1"/>
      <x:c r="D12254" s="1"/>
      <x:c r="E12254" s="1"/>
      <x:c r="F12254" s="1"/>
      <x:c r="G12254" s="1"/>
      <x:c r="H12254" s="1"/>
      <x:c r="I12254" s="53">
        <x:f t="shared" si="2282"/>
        <x:v>18</x:v>
      </x:c>
      <x:c r="J12254" s="53">
        <x:f t="shared" si="2283"/>
        <x:v>15</x:v>
      </x:c>
      <x:c r="K12254" s="53">
        <x:f t="shared" si="2284"/>
        <x:v>25</x:v>
      </x:c>
      <x:c r="L12254" s="53">
        <x:f t="shared" si="2285"/>
        <x:v>58</x:v>
      </x:c>
      <x:c r="M12254" s="54">
        <x:f t="shared" si="2286"/>
        <x:v>11193.517278644171</x:v>
      </x:c>
      <x:c r="N12254" s="54">
        <x:f t="shared" si="2287"/>
        <x:v>7.2732758879473405</x:v>
      </x:c>
      <x:c r="O12254" s="55">
        <x:f t="shared" si="2288"/>
        <x:v>257310</x:v>
      </x:c>
      <x:c r="P12254" s="55">
        <x:f t="shared" si="2289"/>
        <x:v>44440</x:v>
      </x:c>
      <x:c r="Q12254" s="55">
        <x:f t="shared" si="2290"/>
        <x:v>206831.89719868352</x:v>
      </x:c>
      <x:c r="R12254" s="55">
        <x:f t="shared" si="2291"/>
        <x:v>-13961.897198683524</x:v>
      </x:c>
      <x:c r="S12254" s="1" t="str">
        <x:f t="shared" si="2292"/>
        <x:v>NO</x:v>
      </x:c>
      <x:c r="T12254" s="1">
        <x:f t="shared" si="2293"/>
        <x:v>-9.9999999999999997E+98</x:v>
      </x:c>
    </x:row>
    <x:row r="12255">
      <x:c r="A12255" s="1"/>
      <x:c r="B12255" s="1"/>
      <x:c r="C12255" s="1"/>
      <x:c r="D12255" s="1"/>
      <x:c r="E12255" s="1"/>
      <x:c r="F12255" s="1"/>
      <x:c r="G12255" s="1"/>
      <x:c r="H12255" s="1"/>
      <x:c r="I12255" s="53">
        <x:f t="shared" si="2282"/>
        <x:v>18</x:v>
      </x:c>
      <x:c r="J12255" s="53">
        <x:f t="shared" si="2283"/>
        <x:v>15</x:v>
      </x:c>
      <x:c r="K12255" s="53">
        <x:f t="shared" si="2284"/>
        <x:v>26</x:v>
      </x:c>
      <x:c r="L12255" s="53">
        <x:f t="shared" si="2285"/>
        <x:v>59</x:v>
      </x:c>
      <x:c r="M12255" s="54">
        <x:f t="shared" si="2286"/>
        <x:v>11274.857282604888</x:v>
      </x:c>
      <x:c r="N12255" s="54">
        <x:f t="shared" si="2287"/>
        <x:v>7.32976200180895</x:v>
      </x:c>
      <x:c r="O12255" s="55">
        <x:f t="shared" si="2288"/>
        <x:v>260010</x:v>
      </x:c>
      <x:c r="P12255" s="55">
        <x:f t="shared" si="2289"/>
        <x:v>45320</x:v>
      </x:c>
      <x:c r="Q12255" s="55">
        <x:f t="shared" si="2290"/>
        <x:v>208244.05004522373</x:v>
      </x:c>
      <x:c r="R12255" s="55">
        <x:f t="shared" si="2291"/>
        <x:v>-13554.050045223732</x:v>
      </x:c>
      <x:c r="S12255" s="1" t="str">
        <x:f t="shared" si="2292"/>
        <x:v>NO</x:v>
      </x:c>
      <x:c r="T12255" s="1">
        <x:f t="shared" si="2293"/>
        <x:v>-9.9999999999999997E+98</x:v>
      </x:c>
    </x:row>
    <x:row r="12256">
      <x:c r="A12256" s="1"/>
      <x:c r="B12256" s="1"/>
      <x:c r="C12256" s="1"/>
      <x:c r="D12256" s="1"/>
      <x:c r="E12256" s="1"/>
      <x:c r="F12256" s="1"/>
      <x:c r="G12256" s="1"/>
      <x:c r="H12256" s="1"/>
      <x:c r="I12256" s="53">
        <x:f t="shared" si="2282"/>
        <x:v>18</x:v>
      </x:c>
      <x:c r="J12256" s="53">
        <x:f t="shared" si="2283"/>
        <x:v>15</x:v>
      </x:c>
      <x:c r="K12256" s="53">
        <x:f t="shared" si="2284"/>
        <x:v>27</x:v>
      </x:c>
      <x:c r="L12256" s="53">
        <x:f t="shared" si="2285"/>
        <x:v>60</x:v>
      </x:c>
      <x:c r="M12256" s="54">
        <x:f t="shared" si="2286"/>
        <x:v>11357.990987124645</x:v>
      </x:c>
      <x:c r="N12256" s="54">
        <x:f t="shared" si="2287"/>
        <x:v>7.3874937410587815</x:v>
      </x:c>
      <x:c r="O12256" s="55">
        <x:f t="shared" si="2288"/>
        <x:v>262710</x:v>
      </x:c>
      <x:c r="P12256" s="55">
        <x:f t="shared" si="2289"/>
        <x:v>46200</x:v>
      </x:c>
      <x:c r="Q12256" s="55">
        <x:f t="shared" si="2290"/>
        <x:v>209687.34352646954</x:v>
      </x:c>
      <x:c r="R12256" s="55">
        <x:f t="shared" si="2291"/>
        <x:v>-13177.343526469544</x:v>
      </x:c>
      <x:c r="S12256" s="1" t="str">
        <x:f t="shared" si="2292"/>
        <x:v>NO</x:v>
      </x:c>
      <x:c r="T12256" s="1">
        <x:f t="shared" si="2293"/>
        <x:v>-9.9999999999999997E+98</x:v>
      </x:c>
    </x:row>
    <x:row r="12257">
      <x:c r="A12257" s="1"/>
      <x:c r="B12257" s="1"/>
      <x:c r="C12257" s="1"/>
      <x:c r="D12257" s="1"/>
      <x:c r="E12257" s="1"/>
      <x:c r="F12257" s="1"/>
      <x:c r="G12257" s="1"/>
      <x:c r="H12257" s="1"/>
      <x:c r="I12257" s="53">
        <x:f t="shared" si="2282"/>
        <x:v>18</x:v>
      </x:c>
      <x:c r="J12257" s="53">
        <x:f t="shared" si="2283"/>
        <x:v>15</x:v>
      </x:c>
      <x:c r="K12257" s="53">
        <x:f t="shared" si="2284"/>
        <x:v>28</x:v>
      </x:c>
      <x:c r="L12257" s="53">
        <x:f t="shared" si="2285"/>
        <x:v>61</x:v>
      </x:c>
      <x:c r="M12257" s="54">
        <x:f t="shared" si="2286"/>
        <x:v>11442.950525341799</x:v>
      </x:c>
      <x:c r="N12257" s="54">
        <x:f t="shared" si="2287"/>
        <x:v>7.4464934203762496</x:v>
      </x:c>
      <x:c r="O12257" s="55">
        <x:f t="shared" si="2288"/>
        <x:v>265410</x:v>
      </x:c>
      <x:c r="P12257" s="55">
        <x:f t="shared" si="2289"/>
        <x:v>47080</x:v>
      </x:c>
      <x:c r="Q12257" s="55">
        <x:f t="shared" si="2290"/>
        <x:v>211162.33550940623</x:v>
      </x:c>
      <x:c r="R12257" s="55">
        <x:f t="shared" si="2291"/>
        <x:v>-12832.335509406228</x:v>
      </x:c>
      <x:c r="S12257" s="1" t="str">
        <x:f t="shared" si="2292"/>
        <x:v>NO</x:v>
      </x:c>
      <x:c r="T12257" s="1">
        <x:f t="shared" si="2293"/>
        <x:v>-9.9999999999999997E+98</x:v>
      </x:c>
    </x:row>
    <x:row r="12258">
      <x:c r="A12258" s="1"/>
      <x:c r="B12258" s="1"/>
      <x:c r="C12258" s="1"/>
      <x:c r="D12258" s="1"/>
      <x:c r="E12258" s="1"/>
      <x:c r="F12258" s="1"/>
      <x:c r="G12258" s="1"/>
      <x:c r="H12258" s="1"/>
      <x:c r="I12258" s="53">
        <x:f t="shared" si="2282"/>
        <x:v>18</x:v>
      </x:c>
      <x:c r="J12258" s="53">
        <x:f t="shared" si="2283"/>
        <x:v>15</x:v>
      </x:c>
      <x:c r="K12258" s="53">
        <x:f t="shared" si="2284"/>
        <x:v>29</x:v>
      </x:c>
      <x:c r="L12258" s="53">
        <x:f t="shared" si="2285"/>
        <x:v>62</x:v>
      </x:c>
      <x:c r="M12258" s="54">
        <x:f t="shared" si="2286"/>
        <x:v>11529.768553457452</x:v>
      </x:c>
      <x:c r="N12258" s="54">
        <x:f t="shared" si="2287"/>
        <x:v>7.5067837176787862</x:v>
      </x:c>
      <x:c r="O12258" s="55">
        <x:f t="shared" si="2288"/>
        <x:v>268110</x:v>
      </x:c>
      <x:c r="P12258" s="55">
        <x:f t="shared" si="2289"/>
        <x:v>47960</x:v>
      </x:c>
      <x:c r="Q12258" s="55">
        <x:f t="shared" si="2290"/>
        <x:v>212669.59294196966</x:v>
      </x:c>
      <x:c r="R12258" s="55">
        <x:f t="shared" si="2291"/>
        <x:v>-12519.592941969662</x:v>
      </x:c>
      <x:c r="S12258" s="1" t="str">
        <x:f t="shared" si="2292"/>
        <x:v>NO</x:v>
      </x:c>
      <x:c r="T12258" s="1">
        <x:f t="shared" si="2293"/>
        <x:v>-9.9999999999999997E+98</x:v>
      </x:c>
    </x:row>
    <x:row r="12259">
      <x:c r="A12259" s="1"/>
      <x:c r="B12259" s="1"/>
      <x:c r="C12259" s="1"/>
      <x:c r="D12259" s="1"/>
      <x:c r="E12259" s="1"/>
      <x:c r="F12259" s="1"/>
      <x:c r="G12259" s="1"/>
      <x:c r="H12259" s="1"/>
      <x:c r="I12259" s="53">
        <x:f t="shared" si="2282"/>
        <x:v>18</x:v>
      </x:c>
      <x:c r="J12259" s="53">
        <x:f t="shared" si="2283"/>
        <x:v>15</x:v>
      </x:c>
      <x:c r="K12259" s="53">
        <x:f t="shared" si="2284"/>
        <x:v>30</x:v>
      </x:c>
      <x:c r="L12259" s="53">
        <x:f t="shared" si="2285"/>
        <x:v>63</x:v>
      </x:c>
      <x:c r="M12259" s="54">
        <x:f t="shared" si="2286"/>
        <x:v>11618.478258791223</x:v>
      </x:c>
      <x:c r="N12259" s="54">
        <x:f t="shared" si="2287"/>
        <x:v>7.5683876797161274</x:v>
      </x:c>
      <x:c r="O12259" s="55">
        <x:f t="shared" si="2288"/>
        <x:v>270810</x:v>
      </x:c>
      <x:c r="P12259" s="55">
        <x:f t="shared" si="2289"/>
        <x:v>48840</x:v>
      </x:c>
      <x:c r="Q12259" s="55">
        <x:f t="shared" si="2290"/>
        <x:v>214209.69199290319</x:v>
      </x:c>
      <x:c r="R12259" s="55">
        <x:f t="shared" si="2291"/>
        <x:v>-12239.691992903186</x:v>
      </x:c>
      <x:c r="S12259" s="1" t="str">
        <x:f t="shared" si="2292"/>
        <x:v>NO</x:v>
      </x:c>
      <x:c r="T12259" s="1">
        <x:f t="shared" si="2293"/>
        <x:v>-9.9999999999999997E+98</x:v>
      </x:c>
    </x:row>
    <x:row r="12260">
      <x:c r="A12260" s="1"/>
      <x:c r="B12260" s="1"/>
      <x:c r="C12260" s="1"/>
      <x:c r="D12260" s="1"/>
      <x:c r="E12260" s="1"/>
      <x:c r="F12260" s="1"/>
      <x:c r="G12260" s="1"/>
      <x:c r="H12260" s="1"/>
      <x:c r="I12260" s="53">
        <x:f t="shared" si="2282"/>
        <x:v>18</x:v>
      </x:c>
      <x:c r="J12260" s="53">
        <x:f t="shared" si="2283"/>
        <x:v>16</x:v>
      </x:c>
      <x:c r="K12260" s="53">
        <x:f t="shared" si="2284"/>
        <x:v>0</x:v>
      </x:c>
      <x:c r="L12260" s="53">
        <x:f t="shared" si="2285"/>
        <x:v>34</x:v>
      </x:c>
      <x:c r="M12260" s="54">
        <x:f t="shared" si="2286"/>
        <x:v>9719.6287457744947</x:v>
      </x:c>
      <x:c r="N12260" s="54">
        <x:f t="shared" si="2287"/>
        <x:v>6.2497421845656209</x:v>
      </x:c>
      <x:c r="O12260" s="55">
        <x:f t="shared" si="2288"/>
        <x:v>191904</x:v>
      </x:c>
      <x:c r="P12260" s="55">
        <x:f t="shared" si="2289"/>
        <x:v>22880</x:v>
      </x:c>
      <x:c r="Q12260" s="55">
        <x:f t="shared" si="2290"/>
        <x:v>181243.55461414054</x:v>
      </x:c>
      <x:c r="R12260" s="55">
        <x:f t="shared" si="2291"/>
        <x:v>-32219.554614140536</x:v>
      </x:c>
      <x:c r="S12260" s="1" t="str">
        <x:f t="shared" si="2292"/>
        <x:v>NO</x:v>
      </x:c>
      <x:c r="T12260" s="1">
        <x:f t="shared" si="2293"/>
        <x:v>-9.9999999999999997E+98</x:v>
      </x:c>
    </x:row>
    <x:row r="12261">
      <x:c r="A12261" s="1"/>
      <x:c r="B12261" s="1"/>
      <x:c r="C12261" s="1"/>
      <x:c r="D12261" s="1"/>
      <x:c r="E12261" s="1"/>
      <x:c r="F12261" s="1"/>
      <x:c r="G12261" s="1"/>
      <x:c r="H12261" s="1"/>
      <x:c r="I12261" s="53">
        <x:f t="shared" si="2282"/>
        <x:v>18</x:v>
      </x:c>
      <x:c r="J12261" s="53">
        <x:f t="shared" si="2283"/>
        <x:v>16</x:v>
      </x:c>
      <x:c r="K12261" s="53">
        <x:f t="shared" si="2284"/>
        <x:v>1</x:v>
      </x:c>
      <x:c r="L12261" s="53">
        <x:f t="shared" si="2285"/>
        <x:v>35</x:v>
      </x:c>
      <x:c r="M12261" s="54">
        <x:f t="shared" si="2286"/>
        <x:v>9765.1912457744947</x:v>
      </x:c>
      <x:c r="N12261" s="54">
        <x:f t="shared" si="2287"/>
        <x:v>6.2813828095656215</x:v>
      </x:c>
      <x:c r="O12261" s="55">
        <x:f t="shared" si="2288"/>
        <x:v>194604</x:v>
      </x:c>
      <x:c r="P12261" s="55">
        <x:f t="shared" si="2289"/>
        <x:v>23760</x:v>
      </x:c>
      <x:c r="Q12261" s="55">
        <x:f t="shared" si="2290"/>
        <x:v>182034.57023914054</x:v>
      </x:c>
      <x:c r="R12261" s="55">
        <x:f t="shared" si="2291"/>
        <x:v>-31190.570239140536</x:v>
      </x:c>
      <x:c r="S12261" s="1" t="str">
        <x:f t="shared" si="2292"/>
        <x:v>NO</x:v>
      </x:c>
      <x:c r="T12261" s="1">
        <x:f t="shared" si="2293"/>
        <x:v>-9.9999999999999997E+98</x:v>
      </x:c>
    </x:row>
    <x:row r="12262">
      <x:c r="A12262" s="1"/>
      <x:c r="B12262" s="1"/>
      <x:c r="C12262" s="1"/>
      <x:c r="D12262" s="1"/>
      <x:c r="E12262" s="1"/>
      <x:c r="F12262" s="1"/>
      <x:c r="G12262" s="1"/>
      <x:c r="H12262" s="1"/>
      <x:c r="I12262" s="53">
        <x:f t="shared" si="2282"/>
        <x:v>18</x:v>
      </x:c>
      <x:c r="J12262" s="53">
        <x:f t="shared" si="2283"/>
        <x:v>16</x:v>
      </x:c>
      <x:c r="K12262" s="53">
        <x:f t="shared" si="2284"/>
        <x:v>2</x:v>
      </x:c>
      <x:c r="L12262" s="53">
        <x:f t="shared" si="2285"/>
        <x:v>36</x:v>
      </x:c>
      <x:c r="M12262" s="54">
        <x:f t="shared" si="2286"/>
        <x:v>9811.8928082744951</x:v>
      </x:c>
      <x:c r="N12262" s="54">
        <x:f t="shared" si="2287"/>
        <x:v>6.3138144501906215</x:v>
      </x:c>
      <x:c r="O12262" s="55">
        <x:f t="shared" si="2288"/>
        <x:v>197304</x:v>
      </x:c>
      <x:c r="P12262" s="55">
        <x:f t="shared" si="2289"/>
        <x:v>24640</x:v>
      </x:c>
      <x:c r="Q12262" s="55">
        <x:f t="shared" si="2290"/>
        <x:v>182845.36125476554</x:v>
      </x:c>
      <x:c r="R12262" s="55">
        <x:f t="shared" si="2291"/>
        <x:v>-30181.361254765536</x:v>
      </x:c>
      <x:c r="S12262" s="1" t="str">
        <x:f t="shared" si="2292"/>
        <x:v>NO</x:v>
      </x:c>
      <x:c r="T12262" s="1">
        <x:f t="shared" si="2293"/>
        <x:v>-9.9999999999999997E+98</x:v>
      </x:c>
    </x:row>
    <x:row r="12263">
      <x:c r="A12263" s="1"/>
      <x:c r="B12263" s="1"/>
      <x:c r="C12263" s="1"/>
      <x:c r="D12263" s="1"/>
      <x:c r="E12263" s="1"/>
      <x:c r="F12263" s="1"/>
      <x:c r="G12263" s="1"/>
      <x:c r="H12263" s="1"/>
      <x:c r="I12263" s="53">
        <x:f t="shared" si="2282"/>
        <x:v>18</x:v>
      </x:c>
      <x:c r="J12263" s="53">
        <x:f t="shared" si="2283"/>
        <x:v>16</x:v>
      </x:c>
      <x:c r="K12263" s="53">
        <x:f t="shared" si="2284"/>
        <x:v>3</x:v>
      </x:c>
      <x:c r="L12263" s="53">
        <x:f t="shared" si="2285"/>
        <x:v>37</x:v>
      </x:c>
      <x:c r="M12263" s="54">
        <x:f t="shared" si="2286"/>
        <x:v>9859.75479069637</x:v>
      </x:c>
      <x:c r="N12263" s="54">
        <x:f t="shared" si="2287"/>
        <x:v>6.3470519379835899</x:v>
      </x:c>
      <x:c r="O12263" s="55">
        <x:f t="shared" si="2288"/>
        <x:v>200004</x:v>
      </x:c>
      <x:c r="P12263" s="55">
        <x:f t="shared" si="2289"/>
        <x:v>25520</x:v>
      </x:c>
      <x:c r="Q12263" s="55">
        <x:f t="shared" si="2290"/>
        <x:v>183676.29844958975</x:v>
      </x:c>
      <x:c r="R12263" s="55">
        <x:f t="shared" si="2291"/>
        <x:v>-29192.298449589754</x:v>
      </x:c>
      <x:c r="S12263" s="1" t="str">
        <x:f t="shared" si="2292"/>
        <x:v>NO</x:v>
      </x:c>
      <x:c r="T12263" s="1">
        <x:f t="shared" si="2293"/>
        <x:v>-9.9999999999999997E+98</x:v>
      </x:c>
    </x:row>
    <x:row r="12264">
      <x:c r="A12264" s="1"/>
      <x:c r="B12264" s="1"/>
      <x:c r="C12264" s="1"/>
      <x:c r="D12264" s="1"/>
      <x:c r="E12264" s="1"/>
      <x:c r="F12264" s="1"/>
      <x:c r="G12264" s="1"/>
      <x:c r="H12264" s="1"/>
      <x:c r="I12264" s="53">
        <x:f t="shared" si="2282"/>
        <x:v>18</x:v>
      </x:c>
      <x:c r="J12264" s="53">
        <x:f t="shared" si="2283"/>
        <x:v>16</x:v>
      </x:c>
      <x:c r="K12264" s="53">
        <x:f t="shared" si="2284"/>
        <x:v>4</x:v>
      </x:c>
      <x:c r="L12264" s="53">
        <x:f t="shared" si="2285"/>
        <x:v>38</x:v>
      </x:c>
      <x:c r="M12264" s="54">
        <x:f t="shared" si="2286"/>
        <x:v>9908.798906419026</x:v>
      </x:c>
      <x:c r="N12264" s="54">
        <x:f t="shared" si="2287"/>
        <x:v>6.3811103516798795</x:v>
      </x:c>
      <x:c r="O12264" s="55">
        <x:f t="shared" si="2288"/>
        <x:v>202704</x:v>
      </x:c>
      <x:c r="P12264" s="55">
        <x:f t="shared" si="2289"/>
        <x:v>26400</x:v>
      </x:c>
      <x:c r="Q12264" s="55">
        <x:f t="shared" si="2290"/>
        <x:v>184527.75879199698</x:v>
      </x:c>
      <x:c r="R12264" s="55">
        <x:f t="shared" si="2291"/>
        <x:v>-28223.758791996981</x:v>
      </x:c>
      <x:c r="S12264" s="1" t="str">
        <x:f t="shared" si="2292"/>
        <x:v>NO</x:v>
      </x:c>
      <x:c r="T12264" s="1">
        <x:f t="shared" si="2293"/>
        <x:v>-9.9999999999999997E+98</x:v>
      </x:c>
    </x:row>
    <x:row r="12265">
      <x:c r="A12265" s="1"/>
      <x:c r="B12265" s="1"/>
      <x:c r="C12265" s="1"/>
      <x:c r="D12265" s="1"/>
      <x:c r="E12265" s="1"/>
      <x:c r="F12265" s="1"/>
      <x:c r="G12265" s="1"/>
      <x:c r="H12265" s="1"/>
      <x:c r="I12265" s="53">
        <x:f t="shared" si="2282"/>
        <x:v>18</x:v>
      </x:c>
      <x:c r="J12265" s="53">
        <x:f t="shared" si="2283"/>
        <x:v>16</x:v>
      </x:c>
      <x:c r="K12265" s="53">
        <x:f t="shared" si="2284"/>
        <x:v>5</x:v>
      </x:c>
      <x:c r="L12265" s="53">
        <x:f t="shared" si="2285"/>
        <x:v>39</x:v>
      </x:c>
      <x:c r="M12265" s="54">
        <x:f t="shared" si="2286"/>
        <x:v>9959.0472303402294</x:v>
      </x:c>
      <x:c r="N12265" s="54">
        <x:f t="shared" si="2287"/>
        <x:v>6.416005021069604</x:v>
      </x:c>
      <x:c r="O12265" s="55">
        <x:f t="shared" si="2288"/>
        <x:v>205404</x:v>
      </x:c>
      <x:c r="P12265" s="55">
        <x:f t="shared" si="2289"/>
        <x:v>27280</x:v>
      </x:c>
      <x:c r="Q12265" s="55">
        <x:f t="shared" si="2290"/>
        <x:v>185400.1255267401</x:v>
      </x:c>
      <x:c r="R12265" s="55">
        <x:f t="shared" si="2291"/>
        <x:v>-27276.125526740099</x:v>
      </x:c>
      <x:c r="S12265" s="1" t="str">
        <x:f t="shared" si="2292"/>
        <x:v>NO</x:v>
      </x:c>
      <x:c r="T12265" s="1">
        <x:f t="shared" si="2293"/>
        <x:v>-9.9999999999999997E+98</x:v>
      </x:c>
    </x:row>
    <x:row r="12266">
      <x:c r="A12266" s="1"/>
      <x:c r="B12266" s="1"/>
      <x:c r="C12266" s="1"/>
      <x:c r="D12266" s="1"/>
      <x:c r="E12266" s="1"/>
      <x:c r="F12266" s="1"/>
      <x:c r="G12266" s="1"/>
      <x:c r="H12266" s="1"/>
      <x:c r="I12266" s="53">
        <x:f t="shared" si="2282"/>
        <x:v>18</x:v>
      </x:c>
      <x:c r="J12266" s="53">
        <x:f t="shared" si="2283"/>
        <x:v>16</x:v>
      </x:c>
      <x:c r="K12266" s="53">
        <x:f t="shared" si="2284"/>
        <x:v>6</x:v>
      </x:c>
      <x:c r="L12266" s="53">
        <x:f t="shared" si="2285"/>
        <x:v>40</x:v>
      </x:c>
      <x:c r="M12266" s="54">
        <x:f t="shared" si="2286"/>
        <x:v>10010.522204521863</x:v>
      </x:c>
      <x:c r="N12266" s="54">
        <x:f t="shared" si="2287"/>
        <x:v>6.4517515309179609</x:v>
      </x:c>
      <x:c r="O12266" s="55">
        <x:f t="shared" si="2288"/>
        <x:v>208104</x:v>
      </x:c>
      <x:c r="P12266" s="55">
        <x:f t="shared" si="2289"/>
        <x:v>28160</x:v>
      </x:c>
      <x:c r="Q12266" s="55">
        <x:f t="shared" si="2290"/>
        <x:v>186293.78827294902</x:v>
      </x:c>
      <x:c r="R12266" s="55">
        <x:f t="shared" si="2291"/>
        <x:v>-26349.788272949023</x:v>
      </x:c>
      <x:c r="S12266" s="1" t="str">
        <x:f t="shared" si="2292"/>
        <x:v>NO</x:v>
      </x:c>
      <x:c r="T12266" s="1">
        <x:f t="shared" si="2293"/>
        <x:v>-9.9999999999999997E+98</x:v>
      </x:c>
    </x:row>
    <x:row r="12267">
      <x:c r="A12267" s="1"/>
      <x:c r="B12267" s="1"/>
      <x:c r="C12267" s="1"/>
      <x:c r="D12267" s="1"/>
      <x:c r="E12267" s="1"/>
      <x:c r="F12267" s="1"/>
      <x:c r="G12267" s="1"/>
      <x:c r="H12267" s="1"/>
      <x:c r="I12267" s="53">
        <x:f t="shared" si="2282"/>
        <x:v>18</x:v>
      </x:c>
      <x:c r="J12267" s="53">
        <x:f t="shared" si="2283"/>
        <x:v>16</x:v>
      </x:c>
      <x:c r="K12267" s="53">
        <x:f t="shared" si="2284"/>
        <x:v>7</x:v>
      </x:c>
      <x:c r="L12267" s="53">
        <x:f t="shared" si="2285"/>
        <x:v>41</x:v>
      </x:c>
      <x:c r="M12267" s="54">
        <x:f t="shared" si="2286"/>
        <x:v>10063.246643919823</x:v>
      </x:c>
      <x:c r="N12267" s="54">
        <x:f t="shared" si="2287"/>
        <x:v>6.4883657249443214</x:v>
      </x:c>
      <x:c r="O12267" s="55">
        <x:f t="shared" si="2288"/>
        <x:v>210804</x:v>
      </x:c>
      <x:c r="P12267" s="55">
        <x:f t="shared" si="2289"/>
        <x:v>29040</x:v>
      </x:c>
      <x:c r="Q12267" s="55">
        <x:f t="shared" si="2290"/>
        <x:v>187209.14312360805</x:v>
      </x:c>
      <x:c r="R12267" s="55">
        <x:f t="shared" si="2291"/>
        <x:v>-25445.143123608053</x:v>
      </x:c>
      <x:c r="S12267" s="1" t="str">
        <x:f t="shared" si="2292"/>
        <x:v>NO</x:v>
      </x:c>
      <x:c r="T12267" s="1">
        <x:f t="shared" si="2293"/>
        <x:v>-9.9999999999999997E+98</x:v>
      </x:c>
    </x:row>
    <x:row r="12268">
      <x:c r="A12268" s="1"/>
      <x:c r="B12268" s="1"/>
      <x:c r="C12268" s="1"/>
      <x:c r="D12268" s="1"/>
      <x:c r="E12268" s="1"/>
      <x:c r="F12268" s="1"/>
      <x:c r="G12268" s="1"/>
      <x:c r="H12268" s="1"/>
      <x:c r="I12268" s="53">
        <x:f t="shared" si="2282"/>
        <x:v>18</x:v>
      </x:c>
      <x:c r="J12268" s="53">
        <x:f t="shared" si="2283"/>
        <x:v>16</x:v>
      </x:c>
      <x:c r="K12268" s="53">
        <x:f t="shared" si="2284"/>
        <x:v>8</x:v>
      </x:c>
      <x:c r="L12268" s="53">
        <x:f t="shared" si="2285"/>
        <x:v>42</x:v>
      </x:c>
      <x:c r="M12268" s="54">
        <x:f t="shared" si="2286"/>
        <x:v>10117.243742199804</x:v>
      </x:c>
      <x:c r="N12268" s="54">
        <x:f t="shared" si="2287"/>
        <x:v>6.5258637098609746</x:v>
      </x:c>
      <x:c r="O12268" s="55">
        <x:f t="shared" si="2288"/>
        <x:v>213504</x:v>
      </x:c>
      <x:c r="P12268" s="55">
        <x:f t="shared" si="2289"/>
        <x:v>29920</x:v>
      </x:c>
      <x:c r="Q12268" s="55">
        <x:f t="shared" si="2290"/>
        <x:v>188146.59274652437</x:v>
      </x:c>
      <x:c r="R12268" s="55">
        <x:f t="shared" si="2291"/>
        <x:v>-24562.592746524373</x:v>
      </x:c>
      <x:c r="S12268" s="1" t="str">
        <x:f t="shared" si="2292"/>
        <x:v>NO</x:v>
      </x:c>
      <x:c r="T12268" s="1">
        <x:f t="shared" si="2293"/>
        <x:v>-9.9999999999999997E+98</x:v>
      </x:c>
    </x:row>
    <x:row r="12269">
      <x:c r="A12269" s="1"/>
      <x:c r="B12269" s="1"/>
      <x:c r="C12269" s="1"/>
      <x:c r="D12269" s="1"/>
      <x:c r="E12269" s="1"/>
      <x:c r="F12269" s="1"/>
      <x:c r="G12269" s="1"/>
      <x:c r="H12269" s="1"/>
      <x:c r="I12269" s="53">
        <x:f t="shared" si="2282"/>
        <x:v>18</x:v>
      </x:c>
      <x:c r="J12269" s="53">
        <x:f t="shared" si="2283"/>
        <x:v>16</x:v>
      </x:c>
      <x:c r="K12269" s="53">
        <x:f t="shared" si="2284"/>
        <x:v>9</x:v>
      </x:c>
      <x:c r="L12269" s="53">
        <x:f t="shared" si="2285"/>
        <x:v>43</x:v>
      </x:c>
      <x:c r="M12269" s="54">
        <x:f t="shared" si="2286"/>
        <x:v>10172.537077640198</x:v>
      </x:c>
      <x:c r="N12269" s="54">
        <x:f t="shared" si="2287"/>
        <x:v>6.5642618594723592</x:v>
      </x:c>
      <x:c r="O12269" s="55">
        <x:f t="shared" si="2288"/>
        <x:v>216204</x:v>
      </x:c>
      <x:c r="P12269" s="55">
        <x:f t="shared" si="2289"/>
        <x:v>30800</x:v>
      </x:c>
      <x:c r="Q12269" s="55">
        <x:f t="shared" si="2290"/>
        <x:v>189106.54648680898</x:v>
      </x:c>
      <x:c r="R12269" s="55">
        <x:f t="shared" si="2291"/>
        <x:v>-23702.546486808977</x:v>
      </x:c>
      <x:c r="S12269" s="1" t="str">
        <x:f t="shared" si="2292"/>
        <x:v>NO</x:v>
      </x:c>
      <x:c r="T12269" s="1">
        <x:f t="shared" si="2293"/>
        <x:v>-9.9999999999999997E+98</x:v>
      </x:c>
    </x:row>
    <x:row r="12270">
      <x:c r="A12270" s="1"/>
      <x:c r="B12270" s="1"/>
      <x:c r="C12270" s="1"/>
      <x:c r="D12270" s="1"/>
      <x:c r="E12270" s="1"/>
      <x:c r="F12270" s="1"/>
      <x:c r="G12270" s="1"/>
      <x:c r="H12270" s="1"/>
      <x:c r="I12270" s="53" t="n">
        <x:f t="shared" ref="I12270:I12333" si="2294">INT((ROW()-ROW($I$46))/((CARROT_CAP+1)*(MESCLUN_CAP+1)))</x:f>
        <x:v>18</x:v>
      </x:c>
      <x:c r="J12270" s="53" t="n">
        <x:f t="shared" ref="J12270:J12333" si="2295">MOD(INT((ROW()-ROW($I$46))/(MESCLUN_CAP+1)),CARROT_CAP+1)</x:f>
        <x:v>16</x:v>
      </x:c>
      <x:c r="K12270" s="53" t="n">
        <x:f t="shared" ref="K12270:K12333" si="2296">MOD(ROW()-ROW($I$46),MESCLUN_CAP+1)</x:f>
        <x:v>10</x:v>
      </x:c>
      <x:c r="L12270" s="53" t="n">
        <x:f t="shared" ref="L12270:L12333" si="2297">SUM(I12270:K12270)</x:f>
        <x:v>44</x:v>
      </x:c>
      <x:c r="M12270" s="54" t="n">
        <x:f t="shared" ref="M12270:M12333" si="2298">I12270*TOMATO_HOURS*WEEKS*(1+TOMATO_DIM)^I12270+J12270*CARROT_HOURS*WEEKS*(1+CARROT_DIM)^J12270+K12270*MESCLUN_HOURS*WEEKS*(1+MESCLUN_DIM)^K12270</x:f>
        <x:v>10229.150619123415</x:v>
      </x:c>
      <x:c r="N12270" s="54" t="n">
        <x:f t="shared" ref="N12270:N12333" si="2299">MAX(M12270-FARMER_HOURS,0)/TEMP_HOURS_PER_WORKER</x:f>
        <x:v>6.6035768188357045</x:v>
      </x:c>
      <x:c r="O12270" s="55" t="n">
        <x:f t="shared" ref="O12270:O12333" si="2300">I12270*TOMATO_PRICE+J12270*CARROT_PRICE+K12270*MESCLUN_PRICE</x:f>
        <x:v>218904</x:v>
      </x:c>
      <x:c r="P12270" s="55" t="n">
        <x:f t="shared" ref="P12270:P12333" si="2301">I12270*TOMATO_FERTILIZER+J12270*CARROT_FERTILIZER+K12270*MESCLUN_FERTILIZER</x:f>
        <x:v>31680</x:v>
      </x:c>
      <x:c r="Q12270" s="55" t="n">
        <x:f t="shared" ref="Q12270:Q12333" si="2302">MIN(M12270,FARMER_HOURS)*FARMER_RATE+MAX(M12270-FARMER_HOURS,0)*TEMP_RATE</x:f>
        <x:v>190089.42047089263</x:v>
      </x:c>
      <x:c r="R12270" s="55" t="n">
        <x:f t="shared" ref="R12270:R12333" si="2303">O12270-P12270-Q12270-FIXED_COST</x:f>
        <x:v>-22865.420470892626</x:v>
      </x:c>
      <x:c r="S12270" s="1" t="str">
        <x:f t="shared" ref="S12270:S12333" si="2304">IF(AND(L12270&lt;=TOTAL_BED_CAP,N12270&lt;=TEMP_WORKER_CAP),"YES","NO")</x:f>
        <x:v>NO</x:v>
      </x:c>
      <x:c r="T12270" s="1" t="n">
        <x:f t="shared" ref="T12270:T12333" si="2305">IF(S12270="YES",R12270,-1E+99)</x:f>
        <x:v>-1e+99</x:v>
      </x:c>
    </x:row>
    <x:row r="12271">
      <x:c r="A12271" s="1"/>
      <x:c r="B12271" s="1"/>
      <x:c r="C12271" s="1"/>
      <x:c r="D12271" s="1"/>
      <x:c r="E12271" s="1"/>
      <x:c r="F12271" s="1"/>
      <x:c r="G12271" s="1"/>
      <x:c r="H12271" s="1"/>
      <x:c r="I12271" s="53">
        <x:f t="shared" si="2294"/>
        <x:v>18</x:v>
      </x:c>
      <x:c r="J12271" s="53">
        <x:f t="shared" si="2295"/>
        <x:v>16</x:v>
      </x:c>
      <x:c r="K12271" s="53">
        <x:f t="shared" si="2296"/>
        <x:v>11</x:v>
      </x:c>
      <x:c r="L12271" s="53">
        <x:f t="shared" si="2297"/>
        <x:v>45</x:v>
      </x:c>
      <x:c r="M12271" s="54">
        <x:f t="shared" si="2298"/>
        <x:v>10287.10873221685</x:v>
      </x:c>
      <x:c r="N12271" s="54">
        <x:f t="shared" si="2299"/>
        <x:v>6.6438255084839231</x:v>
      </x:c>
      <x:c r="O12271" s="55">
        <x:f t="shared" si="2300"/>
        <x:v>221604</x:v>
      </x:c>
      <x:c r="P12271" s="55">
        <x:f t="shared" si="2301"/>
        <x:v>32560</x:v>
      </x:c>
      <x:c r="Q12271" s="55">
        <x:f t="shared" si="2302"/>
        <x:v>191095.63771209808</x:v>
      </x:c>
      <x:c r="R12271" s="55">
        <x:f t="shared" si="2303"/>
        <x:v>-22051.637712098076</x:v>
      </x:c>
      <x:c r="S12271" s="1" t="str">
        <x:f t="shared" si="2304"/>
        <x:v>NO</x:v>
      </x:c>
      <x:c r="T12271" s="1">
        <x:f t="shared" si="2305"/>
        <x:v>-9.9999999999999997E+98</x:v>
      </x:c>
    </x:row>
    <x:row r="12272">
      <x:c r="A12272" s="1"/>
      <x:c r="B12272" s="1"/>
      <x:c r="C12272" s="1"/>
      <x:c r="D12272" s="1"/>
      <x:c r="E12272" s="1"/>
      <x:c r="F12272" s="1"/>
      <x:c r="G12272" s="1"/>
      <x:c r="H12272" s="1"/>
      <x:c r="I12272" s="53">
        <x:f t="shared" si="2294"/>
        <x:v>18</x:v>
      </x:c>
      <x:c r="J12272" s="53">
        <x:f t="shared" si="2295"/>
        <x:v>16</x:v>
      </x:c>
      <x:c r="K12272" s="53">
        <x:f t="shared" si="2296"/>
        <x:v>12</x:v>
      </x:c>
      <x:c r="L12272" s="53">
        <x:f t="shared" si="2297"/>
        <x:v>46</x:v>
      </x:c>
      <x:c r="M12272" s="54">
        <x:f t="shared" si="2298"/>
        <x:v>10346.436185344914</x:v>
      </x:c>
      <x:c r="N12272" s="54">
        <x:f t="shared" si="2299"/>
        <x:v>6.6850251287117457</x:v>
      </x:c>
      <x:c r="O12272" s="55">
        <x:f t="shared" si="2300"/>
        <x:v>224304</x:v>
      </x:c>
      <x:c r="P12272" s="55">
        <x:f t="shared" si="2301"/>
        <x:v>33440</x:v>
      </x:c>
      <x:c r="Q12272" s="55">
        <x:f t="shared" si="2302"/>
        <x:v>192125.62821779362</x:v>
      </x:c>
      <x:c r="R12272" s="55">
        <x:f t="shared" si="2303"/>
        <x:v>-21261.628217793623</x:v>
      </x:c>
      <x:c r="S12272" s="1" t="str">
        <x:f t="shared" si="2304"/>
        <x:v>NO</x:v>
      </x:c>
      <x:c r="T12272" s="1">
        <x:f t="shared" si="2305"/>
        <x:v>-9.9999999999999997E+98</x:v>
      </x:c>
    </x:row>
    <x:row r="12273">
      <x:c r="A12273" s="1"/>
      <x:c r="B12273" s="1"/>
      <x:c r="C12273" s="1"/>
      <x:c r="D12273" s="1"/>
      <x:c r="E12273" s="1"/>
      <x:c r="F12273" s="1"/>
      <x:c r="G12273" s="1"/>
      <x:c r="H12273" s="1"/>
      <x:c r="I12273" s="53">
        <x:f t="shared" si="2294"/>
        <x:v>18</x:v>
      </x:c>
      <x:c r="J12273" s="53">
        <x:f t="shared" si="2295"/>
        <x:v>16</x:v>
      </x:c>
      <x:c r="K12273" s="53">
        <x:f t="shared" si="2296"/>
        <x:v>13</x:v>
      </x:c>
      <x:c r="L12273" s="53">
        <x:f t="shared" si="2297"/>
        <x:v>47</x:v>
      </x:c>
      <x:c r="M12273" s="54">
        <x:f t="shared" si="2298"/>
        <x:v>10407.158156053298</x:v>
      </x:c>
      <x:c r="N12273" s="54">
        <x:f t="shared" si="2299"/>
        <x:v>6.7271931639259011</x:v>
      </x:c>
      <x:c r="O12273" s="55">
        <x:f t="shared" si="2300"/>
        <x:v>227004</x:v>
      </x:c>
      <x:c r="P12273" s="55">
        <x:f t="shared" si="2301"/>
        <x:v>34320</x:v>
      </x:c>
      <x:c r="Q12273" s="55">
        <x:f t="shared" si="2302"/>
        <x:v>193179.82909814751</x:v>
      </x:c>
      <x:c r="R12273" s="55">
        <x:f t="shared" si="2303"/>
        <x:v>-20495.829098147515</x:v>
      </x:c>
      <x:c r="S12273" s="1" t="str">
        <x:f t="shared" si="2304"/>
        <x:v>NO</x:v>
      </x:c>
      <x:c r="T12273" s="1">
        <x:f t="shared" si="2305"/>
        <x:v>-9.9999999999999997E+98</x:v>
      </x:c>
    </x:row>
    <x:row r="12274">
      <x:c r="A12274" s="1"/>
      <x:c r="B12274" s="1"/>
      <x:c r="C12274" s="1"/>
      <x:c r="D12274" s="1"/>
      <x:c r="E12274" s="1"/>
      <x:c r="F12274" s="1"/>
      <x:c r="G12274" s="1"/>
      <x:c r="H12274" s="1"/>
      <x:c r="I12274" s="53">
        <x:f t="shared" si="2294"/>
        <x:v>18</x:v>
      </x:c>
      <x:c r="J12274" s="53">
        <x:f t="shared" si="2295"/>
        <x:v>16</x:v>
      </x:c>
      <x:c r="K12274" s="53">
        <x:f t="shared" si="2296"/>
        <x:v>14</x:v>
      </x:c>
      <x:c r="L12274" s="53">
        <x:f t="shared" si="2297"/>
        <x:v>48</x:v>
      </x:c>
      <x:c r="M12274" s="54">
        <x:f t="shared" si="2298"/>
        <x:v>10469.300237366959</x:v>
      </x:c>
      <x:c r="N12274" s="54">
        <x:f t="shared" si="2299"/>
        <x:v>6.7703473870603883</x:v>
      </x:c>
      <x:c r="O12274" s="55">
        <x:f t="shared" si="2300"/>
        <x:v>229704</x:v>
      </x:c>
      <x:c r="P12274" s="55">
        <x:f t="shared" si="2301"/>
        <x:v>35200</x:v>
      </x:c>
      <x:c r="Q12274" s="55">
        <x:f t="shared" si="2302"/>
        <x:v>194258.6846765097</x:v>
      </x:c>
      <x:c r="R12274" s="55">
        <x:f t="shared" si="2303"/>
        <x:v>-19754.6846765097</x:v>
      </x:c>
      <x:c r="S12274" s="1" t="str">
        <x:f t="shared" si="2304"/>
        <x:v>NO</x:v>
      </x:c>
      <x:c r="T12274" s="1">
        <x:f t="shared" si="2305"/>
        <x:v>-9.9999999999999997E+98</x:v>
      </x:c>
    </x:row>
    <x:row r="12275">
      <x:c r="A12275" s="1"/>
      <x:c r="B12275" s="1"/>
      <x:c r="C12275" s="1"/>
      <x:c r="D12275" s="1"/>
      <x:c r="E12275" s="1"/>
      <x:c r="F12275" s="1"/>
      <x:c r="G12275" s="1"/>
      <x:c r="H12275" s="1"/>
      <x:c r="I12275" s="53">
        <x:f t="shared" si="2294"/>
        <x:v>18</x:v>
      </x:c>
      <x:c r="J12275" s="53">
        <x:f t="shared" si="2295"/>
        <x:v>16</x:v>
      </x:c>
      <x:c r="K12275" s="53">
        <x:f t="shared" si="2296"/>
        <x:v>15</x:v>
      </x:c>
      <x:c r="L12275" s="53">
        <x:f t="shared" si="2297"/>
        <x:v>49</x:v>
      </x:c>
      <x:c r="M12275" s="54">
        <x:f t="shared" si="2298"/>
        <x:v>10532.888444243106</x:v>
      </x:c>
      <x:c r="N12275" s="54">
        <x:f t="shared" si="2299"/>
        <x:v>6.814505864057713</x:v>
      </x:c>
      <x:c r="O12275" s="55">
        <x:f t="shared" si="2300"/>
        <x:v>232404</x:v>
      </x:c>
      <x:c r="P12275" s="55">
        <x:f t="shared" si="2301"/>
        <x:v>36080</x:v>
      </x:c>
      <x:c r="Q12275" s="55">
        <x:f t="shared" si="2302"/>
        <x:v>195362.6466014428</x:v>
      </x:c>
      <x:c r="R12275" s="55">
        <x:f t="shared" si="2303"/>
        <x:v>-19038.646601442801</x:v>
      </x:c>
      <x:c r="S12275" s="1" t="str">
        <x:f t="shared" si="2304"/>
        <x:v>NO</x:v>
      </x:c>
      <x:c r="T12275" s="1">
        <x:f t="shared" si="2305"/>
        <x:v>-9.9999999999999997E+98</x:v>
      </x:c>
    </x:row>
    <x:row r="12276">
      <x:c r="A12276" s="1"/>
      <x:c r="B12276" s="1"/>
      <x:c r="C12276" s="1"/>
      <x:c r="D12276" s="1"/>
      <x:c r="E12276" s="1"/>
      <x:c r="F12276" s="1"/>
      <x:c r="G12276" s="1"/>
      <x:c r="H12276" s="1"/>
      <x:c r="I12276" s="53">
        <x:f t="shared" si="2294"/>
        <x:v>18</x:v>
      </x:c>
      <x:c r="J12276" s="53">
        <x:f t="shared" si="2295"/>
        <x:v>16</x:v>
      </x:c>
      <x:c r="K12276" s="53">
        <x:f t="shared" si="2296"/>
        <x:v>16</x:v>
      </x:c>
      <x:c r="L12276" s="53">
        <x:f t="shared" si="2297"/>
        <x:v>50</x:v>
      </x:c>
      <x:c r="M12276" s="54">
        <x:f t="shared" si="2298"/>
        <x:v>10597.949220120594</x:v>
      </x:c>
      <x:c r="N12276" s="54">
        <x:f t="shared" si="2299"/>
        <x:v>6.859686958417079</x:v>
      </x:c>
      <x:c r="O12276" s="55">
        <x:f t="shared" si="2300"/>
        <x:v>235104</x:v>
      </x:c>
      <x:c r="P12276" s="55">
        <x:f t="shared" si="2301"/>
        <x:v>36960</x:v>
      </x:c>
      <x:c r="Q12276" s="55">
        <x:f t="shared" si="2302"/>
        <x:v>196492.17396042697</x:v>
      </x:c>
      <x:c r="R12276" s="55">
        <x:f t="shared" si="2303"/>
        <x:v>-18348.173960426968</x:v>
      </x:c>
      <x:c r="S12276" s="1" t="str">
        <x:f t="shared" si="2304"/>
        <x:v>NO</x:v>
      </x:c>
      <x:c r="T12276" s="1">
        <x:f t="shared" si="2305"/>
        <x:v>-9.9999999999999997E+98</x:v>
      </x:c>
    </x:row>
    <x:row r="12277">
      <x:c r="A12277" s="1"/>
      <x:c r="B12277" s="1"/>
      <x:c r="C12277" s="1"/>
      <x:c r="D12277" s="1"/>
      <x:c r="E12277" s="1"/>
      <x:c r="F12277" s="1"/>
      <x:c r="G12277" s="1"/>
      <x:c r="H12277" s="1"/>
      <x:c r="I12277" s="53">
        <x:f t="shared" si="2294"/>
        <x:v>18</x:v>
      </x:c>
      <x:c r="J12277" s="53">
        <x:f t="shared" si="2295"/>
        <x:v>16</x:v>
      </x:c>
      <x:c r="K12277" s="53">
        <x:f t="shared" si="2296"/>
        <x:v>17</x:v>
      </x:c>
      <x:c r="L12277" s="53">
        <x:f t="shared" si="2297"/>
        <x:v>51</x:v>
      </x:c>
      <x:c r="M12277" s="54">
        <x:f t="shared" si="2298"/>
        <x:v>10664.509443567134</x:v>
      </x:c>
      <x:c r="N12277" s="54">
        <x:f t="shared" si="2299"/>
        <x:v>6.9059093358105104</x:v>
      </x:c>
      <x:c r="O12277" s="55">
        <x:f t="shared" si="2300"/>
        <x:v>237804</x:v>
      </x:c>
      <x:c r="P12277" s="55">
        <x:f t="shared" si="2301"/>
        <x:v>37840</x:v>
      </x:c>
      <x:c r="Q12277" s="55">
        <x:f t="shared" si="2302"/>
        <x:v>197647.73339526274</x:v>
      </x:c>
      <x:c r="R12277" s="55">
        <x:f t="shared" si="2303"/>
        <x:v>-17683.733395262738</x:v>
      </x:c>
      <x:c r="S12277" s="1" t="str">
        <x:f t="shared" si="2304"/>
        <x:v>NO</x:v>
      </x:c>
      <x:c r="T12277" s="1">
        <x:f t="shared" si="2305"/>
        <x:v>-9.9999999999999997E+98</x:v>
      </x:c>
    </x:row>
    <x:row r="12278">
      <x:c r="A12278" s="1"/>
      <x:c r="B12278" s="1"/>
      <x:c r="C12278" s="1"/>
      <x:c r="D12278" s="1"/>
      <x:c r="E12278" s="1"/>
      <x:c r="F12278" s="1"/>
      <x:c r="G12278" s="1"/>
      <x:c r="H12278" s="1"/>
      <x:c r="I12278" s="53">
        <x:f t="shared" si="2294"/>
        <x:v>18</x:v>
      </x:c>
      <x:c r="J12278" s="53">
        <x:f t="shared" si="2295"/>
        <x:v>16</x:v>
      </x:c>
      <x:c r="K12278" s="53">
        <x:f t="shared" si="2296"/>
        <x:v>18</x:v>
      </x:c>
      <x:c r="L12278" s="53">
        <x:f t="shared" si="2297"/>
        <x:v>52</x:v>
      </x:c>
      <x:c r="M12278" s="54">
        <x:f t="shared" si="2298"/>
        <x:v>10732.596435025722</x:v>
      </x:c>
      <x:c r="N12278" s="54">
        <x:f t="shared" si="2299"/>
        <x:v>6.9531919687678627</x:v>
      </x:c>
      <x:c r="O12278" s="55">
        <x:f t="shared" si="2300"/>
        <x:v>240504</x:v>
      </x:c>
      <x:c r="P12278" s="55">
        <x:f t="shared" si="2301"/>
        <x:v>38720</x:v>
      </x:c>
      <x:c r="Q12278" s="55">
        <x:f t="shared" si="2302"/>
        <x:v>198829.79921919655</x:v>
      </x:c>
      <x:c r="R12278" s="55">
        <x:f t="shared" si="2303"/>
        <x:v>-17045.799219196546</x:v>
      </x:c>
      <x:c r="S12278" s="1" t="str">
        <x:f t="shared" si="2304"/>
        <x:v>NO</x:v>
      </x:c>
      <x:c r="T12278" s="1">
        <x:f t="shared" si="2305"/>
        <x:v>-9.9999999999999997E+98</x:v>
      </x:c>
    </x:row>
    <x:row r="12279">
      <x:c r="A12279" s="1"/>
      <x:c r="B12279" s="1"/>
      <x:c r="C12279" s="1"/>
      <x:c r="D12279" s="1"/>
      <x:c r="E12279" s="1"/>
      <x:c r="F12279" s="1"/>
      <x:c r="G12279" s="1"/>
      <x:c r="H12279" s="1"/>
      <x:c r="I12279" s="53">
        <x:f t="shared" si="2294"/>
        <x:v>18</x:v>
      </x:c>
      <x:c r="J12279" s="53">
        <x:f t="shared" si="2295"/>
        <x:v>16</x:v>
      </x:c>
      <x:c r="K12279" s="53">
        <x:f t="shared" si="2296"/>
        <x:v>19</x:v>
      </x:c>
      <x:c r="L12279" s="53">
        <x:f t="shared" si="2297"/>
        <x:v>53</x:v>
      </x:c>
      <x:c r="M12279" s="54">
        <x:f t="shared" si="2298"/>
        <x:v>10802.237963661744</x:v>
      </x:c>
      <x:c r="N12279" s="54">
        <x:f t="shared" si="2299"/>
        <x:v>7.0015541414317672</x:v>
      </x:c>
      <x:c r="O12279" s="55">
        <x:f t="shared" si="2300"/>
        <x:v>243204</x:v>
      </x:c>
      <x:c r="P12279" s="55">
        <x:f t="shared" si="2301"/>
        <x:v>39600</x:v>
      </x:c>
      <x:c r="Q12279" s="55">
        <x:f t="shared" si="2302"/>
        <x:v>200038.85353579416</x:v>
      </x:c>
      <x:c r="R12279" s="55">
        <x:f t="shared" si="2303"/>
        <x:v>-16434.853535794158</x:v>
      </x:c>
      <x:c r="S12279" s="1" t="str">
        <x:f t="shared" si="2304"/>
        <x:v>NO</x:v>
      </x:c>
      <x:c r="T12279" s="1">
        <x:f t="shared" si="2305"/>
        <x:v>-9.9999999999999997E+98</x:v>
      </x:c>
    </x:row>
    <x:row r="12280">
      <x:c r="A12280" s="1"/>
      <x:c r="B12280" s="1"/>
      <x:c r="C12280" s="1"/>
      <x:c r="D12280" s="1"/>
      <x:c r="E12280" s="1"/>
      <x:c r="F12280" s="1"/>
      <x:c r="G12280" s="1"/>
      <x:c r="H12280" s="1"/>
      <x:c r="I12280" s="53">
        <x:f t="shared" si="2294"/>
        <x:v>18</x:v>
      </x:c>
      <x:c r="J12280" s="53">
        <x:f t="shared" si="2295"/>
        <x:v>16</x:v>
      </x:c>
      <x:c r="K12280" s="53">
        <x:f t="shared" si="2296"/>
        <x:v>20</x:v>
      </x:c>
      <x:c r="L12280" s="53">
        <x:f t="shared" si="2297"/>
        <x:v>54</x:v>
      </x:c>
      <x:c r="M12280" s="54">
        <x:f t="shared" si="2298"/>
        <x:v>10873.46225431222</x:v>
      </x:c>
      <x:c r="N12280" s="54">
        <x:f t="shared" si="2299"/>
        <x:v>7.0510154543834869</x:v>
      </x:c>
      <x:c r="O12280" s="55">
        <x:f t="shared" si="2300"/>
        <x:v>245904</x:v>
      </x:c>
      <x:c r="P12280" s="55">
        <x:f t="shared" si="2301"/>
        <x:v>40480</x:v>
      </x:c>
      <x:c r="Q12280" s="55">
        <x:f t="shared" si="2302"/>
        <x:v>201275.38635958717</x:v>
      </x:c>
      <x:c r="R12280" s="55">
        <x:f t="shared" si="2303"/>
        <x:v>-15851.386359587166</x:v>
      </x:c>
      <x:c r="S12280" s="1" t="str">
        <x:f t="shared" si="2304"/>
        <x:v>NO</x:v>
      </x:c>
      <x:c r="T12280" s="1">
        <x:f t="shared" si="2305"/>
        <x:v>-9.9999999999999997E+98</x:v>
      </x:c>
    </x:row>
    <x:row r="12281">
      <x:c r="A12281" s="1"/>
      <x:c r="B12281" s="1"/>
      <x:c r="C12281" s="1"/>
      <x:c r="D12281" s="1"/>
      <x:c r="E12281" s="1"/>
      <x:c r="F12281" s="1"/>
      <x:c r="G12281" s="1"/>
      <x:c r="H12281" s="1"/>
      <x:c r="I12281" s="53">
        <x:f t="shared" si="2294"/>
        <x:v>18</x:v>
      </x:c>
      <x:c r="J12281" s="53">
        <x:f t="shared" si="2295"/>
        <x:v>16</x:v>
      </x:c>
      <x:c r="K12281" s="53">
        <x:f t="shared" si="2296"/>
        <x:v>21</x:v>
      </x:c>
      <x:c r="L12281" s="53">
        <x:f t="shared" si="2297"/>
        <x:v>55</x:v>
      </x:c>
      <x:c r="M12281" s="54">
        <x:f t="shared" si="2298"/>
        <x:v>10946.297994538665</x:v>
      </x:c>
      <x:c r="N12281" s="54">
        <x:f t="shared" si="2299"/>
        <x:v>7.1015958295407398</x:v>
      </x:c>
      <x:c r="O12281" s="55">
        <x:f t="shared" si="2300"/>
        <x:v>248604</x:v>
      </x:c>
      <x:c r="P12281" s="55">
        <x:f t="shared" si="2301"/>
        <x:v>41360</x:v>
      </x:c>
      <x:c r="Q12281" s="55">
        <x:f t="shared" si="2302"/>
        <x:v>202539.89573851848</x:v>
      </x:c>
      <x:c r="R12281" s="55">
        <x:f t="shared" si="2303"/>
        <x:v>-15295.895738518477</x:v>
      </x:c>
      <x:c r="S12281" s="1" t="str">
        <x:f t="shared" si="2304"/>
        <x:v>NO</x:v>
      </x:c>
      <x:c r="T12281" s="1">
        <x:f t="shared" si="2305"/>
        <x:v>-9.9999999999999997E+98</x:v>
      </x:c>
    </x:row>
    <x:row r="12282">
      <x:c r="A12282" s="1"/>
      <x:c r="B12282" s="1"/>
      <x:c r="C12282" s="1"/>
      <x:c r="D12282" s="1"/>
      <x:c r="E12282" s="1"/>
      <x:c r="F12282" s="1"/>
      <x:c r="G12282" s="1"/>
      <x:c r="H12282" s="1"/>
      <x:c r="I12282" s="53">
        <x:f t="shared" si="2294"/>
        <x:v>18</x:v>
      </x:c>
      <x:c r="J12282" s="53">
        <x:f t="shared" si="2295"/>
        <x:v>16</x:v>
      </x:c>
      <x:c r="K12282" s="53">
        <x:f t="shared" si="2296"/>
        <x:v>22</x:v>
      </x:c>
      <x:c r="L12282" s="53">
        <x:f t="shared" si="2297"/>
        <x:v>56</x:v>
      </x:c>
      <x:c r="M12282" s="54">
        <x:f t="shared" si="2298"/>
        <x:v>11020.774341785062</x:v>
      </x:c>
      <x:c r="N12282" s="54">
        <x:f t="shared" si="2299"/>
        <x:v>7.153315515128515</x:v>
      </x:c>
      <x:c r="O12282" s="55">
        <x:f t="shared" si="2300"/>
        <x:v>251304</x:v>
      </x:c>
      <x:c r="P12282" s="55">
        <x:f t="shared" si="2301"/>
        <x:v>42240</x:v>
      </x:c>
      <x:c r="Q12282" s="55">
        <x:f t="shared" si="2302"/>
        <x:v>203832.88787821287</x:v>
      </x:c>
      <x:c r="R12282" s="55">
        <x:f t="shared" si="2303"/>
        <x:v>-14768.887878212874</x:v>
      </x:c>
      <x:c r="S12282" s="1" t="str">
        <x:f t="shared" si="2304"/>
        <x:v>NO</x:v>
      </x:c>
      <x:c r="T12282" s="1">
        <x:f t="shared" si="2305"/>
        <x:v>-9.9999999999999997E+98</x:v>
      </x:c>
    </x:row>
    <x:row r="12283">
      <x:c r="A12283" s="1"/>
      <x:c r="B12283" s="1"/>
      <x:c r="C12283" s="1"/>
      <x:c r="D12283" s="1"/>
      <x:c r="E12283" s="1"/>
      <x:c r="F12283" s="1"/>
      <x:c r="G12283" s="1"/>
      <x:c r="H12283" s="1"/>
      <x:c r="I12283" s="53">
        <x:f t="shared" si="2294"/>
        <x:v>18</x:v>
      </x:c>
      <x:c r="J12283" s="53">
        <x:f t="shared" si="2295"/>
        <x:v>16</x:v>
      </x:c>
      <x:c r="K12283" s="53">
        <x:f t="shared" si="2296"/>
        <x:v>23</x:v>
      </x:c>
      <x:c r="L12283" s="53">
        <x:f t="shared" si="2297"/>
        <x:v>57</x:v>
      </x:c>
      <x:c r="M12283" s="54">
        <x:f t="shared" si="2298"/>
        <x:v>11096.920930642498</x:v>
      </x:c>
      <x:c r="N12283" s="54">
        <x:f t="shared" si="2299"/>
        <x:v>7.2061950907239574</x:v>
      </x:c>
      <x:c r="O12283" s="55">
        <x:f t="shared" si="2300"/>
        <x:v>254004</x:v>
      </x:c>
      <x:c r="P12283" s="55">
        <x:f t="shared" si="2301"/>
        <x:v>43120</x:v>
      </x:c>
      <x:c r="Q12283" s="55">
        <x:f t="shared" si="2302"/>
        <x:v>205154.87726809894</x:v>
      </x:c>
      <x:c r="R12283" s="55">
        <x:f t="shared" si="2303"/>
        <x:v>-14270.877268098935</x:v>
      </x:c>
      <x:c r="S12283" s="1" t="str">
        <x:f t="shared" si="2304"/>
        <x:v>NO</x:v>
      </x:c>
      <x:c r="T12283" s="1">
        <x:f t="shared" si="2305"/>
        <x:v>-9.9999999999999997E+98</x:v>
      </x:c>
    </x:row>
    <x:row r="12284">
      <x:c r="A12284" s="1"/>
      <x:c r="B12284" s="1"/>
      <x:c r="C12284" s="1"/>
      <x:c r="D12284" s="1"/>
      <x:c r="E12284" s="1"/>
      <x:c r="F12284" s="1"/>
      <x:c r="G12284" s="1"/>
      <x:c r="H12284" s="1"/>
      <x:c r="I12284" s="53">
        <x:f t="shared" si="2294"/>
        <x:v>18</x:v>
      </x:c>
      <x:c r="J12284" s="53">
        <x:f t="shared" si="2295"/>
        <x:v>16</x:v>
      </x:c>
      <x:c r="K12284" s="53">
        <x:f t="shared" si="2296"/>
        <x:v>24</x:v>
      </x:c>
      <x:c r="L12284" s="53">
        <x:f t="shared" si="2297"/>
        <x:v>58</x:v>
      </x:c>
      <x:c r="M12284" s="54">
        <x:f t="shared" si="2298"/>
        <x:v>11174.767880221994</x:v>
      </x:c>
      <x:c r="N12284" s="54">
        <x:f t="shared" si="2299"/>
        <x:v>7.260255472376385</x:v>
      </x:c>
      <x:c r="O12284" s="55">
        <x:f t="shared" si="2300"/>
        <x:v>256704</x:v>
      </x:c>
      <x:c r="P12284" s="55">
        <x:f t="shared" si="2301"/>
        <x:v>44000</x:v>
      </x:c>
      <x:c r="Q12284" s="55">
        <x:f t="shared" si="2302"/>
        <x:v>206506.38680940963</x:v>
      </x:c>
      <x:c r="R12284" s="55">
        <x:f t="shared" si="2303"/>
        <x:v>-13802.386809409625</x:v>
      </x:c>
      <x:c r="S12284" s="1" t="str">
        <x:f t="shared" si="2304"/>
        <x:v>NO</x:v>
      </x:c>
      <x:c r="T12284" s="1">
        <x:f t="shared" si="2305"/>
        <x:v>-9.9999999999999997E+98</x:v>
      </x:c>
    </x:row>
    <x:row r="12285">
      <x:c r="A12285" s="1"/>
      <x:c r="B12285" s="1"/>
      <x:c r="C12285" s="1"/>
      <x:c r="D12285" s="1"/>
      <x:c r="E12285" s="1"/>
      <x:c r="F12285" s="1"/>
      <x:c r="G12285" s="1"/>
      <x:c r="H12285" s="1"/>
      <x:c r="I12285" s="53">
        <x:f t="shared" si="2294"/>
        <x:v>18</x:v>
      </x:c>
      <x:c r="J12285" s="53">
        <x:f t="shared" si="2295"/>
        <x:v>16</x:v>
      </x:c>
      <x:c r="K12285" s="53">
        <x:f t="shared" si="2296"/>
        <x:v>25</x:v>
      </x:c>
      <x:c r="L12285" s="53">
        <x:f t="shared" si="2297"/>
        <x:v>59</x:v>
      </x:c>
      <x:c r="M12285" s="54">
        <x:f t="shared" si="2298"/>
        <x:v>11254.345801637091</x:v>
      </x:c>
      <x:c r="N12285" s="54">
        <x:f t="shared" si="2299"/>
        <x:v>7.3155179178035361</x:v>
      </x:c>
      <x:c r="O12285" s="55">
        <x:f t="shared" si="2300"/>
        <x:v>259404</x:v>
      </x:c>
      <x:c r="P12285" s="55">
        <x:f t="shared" si="2301"/>
        <x:v>44880</x:v>
      </x:c>
      <x:c r="Q12285" s="55">
        <x:f t="shared" si="2302"/>
        <x:v>207887.94794508838</x:v>
      </x:c>
      <x:c r="R12285" s="55">
        <x:f t="shared" si="2303"/>
        <x:v>-13363.947945088381</x:v>
      </x:c>
      <x:c r="S12285" s="1" t="str">
        <x:f t="shared" si="2304"/>
        <x:v>NO</x:v>
      </x:c>
      <x:c r="T12285" s="1">
        <x:f t="shared" si="2305"/>
        <x:v>-9.9999999999999997E+98</x:v>
      </x:c>
    </x:row>
    <x:row r="12286">
      <x:c r="A12286" s="1"/>
      <x:c r="B12286" s="1"/>
      <x:c r="C12286" s="1"/>
      <x:c r="D12286" s="1"/>
      <x:c r="E12286" s="1"/>
      <x:c r="F12286" s="1"/>
      <x:c r="G12286" s="1"/>
      <x:c r="H12286" s="1"/>
      <x:c r="I12286" s="53">
        <x:f t="shared" si="2294"/>
        <x:v>18</x:v>
      </x:c>
      <x:c r="J12286" s="53">
        <x:f t="shared" si="2295"/>
        <x:v>16</x:v>
      </x:c>
      <x:c r="K12286" s="53">
        <x:f t="shared" si="2296"/>
        <x:v>26</x:v>
      </x:c>
      <x:c r="L12286" s="53">
        <x:f t="shared" si="2297"/>
        <x:v>60</x:v>
      </x:c>
      <x:c r="M12286" s="54">
        <x:f t="shared" si="2298"/>
        <x:v>11335.685805597808</x:v>
      </x:c>
      <x:c r="N12286" s="54">
        <x:f t="shared" si="2299"/>
        <x:v>7.3720040316651447</x:v>
      </x:c>
      <x:c r="O12286" s="55">
        <x:f t="shared" si="2300"/>
        <x:v>262104</x:v>
      </x:c>
      <x:c r="P12286" s="55">
        <x:f t="shared" si="2301"/>
        <x:v>45760</x:v>
      </x:c>
      <x:c r="Q12286" s="55">
        <x:f t="shared" si="2302"/>
        <x:v>209300.10079162862</x:v>
      </x:c>
      <x:c r="R12286" s="55">
        <x:f t="shared" si="2303"/>
        <x:v>-12956.100791628618</x:v>
      </x:c>
      <x:c r="S12286" s="1" t="str">
        <x:f t="shared" si="2304"/>
        <x:v>NO</x:v>
      </x:c>
      <x:c r="T12286" s="1">
        <x:f t="shared" si="2305"/>
        <x:v>-9.9999999999999997E+98</x:v>
      </x:c>
    </x:row>
    <x:row r="12287">
      <x:c r="A12287" s="1"/>
      <x:c r="B12287" s="1"/>
      <x:c r="C12287" s="1"/>
      <x:c r="D12287" s="1"/>
      <x:c r="E12287" s="1"/>
      <x:c r="F12287" s="1"/>
      <x:c r="G12287" s="1"/>
      <x:c r="H12287" s="1"/>
      <x:c r="I12287" s="53">
        <x:f t="shared" si="2294"/>
        <x:v>18</x:v>
      </x:c>
      <x:c r="J12287" s="53">
        <x:f t="shared" si="2295"/>
        <x:v>16</x:v>
      </x:c>
      <x:c r="K12287" s="53">
        <x:f t="shared" si="2296"/>
        <x:v>27</x:v>
      </x:c>
      <x:c r="L12287" s="53">
        <x:f t="shared" si="2297"/>
        <x:v>61</x:v>
      </x:c>
      <x:c r="M12287" s="54">
        <x:f t="shared" si="2298"/>
        <x:v>11418.819510117566</x:v>
      </x:c>
      <x:c r="N12287" s="54">
        <x:f t="shared" si="2299"/>
        <x:v>7.4297357709149763</x:v>
      </x:c>
      <x:c r="O12287" s="55">
        <x:f t="shared" si="2300"/>
        <x:v>264804</x:v>
      </x:c>
      <x:c r="P12287" s="55">
        <x:f t="shared" si="2301"/>
        <x:v>46640</x:v>
      </x:c>
      <x:c r="Q12287" s="55">
        <x:f t="shared" si="2302"/>
        <x:v>210743.3942728744</x:v>
      </x:c>
      <x:c r="R12287" s="55">
        <x:f t="shared" si="2303"/>
        <x:v>-12579.3942728744</x:v>
      </x:c>
      <x:c r="S12287" s="1" t="str">
        <x:f t="shared" si="2304"/>
        <x:v>NO</x:v>
      </x:c>
      <x:c r="T12287" s="1">
        <x:f t="shared" si="2305"/>
        <x:v>-9.9999999999999997E+98</x:v>
      </x:c>
    </x:row>
    <x:row r="12288">
      <x:c r="A12288" s="1"/>
      <x:c r="B12288" s="1"/>
      <x:c r="C12288" s="1"/>
      <x:c r="D12288" s="1"/>
      <x:c r="E12288" s="1"/>
      <x:c r="F12288" s="1"/>
      <x:c r="G12288" s="1"/>
      <x:c r="H12288" s="1"/>
      <x:c r="I12288" s="53">
        <x:f t="shared" si="2294"/>
        <x:v>18</x:v>
      </x:c>
      <x:c r="J12288" s="53">
        <x:f t="shared" si="2295"/>
        <x:v>16</x:v>
      </x:c>
      <x:c r="K12288" s="53">
        <x:f t="shared" si="2296"/>
        <x:v>28</x:v>
      </x:c>
      <x:c r="L12288" s="53">
        <x:f t="shared" si="2297"/>
        <x:v>62</x:v>
      </x:c>
      <x:c r="M12288" s="54">
        <x:f t="shared" si="2298"/>
        <x:v>11503.77904833472</x:v>
      </x:c>
      <x:c r="N12288" s="54">
        <x:f t="shared" si="2299"/>
        <x:v>7.4887354502324444</x:v>
      </x:c>
      <x:c r="O12288" s="55">
        <x:f t="shared" si="2300"/>
        <x:v>267504</x:v>
      </x:c>
      <x:c r="P12288" s="55">
        <x:f t="shared" si="2301"/>
        <x:v>47520</x:v>
      </x:c>
      <x:c r="Q12288" s="55">
        <x:f t="shared" si="2302"/>
        <x:v>212218.38625581111</x:v>
      </x:c>
      <x:c r="R12288" s="55">
        <x:f t="shared" si="2303"/>
        <x:v>-12234.386255811114</x:v>
      </x:c>
      <x:c r="S12288" s="1" t="str">
        <x:f t="shared" si="2304"/>
        <x:v>NO</x:v>
      </x:c>
      <x:c r="T12288" s="1">
        <x:f t="shared" si="2305"/>
        <x:v>-9.9999999999999997E+98</x:v>
      </x:c>
    </x:row>
    <x:row r="12289">
      <x:c r="A12289" s="1"/>
      <x:c r="B12289" s="1"/>
      <x:c r="C12289" s="1"/>
      <x:c r="D12289" s="1"/>
      <x:c r="E12289" s="1"/>
      <x:c r="F12289" s="1"/>
      <x:c r="G12289" s="1"/>
      <x:c r="H12289" s="1"/>
      <x:c r="I12289" s="53">
        <x:f t="shared" si="2294"/>
        <x:v>18</x:v>
      </x:c>
      <x:c r="J12289" s="53">
        <x:f t="shared" si="2295"/>
        <x:v>16</x:v>
      </x:c>
      <x:c r="K12289" s="53">
        <x:f t="shared" si="2296"/>
        <x:v>29</x:v>
      </x:c>
      <x:c r="L12289" s="53">
        <x:f t="shared" si="2297"/>
        <x:v>63</x:v>
      </x:c>
      <x:c r="M12289" s="54">
        <x:f t="shared" si="2298"/>
        <x:v>11590.597076450373</x:v>
      </x:c>
      <x:c r="N12289" s="54">
        <x:f t="shared" si="2299"/>
        <x:v>7.5490257475349809</x:v>
      </x:c>
      <x:c r="O12289" s="55">
        <x:f t="shared" si="2300"/>
        <x:v>270204</x:v>
      </x:c>
      <x:c r="P12289" s="55">
        <x:f t="shared" si="2301"/>
        <x:v>48400</x:v>
      </x:c>
      <x:c r="Q12289" s="55">
        <x:f t="shared" si="2302"/>
        <x:v>213725.64368837452</x:v>
      </x:c>
      <x:c r="R12289" s="55">
        <x:f t="shared" si="2303"/>
        <x:v>-11921.643688374519</x:v>
      </x:c>
      <x:c r="S12289" s="1" t="str">
        <x:f t="shared" si="2304"/>
        <x:v>NO</x:v>
      </x:c>
      <x:c r="T12289" s="1">
        <x:f t="shared" si="2305"/>
        <x:v>-9.9999999999999997E+98</x:v>
      </x:c>
    </x:row>
    <x:row r="12290">
      <x:c r="A12290" s="1"/>
      <x:c r="B12290" s="1"/>
      <x:c r="C12290" s="1"/>
      <x:c r="D12290" s="1"/>
      <x:c r="E12290" s="1"/>
      <x:c r="F12290" s="1"/>
      <x:c r="G12290" s="1"/>
      <x:c r="H12290" s="1"/>
      <x:c r="I12290" s="53">
        <x:f t="shared" si="2294"/>
        <x:v>18</x:v>
      </x:c>
      <x:c r="J12290" s="53">
        <x:f t="shared" si="2295"/>
        <x:v>16</x:v>
      </x:c>
      <x:c r="K12290" s="53">
        <x:f t="shared" si="2296"/>
        <x:v>30</x:v>
      </x:c>
      <x:c r="L12290" s="53">
        <x:f t="shared" si="2297"/>
        <x:v>64</x:v>
      </x:c>
      <x:c r="M12290" s="54">
        <x:f t="shared" si="2298"/>
        <x:v>11679.306781784144</x:v>
      </x:c>
      <x:c r="N12290" s="54">
        <x:f t="shared" si="2299"/>
        <x:v>7.6106297095723221</x:v>
      </x:c>
      <x:c r="O12290" s="55">
        <x:f t="shared" si="2300"/>
        <x:v>272904</x:v>
      </x:c>
      <x:c r="P12290" s="55">
        <x:f t="shared" si="2301"/>
        <x:v>49280</x:v>
      </x:c>
      <x:c r="Q12290" s="55">
        <x:f t="shared" si="2302"/>
        <x:v>215265.74273930804</x:v>
      </x:c>
      <x:c r="R12290" s="55">
        <x:f t="shared" si="2303"/>
        <x:v>-11641.742739308043</x:v>
      </x:c>
      <x:c r="S12290" s="1" t="str">
        <x:f t="shared" si="2304"/>
        <x:v>NO</x:v>
      </x:c>
      <x:c r="T12290" s="1">
        <x:f t="shared" si="2305"/>
        <x:v>-9.9999999999999997E+98</x:v>
      </x:c>
    </x:row>
    <x:row r="12291">
      <x:c r="A12291" s="1"/>
      <x:c r="B12291" s="1"/>
      <x:c r="C12291" s="1"/>
      <x:c r="D12291" s="1"/>
      <x:c r="E12291" s="1"/>
      <x:c r="F12291" s="1"/>
      <x:c r="G12291" s="1"/>
      <x:c r="H12291" s="1"/>
      <x:c r="I12291" s="53">
        <x:f t="shared" si="2294"/>
        <x:v>18</x:v>
      </x:c>
      <x:c r="J12291" s="53">
        <x:f t="shared" si="2295"/>
        <x:v>17</x:v>
      </x:c>
      <x:c r="K12291" s="53">
        <x:f t="shared" si="2296"/>
        <x:v>0</x:v>
      </x:c>
      <x:c r="L12291" s="53">
        <x:f t="shared" si="2297"/>
        <x:v>35</x:v>
      </x:c>
      <x:c r="M12291" s="54">
        <x:f t="shared" si="2298"/>
        <x:v>9783.0913610577336</x:v>
      </x:c>
      <x:c r="N12291" s="54">
        <x:f t="shared" si="2299"/>
        <x:v>6.2938134451789818</x:v>
      </x:c>
      <x:c r="O12291" s="55">
        <x:f t="shared" si="2300"/>
        <x:v>193998</x:v>
      </x:c>
      <x:c r="P12291" s="55">
        <x:f t="shared" si="2301"/>
        <x:v>23320</x:v>
      </x:c>
      <x:c r="Q12291" s="55">
        <x:f t="shared" si="2302"/>
        <x:v>182345.33612947454</x:v>
      </x:c>
      <x:c r="R12291" s="55">
        <x:f t="shared" si="2303"/>
        <x:v>-31667.336129474541</x:v>
      </x:c>
      <x:c r="S12291" s="1" t="str">
        <x:f t="shared" si="2304"/>
        <x:v>NO</x:v>
      </x:c>
      <x:c r="T12291" s="1">
        <x:f t="shared" si="2305"/>
        <x:v>-9.9999999999999997E+98</x:v>
      </x:c>
    </x:row>
    <x:row r="12292">
      <x:c r="A12292" s="1"/>
      <x:c r="B12292" s="1"/>
      <x:c r="C12292" s="1"/>
      <x:c r="D12292" s="1"/>
      <x:c r="E12292" s="1"/>
      <x:c r="F12292" s="1"/>
      <x:c r="G12292" s="1"/>
      <x:c r="H12292" s="1"/>
      <x:c r="I12292" s="53">
        <x:f t="shared" si="2294"/>
        <x:v>18</x:v>
      </x:c>
      <x:c r="J12292" s="53">
        <x:f t="shared" si="2295"/>
        <x:v>17</x:v>
      </x:c>
      <x:c r="K12292" s="53">
        <x:f t="shared" si="2296"/>
        <x:v>1</x:v>
      </x:c>
      <x:c r="L12292" s="53">
        <x:f t="shared" si="2297"/>
        <x:v>36</x:v>
      </x:c>
      <x:c r="M12292" s="54">
        <x:f t="shared" si="2298"/>
        <x:v>9828.6538610577336</x:v>
      </x:c>
      <x:c r="N12292" s="54">
        <x:f t="shared" si="2299"/>
        <x:v>6.3254540701789814</x:v>
      </x:c>
      <x:c r="O12292" s="55">
        <x:f t="shared" si="2300"/>
        <x:v>196698</x:v>
      </x:c>
      <x:c r="P12292" s="55">
        <x:f t="shared" si="2301"/>
        <x:v>24200</x:v>
      </x:c>
      <x:c r="Q12292" s="55">
        <x:f t="shared" si="2302"/>
        <x:v>183136.35175447454</x:v>
      </x:c>
      <x:c r="R12292" s="55">
        <x:f t="shared" si="2303"/>
        <x:v>-30638.351754474541</x:v>
      </x:c>
      <x:c r="S12292" s="1" t="str">
        <x:f t="shared" si="2304"/>
        <x:v>NO</x:v>
      </x:c>
      <x:c r="T12292" s="1">
        <x:f t="shared" si="2305"/>
        <x:v>-9.9999999999999997E+98</x:v>
      </x:c>
    </x:row>
    <x:row r="12293">
      <x:c r="A12293" s="1"/>
      <x:c r="B12293" s="1"/>
      <x:c r="C12293" s="1"/>
      <x:c r="D12293" s="1"/>
      <x:c r="E12293" s="1"/>
      <x:c r="F12293" s="1"/>
      <x:c r="G12293" s="1"/>
      <x:c r="H12293" s="1"/>
      <x:c r="I12293" s="53">
        <x:f t="shared" si="2294"/>
        <x:v>18</x:v>
      </x:c>
      <x:c r="J12293" s="53">
        <x:f t="shared" si="2295"/>
        <x:v>17</x:v>
      </x:c>
      <x:c r="K12293" s="53">
        <x:f t="shared" si="2296"/>
        <x:v>2</x:v>
      </x:c>
      <x:c r="L12293" s="53">
        <x:f t="shared" si="2297"/>
        <x:v>37</x:v>
      </x:c>
      <x:c r="M12293" s="54">
        <x:f t="shared" si="2298"/>
        <x:v>9875.355423557734</x:v>
      </x:c>
      <x:c r="N12293" s="54">
        <x:f t="shared" si="2299"/>
        <x:v>6.3578857108039823</x:v>
      </x:c>
      <x:c r="O12293" s="55">
        <x:f t="shared" si="2300"/>
        <x:v>199398</x:v>
      </x:c>
      <x:c r="P12293" s="55">
        <x:f t="shared" si="2301"/>
        <x:v>25080</x:v>
      </x:c>
      <x:c r="Q12293" s="55">
        <x:f t="shared" si="2302"/>
        <x:v>183947.14277009954</x:v>
      </x:c>
      <x:c r="R12293" s="55">
        <x:f t="shared" si="2303"/>
        <x:v>-29629.142770099541</x:v>
      </x:c>
      <x:c r="S12293" s="1" t="str">
        <x:f t="shared" si="2304"/>
        <x:v>NO</x:v>
      </x:c>
      <x:c r="T12293" s="1">
        <x:f t="shared" si="2305"/>
        <x:v>-9.9999999999999997E+98</x:v>
      </x:c>
    </x:row>
    <x:row r="12294">
      <x:c r="A12294" s="1"/>
      <x:c r="B12294" s="1"/>
      <x:c r="C12294" s="1"/>
      <x:c r="D12294" s="1"/>
      <x:c r="E12294" s="1"/>
      <x:c r="F12294" s="1"/>
      <x:c r="G12294" s="1"/>
      <x:c r="H12294" s="1"/>
      <x:c r="I12294" s="53">
        <x:f t="shared" si="2294"/>
        <x:v>18</x:v>
      </x:c>
      <x:c r="J12294" s="53">
        <x:f t="shared" si="2295"/>
        <x:v>17</x:v>
      </x:c>
      <x:c r="K12294" s="53">
        <x:f t="shared" si="2296"/>
        <x:v>3</x:v>
      </x:c>
      <x:c r="L12294" s="53">
        <x:f t="shared" si="2297"/>
        <x:v>38</x:v>
      </x:c>
      <x:c r="M12294" s="54">
        <x:f t="shared" si="2298"/>
        <x:v>9923.2174059796089</x:v>
      </x:c>
      <x:c r="N12294" s="54">
        <x:f t="shared" si="2299"/>
        <x:v>6.3911231985969508</x:v>
      </x:c>
      <x:c r="O12294" s="55">
        <x:f t="shared" si="2300"/>
        <x:v>202098</x:v>
      </x:c>
      <x:c r="P12294" s="55">
        <x:f t="shared" si="2301"/>
        <x:v>25960</x:v>
      </x:c>
      <x:c r="Q12294" s="55">
        <x:f t="shared" si="2302"/>
        <x:v>184778.07996492376</x:v>
      </x:c>
      <x:c r="R12294" s="55">
        <x:f t="shared" si="2303"/>
        <x:v>-28640.07996492376</x:v>
      </x:c>
      <x:c r="S12294" s="1" t="str">
        <x:f t="shared" si="2304"/>
        <x:v>NO</x:v>
      </x:c>
      <x:c r="T12294" s="1">
        <x:f t="shared" si="2305"/>
        <x:v>-9.9999999999999997E+98</x:v>
      </x:c>
    </x:row>
    <x:row r="12295">
      <x:c r="A12295" s="1"/>
      <x:c r="B12295" s="1"/>
      <x:c r="C12295" s="1"/>
      <x:c r="D12295" s="1"/>
      <x:c r="E12295" s="1"/>
      <x:c r="F12295" s="1"/>
      <x:c r="G12295" s="1"/>
      <x:c r="H12295" s="1"/>
      <x:c r="I12295" s="53">
        <x:f t="shared" si="2294"/>
        <x:v>18</x:v>
      </x:c>
      <x:c r="J12295" s="53">
        <x:f t="shared" si="2295"/>
        <x:v>17</x:v>
      </x:c>
      <x:c r="K12295" s="53">
        <x:f t="shared" si="2296"/>
        <x:v>4</x:v>
      </x:c>
      <x:c r="L12295" s="53">
        <x:f t="shared" si="2297"/>
        <x:v>39</x:v>
      </x:c>
      <x:c r="M12295" s="54">
        <x:f t="shared" si="2298"/>
        <x:v>9972.2615217022649</x:v>
      </x:c>
      <x:c r="N12295" s="54">
        <x:f t="shared" si="2299"/>
        <x:v>6.4251816122932395</x:v>
      </x:c>
      <x:c r="O12295" s="55">
        <x:f t="shared" si="2300"/>
        <x:v>204798</x:v>
      </x:c>
      <x:c r="P12295" s="55">
        <x:f t="shared" si="2301"/>
        <x:v>26840</x:v>
      </x:c>
      <x:c r="Q12295" s="55">
        <x:f t="shared" si="2302"/>
        <x:v>185629.54030733099</x:v>
      </x:c>
      <x:c r="R12295" s="55">
        <x:f t="shared" si="2303"/>
        <x:v>-27671.540307330986</x:v>
      </x:c>
      <x:c r="S12295" s="1" t="str">
        <x:f t="shared" si="2304"/>
        <x:v>NO</x:v>
      </x:c>
      <x:c r="T12295" s="1">
        <x:f t="shared" si="2305"/>
        <x:v>-9.9999999999999997E+98</x:v>
      </x:c>
    </x:row>
    <x:row r="12296">
      <x:c r="A12296" s="1"/>
      <x:c r="B12296" s="1"/>
      <x:c r="C12296" s="1"/>
      <x:c r="D12296" s="1"/>
      <x:c r="E12296" s="1"/>
      <x:c r="F12296" s="1"/>
      <x:c r="G12296" s="1"/>
      <x:c r="H12296" s="1"/>
      <x:c r="I12296" s="53">
        <x:f t="shared" si="2294"/>
        <x:v>18</x:v>
      </x:c>
      <x:c r="J12296" s="53">
        <x:f t="shared" si="2295"/>
        <x:v>17</x:v>
      </x:c>
      <x:c r="K12296" s="53">
        <x:f t="shared" si="2296"/>
        <x:v>5</x:v>
      </x:c>
      <x:c r="L12296" s="53">
        <x:f t="shared" si="2297"/>
        <x:v>40</x:v>
      </x:c>
      <x:c r="M12296" s="54">
        <x:f t="shared" si="2298"/>
        <x:v>10022.509845623468</x:v>
      </x:c>
      <x:c r="N12296" s="54">
        <x:f t="shared" si="2299"/>
        <x:v>6.460076281682964</x:v>
      </x:c>
      <x:c r="O12296" s="55">
        <x:f t="shared" si="2300"/>
        <x:v>207498</x:v>
      </x:c>
      <x:c r="P12296" s="55">
        <x:f t="shared" si="2301"/>
        <x:v>27720</x:v>
      </x:c>
      <x:c r="Q12296" s="55">
        <x:f t="shared" si="2302"/>
        <x:v>186501.9070420741</x:v>
      </x:c>
      <x:c r="R12296" s="55">
        <x:f t="shared" si="2303"/>
        <x:v>-26723.907042074105</x:v>
      </x:c>
      <x:c r="S12296" s="1" t="str">
        <x:f t="shared" si="2304"/>
        <x:v>NO</x:v>
      </x:c>
      <x:c r="T12296" s="1">
        <x:f t="shared" si="2305"/>
        <x:v>-9.9999999999999997E+98</x:v>
      </x:c>
    </x:row>
    <x:row r="12297">
      <x:c r="A12297" s="1"/>
      <x:c r="B12297" s="1"/>
      <x:c r="C12297" s="1"/>
      <x:c r="D12297" s="1"/>
      <x:c r="E12297" s="1"/>
      <x:c r="F12297" s="1"/>
      <x:c r="G12297" s="1"/>
      <x:c r="H12297" s="1"/>
      <x:c r="I12297" s="53">
        <x:f t="shared" si="2294"/>
        <x:v>18</x:v>
      </x:c>
      <x:c r="J12297" s="53">
        <x:f t="shared" si="2295"/>
        <x:v>17</x:v>
      </x:c>
      <x:c r="K12297" s="53">
        <x:f t="shared" si="2296"/>
        <x:v>6</x:v>
      </x:c>
      <x:c r="L12297" s="53">
        <x:f t="shared" si="2297"/>
        <x:v>41</x:v>
      </x:c>
      <x:c r="M12297" s="54">
        <x:f t="shared" si="2298"/>
        <x:v>10073.984819805102</x:v>
      </x:c>
      <x:c r="N12297" s="54">
        <x:f t="shared" si="2299"/>
        <x:v>6.4958227915313209</x:v>
      </x:c>
      <x:c r="O12297" s="55">
        <x:f t="shared" si="2300"/>
        <x:v>210198</x:v>
      </x:c>
      <x:c r="P12297" s="55">
        <x:f t="shared" si="2301"/>
        <x:v>28600</x:v>
      </x:c>
      <x:c r="Q12297" s="55">
        <x:f t="shared" si="2302"/>
        <x:v>187395.56978828303</x:v>
      </x:c>
      <x:c r="R12297" s="55">
        <x:f t="shared" si="2303"/>
        <x:v>-25797.569788283028</x:v>
      </x:c>
      <x:c r="S12297" s="1" t="str">
        <x:f t="shared" si="2304"/>
        <x:v>NO</x:v>
      </x:c>
      <x:c r="T12297" s="1">
        <x:f t="shared" si="2305"/>
        <x:v>-9.9999999999999997E+98</x:v>
      </x:c>
    </x:row>
    <x:row r="12298">
      <x:c r="A12298" s="1"/>
      <x:c r="B12298" s="1"/>
      <x:c r="C12298" s="1"/>
      <x:c r="D12298" s="1"/>
      <x:c r="E12298" s="1"/>
      <x:c r="F12298" s="1"/>
      <x:c r="G12298" s="1"/>
      <x:c r="H12298" s="1"/>
      <x:c r="I12298" s="53">
        <x:f t="shared" si="2294"/>
        <x:v>18</x:v>
      </x:c>
      <x:c r="J12298" s="53">
        <x:f t="shared" si="2295"/>
        <x:v>17</x:v>
      </x:c>
      <x:c r="K12298" s="53">
        <x:f t="shared" si="2296"/>
        <x:v>7</x:v>
      </x:c>
      <x:c r="L12298" s="53">
        <x:f t="shared" si="2297"/>
        <x:v>42</x:v>
      </x:c>
      <x:c r="M12298" s="54">
        <x:f t="shared" si="2298"/>
        <x:v>10126.709259203062</x:v>
      </x:c>
      <x:c r="N12298" s="54">
        <x:f t="shared" si="2299"/>
        <x:v>6.5324369855576823</x:v>
      </x:c>
      <x:c r="O12298" s="55">
        <x:f t="shared" si="2300"/>
        <x:v>212898</x:v>
      </x:c>
      <x:c r="P12298" s="55">
        <x:f t="shared" si="2301"/>
        <x:v>29480</x:v>
      </x:c>
      <x:c r="Q12298" s="55">
        <x:f t="shared" si="2302"/>
        <x:v>188310.92463894206</x:v>
      </x:c>
      <x:c r="R12298" s="55">
        <x:f t="shared" si="2303"/>
        <x:v>-24892.924638942059</x:v>
      </x:c>
      <x:c r="S12298" s="1" t="str">
        <x:f t="shared" si="2304"/>
        <x:v>NO</x:v>
      </x:c>
      <x:c r="T12298" s="1">
        <x:f t="shared" si="2305"/>
        <x:v>-9.9999999999999997E+98</x:v>
      </x:c>
    </x:row>
    <x:row r="12299">
      <x:c r="A12299" s="1"/>
      <x:c r="B12299" s="1"/>
      <x:c r="C12299" s="1"/>
      <x:c r="D12299" s="1"/>
      <x:c r="E12299" s="1"/>
      <x:c r="F12299" s="1"/>
      <x:c r="G12299" s="1"/>
      <x:c r="H12299" s="1"/>
      <x:c r="I12299" s="53">
        <x:f t="shared" si="2294"/>
        <x:v>18</x:v>
      </x:c>
      <x:c r="J12299" s="53">
        <x:f t="shared" si="2295"/>
        <x:v>17</x:v>
      </x:c>
      <x:c r="K12299" s="53">
        <x:f t="shared" si="2296"/>
        <x:v>8</x:v>
      </x:c>
      <x:c r="L12299" s="53">
        <x:f t="shared" si="2297"/>
        <x:v>43</x:v>
      </x:c>
      <x:c r="M12299" s="54">
        <x:f t="shared" si="2298"/>
        <x:v>10180.706357483043</x:v>
      </x:c>
      <x:c r="N12299" s="54">
        <x:f t="shared" si="2299"/>
        <x:v>6.5699349704743355</x:v>
      </x:c>
      <x:c r="O12299" s="55">
        <x:f t="shared" si="2300"/>
        <x:v>215598</x:v>
      </x:c>
      <x:c r="P12299" s="55">
        <x:f t="shared" si="2301"/>
        <x:v>30360</x:v>
      </x:c>
      <x:c r="Q12299" s="55">
        <x:f t="shared" si="2302"/>
        <x:v>189248.37426185838</x:v>
      </x:c>
      <x:c r="R12299" s="55">
        <x:f t="shared" si="2303"/>
        <x:v>-24010.374261858378</x:v>
      </x:c>
      <x:c r="S12299" s="1" t="str">
        <x:f t="shared" si="2304"/>
        <x:v>NO</x:v>
      </x:c>
      <x:c r="T12299" s="1">
        <x:f t="shared" si="2305"/>
        <x:v>-9.9999999999999997E+98</x:v>
      </x:c>
    </x:row>
    <x:row r="12300">
      <x:c r="A12300" s="1"/>
      <x:c r="B12300" s="1"/>
      <x:c r="C12300" s="1"/>
      <x:c r="D12300" s="1"/>
      <x:c r="E12300" s="1"/>
      <x:c r="F12300" s="1"/>
      <x:c r="G12300" s="1"/>
      <x:c r="H12300" s="1"/>
      <x:c r="I12300" s="53">
        <x:f t="shared" si="2294"/>
        <x:v>18</x:v>
      </x:c>
      <x:c r="J12300" s="53">
        <x:f t="shared" si="2295"/>
        <x:v>17</x:v>
      </x:c>
      <x:c r="K12300" s="53">
        <x:f t="shared" si="2296"/>
        <x:v>9</x:v>
      </x:c>
      <x:c r="L12300" s="53">
        <x:f t="shared" si="2297"/>
        <x:v>44</x:v>
      </x:c>
      <x:c r="M12300" s="54">
        <x:f t="shared" si="2298"/>
        <x:v>10235.999692923437</x:v>
      </x:c>
      <x:c r="N12300" s="54">
        <x:f t="shared" si="2299"/>
        <x:v>6.60833312008572</x:v>
      </x:c>
      <x:c r="O12300" s="55">
        <x:f t="shared" si="2300"/>
        <x:v>218298</x:v>
      </x:c>
      <x:c r="P12300" s="55">
        <x:f t="shared" si="2301"/>
        <x:v>31240</x:v>
      </x:c>
      <x:c r="Q12300" s="55">
        <x:f t="shared" si="2302"/>
        <x:v>190208.32800214298</x:v>
      </x:c>
      <x:c r="R12300" s="55">
        <x:f t="shared" si="2303"/>
        <x:v>-23150.328002142982</x:v>
      </x:c>
      <x:c r="S12300" s="1" t="str">
        <x:f t="shared" si="2304"/>
        <x:v>NO</x:v>
      </x:c>
      <x:c r="T12300" s="1">
        <x:f t="shared" si="2305"/>
        <x:v>-9.9999999999999997E+98</x:v>
      </x:c>
    </x:row>
    <x:row r="12301">
      <x:c r="A12301" s="1"/>
      <x:c r="B12301" s="1"/>
      <x:c r="C12301" s="1"/>
      <x:c r="D12301" s="1"/>
      <x:c r="E12301" s="1"/>
      <x:c r="F12301" s="1"/>
      <x:c r="G12301" s="1"/>
      <x:c r="H12301" s="1"/>
      <x:c r="I12301" s="53">
        <x:f t="shared" si="2294"/>
        <x:v>18</x:v>
      </x:c>
      <x:c r="J12301" s="53">
        <x:f t="shared" si="2295"/>
        <x:v>17</x:v>
      </x:c>
      <x:c r="K12301" s="53">
        <x:f t="shared" si="2296"/>
        <x:v>10</x:v>
      </x:c>
      <x:c r="L12301" s="53">
        <x:f t="shared" si="2297"/>
        <x:v>45</x:v>
      </x:c>
      <x:c r="M12301" s="54">
        <x:f t="shared" si="2298"/>
        <x:v>10292.61323440665</x:v>
      </x:c>
      <x:c r="N12301" s="54">
        <x:f t="shared" si="2299"/>
        <x:v>6.6476480794490627</x:v>
      </x:c>
      <x:c r="O12301" s="55">
        <x:f t="shared" si="2300"/>
        <x:v>220998</x:v>
      </x:c>
      <x:c r="P12301" s="55">
        <x:f t="shared" si="2301"/>
        <x:v>32120</x:v>
      </x:c>
      <x:c r="Q12301" s="55">
        <x:f t="shared" si="2302"/>
        <x:v>191191.20198622657</x:v>
      </x:c>
      <x:c r="R12301" s="55">
        <x:f t="shared" si="2303"/>
        <x:v>-22313.201986226573</x:v>
      </x:c>
      <x:c r="S12301" s="1" t="str">
        <x:f t="shared" si="2304"/>
        <x:v>NO</x:v>
      </x:c>
      <x:c r="T12301" s="1">
        <x:f t="shared" si="2305"/>
        <x:v>-9.9999999999999997E+98</x:v>
      </x:c>
    </x:row>
    <x:row r="12302">
      <x:c r="A12302" s="1"/>
      <x:c r="B12302" s="1"/>
      <x:c r="C12302" s="1"/>
      <x:c r="D12302" s="1"/>
      <x:c r="E12302" s="1"/>
      <x:c r="F12302" s="1"/>
      <x:c r="G12302" s="1"/>
      <x:c r="H12302" s="1"/>
      <x:c r="I12302" s="53">
        <x:f t="shared" si="2294"/>
        <x:v>18</x:v>
      </x:c>
      <x:c r="J12302" s="53">
        <x:f t="shared" si="2295"/>
        <x:v>17</x:v>
      </x:c>
      <x:c r="K12302" s="53">
        <x:f t="shared" si="2296"/>
        <x:v>11</x:v>
      </x:c>
      <x:c r="L12302" s="53">
        <x:f t="shared" si="2297"/>
        <x:v>46</x:v>
      </x:c>
      <x:c r="M12302" s="54">
        <x:f t="shared" si="2298"/>
        <x:v>10350.571347500088</x:v>
      </x:c>
      <x:c r="N12302" s="54">
        <x:f t="shared" si="2299"/>
        <x:v>6.6878967690972839</x:v>
      </x:c>
      <x:c r="O12302" s="55">
        <x:f t="shared" si="2300"/>
        <x:v>223698</x:v>
      </x:c>
      <x:c r="P12302" s="55">
        <x:f t="shared" si="2301"/>
        <x:v>33000</x:v>
      </x:c>
      <x:c r="Q12302" s="55">
        <x:f t="shared" si="2302"/>
        <x:v>192197.41922743208</x:v>
      </x:c>
      <x:c r="R12302" s="55">
        <x:f t="shared" si="2303"/>
        <x:v>-21499.419227432081</x:v>
      </x:c>
      <x:c r="S12302" s="1" t="str">
        <x:f t="shared" si="2304"/>
        <x:v>NO</x:v>
      </x:c>
      <x:c r="T12302" s="1">
        <x:f t="shared" si="2305"/>
        <x:v>-9.9999999999999997E+98</x:v>
      </x:c>
    </x:row>
    <x:row r="12303">
      <x:c r="A12303" s="1"/>
      <x:c r="B12303" s="1"/>
      <x:c r="C12303" s="1"/>
      <x:c r="D12303" s="1"/>
      <x:c r="E12303" s="1"/>
      <x:c r="F12303" s="1"/>
      <x:c r="G12303" s="1"/>
      <x:c r="H12303" s="1"/>
      <x:c r="I12303" s="53">
        <x:f t="shared" si="2294"/>
        <x:v>18</x:v>
      </x:c>
      <x:c r="J12303" s="53">
        <x:f t="shared" si="2295"/>
        <x:v>17</x:v>
      </x:c>
      <x:c r="K12303" s="53">
        <x:f t="shared" si="2296"/>
        <x:v>12</x:v>
      </x:c>
      <x:c r="L12303" s="53">
        <x:f t="shared" si="2297"/>
        <x:v>47</x:v>
      </x:c>
      <x:c r="M12303" s="54">
        <x:f t="shared" si="2298"/>
        <x:v>10409.898800628152</x:v>
      </x:c>
      <x:c r="N12303" s="54">
        <x:f t="shared" si="2299"/>
        <x:v>6.7290963893251057</x:v>
      </x:c>
      <x:c r="O12303" s="55">
        <x:f t="shared" si="2300"/>
        <x:v>226398</x:v>
      </x:c>
      <x:c r="P12303" s="55">
        <x:f t="shared" si="2301"/>
        <x:v>33880</x:v>
      </x:c>
      <x:c r="Q12303" s="55">
        <x:f t="shared" si="2302"/>
        <x:v>193227.40973312766</x:v>
      </x:c>
      <x:c r="R12303" s="55">
        <x:f t="shared" si="2303"/>
        <x:v>-20709.409733127657</x:v>
      </x:c>
      <x:c r="S12303" s="1" t="str">
        <x:f t="shared" si="2304"/>
        <x:v>NO</x:v>
      </x:c>
      <x:c r="T12303" s="1">
        <x:f t="shared" si="2305"/>
        <x:v>-9.9999999999999997E+98</x:v>
      </x:c>
    </x:row>
    <x:row r="12304">
      <x:c r="A12304" s="1"/>
      <x:c r="B12304" s="1"/>
      <x:c r="C12304" s="1"/>
      <x:c r="D12304" s="1"/>
      <x:c r="E12304" s="1"/>
      <x:c r="F12304" s="1"/>
      <x:c r="G12304" s="1"/>
      <x:c r="H12304" s="1"/>
      <x:c r="I12304" s="53">
        <x:f t="shared" si="2294"/>
        <x:v>18</x:v>
      </x:c>
      <x:c r="J12304" s="53">
        <x:f t="shared" si="2295"/>
        <x:v>17</x:v>
      </x:c>
      <x:c r="K12304" s="53">
        <x:f t="shared" si="2296"/>
        <x:v>13</x:v>
      </x:c>
      <x:c r="L12304" s="53">
        <x:f t="shared" si="2297"/>
        <x:v>48</x:v>
      </x:c>
      <x:c r="M12304" s="54">
        <x:f t="shared" si="2298"/>
        <x:v>10470.620771336537</x:v>
      </x:c>
      <x:c r="N12304" s="54">
        <x:f t="shared" si="2299"/>
        <x:v>6.7712644245392619</x:v>
      </x:c>
      <x:c r="O12304" s="55">
        <x:f t="shared" si="2300"/>
        <x:v>229098</x:v>
      </x:c>
      <x:c r="P12304" s="55">
        <x:f t="shared" si="2301"/>
        <x:v>34760</x:v>
      </x:c>
      <x:c r="Q12304" s="55">
        <x:f t="shared" si="2302"/>
        <x:v>194281.61061348152</x:v>
      </x:c>
      <x:c r="R12304" s="55">
        <x:f t="shared" si="2303"/>
        <x:v>-19943.61061348152</x:v>
      </x:c>
      <x:c r="S12304" s="1" t="str">
        <x:f t="shared" si="2304"/>
        <x:v>NO</x:v>
      </x:c>
      <x:c r="T12304" s="1">
        <x:f t="shared" si="2305"/>
        <x:v>-9.9999999999999997E+98</x:v>
      </x:c>
    </x:row>
    <x:row r="12305">
      <x:c r="A12305" s="1"/>
      <x:c r="B12305" s="1"/>
      <x:c r="C12305" s="1"/>
      <x:c r="D12305" s="1"/>
      <x:c r="E12305" s="1"/>
      <x:c r="F12305" s="1"/>
      <x:c r="G12305" s="1"/>
      <x:c r="H12305" s="1"/>
      <x:c r="I12305" s="53">
        <x:f t="shared" si="2294"/>
        <x:v>18</x:v>
      </x:c>
      <x:c r="J12305" s="53">
        <x:f t="shared" si="2295"/>
        <x:v>17</x:v>
      </x:c>
      <x:c r="K12305" s="53">
        <x:f t="shared" si="2296"/>
        <x:v>14</x:v>
      </x:c>
      <x:c r="L12305" s="53">
        <x:f t="shared" si="2297"/>
        <x:v>49</x:v>
      </x:c>
      <x:c r="M12305" s="54">
        <x:f t="shared" si="2298"/>
        <x:v>10532.762852650198</x:v>
      </x:c>
      <x:c r="N12305" s="54">
        <x:f t="shared" si="2299"/>
        <x:v>6.8144186476737483</x:v>
      </x:c>
      <x:c r="O12305" s="55">
        <x:f t="shared" si="2300"/>
        <x:v>231798</x:v>
      </x:c>
      <x:c r="P12305" s="55">
        <x:f t="shared" si="2301"/>
        <x:v>35640</x:v>
      </x:c>
      <x:c r="Q12305" s="55">
        <x:f t="shared" si="2302"/>
        <x:v>195360.46619184371</x:v>
      </x:c>
      <x:c r="R12305" s="55">
        <x:f t="shared" si="2303"/>
        <x:v>-19202.466191843705</x:v>
      </x:c>
      <x:c r="S12305" s="1" t="str">
        <x:f t="shared" si="2304"/>
        <x:v>NO</x:v>
      </x:c>
      <x:c r="T12305" s="1">
        <x:f t="shared" si="2305"/>
        <x:v>-9.9999999999999997E+98</x:v>
      </x:c>
    </x:row>
    <x:row r="12306">
      <x:c r="A12306" s="1"/>
      <x:c r="B12306" s="1"/>
      <x:c r="C12306" s="1"/>
      <x:c r="D12306" s="1"/>
      <x:c r="E12306" s="1"/>
      <x:c r="F12306" s="1"/>
      <x:c r="G12306" s="1"/>
      <x:c r="H12306" s="1"/>
      <x:c r="I12306" s="53">
        <x:f t="shared" si="2294"/>
        <x:v>18</x:v>
      </x:c>
      <x:c r="J12306" s="53">
        <x:f t="shared" si="2295"/>
        <x:v>17</x:v>
      </x:c>
      <x:c r="K12306" s="53">
        <x:f t="shared" si="2296"/>
        <x:v>15</x:v>
      </x:c>
      <x:c r="L12306" s="53">
        <x:f t="shared" si="2297"/>
        <x:v>50</x:v>
      </x:c>
      <x:c r="M12306" s="54">
        <x:f t="shared" si="2298"/>
        <x:v>10596.351059526345</x:v>
      </x:c>
      <x:c r="N12306" s="54">
        <x:f t="shared" si="2299"/>
        <x:v>6.8585771246710729</x:v>
      </x:c>
      <x:c r="O12306" s="55">
        <x:f t="shared" si="2300"/>
        <x:v>234498</x:v>
      </x:c>
      <x:c r="P12306" s="55">
        <x:f t="shared" si="2301"/>
        <x:v>36520</x:v>
      </x:c>
      <x:c r="Q12306" s="55">
        <x:f t="shared" si="2302"/>
        <x:v>196464.42811677683</x:v>
      </x:c>
      <x:c r="R12306" s="55">
        <x:f t="shared" si="2303"/>
        <x:v>-18486.428116776835</x:v>
      </x:c>
      <x:c r="S12306" s="1" t="str">
        <x:f t="shared" si="2304"/>
        <x:v>NO</x:v>
      </x:c>
      <x:c r="T12306" s="1">
        <x:f t="shared" si="2305"/>
        <x:v>-9.9999999999999997E+98</x:v>
      </x:c>
    </x:row>
    <x:row r="12307">
      <x:c r="A12307" s="1"/>
      <x:c r="B12307" s="1"/>
      <x:c r="C12307" s="1"/>
      <x:c r="D12307" s="1"/>
      <x:c r="E12307" s="1"/>
      <x:c r="F12307" s="1"/>
      <x:c r="G12307" s="1"/>
      <x:c r="H12307" s="1"/>
      <x:c r="I12307" s="53">
        <x:f t="shared" si="2294"/>
        <x:v>18</x:v>
      </x:c>
      <x:c r="J12307" s="53">
        <x:f t="shared" si="2295"/>
        <x:v>17</x:v>
      </x:c>
      <x:c r="K12307" s="53">
        <x:f t="shared" si="2296"/>
        <x:v>16</x:v>
      </x:c>
      <x:c r="L12307" s="53">
        <x:f t="shared" si="2297"/>
        <x:v>51</x:v>
      </x:c>
      <x:c r="M12307" s="54">
        <x:f t="shared" si="2298"/>
        <x:v>10661.411835403833</x:v>
      </x:c>
      <x:c r="N12307" s="54">
        <x:f t="shared" si="2299"/>
        <x:v>6.9037582190304398</x:v>
      </x:c>
      <x:c r="O12307" s="55">
        <x:f t="shared" si="2300"/>
        <x:v>237198</x:v>
      </x:c>
      <x:c r="P12307" s="55">
        <x:f t="shared" si="2301"/>
        <x:v>37400</x:v>
      </x:c>
      <x:c r="Q12307" s="55">
        <x:f t="shared" si="2302"/>
        <x:v>197593.95547576097</x:v>
      </x:c>
      <x:c r="R12307" s="55">
        <x:f t="shared" si="2303"/>
        <x:v>-17795.955475760973</x:v>
      </x:c>
      <x:c r="S12307" s="1" t="str">
        <x:f t="shared" si="2304"/>
        <x:v>NO</x:v>
      </x:c>
      <x:c r="T12307" s="1">
        <x:f t="shared" si="2305"/>
        <x:v>-9.9999999999999997E+98</x:v>
      </x:c>
    </x:row>
    <x:row r="12308">
      <x:c r="A12308" s="1"/>
      <x:c r="B12308" s="1"/>
      <x:c r="C12308" s="1"/>
      <x:c r="D12308" s="1"/>
      <x:c r="E12308" s="1"/>
      <x:c r="F12308" s="1"/>
      <x:c r="G12308" s="1"/>
      <x:c r="H12308" s="1"/>
      <x:c r="I12308" s="53">
        <x:f t="shared" si="2294"/>
        <x:v>18</x:v>
      </x:c>
      <x:c r="J12308" s="53">
        <x:f t="shared" si="2295"/>
        <x:v>17</x:v>
      </x:c>
      <x:c r="K12308" s="53">
        <x:f t="shared" si="2296"/>
        <x:v>17</x:v>
      </x:c>
      <x:c r="L12308" s="53">
        <x:f t="shared" si="2297"/>
        <x:v>52</x:v>
      </x:c>
      <x:c r="M12308" s="54">
        <x:f t="shared" si="2298"/>
        <x:v>10727.972058850373</x:v>
      </x:c>
      <x:c r="N12308" s="54">
        <x:f t="shared" si="2299"/>
        <x:v>6.9499805964238703</x:v>
      </x:c>
      <x:c r="O12308" s="55">
        <x:f t="shared" si="2300"/>
        <x:v>239898</x:v>
      </x:c>
      <x:c r="P12308" s="55">
        <x:f t="shared" si="2301"/>
        <x:v>38280</x:v>
      </x:c>
      <x:c r="Q12308" s="55">
        <x:f t="shared" si="2302"/>
        <x:v>198749.51491059674</x:v>
      </x:c>
      <x:c r="R12308" s="55">
        <x:f t="shared" si="2303"/>
        <x:v>-17131.514910596743</x:v>
      </x:c>
      <x:c r="S12308" s="1" t="str">
        <x:f t="shared" si="2304"/>
        <x:v>NO</x:v>
      </x:c>
      <x:c r="T12308" s="1">
        <x:f t="shared" si="2305"/>
        <x:v>-9.9999999999999997E+98</x:v>
      </x:c>
    </x:row>
    <x:row r="12309">
      <x:c r="A12309" s="1"/>
      <x:c r="B12309" s="1"/>
      <x:c r="C12309" s="1"/>
      <x:c r="D12309" s="1"/>
      <x:c r="E12309" s="1"/>
      <x:c r="F12309" s="1"/>
      <x:c r="G12309" s="1"/>
      <x:c r="H12309" s="1"/>
      <x:c r="I12309" s="53">
        <x:f t="shared" si="2294"/>
        <x:v>18</x:v>
      </x:c>
      <x:c r="J12309" s="53">
        <x:f t="shared" si="2295"/>
        <x:v>17</x:v>
      </x:c>
      <x:c r="K12309" s="53">
        <x:f t="shared" si="2296"/>
        <x:v>18</x:v>
      </x:c>
      <x:c r="L12309" s="53">
        <x:f t="shared" si="2297"/>
        <x:v>53</x:v>
      </x:c>
      <x:c r="M12309" s="54">
        <x:f t="shared" si="2298"/>
        <x:v>10796.059050308961</x:v>
      </x:c>
      <x:c r="N12309" s="54">
        <x:f t="shared" si="2299"/>
        <x:v>6.9972632293812227</x:v>
      </x:c>
      <x:c r="O12309" s="55">
        <x:f t="shared" si="2300"/>
        <x:v>242598</x:v>
      </x:c>
      <x:c r="P12309" s="55">
        <x:f t="shared" si="2301"/>
        <x:v>39160</x:v>
      </x:c>
      <x:c r="Q12309" s="55">
        <x:f t="shared" si="2302"/>
        <x:v>199931.58073453055</x:v>
      </x:c>
      <x:c r="R12309" s="55">
        <x:f t="shared" si="2303"/>
        <x:v>-16493.580734530551</x:v>
      </x:c>
      <x:c r="S12309" s="1" t="str">
        <x:f t="shared" si="2304"/>
        <x:v>NO</x:v>
      </x:c>
      <x:c r="T12309" s="1">
        <x:f t="shared" si="2305"/>
        <x:v>-9.9999999999999997E+98</x:v>
      </x:c>
    </x:row>
    <x:row r="12310">
      <x:c r="A12310" s="1"/>
      <x:c r="B12310" s="1"/>
      <x:c r="C12310" s="1"/>
      <x:c r="D12310" s="1"/>
      <x:c r="E12310" s="1"/>
      <x:c r="F12310" s="1"/>
      <x:c r="G12310" s="1"/>
      <x:c r="H12310" s="1"/>
      <x:c r="I12310" s="53">
        <x:f t="shared" si="2294"/>
        <x:v>18</x:v>
      </x:c>
      <x:c r="J12310" s="53">
        <x:f t="shared" si="2295"/>
        <x:v>17</x:v>
      </x:c>
      <x:c r="K12310" s="53">
        <x:f t="shared" si="2296"/>
        <x:v>19</x:v>
      </x:c>
      <x:c r="L12310" s="53">
        <x:f t="shared" si="2297"/>
        <x:v>54</x:v>
      </x:c>
      <x:c r="M12310" s="54">
        <x:f t="shared" si="2298"/>
        <x:v>10865.700578944983</x:v>
      </x:c>
      <x:c r="N12310" s="54">
        <x:f t="shared" si="2299"/>
        <x:v>7.0456254020451272</x:v>
      </x:c>
      <x:c r="O12310" s="55">
        <x:f t="shared" si="2300"/>
        <x:v>245298</x:v>
      </x:c>
      <x:c r="P12310" s="55">
        <x:f t="shared" si="2301"/>
        <x:v>40040</x:v>
      </x:c>
      <x:c r="Q12310" s="55">
        <x:f t="shared" si="2302"/>
        <x:v>201140.63505112816</x:v>
      </x:c>
      <x:c r="R12310" s="55">
        <x:f t="shared" si="2303"/>
        <x:v>-15882.635051128163</x:v>
      </x:c>
      <x:c r="S12310" s="1" t="str">
        <x:f t="shared" si="2304"/>
        <x:v>NO</x:v>
      </x:c>
      <x:c r="T12310" s="1">
        <x:f t="shared" si="2305"/>
        <x:v>-9.9999999999999997E+98</x:v>
      </x:c>
    </x:row>
    <x:row r="12311">
      <x:c r="A12311" s="1"/>
      <x:c r="B12311" s="1"/>
      <x:c r="C12311" s="1"/>
      <x:c r="D12311" s="1"/>
      <x:c r="E12311" s="1"/>
      <x:c r="F12311" s="1"/>
      <x:c r="G12311" s="1"/>
      <x:c r="H12311" s="1"/>
      <x:c r="I12311" s="53">
        <x:f t="shared" si="2294"/>
        <x:v>18</x:v>
      </x:c>
      <x:c r="J12311" s="53">
        <x:f t="shared" si="2295"/>
        <x:v>17</x:v>
      </x:c>
      <x:c r="K12311" s="53">
        <x:f t="shared" si="2296"/>
        <x:v>20</x:v>
      </x:c>
      <x:c r="L12311" s="53">
        <x:f t="shared" si="2297"/>
        <x:v>55</x:v>
      </x:c>
      <x:c r="M12311" s="54">
        <x:f t="shared" si="2298"/>
        <x:v>10936.924869595459</x:v>
      </x:c>
      <x:c r="N12311" s="54">
        <x:f t="shared" si="2299"/>
        <x:v>7.0950867149968468</x:v>
      </x:c>
      <x:c r="O12311" s="55">
        <x:f t="shared" si="2300"/>
        <x:v>247998</x:v>
      </x:c>
      <x:c r="P12311" s="55">
        <x:f t="shared" si="2301"/>
        <x:v>40920</x:v>
      </x:c>
      <x:c r="Q12311" s="55">
        <x:f t="shared" si="2302"/>
        <x:v>202377.16787492117</x:v>
      </x:c>
      <x:c r="R12311" s="55">
        <x:f t="shared" si="2303"/>
        <x:v>-15299.167874921171</x:v>
      </x:c>
      <x:c r="S12311" s="1" t="str">
        <x:f t="shared" si="2304"/>
        <x:v>NO</x:v>
      </x:c>
      <x:c r="T12311" s="1">
        <x:f t="shared" si="2305"/>
        <x:v>-9.9999999999999997E+98</x:v>
      </x:c>
    </x:row>
    <x:row r="12312">
      <x:c r="A12312" s="1"/>
      <x:c r="B12312" s="1"/>
      <x:c r="C12312" s="1"/>
      <x:c r="D12312" s="1"/>
      <x:c r="E12312" s="1"/>
      <x:c r="F12312" s="1"/>
      <x:c r="G12312" s="1"/>
      <x:c r="H12312" s="1"/>
      <x:c r="I12312" s="53">
        <x:f t="shared" si="2294"/>
        <x:v>18</x:v>
      </x:c>
      <x:c r="J12312" s="53">
        <x:f t="shared" si="2295"/>
        <x:v>17</x:v>
      </x:c>
      <x:c r="K12312" s="53">
        <x:f t="shared" si="2296"/>
        <x:v>21</x:v>
      </x:c>
      <x:c r="L12312" s="53">
        <x:f t="shared" si="2297"/>
        <x:v>56</x:v>
      </x:c>
      <x:c r="M12312" s="54">
        <x:f t="shared" si="2298"/>
        <x:v>11009.760609821904</x:v>
      </x:c>
      <x:c r="N12312" s="54">
        <x:f t="shared" si="2299"/>
        <x:v>7.1456670901540997</x:v>
      </x:c>
      <x:c r="O12312" s="55">
        <x:f t="shared" si="2300"/>
        <x:v>250698</x:v>
      </x:c>
      <x:c r="P12312" s="55">
        <x:f t="shared" si="2301"/>
        <x:v>41800</x:v>
      </x:c>
      <x:c r="Q12312" s="55">
        <x:f t="shared" si="2302"/>
        <x:v>203641.67725385248</x:v>
      </x:c>
      <x:c r="R12312" s="55">
        <x:f t="shared" si="2303"/>
        <x:v>-14743.677253852482</x:v>
      </x:c>
      <x:c r="S12312" s="1" t="str">
        <x:f t="shared" si="2304"/>
        <x:v>NO</x:v>
      </x:c>
      <x:c r="T12312" s="1">
        <x:f t="shared" si="2305"/>
        <x:v>-9.9999999999999997E+98</x:v>
      </x:c>
    </x:row>
    <x:row r="12313">
      <x:c r="A12313" s="1"/>
      <x:c r="B12313" s="1"/>
      <x:c r="C12313" s="1"/>
      <x:c r="D12313" s="1"/>
      <x:c r="E12313" s="1"/>
      <x:c r="F12313" s="1"/>
      <x:c r="G12313" s="1"/>
      <x:c r="H12313" s="1"/>
      <x:c r="I12313" s="53">
        <x:f t="shared" si="2294"/>
        <x:v>18</x:v>
      </x:c>
      <x:c r="J12313" s="53">
        <x:f t="shared" si="2295"/>
        <x:v>17</x:v>
      </x:c>
      <x:c r="K12313" s="53">
        <x:f t="shared" si="2296"/>
        <x:v>22</x:v>
      </x:c>
      <x:c r="L12313" s="53">
        <x:f t="shared" si="2297"/>
        <x:v>57</x:v>
      </x:c>
      <x:c r="M12313" s="54">
        <x:f t="shared" si="2298"/>
        <x:v>11084.2369570683</x:v>
      </x:c>
      <x:c r="N12313" s="54">
        <x:f t="shared" si="2299"/>
        <x:v>7.197386775741875</x:v>
      </x:c>
      <x:c r="O12313" s="55">
        <x:f t="shared" si="2300"/>
        <x:v>253398</x:v>
      </x:c>
      <x:c r="P12313" s="55">
        <x:f t="shared" si="2301"/>
        <x:v>42680</x:v>
      </x:c>
      <x:c r="Q12313" s="55">
        <x:f t="shared" si="2302"/>
        <x:v>204934.66939354688</x:v>
      </x:c>
      <x:c r="R12313" s="55">
        <x:f t="shared" si="2303"/>
        <x:v>-14216.669393546879</x:v>
      </x:c>
      <x:c r="S12313" s="1" t="str">
        <x:f t="shared" si="2304"/>
        <x:v>NO</x:v>
      </x:c>
      <x:c r="T12313" s="1">
        <x:f t="shared" si="2305"/>
        <x:v>-9.9999999999999997E+98</x:v>
      </x:c>
    </x:row>
    <x:row r="12314">
      <x:c r="A12314" s="1"/>
      <x:c r="B12314" s="1"/>
      <x:c r="C12314" s="1"/>
      <x:c r="D12314" s="1"/>
      <x:c r="E12314" s="1"/>
      <x:c r="F12314" s="1"/>
      <x:c r="G12314" s="1"/>
      <x:c r="H12314" s="1"/>
      <x:c r="I12314" s="53">
        <x:f t="shared" si="2294"/>
        <x:v>18</x:v>
      </x:c>
      <x:c r="J12314" s="53">
        <x:f t="shared" si="2295"/>
        <x:v>17</x:v>
      </x:c>
      <x:c r="K12314" s="53">
        <x:f t="shared" si="2296"/>
        <x:v>23</x:v>
      </x:c>
      <x:c r="L12314" s="53">
        <x:f t="shared" si="2297"/>
        <x:v>58</x:v>
      </x:c>
      <x:c r="M12314" s="54">
        <x:f t="shared" si="2298"/>
        <x:v>11160.383545925737</x:v>
      </x:c>
      <x:c r="N12314" s="54">
        <x:f t="shared" si="2299"/>
        <x:v>7.2502663513373173</x:v>
      </x:c>
      <x:c r="O12314" s="55">
        <x:f t="shared" si="2300"/>
        <x:v>256098</x:v>
      </x:c>
      <x:c r="P12314" s="55">
        <x:f t="shared" si="2301"/>
        <x:v>43560</x:v>
      </x:c>
      <x:c r="Q12314" s="55">
        <x:f t="shared" si="2302"/>
        <x:v>206256.65878343294</x:v>
      </x:c>
      <x:c r="R12314" s="55">
        <x:f t="shared" si="2303"/>
        <x:v>-13718.65878343294</x:v>
      </x:c>
      <x:c r="S12314" s="1" t="str">
        <x:f t="shared" si="2304"/>
        <x:v>NO</x:v>
      </x:c>
      <x:c r="T12314" s="1">
        <x:f t="shared" si="2305"/>
        <x:v>-9.9999999999999997E+98</x:v>
      </x:c>
    </x:row>
    <x:row r="12315">
      <x:c r="A12315" s="1"/>
      <x:c r="B12315" s="1"/>
      <x:c r="C12315" s="1"/>
      <x:c r="D12315" s="1"/>
      <x:c r="E12315" s="1"/>
      <x:c r="F12315" s="1"/>
      <x:c r="G12315" s="1"/>
      <x:c r="H12315" s="1"/>
      <x:c r="I12315" s="53">
        <x:f t="shared" si="2294"/>
        <x:v>18</x:v>
      </x:c>
      <x:c r="J12315" s="53">
        <x:f t="shared" si="2295"/>
        <x:v>17</x:v>
      </x:c>
      <x:c r="K12315" s="53">
        <x:f t="shared" si="2296"/>
        <x:v>24</x:v>
      </x:c>
      <x:c r="L12315" s="53">
        <x:f t="shared" si="2297"/>
        <x:v>59</x:v>
      </x:c>
      <x:c r="M12315" s="54">
        <x:f t="shared" si="2298"/>
        <x:v>11238.230495505233</x:v>
      </x:c>
      <x:c r="N12315" s="54">
        <x:f t="shared" si="2299"/>
        <x:v>7.304326732989745</x:v>
      </x:c>
      <x:c r="O12315" s="55">
        <x:f t="shared" si="2300"/>
        <x:v>258798</x:v>
      </x:c>
      <x:c r="P12315" s="55">
        <x:f t="shared" si="2301"/>
        <x:v>44440</x:v>
      </x:c>
      <x:c r="Q12315" s="55">
        <x:f t="shared" si="2302"/>
        <x:v>207608.16832474363</x:v>
      </x:c>
      <x:c r="R12315" s="55">
        <x:f t="shared" si="2303"/>
        <x:v>-13250.16832474363</x:v>
      </x:c>
      <x:c r="S12315" s="1" t="str">
        <x:f t="shared" si="2304"/>
        <x:v>NO</x:v>
      </x:c>
      <x:c r="T12315" s="1">
        <x:f t="shared" si="2305"/>
        <x:v>-9.9999999999999997E+98</x:v>
      </x:c>
    </x:row>
    <x:row r="12316">
      <x:c r="A12316" s="1"/>
      <x:c r="B12316" s="1"/>
      <x:c r="C12316" s="1"/>
      <x:c r="D12316" s="1"/>
      <x:c r="E12316" s="1"/>
      <x:c r="F12316" s="1"/>
      <x:c r="G12316" s="1"/>
      <x:c r="H12316" s="1"/>
      <x:c r="I12316" s="53">
        <x:f t="shared" si="2294"/>
        <x:v>18</x:v>
      </x:c>
      <x:c r="J12316" s="53">
        <x:f t="shared" si="2295"/>
        <x:v>17</x:v>
      </x:c>
      <x:c r="K12316" s="53">
        <x:f t="shared" si="2296"/>
        <x:v>25</x:v>
      </x:c>
      <x:c r="L12316" s="53">
        <x:f t="shared" si="2297"/>
        <x:v>60</x:v>
      </x:c>
      <x:c r="M12316" s="54">
        <x:f t="shared" si="2298"/>
        <x:v>11317.80841692033</x:v>
      </x:c>
      <x:c r="N12316" s="54">
        <x:f t="shared" si="2299"/>
        <x:v>7.3595891784168961</x:v>
      </x:c>
      <x:c r="O12316" s="55">
        <x:f t="shared" si="2300"/>
        <x:v>261498</x:v>
      </x:c>
      <x:c r="P12316" s="55">
        <x:f t="shared" si="2301"/>
        <x:v>45320</x:v>
      </x:c>
      <x:c r="Q12316" s="55">
        <x:f t="shared" si="2302"/>
        <x:v>208989.72946042239</x:v>
      </x:c>
      <x:c r="R12316" s="55">
        <x:f t="shared" si="2303"/>
        <x:v>-12811.729460422386</x:v>
      </x:c>
      <x:c r="S12316" s="1" t="str">
        <x:f t="shared" si="2304"/>
        <x:v>NO</x:v>
      </x:c>
      <x:c r="T12316" s="1">
        <x:f t="shared" si="2305"/>
        <x:v>-9.9999999999999997E+98</x:v>
      </x:c>
    </x:row>
    <x:row r="12317">
      <x:c r="A12317" s="1"/>
      <x:c r="B12317" s="1"/>
      <x:c r="C12317" s="1"/>
      <x:c r="D12317" s="1"/>
      <x:c r="E12317" s="1"/>
      <x:c r="F12317" s="1"/>
      <x:c r="G12317" s="1"/>
      <x:c r="H12317" s="1"/>
      <x:c r="I12317" s="53">
        <x:f t="shared" si="2294"/>
        <x:v>18</x:v>
      </x:c>
      <x:c r="J12317" s="53">
        <x:f t="shared" si="2295"/>
        <x:v>17</x:v>
      </x:c>
      <x:c r="K12317" s="53">
        <x:f t="shared" si="2296"/>
        <x:v>26</x:v>
      </x:c>
      <x:c r="L12317" s="53">
        <x:f t="shared" si="2297"/>
        <x:v>61</x:v>
      </x:c>
      <x:c r="M12317" s="54">
        <x:f t="shared" si="2298"/>
        <x:v>11399.148420881047</x:v>
      </x:c>
      <x:c r="N12317" s="54">
        <x:f t="shared" si="2299"/>
        <x:v>7.4160752922785047</x:v>
      </x:c>
      <x:c r="O12317" s="55">
        <x:f t="shared" si="2300"/>
        <x:v>264198</x:v>
      </x:c>
      <x:c r="P12317" s="55">
        <x:f t="shared" si="2301"/>
        <x:v>46200</x:v>
      </x:c>
      <x:c r="Q12317" s="55">
        <x:f t="shared" si="2302"/>
        <x:v>210401.88230696262</x:v>
      </x:c>
      <x:c r="R12317" s="55">
        <x:f t="shared" si="2303"/>
        <x:v>-12403.882306962623</x:v>
      </x:c>
      <x:c r="S12317" s="1" t="str">
        <x:f t="shared" si="2304"/>
        <x:v>NO</x:v>
      </x:c>
      <x:c r="T12317" s="1">
        <x:f t="shared" si="2305"/>
        <x:v>-9.9999999999999997E+98</x:v>
      </x:c>
    </x:row>
    <x:row r="12318">
      <x:c r="A12318" s="1"/>
      <x:c r="B12318" s="1"/>
      <x:c r="C12318" s="1"/>
      <x:c r="D12318" s="1"/>
      <x:c r="E12318" s="1"/>
      <x:c r="F12318" s="1"/>
      <x:c r="G12318" s="1"/>
      <x:c r="H12318" s="1"/>
      <x:c r="I12318" s="53">
        <x:f t="shared" si="2294"/>
        <x:v>18</x:v>
      </x:c>
      <x:c r="J12318" s="53">
        <x:f t="shared" si="2295"/>
        <x:v>17</x:v>
      </x:c>
      <x:c r="K12318" s="53">
        <x:f t="shared" si="2296"/>
        <x:v>27</x:v>
      </x:c>
      <x:c r="L12318" s="53">
        <x:f t="shared" si="2297"/>
        <x:v>62</x:v>
      </x:c>
      <x:c r="M12318" s="54">
        <x:f t="shared" si="2298"/>
        <x:v>11482.282125400805</x:v>
      </x:c>
      <x:c r="N12318" s="54">
        <x:f t="shared" si="2299"/>
        <x:v>7.4738070315283371</x:v>
      </x:c>
      <x:c r="O12318" s="55">
        <x:f t="shared" si="2300"/>
        <x:v>266898</x:v>
      </x:c>
      <x:c r="P12318" s="55">
        <x:f t="shared" si="2301"/>
        <x:v>47080</x:v>
      </x:c>
      <x:c r="Q12318" s="55">
        <x:f t="shared" si="2302"/>
        <x:v>211845.17578820841</x:v>
      </x:c>
      <x:c r="R12318" s="55">
        <x:f t="shared" si="2303"/>
        <x:v>-12027.175788208406</x:v>
      </x:c>
      <x:c r="S12318" s="1" t="str">
        <x:f t="shared" si="2304"/>
        <x:v>NO</x:v>
      </x:c>
      <x:c r="T12318" s="1">
        <x:f t="shared" si="2305"/>
        <x:v>-9.9999999999999997E+98</x:v>
      </x:c>
    </x:row>
    <x:row r="12319">
      <x:c r="A12319" s="1"/>
      <x:c r="B12319" s="1"/>
      <x:c r="C12319" s="1"/>
      <x:c r="D12319" s="1"/>
      <x:c r="E12319" s="1"/>
      <x:c r="F12319" s="1"/>
      <x:c r="G12319" s="1"/>
      <x:c r="H12319" s="1"/>
      <x:c r="I12319" s="53">
        <x:f t="shared" si="2294"/>
        <x:v>18</x:v>
      </x:c>
      <x:c r="J12319" s="53">
        <x:f t="shared" si="2295"/>
        <x:v>17</x:v>
      </x:c>
      <x:c r="K12319" s="53">
        <x:f t="shared" si="2296"/>
        <x:v>28</x:v>
      </x:c>
      <x:c r="L12319" s="53">
        <x:f t="shared" si="2297"/>
        <x:v>63</x:v>
      </x:c>
      <x:c r="M12319" s="54">
        <x:f t="shared" si="2298"/>
        <x:v>11567.241663617959</x:v>
      </x:c>
      <x:c r="N12319" s="54">
        <x:f t="shared" si="2299"/>
        <x:v>7.5328067108458043</x:v>
      </x:c>
      <x:c r="O12319" s="55">
        <x:f t="shared" si="2300"/>
        <x:v>269598</x:v>
      </x:c>
      <x:c r="P12319" s="55">
        <x:f t="shared" si="2301"/>
        <x:v>47960</x:v>
      </x:c>
      <x:c r="Q12319" s="55">
        <x:f t="shared" si="2302"/>
        <x:v>213320.16777114512</x:v>
      </x:c>
      <x:c r="R12319" s="55">
        <x:f t="shared" si="2303"/>
        <x:v>-11682.167771145119</x:v>
      </x:c>
      <x:c r="S12319" s="1" t="str">
        <x:f t="shared" si="2304"/>
        <x:v>NO</x:v>
      </x:c>
      <x:c r="T12319" s="1">
        <x:f t="shared" si="2305"/>
        <x:v>-9.9999999999999997E+98</x:v>
      </x:c>
    </x:row>
    <x:row r="12320">
      <x:c r="A12320" s="1"/>
      <x:c r="B12320" s="1"/>
      <x:c r="C12320" s="1"/>
      <x:c r="D12320" s="1"/>
      <x:c r="E12320" s="1"/>
      <x:c r="F12320" s="1"/>
      <x:c r="G12320" s="1"/>
      <x:c r="H12320" s="1"/>
      <x:c r="I12320" s="53">
        <x:f t="shared" si="2294"/>
        <x:v>18</x:v>
      </x:c>
      <x:c r="J12320" s="53">
        <x:f t="shared" si="2295"/>
        <x:v>17</x:v>
      </x:c>
      <x:c r="K12320" s="53">
        <x:f t="shared" si="2296"/>
        <x:v>29</x:v>
      </x:c>
      <x:c r="L12320" s="53">
        <x:f t="shared" si="2297"/>
        <x:v>64</x:v>
      </x:c>
      <x:c r="M12320" s="54">
        <x:f t="shared" si="2298"/>
        <x:v>11654.059691733612</x:v>
      </x:c>
      <x:c r="N12320" s="54">
        <x:f t="shared" si="2299"/>
        <x:v>7.5930970081483418</x:v>
      </x:c>
      <x:c r="O12320" s="55">
        <x:f t="shared" si="2300"/>
        <x:v>272298</x:v>
      </x:c>
      <x:c r="P12320" s="55">
        <x:f t="shared" si="2301"/>
        <x:v>48840</x:v>
      </x:c>
      <x:c r="Q12320" s="55">
        <x:f t="shared" si="2302"/>
        <x:v>214827.42520370852</x:v>
      </x:c>
      <x:c r="R12320" s="55">
        <x:f t="shared" si="2303"/>
        <x:v>-11369.425203708524</x:v>
      </x:c>
      <x:c r="S12320" s="1" t="str">
        <x:f t="shared" si="2304"/>
        <x:v>NO</x:v>
      </x:c>
      <x:c r="T12320" s="1">
        <x:f t="shared" si="2305"/>
        <x:v>-9.9999999999999997E+98</x:v>
      </x:c>
    </x:row>
    <x:row r="12321">
      <x:c r="A12321" s="1"/>
      <x:c r="B12321" s="1"/>
      <x:c r="C12321" s="1"/>
      <x:c r="D12321" s="1"/>
      <x:c r="E12321" s="1"/>
      <x:c r="F12321" s="1"/>
      <x:c r="G12321" s="1"/>
      <x:c r="H12321" s="1"/>
      <x:c r="I12321" s="53">
        <x:f t="shared" si="2294"/>
        <x:v>18</x:v>
      </x:c>
      <x:c r="J12321" s="53">
        <x:f t="shared" si="2295"/>
        <x:v>17</x:v>
      </x:c>
      <x:c r="K12321" s="53">
        <x:f t="shared" si="2296"/>
        <x:v>30</x:v>
      </x:c>
      <x:c r="L12321" s="53">
        <x:f t="shared" si="2297"/>
        <x:v>65</x:v>
      </x:c>
      <x:c r="M12321" s="54">
        <x:f t="shared" si="2298"/>
        <x:v>11742.769397067383</x:v>
      </x:c>
      <x:c r="N12321" s="54">
        <x:f t="shared" si="2299"/>
        <x:v>7.6547009701856821</x:v>
      </x:c>
      <x:c r="O12321" s="55">
        <x:f t="shared" si="2300"/>
        <x:v>274998</x:v>
      </x:c>
      <x:c r="P12321" s="55">
        <x:f t="shared" si="2301"/>
        <x:v>49720</x:v>
      </x:c>
      <x:c r="Q12321" s="55">
        <x:f t="shared" si="2302"/>
        <x:v>216367.52425464205</x:v>
      </x:c>
      <x:c r="R12321" s="55">
        <x:f t="shared" si="2303"/>
        <x:v>-11089.524254642049</x:v>
      </x:c>
      <x:c r="S12321" s="1" t="str">
        <x:f t="shared" si="2304"/>
        <x:v>NO</x:v>
      </x:c>
      <x:c r="T12321" s="1">
        <x:f t="shared" si="2305"/>
        <x:v>-9.9999999999999997E+98</x:v>
      </x:c>
    </x:row>
    <x:row r="12322">
      <x:c r="A12322" s="1"/>
      <x:c r="B12322" s="1"/>
      <x:c r="C12322" s="1"/>
      <x:c r="D12322" s="1"/>
      <x:c r="E12322" s="1"/>
      <x:c r="F12322" s="1"/>
      <x:c r="G12322" s="1"/>
      <x:c r="H12322" s="1"/>
      <x:c r="I12322" s="53">
        <x:f t="shared" si="2294"/>
        <x:v>18</x:v>
      </x:c>
      <x:c r="J12322" s="53">
        <x:f t="shared" si="2295"/>
        <x:v>18</x:v>
      </x:c>
      <x:c r="K12322" s="53">
        <x:f t="shared" si="2296"/>
        <x:v>0</x:v>
      </x:c>
      <x:c r="L12322" s="53">
        <x:f t="shared" si="2297"/>
        <x:v>36</x:v>
      </x:c>
      <x:c r="M12322" s="54">
        <x:f t="shared" si="2298"/>
        <x:v>9849.2817554189369</x:v>
      </x:c>
      <x:c r="N12322" s="54">
        <x:f t="shared" si="2299"/>
        <x:v>6.3397789968187066</x:v>
      </x:c>
      <x:c r="O12322" s="55">
        <x:f t="shared" si="2300"/>
        <x:v>196092</x:v>
      </x:c>
      <x:c r="P12322" s="55">
        <x:f t="shared" si="2301"/>
        <x:v>23760</x:v>
      </x:c>
      <x:c r="Q12322" s="55">
        <x:f t="shared" si="2302"/>
        <x:v>183494.47492046765</x:v>
      </x:c>
      <x:c r="R12322" s="55">
        <x:f t="shared" si="2303"/>
        <x:v>-31162.474920467648</x:v>
      </x:c>
      <x:c r="S12322" s="1" t="str">
        <x:f t="shared" si="2304"/>
        <x:v>NO</x:v>
      </x:c>
      <x:c r="T12322" s="1">
        <x:f t="shared" si="2305"/>
        <x:v>-9.9999999999999997E+98</x:v>
      </x:c>
    </x:row>
    <x:row r="12323">
      <x:c r="A12323" s="1"/>
      <x:c r="B12323" s="1"/>
      <x:c r="C12323" s="1"/>
      <x:c r="D12323" s="1"/>
      <x:c r="E12323" s="1"/>
      <x:c r="F12323" s="1"/>
      <x:c r="G12323" s="1"/>
      <x:c r="H12323" s="1"/>
      <x:c r="I12323" s="53">
        <x:f t="shared" si="2294"/>
        <x:v>18</x:v>
      </x:c>
      <x:c r="J12323" s="53">
        <x:f t="shared" si="2295"/>
        <x:v>18</x:v>
      </x:c>
      <x:c r="K12323" s="53">
        <x:f t="shared" si="2296"/>
        <x:v>1</x:v>
      </x:c>
      <x:c r="L12323" s="53">
        <x:f t="shared" si="2297"/>
        <x:v>37</x:v>
      </x:c>
      <x:c r="M12323" s="54">
        <x:f t="shared" si="2298"/>
        <x:v>9894.8442554189369</x:v>
      </x:c>
      <x:c r="N12323" s="54">
        <x:f t="shared" si="2299"/>
        <x:v>6.3714196218187062</x:v>
      </x:c>
      <x:c r="O12323" s="55">
        <x:f t="shared" si="2300"/>
        <x:v>198792</x:v>
      </x:c>
      <x:c r="P12323" s="55">
        <x:f t="shared" si="2301"/>
        <x:v>24640</x:v>
      </x:c>
      <x:c r="Q12323" s="55">
        <x:f t="shared" si="2302"/>
        <x:v>184285.49054546765</x:v>
      </x:c>
      <x:c r="R12323" s="55">
        <x:f t="shared" si="2303"/>
        <x:v>-30133.490545467648</x:v>
      </x:c>
      <x:c r="S12323" s="1" t="str">
        <x:f t="shared" si="2304"/>
        <x:v>NO</x:v>
      </x:c>
      <x:c r="T12323" s="1">
        <x:f t="shared" si="2305"/>
        <x:v>-9.9999999999999997E+98</x:v>
      </x:c>
    </x:row>
    <x:row r="12324">
      <x:c r="A12324" s="1"/>
      <x:c r="B12324" s="1"/>
      <x:c r="C12324" s="1"/>
      <x:c r="D12324" s="1"/>
      <x:c r="E12324" s="1"/>
      <x:c r="F12324" s="1"/>
      <x:c r="G12324" s="1"/>
      <x:c r="H12324" s="1"/>
      <x:c r="I12324" s="53">
        <x:f t="shared" si="2294"/>
        <x:v>18</x:v>
      </x:c>
      <x:c r="J12324" s="53">
        <x:f t="shared" si="2295"/>
        <x:v>18</x:v>
      </x:c>
      <x:c r="K12324" s="53">
        <x:f t="shared" si="2296"/>
        <x:v>2</x:v>
      </x:c>
      <x:c r="L12324" s="53">
        <x:f t="shared" si="2297"/>
        <x:v>38</x:v>
      </x:c>
      <x:c r="M12324" s="54">
        <x:f t="shared" si="2298"/>
        <x:v>9941.5458179189372</x:v>
      </x:c>
      <x:c r="N12324" s="54">
        <x:f t="shared" si="2299"/>
        <x:v>6.4038512624437063</x:v>
      </x:c>
      <x:c r="O12324" s="55">
        <x:f t="shared" si="2300"/>
        <x:v>201492</x:v>
      </x:c>
      <x:c r="P12324" s="55">
        <x:f t="shared" si="2301"/>
        <x:v>25520</x:v>
      </x:c>
      <x:c r="Q12324" s="55">
        <x:f t="shared" si="2302"/>
        <x:v>185096.28156109265</x:v>
      </x:c>
      <x:c r="R12324" s="55">
        <x:f t="shared" si="2303"/>
        <x:v>-29124.281561092648</x:v>
      </x:c>
      <x:c r="S12324" s="1" t="str">
        <x:f t="shared" si="2304"/>
        <x:v>NO</x:v>
      </x:c>
      <x:c r="T12324" s="1">
        <x:f t="shared" si="2305"/>
        <x:v>-9.9999999999999997E+98</x:v>
      </x:c>
    </x:row>
    <x:row r="12325">
      <x:c r="A12325" s="1"/>
      <x:c r="B12325" s="1"/>
      <x:c r="C12325" s="1"/>
      <x:c r="D12325" s="1"/>
      <x:c r="E12325" s="1"/>
      <x:c r="F12325" s="1"/>
      <x:c r="G12325" s="1"/>
      <x:c r="H12325" s="1"/>
      <x:c r="I12325" s="53">
        <x:f t="shared" si="2294"/>
        <x:v>18</x:v>
      </x:c>
      <x:c r="J12325" s="53">
        <x:f t="shared" si="2295"/>
        <x:v>18</x:v>
      </x:c>
      <x:c r="K12325" s="53">
        <x:f t="shared" si="2296"/>
        <x:v>3</x:v>
      </x:c>
      <x:c r="L12325" s="53">
        <x:f t="shared" si="2297"/>
        <x:v>39</x:v>
      </x:c>
      <x:c r="M12325" s="54">
        <x:f t="shared" si="2298"/>
        <x:v>9989.4078003408122</x:v>
      </x:c>
      <x:c r="N12325" s="54">
        <x:f t="shared" si="2299"/>
        <x:v>6.4370887502366747</x:v>
      </x:c>
      <x:c r="O12325" s="55">
        <x:f t="shared" si="2300"/>
        <x:v>204192</x:v>
      </x:c>
      <x:c r="P12325" s="55">
        <x:f t="shared" si="2301"/>
        <x:v>26400</x:v>
      </x:c>
      <x:c r="Q12325" s="55">
        <x:f t="shared" si="2302"/>
        <x:v>185927.21875591687</x:v>
      </x:c>
      <x:c r="R12325" s="55">
        <x:f t="shared" si="2303"/>
        <x:v>-28135.218755916867</x:v>
      </x:c>
      <x:c r="S12325" s="1" t="str">
        <x:f t="shared" si="2304"/>
        <x:v>NO</x:v>
      </x:c>
      <x:c r="T12325" s="1">
        <x:f t="shared" si="2305"/>
        <x:v>-9.9999999999999997E+98</x:v>
      </x:c>
    </x:row>
    <x:row r="12326">
      <x:c r="A12326" s="1"/>
      <x:c r="B12326" s="1"/>
      <x:c r="C12326" s="1"/>
      <x:c r="D12326" s="1"/>
      <x:c r="E12326" s="1"/>
      <x:c r="F12326" s="1"/>
      <x:c r="G12326" s="1"/>
      <x:c r="H12326" s="1"/>
      <x:c r="I12326" s="53">
        <x:f t="shared" si="2294"/>
        <x:v>18</x:v>
      </x:c>
      <x:c r="J12326" s="53">
        <x:f t="shared" si="2295"/>
        <x:v>18</x:v>
      </x:c>
      <x:c r="K12326" s="53">
        <x:f t="shared" si="2296"/>
        <x:v>4</x:v>
      </x:c>
      <x:c r="L12326" s="53">
        <x:f t="shared" si="2297"/>
        <x:v>40</x:v>
      </x:c>
      <x:c r="M12326" s="54">
        <x:f t="shared" si="2298"/>
        <x:v>10038.451916063468</x:v>
      </x:c>
      <x:c r="N12326" s="54">
        <x:f t="shared" si="2299"/>
        <x:v>6.4711471639329643</x:v>
      </x:c>
      <x:c r="O12326" s="55">
        <x:f t="shared" si="2300"/>
        <x:v>206892</x:v>
      </x:c>
      <x:c r="P12326" s="55">
        <x:f t="shared" si="2301"/>
        <x:v>27280</x:v>
      </x:c>
      <x:c r="Q12326" s="55">
        <x:f t="shared" si="2302"/>
        <x:v>186778.67909832409</x:v>
      </x:c>
      <x:c r="R12326" s="55">
        <x:f t="shared" si="2303"/>
        <x:v>-27166.679098324094</x:v>
      </x:c>
      <x:c r="S12326" s="1" t="str">
        <x:f t="shared" si="2304"/>
        <x:v>NO</x:v>
      </x:c>
      <x:c r="T12326" s="1">
        <x:f t="shared" si="2305"/>
        <x:v>-9.9999999999999997E+98</x:v>
      </x:c>
    </x:row>
    <x:row r="12327">
      <x:c r="A12327" s="1"/>
      <x:c r="B12327" s="1"/>
      <x:c r="C12327" s="1"/>
      <x:c r="D12327" s="1"/>
      <x:c r="E12327" s="1"/>
      <x:c r="F12327" s="1"/>
      <x:c r="G12327" s="1"/>
      <x:c r="H12327" s="1"/>
      <x:c r="I12327" s="53">
        <x:f t="shared" si="2294"/>
        <x:v>18</x:v>
      </x:c>
      <x:c r="J12327" s="53">
        <x:f t="shared" si="2295"/>
        <x:v>18</x:v>
      </x:c>
      <x:c r="K12327" s="53">
        <x:f t="shared" si="2296"/>
        <x:v>5</x:v>
      </x:c>
      <x:c r="L12327" s="53">
        <x:f t="shared" si="2297"/>
        <x:v>41</x:v>
      </x:c>
      <x:c r="M12327" s="54">
        <x:f t="shared" si="2298"/>
        <x:v>10088.700239984671</x:v>
      </x:c>
      <x:c r="N12327" s="54">
        <x:f t="shared" si="2299"/>
        <x:v>6.5060418333226888</x:v>
      </x:c>
      <x:c r="O12327" s="55">
        <x:f t="shared" si="2300"/>
        <x:v>209592</x:v>
      </x:c>
      <x:c r="P12327" s="55">
        <x:f t="shared" si="2301"/>
        <x:v>28160</x:v>
      </x:c>
      <x:c r="Q12327" s="55">
        <x:f t="shared" si="2302"/>
        <x:v>187651.04583306721</x:v>
      </x:c>
      <x:c r="R12327" s="55">
        <x:f t="shared" si="2303"/>
        <x:v>-26219.045833067212</x:v>
      </x:c>
      <x:c r="S12327" s="1" t="str">
        <x:f t="shared" si="2304"/>
        <x:v>NO</x:v>
      </x:c>
      <x:c r="T12327" s="1">
        <x:f t="shared" si="2305"/>
        <x:v>-9.9999999999999997E+98</x:v>
      </x:c>
    </x:row>
    <x:row r="12328">
      <x:c r="A12328" s="1"/>
      <x:c r="B12328" s="1"/>
      <x:c r="C12328" s="1"/>
      <x:c r="D12328" s="1"/>
      <x:c r="E12328" s="1"/>
      <x:c r="F12328" s="1"/>
      <x:c r="G12328" s="1"/>
      <x:c r="H12328" s="1"/>
      <x:c r="I12328" s="53">
        <x:f t="shared" si="2294"/>
        <x:v>18</x:v>
      </x:c>
      <x:c r="J12328" s="53">
        <x:f t="shared" si="2295"/>
        <x:v>18</x:v>
      </x:c>
      <x:c r="K12328" s="53">
        <x:f t="shared" si="2296"/>
        <x:v>6</x:v>
      </x:c>
      <x:c r="L12328" s="53">
        <x:f t="shared" si="2297"/>
        <x:v>42</x:v>
      </x:c>
      <x:c r="M12328" s="54">
        <x:f t="shared" si="2298"/>
        <x:v>10140.175214166306</x:v>
      </x:c>
      <x:c r="N12328" s="54">
        <x:f t="shared" si="2299"/>
        <x:v>6.5417883431710457</x:v>
      </x:c>
      <x:c r="O12328" s="55">
        <x:f t="shared" si="2300"/>
        <x:v>212292</x:v>
      </x:c>
      <x:c r="P12328" s="55">
        <x:f t="shared" si="2301"/>
        <x:v>29040</x:v>
      </x:c>
      <x:c r="Q12328" s="55">
        <x:f t="shared" si="2302"/>
        <x:v>188544.70857927614</x:v>
      </x:c>
      <x:c r="R12328" s="55">
        <x:f t="shared" si="2303"/>
        <x:v>-25292.708579276135</x:v>
      </x:c>
      <x:c r="S12328" s="1" t="str">
        <x:f t="shared" si="2304"/>
        <x:v>NO</x:v>
      </x:c>
      <x:c r="T12328" s="1">
        <x:f t="shared" si="2305"/>
        <x:v>-9.9999999999999997E+98</x:v>
      </x:c>
    </x:row>
    <x:row r="12329">
      <x:c r="A12329" s="1"/>
      <x:c r="B12329" s="1"/>
      <x:c r="C12329" s="1"/>
      <x:c r="D12329" s="1"/>
      <x:c r="E12329" s="1"/>
      <x:c r="F12329" s="1"/>
      <x:c r="G12329" s="1"/>
      <x:c r="H12329" s="1"/>
      <x:c r="I12329" s="53">
        <x:f t="shared" si="2294"/>
        <x:v>18</x:v>
      </x:c>
      <x:c r="J12329" s="53">
        <x:f t="shared" si="2295"/>
        <x:v>18</x:v>
      </x:c>
      <x:c r="K12329" s="53">
        <x:f t="shared" si="2296"/>
        <x:v>7</x:v>
      </x:c>
      <x:c r="L12329" s="53">
        <x:f t="shared" si="2297"/>
        <x:v>43</x:v>
      </x:c>
      <x:c r="M12329" s="54">
        <x:f t="shared" si="2298"/>
        <x:v>10192.899653564265</x:v>
      </x:c>
      <x:c r="N12329" s="54">
        <x:f t="shared" si="2299"/>
        <x:v>6.5784025371974062</x:v>
      </x:c>
      <x:c r="O12329" s="55">
        <x:f t="shared" si="2300"/>
        <x:v>214992</x:v>
      </x:c>
      <x:c r="P12329" s="55">
        <x:f t="shared" si="2301"/>
        <x:v>29920</x:v>
      </x:c>
      <x:c r="Q12329" s="55">
        <x:f t="shared" si="2302"/>
        <x:v>189460.06342993517</x:v>
      </x:c>
      <x:c r="R12329" s="55">
        <x:f t="shared" si="2303"/>
        <x:v>-24388.063429935166</x:v>
      </x:c>
      <x:c r="S12329" s="1" t="str">
        <x:f t="shared" si="2304"/>
        <x:v>NO</x:v>
      </x:c>
      <x:c r="T12329" s="1">
        <x:f t="shared" si="2305"/>
        <x:v>-9.9999999999999997E+98</x:v>
      </x:c>
    </x:row>
    <x:row r="12330">
      <x:c r="A12330" s="1"/>
      <x:c r="B12330" s="1"/>
      <x:c r="C12330" s="1"/>
      <x:c r="D12330" s="1"/>
      <x:c r="E12330" s="1"/>
      <x:c r="F12330" s="1"/>
      <x:c r="G12330" s="1"/>
      <x:c r="H12330" s="1"/>
      <x:c r="I12330" s="53">
        <x:f t="shared" si="2294"/>
        <x:v>18</x:v>
      </x:c>
      <x:c r="J12330" s="53">
        <x:f t="shared" si="2295"/>
        <x:v>18</x:v>
      </x:c>
      <x:c r="K12330" s="53">
        <x:f t="shared" si="2296"/>
        <x:v>8</x:v>
      </x:c>
      <x:c r="L12330" s="53">
        <x:f t="shared" si="2297"/>
        <x:v>44</x:v>
      </x:c>
      <x:c r="M12330" s="54">
        <x:f t="shared" si="2298"/>
        <x:v>10246.896751844246</x:v>
      </x:c>
      <x:c r="N12330" s="54">
        <x:f t="shared" si="2299"/>
        <x:v>6.6159005221140594</x:v>
      </x:c>
      <x:c r="O12330" s="55">
        <x:f t="shared" si="2300"/>
        <x:v>217692</x:v>
      </x:c>
      <x:c r="P12330" s="55">
        <x:f t="shared" si="2301"/>
        <x:v>30800</x:v>
      </x:c>
      <x:c r="Q12330" s="55">
        <x:f t="shared" si="2302"/>
        <x:v>190397.51305285149</x:v>
      </x:c>
      <x:c r="R12330" s="55">
        <x:f t="shared" si="2303"/>
        <x:v>-23505.513052851486</x:v>
      </x:c>
      <x:c r="S12330" s="1" t="str">
        <x:f t="shared" si="2304"/>
        <x:v>NO</x:v>
      </x:c>
      <x:c r="T12330" s="1">
        <x:f t="shared" si="2305"/>
        <x:v>-9.9999999999999997E+98</x:v>
      </x:c>
    </x:row>
    <x:row r="12331">
      <x:c r="A12331" s="1"/>
      <x:c r="B12331" s="1"/>
      <x:c r="C12331" s="1"/>
      <x:c r="D12331" s="1"/>
      <x:c r="E12331" s="1"/>
      <x:c r="F12331" s="1"/>
      <x:c r="G12331" s="1"/>
      <x:c r="H12331" s="1"/>
      <x:c r="I12331" s="53">
        <x:f t="shared" si="2294"/>
        <x:v>18</x:v>
      </x:c>
      <x:c r="J12331" s="53">
        <x:f t="shared" si="2295"/>
        <x:v>18</x:v>
      </x:c>
      <x:c r="K12331" s="53">
        <x:f t="shared" si="2296"/>
        <x:v>9</x:v>
      </x:c>
      <x:c r="L12331" s="53">
        <x:f t="shared" si="2297"/>
        <x:v>45</x:v>
      </x:c>
      <x:c r="M12331" s="54">
        <x:f t="shared" si="2298"/>
        <x:v>10302.19008728464</x:v>
      </x:c>
      <x:c r="N12331" s="54">
        <x:f t="shared" si="2299"/>
        <x:v>6.654298671725444</x:v>
      </x:c>
      <x:c r="O12331" s="55">
        <x:f t="shared" si="2300"/>
        <x:v>220392</x:v>
      </x:c>
      <x:c r="P12331" s="55">
        <x:f t="shared" si="2301"/>
        <x:v>31680</x:v>
      </x:c>
      <x:c r="Q12331" s="55">
        <x:f t="shared" si="2302"/>
        <x:v>191357.46679313612</x:v>
      </x:c>
      <x:c r="R12331" s="55">
        <x:f t="shared" si="2303"/>
        <x:v>-22645.466793136118</x:v>
      </x:c>
      <x:c r="S12331" s="1" t="str">
        <x:f t="shared" si="2304"/>
        <x:v>NO</x:v>
      </x:c>
      <x:c r="T12331" s="1">
        <x:f t="shared" si="2305"/>
        <x:v>-9.9999999999999997E+98</x:v>
      </x:c>
    </x:row>
    <x:row r="12332">
      <x:c r="A12332" s="1"/>
      <x:c r="B12332" s="1"/>
      <x:c r="C12332" s="1"/>
      <x:c r="D12332" s="1"/>
      <x:c r="E12332" s="1"/>
      <x:c r="F12332" s="1"/>
      <x:c r="G12332" s="1"/>
      <x:c r="H12332" s="1"/>
      <x:c r="I12332" s="53">
        <x:f t="shared" si="2294"/>
        <x:v>18</x:v>
      </x:c>
      <x:c r="J12332" s="53">
        <x:f t="shared" si="2295"/>
        <x:v>18</x:v>
      </x:c>
      <x:c r="K12332" s="53">
        <x:f t="shared" si="2296"/>
        <x:v>10</x:v>
      </x:c>
      <x:c r="L12332" s="53">
        <x:f t="shared" si="2297"/>
        <x:v>46</x:v>
      </x:c>
      <x:c r="M12332" s="54">
        <x:f t="shared" si="2298"/>
        <x:v>10358.803628767853</x:v>
      </x:c>
      <x:c r="N12332" s="54">
        <x:f t="shared" si="2299"/>
        <x:v>6.6936136310887866</x:v>
      </x:c>
      <x:c r="O12332" s="55">
        <x:f t="shared" si="2300"/>
        <x:v>223092</x:v>
      </x:c>
      <x:c r="P12332" s="55">
        <x:f t="shared" si="2301"/>
        <x:v>32560</x:v>
      </x:c>
      <x:c r="Q12332" s="55">
        <x:f t="shared" si="2302"/>
        <x:v>192340.34077721968</x:v>
      </x:c>
      <x:c r="R12332" s="55">
        <x:f t="shared" si="2303"/>
        <x:v>-21808.340777219681</x:v>
      </x:c>
      <x:c r="S12332" s="1" t="str">
        <x:f t="shared" si="2304"/>
        <x:v>NO</x:v>
      </x:c>
      <x:c r="T12332" s="1">
        <x:f t="shared" si="2305"/>
        <x:v>-9.9999999999999997E+98</x:v>
      </x:c>
    </x:row>
    <x:row r="12333">
      <x:c r="A12333" s="1"/>
      <x:c r="B12333" s="1"/>
      <x:c r="C12333" s="1"/>
      <x:c r="D12333" s="1"/>
      <x:c r="E12333" s="1"/>
      <x:c r="F12333" s="1"/>
      <x:c r="G12333" s="1"/>
      <x:c r="H12333" s="1"/>
      <x:c r="I12333" s="53">
        <x:f t="shared" si="2294"/>
        <x:v>18</x:v>
      </x:c>
      <x:c r="J12333" s="53">
        <x:f t="shared" si="2295"/>
        <x:v>18</x:v>
      </x:c>
      <x:c r="K12333" s="53">
        <x:f t="shared" si="2296"/>
        <x:v>11</x:v>
      </x:c>
      <x:c r="L12333" s="53">
        <x:f t="shared" si="2297"/>
        <x:v>47</x:v>
      </x:c>
      <x:c r="M12333" s="54">
        <x:f t="shared" si="2298"/>
        <x:v>10416.761741861292</x:v>
      </x:c>
      <x:c r="N12333" s="54">
        <x:f t="shared" si="2299"/>
        <x:v>6.7338623207370079</x:v>
      </x:c>
      <x:c r="O12333" s="55">
        <x:f t="shared" si="2300"/>
        <x:v>225792</x:v>
      </x:c>
      <x:c r="P12333" s="55">
        <x:f t="shared" si="2301"/>
        <x:v>33440</x:v>
      </x:c>
      <x:c r="Q12333" s="55">
        <x:f t="shared" si="2302"/>
        <x:v>193346.55801842519</x:v>
      </x:c>
      <x:c r="R12333" s="55">
        <x:f t="shared" si="2303"/>
        <x:v>-20994.558018425188</x:v>
      </x:c>
      <x:c r="S12333" s="1" t="str">
        <x:f t="shared" si="2304"/>
        <x:v>NO</x:v>
      </x:c>
      <x:c r="T12333" s="1">
        <x:f t="shared" si="2305"/>
        <x:v>-9.9999999999999997E+98</x:v>
      </x:c>
    </x:row>
    <x:row r="12334">
      <x:c r="A12334" s="1"/>
      <x:c r="B12334" s="1"/>
      <x:c r="C12334" s="1"/>
      <x:c r="D12334" s="1"/>
      <x:c r="E12334" s="1"/>
      <x:c r="F12334" s="1"/>
      <x:c r="G12334" s="1"/>
      <x:c r="H12334" s="1"/>
      <x:c r="I12334" s="53" t="n">
        <x:f t="shared" ref="I12334:I12397" si="2306">INT((ROW()-ROW($I$46))/((CARROT_CAP+1)*(MESCLUN_CAP+1)))</x:f>
        <x:v>18</x:v>
      </x:c>
      <x:c r="J12334" s="53" t="n">
        <x:f t="shared" ref="J12334:J12397" si="2307">MOD(INT((ROW()-ROW($I$46))/(MESCLUN_CAP+1)),CARROT_CAP+1)</x:f>
        <x:v>18</x:v>
      </x:c>
      <x:c r="K12334" s="53" t="n">
        <x:f t="shared" ref="K12334:K12397" si="2308">MOD(ROW()-ROW($I$46),MESCLUN_CAP+1)</x:f>
        <x:v>12</x:v>
      </x:c>
      <x:c r="L12334" s="53" t="n">
        <x:f t="shared" ref="L12334:L12397" si="2309">SUM(I12334:K12334)</x:f>
        <x:v>48</x:v>
      </x:c>
      <x:c r="M12334" s="54" t="n">
        <x:f t="shared" ref="M12334:M12397" si="2310">I12334*TOMATO_HOURS*WEEKS*(1+TOMATO_DIM)^I12334+J12334*CARROT_HOURS*WEEKS*(1+CARROT_DIM)^J12334+K12334*MESCLUN_HOURS*WEEKS*(1+MESCLUN_DIM)^K12334</x:f>
        <x:v>10476.08919498936</x:v>
      </x:c>
      <x:c r="N12334" s="54" t="n">
        <x:f t="shared" ref="N12334:N12397" si="2311">MAX(M12334-FARMER_HOURS,0)/TEMP_HOURS_PER_WORKER</x:f>
        <x:v>6.775061940964833</x:v>
      </x:c>
      <x:c r="O12334" s="55" t="n">
        <x:f t="shared" ref="O12334:O12397" si="2312">I12334*TOMATO_PRICE+J12334*CARROT_PRICE+K12334*MESCLUN_PRICE</x:f>
        <x:v>228492</x:v>
      </x:c>
      <x:c r="P12334" s="55" t="n">
        <x:f t="shared" ref="P12334:P12397" si="2313">I12334*TOMATO_FERTILIZER+J12334*CARROT_FERTILIZER+K12334*MESCLUN_FERTILIZER</x:f>
        <x:v>34320</x:v>
      </x:c>
      <x:c r="Q12334" s="55" t="n">
        <x:f t="shared" ref="Q12334:Q12397" si="2314">MIN(M12334,FARMER_HOURS)*FARMER_RATE+MAX(M12334-FARMER_HOURS,0)*TEMP_RATE</x:f>
        <x:v>194376.54852412082</x:v>
      </x:c>
      <x:c r="R12334" s="55" t="n">
        <x:f t="shared" ref="R12334:R12397" si="2315">O12334-P12334-Q12334-FIXED_COST</x:f>
        <x:v>-20204.548524120823</x:v>
      </x:c>
      <x:c r="S12334" s="1" t="str">
        <x:f t="shared" ref="S12334:S12397" si="2316">IF(AND(L12334&lt;=TOTAL_BED_CAP,N12334&lt;=TEMP_WORKER_CAP),"YES","NO")</x:f>
        <x:v>NO</x:v>
      </x:c>
      <x:c r="T12334" s="1" t="n">
        <x:f t="shared" ref="T12334:T12397" si="2317">IF(S12334="YES",R12334,-1E+99)</x:f>
        <x:v>-1e+99</x:v>
      </x:c>
    </x:row>
    <x:row r="12335">
      <x:c r="A12335" s="1"/>
      <x:c r="B12335" s="1"/>
      <x:c r="C12335" s="1"/>
      <x:c r="D12335" s="1"/>
      <x:c r="E12335" s="1"/>
      <x:c r="F12335" s="1"/>
      <x:c r="G12335" s="1"/>
      <x:c r="H12335" s="1"/>
      <x:c r="I12335" s="53">
        <x:f t="shared" si="2306"/>
        <x:v>18</x:v>
      </x:c>
      <x:c r="J12335" s="53">
        <x:f t="shared" si="2307"/>
        <x:v>18</x:v>
      </x:c>
      <x:c r="K12335" s="53">
        <x:f t="shared" si="2308"/>
        <x:v>13</x:v>
      </x:c>
      <x:c r="L12335" s="53">
        <x:f t="shared" si="2309"/>
        <x:v>49</x:v>
      </x:c>
      <x:c r="M12335" s="54">
        <x:f t="shared" si="2310"/>
        <x:v>10536.81116569774</x:v>
      </x:c>
      <x:c r="N12335" s="54">
        <x:f t="shared" si="2311"/>
        <x:v>6.8172299761789859</x:v>
      </x:c>
      <x:c r="O12335" s="55">
        <x:f t="shared" si="2312"/>
        <x:v>231192</x:v>
      </x:c>
      <x:c r="P12335" s="55">
        <x:f t="shared" si="2313"/>
        <x:v>35200</x:v>
      </x:c>
      <x:c r="Q12335" s="55">
        <x:f t="shared" si="2314"/>
        <x:v>195430.74940447466</x:v>
      </x:c>
      <x:c r="R12335" s="55">
        <x:f t="shared" si="2315"/>
        <x:v>-19438.749404474656</x:v>
      </x:c>
      <x:c r="S12335" s="1" t="str">
        <x:f t="shared" si="2316"/>
        <x:v>NO</x:v>
      </x:c>
      <x:c r="T12335" s="1">
        <x:f t="shared" si="2317"/>
        <x:v>-9.9999999999999997E+98</x:v>
      </x:c>
    </x:row>
    <x:row r="12336">
      <x:c r="A12336" s="1"/>
      <x:c r="B12336" s="1"/>
      <x:c r="C12336" s="1"/>
      <x:c r="D12336" s="1"/>
      <x:c r="E12336" s="1"/>
      <x:c r="F12336" s="1"/>
      <x:c r="G12336" s="1"/>
      <x:c r="H12336" s="1"/>
      <x:c r="I12336" s="53">
        <x:f t="shared" si="2306"/>
        <x:v>18</x:v>
      </x:c>
      <x:c r="J12336" s="53">
        <x:f t="shared" si="2307"/>
        <x:v>18</x:v>
      </x:c>
      <x:c r="K12336" s="53">
        <x:f t="shared" si="2308"/>
        <x:v>14</x:v>
      </x:c>
      <x:c r="L12336" s="53">
        <x:f t="shared" si="2309"/>
        <x:v>50</x:v>
      </x:c>
      <x:c r="M12336" s="54">
        <x:f t="shared" si="2310"/>
        <x:v>10598.953247011401</x:v>
      </x:c>
      <x:c r="N12336" s="54">
        <x:f t="shared" si="2311"/>
        <x:v>6.8603841993134731</x:v>
      </x:c>
      <x:c r="O12336" s="55">
        <x:f t="shared" si="2312"/>
        <x:v>233892</x:v>
      </x:c>
      <x:c r="P12336" s="55">
        <x:f t="shared" si="2313"/>
        <x:v>36080</x:v>
      </x:c>
      <x:c r="Q12336" s="55">
        <x:f t="shared" si="2314"/>
        <x:v>196509.60498283681</x:v>
      </x:c>
      <x:c r="R12336" s="55">
        <x:f t="shared" si="2315"/>
        <x:v>-18697.604982836812</x:v>
      </x:c>
      <x:c r="S12336" s="1" t="str">
        <x:f t="shared" si="2316"/>
        <x:v>NO</x:v>
      </x:c>
      <x:c r="T12336" s="1">
        <x:f t="shared" si="2317"/>
        <x:v>-9.9999999999999997E+98</x:v>
      </x:c>
    </x:row>
    <x:row r="12337">
      <x:c r="A12337" s="1"/>
      <x:c r="B12337" s="1"/>
      <x:c r="C12337" s="1"/>
      <x:c r="D12337" s="1"/>
      <x:c r="E12337" s="1"/>
      <x:c r="F12337" s="1"/>
      <x:c r="G12337" s="1"/>
      <x:c r="H12337" s="1"/>
      <x:c r="I12337" s="53">
        <x:f t="shared" si="2306"/>
        <x:v>18</x:v>
      </x:c>
      <x:c r="J12337" s="53">
        <x:f t="shared" si="2307"/>
        <x:v>18</x:v>
      </x:c>
      <x:c r="K12337" s="53">
        <x:f t="shared" si="2308"/>
        <x:v>15</x:v>
      </x:c>
      <x:c r="L12337" s="53">
        <x:f t="shared" si="2309"/>
        <x:v>51</x:v>
      </x:c>
      <x:c r="M12337" s="54">
        <x:f t="shared" si="2310"/>
        <x:v>10662.541453887548</x:v>
      </x:c>
      <x:c r="N12337" s="54">
        <x:f t="shared" si="2311"/>
        <x:v>6.9045426763107978</x:v>
      </x:c>
      <x:c r="O12337" s="55">
        <x:f t="shared" si="2312"/>
        <x:v>236592</x:v>
      </x:c>
      <x:c r="P12337" s="55">
        <x:f t="shared" si="2313"/>
        <x:v>36960</x:v>
      </x:c>
      <x:c r="Q12337" s="55">
        <x:f t="shared" si="2314"/>
        <x:v>197613.56690776994</x:v>
      </x:c>
      <x:c r="R12337" s="55">
        <x:f t="shared" si="2315"/>
        <x:v>-17981.566907769942</x:v>
      </x:c>
      <x:c r="S12337" s="1" t="str">
        <x:f t="shared" si="2316"/>
        <x:v>NO</x:v>
      </x:c>
      <x:c r="T12337" s="1">
        <x:f t="shared" si="2317"/>
        <x:v>-9.9999999999999997E+98</x:v>
      </x:c>
    </x:row>
    <x:row r="12338">
      <x:c r="A12338" s="1"/>
      <x:c r="B12338" s="1"/>
      <x:c r="C12338" s="1"/>
      <x:c r="D12338" s="1"/>
      <x:c r="E12338" s="1"/>
      <x:c r="F12338" s="1"/>
      <x:c r="G12338" s="1"/>
      <x:c r="H12338" s="1"/>
      <x:c r="I12338" s="53">
        <x:f t="shared" si="2306"/>
        <x:v>18</x:v>
      </x:c>
      <x:c r="J12338" s="53">
        <x:f t="shared" si="2307"/>
        <x:v>18</x:v>
      </x:c>
      <x:c r="K12338" s="53">
        <x:f t="shared" si="2308"/>
        <x:v>16</x:v>
      </x:c>
      <x:c r="L12338" s="53">
        <x:f t="shared" si="2309"/>
        <x:v>52</x:v>
      </x:c>
      <x:c r="M12338" s="54">
        <x:f t="shared" si="2310"/>
        <x:v>10727.602229765038</x:v>
      </x:c>
      <x:c r="N12338" s="54">
        <x:f t="shared" si="2311"/>
        <x:v>6.9497237706701656</x:v>
      </x:c>
      <x:c r="O12338" s="55">
        <x:f t="shared" si="2312"/>
        <x:v>239292</x:v>
      </x:c>
      <x:c r="P12338" s="55">
        <x:f t="shared" si="2313"/>
        <x:v>37840</x:v>
      </x:c>
      <x:c r="Q12338" s="55">
        <x:f t="shared" si="2314"/>
        <x:v>198743.09426675414</x:v>
      </x:c>
      <x:c r="R12338" s="55">
        <x:f t="shared" si="2315"/>
        <x:v>-17291.094266754139</x:v>
      </x:c>
      <x:c r="S12338" s="1" t="str">
        <x:f t="shared" si="2316"/>
        <x:v>NO</x:v>
      </x:c>
      <x:c r="T12338" s="1">
        <x:f t="shared" si="2317"/>
        <x:v>-9.9999999999999997E+98</x:v>
      </x:c>
    </x:row>
    <x:row r="12339">
      <x:c r="A12339" s="1"/>
      <x:c r="B12339" s="1"/>
      <x:c r="C12339" s="1"/>
      <x:c r="D12339" s="1"/>
      <x:c r="E12339" s="1"/>
      <x:c r="F12339" s="1"/>
      <x:c r="G12339" s="1"/>
      <x:c r="H12339" s="1"/>
      <x:c r="I12339" s="53">
        <x:f t="shared" si="2306"/>
        <x:v>18</x:v>
      </x:c>
      <x:c r="J12339" s="53">
        <x:f t="shared" si="2307"/>
        <x:v>18</x:v>
      </x:c>
      <x:c r="K12339" s="53">
        <x:f t="shared" si="2308"/>
        <x:v>17</x:v>
      </x:c>
      <x:c r="L12339" s="53">
        <x:f t="shared" si="2309"/>
        <x:v>53</x:v>
      </x:c>
      <x:c r="M12339" s="54">
        <x:f t="shared" si="2310"/>
        <x:v>10794.162453211577</x:v>
      </x:c>
      <x:c r="N12339" s="54">
        <x:f t="shared" si="2311"/>
        <x:v>6.9959461480635952</x:v>
      </x:c>
      <x:c r="O12339" s="55">
        <x:f t="shared" si="2312"/>
        <x:v>241992</x:v>
      </x:c>
      <x:c r="P12339" s="55">
        <x:f t="shared" si="2313"/>
        <x:v>38720</x:v>
      </x:c>
      <x:c r="Q12339" s="55">
        <x:f t="shared" si="2314"/>
        <x:v>199898.65370158988</x:v>
      </x:c>
      <x:c r="R12339" s="55">
        <x:f t="shared" si="2315"/>
        <x:v>-16626.653701589879</x:v>
      </x:c>
      <x:c r="S12339" s="1" t="str">
        <x:f t="shared" si="2316"/>
        <x:v>NO</x:v>
      </x:c>
      <x:c r="T12339" s="1">
        <x:f t="shared" si="2317"/>
        <x:v>-9.9999999999999997E+98</x:v>
      </x:c>
    </x:row>
    <x:row r="12340">
      <x:c r="A12340" s="1"/>
      <x:c r="B12340" s="1"/>
      <x:c r="C12340" s="1"/>
      <x:c r="D12340" s="1"/>
      <x:c r="E12340" s="1"/>
      <x:c r="F12340" s="1"/>
      <x:c r="G12340" s="1"/>
      <x:c r="H12340" s="1"/>
      <x:c r="I12340" s="53">
        <x:f t="shared" si="2306"/>
        <x:v>18</x:v>
      </x:c>
      <x:c r="J12340" s="53">
        <x:f t="shared" si="2307"/>
        <x:v>18</x:v>
      </x:c>
      <x:c r="K12340" s="53">
        <x:f t="shared" si="2308"/>
        <x:v>18</x:v>
      </x:c>
      <x:c r="L12340" s="53">
        <x:f t="shared" si="2309"/>
        <x:v>54</x:v>
      </x:c>
      <x:c r="M12340" s="54">
        <x:f t="shared" si="2310"/>
        <x:v>10862.249444670164</x:v>
      </x:c>
      <x:c r="N12340" s="54">
        <x:f t="shared" si="2311"/>
        <x:v>7.0432287810209475</x:v>
      </x:c>
      <x:c r="O12340" s="55">
        <x:f t="shared" si="2312"/>
        <x:v>244692</x:v>
      </x:c>
      <x:c r="P12340" s="55">
        <x:f t="shared" si="2313"/>
        <x:v>39600</x:v>
      </x:c>
      <x:c r="Q12340" s="55">
        <x:f t="shared" si="2314"/>
        <x:v>201080.71952552369</x:v>
      </x:c>
      <x:c r="R12340" s="55">
        <x:f t="shared" si="2315"/>
        <x:v>-15988.719525523687</x:v>
      </x:c>
      <x:c r="S12340" s="1" t="str">
        <x:f t="shared" si="2316"/>
        <x:v>NO</x:v>
      </x:c>
      <x:c r="T12340" s="1">
        <x:f t="shared" si="2317"/>
        <x:v>-9.9999999999999997E+98</x:v>
      </x:c>
    </x:row>
    <x:row r="12341">
      <x:c r="A12341" s="1"/>
      <x:c r="B12341" s="1"/>
      <x:c r="C12341" s="1"/>
      <x:c r="D12341" s="1"/>
      <x:c r="E12341" s="1"/>
      <x:c r="F12341" s="1"/>
      <x:c r="G12341" s="1"/>
      <x:c r="H12341" s="1"/>
      <x:c r="I12341" s="53">
        <x:f t="shared" si="2306"/>
        <x:v>18</x:v>
      </x:c>
      <x:c r="J12341" s="53">
        <x:f t="shared" si="2307"/>
        <x:v>18</x:v>
      </x:c>
      <x:c r="K12341" s="53">
        <x:f t="shared" si="2308"/>
        <x:v>19</x:v>
      </x:c>
      <x:c r="L12341" s="53">
        <x:f t="shared" si="2309"/>
        <x:v>55</x:v>
      </x:c>
      <x:c r="M12341" s="54">
        <x:f t="shared" si="2310"/>
        <x:v>10931.890973306186</x:v>
      </x:c>
      <x:c r="N12341" s="54">
        <x:f t="shared" si="2311"/>
        <x:v>7.091590953684852</x:v>
      </x:c>
      <x:c r="O12341" s="55">
        <x:f t="shared" si="2312"/>
        <x:v>247392</x:v>
      </x:c>
      <x:c r="P12341" s="55">
        <x:f t="shared" si="2313"/>
        <x:v>40480</x:v>
      </x:c>
      <x:c r="Q12341" s="55">
        <x:f t="shared" si="2314"/>
        <x:v>202289.7738421213</x:v>
      </x:c>
      <x:c r="R12341" s="55">
        <x:f t="shared" si="2315"/>
        <x:v>-15377.7738421213</x:v>
      </x:c>
      <x:c r="S12341" s="1" t="str">
        <x:f t="shared" si="2316"/>
        <x:v>NO</x:v>
      </x:c>
      <x:c r="T12341" s="1">
        <x:f t="shared" si="2317"/>
        <x:v>-9.9999999999999997E+98</x:v>
      </x:c>
    </x:row>
    <x:row r="12342">
      <x:c r="A12342" s="1"/>
      <x:c r="B12342" s="1"/>
      <x:c r="C12342" s="1"/>
      <x:c r="D12342" s="1"/>
      <x:c r="E12342" s="1"/>
      <x:c r="F12342" s="1"/>
      <x:c r="G12342" s="1"/>
      <x:c r="H12342" s="1"/>
      <x:c r="I12342" s="53">
        <x:f t="shared" si="2306"/>
        <x:v>18</x:v>
      </x:c>
      <x:c r="J12342" s="53">
        <x:f t="shared" si="2307"/>
        <x:v>18</x:v>
      </x:c>
      <x:c r="K12342" s="53">
        <x:f t="shared" si="2308"/>
        <x:v>20</x:v>
      </x:c>
      <x:c r="L12342" s="53">
        <x:f t="shared" si="2309"/>
        <x:v>56</x:v>
      </x:c>
      <x:c r="M12342" s="54">
        <x:f t="shared" si="2310"/>
        <x:v>11003.115263956664</x:v>
      </x:c>
      <x:c r="N12342" s="54">
        <x:f t="shared" si="2311"/>
        <x:v>7.1410522666365726</x:v>
      </x:c>
      <x:c r="O12342" s="55">
        <x:f t="shared" si="2312"/>
        <x:v>250092</x:v>
      </x:c>
      <x:c r="P12342" s="55">
        <x:f t="shared" si="2313"/>
        <x:v>41360</x:v>
      </x:c>
      <x:c r="Q12342" s="55">
        <x:f t="shared" si="2314"/>
        <x:v>203526.30666591431</x:v>
      </x:c>
      <x:c r="R12342" s="55">
        <x:f t="shared" si="2315"/>
        <x:v>-14794.306665914308</x:v>
      </x:c>
      <x:c r="S12342" s="1" t="str">
        <x:f t="shared" si="2316"/>
        <x:v>NO</x:v>
      </x:c>
      <x:c r="T12342" s="1">
        <x:f t="shared" si="2317"/>
        <x:v>-9.9999999999999997E+98</x:v>
      </x:c>
    </x:row>
    <x:row r="12343">
      <x:c r="A12343" s="1"/>
      <x:c r="B12343" s="1"/>
      <x:c r="C12343" s="1"/>
      <x:c r="D12343" s="1"/>
      <x:c r="E12343" s="1"/>
      <x:c r="F12343" s="1"/>
      <x:c r="G12343" s="1"/>
      <x:c r="H12343" s="1"/>
      <x:c r="I12343" s="53">
        <x:f t="shared" si="2306"/>
        <x:v>18</x:v>
      </x:c>
      <x:c r="J12343" s="53">
        <x:f t="shared" si="2307"/>
        <x:v>18</x:v>
      </x:c>
      <x:c r="K12343" s="53">
        <x:f t="shared" si="2308"/>
        <x:v>21</x:v>
      </x:c>
      <x:c r="L12343" s="53">
        <x:f t="shared" si="2309"/>
        <x:v>57</x:v>
      </x:c>
      <x:c r="M12343" s="54">
        <x:f t="shared" si="2310"/>
        <x:v>11075.951004183107</x:v>
      </x:c>
      <x:c r="N12343" s="54">
        <x:f t="shared" si="2311"/>
        <x:v>7.1916326417938246</x:v>
      </x:c>
      <x:c r="O12343" s="55">
        <x:f t="shared" si="2312"/>
        <x:v>252792</x:v>
      </x:c>
      <x:c r="P12343" s="55">
        <x:f t="shared" si="2313"/>
        <x:v>42240</x:v>
      </x:c>
      <x:c r="Q12343" s="55">
        <x:f t="shared" si="2314"/>
        <x:v>204790.81604484562</x:v>
      </x:c>
      <x:c r="R12343" s="55">
        <x:f t="shared" si="2315"/>
        <x:v>-14238.816044845618</x:v>
      </x:c>
      <x:c r="S12343" s="1" t="str">
        <x:f t="shared" si="2316"/>
        <x:v>NO</x:v>
      </x:c>
      <x:c r="T12343" s="1">
        <x:f t="shared" si="2317"/>
        <x:v>-9.9999999999999997E+98</x:v>
      </x:c>
    </x:row>
    <x:row r="12344">
      <x:c r="A12344" s="1"/>
      <x:c r="B12344" s="1"/>
      <x:c r="C12344" s="1"/>
      <x:c r="D12344" s="1"/>
      <x:c r="E12344" s="1"/>
      <x:c r="F12344" s="1"/>
      <x:c r="G12344" s="1"/>
      <x:c r="H12344" s="1"/>
      <x:c r="I12344" s="53">
        <x:f t="shared" si="2306"/>
        <x:v>18</x:v>
      </x:c>
      <x:c r="J12344" s="53">
        <x:f t="shared" si="2307"/>
        <x:v>18</x:v>
      </x:c>
      <x:c r="K12344" s="53">
        <x:f t="shared" si="2308"/>
        <x:v>22</x:v>
      </x:c>
      <x:c r="L12344" s="53">
        <x:f t="shared" si="2309"/>
        <x:v>58</x:v>
      </x:c>
      <x:c r="M12344" s="54">
        <x:f t="shared" si="2310"/>
        <x:v>11150.427351429504</x:v>
      </x:c>
      <x:c r="N12344" s="54">
        <x:f t="shared" si="2311"/>
        <x:v>7.2433523273815998</x:v>
      </x:c>
      <x:c r="O12344" s="55">
        <x:f t="shared" si="2312"/>
        <x:v>255492</x:v>
      </x:c>
      <x:c r="P12344" s="55">
        <x:f t="shared" si="2313"/>
        <x:v>43120</x:v>
      </x:c>
      <x:c r="Q12344" s="55">
        <x:f t="shared" si="2314"/>
        <x:v>206083.80818453999</x:v>
      </x:c>
      <x:c r="R12344" s="55">
        <x:f t="shared" si="2315"/>
        <x:v>-13711.808184539987</x:v>
      </x:c>
      <x:c r="S12344" s="1" t="str">
        <x:f t="shared" si="2316"/>
        <x:v>NO</x:v>
      </x:c>
      <x:c r="T12344" s="1">
        <x:f t="shared" si="2317"/>
        <x:v>-9.9999999999999997E+98</x:v>
      </x:c>
    </x:row>
    <x:row r="12345">
      <x:c r="A12345" s="1"/>
      <x:c r="B12345" s="1"/>
      <x:c r="C12345" s="1"/>
      <x:c r="D12345" s="1"/>
      <x:c r="E12345" s="1"/>
      <x:c r="F12345" s="1"/>
      <x:c r="G12345" s="1"/>
      <x:c r="H12345" s="1"/>
      <x:c r="I12345" s="53">
        <x:f t="shared" si="2306"/>
        <x:v>18</x:v>
      </x:c>
      <x:c r="J12345" s="53">
        <x:f t="shared" si="2307"/>
        <x:v>18</x:v>
      </x:c>
      <x:c r="K12345" s="53">
        <x:f t="shared" si="2308"/>
        <x:v>23</x:v>
      </x:c>
      <x:c r="L12345" s="53">
        <x:f t="shared" si="2309"/>
        <x:v>59</x:v>
      </x:c>
      <x:c r="M12345" s="54">
        <x:f t="shared" si="2310"/>
        <x:v>11226.57394028694</x:v>
      </x:c>
      <x:c r="N12345" s="54">
        <x:f t="shared" si="2311"/>
        <x:v>7.2962319029770422</x:v>
      </x:c>
      <x:c r="O12345" s="55">
        <x:f t="shared" si="2312"/>
        <x:v>258192</x:v>
      </x:c>
      <x:c r="P12345" s="55">
        <x:f t="shared" si="2313"/>
        <x:v>44000</x:v>
      </x:c>
      <x:c r="Q12345" s="55">
        <x:f t="shared" si="2314"/>
        <x:v>207405.79757442605</x:v>
      </x:c>
      <x:c r="R12345" s="55">
        <x:f t="shared" si="2315"/>
        <x:v>-13213.797574426048</x:v>
      </x:c>
      <x:c r="S12345" s="1" t="str">
        <x:f t="shared" si="2316"/>
        <x:v>NO</x:v>
      </x:c>
      <x:c r="T12345" s="1">
        <x:f t="shared" si="2317"/>
        <x:v>-9.9999999999999997E+98</x:v>
      </x:c>
    </x:row>
    <x:row r="12346">
      <x:c r="A12346" s="1"/>
      <x:c r="B12346" s="1"/>
      <x:c r="C12346" s="1"/>
      <x:c r="D12346" s="1"/>
      <x:c r="E12346" s="1"/>
      <x:c r="F12346" s="1"/>
      <x:c r="G12346" s="1"/>
      <x:c r="H12346" s="1"/>
      <x:c r="I12346" s="53">
        <x:f t="shared" si="2306"/>
        <x:v>18</x:v>
      </x:c>
      <x:c r="J12346" s="53">
        <x:f t="shared" si="2307"/>
        <x:v>18</x:v>
      </x:c>
      <x:c r="K12346" s="53">
        <x:f t="shared" si="2308"/>
        <x:v>24</x:v>
      </x:c>
      <x:c r="L12346" s="53">
        <x:f t="shared" si="2309"/>
        <x:v>60</x:v>
      </x:c>
      <x:c r="M12346" s="54">
        <x:f t="shared" si="2310"/>
        <x:v>11304.420889866436</x:v>
      </x:c>
      <x:c r="N12346" s="54">
        <x:f t="shared" si="2311"/>
        <x:v>7.3502922846294698</x:v>
      </x:c>
      <x:c r="O12346" s="55">
        <x:f t="shared" si="2312"/>
        <x:v>260892</x:v>
      </x:c>
      <x:c r="P12346" s="55">
        <x:f t="shared" si="2313"/>
        <x:v>44880</x:v>
      </x:c>
      <x:c r="Q12346" s="55">
        <x:f t="shared" si="2314"/>
        <x:v>208757.30711573674</x:v>
      </x:c>
      <x:c r="R12346" s="55">
        <x:f t="shared" si="2315"/>
        <x:v>-12745.307115736738</x:v>
      </x:c>
      <x:c r="S12346" s="1" t="str">
        <x:f t="shared" si="2316"/>
        <x:v>NO</x:v>
      </x:c>
      <x:c r="T12346" s="1">
        <x:f t="shared" si="2317"/>
        <x:v>-9.9999999999999997E+98</x:v>
      </x:c>
    </x:row>
    <x:row r="12347">
      <x:c r="A12347" s="1"/>
      <x:c r="B12347" s="1"/>
      <x:c r="C12347" s="1"/>
      <x:c r="D12347" s="1"/>
      <x:c r="E12347" s="1"/>
      <x:c r="F12347" s="1"/>
      <x:c r="G12347" s="1"/>
      <x:c r="H12347" s="1"/>
      <x:c r="I12347" s="53">
        <x:f t="shared" si="2306"/>
        <x:v>18</x:v>
      </x:c>
      <x:c r="J12347" s="53">
        <x:f t="shared" si="2307"/>
        <x:v>18</x:v>
      </x:c>
      <x:c r="K12347" s="53">
        <x:f t="shared" si="2308"/>
        <x:v>25</x:v>
      </x:c>
      <x:c r="L12347" s="53">
        <x:f t="shared" si="2309"/>
        <x:v>61</x:v>
      </x:c>
      <x:c r="M12347" s="54">
        <x:f t="shared" si="2310"/>
        <x:v>11383.998811281534</x:v>
      </x:c>
      <x:c r="N12347" s="54">
        <x:f t="shared" si="2311"/>
        <x:v>7.4055547300566209</x:v>
      </x:c>
      <x:c r="O12347" s="55">
        <x:f t="shared" si="2312"/>
        <x:v>263592</x:v>
      </x:c>
      <x:c r="P12347" s="55">
        <x:f t="shared" si="2313"/>
        <x:v>45760</x:v>
      </x:c>
      <x:c r="Q12347" s="55">
        <x:f t="shared" si="2314"/>
        <x:v>210138.86825141552</x:v>
      </x:c>
      <x:c r="R12347" s="55">
        <x:f t="shared" si="2315"/>
        <x:v>-12306.868251415523</x:v>
      </x:c>
      <x:c r="S12347" s="1" t="str">
        <x:f t="shared" si="2316"/>
        <x:v>NO</x:v>
      </x:c>
      <x:c r="T12347" s="1">
        <x:f t="shared" si="2317"/>
        <x:v>-9.9999999999999997E+98</x:v>
      </x:c>
    </x:row>
    <x:row r="12348">
      <x:c r="A12348" s="1"/>
      <x:c r="B12348" s="1"/>
      <x:c r="C12348" s="1"/>
      <x:c r="D12348" s="1"/>
      <x:c r="E12348" s="1"/>
      <x:c r="F12348" s="1"/>
      <x:c r="G12348" s="1"/>
      <x:c r="H12348" s="1"/>
      <x:c r="I12348" s="53">
        <x:f t="shared" si="2306"/>
        <x:v>18</x:v>
      </x:c>
      <x:c r="J12348" s="53">
        <x:f t="shared" si="2307"/>
        <x:v>18</x:v>
      </x:c>
      <x:c r="K12348" s="53">
        <x:f t="shared" si="2308"/>
        <x:v>26</x:v>
      </x:c>
      <x:c r="L12348" s="53">
        <x:f t="shared" si="2309"/>
        <x:v>62</x:v>
      </x:c>
      <x:c r="M12348" s="54">
        <x:f t="shared" si="2310"/>
        <x:v>11465.338815242252</x:v>
      </x:c>
      <x:c r="N12348" s="54">
        <x:f t="shared" si="2311"/>
        <x:v>7.4620408439182304</x:v>
      </x:c>
      <x:c r="O12348" s="55">
        <x:f t="shared" si="2312"/>
        <x:v>266292</x:v>
      </x:c>
      <x:c r="P12348" s="55">
        <x:f t="shared" si="2313"/>
        <x:v>46640</x:v>
      </x:c>
      <x:c r="Q12348" s="55">
        <x:f t="shared" si="2314"/>
        <x:v>211551.02109795576</x:v>
      </x:c>
      <x:c r="R12348" s="55">
        <x:f t="shared" si="2315"/>
        <x:v>-11899.02109795576</x:v>
      </x:c>
      <x:c r="S12348" s="1" t="str">
        <x:f t="shared" si="2316"/>
        <x:v>NO</x:v>
      </x:c>
      <x:c r="T12348" s="1">
        <x:f t="shared" si="2317"/>
        <x:v>-9.9999999999999997E+98</x:v>
      </x:c>
    </x:row>
    <x:row r="12349">
      <x:c r="A12349" s="1"/>
      <x:c r="B12349" s="1"/>
      <x:c r="C12349" s="1"/>
      <x:c r="D12349" s="1"/>
      <x:c r="E12349" s="1"/>
      <x:c r="F12349" s="1"/>
      <x:c r="G12349" s="1"/>
      <x:c r="H12349" s="1"/>
      <x:c r="I12349" s="53">
        <x:f t="shared" si="2306"/>
        <x:v>18</x:v>
      </x:c>
      <x:c r="J12349" s="53">
        <x:f t="shared" si="2307"/>
        <x:v>18</x:v>
      </x:c>
      <x:c r="K12349" s="53">
        <x:f t="shared" si="2308"/>
        <x:v>27</x:v>
      </x:c>
      <x:c r="L12349" s="53">
        <x:f t="shared" si="2309"/>
        <x:v>63</x:v>
      </x:c>
      <x:c r="M12349" s="54">
        <x:f t="shared" si="2310"/>
        <x:v>11548.472519762008</x:v>
      </x:c>
      <x:c r="N12349" s="54">
        <x:f t="shared" si="2311"/>
        <x:v>7.5197725831680611</x:v>
      </x:c>
      <x:c r="O12349" s="55">
        <x:f t="shared" si="2312"/>
        <x:v>268992</x:v>
      </x:c>
      <x:c r="P12349" s="55">
        <x:f t="shared" si="2313"/>
        <x:v>47520</x:v>
      </x:c>
      <x:c r="Q12349" s="55">
        <x:f t="shared" si="2314"/>
        <x:v>212994.31457920154</x:v>
      </x:c>
      <x:c r="R12349" s="55">
        <x:f t="shared" si="2315"/>
        <x:v>-11522.314579201542</x:v>
      </x:c>
      <x:c r="S12349" s="1" t="str">
        <x:f t="shared" si="2316"/>
        <x:v>NO</x:v>
      </x:c>
      <x:c r="T12349" s="1">
        <x:f t="shared" si="2317"/>
        <x:v>-9.9999999999999997E+98</x:v>
      </x:c>
    </x:row>
    <x:row r="12350">
      <x:c r="A12350" s="1"/>
      <x:c r="B12350" s="1"/>
      <x:c r="C12350" s="1"/>
      <x:c r="D12350" s="1"/>
      <x:c r="E12350" s="1"/>
      <x:c r="F12350" s="1"/>
      <x:c r="G12350" s="1"/>
      <x:c r="H12350" s="1"/>
      <x:c r="I12350" s="53">
        <x:f t="shared" si="2306"/>
        <x:v>18</x:v>
      </x:c>
      <x:c r="J12350" s="53">
        <x:f t="shared" si="2307"/>
        <x:v>18</x:v>
      </x:c>
      <x:c r="K12350" s="53">
        <x:f t="shared" si="2308"/>
        <x:v>28</x:v>
      </x:c>
      <x:c r="L12350" s="53">
        <x:f t="shared" si="2309"/>
        <x:v>64</x:v>
      </x:c>
      <x:c r="M12350" s="54">
        <x:f t="shared" si="2310"/>
        <x:v>11633.432057979162</x:v>
      </x:c>
      <x:c r="N12350" s="54">
        <x:f t="shared" si="2311"/>
        <x:v>7.5787722624855292</x:v>
      </x:c>
      <x:c r="O12350" s="55">
        <x:f t="shared" si="2312"/>
        <x:v>271692</x:v>
      </x:c>
      <x:c r="P12350" s="55">
        <x:f t="shared" si="2313"/>
        <x:v>48400</x:v>
      </x:c>
      <x:c r="Q12350" s="55">
        <x:f t="shared" si="2314"/>
        <x:v>214469.30656213823</x:v>
      </x:c>
      <x:c r="R12350" s="55">
        <x:f t="shared" si="2315"/>
        <x:v>-11177.306562138227</x:v>
      </x:c>
      <x:c r="S12350" s="1" t="str">
        <x:f t="shared" si="2316"/>
        <x:v>NO</x:v>
      </x:c>
      <x:c r="T12350" s="1">
        <x:f t="shared" si="2317"/>
        <x:v>-9.9999999999999997E+98</x:v>
      </x:c>
    </x:row>
    <x:row r="12351">
      <x:c r="A12351" s="1"/>
      <x:c r="B12351" s="1"/>
      <x:c r="C12351" s="1"/>
      <x:c r="D12351" s="1"/>
      <x:c r="E12351" s="1"/>
      <x:c r="F12351" s="1"/>
      <x:c r="G12351" s="1"/>
      <x:c r="H12351" s="1"/>
      <x:c r="I12351" s="53">
        <x:f t="shared" si="2306"/>
        <x:v>18</x:v>
      </x:c>
      <x:c r="J12351" s="53">
        <x:f t="shared" si="2307"/>
        <x:v>18</x:v>
      </x:c>
      <x:c r="K12351" s="53">
        <x:f t="shared" si="2308"/>
        <x:v>29</x:v>
      </x:c>
      <x:c r="L12351" s="53">
        <x:f t="shared" si="2309"/>
        <x:v>65</x:v>
      </x:c>
      <x:c r="M12351" s="54">
        <x:f t="shared" si="2310"/>
        <x:v>11720.250086094815</x:v>
      </x:c>
      <x:c r="N12351" s="54">
        <x:f t="shared" si="2311"/>
        <x:v>7.6390625597880657</x:v>
      </x:c>
      <x:c r="O12351" s="55">
        <x:f t="shared" si="2312"/>
        <x:v>274392</x:v>
      </x:c>
      <x:c r="P12351" s="55">
        <x:f t="shared" si="2313"/>
        <x:v>49280</x:v>
      </x:c>
      <x:c r="Q12351" s="55">
        <x:f t="shared" si="2314"/>
        <x:v>215976.56399470163</x:v>
      </x:c>
      <x:c r="R12351" s="55">
        <x:f t="shared" si="2315"/>
        <x:v>-10864.563994701632</x:v>
      </x:c>
      <x:c r="S12351" s="1" t="str">
        <x:f t="shared" si="2316"/>
        <x:v>NO</x:v>
      </x:c>
      <x:c r="T12351" s="1">
        <x:f t="shared" si="2317"/>
        <x:v>-9.9999999999999997E+98</x:v>
      </x:c>
    </x:row>
    <x:row r="12352">
      <x:c r="A12352" s="1"/>
      <x:c r="B12352" s="1"/>
      <x:c r="C12352" s="1"/>
      <x:c r="D12352" s="1"/>
      <x:c r="E12352" s="1"/>
      <x:c r="F12352" s="1"/>
      <x:c r="G12352" s="1"/>
      <x:c r="H12352" s="1"/>
      <x:c r="I12352" s="53">
        <x:f t="shared" si="2306"/>
        <x:v>18</x:v>
      </x:c>
      <x:c r="J12352" s="53">
        <x:f t="shared" si="2307"/>
        <x:v>18</x:v>
      </x:c>
      <x:c r="K12352" s="53">
        <x:f t="shared" si="2308"/>
        <x:v>30</x:v>
      </x:c>
      <x:c r="L12352" s="53">
        <x:f t="shared" si="2309"/>
        <x:v>66</x:v>
      </x:c>
      <x:c r="M12352" s="54">
        <x:f t="shared" si="2310"/>
        <x:v>11808.959791428586</x:v>
      </x:c>
      <x:c r="N12352" s="54">
        <x:f t="shared" si="2311"/>
        <x:v>7.7006665218254069</x:v>
      </x:c>
      <x:c r="O12352" s="55">
        <x:f t="shared" si="2312"/>
        <x:v>277092</x:v>
      </x:c>
      <x:c r="P12352" s="55">
        <x:f t="shared" si="2313"/>
        <x:v>50160</x:v>
      </x:c>
      <x:c r="Q12352" s="55">
        <x:f t="shared" si="2314"/>
        <x:v>217516.66304563516</x:v>
      </x:c>
      <x:c r="R12352" s="55">
        <x:f t="shared" si="2315"/>
        <x:v>-10584.663045635156</x:v>
      </x:c>
      <x:c r="S12352" s="1" t="str">
        <x:f t="shared" si="2316"/>
        <x:v>NO</x:v>
      </x:c>
      <x:c r="T12352" s="1">
        <x:f t="shared" si="2317"/>
        <x:v>-9.9999999999999997E+98</x:v>
      </x:c>
    </x:row>
    <x:row r="12353">
      <x:c r="A12353" s="1"/>
      <x:c r="B12353" s="1"/>
      <x:c r="C12353" s="1"/>
      <x:c r="D12353" s="1"/>
      <x:c r="E12353" s="1"/>
      <x:c r="F12353" s="1"/>
      <x:c r="G12353" s="1"/>
      <x:c r="H12353" s="1"/>
      <x:c r="I12353" s="53">
        <x:f t="shared" si="2306"/>
        <x:v>18</x:v>
      </x:c>
      <x:c r="J12353" s="53">
        <x:f t="shared" si="2307"/>
        <x:v>19</x:v>
      </x:c>
      <x:c r="K12353" s="53">
        <x:f t="shared" si="2308"/>
        <x:v>0</x:v>
      </x:c>
      <x:c r="L12353" s="53">
        <x:f t="shared" si="2309"/>
        <x:v>37</x:v>
      </x:c>
      <x:c r="M12353" s="54">
        <x:f t="shared" si="2310"/>
        <x:v>9918.2966536774493</x:v>
      </x:c>
      <x:c r="N12353" s="54">
        <x:f t="shared" si="2311"/>
        <x:v>6.3877060094982285</x:v>
      </x:c>
      <x:c r="O12353" s="55">
        <x:f t="shared" si="2312"/>
        <x:v>198186</x:v>
      </x:c>
      <x:c r="P12353" s="55">
        <x:f t="shared" si="2313"/>
        <x:v>24200</x:v>
      </x:c>
      <x:c r="Q12353" s="55">
        <x:f t="shared" si="2314"/>
        <x:v>184692.6502374557</x:v>
      </x:c>
      <x:c r="R12353" s="55">
        <x:f t="shared" si="2315"/>
        <x:v>-30706.650237455702</x:v>
      </x:c>
      <x:c r="S12353" s="1" t="str">
        <x:f t="shared" si="2316"/>
        <x:v>NO</x:v>
      </x:c>
      <x:c r="T12353" s="1">
        <x:f t="shared" si="2317"/>
        <x:v>-9.9999999999999997E+98</x:v>
      </x:c>
    </x:row>
    <x:row r="12354">
      <x:c r="A12354" s="1"/>
      <x:c r="B12354" s="1"/>
      <x:c r="C12354" s="1"/>
      <x:c r="D12354" s="1"/>
      <x:c r="E12354" s="1"/>
      <x:c r="F12354" s="1"/>
      <x:c r="G12354" s="1"/>
      <x:c r="H12354" s="1"/>
      <x:c r="I12354" s="53">
        <x:f t="shared" si="2306"/>
        <x:v>18</x:v>
      </x:c>
      <x:c r="J12354" s="53">
        <x:f t="shared" si="2307"/>
        <x:v>19</x:v>
      </x:c>
      <x:c r="K12354" s="53">
        <x:f t="shared" si="2308"/>
        <x:v>1</x:v>
      </x:c>
      <x:c r="L12354" s="53">
        <x:f t="shared" si="2309"/>
        <x:v>38</x:v>
      </x:c>
      <x:c r="M12354" s="54">
        <x:f t="shared" si="2310"/>
        <x:v>9963.8591536774493</x:v>
      </x:c>
      <x:c r="N12354" s="54">
        <x:f t="shared" si="2311"/>
        <x:v>6.4193466344982291</x:v>
      </x:c>
      <x:c r="O12354" s="55">
        <x:f t="shared" si="2312"/>
        <x:v>200886</x:v>
      </x:c>
      <x:c r="P12354" s="55">
        <x:f t="shared" si="2313"/>
        <x:v>25080</x:v>
      </x:c>
      <x:c r="Q12354" s="55">
        <x:f t="shared" si="2314"/>
        <x:v>185483.6658624557</x:v>
      </x:c>
      <x:c r="R12354" s="55">
        <x:f t="shared" si="2315"/>
        <x:v>-29677.665862455702</x:v>
      </x:c>
      <x:c r="S12354" s="1" t="str">
        <x:f t="shared" si="2316"/>
        <x:v>NO</x:v>
      </x:c>
      <x:c r="T12354" s="1">
        <x:f t="shared" si="2317"/>
        <x:v>-9.9999999999999997E+98</x:v>
      </x:c>
    </x:row>
    <x:row r="12355">
      <x:c r="A12355" s="1"/>
      <x:c r="B12355" s="1"/>
      <x:c r="C12355" s="1"/>
      <x:c r="D12355" s="1"/>
      <x:c r="E12355" s="1"/>
      <x:c r="F12355" s="1"/>
      <x:c r="G12355" s="1"/>
      <x:c r="H12355" s="1"/>
      <x:c r="I12355" s="53">
        <x:f t="shared" si="2306"/>
        <x:v>18</x:v>
      </x:c>
      <x:c r="J12355" s="53">
        <x:f t="shared" si="2307"/>
        <x:v>19</x:v>
      </x:c>
      <x:c r="K12355" s="53">
        <x:f t="shared" si="2308"/>
        <x:v>2</x:v>
      </x:c>
      <x:c r="L12355" s="53">
        <x:f t="shared" si="2309"/>
        <x:v>39</x:v>
      </x:c>
      <x:c r="M12355" s="54">
        <x:f t="shared" si="2310"/>
        <x:v>10010.56071617745</x:v>
      </x:c>
      <x:c r="N12355" s="54">
        <x:f t="shared" si="2311"/>
        <x:v>6.4517782751232291</x:v>
      </x:c>
      <x:c r="O12355" s="55">
        <x:f t="shared" si="2312"/>
        <x:v>203586</x:v>
      </x:c>
      <x:c r="P12355" s="55">
        <x:f t="shared" si="2313"/>
        <x:v>25960</x:v>
      </x:c>
      <x:c r="Q12355" s="55">
        <x:f t="shared" si="2314"/>
        <x:v>186294.45687808073</x:v>
      </x:c>
      <x:c r="R12355" s="55">
        <x:f t="shared" si="2315"/>
        <x:v>-28668.456878080731</x:v>
      </x:c>
      <x:c r="S12355" s="1" t="str">
        <x:f t="shared" si="2316"/>
        <x:v>NO</x:v>
      </x:c>
      <x:c r="T12355" s="1">
        <x:f t="shared" si="2317"/>
        <x:v>-9.9999999999999997E+98</x:v>
      </x:c>
    </x:row>
    <x:row r="12356">
      <x:c r="A12356" s="1"/>
      <x:c r="B12356" s="1"/>
      <x:c r="C12356" s="1"/>
      <x:c r="D12356" s="1"/>
      <x:c r="E12356" s="1"/>
      <x:c r="F12356" s="1"/>
      <x:c r="G12356" s="1"/>
      <x:c r="H12356" s="1"/>
      <x:c r="I12356" s="53">
        <x:f t="shared" si="2306"/>
        <x:v>18</x:v>
      </x:c>
      <x:c r="J12356" s="53">
        <x:f t="shared" si="2307"/>
        <x:v>19</x:v>
      </x:c>
      <x:c r="K12356" s="53">
        <x:f t="shared" si="2308"/>
        <x:v>3</x:v>
      </x:c>
      <x:c r="L12356" s="53">
        <x:f t="shared" si="2309"/>
        <x:v>40</x:v>
      </x:c>
      <x:c r="M12356" s="54">
        <x:f t="shared" si="2310"/>
        <x:v>10058.422698599325</x:v>
      </x:c>
      <x:c r="N12356" s="54">
        <x:f t="shared" si="2311"/>
        <x:v>6.4850157629161975</x:v>
      </x:c>
      <x:c r="O12356" s="55">
        <x:f t="shared" si="2312"/>
        <x:v>206286</x:v>
      </x:c>
      <x:c r="P12356" s="55">
        <x:f t="shared" si="2313"/>
        <x:v>26840</x:v>
      </x:c>
      <x:c r="Q12356" s="55">
        <x:f t="shared" si="2314"/>
        <x:v>187125.39407290495</x:v>
      </x:c>
      <x:c r="R12356" s="55">
        <x:f t="shared" si="2315"/>
        <x:v>-27679.39407290495</x:v>
      </x:c>
      <x:c r="S12356" s="1" t="str">
        <x:f t="shared" si="2316"/>
        <x:v>NO</x:v>
      </x:c>
      <x:c r="T12356" s="1">
        <x:f t="shared" si="2317"/>
        <x:v>-9.9999999999999997E+98</x:v>
      </x:c>
    </x:row>
    <x:row r="12357">
      <x:c r="A12357" s="1"/>
      <x:c r="B12357" s="1"/>
      <x:c r="C12357" s="1"/>
      <x:c r="D12357" s="1"/>
      <x:c r="E12357" s="1"/>
      <x:c r="F12357" s="1"/>
      <x:c r="G12357" s="1"/>
      <x:c r="H12357" s="1"/>
      <x:c r="I12357" s="53">
        <x:f t="shared" si="2306"/>
        <x:v>18</x:v>
      </x:c>
      <x:c r="J12357" s="53">
        <x:f t="shared" si="2307"/>
        <x:v>19</x:v>
      </x:c>
      <x:c r="K12357" s="53">
        <x:f t="shared" si="2308"/>
        <x:v>4</x:v>
      </x:c>
      <x:c r="L12357" s="53">
        <x:f t="shared" si="2309"/>
        <x:v>41</x:v>
      </x:c>
      <x:c r="M12357" s="54">
        <x:f t="shared" si="2310"/>
        <x:v>10107.466814321981</x:v>
      </x:c>
      <x:c r="N12357" s="54">
        <x:f t="shared" si="2311"/>
        <x:v>6.5190741766124862</x:v>
      </x:c>
      <x:c r="O12357" s="55">
        <x:f t="shared" si="2312"/>
        <x:v>208986</x:v>
      </x:c>
      <x:c r="P12357" s="55">
        <x:f t="shared" si="2313"/>
        <x:v>27720</x:v>
      </x:c>
      <x:c r="Q12357" s="55">
        <x:f t="shared" si="2314"/>
        <x:v>187976.85441531215</x:v>
      </x:c>
      <x:c r="R12357" s="55">
        <x:f t="shared" si="2315"/>
        <x:v>-26710.854415312147</x:v>
      </x:c>
      <x:c r="S12357" s="1" t="str">
        <x:f t="shared" si="2316"/>
        <x:v>NO</x:v>
      </x:c>
      <x:c r="T12357" s="1">
        <x:f t="shared" si="2317"/>
        <x:v>-9.9999999999999997E+98</x:v>
      </x:c>
    </x:row>
    <x:row r="12358">
      <x:c r="A12358" s="1"/>
      <x:c r="B12358" s="1"/>
      <x:c r="C12358" s="1"/>
      <x:c r="D12358" s="1"/>
      <x:c r="E12358" s="1"/>
      <x:c r="F12358" s="1"/>
      <x:c r="G12358" s="1"/>
      <x:c r="H12358" s="1"/>
      <x:c r="I12358" s="53">
        <x:f t="shared" si="2306"/>
        <x:v>18</x:v>
      </x:c>
      <x:c r="J12358" s="53">
        <x:f t="shared" si="2307"/>
        <x:v>19</x:v>
      </x:c>
      <x:c r="K12358" s="53">
        <x:f t="shared" si="2308"/>
        <x:v>5</x:v>
      </x:c>
      <x:c r="L12358" s="53">
        <x:f t="shared" si="2309"/>
        <x:v>42</x:v>
      </x:c>
      <x:c r="M12358" s="54">
        <x:f t="shared" si="2310"/>
        <x:v>10157.715138243184</x:v>
      </x:c>
      <x:c r="N12358" s="54">
        <x:f t="shared" si="2311"/>
        <x:v>6.5539688460022107</x:v>
      </x:c>
      <x:c r="O12358" s="55">
        <x:f t="shared" si="2312"/>
        <x:v>211686</x:v>
      </x:c>
      <x:c r="P12358" s="55">
        <x:f t="shared" si="2313"/>
        <x:v>28600</x:v>
      </x:c>
      <x:c r="Q12358" s="55">
        <x:f t="shared" si="2314"/>
        <x:v>188849.22115005527</x:v>
      </x:c>
      <x:c r="R12358" s="55">
        <x:f t="shared" si="2315"/>
        <x:v>-25763.221150055266</x:v>
      </x:c>
      <x:c r="S12358" s="1" t="str">
        <x:f t="shared" si="2316"/>
        <x:v>NO</x:v>
      </x:c>
      <x:c r="T12358" s="1">
        <x:f t="shared" si="2317"/>
        <x:v>-9.9999999999999997E+98</x:v>
      </x:c>
    </x:row>
    <x:row r="12359">
      <x:c r="A12359" s="1"/>
      <x:c r="B12359" s="1"/>
      <x:c r="C12359" s="1"/>
      <x:c r="D12359" s="1"/>
      <x:c r="E12359" s="1"/>
      <x:c r="F12359" s="1"/>
      <x:c r="G12359" s="1"/>
      <x:c r="H12359" s="1"/>
      <x:c r="I12359" s="53">
        <x:f t="shared" si="2306"/>
        <x:v>18</x:v>
      </x:c>
      <x:c r="J12359" s="53">
        <x:f t="shared" si="2307"/>
        <x:v>19</x:v>
      </x:c>
      <x:c r="K12359" s="53">
        <x:f t="shared" si="2308"/>
        <x:v>6</x:v>
      </x:c>
      <x:c r="L12359" s="53">
        <x:f t="shared" si="2309"/>
        <x:v>43</x:v>
      </x:c>
      <x:c r="M12359" s="54">
        <x:f t="shared" si="2310"/>
        <x:v>10209.190112424818</x:v>
      </x:c>
      <x:c r="N12359" s="54">
        <x:f t="shared" si="2311"/>
        <x:v>6.5897153558505677</x:v>
      </x:c>
      <x:c r="O12359" s="55">
        <x:f t="shared" si="2312"/>
        <x:v>214386</x:v>
      </x:c>
      <x:c r="P12359" s="55">
        <x:f t="shared" si="2313"/>
        <x:v>29480</x:v>
      </x:c>
      <x:c r="Q12359" s="55">
        <x:f t="shared" si="2314"/>
        <x:v>189742.88389626419</x:v>
      </x:c>
      <x:c r="R12359" s="55">
        <x:f t="shared" si="2315"/>
        <x:v>-24836.883896264189</x:v>
      </x:c>
      <x:c r="S12359" s="1" t="str">
        <x:f t="shared" si="2316"/>
        <x:v>NO</x:v>
      </x:c>
      <x:c r="T12359" s="1">
        <x:f t="shared" si="2317"/>
        <x:v>-9.9999999999999997E+98</x:v>
      </x:c>
    </x:row>
    <x:row r="12360">
      <x:c r="A12360" s="1"/>
      <x:c r="B12360" s="1"/>
      <x:c r="C12360" s="1"/>
      <x:c r="D12360" s="1"/>
      <x:c r="E12360" s="1"/>
      <x:c r="F12360" s="1"/>
      <x:c r="G12360" s="1"/>
      <x:c r="H12360" s="1"/>
      <x:c r="I12360" s="53">
        <x:f t="shared" si="2306"/>
        <x:v>18</x:v>
      </x:c>
      <x:c r="J12360" s="53">
        <x:f t="shared" si="2307"/>
        <x:v>19</x:v>
      </x:c>
      <x:c r="K12360" s="53">
        <x:f t="shared" si="2308"/>
        <x:v>7</x:v>
      </x:c>
      <x:c r="L12360" s="53">
        <x:f t="shared" si="2309"/>
        <x:v>44</x:v>
      </x:c>
      <x:c r="M12360" s="54">
        <x:f t="shared" si="2310"/>
        <x:v>10261.914551822778</x:v>
      </x:c>
      <x:c r="N12360" s="54">
        <x:f t="shared" si="2311"/>
        <x:v>6.626329549876929</x:v>
      </x:c>
      <x:c r="O12360" s="55">
        <x:f t="shared" si="2312"/>
        <x:v>217086</x:v>
      </x:c>
      <x:c r="P12360" s="55">
        <x:f t="shared" si="2313"/>
        <x:v>30360</x:v>
      </x:c>
      <x:c r="Q12360" s="55">
        <x:f t="shared" si="2314"/>
        <x:v>190658.23874692322</x:v>
      </x:c>
      <x:c r="R12360" s="55">
        <x:f t="shared" si="2315"/>
        <x:v>-23932.23874692322</x:v>
      </x:c>
      <x:c r="S12360" s="1" t="str">
        <x:f t="shared" si="2316"/>
        <x:v>NO</x:v>
      </x:c>
      <x:c r="T12360" s="1">
        <x:f t="shared" si="2317"/>
        <x:v>-9.9999999999999997E+98</x:v>
      </x:c>
    </x:row>
    <x:row r="12361">
      <x:c r="A12361" s="1"/>
      <x:c r="B12361" s="1"/>
      <x:c r="C12361" s="1"/>
      <x:c r="D12361" s="1"/>
      <x:c r="E12361" s="1"/>
      <x:c r="F12361" s="1"/>
      <x:c r="G12361" s="1"/>
      <x:c r="H12361" s="1"/>
      <x:c r="I12361" s="53">
        <x:f t="shared" si="2306"/>
        <x:v>18</x:v>
      </x:c>
      <x:c r="J12361" s="53">
        <x:f t="shared" si="2307"/>
        <x:v>19</x:v>
      </x:c>
      <x:c r="K12361" s="53">
        <x:f t="shared" si="2308"/>
        <x:v>8</x:v>
      </x:c>
      <x:c r="L12361" s="53">
        <x:f t="shared" si="2309"/>
        <x:v>45</x:v>
      </x:c>
      <x:c r="M12361" s="54">
        <x:f t="shared" si="2310"/>
        <x:v>10315.911650102758</x:v>
      </x:c>
      <x:c r="N12361" s="54">
        <x:f t="shared" si="2311"/>
        <x:v>6.6638275347935823</x:v>
      </x:c>
      <x:c r="O12361" s="55">
        <x:f t="shared" si="2312"/>
        <x:v>219786</x:v>
      </x:c>
      <x:c r="P12361" s="55">
        <x:f t="shared" si="2313"/>
        <x:v>31240</x:v>
      </x:c>
      <x:c r="Q12361" s="55">
        <x:f t="shared" si="2314"/>
        <x:v>191595.68836983954</x:v>
      </x:c>
      <x:c r="R12361" s="55">
        <x:f t="shared" si="2315"/>
        <x:v>-23049.68836983954</x:v>
      </x:c>
      <x:c r="S12361" s="1" t="str">
        <x:f t="shared" si="2316"/>
        <x:v>NO</x:v>
      </x:c>
      <x:c r="T12361" s="1">
        <x:f t="shared" si="2317"/>
        <x:v>-9.9999999999999997E+98</x:v>
      </x:c>
    </x:row>
    <x:row r="12362">
      <x:c r="A12362" s="1"/>
      <x:c r="B12362" s="1"/>
      <x:c r="C12362" s="1"/>
      <x:c r="D12362" s="1"/>
      <x:c r="E12362" s="1"/>
      <x:c r="F12362" s="1"/>
      <x:c r="G12362" s="1"/>
      <x:c r="H12362" s="1"/>
      <x:c r="I12362" s="53">
        <x:f t="shared" si="2306"/>
        <x:v>18</x:v>
      </x:c>
      <x:c r="J12362" s="53">
        <x:f t="shared" si="2307"/>
        <x:v>19</x:v>
      </x:c>
      <x:c r="K12362" s="53">
        <x:f t="shared" si="2308"/>
        <x:v>9</x:v>
      </x:c>
      <x:c r="L12362" s="53">
        <x:f t="shared" si="2309"/>
        <x:v>46</x:v>
      </x:c>
      <x:c r="M12362" s="54">
        <x:f t="shared" si="2310"/>
        <x:v>10371.204985543152</x:v>
      </x:c>
      <x:c r="N12362" s="54">
        <x:f t="shared" si="2311"/>
        <x:v>6.7022256844049668</x:v>
      </x:c>
      <x:c r="O12362" s="55">
        <x:f t="shared" si="2312"/>
        <x:v>222486</x:v>
      </x:c>
      <x:c r="P12362" s="55">
        <x:f t="shared" si="2313"/>
        <x:v>32120</x:v>
      </x:c>
      <x:c r="Q12362" s="55">
        <x:f t="shared" si="2314"/>
        <x:v>192555.64211012417</x:v>
      </x:c>
      <x:c r="R12362" s="55">
        <x:f t="shared" si="2315"/>
        <x:v>-22189.642110124172</x:v>
      </x:c>
      <x:c r="S12362" s="1" t="str">
        <x:f t="shared" si="2316"/>
        <x:v>NO</x:v>
      </x:c>
      <x:c r="T12362" s="1">
        <x:f t="shared" si="2317"/>
        <x:v>-9.9999999999999997E+98</x:v>
      </x:c>
    </x:row>
    <x:row r="12363">
      <x:c r="A12363" s="1"/>
      <x:c r="B12363" s="1"/>
      <x:c r="C12363" s="1"/>
      <x:c r="D12363" s="1"/>
      <x:c r="E12363" s="1"/>
      <x:c r="F12363" s="1"/>
      <x:c r="G12363" s="1"/>
      <x:c r="H12363" s="1"/>
      <x:c r="I12363" s="53">
        <x:f t="shared" si="2306"/>
        <x:v>18</x:v>
      </x:c>
      <x:c r="J12363" s="53">
        <x:f t="shared" si="2307"/>
        <x:v>19</x:v>
      </x:c>
      <x:c r="K12363" s="53">
        <x:f t="shared" si="2308"/>
        <x:v>10</x:v>
      </x:c>
      <x:c r="L12363" s="53">
        <x:f t="shared" si="2309"/>
        <x:v>47</x:v>
      </x:c>
      <x:c r="M12363" s="54">
        <x:f t="shared" si="2310"/>
        <x:v>10427.818527026366</x:v>
      </x:c>
      <x:c r="N12363" s="54">
        <x:f t="shared" si="2311"/>
        <x:v>6.7415406437683094</x:v>
      </x:c>
      <x:c r="O12363" s="55">
        <x:f t="shared" si="2312"/>
        <x:v>225186</x:v>
      </x:c>
      <x:c r="P12363" s="55">
        <x:f t="shared" si="2313"/>
        <x:v>33000</x:v>
      </x:c>
      <x:c r="Q12363" s="55">
        <x:f t="shared" si="2314"/>
        <x:v>193538.51609420773</x:v>
      </x:c>
      <x:c r="R12363" s="55">
        <x:f t="shared" si="2315"/>
        <x:v>-21352.516094207735</x:v>
      </x:c>
      <x:c r="S12363" s="1" t="str">
        <x:f t="shared" si="2316"/>
        <x:v>NO</x:v>
      </x:c>
      <x:c r="T12363" s="1">
        <x:f t="shared" si="2317"/>
        <x:v>-9.9999999999999997E+98</x:v>
      </x:c>
    </x:row>
    <x:row r="12364">
      <x:c r="A12364" s="1"/>
      <x:c r="B12364" s="1"/>
      <x:c r="C12364" s="1"/>
      <x:c r="D12364" s="1"/>
      <x:c r="E12364" s="1"/>
      <x:c r="F12364" s="1"/>
      <x:c r="G12364" s="1"/>
      <x:c r="H12364" s="1"/>
      <x:c r="I12364" s="53">
        <x:f t="shared" si="2306"/>
        <x:v>18</x:v>
      </x:c>
      <x:c r="J12364" s="53">
        <x:f t="shared" si="2307"/>
        <x:v>19</x:v>
      </x:c>
      <x:c r="K12364" s="53">
        <x:f t="shared" si="2308"/>
        <x:v>11</x:v>
      </x:c>
      <x:c r="L12364" s="53">
        <x:f t="shared" si="2309"/>
        <x:v>48</x:v>
      </x:c>
      <x:c r="M12364" s="54">
        <x:f t="shared" si="2310"/>
        <x:v>10485.776640119804</x:v>
      </x:c>
      <x:c r="N12364" s="54">
        <x:f t="shared" si="2311"/>
        <x:v>6.7817893334165307</x:v>
      </x:c>
      <x:c r="O12364" s="55">
        <x:f t="shared" si="2312"/>
        <x:v>227886</x:v>
      </x:c>
      <x:c r="P12364" s="55">
        <x:f t="shared" si="2313"/>
        <x:v>33880</x:v>
      </x:c>
      <x:c r="Q12364" s="55">
        <x:f t="shared" si="2314"/>
        <x:v>194544.73333541327</x:v>
      </x:c>
      <x:c r="R12364" s="55">
        <x:f t="shared" si="2315"/>
        <x:v>-20538.733335413272</x:v>
      </x:c>
      <x:c r="S12364" s="1" t="str">
        <x:f t="shared" si="2316"/>
        <x:v>NO</x:v>
      </x:c>
      <x:c r="T12364" s="1">
        <x:f t="shared" si="2317"/>
        <x:v>-9.9999999999999997E+98</x:v>
      </x:c>
    </x:row>
    <x:row r="12365">
      <x:c r="A12365" s="1"/>
      <x:c r="B12365" s="1"/>
      <x:c r="C12365" s="1"/>
      <x:c r="D12365" s="1"/>
      <x:c r="E12365" s="1"/>
      <x:c r="F12365" s="1"/>
      <x:c r="G12365" s="1"/>
      <x:c r="H12365" s="1"/>
      <x:c r="I12365" s="53">
        <x:f t="shared" si="2306"/>
        <x:v>18</x:v>
      </x:c>
      <x:c r="J12365" s="53">
        <x:f t="shared" si="2307"/>
        <x:v>19</x:v>
      </x:c>
      <x:c r="K12365" s="53">
        <x:f t="shared" si="2308"/>
        <x:v>12</x:v>
      </x:c>
      <x:c r="L12365" s="53">
        <x:f t="shared" si="2309"/>
        <x:v>49</x:v>
      </x:c>
      <x:c r="M12365" s="54">
        <x:f t="shared" si="2310"/>
        <x:v>10545.104093247868</x:v>
      </x:c>
      <x:c r="N12365" s="54">
        <x:f t="shared" si="2311"/>
        <x:v>6.8229889536443533</x:v>
      </x:c>
      <x:c r="O12365" s="55">
        <x:f t="shared" si="2312"/>
        <x:v>230586</x:v>
      </x:c>
      <x:c r="P12365" s="55">
        <x:f t="shared" si="2313"/>
        <x:v>34760</x:v>
      </x:c>
      <x:c r="Q12365" s="55">
        <x:f t="shared" si="2314"/>
        <x:v>195574.72384110882</x:v>
      </x:c>
      <x:c r="R12365" s="55">
        <x:f t="shared" si="2315"/>
        <x:v>-19748.723841108818</x:v>
      </x:c>
      <x:c r="S12365" s="1" t="str">
        <x:f t="shared" si="2316"/>
        <x:v>NO</x:v>
      </x:c>
      <x:c r="T12365" s="1">
        <x:f t="shared" si="2317"/>
        <x:v>-9.9999999999999997E+98</x:v>
      </x:c>
    </x:row>
    <x:row r="12366">
      <x:c r="A12366" s="1"/>
      <x:c r="B12366" s="1"/>
      <x:c r="C12366" s="1"/>
      <x:c r="D12366" s="1"/>
      <x:c r="E12366" s="1"/>
      <x:c r="F12366" s="1"/>
      <x:c r="G12366" s="1"/>
      <x:c r="H12366" s="1"/>
      <x:c r="I12366" s="53">
        <x:f t="shared" si="2306"/>
        <x:v>18</x:v>
      </x:c>
      <x:c r="J12366" s="53">
        <x:f t="shared" si="2307"/>
        <x:v>19</x:v>
      </x:c>
      <x:c r="K12366" s="53">
        <x:f t="shared" si="2308"/>
        <x:v>13</x:v>
      </x:c>
      <x:c r="L12366" s="53">
        <x:f t="shared" si="2309"/>
        <x:v>50</x:v>
      </x:c>
      <x:c r="M12366" s="54">
        <x:f t="shared" si="2310"/>
        <x:v>10605.826063956252</x:v>
      </x:c>
      <x:c r="N12366" s="54">
        <x:f t="shared" si="2311"/>
        <x:v>6.8651569888585087</x:v>
      </x:c>
      <x:c r="O12366" s="55">
        <x:f t="shared" si="2312"/>
        <x:v>233286</x:v>
      </x:c>
      <x:c r="P12366" s="55">
        <x:f t="shared" si="2313"/>
        <x:v>35640</x:v>
      </x:c>
      <x:c r="Q12366" s="55">
        <x:f t="shared" si="2314"/>
        <x:v>196628.92472146271</x:v>
      </x:c>
      <x:c r="R12366" s="55">
        <x:f t="shared" si="2315"/>
        <x:v>-18982.92472146271</x:v>
      </x:c>
      <x:c r="S12366" s="1" t="str">
        <x:f t="shared" si="2316"/>
        <x:v>NO</x:v>
      </x:c>
      <x:c r="T12366" s="1">
        <x:f t="shared" si="2317"/>
        <x:v>-9.9999999999999997E+98</x:v>
      </x:c>
    </x:row>
    <x:row r="12367">
      <x:c r="A12367" s="1"/>
      <x:c r="B12367" s="1"/>
      <x:c r="C12367" s="1"/>
      <x:c r="D12367" s="1"/>
      <x:c r="E12367" s="1"/>
      <x:c r="F12367" s="1"/>
      <x:c r="G12367" s="1"/>
      <x:c r="H12367" s="1"/>
      <x:c r="I12367" s="53">
        <x:f t="shared" si="2306"/>
        <x:v>18</x:v>
      </x:c>
      <x:c r="J12367" s="53">
        <x:f t="shared" si="2307"/>
        <x:v>19</x:v>
      </x:c>
      <x:c r="K12367" s="53">
        <x:f t="shared" si="2308"/>
        <x:v>14</x:v>
      </x:c>
      <x:c r="L12367" s="53">
        <x:f t="shared" si="2309"/>
        <x:v>51</x:v>
      </x:c>
      <x:c r="M12367" s="54">
        <x:f t="shared" si="2310"/>
        <x:v>10667.968145269913</x:v>
      </x:c>
      <x:c r="N12367" s="54">
        <x:f t="shared" si="2311"/>
        <x:v>6.908311211992995</x:v>
      </x:c>
      <x:c r="O12367" s="55">
        <x:f t="shared" si="2312"/>
        <x:v>235986</x:v>
      </x:c>
      <x:c r="P12367" s="55">
        <x:f t="shared" si="2313"/>
        <x:v>36520</x:v>
      </x:c>
      <x:c r="Q12367" s="55">
        <x:f t="shared" si="2314"/>
        <x:v>197707.78029982487</x:v>
      </x:c>
      <x:c r="R12367" s="55">
        <x:f t="shared" si="2315"/>
        <x:v>-18241.780299824866</x:v>
      </x:c>
      <x:c r="S12367" s="1" t="str">
        <x:f t="shared" si="2316"/>
        <x:v>NO</x:v>
      </x:c>
      <x:c r="T12367" s="1">
        <x:f t="shared" si="2317"/>
        <x:v>-9.9999999999999997E+98</x:v>
      </x:c>
    </x:row>
    <x:row r="12368">
      <x:c r="A12368" s="1"/>
      <x:c r="B12368" s="1"/>
      <x:c r="C12368" s="1"/>
      <x:c r="D12368" s="1"/>
      <x:c r="E12368" s="1"/>
      <x:c r="F12368" s="1"/>
      <x:c r="G12368" s="1"/>
      <x:c r="H12368" s="1"/>
      <x:c r="I12368" s="53">
        <x:f t="shared" si="2306"/>
        <x:v>18</x:v>
      </x:c>
      <x:c r="J12368" s="53">
        <x:f t="shared" si="2307"/>
        <x:v>19</x:v>
      </x:c>
      <x:c r="K12368" s="53">
        <x:f t="shared" si="2308"/>
        <x:v>15</x:v>
      </x:c>
      <x:c r="L12368" s="53">
        <x:f t="shared" si="2309"/>
        <x:v>52</x:v>
      </x:c>
      <x:c r="M12368" s="54">
        <x:f t="shared" si="2310"/>
        <x:v>10731.556352146061</x:v>
      </x:c>
      <x:c r="N12368" s="54">
        <x:f t="shared" si="2311"/>
        <x:v>6.9524696889903197</x:v>
      </x:c>
      <x:c r="O12368" s="55">
        <x:f t="shared" si="2312"/>
        <x:v>238686</x:v>
      </x:c>
      <x:c r="P12368" s="55">
        <x:f t="shared" si="2313"/>
        <x:v>37400</x:v>
      </x:c>
      <x:c r="Q12368" s="55">
        <x:f t="shared" si="2314"/>
        <x:v>198811.742224758</x:v>
      </x:c>
      <x:c r="R12368" s="55">
        <x:f t="shared" si="2315"/>
        <x:v>-17525.742224757996</x:v>
      </x:c>
      <x:c r="S12368" s="1" t="str">
        <x:f t="shared" si="2316"/>
        <x:v>NO</x:v>
      </x:c>
      <x:c r="T12368" s="1">
        <x:f t="shared" si="2317"/>
        <x:v>-9.9999999999999997E+98</x:v>
      </x:c>
    </x:row>
    <x:row r="12369">
      <x:c r="A12369" s="1"/>
      <x:c r="B12369" s="1"/>
      <x:c r="C12369" s="1"/>
      <x:c r="D12369" s="1"/>
      <x:c r="E12369" s="1"/>
      <x:c r="F12369" s="1"/>
      <x:c r="G12369" s="1"/>
      <x:c r="H12369" s="1"/>
      <x:c r="I12369" s="53">
        <x:f t="shared" si="2306"/>
        <x:v>18</x:v>
      </x:c>
      <x:c r="J12369" s="53">
        <x:f t="shared" si="2307"/>
        <x:v>19</x:v>
      </x:c>
      <x:c r="K12369" s="53">
        <x:f t="shared" si="2308"/>
        <x:v>16</x:v>
      </x:c>
      <x:c r="L12369" s="53">
        <x:f t="shared" si="2309"/>
        <x:v>53</x:v>
      </x:c>
      <x:c r="M12369" s="54">
        <x:f t="shared" si="2310"/>
        <x:v>10796.61712802355</x:v>
      </x:c>
      <x:c r="N12369" s="54">
        <x:f t="shared" si="2311"/>
        <x:v>6.9976507833496875</x:v>
      </x:c>
      <x:c r="O12369" s="55">
        <x:f t="shared" si="2312"/>
        <x:v>241386</x:v>
      </x:c>
      <x:c r="P12369" s="55">
        <x:f t="shared" si="2313"/>
        <x:v>38280</x:v>
      </x:c>
      <x:c r="Q12369" s="55">
        <x:f t="shared" si="2314"/>
        <x:v>199941.26958374219</x:v>
      </x:c>
      <x:c r="R12369" s="55">
        <x:f t="shared" si="2315"/>
        <x:v>-16835.269583742192</x:v>
      </x:c>
      <x:c r="S12369" s="1" t="str">
        <x:f t="shared" si="2316"/>
        <x:v>NO</x:v>
      </x:c>
      <x:c r="T12369" s="1">
        <x:f t="shared" si="2317"/>
        <x:v>-9.9999999999999997E+98</x:v>
      </x:c>
    </x:row>
    <x:row r="12370">
      <x:c r="A12370" s="1"/>
      <x:c r="B12370" s="1"/>
      <x:c r="C12370" s="1"/>
      <x:c r="D12370" s="1"/>
      <x:c r="E12370" s="1"/>
      <x:c r="F12370" s="1"/>
      <x:c r="G12370" s="1"/>
      <x:c r="H12370" s="1"/>
      <x:c r="I12370" s="53">
        <x:f t="shared" si="2306"/>
        <x:v>18</x:v>
      </x:c>
      <x:c r="J12370" s="53">
        <x:f t="shared" si="2307"/>
        <x:v>19</x:v>
      </x:c>
      <x:c r="K12370" s="53">
        <x:f t="shared" si="2308"/>
        <x:v>17</x:v>
      </x:c>
      <x:c r="L12370" s="53">
        <x:f t="shared" si="2309"/>
        <x:v>54</x:v>
      </x:c>
      <x:c r="M12370" s="54">
        <x:f t="shared" si="2310"/>
        <x:v>10863.177351470089</x:v>
      </x:c>
      <x:c r="N12370" s="54">
        <x:f t="shared" si="2311"/>
        <x:v>7.0438731607431171</x:v>
      </x:c>
      <x:c r="O12370" s="55">
        <x:f t="shared" si="2312"/>
        <x:v>244086</x:v>
      </x:c>
      <x:c r="P12370" s="55">
        <x:f t="shared" si="2313"/>
        <x:v>39160</x:v>
      </x:c>
      <x:c r="Q12370" s="55">
        <x:f t="shared" si="2314"/>
        <x:v>201096.82901857793</x:v>
      </x:c>
      <x:c r="R12370" s="55">
        <x:f t="shared" si="2315"/>
        <x:v>-16170.829018577933</x:v>
      </x:c>
      <x:c r="S12370" s="1" t="str">
        <x:f t="shared" si="2316"/>
        <x:v>NO</x:v>
      </x:c>
      <x:c r="T12370" s="1">
        <x:f t="shared" si="2317"/>
        <x:v>-9.9999999999999997E+98</x:v>
      </x:c>
    </x:row>
    <x:row r="12371">
      <x:c r="A12371" s="1"/>
      <x:c r="B12371" s="1"/>
      <x:c r="C12371" s="1"/>
      <x:c r="D12371" s="1"/>
      <x:c r="E12371" s="1"/>
      <x:c r="F12371" s="1"/>
      <x:c r="G12371" s="1"/>
      <x:c r="H12371" s="1"/>
      <x:c r="I12371" s="53">
        <x:f t="shared" si="2306"/>
        <x:v>18</x:v>
      </x:c>
      <x:c r="J12371" s="53">
        <x:f t="shared" si="2307"/>
        <x:v>19</x:v>
      </x:c>
      <x:c r="K12371" s="53">
        <x:f t="shared" si="2308"/>
        <x:v>18</x:v>
      </x:c>
      <x:c r="L12371" s="53">
        <x:f t="shared" si="2309"/>
        <x:v>55</x:v>
      </x:c>
      <x:c r="M12371" s="54">
        <x:f t="shared" si="2310"/>
        <x:v>10931.264342928676</x:v>
      </x:c>
      <x:c r="N12371" s="54">
        <x:f t="shared" si="2311"/>
        <x:v>7.0911557937004694</x:v>
      </x:c>
      <x:c r="O12371" s="55">
        <x:f t="shared" si="2312"/>
        <x:v>246786</x:v>
      </x:c>
      <x:c r="P12371" s="55">
        <x:f t="shared" si="2313"/>
        <x:v>40040</x:v>
      </x:c>
      <x:c r="Q12371" s="55">
        <x:f t="shared" si="2314"/>
        <x:v>202278.89484251174</x:v>
      </x:c>
      <x:c r="R12371" s="55">
        <x:f t="shared" si="2315"/>
        <x:v>-15532.894842511741</x:v>
      </x:c>
      <x:c r="S12371" s="1" t="str">
        <x:f t="shared" si="2316"/>
        <x:v>NO</x:v>
      </x:c>
      <x:c r="T12371" s="1">
        <x:f t="shared" si="2317"/>
        <x:v>-9.9999999999999997E+98</x:v>
      </x:c>
    </x:row>
    <x:row r="12372">
      <x:c r="A12372" s="1"/>
      <x:c r="B12372" s="1"/>
      <x:c r="C12372" s="1"/>
      <x:c r="D12372" s="1"/>
      <x:c r="E12372" s="1"/>
      <x:c r="F12372" s="1"/>
      <x:c r="G12372" s="1"/>
      <x:c r="H12372" s="1"/>
      <x:c r="I12372" s="53">
        <x:f t="shared" si="2306"/>
        <x:v>18</x:v>
      </x:c>
      <x:c r="J12372" s="53">
        <x:f t="shared" si="2307"/>
        <x:v>19</x:v>
      </x:c>
      <x:c r="K12372" s="53">
        <x:f t="shared" si="2308"/>
        <x:v>19</x:v>
      </x:c>
      <x:c r="L12372" s="53">
        <x:f t="shared" si="2309"/>
        <x:v>56</x:v>
      </x:c>
      <x:c r="M12372" s="54">
        <x:f t="shared" si="2310"/>
        <x:v>11000.905871564699</x:v>
      </x:c>
      <x:c r="N12372" s="54">
        <x:f t="shared" si="2311"/>
        <x:v>7.139517966364374</x:v>
      </x:c>
      <x:c r="O12372" s="55">
        <x:f t="shared" si="2312"/>
        <x:v>249486</x:v>
      </x:c>
      <x:c r="P12372" s="55">
        <x:f t="shared" si="2313"/>
        <x:v>40920</x:v>
      </x:c>
      <x:c r="Q12372" s="55">
        <x:f t="shared" si="2314"/>
        <x:v>203487.94915910935</x:v>
      </x:c>
      <x:c r="R12372" s="55">
        <x:f t="shared" si="2315"/>
        <x:v>-14921.949159109354</x:v>
      </x:c>
      <x:c r="S12372" s="1" t="str">
        <x:f t="shared" si="2316"/>
        <x:v>NO</x:v>
      </x:c>
      <x:c r="T12372" s="1">
        <x:f t="shared" si="2317"/>
        <x:v>-9.9999999999999997E+98</x:v>
      </x:c>
    </x:row>
    <x:row r="12373">
      <x:c r="A12373" s="1"/>
      <x:c r="B12373" s="1"/>
      <x:c r="C12373" s="1"/>
      <x:c r="D12373" s="1"/>
      <x:c r="E12373" s="1"/>
      <x:c r="F12373" s="1"/>
      <x:c r="G12373" s="1"/>
      <x:c r="H12373" s="1"/>
      <x:c r="I12373" s="53">
        <x:f t="shared" si="2306"/>
        <x:v>18</x:v>
      </x:c>
      <x:c r="J12373" s="53">
        <x:f t="shared" si="2307"/>
        <x:v>19</x:v>
      </x:c>
      <x:c r="K12373" s="53">
        <x:f t="shared" si="2308"/>
        <x:v>20</x:v>
      </x:c>
      <x:c r="L12373" s="53">
        <x:f t="shared" si="2309"/>
        <x:v>57</x:v>
      </x:c>
      <x:c r="M12373" s="54">
        <x:f t="shared" si="2310"/>
        <x:v>11072.130162215177</x:v>
      </x:c>
      <x:c r="N12373" s="54">
        <x:f t="shared" si="2311"/>
        <x:v>7.1889792793160954</x:v>
      </x:c>
      <x:c r="O12373" s="55">
        <x:f t="shared" si="2312"/>
        <x:v>252186</x:v>
      </x:c>
      <x:c r="P12373" s="55">
        <x:f t="shared" si="2313"/>
        <x:v>41800</x:v>
      </x:c>
      <x:c r="Q12373" s="55">
        <x:f t="shared" si="2314"/>
        <x:v>204724.48198290236</x:v>
      </x:c>
      <x:c r="R12373" s="55">
        <x:f t="shared" si="2315"/>
        <x:v>-14338.481982902362</x:v>
      </x:c>
      <x:c r="S12373" s="1" t="str">
        <x:f t="shared" si="2316"/>
        <x:v>NO</x:v>
      </x:c>
      <x:c r="T12373" s="1">
        <x:f t="shared" si="2317"/>
        <x:v>-9.9999999999999997E+98</x:v>
      </x:c>
    </x:row>
    <x:row r="12374">
      <x:c r="A12374" s="1"/>
      <x:c r="B12374" s="1"/>
      <x:c r="C12374" s="1"/>
      <x:c r="D12374" s="1"/>
      <x:c r="E12374" s="1"/>
      <x:c r="F12374" s="1"/>
      <x:c r="G12374" s="1"/>
      <x:c r="H12374" s="1"/>
      <x:c r="I12374" s="53">
        <x:f t="shared" si="2306"/>
        <x:v>18</x:v>
      </x:c>
      <x:c r="J12374" s="53">
        <x:f t="shared" si="2307"/>
        <x:v>19</x:v>
      </x:c>
      <x:c r="K12374" s="53">
        <x:f t="shared" si="2308"/>
        <x:v>21</x:v>
      </x:c>
      <x:c r="L12374" s="53">
        <x:f t="shared" si="2309"/>
        <x:v>58</x:v>
      </x:c>
      <x:c r="M12374" s="54">
        <x:f t="shared" si="2310"/>
        <x:v>11144.96590244162</x:v>
      </x:c>
      <x:c r="N12374" s="54">
        <x:f t="shared" si="2311"/>
        <x:v>7.2395596544733474</x:v>
      </x:c>
      <x:c r="O12374" s="55">
        <x:f t="shared" si="2312"/>
        <x:v>254886</x:v>
      </x:c>
      <x:c r="P12374" s="55">
        <x:f t="shared" si="2313"/>
        <x:v>42680</x:v>
      </x:c>
      <x:c r="Q12374" s="55">
        <x:f t="shared" si="2314"/>
        <x:v>205988.99136183367</x:v>
      </x:c>
      <x:c r="R12374" s="55">
        <x:f t="shared" si="2315"/>
        <x:v>-13782.991361833672</x:v>
      </x:c>
      <x:c r="S12374" s="1" t="str">
        <x:f t="shared" si="2316"/>
        <x:v>NO</x:v>
      </x:c>
      <x:c r="T12374" s="1">
        <x:f t="shared" si="2317"/>
        <x:v>-9.9999999999999997E+98</x:v>
      </x:c>
    </x:row>
    <x:row r="12375">
      <x:c r="A12375" s="1"/>
      <x:c r="B12375" s="1"/>
      <x:c r="C12375" s="1"/>
      <x:c r="D12375" s="1"/>
      <x:c r="E12375" s="1"/>
      <x:c r="F12375" s="1"/>
      <x:c r="G12375" s="1"/>
      <x:c r="H12375" s="1"/>
      <x:c r="I12375" s="53">
        <x:f t="shared" si="2306"/>
        <x:v>18</x:v>
      </x:c>
      <x:c r="J12375" s="53">
        <x:f t="shared" si="2307"/>
        <x:v>19</x:v>
      </x:c>
      <x:c r="K12375" s="53">
        <x:f t="shared" si="2308"/>
        <x:v>22</x:v>
      </x:c>
      <x:c r="L12375" s="53">
        <x:f t="shared" si="2309"/>
        <x:v>59</x:v>
      </x:c>
      <x:c r="M12375" s="54">
        <x:f t="shared" si="2310"/>
        <x:v>11219.442249688016</x:v>
      </x:c>
      <x:c r="N12375" s="54">
        <x:f t="shared" si="2311"/>
        <x:v>7.2912793400611227</x:v>
      </x:c>
      <x:c r="O12375" s="55">
        <x:f t="shared" si="2312"/>
        <x:v>257586</x:v>
      </x:c>
      <x:c r="P12375" s="55">
        <x:f t="shared" si="2313"/>
        <x:v>43560</x:v>
      </x:c>
      <x:c r="Q12375" s="55">
        <x:f t="shared" si="2314"/>
        <x:v>207281.98350152804</x:v>
      </x:c>
      <x:c r="R12375" s="55">
        <x:f t="shared" si="2315"/>
        <x:v>-13255.983501528041</x:v>
      </x:c>
      <x:c r="S12375" s="1" t="str">
        <x:f t="shared" si="2316"/>
        <x:v>NO</x:v>
      </x:c>
      <x:c r="T12375" s="1">
        <x:f t="shared" si="2317"/>
        <x:v>-9.9999999999999997E+98</x:v>
      </x:c>
    </x:row>
    <x:row r="12376">
      <x:c r="A12376" s="1"/>
      <x:c r="B12376" s="1"/>
      <x:c r="C12376" s="1"/>
      <x:c r="D12376" s="1"/>
      <x:c r="E12376" s="1"/>
      <x:c r="F12376" s="1"/>
      <x:c r="G12376" s="1"/>
      <x:c r="H12376" s="1"/>
      <x:c r="I12376" s="53">
        <x:f t="shared" si="2306"/>
        <x:v>18</x:v>
      </x:c>
      <x:c r="J12376" s="53">
        <x:f t="shared" si="2307"/>
        <x:v>19</x:v>
      </x:c>
      <x:c r="K12376" s="53">
        <x:f t="shared" si="2308"/>
        <x:v>23</x:v>
      </x:c>
      <x:c r="L12376" s="53">
        <x:f t="shared" si="2309"/>
        <x:v>60</x:v>
      </x:c>
      <x:c r="M12376" s="54">
        <x:f t="shared" si="2310"/>
        <x:v>11295.588838545453</x:v>
      </x:c>
      <x:c r="N12376" s="54">
        <x:f t="shared" si="2311"/>
        <x:v>7.3441589156565641</x:v>
      </x:c>
      <x:c r="O12376" s="55">
        <x:f t="shared" si="2312"/>
        <x:v>260286</x:v>
      </x:c>
      <x:c r="P12376" s="55">
        <x:f t="shared" si="2313"/>
        <x:v>44440</x:v>
      </x:c>
      <x:c r="Q12376" s="55">
        <x:f t="shared" si="2314"/>
        <x:v>208603.9728914141</x:v>
      </x:c>
      <x:c r="R12376" s="55">
        <x:f t="shared" si="2315"/>
        <x:v>-12757.972891414101</x:v>
      </x:c>
      <x:c r="S12376" s="1" t="str">
        <x:f t="shared" si="2316"/>
        <x:v>NO</x:v>
      </x:c>
      <x:c r="T12376" s="1">
        <x:f t="shared" si="2317"/>
        <x:v>-9.9999999999999997E+98</x:v>
      </x:c>
    </x:row>
    <x:row r="12377">
      <x:c r="A12377" s="1"/>
      <x:c r="B12377" s="1"/>
      <x:c r="C12377" s="1"/>
      <x:c r="D12377" s="1"/>
      <x:c r="E12377" s="1"/>
      <x:c r="F12377" s="1"/>
      <x:c r="G12377" s="1"/>
      <x:c r="H12377" s="1"/>
      <x:c r="I12377" s="53">
        <x:f t="shared" si="2306"/>
        <x:v>18</x:v>
      </x:c>
      <x:c r="J12377" s="53">
        <x:f t="shared" si="2307"/>
        <x:v>19</x:v>
      </x:c>
      <x:c r="K12377" s="53">
        <x:f t="shared" si="2308"/>
        <x:v>24</x:v>
      </x:c>
      <x:c r="L12377" s="53">
        <x:f t="shared" si="2309"/>
        <x:v>61</x:v>
      </x:c>
      <x:c r="M12377" s="54">
        <x:f t="shared" si="2310"/>
        <x:v>11373.435788124949</x:v>
      </x:c>
      <x:c r="N12377" s="54">
        <x:f t="shared" si="2311"/>
        <x:v>7.3982192973089926</x:v>
      </x:c>
      <x:c r="O12377" s="55">
        <x:f t="shared" si="2312"/>
        <x:v>262986</x:v>
      </x:c>
      <x:c r="P12377" s="55">
        <x:f t="shared" si="2313"/>
        <x:v>45320</x:v>
      </x:c>
      <x:c r="Q12377" s="55">
        <x:f t="shared" si="2314"/>
        <x:v>209955.48243272479</x:v>
      </x:c>
      <x:c r="R12377" s="55">
        <x:f t="shared" si="2315"/>
        <x:v>-12289.482432724792</x:v>
      </x:c>
      <x:c r="S12377" s="1" t="str">
        <x:f t="shared" si="2316"/>
        <x:v>NO</x:v>
      </x:c>
      <x:c r="T12377" s="1">
        <x:f t="shared" si="2317"/>
        <x:v>-9.9999999999999997E+98</x:v>
      </x:c>
    </x:row>
    <x:row r="12378">
      <x:c r="A12378" s="1"/>
      <x:c r="B12378" s="1"/>
      <x:c r="C12378" s="1"/>
      <x:c r="D12378" s="1"/>
      <x:c r="E12378" s="1"/>
      <x:c r="F12378" s="1"/>
      <x:c r="G12378" s="1"/>
      <x:c r="H12378" s="1"/>
      <x:c r="I12378" s="53">
        <x:f t="shared" si="2306"/>
        <x:v>18</x:v>
      </x:c>
      <x:c r="J12378" s="53">
        <x:f t="shared" si="2307"/>
        <x:v>19</x:v>
      </x:c>
      <x:c r="K12378" s="53">
        <x:f t="shared" si="2308"/>
        <x:v>25</x:v>
      </x:c>
      <x:c r="L12378" s="53">
        <x:f t="shared" si="2309"/>
        <x:v>62</x:v>
      </x:c>
      <x:c r="M12378" s="54">
        <x:f t="shared" si="2310"/>
        <x:v>11453.013709540046</x:v>
      </x:c>
      <x:c r="N12378" s="54">
        <x:f t="shared" si="2311"/>
        <x:v>7.4534817427361428</x:v>
      </x:c>
      <x:c r="O12378" s="55">
        <x:f t="shared" si="2312"/>
        <x:v>265686</x:v>
      </x:c>
      <x:c r="P12378" s="55">
        <x:f t="shared" si="2313"/>
        <x:v>46200</x:v>
      </x:c>
      <x:c r="Q12378" s="55">
        <x:f t="shared" si="2314"/>
        <x:v>211337.04356840358</x:v>
      </x:c>
      <x:c r="R12378" s="55">
        <x:f t="shared" si="2315"/>
        <x:v>-11851.043568403577</x:v>
      </x:c>
      <x:c r="S12378" s="1" t="str">
        <x:f t="shared" si="2316"/>
        <x:v>NO</x:v>
      </x:c>
      <x:c r="T12378" s="1">
        <x:f t="shared" si="2317"/>
        <x:v>-9.9999999999999997E+98</x:v>
      </x:c>
    </x:row>
    <x:row r="12379">
      <x:c r="A12379" s="1"/>
      <x:c r="B12379" s="1"/>
      <x:c r="C12379" s="1"/>
      <x:c r="D12379" s="1"/>
      <x:c r="E12379" s="1"/>
      <x:c r="F12379" s="1"/>
      <x:c r="G12379" s="1"/>
      <x:c r="H12379" s="1"/>
      <x:c r="I12379" s="53">
        <x:f t="shared" si="2306"/>
        <x:v>18</x:v>
      </x:c>
      <x:c r="J12379" s="53">
        <x:f t="shared" si="2307"/>
        <x:v>19</x:v>
      </x:c>
      <x:c r="K12379" s="53">
        <x:f t="shared" si="2308"/>
        <x:v>26</x:v>
      </x:c>
      <x:c r="L12379" s="53">
        <x:f t="shared" si="2309"/>
        <x:v>63</x:v>
      </x:c>
      <x:c r="M12379" s="54">
        <x:f t="shared" si="2310"/>
        <x:v>11534.353713500765</x:v>
      </x:c>
      <x:c r="N12379" s="54">
        <x:f t="shared" si="2311"/>
        <x:v>7.5099678565977532</x:v>
      </x:c>
      <x:c r="O12379" s="55">
        <x:f t="shared" si="2312"/>
        <x:v>268386</x:v>
      </x:c>
      <x:c r="P12379" s="55">
        <x:f t="shared" si="2313"/>
        <x:v>47080</x:v>
      </x:c>
      <x:c r="Q12379" s="55">
        <x:f t="shared" si="2314"/>
        <x:v>212749.19641494381</x:v>
      </x:c>
      <x:c r="R12379" s="55">
        <x:f t="shared" si="2315"/>
        <x:v>-11443.196414943814</x:v>
      </x:c>
      <x:c r="S12379" s="1" t="str">
        <x:f t="shared" si="2316"/>
        <x:v>NO</x:v>
      </x:c>
      <x:c r="T12379" s="1">
        <x:f t="shared" si="2317"/>
        <x:v>-9.9999999999999997E+98</x:v>
      </x:c>
    </x:row>
    <x:row r="12380">
      <x:c r="A12380" s="1"/>
      <x:c r="B12380" s="1"/>
      <x:c r="C12380" s="1"/>
      <x:c r="D12380" s="1"/>
      <x:c r="E12380" s="1"/>
      <x:c r="F12380" s="1"/>
      <x:c r="G12380" s="1"/>
      <x:c r="H12380" s="1"/>
      <x:c r="I12380" s="53">
        <x:f t="shared" si="2306"/>
        <x:v>18</x:v>
      </x:c>
      <x:c r="J12380" s="53">
        <x:f t="shared" si="2307"/>
        <x:v>19</x:v>
      </x:c>
      <x:c r="K12380" s="53">
        <x:f t="shared" si="2308"/>
        <x:v>27</x:v>
      </x:c>
      <x:c r="L12380" s="53">
        <x:f t="shared" si="2309"/>
        <x:v>64</x:v>
      </x:c>
      <x:c r="M12380" s="54">
        <x:f t="shared" si="2310"/>
        <x:v>11617.487418020521</x:v>
      </x:c>
      <x:c r="N12380" s="54">
        <x:f t="shared" si="2311"/>
        <x:v>7.5676995958475839</x:v>
      </x:c>
      <x:c r="O12380" s="55">
        <x:f t="shared" si="2312"/>
        <x:v>271086</x:v>
      </x:c>
      <x:c r="P12380" s="55">
        <x:f t="shared" si="2313"/>
        <x:v>47960</x:v>
      </x:c>
      <x:c r="Q12380" s="55">
        <x:f t="shared" si="2314"/>
        <x:v>214192.4898961896</x:v>
      </x:c>
      <x:c r="R12380" s="55">
        <x:f t="shared" si="2315"/>
        <x:v>-11066.489896189596</x:v>
      </x:c>
      <x:c r="S12380" s="1" t="str">
        <x:f t="shared" si="2316"/>
        <x:v>NO</x:v>
      </x:c>
      <x:c r="T12380" s="1">
        <x:f t="shared" si="2317"/>
        <x:v>-9.9999999999999997E+98</x:v>
      </x:c>
    </x:row>
    <x:row r="12381">
      <x:c r="A12381" s="1"/>
      <x:c r="B12381" s="1"/>
      <x:c r="C12381" s="1"/>
      <x:c r="D12381" s="1"/>
      <x:c r="E12381" s="1"/>
      <x:c r="F12381" s="1"/>
      <x:c r="G12381" s="1"/>
      <x:c r="H12381" s="1"/>
      <x:c r="I12381" s="53">
        <x:f t="shared" si="2306"/>
        <x:v>18</x:v>
      </x:c>
      <x:c r="J12381" s="53">
        <x:f t="shared" si="2307"/>
        <x:v>19</x:v>
      </x:c>
      <x:c r="K12381" s="53">
        <x:f t="shared" si="2308"/>
        <x:v>28</x:v>
      </x:c>
      <x:c r="L12381" s="53">
        <x:f t="shared" si="2309"/>
        <x:v>65</x:v>
      </x:c>
      <x:c r="M12381" s="54">
        <x:f t="shared" si="2310"/>
        <x:v>11702.446956237674</x:v>
      </x:c>
      <x:c r="N12381" s="54">
        <x:f t="shared" si="2311"/>
        <x:v>7.626699275165052</x:v>
      </x:c>
      <x:c r="O12381" s="55">
        <x:f t="shared" si="2312"/>
        <x:v>273786</x:v>
      </x:c>
      <x:c r="P12381" s="55">
        <x:f t="shared" si="2313"/>
        <x:v>48840</x:v>
      </x:c>
      <x:c r="Q12381" s="55">
        <x:f t="shared" si="2314"/>
        <x:v>215667.48187912628</x:v>
      </x:c>
      <x:c r="R12381" s="55">
        <x:f t="shared" si="2315"/>
        <x:v>-10721.481879126281</x:v>
      </x:c>
      <x:c r="S12381" s="1" t="str">
        <x:f t="shared" si="2316"/>
        <x:v>NO</x:v>
      </x:c>
      <x:c r="T12381" s="1">
        <x:f t="shared" si="2317"/>
        <x:v>-9.9999999999999997E+98</x:v>
      </x:c>
    </x:row>
    <x:row r="12382">
      <x:c r="A12382" s="1"/>
      <x:c r="B12382" s="1"/>
      <x:c r="C12382" s="1"/>
      <x:c r="D12382" s="1"/>
      <x:c r="E12382" s="1"/>
      <x:c r="F12382" s="1"/>
      <x:c r="G12382" s="1"/>
      <x:c r="H12382" s="1"/>
      <x:c r="I12382" s="53">
        <x:f t="shared" si="2306"/>
        <x:v>18</x:v>
      </x:c>
      <x:c r="J12382" s="53">
        <x:f t="shared" si="2307"/>
        <x:v>19</x:v>
      </x:c>
      <x:c r="K12382" s="53">
        <x:f t="shared" si="2308"/>
        <x:v>29</x:v>
      </x:c>
      <x:c r="L12382" s="53">
        <x:f t="shared" si="2309"/>
        <x:v>66</x:v>
      </x:c>
      <x:c r="M12382" s="54">
        <x:f t="shared" si="2310"/>
        <x:v>11789.264984353327</x:v>
      </x:c>
      <x:c r="N12382" s="54">
        <x:f t="shared" si="2311"/>
        <x:v>7.6869895724675885</x:v>
      </x:c>
      <x:c r="O12382" s="55">
        <x:f t="shared" si="2312"/>
        <x:v>276486</x:v>
      </x:c>
      <x:c r="P12382" s="55">
        <x:f t="shared" si="2313"/>
        <x:v>49720</x:v>
      </x:c>
      <x:c r="Q12382" s="55">
        <x:f t="shared" si="2314"/>
        <x:v>217174.73931168971</x:v>
      </x:c>
      <x:c r="R12382" s="55">
        <x:f t="shared" si="2315"/>
        <x:v>-10408.739311689715</x:v>
      </x:c>
      <x:c r="S12382" s="1" t="str">
        <x:f t="shared" si="2316"/>
        <x:v>NO</x:v>
      </x:c>
      <x:c r="T12382" s="1">
        <x:f t="shared" si="2317"/>
        <x:v>-9.9999999999999997E+98</x:v>
      </x:c>
    </x:row>
    <x:row r="12383">
      <x:c r="A12383" s="1"/>
      <x:c r="B12383" s="1"/>
      <x:c r="C12383" s="1"/>
      <x:c r="D12383" s="1"/>
      <x:c r="E12383" s="1"/>
      <x:c r="F12383" s="1"/>
      <x:c r="G12383" s="1"/>
      <x:c r="H12383" s="1"/>
      <x:c r="I12383" s="53">
        <x:f t="shared" si="2306"/>
        <x:v>18</x:v>
      </x:c>
      <x:c r="J12383" s="53">
        <x:f t="shared" si="2307"/>
        <x:v>19</x:v>
      </x:c>
      <x:c r="K12383" s="53">
        <x:f t="shared" si="2308"/>
        <x:v>30</x:v>
      </x:c>
      <x:c r="L12383" s="53">
        <x:f t="shared" si="2309"/>
        <x:v>67</x:v>
      </x:c>
      <x:c r="M12383" s="54">
        <x:f t="shared" si="2310"/>
        <x:v>11877.974689687098</x:v>
      </x:c>
      <x:c r="N12383" s="54">
        <x:f t="shared" si="2311"/>
        <x:v>7.7485935345049297</x:v>
      </x:c>
      <x:c r="O12383" s="55">
        <x:f t="shared" si="2312"/>
        <x:v>279186</x:v>
      </x:c>
      <x:c r="P12383" s="55">
        <x:f t="shared" si="2313"/>
        <x:v>50600</x:v>
      </x:c>
      <x:c r="Q12383" s="55">
        <x:f t="shared" si="2314"/>
        <x:v>218714.83836262324</x:v>
      </x:c>
      <x:c r="R12383" s="55">
        <x:f t="shared" si="2315"/>
        <x:v>-10128.838362623239</x:v>
      </x:c>
      <x:c r="S12383" s="1" t="str">
        <x:f t="shared" si="2316"/>
        <x:v>NO</x:v>
      </x:c>
      <x:c r="T12383" s="1">
        <x:f t="shared" si="2317"/>
        <x:v>-9.9999999999999997E+98</x:v>
      </x:c>
    </x:row>
    <x:row r="12384">
      <x:c r="A12384" s="1"/>
      <x:c r="B12384" s="1"/>
      <x:c r="C12384" s="1"/>
      <x:c r="D12384" s="1"/>
      <x:c r="E12384" s="1"/>
      <x:c r="F12384" s="1"/>
      <x:c r="G12384" s="1"/>
      <x:c r="H12384" s="1"/>
      <x:c r="I12384" s="53">
        <x:f t="shared" si="2306"/>
        <x:v>18</x:v>
      </x:c>
      <x:c r="J12384" s="53">
        <x:f t="shared" si="2307"/>
        <x:v>20</x:v>
      </x:c>
      <x:c r="K12384" s="53">
        <x:f t="shared" si="2308"/>
        <x:v>0</x:v>
      </x:c>
      <x:c r="L12384" s="53">
        <x:f t="shared" si="2309"/>
        <x:v>38</x:v>
      </x:c>
      <x:c r="M12384" s="54">
        <x:f t="shared" si="2310"/>
        <x:v>9990.2359120316614</x:v>
      </x:c>
      <x:c r="N12384" s="54">
        <x:f t="shared" si="2311"/>
        <x:v>6.4376638277997653</x:v>
      </x:c>
      <x:c r="O12384" s="55">
        <x:f t="shared" si="2312"/>
        <x:v>200280</x:v>
      </x:c>
      <x:c r="P12384" s="55">
        <x:f t="shared" si="2313"/>
        <x:v>24640</x:v>
      </x:c>
      <x:c r="Q12384" s="55">
        <x:f t="shared" si="2314"/>
        <x:v>185941.59569499412</x:v>
      </x:c>
      <x:c r="R12384" s="55">
        <x:f t="shared" si="2315"/>
        <x:v>-30301.595694994117</x:v>
      </x:c>
      <x:c r="S12384" s="1" t="str">
        <x:f t="shared" si="2316"/>
        <x:v>NO</x:v>
      </x:c>
      <x:c r="T12384" s="1">
        <x:f t="shared" si="2317"/>
        <x:v>-9.9999999999999997E+98</x:v>
      </x:c>
    </x:row>
    <x:row r="12385">
      <x:c r="A12385" s="1"/>
      <x:c r="B12385" s="1"/>
      <x:c r="C12385" s="1"/>
      <x:c r="D12385" s="1"/>
      <x:c r="E12385" s="1"/>
      <x:c r="F12385" s="1"/>
      <x:c r="G12385" s="1"/>
      <x:c r="H12385" s="1"/>
      <x:c r="I12385" s="53">
        <x:f t="shared" si="2306"/>
        <x:v>18</x:v>
      </x:c>
      <x:c r="J12385" s="53">
        <x:f t="shared" si="2307"/>
        <x:v>20</x:v>
      </x:c>
      <x:c r="K12385" s="53">
        <x:f t="shared" si="2308"/>
        <x:v>1</x:v>
      </x:c>
      <x:c r="L12385" s="53">
        <x:f t="shared" si="2309"/>
        <x:v>39</x:v>
      </x:c>
      <x:c r="M12385" s="54">
        <x:f t="shared" si="2310"/>
        <x:v>10035.798412031661</x:v>
      </x:c>
      <x:c r="N12385" s="54">
        <x:f t="shared" si="2311"/>
        <x:v>6.469304452799765</x:v>
      </x:c>
      <x:c r="O12385" s="55">
        <x:f t="shared" si="2312"/>
        <x:v>202980</x:v>
      </x:c>
      <x:c r="P12385" s="55">
        <x:f t="shared" si="2313"/>
        <x:v>25520</x:v>
      </x:c>
      <x:c r="Q12385" s="55">
        <x:f t="shared" si="2314"/>
        <x:v>186732.61131999412</x:v>
      </x:c>
      <x:c r="R12385" s="55">
        <x:f t="shared" si="2315"/>
        <x:v>-29272.611319994117</x:v>
      </x:c>
      <x:c r="S12385" s="1" t="str">
        <x:f t="shared" si="2316"/>
        <x:v>NO</x:v>
      </x:c>
      <x:c r="T12385" s="1">
        <x:f t="shared" si="2317"/>
        <x:v>-9.9999999999999997E+98</x:v>
      </x:c>
    </x:row>
    <x:row r="12386">
      <x:c r="A12386" s="1"/>
      <x:c r="B12386" s="1"/>
      <x:c r="C12386" s="1"/>
      <x:c r="D12386" s="1"/>
      <x:c r="E12386" s="1"/>
      <x:c r="F12386" s="1"/>
      <x:c r="G12386" s="1"/>
      <x:c r="H12386" s="1"/>
      <x:c r="I12386" s="53">
        <x:f t="shared" si="2306"/>
        <x:v>18</x:v>
      </x:c>
      <x:c r="J12386" s="53">
        <x:f t="shared" si="2307"/>
        <x:v>20</x:v>
      </x:c>
      <x:c r="K12386" s="53">
        <x:f t="shared" si="2308"/>
        <x:v>2</x:v>
      </x:c>
      <x:c r="L12386" s="53">
        <x:f t="shared" si="2309"/>
        <x:v>40</x:v>
      </x:c>
      <x:c r="M12386" s="54">
        <x:f t="shared" si="2310"/>
        <x:v>10082.499974531662</x:v>
      </x:c>
      <x:c r="N12386" s="54">
        <x:f t="shared" si="2311"/>
        <x:v>6.501736093424765</x:v>
      </x:c>
      <x:c r="O12386" s="55">
        <x:f t="shared" si="2312"/>
        <x:v>205680</x:v>
      </x:c>
      <x:c r="P12386" s="55">
        <x:f t="shared" si="2313"/>
        <x:v>26400</x:v>
      </x:c>
      <x:c r="Q12386" s="55">
        <x:f t="shared" si="2314"/>
        <x:v>187543.40233561912</x:v>
      </x:c>
      <x:c r="R12386" s="55">
        <x:f t="shared" si="2315"/>
        <x:v>-28263.402335619117</x:v>
      </x:c>
      <x:c r="S12386" s="1" t="str">
        <x:f t="shared" si="2316"/>
        <x:v>NO</x:v>
      </x:c>
      <x:c r="T12386" s="1">
        <x:f t="shared" si="2317"/>
        <x:v>-9.9999999999999997E+98</x:v>
      </x:c>
    </x:row>
    <x:row r="12387">
      <x:c r="A12387" s="1"/>
      <x:c r="B12387" s="1"/>
      <x:c r="C12387" s="1"/>
      <x:c r="D12387" s="1"/>
      <x:c r="E12387" s="1"/>
      <x:c r="F12387" s="1"/>
      <x:c r="G12387" s="1"/>
      <x:c r="H12387" s="1"/>
      <x:c r="I12387" s="53">
        <x:f t="shared" si="2306"/>
        <x:v>18</x:v>
      </x:c>
      <x:c r="J12387" s="53">
        <x:f t="shared" si="2307"/>
        <x:v>20</x:v>
      </x:c>
      <x:c r="K12387" s="53">
        <x:f t="shared" si="2308"/>
        <x:v>3</x:v>
      </x:c>
      <x:c r="L12387" s="53">
        <x:f t="shared" si="2309"/>
        <x:v>41</x:v>
      </x:c>
      <x:c r="M12387" s="54">
        <x:f t="shared" si="2310"/>
        <x:v>10130.361956953537</x:v>
      </x:c>
      <x:c r="N12387" s="54">
        <x:f t="shared" si="2311"/>
        <x:v>6.5349735812177334</x:v>
      </x:c>
      <x:c r="O12387" s="55">
        <x:f t="shared" si="2312"/>
        <x:v>208380</x:v>
      </x:c>
      <x:c r="P12387" s="55">
        <x:f t="shared" si="2313"/>
        <x:v>27280</x:v>
      </x:c>
      <x:c r="Q12387" s="55">
        <x:f t="shared" si="2314"/>
        <x:v>188374.33953044334</x:v>
      </x:c>
      <x:c r="R12387" s="55">
        <x:f t="shared" si="2315"/>
        <x:v>-27274.339530443336</x:v>
      </x:c>
      <x:c r="S12387" s="1" t="str">
        <x:f t="shared" si="2316"/>
        <x:v>NO</x:v>
      </x:c>
      <x:c r="T12387" s="1">
        <x:f t="shared" si="2317"/>
        <x:v>-9.9999999999999997E+98</x:v>
      </x:c>
    </x:row>
    <x:row r="12388">
      <x:c r="A12388" s="1"/>
      <x:c r="B12388" s="1"/>
      <x:c r="C12388" s="1"/>
      <x:c r="D12388" s="1"/>
      <x:c r="E12388" s="1"/>
      <x:c r="F12388" s="1"/>
      <x:c r="G12388" s="1"/>
      <x:c r="H12388" s="1"/>
      <x:c r="I12388" s="53">
        <x:f t="shared" si="2306"/>
        <x:v>18</x:v>
      </x:c>
      <x:c r="J12388" s="53">
        <x:f t="shared" si="2307"/>
        <x:v>20</x:v>
      </x:c>
      <x:c r="K12388" s="53">
        <x:f t="shared" si="2308"/>
        <x:v>4</x:v>
      </x:c>
      <x:c r="L12388" s="53">
        <x:f t="shared" si="2309"/>
        <x:v>42</x:v>
      </x:c>
      <x:c r="M12388" s="54">
        <x:f t="shared" si="2310"/>
        <x:v>10179.406072676193</x:v>
      </x:c>
      <x:c r="N12388" s="54">
        <x:f t="shared" si="2311"/>
        <x:v>6.569031994914023</x:v>
      </x:c>
      <x:c r="O12388" s="55">
        <x:f t="shared" si="2312"/>
        <x:v>211080</x:v>
      </x:c>
      <x:c r="P12388" s="55">
        <x:f t="shared" si="2313"/>
        <x:v>28160</x:v>
      </x:c>
      <x:c r="Q12388" s="55">
        <x:f t="shared" si="2314"/>
        <x:v>189225.79987285056</x:v>
      </x:c>
      <x:c r="R12388" s="55">
        <x:f t="shared" si="2315"/>
        <x:v>-26305.799872850563</x:v>
      </x:c>
      <x:c r="S12388" s="1" t="str">
        <x:f t="shared" si="2316"/>
        <x:v>NO</x:v>
      </x:c>
      <x:c r="T12388" s="1">
        <x:f t="shared" si="2317"/>
        <x:v>-9.9999999999999997E+98</x:v>
      </x:c>
    </x:row>
    <x:row r="12389">
      <x:c r="A12389" s="1"/>
      <x:c r="B12389" s="1"/>
      <x:c r="C12389" s="1"/>
      <x:c r="D12389" s="1"/>
      <x:c r="E12389" s="1"/>
      <x:c r="F12389" s="1"/>
      <x:c r="G12389" s="1"/>
      <x:c r="H12389" s="1"/>
      <x:c r="I12389" s="53">
        <x:f t="shared" si="2306"/>
        <x:v>18</x:v>
      </x:c>
      <x:c r="J12389" s="53">
        <x:f t="shared" si="2307"/>
        <x:v>20</x:v>
      </x:c>
      <x:c r="K12389" s="53">
        <x:f t="shared" si="2308"/>
        <x:v>5</x:v>
      </x:c>
      <x:c r="L12389" s="53">
        <x:f t="shared" si="2309"/>
        <x:v>43</x:v>
      </x:c>
      <x:c r="M12389" s="54">
        <x:f t="shared" si="2310"/>
        <x:v>10229.654396597396</x:v>
      </x:c>
      <x:c r="N12389" s="54">
        <x:f t="shared" si="2311"/>
        <x:v>6.6039266643037475</x:v>
      </x:c>
      <x:c r="O12389" s="55">
        <x:f t="shared" si="2312"/>
        <x:v>213780</x:v>
      </x:c>
      <x:c r="P12389" s="55">
        <x:f t="shared" si="2313"/>
        <x:v>29040</x:v>
      </x:c>
      <x:c r="Q12389" s="55">
        <x:f t="shared" si="2314"/>
        <x:v>190098.16660759368</x:v>
      </x:c>
      <x:c r="R12389" s="55">
        <x:f t="shared" si="2315"/>
        <x:v>-25358.166607593681</x:v>
      </x:c>
      <x:c r="S12389" s="1" t="str">
        <x:f t="shared" si="2316"/>
        <x:v>NO</x:v>
      </x:c>
      <x:c r="T12389" s="1">
        <x:f t="shared" si="2317"/>
        <x:v>-9.9999999999999997E+98</x:v>
      </x:c>
    </x:row>
    <x:row r="12390">
      <x:c r="A12390" s="1"/>
      <x:c r="B12390" s="1"/>
      <x:c r="C12390" s="1"/>
      <x:c r="D12390" s="1"/>
      <x:c r="E12390" s="1"/>
      <x:c r="F12390" s="1"/>
      <x:c r="G12390" s="1"/>
      <x:c r="H12390" s="1"/>
      <x:c r="I12390" s="53">
        <x:f t="shared" si="2306"/>
        <x:v>18</x:v>
      </x:c>
      <x:c r="J12390" s="53">
        <x:f t="shared" si="2307"/>
        <x:v>20</x:v>
      </x:c>
      <x:c r="K12390" s="53">
        <x:f t="shared" si="2308"/>
        <x:v>6</x:v>
      </x:c>
      <x:c r="L12390" s="53">
        <x:f t="shared" si="2309"/>
        <x:v>44</x:v>
      </x:c>
      <x:c r="M12390" s="54">
        <x:f t="shared" si="2310"/>
        <x:v>10281.12937077903</x:v>
      </x:c>
      <x:c r="N12390" s="54">
        <x:f t="shared" si="2311"/>
        <x:v>6.6396731741521045</x:v>
      </x:c>
      <x:c r="O12390" s="55">
        <x:f t="shared" si="2312"/>
        <x:v>216480</x:v>
      </x:c>
      <x:c r="P12390" s="55">
        <x:f t="shared" si="2313"/>
        <x:v>29920</x:v>
      </x:c>
      <x:c r="Q12390" s="55">
        <x:f t="shared" si="2314"/>
        <x:v>190991.8293538026</x:v>
      </x:c>
      <x:c r="R12390" s="55">
        <x:f t="shared" si="2315"/>
        <x:v>-24431.829353802605</x:v>
      </x:c>
      <x:c r="S12390" s="1" t="str">
        <x:f t="shared" si="2316"/>
        <x:v>NO</x:v>
      </x:c>
      <x:c r="T12390" s="1">
        <x:f t="shared" si="2317"/>
        <x:v>-9.9999999999999997E+98</x:v>
      </x:c>
    </x:row>
    <x:row r="12391">
      <x:c r="A12391" s="1"/>
      <x:c r="B12391" s="1"/>
      <x:c r="C12391" s="1"/>
      <x:c r="D12391" s="1"/>
      <x:c r="E12391" s="1"/>
      <x:c r="F12391" s="1"/>
      <x:c r="G12391" s="1"/>
      <x:c r="H12391" s="1"/>
      <x:c r="I12391" s="53">
        <x:f t="shared" si="2306"/>
        <x:v>18</x:v>
      </x:c>
      <x:c r="J12391" s="53">
        <x:f t="shared" si="2307"/>
        <x:v>20</x:v>
      </x:c>
      <x:c r="K12391" s="53">
        <x:f t="shared" si="2308"/>
        <x:v>7</x:v>
      </x:c>
      <x:c r="L12391" s="53">
        <x:f t="shared" si="2309"/>
        <x:v>45</x:v>
      </x:c>
      <x:c r="M12391" s="54">
        <x:f t="shared" si="2310"/>
        <x:v>10333.85381017699</x:v>
      </x:c>
      <x:c r="N12391" s="54">
        <x:f t="shared" si="2311"/>
        <x:v>6.6762873681784649</x:v>
      </x:c>
      <x:c r="O12391" s="55">
        <x:f t="shared" si="2312"/>
        <x:v>219180</x:v>
      </x:c>
      <x:c r="P12391" s="55">
        <x:f t="shared" si="2313"/>
        <x:v>30800</x:v>
      </x:c>
      <x:c r="Q12391" s="55">
        <x:f t="shared" si="2314"/>
        <x:v>191907.18420446164</x:v>
      </x:c>
      <x:c r="R12391" s="55">
        <x:f t="shared" si="2315"/>
        <x:v>-23527.184204461635</x:v>
      </x:c>
      <x:c r="S12391" s="1" t="str">
        <x:f t="shared" si="2316"/>
        <x:v>NO</x:v>
      </x:c>
      <x:c r="T12391" s="1">
        <x:f t="shared" si="2317"/>
        <x:v>-9.9999999999999997E+98</x:v>
      </x:c>
    </x:row>
    <x:row r="12392">
      <x:c r="A12392" s="1"/>
      <x:c r="B12392" s="1"/>
      <x:c r="C12392" s="1"/>
      <x:c r="D12392" s="1"/>
      <x:c r="E12392" s="1"/>
      <x:c r="F12392" s="1"/>
      <x:c r="G12392" s="1"/>
      <x:c r="H12392" s="1"/>
      <x:c r="I12392" s="53">
        <x:f t="shared" si="2306"/>
        <x:v>18</x:v>
      </x:c>
      <x:c r="J12392" s="53">
        <x:f t="shared" si="2307"/>
        <x:v>20</x:v>
      </x:c>
      <x:c r="K12392" s="53">
        <x:f t="shared" si="2308"/>
        <x:v>8</x:v>
      </x:c>
      <x:c r="L12392" s="53">
        <x:f t="shared" si="2309"/>
        <x:v>46</x:v>
      </x:c>
      <x:c r="M12392" s="54">
        <x:f t="shared" si="2310"/>
        <x:v>10387.850908456971</x:v>
      </x:c>
      <x:c r="N12392" s="54">
        <x:f t="shared" si="2311"/>
        <x:v>6.7137853530951181</x:v>
      </x:c>
      <x:c r="O12392" s="55">
        <x:f t="shared" si="2312"/>
        <x:v>221880</x:v>
      </x:c>
      <x:c r="P12392" s="55">
        <x:f t="shared" si="2313"/>
        <x:v>31680</x:v>
      </x:c>
      <x:c r="Q12392" s="55">
        <x:f t="shared" si="2314"/>
        <x:v>192844.63382737795</x:v>
      </x:c>
      <x:c r="R12392" s="55">
        <x:f t="shared" si="2315"/>
        <x:v>-22644.633827377955</x:v>
      </x:c>
      <x:c r="S12392" s="1" t="str">
        <x:f t="shared" si="2316"/>
        <x:v>NO</x:v>
      </x:c>
      <x:c r="T12392" s="1">
        <x:f t="shared" si="2317"/>
        <x:v>-9.9999999999999997E+98</x:v>
      </x:c>
    </x:row>
    <x:row r="12393">
      <x:c r="A12393" s="1"/>
      <x:c r="B12393" s="1"/>
      <x:c r="C12393" s="1"/>
      <x:c r="D12393" s="1"/>
      <x:c r="E12393" s="1"/>
      <x:c r="F12393" s="1"/>
      <x:c r="G12393" s="1"/>
      <x:c r="H12393" s="1"/>
      <x:c r="I12393" s="53">
        <x:f t="shared" si="2306"/>
        <x:v>18</x:v>
      </x:c>
      <x:c r="J12393" s="53">
        <x:f t="shared" si="2307"/>
        <x:v>20</x:v>
      </x:c>
      <x:c r="K12393" s="53">
        <x:f t="shared" si="2308"/>
        <x:v>9</x:v>
      </x:c>
      <x:c r="L12393" s="53">
        <x:f t="shared" si="2309"/>
        <x:v>47</x:v>
      </x:c>
      <x:c r="M12393" s="54">
        <x:f t="shared" si="2310"/>
        <x:v>10443.144243897365</x:v>
      </x:c>
      <x:c r="N12393" s="54">
        <x:f t="shared" si="2311"/>
        <x:v>6.7521835027065027</x:v>
      </x:c>
      <x:c r="O12393" s="55">
        <x:f t="shared" si="2312"/>
        <x:v>224580</x:v>
      </x:c>
      <x:c r="P12393" s="55">
        <x:f t="shared" si="2313"/>
        <x:v>32560</x:v>
      </x:c>
      <x:c r="Q12393" s="55">
        <x:f t="shared" si="2314"/>
        <x:v>193804.58756766259</x:v>
      </x:c>
      <x:c r="R12393" s="55">
        <x:f t="shared" si="2315"/>
        <x:v>-21784.587567662587</x:v>
      </x:c>
      <x:c r="S12393" s="1" t="str">
        <x:f t="shared" si="2316"/>
        <x:v>NO</x:v>
      </x:c>
      <x:c r="T12393" s="1">
        <x:f t="shared" si="2317"/>
        <x:v>-9.9999999999999997E+98</x:v>
      </x:c>
    </x:row>
    <x:row r="12394">
      <x:c r="A12394" s="1"/>
      <x:c r="B12394" s="1"/>
      <x:c r="C12394" s="1"/>
      <x:c r="D12394" s="1"/>
      <x:c r="E12394" s="1"/>
      <x:c r="F12394" s="1"/>
      <x:c r="G12394" s="1"/>
      <x:c r="H12394" s="1"/>
      <x:c r="I12394" s="53">
        <x:f t="shared" si="2306"/>
        <x:v>18</x:v>
      </x:c>
      <x:c r="J12394" s="53">
        <x:f t="shared" si="2307"/>
        <x:v>20</x:v>
      </x:c>
      <x:c r="K12394" s="53">
        <x:f t="shared" si="2308"/>
        <x:v>10</x:v>
      </x:c>
      <x:c r="L12394" s="53">
        <x:f t="shared" si="2309"/>
        <x:v>48</x:v>
      </x:c>
      <x:c r="M12394" s="54">
        <x:f t="shared" si="2310"/>
        <x:v>10499.757785380578</x:v>
      </x:c>
      <x:c r="N12394" s="54">
        <x:f t="shared" si="2311"/>
        <x:v>6.7914984620698453</x:v>
      </x:c>
      <x:c r="O12394" s="55">
        <x:f t="shared" si="2312"/>
        <x:v>227280</x:v>
      </x:c>
      <x:c r="P12394" s="55">
        <x:f t="shared" si="2313"/>
        <x:v>33440</x:v>
      </x:c>
      <x:c r="Q12394" s="55">
        <x:f t="shared" si="2314"/>
        <x:v>194787.46155174615</x:v>
      </x:c>
      <x:c r="R12394" s="55">
        <x:f t="shared" si="2315"/>
        <x:v>-20947.46155174615</x:v>
      </x:c>
      <x:c r="S12394" s="1" t="str">
        <x:f t="shared" si="2316"/>
        <x:v>NO</x:v>
      </x:c>
      <x:c r="T12394" s="1">
        <x:f t="shared" si="2317"/>
        <x:v>-9.9999999999999997E+98</x:v>
      </x:c>
    </x:row>
    <x:row r="12395">
      <x:c r="A12395" s="1"/>
      <x:c r="B12395" s="1"/>
      <x:c r="C12395" s="1"/>
      <x:c r="D12395" s="1"/>
      <x:c r="E12395" s="1"/>
      <x:c r="F12395" s="1"/>
      <x:c r="G12395" s="1"/>
      <x:c r="H12395" s="1"/>
      <x:c r="I12395" s="53">
        <x:f t="shared" si="2306"/>
        <x:v>18</x:v>
      </x:c>
      <x:c r="J12395" s="53">
        <x:f t="shared" si="2307"/>
        <x:v>20</x:v>
      </x:c>
      <x:c r="K12395" s="53">
        <x:f t="shared" si="2308"/>
        <x:v>11</x:v>
      </x:c>
      <x:c r="L12395" s="53">
        <x:f t="shared" si="2309"/>
        <x:v>49</x:v>
      </x:c>
      <x:c r="M12395" s="54">
        <x:f t="shared" si="2310"/>
        <x:v>10557.715898474016</x:v>
      </x:c>
      <x:c r="N12395" s="54">
        <x:f t="shared" si="2311"/>
        <x:v>6.8317471517180666</x:v>
      </x:c>
      <x:c r="O12395" s="55">
        <x:f t="shared" si="2312"/>
        <x:v>229980</x:v>
      </x:c>
      <x:c r="P12395" s="55">
        <x:f t="shared" si="2313"/>
        <x:v>34320</x:v>
      </x:c>
      <x:c r="Q12395" s="55">
        <x:f t="shared" si="2314"/>
        <x:v>195793.67879295166</x:v>
      </x:c>
      <x:c r="R12395" s="55">
        <x:f t="shared" si="2315"/>
        <x:v>-20133.678792951658</x:v>
      </x:c>
      <x:c r="S12395" s="1" t="str">
        <x:f t="shared" si="2316"/>
        <x:v>NO</x:v>
      </x:c>
      <x:c r="T12395" s="1">
        <x:f t="shared" si="2317"/>
        <x:v>-9.9999999999999997E+98</x:v>
      </x:c>
    </x:row>
    <x:row r="12396">
      <x:c r="A12396" s="1"/>
      <x:c r="B12396" s="1"/>
      <x:c r="C12396" s="1"/>
      <x:c r="D12396" s="1"/>
      <x:c r="E12396" s="1"/>
      <x:c r="F12396" s="1"/>
      <x:c r="G12396" s="1"/>
      <x:c r="H12396" s="1"/>
      <x:c r="I12396" s="53">
        <x:f t="shared" si="2306"/>
        <x:v>18</x:v>
      </x:c>
      <x:c r="J12396" s="53">
        <x:f t="shared" si="2307"/>
        <x:v>20</x:v>
      </x:c>
      <x:c r="K12396" s="53">
        <x:f t="shared" si="2308"/>
        <x:v>12</x:v>
      </x:c>
      <x:c r="L12396" s="53">
        <x:f t="shared" si="2309"/>
        <x:v>50</x:v>
      </x:c>
      <x:c r="M12396" s="54">
        <x:f t="shared" si="2310"/>
        <x:v>10617.04335160208</x:v>
      </x:c>
      <x:c r="N12396" s="54">
        <x:f t="shared" si="2311"/>
        <x:v>6.8729467719458892</x:v>
      </x:c>
      <x:c r="O12396" s="55">
        <x:f t="shared" si="2312"/>
        <x:v>232680</x:v>
      </x:c>
      <x:c r="P12396" s="55">
        <x:f t="shared" si="2313"/>
        <x:v>35200</x:v>
      </x:c>
      <x:c r="Q12396" s="55">
        <x:f t="shared" si="2314"/>
        <x:v>196823.66929864723</x:v>
      </x:c>
      <x:c r="R12396" s="55">
        <x:f t="shared" si="2315"/>
        <x:v>-19343.669298647234</x:v>
      </x:c>
      <x:c r="S12396" s="1" t="str">
        <x:f t="shared" si="2316"/>
        <x:v>NO</x:v>
      </x:c>
      <x:c r="T12396" s="1">
        <x:f t="shared" si="2317"/>
        <x:v>-9.9999999999999997E+98</x:v>
      </x:c>
    </x:row>
    <x:row r="12397">
      <x:c r="A12397" s="1"/>
      <x:c r="B12397" s="1"/>
      <x:c r="C12397" s="1"/>
      <x:c r="D12397" s="1"/>
      <x:c r="E12397" s="1"/>
      <x:c r="F12397" s="1"/>
      <x:c r="G12397" s="1"/>
      <x:c r="H12397" s="1"/>
      <x:c r="I12397" s="53">
        <x:f t="shared" si="2306"/>
        <x:v>18</x:v>
      </x:c>
      <x:c r="J12397" s="53">
        <x:f t="shared" si="2307"/>
        <x:v>20</x:v>
      </x:c>
      <x:c r="K12397" s="53">
        <x:f t="shared" si="2308"/>
        <x:v>13</x:v>
      </x:c>
      <x:c r="L12397" s="53">
        <x:f t="shared" si="2309"/>
        <x:v>51</x:v>
      </x:c>
      <x:c r="M12397" s="54">
        <x:f t="shared" si="2310"/>
        <x:v>10677.765322310464</x:v>
      </x:c>
      <x:c r="N12397" s="54">
        <x:f t="shared" si="2311"/>
        <x:v>6.9151148071600446</x:v>
      </x:c>
      <x:c r="O12397" s="55">
        <x:f t="shared" si="2312"/>
        <x:v>235380</x:v>
      </x:c>
      <x:c r="P12397" s="55">
        <x:f t="shared" si="2313"/>
        <x:v>36080</x:v>
      </x:c>
      <x:c r="Q12397" s="55">
        <x:f t="shared" si="2314"/>
        <x:v>197877.87017900113</x:v>
      </x:c>
      <x:c r="R12397" s="55">
        <x:f t="shared" si="2315"/>
        <x:v>-18577.870179001126</x:v>
      </x:c>
      <x:c r="S12397" s="1" t="str">
        <x:f t="shared" si="2316"/>
        <x:v>NO</x:v>
      </x:c>
      <x:c r="T12397" s="1">
        <x:f t="shared" si="2317"/>
        <x:v>-9.9999999999999997E+98</x:v>
      </x:c>
    </x:row>
    <x:row r="12398">
      <x:c r="A12398" s="1"/>
      <x:c r="B12398" s="1"/>
      <x:c r="C12398" s="1"/>
      <x:c r="D12398" s="1"/>
      <x:c r="E12398" s="1"/>
      <x:c r="F12398" s="1"/>
      <x:c r="G12398" s="1"/>
      <x:c r="H12398" s="1"/>
      <x:c r="I12398" s="53" t="n">
        <x:f t="shared" ref="I12398:I12461" si="2318">INT((ROW()-ROW($I$46))/((CARROT_CAP+1)*(MESCLUN_CAP+1)))</x:f>
        <x:v>18</x:v>
      </x:c>
      <x:c r="J12398" s="53" t="n">
        <x:f t="shared" ref="J12398:J12461" si="2319">MOD(INT((ROW()-ROW($I$46))/(MESCLUN_CAP+1)),CARROT_CAP+1)</x:f>
        <x:v>20</x:v>
      </x:c>
      <x:c r="K12398" s="53" t="n">
        <x:f t="shared" ref="K12398:K12461" si="2320">MOD(ROW()-ROW($I$46),MESCLUN_CAP+1)</x:f>
        <x:v>14</x:v>
      </x:c>
      <x:c r="L12398" s="53" t="n">
        <x:f t="shared" ref="L12398:L12461" si="2321">SUM(I12398:K12398)</x:f>
        <x:v>52</x:v>
      </x:c>
      <x:c r="M12398" s="54" t="n">
        <x:f t="shared" ref="M12398:M12461" si="2322">I12398*TOMATO_HOURS*WEEKS*(1+TOMATO_DIM)^I12398+J12398*CARROT_HOURS*WEEKS*(1+CARROT_DIM)^J12398+K12398*MESCLUN_HOURS*WEEKS*(1+MESCLUN_DIM)^K12398</x:f>
        <x:v>10739.907403624129</x:v>
      </x:c>
      <x:c r="N12398" s="54" t="n">
        <x:f t="shared" ref="N12398:N12461" si="2323">MAX(M12398-FARMER_HOURS,0)/TEMP_HOURS_PER_WORKER</x:f>
        <x:v>6.9582690302945345</x:v>
      </x:c>
      <x:c r="O12398" s="55" t="n">
        <x:f t="shared" ref="O12398:O12461" si="2324">I12398*TOMATO_PRICE+J12398*CARROT_PRICE+K12398*MESCLUN_PRICE</x:f>
        <x:v>238080</x:v>
      </x:c>
      <x:c r="P12398" s="55" t="n">
        <x:f t="shared" ref="P12398:P12461" si="2325">I12398*TOMATO_FERTILIZER+J12398*CARROT_FERTILIZER+K12398*MESCLUN_FERTILIZER</x:f>
        <x:v>36960</x:v>
      </x:c>
      <x:c r="Q12398" s="55" t="n">
        <x:f t="shared" ref="Q12398:Q12461" si="2326">MIN(M12398,FARMER_HOURS)*FARMER_RATE+MAX(M12398-FARMER_HOURS,0)*TEMP_RATE</x:f>
        <x:v>198956.72575736334</x:v>
      </x:c>
      <x:c r="R12398" s="55" t="n">
        <x:f t="shared" ref="R12398:R12461" si="2327">O12398-P12398-Q12398-FIXED_COST</x:f>
        <x:v>-17836.72575736334</x:v>
      </x:c>
      <x:c r="S12398" s="1" t="str">
        <x:f t="shared" ref="S12398:S12461" si="2328">IF(AND(L12398&lt;=TOTAL_BED_CAP,N12398&lt;=TEMP_WORKER_CAP),"YES","NO")</x:f>
        <x:v>NO</x:v>
      </x:c>
      <x:c r="T12398" s="1" t="n">
        <x:f t="shared" ref="T12398:T12461" si="2329">IF(S12398="YES",R12398,-1E+99)</x:f>
        <x:v>-1e+99</x:v>
      </x:c>
    </x:row>
    <x:row r="12399">
      <x:c r="A12399" s="1"/>
      <x:c r="B12399" s="1"/>
      <x:c r="C12399" s="1"/>
      <x:c r="D12399" s="1"/>
      <x:c r="E12399" s="1"/>
      <x:c r="F12399" s="1"/>
      <x:c r="G12399" s="1"/>
      <x:c r="H12399" s="1"/>
      <x:c r="I12399" s="53">
        <x:f t="shared" si="2318"/>
        <x:v>18</x:v>
      </x:c>
      <x:c r="J12399" s="53">
        <x:f t="shared" si="2319"/>
        <x:v>20</x:v>
      </x:c>
      <x:c r="K12399" s="53">
        <x:f t="shared" si="2320"/>
        <x:v>15</x:v>
      </x:c>
      <x:c r="L12399" s="53">
        <x:f t="shared" si="2321"/>
        <x:v>53</x:v>
      </x:c>
      <x:c r="M12399" s="54">
        <x:f t="shared" si="2322"/>
        <x:v>10803.495610500273</x:v>
      </x:c>
      <x:c r="N12399" s="54">
        <x:f t="shared" si="2323"/>
        <x:v>7.0024275072918565</x:v>
      </x:c>
      <x:c r="O12399" s="55">
        <x:f t="shared" si="2324"/>
        <x:v>240780</x:v>
      </x:c>
      <x:c r="P12399" s="55">
        <x:f t="shared" si="2325"/>
        <x:v>37840</x:v>
      </x:c>
      <x:c r="Q12399" s="55">
        <x:f t="shared" si="2326"/>
        <x:v>200060.68768229641</x:v>
      </x:c>
      <x:c r="R12399" s="55">
        <x:f t="shared" si="2327"/>
        <x:v>-17120.687682296411</x:v>
      </x:c>
      <x:c r="S12399" s="1" t="str">
        <x:f t="shared" si="2328"/>
        <x:v>NO</x:v>
      </x:c>
      <x:c r="T12399" s="1">
        <x:f t="shared" si="2329"/>
        <x:v>-9.9999999999999997E+98</x:v>
      </x:c>
    </x:row>
    <x:row r="12400">
      <x:c r="A12400" s="1"/>
      <x:c r="B12400" s="1"/>
      <x:c r="C12400" s="1"/>
      <x:c r="D12400" s="1"/>
      <x:c r="E12400" s="1"/>
      <x:c r="F12400" s="1"/>
      <x:c r="G12400" s="1"/>
      <x:c r="H12400" s="1"/>
      <x:c r="I12400" s="53">
        <x:f t="shared" si="2318"/>
        <x:v>18</x:v>
      </x:c>
      <x:c r="J12400" s="53">
        <x:f t="shared" si="2319"/>
        <x:v>20</x:v>
      </x:c>
      <x:c r="K12400" s="53">
        <x:f t="shared" si="2320"/>
        <x:v>16</x:v>
      </x:c>
      <x:c r="L12400" s="53">
        <x:f t="shared" si="2321"/>
        <x:v>54</x:v>
      </x:c>
      <x:c r="M12400" s="54">
        <x:f t="shared" si="2322"/>
        <x:v>10868.556386377761</x:v>
      </x:c>
      <x:c r="N12400" s="54">
        <x:f t="shared" si="2323"/>
        <x:v>7.0476086016512225</x:v>
      </x:c>
      <x:c r="O12400" s="55">
        <x:f t="shared" si="2324"/>
        <x:v>243480</x:v>
      </x:c>
      <x:c r="P12400" s="55">
        <x:f t="shared" si="2325"/>
        <x:v>38720</x:v>
      </x:c>
      <x:c r="Q12400" s="55">
        <x:f t="shared" si="2326"/>
        <x:v>201190.21504128055</x:v>
      </x:c>
      <x:c r="R12400" s="55">
        <x:f t="shared" si="2327"/>
        <x:v>-16430.215041280549</x:v>
      </x:c>
      <x:c r="S12400" s="1" t="str">
        <x:f t="shared" si="2328"/>
        <x:v>NO</x:v>
      </x:c>
      <x:c r="T12400" s="1">
        <x:f t="shared" si="2329"/>
        <x:v>-9.9999999999999997E+98</x:v>
      </x:c>
    </x:row>
    <x:row r="12401">
      <x:c r="A12401" s="1"/>
      <x:c r="B12401" s="1"/>
      <x:c r="C12401" s="1"/>
      <x:c r="D12401" s="1"/>
      <x:c r="E12401" s="1"/>
      <x:c r="F12401" s="1"/>
      <x:c r="G12401" s="1"/>
      <x:c r="H12401" s="1"/>
      <x:c r="I12401" s="53">
        <x:f t="shared" si="2318"/>
        <x:v>18</x:v>
      </x:c>
      <x:c r="J12401" s="53">
        <x:f t="shared" si="2319"/>
        <x:v>20</x:v>
      </x:c>
      <x:c r="K12401" s="53">
        <x:f t="shared" si="2320"/>
        <x:v>17</x:v>
      </x:c>
      <x:c r="L12401" s="53">
        <x:f t="shared" si="2321"/>
        <x:v>55</x:v>
      </x:c>
      <x:c r="M12401" s="54">
        <x:f t="shared" si="2322"/>
        <x:v>10935.116609824301</x:v>
      </x:c>
      <x:c r="N12401" s="54">
        <x:f t="shared" si="2323"/>
        <x:v>7.0938309790446539</x:v>
      </x:c>
      <x:c r="O12401" s="55">
        <x:f t="shared" si="2324"/>
        <x:v>246180</x:v>
      </x:c>
      <x:c r="P12401" s="55">
        <x:f t="shared" si="2325"/>
        <x:v>39600</x:v>
      </x:c>
      <x:c r="Q12401" s="55">
        <x:f t="shared" si="2326"/>
        <x:v>202345.77447611635</x:v>
      </x:c>
      <x:c r="R12401" s="55">
        <x:f t="shared" si="2327"/>
        <x:v>-15765.774476116349</x:v>
      </x:c>
      <x:c r="S12401" s="1" t="str">
        <x:f t="shared" si="2328"/>
        <x:v>NO</x:v>
      </x:c>
      <x:c r="T12401" s="1">
        <x:f t="shared" si="2329"/>
        <x:v>-9.9999999999999997E+98</x:v>
      </x:c>
    </x:row>
    <x:row r="12402">
      <x:c r="A12402" s="1"/>
      <x:c r="B12402" s="1"/>
      <x:c r="C12402" s="1"/>
      <x:c r="D12402" s="1"/>
      <x:c r="E12402" s="1"/>
      <x:c r="F12402" s="1"/>
      <x:c r="G12402" s="1"/>
      <x:c r="H12402" s="1"/>
      <x:c r="I12402" s="53">
        <x:f t="shared" si="2318"/>
        <x:v>18</x:v>
      </x:c>
      <x:c r="J12402" s="53">
        <x:f t="shared" si="2319"/>
        <x:v>20</x:v>
      </x:c>
      <x:c r="K12402" s="53">
        <x:f t="shared" si="2320"/>
        <x:v>18</x:v>
      </x:c>
      <x:c r="L12402" s="53">
        <x:f t="shared" si="2321"/>
        <x:v>56</x:v>
      </x:c>
      <x:c r="M12402" s="54">
        <x:f t="shared" si="2322"/>
        <x:v>11003.203601282888</x:v>
      </x:c>
      <x:c r="N12402" s="54">
        <x:f t="shared" si="2323"/>
        <x:v>7.1411136120020062</x:v>
      </x:c>
      <x:c r="O12402" s="55">
        <x:f t="shared" si="2324"/>
        <x:v>248880</x:v>
      </x:c>
      <x:c r="P12402" s="55">
        <x:f t="shared" si="2325"/>
        <x:v>40480</x:v>
      </x:c>
      <x:c r="Q12402" s="55">
        <x:f t="shared" si="2326"/>
        <x:v>203527.84030005016</x:v>
      </x:c>
      <x:c r="R12402" s="55">
        <x:f t="shared" si="2327"/>
        <x:v>-15127.840300050157</x:v>
      </x:c>
      <x:c r="S12402" s="1" t="str">
        <x:f t="shared" si="2328"/>
        <x:v>NO</x:v>
      </x:c>
      <x:c r="T12402" s="1">
        <x:f t="shared" si="2329"/>
        <x:v>-9.9999999999999997E+98</x:v>
      </x:c>
    </x:row>
    <x:row r="12403">
      <x:c r="A12403" s="1"/>
      <x:c r="B12403" s="1"/>
      <x:c r="C12403" s="1"/>
      <x:c r="D12403" s="1"/>
      <x:c r="E12403" s="1"/>
      <x:c r="F12403" s="1"/>
      <x:c r="G12403" s="1"/>
      <x:c r="H12403" s="1"/>
      <x:c r="I12403" s="53">
        <x:f t="shared" si="2318"/>
        <x:v>18</x:v>
      </x:c>
      <x:c r="J12403" s="53">
        <x:f t="shared" si="2319"/>
        <x:v>20</x:v>
      </x:c>
      <x:c r="K12403" s="53">
        <x:f t="shared" si="2320"/>
        <x:v>19</x:v>
      </x:c>
      <x:c r="L12403" s="53">
        <x:f t="shared" si="2321"/>
        <x:v>57</x:v>
      </x:c>
      <x:c r="M12403" s="54">
        <x:f t="shared" si="2322"/>
        <x:v>11072.845129918911</x:v>
      </x:c>
      <x:c r="N12403" s="54">
        <x:f t="shared" si="2323"/>
        <x:v>7.1894757846659108</x:v>
      </x:c>
      <x:c r="O12403" s="55">
        <x:f t="shared" si="2324"/>
        <x:v>251580</x:v>
      </x:c>
      <x:c r="P12403" s="55">
        <x:f t="shared" si="2325"/>
        <x:v>41360</x:v>
      </x:c>
      <x:c r="Q12403" s="55">
        <x:f t="shared" si="2326"/>
        <x:v>204736.89461664777</x:v>
      </x:c>
      <x:c r="R12403" s="55">
        <x:f t="shared" si="2327"/>
        <x:v>-14516.894616647769</x:v>
      </x:c>
      <x:c r="S12403" s="1" t="str">
        <x:f t="shared" si="2328"/>
        <x:v>NO</x:v>
      </x:c>
      <x:c r="T12403" s="1">
        <x:f t="shared" si="2329"/>
        <x:v>-9.9999999999999997E+98</x:v>
      </x:c>
    </x:row>
    <x:row r="12404">
      <x:c r="A12404" s="1"/>
      <x:c r="B12404" s="1"/>
      <x:c r="C12404" s="1"/>
      <x:c r="D12404" s="1"/>
      <x:c r="E12404" s="1"/>
      <x:c r="F12404" s="1"/>
      <x:c r="G12404" s="1"/>
      <x:c r="H12404" s="1"/>
      <x:c r="I12404" s="53">
        <x:f t="shared" si="2318"/>
        <x:v>18</x:v>
      </x:c>
      <x:c r="J12404" s="53">
        <x:f t="shared" si="2319"/>
        <x:v>20</x:v>
      </x:c>
      <x:c r="K12404" s="53">
        <x:f t="shared" si="2320"/>
        <x:v>20</x:v>
      </x:c>
      <x:c r="L12404" s="53">
        <x:f t="shared" si="2321"/>
        <x:v>58</x:v>
      </x:c>
      <x:c r="M12404" s="54">
        <x:f t="shared" si="2322"/>
        <x:v>11144.069420569387</x:v>
      </x:c>
      <x:c r="N12404" s="54">
        <x:f t="shared" si="2323"/>
        <x:v>7.2389370976176304</x:v>
      </x:c>
      <x:c r="O12404" s="55">
        <x:f t="shared" si="2324"/>
        <x:v>254280</x:v>
      </x:c>
      <x:c r="P12404" s="55">
        <x:f t="shared" si="2325"/>
        <x:v>42240</x:v>
      </x:c>
      <x:c r="Q12404" s="55">
        <x:f t="shared" si="2326"/>
        <x:v>205973.42744044075</x:v>
      </x:c>
      <x:c r="R12404" s="55">
        <x:f t="shared" si="2327"/>
        <x:v>-13933.427440440748</x:v>
      </x:c>
      <x:c r="S12404" s="1" t="str">
        <x:f t="shared" si="2328"/>
        <x:v>NO</x:v>
      </x:c>
      <x:c r="T12404" s="1">
        <x:f t="shared" si="2329"/>
        <x:v>-9.9999999999999997E+98</x:v>
      </x:c>
    </x:row>
    <x:row r="12405">
      <x:c r="A12405" s="1"/>
      <x:c r="B12405" s="1"/>
      <x:c r="C12405" s="1"/>
      <x:c r="D12405" s="1"/>
      <x:c r="E12405" s="1"/>
      <x:c r="F12405" s="1"/>
      <x:c r="G12405" s="1"/>
      <x:c r="H12405" s="1"/>
      <x:c r="I12405" s="53">
        <x:f t="shared" si="2318"/>
        <x:v>18</x:v>
      </x:c>
      <x:c r="J12405" s="53">
        <x:f t="shared" si="2319"/>
        <x:v>20</x:v>
      </x:c>
      <x:c r="K12405" s="53">
        <x:f t="shared" si="2320"/>
        <x:v>21</x:v>
      </x:c>
      <x:c r="L12405" s="53">
        <x:f t="shared" si="2321"/>
        <x:v>59</x:v>
      </x:c>
      <x:c r="M12405" s="54">
        <x:f t="shared" si="2322"/>
        <x:v>11216.905160795832</x:v>
      </x:c>
      <x:c r="N12405" s="54">
        <x:f t="shared" si="2323"/>
        <x:v>7.2895174727748833</x:v>
      </x:c>
      <x:c r="O12405" s="55">
        <x:f t="shared" si="2324"/>
        <x:v>256980</x:v>
      </x:c>
      <x:c r="P12405" s="55">
        <x:f t="shared" si="2325"/>
        <x:v>43120</x:v>
      </x:c>
      <x:c r="Q12405" s="55">
        <x:f t="shared" si="2326"/>
        <x:v>207237.93681937209</x:v>
      </x:c>
      <x:c r="R12405" s="55">
        <x:f t="shared" si="2327"/>
        <x:v>-13377.936819372087</x:v>
      </x:c>
      <x:c r="S12405" s="1" t="str">
        <x:f t="shared" si="2328"/>
        <x:v>NO</x:v>
      </x:c>
      <x:c r="T12405" s="1">
        <x:f t="shared" si="2329"/>
        <x:v>-9.9999999999999997E+98</x:v>
      </x:c>
    </x:row>
    <x:row r="12406">
      <x:c r="A12406" s="1"/>
      <x:c r="B12406" s="1"/>
      <x:c r="C12406" s="1"/>
      <x:c r="D12406" s="1"/>
      <x:c r="E12406" s="1"/>
      <x:c r="F12406" s="1"/>
      <x:c r="G12406" s="1"/>
      <x:c r="H12406" s="1"/>
      <x:c r="I12406" s="53">
        <x:f t="shared" si="2318"/>
        <x:v>18</x:v>
      </x:c>
      <x:c r="J12406" s="53">
        <x:f t="shared" si="2319"/>
        <x:v>20</x:v>
      </x:c>
      <x:c r="K12406" s="53">
        <x:f t="shared" si="2320"/>
        <x:v>22</x:v>
      </x:c>
      <x:c r="L12406" s="53">
        <x:f t="shared" si="2321"/>
        <x:v>60</x:v>
      </x:c>
      <x:c r="M12406" s="54">
        <x:f t="shared" si="2322"/>
        <x:v>11291.381508042228</x:v>
      </x:c>
      <x:c r="N12406" s="54">
        <x:f t="shared" si="2323"/>
        <x:v>7.3412371583626586</x:v>
      </x:c>
      <x:c r="O12406" s="55">
        <x:f t="shared" si="2324"/>
        <x:v>259680</x:v>
      </x:c>
      <x:c r="P12406" s="55">
        <x:f t="shared" si="2325"/>
        <x:v>44000</x:v>
      </x:c>
      <x:c r="Q12406" s="55">
        <x:f t="shared" si="2326"/>
        <x:v>208530.92895906646</x:v>
      </x:c>
      <x:c r="R12406" s="55">
        <x:f t="shared" si="2327"/>
        <x:v>-12850.928959066456</x:v>
      </x:c>
      <x:c r="S12406" s="1" t="str">
        <x:f t="shared" si="2328"/>
        <x:v>NO</x:v>
      </x:c>
      <x:c r="T12406" s="1">
        <x:f t="shared" si="2329"/>
        <x:v>-9.9999999999999997E+98</x:v>
      </x:c>
    </x:row>
    <x:row r="12407">
      <x:c r="A12407" s="1"/>
      <x:c r="B12407" s="1"/>
      <x:c r="C12407" s="1"/>
      <x:c r="D12407" s="1"/>
      <x:c r="E12407" s="1"/>
      <x:c r="F12407" s="1"/>
      <x:c r="G12407" s="1"/>
      <x:c r="H12407" s="1"/>
      <x:c r="I12407" s="53">
        <x:f t="shared" si="2318"/>
        <x:v>18</x:v>
      </x:c>
      <x:c r="J12407" s="53">
        <x:f t="shared" si="2319"/>
        <x:v>20</x:v>
      </x:c>
      <x:c r="K12407" s="53">
        <x:f t="shared" si="2320"/>
        <x:v>23</x:v>
      </x:c>
      <x:c r="L12407" s="53">
        <x:f t="shared" si="2321"/>
        <x:v>61</x:v>
      </x:c>
      <x:c r="M12407" s="54">
        <x:f t="shared" si="2322"/>
        <x:v>11367.528096899665</x:v>
      </x:c>
      <x:c r="N12407" s="54">
        <x:f t="shared" si="2323"/>
        <x:v>7.3941167339581009</x:v>
      </x:c>
      <x:c r="O12407" s="55">
        <x:f t="shared" si="2324"/>
        <x:v>262380</x:v>
      </x:c>
      <x:c r="P12407" s="55">
        <x:f t="shared" si="2325"/>
        <x:v>44880</x:v>
      </x:c>
      <x:c r="Q12407" s="55">
        <x:f t="shared" si="2326"/>
        <x:v>209852.91834895252</x:v>
      </x:c>
      <x:c r="R12407" s="55">
        <x:f t="shared" si="2327"/>
        <x:v>-12352.918348952517</x:v>
      </x:c>
      <x:c r="S12407" s="1" t="str">
        <x:f t="shared" si="2328"/>
        <x:v>NO</x:v>
      </x:c>
      <x:c r="T12407" s="1">
        <x:f t="shared" si="2329"/>
        <x:v>-9.9999999999999997E+98</x:v>
      </x:c>
    </x:row>
    <x:row r="12408">
      <x:c r="A12408" s="1"/>
      <x:c r="B12408" s="1"/>
      <x:c r="C12408" s="1"/>
      <x:c r="D12408" s="1"/>
      <x:c r="E12408" s="1"/>
      <x:c r="F12408" s="1"/>
      <x:c r="G12408" s="1"/>
      <x:c r="H12408" s="1"/>
      <x:c r="I12408" s="53">
        <x:f t="shared" si="2318"/>
        <x:v>18</x:v>
      </x:c>
      <x:c r="J12408" s="53">
        <x:f t="shared" si="2319"/>
        <x:v>20</x:v>
      </x:c>
      <x:c r="K12408" s="53">
        <x:f t="shared" si="2320"/>
        <x:v>24</x:v>
      </x:c>
      <x:c r="L12408" s="53">
        <x:f t="shared" si="2321"/>
        <x:v>62</x:v>
      </x:c>
      <x:c r="M12408" s="54">
        <x:f t="shared" si="2322"/>
        <x:v>11445.375046479161</x:v>
      </x:c>
      <x:c r="N12408" s="54">
        <x:f t="shared" si="2323"/>
        <x:v>7.4481771156105285</x:v>
      </x:c>
      <x:c r="O12408" s="55">
        <x:f t="shared" si="2324"/>
        <x:v>265080</x:v>
      </x:c>
      <x:c r="P12408" s="55">
        <x:f t="shared" si="2325"/>
        <x:v>45760</x:v>
      </x:c>
      <x:c r="Q12408" s="55">
        <x:f t="shared" si="2326"/>
        <x:v>211204.42789026321</x:v>
      </x:c>
      <x:c r="R12408" s="55">
        <x:f t="shared" si="2327"/>
        <x:v>-11884.427890263207</x:v>
      </x:c>
      <x:c r="S12408" s="1" t="str">
        <x:f t="shared" si="2328"/>
        <x:v>NO</x:v>
      </x:c>
      <x:c r="T12408" s="1">
        <x:f t="shared" si="2329"/>
        <x:v>-9.9999999999999997E+98</x:v>
      </x:c>
    </x:row>
    <x:row r="12409">
      <x:c r="A12409" s="1"/>
      <x:c r="B12409" s="1"/>
      <x:c r="C12409" s="1"/>
      <x:c r="D12409" s="1"/>
      <x:c r="E12409" s="1"/>
      <x:c r="F12409" s="1"/>
      <x:c r="G12409" s="1"/>
      <x:c r="H12409" s="1"/>
      <x:c r="I12409" s="53">
        <x:f t="shared" si="2318"/>
        <x:v>18</x:v>
      </x:c>
      <x:c r="J12409" s="53">
        <x:f t="shared" si="2319"/>
        <x:v>20</x:v>
      </x:c>
      <x:c r="K12409" s="53">
        <x:f t="shared" si="2320"/>
        <x:v>25</x:v>
      </x:c>
      <x:c r="L12409" s="53">
        <x:f t="shared" si="2321"/>
        <x:v>63</x:v>
      </x:c>
      <x:c r="M12409" s="54">
        <x:f t="shared" si="2322"/>
        <x:v>11524.952967894258</x:v>
      </x:c>
      <x:c r="N12409" s="54">
        <x:f t="shared" si="2323"/>
        <x:v>7.5034395610376796</x:v>
      </x:c>
      <x:c r="O12409" s="55">
        <x:f t="shared" si="2324"/>
        <x:v>267780</x:v>
      </x:c>
      <x:c r="P12409" s="55">
        <x:f t="shared" si="2325"/>
        <x:v>46640</x:v>
      </x:c>
      <x:c r="Q12409" s="55">
        <x:f t="shared" si="2326"/>
        <x:v>212585.98902594196</x:v>
      </x:c>
      <x:c r="R12409" s="55">
        <x:f t="shared" si="2327"/>
        <x:v>-11445.989025941963</x:v>
      </x:c>
      <x:c r="S12409" s="1" t="str">
        <x:f t="shared" si="2328"/>
        <x:v>NO</x:v>
      </x:c>
      <x:c r="T12409" s="1">
        <x:f t="shared" si="2329"/>
        <x:v>-9.9999999999999997E+98</x:v>
      </x:c>
    </x:row>
    <x:row r="12410">
      <x:c r="A12410" s="1"/>
      <x:c r="B12410" s="1"/>
      <x:c r="C12410" s="1"/>
      <x:c r="D12410" s="1"/>
      <x:c r="E12410" s="1"/>
      <x:c r="F12410" s="1"/>
      <x:c r="G12410" s="1"/>
      <x:c r="H12410" s="1"/>
      <x:c r="I12410" s="53">
        <x:f t="shared" si="2318"/>
        <x:v>18</x:v>
      </x:c>
      <x:c r="J12410" s="53">
        <x:f t="shared" si="2319"/>
        <x:v>20</x:v>
      </x:c>
      <x:c r="K12410" s="53">
        <x:f t="shared" si="2320"/>
        <x:v>26</x:v>
      </x:c>
      <x:c r="L12410" s="53">
        <x:f t="shared" si="2321"/>
        <x:v>64</x:v>
      </x:c>
      <x:c r="M12410" s="54">
        <x:f t="shared" si="2322"/>
        <x:v>11606.292971854975</x:v>
      </x:c>
      <x:c r="N12410" s="54">
        <x:f t="shared" si="2323"/>
        <x:v>7.5599256748992882</x:v>
      </x:c>
      <x:c r="O12410" s="55">
        <x:f t="shared" si="2324"/>
        <x:v>270480</x:v>
      </x:c>
      <x:c r="P12410" s="55">
        <x:f t="shared" si="2325"/>
        <x:v>47520</x:v>
      </x:c>
      <x:c r="Q12410" s="55">
        <x:f t="shared" si="2326"/>
        <x:v>213998.1418724822</x:v>
      </x:c>
      <x:c r="R12410" s="55">
        <x:f t="shared" si="2327"/>
        <x:v>-11038.1418724822</x:v>
      </x:c>
      <x:c r="S12410" s="1" t="str">
        <x:f t="shared" si="2328"/>
        <x:v>NO</x:v>
      </x:c>
      <x:c r="T12410" s="1">
        <x:f t="shared" si="2329"/>
        <x:v>-9.9999999999999997E+98</x:v>
      </x:c>
    </x:row>
    <x:row r="12411">
      <x:c r="A12411" s="1"/>
      <x:c r="B12411" s="1"/>
      <x:c r="C12411" s="1"/>
      <x:c r="D12411" s="1"/>
      <x:c r="E12411" s="1"/>
      <x:c r="F12411" s="1"/>
      <x:c r="G12411" s="1"/>
      <x:c r="H12411" s="1"/>
      <x:c r="I12411" s="53">
        <x:f t="shared" si="2318"/>
        <x:v>18</x:v>
      </x:c>
      <x:c r="J12411" s="53">
        <x:f t="shared" si="2319"/>
        <x:v>20</x:v>
      </x:c>
      <x:c r="K12411" s="53">
        <x:f t="shared" si="2320"/>
        <x:v>27</x:v>
      </x:c>
      <x:c r="L12411" s="53">
        <x:f t="shared" si="2321"/>
        <x:v>65</x:v>
      </x:c>
      <x:c r="M12411" s="54">
        <x:f t="shared" si="2322"/>
        <x:v>11689.426676374733</x:v>
      </x:c>
      <x:c r="N12411" s="54">
        <x:f t="shared" si="2323"/>
        <x:v>7.6176574141491198</x:v>
      </x:c>
      <x:c r="O12411" s="55">
        <x:f t="shared" si="2324"/>
        <x:v>273180</x:v>
      </x:c>
      <x:c r="P12411" s="55">
        <x:f t="shared" si="2325"/>
        <x:v>48400</x:v>
      </x:c>
      <x:c r="Q12411" s="55">
        <x:f t="shared" si="2326"/>
        <x:v>215441.43535372798</x:v>
      </x:c>
      <x:c r="R12411" s="55">
        <x:f t="shared" si="2327"/>
        <x:v>-10661.435353727982</x:v>
      </x:c>
      <x:c r="S12411" s="1" t="str">
        <x:f t="shared" si="2328"/>
        <x:v>NO</x:v>
      </x:c>
      <x:c r="T12411" s="1">
        <x:f t="shared" si="2329"/>
        <x:v>-9.9999999999999997E+98</x:v>
      </x:c>
    </x:row>
    <x:row r="12412">
      <x:c r="A12412" s="1"/>
      <x:c r="B12412" s="1"/>
      <x:c r="C12412" s="1"/>
      <x:c r="D12412" s="1"/>
      <x:c r="E12412" s="1"/>
      <x:c r="F12412" s="1"/>
      <x:c r="G12412" s="1"/>
      <x:c r="H12412" s="1"/>
      <x:c r="I12412" s="53">
        <x:f t="shared" si="2318"/>
        <x:v>18</x:v>
      </x:c>
      <x:c r="J12412" s="53">
        <x:f t="shared" si="2319"/>
        <x:v>20</x:v>
      </x:c>
      <x:c r="K12412" s="53">
        <x:f t="shared" si="2320"/>
        <x:v>28</x:v>
      </x:c>
      <x:c r="L12412" s="53">
        <x:f t="shared" si="2321"/>
        <x:v>66</x:v>
      </x:c>
      <x:c r="M12412" s="54">
        <x:f t="shared" si="2322"/>
        <x:v>11774.386214591887</x:v>
      </x:c>
      <x:c r="N12412" s="54">
        <x:f t="shared" si="2323"/>
        <x:v>7.6766570934665879</x:v>
      </x:c>
      <x:c r="O12412" s="55">
        <x:f t="shared" si="2324"/>
        <x:v>275880</x:v>
      </x:c>
      <x:c r="P12412" s="55">
        <x:f t="shared" si="2325"/>
        <x:v>49280</x:v>
      </x:c>
      <x:c r="Q12412" s="55">
        <x:f t="shared" si="2326"/>
        <x:v>216916.4273366647</x:v>
      </x:c>
      <x:c r="R12412" s="55">
        <x:f t="shared" si="2327"/>
        <x:v>-10316.427336664696</x:v>
      </x:c>
      <x:c r="S12412" s="1" t="str">
        <x:f t="shared" si="2328"/>
        <x:v>NO</x:v>
      </x:c>
      <x:c r="T12412" s="1">
        <x:f t="shared" si="2329"/>
        <x:v>-9.9999999999999997E+98</x:v>
      </x:c>
    </x:row>
    <x:row r="12413">
      <x:c r="A12413" s="1"/>
      <x:c r="B12413" s="1"/>
      <x:c r="C12413" s="1"/>
      <x:c r="D12413" s="1"/>
      <x:c r="E12413" s="1"/>
      <x:c r="F12413" s="1"/>
      <x:c r="G12413" s="1"/>
      <x:c r="H12413" s="1"/>
      <x:c r="I12413" s="53">
        <x:f t="shared" si="2318"/>
        <x:v>18</x:v>
      </x:c>
      <x:c r="J12413" s="53">
        <x:f t="shared" si="2319"/>
        <x:v>20</x:v>
      </x:c>
      <x:c r="K12413" s="53">
        <x:f t="shared" si="2320"/>
        <x:v>29</x:v>
      </x:c>
      <x:c r="L12413" s="53">
        <x:f t="shared" si="2321"/>
        <x:v>67</x:v>
      </x:c>
      <x:c r="M12413" s="54">
        <x:f t="shared" si="2322"/>
        <x:v>11861.204242707539</x:v>
      </x:c>
      <x:c r="N12413" s="54">
        <x:f t="shared" si="2323"/>
        <x:v>7.7369473907691244</x:v>
      </x:c>
      <x:c r="O12413" s="55">
        <x:f t="shared" si="2324"/>
        <x:v>278580</x:v>
      </x:c>
      <x:c r="P12413" s="55">
        <x:f t="shared" si="2325"/>
        <x:v>50160</x:v>
      </x:c>
      <x:c r="Q12413" s="55">
        <x:f t="shared" si="2326"/>
        <x:v>218423.6847692281</x:v>
      </x:c>
      <x:c r="R12413" s="55">
        <x:f t="shared" si="2327"/>
        <x:v>-10003.684769228101</x:v>
      </x:c>
      <x:c r="S12413" s="1" t="str">
        <x:f t="shared" si="2328"/>
        <x:v>NO</x:v>
      </x:c>
      <x:c r="T12413" s="1">
        <x:f t="shared" si="2329"/>
        <x:v>-9.9999999999999997E+98</x:v>
      </x:c>
    </x:row>
    <x:row r="12414">
      <x:c r="A12414" s="1"/>
      <x:c r="B12414" s="1"/>
      <x:c r="C12414" s="1"/>
      <x:c r="D12414" s="1"/>
      <x:c r="E12414" s="1"/>
      <x:c r="F12414" s="1"/>
      <x:c r="G12414" s="1"/>
      <x:c r="H12414" s="1"/>
      <x:c r="I12414" s="53">
        <x:f t="shared" si="2318"/>
        <x:v>18</x:v>
      </x:c>
      <x:c r="J12414" s="53">
        <x:f t="shared" si="2319"/>
        <x:v>20</x:v>
      </x:c>
      <x:c r="K12414" s="53">
        <x:f t="shared" si="2320"/>
        <x:v>30</x:v>
      </x:c>
      <x:c r="L12414" s="53">
        <x:f t="shared" si="2321"/>
        <x:v>68</x:v>
      </x:c>
      <x:c r="M12414" s="54">
        <x:f t="shared" si="2322"/>
        <x:v>11949.913948041311</x:v>
      </x:c>
      <x:c r="N12414" s="54">
        <x:f t="shared" si="2323"/>
        <x:v>7.7985513528064656</x:v>
      </x:c>
      <x:c r="O12414" s="55">
        <x:f t="shared" si="2324"/>
        <x:v>281280</x:v>
      </x:c>
      <x:c r="P12414" s="55">
        <x:f t="shared" si="2325"/>
        <x:v>51040</x:v>
      </x:c>
      <x:c r="Q12414" s="55">
        <x:f t="shared" si="2326"/>
        <x:v>219963.78382016163</x:v>
      </x:c>
      <x:c r="R12414" s="55">
        <x:f t="shared" si="2327"/>
        <x:v>-9723.783820161625</x:v>
      </x:c>
      <x:c r="S12414" s="1" t="str">
        <x:f t="shared" si="2328"/>
        <x:v>NO</x:v>
      </x:c>
      <x:c r="T12414" s="1">
        <x:f t="shared" si="2329"/>
        <x:v>-9.9999999999999997E+98</x:v>
      </x:c>
    </x:row>
    <x:row r="12415">
      <x:c r="A12415" s="1"/>
      <x:c r="B12415" s="1"/>
      <x:c r="C12415" s="1"/>
      <x:c r="D12415" s="1"/>
      <x:c r="E12415" s="1"/>
      <x:c r="F12415" s="1"/>
      <x:c r="G12415" s="1"/>
      <x:c r="H12415" s="1"/>
      <x:c r="I12415" s="53">
        <x:f t="shared" si="2318"/>
        <x:v>19</x:v>
      </x:c>
      <x:c r="J12415" s="53">
        <x:f t="shared" si="2319"/>
        <x:v>0</x:v>
      </x:c>
      <x:c r="K12415" s="53">
        <x:f t="shared" si="2320"/>
        <x:v>0</x:v>
      </x:c>
      <x:c r="L12415" s="53">
        <x:f t="shared" si="2321"/>
        <x:v>19</x:v>
      </x:c>
      <x:c r="M12415" s="54">
        <x:f t="shared" si="2322"/>
        <x:v>10458.204466678902</x:v>
      </x:c>
      <x:c r="N12415" s="54">
        <x:f t="shared" si="2323"/>
        <x:v>6.7626419907492377</x:v>
      </x:c>
      <x:c r="O12415" s="55">
        <x:f t="shared" si="2324"/>
        <x:v>167200</x:v>
      </x:c>
      <x:c r="P12415" s="55">
        <x:f t="shared" si="2325"/>
        <x:v>16720</x:v>
      </x:c>
      <x:c r="Q12415" s="55">
        <x:f t="shared" si="2326"/>
        <x:v>194066.04976873094</x:v>
      </x:c>
      <x:c r="R12415" s="55">
        <x:f t="shared" si="2327"/>
        <x:v>-63586.04976873094</x:v>
      </x:c>
      <x:c r="S12415" s="1" t="str">
        <x:f t="shared" si="2328"/>
        <x:v>NO</x:v>
      </x:c>
      <x:c r="T12415" s="1">
        <x:f t="shared" si="2329"/>
        <x:v>-9.9999999999999997E+98</x:v>
      </x:c>
    </x:row>
    <x:row r="12416">
      <x:c r="A12416" s="1"/>
      <x:c r="B12416" s="1"/>
      <x:c r="C12416" s="1"/>
      <x:c r="D12416" s="1"/>
      <x:c r="E12416" s="1"/>
      <x:c r="F12416" s="1"/>
      <x:c r="G12416" s="1"/>
      <x:c r="H12416" s="1"/>
      <x:c r="I12416" s="53">
        <x:f t="shared" si="2318"/>
        <x:v>19</x:v>
      </x:c>
      <x:c r="J12416" s="53">
        <x:f t="shared" si="2319"/>
        <x:v>0</x:v>
      </x:c>
      <x:c r="K12416" s="53">
        <x:f t="shared" si="2320"/>
        <x:v>1</x:v>
      </x:c>
      <x:c r="L12416" s="53">
        <x:f t="shared" si="2321"/>
        <x:v>20</x:v>
      </x:c>
      <x:c r="M12416" s="54">
        <x:f t="shared" si="2322"/>
        <x:v>10503.766966678902</x:v>
      </x:c>
      <x:c r="N12416" s="54">
        <x:f t="shared" si="2323"/>
        <x:v>6.7942826157492382</x:v>
      </x:c>
      <x:c r="O12416" s="55">
        <x:f t="shared" si="2324"/>
        <x:v>169900</x:v>
      </x:c>
      <x:c r="P12416" s="55">
        <x:f t="shared" si="2325"/>
        <x:v>17600</x:v>
      </x:c>
      <x:c r="Q12416" s="55">
        <x:f t="shared" si="2326"/>
        <x:v>194857.06539373094</x:v>
      </x:c>
      <x:c r="R12416" s="55">
        <x:f t="shared" si="2327"/>
        <x:v>-62557.06539373094</x:v>
      </x:c>
      <x:c r="S12416" s="1" t="str">
        <x:f t="shared" si="2328"/>
        <x:v>NO</x:v>
      </x:c>
      <x:c r="T12416" s="1">
        <x:f t="shared" si="2329"/>
        <x:v>-9.9999999999999997E+98</x:v>
      </x:c>
    </x:row>
    <x:row r="12417">
      <x:c r="A12417" s="1"/>
      <x:c r="B12417" s="1"/>
      <x:c r="C12417" s="1"/>
      <x:c r="D12417" s="1"/>
      <x:c r="E12417" s="1"/>
      <x:c r="F12417" s="1"/>
      <x:c r="G12417" s="1"/>
      <x:c r="H12417" s="1"/>
      <x:c r="I12417" s="53">
        <x:f t="shared" si="2318"/>
        <x:v>19</x:v>
      </x:c>
      <x:c r="J12417" s="53">
        <x:f t="shared" si="2319"/>
        <x:v>0</x:v>
      </x:c>
      <x:c r="K12417" s="53">
        <x:f t="shared" si="2320"/>
        <x:v>2</x:v>
      </x:c>
      <x:c r="L12417" s="53">
        <x:f t="shared" si="2321"/>
        <x:v>21</x:v>
      </x:c>
      <x:c r="M12417" s="54">
        <x:f t="shared" si="2322"/>
        <x:v>10550.468529178903</x:v>
      </x:c>
      <x:c r="N12417" s="54">
        <x:f t="shared" si="2323"/>
        <x:v>6.8267142563742382</x:v>
      </x:c>
      <x:c r="O12417" s="55">
        <x:f t="shared" si="2324"/>
        <x:v>172600</x:v>
      </x:c>
      <x:c r="P12417" s="55">
        <x:f t="shared" si="2325"/>
        <x:v>18480</x:v>
      </x:c>
      <x:c r="Q12417" s="55">
        <x:f t="shared" si="2326"/>
        <x:v>195667.85640935594</x:v>
      </x:c>
      <x:c r="R12417" s="55">
        <x:f t="shared" si="2327"/>
        <x:v>-61547.85640935594</x:v>
      </x:c>
      <x:c r="S12417" s="1" t="str">
        <x:f t="shared" si="2328"/>
        <x:v>NO</x:v>
      </x:c>
      <x:c r="T12417" s="1">
        <x:f t="shared" si="2329"/>
        <x:v>-9.9999999999999997E+98</x:v>
      </x:c>
    </x:row>
    <x:row r="12418">
      <x:c r="A12418" s="1"/>
      <x:c r="B12418" s="1"/>
      <x:c r="C12418" s="1"/>
      <x:c r="D12418" s="1"/>
      <x:c r="E12418" s="1"/>
      <x:c r="F12418" s="1"/>
      <x:c r="G12418" s="1"/>
      <x:c r="H12418" s="1"/>
      <x:c r="I12418" s="53">
        <x:f t="shared" si="2318"/>
        <x:v>19</x:v>
      </x:c>
      <x:c r="J12418" s="53">
        <x:f t="shared" si="2319"/>
        <x:v>0</x:v>
      </x:c>
      <x:c r="K12418" s="53">
        <x:f t="shared" si="2320"/>
        <x:v>3</x:v>
      </x:c>
      <x:c r="L12418" s="53">
        <x:f t="shared" si="2321"/>
        <x:v>22</x:v>
      </x:c>
      <x:c r="M12418" s="54">
        <x:f t="shared" si="2322"/>
        <x:v>10598.330511600778</x:v>
      </x:c>
      <x:c r="N12418" s="54">
        <x:f t="shared" si="2323"/>
        <x:v>6.8599517441672067</x:v>
      </x:c>
      <x:c r="O12418" s="55">
        <x:f t="shared" si="2324"/>
        <x:v>175300</x:v>
      </x:c>
      <x:c r="P12418" s="55">
        <x:f t="shared" si="2325"/>
        <x:v>19360</x:v>
      </x:c>
      <x:c r="Q12418" s="55">
        <x:f t="shared" si="2326"/>
        <x:v>196498.79360418016</x:v>
      </x:c>
      <x:c r="R12418" s="55">
        <x:f t="shared" si="2327"/>
        <x:v>-60558.793604180159</x:v>
      </x:c>
      <x:c r="S12418" s="1" t="str">
        <x:f t="shared" si="2328"/>
        <x:v>NO</x:v>
      </x:c>
      <x:c r="T12418" s="1">
        <x:f t="shared" si="2329"/>
        <x:v>-9.9999999999999997E+98</x:v>
      </x:c>
    </x:row>
    <x:row r="12419">
      <x:c r="A12419" s="1"/>
      <x:c r="B12419" s="1"/>
      <x:c r="C12419" s="1"/>
      <x:c r="D12419" s="1"/>
      <x:c r="E12419" s="1"/>
      <x:c r="F12419" s="1"/>
      <x:c r="G12419" s="1"/>
      <x:c r="H12419" s="1"/>
      <x:c r="I12419" s="53">
        <x:f t="shared" si="2318"/>
        <x:v>19</x:v>
      </x:c>
      <x:c r="J12419" s="53">
        <x:f t="shared" si="2319"/>
        <x:v>0</x:v>
      </x:c>
      <x:c r="K12419" s="53">
        <x:f t="shared" si="2320"/>
        <x:v>4</x:v>
      </x:c>
      <x:c r="L12419" s="53">
        <x:f t="shared" si="2321"/>
        <x:v>23</x:v>
      </x:c>
      <x:c r="M12419" s="54">
        <x:f t="shared" si="2322"/>
        <x:v>10647.374627323434</x:v>
      </x:c>
      <x:c r="N12419" s="54">
        <x:f t="shared" si="2323"/>
        <x:v>6.8940101578634954</x:v>
      </x:c>
      <x:c r="O12419" s="55">
        <x:f t="shared" si="2324"/>
        <x:v>178000</x:v>
      </x:c>
      <x:c r="P12419" s="55">
        <x:f t="shared" si="2325"/>
        <x:v>20240</x:v>
      </x:c>
      <x:c r="Q12419" s="55">
        <x:f t="shared" si="2326"/>
        <x:v>197350.25394658739</x:v>
      </x:c>
      <x:c r="R12419" s="55">
        <x:f t="shared" si="2327"/>
        <x:v>-59590.253946587385</x:v>
      </x:c>
      <x:c r="S12419" s="1" t="str">
        <x:f t="shared" si="2328"/>
        <x:v>NO</x:v>
      </x:c>
      <x:c r="T12419" s="1">
        <x:f t="shared" si="2329"/>
        <x:v>-9.9999999999999997E+98</x:v>
      </x:c>
    </x:row>
    <x:row r="12420">
      <x:c r="A12420" s="1"/>
      <x:c r="B12420" s="1"/>
      <x:c r="C12420" s="1"/>
      <x:c r="D12420" s="1"/>
      <x:c r="E12420" s="1"/>
      <x:c r="F12420" s="1"/>
      <x:c r="G12420" s="1"/>
      <x:c r="H12420" s="1"/>
      <x:c r="I12420" s="53">
        <x:f t="shared" si="2318"/>
        <x:v>19</x:v>
      </x:c>
      <x:c r="J12420" s="53">
        <x:f t="shared" si="2319"/>
        <x:v>0</x:v>
      </x:c>
      <x:c r="K12420" s="53">
        <x:f t="shared" si="2320"/>
        <x:v>5</x:v>
      </x:c>
      <x:c r="L12420" s="53">
        <x:f t="shared" si="2321"/>
        <x:v>24</x:v>
      </x:c>
      <x:c r="M12420" s="54">
        <x:f t="shared" si="2322"/>
        <x:v>10697.622951244637</x:v>
      </x:c>
      <x:c r="N12420" s="54">
        <x:f t="shared" si="2323"/>
        <x:v>6.9289048272532199</x:v>
      </x:c>
      <x:c r="O12420" s="55">
        <x:f t="shared" si="2324"/>
        <x:v>180700</x:v>
      </x:c>
      <x:c r="P12420" s="55">
        <x:f t="shared" si="2325"/>
        <x:v>21120</x:v>
      </x:c>
      <x:c r="Q12420" s="55">
        <x:f t="shared" si="2326"/>
        <x:v>198222.6206813305</x:v>
      </x:c>
      <x:c r="R12420" s="55">
        <x:f t="shared" si="2327"/>
        <x:v>-58642.620681330503</x:v>
      </x:c>
      <x:c r="S12420" s="1" t="str">
        <x:f t="shared" si="2328"/>
        <x:v>NO</x:v>
      </x:c>
      <x:c r="T12420" s="1">
        <x:f t="shared" si="2329"/>
        <x:v>-9.9999999999999997E+98</x:v>
      </x:c>
    </x:row>
    <x:row r="12421">
      <x:c r="A12421" s="1"/>
      <x:c r="B12421" s="1"/>
      <x:c r="C12421" s="1"/>
      <x:c r="D12421" s="1"/>
      <x:c r="E12421" s="1"/>
      <x:c r="F12421" s="1"/>
      <x:c r="G12421" s="1"/>
      <x:c r="H12421" s="1"/>
      <x:c r="I12421" s="53">
        <x:f t="shared" si="2318"/>
        <x:v>19</x:v>
      </x:c>
      <x:c r="J12421" s="53">
        <x:f t="shared" si="2319"/>
        <x:v>0</x:v>
      </x:c>
      <x:c r="K12421" s="53">
        <x:f t="shared" si="2320"/>
        <x:v>6</x:v>
      </x:c>
      <x:c r="L12421" s="53">
        <x:f t="shared" si="2321"/>
        <x:v>25</x:v>
      </x:c>
      <x:c r="M12421" s="54">
        <x:f t="shared" si="2322"/>
        <x:v>10749.097925426271</x:v>
      </x:c>
      <x:c r="N12421" s="54">
        <x:f t="shared" si="2323"/>
        <x:v>6.9646513371015768</x:v>
      </x:c>
      <x:c r="O12421" s="55">
        <x:f t="shared" si="2324"/>
        <x:v>183400</x:v>
      </x:c>
      <x:c r="P12421" s="55">
        <x:f t="shared" si="2325"/>
        <x:v>22000</x:v>
      </x:c>
      <x:c r="Q12421" s="55">
        <x:f t="shared" si="2326"/>
        <x:v>199116.28342753943</x:v>
      </x:c>
      <x:c r="R12421" s="55">
        <x:f t="shared" si="2327"/>
        <x:v>-57716.283427539427</x:v>
      </x:c>
      <x:c r="S12421" s="1" t="str">
        <x:f t="shared" si="2328"/>
        <x:v>NO</x:v>
      </x:c>
      <x:c r="T12421" s="1">
        <x:f t="shared" si="2329"/>
        <x:v>-9.9999999999999997E+98</x:v>
      </x:c>
    </x:row>
    <x:row r="12422">
      <x:c r="A12422" s="1"/>
      <x:c r="B12422" s="1"/>
      <x:c r="C12422" s="1"/>
      <x:c r="D12422" s="1"/>
      <x:c r="E12422" s="1"/>
      <x:c r="F12422" s="1"/>
      <x:c r="G12422" s="1"/>
      <x:c r="H12422" s="1"/>
      <x:c r="I12422" s="53">
        <x:f t="shared" si="2318"/>
        <x:v>19</x:v>
      </x:c>
      <x:c r="J12422" s="53">
        <x:f t="shared" si="2319"/>
        <x:v>0</x:v>
      </x:c>
      <x:c r="K12422" s="53">
        <x:f t="shared" si="2320"/>
        <x:v>7</x:v>
      </x:c>
      <x:c r="L12422" s="53">
        <x:f t="shared" si="2321"/>
        <x:v>26</x:v>
      </x:c>
      <x:c r="M12422" s="54">
        <x:f t="shared" si="2322"/>
        <x:v>10801.822364824231</x:v>
      </x:c>
      <x:c r="N12422" s="54">
        <x:f t="shared" si="2323"/>
        <x:v>7.0012655311279381</x:v>
      </x:c>
      <x:c r="O12422" s="55">
        <x:f t="shared" si="2324"/>
        <x:v>186100</x:v>
      </x:c>
      <x:c r="P12422" s="55">
        <x:f t="shared" si="2325"/>
        <x:v>22880</x:v>
      </x:c>
      <x:c r="Q12422" s="55">
        <x:f t="shared" si="2326"/>
        <x:v>200031.63827819846</x:v>
      </x:c>
      <x:c r="R12422" s="55">
        <x:f t="shared" si="2327"/>
        <x:v>-56811.638278198458</x:v>
      </x:c>
      <x:c r="S12422" s="1" t="str">
        <x:f t="shared" si="2328"/>
        <x:v>NO</x:v>
      </x:c>
      <x:c r="T12422" s="1">
        <x:f t="shared" si="2329"/>
        <x:v>-9.9999999999999997E+98</x:v>
      </x:c>
    </x:row>
    <x:row r="12423">
      <x:c r="A12423" s="1"/>
      <x:c r="B12423" s="1"/>
      <x:c r="C12423" s="1"/>
      <x:c r="D12423" s="1"/>
      <x:c r="E12423" s="1"/>
      <x:c r="F12423" s="1"/>
      <x:c r="G12423" s="1"/>
      <x:c r="H12423" s="1"/>
      <x:c r="I12423" s="53">
        <x:f t="shared" si="2318"/>
        <x:v>19</x:v>
      </x:c>
      <x:c r="J12423" s="53">
        <x:f t="shared" si="2319"/>
        <x:v>0</x:v>
      </x:c>
      <x:c r="K12423" s="53">
        <x:f t="shared" si="2320"/>
        <x:v>8</x:v>
      </x:c>
      <x:c r="L12423" s="53">
        <x:f t="shared" si="2321"/>
        <x:v>27</x:v>
      </x:c>
      <x:c r="M12423" s="54">
        <x:f t="shared" si="2322"/>
        <x:v>10855.819463104212</x:v>
      </x:c>
      <x:c r="N12423" s="54">
        <x:f t="shared" si="2323"/>
        <x:v>7.0387635160445914</x:v>
      </x:c>
      <x:c r="O12423" s="55">
        <x:f t="shared" si="2324"/>
        <x:v>188800</x:v>
      </x:c>
      <x:c r="P12423" s="55">
        <x:f t="shared" si="2325"/>
        <x:v>23760</x:v>
      </x:c>
      <x:c r="Q12423" s="55">
        <x:f t="shared" si="2326"/>
        <x:v>200969.08790111478</x:v>
      </x:c>
      <x:c r="R12423" s="55">
        <x:f t="shared" si="2327"/>
        <x:v>-55929.087901114777</x:v>
      </x:c>
      <x:c r="S12423" s="1" t="str">
        <x:f t="shared" si="2328"/>
        <x:v>NO</x:v>
      </x:c>
      <x:c r="T12423" s="1">
        <x:f t="shared" si="2329"/>
        <x:v>-9.9999999999999997E+98</x:v>
      </x:c>
    </x:row>
    <x:row r="12424">
      <x:c r="A12424" s="1"/>
      <x:c r="B12424" s="1"/>
      <x:c r="C12424" s="1"/>
      <x:c r="D12424" s="1"/>
      <x:c r="E12424" s="1"/>
      <x:c r="F12424" s="1"/>
      <x:c r="G12424" s="1"/>
      <x:c r="H12424" s="1"/>
      <x:c r="I12424" s="53">
        <x:f t="shared" si="2318"/>
        <x:v>19</x:v>
      </x:c>
      <x:c r="J12424" s="53">
        <x:f t="shared" si="2319"/>
        <x:v>0</x:v>
      </x:c>
      <x:c r="K12424" s="53">
        <x:f t="shared" si="2320"/>
        <x:v>9</x:v>
      </x:c>
      <x:c r="L12424" s="53">
        <x:f t="shared" si="2321"/>
        <x:v>28</x:v>
      </x:c>
      <x:c r="M12424" s="54">
        <x:f t="shared" si="2322"/>
        <x:v>10911.112798544606</x:v>
      </x:c>
      <x:c r="N12424" s="54">
        <x:f t="shared" si="2323"/>
        <x:v>7.0771616656559759</x:v>
      </x:c>
      <x:c r="O12424" s="55">
        <x:f t="shared" si="2324"/>
        <x:v>191500</x:v>
      </x:c>
      <x:c r="P12424" s="55">
        <x:f t="shared" si="2325"/>
        <x:v>24640</x:v>
      </x:c>
      <x:c r="Q12424" s="55">
        <x:f t="shared" si="2326"/>
        <x:v>201929.04164139941</x:v>
      </x:c>
      <x:c r="R12424" s="55">
        <x:f t="shared" si="2327"/>
        <x:v>-55069.04164139941</x:v>
      </x:c>
      <x:c r="S12424" s="1" t="str">
        <x:f t="shared" si="2328"/>
        <x:v>NO</x:v>
      </x:c>
      <x:c r="T12424" s="1">
        <x:f t="shared" si="2329"/>
        <x:v>-9.9999999999999997E+98</x:v>
      </x:c>
    </x:row>
    <x:row r="12425">
      <x:c r="A12425" s="1"/>
      <x:c r="B12425" s="1"/>
      <x:c r="C12425" s="1"/>
      <x:c r="D12425" s="1"/>
      <x:c r="E12425" s="1"/>
      <x:c r="F12425" s="1"/>
      <x:c r="G12425" s="1"/>
      <x:c r="H12425" s="1"/>
      <x:c r="I12425" s="53">
        <x:f t="shared" si="2318"/>
        <x:v>19</x:v>
      </x:c>
      <x:c r="J12425" s="53">
        <x:f t="shared" si="2319"/>
        <x:v>0</x:v>
      </x:c>
      <x:c r="K12425" s="53">
        <x:f t="shared" si="2320"/>
        <x:v>10</x:v>
      </x:c>
      <x:c r="L12425" s="53">
        <x:f t="shared" si="2321"/>
        <x:v>29</x:v>
      </x:c>
      <x:c r="M12425" s="54">
        <x:f t="shared" si="2322"/>
        <x:v>10967.726340027819</x:v>
      </x:c>
      <x:c r="N12425" s="54">
        <x:f t="shared" si="2323"/>
        <x:v>7.1164766250193185</x:v>
      </x:c>
      <x:c r="O12425" s="55">
        <x:f t="shared" si="2324"/>
        <x:v>194200</x:v>
      </x:c>
      <x:c r="P12425" s="55">
        <x:f t="shared" si="2325"/>
        <x:v>25520</x:v>
      </x:c>
      <x:c r="Q12425" s="55">
        <x:f t="shared" si="2326"/>
        <x:v>202911.91562548297</x:v>
      </x:c>
      <x:c r="R12425" s="55">
        <x:f t="shared" si="2327"/>
        <x:v>-54231.915625482972</x:v>
      </x:c>
      <x:c r="S12425" s="1" t="str">
        <x:f t="shared" si="2328"/>
        <x:v>NO</x:v>
      </x:c>
      <x:c r="T12425" s="1">
        <x:f t="shared" si="2329"/>
        <x:v>-9.9999999999999997E+98</x:v>
      </x:c>
    </x:row>
    <x:row r="12426">
      <x:c r="A12426" s="1"/>
      <x:c r="B12426" s="1"/>
      <x:c r="C12426" s="1"/>
      <x:c r="D12426" s="1"/>
      <x:c r="E12426" s="1"/>
      <x:c r="F12426" s="1"/>
      <x:c r="G12426" s="1"/>
      <x:c r="H12426" s="1"/>
      <x:c r="I12426" s="53">
        <x:f t="shared" si="2318"/>
        <x:v>19</x:v>
      </x:c>
      <x:c r="J12426" s="53">
        <x:f t="shared" si="2319"/>
        <x:v>0</x:v>
      </x:c>
      <x:c r="K12426" s="53">
        <x:f t="shared" si="2320"/>
        <x:v>11</x:v>
      </x:c>
      <x:c r="L12426" s="53">
        <x:f t="shared" si="2321"/>
        <x:v>30</x:v>
      </x:c>
      <x:c r="M12426" s="54">
        <x:f t="shared" si="2322"/>
        <x:v>11025.684453121257</x:v>
      </x:c>
      <x:c r="N12426" s="54">
        <x:f t="shared" si="2323"/>
        <x:v>7.1567253146675398</x:v>
      </x:c>
      <x:c r="O12426" s="55">
        <x:f t="shared" si="2324"/>
        <x:v>196900</x:v>
      </x:c>
      <x:c r="P12426" s="55">
        <x:f t="shared" si="2325"/>
        <x:v>26400</x:v>
      </x:c>
      <x:c r="Q12426" s="55">
        <x:f t="shared" si="2326"/>
        <x:v>203918.13286668848</x:v>
      </x:c>
      <x:c r="R12426" s="55">
        <x:f t="shared" si="2327"/>
        <x:v>-53418.13286668848</x:v>
      </x:c>
      <x:c r="S12426" s="1" t="str">
        <x:f t="shared" si="2328"/>
        <x:v>NO</x:v>
      </x:c>
      <x:c r="T12426" s="1">
        <x:f t="shared" si="2329"/>
        <x:v>-9.9999999999999997E+98</x:v>
      </x:c>
    </x:row>
    <x:row r="12427">
      <x:c r="A12427" s="1"/>
      <x:c r="B12427" s="1"/>
      <x:c r="C12427" s="1"/>
      <x:c r="D12427" s="1"/>
      <x:c r="E12427" s="1"/>
      <x:c r="F12427" s="1"/>
      <x:c r="G12427" s="1"/>
      <x:c r="H12427" s="1"/>
      <x:c r="I12427" s="53">
        <x:f t="shared" si="2318"/>
        <x:v>19</x:v>
      </x:c>
      <x:c r="J12427" s="53">
        <x:f t="shared" si="2319"/>
        <x:v>0</x:v>
      </x:c>
      <x:c r="K12427" s="53">
        <x:f t="shared" si="2320"/>
        <x:v>12</x:v>
      </x:c>
      <x:c r="L12427" s="53">
        <x:f t="shared" si="2321"/>
        <x:v>31</x:v>
      </x:c>
      <x:c r="M12427" s="54">
        <x:f t="shared" si="2322"/>
        <x:v>11085.011906249321</x:v>
      </x:c>
      <x:c r="N12427" s="54">
        <x:f t="shared" si="2323"/>
        <x:v>7.1979249348953624</x:v>
      </x:c>
      <x:c r="O12427" s="55">
        <x:f t="shared" si="2324"/>
        <x:v>199600</x:v>
      </x:c>
      <x:c r="P12427" s="55">
        <x:f t="shared" si="2325"/>
        <x:v>27280</x:v>
      </x:c>
      <x:c r="Q12427" s="55">
        <x:f t="shared" si="2326"/>
        <x:v>204948.12337238406</x:v>
      </x:c>
      <x:c r="R12427" s="55">
        <x:f t="shared" si="2327"/>
        <x:v>-52628.123372384056</x:v>
      </x:c>
      <x:c r="S12427" s="1" t="str">
        <x:f t="shared" si="2328"/>
        <x:v>NO</x:v>
      </x:c>
      <x:c r="T12427" s="1">
        <x:f t="shared" si="2329"/>
        <x:v>-9.9999999999999997E+98</x:v>
      </x:c>
    </x:row>
    <x:row r="12428">
      <x:c r="A12428" s="1"/>
      <x:c r="B12428" s="1"/>
      <x:c r="C12428" s="1"/>
      <x:c r="D12428" s="1"/>
      <x:c r="E12428" s="1"/>
      <x:c r="F12428" s="1"/>
      <x:c r="G12428" s="1"/>
      <x:c r="H12428" s="1"/>
      <x:c r="I12428" s="53">
        <x:f t="shared" si="2318"/>
        <x:v>19</x:v>
      </x:c>
      <x:c r="J12428" s="53">
        <x:f t="shared" si="2319"/>
        <x:v>0</x:v>
      </x:c>
      <x:c r="K12428" s="53">
        <x:f t="shared" si="2320"/>
        <x:v>13</x:v>
      </x:c>
      <x:c r="L12428" s="53">
        <x:f t="shared" si="2321"/>
        <x:v>32</x:v>
      </x:c>
      <x:c r="M12428" s="54">
        <x:f t="shared" si="2322"/>
        <x:v>11145.733876957705</x:v>
      </x:c>
      <x:c r="N12428" s="54">
        <x:f t="shared" si="2323"/>
        <x:v>7.2400929701095178</x:v>
      </x:c>
      <x:c r="O12428" s="55">
        <x:f t="shared" si="2324"/>
        <x:v>202300</x:v>
      </x:c>
      <x:c r="P12428" s="55">
        <x:f t="shared" si="2325"/>
        <x:v>28160</x:v>
      </x:c>
      <x:c r="Q12428" s="55">
        <x:f t="shared" si="2326"/>
        <x:v>206002.32425273795</x:v>
      </x:c>
      <x:c r="R12428" s="55">
        <x:f t="shared" si="2327"/>
        <x:v>-51862.324252737948</x:v>
      </x:c>
      <x:c r="S12428" s="1" t="str">
        <x:f t="shared" si="2328"/>
        <x:v>NO</x:v>
      </x:c>
      <x:c r="T12428" s="1">
        <x:f t="shared" si="2329"/>
        <x:v>-9.9999999999999997E+98</x:v>
      </x:c>
    </x:row>
    <x:row r="12429">
      <x:c r="A12429" s="1"/>
      <x:c r="B12429" s="1"/>
      <x:c r="C12429" s="1"/>
      <x:c r="D12429" s="1"/>
      <x:c r="E12429" s="1"/>
      <x:c r="F12429" s="1"/>
      <x:c r="G12429" s="1"/>
      <x:c r="H12429" s="1"/>
      <x:c r="I12429" s="53">
        <x:f t="shared" si="2318"/>
        <x:v>19</x:v>
      </x:c>
      <x:c r="J12429" s="53">
        <x:f t="shared" si="2319"/>
        <x:v>0</x:v>
      </x:c>
      <x:c r="K12429" s="53">
        <x:f t="shared" si="2320"/>
        <x:v>14</x:v>
      </x:c>
      <x:c r="L12429" s="53">
        <x:f t="shared" si="2321"/>
        <x:v>33</x:v>
      </x:c>
      <x:c r="M12429" s="54">
        <x:f t="shared" si="2322"/>
        <x:v>11207.875958271366</x:v>
      </x:c>
      <x:c r="N12429" s="54">
        <x:f t="shared" si="2323"/>
        <x:v>7.2832471932440042</x:v>
      </x:c>
      <x:c r="O12429" s="55">
        <x:f t="shared" si="2324"/>
        <x:v>205000</x:v>
      </x:c>
      <x:c r="P12429" s="55">
        <x:f t="shared" si="2325"/>
        <x:v>29040</x:v>
      </x:c>
      <x:c r="Q12429" s="55">
        <x:f t="shared" si="2326"/>
        <x:v>207081.1798311001</x:v>
      </x:c>
      <x:c r="R12429" s="55">
        <x:f t="shared" si="2327"/>
        <x:v>-51121.179831100104</x:v>
      </x:c>
      <x:c r="S12429" s="1" t="str">
        <x:f t="shared" si="2328"/>
        <x:v>NO</x:v>
      </x:c>
      <x:c r="T12429" s="1">
        <x:f t="shared" si="2329"/>
        <x:v>-9.9999999999999997E+98</x:v>
      </x:c>
    </x:row>
    <x:row r="12430">
      <x:c r="A12430" s="1"/>
      <x:c r="B12430" s="1"/>
      <x:c r="C12430" s="1"/>
      <x:c r="D12430" s="1"/>
      <x:c r="E12430" s="1"/>
      <x:c r="F12430" s="1"/>
      <x:c r="G12430" s="1"/>
      <x:c r="H12430" s="1"/>
      <x:c r="I12430" s="53">
        <x:f t="shared" si="2318"/>
        <x:v>19</x:v>
      </x:c>
      <x:c r="J12430" s="53">
        <x:f t="shared" si="2319"/>
        <x:v>0</x:v>
      </x:c>
      <x:c r="K12430" s="53">
        <x:f t="shared" si="2320"/>
        <x:v>15</x:v>
      </x:c>
      <x:c r="L12430" s="53">
        <x:f t="shared" si="2321"/>
        <x:v>34</x:v>
      </x:c>
      <x:c r="M12430" s="54">
        <x:f t="shared" si="2322"/>
        <x:v>11271.464165147514</x:v>
      </x:c>
      <x:c r="N12430" s="54">
        <x:f t="shared" si="2323"/>
        <x:v>7.3274056702413288</x:v>
      </x:c>
      <x:c r="O12430" s="55">
        <x:f t="shared" si="2324"/>
        <x:v>207700</x:v>
      </x:c>
      <x:c r="P12430" s="55">
        <x:f t="shared" si="2325"/>
        <x:v>29920</x:v>
      </x:c>
      <x:c r="Q12430" s="55">
        <x:f t="shared" si="2326"/>
        <x:v>208185.14175603323</x:v>
      </x:c>
      <x:c r="R12430" s="55">
        <x:f t="shared" si="2327"/>
        <x:v>-50405.141756033234</x:v>
      </x:c>
      <x:c r="S12430" s="1" t="str">
        <x:f t="shared" si="2328"/>
        <x:v>NO</x:v>
      </x:c>
      <x:c r="T12430" s="1">
        <x:f t="shared" si="2329"/>
        <x:v>-9.9999999999999997E+98</x:v>
      </x:c>
    </x:row>
    <x:row r="12431">
      <x:c r="A12431" s="1"/>
      <x:c r="B12431" s="1"/>
      <x:c r="C12431" s="1"/>
      <x:c r="D12431" s="1"/>
      <x:c r="E12431" s="1"/>
      <x:c r="F12431" s="1"/>
      <x:c r="G12431" s="1"/>
      <x:c r="H12431" s="1"/>
      <x:c r="I12431" s="53">
        <x:f t="shared" si="2318"/>
        <x:v>19</x:v>
      </x:c>
      <x:c r="J12431" s="53">
        <x:f t="shared" si="2319"/>
        <x:v>0</x:v>
      </x:c>
      <x:c r="K12431" s="53">
        <x:f t="shared" si="2320"/>
        <x:v>16</x:v>
      </x:c>
      <x:c r="L12431" s="53">
        <x:f t="shared" si="2321"/>
        <x:v>35</x:v>
      </x:c>
      <x:c r="M12431" s="54">
        <x:f t="shared" si="2322"/>
        <x:v>11336.524941025003</x:v>
      </x:c>
      <x:c r="N12431" s="54">
        <x:f t="shared" si="2323"/>
        <x:v>7.3725867646006966</x:v>
      </x:c>
      <x:c r="O12431" s="55">
        <x:f t="shared" si="2324"/>
        <x:v>210400</x:v>
      </x:c>
      <x:c r="P12431" s="55">
        <x:f t="shared" si="2325"/>
        <x:v>30800</x:v>
      </x:c>
      <x:c r="Q12431" s="55">
        <x:f t="shared" si="2326"/>
        <x:v>209314.66911501743</x:v>
      </x:c>
      <x:c r="R12431" s="55">
        <x:f t="shared" si="2327"/>
        <x:v>-49714.66911501743</x:v>
      </x:c>
      <x:c r="S12431" s="1" t="str">
        <x:f t="shared" si="2328"/>
        <x:v>NO</x:v>
      </x:c>
      <x:c r="T12431" s="1">
        <x:f t="shared" si="2329"/>
        <x:v>-9.9999999999999997E+98</x:v>
      </x:c>
    </x:row>
    <x:row r="12432">
      <x:c r="A12432" s="1"/>
      <x:c r="B12432" s="1"/>
      <x:c r="C12432" s="1"/>
      <x:c r="D12432" s="1"/>
      <x:c r="E12432" s="1"/>
      <x:c r="F12432" s="1"/>
      <x:c r="G12432" s="1"/>
      <x:c r="H12432" s="1"/>
      <x:c r="I12432" s="53">
        <x:f t="shared" si="2318"/>
        <x:v>19</x:v>
      </x:c>
      <x:c r="J12432" s="53">
        <x:f t="shared" si="2319"/>
        <x:v>0</x:v>
      </x:c>
      <x:c r="K12432" s="53">
        <x:f t="shared" si="2320"/>
        <x:v>17</x:v>
      </x:c>
      <x:c r="L12432" s="53">
        <x:f t="shared" si="2321"/>
        <x:v>36</x:v>
      </x:c>
      <x:c r="M12432" s="54">
        <x:f t="shared" si="2322"/>
        <x:v>11403.085164471542</x:v>
      </x:c>
      <x:c r="N12432" s="54">
        <x:f t="shared" si="2323"/>
        <x:v>7.4188091419941262</x:v>
      </x:c>
      <x:c r="O12432" s="55">
        <x:f t="shared" si="2324"/>
        <x:v>213100</x:v>
      </x:c>
      <x:c r="P12432" s="55">
        <x:f t="shared" si="2325"/>
        <x:v>31680</x:v>
      </x:c>
      <x:c r="Q12432" s="55">
        <x:f t="shared" si="2326"/>
        <x:v>210470.22854985317</x:v>
      </x:c>
      <x:c r="R12432" s="55">
        <x:f t="shared" si="2327"/>
        <x:v>-49050.228549853171</x:v>
      </x:c>
      <x:c r="S12432" s="1" t="str">
        <x:f t="shared" si="2328"/>
        <x:v>NO</x:v>
      </x:c>
      <x:c r="T12432" s="1">
        <x:f t="shared" si="2329"/>
        <x:v>-9.9999999999999997E+98</x:v>
      </x:c>
    </x:row>
    <x:row r="12433">
      <x:c r="A12433" s="1"/>
      <x:c r="B12433" s="1"/>
      <x:c r="C12433" s="1"/>
      <x:c r="D12433" s="1"/>
      <x:c r="E12433" s="1"/>
      <x:c r="F12433" s="1"/>
      <x:c r="G12433" s="1"/>
      <x:c r="H12433" s="1"/>
      <x:c r="I12433" s="53">
        <x:f t="shared" si="2318"/>
        <x:v>19</x:v>
      </x:c>
      <x:c r="J12433" s="53">
        <x:f t="shared" si="2319"/>
        <x:v>0</x:v>
      </x:c>
      <x:c r="K12433" s="53">
        <x:f t="shared" si="2320"/>
        <x:v>18</x:v>
      </x:c>
      <x:c r="L12433" s="53">
        <x:f t="shared" si="2321"/>
        <x:v>37</x:v>
      </x:c>
      <x:c r="M12433" s="54">
        <x:f t="shared" si="2322"/>
        <x:v>11471.17215593013</x:v>
      </x:c>
      <x:c r="N12433" s="54">
        <x:f t="shared" si="2323"/>
        <x:v>7.4660917749514786</x:v>
      </x:c>
      <x:c r="O12433" s="55">
        <x:f t="shared" si="2324"/>
        <x:v>215800</x:v>
      </x:c>
      <x:c r="P12433" s="55">
        <x:f t="shared" si="2325"/>
        <x:v>32560</x:v>
      </x:c>
      <x:c r="Q12433" s="55">
        <x:f t="shared" si="2326"/>
        <x:v>211652.29437378698</x:v>
      </x:c>
      <x:c r="R12433" s="55">
        <x:f t="shared" si="2327"/>
        <x:v>-48412.294373786979</x:v>
      </x:c>
      <x:c r="S12433" s="1" t="str">
        <x:f t="shared" si="2328"/>
        <x:v>NO</x:v>
      </x:c>
      <x:c r="T12433" s="1">
        <x:f t="shared" si="2329"/>
        <x:v>-9.9999999999999997E+98</x:v>
      </x:c>
    </x:row>
    <x:row r="12434">
      <x:c r="A12434" s="1"/>
      <x:c r="B12434" s="1"/>
      <x:c r="C12434" s="1"/>
      <x:c r="D12434" s="1"/>
      <x:c r="E12434" s="1"/>
      <x:c r="F12434" s="1"/>
      <x:c r="G12434" s="1"/>
      <x:c r="H12434" s="1"/>
      <x:c r="I12434" s="53">
        <x:f t="shared" si="2318"/>
        <x:v>19</x:v>
      </x:c>
      <x:c r="J12434" s="53">
        <x:f t="shared" si="2319"/>
        <x:v>0</x:v>
      </x:c>
      <x:c r="K12434" s="53">
        <x:f t="shared" si="2320"/>
        <x:v>19</x:v>
      </x:c>
      <x:c r="L12434" s="53">
        <x:f t="shared" si="2321"/>
        <x:v>38</x:v>
      </x:c>
      <x:c r="M12434" s="54">
        <x:f t="shared" si="2322"/>
        <x:v>11540.813684566152</x:v>
      </x:c>
      <x:c r="N12434" s="54">
        <x:f t="shared" si="2323"/>
        <x:v>7.5144539476153831</x:v>
      </x:c>
      <x:c r="O12434" s="55">
        <x:f t="shared" si="2324"/>
        <x:v>218500</x:v>
      </x:c>
      <x:c r="P12434" s="55">
        <x:f t="shared" si="2325"/>
        <x:v>33440</x:v>
      </x:c>
      <x:c r="Q12434" s="55">
        <x:f t="shared" si="2326"/>
        <x:v>212861.34869038459</x:v>
      </x:c>
      <x:c r="R12434" s="55">
        <x:f t="shared" si="2327"/>
        <x:v>-47801.348690384591</x:v>
      </x:c>
      <x:c r="S12434" s="1" t="str">
        <x:f t="shared" si="2328"/>
        <x:v>NO</x:v>
      </x:c>
      <x:c r="T12434" s="1">
        <x:f t="shared" si="2329"/>
        <x:v>-9.9999999999999997E+98</x:v>
      </x:c>
    </x:row>
    <x:row r="12435">
      <x:c r="A12435" s="1"/>
      <x:c r="B12435" s="1"/>
      <x:c r="C12435" s="1"/>
      <x:c r="D12435" s="1"/>
      <x:c r="E12435" s="1"/>
      <x:c r="F12435" s="1"/>
      <x:c r="G12435" s="1"/>
      <x:c r="H12435" s="1"/>
      <x:c r="I12435" s="53">
        <x:f t="shared" si="2318"/>
        <x:v>19</x:v>
      </x:c>
      <x:c r="J12435" s="53">
        <x:f t="shared" si="2319"/>
        <x:v>0</x:v>
      </x:c>
      <x:c r="K12435" s="53">
        <x:f t="shared" si="2320"/>
        <x:v>20</x:v>
      </x:c>
      <x:c r="L12435" s="53">
        <x:f t="shared" si="2321"/>
        <x:v>39</x:v>
      </x:c>
      <x:c r="M12435" s="54">
        <x:f t="shared" si="2322"/>
        <x:v>11612.03797521663</x:v>
      </x:c>
      <x:c r="N12435" s="54">
        <x:f t="shared" si="2323"/>
        <x:v>7.5639152605671045</x:v>
      </x:c>
      <x:c r="O12435" s="55">
        <x:f t="shared" si="2324"/>
        <x:v>221200</x:v>
      </x:c>
      <x:c r="P12435" s="55">
        <x:f t="shared" si="2325"/>
        <x:v>34320</x:v>
      </x:c>
      <x:c r="Q12435" s="55">
        <x:f t="shared" si="2326"/>
        <x:v>214097.8815141776</x:v>
      </x:c>
      <x:c r="R12435" s="55">
        <x:f t="shared" si="2327"/>
        <x:v>-47217.881514177599</x:v>
      </x:c>
      <x:c r="S12435" s="1" t="str">
        <x:f t="shared" si="2328"/>
        <x:v>NO</x:v>
      </x:c>
      <x:c r="T12435" s="1">
        <x:f t="shared" si="2329"/>
        <x:v>-9.9999999999999997E+98</x:v>
      </x:c>
    </x:row>
    <x:row r="12436">
      <x:c r="A12436" s="1"/>
      <x:c r="B12436" s="1"/>
      <x:c r="C12436" s="1"/>
      <x:c r="D12436" s="1"/>
      <x:c r="E12436" s="1"/>
      <x:c r="F12436" s="1"/>
      <x:c r="G12436" s="1"/>
      <x:c r="H12436" s="1"/>
      <x:c r="I12436" s="53">
        <x:f t="shared" si="2318"/>
        <x:v>19</x:v>
      </x:c>
      <x:c r="J12436" s="53">
        <x:f t="shared" si="2319"/>
        <x:v>0</x:v>
      </x:c>
      <x:c r="K12436" s="53">
        <x:f t="shared" si="2320"/>
        <x:v>21</x:v>
      </x:c>
      <x:c r="L12436" s="53">
        <x:f t="shared" si="2321"/>
        <x:v>40</x:v>
      </x:c>
      <x:c r="M12436" s="54">
        <x:f t="shared" si="2322"/>
        <x:v>11684.873715443073</x:v>
      </x:c>
      <x:c r="N12436" s="54">
        <x:f t="shared" si="2323"/>
        <x:v>7.6144956357243565</x:v>
      </x:c>
      <x:c r="O12436" s="55">
        <x:f t="shared" si="2324"/>
        <x:v>223900</x:v>
      </x:c>
      <x:c r="P12436" s="55">
        <x:f t="shared" si="2325"/>
        <x:v>35200</x:v>
      </x:c>
      <x:c r="Q12436" s="55">
        <x:f t="shared" si="2326"/>
        <x:v>215362.39089310891</x:v>
      </x:c>
      <x:c r="R12436" s="55">
        <x:f t="shared" si="2327"/>
        <x:v>-46662.39089310891</x:v>
      </x:c>
      <x:c r="S12436" s="1" t="str">
        <x:f t="shared" si="2328"/>
        <x:v>NO</x:v>
      </x:c>
      <x:c r="T12436" s="1">
        <x:f t="shared" si="2329"/>
        <x:v>-9.9999999999999997E+98</x:v>
      </x:c>
    </x:row>
    <x:row r="12437">
      <x:c r="A12437" s="1"/>
      <x:c r="B12437" s="1"/>
      <x:c r="C12437" s="1"/>
      <x:c r="D12437" s="1"/>
      <x:c r="E12437" s="1"/>
      <x:c r="F12437" s="1"/>
      <x:c r="G12437" s="1"/>
      <x:c r="H12437" s="1"/>
      <x:c r="I12437" s="53">
        <x:f t="shared" si="2318"/>
        <x:v>19</x:v>
      </x:c>
      <x:c r="J12437" s="53">
        <x:f t="shared" si="2319"/>
        <x:v>0</x:v>
      </x:c>
      <x:c r="K12437" s="53">
        <x:f t="shared" si="2320"/>
        <x:v>22</x:v>
      </x:c>
      <x:c r="L12437" s="53">
        <x:f t="shared" si="2321"/>
        <x:v>41</x:v>
      </x:c>
      <x:c r="M12437" s="54">
        <x:f t="shared" si="2322"/>
        <x:v>11759.350062689469</x:v>
      </x:c>
      <x:c r="N12437" s="54">
        <x:f t="shared" si="2323"/>
        <x:v>7.6662153213121318</x:v>
      </x:c>
      <x:c r="O12437" s="55">
        <x:f t="shared" si="2324"/>
        <x:v>226600</x:v>
      </x:c>
      <x:c r="P12437" s="55">
        <x:f t="shared" si="2325"/>
        <x:v>36080</x:v>
      </x:c>
      <x:c r="Q12437" s="55">
        <x:f t="shared" si="2326"/>
        <x:v>216655.38303280328</x:v>
      </x:c>
      <x:c r="R12437" s="55">
        <x:f t="shared" si="2327"/>
        <x:v>-46135.383032803278</x:v>
      </x:c>
      <x:c r="S12437" s="1" t="str">
        <x:f t="shared" si="2328"/>
        <x:v>NO</x:v>
      </x:c>
      <x:c r="T12437" s="1">
        <x:f t="shared" si="2329"/>
        <x:v>-9.9999999999999997E+98</x:v>
      </x:c>
    </x:row>
    <x:row r="12438">
      <x:c r="A12438" s="1"/>
      <x:c r="B12438" s="1"/>
      <x:c r="C12438" s="1"/>
      <x:c r="D12438" s="1"/>
      <x:c r="E12438" s="1"/>
      <x:c r="F12438" s="1"/>
      <x:c r="G12438" s="1"/>
      <x:c r="H12438" s="1"/>
      <x:c r="I12438" s="53">
        <x:f t="shared" si="2318"/>
        <x:v>19</x:v>
      </x:c>
      <x:c r="J12438" s="53">
        <x:f t="shared" si="2319"/>
        <x:v>0</x:v>
      </x:c>
      <x:c r="K12438" s="53">
        <x:f t="shared" si="2320"/>
        <x:v>23</x:v>
      </x:c>
      <x:c r="L12438" s="53">
        <x:f t="shared" si="2321"/>
        <x:v>42</x:v>
      </x:c>
      <x:c r="M12438" s="54">
        <x:f t="shared" si="2322"/>
        <x:v>11835.496651546906</x:v>
      </x:c>
      <x:c r="N12438" s="54">
        <x:f t="shared" si="2323"/>
        <x:v>7.7190948969075732</x:v>
      </x:c>
      <x:c r="O12438" s="55">
        <x:f t="shared" si="2324"/>
        <x:v>229300</x:v>
      </x:c>
      <x:c r="P12438" s="55">
        <x:f t="shared" si="2325"/>
        <x:v>36960</x:v>
      </x:c>
      <x:c r="Q12438" s="55">
        <x:f t="shared" si="2326"/>
        <x:v>217977.37242268934</x:v>
      </x:c>
      <x:c r="R12438" s="55">
        <x:f t="shared" si="2327"/>
        <x:v>-45637.372422689339</x:v>
      </x:c>
      <x:c r="S12438" s="1" t="str">
        <x:f t="shared" si="2328"/>
        <x:v>NO</x:v>
      </x:c>
      <x:c r="T12438" s="1">
        <x:f t="shared" si="2329"/>
        <x:v>-9.9999999999999997E+98</x:v>
      </x:c>
    </x:row>
    <x:row r="12439">
      <x:c r="A12439" s="1"/>
      <x:c r="B12439" s="1"/>
      <x:c r="C12439" s="1"/>
      <x:c r="D12439" s="1"/>
      <x:c r="E12439" s="1"/>
      <x:c r="F12439" s="1"/>
      <x:c r="G12439" s="1"/>
      <x:c r="H12439" s="1"/>
      <x:c r="I12439" s="53">
        <x:f t="shared" si="2318"/>
        <x:v>19</x:v>
      </x:c>
      <x:c r="J12439" s="53">
        <x:f t="shared" si="2319"/>
        <x:v>0</x:v>
      </x:c>
      <x:c r="K12439" s="53">
        <x:f t="shared" si="2320"/>
        <x:v>24</x:v>
      </x:c>
      <x:c r="L12439" s="53">
        <x:f t="shared" si="2321"/>
        <x:v>43</x:v>
      </x:c>
      <x:c r="M12439" s="54">
        <x:f t="shared" si="2322"/>
        <x:v>11913.343601126402</x:v>
      </x:c>
      <x:c r="N12439" s="54">
        <x:f t="shared" si="2323"/>
        <x:v>7.7731552785600018</x:v>
      </x:c>
      <x:c r="O12439" s="55">
        <x:f t="shared" si="2324"/>
        <x:v>232000</x:v>
      </x:c>
      <x:c r="P12439" s="55">
        <x:f t="shared" si="2325"/>
        <x:v>37840</x:v>
      </x:c>
      <x:c r="Q12439" s="55">
        <x:f t="shared" si="2326"/>
        <x:v>219328.88196400003</x:v>
      </x:c>
      <x:c r="R12439" s="55">
        <x:f t="shared" si="2327"/>
        <x:v>-45168.881964000029</x:v>
      </x:c>
      <x:c r="S12439" s="1" t="str">
        <x:f t="shared" si="2328"/>
        <x:v>NO</x:v>
      </x:c>
      <x:c r="T12439" s="1">
        <x:f t="shared" si="2329"/>
        <x:v>-9.9999999999999997E+98</x:v>
      </x:c>
    </x:row>
    <x:row r="12440">
      <x:c r="A12440" s="1"/>
      <x:c r="B12440" s="1"/>
      <x:c r="C12440" s="1"/>
      <x:c r="D12440" s="1"/>
      <x:c r="E12440" s="1"/>
      <x:c r="F12440" s="1"/>
      <x:c r="G12440" s="1"/>
      <x:c r="H12440" s="1"/>
      <x:c r="I12440" s="53">
        <x:f t="shared" si="2318"/>
        <x:v>19</x:v>
      </x:c>
      <x:c r="J12440" s="53">
        <x:f t="shared" si="2319"/>
        <x:v>0</x:v>
      </x:c>
      <x:c r="K12440" s="53">
        <x:f t="shared" si="2320"/>
        <x:v>25</x:v>
      </x:c>
      <x:c r="L12440" s="53">
        <x:f t="shared" si="2321"/>
        <x:v>44</x:v>
      </x:c>
      <x:c r="M12440" s="54">
        <x:f t="shared" si="2322"/>
        <x:v>11992.921522541499</x:v>
      </x:c>
      <x:c r="N12440" s="54">
        <x:f t="shared" si="2323"/>
        <x:v>7.828417723987152</x:v>
      </x:c>
      <x:c r="O12440" s="55">
        <x:f t="shared" si="2324"/>
        <x:v>234700</x:v>
      </x:c>
      <x:c r="P12440" s="55">
        <x:f t="shared" si="2325"/>
        <x:v>38720</x:v>
      </x:c>
      <x:c r="Q12440" s="55">
        <x:f t="shared" si="2326"/>
        <x:v>220710.44309967881</x:v>
      </x:c>
      <x:c r="R12440" s="55">
        <x:f t="shared" si="2327"/>
        <x:v>-44730.443099678814</x:v>
      </x:c>
      <x:c r="S12440" s="1" t="str">
        <x:f t="shared" si="2328"/>
        <x:v>NO</x:v>
      </x:c>
      <x:c r="T12440" s="1">
        <x:f t="shared" si="2329"/>
        <x:v>-9.9999999999999997E+98</x:v>
      </x:c>
    </x:row>
    <x:row r="12441">
      <x:c r="A12441" s="1"/>
      <x:c r="B12441" s="1"/>
      <x:c r="C12441" s="1"/>
      <x:c r="D12441" s="1"/>
      <x:c r="E12441" s="1"/>
      <x:c r="F12441" s="1"/>
      <x:c r="G12441" s="1"/>
      <x:c r="H12441" s="1"/>
      <x:c r="I12441" s="53">
        <x:f t="shared" si="2318"/>
        <x:v>19</x:v>
      </x:c>
      <x:c r="J12441" s="53">
        <x:f t="shared" si="2319"/>
        <x:v>0</x:v>
      </x:c>
      <x:c r="K12441" s="53">
        <x:f t="shared" si="2320"/>
        <x:v>26</x:v>
      </x:c>
      <x:c r="L12441" s="53">
        <x:f t="shared" si="2321"/>
        <x:v>45</x:v>
      </x:c>
      <x:c r="M12441" s="54">
        <x:f t="shared" si="2322"/>
        <x:v>12074.261526502218</x:v>
      </x:c>
      <x:c r="N12441" s="54">
        <x:f t="shared" si="2323"/>
        <x:v>7.8849038378487624</x:v>
      </x:c>
      <x:c r="O12441" s="55">
        <x:f t="shared" si="2324"/>
        <x:v>237400</x:v>
      </x:c>
      <x:c r="P12441" s="55">
        <x:f t="shared" si="2325"/>
        <x:v>39600</x:v>
      </x:c>
      <x:c r="Q12441" s="55">
        <x:f t="shared" si="2326"/>
        <x:v>222122.59594621905</x:v>
      </x:c>
      <x:c r="R12441" s="55">
        <x:f t="shared" si="2327"/>
        <x:v>-44322.595946219051</x:v>
      </x:c>
      <x:c r="S12441" s="1" t="str">
        <x:f t="shared" si="2328"/>
        <x:v>NO</x:v>
      </x:c>
      <x:c r="T12441" s="1">
        <x:f t="shared" si="2329"/>
        <x:v>-9.9999999999999997E+98</x:v>
      </x:c>
    </x:row>
    <x:row r="12442">
      <x:c r="A12442" s="1"/>
      <x:c r="B12442" s="1"/>
      <x:c r="C12442" s="1"/>
      <x:c r="D12442" s="1"/>
      <x:c r="E12442" s="1"/>
      <x:c r="F12442" s="1"/>
      <x:c r="G12442" s="1"/>
      <x:c r="H12442" s="1"/>
      <x:c r="I12442" s="53">
        <x:f t="shared" si="2318"/>
        <x:v>19</x:v>
      </x:c>
      <x:c r="J12442" s="53">
        <x:f t="shared" si="2319"/>
        <x:v>0</x:v>
      </x:c>
      <x:c r="K12442" s="53">
        <x:f t="shared" si="2320"/>
        <x:v>27</x:v>
      </x:c>
      <x:c r="L12442" s="53">
        <x:f t="shared" si="2321"/>
        <x:v>46</x:v>
      </x:c>
      <x:c r="M12442" s="54">
        <x:f t="shared" si="2322"/>
        <x:v>12157.395231021974</x:v>
      </x:c>
      <x:c r="N12442" s="54">
        <x:f t="shared" si="2323"/>
        <x:v>7.942635577098593</x:v>
      </x:c>
      <x:c r="O12442" s="55">
        <x:f t="shared" si="2324"/>
        <x:v>240100</x:v>
      </x:c>
      <x:c r="P12442" s="55">
        <x:f t="shared" si="2325"/>
        <x:v>40480</x:v>
      </x:c>
      <x:c r="Q12442" s="55">
        <x:f t="shared" si="2326"/>
        <x:v>223565.8894274648</x:v>
      </x:c>
      <x:c r="R12442" s="55">
        <x:f t="shared" si="2327"/>
        <x:v>-43945.889427464805</x:v>
      </x:c>
      <x:c r="S12442" s="1" t="str">
        <x:f t="shared" si="2328"/>
        <x:v>NO</x:v>
      </x:c>
      <x:c r="T12442" s="1">
        <x:f t="shared" si="2329"/>
        <x:v>-9.9999999999999997E+98</x:v>
      </x:c>
    </x:row>
    <x:row r="12443">
      <x:c r="A12443" s="1"/>
      <x:c r="B12443" s="1"/>
      <x:c r="C12443" s="1"/>
      <x:c r="D12443" s="1"/>
      <x:c r="E12443" s="1"/>
      <x:c r="F12443" s="1"/>
      <x:c r="G12443" s="1"/>
      <x:c r="H12443" s="1"/>
      <x:c r="I12443" s="53">
        <x:f t="shared" si="2318"/>
        <x:v>19</x:v>
      </x:c>
      <x:c r="J12443" s="53">
        <x:f t="shared" si="2319"/>
        <x:v>0</x:v>
      </x:c>
      <x:c r="K12443" s="53">
        <x:f t="shared" si="2320"/>
        <x:v>28</x:v>
      </x:c>
      <x:c r="L12443" s="53">
        <x:f t="shared" si="2321"/>
        <x:v>47</x:v>
      </x:c>
      <x:c r="M12443" s="54">
        <x:f t="shared" si="2322"/>
        <x:v>12242.354769239128</x:v>
      </x:c>
      <x:c r="N12443" s="54">
        <x:f t="shared" si="2323"/>
        <x:v>8.0016352564160602</x:v>
      </x:c>
      <x:c r="O12443" s="55">
        <x:f t="shared" si="2324"/>
        <x:v>242800</x:v>
      </x:c>
      <x:c r="P12443" s="55">
        <x:f t="shared" si="2325"/>
        <x:v>41360</x:v>
      </x:c>
      <x:c r="Q12443" s="55">
        <x:f t="shared" si="2326"/>
        <x:v>225040.88141040152</x:v>
      </x:c>
      <x:c r="R12443" s="55">
        <x:f t="shared" si="2327"/>
        <x:v>-43600.881410401518</x:v>
      </x:c>
      <x:c r="S12443" s="1" t="str">
        <x:f t="shared" si="2328"/>
        <x:v>NO</x:v>
      </x:c>
      <x:c r="T12443" s="1">
        <x:f t="shared" si="2329"/>
        <x:v>-9.9999999999999997E+98</x:v>
      </x:c>
    </x:row>
    <x:row r="12444">
      <x:c r="A12444" s="1"/>
      <x:c r="B12444" s="1"/>
      <x:c r="C12444" s="1"/>
      <x:c r="D12444" s="1"/>
      <x:c r="E12444" s="1"/>
      <x:c r="F12444" s="1"/>
      <x:c r="G12444" s="1"/>
      <x:c r="H12444" s="1"/>
      <x:c r="I12444" s="53">
        <x:f t="shared" si="2318"/>
        <x:v>19</x:v>
      </x:c>
      <x:c r="J12444" s="53">
        <x:f t="shared" si="2319"/>
        <x:v>0</x:v>
      </x:c>
      <x:c r="K12444" s="53">
        <x:f t="shared" si="2320"/>
        <x:v>29</x:v>
      </x:c>
      <x:c r="L12444" s="53">
        <x:f t="shared" si="2321"/>
        <x:v>48</x:v>
      </x:c>
      <x:c r="M12444" s="54">
        <x:f t="shared" si="2322"/>
        <x:v>12329.17279735478</x:v>
      </x:c>
      <x:c r="N12444" s="54">
        <x:f t="shared" si="2323"/>
        <x:v>8.0619255537185968</x:v>
      </x:c>
      <x:c r="O12444" s="55">
        <x:f t="shared" si="2324"/>
        <x:v>245500</x:v>
      </x:c>
      <x:c r="P12444" s="55">
        <x:f t="shared" si="2325"/>
        <x:v>42240</x:v>
      </x:c>
      <x:c r="Q12444" s="55">
        <x:f t="shared" si="2326"/>
        <x:v>226548.13884296492</x:v>
      </x:c>
      <x:c r="R12444" s="55">
        <x:f t="shared" si="2327"/>
        <x:v>-43288.138842964923</x:v>
      </x:c>
      <x:c r="S12444" s="1" t="str">
        <x:f t="shared" si="2328"/>
        <x:v>NO</x:v>
      </x:c>
      <x:c r="T12444" s="1">
        <x:f t="shared" si="2329"/>
        <x:v>-9.9999999999999997E+98</x:v>
      </x:c>
    </x:row>
    <x:row r="12445">
      <x:c r="A12445" s="1"/>
      <x:c r="B12445" s="1"/>
      <x:c r="C12445" s="1"/>
      <x:c r="D12445" s="1"/>
      <x:c r="E12445" s="1"/>
      <x:c r="F12445" s="1"/>
      <x:c r="G12445" s="1"/>
      <x:c r="H12445" s="1"/>
      <x:c r="I12445" s="53">
        <x:f t="shared" si="2318"/>
        <x:v>19</x:v>
      </x:c>
      <x:c r="J12445" s="53">
        <x:f t="shared" si="2319"/>
        <x:v>0</x:v>
      </x:c>
      <x:c r="K12445" s="53">
        <x:f t="shared" si="2320"/>
        <x:v>30</x:v>
      </x:c>
      <x:c r="L12445" s="53">
        <x:f t="shared" si="2321"/>
        <x:v>49</x:v>
      </x:c>
      <x:c r="M12445" s="54">
        <x:f t="shared" si="2322"/>
        <x:v>12417.882502688552</x:v>
      </x:c>
      <x:c r="N12445" s="54">
        <x:f t="shared" si="2323"/>
        <x:v>8.1235295157559388</x:v>
      </x:c>
      <x:c r="O12445" s="55">
        <x:f t="shared" si="2324"/>
        <x:v>248200</x:v>
      </x:c>
      <x:c r="P12445" s="55">
        <x:f t="shared" si="2325"/>
        <x:v>43120</x:v>
      </x:c>
      <x:c r="Q12445" s="55">
        <x:f t="shared" si="2326"/>
        <x:v>228088.23789389845</x:v>
      </x:c>
      <x:c r="R12445" s="55">
        <x:f t="shared" si="2327"/>
        <x:v>-43008.237893898448</x:v>
      </x:c>
      <x:c r="S12445" s="1" t="str">
        <x:f t="shared" si="2328"/>
        <x:v>NO</x:v>
      </x:c>
      <x:c r="T12445" s="1">
        <x:f t="shared" si="2329"/>
        <x:v>-9.9999999999999997E+98</x:v>
      </x:c>
    </x:row>
    <x:row r="12446">
      <x:c r="A12446" s="1"/>
      <x:c r="B12446" s="1"/>
      <x:c r="C12446" s="1"/>
      <x:c r="D12446" s="1"/>
      <x:c r="E12446" s="1"/>
      <x:c r="F12446" s="1"/>
      <x:c r="G12446" s="1"/>
      <x:c r="H12446" s="1"/>
      <x:c r="I12446" s="53">
        <x:f t="shared" si="2318"/>
        <x:v>19</x:v>
      </x:c>
      <x:c r="J12446" s="53">
        <x:f t="shared" si="2319"/>
        <x:v>1</x:v>
      </x:c>
      <x:c r="K12446" s="53">
        <x:f t="shared" si="2320"/>
        <x:v>0</x:v>
      </x:c>
      <x:c r="L12446" s="53">
        <x:f t="shared" si="2321"/>
        <x:v>20</x:v>
      </x:c>
      <x:c r="M12446" s="54">
        <x:f t="shared" si="2322"/>
        <x:v>10488.954466678902</x:v>
      </x:c>
      <x:c r="N12446" s="54">
        <x:f t="shared" si="2323"/>
        <x:v>6.7839961574159044</x:v>
      </x:c>
      <x:c r="O12446" s="55">
        <x:f t="shared" si="2324"/>
        <x:v>169294</x:v>
      </x:c>
      <x:c r="P12446" s="55">
        <x:f t="shared" si="2325"/>
        <x:v>17160</x:v>
      </x:c>
      <x:c r="Q12446" s="55">
        <x:f t="shared" si="2326"/>
        <x:v>194599.9039353976</x:v>
      </x:c>
      <x:c r="R12446" s="55">
        <x:f t="shared" si="2327"/>
        <x:v>-62465.903935397597</x:v>
      </x:c>
      <x:c r="S12446" s="1" t="str">
        <x:f t="shared" si="2328"/>
        <x:v>NO</x:v>
      </x:c>
      <x:c r="T12446" s="1">
        <x:f t="shared" si="2329"/>
        <x:v>-9.9999999999999997E+98</x:v>
      </x:c>
    </x:row>
    <x:row r="12447">
      <x:c r="A12447" s="1"/>
      <x:c r="B12447" s="1"/>
      <x:c r="C12447" s="1"/>
      <x:c r="D12447" s="1"/>
      <x:c r="E12447" s="1"/>
      <x:c r="F12447" s="1"/>
      <x:c r="G12447" s="1"/>
      <x:c r="H12447" s="1"/>
      <x:c r="I12447" s="53">
        <x:f t="shared" si="2318"/>
        <x:v>19</x:v>
      </x:c>
      <x:c r="J12447" s="53">
        <x:f t="shared" si="2319"/>
        <x:v>1</x:v>
      </x:c>
      <x:c r="K12447" s="53">
        <x:f t="shared" si="2320"/>
        <x:v>1</x:v>
      </x:c>
      <x:c r="L12447" s="53">
        <x:f t="shared" si="2321"/>
        <x:v>21</x:v>
      </x:c>
      <x:c r="M12447" s="54">
        <x:f t="shared" si="2322"/>
        <x:v>10534.516966678902</x:v>
      </x:c>
      <x:c r="N12447" s="54">
        <x:f t="shared" si="2323"/>
        <x:v>6.8156367824159041</x:v>
      </x:c>
      <x:c r="O12447" s="55">
        <x:f t="shared" si="2324"/>
        <x:v>171994</x:v>
      </x:c>
      <x:c r="P12447" s="55">
        <x:f t="shared" si="2325"/>
        <x:v>18040</x:v>
      </x:c>
      <x:c r="Q12447" s="55">
        <x:f t="shared" si="2326"/>
        <x:v>195390.9195603976</x:v>
      </x:c>
      <x:c r="R12447" s="55">
        <x:f t="shared" si="2327"/>
        <x:v>-61436.919560397597</x:v>
      </x:c>
      <x:c r="S12447" s="1" t="str">
        <x:f t="shared" si="2328"/>
        <x:v>NO</x:v>
      </x:c>
      <x:c r="T12447" s="1">
        <x:f t="shared" si="2329"/>
        <x:v>-9.9999999999999997E+98</x:v>
      </x:c>
    </x:row>
    <x:row r="12448">
      <x:c r="A12448" s="1"/>
      <x:c r="B12448" s="1"/>
      <x:c r="C12448" s="1"/>
      <x:c r="D12448" s="1"/>
      <x:c r="E12448" s="1"/>
      <x:c r="F12448" s="1"/>
      <x:c r="G12448" s="1"/>
      <x:c r="H12448" s="1"/>
      <x:c r="I12448" s="53">
        <x:f t="shared" si="2318"/>
        <x:v>19</x:v>
      </x:c>
      <x:c r="J12448" s="53">
        <x:f t="shared" si="2319"/>
        <x:v>1</x:v>
      </x:c>
      <x:c r="K12448" s="53">
        <x:f t="shared" si="2320"/>
        <x:v>2</x:v>
      </x:c>
      <x:c r="L12448" s="53">
        <x:f t="shared" si="2321"/>
        <x:v>22</x:v>
      </x:c>
      <x:c r="M12448" s="54">
        <x:f t="shared" si="2322"/>
        <x:v>10581.218529178903</x:v>
      </x:c>
      <x:c r="N12448" s="54">
        <x:f t="shared" si="2323"/>
        <x:v>6.848068423040905</x:v>
      </x:c>
      <x:c r="O12448" s="55">
        <x:f t="shared" si="2324"/>
        <x:v>174694</x:v>
      </x:c>
      <x:c r="P12448" s="55">
        <x:f t="shared" si="2325"/>
        <x:v>18920</x:v>
      </x:c>
      <x:c r="Q12448" s="55">
        <x:f t="shared" si="2326"/>
        <x:v>196201.71057602263</x:v>
      </x:c>
      <x:c r="R12448" s="55">
        <x:f t="shared" si="2327"/>
        <x:v>-60427.710576022626</x:v>
      </x:c>
      <x:c r="S12448" s="1" t="str">
        <x:f t="shared" si="2328"/>
        <x:v>NO</x:v>
      </x:c>
      <x:c r="T12448" s="1">
        <x:f t="shared" si="2329"/>
        <x:v>-9.9999999999999997E+98</x:v>
      </x:c>
    </x:row>
    <x:row r="12449">
      <x:c r="A12449" s="1"/>
      <x:c r="B12449" s="1"/>
      <x:c r="C12449" s="1"/>
      <x:c r="D12449" s="1"/>
      <x:c r="E12449" s="1"/>
      <x:c r="F12449" s="1"/>
      <x:c r="G12449" s="1"/>
      <x:c r="H12449" s="1"/>
      <x:c r="I12449" s="53">
        <x:f t="shared" si="2318"/>
        <x:v>19</x:v>
      </x:c>
      <x:c r="J12449" s="53">
        <x:f t="shared" si="2319"/>
        <x:v>1</x:v>
      </x:c>
      <x:c r="K12449" s="53">
        <x:f t="shared" si="2320"/>
        <x:v>3</x:v>
      </x:c>
      <x:c r="L12449" s="53">
        <x:f t="shared" si="2321"/>
        <x:v>23</x:v>
      </x:c>
      <x:c r="M12449" s="54">
        <x:f t="shared" si="2322"/>
        <x:v>10629.080511600778</x:v>
      </x:c>
      <x:c r="N12449" s="54">
        <x:f t="shared" si="2323"/>
        <x:v>6.8813059108338734</x:v>
      </x:c>
      <x:c r="O12449" s="55">
        <x:f t="shared" si="2324"/>
        <x:v>177394</x:v>
      </x:c>
      <x:c r="P12449" s="55">
        <x:f t="shared" si="2325"/>
        <x:v>19800</x:v>
      </x:c>
      <x:c r="Q12449" s="55">
        <x:f t="shared" si="2326"/>
        <x:v>197032.64777084684</x:v>
      </x:c>
      <x:c r="R12449" s="55">
        <x:f t="shared" si="2327"/>
        <x:v>-59438.647770846845</x:v>
      </x:c>
      <x:c r="S12449" s="1" t="str">
        <x:f t="shared" si="2328"/>
        <x:v>NO</x:v>
      </x:c>
      <x:c r="T12449" s="1">
        <x:f t="shared" si="2329"/>
        <x:v>-9.9999999999999997E+98</x:v>
      </x:c>
    </x:row>
    <x:row r="12450">
      <x:c r="A12450" s="1"/>
      <x:c r="B12450" s="1"/>
      <x:c r="C12450" s="1"/>
      <x:c r="D12450" s="1"/>
      <x:c r="E12450" s="1"/>
      <x:c r="F12450" s="1"/>
      <x:c r="G12450" s="1"/>
      <x:c r="H12450" s="1"/>
      <x:c r="I12450" s="53">
        <x:f t="shared" si="2318"/>
        <x:v>19</x:v>
      </x:c>
      <x:c r="J12450" s="53">
        <x:f t="shared" si="2319"/>
        <x:v>1</x:v>
      </x:c>
      <x:c r="K12450" s="53">
        <x:f t="shared" si="2320"/>
        <x:v>4</x:v>
      </x:c>
      <x:c r="L12450" s="53">
        <x:f t="shared" si="2321"/>
        <x:v>24</x:v>
      </x:c>
      <x:c r="M12450" s="54">
        <x:f t="shared" si="2322"/>
        <x:v>10678.124627323434</x:v>
      </x:c>
      <x:c r="N12450" s="54">
        <x:f t="shared" si="2323"/>
        <x:v>6.9153643245301621</x:v>
      </x:c>
      <x:c r="O12450" s="55">
        <x:f t="shared" si="2324"/>
        <x:v>180094</x:v>
      </x:c>
      <x:c r="P12450" s="55">
        <x:f t="shared" si="2325"/>
        <x:v>20680</x:v>
      </x:c>
      <x:c r="Q12450" s="55">
        <x:f t="shared" si="2326"/>
        <x:v>197884.10811325404</x:v>
      </x:c>
      <x:c r="R12450" s="55">
        <x:f t="shared" si="2327"/>
        <x:v>-58470.108113254042</x:v>
      </x:c>
      <x:c r="S12450" s="1" t="str">
        <x:f t="shared" si="2328"/>
        <x:v>NO</x:v>
      </x:c>
      <x:c r="T12450" s="1">
        <x:f t="shared" si="2329"/>
        <x:v>-9.9999999999999997E+98</x:v>
      </x:c>
    </x:row>
    <x:row r="12451">
      <x:c r="A12451" s="1"/>
      <x:c r="B12451" s="1"/>
      <x:c r="C12451" s="1"/>
      <x:c r="D12451" s="1"/>
      <x:c r="E12451" s="1"/>
      <x:c r="F12451" s="1"/>
      <x:c r="G12451" s="1"/>
      <x:c r="H12451" s="1"/>
      <x:c r="I12451" s="53">
        <x:f t="shared" si="2318"/>
        <x:v>19</x:v>
      </x:c>
      <x:c r="J12451" s="53">
        <x:f t="shared" si="2319"/>
        <x:v>1</x:v>
      </x:c>
      <x:c r="K12451" s="53">
        <x:f t="shared" si="2320"/>
        <x:v>5</x:v>
      </x:c>
      <x:c r="L12451" s="53">
        <x:f t="shared" si="2321"/>
        <x:v>25</x:v>
      </x:c>
      <x:c r="M12451" s="54">
        <x:f t="shared" si="2322"/>
        <x:v>10728.372951244637</x:v>
      </x:c>
      <x:c r="N12451" s="54">
        <x:f t="shared" si="2323"/>
        <x:v>6.9502589939198867</x:v>
      </x:c>
      <x:c r="O12451" s="55">
        <x:f t="shared" si="2324"/>
        <x:v>182794</x:v>
      </x:c>
      <x:c r="P12451" s="55">
        <x:f t="shared" si="2325"/>
        <x:v>21560</x:v>
      </x:c>
      <x:c r="Q12451" s="55">
        <x:f t="shared" si="2326"/>
        <x:v>198756.47484799716</x:v>
      </x:c>
      <x:c r="R12451" s="55">
        <x:f t="shared" si="2327"/>
        <x:v>-57522.47484799716</x:v>
      </x:c>
      <x:c r="S12451" s="1" t="str">
        <x:f t="shared" si="2328"/>
        <x:v>NO</x:v>
      </x:c>
      <x:c r="T12451" s="1">
        <x:f t="shared" si="2329"/>
        <x:v>-9.9999999999999997E+98</x:v>
      </x:c>
    </x:row>
    <x:row r="12452">
      <x:c r="A12452" s="1"/>
      <x:c r="B12452" s="1"/>
      <x:c r="C12452" s="1"/>
      <x:c r="D12452" s="1"/>
      <x:c r="E12452" s="1"/>
      <x:c r="F12452" s="1"/>
      <x:c r="G12452" s="1"/>
      <x:c r="H12452" s="1"/>
      <x:c r="I12452" s="53">
        <x:f t="shared" si="2318"/>
        <x:v>19</x:v>
      </x:c>
      <x:c r="J12452" s="53">
        <x:f t="shared" si="2319"/>
        <x:v>1</x:v>
      </x:c>
      <x:c r="K12452" s="53">
        <x:f t="shared" si="2320"/>
        <x:v>6</x:v>
      </x:c>
      <x:c r="L12452" s="53">
        <x:f t="shared" si="2321"/>
        <x:v>26</x:v>
      </x:c>
      <x:c r="M12452" s="54">
        <x:f t="shared" si="2322"/>
        <x:v>10779.847925426271</x:v>
      </x:c>
      <x:c r="N12452" s="54">
        <x:f t="shared" si="2323"/>
        <x:v>6.9860055037682436</x:v>
      </x:c>
      <x:c r="O12452" s="55">
        <x:f t="shared" si="2324"/>
        <x:v>185494</x:v>
      </x:c>
      <x:c r="P12452" s="55">
        <x:f t="shared" si="2325"/>
        <x:v>22440</x:v>
      </x:c>
      <x:c r="Q12452" s="55">
        <x:f t="shared" si="2326"/>
        <x:v>199650.13759420608</x:v>
      </x:c>
      <x:c r="R12452" s="55">
        <x:f t="shared" si="2327"/>
        <x:v>-56596.137594206084</x:v>
      </x:c>
      <x:c r="S12452" s="1" t="str">
        <x:f t="shared" si="2328"/>
        <x:v>NO</x:v>
      </x:c>
      <x:c r="T12452" s="1">
        <x:f t="shared" si="2329"/>
        <x:v>-9.9999999999999997E+98</x:v>
      </x:c>
    </x:row>
    <x:row r="12453">
      <x:c r="A12453" s="1"/>
      <x:c r="B12453" s="1"/>
      <x:c r="C12453" s="1"/>
      <x:c r="D12453" s="1"/>
      <x:c r="E12453" s="1"/>
      <x:c r="F12453" s="1"/>
      <x:c r="G12453" s="1"/>
      <x:c r="H12453" s="1"/>
      <x:c r="I12453" s="53">
        <x:f t="shared" si="2318"/>
        <x:v>19</x:v>
      </x:c>
      <x:c r="J12453" s="53">
        <x:f t="shared" si="2319"/>
        <x:v>1</x:v>
      </x:c>
      <x:c r="K12453" s="53">
        <x:f t="shared" si="2320"/>
        <x:v>7</x:v>
      </x:c>
      <x:c r="L12453" s="53">
        <x:f t="shared" si="2321"/>
        <x:v>27</x:v>
      </x:c>
      <x:c r="M12453" s="54">
        <x:f t="shared" si="2322"/>
        <x:v>10832.572364824231</x:v>
      </x:c>
      <x:c r="N12453" s="54">
        <x:f t="shared" si="2323"/>
        <x:v>7.0226196977946049</x:v>
      </x:c>
      <x:c r="O12453" s="55">
        <x:f t="shared" si="2324"/>
        <x:v>188194</x:v>
      </x:c>
      <x:c r="P12453" s="55">
        <x:f t="shared" si="2325"/>
        <x:v>23320</x:v>
      </x:c>
      <x:c r="Q12453" s="55">
        <x:f t="shared" si="2326"/>
        <x:v>200565.49244486511</x:v>
      </x:c>
      <x:c r="R12453" s="55">
        <x:f t="shared" si="2327"/>
        <x:v>-55691.492444865115</x:v>
      </x:c>
      <x:c r="S12453" s="1" t="str">
        <x:f t="shared" si="2328"/>
        <x:v>NO</x:v>
      </x:c>
      <x:c r="T12453" s="1">
        <x:f t="shared" si="2329"/>
        <x:v>-9.9999999999999997E+98</x:v>
      </x:c>
    </x:row>
    <x:row r="12454">
      <x:c r="A12454" s="1"/>
      <x:c r="B12454" s="1"/>
      <x:c r="C12454" s="1"/>
      <x:c r="D12454" s="1"/>
      <x:c r="E12454" s="1"/>
      <x:c r="F12454" s="1"/>
      <x:c r="G12454" s="1"/>
      <x:c r="H12454" s="1"/>
      <x:c r="I12454" s="53">
        <x:f t="shared" si="2318"/>
        <x:v>19</x:v>
      </x:c>
      <x:c r="J12454" s="53">
        <x:f t="shared" si="2319"/>
        <x:v>1</x:v>
      </x:c>
      <x:c r="K12454" s="53">
        <x:f t="shared" si="2320"/>
        <x:v>8</x:v>
      </x:c>
      <x:c r="L12454" s="53">
        <x:f t="shared" si="2321"/>
        <x:v>28</x:v>
      </x:c>
      <x:c r="M12454" s="54">
        <x:f t="shared" si="2322"/>
        <x:v>10886.569463104212</x:v>
      </x:c>
      <x:c r="N12454" s="54">
        <x:f t="shared" si="2323"/>
        <x:v>7.0601176827112582</x:v>
      </x:c>
      <x:c r="O12454" s="55">
        <x:f t="shared" si="2324"/>
        <x:v>190894</x:v>
      </x:c>
      <x:c r="P12454" s="55">
        <x:f t="shared" si="2325"/>
        <x:v>24200</x:v>
      </x:c>
      <x:c r="Q12454" s="55">
        <x:f t="shared" si="2326"/>
        <x:v>201502.94206778143</x:v>
      </x:c>
      <x:c r="R12454" s="55">
        <x:f t="shared" si="2327"/>
        <x:v>-54808.942067781434</x:v>
      </x:c>
      <x:c r="S12454" s="1" t="str">
        <x:f t="shared" si="2328"/>
        <x:v>NO</x:v>
      </x:c>
      <x:c r="T12454" s="1">
        <x:f t="shared" si="2329"/>
        <x:v>-9.9999999999999997E+98</x:v>
      </x:c>
    </x:row>
    <x:row r="12455">
      <x:c r="A12455" s="1"/>
      <x:c r="B12455" s="1"/>
      <x:c r="C12455" s="1"/>
      <x:c r="D12455" s="1"/>
      <x:c r="E12455" s="1"/>
      <x:c r="F12455" s="1"/>
      <x:c r="G12455" s="1"/>
      <x:c r="H12455" s="1"/>
      <x:c r="I12455" s="53">
        <x:f t="shared" si="2318"/>
        <x:v>19</x:v>
      </x:c>
      <x:c r="J12455" s="53">
        <x:f t="shared" si="2319"/>
        <x:v>1</x:v>
      </x:c>
      <x:c r="K12455" s="53">
        <x:f t="shared" si="2320"/>
        <x:v>9</x:v>
      </x:c>
      <x:c r="L12455" s="53">
        <x:f t="shared" si="2321"/>
        <x:v>29</x:v>
      </x:c>
      <x:c r="M12455" s="54">
        <x:f t="shared" si="2322"/>
        <x:v>10941.862798544606</x:v>
      </x:c>
      <x:c r="N12455" s="54">
        <x:f t="shared" si="2323"/>
        <x:v>7.0985158323226427</x:v>
      </x:c>
      <x:c r="O12455" s="55">
        <x:f t="shared" si="2324"/>
        <x:v>193594</x:v>
      </x:c>
      <x:c r="P12455" s="55">
        <x:f t="shared" si="2325"/>
        <x:v>25080</x:v>
      </x:c>
      <x:c r="Q12455" s="55">
        <x:f t="shared" si="2326"/>
        <x:v>202462.89580806607</x:v>
      </x:c>
      <x:c r="R12455" s="55">
        <x:f t="shared" si="2327"/>
        <x:v>-53948.895808066067</x:v>
      </x:c>
      <x:c r="S12455" s="1" t="str">
        <x:f t="shared" si="2328"/>
        <x:v>NO</x:v>
      </x:c>
      <x:c r="T12455" s="1">
        <x:f t="shared" si="2329"/>
        <x:v>-9.9999999999999997E+98</x:v>
      </x:c>
    </x:row>
    <x:row r="12456">
      <x:c r="A12456" s="1"/>
      <x:c r="B12456" s="1"/>
      <x:c r="C12456" s="1"/>
      <x:c r="D12456" s="1"/>
      <x:c r="E12456" s="1"/>
      <x:c r="F12456" s="1"/>
      <x:c r="G12456" s="1"/>
      <x:c r="H12456" s="1"/>
      <x:c r="I12456" s="53">
        <x:f t="shared" si="2318"/>
        <x:v>19</x:v>
      </x:c>
      <x:c r="J12456" s="53">
        <x:f t="shared" si="2319"/>
        <x:v>1</x:v>
      </x:c>
      <x:c r="K12456" s="53">
        <x:f t="shared" si="2320"/>
        <x:v>10</x:v>
      </x:c>
      <x:c r="L12456" s="53">
        <x:f t="shared" si="2321"/>
        <x:v>30</x:v>
      </x:c>
      <x:c r="M12456" s="54">
        <x:f t="shared" si="2322"/>
        <x:v>10998.476340027819</x:v>
      </x:c>
      <x:c r="N12456" s="54">
        <x:f t="shared" si="2323"/>
        <x:v>7.1378307916859853</x:v>
      </x:c>
      <x:c r="O12456" s="55">
        <x:f t="shared" si="2324"/>
        <x:v>196294</x:v>
      </x:c>
      <x:c r="P12456" s="55">
        <x:f t="shared" si="2325"/>
        <x:v>25960</x:v>
      </x:c>
      <x:c r="Q12456" s="55">
        <x:f t="shared" si="2326"/>
        <x:v>203445.76979214963</x:v>
      </x:c>
      <x:c r="R12456" s="55">
        <x:f t="shared" si="2327"/>
        <x:v>-53111.769792149629</x:v>
      </x:c>
      <x:c r="S12456" s="1" t="str">
        <x:f t="shared" si="2328"/>
        <x:v>NO</x:v>
      </x:c>
      <x:c r="T12456" s="1">
        <x:f t="shared" si="2329"/>
        <x:v>-9.9999999999999997E+98</x:v>
      </x:c>
    </x:row>
    <x:row r="12457">
      <x:c r="A12457" s="1"/>
      <x:c r="B12457" s="1"/>
      <x:c r="C12457" s="1"/>
      <x:c r="D12457" s="1"/>
      <x:c r="E12457" s="1"/>
      <x:c r="F12457" s="1"/>
      <x:c r="G12457" s="1"/>
      <x:c r="H12457" s="1"/>
      <x:c r="I12457" s="53">
        <x:f t="shared" si="2318"/>
        <x:v>19</x:v>
      </x:c>
      <x:c r="J12457" s="53">
        <x:f t="shared" si="2319"/>
        <x:v>1</x:v>
      </x:c>
      <x:c r="K12457" s="53">
        <x:f t="shared" si="2320"/>
        <x:v>11</x:v>
      </x:c>
      <x:c r="L12457" s="53">
        <x:f t="shared" si="2321"/>
        <x:v>31</x:v>
      </x:c>
      <x:c r="M12457" s="54">
        <x:f t="shared" si="2322"/>
        <x:v>11056.434453121257</x:v>
      </x:c>
      <x:c r="N12457" s="54">
        <x:f t="shared" si="2323"/>
        <x:v>7.1780794813342066</x:v>
      </x:c>
      <x:c r="O12457" s="55">
        <x:f t="shared" si="2324"/>
        <x:v>198994</x:v>
      </x:c>
      <x:c r="P12457" s="55">
        <x:f t="shared" si="2325"/>
        <x:v>26840</x:v>
      </x:c>
      <x:c r="Q12457" s="55">
        <x:f t="shared" si="2326"/>
        <x:v>204451.98703335517</x:v>
      </x:c>
      <x:c r="R12457" s="55">
        <x:f t="shared" si="2327"/>
        <x:v>-52297.987033355166</x:v>
      </x:c>
      <x:c r="S12457" s="1" t="str">
        <x:f t="shared" si="2328"/>
        <x:v>NO</x:v>
      </x:c>
      <x:c r="T12457" s="1">
        <x:f t="shared" si="2329"/>
        <x:v>-9.9999999999999997E+98</x:v>
      </x:c>
    </x:row>
    <x:row r="12458">
      <x:c r="A12458" s="1"/>
      <x:c r="B12458" s="1"/>
      <x:c r="C12458" s="1"/>
      <x:c r="D12458" s="1"/>
      <x:c r="E12458" s="1"/>
      <x:c r="F12458" s="1"/>
      <x:c r="G12458" s="1"/>
      <x:c r="H12458" s="1"/>
      <x:c r="I12458" s="53">
        <x:f t="shared" si="2318"/>
        <x:v>19</x:v>
      </x:c>
      <x:c r="J12458" s="53">
        <x:f t="shared" si="2319"/>
        <x:v>1</x:v>
      </x:c>
      <x:c r="K12458" s="53">
        <x:f t="shared" si="2320"/>
        <x:v>12</x:v>
      </x:c>
      <x:c r="L12458" s="53">
        <x:f t="shared" si="2321"/>
        <x:v>32</x:v>
      </x:c>
      <x:c r="M12458" s="54">
        <x:f t="shared" si="2322"/>
        <x:v>11115.761906249321</x:v>
      </x:c>
      <x:c r="N12458" s="54">
        <x:f t="shared" si="2323"/>
        <x:v>7.2192791015620283</x:v>
      </x:c>
      <x:c r="O12458" s="55">
        <x:f t="shared" si="2324"/>
        <x:v>201694</x:v>
      </x:c>
      <x:c r="P12458" s="55">
        <x:f t="shared" si="2325"/>
        <x:v>27720</x:v>
      </x:c>
      <x:c r="Q12458" s="55">
        <x:f t="shared" si="2326"/>
        <x:v>205481.97753905071</x:v>
      </x:c>
      <x:c r="R12458" s="55">
        <x:f t="shared" si="2327"/>
        <x:v>-51507.977539050713</x:v>
      </x:c>
      <x:c r="S12458" s="1" t="str">
        <x:f t="shared" si="2328"/>
        <x:v>NO</x:v>
      </x:c>
      <x:c r="T12458" s="1">
        <x:f t="shared" si="2329"/>
        <x:v>-9.9999999999999997E+98</x:v>
      </x:c>
    </x:row>
    <x:row r="12459">
      <x:c r="A12459" s="1"/>
      <x:c r="B12459" s="1"/>
      <x:c r="C12459" s="1"/>
      <x:c r="D12459" s="1"/>
      <x:c r="E12459" s="1"/>
      <x:c r="F12459" s="1"/>
      <x:c r="G12459" s="1"/>
      <x:c r="H12459" s="1"/>
      <x:c r="I12459" s="53">
        <x:f t="shared" si="2318"/>
        <x:v>19</x:v>
      </x:c>
      <x:c r="J12459" s="53">
        <x:f t="shared" si="2319"/>
        <x:v>1</x:v>
      </x:c>
      <x:c r="K12459" s="53">
        <x:f t="shared" si="2320"/>
        <x:v>13</x:v>
      </x:c>
      <x:c r="L12459" s="53">
        <x:f t="shared" si="2321"/>
        <x:v>33</x:v>
      </x:c>
      <x:c r="M12459" s="54">
        <x:f t="shared" si="2322"/>
        <x:v>11176.483876957705</x:v>
      </x:c>
      <x:c r="N12459" s="54">
        <x:f t="shared" si="2323"/>
        <x:v>7.2614471367761846</x:v>
      </x:c>
      <x:c r="O12459" s="55">
        <x:f t="shared" si="2324"/>
        <x:v>204394</x:v>
      </x:c>
      <x:c r="P12459" s="55">
        <x:f t="shared" si="2325"/>
        <x:v>28600</x:v>
      </x:c>
      <x:c r="Q12459" s="55">
        <x:f t="shared" si="2326"/>
        <x:v>206536.1784194046</x:v>
      </x:c>
      <x:c r="R12459" s="55">
        <x:f t="shared" si="2327"/>
        <x:v>-50742.178419404605</x:v>
      </x:c>
      <x:c r="S12459" s="1" t="str">
        <x:f t="shared" si="2328"/>
        <x:v>NO</x:v>
      </x:c>
      <x:c r="T12459" s="1">
        <x:f t="shared" si="2329"/>
        <x:v>-9.9999999999999997E+98</x:v>
      </x:c>
    </x:row>
    <x:row r="12460">
      <x:c r="A12460" s="1"/>
      <x:c r="B12460" s="1"/>
      <x:c r="C12460" s="1"/>
      <x:c r="D12460" s="1"/>
      <x:c r="E12460" s="1"/>
      <x:c r="F12460" s="1"/>
      <x:c r="G12460" s="1"/>
      <x:c r="H12460" s="1"/>
      <x:c r="I12460" s="53">
        <x:f t="shared" si="2318"/>
        <x:v>19</x:v>
      </x:c>
      <x:c r="J12460" s="53">
        <x:f t="shared" si="2319"/>
        <x:v>1</x:v>
      </x:c>
      <x:c r="K12460" s="53">
        <x:f t="shared" si="2320"/>
        <x:v>14</x:v>
      </x:c>
      <x:c r="L12460" s="53">
        <x:f t="shared" si="2321"/>
        <x:v>34</x:v>
      </x:c>
      <x:c r="M12460" s="54">
        <x:f t="shared" si="2322"/>
        <x:v>11238.625958271366</x:v>
      </x:c>
      <x:c r="N12460" s="54">
        <x:f t="shared" si="2323"/>
        <x:v>7.3046013599106709</x:v>
      </x:c>
      <x:c r="O12460" s="55">
        <x:f t="shared" si="2324"/>
        <x:v>207094</x:v>
      </x:c>
      <x:c r="P12460" s="55">
        <x:f t="shared" si="2325"/>
        <x:v>29480</x:v>
      </x:c>
      <x:c r="Q12460" s="55">
        <x:f t="shared" si="2326"/>
        <x:v>207615.03399776676</x:v>
      </x:c>
      <x:c r="R12460" s="55">
        <x:f t="shared" si="2327"/>
        <x:v>-50001.033997766761</x:v>
      </x:c>
      <x:c r="S12460" s="1" t="str">
        <x:f t="shared" si="2328"/>
        <x:v>NO</x:v>
      </x:c>
      <x:c r="T12460" s="1">
        <x:f t="shared" si="2329"/>
        <x:v>-9.9999999999999997E+98</x:v>
      </x:c>
    </x:row>
    <x:row r="12461">
      <x:c r="A12461" s="1"/>
      <x:c r="B12461" s="1"/>
      <x:c r="C12461" s="1"/>
      <x:c r="D12461" s="1"/>
      <x:c r="E12461" s="1"/>
      <x:c r="F12461" s="1"/>
      <x:c r="G12461" s="1"/>
      <x:c r="H12461" s="1"/>
      <x:c r="I12461" s="53">
        <x:f t="shared" si="2318"/>
        <x:v>19</x:v>
      </x:c>
      <x:c r="J12461" s="53">
        <x:f t="shared" si="2319"/>
        <x:v>1</x:v>
      </x:c>
      <x:c r="K12461" s="53">
        <x:f t="shared" si="2320"/>
        <x:v>15</x:v>
      </x:c>
      <x:c r="L12461" s="53">
        <x:f t="shared" si="2321"/>
        <x:v>35</x:v>
      </x:c>
      <x:c r="M12461" s="54">
        <x:f t="shared" si="2322"/>
        <x:v>11302.214165147514</x:v>
      </x:c>
      <x:c r="N12461" s="54">
        <x:f t="shared" si="2323"/>
        <x:v>7.3487598369079956</x:v>
      </x:c>
      <x:c r="O12461" s="55">
        <x:f t="shared" si="2324"/>
        <x:v>209794</x:v>
      </x:c>
      <x:c r="P12461" s="55">
        <x:f t="shared" si="2325"/>
        <x:v>30360</x:v>
      </x:c>
      <x:c r="Q12461" s="55">
        <x:f t="shared" si="2326"/>
        <x:v>208718.99592269989</x:v>
      </x:c>
      <x:c r="R12461" s="55">
        <x:f t="shared" si="2327"/>
        <x:v>-49284.995922699891</x:v>
      </x:c>
      <x:c r="S12461" s="1" t="str">
        <x:f t="shared" si="2328"/>
        <x:v>NO</x:v>
      </x:c>
      <x:c r="T12461" s="1">
        <x:f t="shared" si="2329"/>
        <x:v>-9.9999999999999997E+98</x:v>
      </x:c>
    </x:row>
    <x:row r="12462">
      <x:c r="A12462" s="1"/>
      <x:c r="B12462" s="1"/>
      <x:c r="C12462" s="1"/>
      <x:c r="D12462" s="1"/>
      <x:c r="E12462" s="1"/>
      <x:c r="F12462" s="1"/>
      <x:c r="G12462" s="1"/>
      <x:c r="H12462" s="1"/>
      <x:c r="I12462" s="53" t="n">
        <x:f t="shared" ref="I12462:I12525" si="2330">INT((ROW()-ROW($I$46))/((CARROT_CAP+1)*(MESCLUN_CAP+1)))</x:f>
        <x:v>19</x:v>
      </x:c>
      <x:c r="J12462" s="53" t="n">
        <x:f t="shared" ref="J12462:J12525" si="2331">MOD(INT((ROW()-ROW($I$46))/(MESCLUN_CAP+1)),CARROT_CAP+1)</x:f>
        <x:v>1</x:v>
      </x:c>
      <x:c r="K12462" s="53" t="n">
        <x:f t="shared" ref="K12462:K12525" si="2332">MOD(ROW()-ROW($I$46),MESCLUN_CAP+1)</x:f>
        <x:v>16</x:v>
      </x:c>
      <x:c r="L12462" s="53" t="n">
        <x:f t="shared" ref="L12462:L12525" si="2333">SUM(I12462:K12462)</x:f>
        <x:v>36</x:v>
      </x:c>
      <x:c r="M12462" s="54" t="n">
        <x:f t="shared" ref="M12462:M12525" si="2334">I12462*TOMATO_HOURS*WEEKS*(1+TOMATO_DIM)^I12462+J12462*CARROT_HOURS*WEEKS*(1+CARROT_DIM)^J12462+K12462*MESCLUN_HOURS*WEEKS*(1+MESCLUN_DIM)^K12462</x:f>
        <x:v>11367.274941025003</x:v>
      </x:c>
      <x:c r="N12462" s="54" t="n">
        <x:f t="shared" ref="N12462:N12525" si="2335">MAX(M12462-FARMER_HOURS,0)/TEMP_HOURS_PER_WORKER</x:f>
        <x:v>7.393940931267363</x:v>
      </x:c>
      <x:c r="O12462" s="55" t="n">
        <x:f t="shared" ref="O12462:O12525" si="2336">I12462*TOMATO_PRICE+J12462*CARROT_PRICE+K12462*MESCLUN_PRICE</x:f>
        <x:v>212494</x:v>
      </x:c>
      <x:c r="P12462" s="55" t="n">
        <x:f t="shared" ref="P12462:P12525" si="2337">I12462*TOMATO_FERTILIZER+J12462*CARROT_FERTILIZER+K12462*MESCLUN_FERTILIZER</x:f>
        <x:v>31240</x:v>
      </x:c>
      <x:c r="Q12462" s="55" t="n">
        <x:f t="shared" ref="Q12462:Q12525" si="2338">MIN(M12462,FARMER_HOURS)*FARMER_RATE+MAX(M12462-FARMER_HOURS,0)*TEMP_RATE</x:f>
        <x:v>209848.5232816841</x:v>
      </x:c>
      <x:c r="R12462" s="55" t="n">
        <x:f t="shared" ref="R12462:R12525" si="2339">O12462-P12462-Q12462-FIXED_COST</x:f>
        <x:v>-48594.52328168409</x:v>
      </x:c>
      <x:c r="S12462" s="1" t="str">
        <x:f t="shared" ref="S12462:S12525" si="2340">IF(AND(L12462&lt;=TOTAL_BED_CAP,N12462&lt;=TEMP_WORKER_CAP),"YES","NO")</x:f>
        <x:v>NO</x:v>
      </x:c>
      <x:c r="T12462" s="1" t="n">
        <x:f t="shared" ref="T12462:T12525" si="2341">IF(S12462="YES",R12462,-1E+99)</x:f>
        <x:v>-1e+99</x:v>
      </x:c>
    </x:row>
    <x:row r="12463">
      <x:c r="A12463" s="1"/>
      <x:c r="B12463" s="1"/>
      <x:c r="C12463" s="1"/>
      <x:c r="D12463" s="1"/>
      <x:c r="E12463" s="1"/>
      <x:c r="F12463" s="1"/>
      <x:c r="G12463" s="1"/>
      <x:c r="H12463" s="1"/>
      <x:c r="I12463" s="53">
        <x:f t="shared" si="2330"/>
        <x:v>19</x:v>
      </x:c>
      <x:c r="J12463" s="53">
        <x:f t="shared" si="2331"/>
        <x:v>1</x:v>
      </x:c>
      <x:c r="K12463" s="53">
        <x:f t="shared" si="2332"/>
        <x:v>17</x:v>
      </x:c>
      <x:c r="L12463" s="53">
        <x:f t="shared" si="2333"/>
        <x:v>37</x:v>
      </x:c>
      <x:c r="M12463" s="54">
        <x:f t="shared" si="2334"/>
        <x:v>11433.835164471542</x:v>
      </x:c>
      <x:c r="N12463" s="54">
        <x:f t="shared" si="2335"/>
        <x:v>7.440163308660793</x:v>
      </x:c>
      <x:c r="O12463" s="55">
        <x:f t="shared" si="2336"/>
        <x:v>215194</x:v>
      </x:c>
      <x:c r="P12463" s="55">
        <x:f t="shared" si="2337"/>
        <x:v>32120</x:v>
      </x:c>
      <x:c r="Q12463" s="55">
        <x:f t="shared" si="2338"/>
        <x:v>211004.08271651983</x:v>
      </x:c>
      <x:c r="R12463" s="55">
        <x:f t="shared" si="2339"/>
        <x:v>-47930.082716519828</x:v>
      </x:c>
      <x:c r="S12463" s="1" t="str">
        <x:f t="shared" si="2340"/>
        <x:v>NO</x:v>
      </x:c>
      <x:c r="T12463" s="1">
        <x:f t="shared" si="2341"/>
        <x:v>-9.9999999999999997E+98</x:v>
      </x:c>
    </x:row>
    <x:row r="12464">
      <x:c r="A12464" s="1"/>
      <x:c r="B12464" s="1"/>
      <x:c r="C12464" s="1"/>
      <x:c r="D12464" s="1"/>
      <x:c r="E12464" s="1"/>
      <x:c r="F12464" s="1"/>
      <x:c r="G12464" s="1"/>
      <x:c r="H12464" s="1"/>
      <x:c r="I12464" s="53">
        <x:f t="shared" si="2330"/>
        <x:v>19</x:v>
      </x:c>
      <x:c r="J12464" s="53">
        <x:f t="shared" si="2331"/>
        <x:v>1</x:v>
      </x:c>
      <x:c r="K12464" s="53">
        <x:f t="shared" si="2332"/>
        <x:v>18</x:v>
      </x:c>
      <x:c r="L12464" s="53">
        <x:f t="shared" si="2333"/>
        <x:v>38</x:v>
      </x:c>
      <x:c r="M12464" s="54">
        <x:f t="shared" si="2334"/>
        <x:v>11501.92215593013</x:v>
      </x:c>
      <x:c r="N12464" s="54">
        <x:f t="shared" si="2335"/>
        <x:v>7.4874459416181454</x:v>
      </x:c>
      <x:c r="O12464" s="55">
        <x:f t="shared" si="2336"/>
        <x:v>217894</x:v>
      </x:c>
      <x:c r="P12464" s="55">
        <x:f t="shared" si="2337"/>
        <x:v>33000</x:v>
      </x:c>
      <x:c r="Q12464" s="55">
        <x:f t="shared" si="2338"/>
        <x:v>212186.14854045364</x:v>
      </x:c>
      <x:c r="R12464" s="55">
        <x:f t="shared" si="2339"/>
        <x:v>-47292.148540453636</x:v>
      </x:c>
      <x:c r="S12464" s="1" t="str">
        <x:f t="shared" si="2340"/>
        <x:v>NO</x:v>
      </x:c>
      <x:c r="T12464" s="1">
        <x:f t="shared" si="2341"/>
        <x:v>-9.9999999999999997E+98</x:v>
      </x:c>
    </x:row>
    <x:row r="12465">
      <x:c r="A12465" s="1"/>
      <x:c r="B12465" s="1"/>
      <x:c r="C12465" s="1"/>
      <x:c r="D12465" s="1"/>
      <x:c r="E12465" s="1"/>
      <x:c r="F12465" s="1"/>
      <x:c r="G12465" s="1"/>
      <x:c r="H12465" s="1"/>
      <x:c r="I12465" s="53">
        <x:f t="shared" si="2330"/>
        <x:v>19</x:v>
      </x:c>
      <x:c r="J12465" s="53">
        <x:f t="shared" si="2331"/>
        <x:v>1</x:v>
      </x:c>
      <x:c r="K12465" s="53">
        <x:f t="shared" si="2332"/>
        <x:v>19</x:v>
      </x:c>
      <x:c r="L12465" s="53">
        <x:f t="shared" si="2333"/>
        <x:v>39</x:v>
      </x:c>
      <x:c r="M12465" s="54">
        <x:f t="shared" si="2334"/>
        <x:v>11571.563684566152</x:v>
      </x:c>
      <x:c r="N12465" s="54">
        <x:f t="shared" si="2335"/>
        <x:v>7.5358081142820499</x:v>
      </x:c>
      <x:c r="O12465" s="55">
        <x:f t="shared" si="2336"/>
        <x:v>220594</x:v>
      </x:c>
      <x:c r="P12465" s="55">
        <x:f t="shared" si="2337"/>
        <x:v>33880</x:v>
      </x:c>
      <x:c r="Q12465" s="55">
        <x:f t="shared" si="2338"/>
        <x:v>213395.20285705125</x:v>
      </x:c>
      <x:c r="R12465" s="55">
        <x:f t="shared" si="2339"/>
        <x:v>-46681.202857051248</x:v>
      </x:c>
      <x:c r="S12465" s="1" t="str">
        <x:f t="shared" si="2340"/>
        <x:v>NO</x:v>
      </x:c>
      <x:c r="T12465" s="1">
        <x:f t="shared" si="2341"/>
        <x:v>-9.9999999999999997E+98</x:v>
      </x:c>
    </x:row>
    <x:row r="12466">
      <x:c r="A12466" s="1"/>
      <x:c r="B12466" s="1"/>
      <x:c r="C12466" s="1"/>
      <x:c r="D12466" s="1"/>
      <x:c r="E12466" s="1"/>
      <x:c r="F12466" s="1"/>
      <x:c r="G12466" s="1"/>
      <x:c r="H12466" s="1"/>
      <x:c r="I12466" s="53">
        <x:f t="shared" si="2330"/>
        <x:v>19</x:v>
      </x:c>
      <x:c r="J12466" s="53">
        <x:f t="shared" si="2331"/>
        <x:v>1</x:v>
      </x:c>
      <x:c r="K12466" s="53">
        <x:f t="shared" si="2332"/>
        <x:v>20</x:v>
      </x:c>
      <x:c r="L12466" s="53">
        <x:f t="shared" si="2333"/>
        <x:v>40</x:v>
      </x:c>
      <x:c r="M12466" s="54">
        <x:f t="shared" si="2334"/>
        <x:v>11642.78797521663</x:v>
      </x:c>
      <x:c r="N12466" s="54">
        <x:f t="shared" si="2335"/>
        <x:v>7.5852694272337704</x:v>
      </x:c>
      <x:c r="O12466" s="55">
        <x:f t="shared" si="2336"/>
        <x:v>223294</x:v>
      </x:c>
      <x:c r="P12466" s="55">
        <x:f t="shared" si="2337"/>
        <x:v>34760</x:v>
      </x:c>
      <x:c r="Q12466" s="55">
        <x:f t="shared" si="2338"/>
        <x:v>214631.73568084426</x:v>
      </x:c>
      <x:c r="R12466" s="55">
        <x:f t="shared" si="2339"/>
        <x:v>-46097.735680844256</x:v>
      </x:c>
      <x:c r="S12466" s="1" t="str">
        <x:f t="shared" si="2340"/>
        <x:v>NO</x:v>
      </x:c>
      <x:c r="T12466" s="1">
        <x:f t="shared" si="2341"/>
        <x:v>-9.9999999999999997E+98</x:v>
      </x:c>
    </x:row>
    <x:row r="12467">
      <x:c r="A12467" s="1"/>
      <x:c r="B12467" s="1"/>
      <x:c r="C12467" s="1"/>
      <x:c r="D12467" s="1"/>
      <x:c r="E12467" s="1"/>
      <x:c r="F12467" s="1"/>
      <x:c r="G12467" s="1"/>
      <x:c r="H12467" s="1"/>
      <x:c r="I12467" s="53">
        <x:f t="shared" si="2330"/>
        <x:v>19</x:v>
      </x:c>
      <x:c r="J12467" s="53">
        <x:f t="shared" si="2331"/>
        <x:v>1</x:v>
      </x:c>
      <x:c r="K12467" s="53">
        <x:f t="shared" si="2332"/>
        <x:v>21</x:v>
      </x:c>
      <x:c r="L12467" s="53">
        <x:f t="shared" si="2333"/>
        <x:v>41</x:v>
      </x:c>
      <x:c r="M12467" s="54">
        <x:f t="shared" si="2334"/>
        <x:v>11715.623715443073</x:v>
      </x:c>
      <x:c r="N12467" s="54">
        <x:f t="shared" si="2335"/>
        <x:v>7.6358498023910224</x:v>
      </x:c>
      <x:c r="O12467" s="55">
        <x:f t="shared" si="2336"/>
        <x:v>225994</x:v>
      </x:c>
      <x:c r="P12467" s="55">
        <x:f t="shared" si="2337"/>
        <x:v>35640</x:v>
      </x:c>
      <x:c r="Q12467" s="55">
        <x:f t="shared" si="2338"/>
        <x:v>215896.24505977557</x:v>
      </x:c>
      <x:c r="R12467" s="55">
        <x:f t="shared" si="2339"/>
        <x:v>-45542.245059775567</x:v>
      </x:c>
      <x:c r="S12467" s="1" t="str">
        <x:f t="shared" si="2340"/>
        <x:v>NO</x:v>
      </x:c>
      <x:c r="T12467" s="1">
        <x:f t="shared" si="2341"/>
        <x:v>-9.9999999999999997E+98</x:v>
      </x:c>
    </x:row>
    <x:row r="12468">
      <x:c r="A12468" s="1"/>
      <x:c r="B12468" s="1"/>
      <x:c r="C12468" s="1"/>
      <x:c r="D12468" s="1"/>
      <x:c r="E12468" s="1"/>
      <x:c r="F12468" s="1"/>
      <x:c r="G12468" s="1"/>
      <x:c r="H12468" s="1"/>
      <x:c r="I12468" s="53">
        <x:f t="shared" si="2330"/>
        <x:v>19</x:v>
      </x:c>
      <x:c r="J12468" s="53">
        <x:f t="shared" si="2331"/>
        <x:v>1</x:v>
      </x:c>
      <x:c r="K12468" s="53">
        <x:f t="shared" si="2332"/>
        <x:v>22</x:v>
      </x:c>
      <x:c r="L12468" s="53">
        <x:f t="shared" si="2333"/>
        <x:v>42</x:v>
      </x:c>
      <x:c r="M12468" s="54">
        <x:f t="shared" si="2334"/>
        <x:v>11790.100062689469</x:v>
      </x:c>
      <x:c r="N12468" s="54">
        <x:f t="shared" si="2335"/>
        <x:v>7.6875694879787977</x:v>
      </x:c>
      <x:c r="O12468" s="55">
        <x:f t="shared" si="2336"/>
        <x:v>228694</x:v>
      </x:c>
      <x:c r="P12468" s="55">
        <x:f t="shared" si="2337"/>
        <x:v>36520</x:v>
      </x:c>
      <x:c r="Q12468" s="55">
        <x:f t="shared" si="2338"/>
        <x:v>217189.23719946994</x:v>
      </x:c>
      <x:c r="R12468" s="55">
        <x:f t="shared" si="2339"/>
        <x:v>-45015.237199469935</x:v>
      </x:c>
      <x:c r="S12468" s="1" t="str">
        <x:f t="shared" si="2340"/>
        <x:v>NO</x:v>
      </x:c>
      <x:c r="T12468" s="1">
        <x:f t="shared" si="2341"/>
        <x:v>-9.9999999999999997E+98</x:v>
      </x:c>
    </x:row>
    <x:row r="12469">
      <x:c r="A12469" s="1"/>
      <x:c r="B12469" s="1"/>
      <x:c r="C12469" s="1"/>
      <x:c r="D12469" s="1"/>
      <x:c r="E12469" s="1"/>
      <x:c r="F12469" s="1"/>
      <x:c r="G12469" s="1"/>
      <x:c r="H12469" s="1"/>
      <x:c r="I12469" s="53">
        <x:f t="shared" si="2330"/>
        <x:v>19</x:v>
      </x:c>
      <x:c r="J12469" s="53">
        <x:f t="shared" si="2331"/>
        <x:v>1</x:v>
      </x:c>
      <x:c r="K12469" s="53">
        <x:f t="shared" si="2332"/>
        <x:v>23</x:v>
      </x:c>
      <x:c r="L12469" s="53">
        <x:f t="shared" si="2333"/>
        <x:v>43</x:v>
      </x:c>
      <x:c r="M12469" s="54">
        <x:f t="shared" si="2334"/>
        <x:v>11866.246651546906</x:v>
      </x:c>
      <x:c r="N12469" s="54">
        <x:f t="shared" si="2335"/>
        <x:v>7.74044906357424</x:v>
      </x:c>
      <x:c r="O12469" s="55">
        <x:f t="shared" si="2336"/>
        <x:v>231394</x:v>
      </x:c>
      <x:c r="P12469" s="55">
        <x:f t="shared" si="2337"/>
        <x:v>37400</x:v>
      </x:c>
      <x:c r="Q12469" s="55">
        <x:f t="shared" si="2338"/>
        <x:v>218511.226589356</x:v>
      </x:c>
      <x:c r="R12469" s="55">
        <x:f t="shared" si="2339"/>
        <x:v>-44517.226589355996</x:v>
      </x:c>
      <x:c r="S12469" s="1" t="str">
        <x:f t="shared" si="2340"/>
        <x:v>NO</x:v>
      </x:c>
      <x:c r="T12469" s="1">
        <x:f t="shared" si="2341"/>
        <x:v>-9.9999999999999997E+98</x:v>
      </x:c>
    </x:row>
    <x:row r="12470">
      <x:c r="A12470" s="1"/>
      <x:c r="B12470" s="1"/>
      <x:c r="C12470" s="1"/>
      <x:c r="D12470" s="1"/>
      <x:c r="E12470" s="1"/>
      <x:c r="F12470" s="1"/>
      <x:c r="G12470" s="1"/>
      <x:c r="H12470" s="1"/>
      <x:c r="I12470" s="53">
        <x:f t="shared" si="2330"/>
        <x:v>19</x:v>
      </x:c>
      <x:c r="J12470" s="53">
        <x:f t="shared" si="2331"/>
        <x:v>1</x:v>
      </x:c>
      <x:c r="K12470" s="53">
        <x:f t="shared" si="2332"/>
        <x:v>24</x:v>
      </x:c>
      <x:c r="L12470" s="53">
        <x:f t="shared" si="2333"/>
        <x:v>44</x:v>
      </x:c>
      <x:c r="M12470" s="54">
        <x:f t="shared" si="2334"/>
        <x:v>11944.093601126402</x:v>
      </x:c>
      <x:c r="N12470" s="54">
        <x:f t="shared" si="2335"/>
        <x:v>7.7945094452266677</x:v>
      </x:c>
      <x:c r="O12470" s="55">
        <x:f t="shared" si="2336"/>
        <x:v>234094</x:v>
      </x:c>
      <x:c r="P12470" s="55">
        <x:f t="shared" si="2337"/>
        <x:v>38280</x:v>
      </x:c>
      <x:c r="Q12470" s="55">
        <x:f t="shared" si="2338"/>
        <x:v>219862.73613066669</x:v>
      </x:c>
      <x:c r="R12470" s="55">
        <x:f t="shared" si="2339"/>
        <x:v>-44048.736130666686</x:v>
      </x:c>
      <x:c r="S12470" s="1" t="str">
        <x:f t="shared" si="2340"/>
        <x:v>NO</x:v>
      </x:c>
      <x:c r="T12470" s="1">
        <x:f t="shared" si="2341"/>
        <x:v>-9.9999999999999997E+98</x:v>
      </x:c>
    </x:row>
    <x:row r="12471">
      <x:c r="A12471" s="1"/>
      <x:c r="B12471" s="1"/>
      <x:c r="C12471" s="1"/>
      <x:c r="D12471" s="1"/>
      <x:c r="E12471" s="1"/>
      <x:c r="F12471" s="1"/>
      <x:c r="G12471" s="1"/>
      <x:c r="H12471" s="1"/>
      <x:c r="I12471" s="53">
        <x:f t="shared" si="2330"/>
        <x:v>19</x:v>
      </x:c>
      <x:c r="J12471" s="53">
        <x:f t="shared" si="2331"/>
        <x:v>1</x:v>
      </x:c>
      <x:c r="K12471" s="53">
        <x:f t="shared" si="2332"/>
        <x:v>25</x:v>
      </x:c>
      <x:c r="L12471" s="53">
        <x:f t="shared" si="2333"/>
        <x:v>45</x:v>
      </x:c>
      <x:c r="M12471" s="54">
        <x:f t="shared" si="2334"/>
        <x:v>12023.671522541499</x:v>
      </x:c>
      <x:c r="N12471" s="54">
        <x:f t="shared" si="2335"/>
        <x:v>7.8497718906538188</x:v>
      </x:c>
      <x:c r="O12471" s="55">
        <x:f t="shared" si="2336"/>
        <x:v>236794</x:v>
      </x:c>
      <x:c r="P12471" s="55">
        <x:f t="shared" si="2337"/>
        <x:v>39160</x:v>
      </x:c>
      <x:c r="Q12471" s="55">
        <x:f t="shared" si="2338"/>
        <x:v>221244.29726634547</x:v>
      </x:c>
      <x:c r="R12471" s="55">
        <x:f t="shared" si="2339"/>
        <x:v>-43610.297266345471</x:v>
      </x:c>
      <x:c r="S12471" s="1" t="str">
        <x:f t="shared" si="2340"/>
        <x:v>NO</x:v>
      </x:c>
      <x:c r="T12471" s="1">
        <x:f t="shared" si="2341"/>
        <x:v>-9.9999999999999997E+98</x:v>
      </x:c>
    </x:row>
    <x:row r="12472">
      <x:c r="A12472" s="1"/>
      <x:c r="B12472" s="1"/>
      <x:c r="C12472" s="1"/>
      <x:c r="D12472" s="1"/>
      <x:c r="E12472" s="1"/>
      <x:c r="F12472" s="1"/>
      <x:c r="G12472" s="1"/>
      <x:c r="H12472" s="1"/>
      <x:c r="I12472" s="53">
        <x:f t="shared" si="2330"/>
        <x:v>19</x:v>
      </x:c>
      <x:c r="J12472" s="53">
        <x:f t="shared" si="2331"/>
        <x:v>1</x:v>
      </x:c>
      <x:c r="K12472" s="53">
        <x:f t="shared" si="2332"/>
        <x:v>26</x:v>
      </x:c>
      <x:c r="L12472" s="53">
        <x:f t="shared" si="2333"/>
        <x:v>46</x:v>
      </x:c>
      <x:c r="M12472" s="54">
        <x:f t="shared" si="2334"/>
        <x:v>12105.011526502218</x:v>
      </x:c>
      <x:c r="N12472" s="54">
        <x:f t="shared" si="2335"/>
        <x:v>7.9062580045154291</x:v>
      </x:c>
      <x:c r="O12472" s="55">
        <x:f t="shared" si="2336"/>
        <x:v>239494</x:v>
      </x:c>
      <x:c r="P12472" s="55">
        <x:f t="shared" si="2337"/>
        <x:v>40040</x:v>
      </x:c>
      <x:c r="Q12472" s="55">
        <x:f t="shared" si="2338"/>
        <x:v>222656.45011288571</x:v>
      </x:c>
      <x:c r="R12472" s="55">
        <x:f t="shared" si="2339"/>
        <x:v>-43202.450112885708</x:v>
      </x:c>
      <x:c r="S12472" s="1" t="str">
        <x:f t="shared" si="2340"/>
        <x:v>NO</x:v>
      </x:c>
      <x:c r="T12472" s="1">
        <x:f t="shared" si="2341"/>
        <x:v>-9.9999999999999997E+98</x:v>
      </x:c>
    </x:row>
    <x:row r="12473">
      <x:c r="A12473" s="1"/>
      <x:c r="B12473" s="1"/>
      <x:c r="C12473" s="1"/>
      <x:c r="D12473" s="1"/>
      <x:c r="E12473" s="1"/>
      <x:c r="F12473" s="1"/>
      <x:c r="G12473" s="1"/>
      <x:c r="H12473" s="1"/>
      <x:c r="I12473" s="53">
        <x:f t="shared" si="2330"/>
        <x:v>19</x:v>
      </x:c>
      <x:c r="J12473" s="53">
        <x:f t="shared" si="2331"/>
        <x:v>1</x:v>
      </x:c>
      <x:c r="K12473" s="53">
        <x:f t="shared" si="2332"/>
        <x:v>27</x:v>
      </x:c>
      <x:c r="L12473" s="53">
        <x:f t="shared" si="2333"/>
        <x:v>47</x:v>
      </x:c>
      <x:c r="M12473" s="54">
        <x:f t="shared" si="2334"/>
        <x:v>12188.145231021974</x:v>
      </x:c>
      <x:c r="N12473" s="54">
        <x:f t="shared" si="2335"/>
        <x:v>7.9639897437652598</x:v>
      </x:c>
      <x:c r="O12473" s="55">
        <x:f t="shared" si="2336"/>
        <x:v>242194</x:v>
      </x:c>
      <x:c r="P12473" s="55">
        <x:f t="shared" si="2337"/>
        <x:v>40920</x:v>
      </x:c>
      <x:c r="Q12473" s="55">
        <x:f t="shared" si="2338"/>
        <x:v>224099.74359413149</x:v>
      </x:c>
      <x:c r="R12473" s="55">
        <x:f t="shared" si="2339"/>
        <x:v>-42825.743594131491</x:v>
      </x:c>
      <x:c r="S12473" s="1" t="str">
        <x:f t="shared" si="2340"/>
        <x:v>NO</x:v>
      </x:c>
      <x:c r="T12473" s="1">
        <x:f t="shared" si="2341"/>
        <x:v>-9.9999999999999997E+98</x:v>
      </x:c>
    </x:row>
    <x:row r="12474">
      <x:c r="A12474" s="1"/>
      <x:c r="B12474" s="1"/>
      <x:c r="C12474" s="1"/>
      <x:c r="D12474" s="1"/>
      <x:c r="E12474" s="1"/>
      <x:c r="F12474" s="1"/>
      <x:c r="G12474" s="1"/>
      <x:c r="H12474" s="1"/>
      <x:c r="I12474" s="53">
        <x:f t="shared" si="2330"/>
        <x:v>19</x:v>
      </x:c>
      <x:c r="J12474" s="53">
        <x:f t="shared" si="2331"/>
        <x:v>1</x:v>
      </x:c>
      <x:c r="K12474" s="53">
        <x:f t="shared" si="2332"/>
        <x:v>28</x:v>
      </x:c>
      <x:c r="L12474" s="53">
        <x:f t="shared" si="2333"/>
        <x:v>48</x:v>
      </x:c>
      <x:c r="M12474" s="54">
        <x:f t="shared" si="2334"/>
        <x:v>12273.104769239128</x:v>
      </x:c>
      <x:c r="N12474" s="54">
        <x:f t="shared" si="2335"/>
        <x:v>8.022989423082727</x:v>
      </x:c>
      <x:c r="O12474" s="55">
        <x:f t="shared" si="2336"/>
        <x:v>244894</x:v>
      </x:c>
      <x:c r="P12474" s="55">
        <x:f t="shared" si="2337"/>
        <x:v>41800</x:v>
      </x:c>
      <x:c r="Q12474" s="55">
        <x:f t="shared" si="2338"/>
        <x:v>225574.73557706818</x:v>
      </x:c>
      <x:c r="R12474" s="55">
        <x:f t="shared" si="2339"/>
        <x:v>-42480.735577068175</x:v>
      </x:c>
      <x:c r="S12474" s="1" t="str">
        <x:f t="shared" si="2340"/>
        <x:v>NO</x:v>
      </x:c>
      <x:c r="T12474" s="1">
        <x:f t="shared" si="2341"/>
        <x:v>-9.9999999999999997E+98</x:v>
      </x:c>
    </x:row>
    <x:row r="12475">
      <x:c r="A12475" s="1"/>
      <x:c r="B12475" s="1"/>
      <x:c r="C12475" s="1"/>
      <x:c r="D12475" s="1"/>
      <x:c r="E12475" s="1"/>
      <x:c r="F12475" s="1"/>
      <x:c r="G12475" s="1"/>
      <x:c r="H12475" s="1"/>
      <x:c r="I12475" s="53">
        <x:f t="shared" si="2330"/>
        <x:v>19</x:v>
      </x:c>
      <x:c r="J12475" s="53">
        <x:f t="shared" si="2331"/>
        <x:v>1</x:v>
      </x:c>
      <x:c r="K12475" s="53">
        <x:f t="shared" si="2332"/>
        <x:v>29</x:v>
      </x:c>
      <x:c r="L12475" s="53">
        <x:f t="shared" si="2333"/>
        <x:v>49</x:v>
      </x:c>
      <x:c r="M12475" s="54">
        <x:f t="shared" si="2334"/>
        <x:v>12359.92279735478</x:v>
      </x:c>
      <x:c r="N12475" s="54">
        <x:f t="shared" si="2335"/>
        <x:v>8.0832797203852635</x:v>
      </x:c>
      <x:c r="O12475" s="55">
        <x:f t="shared" si="2336"/>
        <x:v>247594</x:v>
      </x:c>
      <x:c r="P12475" s="55">
        <x:f t="shared" si="2337"/>
        <x:v>42680</x:v>
      </x:c>
      <x:c r="Q12475" s="55">
        <x:f t="shared" si="2338"/>
        <x:v>227081.99300963161</x:v>
      </x:c>
      <x:c r="R12475" s="55">
        <x:f t="shared" si="2339"/>
        <x:v>-42167.993009631609</x:v>
      </x:c>
      <x:c r="S12475" s="1" t="str">
        <x:f t="shared" si="2340"/>
        <x:v>NO</x:v>
      </x:c>
      <x:c r="T12475" s="1">
        <x:f t="shared" si="2341"/>
        <x:v>-9.9999999999999997E+98</x:v>
      </x:c>
    </x:row>
    <x:row r="12476">
      <x:c r="A12476" s="1"/>
      <x:c r="B12476" s="1"/>
      <x:c r="C12476" s="1"/>
      <x:c r="D12476" s="1"/>
      <x:c r="E12476" s="1"/>
      <x:c r="F12476" s="1"/>
      <x:c r="G12476" s="1"/>
      <x:c r="H12476" s="1"/>
      <x:c r="I12476" s="53">
        <x:f t="shared" si="2330"/>
        <x:v>19</x:v>
      </x:c>
      <x:c r="J12476" s="53">
        <x:f t="shared" si="2331"/>
        <x:v>1</x:v>
      </x:c>
      <x:c r="K12476" s="53">
        <x:f t="shared" si="2332"/>
        <x:v>30</x:v>
      </x:c>
      <x:c r="L12476" s="53">
        <x:f t="shared" si="2333"/>
        <x:v>50</x:v>
      </x:c>
      <x:c r="M12476" s="54">
        <x:f t="shared" si="2334"/>
        <x:v>12448.632502688552</x:v>
      </x:c>
      <x:c r="N12476" s="54">
        <x:f t="shared" si="2335"/>
        <x:v>8.1448836824226056</x:v>
      </x:c>
      <x:c r="O12476" s="55">
        <x:f t="shared" si="2336"/>
        <x:v>250294</x:v>
      </x:c>
      <x:c r="P12476" s="55">
        <x:f t="shared" si="2337"/>
        <x:v>43560</x:v>
      </x:c>
      <x:c r="Q12476" s="55">
        <x:f t="shared" si="2338"/>
        <x:v>228622.09206056513</x:v>
      </x:c>
      <x:c r="R12476" s="55">
        <x:f t="shared" si="2339"/>
        <x:v>-41888.092060565134</x:v>
      </x:c>
      <x:c r="S12476" s="1" t="str">
        <x:f t="shared" si="2340"/>
        <x:v>NO</x:v>
      </x:c>
      <x:c r="T12476" s="1">
        <x:f t="shared" si="2341"/>
        <x:v>-9.9999999999999997E+98</x:v>
      </x:c>
    </x:row>
    <x:row r="12477">
      <x:c r="A12477" s="1"/>
      <x:c r="B12477" s="1"/>
      <x:c r="C12477" s="1"/>
      <x:c r="D12477" s="1"/>
      <x:c r="E12477" s="1"/>
      <x:c r="F12477" s="1"/>
      <x:c r="G12477" s="1"/>
      <x:c r="H12477" s="1"/>
      <x:c r="I12477" s="53">
        <x:f t="shared" si="2330"/>
        <x:v>19</x:v>
      </x:c>
      <x:c r="J12477" s="53">
        <x:f t="shared" si="2331"/>
        <x:v>2</x:v>
      </x:c>
      <x:c r="K12477" s="53">
        <x:f t="shared" si="2332"/>
        <x:v>0</x:v>
      </x:c>
      <x:c r="L12477" s="53">
        <x:f t="shared" si="2333"/>
        <x:v>21</x:v>
      </x:c>
      <x:c r="M12477" s="54">
        <x:f t="shared" si="2334"/>
        <x:v>10521.241966678903</x:v>
      </x:c>
      <x:c r="N12477" s="54">
        <x:f t="shared" si="2335"/>
        <x:v>6.8064180324159045</x:v>
      </x:c>
      <x:c r="O12477" s="55">
        <x:f t="shared" si="2336"/>
        <x:v>171388</x:v>
      </x:c>
      <x:c r="P12477" s="55">
        <x:f t="shared" si="2337"/>
        <x:v>17600</x:v>
      </x:c>
      <x:c r="Q12477" s="55">
        <x:f t="shared" si="2338"/>
        <x:v>195160.45081039763</x:v>
      </x:c>
      <x:c r="R12477" s="55">
        <x:f t="shared" si="2339"/>
        <x:v>-61372.450810397626</x:v>
      </x:c>
      <x:c r="S12477" s="1" t="str">
        <x:f t="shared" si="2340"/>
        <x:v>NO</x:v>
      </x:c>
      <x:c r="T12477" s="1">
        <x:f t="shared" si="2341"/>
        <x:v>-9.9999999999999997E+98</x:v>
      </x:c>
    </x:row>
    <x:row r="12478">
      <x:c r="A12478" s="1"/>
      <x:c r="B12478" s="1"/>
      <x:c r="C12478" s="1"/>
      <x:c r="D12478" s="1"/>
      <x:c r="E12478" s="1"/>
      <x:c r="F12478" s="1"/>
      <x:c r="G12478" s="1"/>
      <x:c r="H12478" s="1"/>
      <x:c r="I12478" s="53">
        <x:f t="shared" si="2330"/>
        <x:v>19</x:v>
      </x:c>
      <x:c r="J12478" s="53">
        <x:f t="shared" si="2331"/>
        <x:v>2</x:v>
      </x:c>
      <x:c r="K12478" s="53">
        <x:f t="shared" si="2332"/>
        <x:v>1</x:v>
      </x:c>
      <x:c r="L12478" s="53">
        <x:f t="shared" si="2333"/>
        <x:v>22</x:v>
      </x:c>
      <x:c r="M12478" s="54">
        <x:f t="shared" si="2334"/>
        <x:v>10566.804466678903</x:v>
      </x:c>
      <x:c r="N12478" s="54">
        <x:f t="shared" si="2335"/>
        <x:v>6.838058657415905</x:v>
      </x:c>
      <x:c r="O12478" s="55">
        <x:f t="shared" si="2336"/>
        <x:v>174088</x:v>
      </x:c>
      <x:c r="P12478" s="55">
        <x:f t="shared" si="2337"/>
        <x:v>18480</x:v>
      </x:c>
      <x:c r="Q12478" s="55">
        <x:f t="shared" si="2338"/>
        <x:v>195951.46643539763</x:v>
      </x:c>
      <x:c r="R12478" s="55">
        <x:f t="shared" si="2339"/>
        <x:v>-60343.466435397626</x:v>
      </x:c>
      <x:c r="S12478" s="1" t="str">
        <x:f t="shared" si="2340"/>
        <x:v>NO</x:v>
      </x:c>
      <x:c r="T12478" s="1">
        <x:f t="shared" si="2341"/>
        <x:v>-9.9999999999999997E+98</x:v>
      </x:c>
    </x:row>
    <x:row r="12479">
      <x:c r="A12479" s="1"/>
      <x:c r="B12479" s="1"/>
      <x:c r="C12479" s="1"/>
      <x:c r="D12479" s="1"/>
      <x:c r="E12479" s="1"/>
      <x:c r="F12479" s="1"/>
      <x:c r="G12479" s="1"/>
      <x:c r="H12479" s="1"/>
      <x:c r="I12479" s="53">
        <x:f t="shared" si="2330"/>
        <x:v>19</x:v>
      </x:c>
      <x:c r="J12479" s="53">
        <x:f t="shared" si="2331"/>
        <x:v>2</x:v>
      </x:c>
      <x:c r="K12479" s="53">
        <x:f t="shared" si="2332"/>
        <x:v>2</x:v>
      </x:c>
      <x:c r="L12479" s="53">
        <x:f t="shared" si="2333"/>
        <x:v>23</x:v>
      </x:c>
      <x:c r="M12479" s="54">
        <x:f t="shared" si="2334"/>
        <x:v>10613.506029178903</x:v>
      </x:c>
      <x:c r="N12479" s="54">
        <x:f t="shared" si="2335"/>
        <x:v>6.8704902980409051</x:v>
      </x:c>
      <x:c r="O12479" s="55">
        <x:f t="shared" si="2336"/>
        <x:v>176788</x:v>
      </x:c>
      <x:c r="P12479" s="55">
        <x:f t="shared" si="2337"/>
        <x:v>19360</x:v>
      </x:c>
      <x:c r="Q12479" s="55">
        <x:f t="shared" si="2338"/>
        <x:v>196762.25745102263</x:v>
      </x:c>
      <x:c r="R12479" s="55">
        <x:f t="shared" si="2339"/>
        <x:v>-59334.257451022626</x:v>
      </x:c>
      <x:c r="S12479" s="1" t="str">
        <x:f t="shared" si="2340"/>
        <x:v>NO</x:v>
      </x:c>
      <x:c r="T12479" s="1">
        <x:f t="shared" si="2341"/>
        <x:v>-9.9999999999999997E+98</x:v>
      </x:c>
    </x:row>
    <x:row r="12480">
      <x:c r="A12480" s="1"/>
      <x:c r="B12480" s="1"/>
      <x:c r="C12480" s="1"/>
      <x:c r="D12480" s="1"/>
      <x:c r="E12480" s="1"/>
      <x:c r="F12480" s="1"/>
      <x:c r="G12480" s="1"/>
      <x:c r="H12480" s="1"/>
      <x:c r="I12480" s="53">
        <x:f t="shared" si="2330"/>
        <x:v>19</x:v>
      </x:c>
      <x:c r="J12480" s="53">
        <x:f t="shared" si="2331"/>
        <x:v>2</x:v>
      </x:c>
      <x:c r="K12480" s="53">
        <x:f t="shared" si="2332"/>
        <x:v>3</x:v>
      </x:c>
      <x:c r="L12480" s="53">
        <x:f t="shared" si="2333"/>
        <x:v>24</x:v>
      </x:c>
      <x:c r="M12480" s="54">
        <x:f t="shared" si="2334"/>
        <x:v>10661.368011600778</x:v>
      </x:c>
      <x:c r="N12480" s="54">
        <x:f t="shared" si="2335"/>
        <x:v>6.9037277858338735</x:v>
      </x:c>
      <x:c r="O12480" s="55">
        <x:f t="shared" si="2336"/>
        <x:v>179488</x:v>
      </x:c>
      <x:c r="P12480" s="55">
        <x:f t="shared" si="2337"/>
        <x:v>20240</x:v>
      </x:c>
      <x:c r="Q12480" s="55">
        <x:f t="shared" si="2338"/>
        <x:v>197593.19464584684</x:v>
      </x:c>
      <x:c r="R12480" s="55">
        <x:f t="shared" si="2339"/>
        <x:v>-58345.194645846845</x:v>
      </x:c>
      <x:c r="S12480" s="1" t="str">
        <x:f t="shared" si="2340"/>
        <x:v>NO</x:v>
      </x:c>
      <x:c r="T12480" s="1">
        <x:f t="shared" si="2341"/>
        <x:v>-9.9999999999999997E+98</x:v>
      </x:c>
    </x:row>
    <x:row r="12481">
      <x:c r="A12481" s="1"/>
      <x:c r="B12481" s="1"/>
      <x:c r="C12481" s="1"/>
      <x:c r="D12481" s="1"/>
      <x:c r="E12481" s="1"/>
      <x:c r="F12481" s="1"/>
      <x:c r="G12481" s="1"/>
      <x:c r="H12481" s="1"/>
      <x:c r="I12481" s="53">
        <x:f t="shared" si="2330"/>
        <x:v>19</x:v>
      </x:c>
      <x:c r="J12481" s="53">
        <x:f t="shared" si="2331"/>
        <x:v>2</x:v>
      </x:c>
      <x:c r="K12481" s="53">
        <x:f t="shared" si="2332"/>
        <x:v>4</x:v>
      </x:c>
      <x:c r="L12481" s="53">
        <x:f t="shared" si="2333"/>
        <x:v>25</x:v>
      </x:c>
      <x:c r="M12481" s="54">
        <x:f t="shared" si="2334"/>
        <x:v>10710.412127323434</x:v>
      </x:c>
      <x:c r="N12481" s="54">
        <x:f t="shared" si="2335"/>
        <x:v>6.9377861995301622</x:v>
      </x:c>
      <x:c r="O12481" s="55">
        <x:f t="shared" si="2336"/>
        <x:v>182188</x:v>
      </x:c>
      <x:c r="P12481" s="55">
        <x:f t="shared" si="2337"/>
        <x:v>21120</x:v>
      </x:c>
      <x:c r="Q12481" s="55">
        <x:f t="shared" si="2338"/>
        <x:v>198444.65498825407</x:v>
      </x:c>
      <x:c r="R12481" s="55">
        <x:f t="shared" si="2339"/>
        <x:v>-57376.654988254071</x:v>
      </x:c>
      <x:c r="S12481" s="1" t="str">
        <x:f t="shared" si="2340"/>
        <x:v>NO</x:v>
      </x:c>
      <x:c r="T12481" s="1">
        <x:f t="shared" si="2341"/>
        <x:v>-9.9999999999999997E+98</x:v>
      </x:c>
    </x:row>
    <x:row r="12482">
      <x:c r="A12482" s="1"/>
      <x:c r="B12482" s="1"/>
      <x:c r="C12482" s="1"/>
      <x:c r="D12482" s="1"/>
      <x:c r="E12482" s="1"/>
      <x:c r="F12482" s="1"/>
      <x:c r="G12482" s="1"/>
      <x:c r="H12482" s="1"/>
      <x:c r="I12482" s="53">
        <x:f t="shared" si="2330"/>
        <x:v>19</x:v>
      </x:c>
      <x:c r="J12482" s="53">
        <x:f t="shared" si="2331"/>
        <x:v>2</x:v>
      </x:c>
      <x:c r="K12482" s="53">
        <x:f t="shared" si="2332"/>
        <x:v>5</x:v>
      </x:c>
      <x:c r="L12482" s="53">
        <x:f t="shared" si="2333"/>
        <x:v>26</x:v>
      </x:c>
      <x:c r="M12482" s="54">
        <x:f t="shared" si="2334"/>
        <x:v>10760.660451244637</x:v>
      </x:c>
      <x:c r="N12482" s="54">
        <x:f t="shared" si="2335"/>
        <x:v>6.9726808689198867</x:v>
      </x:c>
      <x:c r="O12482" s="55">
        <x:f t="shared" si="2336"/>
        <x:v>184888</x:v>
      </x:c>
      <x:c r="P12482" s="55">
        <x:f t="shared" si="2337"/>
        <x:v>22000</x:v>
      </x:c>
      <x:c r="Q12482" s="55">
        <x:f t="shared" si="2338"/>
        <x:v>199317.02172299716</x:v>
      </x:c>
      <x:c r="R12482" s="55">
        <x:f t="shared" si="2339"/>
        <x:v>-56429.02172299716</x:v>
      </x:c>
      <x:c r="S12482" s="1" t="str">
        <x:f t="shared" si="2340"/>
        <x:v>NO</x:v>
      </x:c>
      <x:c r="T12482" s="1">
        <x:f t="shared" si="2341"/>
        <x:v>-9.9999999999999997E+98</x:v>
      </x:c>
    </x:row>
    <x:row r="12483">
      <x:c r="A12483" s="1"/>
      <x:c r="B12483" s="1"/>
      <x:c r="C12483" s="1"/>
      <x:c r="D12483" s="1"/>
      <x:c r="E12483" s="1"/>
      <x:c r="F12483" s="1"/>
      <x:c r="G12483" s="1"/>
      <x:c r="H12483" s="1"/>
      <x:c r="I12483" s="53">
        <x:f t="shared" si="2330"/>
        <x:v>19</x:v>
      </x:c>
      <x:c r="J12483" s="53">
        <x:f t="shared" si="2331"/>
        <x:v>2</x:v>
      </x:c>
      <x:c r="K12483" s="53">
        <x:f t="shared" si="2332"/>
        <x:v>6</x:v>
      </x:c>
      <x:c r="L12483" s="53">
        <x:f t="shared" si="2333"/>
        <x:v>27</x:v>
      </x:c>
      <x:c r="M12483" s="54">
        <x:f t="shared" si="2334"/>
        <x:v>10812.135425426271</x:v>
      </x:c>
      <x:c r="N12483" s="54">
        <x:f t="shared" si="2335"/>
        <x:v>7.0084273787682445</x:v>
      </x:c>
      <x:c r="O12483" s="55">
        <x:f t="shared" si="2336"/>
        <x:v>187588</x:v>
      </x:c>
      <x:c r="P12483" s="55">
        <x:f t="shared" si="2337"/>
        <x:v>22880</x:v>
      </x:c>
      <x:c r="Q12483" s="55">
        <x:f t="shared" si="2338"/>
        <x:v>200210.68446920608</x:v>
      </x:c>
      <x:c r="R12483" s="55">
        <x:f t="shared" si="2339"/>
        <x:v>-55502.684469206084</x:v>
      </x:c>
      <x:c r="S12483" s="1" t="str">
        <x:f t="shared" si="2340"/>
        <x:v>NO</x:v>
      </x:c>
      <x:c r="T12483" s="1">
        <x:f t="shared" si="2341"/>
        <x:v>-9.9999999999999997E+98</x:v>
      </x:c>
    </x:row>
    <x:row r="12484">
      <x:c r="A12484" s="1"/>
      <x:c r="B12484" s="1"/>
      <x:c r="C12484" s="1"/>
      <x:c r="D12484" s="1"/>
      <x:c r="E12484" s="1"/>
      <x:c r="F12484" s="1"/>
      <x:c r="G12484" s="1"/>
      <x:c r="H12484" s="1"/>
      <x:c r="I12484" s="53">
        <x:f t="shared" si="2330"/>
        <x:v>19</x:v>
      </x:c>
      <x:c r="J12484" s="53">
        <x:f t="shared" si="2331"/>
        <x:v>2</x:v>
      </x:c>
      <x:c r="K12484" s="53">
        <x:f t="shared" si="2332"/>
        <x:v>7</x:v>
      </x:c>
      <x:c r="L12484" s="53">
        <x:f t="shared" si="2333"/>
        <x:v>28</x:v>
      </x:c>
      <x:c r="M12484" s="54">
        <x:f t="shared" si="2334"/>
        <x:v>10864.859864824231</x:v>
      </x:c>
      <x:c r="N12484" s="54">
        <x:f t="shared" si="2335"/>
        <x:v>7.045041572794605</x:v>
      </x:c>
      <x:c r="O12484" s="55">
        <x:f t="shared" si="2336"/>
        <x:v>190288</x:v>
      </x:c>
      <x:c r="P12484" s="55">
        <x:f t="shared" si="2337"/>
        <x:v>23760</x:v>
      </x:c>
      <x:c r="Q12484" s="55">
        <x:f t="shared" si="2338"/>
        <x:v>201126.03931986511</x:v>
      </x:c>
      <x:c r="R12484" s="55">
        <x:f t="shared" si="2339"/>
        <x:v>-54598.039319865115</x:v>
      </x:c>
      <x:c r="S12484" s="1" t="str">
        <x:f t="shared" si="2340"/>
        <x:v>NO</x:v>
      </x:c>
      <x:c r="T12484" s="1">
        <x:f t="shared" si="2341"/>
        <x:v>-9.9999999999999997E+98</x:v>
      </x:c>
    </x:row>
    <x:row r="12485">
      <x:c r="A12485" s="1"/>
      <x:c r="B12485" s="1"/>
      <x:c r="C12485" s="1"/>
      <x:c r="D12485" s="1"/>
      <x:c r="E12485" s="1"/>
      <x:c r="F12485" s="1"/>
      <x:c r="G12485" s="1"/>
      <x:c r="H12485" s="1"/>
      <x:c r="I12485" s="53">
        <x:f t="shared" si="2330"/>
        <x:v>19</x:v>
      </x:c>
      <x:c r="J12485" s="53">
        <x:f t="shared" si="2331"/>
        <x:v>2</x:v>
      </x:c>
      <x:c r="K12485" s="53">
        <x:f t="shared" si="2332"/>
        <x:v>8</x:v>
      </x:c>
      <x:c r="L12485" s="53">
        <x:f t="shared" si="2333"/>
        <x:v>29</x:v>
      </x:c>
      <x:c r="M12485" s="54">
        <x:f t="shared" si="2334"/>
        <x:v>10918.856963104212</x:v>
      </x:c>
      <x:c r="N12485" s="54">
        <x:f t="shared" si="2335"/>
        <x:v>7.0825395577112582</x:v>
      </x:c>
      <x:c r="O12485" s="55">
        <x:f t="shared" si="2336"/>
        <x:v>192988</x:v>
      </x:c>
      <x:c r="P12485" s="55">
        <x:f t="shared" si="2337"/>
        <x:v>24640</x:v>
      </x:c>
      <x:c r="Q12485" s="55">
        <x:f t="shared" si="2338"/>
        <x:v>202063.48894278146</x:v>
      </x:c>
      <x:c r="R12485" s="55">
        <x:f t="shared" si="2339"/>
        <x:v>-53715.488942781463</x:v>
      </x:c>
      <x:c r="S12485" s="1" t="str">
        <x:f t="shared" si="2340"/>
        <x:v>NO</x:v>
      </x:c>
      <x:c r="T12485" s="1">
        <x:f t="shared" si="2341"/>
        <x:v>-9.9999999999999997E+98</x:v>
      </x:c>
    </x:row>
    <x:row r="12486">
      <x:c r="A12486" s="1"/>
      <x:c r="B12486" s="1"/>
      <x:c r="C12486" s="1"/>
      <x:c r="D12486" s="1"/>
      <x:c r="E12486" s="1"/>
      <x:c r="F12486" s="1"/>
      <x:c r="G12486" s="1"/>
      <x:c r="H12486" s="1"/>
      <x:c r="I12486" s="53">
        <x:f t="shared" si="2330"/>
        <x:v>19</x:v>
      </x:c>
      <x:c r="J12486" s="53">
        <x:f t="shared" si="2331"/>
        <x:v>2</x:v>
      </x:c>
      <x:c r="K12486" s="53">
        <x:f t="shared" si="2332"/>
        <x:v>9</x:v>
      </x:c>
      <x:c r="L12486" s="53">
        <x:f t="shared" si="2333"/>
        <x:v>30</x:v>
      </x:c>
      <x:c r="M12486" s="54">
        <x:f t="shared" si="2334"/>
        <x:v>10974.150298544606</x:v>
      </x:c>
      <x:c r="N12486" s="54">
        <x:f t="shared" si="2335"/>
        <x:v>7.1209377073226428</x:v>
      </x:c>
      <x:c r="O12486" s="55">
        <x:f t="shared" si="2336"/>
        <x:v>195688</x:v>
      </x:c>
      <x:c r="P12486" s="55">
        <x:f t="shared" si="2337"/>
        <x:v>25520</x:v>
      </x:c>
      <x:c r="Q12486" s="55">
        <x:f t="shared" si="2338"/>
        <x:v>203023.44268306607</x:v>
      </x:c>
      <x:c r="R12486" s="55">
        <x:f t="shared" si="2339"/>
        <x:v>-52855.442683066067</x:v>
      </x:c>
      <x:c r="S12486" s="1" t="str">
        <x:f t="shared" si="2340"/>
        <x:v>NO</x:v>
      </x:c>
      <x:c r="T12486" s="1">
        <x:f t="shared" si="2341"/>
        <x:v>-9.9999999999999997E+98</x:v>
      </x:c>
    </x:row>
    <x:row r="12487">
      <x:c r="A12487" s="1"/>
      <x:c r="B12487" s="1"/>
      <x:c r="C12487" s="1"/>
      <x:c r="D12487" s="1"/>
      <x:c r="E12487" s="1"/>
      <x:c r="F12487" s="1"/>
      <x:c r="G12487" s="1"/>
      <x:c r="H12487" s="1"/>
      <x:c r="I12487" s="53">
        <x:f t="shared" si="2330"/>
        <x:v>19</x:v>
      </x:c>
      <x:c r="J12487" s="53">
        <x:f t="shared" si="2331"/>
        <x:v>2</x:v>
      </x:c>
      <x:c r="K12487" s="53">
        <x:f t="shared" si="2332"/>
        <x:v>10</x:v>
      </x:c>
      <x:c r="L12487" s="53">
        <x:f t="shared" si="2333"/>
        <x:v>31</x:v>
      </x:c>
      <x:c r="M12487" s="54">
        <x:f t="shared" si="2334"/>
        <x:v>11030.763840027819</x:v>
      </x:c>
      <x:c r="N12487" s="54">
        <x:f t="shared" si="2335"/>
        <x:v>7.1602526666859854</x:v>
      </x:c>
      <x:c r="O12487" s="55">
        <x:f t="shared" si="2336"/>
        <x:v>198388</x:v>
      </x:c>
      <x:c r="P12487" s="55">
        <x:f t="shared" si="2337"/>
        <x:v>26400</x:v>
      </x:c>
      <x:c r="Q12487" s="55">
        <x:f t="shared" si="2338"/>
        <x:v>204006.31666714963</x:v>
      </x:c>
      <x:c r="R12487" s="55">
        <x:f t="shared" si="2339"/>
        <x:v>-52018.316667149629</x:v>
      </x:c>
      <x:c r="S12487" s="1" t="str">
        <x:f t="shared" si="2340"/>
        <x:v>NO</x:v>
      </x:c>
      <x:c r="T12487" s="1">
        <x:f t="shared" si="2341"/>
        <x:v>-9.9999999999999997E+98</x:v>
      </x:c>
    </x:row>
    <x:row r="12488">
      <x:c r="A12488" s="1"/>
      <x:c r="B12488" s="1"/>
      <x:c r="C12488" s="1"/>
      <x:c r="D12488" s="1"/>
      <x:c r="E12488" s="1"/>
      <x:c r="F12488" s="1"/>
      <x:c r="G12488" s="1"/>
      <x:c r="H12488" s="1"/>
      <x:c r="I12488" s="53">
        <x:f t="shared" si="2330"/>
        <x:v>19</x:v>
      </x:c>
      <x:c r="J12488" s="53">
        <x:f t="shared" si="2331"/>
        <x:v>2</x:v>
      </x:c>
      <x:c r="K12488" s="53">
        <x:f t="shared" si="2332"/>
        <x:v>11</x:v>
      </x:c>
      <x:c r="L12488" s="53">
        <x:f t="shared" si="2333"/>
        <x:v>32</x:v>
      </x:c>
      <x:c r="M12488" s="54">
        <x:f t="shared" si="2334"/>
        <x:v>11088.721953121258</x:v>
      </x:c>
      <x:c r="N12488" s="54">
        <x:f t="shared" si="2335"/>
        <x:v>7.2005013563342066</x:v>
      </x:c>
      <x:c r="O12488" s="55">
        <x:f t="shared" si="2336"/>
        <x:v>201088</x:v>
      </x:c>
      <x:c r="P12488" s="55">
        <x:f t="shared" si="2337"/>
        <x:v>27280</x:v>
      </x:c>
      <x:c r="Q12488" s="55">
        <x:f t="shared" si="2338"/>
        <x:v>205012.53390835517</x:v>
      </x:c>
      <x:c r="R12488" s="55">
        <x:f t="shared" si="2339"/>
        <x:v>-51204.533908355166</x:v>
      </x:c>
      <x:c r="S12488" s="1" t="str">
        <x:f t="shared" si="2340"/>
        <x:v>NO</x:v>
      </x:c>
      <x:c r="T12488" s="1">
        <x:f t="shared" si="2341"/>
        <x:v>-9.9999999999999997E+98</x:v>
      </x:c>
    </x:row>
    <x:row r="12489">
      <x:c r="A12489" s="1"/>
      <x:c r="B12489" s="1"/>
      <x:c r="C12489" s="1"/>
      <x:c r="D12489" s="1"/>
      <x:c r="E12489" s="1"/>
      <x:c r="F12489" s="1"/>
      <x:c r="G12489" s="1"/>
      <x:c r="H12489" s="1"/>
      <x:c r="I12489" s="53">
        <x:f t="shared" si="2330"/>
        <x:v>19</x:v>
      </x:c>
      <x:c r="J12489" s="53">
        <x:f t="shared" si="2331"/>
        <x:v>2</x:v>
      </x:c>
      <x:c r="K12489" s="53">
        <x:f t="shared" si="2332"/>
        <x:v>12</x:v>
      </x:c>
      <x:c r="L12489" s="53">
        <x:f t="shared" si="2333"/>
        <x:v>33</x:v>
      </x:c>
      <x:c r="M12489" s="54">
        <x:f t="shared" si="2334"/>
        <x:v>11148.049406249322</x:v>
      </x:c>
      <x:c r="N12489" s="54">
        <x:f t="shared" si="2335"/>
        <x:v>7.2417009765620293</x:v>
      </x:c>
      <x:c r="O12489" s="55">
        <x:f t="shared" si="2336"/>
        <x:v>203788</x:v>
      </x:c>
      <x:c r="P12489" s="55">
        <x:f t="shared" si="2337"/>
        <x:v>28160</x:v>
      </x:c>
      <x:c r="Q12489" s="55">
        <x:f t="shared" si="2338"/>
        <x:v>206042.52441405071</x:v>
      </x:c>
      <x:c r="R12489" s="55">
        <x:f t="shared" si="2339"/>
        <x:v>-50414.524414050713</x:v>
      </x:c>
      <x:c r="S12489" s="1" t="str">
        <x:f t="shared" si="2340"/>
        <x:v>NO</x:v>
      </x:c>
      <x:c r="T12489" s="1">
        <x:f t="shared" si="2341"/>
        <x:v>-9.9999999999999997E+98</x:v>
      </x:c>
    </x:row>
    <x:row r="12490">
      <x:c r="A12490" s="1"/>
      <x:c r="B12490" s="1"/>
      <x:c r="C12490" s="1"/>
      <x:c r="D12490" s="1"/>
      <x:c r="E12490" s="1"/>
      <x:c r="F12490" s="1"/>
      <x:c r="G12490" s="1"/>
      <x:c r="H12490" s="1"/>
      <x:c r="I12490" s="53">
        <x:f t="shared" si="2330"/>
        <x:v>19</x:v>
      </x:c>
      <x:c r="J12490" s="53">
        <x:f t="shared" si="2331"/>
        <x:v>2</x:v>
      </x:c>
      <x:c r="K12490" s="53">
        <x:f t="shared" si="2332"/>
        <x:v>13</x:v>
      </x:c>
      <x:c r="L12490" s="53">
        <x:f t="shared" si="2333"/>
        <x:v>34</x:v>
      </x:c>
      <x:c r="M12490" s="54">
        <x:f t="shared" si="2334"/>
        <x:v>11208.771376957706</x:v>
      </x:c>
      <x:c r="N12490" s="54">
        <x:f t="shared" si="2335"/>
        <x:v>7.2838690117761846</x:v>
      </x:c>
      <x:c r="O12490" s="55">
        <x:f t="shared" si="2336"/>
        <x:v>206488</x:v>
      </x:c>
      <x:c r="P12490" s="55">
        <x:f t="shared" si="2337"/>
        <x:v>29040</x:v>
      </x:c>
      <x:c r="Q12490" s="55">
        <x:f t="shared" si="2338"/>
        <x:v>207096.7252944046</x:v>
      </x:c>
      <x:c r="R12490" s="55">
        <x:f t="shared" si="2339"/>
        <x:v>-49648.725294404605</x:v>
      </x:c>
      <x:c r="S12490" s="1" t="str">
        <x:f t="shared" si="2340"/>
        <x:v>NO</x:v>
      </x:c>
      <x:c r="T12490" s="1">
        <x:f t="shared" si="2341"/>
        <x:v>-9.9999999999999997E+98</x:v>
      </x:c>
    </x:row>
    <x:row r="12491">
      <x:c r="A12491" s="1"/>
      <x:c r="B12491" s="1"/>
      <x:c r="C12491" s="1"/>
      <x:c r="D12491" s="1"/>
      <x:c r="E12491" s="1"/>
      <x:c r="F12491" s="1"/>
      <x:c r="G12491" s="1"/>
      <x:c r="H12491" s="1"/>
      <x:c r="I12491" s="53">
        <x:f t="shared" si="2330"/>
        <x:v>19</x:v>
      </x:c>
      <x:c r="J12491" s="53">
        <x:f t="shared" si="2331"/>
        <x:v>2</x:v>
      </x:c>
      <x:c r="K12491" s="53">
        <x:f t="shared" si="2332"/>
        <x:v>14</x:v>
      </x:c>
      <x:c r="L12491" s="53">
        <x:f t="shared" si="2333"/>
        <x:v>35</x:v>
      </x:c>
      <x:c r="M12491" s="54">
        <x:f t="shared" si="2334"/>
        <x:v>11270.913458271367</x:v>
      </x:c>
      <x:c r="N12491" s="54">
        <x:f t="shared" si="2335"/>
        <x:v>7.327023234910671</x:v>
      </x:c>
      <x:c r="O12491" s="55">
        <x:f t="shared" si="2336"/>
        <x:v>209188</x:v>
      </x:c>
      <x:c r="P12491" s="55">
        <x:f t="shared" si="2337"/>
        <x:v>29920</x:v>
      </x:c>
      <x:c r="Q12491" s="55">
        <x:f t="shared" si="2338"/>
        <x:v>208175.58087276679</x:v>
      </x:c>
      <x:c r="R12491" s="55">
        <x:f t="shared" si="2339"/>
        <x:v>-48907.58087276679</x:v>
      </x:c>
      <x:c r="S12491" s="1" t="str">
        <x:f t="shared" si="2340"/>
        <x:v>NO</x:v>
      </x:c>
      <x:c r="T12491" s="1">
        <x:f t="shared" si="2341"/>
        <x:v>-9.9999999999999997E+98</x:v>
      </x:c>
    </x:row>
    <x:row r="12492">
      <x:c r="A12492" s="1"/>
      <x:c r="B12492" s="1"/>
      <x:c r="C12492" s="1"/>
      <x:c r="D12492" s="1"/>
      <x:c r="E12492" s="1"/>
      <x:c r="F12492" s="1"/>
      <x:c r="G12492" s="1"/>
      <x:c r="H12492" s="1"/>
      <x:c r="I12492" s="53">
        <x:f t="shared" si="2330"/>
        <x:v>19</x:v>
      </x:c>
      <x:c r="J12492" s="53">
        <x:f t="shared" si="2331"/>
        <x:v>2</x:v>
      </x:c>
      <x:c r="K12492" s="53">
        <x:f t="shared" si="2332"/>
        <x:v>15</x:v>
      </x:c>
      <x:c r="L12492" s="53">
        <x:f t="shared" si="2333"/>
        <x:v>36</x:v>
      </x:c>
      <x:c r="M12492" s="54">
        <x:f t="shared" si="2334"/>
        <x:v>11334.501665147514</x:v>
      </x:c>
      <x:c r="N12492" s="54">
        <x:f t="shared" si="2335"/>
        <x:v>7.3711817119079956</x:v>
      </x:c>
      <x:c r="O12492" s="55">
        <x:f t="shared" si="2336"/>
        <x:v>211888</x:v>
      </x:c>
      <x:c r="P12492" s="55">
        <x:f t="shared" si="2337"/>
        <x:v>30800</x:v>
      </x:c>
      <x:c r="Q12492" s="55">
        <x:f t="shared" si="2338"/>
        <x:v>209279.54279769989</x:v>
      </x:c>
      <x:c r="R12492" s="55">
        <x:f t="shared" si="2339"/>
        <x:v>-48191.542797699891</x:v>
      </x:c>
      <x:c r="S12492" s="1" t="str">
        <x:f t="shared" si="2340"/>
        <x:v>NO</x:v>
      </x:c>
      <x:c r="T12492" s="1">
        <x:f t="shared" si="2341"/>
        <x:v>-9.9999999999999997E+98</x:v>
      </x:c>
    </x:row>
    <x:row r="12493">
      <x:c r="A12493" s="1"/>
      <x:c r="B12493" s="1"/>
      <x:c r="C12493" s="1"/>
      <x:c r="D12493" s="1"/>
      <x:c r="E12493" s="1"/>
      <x:c r="F12493" s="1"/>
      <x:c r="G12493" s="1"/>
      <x:c r="H12493" s="1"/>
      <x:c r="I12493" s="53">
        <x:f t="shared" si="2330"/>
        <x:v>19</x:v>
      </x:c>
      <x:c r="J12493" s="53">
        <x:f t="shared" si="2331"/>
        <x:v>2</x:v>
      </x:c>
      <x:c r="K12493" s="53">
        <x:f t="shared" si="2332"/>
        <x:v>16</x:v>
      </x:c>
      <x:c r="L12493" s="53">
        <x:f t="shared" si="2333"/>
        <x:v>37</x:v>
      </x:c>
      <x:c r="M12493" s="54">
        <x:f t="shared" si="2334"/>
        <x:v>11399.562441025002</x:v>
      </x:c>
      <x:c r="N12493" s="54">
        <x:f t="shared" si="2335"/>
        <x:v>7.4163628062673626</x:v>
      </x:c>
      <x:c r="O12493" s="55">
        <x:f t="shared" si="2336"/>
        <x:v>214588</x:v>
      </x:c>
      <x:c r="P12493" s="55">
        <x:f t="shared" si="2337"/>
        <x:v>31680</x:v>
      </x:c>
      <x:c r="Q12493" s="55">
        <x:f t="shared" si="2338"/>
        <x:v>210409.07015668406</x:v>
      </x:c>
      <x:c r="R12493" s="55">
        <x:f t="shared" si="2339"/>
        <x:v>-47501.070156684058</x:v>
      </x:c>
      <x:c r="S12493" s="1" t="str">
        <x:f t="shared" si="2340"/>
        <x:v>NO</x:v>
      </x:c>
      <x:c r="T12493" s="1">
        <x:f t="shared" si="2341"/>
        <x:v>-9.9999999999999997E+98</x:v>
      </x:c>
    </x:row>
    <x:row r="12494">
      <x:c r="A12494" s="1"/>
      <x:c r="B12494" s="1"/>
      <x:c r="C12494" s="1"/>
      <x:c r="D12494" s="1"/>
      <x:c r="E12494" s="1"/>
      <x:c r="F12494" s="1"/>
      <x:c r="G12494" s="1"/>
      <x:c r="H12494" s="1"/>
      <x:c r="I12494" s="53">
        <x:f t="shared" si="2330"/>
        <x:v>19</x:v>
      </x:c>
      <x:c r="J12494" s="53">
        <x:f t="shared" si="2331"/>
        <x:v>2</x:v>
      </x:c>
      <x:c r="K12494" s="53">
        <x:f t="shared" si="2332"/>
        <x:v>17</x:v>
      </x:c>
      <x:c r="L12494" s="53">
        <x:f t="shared" si="2333"/>
        <x:v>38</x:v>
      </x:c>
      <x:c r="M12494" s="54">
        <x:f t="shared" si="2334"/>
        <x:v>11466.122664471543</x:v>
      </x:c>
      <x:c r="N12494" s="54">
        <x:f t="shared" si="2335"/>
        <x:v>7.462585183660793</x:v>
      </x:c>
      <x:c r="O12494" s="55">
        <x:f t="shared" si="2336"/>
        <x:v>217288</x:v>
      </x:c>
      <x:c r="P12494" s="55">
        <x:f t="shared" si="2337"/>
        <x:v>32560</x:v>
      </x:c>
      <x:c r="Q12494" s="55">
        <x:f t="shared" si="2338"/>
        <x:v>211564.62959151983</x:v>
      </x:c>
      <x:c r="R12494" s="55">
        <x:f t="shared" si="2339"/>
        <x:v>-46836.629591519828</x:v>
      </x:c>
      <x:c r="S12494" s="1" t="str">
        <x:f t="shared" si="2340"/>
        <x:v>NO</x:v>
      </x:c>
      <x:c r="T12494" s="1">
        <x:f t="shared" si="2341"/>
        <x:v>-9.9999999999999997E+98</x:v>
      </x:c>
    </x:row>
    <x:row r="12495">
      <x:c r="A12495" s="1"/>
      <x:c r="B12495" s="1"/>
      <x:c r="C12495" s="1"/>
      <x:c r="D12495" s="1"/>
      <x:c r="E12495" s="1"/>
      <x:c r="F12495" s="1"/>
      <x:c r="G12495" s="1"/>
      <x:c r="H12495" s="1"/>
      <x:c r="I12495" s="53">
        <x:f t="shared" si="2330"/>
        <x:v>19</x:v>
      </x:c>
      <x:c r="J12495" s="53">
        <x:f t="shared" si="2331"/>
        <x:v>2</x:v>
      </x:c>
      <x:c r="K12495" s="53">
        <x:f t="shared" si="2332"/>
        <x:v>18</x:v>
      </x:c>
      <x:c r="L12495" s="53">
        <x:f t="shared" si="2333"/>
        <x:v>39</x:v>
      </x:c>
      <x:c r="M12495" s="54">
        <x:f t="shared" si="2334"/>
        <x:v>11534.20965593013</x:v>
      </x:c>
      <x:c r="N12495" s="54">
        <x:f t="shared" si="2335"/>
        <x:v>7.5098678166181454</x:v>
      </x:c>
      <x:c r="O12495" s="55">
        <x:f t="shared" si="2336"/>
        <x:v>219988</x:v>
      </x:c>
      <x:c r="P12495" s="55">
        <x:f t="shared" si="2337"/>
        <x:v>33440</x:v>
      </x:c>
      <x:c r="Q12495" s="55">
        <x:f t="shared" si="2338"/>
        <x:v>212746.69541545364</x:v>
      </x:c>
      <x:c r="R12495" s="55">
        <x:f t="shared" si="2339"/>
        <x:v>-46198.695415453636</x:v>
      </x:c>
      <x:c r="S12495" s="1" t="str">
        <x:f t="shared" si="2340"/>
        <x:v>NO</x:v>
      </x:c>
      <x:c r="T12495" s="1">
        <x:f t="shared" si="2341"/>
        <x:v>-9.9999999999999997E+98</x:v>
      </x:c>
    </x:row>
    <x:row r="12496">
      <x:c r="A12496" s="1"/>
      <x:c r="B12496" s="1"/>
      <x:c r="C12496" s="1"/>
      <x:c r="D12496" s="1"/>
      <x:c r="E12496" s="1"/>
      <x:c r="F12496" s="1"/>
      <x:c r="G12496" s="1"/>
      <x:c r="H12496" s="1"/>
      <x:c r="I12496" s="53">
        <x:f t="shared" si="2330"/>
        <x:v>19</x:v>
      </x:c>
      <x:c r="J12496" s="53">
        <x:f t="shared" si="2331"/>
        <x:v>2</x:v>
      </x:c>
      <x:c r="K12496" s="53">
        <x:f t="shared" si="2332"/>
        <x:v>19</x:v>
      </x:c>
      <x:c r="L12496" s="53">
        <x:f t="shared" si="2333"/>
        <x:v>40</x:v>
      </x:c>
      <x:c r="M12496" s="54">
        <x:f t="shared" si="2334"/>
        <x:v>11603.851184566152</x:v>
      </x:c>
      <x:c r="N12496" s="54">
        <x:f t="shared" si="2335"/>
        <x:v>7.5582299892820499</x:v>
      </x:c>
      <x:c r="O12496" s="55">
        <x:f t="shared" si="2336"/>
        <x:v>222688</x:v>
      </x:c>
      <x:c r="P12496" s="55">
        <x:f t="shared" si="2337"/>
        <x:v>34320</x:v>
      </x:c>
      <x:c r="Q12496" s="55">
        <x:f t="shared" si="2338"/>
        <x:v>213955.74973205125</x:v>
      </x:c>
      <x:c r="R12496" s="55">
        <x:f t="shared" si="2339"/>
        <x:v>-45587.749732051248</x:v>
      </x:c>
      <x:c r="S12496" s="1" t="str">
        <x:f t="shared" si="2340"/>
        <x:v>NO</x:v>
      </x:c>
      <x:c r="T12496" s="1">
        <x:f t="shared" si="2341"/>
        <x:v>-9.9999999999999997E+98</x:v>
      </x:c>
    </x:row>
    <x:row r="12497">
      <x:c r="A12497" s="1"/>
      <x:c r="B12497" s="1"/>
      <x:c r="C12497" s="1"/>
      <x:c r="D12497" s="1"/>
      <x:c r="E12497" s="1"/>
      <x:c r="F12497" s="1"/>
      <x:c r="G12497" s="1"/>
      <x:c r="H12497" s="1"/>
      <x:c r="I12497" s="53">
        <x:f t="shared" si="2330"/>
        <x:v>19</x:v>
      </x:c>
      <x:c r="J12497" s="53">
        <x:f t="shared" si="2331"/>
        <x:v>2</x:v>
      </x:c>
      <x:c r="K12497" s="53">
        <x:f t="shared" si="2332"/>
        <x:v>20</x:v>
      </x:c>
      <x:c r="L12497" s="53">
        <x:f t="shared" si="2333"/>
        <x:v>41</x:v>
      </x:c>
      <x:c r="M12497" s="54">
        <x:f t="shared" si="2334"/>
        <x:v>11675.075475216629</x:v>
      </x:c>
      <x:c r="N12497" s="54">
        <x:f t="shared" si="2335"/>
        <x:v>7.6076913022337695</x:v>
      </x:c>
      <x:c r="O12497" s="55">
        <x:f t="shared" si="2336"/>
        <x:v>225388</x:v>
      </x:c>
      <x:c r="P12497" s="55">
        <x:f t="shared" si="2337"/>
        <x:v>35200</x:v>
      </x:c>
      <x:c r="Q12497" s="55">
        <x:f t="shared" si="2338"/>
        <x:v>215192.28255584423</x:v>
      </x:c>
      <x:c r="R12497" s="55">
        <x:f t="shared" si="2339"/>
        <x:v>-45004.282555844227</x:v>
      </x:c>
      <x:c r="S12497" s="1" t="str">
        <x:f t="shared" si="2340"/>
        <x:v>NO</x:v>
      </x:c>
      <x:c r="T12497" s="1">
        <x:f t="shared" si="2341"/>
        <x:v>-9.9999999999999997E+98</x:v>
      </x:c>
    </x:row>
    <x:row r="12498">
      <x:c r="A12498" s="1"/>
      <x:c r="B12498" s="1"/>
      <x:c r="C12498" s="1"/>
      <x:c r="D12498" s="1"/>
      <x:c r="E12498" s="1"/>
      <x:c r="F12498" s="1"/>
      <x:c r="G12498" s="1"/>
      <x:c r="H12498" s="1"/>
      <x:c r="I12498" s="53">
        <x:f t="shared" si="2330"/>
        <x:v>19</x:v>
      </x:c>
      <x:c r="J12498" s="53">
        <x:f t="shared" si="2331"/>
        <x:v>2</x:v>
      </x:c>
      <x:c r="K12498" s="53">
        <x:f t="shared" si="2332"/>
        <x:v>21</x:v>
      </x:c>
      <x:c r="L12498" s="53">
        <x:f t="shared" si="2333"/>
        <x:v>42</x:v>
      </x:c>
      <x:c r="M12498" s="54">
        <x:f t="shared" si="2334"/>
        <x:v>11747.911215443073</x:v>
      </x:c>
      <x:c r="N12498" s="54">
        <x:f t="shared" si="2335"/>
        <x:v>7.6582716773910233</x:v>
      </x:c>
      <x:c r="O12498" s="55">
        <x:f t="shared" si="2336"/>
        <x:v>228088</x:v>
      </x:c>
      <x:c r="P12498" s="55">
        <x:f t="shared" si="2337"/>
        <x:v>36080</x:v>
      </x:c>
      <x:c r="Q12498" s="55">
        <x:f t="shared" si="2338"/>
        <x:v>216456.79193477557</x:v>
      </x:c>
      <x:c r="R12498" s="55">
        <x:f t="shared" si="2339"/>
        <x:v>-44448.791934775567</x:v>
      </x:c>
      <x:c r="S12498" s="1" t="str">
        <x:f t="shared" si="2340"/>
        <x:v>NO</x:v>
      </x:c>
      <x:c r="T12498" s="1">
        <x:f t="shared" si="2341"/>
        <x:v>-9.9999999999999997E+98</x:v>
      </x:c>
    </x:row>
    <x:row r="12499">
      <x:c r="A12499" s="1"/>
      <x:c r="B12499" s="1"/>
      <x:c r="C12499" s="1"/>
      <x:c r="D12499" s="1"/>
      <x:c r="E12499" s="1"/>
      <x:c r="F12499" s="1"/>
      <x:c r="G12499" s="1"/>
      <x:c r="H12499" s="1"/>
      <x:c r="I12499" s="53">
        <x:f t="shared" si="2330"/>
        <x:v>19</x:v>
      </x:c>
      <x:c r="J12499" s="53">
        <x:f t="shared" si="2331"/>
        <x:v>2</x:v>
      </x:c>
      <x:c r="K12499" s="53">
        <x:f t="shared" si="2332"/>
        <x:v>22</x:v>
      </x:c>
      <x:c r="L12499" s="53">
        <x:f t="shared" si="2333"/>
        <x:v>43</x:v>
      </x:c>
      <x:c r="M12499" s="54">
        <x:f t="shared" si="2334"/>
        <x:v>11822.38756268947</x:v>
      </x:c>
      <x:c r="N12499" s="54">
        <x:f t="shared" si="2335"/>
        <x:v>7.7099913629787986</x:v>
      </x:c>
      <x:c r="O12499" s="55">
        <x:f t="shared" si="2336"/>
        <x:v>230788</x:v>
      </x:c>
      <x:c r="P12499" s="55">
        <x:f t="shared" si="2337"/>
        <x:v>36960</x:v>
      </x:c>
      <x:c r="Q12499" s="55">
        <x:f t="shared" si="2338"/>
        <x:v>217749.78407446996</x:v>
      </x:c>
      <x:c r="R12499" s="55">
        <x:f t="shared" si="2339"/>
        <x:v>-43921.784074469964</x:v>
      </x:c>
      <x:c r="S12499" s="1" t="str">
        <x:f t="shared" si="2340"/>
        <x:v>NO</x:v>
      </x:c>
      <x:c r="T12499" s="1">
        <x:f t="shared" si="2341"/>
        <x:v>-9.9999999999999997E+98</x:v>
      </x:c>
    </x:row>
    <x:row r="12500">
      <x:c r="A12500" s="1"/>
      <x:c r="B12500" s="1"/>
      <x:c r="C12500" s="1"/>
      <x:c r="D12500" s="1"/>
      <x:c r="E12500" s="1"/>
      <x:c r="F12500" s="1"/>
      <x:c r="G12500" s="1"/>
      <x:c r="H12500" s="1"/>
      <x:c r="I12500" s="53">
        <x:f t="shared" si="2330"/>
        <x:v>19</x:v>
      </x:c>
      <x:c r="J12500" s="53">
        <x:f t="shared" si="2331"/>
        <x:v>2</x:v>
      </x:c>
      <x:c r="K12500" s="53">
        <x:f t="shared" si="2332"/>
        <x:v>23</x:v>
      </x:c>
      <x:c r="L12500" s="53">
        <x:f t="shared" si="2333"/>
        <x:v>44</x:v>
      </x:c>
      <x:c r="M12500" s="54">
        <x:f t="shared" si="2334"/>
        <x:v>11898.534151546906</x:v>
      </x:c>
      <x:c r="N12500" s="54">
        <x:f t="shared" si="2335"/>
        <x:v>7.76287093857424</x:v>
      </x:c>
      <x:c r="O12500" s="55">
        <x:f t="shared" si="2336"/>
        <x:v>233488</x:v>
      </x:c>
      <x:c r="P12500" s="55">
        <x:f t="shared" si="2337"/>
        <x:v>37840</x:v>
      </x:c>
      <x:c r="Q12500" s="55">
        <x:f t="shared" si="2338"/>
        <x:v>219071.773464356</x:v>
      </x:c>
      <x:c r="R12500" s="55">
        <x:f t="shared" si="2339"/>
        <x:v>-43423.773464355996</x:v>
      </x:c>
      <x:c r="S12500" s="1" t="str">
        <x:f t="shared" si="2340"/>
        <x:v>NO</x:v>
      </x:c>
      <x:c r="T12500" s="1">
        <x:f t="shared" si="2341"/>
        <x:v>-9.9999999999999997E+98</x:v>
      </x:c>
    </x:row>
    <x:row r="12501">
      <x:c r="A12501" s="1"/>
      <x:c r="B12501" s="1"/>
      <x:c r="C12501" s="1"/>
      <x:c r="D12501" s="1"/>
      <x:c r="E12501" s="1"/>
      <x:c r="F12501" s="1"/>
      <x:c r="G12501" s="1"/>
      <x:c r="H12501" s="1"/>
      <x:c r="I12501" s="53">
        <x:f t="shared" si="2330"/>
        <x:v>19</x:v>
      </x:c>
      <x:c r="J12501" s="53">
        <x:f t="shared" si="2331"/>
        <x:v>2</x:v>
      </x:c>
      <x:c r="K12501" s="53">
        <x:f t="shared" si="2332"/>
        <x:v>24</x:v>
      </x:c>
      <x:c r="L12501" s="53">
        <x:f t="shared" si="2333"/>
        <x:v>45</x:v>
      </x:c>
      <x:c r="M12501" s="54">
        <x:f t="shared" si="2334"/>
        <x:v>11976.381101126402</x:v>
      </x:c>
      <x:c r="N12501" s="54">
        <x:f t="shared" si="2335"/>
        <x:v>7.8169313202266686</x:v>
      </x:c>
      <x:c r="O12501" s="55">
        <x:f t="shared" si="2336"/>
        <x:v>236188</x:v>
      </x:c>
      <x:c r="P12501" s="55">
        <x:f t="shared" si="2337"/>
        <x:v>38720</x:v>
      </x:c>
      <x:c r="Q12501" s="55">
        <x:f t="shared" si="2338"/>
        <x:v>220423.28300566672</x:v>
      </x:c>
      <x:c r="R12501" s="55">
        <x:f t="shared" si="2339"/>
        <x:v>-42955.283005666715</x:v>
      </x:c>
      <x:c r="S12501" s="1" t="str">
        <x:f t="shared" si="2340"/>
        <x:v>NO</x:v>
      </x:c>
      <x:c r="T12501" s="1">
        <x:f t="shared" si="2341"/>
        <x:v>-9.9999999999999997E+98</x:v>
      </x:c>
    </x:row>
    <x:row r="12502">
      <x:c r="A12502" s="1"/>
      <x:c r="B12502" s="1"/>
      <x:c r="C12502" s="1"/>
      <x:c r="D12502" s="1"/>
      <x:c r="E12502" s="1"/>
      <x:c r="F12502" s="1"/>
      <x:c r="G12502" s="1"/>
      <x:c r="H12502" s="1"/>
      <x:c r="I12502" s="53">
        <x:f t="shared" si="2330"/>
        <x:v>19</x:v>
      </x:c>
      <x:c r="J12502" s="53">
        <x:f t="shared" si="2331"/>
        <x:v>2</x:v>
      </x:c>
      <x:c r="K12502" s="53">
        <x:f t="shared" si="2332"/>
        <x:v>25</x:v>
      </x:c>
      <x:c r="L12502" s="53">
        <x:f t="shared" si="2333"/>
        <x:v>46</x:v>
      </x:c>
      <x:c r="M12502" s="54">
        <x:f t="shared" si="2334"/>
        <x:v>12055.9590225415</x:v>
      </x:c>
      <x:c r="N12502" s="54">
        <x:f t="shared" si="2335"/>
        <x:v>7.8721937656538188</x:v>
      </x:c>
      <x:c r="O12502" s="55">
        <x:f t="shared" si="2336"/>
        <x:v>238888</x:v>
      </x:c>
      <x:c r="P12502" s="55">
        <x:f t="shared" si="2337"/>
        <x:v>39600</x:v>
      </x:c>
      <x:c r="Q12502" s="55">
        <x:f t="shared" si="2338"/>
        <x:v>221804.84414134547</x:v>
      </x:c>
      <x:c r="R12502" s="55">
        <x:f t="shared" si="2339"/>
        <x:v>-42516.844141345471</x:v>
      </x:c>
      <x:c r="S12502" s="1" t="str">
        <x:f t="shared" si="2340"/>
        <x:v>NO</x:v>
      </x:c>
      <x:c r="T12502" s="1">
        <x:f t="shared" si="2341"/>
        <x:v>-9.9999999999999997E+98</x:v>
      </x:c>
    </x:row>
    <x:row r="12503">
      <x:c r="A12503" s="1"/>
      <x:c r="B12503" s="1"/>
      <x:c r="C12503" s="1"/>
      <x:c r="D12503" s="1"/>
      <x:c r="E12503" s="1"/>
      <x:c r="F12503" s="1"/>
      <x:c r="G12503" s="1"/>
      <x:c r="H12503" s="1"/>
      <x:c r="I12503" s="53">
        <x:f t="shared" si="2330"/>
        <x:v>19</x:v>
      </x:c>
      <x:c r="J12503" s="53">
        <x:f t="shared" si="2331"/>
        <x:v>2</x:v>
      </x:c>
      <x:c r="K12503" s="53">
        <x:f t="shared" si="2332"/>
        <x:v>26</x:v>
      </x:c>
      <x:c r="L12503" s="53">
        <x:f t="shared" si="2333"/>
        <x:v>47</x:v>
      </x:c>
      <x:c r="M12503" s="54">
        <x:f t="shared" si="2334"/>
        <x:v>12137.299026502216</x:v>
      </x:c>
      <x:c r="N12503" s="54">
        <x:f t="shared" si="2335"/>
        <x:v>7.9286798795154283</x:v>
      </x:c>
      <x:c r="O12503" s="55">
        <x:f t="shared" si="2336"/>
        <x:v>241588</x:v>
      </x:c>
      <x:c r="P12503" s="55">
        <x:f t="shared" si="2337"/>
        <x:v>40480</x:v>
      </x:c>
      <x:c r="Q12503" s="55">
        <x:f t="shared" si="2338"/>
        <x:v>223216.99698788571</x:v>
      </x:c>
      <x:c r="R12503" s="55">
        <x:f t="shared" si="2339"/>
        <x:v>-42108.996987885708</x:v>
      </x:c>
      <x:c r="S12503" s="1" t="str">
        <x:f t="shared" si="2340"/>
        <x:v>NO</x:v>
      </x:c>
      <x:c r="T12503" s="1">
        <x:f t="shared" si="2341"/>
        <x:v>-9.9999999999999997E+98</x:v>
      </x:c>
    </x:row>
    <x:row r="12504">
      <x:c r="A12504" s="1"/>
      <x:c r="B12504" s="1"/>
      <x:c r="C12504" s="1"/>
      <x:c r="D12504" s="1"/>
      <x:c r="E12504" s="1"/>
      <x:c r="F12504" s="1"/>
      <x:c r="G12504" s="1"/>
      <x:c r="H12504" s="1"/>
      <x:c r="I12504" s="53">
        <x:f t="shared" si="2330"/>
        <x:v>19</x:v>
      </x:c>
      <x:c r="J12504" s="53">
        <x:f t="shared" si="2331"/>
        <x:v>2</x:v>
      </x:c>
      <x:c r="K12504" s="53">
        <x:f t="shared" si="2332"/>
        <x:v>27</x:v>
      </x:c>
      <x:c r="L12504" s="53">
        <x:f t="shared" si="2333"/>
        <x:v>48</x:v>
      </x:c>
      <x:c r="M12504" s="54">
        <x:f t="shared" si="2334"/>
        <x:v>12220.432731021974</x:v>
      </x:c>
      <x:c r="N12504" s="54">
        <x:f t="shared" si="2335"/>
        <x:v>7.9864116187652598</x:v>
      </x:c>
      <x:c r="O12504" s="55">
        <x:f t="shared" si="2336"/>
        <x:v>244288</x:v>
      </x:c>
      <x:c r="P12504" s="55">
        <x:f t="shared" si="2337"/>
        <x:v>41360</x:v>
      </x:c>
      <x:c r="Q12504" s="55">
        <x:f t="shared" si="2338"/>
        <x:v>224660.29046913149</x:v>
      </x:c>
      <x:c r="R12504" s="55">
        <x:f t="shared" si="2339"/>
        <x:v>-41732.290469131491</x:v>
      </x:c>
      <x:c r="S12504" s="1" t="str">
        <x:f t="shared" si="2340"/>
        <x:v>NO</x:v>
      </x:c>
      <x:c r="T12504" s="1">
        <x:f t="shared" si="2341"/>
        <x:v>-9.9999999999999997E+98</x:v>
      </x:c>
    </x:row>
    <x:row r="12505">
      <x:c r="A12505" s="1"/>
      <x:c r="B12505" s="1"/>
      <x:c r="C12505" s="1"/>
      <x:c r="D12505" s="1"/>
      <x:c r="E12505" s="1"/>
      <x:c r="F12505" s="1"/>
      <x:c r="G12505" s="1"/>
      <x:c r="H12505" s="1"/>
      <x:c r="I12505" s="53">
        <x:f t="shared" si="2330"/>
        <x:v>19</x:v>
      </x:c>
      <x:c r="J12505" s="53">
        <x:f t="shared" si="2331"/>
        <x:v>2</x:v>
      </x:c>
      <x:c r="K12505" s="53">
        <x:f t="shared" si="2332"/>
        <x:v>28</x:v>
      </x:c>
      <x:c r="L12505" s="53">
        <x:f t="shared" si="2333"/>
        <x:v>49</x:v>
      </x:c>
      <x:c r="M12505" s="54">
        <x:f t="shared" si="2334"/>
        <x:v>12305.392269239128</x:v>
      </x:c>
      <x:c r="N12505" s="54">
        <x:f t="shared" si="2335"/>
        <x:v>8.0454112980827279</x:v>
      </x:c>
      <x:c r="O12505" s="55">
        <x:f t="shared" si="2336"/>
        <x:v>246988</x:v>
      </x:c>
      <x:c r="P12505" s="55">
        <x:f t="shared" si="2337"/>
        <x:v>42240</x:v>
      </x:c>
      <x:c r="Q12505" s="55">
        <x:f t="shared" si="2338"/>
        <x:v>226135.28245206818</x:v>
      </x:c>
      <x:c r="R12505" s="55">
        <x:f t="shared" si="2339"/>
        <x:v>-41387.282452068175</x:v>
      </x:c>
      <x:c r="S12505" s="1" t="str">
        <x:f t="shared" si="2340"/>
        <x:v>NO</x:v>
      </x:c>
      <x:c r="T12505" s="1">
        <x:f t="shared" si="2341"/>
        <x:v>-9.9999999999999997E+98</x:v>
      </x:c>
    </x:row>
    <x:row r="12506">
      <x:c r="A12506" s="1"/>
      <x:c r="B12506" s="1"/>
      <x:c r="C12506" s="1"/>
      <x:c r="D12506" s="1"/>
      <x:c r="E12506" s="1"/>
      <x:c r="F12506" s="1"/>
      <x:c r="G12506" s="1"/>
      <x:c r="H12506" s="1"/>
      <x:c r="I12506" s="53">
        <x:f t="shared" si="2330"/>
        <x:v>19</x:v>
      </x:c>
      <x:c r="J12506" s="53">
        <x:f t="shared" si="2331"/>
        <x:v>2</x:v>
      </x:c>
      <x:c r="K12506" s="53">
        <x:f t="shared" si="2332"/>
        <x:v>29</x:v>
      </x:c>
      <x:c r="L12506" s="53">
        <x:f t="shared" si="2333"/>
        <x:v>50</x:v>
      </x:c>
      <x:c r="M12506" s="54">
        <x:f t="shared" si="2334"/>
        <x:v>12392.210297354781</x:v>
      </x:c>
      <x:c r="N12506" s="54">
        <x:f t="shared" si="2335"/>
        <x:v>8.1057015953852645</x:v>
      </x:c>
      <x:c r="O12506" s="55">
        <x:f t="shared" si="2336"/>
        <x:v>249688</x:v>
      </x:c>
      <x:c r="P12506" s="55">
        <x:f t="shared" si="2337"/>
        <x:v>43120</x:v>
      </x:c>
      <x:c r="Q12506" s="55">
        <x:f t="shared" si="2338"/>
        <x:v>227642.53988463161</x:v>
      </x:c>
      <x:c r="R12506" s="55">
        <x:f t="shared" si="2339"/>
        <x:v>-41074.539884631609</x:v>
      </x:c>
      <x:c r="S12506" s="1" t="str">
        <x:f t="shared" si="2340"/>
        <x:v>NO</x:v>
      </x:c>
      <x:c r="T12506" s="1">
        <x:f t="shared" si="2341"/>
        <x:v>-9.9999999999999997E+98</x:v>
      </x:c>
    </x:row>
    <x:row r="12507">
      <x:c r="A12507" s="1"/>
      <x:c r="B12507" s="1"/>
      <x:c r="C12507" s="1"/>
      <x:c r="D12507" s="1"/>
      <x:c r="E12507" s="1"/>
      <x:c r="F12507" s="1"/>
      <x:c r="G12507" s="1"/>
      <x:c r="H12507" s="1"/>
      <x:c r="I12507" s="53">
        <x:f t="shared" si="2330"/>
        <x:v>19</x:v>
      </x:c>
      <x:c r="J12507" s="53">
        <x:f t="shared" si="2331"/>
        <x:v>2</x:v>
      </x:c>
      <x:c r="K12507" s="53">
        <x:f t="shared" si="2332"/>
        <x:v>30</x:v>
      </x:c>
      <x:c r="L12507" s="53">
        <x:f t="shared" si="2333"/>
        <x:v>51</x:v>
      </x:c>
      <x:c r="M12507" s="54">
        <x:f t="shared" si="2334"/>
        <x:v>12480.920002688552</x:v>
      </x:c>
      <x:c r="N12507" s="54">
        <x:f t="shared" si="2335"/>
        <x:v>8.1673055574226048</x:v>
      </x:c>
      <x:c r="O12507" s="55">
        <x:f t="shared" si="2336"/>
        <x:v>252388</x:v>
      </x:c>
      <x:c r="P12507" s="55">
        <x:f t="shared" si="2337"/>
        <x:v>44000</x:v>
      </x:c>
      <x:c r="Q12507" s="55">
        <x:f t="shared" si="2338"/>
        <x:v>229182.63893556513</x:v>
      </x:c>
      <x:c r="R12507" s="55">
        <x:f t="shared" si="2339"/>
        <x:v>-40794.638935565134</x:v>
      </x:c>
      <x:c r="S12507" s="1" t="str">
        <x:f t="shared" si="2340"/>
        <x:v>NO</x:v>
      </x:c>
      <x:c r="T12507" s="1">
        <x:f t="shared" si="2341"/>
        <x:v>-9.9999999999999997E+98</x:v>
      </x:c>
    </x:row>
    <x:row r="12508">
      <x:c r="A12508" s="1"/>
      <x:c r="B12508" s="1"/>
      <x:c r="C12508" s="1"/>
      <x:c r="D12508" s="1"/>
      <x:c r="E12508" s="1"/>
      <x:c r="F12508" s="1"/>
      <x:c r="G12508" s="1"/>
      <x:c r="H12508" s="1"/>
      <x:c r="I12508" s="53">
        <x:f t="shared" si="2330"/>
        <x:v>19</x:v>
      </x:c>
      <x:c r="J12508" s="53">
        <x:f t="shared" si="2331"/>
        <x:v>3</x:v>
      </x:c>
      <x:c r="K12508" s="53">
        <x:f t="shared" si="2332"/>
        <x:v>0</x:v>
      </x:c>
      <x:c r="L12508" s="53">
        <x:f t="shared" si="2333"/>
        <x:v>22</x:v>
      </x:c>
      <x:c r="M12508" s="54">
        <x:f t="shared" si="2334"/>
        <x:v>10555.124622928903</x:v>
      </x:c>
      <x:c r="N12508" s="54">
        <x:f t="shared" si="2335"/>
        <x:v>6.8299476548117379</x:v>
      </x:c>
      <x:c r="O12508" s="55">
        <x:f t="shared" si="2336"/>
        <x:v>173482</x:v>
      </x:c>
      <x:c r="P12508" s="55">
        <x:f t="shared" si="2337"/>
        <x:v>18040</x:v>
      </x:c>
      <x:c r="Q12508" s="55">
        <x:f t="shared" si="2338"/>
        <x:v>195748.69137029344</x:v>
      </x:c>
      <x:c r="R12508" s="55">
        <x:f t="shared" si="2339"/>
        <x:v>-60306.69137029344</x:v>
      </x:c>
      <x:c r="S12508" s="1" t="str">
        <x:f t="shared" si="2340"/>
        <x:v>NO</x:v>
      </x:c>
      <x:c r="T12508" s="1">
        <x:f t="shared" si="2341"/>
        <x:v>-9.9999999999999997E+98</x:v>
      </x:c>
    </x:row>
    <x:row r="12509">
      <x:c r="A12509" s="1"/>
      <x:c r="B12509" s="1"/>
      <x:c r="C12509" s="1"/>
      <x:c r="D12509" s="1"/>
      <x:c r="E12509" s="1"/>
      <x:c r="F12509" s="1"/>
      <x:c r="G12509" s="1"/>
      <x:c r="H12509" s="1"/>
      <x:c r="I12509" s="53">
        <x:f t="shared" si="2330"/>
        <x:v>19</x:v>
      </x:c>
      <x:c r="J12509" s="53">
        <x:f t="shared" si="2331"/>
        <x:v>3</x:v>
      </x:c>
      <x:c r="K12509" s="53">
        <x:f t="shared" si="2332"/>
        <x:v>1</x:v>
      </x:c>
      <x:c r="L12509" s="53">
        <x:f t="shared" si="2333"/>
        <x:v>23</x:v>
      </x:c>
      <x:c r="M12509" s="54">
        <x:f t="shared" si="2334"/>
        <x:v>10600.687122928903</x:v>
      </x:c>
      <x:c r="N12509" s="54">
        <x:f t="shared" si="2335"/>
        <x:v>6.8615882798117376</x:v>
      </x:c>
      <x:c r="O12509" s="55">
        <x:f t="shared" si="2336"/>
        <x:v>176182</x:v>
      </x:c>
      <x:c r="P12509" s="55">
        <x:f t="shared" si="2337"/>
        <x:v>18920</x:v>
      </x:c>
      <x:c r="Q12509" s="55">
        <x:f t="shared" si="2338"/>
        <x:v>196539.70699529344</x:v>
      </x:c>
      <x:c r="R12509" s="55">
        <x:f t="shared" si="2339"/>
        <x:v>-59277.70699529344</x:v>
      </x:c>
      <x:c r="S12509" s="1" t="str">
        <x:f t="shared" si="2340"/>
        <x:v>NO</x:v>
      </x:c>
      <x:c r="T12509" s="1">
        <x:f t="shared" si="2341"/>
        <x:v>-9.9999999999999997E+98</x:v>
      </x:c>
    </x:row>
    <x:row r="12510">
      <x:c r="A12510" s="1"/>
      <x:c r="B12510" s="1"/>
      <x:c r="C12510" s="1"/>
      <x:c r="D12510" s="1"/>
      <x:c r="E12510" s="1"/>
      <x:c r="F12510" s="1"/>
      <x:c r="G12510" s="1"/>
      <x:c r="H12510" s="1"/>
      <x:c r="I12510" s="53">
        <x:f t="shared" si="2330"/>
        <x:v>19</x:v>
      </x:c>
      <x:c r="J12510" s="53">
        <x:f t="shared" si="2331"/>
        <x:v>3</x:v>
      </x:c>
      <x:c r="K12510" s="53">
        <x:f t="shared" si="2332"/>
        <x:v>2</x:v>
      </x:c>
      <x:c r="L12510" s="53">
        <x:f t="shared" si="2333"/>
        <x:v>24</x:v>
      </x:c>
      <x:c r="M12510" s="54">
        <x:f t="shared" si="2334"/>
        <x:v>10647.388685428903</x:v>
      </x:c>
      <x:c r="N12510" s="54">
        <x:f t="shared" si="2335"/>
        <x:v>6.8940199204367385</x:v>
      </x:c>
      <x:c r="O12510" s="55">
        <x:f t="shared" si="2336"/>
        <x:v>178882</x:v>
      </x:c>
      <x:c r="P12510" s="55">
        <x:f t="shared" si="2337"/>
        <x:v>19800</x:v>
      </x:c>
      <x:c r="Q12510" s="55">
        <x:f t="shared" si="2338"/>
        <x:v>197350.49801091844</x:v>
      </x:c>
      <x:c r="R12510" s="55">
        <x:f t="shared" si="2339"/>
        <x:v>-58268.49801091844</x:v>
      </x:c>
      <x:c r="S12510" s="1" t="str">
        <x:f t="shared" si="2340"/>
        <x:v>NO</x:v>
      </x:c>
      <x:c r="T12510" s="1">
        <x:f t="shared" si="2341"/>
        <x:v>-9.9999999999999997E+98</x:v>
      </x:c>
    </x:row>
    <x:row r="12511">
      <x:c r="A12511" s="1"/>
      <x:c r="B12511" s="1"/>
      <x:c r="C12511" s="1"/>
      <x:c r="D12511" s="1"/>
      <x:c r="E12511" s="1"/>
      <x:c r="F12511" s="1"/>
      <x:c r="G12511" s="1"/>
      <x:c r="H12511" s="1"/>
      <x:c r="I12511" s="53">
        <x:f t="shared" si="2330"/>
        <x:v>19</x:v>
      </x:c>
      <x:c r="J12511" s="53">
        <x:f t="shared" si="2331"/>
        <x:v>3</x:v>
      </x:c>
      <x:c r="K12511" s="53">
        <x:f t="shared" si="2332"/>
        <x:v>3</x:v>
      </x:c>
      <x:c r="L12511" s="53">
        <x:f t="shared" si="2333"/>
        <x:v>25</x:v>
      </x:c>
      <x:c r="M12511" s="54">
        <x:f t="shared" si="2334"/>
        <x:v>10695.250667850778</x:v>
      </x:c>
      <x:c r="N12511" s="54">
        <x:f t="shared" si="2335"/>
        <x:v>6.9272574082297069</x:v>
      </x:c>
      <x:c r="O12511" s="55">
        <x:f t="shared" si="2336"/>
        <x:v>181582</x:v>
      </x:c>
      <x:c r="P12511" s="55">
        <x:f t="shared" si="2337"/>
        <x:v>20680</x:v>
      </x:c>
      <x:c r="Q12511" s="55">
        <x:f t="shared" si="2338"/>
        <x:v>198181.43520574266</x:v>
      </x:c>
      <x:c r="R12511" s="55">
        <x:f t="shared" si="2339"/>
        <x:v>-57279.435205742659</x:v>
      </x:c>
      <x:c r="S12511" s="1" t="str">
        <x:f t="shared" si="2340"/>
        <x:v>NO</x:v>
      </x:c>
      <x:c r="T12511" s="1">
        <x:f t="shared" si="2341"/>
        <x:v>-9.9999999999999997E+98</x:v>
      </x:c>
    </x:row>
    <x:row r="12512">
      <x:c r="A12512" s="1"/>
      <x:c r="B12512" s="1"/>
      <x:c r="C12512" s="1"/>
      <x:c r="D12512" s="1"/>
      <x:c r="E12512" s="1"/>
      <x:c r="F12512" s="1"/>
      <x:c r="G12512" s="1"/>
      <x:c r="H12512" s="1"/>
      <x:c r="I12512" s="53">
        <x:f t="shared" si="2330"/>
        <x:v>19</x:v>
      </x:c>
      <x:c r="J12512" s="53">
        <x:f t="shared" si="2331"/>
        <x:v>3</x:v>
      </x:c>
      <x:c r="K12512" s="53">
        <x:f t="shared" si="2332"/>
        <x:v>4</x:v>
      </x:c>
      <x:c r="L12512" s="53">
        <x:f t="shared" si="2333"/>
        <x:v>26</x:v>
      </x:c>
      <x:c r="M12512" s="54">
        <x:f t="shared" si="2334"/>
        <x:v>10744.294783573434</x:v>
      </x:c>
      <x:c r="N12512" s="54">
        <x:f t="shared" si="2335"/>
        <x:v>6.9613158219259956</x:v>
      </x:c>
      <x:c r="O12512" s="55">
        <x:f t="shared" si="2336"/>
        <x:v>184282</x:v>
      </x:c>
      <x:c r="P12512" s="55">
        <x:f t="shared" si="2337"/>
        <x:v>21560</x:v>
      </x:c>
      <x:c r="Q12512" s="55">
        <x:f t="shared" si="2338"/>
        <x:v>199032.89554814989</x:v>
      </x:c>
      <x:c r="R12512" s="55">
        <x:f t="shared" si="2339"/>
        <x:v>-56310.895548149885</x:v>
      </x:c>
      <x:c r="S12512" s="1" t="str">
        <x:f t="shared" si="2340"/>
        <x:v>NO</x:v>
      </x:c>
      <x:c r="T12512" s="1">
        <x:f t="shared" si="2341"/>
        <x:v>-9.9999999999999997E+98</x:v>
      </x:c>
    </x:row>
    <x:row r="12513">
      <x:c r="A12513" s="1"/>
      <x:c r="B12513" s="1"/>
      <x:c r="C12513" s="1"/>
      <x:c r="D12513" s="1"/>
      <x:c r="E12513" s="1"/>
      <x:c r="F12513" s="1"/>
      <x:c r="G12513" s="1"/>
      <x:c r="H12513" s="1"/>
      <x:c r="I12513" s="53">
        <x:f t="shared" si="2330"/>
        <x:v>19</x:v>
      </x:c>
      <x:c r="J12513" s="53">
        <x:f t="shared" si="2331"/>
        <x:v>3</x:v>
      </x:c>
      <x:c r="K12513" s="53">
        <x:f t="shared" si="2332"/>
        <x:v>5</x:v>
      </x:c>
      <x:c r="L12513" s="53">
        <x:f t="shared" si="2333"/>
        <x:v>27</x:v>
      </x:c>
      <x:c r="M12513" s="54">
        <x:f t="shared" si="2334"/>
        <x:v>10794.543107494637</x:v>
      </x:c>
      <x:c r="N12513" s="54">
        <x:f t="shared" si="2335"/>
        <x:v>6.9962104913157201</x:v>
      </x:c>
      <x:c r="O12513" s="55">
        <x:f t="shared" si="2336"/>
        <x:v>186982</x:v>
      </x:c>
      <x:c r="P12513" s="55">
        <x:f t="shared" si="2337"/>
        <x:v>22440</x:v>
      </x:c>
      <x:c r="Q12513" s="55">
        <x:f t="shared" si="2338"/>
        <x:v>199905.262282893</x:v>
      </x:c>
      <x:c r="R12513" s="55">
        <x:f t="shared" si="2339"/>
        <x:v>-55363.262282893003</x:v>
      </x:c>
      <x:c r="S12513" s="1" t="str">
        <x:f t="shared" si="2340"/>
        <x:v>NO</x:v>
      </x:c>
      <x:c r="T12513" s="1">
        <x:f t="shared" si="2341"/>
        <x:v>-9.9999999999999997E+98</x:v>
      </x:c>
    </x:row>
    <x:row r="12514">
      <x:c r="A12514" s="1"/>
      <x:c r="B12514" s="1"/>
      <x:c r="C12514" s="1"/>
      <x:c r="D12514" s="1"/>
      <x:c r="E12514" s="1"/>
      <x:c r="F12514" s="1"/>
      <x:c r="G12514" s="1"/>
      <x:c r="H12514" s="1"/>
      <x:c r="I12514" s="53">
        <x:f t="shared" si="2330"/>
        <x:v>19</x:v>
      </x:c>
      <x:c r="J12514" s="53">
        <x:f t="shared" si="2331"/>
        <x:v>3</x:v>
      </x:c>
      <x:c r="K12514" s="53">
        <x:f t="shared" si="2332"/>
        <x:v>6</x:v>
      </x:c>
      <x:c r="L12514" s="53">
        <x:f t="shared" si="2333"/>
        <x:v>28</x:v>
      </x:c>
      <x:c r="M12514" s="54">
        <x:f t="shared" si="2334"/>
        <x:v>10846.018081676271</x:v>
      </x:c>
      <x:c r="N12514" s="54">
        <x:f t="shared" si="2335"/>
        <x:v>7.0319570011640771</x:v>
      </x:c>
      <x:c r="O12514" s="55">
        <x:f t="shared" si="2336"/>
        <x:v>189682</x:v>
      </x:c>
      <x:c r="P12514" s="55">
        <x:f t="shared" si="2337"/>
        <x:v>23320</x:v>
      </x:c>
      <x:c r="Q12514" s="55">
        <x:f t="shared" si="2338"/>
        <x:v>200798.92502910193</x:v>
      </x:c>
      <x:c r="R12514" s="55">
        <x:f t="shared" si="2339"/>
        <x:v>-54436.925029101927</x:v>
      </x:c>
      <x:c r="S12514" s="1" t="str">
        <x:f t="shared" si="2340"/>
        <x:v>NO</x:v>
      </x:c>
      <x:c r="T12514" s="1">
        <x:f t="shared" si="2341"/>
        <x:v>-9.9999999999999997E+98</x:v>
      </x:c>
    </x:row>
    <x:row r="12515">
      <x:c r="A12515" s="1"/>
      <x:c r="B12515" s="1"/>
      <x:c r="C12515" s="1"/>
      <x:c r="D12515" s="1"/>
      <x:c r="E12515" s="1"/>
      <x:c r="F12515" s="1"/>
      <x:c r="G12515" s="1"/>
      <x:c r="H12515" s="1"/>
      <x:c r="I12515" s="53">
        <x:f t="shared" si="2330"/>
        <x:v>19</x:v>
      </x:c>
      <x:c r="J12515" s="53">
        <x:f t="shared" si="2331"/>
        <x:v>3</x:v>
      </x:c>
      <x:c r="K12515" s="53">
        <x:f t="shared" si="2332"/>
        <x:v>7</x:v>
      </x:c>
      <x:c r="L12515" s="53">
        <x:f t="shared" si="2333"/>
        <x:v>29</x:v>
      </x:c>
      <x:c r="M12515" s="54">
        <x:f t="shared" si="2334"/>
        <x:v>10898.742521074231</x:v>
      </x:c>
      <x:c r="N12515" s="54">
        <x:f t="shared" si="2335"/>
        <x:v>7.0685711951904384</x:v>
      </x:c>
      <x:c r="O12515" s="55">
        <x:f t="shared" si="2336"/>
        <x:v>192382</x:v>
      </x:c>
      <x:c r="P12515" s="55">
        <x:f t="shared" si="2337"/>
        <x:v>24200</x:v>
      </x:c>
      <x:c r="Q12515" s="55">
        <x:f t="shared" si="2338"/>
        <x:v>201714.27987976096</x:v>
      </x:c>
      <x:c r="R12515" s="55">
        <x:f t="shared" si="2339"/>
        <x:v>-53532.279879760958</x:v>
      </x:c>
      <x:c r="S12515" s="1" t="str">
        <x:f t="shared" si="2340"/>
        <x:v>NO</x:v>
      </x:c>
      <x:c r="T12515" s="1">
        <x:f t="shared" si="2341"/>
        <x:v>-9.9999999999999997E+98</x:v>
      </x:c>
    </x:row>
    <x:row r="12516">
      <x:c r="A12516" s="1"/>
      <x:c r="B12516" s="1"/>
      <x:c r="C12516" s="1"/>
      <x:c r="D12516" s="1"/>
      <x:c r="E12516" s="1"/>
      <x:c r="F12516" s="1"/>
      <x:c r="G12516" s="1"/>
      <x:c r="H12516" s="1"/>
      <x:c r="I12516" s="53">
        <x:f t="shared" si="2330"/>
        <x:v>19</x:v>
      </x:c>
      <x:c r="J12516" s="53">
        <x:f t="shared" si="2331"/>
        <x:v>3</x:v>
      </x:c>
      <x:c r="K12516" s="53">
        <x:f t="shared" si="2332"/>
        <x:v>8</x:v>
      </x:c>
      <x:c r="L12516" s="53">
        <x:f t="shared" si="2333"/>
        <x:v>30</x:v>
      </x:c>
      <x:c r="M12516" s="54">
        <x:f t="shared" si="2334"/>
        <x:v>10952.739619354212</x:v>
      </x:c>
      <x:c r="N12516" s="54">
        <x:f t="shared" si="2335"/>
        <x:v>7.1060691801070917</x:v>
      </x:c>
      <x:c r="O12516" s="55">
        <x:f t="shared" si="2336"/>
        <x:v>195082</x:v>
      </x:c>
      <x:c r="P12516" s="55">
        <x:f t="shared" si="2337"/>
        <x:v>25080</x:v>
      </x:c>
      <x:c r="Q12516" s="55">
        <x:f t="shared" si="2338"/>
        <x:v>202651.72950267728</x:v>
      </x:c>
      <x:c r="R12516" s="55">
        <x:f t="shared" si="2339"/>
        <x:v>-52649.729502677277</x:v>
      </x:c>
      <x:c r="S12516" s="1" t="str">
        <x:f t="shared" si="2340"/>
        <x:v>NO</x:v>
      </x:c>
      <x:c r="T12516" s="1">
        <x:f t="shared" si="2341"/>
        <x:v>-9.9999999999999997E+98</x:v>
      </x:c>
    </x:row>
    <x:row r="12517">
      <x:c r="A12517" s="1"/>
      <x:c r="B12517" s="1"/>
      <x:c r="C12517" s="1"/>
      <x:c r="D12517" s="1"/>
      <x:c r="E12517" s="1"/>
      <x:c r="F12517" s="1"/>
      <x:c r="G12517" s="1"/>
      <x:c r="H12517" s="1"/>
      <x:c r="I12517" s="53">
        <x:f t="shared" si="2330"/>
        <x:v>19</x:v>
      </x:c>
      <x:c r="J12517" s="53">
        <x:f t="shared" si="2331"/>
        <x:v>3</x:v>
      </x:c>
      <x:c r="K12517" s="53">
        <x:f t="shared" si="2332"/>
        <x:v>9</x:v>
      </x:c>
      <x:c r="L12517" s="53">
        <x:f t="shared" si="2333"/>
        <x:v>31</x:v>
      </x:c>
      <x:c r="M12517" s="54">
        <x:f t="shared" si="2334"/>
        <x:v>11008.032954794606</x:v>
      </x:c>
      <x:c r="N12517" s="54">
        <x:f t="shared" si="2335"/>
        <x:v>7.1444673297184762</x:v>
      </x:c>
      <x:c r="O12517" s="55">
        <x:f t="shared" si="2336"/>
        <x:v>197782</x:v>
      </x:c>
      <x:c r="P12517" s="55">
        <x:f t="shared" si="2337"/>
        <x:v>25960</x:v>
      </x:c>
      <x:c r="Q12517" s="55">
        <x:f t="shared" si="2338"/>
        <x:v>203611.68324296191</x:v>
      </x:c>
      <x:c r="R12517" s="55">
        <x:f t="shared" si="2339"/>
        <x:v>-51789.68324296191</x:v>
      </x:c>
      <x:c r="S12517" s="1" t="str">
        <x:f t="shared" si="2340"/>
        <x:v>NO</x:v>
      </x:c>
      <x:c r="T12517" s="1">
        <x:f t="shared" si="2341"/>
        <x:v>-9.9999999999999997E+98</x:v>
      </x:c>
    </x:row>
    <x:row r="12518">
      <x:c r="A12518" s="1"/>
      <x:c r="B12518" s="1"/>
      <x:c r="C12518" s="1"/>
      <x:c r="D12518" s="1"/>
      <x:c r="E12518" s="1"/>
      <x:c r="F12518" s="1"/>
      <x:c r="G12518" s="1"/>
      <x:c r="H12518" s="1"/>
      <x:c r="I12518" s="53">
        <x:f t="shared" si="2330"/>
        <x:v>19</x:v>
      </x:c>
      <x:c r="J12518" s="53">
        <x:f t="shared" si="2331"/>
        <x:v>3</x:v>
      </x:c>
      <x:c r="K12518" s="53">
        <x:f t="shared" si="2332"/>
        <x:v>10</x:v>
      </x:c>
      <x:c r="L12518" s="53">
        <x:f t="shared" si="2333"/>
        <x:v>32</x:v>
      </x:c>
      <x:c r="M12518" s="54">
        <x:f t="shared" si="2334"/>
        <x:v>11064.646496277819</x:v>
      </x:c>
      <x:c r="N12518" s="54">
        <x:f t="shared" si="2335"/>
        <x:v>7.1837822890818188</x:v>
      </x:c>
      <x:c r="O12518" s="55">
        <x:f t="shared" si="2336"/>
        <x:v>200482</x:v>
      </x:c>
      <x:c r="P12518" s="55">
        <x:f t="shared" si="2337"/>
        <x:v>26840</x:v>
      </x:c>
      <x:c r="Q12518" s="55">
        <x:f t="shared" si="2338"/>
        <x:v>204594.55722704547</x:v>
      </x:c>
      <x:c r="R12518" s="55">
        <x:f t="shared" si="2339"/>
        <x:v>-50952.557227045472</x:v>
      </x:c>
      <x:c r="S12518" s="1" t="str">
        <x:f t="shared" si="2340"/>
        <x:v>NO</x:v>
      </x:c>
      <x:c r="T12518" s="1">
        <x:f t="shared" si="2341"/>
        <x:v>-9.9999999999999997E+98</x:v>
      </x:c>
    </x:row>
    <x:row r="12519">
      <x:c r="A12519" s="1"/>
      <x:c r="B12519" s="1"/>
      <x:c r="C12519" s="1"/>
      <x:c r="D12519" s="1"/>
      <x:c r="E12519" s="1"/>
      <x:c r="F12519" s="1"/>
      <x:c r="G12519" s="1"/>
      <x:c r="H12519" s="1"/>
      <x:c r="I12519" s="53">
        <x:f t="shared" si="2330"/>
        <x:v>19</x:v>
      </x:c>
      <x:c r="J12519" s="53">
        <x:f t="shared" si="2331"/>
        <x:v>3</x:v>
      </x:c>
      <x:c r="K12519" s="53">
        <x:f t="shared" si="2332"/>
        <x:v>11</x:v>
      </x:c>
      <x:c r="L12519" s="53">
        <x:f t="shared" si="2333"/>
        <x:v>33</x:v>
      </x:c>
      <x:c r="M12519" s="54">
        <x:f t="shared" si="2334"/>
        <x:v>11122.604609371258</x:v>
      </x:c>
      <x:c r="N12519" s="54">
        <x:f t="shared" si="2335"/>
        <x:v>7.2240309787300401</x:v>
      </x:c>
      <x:c r="O12519" s="55">
        <x:f t="shared" si="2336"/>
        <x:v>203182</x:v>
      </x:c>
      <x:c r="P12519" s="55">
        <x:f t="shared" si="2337"/>
        <x:v>27720</x:v>
      </x:c>
      <x:c r="Q12519" s="55">
        <x:f t="shared" si="2338"/>
        <x:v>205600.77446825101</x:v>
      </x:c>
      <x:c r="R12519" s="55">
        <x:f t="shared" si="2339"/>
        <x:v>-50138.774468251009</x:v>
      </x:c>
      <x:c r="S12519" s="1" t="str">
        <x:f t="shared" si="2340"/>
        <x:v>NO</x:v>
      </x:c>
      <x:c r="T12519" s="1">
        <x:f t="shared" si="2341"/>
        <x:v>-9.9999999999999997E+98</x:v>
      </x:c>
    </x:row>
    <x:row r="12520">
      <x:c r="A12520" s="1"/>
      <x:c r="B12520" s="1"/>
      <x:c r="C12520" s="1"/>
      <x:c r="D12520" s="1"/>
      <x:c r="E12520" s="1"/>
      <x:c r="F12520" s="1"/>
      <x:c r="G12520" s="1"/>
      <x:c r="H12520" s="1"/>
      <x:c r="I12520" s="53">
        <x:f t="shared" si="2330"/>
        <x:v>19</x:v>
      </x:c>
      <x:c r="J12520" s="53">
        <x:f t="shared" si="2331"/>
        <x:v>3</x:v>
      </x:c>
      <x:c r="K12520" s="53">
        <x:f t="shared" si="2332"/>
        <x:v>12</x:v>
      </x:c>
      <x:c r="L12520" s="53">
        <x:f t="shared" si="2333"/>
        <x:v>34</x:v>
      </x:c>
      <x:c r="M12520" s="54">
        <x:f t="shared" si="2334"/>
        <x:v>11181.932062499322</x:v>
      </x:c>
      <x:c r="N12520" s="54">
        <x:f t="shared" si="2335"/>
        <x:v>7.2652305989578618</x:v>
      </x:c>
      <x:c r="O12520" s="55">
        <x:f t="shared" si="2336"/>
        <x:v>205882</x:v>
      </x:c>
      <x:c r="P12520" s="55">
        <x:f t="shared" si="2337"/>
        <x:v>28600</x:v>
      </x:c>
      <x:c r="Q12520" s="55">
        <x:f t="shared" si="2338"/>
        <x:v>206630.76497394656</x:v>
      </x:c>
      <x:c r="R12520" s="55">
        <x:f t="shared" si="2339"/>
        <x:v>-49348.764973946556</x:v>
      </x:c>
      <x:c r="S12520" s="1" t="str">
        <x:f t="shared" si="2340"/>
        <x:v>NO</x:v>
      </x:c>
      <x:c r="T12520" s="1">
        <x:f t="shared" si="2341"/>
        <x:v>-9.9999999999999997E+98</x:v>
      </x:c>
    </x:row>
    <x:row r="12521">
      <x:c r="A12521" s="1"/>
      <x:c r="B12521" s="1"/>
      <x:c r="C12521" s="1"/>
      <x:c r="D12521" s="1"/>
      <x:c r="E12521" s="1"/>
      <x:c r="F12521" s="1"/>
      <x:c r="G12521" s="1"/>
      <x:c r="H12521" s="1"/>
      <x:c r="I12521" s="53">
        <x:f t="shared" si="2330"/>
        <x:v>19</x:v>
      </x:c>
      <x:c r="J12521" s="53">
        <x:f t="shared" si="2331"/>
        <x:v>3</x:v>
      </x:c>
      <x:c r="K12521" s="53">
        <x:f t="shared" si="2332"/>
        <x:v>13</x:v>
      </x:c>
      <x:c r="L12521" s="53">
        <x:f t="shared" si="2333"/>
        <x:v>35</x:v>
      </x:c>
      <x:c r="M12521" s="54">
        <x:f t="shared" si="2334"/>
        <x:v>11242.654033207706</x:v>
      </x:c>
      <x:c r="N12521" s="54">
        <x:f t="shared" si="2335"/>
        <x:v>7.3073986341720181</x:v>
      </x:c>
      <x:c r="O12521" s="55">
        <x:f t="shared" si="2336"/>
        <x:v>208582</x:v>
      </x:c>
      <x:c r="P12521" s="55">
        <x:f t="shared" si="2337"/>
        <x:v>29480</x:v>
      </x:c>
      <x:c r="Q12521" s="55">
        <x:f t="shared" si="2338"/>
        <x:v>207684.96585430045</x:v>
      </x:c>
      <x:c r="R12521" s="55">
        <x:f t="shared" si="2339"/>
        <x:v>-48582.965854300448</x:v>
      </x:c>
      <x:c r="S12521" s="1" t="str">
        <x:f t="shared" si="2340"/>
        <x:v>NO</x:v>
      </x:c>
      <x:c r="T12521" s="1">
        <x:f t="shared" si="2341"/>
        <x:v>-9.9999999999999997E+98</x:v>
      </x:c>
    </x:row>
    <x:row r="12522">
      <x:c r="A12522" s="1"/>
      <x:c r="B12522" s="1"/>
      <x:c r="C12522" s="1"/>
      <x:c r="D12522" s="1"/>
      <x:c r="E12522" s="1"/>
      <x:c r="F12522" s="1"/>
      <x:c r="G12522" s="1"/>
      <x:c r="H12522" s="1"/>
      <x:c r="I12522" s="53">
        <x:f t="shared" si="2330"/>
        <x:v>19</x:v>
      </x:c>
      <x:c r="J12522" s="53">
        <x:f t="shared" si="2331"/>
        <x:v>3</x:v>
      </x:c>
      <x:c r="K12522" s="53">
        <x:f t="shared" si="2332"/>
        <x:v>14</x:v>
      </x:c>
      <x:c r="L12522" s="53">
        <x:f t="shared" si="2333"/>
        <x:v>36</x:v>
      </x:c>
      <x:c r="M12522" s="54">
        <x:f t="shared" si="2334"/>
        <x:v>11304.796114521367</x:v>
      </x:c>
      <x:c r="N12522" s="54">
        <x:f t="shared" si="2335"/>
        <x:v>7.3505528573065044</x:v>
      </x:c>
      <x:c r="O12522" s="55">
        <x:f t="shared" si="2336"/>
        <x:v>211282</x:v>
      </x:c>
      <x:c r="P12522" s="55">
        <x:f t="shared" si="2337"/>
        <x:v>30360</x:v>
      </x:c>
      <x:c r="Q12522" s="55">
        <x:f t="shared" si="2338"/>
        <x:v>208763.8214326626</x:v>
      </x:c>
      <x:c r="R12522" s="55">
        <x:f t="shared" si="2339"/>
        <x:v>-47841.821432662604</x:v>
      </x:c>
      <x:c r="S12522" s="1" t="str">
        <x:f t="shared" si="2340"/>
        <x:v>NO</x:v>
      </x:c>
      <x:c r="T12522" s="1">
        <x:f t="shared" si="2341"/>
        <x:v>-9.9999999999999997E+98</x:v>
      </x:c>
    </x:row>
    <x:row r="12523">
      <x:c r="A12523" s="1"/>
      <x:c r="B12523" s="1"/>
      <x:c r="C12523" s="1"/>
      <x:c r="D12523" s="1"/>
      <x:c r="E12523" s="1"/>
      <x:c r="F12523" s="1"/>
      <x:c r="G12523" s="1"/>
      <x:c r="H12523" s="1"/>
      <x:c r="I12523" s="53">
        <x:f t="shared" si="2330"/>
        <x:v>19</x:v>
      </x:c>
      <x:c r="J12523" s="53">
        <x:f t="shared" si="2331"/>
        <x:v>3</x:v>
      </x:c>
      <x:c r="K12523" s="53">
        <x:f t="shared" si="2332"/>
        <x:v>15</x:v>
      </x:c>
      <x:c r="L12523" s="53">
        <x:f t="shared" si="2333"/>
        <x:v>37</x:v>
      </x:c>
      <x:c r="M12523" s="54">
        <x:f t="shared" si="2334"/>
        <x:v>11368.384321397514</x:v>
      </x:c>
      <x:c r="N12523" s="54">
        <x:f t="shared" si="2335"/>
        <x:v>7.3947113343038291</x:v>
      </x:c>
      <x:c r="O12523" s="55">
        <x:f t="shared" si="2336"/>
        <x:v>213982</x:v>
      </x:c>
      <x:c r="P12523" s="55">
        <x:f t="shared" si="2337"/>
        <x:v>31240</x:v>
      </x:c>
      <x:c r="Q12523" s="55">
        <x:f t="shared" si="2338"/>
        <x:v>209867.78335759573</x:v>
      </x:c>
      <x:c r="R12523" s="55">
        <x:f t="shared" si="2339"/>
        <x:v>-47125.783357595734</x:v>
      </x:c>
      <x:c r="S12523" s="1" t="str">
        <x:f t="shared" si="2340"/>
        <x:v>NO</x:v>
      </x:c>
      <x:c r="T12523" s="1">
        <x:f t="shared" si="2341"/>
        <x:v>-9.9999999999999997E+98</x:v>
      </x:c>
    </x:row>
    <x:row r="12524">
      <x:c r="A12524" s="1"/>
      <x:c r="B12524" s="1"/>
      <x:c r="C12524" s="1"/>
      <x:c r="D12524" s="1"/>
      <x:c r="E12524" s="1"/>
      <x:c r="F12524" s="1"/>
      <x:c r="G12524" s="1"/>
      <x:c r="H12524" s="1"/>
      <x:c r="I12524" s="53">
        <x:f t="shared" si="2330"/>
        <x:v>19</x:v>
      </x:c>
      <x:c r="J12524" s="53">
        <x:f t="shared" si="2331"/>
        <x:v>3</x:v>
      </x:c>
      <x:c r="K12524" s="53">
        <x:f t="shared" si="2332"/>
        <x:v>16</x:v>
      </x:c>
      <x:c r="L12524" s="53">
        <x:f t="shared" si="2333"/>
        <x:v>38</x:v>
      </x:c>
      <x:c r="M12524" s="54">
        <x:f t="shared" si="2334"/>
        <x:v>11433.445097275002</x:v>
      </x:c>
      <x:c r="N12524" s="54">
        <x:f t="shared" si="2335"/>
        <x:v>7.439892428663196</x:v>
      </x:c>
      <x:c r="O12524" s="55">
        <x:f t="shared" si="2336"/>
        <x:v>216682</x:v>
      </x:c>
      <x:c r="P12524" s="55">
        <x:f t="shared" si="2337"/>
        <x:v>32120</x:v>
      </x:c>
      <x:c r="Q12524" s="55">
        <x:f t="shared" si="2338"/>
        <x:v>210997.3107165799</x:v>
      </x:c>
      <x:c r="R12524" s="55">
        <x:f t="shared" si="2339"/>
        <x:v>-46435.310716579901</x:v>
      </x:c>
      <x:c r="S12524" s="1" t="str">
        <x:f t="shared" si="2340"/>
        <x:v>NO</x:v>
      </x:c>
      <x:c r="T12524" s="1">
        <x:f t="shared" si="2341"/>
        <x:v>-9.9999999999999997E+98</x:v>
      </x:c>
    </x:row>
    <x:row r="12525">
      <x:c r="A12525" s="1"/>
      <x:c r="B12525" s="1"/>
      <x:c r="C12525" s="1"/>
      <x:c r="D12525" s="1"/>
      <x:c r="E12525" s="1"/>
      <x:c r="F12525" s="1"/>
      <x:c r="G12525" s="1"/>
      <x:c r="H12525" s="1"/>
      <x:c r="I12525" s="53">
        <x:f t="shared" si="2330"/>
        <x:v>19</x:v>
      </x:c>
      <x:c r="J12525" s="53">
        <x:f t="shared" si="2331"/>
        <x:v>3</x:v>
      </x:c>
      <x:c r="K12525" s="53">
        <x:f t="shared" si="2332"/>
        <x:v>17</x:v>
      </x:c>
      <x:c r="L12525" s="53">
        <x:f t="shared" si="2333"/>
        <x:v>39</x:v>
      </x:c>
      <x:c r="M12525" s="54">
        <x:f t="shared" si="2334"/>
        <x:v>11500.005320721542</x:v>
      </x:c>
      <x:c r="N12525" s="54">
        <x:f t="shared" si="2335"/>
        <x:v>7.4861148060566265</x:v>
      </x:c>
      <x:c r="O12525" s="55">
        <x:f t="shared" si="2336"/>
        <x:v>219382</x:v>
      </x:c>
      <x:c r="P12525" s="55">
        <x:f t="shared" si="2337"/>
        <x:v>33000</x:v>
      </x:c>
      <x:c r="Q12525" s="55">
        <x:f t="shared" si="2338"/>
        <x:v>212152.87015141567</x:v>
      </x:c>
      <x:c r="R12525" s="55">
        <x:f t="shared" si="2339"/>
        <x:v>-45770.870151415671</x:v>
      </x:c>
      <x:c r="S12525" s="1" t="str">
        <x:f t="shared" si="2340"/>
        <x:v>NO</x:v>
      </x:c>
      <x:c r="T12525" s="1">
        <x:f t="shared" si="2341"/>
        <x:v>-9.9999999999999997E+98</x:v>
      </x:c>
    </x:row>
    <x:row r="12526">
      <x:c r="A12526" s="1"/>
      <x:c r="B12526" s="1"/>
      <x:c r="C12526" s="1"/>
      <x:c r="D12526" s="1"/>
      <x:c r="E12526" s="1"/>
      <x:c r="F12526" s="1"/>
      <x:c r="G12526" s="1"/>
      <x:c r="H12526" s="1"/>
      <x:c r="I12526" s="53" t="n">
        <x:f t="shared" ref="I12526:I12589" si="2342">INT((ROW()-ROW($I$46))/((CARROT_CAP+1)*(MESCLUN_CAP+1)))</x:f>
        <x:v>19</x:v>
      </x:c>
      <x:c r="J12526" s="53" t="n">
        <x:f t="shared" ref="J12526:J12589" si="2343">MOD(INT((ROW()-ROW($I$46))/(MESCLUN_CAP+1)),CARROT_CAP+1)</x:f>
        <x:v>3</x:v>
      </x:c>
      <x:c r="K12526" s="53" t="n">
        <x:f t="shared" ref="K12526:K12589" si="2344">MOD(ROW()-ROW($I$46),MESCLUN_CAP+1)</x:f>
        <x:v>18</x:v>
      </x:c>
      <x:c r="L12526" s="53" t="n">
        <x:f t="shared" ref="L12526:L12589" si="2345">SUM(I12526:K12526)</x:f>
        <x:v>40</x:v>
      </x:c>
      <x:c r="M12526" s="54" t="n">
        <x:f t="shared" ref="M12526:M12589" si="2346">I12526*TOMATO_HOURS*WEEKS*(1+TOMATO_DIM)^I12526+J12526*CARROT_HOURS*WEEKS*(1+CARROT_DIM)^J12526+K12526*MESCLUN_HOURS*WEEKS*(1+MESCLUN_DIM)^K12526</x:f>
        <x:v>11568.092312180132</x:v>
      </x:c>
      <x:c r="N12526" s="54" t="n">
        <x:f t="shared" ref="N12526:N12589" si="2347">MAX(M12526-FARMER_HOURS,0)/TEMP_HOURS_PER_WORKER</x:f>
        <x:v>7.533397439013981</x:v>
      </x:c>
      <x:c r="O12526" s="55" t="n">
        <x:f t="shared" ref="O12526:O12589" si="2348">I12526*TOMATO_PRICE+J12526*CARROT_PRICE+K12526*MESCLUN_PRICE</x:f>
        <x:v>222082</x:v>
      </x:c>
      <x:c r="P12526" s="55" t="n">
        <x:f t="shared" ref="P12526:P12589" si="2349">I12526*TOMATO_FERTILIZER+J12526*CARROT_FERTILIZER+K12526*MESCLUN_FERTILIZER</x:f>
        <x:v>33880</x:v>
      </x:c>
      <x:c r="Q12526" s="55" t="n">
        <x:f t="shared" ref="Q12526:Q12589" si="2350">MIN(M12526,FARMER_HOURS)*FARMER_RATE+MAX(M12526-FARMER_HOURS,0)*TEMP_RATE</x:f>
        <x:v>213334.9359753495</x:v>
      </x:c>
      <x:c r="R12526" s="55" t="n">
        <x:f t="shared" ref="R12526:R12589" si="2351">O12526-P12526-Q12526-FIXED_COST</x:f>
        <x:v>-45132.93597534951</x:v>
      </x:c>
      <x:c r="S12526" s="1" t="str">
        <x:f t="shared" ref="S12526:S12589" si="2352">IF(AND(L12526&lt;=TOTAL_BED_CAP,N12526&lt;=TEMP_WORKER_CAP),"YES","NO")</x:f>
        <x:v>NO</x:v>
      </x:c>
      <x:c r="T12526" s="1" t="n">
        <x:f t="shared" ref="T12526:T12589" si="2353">IF(S12526="YES",R12526,-1E+99)</x:f>
        <x:v>-1e+99</x:v>
      </x:c>
    </x:row>
    <x:row r="12527">
      <x:c r="A12527" s="1"/>
      <x:c r="B12527" s="1"/>
      <x:c r="C12527" s="1"/>
      <x:c r="D12527" s="1"/>
      <x:c r="E12527" s="1"/>
      <x:c r="F12527" s="1"/>
      <x:c r="G12527" s="1"/>
      <x:c r="H12527" s="1"/>
      <x:c r="I12527" s="53">
        <x:f t="shared" si="2342"/>
        <x:v>19</x:v>
      </x:c>
      <x:c r="J12527" s="53">
        <x:f t="shared" si="2343"/>
        <x:v>3</x:v>
      </x:c>
      <x:c r="K12527" s="53">
        <x:f t="shared" si="2344"/>
        <x:v>19</x:v>
      </x:c>
      <x:c r="L12527" s="53">
        <x:f t="shared" si="2345"/>
        <x:v>41</x:v>
      </x:c>
      <x:c r="M12527" s="54">
        <x:f t="shared" si="2346"/>
        <x:v>11637.733840816152</x:v>
      </x:c>
      <x:c r="N12527" s="54">
        <x:f t="shared" si="2347"/>
        <x:v>7.5817596116778834</x:v>
      </x:c>
      <x:c r="O12527" s="55">
        <x:f t="shared" si="2348"/>
        <x:v>224782</x:v>
      </x:c>
      <x:c r="P12527" s="55">
        <x:f t="shared" si="2349"/>
        <x:v>34760</x:v>
      </x:c>
      <x:c r="Q12527" s="55">
        <x:f t="shared" si="2350"/>
        <x:v>214543.99029194709</x:v>
      </x:c>
      <x:c r="R12527" s="55">
        <x:f t="shared" si="2351"/>
        <x:v>-44521.990291947091</x:v>
      </x:c>
      <x:c r="S12527" s="1" t="str">
        <x:f t="shared" si="2352"/>
        <x:v>NO</x:v>
      </x:c>
      <x:c r="T12527" s="1">
        <x:f t="shared" si="2353"/>
        <x:v>-9.9999999999999997E+98</x:v>
      </x:c>
    </x:row>
    <x:row r="12528">
      <x:c r="A12528" s="1"/>
      <x:c r="B12528" s="1"/>
      <x:c r="C12528" s="1"/>
      <x:c r="D12528" s="1"/>
      <x:c r="E12528" s="1"/>
      <x:c r="F12528" s="1"/>
      <x:c r="G12528" s="1"/>
      <x:c r="H12528" s="1"/>
      <x:c r="I12528" s="53">
        <x:f t="shared" si="2342"/>
        <x:v>19</x:v>
      </x:c>
      <x:c r="J12528" s="53">
        <x:f t="shared" si="2343"/>
        <x:v>3</x:v>
      </x:c>
      <x:c r="K12528" s="53">
        <x:f t="shared" si="2344"/>
        <x:v>20</x:v>
      </x:c>
      <x:c r="L12528" s="53">
        <x:f t="shared" si="2345"/>
        <x:v>42</x:v>
      </x:c>
      <x:c r="M12528" s="54">
        <x:f t="shared" si="2346"/>
        <x:v>11708.958131466628</x:v>
      </x:c>
      <x:c r="N12528" s="54">
        <x:f t="shared" si="2347"/>
        <x:v>7.631220924629603</x:v>
      </x:c>
      <x:c r="O12528" s="55">
        <x:f t="shared" si="2348"/>
        <x:v>227482</x:v>
      </x:c>
      <x:c r="P12528" s="55">
        <x:f t="shared" si="2349"/>
        <x:v>35640</x:v>
      </x:c>
      <x:c r="Q12528" s="55">
        <x:f t="shared" si="2350"/>
        <x:v>215780.52311574007</x:v>
      </x:c>
      <x:c r="R12528" s="55">
        <x:f t="shared" si="2351"/>
        <x:v>-43938.52311574007</x:v>
      </x:c>
      <x:c r="S12528" s="1" t="str">
        <x:f t="shared" si="2352"/>
        <x:v>NO</x:v>
      </x:c>
      <x:c r="T12528" s="1">
        <x:f t="shared" si="2353"/>
        <x:v>-9.9999999999999997E+98</x:v>
      </x:c>
    </x:row>
    <x:row r="12529">
      <x:c r="A12529" s="1"/>
      <x:c r="B12529" s="1"/>
      <x:c r="C12529" s="1"/>
      <x:c r="D12529" s="1"/>
      <x:c r="E12529" s="1"/>
      <x:c r="F12529" s="1"/>
      <x:c r="G12529" s="1"/>
      <x:c r="H12529" s="1"/>
      <x:c r="I12529" s="53">
        <x:f t="shared" si="2342"/>
        <x:v>19</x:v>
      </x:c>
      <x:c r="J12529" s="53">
        <x:f t="shared" si="2343"/>
        <x:v>3</x:v>
      </x:c>
      <x:c r="K12529" s="53">
        <x:f t="shared" si="2344"/>
        <x:v>21</x:v>
      </x:c>
      <x:c r="L12529" s="53">
        <x:f t="shared" si="2345"/>
        <x:v>43</x:v>
      </x:c>
      <x:c r="M12529" s="54">
        <x:f t="shared" si="2346"/>
        <x:v>11781.793871693073</x:v>
      </x:c>
      <x:c r="N12529" s="54">
        <x:f t="shared" si="2347"/>
        <x:v>7.6818012997868559</x:v>
      </x:c>
      <x:c r="O12529" s="55">
        <x:f t="shared" si="2348"/>
        <x:v>230182</x:v>
      </x:c>
      <x:c r="P12529" s="55">
        <x:f t="shared" si="2349"/>
        <x:v>36520</x:v>
      </x:c>
      <x:c r="Q12529" s="55">
        <x:f t="shared" si="2350"/>
        <x:v>217045.03249467141</x:v>
      </x:c>
      <x:c r="R12529" s="55">
        <x:f t="shared" si="2351"/>
        <x:v>-43383.03249467141</x:v>
      </x:c>
      <x:c r="S12529" s="1" t="str">
        <x:f t="shared" si="2352"/>
        <x:v>NO</x:v>
      </x:c>
      <x:c r="T12529" s="1">
        <x:f t="shared" si="2353"/>
        <x:v>-9.9999999999999997E+98</x:v>
      </x:c>
    </x:row>
    <x:row r="12530">
      <x:c r="A12530" s="1"/>
      <x:c r="B12530" s="1"/>
      <x:c r="C12530" s="1"/>
      <x:c r="D12530" s="1"/>
      <x:c r="E12530" s="1"/>
      <x:c r="F12530" s="1"/>
      <x:c r="G12530" s="1"/>
      <x:c r="H12530" s="1"/>
      <x:c r="I12530" s="53">
        <x:f t="shared" si="2342"/>
        <x:v>19</x:v>
      </x:c>
      <x:c r="J12530" s="53">
        <x:f t="shared" si="2343"/>
        <x:v>3</x:v>
      </x:c>
      <x:c r="K12530" s="53">
        <x:f t="shared" si="2344"/>
        <x:v>22</x:v>
      </x:c>
      <x:c r="L12530" s="53">
        <x:f t="shared" si="2345"/>
        <x:v>44</x:v>
      </x:c>
      <x:c r="M12530" s="54">
        <x:f t="shared" si="2346"/>
        <x:v>11856.270218939469</x:v>
      </x:c>
      <x:c r="N12530" s="54">
        <x:f t="shared" si="2347"/>
        <x:v>7.7335209853746312</x:v>
      </x:c>
      <x:c r="O12530" s="55">
        <x:f t="shared" si="2348"/>
        <x:v>232882</x:v>
      </x:c>
      <x:c r="P12530" s="55">
        <x:f t="shared" si="2349"/>
        <x:v>37400</x:v>
      </x:c>
      <x:c r="Q12530" s="55">
        <x:f t="shared" si="2350"/>
        <x:v>218338.02463436578</x:v>
      </x:c>
      <x:c r="R12530" s="55">
        <x:f t="shared" si="2351"/>
        <x:v>-42856.024634365778</x:v>
      </x:c>
      <x:c r="S12530" s="1" t="str">
        <x:f t="shared" si="2352"/>
        <x:v>NO</x:v>
      </x:c>
      <x:c r="T12530" s="1">
        <x:f t="shared" si="2353"/>
        <x:v>-9.9999999999999997E+98</x:v>
      </x:c>
    </x:row>
    <x:row r="12531">
      <x:c r="A12531" s="1"/>
      <x:c r="B12531" s="1"/>
      <x:c r="C12531" s="1"/>
      <x:c r="D12531" s="1"/>
      <x:c r="E12531" s="1"/>
      <x:c r="F12531" s="1"/>
      <x:c r="G12531" s="1"/>
      <x:c r="H12531" s="1"/>
      <x:c r="I12531" s="53">
        <x:f t="shared" si="2342"/>
        <x:v>19</x:v>
      </x:c>
      <x:c r="J12531" s="53">
        <x:f t="shared" si="2343"/>
        <x:v>3</x:v>
      </x:c>
      <x:c r="K12531" s="53">
        <x:f t="shared" si="2344"/>
        <x:v>23</x:v>
      </x:c>
      <x:c r="L12531" s="53">
        <x:f t="shared" si="2345"/>
        <x:v>45</x:v>
      </x:c>
      <x:c r="M12531" s="54">
        <x:f t="shared" si="2346"/>
        <x:v>11932.416807796906</x:v>
      </x:c>
      <x:c r="N12531" s="54">
        <x:f t="shared" si="2347"/>
        <x:v>7.7864005609700735</x:v>
      </x:c>
      <x:c r="O12531" s="55">
        <x:f t="shared" si="2348"/>
        <x:v>235582</x:v>
      </x:c>
      <x:c r="P12531" s="55">
        <x:f t="shared" si="2349"/>
        <x:v>38280</x:v>
      </x:c>
      <x:c r="Q12531" s="55">
        <x:f t="shared" si="2350"/>
        <x:v>219660.01402425184</x:v>
      </x:c>
      <x:c r="R12531" s="55">
        <x:f t="shared" si="2351"/>
        <x:v>-42358.014024251839</x:v>
      </x:c>
      <x:c r="S12531" s="1" t="str">
        <x:f t="shared" si="2352"/>
        <x:v>NO</x:v>
      </x:c>
      <x:c r="T12531" s="1">
        <x:f t="shared" si="2353"/>
        <x:v>-9.9999999999999997E+98</x:v>
      </x:c>
    </x:row>
    <x:row r="12532">
      <x:c r="A12532" s="1"/>
      <x:c r="B12532" s="1"/>
      <x:c r="C12532" s="1"/>
      <x:c r="D12532" s="1"/>
      <x:c r="E12532" s="1"/>
      <x:c r="F12532" s="1"/>
      <x:c r="G12532" s="1"/>
      <x:c r="H12532" s="1"/>
      <x:c r="I12532" s="53">
        <x:f t="shared" si="2342"/>
        <x:v>19</x:v>
      </x:c>
      <x:c r="J12532" s="53">
        <x:f t="shared" si="2343"/>
        <x:v>3</x:v>
      </x:c>
      <x:c r="K12532" s="53">
        <x:f t="shared" si="2344"/>
        <x:v>24</x:v>
      </x:c>
      <x:c r="L12532" s="53">
        <x:f t="shared" si="2345"/>
        <x:v>46</x:v>
      </x:c>
      <x:c r="M12532" s="54">
        <x:f t="shared" si="2346"/>
        <x:v>12010.263757376402</x:v>
      </x:c>
      <x:c r="N12532" s="54">
        <x:f t="shared" si="2347"/>
        <x:v>7.8404609426225012</x:v>
      </x:c>
      <x:c r="O12532" s="55">
        <x:f t="shared" si="2348"/>
        <x:v>238282</x:v>
      </x:c>
      <x:c r="P12532" s="55">
        <x:f t="shared" si="2349"/>
        <x:v>39160</x:v>
      </x:c>
      <x:c r="Q12532" s="55">
        <x:f t="shared" si="2350"/>
        <x:v>221011.52356556253</x:v>
      </x:c>
      <x:c r="R12532" s="55">
        <x:f t="shared" si="2351"/>
        <x:v>-41889.523565562529</x:v>
      </x:c>
      <x:c r="S12532" s="1" t="str">
        <x:f t="shared" si="2352"/>
        <x:v>NO</x:v>
      </x:c>
      <x:c r="T12532" s="1">
        <x:f t="shared" si="2353"/>
        <x:v>-9.9999999999999997E+98</x:v>
      </x:c>
    </x:row>
    <x:row r="12533">
      <x:c r="A12533" s="1"/>
      <x:c r="B12533" s="1"/>
      <x:c r="C12533" s="1"/>
      <x:c r="D12533" s="1"/>
      <x:c r="E12533" s="1"/>
      <x:c r="F12533" s="1"/>
      <x:c r="G12533" s="1"/>
      <x:c r="H12533" s="1"/>
      <x:c r="I12533" s="53">
        <x:f t="shared" si="2342"/>
        <x:v>19</x:v>
      </x:c>
      <x:c r="J12533" s="53">
        <x:f t="shared" si="2343"/>
        <x:v>3</x:v>
      </x:c>
      <x:c r="K12533" s="53">
        <x:f t="shared" si="2344"/>
        <x:v>25</x:v>
      </x:c>
      <x:c r="L12533" s="53">
        <x:f t="shared" si="2345"/>
        <x:v>47</x:v>
      </x:c>
      <x:c r="M12533" s="54">
        <x:f t="shared" si="2346"/>
        <x:v>12089.841678791499</x:v>
      </x:c>
      <x:c r="N12533" s="54">
        <x:f t="shared" si="2347"/>
        <x:v>7.8957233880496522</x:v>
      </x:c>
      <x:c r="O12533" s="55">
        <x:f t="shared" si="2348"/>
        <x:v>240982</x:v>
      </x:c>
      <x:c r="P12533" s="55">
        <x:f t="shared" si="2349"/>
        <x:v>40040</x:v>
      </x:c>
      <x:c r="Q12533" s="55">
        <x:f t="shared" si="2350"/>
        <x:v>222393.08470124131</x:v>
      </x:c>
      <x:c r="R12533" s="55">
        <x:f t="shared" si="2351"/>
        <x:v>-41451.084701241314</x:v>
      </x:c>
      <x:c r="S12533" s="1" t="str">
        <x:f t="shared" si="2352"/>
        <x:v>NO</x:v>
      </x:c>
      <x:c r="T12533" s="1">
        <x:f t="shared" si="2353"/>
        <x:v>-9.9999999999999997E+98</x:v>
      </x:c>
    </x:row>
    <x:row r="12534">
      <x:c r="A12534" s="1"/>
      <x:c r="B12534" s="1"/>
      <x:c r="C12534" s="1"/>
      <x:c r="D12534" s="1"/>
      <x:c r="E12534" s="1"/>
      <x:c r="F12534" s="1"/>
      <x:c r="G12534" s="1"/>
      <x:c r="H12534" s="1"/>
      <x:c r="I12534" s="53">
        <x:f t="shared" si="2342"/>
        <x:v>19</x:v>
      </x:c>
      <x:c r="J12534" s="53">
        <x:f t="shared" si="2343"/>
        <x:v>3</x:v>
      </x:c>
      <x:c r="K12534" s="53">
        <x:f t="shared" si="2344"/>
        <x:v>26</x:v>
      </x:c>
      <x:c r="L12534" s="53">
        <x:f t="shared" si="2345"/>
        <x:v>48</x:v>
      </x:c>
      <x:c r="M12534" s="54">
        <x:f t="shared" si="2346"/>
        <x:v>12171.181682752216</x:v>
      </x:c>
      <x:c r="N12534" s="54">
        <x:f t="shared" si="2347"/>
        <x:v>7.9522095019112609</x:v>
      </x:c>
      <x:c r="O12534" s="55">
        <x:f t="shared" si="2348"/>
        <x:v>243682</x:v>
      </x:c>
      <x:c r="P12534" s="55">
        <x:f t="shared" si="2349"/>
        <x:v>40920</x:v>
      </x:c>
      <x:c r="Q12534" s="55">
        <x:f t="shared" si="2350"/>
        <x:v>223805.23754778152</x:v>
      </x:c>
      <x:c r="R12534" s="55">
        <x:f t="shared" si="2351"/>
        <x:v>-41043.237547781522</x:v>
      </x:c>
      <x:c r="S12534" s="1" t="str">
        <x:f t="shared" si="2352"/>
        <x:v>NO</x:v>
      </x:c>
      <x:c r="T12534" s="1">
        <x:f t="shared" si="2353"/>
        <x:v>-9.9999999999999997E+98</x:v>
      </x:c>
    </x:row>
    <x:row r="12535">
      <x:c r="A12535" s="1"/>
      <x:c r="B12535" s="1"/>
      <x:c r="C12535" s="1"/>
      <x:c r="D12535" s="1"/>
      <x:c r="E12535" s="1"/>
      <x:c r="F12535" s="1"/>
      <x:c r="G12535" s="1"/>
      <x:c r="H12535" s="1"/>
      <x:c r="I12535" s="53">
        <x:f t="shared" si="2342"/>
        <x:v>19</x:v>
      </x:c>
      <x:c r="J12535" s="53">
        <x:f t="shared" si="2343"/>
        <x:v>3</x:v>
      </x:c>
      <x:c r="K12535" s="53">
        <x:f t="shared" si="2344"/>
        <x:v>27</x:v>
      </x:c>
      <x:c r="L12535" s="53">
        <x:f t="shared" si="2345"/>
        <x:v>49</x:v>
      </x:c>
      <x:c r="M12535" s="54">
        <x:f t="shared" si="2346"/>
        <x:v>12254.315387271974</x:v>
      </x:c>
      <x:c r="N12535" s="54">
        <x:f t="shared" si="2347"/>
        <x:v>8.0099412411610924</x:v>
      </x:c>
      <x:c r="O12535" s="55">
        <x:f t="shared" si="2348"/>
        <x:v>246382</x:v>
      </x:c>
      <x:c r="P12535" s="55">
        <x:f t="shared" si="2349"/>
        <x:v>41800</x:v>
      </x:c>
      <x:c r="Q12535" s="55">
        <x:f t="shared" si="2350"/>
        <x:v>225248.53102902733</x:v>
      </x:c>
      <x:c r="R12535" s="55">
        <x:f t="shared" si="2351"/>
        <x:v>-40666.531029027334</x:v>
      </x:c>
      <x:c r="S12535" s="1" t="str">
        <x:f t="shared" si="2352"/>
        <x:v>NO</x:v>
      </x:c>
      <x:c r="T12535" s="1">
        <x:f t="shared" si="2353"/>
        <x:v>-9.9999999999999997E+98</x:v>
      </x:c>
    </x:row>
    <x:row r="12536">
      <x:c r="A12536" s="1"/>
      <x:c r="B12536" s="1"/>
      <x:c r="C12536" s="1"/>
      <x:c r="D12536" s="1"/>
      <x:c r="E12536" s="1"/>
      <x:c r="F12536" s="1"/>
      <x:c r="G12536" s="1"/>
      <x:c r="H12536" s="1"/>
      <x:c r="I12536" s="53">
        <x:f t="shared" si="2342"/>
        <x:v>19</x:v>
      </x:c>
      <x:c r="J12536" s="53">
        <x:f t="shared" si="2343"/>
        <x:v>3</x:v>
      </x:c>
      <x:c r="K12536" s="53">
        <x:f t="shared" si="2344"/>
        <x:v>28</x:v>
      </x:c>
      <x:c r="L12536" s="53">
        <x:f t="shared" si="2345"/>
        <x:v>50</x:v>
      </x:c>
      <x:c r="M12536" s="54">
        <x:f t="shared" si="2346"/>
        <x:v>12339.274925489128</x:v>
      </x:c>
      <x:c r="N12536" s="54">
        <x:f t="shared" si="2347"/>
        <x:v>8.0689409204785605</x:v>
      </x:c>
      <x:c r="O12536" s="55">
        <x:f t="shared" si="2348"/>
        <x:v>249082</x:v>
      </x:c>
      <x:c r="P12536" s="55">
        <x:f t="shared" si="2349"/>
        <x:v>42680</x:v>
      </x:c>
      <x:c r="Q12536" s="55">
        <x:f t="shared" si="2350"/>
        <x:v>226723.52301196402</x:v>
      </x:c>
      <x:c r="R12536" s="55">
        <x:f t="shared" si="2351"/>
        <x:v>-40321.523011964018</x:v>
      </x:c>
      <x:c r="S12536" s="1" t="str">
        <x:f t="shared" si="2352"/>
        <x:v>NO</x:v>
      </x:c>
      <x:c r="T12536" s="1">
        <x:f t="shared" si="2353"/>
        <x:v>-9.9999999999999997E+98</x:v>
      </x:c>
    </x:row>
    <x:row r="12537">
      <x:c r="A12537" s="1"/>
      <x:c r="B12537" s="1"/>
      <x:c r="C12537" s="1"/>
      <x:c r="D12537" s="1"/>
      <x:c r="E12537" s="1"/>
      <x:c r="F12537" s="1"/>
      <x:c r="G12537" s="1"/>
      <x:c r="H12537" s="1"/>
      <x:c r="I12537" s="53">
        <x:f t="shared" si="2342"/>
        <x:v>19</x:v>
      </x:c>
      <x:c r="J12537" s="53">
        <x:f t="shared" si="2343"/>
        <x:v>3</x:v>
      </x:c>
      <x:c r="K12537" s="53">
        <x:f t="shared" si="2344"/>
        <x:v>29</x:v>
      </x:c>
      <x:c r="L12537" s="53">
        <x:f t="shared" si="2345"/>
        <x:v>51</x:v>
      </x:c>
      <x:c r="M12537" s="54">
        <x:f t="shared" si="2346"/>
        <x:v>12426.092953604781</x:v>
      </x:c>
      <x:c r="N12537" s="54">
        <x:f t="shared" si="2347"/>
        <x:v>8.129231217781097</x:v>
      </x:c>
      <x:c r="O12537" s="55">
        <x:f t="shared" si="2348"/>
        <x:v>251782</x:v>
      </x:c>
      <x:c r="P12537" s="55">
        <x:f t="shared" si="2349"/>
        <x:v>43560</x:v>
      </x:c>
      <x:c r="Q12537" s="55">
        <x:f t="shared" si="2350"/>
        <x:v>228230.78044452742</x:v>
      </x:c>
      <x:c r="R12537" s="55">
        <x:f t="shared" si="2351"/>
        <x:v>-40008.780444527423</x:v>
      </x:c>
      <x:c r="S12537" s="1" t="str">
        <x:f t="shared" si="2352"/>
        <x:v>NO</x:v>
      </x:c>
      <x:c r="T12537" s="1">
        <x:f t="shared" si="2353"/>
        <x:v>-9.9999999999999997E+98</x:v>
      </x:c>
    </x:row>
    <x:row r="12538">
      <x:c r="A12538" s="1"/>
      <x:c r="B12538" s="1"/>
      <x:c r="C12538" s="1"/>
      <x:c r="D12538" s="1"/>
      <x:c r="E12538" s="1"/>
      <x:c r="F12538" s="1"/>
      <x:c r="G12538" s="1"/>
      <x:c r="H12538" s="1"/>
      <x:c r="I12538" s="53">
        <x:f t="shared" si="2342"/>
        <x:v>19</x:v>
      </x:c>
      <x:c r="J12538" s="53">
        <x:f t="shared" si="2343"/>
        <x:v>3</x:v>
      </x:c>
      <x:c r="K12538" s="53">
        <x:f t="shared" si="2344"/>
        <x:v>30</x:v>
      </x:c>
      <x:c r="L12538" s="53">
        <x:f t="shared" si="2345"/>
        <x:v>52</x:v>
      </x:c>
      <x:c r="M12538" s="54">
        <x:f t="shared" si="2346"/>
        <x:v>12514.802658938552</x:v>
      </x:c>
      <x:c r="N12538" s="54">
        <x:f t="shared" si="2347"/>
        <x:v>8.1908351798184391</x:v>
      </x:c>
      <x:c r="O12538" s="55">
        <x:f t="shared" si="2348"/>
        <x:v>254482</x:v>
      </x:c>
      <x:c r="P12538" s="55">
        <x:f t="shared" si="2349"/>
        <x:v>44440</x:v>
      </x:c>
      <x:c r="Q12538" s="55">
        <x:f t="shared" si="2350"/>
        <x:v>229770.87949546098</x:v>
      </x:c>
      <x:c r="R12538" s="55">
        <x:f t="shared" si="2351"/>
        <x:v>-39728.879495460977</x:v>
      </x:c>
      <x:c r="S12538" s="1" t="str">
        <x:f t="shared" si="2352"/>
        <x:v>NO</x:v>
      </x:c>
      <x:c r="T12538" s="1">
        <x:f t="shared" si="2353"/>
        <x:v>-9.9999999999999997E+98</x:v>
      </x:c>
    </x:row>
    <x:row r="12539">
      <x:c r="A12539" s="1"/>
      <x:c r="B12539" s="1"/>
      <x:c r="C12539" s="1"/>
      <x:c r="D12539" s="1"/>
      <x:c r="E12539" s="1"/>
      <x:c r="F12539" s="1"/>
      <x:c r="G12539" s="1"/>
      <x:c r="H12539" s="1"/>
      <x:c r="I12539" s="53">
        <x:f t="shared" si="2342"/>
        <x:v>19</x:v>
      </x:c>
      <x:c r="J12539" s="53">
        <x:f t="shared" si="2343"/>
        <x:v>4</x:v>
      </x:c>
      <x:c r="K12539" s="53">
        <x:f t="shared" si="2344"/>
        <x:v>0</x:v>
      </x:c>
      <x:c r="L12539" s="53">
        <x:f t="shared" si="2345"/>
        <x:v>23</x:v>
      </x:c>
      <x:c r="M12539" s="54">
        <x:f t="shared" si="2346"/>
        <x:v>10590.662013553903</x:v>
      </x:c>
      <x:c r="N12539" s="54">
        <x:f t="shared" si="2347"/>
        <x:v>6.8546263983013214</x:v>
      </x:c>
      <x:c r="O12539" s="55">
        <x:f t="shared" si="2348"/>
        <x:v>175576</x:v>
      </x:c>
      <x:c r="P12539" s="55">
        <x:f t="shared" si="2349"/>
        <x:v>18480</x:v>
      </x:c>
      <x:c r="Q12539" s="55">
        <x:f t="shared" si="2350"/>
        <x:v>196365.65995753303</x:v>
      </x:c>
      <x:c r="R12539" s="55">
        <x:f t="shared" si="2351"/>
        <x:v>-59269.659957533033</x:v>
      </x:c>
      <x:c r="S12539" s="1" t="str">
        <x:f t="shared" si="2352"/>
        <x:v>NO</x:v>
      </x:c>
      <x:c r="T12539" s="1">
        <x:f t="shared" si="2353"/>
        <x:v>-9.9999999999999997E+98</x:v>
      </x:c>
    </x:row>
    <x:row r="12540">
      <x:c r="A12540" s="1"/>
      <x:c r="B12540" s="1"/>
      <x:c r="C12540" s="1"/>
      <x:c r="D12540" s="1"/>
      <x:c r="E12540" s="1"/>
      <x:c r="F12540" s="1"/>
      <x:c r="G12540" s="1"/>
      <x:c r="H12540" s="1"/>
      <x:c r="I12540" s="53">
        <x:f t="shared" si="2342"/>
        <x:v>19</x:v>
      </x:c>
      <x:c r="J12540" s="53">
        <x:f t="shared" si="2343"/>
        <x:v>4</x:v>
      </x:c>
      <x:c r="K12540" s="53">
        <x:f t="shared" si="2344"/>
        <x:v>1</x:v>
      </x:c>
      <x:c r="L12540" s="53">
        <x:f t="shared" si="2345"/>
        <x:v>24</x:v>
      </x:c>
      <x:c r="M12540" s="54">
        <x:f t="shared" si="2346"/>
        <x:v>10636.224513553903</x:v>
      </x:c>
      <x:c r="N12540" s="54">
        <x:f t="shared" si="2347"/>
        <x:v>6.8862670233013219</x:v>
      </x:c>
      <x:c r="O12540" s="55">
        <x:f t="shared" si="2348"/>
        <x:v>178276</x:v>
      </x:c>
      <x:c r="P12540" s="55">
        <x:f t="shared" si="2349"/>
        <x:v>19360</x:v>
      </x:c>
      <x:c r="Q12540" s="55">
        <x:f t="shared" si="2350"/>
        <x:v>197156.67558253303</x:v>
      </x:c>
      <x:c r="R12540" s="55">
        <x:f t="shared" si="2351"/>
        <x:v>-58240.675582533033</x:v>
      </x:c>
      <x:c r="S12540" s="1" t="str">
        <x:f t="shared" si="2352"/>
        <x:v>NO</x:v>
      </x:c>
      <x:c r="T12540" s="1">
        <x:f t="shared" si="2353"/>
        <x:v>-9.9999999999999997E+98</x:v>
      </x:c>
    </x:row>
    <x:row r="12541">
      <x:c r="A12541" s="1"/>
      <x:c r="B12541" s="1"/>
      <x:c r="C12541" s="1"/>
      <x:c r="D12541" s="1"/>
      <x:c r="E12541" s="1"/>
      <x:c r="F12541" s="1"/>
      <x:c r="G12541" s="1"/>
      <x:c r="H12541" s="1"/>
      <x:c r="I12541" s="53">
        <x:f t="shared" si="2342"/>
        <x:v>19</x:v>
      </x:c>
      <x:c r="J12541" s="53">
        <x:f t="shared" si="2343"/>
        <x:v>4</x:v>
      </x:c>
      <x:c r="K12541" s="53">
        <x:f t="shared" si="2344"/>
        <x:v>2</x:v>
      </x:c>
      <x:c r="L12541" s="53">
        <x:f t="shared" si="2345"/>
        <x:v>25</x:v>
      </x:c>
      <x:c r="M12541" s="54">
        <x:f t="shared" si="2346"/>
        <x:v>10682.926076053904</x:v>
      </x:c>
      <x:c r="N12541" s="54">
        <x:f t="shared" si="2347"/>
        <x:v>6.9186986639263219</x:v>
      </x:c>
      <x:c r="O12541" s="55">
        <x:f t="shared" si="2348"/>
        <x:v>180976</x:v>
      </x:c>
      <x:c r="P12541" s="55">
        <x:f t="shared" si="2349"/>
        <x:v>20240</x:v>
      </x:c>
      <x:c r="Q12541" s="55">
        <x:f t="shared" si="2350"/>
        <x:v>197967.46659815803</x:v>
      </x:c>
      <x:c r="R12541" s="55">
        <x:f t="shared" si="2351"/>
        <x:v>-57231.466598158033</x:v>
      </x:c>
      <x:c r="S12541" s="1" t="str">
        <x:f t="shared" si="2352"/>
        <x:v>NO</x:v>
      </x:c>
      <x:c r="T12541" s="1">
        <x:f t="shared" si="2353"/>
        <x:v>-9.9999999999999997E+98</x:v>
      </x:c>
    </x:row>
    <x:row r="12542">
      <x:c r="A12542" s="1"/>
      <x:c r="B12542" s="1"/>
      <x:c r="C12542" s="1"/>
      <x:c r="D12542" s="1"/>
      <x:c r="E12542" s="1"/>
      <x:c r="F12542" s="1"/>
      <x:c r="G12542" s="1"/>
      <x:c r="H12542" s="1"/>
      <x:c r="I12542" s="53">
        <x:f t="shared" si="2342"/>
        <x:v>19</x:v>
      </x:c>
      <x:c r="J12542" s="53">
        <x:f t="shared" si="2343"/>
        <x:v>4</x:v>
      </x:c>
      <x:c r="K12542" s="53">
        <x:f t="shared" si="2344"/>
        <x:v>3</x:v>
      </x:c>
      <x:c r="L12542" s="53">
        <x:f t="shared" si="2345"/>
        <x:v>26</x:v>
      </x:c>
      <x:c r="M12542" s="54">
        <x:f t="shared" si="2346"/>
        <x:v>10730.788058475779</x:v>
      </x:c>
      <x:c r="N12542" s="54">
        <x:f t="shared" si="2347"/>
        <x:v>6.9519361517192904</x:v>
      </x:c>
      <x:c r="O12542" s="55">
        <x:f t="shared" si="2348"/>
        <x:v>183676</x:v>
      </x:c>
      <x:c r="P12542" s="55">
        <x:f t="shared" si="2349"/>
        <x:v>21120</x:v>
      </x:c>
      <x:c r="Q12542" s="55">
        <x:f t="shared" si="2350"/>
        <x:v>198798.40379298225</x:v>
      </x:c>
      <x:c r="R12542" s="55">
        <x:f t="shared" si="2351"/>
        <x:v>-56242.403792982252</x:v>
      </x:c>
      <x:c r="S12542" s="1" t="str">
        <x:f t="shared" si="2352"/>
        <x:v>NO</x:v>
      </x:c>
      <x:c r="T12542" s="1">
        <x:f t="shared" si="2353"/>
        <x:v>-9.9999999999999997E+98</x:v>
      </x:c>
    </x:row>
    <x:row r="12543">
      <x:c r="A12543" s="1"/>
      <x:c r="B12543" s="1"/>
      <x:c r="C12543" s="1"/>
      <x:c r="D12543" s="1"/>
      <x:c r="E12543" s="1"/>
      <x:c r="F12543" s="1"/>
      <x:c r="G12543" s="1"/>
      <x:c r="H12543" s="1"/>
      <x:c r="I12543" s="53">
        <x:f t="shared" si="2342"/>
        <x:v>19</x:v>
      </x:c>
      <x:c r="J12543" s="53">
        <x:f t="shared" si="2343"/>
        <x:v>4</x:v>
      </x:c>
      <x:c r="K12543" s="53">
        <x:f t="shared" si="2344"/>
        <x:v>4</x:v>
      </x:c>
      <x:c r="L12543" s="53">
        <x:f t="shared" si="2345"/>
        <x:v>27</x:v>
      </x:c>
      <x:c r="M12543" s="54">
        <x:f t="shared" si="2346"/>
        <x:v>10779.832174198435</x:v>
      </x:c>
      <x:c r="N12543" s="54">
        <x:f t="shared" si="2347"/>
        <x:v>6.9859945654155799</x:v>
      </x:c>
      <x:c r="O12543" s="55">
        <x:f t="shared" si="2348"/>
        <x:v>186376</x:v>
      </x:c>
      <x:c r="P12543" s="55">
        <x:f t="shared" si="2349"/>
        <x:v>22000</x:v>
      </x:c>
      <x:c r="Q12543" s="55">
        <x:f t="shared" si="2350"/>
        <x:v>199649.86413538948</x:v>
      </x:c>
      <x:c r="R12543" s="55">
        <x:f t="shared" si="2351"/>
        <x:v>-55273.864135389478</x:v>
      </x:c>
      <x:c r="S12543" s="1" t="str">
        <x:f t="shared" si="2352"/>
        <x:v>NO</x:v>
      </x:c>
      <x:c r="T12543" s="1">
        <x:f t="shared" si="2353"/>
        <x:v>-9.9999999999999997E+98</x:v>
      </x:c>
    </x:row>
    <x:row r="12544">
      <x:c r="A12544" s="1"/>
      <x:c r="B12544" s="1"/>
      <x:c r="C12544" s="1"/>
      <x:c r="D12544" s="1"/>
      <x:c r="E12544" s="1"/>
      <x:c r="F12544" s="1"/>
      <x:c r="G12544" s="1"/>
      <x:c r="H12544" s="1"/>
      <x:c r="I12544" s="53">
        <x:f t="shared" si="2342"/>
        <x:v>19</x:v>
      </x:c>
      <x:c r="J12544" s="53">
        <x:f t="shared" si="2343"/>
        <x:v>4</x:v>
      </x:c>
      <x:c r="K12544" s="53">
        <x:f t="shared" si="2344"/>
        <x:v>5</x:v>
      </x:c>
      <x:c r="L12544" s="53">
        <x:f t="shared" si="2345"/>
        <x:v>28</x:v>
      </x:c>
      <x:c r="M12544" s="54">
        <x:f t="shared" si="2346"/>
        <x:v>10830.080498119638</x:v>
      </x:c>
      <x:c r="N12544" s="54">
        <x:f t="shared" si="2347"/>
        <x:v>7.0208892348053045</x:v>
      </x:c>
      <x:c r="O12544" s="55">
        <x:f t="shared" si="2348"/>
        <x:v>189076</x:v>
      </x:c>
      <x:c r="P12544" s="55">
        <x:f t="shared" si="2349"/>
        <x:v>22880</x:v>
      </x:c>
      <x:c r="Q12544" s="55">
        <x:f t="shared" si="2350"/>
        <x:v>200522.2308701326</x:v>
      </x:c>
      <x:c r="R12544" s="55">
        <x:f t="shared" si="2351"/>
        <x:v>-54326.230870132596</x:v>
      </x:c>
      <x:c r="S12544" s="1" t="str">
        <x:f t="shared" si="2352"/>
        <x:v>NO</x:v>
      </x:c>
      <x:c r="T12544" s="1">
        <x:f t="shared" si="2353"/>
        <x:v>-9.9999999999999997E+98</x:v>
      </x:c>
    </x:row>
    <x:row r="12545">
      <x:c r="A12545" s="1"/>
      <x:c r="B12545" s="1"/>
      <x:c r="C12545" s="1"/>
      <x:c r="D12545" s="1"/>
      <x:c r="E12545" s="1"/>
      <x:c r="F12545" s="1"/>
      <x:c r="G12545" s="1"/>
      <x:c r="H12545" s="1"/>
      <x:c r="I12545" s="53">
        <x:f t="shared" si="2342"/>
        <x:v>19</x:v>
      </x:c>
      <x:c r="J12545" s="53">
        <x:f t="shared" si="2343"/>
        <x:v>4</x:v>
      </x:c>
      <x:c r="K12545" s="53">
        <x:f t="shared" si="2344"/>
        <x:v>6</x:v>
      </x:c>
      <x:c r="L12545" s="53">
        <x:f t="shared" si="2345"/>
        <x:v>29</x:v>
      </x:c>
      <x:c r="M12545" s="54">
        <x:f t="shared" si="2346"/>
        <x:v>10881.555472301272</x:v>
      </x:c>
      <x:c r="N12545" s="54">
        <x:f t="shared" si="2347"/>
        <x:v>7.0566357446536614</x:v>
      </x:c>
      <x:c r="O12545" s="55">
        <x:f t="shared" si="2348"/>
        <x:v>191776</x:v>
      </x:c>
      <x:c r="P12545" s="55">
        <x:f t="shared" si="2349"/>
        <x:v>23760</x:v>
      </x:c>
      <x:c r="Q12545" s="55">
        <x:f t="shared" si="2350"/>
        <x:v>201415.89361634152</x:v>
      </x:c>
      <x:c r="R12545" s="55">
        <x:f t="shared" si="2351"/>
        <x:v>-53399.89361634152</x:v>
      </x:c>
      <x:c r="S12545" s="1" t="str">
        <x:f t="shared" si="2352"/>
        <x:v>NO</x:v>
      </x:c>
      <x:c r="T12545" s="1">
        <x:f t="shared" si="2353"/>
        <x:v>-9.9999999999999997E+98</x:v>
      </x:c>
    </x:row>
    <x:row r="12546">
      <x:c r="A12546" s="1"/>
      <x:c r="B12546" s="1"/>
      <x:c r="C12546" s="1"/>
      <x:c r="D12546" s="1"/>
      <x:c r="E12546" s="1"/>
      <x:c r="F12546" s="1"/>
      <x:c r="G12546" s="1"/>
      <x:c r="H12546" s="1"/>
      <x:c r="I12546" s="53">
        <x:f t="shared" si="2342"/>
        <x:v>19</x:v>
      </x:c>
      <x:c r="J12546" s="53">
        <x:f t="shared" si="2343"/>
        <x:v>4</x:v>
      </x:c>
      <x:c r="K12546" s="53">
        <x:f t="shared" si="2344"/>
        <x:v>7</x:v>
      </x:c>
      <x:c r="L12546" s="53">
        <x:f t="shared" si="2345"/>
        <x:v>30</x:v>
      </x:c>
      <x:c r="M12546" s="54">
        <x:f t="shared" si="2346"/>
        <x:v>10934.279911699232</x:v>
      </x:c>
      <x:c r="N12546" s="54">
        <x:f t="shared" si="2347"/>
        <x:v>7.0932499386800218</x:v>
      </x:c>
      <x:c r="O12546" s="55">
        <x:f t="shared" si="2348"/>
        <x:v>194476</x:v>
      </x:c>
      <x:c r="P12546" s="55">
        <x:f t="shared" si="2349"/>
        <x:v>24640</x:v>
      </x:c>
      <x:c r="Q12546" s="55">
        <x:f t="shared" si="2350"/>
        <x:v>202331.24846700055</x:v>
      </x:c>
      <x:c r="R12546" s="55">
        <x:f t="shared" si="2351"/>
        <x:v>-52495.248467000551</x:v>
      </x:c>
      <x:c r="S12546" s="1" t="str">
        <x:f t="shared" si="2352"/>
        <x:v>NO</x:v>
      </x:c>
      <x:c r="T12546" s="1">
        <x:f t="shared" si="2353"/>
        <x:v>-9.9999999999999997E+98</x:v>
      </x:c>
    </x:row>
    <x:row r="12547">
      <x:c r="A12547" s="1"/>
      <x:c r="B12547" s="1"/>
      <x:c r="C12547" s="1"/>
      <x:c r="D12547" s="1"/>
      <x:c r="E12547" s="1"/>
      <x:c r="F12547" s="1"/>
      <x:c r="G12547" s="1"/>
      <x:c r="H12547" s="1"/>
      <x:c r="I12547" s="53">
        <x:f t="shared" si="2342"/>
        <x:v>19</x:v>
      </x:c>
      <x:c r="J12547" s="53">
        <x:f t="shared" si="2343"/>
        <x:v>4</x:v>
      </x:c>
      <x:c r="K12547" s="53">
        <x:f t="shared" si="2344"/>
        <x:v>8</x:v>
      </x:c>
      <x:c r="L12547" s="53">
        <x:f t="shared" si="2345"/>
        <x:v>31</x:v>
      </x:c>
      <x:c r="M12547" s="54">
        <x:f t="shared" si="2346"/>
        <x:v>10988.277009979212</x:v>
      </x:c>
      <x:c r="N12547" s="54">
        <x:f t="shared" si="2347"/>
        <x:v>7.1307479235966751</x:v>
      </x:c>
      <x:c r="O12547" s="55">
        <x:f t="shared" si="2348"/>
        <x:v>197176</x:v>
      </x:c>
      <x:c r="P12547" s="55">
        <x:f t="shared" si="2349"/>
        <x:v>25520</x:v>
      </x:c>
      <x:c r="Q12547" s="55">
        <x:f t="shared" si="2350"/>
        <x:v>203268.69808991687</x:v>
      </x:c>
      <x:c r="R12547" s="55">
        <x:f t="shared" si="2351"/>
        <x:v>-51612.69808991687</x:v>
      </x:c>
      <x:c r="S12547" s="1" t="str">
        <x:f t="shared" si="2352"/>
        <x:v>NO</x:v>
      </x:c>
      <x:c r="T12547" s="1">
        <x:f t="shared" si="2353"/>
        <x:v>-9.9999999999999997E+98</x:v>
      </x:c>
    </x:row>
    <x:row r="12548">
      <x:c r="A12548" s="1"/>
      <x:c r="B12548" s="1"/>
      <x:c r="C12548" s="1"/>
      <x:c r="D12548" s="1"/>
      <x:c r="E12548" s="1"/>
      <x:c r="F12548" s="1"/>
      <x:c r="G12548" s="1"/>
      <x:c r="H12548" s="1"/>
      <x:c r="I12548" s="53">
        <x:f t="shared" si="2342"/>
        <x:v>19</x:v>
      </x:c>
      <x:c r="J12548" s="53">
        <x:f t="shared" si="2343"/>
        <x:v>4</x:v>
      </x:c>
      <x:c r="K12548" s="53">
        <x:f t="shared" si="2344"/>
        <x:v>9</x:v>
      </x:c>
      <x:c r="L12548" s="53">
        <x:f t="shared" si="2345"/>
        <x:v>32</x:v>
      </x:c>
      <x:c r="M12548" s="54">
        <x:f t="shared" si="2346"/>
        <x:v>11043.570345419606</x:v>
      </x:c>
      <x:c r="N12548" s="54">
        <x:f t="shared" si="2347"/>
        <x:v>7.1691460732080596</x:v>
      </x:c>
      <x:c r="O12548" s="55">
        <x:f t="shared" si="2348"/>
        <x:v>199876</x:v>
      </x:c>
      <x:c r="P12548" s="55">
        <x:f t="shared" si="2349"/>
        <x:v>26400</x:v>
      </x:c>
      <x:c r="Q12548" s="55">
        <x:f t="shared" si="2350"/>
        <x:v>204228.6518302015</x:v>
      </x:c>
      <x:c r="R12548" s="55">
        <x:f t="shared" si="2351"/>
        <x:v>-50752.651830201503</x:v>
      </x:c>
      <x:c r="S12548" s="1" t="str">
        <x:f t="shared" si="2352"/>
        <x:v>NO</x:v>
      </x:c>
      <x:c r="T12548" s="1">
        <x:f t="shared" si="2353"/>
        <x:v>-9.9999999999999997E+98</x:v>
      </x:c>
    </x:row>
    <x:row r="12549">
      <x:c r="A12549" s="1"/>
      <x:c r="B12549" s="1"/>
      <x:c r="C12549" s="1"/>
      <x:c r="D12549" s="1"/>
      <x:c r="E12549" s="1"/>
      <x:c r="F12549" s="1"/>
      <x:c r="G12549" s="1"/>
      <x:c r="H12549" s="1"/>
      <x:c r="I12549" s="53">
        <x:f t="shared" si="2342"/>
        <x:v>19</x:v>
      </x:c>
      <x:c r="J12549" s="53">
        <x:f t="shared" si="2343"/>
        <x:v>4</x:v>
      </x:c>
      <x:c r="K12549" s="53">
        <x:f t="shared" si="2344"/>
        <x:v>10</x:v>
      </x:c>
      <x:c r="L12549" s="53">
        <x:f t="shared" si="2345"/>
        <x:v>33</x:v>
      </x:c>
      <x:c r="M12549" s="54">
        <x:f t="shared" si="2346"/>
        <x:v>11100.18388690282</x:v>
      </x:c>
      <x:c r="N12549" s="54">
        <x:f t="shared" si="2347"/>
        <x:v>7.2084610325714022</x:v>
      </x:c>
      <x:c r="O12549" s="55">
        <x:f t="shared" si="2348"/>
        <x:v>202576</x:v>
      </x:c>
      <x:c r="P12549" s="55">
        <x:f t="shared" si="2349"/>
        <x:v>27280</x:v>
      </x:c>
      <x:c r="Q12549" s="55">
        <x:f t="shared" si="2350"/>
        <x:v>205211.52581428507</x:v>
      </x:c>
      <x:c r="R12549" s="55">
        <x:f t="shared" si="2351"/>
        <x:v>-49915.525814285065</x:v>
      </x:c>
      <x:c r="S12549" s="1" t="str">
        <x:f t="shared" si="2352"/>
        <x:v>NO</x:v>
      </x:c>
      <x:c r="T12549" s="1">
        <x:f t="shared" si="2353"/>
        <x:v>-9.9999999999999997E+98</x:v>
      </x:c>
    </x:row>
    <x:row r="12550">
      <x:c r="A12550" s="1"/>
      <x:c r="B12550" s="1"/>
      <x:c r="C12550" s="1"/>
      <x:c r="D12550" s="1"/>
      <x:c r="E12550" s="1"/>
      <x:c r="F12550" s="1"/>
      <x:c r="G12550" s="1"/>
      <x:c r="H12550" s="1"/>
      <x:c r="I12550" s="53">
        <x:f t="shared" si="2342"/>
        <x:v>19</x:v>
      </x:c>
      <x:c r="J12550" s="53">
        <x:f t="shared" si="2343"/>
        <x:v>4</x:v>
      </x:c>
      <x:c r="K12550" s="53">
        <x:f t="shared" si="2344"/>
        <x:v>11</x:v>
      </x:c>
      <x:c r="L12550" s="53">
        <x:f t="shared" si="2345"/>
        <x:v>34</x:v>
      </x:c>
      <x:c r="M12550" s="54">
        <x:f t="shared" si="2346"/>
        <x:v>11158.141999996258</x:v>
      </x:c>
      <x:c r="N12550" s="54">
        <x:f t="shared" si="2347"/>
        <x:v>7.2487097222196235</x:v>
      </x:c>
      <x:c r="O12550" s="55">
        <x:f t="shared" si="2348"/>
        <x:v>205276</x:v>
      </x:c>
      <x:c r="P12550" s="55">
        <x:f t="shared" si="2349"/>
        <x:v>28160</x:v>
      </x:c>
      <x:c r="Q12550" s="55">
        <x:f t="shared" si="2350"/>
        <x:v>206217.7430554906</x:v>
      </x:c>
      <x:c r="R12550" s="55">
        <x:f t="shared" si="2351"/>
        <x:v>-49101.743055490602</x:v>
      </x:c>
      <x:c r="S12550" s="1" t="str">
        <x:f t="shared" si="2352"/>
        <x:v>NO</x:v>
      </x:c>
      <x:c r="T12550" s="1">
        <x:f t="shared" si="2353"/>
        <x:v>-9.9999999999999997E+98</x:v>
      </x:c>
    </x:row>
    <x:row r="12551">
      <x:c r="A12551" s="1"/>
      <x:c r="B12551" s="1"/>
      <x:c r="C12551" s="1"/>
      <x:c r="D12551" s="1"/>
      <x:c r="E12551" s="1"/>
      <x:c r="F12551" s="1"/>
      <x:c r="G12551" s="1"/>
      <x:c r="H12551" s="1"/>
      <x:c r="I12551" s="53">
        <x:f t="shared" si="2342"/>
        <x:v>19</x:v>
      </x:c>
      <x:c r="J12551" s="53">
        <x:f t="shared" si="2343"/>
        <x:v>4</x:v>
      </x:c>
      <x:c r="K12551" s="53">
        <x:f t="shared" si="2344"/>
        <x:v>12</x:v>
      </x:c>
      <x:c r="L12551" s="53">
        <x:f t="shared" si="2345"/>
        <x:v>35</x:v>
      </x:c>
      <x:c r="M12551" s="54">
        <x:f t="shared" si="2346"/>
        <x:v>11217.469453124322</x:v>
      </x:c>
      <x:c r="N12551" s="54">
        <x:f t="shared" si="2347"/>
        <x:v>7.2899093424474462</x:v>
      </x:c>
      <x:c r="O12551" s="55">
        <x:f t="shared" si="2348"/>
        <x:v>207976</x:v>
      </x:c>
      <x:c r="P12551" s="55">
        <x:f t="shared" si="2349"/>
        <x:v>29040</x:v>
      </x:c>
      <x:c r="Q12551" s="55">
        <x:f t="shared" si="2350"/>
        <x:v>207247.73356118615</x:v>
      </x:c>
      <x:c r="R12551" s="55">
        <x:f t="shared" si="2351"/>
        <x:v>-48311.733561186149</x:v>
      </x:c>
      <x:c r="S12551" s="1" t="str">
        <x:f t="shared" si="2352"/>
        <x:v>NO</x:v>
      </x:c>
      <x:c r="T12551" s="1">
        <x:f t="shared" si="2353"/>
        <x:v>-9.9999999999999997E+98</x:v>
      </x:c>
    </x:row>
    <x:row r="12552">
      <x:c r="A12552" s="1"/>
      <x:c r="B12552" s="1"/>
      <x:c r="C12552" s="1"/>
      <x:c r="D12552" s="1"/>
      <x:c r="E12552" s="1"/>
      <x:c r="F12552" s="1"/>
      <x:c r="G12552" s="1"/>
      <x:c r="H12552" s="1"/>
      <x:c r="I12552" s="53">
        <x:f t="shared" si="2342"/>
        <x:v>19</x:v>
      </x:c>
      <x:c r="J12552" s="53">
        <x:f t="shared" si="2343"/>
        <x:v>4</x:v>
      </x:c>
      <x:c r="K12552" s="53">
        <x:f t="shared" si="2344"/>
        <x:v>13</x:v>
      </x:c>
      <x:c r="L12552" s="53">
        <x:f t="shared" si="2345"/>
        <x:v>36</x:v>
      </x:c>
      <x:c r="M12552" s="54">
        <x:f t="shared" si="2346"/>
        <x:v>11278.191423832706</x:v>
      </x:c>
      <x:c r="N12552" s="54">
        <x:f t="shared" si="2347"/>
        <x:v>7.3320773776616015</x:v>
      </x:c>
      <x:c r="O12552" s="55">
        <x:f t="shared" si="2348"/>
        <x:v>210676</x:v>
      </x:c>
      <x:c r="P12552" s="55">
        <x:f t="shared" si="2349"/>
        <x:v>29920</x:v>
      </x:c>
      <x:c r="Q12552" s="55">
        <x:f t="shared" si="2350"/>
        <x:v>208301.93444154004</x:v>
      </x:c>
      <x:c r="R12552" s="55">
        <x:f t="shared" si="2351"/>
        <x:v>-47545.934441540041</x:v>
      </x:c>
      <x:c r="S12552" s="1" t="str">
        <x:f t="shared" si="2352"/>
        <x:v>NO</x:v>
      </x:c>
      <x:c r="T12552" s="1">
        <x:f t="shared" si="2353"/>
        <x:v>-9.9999999999999997E+98</x:v>
      </x:c>
    </x:row>
    <x:row r="12553">
      <x:c r="A12553" s="1"/>
      <x:c r="B12553" s="1"/>
      <x:c r="C12553" s="1"/>
      <x:c r="D12553" s="1"/>
      <x:c r="E12553" s="1"/>
      <x:c r="F12553" s="1"/>
      <x:c r="G12553" s="1"/>
      <x:c r="H12553" s="1"/>
      <x:c r="I12553" s="53">
        <x:f t="shared" si="2342"/>
        <x:v>19</x:v>
      </x:c>
      <x:c r="J12553" s="53">
        <x:f t="shared" si="2343"/>
        <x:v>4</x:v>
      </x:c>
      <x:c r="K12553" s="53">
        <x:f t="shared" si="2344"/>
        <x:v>14</x:v>
      </x:c>
      <x:c r="L12553" s="53">
        <x:f t="shared" si="2345"/>
        <x:v>37</x:v>
      </x:c>
      <x:c r="M12553" s="54">
        <x:f t="shared" si="2346"/>
        <x:v>11340.333505146367</x:v>
      </x:c>
      <x:c r="N12553" s="54">
        <x:f t="shared" si="2347"/>
        <x:v>7.3752316007960887</x:v>
      </x:c>
      <x:c r="O12553" s="55">
        <x:f t="shared" si="2348"/>
        <x:v>213376</x:v>
      </x:c>
      <x:c r="P12553" s="55">
        <x:f t="shared" si="2349"/>
        <x:v>30800</x:v>
      </x:c>
      <x:c r="Q12553" s="55">
        <x:f t="shared" si="2350"/>
        <x:v>209380.7900199022</x:v>
      </x:c>
      <x:c r="R12553" s="55">
        <x:f t="shared" si="2351"/>
        <x:v>-46804.790019902197</x:v>
      </x:c>
      <x:c r="S12553" s="1" t="str">
        <x:f t="shared" si="2352"/>
        <x:v>NO</x:v>
      </x:c>
      <x:c r="T12553" s="1">
        <x:f t="shared" si="2353"/>
        <x:v>-9.9999999999999997E+98</x:v>
      </x:c>
    </x:row>
    <x:row r="12554">
      <x:c r="A12554" s="1"/>
      <x:c r="B12554" s="1"/>
      <x:c r="C12554" s="1"/>
      <x:c r="D12554" s="1"/>
      <x:c r="E12554" s="1"/>
      <x:c r="F12554" s="1"/>
      <x:c r="G12554" s="1"/>
      <x:c r="H12554" s="1"/>
      <x:c r="I12554" s="53">
        <x:f t="shared" si="2342"/>
        <x:v>19</x:v>
      </x:c>
      <x:c r="J12554" s="53">
        <x:f t="shared" si="2343"/>
        <x:v>4</x:v>
      </x:c>
      <x:c r="K12554" s="53">
        <x:f t="shared" si="2344"/>
        <x:v>15</x:v>
      </x:c>
      <x:c r="L12554" s="53">
        <x:f t="shared" si="2345"/>
        <x:v>38</x:v>
      </x:c>
      <x:c r="M12554" s="54">
        <x:f t="shared" si="2346"/>
        <x:v>11403.921712022515</x:v>
      </x:c>
      <x:c r="N12554" s="54">
        <x:f t="shared" si="2347"/>
        <x:v>7.4193900777934134</x:v>
      </x:c>
      <x:c r="O12554" s="55">
        <x:f t="shared" si="2348"/>
        <x:v>216076</x:v>
      </x:c>
      <x:c r="P12554" s="55">
        <x:f t="shared" si="2349"/>
        <x:v>31680</x:v>
      </x:c>
      <x:c r="Q12554" s="55">
        <x:f t="shared" si="2350"/>
        <x:v>210484.75194483533</x:v>
      </x:c>
      <x:c r="R12554" s="55">
        <x:f t="shared" si="2351"/>
        <x:v>-46088.751944835327</x:v>
      </x:c>
      <x:c r="S12554" s="1" t="str">
        <x:f t="shared" si="2352"/>
        <x:v>NO</x:v>
      </x:c>
      <x:c r="T12554" s="1">
        <x:f t="shared" si="2353"/>
        <x:v>-9.9999999999999997E+98</x:v>
      </x:c>
    </x:row>
    <x:row r="12555">
      <x:c r="A12555" s="1"/>
      <x:c r="B12555" s="1"/>
      <x:c r="C12555" s="1"/>
      <x:c r="D12555" s="1"/>
      <x:c r="E12555" s="1"/>
      <x:c r="F12555" s="1"/>
      <x:c r="G12555" s="1"/>
      <x:c r="H12555" s="1"/>
      <x:c r="I12555" s="53">
        <x:f t="shared" si="2342"/>
        <x:v>19</x:v>
      </x:c>
      <x:c r="J12555" s="53">
        <x:f t="shared" si="2343"/>
        <x:v>4</x:v>
      </x:c>
      <x:c r="K12555" s="53">
        <x:f t="shared" si="2344"/>
        <x:v>16</x:v>
      </x:c>
      <x:c r="L12555" s="53">
        <x:f t="shared" si="2345"/>
        <x:v>39</x:v>
      </x:c>
      <x:c r="M12555" s="54">
        <x:f t="shared" si="2346"/>
        <x:v>11468.982487900004</x:v>
      </x:c>
      <x:c r="N12555" s="54">
        <x:f t="shared" si="2347"/>
        <x:v>7.4645711721527812</x:v>
      </x:c>
      <x:c r="O12555" s="55">
        <x:f t="shared" si="2348"/>
        <x:v>218776</x:v>
      </x:c>
      <x:c r="P12555" s="55">
        <x:f t="shared" si="2349"/>
        <x:v>32560</x:v>
      </x:c>
      <x:c r="Q12555" s="55">
        <x:f t="shared" si="2350"/>
        <x:v>211614.27930381952</x:v>
      </x:c>
      <x:c r="R12555" s="55">
        <x:f t="shared" si="2351"/>
        <x:v>-45398.279303819523</x:v>
      </x:c>
      <x:c r="S12555" s="1" t="str">
        <x:f t="shared" si="2352"/>
        <x:v>NO</x:v>
      </x:c>
      <x:c r="T12555" s="1">
        <x:f t="shared" si="2353"/>
        <x:v>-9.9999999999999997E+98</x:v>
      </x:c>
    </x:row>
    <x:row r="12556">
      <x:c r="A12556" s="1"/>
      <x:c r="B12556" s="1"/>
      <x:c r="C12556" s="1"/>
      <x:c r="D12556" s="1"/>
      <x:c r="E12556" s="1"/>
      <x:c r="F12556" s="1"/>
      <x:c r="G12556" s="1"/>
      <x:c r="H12556" s="1"/>
      <x:c r="I12556" s="53">
        <x:f t="shared" si="2342"/>
        <x:v>19</x:v>
      </x:c>
      <x:c r="J12556" s="53">
        <x:f t="shared" si="2343"/>
        <x:v>4</x:v>
      </x:c>
      <x:c r="K12556" s="53">
        <x:f t="shared" si="2344"/>
        <x:v>17</x:v>
      </x:c>
      <x:c r="L12556" s="53">
        <x:f t="shared" si="2345"/>
        <x:v>40</x:v>
      </x:c>
      <x:c r="M12556" s="54">
        <x:f t="shared" si="2346"/>
        <x:v>11535.542711346543</x:v>
      </x:c>
      <x:c r="N12556" s="54">
        <x:f t="shared" si="2347"/>
        <x:v>7.5107935495462108</x:v>
      </x:c>
      <x:c r="O12556" s="55">
        <x:f t="shared" si="2348"/>
        <x:v>221476</x:v>
      </x:c>
      <x:c r="P12556" s="55">
        <x:f t="shared" si="2349"/>
        <x:v>33440</x:v>
      </x:c>
      <x:c r="Q12556" s="55">
        <x:f t="shared" si="2350"/>
        <x:v>212769.83873865526</x:v>
      </x:c>
      <x:c r="R12556" s="55">
        <x:f t="shared" si="2351"/>
        <x:v>-44733.838738655264</x:v>
      </x:c>
      <x:c r="S12556" s="1" t="str">
        <x:f t="shared" si="2352"/>
        <x:v>NO</x:v>
      </x:c>
      <x:c r="T12556" s="1">
        <x:f t="shared" si="2353"/>
        <x:v>-9.9999999999999997E+98</x:v>
      </x:c>
    </x:row>
    <x:row r="12557">
      <x:c r="A12557" s="1"/>
      <x:c r="B12557" s="1"/>
      <x:c r="C12557" s="1"/>
      <x:c r="D12557" s="1"/>
      <x:c r="E12557" s="1"/>
      <x:c r="F12557" s="1"/>
      <x:c r="G12557" s="1"/>
      <x:c r="H12557" s="1"/>
      <x:c r="I12557" s="53">
        <x:f t="shared" si="2342"/>
        <x:v>19</x:v>
      </x:c>
      <x:c r="J12557" s="53">
        <x:f t="shared" si="2343"/>
        <x:v>4</x:v>
      </x:c>
      <x:c r="K12557" s="53">
        <x:f t="shared" si="2344"/>
        <x:v>18</x:v>
      </x:c>
      <x:c r="L12557" s="53">
        <x:f t="shared" si="2345"/>
        <x:v>41</x:v>
      </x:c>
      <x:c r="M12557" s="54">
        <x:f t="shared" si="2346"/>
        <x:v>11603.62970280513</x:v>
      </x:c>
      <x:c r="N12557" s="54">
        <x:f t="shared" si="2347"/>
        <x:v>7.5580761825035632</x:v>
      </x:c>
      <x:c r="O12557" s="55">
        <x:f t="shared" si="2348"/>
        <x:v>224176</x:v>
      </x:c>
      <x:c r="P12557" s="55">
        <x:f t="shared" si="2349"/>
        <x:v>34320</x:v>
      </x:c>
      <x:c r="Q12557" s="55">
        <x:f t="shared" si="2350"/>
        <x:v>213951.90456258907</x:v>
      </x:c>
      <x:c r="R12557" s="55">
        <x:f t="shared" si="2351"/>
        <x:v>-44095.904562589072</x:v>
      </x:c>
      <x:c r="S12557" s="1" t="str">
        <x:f t="shared" si="2352"/>
        <x:v>NO</x:v>
      </x:c>
      <x:c r="T12557" s="1">
        <x:f t="shared" si="2353"/>
        <x:v>-9.9999999999999997E+98</x:v>
      </x:c>
    </x:row>
    <x:row r="12558">
      <x:c r="A12558" s="1"/>
      <x:c r="B12558" s="1"/>
      <x:c r="C12558" s="1"/>
      <x:c r="D12558" s="1"/>
      <x:c r="E12558" s="1"/>
      <x:c r="F12558" s="1"/>
      <x:c r="G12558" s="1"/>
      <x:c r="H12558" s="1"/>
      <x:c r="I12558" s="53">
        <x:f t="shared" si="2342"/>
        <x:v>19</x:v>
      </x:c>
      <x:c r="J12558" s="53">
        <x:f t="shared" si="2343"/>
        <x:v>4</x:v>
      </x:c>
      <x:c r="K12558" s="53">
        <x:f t="shared" si="2344"/>
        <x:v>19</x:v>
      </x:c>
      <x:c r="L12558" s="53">
        <x:f t="shared" si="2345"/>
        <x:v>42</x:v>
      </x:c>
      <x:c r="M12558" s="54">
        <x:f t="shared" si="2346"/>
        <x:v>11673.271231441153</x:v>
      </x:c>
      <x:c r="N12558" s="54">
        <x:f t="shared" si="2347"/>
        <x:v>7.6064383551674677</x:v>
      </x:c>
      <x:c r="O12558" s="55">
        <x:f t="shared" si="2348"/>
        <x:v>226876</x:v>
      </x:c>
      <x:c r="P12558" s="55">
        <x:f t="shared" si="2349"/>
        <x:v>35200</x:v>
      </x:c>
      <x:c r="Q12558" s="55">
        <x:f t="shared" si="2350"/>
        <x:v>215160.95887918668</x:v>
      </x:c>
      <x:c r="R12558" s="55">
        <x:f t="shared" si="2351"/>
        <x:v>-43484.958879186684</x:v>
      </x:c>
      <x:c r="S12558" s="1" t="str">
        <x:f t="shared" si="2352"/>
        <x:v>NO</x:v>
      </x:c>
      <x:c r="T12558" s="1">
        <x:f t="shared" si="2353"/>
        <x:v>-9.9999999999999997E+98</x:v>
      </x:c>
    </x:row>
    <x:row r="12559">
      <x:c r="A12559" s="1"/>
      <x:c r="B12559" s="1"/>
      <x:c r="C12559" s="1"/>
      <x:c r="D12559" s="1"/>
      <x:c r="E12559" s="1"/>
      <x:c r="F12559" s="1"/>
      <x:c r="G12559" s="1"/>
      <x:c r="H12559" s="1"/>
      <x:c r="I12559" s="53">
        <x:f t="shared" si="2342"/>
        <x:v>19</x:v>
      </x:c>
      <x:c r="J12559" s="53">
        <x:f t="shared" si="2343"/>
        <x:v>4</x:v>
      </x:c>
      <x:c r="K12559" s="53">
        <x:f t="shared" si="2344"/>
        <x:v>20</x:v>
      </x:c>
      <x:c r="L12559" s="53">
        <x:f t="shared" si="2345"/>
        <x:v>43</x:v>
      </x:c>
      <x:c r="M12559" s="54">
        <x:f t="shared" si="2346"/>
        <x:v>11744.495522091631</x:v>
      </x:c>
      <x:c r="N12559" s="54">
        <x:f t="shared" si="2347"/>
        <x:v>7.6558996681191882</x:v>
      </x:c>
      <x:c r="O12559" s="55">
        <x:f t="shared" si="2348"/>
        <x:v>229576</x:v>
      </x:c>
      <x:c r="P12559" s="55">
        <x:f t="shared" si="2349"/>
        <x:v>36080</x:v>
      </x:c>
      <x:c r="Q12559" s="55">
        <x:f t="shared" si="2350"/>
        <x:v>216397.49170297969</x:v>
      </x:c>
      <x:c r="R12559" s="55">
        <x:f t="shared" si="2351"/>
        <x:v>-42901.491702979692</x:v>
      </x:c>
      <x:c r="S12559" s="1" t="str">
        <x:f t="shared" si="2352"/>
        <x:v>NO</x:v>
      </x:c>
      <x:c r="T12559" s="1">
        <x:f t="shared" si="2353"/>
        <x:v>-9.9999999999999997E+98</x:v>
      </x:c>
    </x:row>
    <x:row r="12560">
      <x:c r="A12560" s="1"/>
      <x:c r="B12560" s="1"/>
      <x:c r="C12560" s="1"/>
      <x:c r="D12560" s="1"/>
      <x:c r="E12560" s="1"/>
      <x:c r="F12560" s="1"/>
      <x:c r="G12560" s="1"/>
      <x:c r="H12560" s="1"/>
      <x:c r="I12560" s="53">
        <x:f t="shared" si="2342"/>
        <x:v>19</x:v>
      </x:c>
      <x:c r="J12560" s="53">
        <x:f t="shared" si="2343"/>
        <x:v>4</x:v>
      </x:c>
      <x:c r="K12560" s="53">
        <x:f t="shared" si="2344"/>
        <x:v>21</x:v>
      </x:c>
      <x:c r="L12560" s="53">
        <x:f t="shared" si="2345"/>
        <x:v>44</x:v>
      </x:c>
      <x:c r="M12560" s="54">
        <x:f t="shared" si="2346"/>
        <x:v>11817.331262318074</x:v>
      </x:c>
      <x:c r="N12560" s="54">
        <x:f t="shared" si="2347"/>
        <x:v>7.7064800432764402</x:v>
      </x:c>
      <x:c r="O12560" s="55">
        <x:f t="shared" si="2348"/>
        <x:v>232276</x:v>
      </x:c>
      <x:c r="P12560" s="55">
        <x:f t="shared" si="2349"/>
        <x:v>36960</x:v>
      </x:c>
      <x:c r="Q12560" s="55">
        <x:f t="shared" si="2350"/>
        <x:v>217662.001081911</x:v>
      </x:c>
      <x:c r="R12560" s="55">
        <x:f t="shared" si="2351"/>
        <x:v>-42346.001081911003</x:v>
      </x:c>
      <x:c r="S12560" s="1" t="str">
        <x:f t="shared" si="2352"/>
        <x:v>NO</x:v>
      </x:c>
      <x:c r="T12560" s="1">
        <x:f t="shared" si="2353"/>
        <x:v>-9.9999999999999997E+98</x:v>
      </x:c>
    </x:row>
    <x:row r="12561">
      <x:c r="A12561" s="1"/>
      <x:c r="B12561" s="1"/>
      <x:c r="C12561" s="1"/>
      <x:c r="D12561" s="1"/>
      <x:c r="E12561" s="1"/>
      <x:c r="F12561" s="1"/>
      <x:c r="G12561" s="1"/>
      <x:c r="H12561" s="1"/>
      <x:c r="I12561" s="53">
        <x:f t="shared" si="2342"/>
        <x:v>19</x:v>
      </x:c>
      <x:c r="J12561" s="53">
        <x:f t="shared" si="2343"/>
        <x:v>4</x:v>
      </x:c>
      <x:c r="K12561" s="53">
        <x:f t="shared" si="2344"/>
        <x:v>22</x:v>
      </x:c>
      <x:c r="L12561" s="53">
        <x:f t="shared" si="2345"/>
        <x:v>45</x:v>
      </x:c>
      <x:c r="M12561" s="54">
        <x:f t="shared" si="2346"/>
        <x:v>11891.80760956447</x:v>
      </x:c>
      <x:c r="N12561" s="54">
        <x:f t="shared" si="2347"/>
        <x:v>7.7581997288642155</x:v>
      </x:c>
      <x:c r="O12561" s="55">
        <x:f t="shared" si="2348"/>
        <x:v>234976</x:v>
      </x:c>
      <x:c r="P12561" s="55">
        <x:f t="shared" si="2349"/>
        <x:v>37840</x:v>
      </x:c>
      <x:c r="Q12561" s="55">
        <x:f t="shared" si="2350"/>
        <x:v>218954.99322160537</x:v>
      </x:c>
      <x:c r="R12561" s="55">
        <x:f t="shared" si="2351"/>
        <x:v>-41818.993221605371</x:v>
      </x:c>
      <x:c r="S12561" s="1" t="str">
        <x:f t="shared" si="2352"/>
        <x:v>NO</x:v>
      </x:c>
      <x:c r="T12561" s="1">
        <x:f t="shared" si="2353"/>
        <x:v>-9.9999999999999997E+98</x:v>
      </x:c>
    </x:row>
    <x:row r="12562">
      <x:c r="A12562" s="1"/>
      <x:c r="B12562" s="1"/>
      <x:c r="C12562" s="1"/>
      <x:c r="D12562" s="1"/>
      <x:c r="E12562" s="1"/>
      <x:c r="F12562" s="1"/>
      <x:c r="G12562" s="1"/>
      <x:c r="H12562" s="1"/>
      <x:c r="I12562" s="53">
        <x:f t="shared" si="2342"/>
        <x:v>19</x:v>
      </x:c>
      <x:c r="J12562" s="53">
        <x:f t="shared" si="2343"/>
        <x:v>4</x:v>
      </x:c>
      <x:c r="K12562" s="53">
        <x:f t="shared" si="2344"/>
        <x:v>23</x:v>
      </x:c>
      <x:c r="L12562" s="53">
        <x:f t="shared" si="2345"/>
        <x:v>46</x:v>
      </x:c>
      <x:c r="M12562" s="54">
        <x:f t="shared" si="2346"/>
        <x:v>11967.954198421907</x:v>
      </x:c>
      <x:c r="N12562" s="54">
        <x:f t="shared" si="2347"/>
        <x:v>7.8110793044596578</x:v>
      </x:c>
      <x:c r="O12562" s="55">
        <x:f t="shared" si="2348"/>
        <x:v>237676</x:v>
      </x:c>
      <x:c r="P12562" s="55">
        <x:f t="shared" si="2349"/>
        <x:v>38720</x:v>
      </x:c>
      <x:c r="Q12562" s="55">
        <x:f t="shared" si="2350"/>
        <x:v>220276.98261149143</x:v>
      </x:c>
      <x:c r="R12562" s="55">
        <x:f t="shared" si="2351"/>
        <x:v>-41320.982611491432</x:v>
      </x:c>
      <x:c r="S12562" s="1" t="str">
        <x:f t="shared" si="2352"/>
        <x:v>NO</x:v>
      </x:c>
      <x:c r="T12562" s="1">
        <x:f t="shared" si="2353"/>
        <x:v>-9.9999999999999997E+98</x:v>
      </x:c>
    </x:row>
    <x:row r="12563">
      <x:c r="A12563" s="1"/>
      <x:c r="B12563" s="1"/>
      <x:c r="C12563" s="1"/>
      <x:c r="D12563" s="1"/>
      <x:c r="E12563" s="1"/>
      <x:c r="F12563" s="1"/>
      <x:c r="G12563" s="1"/>
      <x:c r="H12563" s="1"/>
      <x:c r="I12563" s="53">
        <x:f t="shared" si="2342"/>
        <x:v>19</x:v>
      </x:c>
      <x:c r="J12563" s="53">
        <x:f t="shared" si="2343"/>
        <x:v>4</x:v>
      </x:c>
      <x:c r="K12563" s="53">
        <x:f t="shared" si="2344"/>
        <x:v>24</x:v>
      </x:c>
      <x:c r="L12563" s="53">
        <x:f t="shared" si="2345"/>
        <x:v>47</x:v>
      </x:c>
      <x:c r="M12563" s="54">
        <x:f t="shared" si="2346"/>
        <x:v>12045.801148001403</x:v>
      </x:c>
      <x:c r="N12563" s="54">
        <x:f t="shared" si="2347"/>
        <x:v>7.8651396861120855</x:v>
      </x:c>
      <x:c r="O12563" s="55">
        <x:f t="shared" si="2348"/>
        <x:v>240376</x:v>
      </x:c>
      <x:c r="P12563" s="55">
        <x:f t="shared" si="2349"/>
        <x:v>39600</x:v>
      </x:c>
      <x:c r="Q12563" s="55">
        <x:f t="shared" si="2350"/>
        <x:v>221628.49215280212</x:v>
      </x:c>
      <x:c r="R12563" s="55">
        <x:f t="shared" si="2351"/>
        <x:v>-40852.492152802122</x:v>
      </x:c>
      <x:c r="S12563" s="1" t="str">
        <x:f t="shared" si="2352"/>
        <x:v>NO</x:v>
      </x:c>
      <x:c r="T12563" s="1">
        <x:f t="shared" si="2353"/>
        <x:v>-9.9999999999999997E+98</x:v>
      </x:c>
    </x:row>
    <x:row r="12564">
      <x:c r="A12564" s="1"/>
      <x:c r="B12564" s="1"/>
      <x:c r="C12564" s="1"/>
      <x:c r="D12564" s="1"/>
      <x:c r="E12564" s="1"/>
      <x:c r="F12564" s="1"/>
      <x:c r="G12564" s="1"/>
      <x:c r="H12564" s="1"/>
      <x:c r="I12564" s="53">
        <x:f t="shared" si="2342"/>
        <x:v>19</x:v>
      </x:c>
      <x:c r="J12564" s="53">
        <x:f t="shared" si="2343"/>
        <x:v>4</x:v>
      </x:c>
      <x:c r="K12564" s="53">
        <x:f t="shared" si="2344"/>
        <x:v>25</x:v>
      </x:c>
      <x:c r="L12564" s="53">
        <x:f t="shared" si="2345"/>
        <x:v>48</x:v>
      </x:c>
      <x:c r="M12564" s="54">
        <x:f t="shared" si="2346"/>
        <x:v>12125.3790694165</x:v>
      </x:c>
      <x:c r="N12564" s="54">
        <x:f t="shared" si="2347"/>
        <x:v>7.9204021315392357</x:v>
      </x:c>
      <x:c r="O12564" s="55">
        <x:f t="shared" si="2348"/>
        <x:v>243076</x:v>
      </x:c>
      <x:c r="P12564" s="55">
        <x:f t="shared" si="2349"/>
        <x:v>40480</x:v>
      </x:c>
      <x:c r="Q12564" s="55">
        <x:f t="shared" si="2350"/>
        <x:v>223010.05328848091</x:v>
      </x:c>
      <x:c r="R12564" s="55">
        <x:f t="shared" si="2351"/>
        <x:v>-40414.053288480907</x:v>
      </x:c>
      <x:c r="S12564" s="1" t="str">
        <x:f t="shared" si="2352"/>
        <x:v>NO</x:v>
      </x:c>
      <x:c r="T12564" s="1">
        <x:f t="shared" si="2353"/>
        <x:v>-9.9999999999999997E+98</x:v>
      </x:c>
    </x:row>
    <x:row r="12565">
      <x:c r="A12565" s="1"/>
      <x:c r="B12565" s="1"/>
      <x:c r="C12565" s="1"/>
      <x:c r="D12565" s="1"/>
      <x:c r="E12565" s="1"/>
      <x:c r="F12565" s="1"/>
      <x:c r="G12565" s="1"/>
      <x:c r="H12565" s="1"/>
      <x:c r="I12565" s="53">
        <x:f t="shared" si="2342"/>
        <x:v>19</x:v>
      </x:c>
      <x:c r="J12565" s="53">
        <x:f t="shared" si="2343"/>
        <x:v>4</x:v>
      </x:c>
      <x:c r="K12565" s="53">
        <x:f t="shared" si="2344"/>
        <x:v>26</x:v>
      </x:c>
      <x:c r="L12565" s="53">
        <x:f t="shared" si="2345"/>
        <x:v>49</x:v>
      </x:c>
      <x:c r="M12565" s="54">
        <x:f t="shared" si="2346"/>
        <x:v>12206.719073377219</x:v>
      </x:c>
      <x:c r="N12565" s="54">
        <x:f t="shared" si="2347"/>
        <x:v>7.9768882454008461</x:v>
      </x:c>
      <x:c r="O12565" s="55">
        <x:f t="shared" si="2348"/>
        <x:v>245776</x:v>
      </x:c>
      <x:c r="P12565" s="55">
        <x:f t="shared" si="2349"/>
        <x:v>41360</x:v>
      </x:c>
      <x:c r="Q12565" s="55">
        <x:f t="shared" si="2350"/>
        <x:v>224422.20613502114</x:v>
      </x:c>
      <x:c r="R12565" s="55">
        <x:f t="shared" si="2351"/>
        <x:v>-40006.206135021144</x:v>
      </x:c>
      <x:c r="S12565" s="1" t="str">
        <x:f t="shared" si="2352"/>
        <x:v>NO</x:v>
      </x:c>
      <x:c r="T12565" s="1">
        <x:f t="shared" si="2353"/>
        <x:v>-9.9999999999999997E+98</x:v>
      </x:c>
    </x:row>
    <x:row r="12566">
      <x:c r="A12566" s="1"/>
      <x:c r="B12566" s="1"/>
      <x:c r="C12566" s="1"/>
      <x:c r="D12566" s="1"/>
      <x:c r="E12566" s="1"/>
      <x:c r="F12566" s="1"/>
      <x:c r="G12566" s="1"/>
      <x:c r="H12566" s="1"/>
      <x:c r="I12566" s="53">
        <x:f t="shared" si="2342"/>
        <x:v>19</x:v>
      </x:c>
      <x:c r="J12566" s="53">
        <x:f t="shared" si="2343"/>
        <x:v>4</x:v>
      </x:c>
      <x:c r="K12566" s="53">
        <x:f t="shared" si="2344"/>
        <x:v>27</x:v>
      </x:c>
      <x:c r="L12566" s="53">
        <x:f t="shared" si="2345"/>
        <x:v>50</x:v>
      </x:c>
      <x:c r="M12566" s="54">
        <x:f t="shared" si="2346"/>
        <x:v>12289.852777896975</x:v>
      </x:c>
      <x:c r="N12566" s="54">
        <x:f t="shared" si="2347"/>
        <x:v>8.0346199846506767</x:v>
      </x:c>
      <x:c r="O12566" s="55">
        <x:f t="shared" si="2348"/>
        <x:v>248476</x:v>
      </x:c>
      <x:c r="P12566" s="55">
        <x:f t="shared" si="2349"/>
        <x:v>42240</x:v>
      </x:c>
      <x:c r="Q12566" s="55">
        <x:f t="shared" si="2350"/>
        <x:v>225865.49961626693</x:v>
      </x:c>
      <x:c r="R12566" s="55">
        <x:f t="shared" si="2351"/>
        <x:v>-39629.499616266927</x:v>
      </x:c>
      <x:c r="S12566" s="1" t="str">
        <x:f t="shared" si="2352"/>
        <x:v>NO</x:v>
      </x:c>
      <x:c r="T12566" s="1">
        <x:f t="shared" si="2353"/>
        <x:v>-9.9999999999999997E+98</x:v>
      </x:c>
    </x:row>
    <x:row r="12567">
      <x:c r="A12567" s="1"/>
      <x:c r="B12567" s="1"/>
      <x:c r="C12567" s="1"/>
      <x:c r="D12567" s="1"/>
      <x:c r="E12567" s="1"/>
      <x:c r="F12567" s="1"/>
      <x:c r="G12567" s="1"/>
      <x:c r="H12567" s="1"/>
      <x:c r="I12567" s="53">
        <x:f t="shared" si="2342"/>
        <x:v>19</x:v>
      </x:c>
      <x:c r="J12567" s="53">
        <x:f t="shared" si="2343"/>
        <x:v>4</x:v>
      </x:c>
      <x:c r="K12567" s="53">
        <x:f t="shared" si="2344"/>
        <x:v>28</x:v>
      </x:c>
      <x:c r="L12567" s="53">
        <x:f t="shared" si="2345"/>
        <x:v>51</x:v>
      </x:c>
      <x:c r="M12567" s="54">
        <x:f t="shared" si="2346"/>
        <x:v>12374.812316114128</x:v>
      </x:c>
      <x:c r="N12567" s="54">
        <x:f t="shared" si="2347"/>
        <x:v>8.0936196639681448</x:v>
      </x:c>
      <x:c r="O12567" s="55">
        <x:f t="shared" si="2348"/>
        <x:v>251176</x:v>
      </x:c>
      <x:c r="P12567" s="55">
        <x:f t="shared" si="2349"/>
        <x:v>43120</x:v>
      </x:c>
      <x:c r="Q12567" s="55">
        <x:f t="shared" si="2350"/>
        <x:v>227340.49159920361</x:v>
      </x:c>
      <x:c r="R12567" s="55">
        <x:f t="shared" si="2351"/>
        <x:v>-39284.491599203611</x:v>
      </x:c>
      <x:c r="S12567" s="1" t="str">
        <x:f t="shared" si="2352"/>
        <x:v>NO</x:v>
      </x:c>
      <x:c r="T12567" s="1">
        <x:f t="shared" si="2353"/>
        <x:v>-9.9999999999999997E+98</x:v>
      </x:c>
    </x:row>
    <x:row r="12568">
      <x:c r="A12568" s="1"/>
      <x:c r="B12568" s="1"/>
      <x:c r="C12568" s="1"/>
      <x:c r="D12568" s="1"/>
      <x:c r="E12568" s="1"/>
      <x:c r="F12568" s="1"/>
      <x:c r="G12568" s="1"/>
      <x:c r="H12568" s="1"/>
      <x:c r="I12568" s="53">
        <x:f t="shared" si="2342"/>
        <x:v>19</x:v>
      </x:c>
      <x:c r="J12568" s="53">
        <x:f t="shared" si="2343"/>
        <x:v>4</x:v>
      </x:c>
      <x:c r="K12568" s="53">
        <x:f t="shared" si="2344"/>
        <x:v>29</x:v>
      </x:c>
      <x:c r="L12568" s="53">
        <x:f t="shared" si="2345"/>
        <x:v>52</x:v>
      </x:c>
      <x:c r="M12568" s="54">
        <x:f t="shared" si="2346"/>
        <x:v>12461.630344229781</x:v>
      </x:c>
      <x:c r="N12568" s="54">
        <x:f t="shared" si="2347"/>
        <x:v>8.1539099612706814</x:v>
      </x:c>
      <x:c r="O12568" s="55">
        <x:f t="shared" si="2348"/>
        <x:v>253876</x:v>
      </x:c>
      <x:c r="P12568" s="55">
        <x:f t="shared" si="2349"/>
        <x:v>44000</x:v>
      </x:c>
      <x:c r="Q12568" s="55">
        <x:f t="shared" si="2350"/>
        <x:v>228847.74903176705</x:v>
      </x:c>
      <x:c r="R12568" s="55">
        <x:f t="shared" si="2351"/>
        <x:v>-38971.749031767045</x:v>
      </x:c>
      <x:c r="S12568" s="1" t="str">
        <x:f t="shared" si="2352"/>
        <x:v>NO</x:v>
      </x:c>
      <x:c r="T12568" s="1">
        <x:f t="shared" si="2353"/>
        <x:v>-9.9999999999999997E+98</x:v>
      </x:c>
    </x:row>
    <x:row r="12569">
      <x:c r="A12569" s="1"/>
      <x:c r="B12569" s="1"/>
      <x:c r="C12569" s="1"/>
      <x:c r="D12569" s="1"/>
      <x:c r="E12569" s="1"/>
      <x:c r="F12569" s="1"/>
      <x:c r="G12569" s="1"/>
      <x:c r="H12569" s="1"/>
      <x:c r="I12569" s="53">
        <x:f t="shared" si="2342"/>
        <x:v>19</x:v>
      </x:c>
      <x:c r="J12569" s="53">
        <x:f t="shared" si="2343"/>
        <x:v>4</x:v>
      </x:c>
      <x:c r="K12569" s="53">
        <x:f t="shared" si="2344"/>
        <x:v>30</x:v>
      </x:c>
      <x:c r="L12569" s="53">
        <x:f t="shared" si="2345"/>
        <x:v>53</x:v>
      </x:c>
      <x:c r="M12569" s="54">
        <x:f t="shared" si="2346"/>
        <x:v>12550.340049563552</x:v>
      </x:c>
      <x:c r="N12569" s="54">
        <x:f t="shared" si="2347"/>
        <x:v>8.2155139233080217</x:v>
      </x:c>
      <x:c r="O12569" s="55">
        <x:f t="shared" si="2348"/>
        <x:v>256576</x:v>
      </x:c>
      <x:c r="P12569" s="55">
        <x:f t="shared" si="2349"/>
        <x:v>44880</x:v>
      </x:c>
      <x:c r="Q12569" s="55">
        <x:f t="shared" si="2350"/>
        <x:v>230387.84808270057</x:v>
      </x:c>
      <x:c r="R12569" s="55">
        <x:f t="shared" si="2351"/>
        <x:v>-38691.84808270057</x:v>
      </x:c>
      <x:c r="S12569" s="1" t="str">
        <x:f t="shared" si="2352"/>
        <x:v>NO</x:v>
      </x:c>
      <x:c r="T12569" s="1">
        <x:f t="shared" si="2353"/>
        <x:v>-9.9999999999999997E+98</x:v>
      </x:c>
    </x:row>
    <x:row r="12570">
      <x:c r="A12570" s="1"/>
      <x:c r="B12570" s="1"/>
      <x:c r="C12570" s="1"/>
      <x:c r="D12570" s="1"/>
      <x:c r="E12570" s="1"/>
      <x:c r="F12570" s="1"/>
      <x:c r="G12570" s="1"/>
      <x:c r="H12570" s="1"/>
      <x:c r="I12570" s="53">
        <x:f t="shared" si="2342"/>
        <x:v>19</x:v>
      </x:c>
      <x:c r="J12570" s="53">
        <x:f t="shared" si="2343"/>
        <x:v>5</x:v>
      </x:c>
      <x:c r="K12570" s="53">
        <x:f t="shared" si="2344"/>
        <x:v>0</x:v>
      </x:c>
      <x:c r="L12570" s="53">
        <x:f t="shared" si="2345"/>
        <x:v>24</x:v>
      </x:c>
      <x:c r="M12570" s="54">
        <x:f t="shared" si="2346"/>
        <x:v>10627.915698612496</x:v>
      </x:c>
      <x:c r="N12570" s="54">
        <x:f t="shared" si="2347"/>
        <x:v>6.8804970129253444</x:v>
      </x:c>
      <x:c r="O12570" s="55">
        <x:f t="shared" si="2348"/>
        <x:v>177670</x:v>
      </x:c>
      <x:c r="P12570" s="55">
        <x:f t="shared" si="2349"/>
        <x:v>18920</x:v>
      </x:c>
      <x:c r="Q12570" s="55">
        <x:f t="shared" si="2350"/>
        <x:v>197012.42532313362</x:v>
      </x:c>
      <x:c r="R12570" s="55">
        <x:f t="shared" si="2351"/>
        <x:v>-58262.425323133619</x:v>
      </x:c>
      <x:c r="S12570" s="1" t="str">
        <x:f t="shared" si="2352"/>
        <x:v>NO</x:v>
      </x:c>
      <x:c r="T12570" s="1">
        <x:f t="shared" si="2353"/>
        <x:v>-9.9999999999999997E+98</x:v>
      </x:c>
    </x:row>
    <x:row r="12571">
      <x:c r="A12571" s="1"/>
      <x:c r="B12571" s="1"/>
      <x:c r="C12571" s="1"/>
      <x:c r="D12571" s="1"/>
      <x:c r="E12571" s="1"/>
      <x:c r="F12571" s="1"/>
      <x:c r="G12571" s="1"/>
      <x:c r="H12571" s="1"/>
      <x:c r="I12571" s="53">
        <x:f t="shared" si="2342"/>
        <x:v>19</x:v>
      </x:c>
      <x:c r="J12571" s="53">
        <x:f t="shared" si="2343"/>
        <x:v>5</x:v>
      </x:c>
      <x:c r="K12571" s="53">
        <x:f t="shared" si="2344"/>
        <x:v>1</x:v>
      </x:c>
      <x:c r="L12571" s="53">
        <x:f t="shared" si="2345"/>
        <x:v>25</x:v>
      </x:c>
      <x:c r="M12571" s="54">
        <x:f t="shared" si="2346"/>
        <x:v>10673.478198612496</x:v>
      </x:c>
      <x:c r="N12571" s="54">
        <x:f t="shared" si="2347"/>
        <x:v>6.912137637925345</x:v>
      </x:c>
      <x:c r="O12571" s="55">
        <x:f t="shared" si="2348"/>
        <x:v>180370</x:v>
      </x:c>
      <x:c r="P12571" s="55">
        <x:f t="shared" si="2349"/>
        <x:v>19800</x:v>
      </x:c>
      <x:c r="Q12571" s="55">
        <x:f t="shared" si="2350"/>
        <x:v>197803.44094813362</x:v>
      </x:c>
      <x:c r="R12571" s="55">
        <x:f t="shared" si="2351"/>
        <x:v>-57233.440948133619</x:v>
      </x:c>
      <x:c r="S12571" s="1" t="str">
        <x:f t="shared" si="2352"/>
        <x:v>NO</x:v>
      </x:c>
      <x:c r="T12571" s="1">
        <x:f t="shared" si="2353"/>
        <x:v>-9.9999999999999997E+98</x:v>
      </x:c>
    </x:row>
    <x:row r="12572">
      <x:c r="A12572" s="1"/>
      <x:c r="B12572" s="1"/>
      <x:c r="C12572" s="1"/>
      <x:c r="D12572" s="1"/>
      <x:c r="E12572" s="1"/>
      <x:c r="F12572" s="1"/>
      <x:c r="G12572" s="1"/>
      <x:c r="H12572" s="1"/>
      <x:c r="I12572" s="53">
        <x:f t="shared" si="2342"/>
        <x:v>19</x:v>
      </x:c>
      <x:c r="J12572" s="53">
        <x:f t="shared" si="2343"/>
        <x:v>5</x:v>
      </x:c>
      <x:c r="K12572" s="53">
        <x:f t="shared" si="2344"/>
        <x:v>2</x:v>
      </x:c>
      <x:c r="L12572" s="53">
        <x:f t="shared" si="2345"/>
        <x:v>26</x:v>
      </x:c>
      <x:c r="M12572" s="54">
        <x:f t="shared" si="2346"/>
        <x:v>10720.179761112497</x:v>
      </x:c>
      <x:c r="N12572" s="54">
        <x:f t="shared" si="2347"/>
        <x:v>6.944569278550345</x:v>
      </x:c>
      <x:c r="O12572" s="55">
        <x:f t="shared" si="2348"/>
        <x:v>183070</x:v>
      </x:c>
      <x:c r="P12572" s="55">
        <x:f t="shared" si="2349"/>
        <x:v>20680</x:v>
      </x:c>
      <x:c r="Q12572" s="55">
        <x:f t="shared" si="2350"/>
        <x:v>198614.23196375862</x:v>
      </x:c>
      <x:c r="R12572" s="55">
        <x:f t="shared" si="2351"/>
        <x:v>-56224.231963758619</x:v>
      </x:c>
      <x:c r="S12572" s="1" t="str">
        <x:f t="shared" si="2352"/>
        <x:v>NO</x:v>
      </x:c>
      <x:c r="T12572" s="1">
        <x:f t="shared" si="2353"/>
        <x:v>-9.9999999999999997E+98</x:v>
      </x:c>
    </x:row>
    <x:row r="12573">
      <x:c r="A12573" s="1"/>
      <x:c r="B12573" s="1"/>
      <x:c r="C12573" s="1"/>
      <x:c r="D12573" s="1"/>
      <x:c r="E12573" s="1"/>
      <x:c r="F12573" s="1"/>
      <x:c r="G12573" s="1"/>
      <x:c r="H12573" s="1"/>
      <x:c r="I12573" s="53">
        <x:f t="shared" si="2342"/>
        <x:v>19</x:v>
      </x:c>
      <x:c r="J12573" s="53">
        <x:f t="shared" si="2343"/>
        <x:v>5</x:v>
      </x:c>
      <x:c r="K12573" s="53">
        <x:f t="shared" si="2344"/>
        <x:v>3</x:v>
      </x:c>
      <x:c r="L12573" s="53">
        <x:f t="shared" si="2345"/>
        <x:v>27</x:v>
      </x:c>
      <x:c r="M12573" s="54">
        <x:f t="shared" si="2346"/>
        <x:v>10768.041743534372</x:v>
      </x:c>
      <x:c r="N12573" s="54">
        <x:f t="shared" si="2347"/>
        <x:v>6.9778067663433134</x:v>
      </x:c>
      <x:c r="O12573" s="55">
        <x:f t="shared" si="2348"/>
        <x:v>185770</x:v>
      </x:c>
      <x:c r="P12573" s="55">
        <x:f t="shared" si="2349"/>
        <x:v>21560</x:v>
      </x:c>
      <x:c r="Q12573" s="55">
        <x:f t="shared" si="2350"/>
        <x:v>199445.16915858284</x:v>
      </x:c>
      <x:c r="R12573" s="55">
        <x:f t="shared" si="2351"/>
        <x:v>-55235.169158582838</x:v>
      </x:c>
      <x:c r="S12573" s="1" t="str">
        <x:f t="shared" si="2352"/>
        <x:v>NO</x:v>
      </x:c>
      <x:c r="T12573" s="1">
        <x:f t="shared" si="2353"/>
        <x:v>-9.9999999999999997E+98</x:v>
      </x:c>
    </x:row>
    <x:row r="12574">
      <x:c r="A12574" s="1"/>
      <x:c r="B12574" s="1"/>
      <x:c r="C12574" s="1"/>
      <x:c r="D12574" s="1"/>
      <x:c r="E12574" s="1"/>
      <x:c r="F12574" s="1"/>
      <x:c r="G12574" s="1"/>
      <x:c r="H12574" s="1"/>
      <x:c r="I12574" s="53">
        <x:f t="shared" si="2342"/>
        <x:v>19</x:v>
      </x:c>
      <x:c r="J12574" s="53">
        <x:f t="shared" si="2343"/>
        <x:v>5</x:v>
      </x:c>
      <x:c r="K12574" s="53">
        <x:f t="shared" si="2344"/>
        <x:v>4</x:v>
      </x:c>
      <x:c r="L12574" s="53">
        <x:f t="shared" si="2345"/>
        <x:v>28</x:v>
      </x:c>
      <x:c r="M12574" s="54">
        <x:f t="shared" si="2346"/>
        <x:v>10817.085859257028</x:v>
      </x:c>
      <x:c r="N12574" s="54">
        <x:f t="shared" si="2347"/>
        <x:v>7.0118651800396021</x:v>
      </x:c>
      <x:c r="O12574" s="55">
        <x:f t="shared" si="2348"/>
        <x:v>188470</x:v>
      </x:c>
      <x:c r="P12574" s="55">
        <x:f t="shared" si="2349"/>
        <x:v>22440</x:v>
      </x:c>
      <x:c r="Q12574" s="55">
        <x:f t="shared" si="2350"/>
        <x:v>200296.62950099006</x:v>
      </x:c>
      <x:c r="R12574" s="55">
        <x:f t="shared" si="2351"/>
        <x:v>-54266.629500990064</x:v>
      </x:c>
      <x:c r="S12574" s="1" t="str">
        <x:f t="shared" si="2352"/>
        <x:v>NO</x:v>
      </x:c>
      <x:c r="T12574" s="1">
        <x:f t="shared" si="2353"/>
        <x:v>-9.9999999999999997E+98</x:v>
      </x:c>
    </x:row>
    <x:row r="12575">
      <x:c r="A12575" s="1"/>
      <x:c r="B12575" s="1"/>
      <x:c r="C12575" s="1"/>
      <x:c r="D12575" s="1"/>
      <x:c r="E12575" s="1"/>
      <x:c r="F12575" s="1"/>
      <x:c r="G12575" s="1"/>
      <x:c r="H12575" s="1"/>
      <x:c r="I12575" s="53">
        <x:f t="shared" si="2342"/>
        <x:v>19</x:v>
      </x:c>
      <x:c r="J12575" s="53">
        <x:f t="shared" si="2343"/>
        <x:v>5</x:v>
      </x:c>
      <x:c r="K12575" s="53">
        <x:f t="shared" si="2344"/>
        <x:v>5</x:v>
      </x:c>
      <x:c r="L12575" s="53">
        <x:f t="shared" si="2345"/>
        <x:v>29</x:v>
      </x:c>
      <x:c r="M12575" s="54">
        <x:f t="shared" si="2346"/>
        <x:v>10867.334183178231</x:v>
      </x:c>
      <x:c r="N12575" s="54">
        <x:f t="shared" si="2347"/>
        <x:v>7.0467598494293266</x:v>
      </x:c>
      <x:c r="O12575" s="55">
        <x:f t="shared" si="2348"/>
        <x:v>191170</x:v>
      </x:c>
      <x:c r="P12575" s="55">
        <x:f t="shared" si="2349"/>
        <x:v>23320</x:v>
      </x:c>
      <x:c r="Q12575" s="55">
        <x:f t="shared" si="2350"/>
        <x:v>201168.99623573318</x:v>
      </x:c>
      <x:c r="R12575" s="55">
        <x:f t="shared" si="2351"/>
        <x:v>-53318.996235733182</x:v>
      </x:c>
      <x:c r="S12575" s="1" t="str">
        <x:f t="shared" si="2352"/>
        <x:v>NO</x:v>
      </x:c>
      <x:c r="T12575" s="1">
        <x:f t="shared" si="2353"/>
        <x:v>-9.9999999999999997E+98</x:v>
      </x:c>
    </x:row>
    <x:row r="12576">
      <x:c r="A12576" s="1"/>
      <x:c r="B12576" s="1"/>
      <x:c r="C12576" s="1"/>
      <x:c r="D12576" s="1"/>
      <x:c r="E12576" s="1"/>
      <x:c r="F12576" s="1"/>
      <x:c r="G12576" s="1"/>
      <x:c r="H12576" s="1"/>
      <x:c r="I12576" s="53">
        <x:f t="shared" si="2342"/>
        <x:v>19</x:v>
      </x:c>
      <x:c r="J12576" s="53">
        <x:f t="shared" si="2343"/>
        <x:v>5</x:v>
      </x:c>
      <x:c r="K12576" s="53">
        <x:f t="shared" si="2344"/>
        <x:v>6</x:v>
      </x:c>
      <x:c r="L12576" s="53">
        <x:f t="shared" si="2345"/>
        <x:v>30</x:v>
      </x:c>
      <x:c r="M12576" s="54">
        <x:f t="shared" si="2346"/>
        <x:v>10918.809157359865</x:v>
      </x:c>
      <x:c r="N12576" s="54">
        <x:f t="shared" si="2347"/>
        <x:v>7.0825063592776836</x:v>
      </x:c>
      <x:c r="O12576" s="55">
        <x:f t="shared" si="2348"/>
        <x:v>193870</x:v>
      </x:c>
      <x:c r="P12576" s="55">
        <x:f t="shared" si="2349"/>
        <x:v>24200</x:v>
      </x:c>
      <x:c r="Q12576" s="55">
        <x:f t="shared" si="2350"/>
        <x:v>202062.65898194211</x:v>
      </x:c>
      <x:c r="R12576" s="55">
        <x:f t="shared" si="2351"/>
        <x:v>-52392.658981942106</x:v>
      </x:c>
      <x:c r="S12576" s="1" t="str">
        <x:f t="shared" si="2352"/>
        <x:v>NO</x:v>
      </x:c>
      <x:c r="T12576" s="1">
        <x:f t="shared" si="2353"/>
        <x:v>-9.9999999999999997E+98</x:v>
      </x:c>
    </x:row>
    <x:row r="12577">
      <x:c r="A12577" s="1"/>
      <x:c r="B12577" s="1"/>
      <x:c r="C12577" s="1"/>
      <x:c r="D12577" s="1"/>
      <x:c r="E12577" s="1"/>
      <x:c r="F12577" s="1"/>
      <x:c r="G12577" s="1"/>
      <x:c r="H12577" s="1"/>
      <x:c r="I12577" s="53">
        <x:f t="shared" si="2342"/>
        <x:v>19</x:v>
      </x:c>
      <x:c r="J12577" s="53">
        <x:f t="shared" si="2343"/>
        <x:v>5</x:v>
      </x:c>
      <x:c r="K12577" s="53">
        <x:f t="shared" si="2344"/>
        <x:v>7</x:v>
      </x:c>
      <x:c r="L12577" s="53">
        <x:f t="shared" si="2345"/>
        <x:v>31</x:v>
      </x:c>
      <x:c r="M12577" s="54">
        <x:f t="shared" si="2346"/>
        <x:v>10971.533596757825</x:v>
      </x:c>
      <x:c r="N12577" s="54">
        <x:f t="shared" si="2347"/>
        <x:v>7.1191205533040449</x:v>
      </x:c>
      <x:c r="O12577" s="55">
        <x:f t="shared" si="2348"/>
        <x:v>196570</x:v>
      </x:c>
      <x:c r="P12577" s="55">
        <x:f t="shared" si="2349"/>
        <x:v>25080</x:v>
      </x:c>
      <x:c r="Q12577" s="55">
        <x:f t="shared" si="2350"/>
        <x:v>202978.01383260111</x:v>
      </x:c>
      <x:c r="R12577" s="55">
        <x:f t="shared" si="2351"/>
        <x:v>-51488.013832601107</x:v>
      </x:c>
      <x:c r="S12577" s="1" t="str">
        <x:f t="shared" si="2352"/>
        <x:v>NO</x:v>
      </x:c>
      <x:c r="T12577" s="1">
        <x:f t="shared" si="2353"/>
        <x:v>-9.9999999999999997E+98</x:v>
      </x:c>
    </x:row>
    <x:row r="12578">
      <x:c r="A12578" s="1"/>
      <x:c r="B12578" s="1"/>
      <x:c r="C12578" s="1"/>
      <x:c r="D12578" s="1"/>
      <x:c r="E12578" s="1"/>
      <x:c r="F12578" s="1"/>
      <x:c r="G12578" s="1"/>
      <x:c r="H12578" s="1"/>
      <x:c r="I12578" s="53">
        <x:f t="shared" si="2342"/>
        <x:v>19</x:v>
      </x:c>
      <x:c r="J12578" s="53">
        <x:f t="shared" si="2343"/>
        <x:v>5</x:v>
      </x:c>
      <x:c r="K12578" s="53">
        <x:f t="shared" si="2344"/>
        <x:v>8</x:v>
      </x:c>
      <x:c r="L12578" s="53">
        <x:f t="shared" si="2345"/>
        <x:v>32</x:v>
      </x:c>
      <x:c r="M12578" s="54">
        <x:f t="shared" si="2346"/>
        <x:v>11025.530695037805</x:v>
      </x:c>
      <x:c r="N12578" s="54">
        <x:f t="shared" si="2347"/>
        <x:v>7.1566185382206982</x:v>
      </x:c>
      <x:c r="O12578" s="55">
        <x:f t="shared" si="2348"/>
        <x:v>199270</x:v>
      </x:c>
      <x:c r="P12578" s="55">
        <x:f t="shared" si="2349"/>
        <x:v>25960</x:v>
      </x:c>
      <x:c r="Q12578" s="55">
        <x:f t="shared" si="2350"/>
        <x:v>203915.46345551746</x:v>
      </x:c>
      <x:c r="R12578" s="55">
        <x:f t="shared" si="2351"/>
        <x:v>-50605.463455517456</x:v>
      </x:c>
      <x:c r="S12578" s="1" t="str">
        <x:f t="shared" si="2352"/>
        <x:v>NO</x:v>
      </x:c>
      <x:c r="T12578" s="1">
        <x:f t="shared" si="2353"/>
        <x:v>-9.9999999999999997E+98</x:v>
      </x:c>
    </x:row>
    <x:row r="12579">
      <x:c r="A12579" s="1"/>
      <x:c r="B12579" s="1"/>
      <x:c r="C12579" s="1"/>
      <x:c r="D12579" s="1"/>
      <x:c r="E12579" s="1"/>
      <x:c r="F12579" s="1"/>
      <x:c r="G12579" s="1"/>
      <x:c r="H12579" s="1"/>
      <x:c r="I12579" s="53">
        <x:f t="shared" si="2342"/>
        <x:v>19</x:v>
      </x:c>
      <x:c r="J12579" s="53">
        <x:f t="shared" si="2343"/>
        <x:v>5</x:v>
      </x:c>
      <x:c r="K12579" s="53">
        <x:f t="shared" si="2344"/>
        <x:v>9</x:v>
      </x:c>
      <x:c r="L12579" s="53">
        <x:f t="shared" si="2345"/>
        <x:v>33</x:v>
      </x:c>
      <x:c r="M12579" s="54">
        <x:f t="shared" si="2346"/>
        <x:v>11080.824030478199</x:v>
      </x:c>
      <x:c r="N12579" s="54">
        <x:f t="shared" si="2347"/>
        <x:v>7.1950166878320827</x:v>
      </x:c>
      <x:c r="O12579" s="55">
        <x:f t="shared" si="2348"/>
        <x:v>201970</x:v>
      </x:c>
      <x:c r="P12579" s="55">
        <x:f t="shared" si="2349"/>
        <x:v>26840</x:v>
      </x:c>
      <x:c r="Q12579" s="55">
        <x:f t="shared" si="2350"/>
        <x:v>204875.41719580206</x:v>
      </x:c>
      <x:c r="R12579" s="55">
        <x:f t="shared" si="2351"/>
        <x:v>-49745.41719580206</x:v>
      </x:c>
      <x:c r="S12579" s="1" t="str">
        <x:f t="shared" si="2352"/>
        <x:v>NO</x:v>
      </x:c>
      <x:c r="T12579" s="1">
        <x:f t="shared" si="2353"/>
        <x:v>-9.9999999999999997E+98</x:v>
      </x:c>
    </x:row>
    <x:row r="12580">
      <x:c r="A12580" s="1"/>
      <x:c r="B12580" s="1"/>
      <x:c r="C12580" s="1"/>
      <x:c r="D12580" s="1"/>
      <x:c r="E12580" s="1"/>
      <x:c r="F12580" s="1"/>
      <x:c r="G12580" s="1"/>
      <x:c r="H12580" s="1"/>
      <x:c r="I12580" s="53">
        <x:f t="shared" si="2342"/>
        <x:v>19</x:v>
      </x:c>
      <x:c r="J12580" s="53">
        <x:f t="shared" si="2343"/>
        <x:v>5</x:v>
      </x:c>
      <x:c r="K12580" s="53">
        <x:f t="shared" si="2344"/>
        <x:v>10</x:v>
      </x:c>
      <x:c r="L12580" s="53">
        <x:f t="shared" si="2345"/>
        <x:v>34</x:v>
      </x:c>
      <x:c r="M12580" s="54">
        <x:f t="shared" si="2346"/>
        <x:v>11137.437571961413</x:v>
      </x:c>
      <x:c r="N12580" s="54">
        <x:f t="shared" si="2347"/>
        <x:v>7.2343316471954253</x:v>
      </x:c>
      <x:c r="O12580" s="55">
        <x:f t="shared" si="2348"/>
        <x:v>204670</x:v>
      </x:c>
      <x:c r="P12580" s="55">
        <x:f t="shared" si="2349"/>
        <x:v>27720</x:v>
      </x:c>
      <x:c r="Q12580" s="55">
        <x:f t="shared" si="2350"/>
        <x:v>205858.29117988562</x:v>
      </x:c>
      <x:c r="R12580" s="55">
        <x:f t="shared" si="2351"/>
        <x:v>-48908.291179885622</x:v>
      </x:c>
      <x:c r="S12580" s="1" t="str">
        <x:f t="shared" si="2352"/>
        <x:v>NO</x:v>
      </x:c>
      <x:c r="T12580" s="1">
        <x:f t="shared" si="2353"/>
        <x:v>-9.9999999999999997E+98</x:v>
      </x:c>
    </x:row>
    <x:row r="12581">
      <x:c r="A12581" s="1"/>
      <x:c r="B12581" s="1"/>
      <x:c r="C12581" s="1"/>
      <x:c r="D12581" s="1"/>
      <x:c r="E12581" s="1"/>
      <x:c r="F12581" s="1"/>
      <x:c r="G12581" s="1"/>
      <x:c r="H12581" s="1"/>
      <x:c r="I12581" s="53">
        <x:f t="shared" si="2342"/>
        <x:v>19</x:v>
      </x:c>
      <x:c r="J12581" s="53">
        <x:f t="shared" si="2343"/>
        <x:v>5</x:v>
      </x:c>
      <x:c r="K12581" s="53">
        <x:f t="shared" si="2344"/>
        <x:v>11</x:v>
      </x:c>
      <x:c r="L12581" s="53">
        <x:f t="shared" si="2345"/>
        <x:v>35</x:v>
      </x:c>
      <x:c r="M12581" s="54">
        <x:f t="shared" si="2346"/>
        <x:v>11195.395685054851</x:v>
      </x:c>
      <x:c r="N12581" s="54">
        <x:f t="shared" si="2347"/>
        <x:v>7.2745803368436466</x:v>
      </x:c>
      <x:c r="O12581" s="55">
        <x:f t="shared" si="2348"/>
        <x:v>207370</x:v>
      </x:c>
      <x:c r="P12581" s="55">
        <x:f t="shared" si="2349"/>
        <x:v>28600</x:v>
      </x:c>
      <x:c r="Q12581" s="55">
        <x:f t="shared" si="2350"/>
        <x:v>206864.50842109116</x:v>
      </x:c>
      <x:c r="R12581" s="55">
        <x:f t="shared" si="2351"/>
        <x:v>-48094.508421091159</x:v>
      </x:c>
      <x:c r="S12581" s="1" t="str">
        <x:f t="shared" si="2352"/>
        <x:v>NO</x:v>
      </x:c>
      <x:c r="T12581" s="1">
        <x:f t="shared" si="2353"/>
        <x:v>-9.9999999999999997E+98</x:v>
      </x:c>
    </x:row>
    <x:row r="12582">
      <x:c r="A12582" s="1"/>
      <x:c r="B12582" s="1"/>
      <x:c r="C12582" s="1"/>
      <x:c r="D12582" s="1"/>
      <x:c r="E12582" s="1"/>
      <x:c r="F12582" s="1"/>
      <x:c r="G12582" s="1"/>
      <x:c r="H12582" s="1"/>
      <x:c r="I12582" s="53">
        <x:f t="shared" si="2342"/>
        <x:v>19</x:v>
      </x:c>
      <x:c r="J12582" s="53">
        <x:f t="shared" si="2343"/>
        <x:v>5</x:v>
      </x:c>
      <x:c r="K12582" s="53">
        <x:f t="shared" si="2344"/>
        <x:v>12</x:v>
      </x:c>
      <x:c r="L12582" s="53">
        <x:f t="shared" si="2345"/>
        <x:v>36</x:v>
      </x:c>
      <x:c r="M12582" s="54">
        <x:f t="shared" si="2346"/>
        <x:v>11254.723138182915</x:v>
      </x:c>
      <x:c r="N12582" s="54">
        <x:f t="shared" si="2347"/>
        <x:v>7.3157799570714692</x:v>
      </x:c>
      <x:c r="O12582" s="55">
        <x:f t="shared" si="2348"/>
        <x:v>210070</x:v>
      </x:c>
      <x:c r="P12582" s="55">
        <x:f t="shared" si="2349"/>
        <x:v>29480</x:v>
      </x:c>
      <x:c r="Q12582" s="55">
        <x:f t="shared" si="2350"/>
        <x:v>207894.49892678671</x:v>
      </x:c>
      <x:c r="R12582" s="55">
        <x:f t="shared" si="2351"/>
        <x:v>-47304.498926786706</x:v>
      </x:c>
      <x:c r="S12582" s="1" t="str">
        <x:f t="shared" si="2352"/>
        <x:v>NO</x:v>
      </x:c>
      <x:c r="T12582" s="1">
        <x:f t="shared" si="2353"/>
        <x:v>-9.9999999999999997E+98</x:v>
      </x:c>
    </x:row>
    <x:row r="12583">
      <x:c r="A12583" s="1"/>
      <x:c r="B12583" s="1"/>
      <x:c r="C12583" s="1"/>
      <x:c r="D12583" s="1"/>
      <x:c r="E12583" s="1"/>
      <x:c r="F12583" s="1"/>
      <x:c r="G12583" s="1"/>
      <x:c r="H12583" s="1"/>
      <x:c r="I12583" s="53">
        <x:f t="shared" si="2342"/>
        <x:v>19</x:v>
      </x:c>
      <x:c r="J12583" s="53">
        <x:f t="shared" si="2343"/>
        <x:v>5</x:v>
      </x:c>
      <x:c r="K12583" s="53">
        <x:f t="shared" si="2344"/>
        <x:v>13</x:v>
      </x:c>
      <x:c r="L12583" s="53">
        <x:f t="shared" si="2345"/>
        <x:v>37</x:v>
      </x:c>
      <x:c r="M12583" s="54">
        <x:f t="shared" si="2346"/>
        <x:v>11315.445108891299</x:v>
      </x:c>
      <x:c r="N12583" s="54">
        <x:f t="shared" si="2347"/>
        <x:v>7.3579479922856246</x:v>
      </x:c>
      <x:c r="O12583" s="55">
        <x:f t="shared" si="2348"/>
        <x:v>212770</x:v>
      </x:c>
      <x:c r="P12583" s="55">
        <x:f t="shared" si="2349"/>
        <x:v>30360</x:v>
      </x:c>
      <x:c r="Q12583" s="55">
        <x:f t="shared" si="2350"/>
        <x:v>208948.6998071406</x:v>
      </x:c>
      <x:c r="R12583" s="55">
        <x:f t="shared" si="2351"/>
        <x:v>-46538.699807140598</x:v>
      </x:c>
      <x:c r="S12583" s="1" t="str">
        <x:f t="shared" si="2352"/>
        <x:v>NO</x:v>
      </x:c>
      <x:c r="T12583" s="1">
        <x:f t="shared" si="2353"/>
        <x:v>-9.9999999999999997E+98</x:v>
      </x:c>
    </x:row>
    <x:row r="12584">
      <x:c r="A12584" s="1"/>
      <x:c r="B12584" s="1"/>
      <x:c r="C12584" s="1"/>
      <x:c r="D12584" s="1"/>
      <x:c r="E12584" s="1"/>
      <x:c r="F12584" s="1"/>
      <x:c r="G12584" s="1"/>
      <x:c r="H12584" s="1"/>
      <x:c r="I12584" s="53">
        <x:f t="shared" si="2342"/>
        <x:v>19</x:v>
      </x:c>
      <x:c r="J12584" s="53">
        <x:f t="shared" si="2343"/>
        <x:v>5</x:v>
      </x:c>
      <x:c r="K12584" s="53">
        <x:f t="shared" si="2344"/>
        <x:v>14</x:v>
      </x:c>
      <x:c r="L12584" s="53">
        <x:f t="shared" si="2345"/>
        <x:v>38</x:v>
      </x:c>
      <x:c r="M12584" s="54">
        <x:f t="shared" si="2346"/>
        <x:v>11377.58719020496</x:v>
      </x:c>
      <x:c r="N12584" s="54">
        <x:f t="shared" si="2347"/>
        <x:v>7.4011022154201109</x:v>
      </x:c>
      <x:c r="O12584" s="55">
        <x:f t="shared" si="2348"/>
        <x:v>215470</x:v>
      </x:c>
      <x:c r="P12584" s="55">
        <x:f t="shared" si="2349"/>
        <x:v>31240</x:v>
      </x:c>
      <x:c r="Q12584" s="55">
        <x:f t="shared" si="2350"/>
        <x:v>210027.55538550278</x:v>
      </x:c>
      <x:c r="R12584" s="55">
        <x:f t="shared" si="2351"/>
        <x:v>-45797.555385502783</x:v>
      </x:c>
      <x:c r="S12584" s="1" t="str">
        <x:f t="shared" si="2352"/>
        <x:v>NO</x:v>
      </x:c>
      <x:c r="T12584" s="1">
        <x:f t="shared" si="2353"/>
        <x:v>-9.9999999999999997E+98</x:v>
      </x:c>
    </x:row>
    <x:row r="12585">
      <x:c r="A12585" s="1"/>
      <x:c r="B12585" s="1"/>
      <x:c r="C12585" s="1"/>
      <x:c r="D12585" s="1"/>
      <x:c r="E12585" s="1"/>
      <x:c r="F12585" s="1"/>
      <x:c r="G12585" s="1"/>
      <x:c r="H12585" s="1"/>
      <x:c r="I12585" s="53">
        <x:f t="shared" si="2342"/>
        <x:v>19</x:v>
      </x:c>
      <x:c r="J12585" s="53">
        <x:f t="shared" si="2343"/>
        <x:v>5</x:v>
      </x:c>
      <x:c r="K12585" s="53">
        <x:f t="shared" si="2344"/>
        <x:v>15</x:v>
      </x:c>
      <x:c r="L12585" s="53">
        <x:f t="shared" si="2345"/>
        <x:v>39</x:v>
      </x:c>
      <x:c r="M12585" s="54">
        <x:f t="shared" si="2346"/>
        <x:v>11441.175397081108</x:v>
      </x:c>
      <x:c r="N12585" s="54">
        <x:f t="shared" si="2347"/>
        <x:v>7.4452606924174356</x:v>
      </x:c>
      <x:c r="O12585" s="55">
        <x:f t="shared" si="2348"/>
        <x:v>218170</x:v>
      </x:c>
      <x:c r="P12585" s="55">
        <x:f t="shared" si="2349"/>
        <x:v>32120</x:v>
      </x:c>
      <x:c r="Q12585" s="55">
        <x:f t="shared" si="2350"/>
        <x:v>211131.51731043588</x:v>
      </x:c>
      <x:c r="R12585" s="55">
        <x:f t="shared" si="2351"/>
        <x:v>-45081.517310435884</x:v>
      </x:c>
      <x:c r="S12585" s="1" t="str">
        <x:f t="shared" si="2352"/>
        <x:v>NO</x:v>
      </x:c>
      <x:c r="T12585" s="1">
        <x:f t="shared" si="2353"/>
        <x:v>-9.9999999999999997E+98</x:v>
      </x:c>
    </x:row>
    <x:row r="12586">
      <x:c r="A12586" s="1"/>
      <x:c r="B12586" s="1"/>
      <x:c r="C12586" s="1"/>
      <x:c r="D12586" s="1"/>
      <x:c r="E12586" s="1"/>
      <x:c r="F12586" s="1"/>
      <x:c r="G12586" s="1"/>
      <x:c r="H12586" s="1"/>
      <x:c r="I12586" s="53">
        <x:f t="shared" si="2342"/>
        <x:v>19</x:v>
      </x:c>
      <x:c r="J12586" s="53">
        <x:f t="shared" si="2343"/>
        <x:v>5</x:v>
      </x:c>
      <x:c r="K12586" s="53">
        <x:f t="shared" si="2344"/>
        <x:v>16</x:v>
      </x:c>
      <x:c r="L12586" s="53">
        <x:f t="shared" si="2345"/>
        <x:v>40</x:v>
      </x:c>
      <x:c r="M12586" s="54">
        <x:f t="shared" si="2346"/>
        <x:v>11506.236172958597</x:v>
      </x:c>
      <x:c r="N12586" s="54">
        <x:f t="shared" si="2347"/>
        <x:v>7.4904417867768034</x:v>
      </x:c>
      <x:c r="O12586" s="55">
        <x:f t="shared" si="2348"/>
        <x:v>220870</x:v>
      </x:c>
      <x:c r="P12586" s="55">
        <x:f t="shared" si="2349"/>
        <x:v>33000</x:v>
      </x:c>
      <x:c r="Q12586" s="55">
        <x:f t="shared" si="2350"/>
        <x:v>212261.04466942008</x:v>
      </x:c>
      <x:c r="R12586" s="55">
        <x:f t="shared" si="2351"/>
        <x:v>-44391.04466942008</x:v>
      </x:c>
      <x:c r="S12586" s="1" t="str">
        <x:f t="shared" si="2352"/>
        <x:v>NO</x:v>
      </x:c>
      <x:c r="T12586" s="1">
        <x:f t="shared" si="2353"/>
        <x:v>-9.9999999999999997E+98</x:v>
      </x:c>
    </x:row>
    <x:row r="12587">
      <x:c r="A12587" s="1"/>
      <x:c r="B12587" s="1"/>
      <x:c r="C12587" s="1"/>
      <x:c r="D12587" s="1"/>
      <x:c r="E12587" s="1"/>
      <x:c r="F12587" s="1"/>
      <x:c r="G12587" s="1"/>
      <x:c r="H12587" s="1"/>
      <x:c r="I12587" s="53">
        <x:f t="shared" si="2342"/>
        <x:v>19</x:v>
      </x:c>
      <x:c r="J12587" s="53">
        <x:f t="shared" si="2343"/>
        <x:v>5</x:v>
      </x:c>
      <x:c r="K12587" s="53">
        <x:f t="shared" si="2344"/>
        <x:v>17</x:v>
      </x:c>
      <x:c r="L12587" s="53">
        <x:f t="shared" si="2345"/>
        <x:v>41</x:v>
      </x:c>
      <x:c r="M12587" s="54">
        <x:f t="shared" si="2346"/>
        <x:v>11572.796396405136</x:v>
      </x:c>
      <x:c r="N12587" s="54">
        <x:f t="shared" si="2347"/>
        <x:v>7.536664164170233</x:v>
      </x:c>
      <x:c r="O12587" s="55">
        <x:f t="shared" si="2348"/>
        <x:v>223570</x:v>
      </x:c>
      <x:c r="P12587" s="55">
        <x:f t="shared" si="2349"/>
        <x:v>33880</x:v>
      </x:c>
      <x:c r="Q12587" s="55">
        <x:f t="shared" si="2350"/>
        <x:v>213416.60410425582</x:v>
      </x:c>
      <x:c r="R12587" s="55">
        <x:f t="shared" si="2351"/>
        <x:v>-43726.604104255821</x:v>
      </x:c>
      <x:c r="S12587" s="1" t="str">
        <x:f t="shared" si="2352"/>
        <x:v>NO</x:v>
      </x:c>
      <x:c r="T12587" s="1">
        <x:f t="shared" si="2353"/>
        <x:v>-9.9999999999999997E+98</x:v>
      </x:c>
    </x:row>
    <x:row r="12588">
      <x:c r="A12588" s="1"/>
      <x:c r="B12588" s="1"/>
      <x:c r="C12588" s="1"/>
      <x:c r="D12588" s="1"/>
      <x:c r="E12588" s="1"/>
      <x:c r="F12588" s="1"/>
      <x:c r="G12588" s="1"/>
      <x:c r="H12588" s="1"/>
      <x:c r="I12588" s="53">
        <x:f t="shared" si="2342"/>
        <x:v>19</x:v>
      </x:c>
      <x:c r="J12588" s="53">
        <x:f t="shared" si="2343"/>
        <x:v>5</x:v>
      </x:c>
      <x:c r="K12588" s="53">
        <x:f t="shared" si="2344"/>
        <x:v>18</x:v>
      </x:c>
      <x:c r="L12588" s="53">
        <x:f t="shared" si="2345"/>
        <x:v>42</x:v>
      </x:c>
      <x:c r="M12588" s="54">
        <x:f t="shared" si="2346"/>
        <x:v>11640.883387863723</x:v>
      </x:c>
      <x:c r="N12588" s="54">
        <x:f t="shared" si="2347"/>
        <x:v>7.5839467971275853</x:v>
      </x:c>
      <x:c r="O12588" s="55">
        <x:f t="shared" si="2348"/>
        <x:v>226270</x:v>
      </x:c>
      <x:c r="P12588" s="55">
        <x:f t="shared" si="2349"/>
        <x:v>34760</x:v>
      </x:c>
      <x:c r="Q12588" s="55">
        <x:f t="shared" si="2350"/>
        <x:v>214598.66992818963</x:v>
      </x:c>
      <x:c r="R12588" s="55">
        <x:f t="shared" si="2351"/>
        <x:v>-43088.669928189629</x:v>
      </x:c>
      <x:c r="S12588" s="1" t="str">
        <x:f t="shared" si="2352"/>
        <x:v>NO</x:v>
      </x:c>
      <x:c r="T12588" s="1">
        <x:f t="shared" si="2353"/>
        <x:v>-9.9999999999999997E+98</x:v>
      </x:c>
    </x:row>
    <x:row r="12589">
      <x:c r="A12589" s="1"/>
      <x:c r="B12589" s="1"/>
      <x:c r="C12589" s="1"/>
      <x:c r="D12589" s="1"/>
      <x:c r="E12589" s="1"/>
      <x:c r="F12589" s="1"/>
      <x:c r="G12589" s="1"/>
      <x:c r="H12589" s="1"/>
      <x:c r="I12589" s="53">
        <x:f t="shared" si="2342"/>
        <x:v>19</x:v>
      </x:c>
      <x:c r="J12589" s="53">
        <x:f t="shared" si="2343"/>
        <x:v>5</x:v>
      </x:c>
      <x:c r="K12589" s="53">
        <x:f t="shared" si="2344"/>
        <x:v>19</x:v>
      </x:c>
      <x:c r="L12589" s="53">
        <x:f t="shared" si="2345"/>
        <x:v>43</x:v>
      </x:c>
      <x:c r="M12589" s="54">
        <x:f t="shared" si="2346"/>
        <x:v>11710.524916499746</x:v>
      </x:c>
      <x:c r="N12589" s="54">
        <x:f t="shared" si="2347"/>
        <x:v>7.6323089697914899</x:v>
      </x:c>
      <x:c r="O12589" s="55">
        <x:f t="shared" si="2348"/>
        <x:v>228970</x:v>
      </x:c>
      <x:c r="P12589" s="55">
        <x:f t="shared" si="2349"/>
        <x:v>35640</x:v>
      </x:c>
      <x:c r="Q12589" s="55">
        <x:f t="shared" si="2350"/>
        <x:v>215807.72424478724</x:v>
      </x:c>
      <x:c r="R12589" s="55">
        <x:f t="shared" si="2351"/>
        <x:v>-42477.724244787241</x:v>
      </x:c>
      <x:c r="S12589" s="1" t="str">
        <x:f t="shared" si="2352"/>
        <x:v>NO</x:v>
      </x:c>
      <x:c r="T12589" s="1">
        <x:f t="shared" si="2353"/>
        <x:v>-9.9999999999999997E+98</x:v>
      </x:c>
    </x:row>
    <x:row r="12590">
      <x:c r="A12590" s="1"/>
      <x:c r="B12590" s="1"/>
      <x:c r="C12590" s="1"/>
      <x:c r="D12590" s="1"/>
      <x:c r="E12590" s="1"/>
      <x:c r="F12590" s="1"/>
      <x:c r="G12590" s="1"/>
      <x:c r="H12590" s="1"/>
      <x:c r="I12590" s="53" t="n">
        <x:f t="shared" ref="I12590:I12653" si="2354">INT((ROW()-ROW($I$46))/((CARROT_CAP+1)*(MESCLUN_CAP+1)))</x:f>
        <x:v>19</x:v>
      </x:c>
      <x:c r="J12590" s="53" t="n">
        <x:f t="shared" ref="J12590:J12653" si="2355">MOD(INT((ROW()-ROW($I$46))/(MESCLUN_CAP+1)),CARROT_CAP+1)</x:f>
        <x:v>5</x:v>
      </x:c>
      <x:c r="K12590" s="53" t="n">
        <x:f t="shared" ref="K12590:K12653" si="2356">MOD(ROW()-ROW($I$46),MESCLUN_CAP+1)</x:f>
        <x:v>20</x:v>
      </x:c>
      <x:c r="L12590" s="53" t="n">
        <x:f t="shared" ref="L12590:L12653" si="2357">SUM(I12590:K12590)</x:f>
        <x:v>44</x:v>
      </x:c>
      <x:c r="M12590" s="54" t="n">
        <x:f t="shared" ref="M12590:M12653" si="2358">I12590*TOMATO_HOURS*WEEKS*(1+TOMATO_DIM)^I12590+J12590*CARROT_HOURS*WEEKS*(1+CARROT_DIM)^J12590+K12590*MESCLUN_HOURS*WEEKS*(1+MESCLUN_DIM)^K12590</x:f>
        <x:v>11781.749207150224</x:v>
      </x:c>
      <x:c r="N12590" s="54" t="n">
        <x:f t="shared" ref="N12590:N12653" si="2359">MAX(M12590-FARMER_HOURS,0)/TEMP_HOURS_PER_WORKER</x:f>
        <x:v>7.681770282743211</x:v>
      </x:c>
      <x:c r="O12590" s="55" t="n">
        <x:f t="shared" ref="O12590:O12653" si="2360">I12590*TOMATO_PRICE+J12590*CARROT_PRICE+K12590*MESCLUN_PRICE</x:f>
        <x:v>231670</x:v>
      </x:c>
      <x:c r="P12590" s="55" t="n">
        <x:f t="shared" ref="P12590:P12653" si="2361">I12590*TOMATO_FERTILIZER+J12590*CARROT_FERTILIZER+K12590*MESCLUN_FERTILIZER</x:f>
        <x:v>36520</x:v>
      </x:c>
      <x:c r="Q12590" s="55" t="n">
        <x:f t="shared" ref="Q12590:Q12653" si="2362">MIN(M12590,FARMER_HOURS)*FARMER_RATE+MAX(M12590-FARMER_HOURS,0)*TEMP_RATE</x:f>
        <x:v>217044.25706858028</x:v>
      </x:c>
      <x:c r="R12590" s="55" t="n">
        <x:f t="shared" ref="R12590:R12653" si="2363">O12590-P12590-Q12590-FIXED_COST</x:f>
        <x:v>-41894.25706858028</x:v>
      </x:c>
      <x:c r="S12590" s="1" t="str">
        <x:f t="shared" ref="S12590:S12653" si="2364">IF(AND(L12590&lt;=TOTAL_BED_CAP,N12590&lt;=TEMP_WORKER_CAP),"YES","NO")</x:f>
        <x:v>NO</x:v>
      </x:c>
      <x:c r="T12590" s="1" t="n">
        <x:f t="shared" ref="T12590:T12653" si="2365">IF(S12590="YES",R12590,-1E+99)</x:f>
        <x:v>-1e+99</x:v>
      </x:c>
    </x:row>
    <x:row r="12591">
      <x:c r="A12591" s="1"/>
      <x:c r="B12591" s="1"/>
      <x:c r="C12591" s="1"/>
      <x:c r="D12591" s="1"/>
      <x:c r="E12591" s="1"/>
      <x:c r="F12591" s="1"/>
      <x:c r="G12591" s="1"/>
      <x:c r="H12591" s="1"/>
      <x:c r="I12591" s="53">
        <x:f t="shared" si="2354"/>
        <x:v>19</x:v>
      </x:c>
      <x:c r="J12591" s="53">
        <x:f t="shared" si="2355"/>
        <x:v>5</x:v>
      </x:c>
      <x:c r="K12591" s="53">
        <x:f t="shared" si="2356"/>
        <x:v>21</x:v>
      </x:c>
      <x:c r="L12591" s="53">
        <x:f t="shared" si="2357"/>
        <x:v>45</x:v>
      </x:c>
      <x:c r="M12591" s="54">
        <x:f t="shared" si="2358"/>
        <x:v>11854.584947376667</x:v>
      </x:c>
      <x:c r="N12591" s="54">
        <x:f t="shared" si="2359"/>
        <x:v>7.7323506579004633</x:v>
      </x:c>
      <x:c r="O12591" s="55">
        <x:f t="shared" si="2360"/>
        <x:v>234370</x:v>
      </x:c>
      <x:c r="P12591" s="55">
        <x:f t="shared" si="2361"/>
        <x:v>37400</x:v>
      </x:c>
      <x:c r="Q12591" s="55">
        <x:f t="shared" si="2362"/>
        <x:v>218308.76644751156</x:v>
      </x:c>
      <x:c r="R12591" s="55">
        <x:f t="shared" si="2363"/>
        <x:v>-41338.76644751156</x:v>
      </x:c>
      <x:c r="S12591" s="1" t="str">
        <x:f t="shared" si="2364"/>
        <x:v>NO</x:v>
      </x:c>
      <x:c r="T12591" s="1">
        <x:f t="shared" si="2365"/>
        <x:v>-9.9999999999999997E+98</x:v>
      </x:c>
    </x:row>
    <x:row r="12592">
      <x:c r="A12592" s="1"/>
      <x:c r="B12592" s="1"/>
      <x:c r="C12592" s="1"/>
      <x:c r="D12592" s="1"/>
      <x:c r="E12592" s="1"/>
      <x:c r="F12592" s="1"/>
      <x:c r="G12592" s="1"/>
      <x:c r="H12592" s="1"/>
      <x:c r="I12592" s="53">
        <x:f t="shared" si="2354"/>
        <x:v>19</x:v>
      </x:c>
      <x:c r="J12592" s="53">
        <x:f t="shared" si="2355"/>
        <x:v>5</x:v>
      </x:c>
      <x:c r="K12592" s="53">
        <x:f t="shared" si="2356"/>
        <x:v>22</x:v>
      </x:c>
      <x:c r="L12592" s="53">
        <x:f t="shared" si="2357"/>
        <x:v>46</x:v>
      </x:c>
      <x:c r="M12592" s="54">
        <x:f t="shared" si="2358"/>
        <x:v>11929.061294623063</x:v>
      </x:c>
      <x:c r="N12592" s="54">
        <x:f t="shared" si="2359"/>
        <x:v>7.7840703434882386</x:v>
      </x:c>
      <x:c r="O12592" s="55">
        <x:f t="shared" si="2360"/>
        <x:v>237070</x:v>
      </x:c>
      <x:c r="P12592" s="55">
        <x:f t="shared" si="2361"/>
        <x:v>38280</x:v>
      </x:c>
      <x:c r="Q12592" s="55">
        <x:f t="shared" si="2362"/>
        <x:v>219601.75858720596</x:v>
      </x:c>
      <x:c r="R12592" s="55">
        <x:f t="shared" si="2363"/>
        <x:v>-40811.758587205957</x:v>
      </x:c>
      <x:c r="S12592" s="1" t="str">
        <x:f t="shared" si="2364"/>
        <x:v>NO</x:v>
      </x:c>
      <x:c r="T12592" s="1">
        <x:f t="shared" si="2365"/>
        <x:v>-9.9999999999999997E+98</x:v>
      </x:c>
    </x:row>
    <x:row r="12593">
      <x:c r="A12593" s="1"/>
      <x:c r="B12593" s="1"/>
      <x:c r="C12593" s="1"/>
      <x:c r="D12593" s="1"/>
      <x:c r="E12593" s="1"/>
      <x:c r="F12593" s="1"/>
      <x:c r="G12593" s="1"/>
      <x:c r="H12593" s="1"/>
      <x:c r="I12593" s="53">
        <x:f t="shared" si="2354"/>
        <x:v>19</x:v>
      </x:c>
      <x:c r="J12593" s="53">
        <x:f t="shared" si="2355"/>
        <x:v>5</x:v>
      </x:c>
      <x:c r="K12593" s="53">
        <x:f t="shared" si="2356"/>
        <x:v>23</x:v>
      </x:c>
      <x:c r="L12593" s="53">
        <x:f t="shared" si="2357"/>
        <x:v>47</x:v>
      </x:c>
      <x:c r="M12593" s="54">
        <x:f t="shared" si="2358"/>
        <x:v>12005.2078834805</x:v>
      </x:c>
      <x:c r="N12593" s="54">
        <x:f t="shared" si="2359"/>
        <x:v>7.83694991908368</x:v>
      </x:c>
      <x:c r="O12593" s="55">
        <x:f t="shared" si="2360"/>
        <x:v>239770</x:v>
      </x:c>
      <x:c r="P12593" s="55">
        <x:f t="shared" si="2361"/>
        <x:v>39160</x:v>
      </x:c>
      <x:c r="Q12593" s="55">
        <x:f t="shared" si="2362"/>
        <x:v>220923.74797709202</x:v>
      </x:c>
      <x:c r="R12593" s="55">
        <x:f t="shared" si="2363"/>
        <x:v>-40313.747977092018</x:v>
      </x:c>
      <x:c r="S12593" s="1" t="str">
        <x:f t="shared" si="2364"/>
        <x:v>NO</x:v>
      </x:c>
      <x:c r="T12593" s="1">
        <x:f t="shared" si="2365"/>
        <x:v>-9.9999999999999997E+98</x:v>
      </x:c>
    </x:row>
    <x:row r="12594">
      <x:c r="A12594" s="1"/>
      <x:c r="B12594" s="1"/>
      <x:c r="C12594" s="1"/>
      <x:c r="D12594" s="1"/>
      <x:c r="E12594" s="1"/>
      <x:c r="F12594" s="1"/>
      <x:c r="G12594" s="1"/>
      <x:c r="H12594" s="1"/>
      <x:c r="I12594" s="53">
        <x:f t="shared" si="2354"/>
        <x:v>19</x:v>
      </x:c>
      <x:c r="J12594" s="53">
        <x:f t="shared" si="2355"/>
        <x:v>5</x:v>
      </x:c>
      <x:c r="K12594" s="53">
        <x:f t="shared" si="2356"/>
        <x:v>24</x:v>
      </x:c>
      <x:c r="L12594" s="53">
        <x:f t="shared" si="2357"/>
        <x:v>48</x:v>
      </x:c>
      <x:c r="M12594" s="54">
        <x:f t="shared" si="2358"/>
        <x:v>12083.054833059996</x:v>
      </x:c>
      <x:c r="N12594" s="54">
        <x:f t="shared" si="2359"/>
        <x:v>7.8910103007361085</x:v>
      </x:c>
      <x:c r="O12594" s="55">
        <x:f t="shared" si="2360"/>
        <x:v>242470</x:v>
      </x:c>
      <x:c r="P12594" s="55">
        <x:f t="shared" si="2361"/>
        <x:v>40040</x:v>
      </x:c>
      <x:c r="Q12594" s="55">
        <x:f t="shared" si="2362"/>
        <x:v>222275.25751840271</x:v>
      </x:c>
      <x:c r="R12594" s="55">
        <x:f t="shared" si="2363"/>
        <x:v>-39845.257518402708</x:v>
      </x:c>
      <x:c r="S12594" s="1" t="str">
        <x:f t="shared" si="2364"/>
        <x:v>NO</x:v>
      </x:c>
      <x:c r="T12594" s="1">
        <x:f t="shared" si="2365"/>
        <x:v>-9.9999999999999997E+98</x:v>
      </x:c>
    </x:row>
    <x:row r="12595">
      <x:c r="A12595" s="1"/>
      <x:c r="B12595" s="1"/>
      <x:c r="C12595" s="1"/>
      <x:c r="D12595" s="1"/>
      <x:c r="E12595" s="1"/>
      <x:c r="F12595" s="1"/>
      <x:c r="G12595" s="1"/>
      <x:c r="H12595" s="1"/>
      <x:c r="I12595" s="53">
        <x:f t="shared" si="2354"/>
        <x:v>19</x:v>
      </x:c>
      <x:c r="J12595" s="53">
        <x:f t="shared" si="2355"/>
        <x:v>5</x:v>
      </x:c>
      <x:c r="K12595" s="53">
        <x:f t="shared" si="2356"/>
        <x:v>25</x:v>
      </x:c>
      <x:c r="L12595" s="53">
        <x:f t="shared" si="2357"/>
        <x:v>49</x:v>
      </x:c>
      <x:c r="M12595" s="54">
        <x:f t="shared" si="2358"/>
        <x:v>12162.632754475093</x:v>
      </x:c>
      <x:c r="N12595" s="54">
        <x:f t="shared" si="2359"/>
        <x:v>7.9462727461632587</x:v>
      </x:c>
      <x:c r="O12595" s="55">
        <x:f t="shared" si="2360"/>
        <x:v>245170</x:v>
      </x:c>
      <x:c r="P12595" s="55">
        <x:f t="shared" si="2361"/>
        <x:v>40920</x:v>
      </x:c>
      <x:c r="Q12595" s="55">
        <x:f t="shared" si="2362"/>
        <x:v>223656.81865408146</x:v>
      </x:c>
      <x:c r="R12595" s="55">
        <x:f t="shared" si="2363"/>
        <x:v>-39406.818654081464</x:v>
      </x:c>
      <x:c r="S12595" s="1" t="str">
        <x:f t="shared" si="2364"/>
        <x:v>NO</x:v>
      </x:c>
      <x:c r="T12595" s="1">
        <x:f t="shared" si="2365"/>
        <x:v>-9.9999999999999997E+98</x:v>
      </x:c>
    </x:row>
    <x:row r="12596">
      <x:c r="A12596" s="1"/>
      <x:c r="B12596" s="1"/>
      <x:c r="C12596" s="1"/>
      <x:c r="D12596" s="1"/>
      <x:c r="E12596" s="1"/>
      <x:c r="F12596" s="1"/>
      <x:c r="G12596" s="1"/>
      <x:c r="H12596" s="1"/>
      <x:c r="I12596" s="53">
        <x:f t="shared" si="2354"/>
        <x:v>19</x:v>
      </x:c>
      <x:c r="J12596" s="53">
        <x:f t="shared" si="2355"/>
        <x:v>5</x:v>
      </x:c>
      <x:c r="K12596" s="53">
        <x:f t="shared" si="2356"/>
        <x:v>26</x:v>
      </x:c>
      <x:c r="L12596" s="53">
        <x:f t="shared" si="2357"/>
        <x:v>50</x:v>
      </x:c>
      <x:c r="M12596" s="54">
        <x:f t="shared" si="2358"/>
        <x:v>12243.972758435812</x:v>
      </x:c>
      <x:c r="N12596" s="54">
        <x:f t="shared" si="2359"/>
        <x:v>8.0027588600248691</x:v>
      </x:c>
      <x:c r="O12596" s="55">
        <x:f t="shared" si="2360"/>
        <x:v>247870</x:v>
      </x:c>
      <x:c r="P12596" s="55">
        <x:f t="shared" si="2361"/>
        <x:v>41800</x:v>
      </x:c>
      <x:c r="Q12596" s="55">
        <x:f t="shared" si="2362"/>
        <x:v>225068.97150062173</x:v>
      </x:c>
      <x:c r="R12596" s="55">
        <x:f t="shared" si="2363"/>
        <x:v>-38998.97150062173</x:v>
      </x:c>
      <x:c r="S12596" s="1" t="str">
        <x:f t="shared" si="2364"/>
        <x:v>NO</x:v>
      </x:c>
      <x:c r="T12596" s="1">
        <x:f t="shared" si="2365"/>
        <x:v>-9.9999999999999997E+98</x:v>
      </x:c>
    </x:row>
    <x:row r="12597">
      <x:c r="A12597" s="1"/>
      <x:c r="B12597" s="1"/>
      <x:c r="C12597" s="1"/>
      <x:c r="D12597" s="1"/>
      <x:c r="E12597" s="1"/>
      <x:c r="F12597" s="1"/>
      <x:c r="G12597" s="1"/>
      <x:c r="H12597" s="1"/>
      <x:c r="I12597" s="53">
        <x:f t="shared" si="2354"/>
        <x:v>19</x:v>
      </x:c>
      <x:c r="J12597" s="53">
        <x:f t="shared" si="2355"/>
        <x:v>5</x:v>
      </x:c>
      <x:c r="K12597" s="53">
        <x:f t="shared" si="2356"/>
        <x:v>27</x:v>
      </x:c>
      <x:c r="L12597" s="53">
        <x:f t="shared" si="2357"/>
        <x:v>51</x:v>
      </x:c>
      <x:c r="M12597" s="54">
        <x:f t="shared" si="2358"/>
        <x:v>12327.106462955568</x:v>
      </x:c>
      <x:c r="N12597" s="54">
        <x:f t="shared" si="2359"/>
        <x:v>8.0604905992746989</x:v>
      </x:c>
      <x:c r="O12597" s="55">
        <x:f t="shared" si="2360"/>
        <x:v>250570</x:v>
      </x:c>
      <x:c r="P12597" s="55">
        <x:f t="shared" si="2361"/>
        <x:v>42680</x:v>
      </x:c>
      <x:c r="Q12597" s="55">
        <x:f t="shared" si="2362"/>
        <x:v>226512.26498186748</x:v>
      </x:c>
      <x:c r="R12597" s="55">
        <x:f t="shared" si="2363"/>
        <x:v>-38622.264981867484</x:v>
      </x:c>
      <x:c r="S12597" s="1" t="str">
        <x:f t="shared" si="2364"/>
        <x:v>NO</x:v>
      </x:c>
      <x:c r="T12597" s="1">
        <x:f t="shared" si="2365"/>
        <x:v>-9.9999999999999997E+98</x:v>
      </x:c>
    </x:row>
    <x:row r="12598">
      <x:c r="A12598" s="1"/>
      <x:c r="B12598" s="1"/>
      <x:c r="C12598" s="1"/>
      <x:c r="D12598" s="1"/>
      <x:c r="E12598" s="1"/>
      <x:c r="F12598" s="1"/>
      <x:c r="G12598" s="1"/>
      <x:c r="H12598" s="1"/>
      <x:c r="I12598" s="53">
        <x:f t="shared" si="2354"/>
        <x:v>19</x:v>
      </x:c>
      <x:c r="J12598" s="53">
        <x:f t="shared" si="2355"/>
        <x:v>5</x:v>
      </x:c>
      <x:c r="K12598" s="53">
        <x:f t="shared" si="2356"/>
        <x:v>28</x:v>
      </x:c>
      <x:c r="L12598" s="53">
        <x:f t="shared" si="2357"/>
        <x:v>52</x:v>
      </x:c>
      <x:c r="M12598" s="54">
        <x:f t="shared" si="2358"/>
        <x:v>12412.066001172721</x:v>
      </x:c>
      <x:c r="N12598" s="54">
        <x:f t="shared" si="2359"/>
        <x:v>8.119490278592167</x:v>
      </x:c>
      <x:c r="O12598" s="55">
        <x:f t="shared" si="2360"/>
        <x:v>253270</x:v>
      </x:c>
      <x:c r="P12598" s="55">
        <x:f t="shared" si="2361"/>
        <x:v>43560</x:v>
      </x:c>
      <x:c r="Q12598" s="55">
        <x:f t="shared" si="2362"/>
        <x:v>227987.2569648042</x:v>
      </x:c>
      <x:c r="R12598" s="55">
        <x:f t="shared" si="2363"/>
        <x:v>-38277.256964804197</x:v>
      </x:c>
      <x:c r="S12598" s="1" t="str">
        <x:f t="shared" si="2364"/>
        <x:v>NO</x:v>
      </x:c>
      <x:c r="T12598" s="1">
        <x:f t="shared" si="2365"/>
        <x:v>-9.9999999999999997E+98</x:v>
      </x:c>
    </x:row>
    <x:row r="12599">
      <x:c r="A12599" s="1"/>
      <x:c r="B12599" s="1"/>
      <x:c r="C12599" s="1"/>
      <x:c r="D12599" s="1"/>
      <x:c r="E12599" s="1"/>
      <x:c r="F12599" s="1"/>
      <x:c r="G12599" s="1"/>
      <x:c r="H12599" s="1"/>
      <x:c r="I12599" s="53">
        <x:f t="shared" si="2354"/>
        <x:v>19</x:v>
      </x:c>
      <x:c r="J12599" s="53">
        <x:f t="shared" si="2355"/>
        <x:v>5</x:v>
      </x:c>
      <x:c r="K12599" s="53">
        <x:f t="shared" si="2356"/>
        <x:v>29</x:v>
      </x:c>
      <x:c r="L12599" s="53">
        <x:f t="shared" si="2357"/>
        <x:v>53</x:v>
      </x:c>
      <x:c r="M12599" s="54">
        <x:f t="shared" si="2358"/>
        <x:v>12498.884029288374</x:v>
      </x:c>
      <x:c r="N12599" s="54">
        <x:f t="shared" si="2359"/>
        <x:v>8.1797805758947035</x:v>
      </x:c>
      <x:c r="O12599" s="55">
        <x:f t="shared" si="2360"/>
        <x:v>255970</x:v>
      </x:c>
      <x:c r="P12599" s="55">
        <x:f t="shared" si="2361"/>
        <x:v>44440</x:v>
      </x:c>
      <x:c r="Q12599" s="55">
        <x:f t="shared" si="2362"/>
        <x:v>229494.5143973676</x:v>
      </x:c>
      <x:c r="R12599" s="55">
        <x:f t="shared" si="2363"/>
        <x:v>-37964.514397367602</x:v>
      </x:c>
      <x:c r="S12599" s="1" t="str">
        <x:f t="shared" si="2364"/>
        <x:v>NO</x:v>
      </x:c>
      <x:c r="T12599" s="1">
        <x:f t="shared" si="2365"/>
        <x:v>-9.9999999999999997E+98</x:v>
      </x:c>
    </x:row>
    <x:row r="12600">
      <x:c r="A12600" s="1"/>
      <x:c r="B12600" s="1"/>
      <x:c r="C12600" s="1"/>
      <x:c r="D12600" s="1"/>
      <x:c r="E12600" s="1"/>
      <x:c r="F12600" s="1"/>
      <x:c r="G12600" s="1"/>
      <x:c r="H12600" s="1"/>
      <x:c r="I12600" s="53">
        <x:f t="shared" si="2354"/>
        <x:v>19</x:v>
      </x:c>
      <x:c r="J12600" s="53">
        <x:f t="shared" si="2355"/>
        <x:v>5</x:v>
      </x:c>
      <x:c r="K12600" s="53">
        <x:f t="shared" si="2356"/>
        <x:v>30</x:v>
      </x:c>
      <x:c r="L12600" s="53">
        <x:f t="shared" si="2357"/>
        <x:v>54</x:v>
      </x:c>
      <x:c r="M12600" s="54">
        <x:f t="shared" si="2358"/>
        <x:v>12587.593734622145</x:v>
      </x:c>
      <x:c r="N12600" s="54">
        <x:f t="shared" si="2359"/>
        <x:v>8.2413845379320456</x:v>
      </x:c>
      <x:c r="O12600" s="55">
        <x:f t="shared" si="2360"/>
        <x:v>258670</x:v>
      </x:c>
      <x:c r="P12600" s="55">
        <x:f t="shared" si="2361"/>
        <x:v>45320</x:v>
      </x:c>
      <x:c r="Q12600" s="55">
        <x:f t="shared" si="2362"/>
        <x:v>231034.61344830113</x:v>
      </x:c>
      <x:c r="R12600" s="55">
        <x:f t="shared" si="2363"/>
        <x:v>-37684.613448301126</x:v>
      </x:c>
      <x:c r="S12600" s="1" t="str">
        <x:f t="shared" si="2364"/>
        <x:v>NO</x:v>
      </x:c>
      <x:c r="T12600" s="1">
        <x:f t="shared" si="2365"/>
        <x:v>-9.9999999999999997E+98</x:v>
      </x:c>
    </x:row>
    <x:row r="12601">
      <x:c r="A12601" s="1"/>
      <x:c r="B12601" s="1"/>
      <x:c r="C12601" s="1"/>
      <x:c r="D12601" s="1"/>
      <x:c r="E12601" s="1"/>
      <x:c r="F12601" s="1"/>
      <x:c r="G12601" s="1"/>
      <x:c r="H12601" s="1"/>
      <x:c r="I12601" s="53">
        <x:f t="shared" si="2354"/>
        <x:v>19</x:v>
      </x:c>
      <x:c r="J12601" s="53">
        <x:f t="shared" si="2355"/>
        <x:v>6</x:v>
      </x:c>
      <x:c r="K12601" s="53">
        <x:f t="shared" si="2356"/>
        <x:v>0</x:v>
      </x:c>
      <x:c r="L12601" s="53">
        <x:f t="shared" si="2357"/>
        <x:v>25</x:v>
      </x:c>
      <x:c r="M12601" s="54">
        <x:f t="shared" si="2358"/>
        <x:v>10666.949281957222</x:v>
      </x:c>
      <x:c r="N12601" s="54">
        <x:f t="shared" si="2359"/>
        <x:v>6.9076036680258488</x:v>
      </x:c>
      <x:c r="O12601" s="55">
        <x:f t="shared" si="2360"/>
        <x:v>179764</x:v>
      </x:c>
      <x:c r="P12601" s="55">
        <x:f t="shared" si="2361"/>
        <x:v>19360</x:v>
      </x:c>
      <x:c r="Q12601" s="55">
        <x:f t="shared" si="2362"/>
        <x:v>197690.09170064621</x:v>
      </x:c>
      <x:c r="R12601" s="55">
        <x:f t="shared" si="2363"/>
        <x:v>-57286.091700646211</x:v>
      </x:c>
      <x:c r="S12601" s="1" t="str">
        <x:f t="shared" si="2364"/>
        <x:v>NO</x:v>
      </x:c>
      <x:c r="T12601" s="1">
        <x:f t="shared" si="2365"/>
        <x:v>-9.9999999999999997E+98</x:v>
      </x:c>
    </x:row>
    <x:row r="12602">
      <x:c r="A12602" s="1"/>
      <x:c r="B12602" s="1"/>
      <x:c r="C12602" s="1"/>
      <x:c r="D12602" s="1"/>
      <x:c r="E12602" s="1"/>
      <x:c r="F12602" s="1"/>
      <x:c r="G12602" s="1"/>
      <x:c r="H12602" s="1"/>
      <x:c r="I12602" s="53">
        <x:f t="shared" si="2354"/>
        <x:v>19</x:v>
      </x:c>
      <x:c r="J12602" s="53">
        <x:f t="shared" si="2355"/>
        <x:v>6</x:v>
      </x:c>
      <x:c r="K12602" s="53">
        <x:f t="shared" si="2356"/>
        <x:v>1</x:v>
      </x:c>
      <x:c r="L12602" s="53">
        <x:f t="shared" si="2357"/>
        <x:v>26</x:v>
      </x:c>
      <x:c r="M12602" s="54">
        <x:f t="shared" si="2358"/>
        <x:v>10712.511781957222</x:v>
      </x:c>
      <x:c r="N12602" s="54">
        <x:f t="shared" si="2359"/>
        <x:v>6.9392442930258493</x:v>
      </x:c>
      <x:c r="O12602" s="55">
        <x:f t="shared" si="2360"/>
        <x:v>182464</x:v>
      </x:c>
      <x:c r="P12602" s="55">
        <x:f t="shared" si="2361"/>
        <x:v>20240</x:v>
      </x:c>
      <x:c r="Q12602" s="55">
        <x:f t="shared" si="2362"/>
        <x:v>198481.10732564621</x:v>
      </x:c>
      <x:c r="R12602" s="55">
        <x:f t="shared" si="2363"/>
        <x:v>-56257.107325646211</x:v>
      </x:c>
      <x:c r="S12602" s="1" t="str">
        <x:f t="shared" si="2364"/>
        <x:v>NO</x:v>
      </x:c>
      <x:c r="T12602" s="1">
        <x:f t="shared" si="2365"/>
        <x:v>-9.9999999999999997E+98</x:v>
      </x:c>
    </x:row>
    <x:row r="12603">
      <x:c r="A12603" s="1"/>
      <x:c r="B12603" s="1"/>
      <x:c r="C12603" s="1"/>
      <x:c r="D12603" s="1"/>
      <x:c r="E12603" s="1"/>
      <x:c r="F12603" s="1"/>
      <x:c r="G12603" s="1"/>
      <x:c r="H12603" s="1"/>
      <x:c r="I12603" s="53">
        <x:f t="shared" si="2354"/>
        <x:v>19</x:v>
      </x:c>
      <x:c r="J12603" s="53">
        <x:f t="shared" si="2355"/>
        <x:v>6</x:v>
      </x:c>
      <x:c r="K12603" s="53">
        <x:f t="shared" si="2356"/>
        <x:v>2</x:v>
      </x:c>
      <x:c r="L12603" s="53">
        <x:f t="shared" si="2357"/>
        <x:v>27</x:v>
      </x:c>
      <x:c r="M12603" s="54">
        <x:f t="shared" si="2358"/>
        <x:v>10759.213344457223</x:v>
      </x:c>
      <x:c r="N12603" s="54">
        <x:f t="shared" si="2359"/>
        <x:v>6.9716759336508494</x:v>
      </x:c>
      <x:c r="O12603" s="55">
        <x:f t="shared" si="2360"/>
        <x:v>185164</x:v>
      </x:c>
      <x:c r="P12603" s="55">
        <x:f t="shared" si="2361"/>
        <x:v>21120</x:v>
      </x:c>
      <x:c r="Q12603" s="55">
        <x:f t="shared" si="2362"/>
        <x:v>199291.89834127121</x:v>
      </x:c>
      <x:c r="R12603" s="55">
        <x:f t="shared" si="2363"/>
        <x:v>-55247.898341271211</x:v>
      </x:c>
      <x:c r="S12603" s="1" t="str">
        <x:f t="shared" si="2364"/>
        <x:v>NO</x:v>
      </x:c>
      <x:c r="T12603" s="1">
        <x:f t="shared" si="2365"/>
        <x:v>-9.9999999999999997E+98</x:v>
      </x:c>
    </x:row>
    <x:row r="12604">
      <x:c r="A12604" s="1"/>
      <x:c r="B12604" s="1"/>
      <x:c r="C12604" s="1"/>
      <x:c r="D12604" s="1"/>
      <x:c r="E12604" s="1"/>
      <x:c r="F12604" s="1"/>
      <x:c r="G12604" s="1"/>
      <x:c r="H12604" s="1"/>
      <x:c r="I12604" s="53">
        <x:f t="shared" si="2354"/>
        <x:v>19</x:v>
      </x:c>
      <x:c r="J12604" s="53">
        <x:f t="shared" si="2355"/>
        <x:v>6</x:v>
      </x:c>
      <x:c r="K12604" s="53">
        <x:f t="shared" si="2356"/>
        <x:v>3</x:v>
      </x:c>
      <x:c r="L12604" s="53">
        <x:f t="shared" si="2357"/>
        <x:v>28</x:v>
      </x:c>
      <x:c r="M12604" s="54">
        <x:f t="shared" si="2358"/>
        <x:v>10807.075326879098</x:v>
      </x:c>
      <x:c r="N12604" s="54">
        <x:f t="shared" si="2359"/>
        <x:v>7.0049134214438178</x:v>
      </x:c>
      <x:c r="O12604" s="55">
        <x:f t="shared" si="2360"/>
        <x:v>187864</x:v>
      </x:c>
      <x:c r="P12604" s="55">
        <x:f t="shared" si="2361"/>
        <x:v>22000</x:v>
      </x:c>
      <x:c r="Q12604" s="55">
        <x:f t="shared" si="2362"/>
        <x:v>200122.83553609543</x:v>
      </x:c>
      <x:c r="R12604" s="55">
        <x:f t="shared" si="2363"/>
        <x:v>-54258.83553609543</x:v>
      </x:c>
      <x:c r="S12604" s="1" t="str">
        <x:f t="shared" si="2364"/>
        <x:v>NO</x:v>
      </x:c>
      <x:c r="T12604" s="1">
        <x:f t="shared" si="2365"/>
        <x:v>-9.9999999999999997E+98</x:v>
      </x:c>
    </x:row>
    <x:row r="12605">
      <x:c r="A12605" s="1"/>
      <x:c r="B12605" s="1"/>
      <x:c r="C12605" s="1"/>
      <x:c r="D12605" s="1"/>
      <x:c r="E12605" s="1"/>
      <x:c r="F12605" s="1"/>
      <x:c r="G12605" s="1"/>
      <x:c r="H12605" s="1"/>
      <x:c r="I12605" s="53">
        <x:f t="shared" si="2354"/>
        <x:v>19</x:v>
      </x:c>
      <x:c r="J12605" s="53">
        <x:f t="shared" si="2355"/>
        <x:v>6</x:v>
      </x:c>
      <x:c r="K12605" s="53">
        <x:f t="shared" si="2356"/>
        <x:v>4</x:v>
      </x:c>
      <x:c r="L12605" s="53">
        <x:f t="shared" si="2357"/>
        <x:v>29</x:v>
      </x:c>
      <x:c r="M12605" s="54">
        <x:f t="shared" si="2358"/>
        <x:v>10856.119442601754</x:v>
      </x:c>
      <x:c r="N12605" s="54">
        <x:f t="shared" si="2359"/>
        <x:v>7.0389718351401065</x:v>
      </x:c>
      <x:c r="O12605" s="55">
        <x:f t="shared" si="2360"/>
        <x:v>190564</x:v>
      </x:c>
      <x:c r="P12605" s="55">
        <x:f t="shared" si="2361"/>
        <x:v>22880</x:v>
      </x:c>
      <x:c r="Q12605" s="55">
        <x:f t="shared" si="2362"/>
        <x:v>200974.29587850266</x:v>
      </x:c>
      <x:c r="R12605" s="55">
        <x:f t="shared" si="2363"/>
        <x:v>-53290.295878502657</x:v>
      </x:c>
      <x:c r="S12605" s="1" t="str">
        <x:f t="shared" si="2364"/>
        <x:v>NO</x:v>
      </x:c>
      <x:c r="T12605" s="1">
        <x:f t="shared" si="2365"/>
        <x:v>-9.9999999999999997E+98</x:v>
      </x:c>
    </x:row>
    <x:row r="12606">
      <x:c r="A12606" s="1"/>
      <x:c r="B12606" s="1"/>
      <x:c r="C12606" s="1"/>
      <x:c r="D12606" s="1"/>
      <x:c r="E12606" s="1"/>
      <x:c r="F12606" s="1"/>
      <x:c r="G12606" s="1"/>
      <x:c r="H12606" s="1"/>
      <x:c r="I12606" s="53">
        <x:f t="shared" si="2354"/>
        <x:v>19</x:v>
      </x:c>
      <x:c r="J12606" s="53">
        <x:f t="shared" si="2355"/>
        <x:v>6</x:v>
      </x:c>
      <x:c r="K12606" s="53">
        <x:f t="shared" si="2356"/>
        <x:v>5</x:v>
      </x:c>
      <x:c r="L12606" s="53">
        <x:f t="shared" si="2357"/>
        <x:v>30</x:v>
      </x:c>
      <x:c r="M12606" s="54">
        <x:f t="shared" si="2358"/>
        <x:v>10906.367766522957</x:v>
      </x:c>
      <x:c r="N12606" s="54">
        <x:f t="shared" si="2359"/>
        <x:v>7.073866504529831</x:v>
      </x:c>
      <x:c r="O12606" s="55">
        <x:f t="shared" si="2360"/>
        <x:v>193264</x:v>
      </x:c>
      <x:c r="P12606" s="55">
        <x:f t="shared" si="2361"/>
        <x:v>23760</x:v>
      </x:c>
      <x:c r="Q12606" s="55">
        <x:f t="shared" si="2362"/>
        <x:v>201846.66261324577</x:v>
      </x:c>
      <x:c r="R12606" s="55">
        <x:f t="shared" si="2363"/>
        <x:v>-52342.662613245775</x:v>
      </x:c>
      <x:c r="S12606" s="1" t="str">
        <x:f t="shared" si="2364"/>
        <x:v>NO</x:v>
      </x:c>
      <x:c r="T12606" s="1">
        <x:f t="shared" si="2365"/>
        <x:v>-9.9999999999999997E+98</x:v>
      </x:c>
    </x:row>
    <x:row r="12607">
      <x:c r="A12607" s="1"/>
      <x:c r="B12607" s="1"/>
      <x:c r="C12607" s="1"/>
      <x:c r="D12607" s="1"/>
      <x:c r="E12607" s="1"/>
      <x:c r="F12607" s="1"/>
      <x:c r="G12607" s="1"/>
      <x:c r="H12607" s="1"/>
      <x:c r="I12607" s="53">
        <x:f t="shared" si="2354"/>
        <x:v>19</x:v>
      </x:c>
      <x:c r="J12607" s="53">
        <x:f t="shared" si="2355"/>
        <x:v>6</x:v>
      </x:c>
      <x:c r="K12607" s="53">
        <x:f t="shared" si="2356"/>
        <x:v>6</x:v>
      </x:c>
      <x:c r="L12607" s="53">
        <x:f t="shared" si="2357"/>
        <x:v>31</x:v>
      </x:c>
      <x:c r="M12607" s="54">
        <x:f t="shared" si="2358"/>
        <x:v>10957.842740704591</x:v>
      </x:c>
      <x:c r="N12607" s="54">
        <x:f t="shared" si="2359"/>
        <x:v>7.1096130143781879</x:v>
      </x:c>
      <x:c r="O12607" s="55">
        <x:f t="shared" si="2360"/>
        <x:v>195964</x:v>
      </x:c>
      <x:c r="P12607" s="55">
        <x:f t="shared" si="2361"/>
        <x:v>24640</x:v>
      </x:c>
      <x:c r="Q12607" s="55">
        <x:f t="shared" si="2362"/>
        <x:v>202740.3253594547</x:v>
      </x:c>
      <x:c r="R12607" s="55">
        <x:f t="shared" si="2363"/>
        <x:v>-51416.325359454699</x:v>
      </x:c>
      <x:c r="S12607" s="1" t="str">
        <x:f t="shared" si="2364"/>
        <x:v>NO</x:v>
      </x:c>
      <x:c r="T12607" s="1">
        <x:f t="shared" si="2365"/>
        <x:v>-9.9999999999999997E+98</x:v>
      </x:c>
    </x:row>
    <x:row r="12608">
      <x:c r="A12608" s="1"/>
      <x:c r="B12608" s="1"/>
      <x:c r="C12608" s="1"/>
      <x:c r="D12608" s="1"/>
      <x:c r="E12608" s="1"/>
      <x:c r="F12608" s="1"/>
      <x:c r="G12608" s="1"/>
      <x:c r="H12608" s="1"/>
      <x:c r="I12608" s="53">
        <x:f t="shared" si="2354"/>
        <x:v>19</x:v>
      </x:c>
      <x:c r="J12608" s="53">
        <x:f t="shared" si="2355"/>
        <x:v>6</x:v>
      </x:c>
      <x:c r="K12608" s="53">
        <x:f t="shared" si="2356"/>
        <x:v>7</x:v>
      </x:c>
      <x:c r="L12608" s="53">
        <x:f t="shared" si="2357"/>
        <x:v>32</x:v>
      </x:c>
      <x:c r="M12608" s="54">
        <x:f t="shared" si="2358"/>
        <x:v>11010.567180102551</x:v>
      </x:c>
      <x:c r="N12608" s="54">
        <x:f t="shared" si="2359"/>
        <x:v>7.1462272084045493</x:v>
      </x:c>
      <x:c r="O12608" s="55">
        <x:f t="shared" si="2360"/>
        <x:v>198664</x:v>
      </x:c>
      <x:c r="P12608" s="55">
        <x:f t="shared" si="2361"/>
        <x:v>25520</x:v>
      </x:c>
      <x:c r="Q12608" s="55">
        <x:f t="shared" si="2362"/>
        <x:v>203655.68021011373</x:v>
      </x:c>
      <x:c r="R12608" s="55">
        <x:f t="shared" si="2363"/>
        <x:v>-50511.680210113729</x:v>
      </x:c>
      <x:c r="S12608" s="1" t="str">
        <x:f t="shared" si="2364"/>
        <x:v>NO</x:v>
      </x:c>
      <x:c r="T12608" s="1">
        <x:f t="shared" si="2365"/>
        <x:v>-9.9999999999999997E+98</x:v>
      </x:c>
    </x:row>
    <x:row r="12609">
      <x:c r="A12609" s="1"/>
      <x:c r="B12609" s="1"/>
      <x:c r="C12609" s="1"/>
      <x:c r="D12609" s="1"/>
      <x:c r="E12609" s="1"/>
      <x:c r="F12609" s="1"/>
      <x:c r="G12609" s="1"/>
      <x:c r="H12609" s="1"/>
      <x:c r="I12609" s="53">
        <x:f t="shared" si="2354"/>
        <x:v>19</x:v>
      </x:c>
      <x:c r="J12609" s="53">
        <x:f t="shared" si="2355"/>
        <x:v>6</x:v>
      </x:c>
      <x:c r="K12609" s="53">
        <x:f t="shared" si="2356"/>
        <x:v>8</x:v>
      </x:c>
      <x:c r="L12609" s="53">
        <x:f t="shared" si="2357"/>
        <x:v>33</x:v>
      </x:c>
      <x:c r="M12609" s="54">
        <x:f t="shared" si="2358"/>
        <x:v>11064.564278382531</x:v>
      </x:c>
      <x:c r="N12609" s="54">
        <x:f t="shared" si="2359"/>
        <x:v>7.1837251933212025</x:v>
      </x:c>
      <x:c r="O12609" s="55">
        <x:f t="shared" si="2360"/>
        <x:v>201364</x:v>
      </x:c>
      <x:c r="P12609" s="55">
        <x:f t="shared" si="2361"/>
        <x:v>26400</x:v>
      </x:c>
      <x:c r="Q12609" s="55">
        <x:f t="shared" si="2362"/>
        <x:v>204593.12983303005</x:v>
      </x:c>
      <x:c r="R12609" s="55">
        <x:f t="shared" si="2363"/>
        <x:v>-49629.129833030049</x:v>
      </x:c>
      <x:c r="S12609" s="1" t="str">
        <x:f t="shared" si="2364"/>
        <x:v>NO</x:v>
      </x:c>
      <x:c r="T12609" s="1">
        <x:f t="shared" si="2365"/>
        <x:v>-9.9999999999999997E+98</x:v>
      </x:c>
    </x:row>
    <x:row r="12610">
      <x:c r="A12610" s="1"/>
      <x:c r="B12610" s="1"/>
      <x:c r="C12610" s="1"/>
      <x:c r="D12610" s="1"/>
      <x:c r="E12610" s="1"/>
      <x:c r="F12610" s="1"/>
      <x:c r="G12610" s="1"/>
      <x:c r="H12610" s="1"/>
      <x:c r="I12610" s="53">
        <x:f t="shared" si="2354"/>
        <x:v>19</x:v>
      </x:c>
      <x:c r="J12610" s="53">
        <x:f t="shared" si="2355"/>
        <x:v>6</x:v>
      </x:c>
      <x:c r="K12610" s="53">
        <x:f t="shared" si="2356"/>
        <x:v>9</x:v>
      </x:c>
      <x:c r="L12610" s="53">
        <x:f t="shared" si="2357"/>
        <x:v>34</x:v>
      </x:c>
      <x:c r="M12610" s="54">
        <x:f t="shared" si="2358"/>
        <x:v>11119.857613822925</x:v>
      </x:c>
      <x:c r="N12610" s="54">
        <x:f t="shared" si="2359"/>
        <x:v>7.2221233429325871</x:v>
      </x:c>
      <x:c r="O12610" s="55">
        <x:f t="shared" si="2360"/>
        <x:v>204064</x:v>
      </x:c>
      <x:c r="P12610" s="55">
        <x:f t="shared" si="2361"/>
        <x:v>27280</x:v>
      </x:c>
      <x:c r="Q12610" s="55">
        <x:f t="shared" si="2362"/>
        <x:v>205553.08357331468</x:v>
      </x:c>
      <x:c r="R12610" s="55">
        <x:f t="shared" si="2363"/>
        <x:v>-48769.083573314681</x:v>
      </x:c>
      <x:c r="S12610" s="1" t="str">
        <x:f t="shared" si="2364"/>
        <x:v>NO</x:v>
      </x:c>
      <x:c r="T12610" s="1">
        <x:f t="shared" si="2365"/>
        <x:v>-9.9999999999999997E+98</x:v>
      </x:c>
    </x:row>
    <x:row r="12611">
      <x:c r="A12611" s="1"/>
      <x:c r="B12611" s="1"/>
      <x:c r="C12611" s="1"/>
      <x:c r="D12611" s="1"/>
      <x:c r="E12611" s="1"/>
      <x:c r="F12611" s="1"/>
      <x:c r="G12611" s="1"/>
      <x:c r="H12611" s="1"/>
      <x:c r="I12611" s="53">
        <x:f t="shared" si="2354"/>
        <x:v>19</x:v>
      </x:c>
      <x:c r="J12611" s="53">
        <x:f t="shared" si="2355"/>
        <x:v>6</x:v>
      </x:c>
      <x:c r="K12611" s="53">
        <x:f t="shared" si="2356"/>
        <x:v>10</x:v>
      </x:c>
      <x:c r="L12611" s="53">
        <x:f t="shared" si="2357"/>
        <x:v>35</x:v>
      </x:c>
      <x:c r="M12611" s="54">
        <x:f t="shared" si="2358"/>
        <x:v>11176.471155306139</x:v>
      </x:c>
      <x:c r="N12611" s="54">
        <x:f t="shared" si="2359"/>
        <x:v>7.2614383022959297</x:v>
      </x:c>
      <x:c r="O12611" s="55">
        <x:f t="shared" si="2360"/>
        <x:v>206764</x:v>
      </x:c>
      <x:c r="P12611" s="55">
        <x:f t="shared" si="2361"/>
        <x:v>28160</x:v>
      </x:c>
      <x:c r="Q12611" s="55">
        <x:f t="shared" si="2362"/>
        <x:v>206535.95755739824</x:v>
      </x:c>
      <x:c r="R12611" s="55">
        <x:f t="shared" si="2363"/>
        <x:v>-47931.957557398244</x:v>
      </x:c>
      <x:c r="S12611" s="1" t="str">
        <x:f t="shared" si="2364"/>
        <x:v>NO</x:v>
      </x:c>
      <x:c r="T12611" s="1">
        <x:f t="shared" si="2365"/>
        <x:v>-9.9999999999999997E+98</x:v>
      </x:c>
    </x:row>
    <x:row r="12612">
      <x:c r="A12612" s="1"/>
      <x:c r="B12612" s="1"/>
      <x:c r="C12612" s="1"/>
      <x:c r="D12612" s="1"/>
      <x:c r="E12612" s="1"/>
      <x:c r="F12612" s="1"/>
      <x:c r="G12612" s="1"/>
      <x:c r="H12612" s="1"/>
      <x:c r="I12612" s="53">
        <x:f t="shared" si="2354"/>
        <x:v>19</x:v>
      </x:c>
      <x:c r="J12612" s="53">
        <x:f t="shared" si="2355"/>
        <x:v>6</x:v>
      </x:c>
      <x:c r="K12612" s="53">
        <x:f t="shared" si="2356"/>
        <x:v>11</x:v>
      </x:c>
      <x:c r="L12612" s="53">
        <x:f t="shared" si="2357"/>
        <x:v>36</x:v>
      </x:c>
      <x:c r="M12612" s="54">
        <x:f t="shared" si="2358"/>
        <x:v>11234.429268399577</x:v>
      </x:c>
      <x:c r="N12612" s="54">
        <x:f t="shared" si="2359"/>
        <x:v>7.3016869919441509</x:v>
      </x:c>
      <x:c r="O12612" s="55">
        <x:f t="shared" si="2360"/>
        <x:v>209464</x:v>
      </x:c>
      <x:c r="P12612" s="55">
        <x:f t="shared" si="2361"/>
        <x:v>29040</x:v>
      </x:c>
      <x:c r="Q12612" s="55">
        <x:f t="shared" si="2362"/>
        <x:v>207542.17479860378</x:v>
      </x:c>
      <x:c r="R12612" s="55">
        <x:f t="shared" si="2363"/>
        <x:v>-47118.174798603781</x:v>
      </x:c>
      <x:c r="S12612" s="1" t="str">
        <x:f t="shared" si="2364"/>
        <x:v>NO</x:v>
      </x:c>
      <x:c r="T12612" s="1">
        <x:f t="shared" si="2365"/>
        <x:v>-9.9999999999999997E+98</x:v>
      </x:c>
    </x:row>
    <x:row r="12613">
      <x:c r="A12613" s="1"/>
      <x:c r="B12613" s="1"/>
      <x:c r="C12613" s="1"/>
      <x:c r="D12613" s="1"/>
      <x:c r="E12613" s="1"/>
      <x:c r="F12613" s="1"/>
      <x:c r="G12613" s="1"/>
      <x:c r="H12613" s="1"/>
      <x:c r="I12613" s="53">
        <x:f t="shared" si="2354"/>
        <x:v>19</x:v>
      </x:c>
      <x:c r="J12613" s="53">
        <x:f t="shared" si="2355"/>
        <x:v>6</x:v>
      </x:c>
      <x:c r="K12613" s="53">
        <x:f t="shared" si="2356"/>
        <x:v>12</x:v>
      </x:c>
      <x:c r="L12613" s="53">
        <x:f t="shared" si="2357"/>
        <x:v>37</x:v>
      </x:c>
      <x:c r="M12613" s="54">
        <x:f t="shared" si="2358"/>
        <x:v>11293.756721527641</x:v>
      </x:c>
      <x:c r="N12613" s="54">
        <x:f t="shared" si="2359"/>
        <x:v>7.3428866121719727</x:v>
      </x:c>
      <x:c r="O12613" s="55">
        <x:f t="shared" si="2360"/>
        <x:v>212164</x:v>
      </x:c>
      <x:c r="P12613" s="55">
        <x:f t="shared" si="2361"/>
        <x:v>29920</x:v>
      </x:c>
      <x:c r="Q12613" s="55">
        <x:f t="shared" si="2362"/>
        <x:v>208572.16530429933</x:v>
      </x:c>
      <x:c r="R12613" s="55">
        <x:f t="shared" si="2363"/>
        <x:v>-46328.165304299328</x:v>
      </x:c>
      <x:c r="S12613" s="1" t="str">
        <x:f t="shared" si="2364"/>
        <x:v>NO</x:v>
      </x:c>
      <x:c r="T12613" s="1">
        <x:f t="shared" si="2365"/>
        <x:v>-9.9999999999999997E+98</x:v>
      </x:c>
    </x:row>
    <x:row r="12614">
      <x:c r="A12614" s="1"/>
      <x:c r="B12614" s="1"/>
      <x:c r="C12614" s="1"/>
      <x:c r="D12614" s="1"/>
      <x:c r="E12614" s="1"/>
      <x:c r="F12614" s="1"/>
      <x:c r="G12614" s="1"/>
      <x:c r="H12614" s="1"/>
      <x:c r="I12614" s="53">
        <x:f t="shared" si="2354"/>
        <x:v>19</x:v>
      </x:c>
      <x:c r="J12614" s="53">
        <x:f t="shared" si="2355"/>
        <x:v>6</x:v>
      </x:c>
      <x:c r="K12614" s="53">
        <x:f t="shared" si="2356"/>
        <x:v>13</x:v>
      </x:c>
      <x:c r="L12614" s="53">
        <x:f t="shared" si="2357"/>
        <x:v>38</x:v>
      </x:c>
      <x:c r="M12614" s="54">
        <x:f t="shared" si="2358"/>
        <x:v>11354.478692236025</x:v>
      </x:c>
      <x:c r="N12614" s="54">
        <x:f t="shared" si="2359"/>
        <x:v>7.3850546473861289</x:v>
      </x:c>
      <x:c r="O12614" s="55">
        <x:f t="shared" si="2360"/>
        <x:v>214864</x:v>
      </x:c>
      <x:c r="P12614" s="55">
        <x:f t="shared" si="2361"/>
        <x:v>30800</x:v>
      </x:c>
      <x:c r="Q12614" s="55">
        <x:f t="shared" si="2362"/>
        <x:v>209626.36618465322</x:v>
      </x:c>
      <x:c r="R12614" s="55">
        <x:f t="shared" si="2363"/>
        <x:v>-45562.36618465322</x:v>
      </x:c>
      <x:c r="S12614" s="1" t="str">
        <x:f t="shared" si="2364"/>
        <x:v>NO</x:v>
      </x:c>
      <x:c r="T12614" s="1">
        <x:f t="shared" si="2365"/>
        <x:v>-9.9999999999999997E+98</x:v>
      </x:c>
    </x:row>
    <x:row r="12615">
      <x:c r="A12615" s="1"/>
      <x:c r="B12615" s="1"/>
      <x:c r="C12615" s="1"/>
      <x:c r="D12615" s="1"/>
      <x:c r="E12615" s="1"/>
      <x:c r="F12615" s="1"/>
      <x:c r="G12615" s="1"/>
      <x:c r="H12615" s="1"/>
      <x:c r="I12615" s="53">
        <x:f t="shared" si="2354"/>
        <x:v>19</x:v>
      </x:c>
      <x:c r="J12615" s="53">
        <x:f t="shared" si="2355"/>
        <x:v>6</x:v>
      </x:c>
      <x:c r="K12615" s="53">
        <x:f t="shared" si="2356"/>
        <x:v>14</x:v>
      </x:c>
      <x:c r="L12615" s="53">
        <x:f t="shared" si="2357"/>
        <x:v>39</x:v>
      </x:c>
      <x:c r="M12615" s="54">
        <x:f t="shared" si="2358"/>
        <x:v>11416.620773549686</x:v>
      </x:c>
      <x:c r="N12615" s="54">
        <x:f t="shared" si="2359"/>
        <x:v>7.4282088705206153</x:v>
      </x:c>
      <x:c r="O12615" s="55">
        <x:f t="shared" si="2360"/>
        <x:v>217564</x:v>
      </x:c>
      <x:c r="P12615" s="55">
        <x:f t="shared" si="2361"/>
        <x:v>31680</x:v>
      </x:c>
      <x:c r="Q12615" s="55">
        <x:f t="shared" si="2362"/>
        <x:v>210705.22176301538</x:v>
      </x:c>
      <x:c r="R12615" s="55">
        <x:f t="shared" si="2363"/>
        <x:v>-44821.221763015375</x:v>
      </x:c>
      <x:c r="S12615" s="1" t="str">
        <x:f t="shared" si="2364"/>
        <x:v>NO</x:v>
      </x:c>
      <x:c r="T12615" s="1">
        <x:f t="shared" si="2365"/>
        <x:v>-9.9999999999999997E+98</x:v>
      </x:c>
    </x:row>
    <x:row r="12616">
      <x:c r="A12616" s="1"/>
      <x:c r="B12616" s="1"/>
      <x:c r="C12616" s="1"/>
      <x:c r="D12616" s="1"/>
      <x:c r="E12616" s="1"/>
      <x:c r="F12616" s="1"/>
      <x:c r="G12616" s="1"/>
      <x:c r="H12616" s="1"/>
      <x:c r="I12616" s="53">
        <x:f t="shared" si="2354"/>
        <x:v>19</x:v>
      </x:c>
      <x:c r="J12616" s="53">
        <x:f t="shared" si="2355"/>
        <x:v>6</x:v>
      </x:c>
      <x:c r="K12616" s="53">
        <x:f t="shared" si="2356"/>
        <x:v>15</x:v>
      </x:c>
      <x:c r="L12616" s="53">
        <x:f t="shared" si="2357"/>
        <x:v>40</x:v>
      </x:c>
      <x:c r="M12616" s="54">
        <x:f t="shared" si="2358"/>
        <x:v>11480.208980425834</x:v>
      </x:c>
      <x:c r="N12616" s="54">
        <x:f t="shared" si="2359"/>
        <x:v>7.47236734751794</x:v>
      </x:c>
      <x:c r="O12616" s="55">
        <x:f t="shared" si="2360"/>
        <x:v>220264</x:v>
      </x:c>
      <x:c r="P12616" s="55">
        <x:f t="shared" si="2361"/>
        <x:v>32560</x:v>
      </x:c>
      <x:c r="Q12616" s="55">
        <x:f t="shared" si="2362"/>
        <x:v>211809.18368794851</x:v>
      </x:c>
      <x:c r="R12616" s="55">
        <x:f t="shared" si="2363"/>
        <x:v>-44105.183687948505</x:v>
      </x:c>
      <x:c r="S12616" s="1" t="str">
        <x:f t="shared" si="2364"/>
        <x:v>NO</x:v>
      </x:c>
      <x:c r="T12616" s="1">
        <x:f t="shared" si="2365"/>
        <x:v>-9.9999999999999997E+98</x:v>
      </x:c>
    </x:row>
    <x:row r="12617">
      <x:c r="A12617" s="1"/>
      <x:c r="B12617" s="1"/>
      <x:c r="C12617" s="1"/>
      <x:c r="D12617" s="1"/>
      <x:c r="E12617" s="1"/>
      <x:c r="F12617" s="1"/>
      <x:c r="G12617" s="1"/>
      <x:c r="H12617" s="1"/>
      <x:c r="I12617" s="53">
        <x:f t="shared" si="2354"/>
        <x:v>19</x:v>
      </x:c>
      <x:c r="J12617" s="53">
        <x:f t="shared" si="2355"/>
        <x:v>6</x:v>
      </x:c>
      <x:c r="K12617" s="53">
        <x:f t="shared" si="2356"/>
        <x:v>16</x:v>
      </x:c>
      <x:c r="L12617" s="53">
        <x:f t="shared" si="2357"/>
        <x:v>41</x:v>
      </x:c>
      <x:c r="M12617" s="54">
        <x:f t="shared" si="2358"/>
        <x:v>11545.269756303322</x:v>
      </x:c>
      <x:c r="N12617" s="54">
        <x:f t="shared" si="2359"/>
        <x:v>7.5175484418773069</x:v>
      </x:c>
      <x:c r="O12617" s="55">
        <x:f t="shared" si="2360"/>
        <x:v>222964</x:v>
      </x:c>
      <x:c r="P12617" s="55">
        <x:f t="shared" si="2361"/>
        <x:v>33440</x:v>
      </x:c>
      <x:c r="Q12617" s="55">
        <x:f t="shared" si="2362"/>
        <x:v>212938.71104693267</x:v>
      </x:c>
      <x:c r="R12617" s="55">
        <x:f t="shared" si="2363"/>
        <x:v>-43414.711046932673</x:v>
      </x:c>
      <x:c r="S12617" s="1" t="str">
        <x:f t="shared" si="2364"/>
        <x:v>NO</x:v>
      </x:c>
      <x:c r="T12617" s="1">
        <x:f t="shared" si="2365"/>
        <x:v>-9.9999999999999997E+98</x:v>
      </x:c>
    </x:row>
    <x:row r="12618">
      <x:c r="A12618" s="1"/>
      <x:c r="B12618" s="1"/>
      <x:c r="C12618" s="1"/>
      <x:c r="D12618" s="1"/>
      <x:c r="E12618" s="1"/>
      <x:c r="F12618" s="1"/>
      <x:c r="G12618" s="1"/>
      <x:c r="H12618" s="1"/>
      <x:c r="I12618" s="53">
        <x:f t="shared" si="2354"/>
        <x:v>19</x:v>
      </x:c>
      <x:c r="J12618" s="53">
        <x:f t="shared" si="2355"/>
        <x:v>6</x:v>
      </x:c>
      <x:c r="K12618" s="53">
        <x:f t="shared" si="2356"/>
        <x:v>17</x:v>
      </x:c>
      <x:c r="L12618" s="53">
        <x:f t="shared" si="2357"/>
        <x:v>42</x:v>
      </x:c>
      <x:c r="M12618" s="54">
        <x:f t="shared" si="2358"/>
        <x:v>11611.829979749862</x:v>
      </x:c>
      <x:c r="N12618" s="54">
        <x:f t="shared" si="2359"/>
        <x:v>7.5637708192707374</x:v>
      </x:c>
      <x:c r="O12618" s="55">
        <x:f t="shared" si="2360"/>
        <x:v>225664</x:v>
      </x:c>
      <x:c r="P12618" s="55">
        <x:f t="shared" si="2361"/>
        <x:v>34320</x:v>
      </x:c>
      <x:c r="Q12618" s="55">
        <x:f t="shared" si="2362"/>
        <x:v>214094.27048176844</x:v>
      </x:c>
      <x:c r="R12618" s="55">
        <x:f t="shared" si="2363"/>
        <x:v>-42750.270481768443</x:v>
      </x:c>
      <x:c r="S12618" s="1" t="str">
        <x:f t="shared" si="2364"/>
        <x:v>NO</x:v>
      </x:c>
      <x:c r="T12618" s="1">
        <x:f t="shared" si="2365"/>
        <x:v>-9.9999999999999997E+98</x:v>
      </x:c>
    </x:row>
    <x:row r="12619">
      <x:c r="A12619" s="1"/>
      <x:c r="B12619" s="1"/>
      <x:c r="C12619" s="1"/>
      <x:c r="D12619" s="1"/>
      <x:c r="E12619" s="1"/>
      <x:c r="F12619" s="1"/>
      <x:c r="G12619" s="1"/>
      <x:c r="H12619" s="1"/>
      <x:c r="I12619" s="53">
        <x:f t="shared" si="2354"/>
        <x:v>19</x:v>
      </x:c>
      <x:c r="J12619" s="53">
        <x:f t="shared" si="2355"/>
        <x:v>6</x:v>
      </x:c>
      <x:c r="K12619" s="53">
        <x:f t="shared" si="2356"/>
        <x:v>18</x:v>
      </x:c>
      <x:c r="L12619" s="53">
        <x:f t="shared" si="2357"/>
        <x:v>43</x:v>
      </x:c>
      <x:c r="M12619" s="54">
        <x:f t="shared" si="2358"/>
        <x:v>11679.916971208449</x:v>
      </x:c>
      <x:c r="N12619" s="54">
        <x:f t="shared" si="2359"/>
        <x:v>7.6110534522280897</x:v>
      </x:c>
      <x:c r="O12619" s="55">
        <x:f t="shared" si="2360"/>
        <x:v>228364</x:v>
      </x:c>
      <x:c r="P12619" s="55">
        <x:f t="shared" si="2361"/>
        <x:v>35200</x:v>
      </x:c>
      <x:c r="Q12619" s="55">
        <x:f t="shared" si="2362"/>
        <x:v>215276.33630570225</x:v>
      </x:c>
      <x:c r="R12619" s="55">
        <x:f t="shared" si="2363"/>
        <x:v>-42112.336305702251</x:v>
      </x:c>
      <x:c r="S12619" s="1" t="str">
        <x:f t="shared" si="2364"/>
        <x:v>NO</x:v>
      </x:c>
      <x:c r="T12619" s="1">
        <x:f t="shared" si="2365"/>
        <x:v>-9.9999999999999997E+98</x:v>
      </x:c>
    </x:row>
    <x:row r="12620">
      <x:c r="A12620" s="1"/>
      <x:c r="B12620" s="1"/>
      <x:c r="C12620" s="1"/>
      <x:c r="D12620" s="1"/>
      <x:c r="E12620" s="1"/>
      <x:c r="F12620" s="1"/>
      <x:c r="G12620" s="1"/>
      <x:c r="H12620" s="1"/>
      <x:c r="I12620" s="53">
        <x:f t="shared" si="2354"/>
        <x:v>19</x:v>
      </x:c>
      <x:c r="J12620" s="53">
        <x:f t="shared" si="2355"/>
        <x:v>6</x:v>
      </x:c>
      <x:c r="K12620" s="53">
        <x:f t="shared" si="2356"/>
        <x:v>19</x:v>
      </x:c>
      <x:c r="L12620" s="53">
        <x:f t="shared" si="2357"/>
        <x:v>44</x:v>
      </x:c>
      <x:c r="M12620" s="54">
        <x:f t="shared" si="2358"/>
        <x:v>11749.558499844472</x:v>
      </x:c>
      <x:c r="N12620" s="54">
        <x:f t="shared" si="2359"/>
        <x:v>7.6594156248919942</x:v>
      </x:c>
      <x:c r="O12620" s="55">
        <x:f t="shared" si="2360"/>
        <x:v>231064</x:v>
      </x:c>
      <x:c r="P12620" s="55">
        <x:f t="shared" si="2361"/>
        <x:v>36080</x:v>
      </x:c>
      <x:c r="Q12620" s="55">
        <x:f t="shared" si="2362"/>
        <x:v>216485.39062229986</x:v>
      </x:c>
      <x:c r="R12620" s="55">
        <x:f t="shared" si="2363"/>
        <x:v>-41501.390622299863</x:v>
      </x:c>
      <x:c r="S12620" s="1" t="str">
        <x:f t="shared" si="2364"/>
        <x:v>NO</x:v>
      </x:c>
      <x:c r="T12620" s="1">
        <x:f t="shared" si="2365"/>
        <x:v>-9.9999999999999997E+98</x:v>
      </x:c>
    </x:row>
    <x:row r="12621">
      <x:c r="A12621" s="1"/>
      <x:c r="B12621" s="1"/>
      <x:c r="C12621" s="1"/>
      <x:c r="D12621" s="1"/>
      <x:c r="E12621" s="1"/>
      <x:c r="F12621" s="1"/>
      <x:c r="G12621" s="1"/>
      <x:c r="H12621" s="1"/>
      <x:c r="I12621" s="53">
        <x:f t="shared" si="2354"/>
        <x:v>19</x:v>
      </x:c>
      <x:c r="J12621" s="53">
        <x:f t="shared" si="2355"/>
        <x:v>6</x:v>
      </x:c>
      <x:c r="K12621" s="53">
        <x:f t="shared" si="2356"/>
        <x:v>20</x:v>
      </x:c>
      <x:c r="L12621" s="53">
        <x:f t="shared" si="2357"/>
        <x:v>45</x:v>
      </x:c>
      <x:c r="M12621" s="54">
        <x:f t="shared" si="2358"/>
        <x:v>11820.782790494948</x:v>
      </x:c>
      <x:c r="N12621" s="54">
        <x:f t="shared" si="2359"/>
        <x:v>7.7088769378437139</x:v>
      </x:c>
      <x:c r="O12621" s="55">
        <x:f t="shared" si="2360"/>
        <x:v>233764</x:v>
      </x:c>
      <x:c r="P12621" s="55">
        <x:f t="shared" si="2361"/>
        <x:v>36960</x:v>
      </x:c>
      <x:c r="Q12621" s="55">
        <x:f t="shared" si="2362"/>
        <x:v>217721.92344609284</x:v>
      </x:c>
      <x:c r="R12621" s="55">
        <x:f t="shared" si="2363"/>
        <x:v>-40917.923446092842</x:v>
      </x:c>
      <x:c r="S12621" s="1" t="str">
        <x:f t="shared" si="2364"/>
        <x:v>NO</x:v>
      </x:c>
      <x:c r="T12621" s="1">
        <x:f t="shared" si="2365"/>
        <x:v>-9.9999999999999997E+98</x:v>
      </x:c>
    </x:row>
    <x:row r="12622">
      <x:c r="A12622" s="1"/>
      <x:c r="B12622" s="1"/>
      <x:c r="C12622" s="1"/>
      <x:c r="D12622" s="1"/>
      <x:c r="E12622" s="1"/>
      <x:c r="F12622" s="1"/>
      <x:c r="G12622" s="1"/>
      <x:c r="H12622" s="1"/>
      <x:c r="I12622" s="53">
        <x:f t="shared" si="2354"/>
        <x:v>19</x:v>
      </x:c>
      <x:c r="J12622" s="53">
        <x:f t="shared" si="2355"/>
        <x:v>6</x:v>
      </x:c>
      <x:c r="K12622" s="53">
        <x:f t="shared" si="2356"/>
        <x:v>21</x:v>
      </x:c>
      <x:c r="L12622" s="53">
        <x:f t="shared" si="2357"/>
        <x:v>46</x:v>
      </x:c>
      <x:c r="M12622" s="54">
        <x:f t="shared" si="2358"/>
        <x:v>11893.618530721393</x:v>
      </x:c>
      <x:c r="N12622" s="54">
        <x:f t="shared" si="2359"/>
        <x:v>7.7594573130009667</x:v>
      </x:c>
      <x:c r="O12622" s="55">
        <x:f t="shared" si="2360"/>
        <x:v>236464</x:v>
      </x:c>
      <x:c r="P12622" s="55">
        <x:f t="shared" si="2361"/>
        <x:v>37840</x:v>
      </x:c>
      <x:c r="Q12622" s="55">
        <x:f t="shared" si="2362"/>
        <x:v>218986.43282502418</x:v>
      </x:c>
      <x:c r="R12622" s="55">
        <x:f t="shared" si="2363"/>
        <x:v>-40362.432825024182</x:v>
      </x:c>
      <x:c r="S12622" s="1" t="str">
        <x:f t="shared" si="2364"/>
        <x:v>NO</x:v>
      </x:c>
      <x:c r="T12622" s="1">
        <x:f t="shared" si="2365"/>
        <x:v>-9.9999999999999997E+98</x:v>
      </x:c>
    </x:row>
    <x:row r="12623">
      <x:c r="A12623" s="1"/>
      <x:c r="B12623" s="1"/>
      <x:c r="C12623" s="1"/>
      <x:c r="D12623" s="1"/>
      <x:c r="E12623" s="1"/>
      <x:c r="F12623" s="1"/>
      <x:c r="G12623" s="1"/>
      <x:c r="H12623" s="1"/>
      <x:c r="I12623" s="53">
        <x:f t="shared" si="2354"/>
        <x:v>19</x:v>
      </x:c>
      <x:c r="J12623" s="53">
        <x:f t="shared" si="2355"/>
        <x:v>6</x:v>
      </x:c>
      <x:c r="K12623" s="53">
        <x:f t="shared" si="2356"/>
        <x:v>22</x:v>
      </x:c>
      <x:c r="L12623" s="53">
        <x:f t="shared" si="2357"/>
        <x:v>47</x:v>
      </x:c>
      <x:c r="M12623" s="54">
        <x:f t="shared" si="2358"/>
        <x:v>11968.094877967789</x:v>
      </x:c>
      <x:c r="N12623" s="54">
        <x:f t="shared" si="2359"/>
        <x:v>7.8111769985887429</x:v>
      </x:c>
      <x:c r="O12623" s="55">
        <x:f t="shared" si="2360"/>
        <x:v>239164</x:v>
      </x:c>
      <x:c r="P12623" s="55">
        <x:f t="shared" si="2361"/>
        <x:v>38720</x:v>
      </x:c>
      <x:c r="Q12623" s="55">
        <x:f t="shared" si="2362"/>
        <x:v>220279.42496471855</x:v>
      </x:c>
      <x:c r="R12623" s="55">
        <x:f t="shared" si="2363"/>
        <x:v>-39835.42496471855</x:v>
      </x:c>
      <x:c r="S12623" s="1" t="str">
        <x:f t="shared" si="2364"/>
        <x:v>NO</x:v>
      </x:c>
      <x:c r="T12623" s="1">
        <x:f t="shared" si="2365"/>
        <x:v>-9.9999999999999997E+98</x:v>
      </x:c>
    </x:row>
    <x:row r="12624">
      <x:c r="A12624" s="1"/>
      <x:c r="B12624" s="1"/>
      <x:c r="C12624" s="1"/>
      <x:c r="D12624" s="1"/>
      <x:c r="E12624" s="1"/>
      <x:c r="F12624" s="1"/>
      <x:c r="G12624" s="1"/>
      <x:c r="H12624" s="1"/>
      <x:c r="I12624" s="53">
        <x:f t="shared" si="2354"/>
        <x:v>19</x:v>
      </x:c>
      <x:c r="J12624" s="53">
        <x:f t="shared" si="2355"/>
        <x:v>6</x:v>
      </x:c>
      <x:c r="K12624" s="53">
        <x:f t="shared" si="2356"/>
        <x:v>23</x:v>
      </x:c>
      <x:c r="L12624" s="53">
        <x:f t="shared" si="2357"/>
        <x:v>48</x:v>
      </x:c>
      <x:c r="M12624" s="54">
        <x:f t="shared" si="2358"/>
        <x:v>12044.241466825226</x:v>
      </x:c>
      <x:c r="N12624" s="54">
        <x:f t="shared" si="2359"/>
        <x:v>7.8640565741841844</x:v>
      </x:c>
      <x:c r="O12624" s="55">
        <x:f t="shared" si="2360"/>
        <x:v>241864</x:v>
      </x:c>
      <x:c r="P12624" s="55">
        <x:f t="shared" si="2361"/>
        <x:v>39600</x:v>
      </x:c>
      <x:c r="Q12624" s="55">
        <x:f t="shared" si="2362"/>
        <x:v>221601.41435460461</x:v>
      </x:c>
      <x:c r="R12624" s="55">
        <x:f t="shared" si="2363"/>
        <x:v>-39337.414354604611</x:v>
      </x:c>
      <x:c r="S12624" s="1" t="str">
        <x:f t="shared" si="2364"/>
        <x:v>NO</x:v>
      </x:c>
      <x:c r="T12624" s="1">
        <x:f t="shared" si="2365"/>
        <x:v>-9.9999999999999997E+98</x:v>
      </x:c>
    </x:row>
    <x:row r="12625">
      <x:c r="A12625" s="1"/>
      <x:c r="B12625" s="1"/>
      <x:c r="C12625" s="1"/>
      <x:c r="D12625" s="1"/>
      <x:c r="E12625" s="1"/>
      <x:c r="F12625" s="1"/>
      <x:c r="G12625" s="1"/>
      <x:c r="H12625" s="1"/>
      <x:c r="I12625" s="53">
        <x:f t="shared" si="2354"/>
        <x:v>19</x:v>
      </x:c>
      <x:c r="J12625" s="53">
        <x:f t="shared" si="2355"/>
        <x:v>6</x:v>
      </x:c>
      <x:c r="K12625" s="53">
        <x:f t="shared" si="2356"/>
        <x:v>24</x:v>
      </x:c>
      <x:c r="L12625" s="53">
        <x:f t="shared" si="2357"/>
        <x:v>49</x:v>
      </x:c>
      <x:c r="M12625" s="54">
        <x:f t="shared" si="2358"/>
        <x:v>12122.088416404722</x:v>
      </x:c>
      <x:c r="N12625" s="54">
        <x:f t="shared" si="2359"/>
        <x:v>7.9181169558366129</x:v>
      </x:c>
      <x:c r="O12625" s="55">
        <x:f t="shared" si="2360"/>
        <x:v>244564</x:v>
      </x:c>
      <x:c r="P12625" s="55">
        <x:f t="shared" si="2361"/>
        <x:v>40480</x:v>
      </x:c>
      <x:c r="Q12625" s="55">
        <x:f t="shared" si="2362"/>
        <x:v>222952.9238959153</x:v>
      </x:c>
      <x:c r="R12625" s="55">
        <x:f t="shared" si="2363"/>
        <x:v>-38868.923895915301</x:v>
      </x:c>
      <x:c r="S12625" s="1" t="str">
        <x:f t="shared" si="2364"/>
        <x:v>NO</x:v>
      </x:c>
      <x:c r="T12625" s="1">
        <x:f t="shared" si="2365"/>
        <x:v>-9.9999999999999997E+98</x:v>
      </x:c>
    </x:row>
    <x:row r="12626">
      <x:c r="A12626" s="1"/>
      <x:c r="B12626" s="1"/>
      <x:c r="C12626" s="1"/>
      <x:c r="D12626" s="1"/>
      <x:c r="E12626" s="1"/>
      <x:c r="F12626" s="1"/>
      <x:c r="G12626" s="1"/>
      <x:c r="H12626" s="1"/>
      <x:c r="I12626" s="53">
        <x:f t="shared" si="2354"/>
        <x:v>19</x:v>
      </x:c>
      <x:c r="J12626" s="53">
        <x:f t="shared" si="2355"/>
        <x:v>6</x:v>
      </x:c>
      <x:c r="K12626" s="53">
        <x:f t="shared" si="2356"/>
        <x:v>25</x:v>
      </x:c>
      <x:c r="L12626" s="53">
        <x:f t="shared" si="2357"/>
        <x:v>50</x:v>
      </x:c>
      <x:c r="M12626" s="54">
        <x:f t="shared" si="2358"/>
        <x:v>12201.666337819819</x:v>
      </x:c>
      <x:c r="N12626" s="54">
        <x:f t="shared" si="2359"/>
        <x:v>7.9733794012637631</x:v>
      </x:c>
      <x:c r="O12626" s="55">
        <x:f t="shared" si="2360"/>
        <x:v>247264</x:v>
      </x:c>
      <x:c r="P12626" s="55">
        <x:f t="shared" si="2361"/>
        <x:v>41360</x:v>
      </x:c>
      <x:c r="Q12626" s="55">
        <x:f t="shared" si="2362"/>
        <x:v>224334.48503159409</x:v>
      </x:c>
      <x:c r="R12626" s="55">
        <x:f t="shared" si="2363"/>
        <x:v>-38430.485031594086</x:v>
      </x:c>
      <x:c r="S12626" s="1" t="str">
        <x:f t="shared" si="2364"/>
        <x:v>NO</x:v>
      </x:c>
      <x:c r="T12626" s="1">
        <x:f t="shared" si="2365"/>
        <x:v>-9.9999999999999997E+98</x:v>
      </x:c>
    </x:row>
    <x:row r="12627">
      <x:c r="A12627" s="1"/>
      <x:c r="B12627" s="1"/>
      <x:c r="C12627" s="1"/>
      <x:c r="D12627" s="1"/>
      <x:c r="E12627" s="1"/>
      <x:c r="F12627" s="1"/>
      <x:c r="G12627" s="1"/>
      <x:c r="H12627" s="1"/>
      <x:c r="I12627" s="53">
        <x:f t="shared" si="2354"/>
        <x:v>19</x:v>
      </x:c>
      <x:c r="J12627" s="53">
        <x:f t="shared" si="2355"/>
        <x:v>6</x:v>
      </x:c>
      <x:c r="K12627" s="53">
        <x:f t="shared" si="2356"/>
        <x:v>26</x:v>
      </x:c>
      <x:c r="L12627" s="53">
        <x:f t="shared" si="2357"/>
        <x:v>51</x:v>
      </x:c>
      <x:c r="M12627" s="54">
        <x:f t="shared" si="2358"/>
        <x:v>12283.006341780536</x:v>
      </x:c>
      <x:c r="N12627" s="54">
        <x:f t="shared" si="2359"/>
        <x:v>8.0298655151253726</x:v>
      </x:c>
      <x:c r="O12627" s="55">
        <x:f t="shared" si="2360"/>
        <x:v>249964</x:v>
      </x:c>
      <x:c r="P12627" s="55">
        <x:f t="shared" si="2361"/>
        <x:v>42240</x:v>
      </x:c>
      <x:c r="Q12627" s="55">
        <x:f t="shared" si="2362"/>
        <x:v>225746.63787813429</x:v>
      </x:c>
      <x:c r="R12627" s="55">
        <x:f t="shared" si="2363"/>
        <x:v>-38022.637878134294</x:v>
      </x:c>
      <x:c r="S12627" s="1" t="str">
        <x:f t="shared" si="2364"/>
        <x:v>NO</x:v>
      </x:c>
      <x:c r="T12627" s="1">
        <x:f t="shared" si="2365"/>
        <x:v>-9.9999999999999997E+98</x:v>
      </x:c>
    </x:row>
    <x:row r="12628">
      <x:c r="A12628" s="1"/>
      <x:c r="B12628" s="1"/>
      <x:c r="C12628" s="1"/>
      <x:c r="D12628" s="1"/>
      <x:c r="E12628" s="1"/>
      <x:c r="F12628" s="1"/>
      <x:c r="G12628" s="1"/>
      <x:c r="H12628" s="1"/>
      <x:c r="I12628" s="53">
        <x:f t="shared" si="2354"/>
        <x:v>19</x:v>
      </x:c>
      <x:c r="J12628" s="53">
        <x:f t="shared" si="2355"/>
        <x:v>6</x:v>
      </x:c>
      <x:c r="K12628" s="53">
        <x:f t="shared" si="2356"/>
        <x:v>27</x:v>
      </x:c>
      <x:c r="L12628" s="53">
        <x:f t="shared" si="2357"/>
        <x:v>52</x:v>
      </x:c>
      <x:c r="M12628" s="54">
        <x:f t="shared" si="2358"/>
        <x:v>12366.140046300294</x:v>
      </x:c>
      <x:c r="N12628" s="54">
        <x:f t="shared" si="2359"/>
        <x:v>8.0875972543752042</x:v>
      </x:c>
      <x:c r="O12628" s="55">
        <x:f t="shared" si="2360"/>
        <x:v>252664</x:v>
      </x:c>
      <x:c r="P12628" s="55">
        <x:f t="shared" si="2361"/>
        <x:v>43120</x:v>
      </x:c>
      <x:c r="Q12628" s="55">
        <x:f t="shared" si="2362"/>
        <x:v>227189.93135938011</x:v>
      </x:c>
      <x:c r="R12628" s="55">
        <x:f t="shared" si="2363"/>
        <x:v>-37645.931359380105</x:v>
      </x:c>
      <x:c r="S12628" s="1" t="str">
        <x:f t="shared" si="2364"/>
        <x:v>NO</x:v>
      </x:c>
      <x:c r="T12628" s="1">
        <x:f t="shared" si="2365"/>
        <x:v>-9.9999999999999997E+98</x:v>
      </x:c>
    </x:row>
    <x:row r="12629">
      <x:c r="A12629" s="1"/>
      <x:c r="B12629" s="1"/>
      <x:c r="C12629" s="1"/>
      <x:c r="D12629" s="1"/>
      <x:c r="E12629" s="1"/>
      <x:c r="F12629" s="1"/>
      <x:c r="G12629" s="1"/>
      <x:c r="H12629" s="1"/>
      <x:c r="I12629" s="53">
        <x:f t="shared" si="2354"/>
        <x:v>19</x:v>
      </x:c>
      <x:c r="J12629" s="53">
        <x:f t="shared" si="2355"/>
        <x:v>6</x:v>
      </x:c>
      <x:c r="K12629" s="53">
        <x:f t="shared" si="2356"/>
        <x:v>28</x:v>
      </x:c>
      <x:c r="L12629" s="53">
        <x:f t="shared" si="2357"/>
        <x:v>53</x:v>
      </x:c>
      <x:c r="M12629" s="54">
        <x:f t="shared" si="2358"/>
        <x:v>12451.099584517448</x:v>
      </x:c>
      <x:c r="N12629" s="54">
        <x:f t="shared" si="2359"/>
        <x:v>8.1465969336926722</x:v>
      </x:c>
      <x:c r="O12629" s="55">
        <x:f t="shared" si="2360"/>
        <x:v>255364</x:v>
      </x:c>
      <x:c r="P12629" s="55">
        <x:f t="shared" si="2361"/>
        <x:v>44000</x:v>
      </x:c>
      <x:c r="Q12629" s="55">
        <x:f t="shared" si="2362"/>
        <x:v>228664.92334231679</x:v>
      </x:c>
      <x:c r="R12629" s="55">
        <x:f t="shared" si="2363"/>
        <x:v>-37300.92334231679</x:v>
      </x:c>
      <x:c r="S12629" s="1" t="str">
        <x:f t="shared" si="2364"/>
        <x:v>NO</x:v>
      </x:c>
      <x:c r="T12629" s="1">
        <x:f t="shared" si="2365"/>
        <x:v>-9.9999999999999997E+98</x:v>
      </x:c>
    </x:row>
    <x:row r="12630">
      <x:c r="A12630" s="1"/>
      <x:c r="B12630" s="1"/>
      <x:c r="C12630" s="1"/>
      <x:c r="D12630" s="1"/>
      <x:c r="E12630" s="1"/>
      <x:c r="F12630" s="1"/>
      <x:c r="G12630" s="1"/>
      <x:c r="H12630" s="1"/>
      <x:c r="I12630" s="53">
        <x:f t="shared" si="2354"/>
        <x:v>19</x:v>
      </x:c>
      <x:c r="J12630" s="53">
        <x:f t="shared" si="2355"/>
        <x:v>6</x:v>
      </x:c>
      <x:c r="K12630" s="53">
        <x:f t="shared" si="2356"/>
        <x:v>29</x:v>
      </x:c>
      <x:c r="L12630" s="53">
        <x:f t="shared" si="2357"/>
        <x:v>54</x:v>
      </x:c>
      <x:c r="M12630" s="54">
        <x:f t="shared" si="2358"/>
        <x:v>12537.9176126331</x:v>
      </x:c>
      <x:c r="N12630" s="54">
        <x:f t="shared" si="2359"/>
        <x:v>8.2068872309952088</x:v>
      </x:c>
      <x:c r="O12630" s="55">
        <x:f t="shared" si="2360"/>
        <x:v>258064</x:v>
      </x:c>
      <x:c r="P12630" s="55">
        <x:f t="shared" si="2361"/>
        <x:v>44880</x:v>
      </x:c>
      <x:c r="Q12630" s="55">
        <x:f t="shared" si="2362"/>
        <x:v>230172.18077488022</x:v>
      </x:c>
      <x:c r="R12630" s="55">
        <x:f t="shared" si="2363"/>
        <x:v>-36988.180774880224</x:v>
      </x:c>
      <x:c r="S12630" s="1" t="str">
        <x:f t="shared" si="2364"/>
        <x:v>NO</x:v>
      </x:c>
      <x:c r="T12630" s="1">
        <x:f t="shared" si="2365"/>
        <x:v>-9.9999999999999997E+98</x:v>
      </x:c>
    </x:row>
    <x:row r="12631">
      <x:c r="A12631" s="1"/>
      <x:c r="B12631" s="1"/>
      <x:c r="C12631" s="1"/>
      <x:c r="D12631" s="1"/>
      <x:c r="E12631" s="1"/>
      <x:c r="F12631" s="1"/>
      <x:c r="G12631" s="1"/>
      <x:c r="H12631" s="1"/>
      <x:c r="I12631" s="53">
        <x:f t="shared" si="2354"/>
        <x:v>19</x:v>
      </x:c>
      <x:c r="J12631" s="53">
        <x:f t="shared" si="2355"/>
        <x:v>6</x:v>
      </x:c>
      <x:c r="K12631" s="53">
        <x:f t="shared" si="2356"/>
        <x:v>30</x:v>
      </x:c>
      <x:c r="L12631" s="53">
        <x:f t="shared" si="2357"/>
        <x:v>55</x:v>
      </x:c>
      <x:c r="M12631" s="54">
        <x:f t="shared" si="2358"/>
        <x:v>12626.627317966871</x:v>
      </x:c>
      <x:c r="N12631" s="54">
        <x:f t="shared" si="2359"/>
        <x:v>8.2684911930325491</x:v>
      </x:c>
      <x:c r="O12631" s="55">
        <x:f t="shared" si="2360"/>
        <x:v>260764</x:v>
      </x:c>
      <x:c r="P12631" s="55">
        <x:f t="shared" si="2361"/>
        <x:v>45760</x:v>
      </x:c>
      <x:c r="Q12631" s="55">
        <x:f t="shared" si="2362"/>
        <x:v>231712.27982581375</x:v>
      </x:c>
      <x:c r="R12631" s="55">
        <x:f t="shared" si="2363"/>
        <x:v>-36708.279825813748</x:v>
      </x:c>
      <x:c r="S12631" s="1" t="str">
        <x:f t="shared" si="2364"/>
        <x:v>NO</x:v>
      </x:c>
      <x:c r="T12631" s="1">
        <x:f t="shared" si="2365"/>
        <x:v>-9.9999999999999997E+98</x:v>
      </x:c>
    </x:row>
    <x:row r="12632">
      <x:c r="A12632" s="1"/>
      <x:c r="B12632" s="1"/>
      <x:c r="C12632" s="1"/>
      <x:c r="D12632" s="1"/>
      <x:c r="E12632" s="1"/>
      <x:c r="F12632" s="1"/>
      <x:c r="G12632" s="1"/>
      <x:c r="H12632" s="1"/>
      <x:c r="I12632" s="53">
        <x:f t="shared" si="2354"/>
        <x:v>19</x:v>
      </x:c>
      <x:c r="J12632" s="53">
        <x:f t="shared" si="2355"/>
        <x:v>7</x:v>
      </x:c>
      <x:c r="K12632" s="53">
        <x:f t="shared" si="2356"/>
        <x:v>0</x:v>
      </x:c>
      <x:c r="L12632" s="53">
        <x:f t="shared" si="2357"/>
        <x:v>26</x:v>
      </x:c>
      <x:c r="M12632" s="54">
        <x:f t="shared" si="2358"/>
        <x:v>10707.828474949227</x:v>
      </x:c>
      <x:c r="N12632" s="54">
        <x:f t="shared" si="2359"/>
        <x:v>6.9359919964925183</x:v>
      </x:c>
      <x:c r="O12632" s="55">
        <x:f t="shared" si="2360"/>
        <x:v>181858</x:v>
      </x:c>
      <x:c r="P12632" s="55">
        <x:f t="shared" si="2361"/>
        <x:v>19800</x:v>
      </x:c>
      <x:c r="Q12632" s="55">
        <x:f t="shared" si="2362"/>
        <x:v>198399.79991231297</x:v>
      </x:c>
      <x:c r="R12632" s="55">
        <x:f t="shared" si="2363"/>
        <x:v>-56341.79991231297</x:v>
      </x:c>
      <x:c r="S12632" s="1" t="str">
        <x:f t="shared" si="2364"/>
        <x:v>NO</x:v>
      </x:c>
      <x:c r="T12632" s="1">
        <x:f t="shared" si="2365"/>
        <x:v>-9.9999999999999997E+98</x:v>
      </x:c>
    </x:row>
    <x:row r="12633">
      <x:c r="A12633" s="1"/>
      <x:c r="B12633" s="1"/>
      <x:c r="C12633" s="1"/>
      <x:c r="D12633" s="1"/>
      <x:c r="E12633" s="1"/>
      <x:c r="F12633" s="1"/>
      <x:c r="G12633" s="1"/>
      <x:c r="H12633" s="1"/>
      <x:c r="I12633" s="53">
        <x:f t="shared" si="2354"/>
        <x:v>19</x:v>
      </x:c>
      <x:c r="J12633" s="53">
        <x:f t="shared" si="2355"/>
        <x:v>7</x:v>
      </x:c>
      <x:c r="K12633" s="53">
        <x:f t="shared" si="2356"/>
        <x:v>1</x:v>
      </x:c>
      <x:c r="L12633" s="53">
        <x:f t="shared" si="2357"/>
        <x:v>27</x:v>
      </x:c>
      <x:c r="M12633" s="54">
        <x:f t="shared" si="2358"/>
        <x:v>10753.390974949227</x:v>
      </x:c>
      <x:c r="N12633" s="54">
        <x:f t="shared" si="2359"/>
        <x:v>6.9676326214925188</x:v>
      </x:c>
      <x:c r="O12633" s="55">
        <x:f t="shared" si="2360"/>
        <x:v>184558</x:v>
      </x:c>
      <x:c r="P12633" s="55">
        <x:f t="shared" si="2361"/>
        <x:v>20680</x:v>
      </x:c>
      <x:c r="Q12633" s="55">
        <x:f t="shared" si="2362"/>
        <x:v>199190.81553731297</x:v>
      </x:c>
      <x:c r="R12633" s="55">
        <x:f t="shared" si="2363"/>
        <x:v>-55312.81553731297</x:v>
      </x:c>
      <x:c r="S12633" s="1" t="str">
        <x:f t="shared" si="2364"/>
        <x:v>NO</x:v>
      </x:c>
      <x:c r="T12633" s="1">
        <x:f t="shared" si="2365"/>
        <x:v>-9.9999999999999997E+98</x:v>
      </x:c>
    </x:row>
    <x:row r="12634">
      <x:c r="A12634" s="1"/>
      <x:c r="B12634" s="1"/>
      <x:c r="C12634" s="1"/>
      <x:c r="D12634" s="1"/>
      <x:c r="E12634" s="1"/>
      <x:c r="F12634" s="1"/>
      <x:c r="G12634" s="1"/>
      <x:c r="H12634" s="1"/>
      <x:c r="I12634" s="53">
        <x:f t="shared" si="2354"/>
        <x:v>19</x:v>
      </x:c>
      <x:c r="J12634" s="53">
        <x:f t="shared" si="2355"/>
        <x:v>7</x:v>
      </x:c>
      <x:c r="K12634" s="53">
        <x:f t="shared" si="2356"/>
        <x:v>2</x:v>
      </x:c>
      <x:c r="L12634" s="53">
        <x:f t="shared" si="2357"/>
        <x:v>28</x:v>
      </x:c>
      <x:c r="M12634" s="54">
        <x:f t="shared" si="2358"/>
        <x:v>10800.092537449227</x:v>
      </x:c>
      <x:c r="N12634" s="54">
        <x:f t="shared" si="2359"/>
        <x:v>7.0000642621175189</x:v>
      </x:c>
      <x:c r="O12634" s="55">
        <x:f t="shared" si="2360"/>
        <x:v>187258</x:v>
      </x:c>
      <x:c r="P12634" s="55">
        <x:f t="shared" si="2361"/>
        <x:v>21560</x:v>
      </x:c>
      <x:c r="Q12634" s="55">
        <x:f t="shared" si="2362"/>
        <x:v>200001.60655293797</x:v>
      </x:c>
      <x:c r="R12634" s="55">
        <x:f t="shared" si="2363"/>
        <x:v>-54303.60655293797</x:v>
      </x:c>
      <x:c r="S12634" s="1" t="str">
        <x:f t="shared" si="2364"/>
        <x:v>NO</x:v>
      </x:c>
      <x:c r="T12634" s="1">
        <x:f t="shared" si="2365"/>
        <x:v>-9.9999999999999997E+98</x:v>
      </x:c>
    </x:row>
    <x:row r="12635">
      <x:c r="A12635" s="1"/>
      <x:c r="B12635" s="1"/>
      <x:c r="C12635" s="1"/>
      <x:c r="D12635" s="1"/>
      <x:c r="E12635" s="1"/>
      <x:c r="F12635" s="1"/>
      <x:c r="G12635" s="1"/>
      <x:c r="H12635" s="1"/>
      <x:c r="I12635" s="53">
        <x:f t="shared" si="2354"/>
        <x:v>19</x:v>
      </x:c>
      <x:c r="J12635" s="53">
        <x:f t="shared" si="2355"/>
        <x:v>7</x:v>
      </x:c>
      <x:c r="K12635" s="53">
        <x:f t="shared" si="2356"/>
        <x:v>3</x:v>
      </x:c>
      <x:c r="L12635" s="53">
        <x:f t="shared" si="2357"/>
        <x:v>29</x:v>
      </x:c>
      <x:c r="M12635" s="54">
        <x:f t="shared" si="2358"/>
        <x:v>10847.954519871102</x:v>
      </x:c>
      <x:c r="N12635" s="54">
        <x:f t="shared" si="2359"/>
        <x:v>7.0333017499104873</x:v>
      </x:c>
      <x:c r="O12635" s="55">
        <x:f t="shared" si="2360"/>
        <x:v>189958</x:v>
      </x:c>
      <x:c r="P12635" s="55">
        <x:f t="shared" si="2361"/>
        <x:v>22440</x:v>
      </x:c>
      <x:c r="Q12635" s="55">
        <x:f t="shared" si="2362"/>
        <x:v>200832.54374776219</x:v>
      </x:c>
      <x:c r="R12635" s="55">
        <x:f t="shared" si="2363"/>
        <x:v>-53314.543747762189</x:v>
      </x:c>
      <x:c r="S12635" s="1" t="str">
        <x:f t="shared" si="2364"/>
        <x:v>NO</x:v>
      </x:c>
      <x:c r="T12635" s="1">
        <x:f t="shared" si="2365"/>
        <x:v>-9.9999999999999997E+98</x:v>
      </x:c>
    </x:row>
    <x:row r="12636">
      <x:c r="A12636" s="1"/>
      <x:c r="B12636" s="1"/>
      <x:c r="C12636" s="1"/>
      <x:c r="D12636" s="1"/>
      <x:c r="E12636" s="1"/>
      <x:c r="F12636" s="1"/>
      <x:c r="G12636" s="1"/>
      <x:c r="H12636" s="1"/>
      <x:c r="I12636" s="53">
        <x:f t="shared" si="2354"/>
        <x:v>19</x:v>
      </x:c>
      <x:c r="J12636" s="53">
        <x:f t="shared" si="2355"/>
        <x:v>7</x:v>
      </x:c>
      <x:c r="K12636" s="53">
        <x:f t="shared" si="2356"/>
        <x:v>4</x:v>
      </x:c>
      <x:c r="L12636" s="53">
        <x:f t="shared" si="2357"/>
        <x:v>30</x:v>
      </x:c>
      <x:c r="M12636" s="54">
        <x:f t="shared" si="2358"/>
        <x:v>10896.998635593758</x:v>
      </x:c>
      <x:c r="N12636" s="54">
        <x:f t="shared" si="2359"/>
        <x:v>7.0673601636067769</x:v>
      </x:c>
      <x:c r="O12636" s="55">
        <x:f t="shared" si="2360"/>
        <x:v>192658</x:v>
      </x:c>
      <x:c r="P12636" s="55">
        <x:f t="shared" si="2361"/>
        <x:v>23320</x:v>
      </x:c>
      <x:c r="Q12636" s="55">
        <x:f t="shared" si="2362"/>
        <x:v>201684.00409016942</x:v>
      </x:c>
      <x:c r="R12636" s="55">
        <x:f t="shared" si="2363"/>
        <x:v>-52346.004090169416</x:v>
      </x:c>
      <x:c r="S12636" s="1" t="str">
        <x:f t="shared" si="2364"/>
        <x:v>NO</x:v>
      </x:c>
      <x:c r="T12636" s="1">
        <x:f t="shared" si="2365"/>
        <x:v>-9.9999999999999997E+98</x:v>
      </x:c>
    </x:row>
    <x:row r="12637">
      <x:c r="A12637" s="1"/>
      <x:c r="B12637" s="1"/>
      <x:c r="C12637" s="1"/>
      <x:c r="D12637" s="1"/>
      <x:c r="E12637" s="1"/>
      <x:c r="F12637" s="1"/>
      <x:c r="G12637" s="1"/>
      <x:c r="H12637" s="1"/>
      <x:c r="I12637" s="53">
        <x:f t="shared" si="2354"/>
        <x:v>19</x:v>
      </x:c>
      <x:c r="J12637" s="53">
        <x:f t="shared" si="2355"/>
        <x:v>7</x:v>
      </x:c>
      <x:c r="K12637" s="53">
        <x:f t="shared" si="2356"/>
        <x:v>5</x:v>
      </x:c>
      <x:c r="L12637" s="53">
        <x:f t="shared" si="2357"/>
        <x:v>31</x:v>
      </x:c>
      <x:c r="M12637" s="54">
        <x:f t="shared" si="2358"/>
        <x:v>10947.246959514961</x:v>
      </x:c>
      <x:c r="N12637" s="54">
        <x:f t="shared" si="2359"/>
        <x:v>7.1022548329965014</x:v>
      </x:c>
      <x:c r="O12637" s="55">
        <x:f t="shared" si="2360"/>
        <x:v>195358</x:v>
      </x:c>
      <x:c r="P12637" s="55">
        <x:f t="shared" si="2361"/>
        <x:v>24200</x:v>
      </x:c>
      <x:c r="Q12637" s="55">
        <x:f t="shared" si="2362"/>
        <x:v>202556.37082491253</x:v>
      </x:c>
      <x:c r="R12637" s="55">
        <x:f t="shared" si="2363"/>
        <x:v>-51398.370824912534</x:v>
      </x:c>
      <x:c r="S12637" s="1" t="str">
        <x:f t="shared" si="2364"/>
        <x:v>NO</x:v>
      </x:c>
      <x:c r="T12637" s="1">
        <x:f t="shared" si="2365"/>
        <x:v>-9.9999999999999997E+98</x:v>
      </x:c>
    </x:row>
    <x:row r="12638">
      <x:c r="A12638" s="1"/>
      <x:c r="B12638" s="1"/>
      <x:c r="C12638" s="1"/>
      <x:c r="D12638" s="1"/>
      <x:c r="E12638" s="1"/>
      <x:c r="F12638" s="1"/>
      <x:c r="G12638" s="1"/>
      <x:c r="H12638" s="1"/>
      <x:c r="I12638" s="53">
        <x:f t="shared" si="2354"/>
        <x:v>19</x:v>
      </x:c>
      <x:c r="J12638" s="53">
        <x:f t="shared" si="2355"/>
        <x:v>7</x:v>
      </x:c>
      <x:c r="K12638" s="53">
        <x:f t="shared" si="2356"/>
        <x:v>6</x:v>
      </x:c>
      <x:c r="L12638" s="53">
        <x:f t="shared" si="2357"/>
        <x:v>32</x:v>
      </x:c>
      <x:c r="M12638" s="54">
        <x:f t="shared" si="2358"/>
        <x:v>10998.721933696595</x:v>
      </x:c>
      <x:c r="N12638" s="54">
        <x:f t="shared" si="2359"/>
        <x:v>7.1380013428448583</x:v>
      </x:c>
      <x:c r="O12638" s="55">
        <x:f t="shared" si="2360"/>
        <x:v>198058</x:v>
      </x:c>
      <x:c r="P12638" s="55">
        <x:f t="shared" si="2361"/>
        <x:v>25080</x:v>
      </x:c>
      <x:c r="Q12638" s="55">
        <x:f t="shared" si="2362"/>
        <x:v>203450.03357112146</x:v>
      </x:c>
      <x:c r="R12638" s="55">
        <x:f t="shared" si="2363"/>
        <x:v>-50472.033571121457</x:v>
      </x:c>
      <x:c r="S12638" s="1" t="str">
        <x:f t="shared" si="2364"/>
        <x:v>NO</x:v>
      </x:c>
      <x:c r="T12638" s="1">
        <x:f t="shared" si="2365"/>
        <x:v>-9.9999999999999997E+98</x:v>
      </x:c>
    </x:row>
    <x:row r="12639">
      <x:c r="A12639" s="1"/>
      <x:c r="B12639" s="1"/>
      <x:c r="C12639" s="1"/>
      <x:c r="D12639" s="1"/>
      <x:c r="E12639" s="1"/>
      <x:c r="F12639" s="1"/>
      <x:c r="G12639" s="1"/>
      <x:c r="H12639" s="1"/>
      <x:c r="I12639" s="53">
        <x:f t="shared" si="2354"/>
        <x:v>19</x:v>
      </x:c>
      <x:c r="J12639" s="53">
        <x:f t="shared" si="2355"/>
        <x:v>7</x:v>
      </x:c>
      <x:c r="K12639" s="53">
        <x:f t="shared" si="2356"/>
        <x:v>7</x:v>
      </x:c>
      <x:c r="L12639" s="53">
        <x:f t="shared" si="2357"/>
        <x:v>33</x:v>
      </x:c>
      <x:c r="M12639" s="54">
        <x:f t="shared" si="2358"/>
        <x:v>11051.446373094555</x:v>
      </x:c>
      <x:c r="N12639" s="54">
        <x:f t="shared" si="2359"/>
        <x:v>7.1746155368712188</x:v>
      </x:c>
      <x:c r="O12639" s="55">
        <x:f t="shared" si="2360"/>
        <x:v>200758</x:v>
      </x:c>
      <x:c r="P12639" s="55">
        <x:f t="shared" si="2361"/>
        <x:v>25960</x:v>
      </x:c>
      <x:c r="Q12639" s="55">
        <x:f t="shared" si="2362"/>
        <x:v>204365.38842178046</x:v>
      </x:c>
      <x:c r="R12639" s="55">
        <x:f t="shared" si="2363"/>
        <x:v>-49567.388421780459</x:v>
      </x:c>
      <x:c r="S12639" s="1" t="str">
        <x:f t="shared" si="2364"/>
        <x:v>NO</x:v>
      </x:c>
      <x:c r="T12639" s="1">
        <x:f t="shared" si="2365"/>
        <x:v>-9.9999999999999997E+98</x:v>
      </x:c>
    </x:row>
    <x:row r="12640">
      <x:c r="A12640" s="1"/>
      <x:c r="B12640" s="1"/>
      <x:c r="C12640" s="1"/>
      <x:c r="D12640" s="1"/>
      <x:c r="E12640" s="1"/>
      <x:c r="F12640" s="1"/>
      <x:c r="G12640" s="1"/>
      <x:c r="H12640" s="1"/>
      <x:c r="I12640" s="53">
        <x:f t="shared" si="2354"/>
        <x:v>19</x:v>
      </x:c>
      <x:c r="J12640" s="53">
        <x:f t="shared" si="2355"/>
        <x:v>7</x:v>
      </x:c>
      <x:c r="K12640" s="53">
        <x:f t="shared" si="2356"/>
        <x:v>8</x:v>
      </x:c>
      <x:c r="L12640" s="53">
        <x:f t="shared" si="2357"/>
        <x:v>34</x:v>
      </x:c>
      <x:c r="M12640" s="54">
        <x:f t="shared" si="2358"/>
        <x:v>11105.443471374536</x:v>
      </x:c>
      <x:c r="N12640" s="54">
        <x:f t="shared" si="2359"/>
        <x:v>7.212113521787872</x:v>
      </x:c>
      <x:c r="O12640" s="55">
        <x:f t="shared" si="2360"/>
        <x:v>203458</x:v>
      </x:c>
      <x:c r="P12640" s="55">
        <x:f t="shared" si="2361"/>
        <x:v>26840</x:v>
      </x:c>
      <x:c r="Q12640" s="55">
        <x:f t="shared" si="2362"/>
        <x:v>205302.83804469681</x:v>
      </x:c>
      <x:c r="R12640" s="55">
        <x:f t="shared" si="2363"/>
        <x:v>-48684.838044696808</x:v>
      </x:c>
      <x:c r="S12640" s="1" t="str">
        <x:f t="shared" si="2364"/>
        <x:v>NO</x:v>
      </x:c>
      <x:c r="T12640" s="1">
        <x:f t="shared" si="2365"/>
        <x:v>-9.9999999999999997E+98</x:v>
      </x:c>
    </x:row>
    <x:row r="12641">
      <x:c r="A12641" s="1"/>
      <x:c r="B12641" s="1"/>
      <x:c r="C12641" s="1"/>
      <x:c r="D12641" s="1"/>
      <x:c r="E12641" s="1"/>
      <x:c r="F12641" s="1"/>
      <x:c r="G12641" s="1"/>
      <x:c r="H12641" s="1"/>
      <x:c r="I12641" s="53">
        <x:f t="shared" si="2354"/>
        <x:v>19</x:v>
      </x:c>
      <x:c r="J12641" s="53">
        <x:f t="shared" si="2355"/>
        <x:v>7</x:v>
      </x:c>
      <x:c r="K12641" s="53">
        <x:f t="shared" si="2356"/>
        <x:v>9</x:v>
      </x:c>
      <x:c r="L12641" s="53">
        <x:f t="shared" si="2357"/>
        <x:v>35</x:v>
      </x:c>
      <x:c r="M12641" s="54">
        <x:f t="shared" si="2358"/>
        <x:v>11160.73680681493</x:v>
      </x:c>
      <x:c r="N12641" s="54">
        <x:f t="shared" si="2359"/>
        <x:v>7.2505116713992566</x:v>
      </x:c>
      <x:c r="O12641" s="55">
        <x:f t="shared" si="2360"/>
        <x:v>206158</x:v>
      </x:c>
      <x:c r="P12641" s="55">
        <x:f t="shared" si="2361"/>
        <x:v>27720</x:v>
      </x:c>
      <x:c r="Q12641" s="55">
        <x:f t="shared" si="2362"/>
        <x:v>206262.79178498141</x:v>
      </x:c>
      <x:c r="R12641" s="55">
        <x:f t="shared" si="2363"/>
        <x:v>-47824.791784981411</x:v>
      </x:c>
      <x:c r="S12641" s="1" t="str">
        <x:f t="shared" si="2364"/>
        <x:v>NO</x:v>
      </x:c>
      <x:c r="T12641" s="1">
        <x:f t="shared" si="2365"/>
        <x:v>-9.9999999999999997E+98</x:v>
      </x:c>
    </x:row>
    <x:row r="12642">
      <x:c r="A12642" s="1"/>
      <x:c r="B12642" s="1"/>
      <x:c r="C12642" s="1"/>
      <x:c r="D12642" s="1"/>
      <x:c r="E12642" s="1"/>
      <x:c r="F12642" s="1"/>
      <x:c r="G12642" s="1"/>
      <x:c r="H12642" s="1"/>
      <x:c r="I12642" s="53">
        <x:f t="shared" si="2354"/>
        <x:v>19</x:v>
      </x:c>
      <x:c r="J12642" s="53">
        <x:f t="shared" si="2355"/>
        <x:v>7</x:v>
      </x:c>
      <x:c r="K12642" s="53">
        <x:f t="shared" si="2356"/>
        <x:v>10</x:v>
      </x:c>
      <x:c r="L12642" s="53">
        <x:f t="shared" si="2357"/>
        <x:v>36</x:v>
      </x:c>
      <x:c r="M12642" s="54">
        <x:f t="shared" si="2358"/>
        <x:v>11217.350348298143</x:v>
      </x:c>
      <x:c r="N12642" s="54">
        <x:f t="shared" si="2359"/>
        <x:v>7.2898266307625992</x:v>
      </x:c>
      <x:c r="O12642" s="55">
        <x:f t="shared" si="2360"/>
        <x:v>208858</x:v>
      </x:c>
      <x:c r="P12642" s="55">
        <x:f t="shared" si="2361"/>
        <x:v>28600</x:v>
      </x:c>
      <x:c r="Q12642" s="55">
        <x:f t="shared" si="2362"/>
        <x:v>207245.66576906497</x:v>
      </x:c>
      <x:c r="R12642" s="55">
        <x:f t="shared" si="2363"/>
        <x:v>-46987.665769064974</x:v>
      </x:c>
      <x:c r="S12642" s="1" t="str">
        <x:f t="shared" si="2364"/>
        <x:v>NO</x:v>
      </x:c>
      <x:c r="T12642" s="1">
        <x:f t="shared" si="2365"/>
        <x:v>-9.9999999999999997E+98</x:v>
      </x:c>
    </x:row>
    <x:row r="12643">
      <x:c r="A12643" s="1"/>
      <x:c r="B12643" s="1"/>
      <x:c r="C12643" s="1"/>
      <x:c r="D12643" s="1"/>
      <x:c r="E12643" s="1"/>
      <x:c r="F12643" s="1"/>
      <x:c r="G12643" s="1"/>
      <x:c r="H12643" s="1"/>
      <x:c r="I12643" s="53">
        <x:f t="shared" si="2354"/>
        <x:v>19</x:v>
      </x:c>
      <x:c r="J12643" s="53">
        <x:f t="shared" si="2355"/>
        <x:v>7</x:v>
      </x:c>
      <x:c r="K12643" s="53">
        <x:f t="shared" si="2356"/>
        <x:v>11</x:v>
      </x:c>
      <x:c r="L12643" s="53">
        <x:f t="shared" si="2357"/>
        <x:v>37</x:v>
      </x:c>
      <x:c r="M12643" s="54">
        <x:f t="shared" si="2358"/>
        <x:v>11275.308461391582</x:v>
      </x:c>
      <x:c r="N12643" s="54">
        <x:f t="shared" si="2359"/>
        <x:v>7.3300753204108204</x:v>
      </x:c>
      <x:c r="O12643" s="55">
        <x:f t="shared" si="2360"/>
        <x:v>211558</x:v>
      </x:c>
      <x:c r="P12643" s="55">
        <x:f t="shared" si="2361"/>
        <x:v>29480</x:v>
      </x:c>
      <x:c r="Q12643" s="55">
        <x:f t="shared" si="2362"/>
        <x:v>208251.88301027051</x:v>
      </x:c>
      <x:c r="R12643" s="55">
        <x:f t="shared" si="2363"/>
        <x:v>-46173.883010270511</x:v>
      </x:c>
      <x:c r="S12643" s="1" t="str">
        <x:f t="shared" si="2364"/>
        <x:v>NO</x:v>
      </x:c>
      <x:c r="T12643" s="1">
        <x:f t="shared" si="2365"/>
        <x:v>-9.9999999999999997E+98</x:v>
      </x:c>
    </x:row>
    <x:row r="12644">
      <x:c r="A12644" s="1"/>
      <x:c r="B12644" s="1"/>
      <x:c r="C12644" s="1"/>
      <x:c r="D12644" s="1"/>
      <x:c r="E12644" s="1"/>
      <x:c r="F12644" s="1"/>
      <x:c r="G12644" s="1"/>
      <x:c r="H12644" s="1"/>
      <x:c r="I12644" s="53">
        <x:f t="shared" si="2354"/>
        <x:v>19</x:v>
      </x:c>
      <x:c r="J12644" s="53">
        <x:f t="shared" si="2355"/>
        <x:v>7</x:v>
      </x:c>
      <x:c r="K12644" s="53">
        <x:f t="shared" si="2356"/>
        <x:v>12</x:v>
      </x:c>
      <x:c r="L12644" s="53">
        <x:f t="shared" si="2357"/>
        <x:v>38</x:v>
      </x:c>
      <x:c r="M12644" s="54">
        <x:f t="shared" si="2358"/>
        <x:v>11334.635914519646</x:v>
      </x:c>
      <x:c r="N12644" s="54">
        <x:f t="shared" si="2359"/>
        <x:v>7.3712749406386431</x:v>
      </x:c>
      <x:c r="O12644" s="55">
        <x:f t="shared" si="2360"/>
        <x:v>214258</x:v>
      </x:c>
      <x:c r="P12644" s="55">
        <x:f t="shared" si="2361"/>
        <x:v>30360</x:v>
      </x:c>
      <x:c r="Q12644" s="55">
        <x:f t="shared" si="2362"/>
        <x:v>209281.87351596606</x:v>
      </x:c>
      <x:c r="R12644" s="55">
        <x:f t="shared" si="2363"/>
        <x:v>-45383.873515966057</x:v>
      </x:c>
      <x:c r="S12644" s="1" t="str">
        <x:f t="shared" si="2364"/>
        <x:v>NO</x:v>
      </x:c>
      <x:c r="T12644" s="1">
        <x:f t="shared" si="2365"/>
        <x:v>-9.9999999999999997E+98</x:v>
      </x:c>
    </x:row>
    <x:row r="12645">
      <x:c r="A12645" s="1"/>
      <x:c r="B12645" s="1"/>
      <x:c r="C12645" s="1"/>
      <x:c r="D12645" s="1"/>
      <x:c r="E12645" s="1"/>
      <x:c r="F12645" s="1"/>
      <x:c r="G12645" s="1"/>
      <x:c r="H12645" s="1"/>
      <x:c r="I12645" s="53">
        <x:f t="shared" si="2354"/>
        <x:v>19</x:v>
      </x:c>
      <x:c r="J12645" s="53">
        <x:f t="shared" si="2355"/>
        <x:v>7</x:v>
      </x:c>
      <x:c r="K12645" s="53">
        <x:f t="shared" si="2356"/>
        <x:v>13</x:v>
      </x:c>
      <x:c r="L12645" s="53">
        <x:f t="shared" si="2357"/>
        <x:v>39</x:v>
      </x:c>
      <x:c r="M12645" s="54">
        <x:f t="shared" si="2358"/>
        <x:v>11395.35788522803</x:v>
      </x:c>
      <x:c r="N12645" s="54">
        <x:f t="shared" si="2359"/>
        <x:v>7.4134429758527984</x:v>
      </x:c>
      <x:c r="O12645" s="55">
        <x:f t="shared" si="2360"/>
        <x:v>216958</x:v>
      </x:c>
      <x:c r="P12645" s="55">
        <x:f t="shared" si="2361"/>
        <x:v>31240</x:v>
      </x:c>
      <x:c r="Q12645" s="55">
        <x:f t="shared" si="2362"/>
        <x:v>210336.07439631995</x:v>
      </x:c>
      <x:c r="R12645" s="55">
        <x:f t="shared" si="2363"/>
        <x:v>-44618.074396319949</x:v>
      </x:c>
      <x:c r="S12645" s="1" t="str">
        <x:f t="shared" si="2364"/>
        <x:v>NO</x:v>
      </x:c>
      <x:c r="T12645" s="1">
        <x:f t="shared" si="2365"/>
        <x:v>-9.9999999999999997E+98</x:v>
      </x:c>
    </x:row>
    <x:row r="12646">
      <x:c r="A12646" s="1"/>
      <x:c r="B12646" s="1"/>
      <x:c r="C12646" s="1"/>
      <x:c r="D12646" s="1"/>
      <x:c r="E12646" s="1"/>
      <x:c r="F12646" s="1"/>
      <x:c r="G12646" s="1"/>
      <x:c r="H12646" s="1"/>
      <x:c r="I12646" s="53">
        <x:f t="shared" si="2354"/>
        <x:v>19</x:v>
      </x:c>
      <x:c r="J12646" s="53">
        <x:f t="shared" si="2355"/>
        <x:v>7</x:v>
      </x:c>
      <x:c r="K12646" s="53">
        <x:f t="shared" si="2356"/>
        <x:v>14</x:v>
      </x:c>
      <x:c r="L12646" s="53">
        <x:f t="shared" si="2357"/>
        <x:v>40</x:v>
      </x:c>
      <x:c r="M12646" s="54">
        <x:f t="shared" si="2358"/>
        <x:v>11457.499966541691</x:v>
      </x:c>
      <x:c r="N12646" s="54">
        <x:f t="shared" si="2359"/>
        <x:v>7.4565971989872857</x:v>
      </x:c>
      <x:c r="O12646" s="55">
        <x:f t="shared" si="2360"/>
        <x:v>219658</x:v>
      </x:c>
      <x:c r="P12646" s="55">
        <x:f t="shared" si="2361"/>
        <x:v>32120</x:v>
      </x:c>
      <x:c r="Q12646" s="55">
        <x:f t="shared" si="2362"/>
        <x:v>211414.92997468213</x:v>
      </x:c>
      <x:c r="R12646" s="55">
        <x:f t="shared" si="2363"/>
        <x:v>-43876.929974682134</x:v>
      </x:c>
      <x:c r="S12646" s="1" t="str">
        <x:f t="shared" si="2364"/>
        <x:v>NO</x:v>
      </x:c>
      <x:c r="T12646" s="1">
        <x:f t="shared" si="2365"/>
        <x:v>-9.9999999999999997E+98</x:v>
      </x:c>
    </x:row>
    <x:row r="12647">
      <x:c r="A12647" s="1"/>
      <x:c r="B12647" s="1"/>
      <x:c r="C12647" s="1"/>
      <x:c r="D12647" s="1"/>
      <x:c r="E12647" s="1"/>
      <x:c r="F12647" s="1"/>
      <x:c r="G12647" s="1"/>
      <x:c r="H12647" s="1"/>
      <x:c r="I12647" s="53">
        <x:f t="shared" si="2354"/>
        <x:v>19</x:v>
      </x:c>
      <x:c r="J12647" s="53">
        <x:f t="shared" si="2355"/>
        <x:v>7</x:v>
      </x:c>
      <x:c r="K12647" s="53">
        <x:f t="shared" si="2356"/>
        <x:v>15</x:v>
      </x:c>
      <x:c r="L12647" s="53">
        <x:f t="shared" si="2357"/>
        <x:v>41</x:v>
      </x:c>
      <x:c r="M12647" s="54">
        <x:f t="shared" si="2358"/>
        <x:v>11521.088173417838</x:v>
      </x:c>
      <x:c r="N12647" s="54">
        <x:f t="shared" si="2359"/>
        <x:v>7.5007556759846103</x:v>
      </x:c>
      <x:c r="O12647" s="55">
        <x:f t="shared" si="2360"/>
        <x:v>222358</x:v>
      </x:c>
      <x:c r="P12647" s="55">
        <x:f t="shared" si="2361"/>
        <x:v>33000</x:v>
      </x:c>
      <x:c r="Q12647" s="55">
        <x:f t="shared" si="2362"/>
        <x:v>212518.89189961524</x:v>
      </x:c>
      <x:c r="R12647" s="55">
        <x:f t="shared" si="2363"/>
        <x:v>-43160.891899615235</x:v>
      </x:c>
      <x:c r="S12647" s="1" t="str">
        <x:f t="shared" si="2364"/>
        <x:v>NO</x:v>
      </x:c>
      <x:c r="T12647" s="1">
        <x:f t="shared" si="2365"/>
        <x:v>-9.9999999999999997E+98</x:v>
      </x:c>
    </x:row>
    <x:row r="12648">
      <x:c r="A12648" s="1"/>
      <x:c r="B12648" s="1"/>
      <x:c r="C12648" s="1"/>
      <x:c r="D12648" s="1"/>
      <x:c r="E12648" s="1"/>
      <x:c r="F12648" s="1"/>
      <x:c r="G12648" s="1"/>
      <x:c r="H12648" s="1"/>
      <x:c r="I12648" s="53">
        <x:f t="shared" si="2354"/>
        <x:v>19</x:v>
      </x:c>
      <x:c r="J12648" s="53">
        <x:f t="shared" si="2355"/>
        <x:v>7</x:v>
      </x:c>
      <x:c r="K12648" s="53">
        <x:f t="shared" si="2356"/>
        <x:v>16</x:v>
      </x:c>
      <x:c r="L12648" s="53">
        <x:f t="shared" si="2357"/>
        <x:v>42</x:v>
      </x:c>
      <x:c r="M12648" s="54">
        <x:f t="shared" si="2358"/>
        <x:v>11586.148949295326</x:v>
      </x:c>
      <x:c r="N12648" s="54">
        <x:f t="shared" si="2359"/>
        <x:v>7.5459367703439764</x:v>
      </x:c>
      <x:c r="O12648" s="55">
        <x:f t="shared" si="2360"/>
        <x:v>225058</x:v>
      </x:c>
      <x:c r="P12648" s="55">
        <x:f t="shared" si="2361"/>
        <x:v>33880</x:v>
      </x:c>
      <x:c r="Q12648" s="55">
        <x:f t="shared" si="2362"/>
        <x:v>213648.4192585994</x:v>
      </x:c>
      <x:c r="R12648" s="55">
        <x:f t="shared" si="2363"/>
        <x:v>-42470.419258599402</x:v>
      </x:c>
      <x:c r="S12648" s="1" t="str">
        <x:f t="shared" si="2364"/>
        <x:v>NO</x:v>
      </x:c>
      <x:c r="T12648" s="1">
        <x:f t="shared" si="2365"/>
        <x:v>-9.9999999999999997E+98</x:v>
      </x:c>
    </x:row>
    <x:row r="12649">
      <x:c r="A12649" s="1"/>
      <x:c r="B12649" s="1"/>
      <x:c r="C12649" s="1"/>
      <x:c r="D12649" s="1"/>
      <x:c r="E12649" s="1"/>
      <x:c r="F12649" s="1"/>
      <x:c r="G12649" s="1"/>
      <x:c r="H12649" s="1"/>
      <x:c r="I12649" s="53">
        <x:f t="shared" si="2354"/>
        <x:v>19</x:v>
      </x:c>
      <x:c r="J12649" s="53">
        <x:f t="shared" si="2355"/>
        <x:v>7</x:v>
      </x:c>
      <x:c r="K12649" s="53">
        <x:f t="shared" si="2356"/>
        <x:v>17</x:v>
      </x:c>
      <x:c r="L12649" s="53">
        <x:f t="shared" si="2357"/>
        <x:v>43</x:v>
      </x:c>
      <x:c r="M12649" s="54">
        <x:f t="shared" si="2358"/>
        <x:v>11652.709172741866</x:v>
      </x:c>
      <x:c r="N12649" s="54">
        <x:f t="shared" si="2359"/>
        <x:v>7.5921591477374069</x:v>
      </x:c>
      <x:c r="O12649" s="55">
        <x:f t="shared" si="2360"/>
        <x:v>227758</x:v>
      </x:c>
      <x:c r="P12649" s="55">
        <x:f t="shared" si="2361"/>
        <x:v>34760</x:v>
      </x:c>
      <x:c r="Q12649" s="55">
        <x:f t="shared" si="2362"/>
        <x:v>214803.97869343517</x:v>
      </x:c>
      <x:c r="R12649" s="55">
        <x:f t="shared" si="2363"/>
        <x:v>-41805.978693435172</x:v>
      </x:c>
      <x:c r="S12649" s="1" t="str">
        <x:f t="shared" si="2364"/>
        <x:v>NO</x:v>
      </x:c>
      <x:c r="T12649" s="1">
        <x:f t="shared" si="2365"/>
        <x:v>-9.9999999999999997E+98</x:v>
      </x:c>
    </x:row>
    <x:row r="12650">
      <x:c r="A12650" s="1"/>
      <x:c r="B12650" s="1"/>
      <x:c r="C12650" s="1"/>
      <x:c r="D12650" s="1"/>
      <x:c r="E12650" s="1"/>
      <x:c r="F12650" s="1"/>
      <x:c r="G12650" s="1"/>
      <x:c r="H12650" s="1"/>
      <x:c r="I12650" s="53">
        <x:f t="shared" si="2354"/>
        <x:v>19</x:v>
      </x:c>
      <x:c r="J12650" s="53">
        <x:f t="shared" si="2355"/>
        <x:v>7</x:v>
      </x:c>
      <x:c r="K12650" s="53">
        <x:f t="shared" si="2356"/>
        <x:v>18</x:v>
      </x:c>
      <x:c r="L12650" s="53">
        <x:f t="shared" si="2357"/>
        <x:v>44</x:v>
      </x:c>
      <x:c r="M12650" s="54">
        <x:f t="shared" si="2358"/>
        <x:v>11720.796164200454</x:v>
      </x:c>
      <x:c r="N12650" s="54">
        <x:f t="shared" si="2359"/>
        <x:v>7.6394417806947592</x:v>
      </x:c>
      <x:c r="O12650" s="55">
        <x:f t="shared" si="2360"/>
        <x:v>230458</x:v>
      </x:c>
      <x:c r="P12650" s="55">
        <x:f t="shared" si="2361"/>
        <x:v>35640</x:v>
      </x:c>
      <x:c r="Q12650" s="55">
        <x:f t="shared" si="2362"/>
        <x:v>215986.04451736898</x:v>
      </x:c>
      <x:c r="R12650" s="55">
        <x:f t="shared" si="2363"/>
        <x:v>-41168.04451736898</x:v>
      </x:c>
      <x:c r="S12650" s="1" t="str">
        <x:f t="shared" si="2364"/>
        <x:v>NO</x:v>
      </x:c>
      <x:c r="T12650" s="1">
        <x:f t="shared" si="2365"/>
        <x:v>-9.9999999999999997E+98</x:v>
      </x:c>
    </x:row>
    <x:row r="12651">
      <x:c r="A12651" s="1"/>
      <x:c r="B12651" s="1"/>
      <x:c r="C12651" s="1"/>
      <x:c r="D12651" s="1"/>
      <x:c r="E12651" s="1"/>
      <x:c r="F12651" s="1"/>
      <x:c r="G12651" s="1"/>
      <x:c r="H12651" s="1"/>
      <x:c r="I12651" s="53">
        <x:f t="shared" si="2354"/>
        <x:v>19</x:v>
      </x:c>
      <x:c r="J12651" s="53">
        <x:f t="shared" si="2355"/>
        <x:v>7</x:v>
      </x:c>
      <x:c r="K12651" s="53">
        <x:f t="shared" si="2356"/>
        <x:v>19</x:v>
      </x:c>
      <x:c r="L12651" s="53">
        <x:f t="shared" si="2357"/>
        <x:v>45</x:v>
      </x:c>
      <x:c r="M12651" s="54">
        <x:f t="shared" si="2358"/>
        <x:v>11790.437692836476</x:v>
      </x:c>
      <x:c r="N12651" s="54">
        <x:f t="shared" si="2359"/>
        <x:v>7.6878039533586637</x:v>
      </x:c>
      <x:c r="O12651" s="55">
        <x:f t="shared" si="2360"/>
        <x:v>233158</x:v>
      </x:c>
      <x:c r="P12651" s="55">
        <x:f t="shared" si="2361"/>
        <x:v>36520</x:v>
      </x:c>
      <x:c r="Q12651" s="55">
        <x:f t="shared" si="2362"/>
        <x:v>217195.09883396659</x:v>
      </x:c>
      <x:c r="R12651" s="55">
        <x:f t="shared" si="2363"/>
        <x:v>-40557.098833966593</x:v>
      </x:c>
      <x:c r="S12651" s="1" t="str">
        <x:f t="shared" si="2364"/>
        <x:v>NO</x:v>
      </x:c>
      <x:c r="T12651" s="1">
        <x:f t="shared" si="2365"/>
        <x:v>-9.9999999999999997E+98</x:v>
      </x:c>
    </x:row>
    <x:row r="12652">
      <x:c r="A12652" s="1"/>
      <x:c r="B12652" s="1"/>
      <x:c r="C12652" s="1"/>
      <x:c r="D12652" s="1"/>
      <x:c r="E12652" s="1"/>
      <x:c r="F12652" s="1"/>
      <x:c r="G12652" s="1"/>
      <x:c r="H12652" s="1"/>
      <x:c r="I12652" s="53">
        <x:f t="shared" si="2354"/>
        <x:v>19</x:v>
      </x:c>
      <x:c r="J12652" s="53">
        <x:f t="shared" si="2355"/>
        <x:v>7</x:v>
      </x:c>
      <x:c r="K12652" s="53">
        <x:f t="shared" si="2356"/>
        <x:v>20</x:v>
      </x:c>
      <x:c r="L12652" s="53">
        <x:f t="shared" si="2357"/>
        <x:v>46</x:v>
      </x:c>
      <x:c r="M12652" s="54">
        <x:f t="shared" si="2358"/>
        <x:v>11861.661983486953</x:v>
      </x:c>
      <x:c r="N12652" s="54">
        <x:f t="shared" si="2359"/>
        <x:v>7.7372652663103834</x:v>
      </x:c>
      <x:c r="O12652" s="55">
        <x:f t="shared" si="2360"/>
        <x:v>235858</x:v>
      </x:c>
      <x:c r="P12652" s="55">
        <x:f t="shared" si="2361"/>
        <x:v>37400</x:v>
      </x:c>
      <x:c r="Q12652" s="55">
        <x:f t="shared" si="2362"/>
        <x:v>218431.6316577596</x:v>
      </x:c>
      <x:c r="R12652" s="55">
        <x:f t="shared" si="2363"/>
        <x:v>-39973.631657759601</x:v>
      </x:c>
      <x:c r="S12652" s="1" t="str">
        <x:f t="shared" si="2364"/>
        <x:v>NO</x:v>
      </x:c>
      <x:c r="T12652" s="1">
        <x:f t="shared" si="2365"/>
        <x:v>-9.9999999999999997E+98</x:v>
      </x:c>
    </x:row>
    <x:row r="12653">
      <x:c r="A12653" s="1"/>
      <x:c r="B12653" s="1"/>
      <x:c r="C12653" s="1"/>
      <x:c r="D12653" s="1"/>
      <x:c r="E12653" s="1"/>
      <x:c r="F12653" s="1"/>
      <x:c r="G12653" s="1"/>
      <x:c r="H12653" s="1"/>
      <x:c r="I12653" s="53">
        <x:f t="shared" si="2354"/>
        <x:v>19</x:v>
      </x:c>
      <x:c r="J12653" s="53">
        <x:f t="shared" si="2355"/>
        <x:v>7</x:v>
      </x:c>
      <x:c r="K12653" s="53">
        <x:f t="shared" si="2356"/>
        <x:v>21</x:v>
      </x:c>
      <x:c r="L12653" s="53">
        <x:f t="shared" si="2357"/>
        <x:v>47</x:v>
      </x:c>
      <x:c r="M12653" s="54">
        <x:f t="shared" si="2358"/>
        <x:v>11934.497723713397</x:v>
      </x:c>
      <x:c r="N12653" s="54">
        <x:f t="shared" si="2359"/>
        <x:v>7.7878456414676371</x:v>
      </x:c>
      <x:c r="O12653" s="55">
        <x:f t="shared" si="2360"/>
        <x:v>238558</x:v>
      </x:c>
      <x:c r="P12653" s="55">
        <x:f t="shared" si="2361"/>
        <x:v>38280</x:v>
      </x:c>
      <x:c r="Q12653" s="55">
        <x:f t="shared" si="2362"/>
        <x:v>219696.14103669091</x:v>
      </x:c>
      <x:c r="R12653" s="55">
        <x:f t="shared" si="2363"/>
        <x:v>-39418.141036690911</x:v>
      </x:c>
      <x:c r="S12653" s="1" t="str">
        <x:f t="shared" si="2364"/>
        <x:v>NO</x:v>
      </x:c>
      <x:c r="T12653" s="1">
        <x:f t="shared" si="2365"/>
        <x:v>-9.9999999999999997E+98</x:v>
      </x:c>
    </x:row>
    <x:row r="12654">
      <x:c r="A12654" s="1"/>
      <x:c r="B12654" s="1"/>
      <x:c r="C12654" s="1"/>
      <x:c r="D12654" s="1"/>
      <x:c r="E12654" s="1"/>
      <x:c r="F12654" s="1"/>
      <x:c r="G12654" s="1"/>
      <x:c r="H12654" s="1"/>
      <x:c r="I12654" s="53" t="n">
        <x:f t="shared" ref="I12654:I12717" si="2366">INT((ROW()-ROW($I$46))/((CARROT_CAP+1)*(MESCLUN_CAP+1)))</x:f>
        <x:v>19</x:v>
      </x:c>
      <x:c r="J12654" s="53" t="n">
        <x:f t="shared" ref="J12654:J12717" si="2367">MOD(INT((ROW()-ROW($I$46))/(MESCLUN_CAP+1)),CARROT_CAP+1)</x:f>
        <x:v>7</x:v>
      </x:c>
      <x:c r="K12654" s="53" t="n">
        <x:f t="shared" ref="K12654:K12717" si="2368">MOD(ROW()-ROW($I$46),MESCLUN_CAP+1)</x:f>
        <x:v>22</x:v>
      </x:c>
      <x:c r="L12654" s="53" t="n">
        <x:f t="shared" ref="L12654:L12717" si="2369">SUM(I12654:K12654)</x:f>
        <x:v>48</x:v>
      </x:c>
      <x:c r="M12654" s="54" t="n">
        <x:f t="shared" ref="M12654:M12717" si="2370">I12654*TOMATO_HOURS*WEEKS*(1+TOMATO_DIM)^I12654+J12654*CARROT_HOURS*WEEKS*(1+CARROT_DIM)^J12654+K12654*MESCLUN_HOURS*WEEKS*(1+MESCLUN_DIM)^K12654</x:f>
        <x:v>12008.974070959794</x:v>
      </x:c>
      <x:c r="N12654" s="54" t="n">
        <x:f t="shared" ref="N12654:N12717" si="2371">MAX(M12654-FARMER_HOURS,0)/TEMP_HOURS_PER_WORKER</x:f>
        <x:v>7.839565327055412</x:v>
      </x:c>
      <x:c r="O12654" s="55" t="n">
        <x:f t="shared" ref="O12654:O12717" si="2372">I12654*TOMATO_PRICE+J12654*CARROT_PRICE+K12654*MESCLUN_PRICE</x:f>
        <x:v>241258</x:v>
      </x:c>
      <x:c r="P12654" s="55" t="n">
        <x:f t="shared" ref="P12654:P12717" si="2373">I12654*TOMATO_FERTILIZER+J12654*CARROT_FERTILIZER+K12654*MESCLUN_FERTILIZER</x:f>
        <x:v>39160</x:v>
      </x:c>
      <x:c r="Q12654" s="55" t="n">
        <x:f t="shared" ref="Q12654:Q12717" si="2374">MIN(M12654,FARMER_HOURS)*FARMER_RATE+MAX(M12654-FARMER_HOURS,0)*TEMP_RATE</x:f>
        <x:v>220989.1331763853</x:v>
      </x:c>
      <x:c r="R12654" s="55" t="n">
        <x:f t="shared" ref="R12654:R12717" si="2375">O12654-P12654-Q12654-FIXED_COST</x:f>
        <x:v>-38891.13317638531</x:v>
      </x:c>
      <x:c r="S12654" s="1" t="str">
        <x:f t="shared" ref="S12654:S12717" si="2376">IF(AND(L12654&lt;=TOTAL_BED_CAP,N12654&lt;=TEMP_WORKER_CAP),"YES","NO")</x:f>
        <x:v>NO</x:v>
      </x:c>
      <x:c r="T12654" s="1" t="n">
        <x:f t="shared" ref="T12654:T12717" si="2377">IF(S12654="YES",R12654,-1E+99)</x:f>
        <x:v>-1e+99</x:v>
      </x:c>
    </x:row>
    <x:row r="12655">
      <x:c r="A12655" s="1"/>
      <x:c r="B12655" s="1"/>
      <x:c r="C12655" s="1"/>
      <x:c r="D12655" s="1"/>
      <x:c r="E12655" s="1"/>
      <x:c r="F12655" s="1"/>
      <x:c r="G12655" s="1"/>
      <x:c r="H12655" s="1"/>
      <x:c r="I12655" s="53">
        <x:f t="shared" si="2366"/>
        <x:v>19</x:v>
      </x:c>
      <x:c r="J12655" s="53">
        <x:f t="shared" si="2367"/>
        <x:v>7</x:v>
      </x:c>
      <x:c r="K12655" s="53">
        <x:f t="shared" si="2368"/>
        <x:v>23</x:v>
      </x:c>
      <x:c r="L12655" s="53">
        <x:f t="shared" si="2369"/>
        <x:v>49</x:v>
      </x:c>
      <x:c r="M12655" s="54">
        <x:f t="shared" si="2370"/>
        <x:v>12085.12065981723</x:v>
      </x:c>
      <x:c r="N12655" s="54">
        <x:f t="shared" si="2371"/>
        <x:v>7.8924449026508547</x:v>
      </x:c>
      <x:c r="O12655" s="55">
        <x:f t="shared" si="2372"/>
        <x:v>243958</x:v>
      </x:c>
      <x:c r="P12655" s="55">
        <x:f t="shared" si="2373"/>
        <x:v>40040</x:v>
      </x:c>
      <x:c r="Q12655" s="55">
        <x:f t="shared" si="2374"/>
        <x:v>222311.12256627134</x:v>
      </x:c>
      <x:c r="R12655" s="55">
        <x:f t="shared" si="2375"/>
        <x:v>-38393.12256627134</x:v>
      </x:c>
      <x:c r="S12655" s="1" t="str">
        <x:f t="shared" si="2376"/>
        <x:v>NO</x:v>
      </x:c>
      <x:c r="T12655" s="1">
        <x:f t="shared" si="2377"/>
        <x:v>-9.9999999999999997E+98</x:v>
      </x:c>
    </x:row>
    <x:row r="12656">
      <x:c r="A12656" s="1"/>
      <x:c r="B12656" s="1"/>
      <x:c r="C12656" s="1"/>
      <x:c r="D12656" s="1"/>
      <x:c r="E12656" s="1"/>
      <x:c r="F12656" s="1"/>
      <x:c r="G12656" s="1"/>
      <x:c r="H12656" s="1"/>
      <x:c r="I12656" s="53">
        <x:f t="shared" si="2366"/>
        <x:v>19</x:v>
      </x:c>
      <x:c r="J12656" s="53">
        <x:f t="shared" si="2367"/>
        <x:v>7</x:v>
      </x:c>
      <x:c r="K12656" s="53">
        <x:f t="shared" si="2368"/>
        <x:v>24</x:v>
      </x:c>
      <x:c r="L12656" s="53">
        <x:f t="shared" si="2369"/>
        <x:v>50</x:v>
      </x:c>
      <x:c r="M12656" s="54">
        <x:f t="shared" si="2370"/>
        <x:v>12162.967609396726</x:v>
      </x:c>
      <x:c r="N12656" s="54">
        <x:f t="shared" si="2371"/>
        <x:v>7.9465052843032824</x:v>
      </x:c>
      <x:c r="O12656" s="55">
        <x:f t="shared" si="2372"/>
        <x:v>246658</x:v>
      </x:c>
      <x:c r="P12656" s="55">
        <x:f t="shared" si="2373"/>
        <x:v>40920</x:v>
      </x:c>
      <x:c r="Q12656" s="55">
        <x:f t="shared" si="2374"/>
        <x:v>223662.63210758206</x:v>
      </x:c>
      <x:c r="R12656" s="55">
        <x:f t="shared" si="2375"/>
        <x:v>-37924.63210758206</x:v>
      </x:c>
      <x:c r="S12656" s="1" t="str">
        <x:f t="shared" si="2376"/>
        <x:v>NO</x:v>
      </x:c>
      <x:c r="T12656" s="1">
        <x:f t="shared" si="2377"/>
        <x:v>-9.9999999999999997E+98</x:v>
      </x:c>
    </x:row>
    <x:row r="12657">
      <x:c r="A12657" s="1"/>
      <x:c r="B12657" s="1"/>
      <x:c r="C12657" s="1"/>
      <x:c r="D12657" s="1"/>
      <x:c r="E12657" s="1"/>
      <x:c r="F12657" s="1"/>
      <x:c r="G12657" s="1"/>
      <x:c r="H12657" s="1"/>
      <x:c r="I12657" s="53">
        <x:f t="shared" si="2366"/>
        <x:v>19</x:v>
      </x:c>
      <x:c r="J12657" s="53">
        <x:f t="shared" si="2367"/>
        <x:v>7</x:v>
      </x:c>
      <x:c r="K12657" s="53">
        <x:f t="shared" si="2368"/>
        <x:v>25</x:v>
      </x:c>
      <x:c r="L12657" s="53">
        <x:f t="shared" si="2369"/>
        <x:v>51</x:v>
      </x:c>
      <x:c r="M12657" s="54">
        <x:f t="shared" si="2370"/>
        <x:v>12242.545530811823</x:v>
      </x:c>
      <x:c r="N12657" s="54">
        <x:f t="shared" si="2371"/>
        <x:v>8.0017677297304335</x:v>
      </x:c>
      <x:c r="O12657" s="55">
        <x:f t="shared" si="2372"/>
        <x:v>249358</x:v>
      </x:c>
      <x:c r="P12657" s="55">
        <x:f t="shared" si="2373"/>
        <x:v>41800</x:v>
      </x:c>
      <x:c r="Q12657" s="55">
        <x:f t="shared" si="2374"/>
        <x:v>225044.19324326082</x:v>
      </x:c>
      <x:c r="R12657" s="55">
        <x:f t="shared" si="2375"/>
        <x:v>-37486.193243260816</x:v>
      </x:c>
      <x:c r="S12657" s="1" t="str">
        <x:f t="shared" si="2376"/>
        <x:v>NO</x:v>
      </x:c>
      <x:c r="T12657" s="1">
        <x:f t="shared" si="2377"/>
        <x:v>-9.9999999999999997E+98</x:v>
      </x:c>
    </x:row>
    <x:row r="12658">
      <x:c r="A12658" s="1"/>
      <x:c r="B12658" s="1"/>
      <x:c r="C12658" s="1"/>
      <x:c r="D12658" s="1"/>
      <x:c r="E12658" s="1"/>
      <x:c r="F12658" s="1"/>
      <x:c r="G12658" s="1"/>
      <x:c r="H12658" s="1"/>
      <x:c r="I12658" s="53">
        <x:f t="shared" si="2366"/>
        <x:v>19</x:v>
      </x:c>
      <x:c r="J12658" s="53">
        <x:f t="shared" si="2367"/>
        <x:v>7</x:v>
      </x:c>
      <x:c r="K12658" s="53">
        <x:f t="shared" si="2368"/>
        <x:v>26</x:v>
      </x:c>
      <x:c r="L12658" s="53">
        <x:f t="shared" si="2369"/>
        <x:v>52</x:v>
      </x:c>
      <x:c r="M12658" s="54">
        <x:f t="shared" si="2370"/>
        <x:v>12323.88553477254</x:v>
      </x:c>
      <x:c r="N12658" s="54">
        <x:f t="shared" si="2371"/>
        <x:v>8.0582538435920412</x:v>
      </x:c>
      <x:c r="O12658" s="55">
        <x:f t="shared" si="2372"/>
        <x:v>252058</x:v>
      </x:c>
      <x:c r="P12658" s="55">
        <x:f t="shared" si="2373"/>
        <x:v>42680</x:v>
      </x:c>
      <x:c r="Q12658" s="55">
        <x:f t="shared" si="2374"/>
        <x:v>226456.34608980105</x:v>
      </x:c>
      <x:c r="R12658" s="55">
        <x:f t="shared" si="2375"/>
        <x:v>-37078.346089801053</x:v>
      </x:c>
      <x:c r="S12658" s="1" t="str">
        <x:f t="shared" si="2376"/>
        <x:v>NO</x:v>
      </x:c>
      <x:c r="T12658" s="1">
        <x:f t="shared" si="2377"/>
        <x:v>-9.9999999999999997E+98</x:v>
      </x:c>
    </x:row>
    <x:row r="12659">
      <x:c r="A12659" s="1"/>
      <x:c r="B12659" s="1"/>
      <x:c r="C12659" s="1"/>
      <x:c r="D12659" s="1"/>
      <x:c r="E12659" s="1"/>
      <x:c r="F12659" s="1"/>
      <x:c r="G12659" s="1"/>
      <x:c r="H12659" s="1"/>
      <x:c r="I12659" s="53">
        <x:f t="shared" si="2366"/>
        <x:v>19</x:v>
      </x:c>
      <x:c r="J12659" s="53">
        <x:f t="shared" si="2367"/>
        <x:v>7</x:v>
      </x:c>
      <x:c r="K12659" s="53">
        <x:f t="shared" si="2368"/>
        <x:v>27</x:v>
      </x:c>
      <x:c r="L12659" s="53">
        <x:f t="shared" si="2369"/>
        <x:v>53</x:v>
      </x:c>
      <x:c r="M12659" s="54">
        <x:f t="shared" si="2370"/>
        <x:v>12407.019239292298</x:v>
      </x:c>
      <x:c r="N12659" s="54">
        <x:f t="shared" si="2371"/>
        <x:v>8.1159855828418745</x:v>
      </x:c>
      <x:c r="O12659" s="55">
        <x:f t="shared" si="2372"/>
        <x:v>254758</x:v>
      </x:c>
      <x:c r="P12659" s="55">
        <x:f t="shared" si="2373"/>
        <x:v>43560</x:v>
      </x:c>
      <x:c r="Q12659" s="55">
        <x:f t="shared" si="2374"/>
        <x:v>227899.63957104684</x:v>
      </x:c>
      <x:c r="R12659" s="55">
        <x:f t="shared" si="2375"/>
        <x:v>-36701.639571046835</x:v>
      </x:c>
      <x:c r="S12659" s="1" t="str">
        <x:f t="shared" si="2376"/>
        <x:v>NO</x:v>
      </x:c>
      <x:c r="T12659" s="1">
        <x:f t="shared" si="2377"/>
        <x:v>-9.9999999999999997E+98</x:v>
      </x:c>
    </x:row>
    <x:row r="12660">
      <x:c r="A12660" s="1"/>
      <x:c r="B12660" s="1"/>
      <x:c r="C12660" s="1"/>
      <x:c r="D12660" s="1"/>
      <x:c r="E12660" s="1"/>
      <x:c r="F12660" s="1"/>
      <x:c r="G12660" s="1"/>
      <x:c r="H12660" s="1"/>
      <x:c r="I12660" s="53">
        <x:f t="shared" si="2366"/>
        <x:v>19</x:v>
      </x:c>
      <x:c r="J12660" s="53">
        <x:f t="shared" si="2367"/>
        <x:v>7</x:v>
      </x:c>
      <x:c r="K12660" s="53">
        <x:f t="shared" si="2368"/>
        <x:v>28</x:v>
      </x:c>
      <x:c r="L12660" s="53">
        <x:f t="shared" si="2369"/>
        <x:v>54</x:v>
      </x:c>
      <x:c r="M12660" s="54">
        <x:f t="shared" si="2370"/>
        <x:v>12491.978777509452</x:v>
      </x:c>
      <x:c r="N12660" s="54">
        <x:f t="shared" si="2371"/>
        <x:v>8.1749852621593408</x:v>
      </x:c>
      <x:c r="O12660" s="55">
        <x:f t="shared" si="2372"/>
        <x:v>257458</x:v>
      </x:c>
      <x:c r="P12660" s="55">
        <x:f t="shared" si="2373"/>
        <x:v>44440</x:v>
      </x:c>
      <x:c r="Q12660" s="55">
        <x:f t="shared" si="2374"/>
        <x:v>229374.63155398355</x:v>
      </x:c>
      <x:c r="R12660" s="55">
        <x:f t="shared" si="2375"/>
        <x:v>-36356.631553983549</x:v>
      </x:c>
      <x:c r="S12660" s="1" t="str">
        <x:f t="shared" si="2376"/>
        <x:v>NO</x:v>
      </x:c>
      <x:c r="T12660" s="1">
        <x:f t="shared" si="2377"/>
        <x:v>-9.9999999999999997E+98</x:v>
      </x:c>
    </x:row>
    <x:row r="12661">
      <x:c r="A12661" s="1"/>
      <x:c r="B12661" s="1"/>
      <x:c r="C12661" s="1"/>
      <x:c r="D12661" s="1"/>
      <x:c r="E12661" s="1"/>
      <x:c r="F12661" s="1"/>
      <x:c r="G12661" s="1"/>
      <x:c r="H12661" s="1"/>
      <x:c r="I12661" s="53">
        <x:f t="shared" si="2366"/>
        <x:v>19</x:v>
      </x:c>
      <x:c r="J12661" s="53">
        <x:f t="shared" si="2367"/>
        <x:v>7</x:v>
      </x:c>
      <x:c r="K12661" s="53">
        <x:f t="shared" si="2368"/>
        <x:v>29</x:v>
      </x:c>
      <x:c r="L12661" s="53">
        <x:f t="shared" si="2369"/>
        <x:v>55</x:v>
      </x:c>
      <x:c r="M12661" s="54">
        <x:f t="shared" si="2370"/>
        <x:v>12578.796805625105</x:v>
      </x:c>
      <x:c r="N12661" s="54">
        <x:f t="shared" si="2371"/>
        <x:v>8.2352755594618792</x:v>
      </x:c>
      <x:c r="O12661" s="55">
        <x:f t="shared" si="2372"/>
        <x:v>260158</x:v>
      </x:c>
      <x:c r="P12661" s="55">
        <x:f t="shared" si="2373"/>
        <x:v>45320</x:v>
      </x:c>
      <x:c r="Q12661" s="55">
        <x:f t="shared" si="2374"/>
        <x:v>230881.88898654695</x:v>
      </x:c>
      <x:c r="R12661" s="55">
        <x:f t="shared" si="2375"/>
        <x:v>-36043.888986546954</x:v>
      </x:c>
      <x:c r="S12661" s="1" t="str">
        <x:f t="shared" si="2376"/>
        <x:v>NO</x:v>
      </x:c>
      <x:c r="T12661" s="1">
        <x:f t="shared" si="2377"/>
        <x:v>-9.9999999999999997E+98</x:v>
      </x:c>
    </x:row>
    <x:row r="12662">
      <x:c r="A12662" s="1"/>
      <x:c r="B12662" s="1"/>
      <x:c r="C12662" s="1"/>
      <x:c r="D12662" s="1"/>
      <x:c r="E12662" s="1"/>
      <x:c r="F12662" s="1"/>
      <x:c r="G12662" s="1"/>
      <x:c r="H12662" s="1"/>
      <x:c r="I12662" s="53">
        <x:f t="shared" si="2366"/>
        <x:v>19</x:v>
      </x:c>
      <x:c r="J12662" s="53">
        <x:f t="shared" si="2367"/>
        <x:v>7</x:v>
      </x:c>
      <x:c r="K12662" s="53">
        <x:f t="shared" si="2368"/>
        <x:v>30</x:v>
      </x:c>
      <x:c r="L12662" s="53">
        <x:f t="shared" si="2369"/>
        <x:v>56</x:v>
      </x:c>
      <x:c r="M12662" s="54">
        <x:f t="shared" si="2370"/>
        <x:v>12667.506510958876</x:v>
      </x:c>
      <x:c r="N12662" s="54">
        <x:f t="shared" si="2371"/>
        <x:v>8.2968795214992195</x:v>
      </x:c>
      <x:c r="O12662" s="55">
        <x:f t="shared" si="2372"/>
        <x:v>262858</x:v>
      </x:c>
      <x:c r="P12662" s="55">
        <x:f t="shared" si="2373"/>
        <x:v>46200</x:v>
      </x:c>
      <x:c r="Q12662" s="55">
        <x:f t="shared" si="2374"/>
        <x:v>232421.98803748048</x:v>
      </x:c>
      <x:c r="R12662" s="55">
        <x:f t="shared" si="2375"/>
        <x:v>-35763.988037480478</x:v>
      </x:c>
      <x:c r="S12662" s="1" t="str">
        <x:f t="shared" si="2376"/>
        <x:v>NO</x:v>
      </x:c>
      <x:c r="T12662" s="1">
        <x:f t="shared" si="2377"/>
        <x:v>-9.9999999999999997E+98</x:v>
      </x:c>
    </x:row>
    <x:row r="12663">
      <x:c r="A12663" s="1"/>
      <x:c r="B12663" s="1"/>
      <x:c r="C12663" s="1"/>
      <x:c r="D12663" s="1"/>
      <x:c r="E12663" s="1"/>
      <x:c r="F12663" s="1"/>
      <x:c r="G12663" s="1"/>
      <x:c r="H12663" s="1"/>
      <x:c r="I12663" s="53">
        <x:f t="shared" si="2366"/>
        <x:v>19</x:v>
      </x:c>
      <x:c r="J12663" s="53">
        <x:f t="shared" si="2367"/>
        <x:v>8</x:v>
      </x:c>
      <x:c r="K12663" s="53">
        <x:f t="shared" si="2368"/>
        <x:v>0</x:v>
      </x:c>
      <x:c r="L12663" s="53">
        <x:f t="shared" si="2369"/>
        <x:v>27</x:v>
      </x:c>
      <x:c r="M12663" s="54">
        <x:f t="shared" si="2370"/>
        <x:v>10750.621162081283</x:v>
      </x:c>
      <x:c r="N12663" s="54">
        <x:f t="shared" si="2371"/>
        <x:v>6.9657091403342246</x:v>
      </x:c>
      <x:c r="O12663" s="55">
        <x:f t="shared" si="2372"/>
        <x:v>183952</x:v>
      </x:c>
      <x:c r="P12663" s="55">
        <x:f t="shared" si="2373"/>
        <x:v>20240</x:v>
      </x:c>
      <x:c r="Q12663" s="55">
        <x:f t="shared" si="2374"/>
        <x:v>199142.72850835559</x:v>
      </x:c>
      <x:c r="R12663" s="55">
        <x:f t="shared" si="2375"/>
        <x:v>-55430.728508355591</x:v>
      </x:c>
      <x:c r="S12663" s="1" t="str">
        <x:f t="shared" si="2376"/>
        <x:v>NO</x:v>
      </x:c>
      <x:c r="T12663" s="1">
        <x:f t="shared" si="2377"/>
        <x:v>-9.9999999999999997E+98</x:v>
      </x:c>
    </x:row>
    <x:row r="12664">
      <x:c r="A12664" s="1"/>
      <x:c r="B12664" s="1"/>
      <x:c r="C12664" s="1"/>
      <x:c r="D12664" s="1"/>
      <x:c r="E12664" s="1"/>
      <x:c r="F12664" s="1"/>
      <x:c r="G12664" s="1"/>
      <x:c r="H12664" s="1"/>
      <x:c r="I12664" s="53">
        <x:f t="shared" si="2366"/>
        <x:v>19</x:v>
      </x:c>
      <x:c r="J12664" s="53">
        <x:f t="shared" si="2367"/>
        <x:v>8</x:v>
      </x:c>
      <x:c r="K12664" s="53">
        <x:f t="shared" si="2368"/>
        <x:v>1</x:v>
      </x:c>
      <x:c r="L12664" s="53">
        <x:f t="shared" si="2369"/>
        <x:v>28</x:v>
      </x:c>
      <x:c r="M12664" s="54">
        <x:f t="shared" si="2370"/>
        <x:v>10796.183662081283</x:v>
      </x:c>
      <x:c r="N12664" s="54">
        <x:f t="shared" si="2371"/>
        <x:v>6.9973497653342243</x:v>
      </x:c>
      <x:c r="O12664" s="55">
        <x:f t="shared" si="2372"/>
        <x:v>186652</x:v>
      </x:c>
      <x:c r="P12664" s="55">
        <x:f t="shared" si="2373"/>
        <x:v>21120</x:v>
      </x:c>
      <x:c r="Q12664" s="55">
        <x:f t="shared" si="2374"/>
        <x:v>199933.74413335559</x:v>
      </x:c>
      <x:c r="R12664" s="55">
        <x:f t="shared" si="2375"/>
        <x:v>-54401.744133355591</x:v>
      </x:c>
      <x:c r="S12664" s="1" t="str">
        <x:f t="shared" si="2376"/>
        <x:v>NO</x:v>
      </x:c>
      <x:c r="T12664" s="1">
        <x:f t="shared" si="2377"/>
        <x:v>-9.9999999999999997E+98</x:v>
      </x:c>
    </x:row>
    <x:row r="12665">
      <x:c r="A12665" s="1"/>
      <x:c r="B12665" s="1"/>
      <x:c r="C12665" s="1"/>
      <x:c r="D12665" s="1"/>
      <x:c r="E12665" s="1"/>
      <x:c r="F12665" s="1"/>
      <x:c r="G12665" s="1"/>
      <x:c r="H12665" s="1"/>
      <x:c r="I12665" s="53">
        <x:f t="shared" si="2366"/>
        <x:v>19</x:v>
      </x:c>
      <x:c r="J12665" s="53">
        <x:f t="shared" si="2367"/>
        <x:v>8</x:v>
      </x:c>
      <x:c r="K12665" s="53">
        <x:f t="shared" si="2368"/>
        <x:v>2</x:v>
      </x:c>
      <x:c r="L12665" s="53">
        <x:f t="shared" si="2369"/>
        <x:v>29</x:v>
      </x:c>
      <x:c r="M12665" s="54">
        <x:f t="shared" si="2370"/>
        <x:v>10842.885224581283</x:v>
      </x:c>
      <x:c r="N12665" s="54">
        <x:f t="shared" si="2371"/>
        <x:v>7.0297814059592243</x:v>
      </x:c>
      <x:c r="O12665" s="55">
        <x:f t="shared" si="2372"/>
        <x:v>189352</x:v>
      </x:c>
      <x:c r="P12665" s="55">
        <x:f t="shared" si="2373"/>
        <x:v>22000</x:v>
      </x:c>
      <x:c r="Q12665" s="55">
        <x:f t="shared" si="2374"/>
        <x:v>200744.53514898062</x:v>
      </x:c>
      <x:c r="R12665" s="55">
        <x:f t="shared" si="2375"/>
        <x:v>-53392.53514898062</x:v>
      </x:c>
      <x:c r="S12665" s="1" t="str">
        <x:f t="shared" si="2376"/>
        <x:v>NO</x:v>
      </x:c>
      <x:c r="T12665" s="1">
        <x:f t="shared" si="2377"/>
        <x:v>-9.9999999999999997E+98</x:v>
      </x:c>
    </x:row>
    <x:row r="12666">
      <x:c r="A12666" s="1"/>
      <x:c r="B12666" s="1"/>
      <x:c r="C12666" s="1"/>
      <x:c r="D12666" s="1"/>
      <x:c r="E12666" s="1"/>
      <x:c r="F12666" s="1"/>
      <x:c r="G12666" s="1"/>
      <x:c r="H12666" s="1"/>
      <x:c r="I12666" s="53">
        <x:f t="shared" si="2366"/>
        <x:v>19</x:v>
      </x:c>
      <x:c r="J12666" s="53">
        <x:f t="shared" si="2367"/>
        <x:v>8</x:v>
      </x:c>
      <x:c r="K12666" s="53">
        <x:f t="shared" si="2368"/>
        <x:v>3</x:v>
      </x:c>
      <x:c r="L12666" s="53">
        <x:f t="shared" si="2369"/>
        <x:v>30</x:v>
      </x:c>
      <x:c r="M12666" s="54">
        <x:f t="shared" si="2370"/>
        <x:v>10890.747207003158</x:v>
      </x:c>
      <x:c r="N12666" s="54">
        <x:f t="shared" si="2371"/>
        <x:v>7.0630188937521927</x:v>
      </x:c>
      <x:c r="O12666" s="55">
        <x:f t="shared" si="2372"/>
        <x:v>192052</x:v>
      </x:c>
      <x:c r="P12666" s="55">
        <x:f t="shared" si="2373"/>
        <x:v>22880</x:v>
      </x:c>
      <x:c r="Q12666" s="55">
        <x:f t="shared" si="2374"/>
        <x:v>201575.47234380484</x:v>
      </x:c>
      <x:c r="R12666" s="55">
        <x:f t="shared" si="2375"/>
        <x:v>-52403.472343804839</x:v>
      </x:c>
      <x:c r="S12666" s="1" t="str">
        <x:f t="shared" si="2376"/>
        <x:v>NO</x:v>
      </x:c>
      <x:c r="T12666" s="1">
        <x:f t="shared" si="2377"/>
        <x:v>-9.9999999999999997E+98</x:v>
      </x:c>
    </x:row>
    <x:row r="12667">
      <x:c r="A12667" s="1"/>
      <x:c r="B12667" s="1"/>
      <x:c r="C12667" s="1"/>
      <x:c r="D12667" s="1"/>
      <x:c r="E12667" s="1"/>
      <x:c r="F12667" s="1"/>
      <x:c r="G12667" s="1"/>
      <x:c r="H12667" s="1"/>
      <x:c r="I12667" s="53">
        <x:f t="shared" si="2366"/>
        <x:v>19</x:v>
      </x:c>
      <x:c r="J12667" s="53">
        <x:f t="shared" si="2367"/>
        <x:v>8</x:v>
      </x:c>
      <x:c r="K12667" s="53">
        <x:f t="shared" si="2368"/>
        <x:v>4</x:v>
      </x:c>
      <x:c r="L12667" s="53">
        <x:f t="shared" si="2369"/>
        <x:v>31</x:v>
      </x:c>
      <x:c r="M12667" s="54">
        <x:f t="shared" si="2370"/>
        <x:v>10939.791322725814</x:v>
      </x:c>
      <x:c r="N12667" s="54">
        <x:f t="shared" si="2371"/>
        <x:v>7.0970773074484823</x:v>
      </x:c>
      <x:c r="O12667" s="55">
        <x:f t="shared" si="2372"/>
        <x:v>194752</x:v>
      </x:c>
      <x:c r="P12667" s="55">
        <x:f t="shared" si="2373"/>
        <x:v>23760</x:v>
      </x:c>
      <x:c r="Q12667" s="55">
        <x:f t="shared" si="2374"/>
        <x:v>202426.93268621204</x:v>
      </x:c>
      <x:c r="R12667" s="55">
        <x:f t="shared" si="2375"/>
        <x:v>-51434.932686212036</x:v>
      </x:c>
      <x:c r="S12667" s="1" t="str">
        <x:f t="shared" si="2376"/>
        <x:v>NO</x:v>
      </x:c>
      <x:c r="T12667" s="1">
        <x:f t="shared" si="2377"/>
        <x:v>-9.9999999999999997E+98</x:v>
      </x:c>
    </x:row>
    <x:row r="12668">
      <x:c r="A12668" s="1"/>
      <x:c r="B12668" s="1"/>
      <x:c r="C12668" s="1"/>
      <x:c r="D12668" s="1"/>
      <x:c r="E12668" s="1"/>
      <x:c r="F12668" s="1"/>
      <x:c r="G12668" s="1"/>
      <x:c r="H12668" s="1"/>
      <x:c r="I12668" s="53">
        <x:f t="shared" si="2366"/>
        <x:v>19</x:v>
      </x:c>
      <x:c r="J12668" s="53">
        <x:f t="shared" si="2367"/>
        <x:v>8</x:v>
      </x:c>
      <x:c r="K12668" s="53">
        <x:f t="shared" si="2368"/>
        <x:v>5</x:v>
      </x:c>
      <x:c r="L12668" s="53">
        <x:f t="shared" si="2369"/>
        <x:v>32</x:v>
      </x:c>
      <x:c r="M12668" s="54">
        <x:f t="shared" si="2370"/>
        <x:v>10990.039646647017</x:v>
      </x:c>
      <x:c r="N12668" s="54">
        <x:f t="shared" si="2371"/>
        <x:v>7.1319719768382068</x:v>
      </x:c>
      <x:c r="O12668" s="55">
        <x:f t="shared" si="2372"/>
        <x:v>197452</x:v>
      </x:c>
      <x:c r="P12668" s="55">
        <x:f t="shared" si="2373"/>
        <x:v>24640</x:v>
      </x:c>
      <x:c r="Q12668" s="55">
        <x:f t="shared" si="2374"/>
        <x:v>203299.29942095515</x:v>
      </x:c>
      <x:c r="R12668" s="55">
        <x:f t="shared" si="2375"/>
        <x:v>-50487.299420955154</x:v>
      </x:c>
      <x:c r="S12668" s="1" t="str">
        <x:f t="shared" si="2376"/>
        <x:v>NO</x:v>
      </x:c>
      <x:c r="T12668" s="1">
        <x:f t="shared" si="2377"/>
        <x:v>-9.9999999999999997E+98</x:v>
      </x:c>
    </x:row>
    <x:row r="12669">
      <x:c r="A12669" s="1"/>
      <x:c r="B12669" s="1"/>
      <x:c r="C12669" s="1"/>
      <x:c r="D12669" s="1"/>
      <x:c r="E12669" s="1"/>
      <x:c r="F12669" s="1"/>
      <x:c r="G12669" s="1"/>
      <x:c r="H12669" s="1"/>
      <x:c r="I12669" s="53">
        <x:f t="shared" si="2366"/>
        <x:v>19</x:v>
      </x:c>
      <x:c r="J12669" s="53">
        <x:f t="shared" si="2367"/>
        <x:v>8</x:v>
      </x:c>
      <x:c r="K12669" s="53">
        <x:f t="shared" si="2368"/>
        <x:v>6</x:v>
      </x:c>
      <x:c r="L12669" s="53">
        <x:f t="shared" si="2369"/>
        <x:v>33</x:v>
      </x:c>
      <x:c r="M12669" s="54">
        <x:f t="shared" si="2370"/>
        <x:v>11041.514620828651</x:v>
      </x:c>
      <x:c r="N12669" s="54">
        <x:f t="shared" si="2371"/>
        <x:v>7.1677184866865638</x:v>
      </x:c>
      <x:c r="O12669" s="55">
        <x:f t="shared" si="2372"/>
        <x:v>200152</x:v>
      </x:c>
      <x:c r="P12669" s="55">
        <x:f t="shared" si="2373"/>
        <x:v>25520</x:v>
      </x:c>
      <x:c r="Q12669" s="55">
        <x:f t="shared" si="2374"/>
        <x:v>204192.96216716408</x:v>
      </x:c>
      <x:c r="R12669" s="55">
        <x:f t="shared" si="2375"/>
        <x:v>-49560.962167164078</x:v>
      </x:c>
      <x:c r="S12669" s="1" t="str">
        <x:f t="shared" si="2376"/>
        <x:v>NO</x:v>
      </x:c>
      <x:c r="T12669" s="1">
        <x:f t="shared" si="2377"/>
        <x:v>-9.9999999999999997E+98</x:v>
      </x:c>
    </x:row>
    <x:row r="12670">
      <x:c r="A12670" s="1"/>
      <x:c r="B12670" s="1"/>
      <x:c r="C12670" s="1"/>
      <x:c r="D12670" s="1"/>
      <x:c r="E12670" s="1"/>
      <x:c r="F12670" s="1"/>
      <x:c r="G12670" s="1"/>
      <x:c r="H12670" s="1"/>
      <x:c r="I12670" s="53">
        <x:f t="shared" si="2366"/>
        <x:v>19</x:v>
      </x:c>
      <x:c r="J12670" s="53">
        <x:f t="shared" si="2367"/>
        <x:v>8</x:v>
      </x:c>
      <x:c r="K12670" s="53">
        <x:f t="shared" si="2368"/>
        <x:v>7</x:v>
      </x:c>
      <x:c r="L12670" s="53">
        <x:f t="shared" si="2369"/>
        <x:v>34</x:v>
      </x:c>
      <x:c r="M12670" s="54">
        <x:f t="shared" si="2370"/>
        <x:v>11094.239060226611</x:v>
      </x:c>
      <x:c r="N12670" s="54">
        <x:f t="shared" si="2371"/>
        <x:v>7.2043326807129242</x:v>
      </x:c>
      <x:c r="O12670" s="55">
        <x:f t="shared" si="2372"/>
        <x:v>202852</x:v>
      </x:c>
      <x:c r="P12670" s="55">
        <x:f t="shared" si="2373"/>
        <x:v>26400</x:v>
      </x:c>
      <x:c r="Q12670" s="55">
        <x:f t="shared" si="2374"/>
        <x:v>205108.31701782311</x:v>
      </x:c>
      <x:c r="R12670" s="55">
        <x:f t="shared" si="2375"/>
        <x:v>-48656.317017823108</x:v>
      </x:c>
      <x:c r="S12670" s="1" t="str">
        <x:f t="shared" si="2376"/>
        <x:v>NO</x:v>
      </x:c>
      <x:c r="T12670" s="1">
        <x:f t="shared" si="2377"/>
        <x:v>-9.9999999999999997E+98</x:v>
      </x:c>
    </x:row>
    <x:row r="12671">
      <x:c r="A12671" s="1"/>
      <x:c r="B12671" s="1"/>
      <x:c r="C12671" s="1"/>
      <x:c r="D12671" s="1"/>
      <x:c r="E12671" s="1"/>
      <x:c r="F12671" s="1"/>
      <x:c r="G12671" s="1"/>
      <x:c r="H12671" s="1"/>
      <x:c r="I12671" s="53">
        <x:f t="shared" si="2366"/>
        <x:v>19</x:v>
      </x:c>
      <x:c r="J12671" s="53">
        <x:f t="shared" si="2367"/>
        <x:v>8</x:v>
      </x:c>
      <x:c r="K12671" s="53">
        <x:f t="shared" si="2368"/>
        <x:v>8</x:v>
      </x:c>
      <x:c r="L12671" s="53">
        <x:f t="shared" si="2369"/>
        <x:v>35</x:v>
      </x:c>
      <x:c r="M12671" s="54">
        <x:f t="shared" si="2370"/>
        <x:v>11148.236158506592</x:v>
      </x:c>
      <x:c r="N12671" s="54">
        <x:f t="shared" si="2371"/>
        <x:v>7.2418306656295774</x:v>
      </x:c>
      <x:c r="O12671" s="55">
        <x:f t="shared" si="2372"/>
        <x:v>205552</x:v>
      </x:c>
      <x:c r="P12671" s="55">
        <x:f t="shared" si="2373"/>
        <x:v>27280</x:v>
      </x:c>
      <x:c r="Q12671" s="55">
        <x:f t="shared" si="2374"/>
        <x:v>206045.76664073943</x:v>
      </x:c>
      <x:c r="R12671" s="55">
        <x:f t="shared" si="2375"/>
        <x:v>-47773.766640739428</x:v>
      </x:c>
      <x:c r="S12671" s="1" t="str">
        <x:f t="shared" si="2376"/>
        <x:v>NO</x:v>
      </x:c>
      <x:c r="T12671" s="1">
        <x:f t="shared" si="2377"/>
        <x:v>-9.9999999999999997E+98</x:v>
      </x:c>
    </x:row>
    <x:row r="12672">
      <x:c r="A12672" s="1"/>
      <x:c r="B12672" s="1"/>
      <x:c r="C12672" s="1"/>
      <x:c r="D12672" s="1"/>
      <x:c r="E12672" s="1"/>
      <x:c r="F12672" s="1"/>
      <x:c r="G12672" s="1"/>
      <x:c r="H12672" s="1"/>
      <x:c r="I12672" s="53">
        <x:f t="shared" si="2366"/>
        <x:v>19</x:v>
      </x:c>
      <x:c r="J12672" s="53">
        <x:f t="shared" si="2367"/>
        <x:v>8</x:v>
      </x:c>
      <x:c r="K12672" s="53">
        <x:f t="shared" si="2368"/>
        <x:v>9</x:v>
      </x:c>
      <x:c r="L12672" s="53">
        <x:f t="shared" si="2369"/>
        <x:v>36</x:v>
      </x:c>
      <x:c r="M12672" s="54">
        <x:f t="shared" si="2370"/>
        <x:v>11203.529493946986</x:v>
      </x:c>
      <x:c r="N12672" s="54">
        <x:f t="shared" si="2371"/>
        <x:v>7.280228815240962</x:v>
      </x:c>
      <x:c r="O12672" s="55">
        <x:f t="shared" si="2372"/>
        <x:v>208252</x:v>
      </x:c>
      <x:c r="P12672" s="55">
        <x:f t="shared" si="2373"/>
        <x:v>28160</x:v>
      </x:c>
      <x:c r="Q12672" s="55">
        <x:f t="shared" si="2374"/>
        <x:v>207005.72038102406</x:v>
      </x:c>
      <x:c r="R12672" s="55">
        <x:f t="shared" si="2375"/>
        <x:v>-46913.720381024061</x:v>
      </x:c>
      <x:c r="S12672" s="1" t="str">
        <x:f t="shared" si="2376"/>
        <x:v>NO</x:v>
      </x:c>
      <x:c r="T12672" s="1">
        <x:f t="shared" si="2377"/>
        <x:v>-9.9999999999999997E+98</x:v>
      </x:c>
    </x:row>
    <x:row r="12673">
      <x:c r="A12673" s="1"/>
      <x:c r="B12673" s="1"/>
      <x:c r="C12673" s="1"/>
      <x:c r="D12673" s="1"/>
      <x:c r="E12673" s="1"/>
      <x:c r="F12673" s="1"/>
      <x:c r="G12673" s="1"/>
      <x:c r="H12673" s="1"/>
      <x:c r="I12673" s="53">
        <x:f t="shared" si="2366"/>
        <x:v>19</x:v>
      </x:c>
      <x:c r="J12673" s="53">
        <x:f t="shared" si="2367"/>
        <x:v>8</x:v>
      </x:c>
      <x:c r="K12673" s="53">
        <x:f t="shared" si="2368"/>
        <x:v>10</x:v>
      </x:c>
      <x:c r="L12673" s="53">
        <x:f t="shared" si="2369"/>
        <x:v>37</x:v>
      </x:c>
      <x:c r="M12673" s="54">
        <x:f t="shared" si="2370"/>
        <x:v>11260.143035430199</x:v>
      </x:c>
      <x:c r="N12673" s="54">
        <x:f t="shared" si="2371"/>
        <x:v>7.3195437746043046</x:v>
      </x:c>
      <x:c r="O12673" s="55">
        <x:f t="shared" si="2372"/>
        <x:v>210952</x:v>
      </x:c>
      <x:c r="P12673" s="55">
        <x:f t="shared" si="2373"/>
        <x:v>29040</x:v>
      </x:c>
      <x:c r="Q12673" s="55">
        <x:f t="shared" si="2374"/>
        <x:v>207988.59436510762</x:v>
      </x:c>
      <x:c r="R12673" s="55">
        <x:f t="shared" si="2375"/>
        <x:v>-46076.594365107623</x:v>
      </x:c>
      <x:c r="S12673" s="1" t="str">
        <x:f t="shared" si="2376"/>
        <x:v>NO</x:v>
      </x:c>
      <x:c r="T12673" s="1">
        <x:f t="shared" si="2377"/>
        <x:v>-9.9999999999999997E+98</x:v>
      </x:c>
    </x:row>
    <x:row r="12674">
      <x:c r="A12674" s="1"/>
      <x:c r="B12674" s="1"/>
      <x:c r="C12674" s="1"/>
      <x:c r="D12674" s="1"/>
      <x:c r="E12674" s="1"/>
      <x:c r="F12674" s="1"/>
      <x:c r="G12674" s="1"/>
      <x:c r="H12674" s="1"/>
      <x:c r="I12674" s="53">
        <x:f t="shared" si="2366"/>
        <x:v>19</x:v>
      </x:c>
      <x:c r="J12674" s="53">
        <x:f t="shared" si="2367"/>
        <x:v>8</x:v>
      </x:c>
      <x:c r="K12674" s="53">
        <x:f t="shared" si="2368"/>
        <x:v>11</x:v>
      </x:c>
      <x:c r="L12674" s="53">
        <x:f t="shared" si="2369"/>
        <x:v>38</x:v>
      </x:c>
      <x:c r="M12674" s="54">
        <x:f t="shared" si="2370"/>
        <x:v>11318.101148523638</x:v>
      </x:c>
      <x:c r="N12674" s="54">
        <x:f t="shared" si="2371"/>
        <x:v>7.3597924642525259</x:v>
      </x:c>
      <x:c r="O12674" s="55">
        <x:f t="shared" si="2372"/>
        <x:v>213652</x:v>
      </x:c>
      <x:c r="P12674" s="55">
        <x:f t="shared" si="2373"/>
        <x:v>29920</x:v>
      </x:c>
      <x:c r="Q12674" s="55">
        <x:f t="shared" si="2374"/>
        <x:v>208994.81160631316</x:v>
      </x:c>
      <x:c r="R12674" s="55">
        <x:f t="shared" si="2375"/>
        <x:v>-45262.81160631316</x:v>
      </x:c>
      <x:c r="S12674" s="1" t="str">
        <x:f t="shared" si="2376"/>
        <x:v>NO</x:v>
      </x:c>
      <x:c r="T12674" s="1">
        <x:f t="shared" si="2377"/>
        <x:v>-9.9999999999999997E+98</x:v>
      </x:c>
    </x:row>
    <x:row r="12675">
      <x:c r="A12675" s="1"/>
      <x:c r="B12675" s="1"/>
      <x:c r="C12675" s="1"/>
      <x:c r="D12675" s="1"/>
      <x:c r="E12675" s="1"/>
      <x:c r="F12675" s="1"/>
      <x:c r="G12675" s="1"/>
      <x:c r="H12675" s="1"/>
      <x:c r="I12675" s="53">
        <x:f t="shared" si="2366"/>
        <x:v>19</x:v>
      </x:c>
      <x:c r="J12675" s="53">
        <x:f t="shared" si="2367"/>
        <x:v>8</x:v>
      </x:c>
      <x:c r="K12675" s="53">
        <x:f t="shared" si="2368"/>
        <x:v>12</x:v>
      </x:c>
      <x:c r="L12675" s="53">
        <x:f t="shared" si="2369"/>
        <x:v>39</x:v>
      </x:c>
      <x:c r="M12675" s="54">
        <x:f t="shared" si="2370"/>
        <x:v>11377.428601651702</x:v>
      </x:c>
      <x:c r="N12675" s="54">
        <x:f t="shared" si="2371"/>
        <x:v>7.4009920844803485</x:v>
      </x:c>
      <x:c r="O12675" s="55">
        <x:f t="shared" si="2372"/>
        <x:v>216352</x:v>
      </x:c>
      <x:c r="P12675" s="55">
        <x:f t="shared" si="2373"/>
        <x:v>30800</x:v>
      </x:c>
      <x:c r="Q12675" s="55">
        <x:f t="shared" si="2374"/>
        <x:v>210024.80211200871</x:v>
      </x:c>
      <x:c r="R12675" s="55">
        <x:f t="shared" si="2375"/>
        <x:v>-44472.802112008707</x:v>
      </x:c>
      <x:c r="S12675" s="1" t="str">
        <x:f t="shared" si="2376"/>
        <x:v>NO</x:v>
      </x:c>
      <x:c r="T12675" s="1">
        <x:f t="shared" si="2377"/>
        <x:v>-9.9999999999999997E+98</x:v>
      </x:c>
    </x:row>
    <x:row r="12676">
      <x:c r="A12676" s="1"/>
      <x:c r="B12676" s="1"/>
      <x:c r="C12676" s="1"/>
      <x:c r="D12676" s="1"/>
      <x:c r="E12676" s="1"/>
      <x:c r="F12676" s="1"/>
      <x:c r="G12676" s="1"/>
      <x:c r="H12676" s="1"/>
      <x:c r="I12676" s="53">
        <x:f t="shared" si="2366"/>
        <x:v>19</x:v>
      </x:c>
      <x:c r="J12676" s="53">
        <x:f t="shared" si="2367"/>
        <x:v>8</x:v>
      </x:c>
      <x:c r="K12676" s="53">
        <x:f t="shared" si="2368"/>
        <x:v>13</x:v>
      </x:c>
      <x:c r="L12676" s="53">
        <x:f t="shared" si="2369"/>
        <x:v>40</x:v>
      </x:c>
      <x:c r="M12676" s="54">
        <x:f t="shared" si="2370"/>
        <x:v>11438.150572360086</x:v>
      </x:c>
      <x:c r="N12676" s="54">
        <x:f t="shared" si="2371"/>
        <x:v>7.4431601196945039</x:v>
      </x:c>
      <x:c r="O12676" s="55">
        <x:f t="shared" si="2372"/>
        <x:v>219052</x:v>
      </x:c>
      <x:c r="P12676" s="55">
        <x:f t="shared" si="2373"/>
        <x:v>31680</x:v>
      </x:c>
      <x:c r="Q12676" s="55">
        <x:f t="shared" si="2374"/>
        <x:v>211079.0029923626</x:v>
      </x:c>
      <x:c r="R12676" s="55">
        <x:f t="shared" si="2375"/>
        <x:v>-43707.002992362599</x:v>
      </x:c>
      <x:c r="S12676" s="1" t="str">
        <x:f t="shared" si="2376"/>
        <x:v>NO</x:v>
      </x:c>
      <x:c r="T12676" s="1">
        <x:f t="shared" si="2377"/>
        <x:v>-9.9999999999999997E+98</x:v>
      </x:c>
    </x:row>
    <x:row r="12677">
      <x:c r="A12677" s="1"/>
      <x:c r="B12677" s="1"/>
      <x:c r="C12677" s="1"/>
      <x:c r="D12677" s="1"/>
      <x:c r="E12677" s="1"/>
      <x:c r="F12677" s="1"/>
      <x:c r="G12677" s="1"/>
      <x:c r="H12677" s="1"/>
      <x:c r="I12677" s="53">
        <x:f t="shared" si="2366"/>
        <x:v>19</x:v>
      </x:c>
      <x:c r="J12677" s="53">
        <x:f t="shared" si="2367"/>
        <x:v>8</x:v>
      </x:c>
      <x:c r="K12677" s="53">
        <x:f t="shared" si="2368"/>
        <x:v>14</x:v>
      </x:c>
      <x:c r="L12677" s="53">
        <x:f t="shared" si="2369"/>
        <x:v>41</x:v>
      </x:c>
      <x:c r="M12677" s="54">
        <x:f t="shared" si="2370"/>
        <x:v>11500.292653673747</x:v>
      </x:c>
      <x:c r="N12677" s="54">
        <x:f t="shared" si="2371"/>
        <x:v>7.4863143428289911</x:v>
      </x:c>
      <x:c r="O12677" s="55">
        <x:f t="shared" si="2372"/>
        <x:v>221752</x:v>
      </x:c>
      <x:c r="P12677" s="55">
        <x:f t="shared" si="2373"/>
        <x:v>32560</x:v>
      </x:c>
      <x:c r="Q12677" s="55">
        <x:f t="shared" si="2374"/>
        <x:v>212157.85857072475</x:v>
      </x:c>
      <x:c r="R12677" s="55">
        <x:f t="shared" si="2375"/>
        <x:v>-42965.858570724755</x:v>
      </x:c>
      <x:c r="S12677" s="1" t="str">
        <x:f t="shared" si="2376"/>
        <x:v>NO</x:v>
      </x:c>
      <x:c r="T12677" s="1">
        <x:f t="shared" si="2377"/>
        <x:v>-9.9999999999999997E+98</x:v>
      </x:c>
    </x:row>
    <x:row r="12678">
      <x:c r="A12678" s="1"/>
      <x:c r="B12678" s="1"/>
      <x:c r="C12678" s="1"/>
      <x:c r="D12678" s="1"/>
      <x:c r="E12678" s="1"/>
      <x:c r="F12678" s="1"/>
      <x:c r="G12678" s="1"/>
      <x:c r="H12678" s="1"/>
      <x:c r="I12678" s="53">
        <x:f t="shared" si="2366"/>
        <x:v>19</x:v>
      </x:c>
      <x:c r="J12678" s="53">
        <x:f t="shared" si="2367"/>
        <x:v>8</x:v>
      </x:c>
      <x:c r="K12678" s="53">
        <x:f t="shared" si="2368"/>
        <x:v>15</x:v>
      </x:c>
      <x:c r="L12678" s="53">
        <x:f t="shared" si="2369"/>
        <x:v>42</x:v>
      </x:c>
      <x:c r="M12678" s="54">
        <x:f t="shared" si="2370"/>
        <x:v>11563.880860549894</x:v>
      </x:c>
      <x:c r="N12678" s="54">
        <x:f t="shared" si="2371"/>
        <x:v>7.5304728198263158</x:v>
      </x:c>
      <x:c r="O12678" s="55">
        <x:f t="shared" si="2372"/>
        <x:v>224452</x:v>
      </x:c>
      <x:c r="P12678" s="55">
        <x:f t="shared" si="2373"/>
        <x:v>33440</x:v>
      </x:c>
      <x:c r="Q12678" s="55">
        <x:f t="shared" si="2374"/>
        <x:v>213261.82049565788</x:v>
      </x:c>
      <x:c r="R12678" s="55">
        <x:f t="shared" si="2375"/>
        <x:v>-42249.820495657885</x:v>
      </x:c>
      <x:c r="S12678" s="1" t="str">
        <x:f t="shared" si="2376"/>
        <x:v>NO</x:v>
      </x:c>
      <x:c r="T12678" s="1">
        <x:f t="shared" si="2377"/>
        <x:v>-9.9999999999999997E+98</x:v>
      </x:c>
    </x:row>
    <x:row r="12679">
      <x:c r="A12679" s="1"/>
      <x:c r="B12679" s="1"/>
      <x:c r="C12679" s="1"/>
      <x:c r="D12679" s="1"/>
      <x:c r="E12679" s="1"/>
      <x:c r="F12679" s="1"/>
      <x:c r="G12679" s="1"/>
      <x:c r="H12679" s="1"/>
      <x:c r="I12679" s="53">
        <x:f t="shared" si="2366"/>
        <x:v>19</x:v>
      </x:c>
      <x:c r="J12679" s="53">
        <x:f t="shared" si="2367"/>
        <x:v>8</x:v>
      </x:c>
      <x:c r="K12679" s="53">
        <x:f t="shared" si="2368"/>
        <x:v>16</x:v>
      </x:c>
      <x:c r="L12679" s="53">
        <x:f t="shared" si="2369"/>
        <x:v>43</x:v>
      </x:c>
      <x:c r="M12679" s="54">
        <x:f t="shared" si="2370"/>
        <x:v>11628.941636427382</x:v>
      </x:c>
      <x:c r="N12679" s="54">
        <x:f t="shared" si="2371"/>
        <x:v>7.5756539141856818</x:v>
      </x:c>
      <x:c r="O12679" s="55">
        <x:f t="shared" si="2372"/>
        <x:v>227152</x:v>
      </x:c>
      <x:c r="P12679" s="55">
        <x:f t="shared" si="2373"/>
        <x:v>34320</x:v>
      </x:c>
      <x:c r="Q12679" s="55">
        <x:f t="shared" si="2374"/>
        <x:v>214391.34785464205</x:v>
      </x:c>
      <x:c r="R12679" s="55">
        <x:f t="shared" si="2375"/>
        <x:v>-41559.347854642052</x:v>
      </x:c>
      <x:c r="S12679" s="1" t="str">
        <x:f t="shared" si="2376"/>
        <x:v>NO</x:v>
      </x:c>
      <x:c r="T12679" s="1">
        <x:f t="shared" si="2377"/>
        <x:v>-9.9999999999999997E+98</x:v>
      </x:c>
    </x:row>
    <x:row r="12680">
      <x:c r="A12680" s="1"/>
      <x:c r="B12680" s="1"/>
      <x:c r="C12680" s="1"/>
      <x:c r="D12680" s="1"/>
      <x:c r="E12680" s="1"/>
      <x:c r="F12680" s="1"/>
      <x:c r="G12680" s="1"/>
      <x:c r="H12680" s="1"/>
      <x:c r="I12680" s="53">
        <x:f t="shared" si="2366"/>
        <x:v>19</x:v>
      </x:c>
      <x:c r="J12680" s="53">
        <x:f t="shared" si="2367"/>
        <x:v>8</x:v>
      </x:c>
      <x:c r="K12680" s="53">
        <x:f t="shared" si="2368"/>
        <x:v>17</x:v>
      </x:c>
      <x:c r="L12680" s="53">
        <x:f t="shared" si="2369"/>
        <x:v>44</x:v>
      </x:c>
      <x:c r="M12680" s="54">
        <x:f t="shared" si="2370"/>
        <x:v>11695.501859873923</x:v>
      </x:c>
      <x:c r="N12680" s="54">
        <x:f t="shared" si="2371"/>
        <x:v>7.6218762915791132</x:v>
      </x:c>
      <x:c r="O12680" s="55">
        <x:f t="shared" si="2372"/>
        <x:v>229852</x:v>
      </x:c>
      <x:c r="P12680" s="55">
        <x:f t="shared" si="2373"/>
        <x:v>35200</x:v>
      </x:c>
      <x:c r="Q12680" s="55">
        <x:f t="shared" si="2374"/>
        <x:v>215546.90728947782</x:v>
      </x:c>
      <x:c r="R12680" s="55">
        <x:f t="shared" si="2375"/>
        <x:v>-40894.907289477822</x:v>
      </x:c>
      <x:c r="S12680" s="1" t="str">
        <x:f t="shared" si="2376"/>
        <x:v>NO</x:v>
      </x:c>
      <x:c r="T12680" s="1">
        <x:f t="shared" si="2377"/>
        <x:v>-9.9999999999999997E+98</x:v>
      </x:c>
    </x:row>
    <x:row r="12681">
      <x:c r="A12681" s="1"/>
      <x:c r="B12681" s="1"/>
      <x:c r="C12681" s="1"/>
      <x:c r="D12681" s="1"/>
      <x:c r="E12681" s="1"/>
      <x:c r="F12681" s="1"/>
      <x:c r="G12681" s="1"/>
      <x:c r="H12681" s="1"/>
      <x:c r="I12681" s="53">
        <x:f t="shared" si="2366"/>
        <x:v>19</x:v>
      </x:c>
      <x:c r="J12681" s="53">
        <x:f t="shared" si="2367"/>
        <x:v>8</x:v>
      </x:c>
      <x:c r="K12681" s="53">
        <x:f t="shared" si="2368"/>
        <x:v>18</x:v>
      </x:c>
      <x:c r="L12681" s="53">
        <x:f t="shared" si="2369"/>
        <x:v>45</x:v>
      </x:c>
      <x:c r="M12681" s="54">
        <x:f t="shared" si="2370"/>
        <x:v>11763.58885133251</x:v>
      </x:c>
      <x:c r="N12681" s="54">
        <x:f t="shared" si="2371"/>
        <x:v>7.6691589245364655</x:v>
      </x:c>
      <x:c r="O12681" s="55">
        <x:f t="shared" si="2372"/>
        <x:v>232552</x:v>
      </x:c>
      <x:c r="P12681" s="55">
        <x:f t="shared" si="2373"/>
        <x:v>36080</x:v>
      </x:c>
      <x:c r="Q12681" s="55">
        <x:f t="shared" si="2374"/>
        <x:v>216728.97311341163</x:v>
      </x:c>
      <x:c r="R12681" s="55">
        <x:f t="shared" si="2375"/>
        <x:v>-40256.97311341163</x:v>
      </x:c>
      <x:c r="S12681" s="1" t="str">
        <x:f t="shared" si="2376"/>
        <x:v>NO</x:v>
      </x:c>
      <x:c r="T12681" s="1">
        <x:f t="shared" si="2377"/>
        <x:v>-9.9999999999999997E+98</x:v>
      </x:c>
    </x:row>
    <x:row r="12682">
      <x:c r="A12682" s="1"/>
      <x:c r="B12682" s="1"/>
      <x:c r="C12682" s="1"/>
      <x:c r="D12682" s="1"/>
      <x:c r="E12682" s="1"/>
      <x:c r="F12682" s="1"/>
      <x:c r="G12682" s="1"/>
      <x:c r="H12682" s="1"/>
      <x:c r="I12682" s="53">
        <x:f t="shared" si="2366"/>
        <x:v>19</x:v>
      </x:c>
      <x:c r="J12682" s="53">
        <x:f t="shared" si="2367"/>
        <x:v>8</x:v>
      </x:c>
      <x:c r="K12682" s="53">
        <x:f t="shared" si="2368"/>
        <x:v>19</x:v>
      </x:c>
      <x:c r="L12682" s="53">
        <x:f t="shared" si="2369"/>
        <x:v>46</x:v>
      </x:c>
      <x:c r="M12682" s="54">
        <x:f t="shared" si="2370"/>
        <x:v>11833.230379968532</x:v>
      </x:c>
      <x:c r="N12682" s="54">
        <x:f t="shared" si="2371"/>
        <x:v>7.7175210972003701</x:v>
      </x:c>
      <x:c r="O12682" s="55">
        <x:f t="shared" si="2372"/>
        <x:v>235252</x:v>
      </x:c>
      <x:c r="P12682" s="55">
        <x:f t="shared" si="2373"/>
        <x:v>36960</x:v>
      </x:c>
      <x:c r="Q12682" s="55">
        <x:f t="shared" si="2374"/>
        <x:v>217938.02743000924</x:v>
      </x:c>
      <x:c r="R12682" s="55">
        <x:f t="shared" si="2375"/>
        <x:v>-39646.027430009242</x:v>
      </x:c>
      <x:c r="S12682" s="1" t="str">
        <x:f t="shared" si="2376"/>
        <x:v>NO</x:v>
      </x:c>
      <x:c r="T12682" s="1">
        <x:f t="shared" si="2377"/>
        <x:v>-9.9999999999999997E+98</x:v>
      </x:c>
    </x:row>
    <x:row r="12683">
      <x:c r="A12683" s="1"/>
      <x:c r="B12683" s="1"/>
      <x:c r="C12683" s="1"/>
      <x:c r="D12683" s="1"/>
      <x:c r="E12683" s="1"/>
      <x:c r="F12683" s="1"/>
      <x:c r="G12683" s="1"/>
      <x:c r="H12683" s="1"/>
      <x:c r="I12683" s="53">
        <x:f t="shared" si="2366"/>
        <x:v>19</x:v>
      </x:c>
      <x:c r="J12683" s="53">
        <x:f t="shared" si="2367"/>
        <x:v>8</x:v>
      </x:c>
      <x:c r="K12683" s="53">
        <x:f t="shared" si="2368"/>
        <x:v>20</x:v>
      </x:c>
      <x:c r="L12683" s="53">
        <x:f t="shared" si="2369"/>
        <x:v>47</x:v>
      </x:c>
      <x:c r="M12683" s="54">
        <x:f t="shared" si="2370"/>
        <x:v>11904.454670619009</x:v>
      </x:c>
      <x:c r="N12683" s="54">
        <x:f t="shared" si="2371"/>
        <x:v>7.7669824101520897</x:v>
      </x:c>
      <x:c r="O12683" s="55">
        <x:f t="shared" si="2372"/>
        <x:v>237952</x:v>
      </x:c>
      <x:c r="P12683" s="55">
        <x:f t="shared" si="2373"/>
        <x:v>37840</x:v>
      </x:c>
      <x:c r="Q12683" s="55">
        <x:f t="shared" si="2374"/>
        <x:v>219174.56025380222</x:v>
      </x:c>
      <x:c r="R12683" s="55">
        <x:f t="shared" si="2375"/>
        <x:v>-39062.560253802221</x:v>
      </x:c>
      <x:c r="S12683" s="1" t="str">
        <x:f t="shared" si="2376"/>
        <x:v>NO</x:v>
      </x:c>
      <x:c r="T12683" s="1">
        <x:f t="shared" si="2377"/>
        <x:v>-9.9999999999999997E+98</x:v>
      </x:c>
    </x:row>
    <x:row r="12684">
      <x:c r="A12684" s="1"/>
      <x:c r="B12684" s="1"/>
      <x:c r="C12684" s="1"/>
      <x:c r="D12684" s="1"/>
      <x:c r="E12684" s="1"/>
      <x:c r="F12684" s="1"/>
      <x:c r="G12684" s="1"/>
      <x:c r="H12684" s="1"/>
      <x:c r="I12684" s="53">
        <x:f t="shared" si="2366"/>
        <x:v>19</x:v>
      </x:c>
      <x:c r="J12684" s="53">
        <x:f t="shared" si="2367"/>
        <x:v>8</x:v>
      </x:c>
      <x:c r="K12684" s="53">
        <x:f t="shared" si="2368"/>
        <x:v>21</x:v>
      </x:c>
      <x:c r="L12684" s="53">
        <x:f t="shared" si="2369"/>
        <x:v>48</x:v>
      </x:c>
      <x:c r="M12684" s="54">
        <x:f t="shared" si="2370"/>
        <x:v>11977.290410845453</x:v>
      </x:c>
      <x:c r="N12684" s="54">
        <x:f t="shared" si="2371"/>
        <x:v>7.8175627853093426</x:v>
      </x:c>
      <x:c r="O12684" s="55">
        <x:f t="shared" si="2372"/>
        <x:v>240652</x:v>
      </x:c>
      <x:c r="P12684" s="55">
        <x:f t="shared" si="2373"/>
        <x:v>38720</x:v>
      </x:c>
      <x:c r="Q12684" s="55">
        <x:f t="shared" si="2374"/>
        <x:v>220439.06963273356</x:v>
      </x:c>
      <x:c r="R12684" s="55">
        <x:f t="shared" si="2375"/>
        <x:v>-38507.069632733561</x:v>
      </x:c>
      <x:c r="S12684" s="1" t="str">
        <x:f t="shared" si="2376"/>
        <x:v>NO</x:v>
      </x:c>
      <x:c r="T12684" s="1">
        <x:f t="shared" si="2377"/>
        <x:v>-9.9999999999999997E+98</x:v>
      </x:c>
    </x:row>
    <x:row r="12685">
      <x:c r="A12685" s="1"/>
      <x:c r="B12685" s="1"/>
      <x:c r="C12685" s="1"/>
      <x:c r="D12685" s="1"/>
      <x:c r="E12685" s="1"/>
      <x:c r="F12685" s="1"/>
      <x:c r="G12685" s="1"/>
      <x:c r="H12685" s="1"/>
      <x:c r="I12685" s="53">
        <x:f t="shared" si="2366"/>
        <x:v>19</x:v>
      </x:c>
      <x:c r="J12685" s="53">
        <x:f t="shared" si="2367"/>
        <x:v>8</x:v>
      </x:c>
      <x:c r="K12685" s="53">
        <x:f t="shared" si="2368"/>
        <x:v>22</x:v>
      </x:c>
      <x:c r="L12685" s="53">
        <x:f t="shared" si="2369"/>
        <x:v>49</x:v>
      </x:c>
      <x:c r="M12685" s="54">
        <x:f t="shared" si="2370"/>
        <x:v>12051.76675809185</x:v>
      </x:c>
      <x:c r="N12685" s="54">
        <x:f t="shared" si="2371"/>
        <x:v>7.8692824708971179</x:v>
      </x:c>
      <x:c r="O12685" s="55">
        <x:f t="shared" si="2372"/>
        <x:v>243352</x:v>
      </x:c>
      <x:c r="P12685" s="55">
        <x:f t="shared" si="2373"/>
        <x:v>39600</x:v>
      </x:c>
      <x:c r="Q12685" s="55">
        <x:f t="shared" si="2374"/>
        <x:v>221732.06177242793</x:v>
      </x:c>
      <x:c r="R12685" s="55">
        <x:f t="shared" si="2375"/>
        <x:v>-37980.061772427929</x:v>
      </x:c>
      <x:c r="S12685" s="1" t="str">
        <x:f t="shared" si="2376"/>
        <x:v>NO</x:v>
      </x:c>
      <x:c r="T12685" s="1">
        <x:f t="shared" si="2377"/>
        <x:v>-9.9999999999999997E+98</x:v>
      </x:c>
    </x:row>
    <x:row r="12686">
      <x:c r="A12686" s="1"/>
      <x:c r="B12686" s="1"/>
      <x:c r="C12686" s="1"/>
      <x:c r="D12686" s="1"/>
      <x:c r="E12686" s="1"/>
      <x:c r="F12686" s="1"/>
      <x:c r="G12686" s="1"/>
      <x:c r="H12686" s="1"/>
      <x:c r="I12686" s="53">
        <x:f t="shared" si="2366"/>
        <x:v>19</x:v>
      </x:c>
      <x:c r="J12686" s="53">
        <x:f t="shared" si="2367"/>
        <x:v>8</x:v>
      </x:c>
      <x:c r="K12686" s="53">
        <x:f t="shared" si="2368"/>
        <x:v>23</x:v>
      </x:c>
      <x:c r="L12686" s="53">
        <x:f t="shared" si="2369"/>
        <x:v>50</x:v>
      </x:c>
      <x:c r="M12686" s="54">
        <x:f t="shared" si="2370"/>
        <x:v>12127.913346949286</x:v>
      </x:c>
      <x:c r="N12686" s="54">
        <x:f t="shared" si="2371"/>
        <x:v>7.9221620464925602</x:v>
      </x:c>
      <x:c r="O12686" s="55">
        <x:f t="shared" si="2372"/>
        <x:v>246052</x:v>
      </x:c>
      <x:c r="P12686" s="55">
        <x:f t="shared" si="2373"/>
        <x:v>40480</x:v>
      </x:c>
      <x:c r="Q12686" s="55">
        <x:f t="shared" si="2374"/>
        <x:v>223054.05116231399</x:v>
      </x:c>
      <x:c r="R12686" s="55">
        <x:f t="shared" si="2375"/>
        <x:v>-37482.05116231399</x:v>
      </x:c>
      <x:c r="S12686" s="1" t="str">
        <x:f t="shared" si="2376"/>
        <x:v>NO</x:v>
      </x:c>
      <x:c r="T12686" s="1">
        <x:f t="shared" si="2377"/>
        <x:v>-9.9999999999999997E+98</x:v>
      </x:c>
    </x:row>
    <x:row r="12687">
      <x:c r="A12687" s="1"/>
      <x:c r="B12687" s="1"/>
      <x:c r="C12687" s="1"/>
      <x:c r="D12687" s="1"/>
      <x:c r="E12687" s="1"/>
      <x:c r="F12687" s="1"/>
      <x:c r="G12687" s="1"/>
      <x:c r="H12687" s="1"/>
      <x:c r="I12687" s="53">
        <x:f t="shared" si="2366"/>
        <x:v>19</x:v>
      </x:c>
      <x:c r="J12687" s="53">
        <x:f t="shared" si="2367"/>
        <x:v>8</x:v>
      </x:c>
      <x:c r="K12687" s="53">
        <x:f t="shared" si="2368"/>
        <x:v>24</x:v>
      </x:c>
      <x:c r="L12687" s="53">
        <x:f t="shared" si="2369"/>
        <x:v>51</x:v>
      </x:c>
      <x:c r="M12687" s="54">
        <x:f t="shared" si="2370"/>
        <x:v>12205.760296528782</x:v>
      </x:c>
      <x:c r="N12687" s="54">
        <x:f t="shared" si="2371"/>
        <x:v>7.9762224281449878</x:v>
      </x:c>
      <x:c r="O12687" s="55">
        <x:f t="shared" si="2372"/>
        <x:v>248752</x:v>
      </x:c>
      <x:c r="P12687" s="55">
        <x:f t="shared" si="2373"/>
        <x:v>41360</x:v>
      </x:c>
      <x:c r="Q12687" s="55">
        <x:f t="shared" si="2374"/>
        <x:v>224405.56070362468</x:v>
      </x:c>
      <x:c r="R12687" s="55">
        <x:f t="shared" si="2375"/>
        <x:v>-37013.56070362468</x:v>
      </x:c>
      <x:c r="S12687" s="1" t="str">
        <x:f t="shared" si="2376"/>
        <x:v>NO</x:v>
      </x:c>
      <x:c r="T12687" s="1">
        <x:f t="shared" si="2377"/>
        <x:v>-9.9999999999999997E+98</x:v>
      </x:c>
    </x:row>
    <x:row r="12688">
      <x:c r="A12688" s="1"/>
      <x:c r="B12688" s="1"/>
      <x:c r="C12688" s="1"/>
      <x:c r="D12688" s="1"/>
      <x:c r="E12688" s="1"/>
      <x:c r="F12688" s="1"/>
      <x:c r="G12688" s="1"/>
      <x:c r="H12688" s="1"/>
      <x:c r="I12688" s="53">
        <x:f t="shared" si="2366"/>
        <x:v>19</x:v>
      </x:c>
      <x:c r="J12688" s="53">
        <x:f t="shared" si="2367"/>
        <x:v>8</x:v>
      </x:c>
      <x:c r="K12688" s="53">
        <x:f t="shared" si="2368"/>
        <x:v>25</x:v>
      </x:c>
      <x:c r="L12688" s="53">
        <x:f t="shared" si="2369"/>
        <x:v>52</x:v>
      </x:c>
      <x:c r="M12688" s="54">
        <x:f t="shared" si="2370"/>
        <x:v>12285.338217943879</x:v>
      </x:c>
      <x:c r="N12688" s="54">
        <x:f t="shared" si="2371"/>
        <x:v>8.031484873572138</x:v>
      </x:c>
      <x:c r="O12688" s="55">
        <x:f t="shared" si="2372"/>
        <x:v>251452</x:v>
      </x:c>
      <x:c r="P12688" s="55">
        <x:f t="shared" si="2373"/>
        <x:v>42240</x:v>
      </x:c>
      <x:c r="Q12688" s="55">
        <x:f t="shared" si="2374"/>
        <x:v>225787.12183930347</x:v>
      </x:c>
      <x:c r="R12688" s="55">
        <x:f t="shared" si="2375"/>
        <x:v>-36575.121839303465</x:v>
      </x:c>
      <x:c r="S12688" s="1" t="str">
        <x:f t="shared" si="2376"/>
        <x:v>NO</x:v>
      </x:c>
      <x:c r="T12688" s="1">
        <x:f t="shared" si="2377"/>
        <x:v>-9.9999999999999997E+98</x:v>
      </x:c>
    </x:row>
    <x:row r="12689">
      <x:c r="A12689" s="1"/>
      <x:c r="B12689" s="1"/>
      <x:c r="C12689" s="1"/>
      <x:c r="D12689" s="1"/>
      <x:c r="E12689" s="1"/>
      <x:c r="F12689" s="1"/>
      <x:c r="G12689" s="1"/>
      <x:c r="H12689" s="1"/>
      <x:c r="I12689" s="53">
        <x:f t="shared" si="2366"/>
        <x:v>19</x:v>
      </x:c>
      <x:c r="J12689" s="53">
        <x:f t="shared" si="2367"/>
        <x:v>8</x:v>
      </x:c>
      <x:c r="K12689" s="53">
        <x:f t="shared" si="2368"/>
        <x:v>26</x:v>
      </x:c>
      <x:c r="L12689" s="53">
        <x:f t="shared" si="2369"/>
        <x:v>53</x:v>
      </x:c>
      <x:c r="M12689" s="54">
        <x:f t="shared" si="2370"/>
        <x:v>12366.678221904596</x:v>
      </x:c>
      <x:c r="N12689" s="54">
        <x:f t="shared" si="2371"/>
        <x:v>8.0879709874337475</x:v>
      </x:c>
      <x:c r="O12689" s="55">
        <x:f t="shared" si="2372"/>
        <x:v>254152</x:v>
      </x:c>
      <x:c r="P12689" s="55">
        <x:f t="shared" si="2373"/>
        <x:v>43120</x:v>
      </x:c>
      <x:c r="Q12689" s="55">
        <x:f t="shared" si="2374"/>
        <x:v>227199.27468584367</x:v>
      </x:c>
      <x:c r="R12689" s="55">
        <x:f t="shared" si="2375"/>
        <x:v>-36167.274685843673</x:v>
      </x:c>
      <x:c r="S12689" s="1" t="str">
        <x:f t="shared" si="2376"/>
        <x:v>NO</x:v>
      </x:c>
      <x:c r="T12689" s="1">
        <x:f t="shared" si="2377"/>
        <x:v>-9.9999999999999997E+98</x:v>
      </x:c>
    </x:row>
    <x:row r="12690">
      <x:c r="A12690" s="1"/>
      <x:c r="B12690" s="1"/>
      <x:c r="C12690" s="1"/>
      <x:c r="D12690" s="1"/>
      <x:c r="E12690" s="1"/>
      <x:c r="F12690" s="1"/>
      <x:c r="G12690" s="1"/>
      <x:c r="H12690" s="1"/>
      <x:c r="I12690" s="53">
        <x:f t="shared" si="2366"/>
        <x:v>19</x:v>
      </x:c>
      <x:c r="J12690" s="53">
        <x:f t="shared" si="2367"/>
        <x:v>8</x:v>
      </x:c>
      <x:c r="K12690" s="53">
        <x:f t="shared" si="2368"/>
        <x:v>27</x:v>
      </x:c>
      <x:c r="L12690" s="53">
        <x:f t="shared" si="2369"/>
        <x:v>54</x:v>
      </x:c>
      <x:c r="M12690" s="54">
        <x:f t="shared" si="2370"/>
        <x:v>12449.811926424354</x:v>
      </x:c>
      <x:c r="N12690" s="54">
        <x:f t="shared" si="2371"/>
        <x:v>8.1457027266835791</x:v>
      </x:c>
      <x:c r="O12690" s="55">
        <x:f t="shared" si="2372"/>
        <x:v>256852</x:v>
      </x:c>
      <x:c r="P12690" s="55">
        <x:f t="shared" si="2373"/>
        <x:v>44000</x:v>
      </x:c>
      <x:c r="Q12690" s="55">
        <x:f t="shared" si="2374"/>
        <x:v>228642.56816708948</x:v>
      </x:c>
      <x:c r="R12690" s="55">
        <x:f t="shared" si="2375"/>
        <x:v>-35790.568167089485</x:v>
      </x:c>
      <x:c r="S12690" s="1" t="str">
        <x:f t="shared" si="2376"/>
        <x:v>NO</x:v>
      </x:c>
      <x:c r="T12690" s="1">
        <x:f t="shared" si="2377"/>
        <x:v>-9.9999999999999997E+98</x:v>
      </x:c>
    </x:row>
    <x:row r="12691">
      <x:c r="A12691" s="1"/>
      <x:c r="B12691" s="1"/>
      <x:c r="C12691" s="1"/>
      <x:c r="D12691" s="1"/>
      <x:c r="E12691" s="1"/>
      <x:c r="F12691" s="1"/>
      <x:c r="G12691" s="1"/>
      <x:c r="H12691" s="1"/>
      <x:c r="I12691" s="53">
        <x:f t="shared" si="2366"/>
        <x:v>19</x:v>
      </x:c>
      <x:c r="J12691" s="53">
        <x:f t="shared" si="2367"/>
        <x:v>8</x:v>
      </x:c>
      <x:c r="K12691" s="53">
        <x:f t="shared" si="2368"/>
        <x:v>28</x:v>
      </x:c>
      <x:c r="L12691" s="53">
        <x:f t="shared" si="2369"/>
        <x:v>55</x:v>
      </x:c>
      <x:c r="M12691" s="54">
        <x:f t="shared" si="2370"/>
        <x:v>12534.771464641508</x:v>
      </x:c>
      <x:c r="N12691" s="54">
        <x:f t="shared" si="2371"/>
        <x:v>8.2047024060010472</x:v>
      </x:c>
      <x:c r="O12691" s="55">
        <x:f t="shared" si="2372"/>
        <x:v>259552</x:v>
      </x:c>
      <x:c r="P12691" s="55">
        <x:f t="shared" si="2373"/>
        <x:v>44880</x:v>
      </x:c>
      <x:c r="Q12691" s="55">
        <x:f t="shared" si="2374"/>
        <x:v>230117.56015002617</x:v>
      </x:c>
      <x:c r="R12691" s="55">
        <x:f t="shared" si="2375"/>
        <x:v>-35445.560150026169</x:v>
      </x:c>
      <x:c r="S12691" s="1" t="str">
        <x:f t="shared" si="2376"/>
        <x:v>NO</x:v>
      </x:c>
      <x:c r="T12691" s="1">
        <x:f t="shared" si="2377"/>
        <x:v>-9.9999999999999997E+98</x:v>
      </x:c>
    </x:row>
    <x:row r="12692">
      <x:c r="A12692" s="1"/>
      <x:c r="B12692" s="1"/>
      <x:c r="C12692" s="1"/>
      <x:c r="D12692" s="1"/>
      <x:c r="E12692" s="1"/>
      <x:c r="F12692" s="1"/>
      <x:c r="G12692" s="1"/>
      <x:c r="H12692" s="1"/>
      <x:c r="I12692" s="53">
        <x:f t="shared" si="2366"/>
        <x:v>19</x:v>
      </x:c>
      <x:c r="J12692" s="53">
        <x:f t="shared" si="2367"/>
        <x:v>8</x:v>
      </x:c>
      <x:c r="K12692" s="53">
        <x:f t="shared" si="2368"/>
        <x:v>29</x:v>
      </x:c>
      <x:c r="L12692" s="53">
        <x:f t="shared" si="2369"/>
        <x:v>56</x:v>
      </x:c>
      <x:c r="M12692" s="54">
        <x:f t="shared" si="2370"/>
        <x:v>12621.589492757161</x:v>
      </x:c>
      <x:c r="N12692" s="54">
        <x:f t="shared" si="2371"/>
        <x:v>8.2649927033035837</x:v>
      </x:c>
      <x:c r="O12692" s="55">
        <x:f t="shared" si="2372"/>
        <x:v>262252</x:v>
      </x:c>
      <x:c r="P12692" s="55">
        <x:f t="shared" si="2373"/>
        <x:v>45760</x:v>
      </x:c>
      <x:c r="Q12692" s="55">
        <x:f t="shared" si="2374"/>
        <x:v>231624.8175825896</x:v>
      </x:c>
      <x:c r="R12692" s="55">
        <x:f t="shared" si="2375"/>
        <x:v>-35132.817582589603</x:v>
      </x:c>
      <x:c r="S12692" s="1" t="str">
        <x:f t="shared" si="2376"/>
        <x:v>NO</x:v>
      </x:c>
      <x:c r="T12692" s="1">
        <x:f t="shared" si="2377"/>
        <x:v>-9.9999999999999997E+98</x:v>
      </x:c>
    </x:row>
    <x:row r="12693">
      <x:c r="A12693" s="1"/>
      <x:c r="B12693" s="1"/>
      <x:c r="C12693" s="1"/>
      <x:c r="D12693" s="1"/>
      <x:c r="E12693" s="1"/>
      <x:c r="F12693" s="1"/>
      <x:c r="G12693" s="1"/>
      <x:c r="H12693" s="1"/>
      <x:c r="I12693" s="53">
        <x:f t="shared" si="2366"/>
        <x:v>19</x:v>
      </x:c>
      <x:c r="J12693" s="53">
        <x:f t="shared" si="2367"/>
        <x:v>8</x:v>
      </x:c>
      <x:c r="K12693" s="53">
        <x:f t="shared" si="2368"/>
        <x:v>30</x:v>
      </x:c>
      <x:c r="L12693" s="53">
        <x:f t="shared" si="2369"/>
        <x:v>57</x:v>
      </x:c>
      <x:c r="M12693" s="54">
        <x:f t="shared" si="2370"/>
        <x:v>12710.299198090932</x:v>
      </x:c>
      <x:c r="N12693" s="54">
        <x:f t="shared" si="2371"/>
        <x:v>8.3265966653409258</x:v>
      </x:c>
      <x:c r="O12693" s="55">
        <x:f t="shared" si="2372"/>
        <x:v>264952</x:v>
      </x:c>
      <x:c r="P12693" s="55">
        <x:f t="shared" si="2373"/>
        <x:v>46640</x:v>
      </x:c>
      <x:c r="Q12693" s="55">
        <x:f t="shared" si="2374"/>
        <x:v>233164.91663352313</x:v>
      </x:c>
      <x:c r="R12693" s="55">
        <x:f t="shared" si="2375"/>
        <x:v>-34852.916633523128</x:v>
      </x:c>
      <x:c r="S12693" s="1" t="str">
        <x:f t="shared" si="2376"/>
        <x:v>NO</x:v>
      </x:c>
      <x:c r="T12693" s="1">
        <x:f t="shared" si="2377"/>
        <x:v>-9.9999999999999997E+98</x:v>
      </x:c>
    </x:row>
    <x:row r="12694">
      <x:c r="A12694" s="1"/>
      <x:c r="B12694" s="1"/>
      <x:c r="C12694" s="1"/>
      <x:c r="D12694" s="1"/>
      <x:c r="E12694" s="1"/>
      <x:c r="F12694" s="1"/>
      <x:c r="G12694" s="1"/>
      <x:c r="H12694" s="1"/>
      <x:c r="I12694" s="53">
        <x:f t="shared" si="2366"/>
        <x:v>19</x:v>
      </x:c>
      <x:c r="J12694" s="53">
        <x:f t="shared" si="2367"/>
        <x:v>9</x:v>
      </x:c>
      <x:c r="K12694" s="53">
        <x:f t="shared" si="2368"/>
        <x:v>0</x:v>
      </x:c>
      <x:c r="L12694" s="53">
        <x:f t="shared" si="2369"/>
        <x:v>28</x:v>
      </x:c>
      <x:c r="M12694" s="54">
        <x:f t="shared" si="2370"/>
        <x:v>10795.397468564772</x:v>
      </x:c>
      <x:c r="N12694" s="54">
        <x:f t="shared" si="2371"/>
        <x:v>6.9968037976144251</x:v>
      </x:c>
      <x:c r="O12694" s="55">
        <x:f t="shared" si="2372"/>
        <x:v>186046</x:v>
      </x:c>
      <x:c r="P12694" s="55">
        <x:f t="shared" si="2373"/>
        <x:v>20680</x:v>
      </x:c>
      <x:c r="Q12694" s="55">
        <x:f t="shared" si="2374"/>
        <x:v>199920.09494036061</x:v>
      </x:c>
      <x:c r="R12694" s="55">
        <x:f t="shared" si="2375"/>
        <x:v>-54554.094940360606</x:v>
      </x:c>
      <x:c r="S12694" s="1" t="str">
        <x:f t="shared" si="2376"/>
        <x:v>NO</x:v>
      </x:c>
      <x:c r="T12694" s="1">
        <x:f t="shared" si="2377"/>
        <x:v>-9.9999999999999997E+98</x:v>
      </x:c>
    </x:row>
    <x:row r="12695">
      <x:c r="A12695" s="1"/>
      <x:c r="B12695" s="1"/>
      <x:c r="C12695" s="1"/>
      <x:c r="D12695" s="1"/>
      <x:c r="E12695" s="1"/>
      <x:c r="F12695" s="1"/>
      <x:c r="G12695" s="1"/>
      <x:c r="H12695" s="1"/>
      <x:c r="I12695" s="53">
        <x:f t="shared" si="2366"/>
        <x:v>19</x:v>
      </x:c>
      <x:c r="J12695" s="53">
        <x:f t="shared" si="2367"/>
        <x:v>9</x:v>
      </x:c>
      <x:c r="K12695" s="53">
        <x:f t="shared" si="2368"/>
        <x:v>1</x:v>
      </x:c>
      <x:c r="L12695" s="53">
        <x:f t="shared" si="2369"/>
        <x:v>29</x:v>
      </x:c>
      <x:c r="M12695" s="54">
        <x:f t="shared" si="2370"/>
        <x:v>10840.959968564772</x:v>
      </x:c>
      <x:c r="N12695" s="54">
        <x:f t="shared" si="2371"/>
        <x:v>7.0284444226144247</x:v>
      </x:c>
      <x:c r="O12695" s="55">
        <x:f t="shared" si="2372"/>
        <x:v>188746</x:v>
      </x:c>
      <x:c r="P12695" s="55">
        <x:f t="shared" si="2373"/>
        <x:v>21560</x:v>
      </x:c>
      <x:c r="Q12695" s="55">
        <x:f t="shared" si="2374"/>
        <x:v>200711.11056536061</x:v>
      </x:c>
      <x:c r="R12695" s="55">
        <x:f t="shared" si="2375"/>
        <x:v>-53525.110565360606</x:v>
      </x:c>
      <x:c r="S12695" s="1" t="str">
        <x:f t="shared" si="2376"/>
        <x:v>NO</x:v>
      </x:c>
      <x:c r="T12695" s="1">
        <x:f t="shared" si="2377"/>
        <x:v>-9.9999999999999997E+98</x:v>
      </x:c>
    </x:row>
    <x:row r="12696">
      <x:c r="A12696" s="1"/>
      <x:c r="B12696" s="1"/>
      <x:c r="C12696" s="1"/>
      <x:c r="D12696" s="1"/>
      <x:c r="E12696" s="1"/>
      <x:c r="F12696" s="1"/>
      <x:c r="G12696" s="1"/>
      <x:c r="H12696" s="1"/>
      <x:c r="I12696" s="53">
        <x:f t="shared" si="2366"/>
        <x:v>19</x:v>
      </x:c>
      <x:c r="J12696" s="53">
        <x:f t="shared" si="2367"/>
        <x:v>9</x:v>
      </x:c>
      <x:c r="K12696" s="53">
        <x:f t="shared" si="2368"/>
        <x:v>2</x:v>
      </x:c>
      <x:c r="L12696" s="53">
        <x:f t="shared" si="2369"/>
        <x:v>30</x:v>
      </x:c>
      <x:c r="M12696" s="54">
        <x:f t="shared" si="2370"/>
        <x:v>10887.661531064772</x:v>
      </x:c>
      <x:c r="N12696" s="54">
        <x:f t="shared" si="2371"/>
        <x:v>7.0608760632394247</x:v>
      </x:c>
      <x:c r="O12696" s="55">
        <x:f t="shared" si="2372"/>
        <x:v>191446</x:v>
      </x:c>
      <x:c r="P12696" s="55">
        <x:f t="shared" si="2373"/>
        <x:v>22440</x:v>
      </x:c>
      <x:c r="Q12696" s="55">
        <x:f t="shared" si="2374"/>
        <x:v>201521.90158098564</x:v>
      </x:c>
      <x:c r="R12696" s="55">
        <x:f t="shared" si="2375"/>
        <x:v>-52515.901580985636</x:v>
      </x:c>
      <x:c r="S12696" s="1" t="str">
        <x:f t="shared" si="2376"/>
        <x:v>NO</x:v>
      </x:c>
      <x:c r="T12696" s="1">
        <x:f t="shared" si="2377"/>
        <x:v>-9.9999999999999997E+98</x:v>
      </x:c>
    </x:row>
    <x:row r="12697">
      <x:c r="A12697" s="1"/>
      <x:c r="B12697" s="1"/>
      <x:c r="C12697" s="1"/>
      <x:c r="D12697" s="1"/>
      <x:c r="E12697" s="1"/>
      <x:c r="F12697" s="1"/>
      <x:c r="G12697" s="1"/>
      <x:c r="H12697" s="1"/>
      <x:c r="I12697" s="53">
        <x:f t="shared" si="2366"/>
        <x:v>19</x:v>
      </x:c>
      <x:c r="J12697" s="53">
        <x:f t="shared" si="2367"/>
        <x:v>9</x:v>
      </x:c>
      <x:c r="K12697" s="53">
        <x:f t="shared" si="2368"/>
        <x:v>3</x:v>
      </x:c>
      <x:c r="L12697" s="53">
        <x:f t="shared" si="2369"/>
        <x:v>31</x:v>
      </x:c>
      <x:c r="M12697" s="54">
        <x:f t="shared" si="2370"/>
        <x:v>10935.523513486647</x:v>
      </x:c>
      <x:c r="N12697" s="54">
        <x:f t="shared" si="2371"/>
        <x:v>7.094113551032394</x:v>
      </x:c>
      <x:c r="O12697" s="55">
        <x:f t="shared" si="2372"/>
        <x:v>194146</x:v>
      </x:c>
      <x:c r="P12697" s="55">
        <x:f t="shared" si="2373"/>
        <x:v>23320</x:v>
      </x:c>
      <x:c r="Q12697" s="55">
        <x:f t="shared" si="2374"/>
        <x:v>202352.83877580985</x:v>
      </x:c>
      <x:c r="R12697" s="55">
        <x:f t="shared" si="2375"/>
        <x:v>-51526.838775809854</x:v>
      </x:c>
      <x:c r="S12697" s="1" t="str">
        <x:f t="shared" si="2376"/>
        <x:v>NO</x:v>
      </x:c>
      <x:c r="T12697" s="1">
        <x:f t="shared" si="2377"/>
        <x:v>-9.9999999999999997E+98</x:v>
      </x:c>
    </x:row>
    <x:row r="12698">
      <x:c r="A12698" s="1"/>
      <x:c r="B12698" s="1"/>
      <x:c r="C12698" s="1"/>
      <x:c r="D12698" s="1"/>
      <x:c r="E12698" s="1"/>
      <x:c r="F12698" s="1"/>
      <x:c r="G12698" s="1"/>
      <x:c r="H12698" s="1"/>
      <x:c r="I12698" s="53">
        <x:f t="shared" si="2366"/>
        <x:v>19</x:v>
      </x:c>
      <x:c r="J12698" s="53">
        <x:f t="shared" si="2367"/>
        <x:v>9</x:v>
      </x:c>
      <x:c r="K12698" s="53">
        <x:f t="shared" si="2368"/>
        <x:v>4</x:v>
      </x:c>
      <x:c r="L12698" s="53">
        <x:f t="shared" si="2369"/>
        <x:v>32</x:v>
      </x:c>
      <x:c r="M12698" s="54">
        <x:f t="shared" si="2370"/>
        <x:v>10984.567629209303</x:v>
      </x:c>
      <x:c r="N12698" s="54">
        <x:f t="shared" si="2371"/>
        <x:v>7.1281719647286828</x:v>
      </x:c>
      <x:c r="O12698" s="55">
        <x:f t="shared" si="2372"/>
        <x:v>196846</x:v>
      </x:c>
      <x:c r="P12698" s="55">
        <x:f t="shared" si="2373"/>
        <x:v>24200</x:v>
      </x:c>
      <x:c r="Q12698" s="55">
        <x:f t="shared" si="2374"/>
        <x:v>203204.29911821705</x:v>
      </x:c>
      <x:c r="R12698" s="55">
        <x:f t="shared" si="2375"/>
        <x:v>-50558.299118217052</x:v>
      </x:c>
      <x:c r="S12698" s="1" t="str">
        <x:f t="shared" si="2376"/>
        <x:v>NO</x:v>
      </x:c>
      <x:c r="T12698" s="1">
        <x:f t="shared" si="2377"/>
        <x:v>-9.9999999999999997E+98</x:v>
      </x:c>
    </x:row>
    <x:row r="12699">
      <x:c r="A12699" s="1"/>
      <x:c r="B12699" s="1"/>
      <x:c r="C12699" s="1"/>
      <x:c r="D12699" s="1"/>
      <x:c r="E12699" s="1"/>
      <x:c r="F12699" s="1"/>
      <x:c r="G12699" s="1"/>
      <x:c r="H12699" s="1"/>
      <x:c r="I12699" s="53">
        <x:f t="shared" si="2366"/>
        <x:v>19</x:v>
      </x:c>
      <x:c r="J12699" s="53">
        <x:f t="shared" si="2367"/>
        <x:v>9</x:v>
      </x:c>
      <x:c r="K12699" s="53">
        <x:f t="shared" si="2368"/>
        <x:v>5</x:v>
      </x:c>
      <x:c r="L12699" s="53">
        <x:f t="shared" si="2369"/>
        <x:v>33</x:v>
      </x:c>
      <x:c r="M12699" s="54">
        <x:f t="shared" si="2370"/>
        <x:v>11034.815953130506</x:v>
      </x:c>
      <x:c r="N12699" s="54">
        <x:f t="shared" si="2371"/>
        <x:v>7.1630666341184073</x:v>
      </x:c>
      <x:c r="O12699" s="55">
        <x:f t="shared" si="2372"/>
        <x:v>199546</x:v>
      </x:c>
      <x:c r="P12699" s="55">
        <x:f t="shared" si="2373"/>
        <x:v>25080</x:v>
      </x:c>
      <x:c r="Q12699" s="55">
        <x:f t="shared" si="2374"/>
        <x:v>204076.66585296017</x:v>
      </x:c>
      <x:c r="R12699" s="55">
        <x:f t="shared" si="2375"/>
        <x:v>-49610.66585296017</x:v>
      </x:c>
      <x:c r="S12699" s="1" t="str">
        <x:f t="shared" si="2376"/>
        <x:v>NO</x:v>
      </x:c>
      <x:c r="T12699" s="1">
        <x:f t="shared" si="2377"/>
        <x:v>-9.9999999999999997E+98</x:v>
      </x:c>
    </x:row>
    <x:row r="12700">
      <x:c r="A12700" s="1"/>
      <x:c r="B12700" s="1"/>
      <x:c r="C12700" s="1"/>
      <x:c r="D12700" s="1"/>
      <x:c r="E12700" s="1"/>
      <x:c r="F12700" s="1"/>
      <x:c r="G12700" s="1"/>
      <x:c r="H12700" s="1"/>
      <x:c r="I12700" s="53">
        <x:f t="shared" si="2366"/>
        <x:v>19</x:v>
      </x:c>
      <x:c r="J12700" s="53">
        <x:f t="shared" si="2367"/>
        <x:v>9</x:v>
      </x:c>
      <x:c r="K12700" s="53">
        <x:f t="shared" si="2368"/>
        <x:v>6</x:v>
      </x:c>
      <x:c r="L12700" s="53">
        <x:f t="shared" si="2369"/>
        <x:v>34</x:v>
      </x:c>
      <x:c r="M12700" s="54">
        <x:f t="shared" si="2370"/>
        <x:v>11086.29092731214</x:v>
      </x:c>
      <x:c r="N12700" s="54">
        <x:f t="shared" si="2371"/>
        <x:v>7.1988131439667642</x:v>
      </x:c>
      <x:c r="O12700" s="55">
        <x:f t="shared" si="2372"/>
        <x:v>202246</x:v>
      </x:c>
      <x:c r="P12700" s="55">
        <x:f t="shared" si="2373"/>
        <x:v>25960</x:v>
      </x:c>
      <x:c r="Q12700" s="55">
        <x:f t="shared" si="2374"/>
        <x:v>204970.32859916909</x:v>
      </x:c>
      <x:c r="R12700" s="55">
        <x:f t="shared" si="2375"/>
        <x:v>-48684.328599169094</x:v>
      </x:c>
      <x:c r="S12700" s="1" t="str">
        <x:f t="shared" si="2376"/>
        <x:v>NO</x:v>
      </x:c>
      <x:c r="T12700" s="1">
        <x:f t="shared" si="2377"/>
        <x:v>-9.9999999999999997E+98</x:v>
      </x:c>
    </x:row>
    <x:row r="12701">
      <x:c r="A12701" s="1"/>
      <x:c r="B12701" s="1"/>
      <x:c r="C12701" s="1"/>
      <x:c r="D12701" s="1"/>
      <x:c r="E12701" s="1"/>
      <x:c r="F12701" s="1"/>
      <x:c r="G12701" s="1"/>
      <x:c r="H12701" s="1"/>
      <x:c r="I12701" s="53">
        <x:f t="shared" si="2366"/>
        <x:v>19</x:v>
      </x:c>
      <x:c r="J12701" s="53">
        <x:f t="shared" si="2367"/>
        <x:v>9</x:v>
      </x:c>
      <x:c r="K12701" s="53">
        <x:f t="shared" si="2368"/>
        <x:v>7</x:v>
      </x:c>
      <x:c r="L12701" s="53">
        <x:f t="shared" si="2369"/>
        <x:v>35</x:v>
      </x:c>
      <x:c r="M12701" s="54">
        <x:f t="shared" si="2370"/>
        <x:v>11139.0153667101</x:v>
      </x:c>
      <x:c r="N12701" s="54">
        <x:f t="shared" si="2371"/>
        <x:v>7.2354273379931255</x:v>
      </x:c>
      <x:c r="O12701" s="55">
        <x:f t="shared" si="2372"/>
        <x:v>204946</x:v>
      </x:c>
      <x:c r="P12701" s="55">
        <x:f t="shared" si="2373"/>
        <x:v>26840</x:v>
      </x:c>
      <x:c r="Q12701" s="55">
        <x:f t="shared" si="2374"/>
        <x:v>205885.68344982812</x:v>
      </x:c>
      <x:c r="R12701" s="55">
        <x:f t="shared" si="2375"/>
        <x:v>-47779.683449828124</x:v>
      </x:c>
      <x:c r="S12701" s="1" t="str">
        <x:f t="shared" si="2376"/>
        <x:v>NO</x:v>
      </x:c>
      <x:c r="T12701" s="1">
        <x:f t="shared" si="2377"/>
        <x:v>-9.9999999999999997E+98</x:v>
      </x:c>
    </x:row>
    <x:row r="12702">
      <x:c r="A12702" s="1"/>
      <x:c r="B12702" s="1"/>
      <x:c r="C12702" s="1"/>
      <x:c r="D12702" s="1"/>
      <x:c r="E12702" s="1"/>
      <x:c r="F12702" s="1"/>
      <x:c r="G12702" s="1"/>
      <x:c r="H12702" s="1"/>
      <x:c r="I12702" s="53">
        <x:f t="shared" si="2366"/>
        <x:v>19</x:v>
      </x:c>
      <x:c r="J12702" s="53">
        <x:f t="shared" si="2367"/>
        <x:v>9</x:v>
      </x:c>
      <x:c r="K12702" s="53">
        <x:f t="shared" si="2368"/>
        <x:v>8</x:v>
      </x:c>
      <x:c r="L12702" s="53">
        <x:f t="shared" si="2369"/>
        <x:v>36</x:v>
      </x:c>
      <x:c r="M12702" s="54">
        <x:f t="shared" si="2370"/>
        <x:v>11193.012464990081</x:v>
      </x:c>
      <x:c r="N12702" s="54">
        <x:f t="shared" si="2371"/>
        <x:v>7.2729253229097788</x:v>
      </x:c>
      <x:c r="O12702" s="55">
        <x:f t="shared" si="2372"/>
        <x:v>207646</x:v>
      </x:c>
      <x:c r="P12702" s="55">
        <x:f t="shared" si="2373"/>
        <x:v>27720</x:v>
      </x:c>
      <x:c r="Q12702" s="55">
        <x:f t="shared" si="2374"/>
        <x:v>206823.13307274444</x:v>
      </x:c>
      <x:c r="R12702" s="55">
        <x:f t="shared" si="2375"/>
        <x:v>-46897.133072744444</x:v>
      </x:c>
      <x:c r="S12702" s="1" t="str">
        <x:f t="shared" si="2376"/>
        <x:v>NO</x:v>
      </x:c>
      <x:c r="T12702" s="1">
        <x:f t="shared" si="2377"/>
        <x:v>-9.9999999999999997E+98</x:v>
      </x:c>
    </x:row>
    <x:row r="12703">
      <x:c r="A12703" s="1"/>
      <x:c r="B12703" s="1"/>
      <x:c r="C12703" s="1"/>
      <x:c r="D12703" s="1"/>
      <x:c r="E12703" s="1"/>
      <x:c r="F12703" s="1"/>
      <x:c r="G12703" s="1"/>
      <x:c r="H12703" s="1"/>
      <x:c r="I12703" s="53">
        <x:f t="shared" si="2366"/>
        <x:v>19</x:v>
      </x:c>
      <x:c r="J12703" s="53">
        <x:f t="shared" si="2367"/>
        <x:v>9</x:v>
      </x:c>
      <x:c r="K12703" s="53">
        <x:f t="shared" si="2368"/>
        <x:v>9</x:v>
      </x:c>
      <x:c r="L12703" s="53">
        <x:f t="shared" si="2369"/>
        <x:v>37</x:v>
      </x:c>
      <x:c r="M12703" s="54">
        <x:f t="shared" si="2370"/>
        <x:v>11248.305800430475</x:v>
      </x:c>
      <x:c r="N12703" s="54">
        <x:f t="shared" si="2371"/>
        <x:v>7.3113234725211633</x:v>
      </x:c>
      <x:c r="O12703" s="55">
        <x:f t="shared" si="2372"/>
        <x:v>210346</x:v>
      </x:c>
      <x:c r="P12703" s="55">
        <x:f t="shared" si="2373"/>
        <x:v>28600</x:v>
      </x:c>
      <x:c r="Q12703" s="55">
        <x:f t="shared" si="2374"/>
        <x:v>207783.08681302908</x:v>
      </x:c>
      <x:c r="R12703" s="55">
        <x:f t="shared" si="2375"/>
        <x:v>-46037.086813029076</x:v>
      </x:c>
      <x:c r="S12703" s="1" t="str">
        <x:f t="shared" si="2376"/>
        <x:v>NO</x:v>
      </x:c>
      <x:c r="T12703" s="1">
        <x:f t="shared" si="2377"/>
        <x:v>-9.9999999999999997E+98</x:v>
      </x:c>
    </x:row>
    <x:row r="12704">
      <x:c r="A12704" s="1"/>
      <x:c r="B12704" s="1"/>
      <x:c r="C12704" s="1"/>
      <x:c r="D12704" s="1"/>
      <x:c r="E12704" s="1"/>
      <x:c r="F12704" s="1"/>
      <x:c r="G12704" s="1"/>
      <x:c r="H12704" s="1"/>
      <x:c r="I12704" s="53">
        <x:f t="shared" si="2366"/>
        <x:v>19</x:v>
      </x:c>
      <x:c r="J12704" s="53">
        <x:f t="shared" si="2367"/>
        <x:v>9</x:v>
      </x:c>
      <x:c r="K12704" s="53">
        <x:f t="shared" si="2368"/>
        <x:v>10</x:v>
      </x:c>
      <x:c r="L12704" s="53">
        <x:f t="shared" si="2369"/>
        <x:v>38</x:v>
      </x:c>
      <x:c r="M12704" s="54">
        <x:f t="shared" si="2370"/>
        <x:v>11304.919341913688</x:v>
      </x:c>
      <x:c r="N12704" s="54">
        <x:f t="shared" si="2371"/>
        <x:v>7.3506384318845059</x:v>
      </x:c>
      <x:c r="O12704" s="55">
        <x:f t="shared" si="2372"/>
        <x:v>213046</x:v>
      </x:c>
      <x:c r="P12704" s="55">
        <x:f t="shared" si="2373"/>
        <x:v>29480</x:v>
      </x:c>
      <x:c r="Q12704" s="55">
        <x:f t="shared" si="2374"/>
        <x:v>208765.96079711264</x:v>
      </x:c>
      <x:c r="R12704" s="55">
        <x:f t="shared" si="2375"/>
        <x:v>-45199.960797112639</x:v>
      </x:c>
      <x:c r="S12704" s="1" t="str">
        <x:f t="shared" si="2376"/>
        <x:v>NO</x:v>
      </x:c>
      <x:c r="T12704" s="1">
        <x:f t="shared" si="2377"/>
        <x:v>-9.9999999999999997E+98</x:v>
      </x:c>
    </x:row>
    <x:row r="12705">
      <x:c r="A12705" s="1"/>
      <x:c r="B12705" s="1"/>
      <x:c r="C12705" s="1"/>
      <x:c r="D12705" s="1"/>
      <x:c r="E12705" s="1"/>
      <x:c r="F12705" s="1"/>
      <x:c r="G12705" s="1"/>
      <x:c r="H12705" s="1"/>
      <x:c r="I12705" s="53">
        <x:f t="shared" si="2366"/>
        <x:v>19</x:v>
      </x:c>
      <x:c r="J12705" s="53">
        <x:f t="shared" si="2367"/>
        <x:v>9</x:v>
      </x:c>
      <x:c r="K12705" s="53">
        <x:f t="shared" si="2368"/>
        <x:v>11</x:v>
      </x:c>
      <x:c r="L12705" s="53">
        <x:f t="shared" si="2369"/>
        <x:v>39</x:v>
      </x:c>
      <x:c r="M12705" s="54">
        <x:f t="shared" si="2370"/>
        <x:v>11362.877455007127</x:v>
      </x:c>
      <x:c r="N12705" s="54">
        <x:f t="shared" si="2371"/>
        <x:v>7.3908871215327272</x:v>
      </x:c>
      <x:c r="O12705" s="55">
        <x:f t="shared" si="2372"/>
        <x:v>215746</x:v>
      </x:c>
      <x:c r="P12705" s="55">
        <x:f t="shared" si="2373"/>
        <x:v>30360</x:v>
      </x:c>
      <x:c r="Q12705" s="55">
        <x:f t="shared" si="2374"/>
        <x:v>209772.17803831818</x:v>
      </x:c>
      <x:c r="R12705" s="55">
        <x:f t="shared" si="2375"/>
        <x:v>-44386.178038318176</x:v>
      </x:c>
      <x:c r="S12705" s="1" t="str">
        <x:f t="shared" si="2376"/>
        <x:v>NO</x:v>
      </x:c>
      <x:c r="T12705" s="1">
        <x:f t="shared" si="2377"/>
        <x:v>-9.9999999999999997E+98</x:v>
      </x:c>
    </x:row>
    <x:row r="12706">
      <x:c r="A12706" s="1"/>
      <x:c r="B12706" s="1"/>
      <x:c r="C12706" s="1"/>
      <x:c r="D12706" s="1"/>
      <x:c r="E12706" s="1"/>
      <x:c r="F12706" s="1"/>
      <x:c r="G12706" s="1"/>
      <x:c r="H12706" s="1"/>
      <x:c r="I12706" s="53">
        <x:f t="shared" si="2366"/>
        <x:v>19</x:v>
      </x:c>
      <x:c r="J12706" s="53">
        <x:f t="shared" si="2367"/>
        <x:v>9</x:v>
      </x:c>
      <x:c r="K12706" s="53">
        <x:f t="shared" si="2368"/>
        <x:v>12</x:v>
      </x:c>
      <x:c r="L12706" s="53">
        <x:f t="shared" si="2369"/>
        <x:v>40</x:v>
      </x:c>
      <x:c r="M12706" s="54">
        <x:f t="shared" si="2370"/>
        <x:v>11422.204908135191</x:v>
      </x:c>
      <x:c r="N12706" s="54">
        <x:f t="shared" si="2371"/>
        <x:v>7.432086741760549</x:v>
      </x:c>
      <x:c r="O12706" s="55">
        <x:f t="shared" si="2372"/>
        <x:v>218446</x:v>
      </x:c>
      <x:c r="P12706" s="55">
        <x:f t="shared" si="2373"/>
        <x:v>31240</x:v>
      </x:c>
      <x:c r="Q12706" s="55">
        <x:f t="shared" si="2374"/>
        <x:v>210802.16854401372</x:v>
      </x:c>
      <x:c r="R12706" s="55">
        <x:f t="shared" si="2375"/>
        <x:v>-43596.168544013723</x:v>
      </x:c>
      <x:c r="S12706" s="1" t="str">
        <x:f t="shared" si="2376"/>
        <x:v>NO</x:v>
      </x:c>
      <x:c r="T12706" s="1">
        <x:f t="shared" si="2377"/>
        <x:v>-9.9999999999999997E+98</x:v>
      </x:c>
    </x:row>
    <x:row r="12707">
      <x:c r="A12707" s="1"/>
      <x:c r="B12707" s="1"/>
      <x:c r="C12707" s="1"/>
      <x:c r="D12707" s="1"/>
      <x:c r="E12707" s="1"/>
      <x:c r="F12707" s="1"/>
      <x:c r="G12707" s="1"/>
      <x:c r="H12707" s="1"/>
      <x:c r="I12707" s="53">
        <x:f t="shared" si="2366"/>
        <x:v>19</x:v>
      </x:c>
      <x:c r="J12707" s="53">
        <x:f t="shared" si="2367"/>
        <x:v>9</x:v>
      </x:c>
      <x:c r="K12707" s="53">
        <x:f t="shared" si="2368"/>
        <x:v>13</x:v>
      </x:c>
      <x:c r="L12707" s="53">
        <x:f t="shared" si="2369"/>
        <x:v>41</x:v>
      </x:c>
      <x:c r="M12707" s="54">
        <x:f t="shared" si="2370"/>
        <x:v>11482.926878843575</x:v>
      </x:c>
      <x:c r="N12707" s="54">
        <x:f t="shared" si="2371"/>
        <x:v>7.4742547769747043</x:v>
      </x:c>
      <x:c r="O12707" s="55">
        <x:f t="shared" si="2372"/>
        <x:v>221146</x:v>
      </x:c>
      <x:c r="P12707" s="55">
        <x:f t="shared" si="2373"/>
        <x:v>32120</x:v>
      </x:c>
      <x:c r="Q12707" s="55">
        <x:f t="shared" si="2374"/>
        <x:v>211856.36942436761</x:v>
      </x:c>
      <x:c r="R12707" s="55">
        <x:f t="shared" si="2375"/>
        <x:v>-42830.369424367615</x:v>
      </x:c>
      <x:c r="S12707" s="1" t="str">
        <x:f t="shared" si="2376"/>
        <x:v>NO</x:v>
      </x:c>
      <x:c r="T12707" s="1">
        <x:f t="shared" si="2377"/>
        <x:v>-9.9999999999999997E+98</x:v>
      </x:c>
    </x:row>
    <x:row r="12708">
      <x:c r="A12708" s="1"/>
      <x:c r="B12708" s="1"/>
      <x:c r="C12708" s="1"/>
      <x:c r="D12708" s="1"/>
      <x:c r="E12708" s="1"/>
      <x:c r="F12708" s="1"/>
      <x:c r="G12708" s="1"/>
      <x:c r="H12708" s="1"/>
      <x:c r="I12708" s="53">
        <x:f t="shared" si="2366"/>
        <x:v>19</x:v>
      </x:c>
      <x:c r="J12708" s="53">
        <x:f t="shared" si="2367"/>
        <x:v>9</x:v>
      </x:c>
      <x:c r="K12708" s="53">
        <x:f t="shared" si="2368"/>
        <x:v>14</x:v>
      </x:c>
      <x:c r="L12708" s="53">
        <x:f t="shared" si="2369"/>
        <x:v>42</x:v>
      </x:c>
      <x:c r="M12708" s="54">
        <x:f t="shared" si="2370"/>
        <x:v>11545.068960157236</x:v>
      </x:c>
      <x:c r="N12708" s="54">
        <x:f t="shared" si="2371"/>
        <x:v>7.5174090001091916</x:v>
      </x:c>
      <x:c r="O12708" s="55">
        <x:f t="shared" si="2372"/>
        <x:v>223846</x:v>
      </x:c>
      <x:c r="P12708" s="55">
        <x:f t="shared" si="2373"/>
        <x:v>33000</x:v>
      </x:c>
      <x:c r="Q12708" s="55">
        <x:f t="shared" si="2374"/>
        <x:v>212935.22500272977</x:v>
      </x:c>
      <x:c r="R12708" s="55">
        <x:f t="shared" si="2375"/>
        <x:v>-42089.22500272977</x:v>
      </x:c>
      <x:c r="S12708" s="1" t="str">
        <x:f t="shared" si="2376"/>
        <x:v>NO</x:v>
      </x:c>
      <x:c r="T12708" s="1">
        <x:f t="shared" si="2377"/>
        <x:v>-9.9999999999999997E+98</x:v>
      </x:c>
    </x:row>
    <x:row r="12709">
      <x:c r="A12709" s="1"/>
      <x:c r="B12709" s="1"/>
      <x:c r="C12709" s="1"/>
      <x:c r="D12709" s="1"/>
      <x:c r="E12709" s="1"/>
      <x:c r="F12709" s="1"/>
      <x:c r="G12709" s="1"/>
      <x:c r="H12709" s="1"/>
      <x:c r="I12709" s="53">
        <x:f t="shared" si="2366"/>
        <x:v>19</x:v>
      </x:c>
      <x:c r="J12709" s="53">
        <x:f t="shared" si="2367"/>
        <x:v>9</x:v>
      </x:c>
      <x:c r="K12709" s="53">
        <x:f t="shared" si="2368"/>
        <x:v>15</x:v>
      </x:c>
      <x:c r="L12709" s="53">
        <x:f t="shared" si="2369"/>
        <x:v>43</x:v>
      </x:c>
      <x:c r="M12709" s="54">
        <x:f t="shared" si="2370"/>
        <x:v>11608.657167033383</x:v>
      </x:c>
      <x:c r="N12709" s="54">
        <x:f t="shared" si="2371"/>
        <x:v>7.5615674771065162</x:v>
      </x:c>
      <x:c r="O12709" s="55">
        <x:f t="shared" si="2372"/>
        <x:v>226546</x:v>
      </x:c>
      <x:c r="P12709" s="55">
        <x:f t="shared" si="2373"/>
        <x:v>33880</x:v>
      </x:c>
      <x:c r="Q12709" s="55">
        <x:f t="shared" si="2374"/>
        <x:v>214039.1869276629</x:v>
      </x:c>
      <x:c r="R12709" s="55">
        <x:f t="shared" si="2375"/>
        <x:v>-41373.1869276629</x:v>
      </x:c>
      <x:c r="S12709" s="1" t="str">
        <x:f t="shared" si="2376"/>
        <x:v>NO</x:v>
      </x:c>
      <x:c r="T12709" s="1">
        <x:f t="shared" si="2377"/>
        <x:v>-9.9999999999999997E+98</x:v>
      </x:c>
    </x:row>
    <x:row r="12710">
      <x:c r="A12710" s="1"/>
      <x:c r="B12710" s="1"/>
      <x:c r="C12710" s="1"/>
      <x:c r="D12710" s="1"/>
      <x:c r="E12710" s="1"/>
      <x:c r="F12710" s="1"/>
      <x:c r="G12710" s="1"/>
      <x:c r="H12710" s="1"/>
      <x:c r="I12710" s="53">
        <x:f t="shared" si="2366"/>
        <x:v>19</x:v>
      </x:c>
      <x:c r="J12710" s="53">
        <x:f t="shared" si="2367"/>
        <x:v>9</x:v>
      </x:c>
      <x:c r="K12710" s="53">
        <x:f t="shared" si="2368"/>
        <x:v>16</x:v>
      </x:c>
      <x:c r="L12710" s="53">
        <x:f t="shared" si="2369"/>
        <x:v>44</x:v>
      </x:c>
      <x:c r="M12710" s="54">
        <x:f t="shared" si="2370"/>
        <x:v>11673.717942910873</x:v>
      </x:c>
      <x:c r="N12710" s="54">
        <x:f t="shared" si="2371"/>
        <x:v>7.606748571465884</x:v>
      </x:c>
      <x:c r="O12710" s="55">
        <x:f t="shared" si="2372"/>
        <x:v>229246</x:v>
      </x:c>
      <x:c r="P12710" s="55">
        <x:f t="shared" si="2373"/>
        <x:v>34760</x:v>
      </x:c>
      <x:c r="Q12710" s="55">
        <x:f t="shared" si="2374"/>
        <x:v>215168.7142866471</x:v>
      </x:c>
      <x:c r="R12710" s="55">
        <x:f t="shared" si="2375"/>
        <x:v>-40682.714286647097</x:v>
      </x:c>
      <x:c r="S12710" s="1" t="str">
        <x:f t="shared" si="2376"/>
        <x:v>NO</x:v>
      </x:c>
      <x:c r="T12710" s="1">
        <x:f t="shared" si="2377"/>
        <x:v>-9.9999999999999997E+98</x:v>
      </x:c>
    </x:row>
    <x:row r="12711">
      <x:c r="A12711" s="1"/>
      <x:c r="B12711" s="1"/>
      <x:c r="C12711" s="1"/>
      <x:c r="D12711" s="1"/>
      <x:c r="E12711" s="1"/>
      <x:c r="F12711" s="1"/>
      <x:c r="G12711" s="1"/>
      <x:c r="H12711" s="1"/>
      <x:c r="I12711" s="53">
        <x:f t="shared" si="2366"/>
        <x:v>19</x:v>
      </x:c>
      <x:c r="J12711" s="53">
        <x:f t="shared" si="2367"/>
        <x:v>9</x:v>
      </x:c>
      <x:c r="K12711" s="53">
        <x:f t="shared" si="2368"/>
        <x:v>17</x:v>
      </x:c>
      <x:c r="L12711" s="53">
        <x:f t="shared" si="2369"/>
        <x:v>45</x:v>
      </x:c>
      <x:c r="M12711" s="54">
        <x:f t="shared" si="2370"/>
        <x:v>11740.278166357411</x:v>
      </x:c>
      <x:c r="N12711" s="54">
        <x:f t="shared" si="2371"/>
        <x:v>7.6529709488593136</x:v>
      </x:c>
      <x:c r="O12711" s="55">
        <x:f t="shared" si="2372"/>
        <x:v>231946</x:v>
      </x:c>
      <x:c r="P12711" s="55">
        <x:f t="shared" si="2373"/>
        <x:v>35640</x:v>
      </x:c>
      <x:c r="Q12711" s="55">
        <x:f t="shared" si="2374"/>
        <x:v>216324.27372148284</x:v>
      </x:c>
      <x:c r="R12711" s="55">
        <x:f t="shared" si="2375"/>
        <x:v>-40018.273721482838</x:v>
      </x:c>
      <x:c r="S12711" s="1" t="str">
        <x:f t="shared" si="2376"/>
        <x:v>NO</x:v>
      </x:c>
      <x:c r="T12711" s="1">
        <x:f t="shared" si="2377"/>
        <x:v>-9.9999999999999997E+98</x:v>
      </x:c>
    </x:row>
    <x:row r="12712">
      <x:c r="A12712" s="1"/>
      <x:c r="B12712" s="1"/>
      <x:c r="C12712" s="1"/>
      <x:c r="D12712" s="1"/>
      <x:c r="E12712" s="1"/>
      <x:c r="F12712" s="1"/>
      <x:c r="G12712" s="1"/>
      <x:c r="H12712" s="1"/>
      <x:c r="I12712" s="53">
        <x:f t="shared" si="2366"/>
        <x:v>19</x:v>
      </x:c>
      <x:c r="J12712" s="53">
        <x:f t="shared" si="2367"/>
        <x:v>9</x:v>
      </x:c>
      <x:c r="K12712" s="53">
        <x:f t="shared" si="2368"/>
        <x:v>18</x:v>
      </x:c>
      <x:c r="L12712" s="53">
        <x:f t="shared" si="2369"/>
        <x:v>46</x:v>
      </x:c>
      <x:c r="M12712" s="54">
        <x:f t="shared" si="2370"/>
        <x:v>11808.365157815999</x:v>
      </x:c>
      <x:c r="N12712" s="54">
        <x:f t="shared" si="2371"/>
        <x:v>7.700253581816666</x:v>
      </x:c>
      <x:c r="O12712" s="55">
        <x:f t="shared" si="2372"/>
        <x:v>234646</x:v>
      </x:c>
      <x:c r="P12712" s="55">
        <x:f t="shared" si="2373"/>
        <x:v>36520</x:v>
      </x:c>
      <x:c r="Q12712" s="55">
        <x:f t="shared" si="2374"/>
        <x:v>217506.33954541665</x:v>
      </x:c>
      <x:c r="R12712" s="55">
        <x:f t="shared" si="2375"/>
        <x:v>-39380.339545416646</x:v>
      </x:c>
      <x:c r="S12712" s="1" t="str">
        <x:f t="shared" si="2376"/>
        <x:v>NO</x:v>
      </x:c>
      <x:c r="T12712" s="1">
        <x:f t="shared" si="2377"/>
        <x:v>-9.9999999999999997E+98</x:v>
      </x:c>
    </x:row>
    <x:row r="12713">
      <x:c r="A12713" s="1"/>
      <x:c r="B12713" s="1"/>
      <x:c r="C12713" s="1"/>
      <x:c r="D12713" s="1"/>
      <x:c r="E12713" s="1"/>
      <x:c r="F12713" s="1"/>
      <x:c r="G12713" s="1"/>
      <x:c r="H12713" s="1"/>
      <x:c r="I12713" s="53">
        <x:f t="shared" si="2366"/>
        <x:v>19</x:v>
      </x:c>
      <x:c r="J12713" s="53">
        <x:f t="shared" si="2367"/>
        <x:v>9</x:v>
      </x:c>
      <x:c r="K12713" s="53">
        <x:f t="shared" si="2368"/>
        <x:v>19</x:v>
      </x:c>
      <x:c r="L12713" s="53">
        <x:f t="shared" si="2369"/>
        <x:v>47</x:v>
      </x:c>
      <x:c r="M12713" s="54">
        <x:f t="shared" si="2370"/>
        <x:v>11878.006686452021</x:v>
      </x:c>
      <x:c r="N12713" s="54">
        <x:f t="shared" si="2371"/>
        <x:v>7.7486157544805705</x:v>
      </x:c>
      <x:c r="O12713" s="55">
        <x:f t="shared" si="2372"/>
        <x:v>237346</x:v>
      </x:c>
      <x:c r="P12713" s="55">
        <x:f t="shared" si="2373"/>
        <x:v>37400</x:v>
      </x:c>
      <x:c r="Q12713" s="55">
        <x:f t="shared" si="2374"/>
        <x:v>218715.39386201426</x:v>
      </x:c>
      <x:c r="R12713" s="55">
        <x:f t="shared" si="2375"/>
        <x:v>-38769.393862014258</x:v>
      </x:c>
      <x:c r="S12713" s="1" t="str">
        <x:f t="shared" si="2376"/>
        <x:v>NO</x:v>
      </x:c>
      <x:c r="T12713" s="1">
        <x:f t="shared" si="2377"/>
        <x:v>-9.9999999999999997E+98</x:v>
      </x:c>
    </x:row>
    <x:row r="12714">
      <x:c r="A12714" s="1"/>
      <x:c r="B12714" s="1"/>
      <x:c r="C12714" s="1"/>
      <x:c r="D12714" s="1"/>
      <x:c r="E12714" s="1"/>
      <x:c r="F12714" s="1"/>
      <x:c r="G12714" s="1"/>
      <x:c r="H12714" s="1"/>
      <x:c r="I12714" s="53">
        <x:f t="shared" si="2366"/>
        <x:v>19</x:v>
      </x:c>
      <x:c r="J12714" s="53">
        <x:f t="shared" si="2367"/>
        <x:v>9</x:v>
      </x:c>
      <x:c r="K12714" s="53">
        <x:f t="shared" si="2368"/>
        <x:v>20</x:v>
      </x:c>
      <x:c r="L12714" s="53">
        <x:f t="shared" si="2369"/>
        <x:v>48</x:v>
      </x:c>
      <x:c r="M12714" s="54">
        <x:f t="shared" si="2370"/>
        <x:v>11949.230977102499</x:v>
      </x:c>
      <x:c r="N12714" s="54">
        <x:f t="shared" si="2371"/>
        <x:v>7.798077067432291</x:v>
      </x:c>
      <x:c r="O12714" s="55">
        <x:f t="shared" si="2372"/>
        <x:v>240046</x:v>
      </x:c>
      <x:c r="P12714" s="55">
        <x:f t="shared" si="2373"/>
        <x:v>38280</x:v>
      </x:c>
      <x:c r="Q12714" s="55">
        <x:f t="shared" si="2374"/>
        <x:v>219951.92668580727</x:v>
      </x:c>
      <x:c r="R12714" s="55">
        <x:f t="shared" si="2375"/>
        <x:v>-38185.926685807266</x:v>
      </x:c>
      <x:c r="S12714" s="1" t="str">
        <x:f t="shared" si="2376"/>
        <x:v>NO</x:v>
      </x:c>
      <x:c r="T12714" s="1">
        <x:f t="shared" si="2377"/>
        <x:v>-9.9999999999999997E+98</x:v>
      </x:c>
    </x:row>
    <x:row r="12715">
      <x:c r="A12715" s="1"/>
      <x:c r="B12715" s="1"/>
      <x:c r="C12715" s="1"/>
      <x:c r="D12715" s="1"/>
      <x:c r="E12715" s="1"/>
      <x:c r="F12715" s="1"/>
      <x:c r="G12715" s="1"/>
      <x:c r="H12715" s="1"/>
      <x:c r="I12715" s="53">
        <x:f t="shared" si="2366"/>
        <x:v>19</x:v>
      </x:c>
      <x:c r="J12715" s="53">
        <x:f t="shared" si="2367"/>
        <x:v>9</x:v>
      </x:c>
      <x:c r="K12715" s="53">
        <x:f t="shared" si="2368"/>
        <x:v>21</x:v>
      </x:c>
      <x:c r="L12715" s="53">
        <x:f t="shared" si="2369"/>
        <x:v>49</x:v>
      </x:c>
      <x:c r="M12715" s="54">
        <x:f t="shared" si="2370"/>
        <x:v>12022.066717328942</x:v>
      </x:c>
      <x:c r="N12715" s="54">
        <x:f t="shared" si="2371"/>
        <x:v>7.848657442589543</x:v>
      </x:c>
      <x:c r="O12715" s="55">
        <x:f t="shared" si="2372"/>
        <x:v>242746</x:v>
      </x:c>
      <x:c r="P12715" s="55">
        <x:f t="shared" si="2373"/>
        <x:v>39160</x:v>
      </x:c>
      <x:c r="Q12715" s="55">
        <x:f t="shared" si="2374"/>
        <x:v>221216.43606473858</x:v>
      </x:c>
      <x:c r="R12715" s="55">
        <x:f t="shared" si="2375"/>
        <x:v>-37630.436064738577</x:v>
      </x:c>
      <x:c r="S12715" s="1" t="str">
        <x:f t="shared" si="2376"/>
        <x:v>NO</x:v>
      </x:c>
      <x:c r="T12715" s="1">
        <x:f t="shared" si="2377"/>
        <x:v>-9.9999999999999997E+98</x:v>
      </x:c>
    </x:row>
    <x:row r="12716">
      <x:c r="A12716" s="1"/>
      <x:c r="B12716" s="1"/>
      <x:c r="C12716" s="1"/>
      <x:c r="D12716" s="1"/>
      <x:c r="E12716" s="1"/>
      <x:c r="F12716" s="1"/>
      <x:c r="G12716" s="1"/>
      <x:c r="H12716" s="1"/>
      <x:c r="I12716" s="53">
        <x:f t="shared" si="2366"/>
        <x:v>19</x:v>
      </x:c>
      <x:c r="J12716" s="53">
        <x:f t="shared" si="2367"/>
        <x:v>9</x:v>
      </x:c>
      <x:c r="K12716" s="53">
        <x:f t="shared" si="2368"/>
        <x:v>22</x:v>
      </x:c>
      <x:c r="L12716" s="53">
        <x:f t="shared" si="2369"/>
        <x:v>50</x:v>
      </x:c>
      <x:c r="M12716" s="54">
        <x:f t="shared" si="2370"/>
        <x:v>12096.543064575339</x:v>
      </x:c>
      <x:c r="N12716" s="54">
        <x:f t="shared" si="2371"/>
        <x:v>7.9003771281773183</x:v>
      </x:c>
      <x:c r="O12716" s="55">
        <x:f t="shared" si="2372"/>
        <x:v>245446</x:v>
      </x:c>
      <x:c r="P12716" s="55">
        <x:f t="shared" si="2373"/>
        <x:v>40040</x:v>
      </x:c>
      <x:c r="Q12716" s="55">
        <x:f t="shared" si="2374"/>
        <x:v>222509.42820443294</x:v>
      </x:c>
      <x:c r="R12716" s="55">
        <x:f t="shared" si="2375"/>
        <x:v>-37103.428204432945</x:v>
      </x:c>
      <x:c r="S12716" s="1" t="str">
        <x:f t="shared" si="2376"/>
        <x:v>NO</x:v>
      </x:c>
      <x:c r="T12716" s="1">
        <x:f t="shared" si="2377"/>
        <x:v>-9.9999999999999997E+98</x:v>
      </x:c>
    </x:row>
    <x:row r="12717">
      <x:c r="A12717" s="1"/>
      <x:c r="B12717" s="1"/>
      <x:c r="C12717" s="1"/>
      <x:c r="D12717" s="1"/>
      <x:c r="E12717" s="1"/>
      <x:c r="F12717" s="1"/>
      <x:c r="G12717" s="1"/>
      <x:c r="H12717" s="1"/>
      <x:c r="I12717" s="53">
        <x:f t="shared" si="2366"/>
        <x:v>19</x:v>
      </x:c>
      <x:c r="J12717" s="53">
        <x:f t="shared" si="2367"/>
        <x:v>9</x:v>
      </x:c>
      <x:c r="K12717" s="53">
        <x:f t="shared" si="2368"/>
        <x:v>23</x:v>
      </x:c>
      <x:c r="L12717" s="53">
        <x:f t="shared" si="2369"/>
        <x:v>51</x:v>
      </x:c>
      <x:c r="M12717" s="54">
        <x:f t="shared" si="2370"/>
        <x:v>12172.689653432775</x:v>
      </x:c>
      <x:c r="N12717" s="54">
        <x:f t="shared" si="2371"/>
        <x:v>7.9532567037727606</x:v>
      </x:c>
      <x:c r="O12717" s="55">
        <x:f t="shared" si="2372"/>
        <x:v>248146</x:v>
      </x:c>
      <x:c r="P12717" s="55">
        <x:f t="shared" si="2373"/>
        <x:v>40920</x:v>
      </x:c>
      <x:c r="Q12717" s="55">
        <x:f t="shared" si="2374"/>
        <x:v>223831.41759431901</x:v>
      </x:c>
      <x:c r="R12717" s="55">
        <x:f t="shared" si="2375"/>
        <x:v>-36605.417594319006</x:v>
      </x:c>
      <x:c r="S12717" s="1" t="str">
        <x:f t="shared" si="2376"/>
        <x:v>NO</x:v>
      </x:c>
      <x:c r="T12717" s="1">
        <x:f t="shared" si="2377"/>
        <x:v>-9.9999999999999997E+98</x:v>
      </x:c>
    </x:row>
    <x:row r="12718">
      <x:c r="A12718" s="1"/>
      <x:c r="B12718" s="1"/>
      <x:c r="C12718" s="1"/>
      <x:c r="D12718" s="1"/>
      <x:c r="E12718" s="1"/>
      <x:c r="F12718" s="1"/>
      <x:c r="G12718" s="1"/>
      <x:c r="H12718" s="1"/>
      <x:c r="I12718" s="53" t="n">
        <x:f t="shared" ref="I12718:I12781" si="2378">INT((ROW()-ROW($I$46))/((CARROT_CAP+1)*(MESCLUN_CAP+1)))</x:f>
        <x:v>19</x:v>
      </x:c>
      <x:c r="J12718" s="53" t="n">
        <x:f t="shared" ref="J12718:J12781" si="2379">MOD(INT((ROW()-ROW($I$46))/(MESCLUN_CAP+1)),CARROT_CAP+1)</x:f>
        <x:v>9</x:v>
      </x:c>
      <x:c r="K12718" s="53" t="n">
        <x:f t="shared" ref="K12718:K12781" si="2380">MOD(ROW()-ROW($I$46),MESCLUN_CAP+1)</x:f>
        <x:v>24</x:v>
      </x:c>
      <x:c r="L12718" s="53" t="n">
        <x:f t="shared" ref="L12718:L12781" si="2381">SUM(I12718:K12718)</x:f>
        <x:v>52</x:v>
      </x:c>
      <x:c r="M12718" s="54" t="n">
        <x:f t="shared" ref="M12718:M12781" si="2382">I12718*TOMATO_HOURS*WEEKS*(1+TOMATO_DIM)^I12718+J12718*CARROT_HOURS*WEEKS*(1+CARROT_DIM)^J12718+K12718*MESCLUN_HOURS*WEEKS*(1+MESCLUN_DIM)^K12718</x:f>
        <x:v>12250.536603012271</x:v>
      </x:c>
      <x:c r="N12718" s="54" t="n">
        <x:f t="shared" ref="N12718:N12781" si="2383">MAX(M12718-FARMER_HOURS,0)/TEMP_HOURS_PER_WORKER</x:f>
        <x:v>8.00731708542519</x:v>
      </x:c>
      <x:c r="O12718" s="55" t="n">
        <x:f t="shared" ref="O12718:O12781" si="2384">I12718*TOMATO_PRICE+J12718*CARROT_PRICE+K12718*MESCLUN_PRICE</x:f>
        <x:v>250846</x:v>
      </x:c>
      <x:c r="P12718" s="55" t="n">
        <x:f t="shared" ref="P12718:P12781" si="2385">I12718*TOMATO_FERTILIZER+J12718*CARROT_FERTILIZER+K12718*MESCLUN_FERTILIZER</x:f>
        <x:v>41800</x:v>
      </x:c>
      <x:c r="Q12718" s="55" t="n">
        <x:f t="shared" ref="Q12718:Q12781" si="2386">MIN(M12718,FARMER_HOURS)*FARMER_RATE+MAX(M12718-FARMER_HOURS,0)*TEMP_RATE</x:f>
        <x:v>225182.9271356297</x:v>
      </x:c>
      <x:c r="R12718" s="55" t="n">
        <x:f t="shared" ref="R12718:R12781" si="2387">O12718-P12718-Q12718-FIXED_COST</x:f>
        <x:v>-36136.927135629696</x:v>
      </x:c>
      <x:c r="S12718" s="1" t="str">
        <x:f t="shared" ref="S12718:S12781" si="2388">IF(AND(L12718&lt;=TOTAL_BED_CAP,N12718&lt;=TEMP_WORKER_CAP),"YES","NO")</x:f>
        <x:v>NO</x:v>
      </x:c>
      <x:c r="T12718" s="1" t="n">
        <x:f t="shared" ref="T12718:T12781" si="2389">IF(S12718="YES",R12718,-1E+99)</x:f>
        <x:v>-1e+99</x:v>
      </x:c>
    </x:row>
    <x:row r="12719">
      <x:c r="A12719" s="1"/>
      <x:c r="B12719" s="1"/>
      <x:c r="C12719" s="1"/>
      <x:c r="D12719" s="1"/>
      <x:c r="E12719" s="1"/>
      <x:c r="F12719" s="1"/>
      <x:c r="G12719" s="1"/>
      <x:c r="H12719" s="1"/>
      <x:c r="I12719" s="53">
        <x:f t="shared" si="2378"/>
        <x:v>19</x:v>
      </x:c>
      <x:c r="J12719" s="53">
        <x:f t="shared" si="2379"/>
        <x:v>9</x:v>
      </x:c>
      <x:c r="K12719" s="53">
        <x:f t="shared" si="2380"/>
        <x:v>25</x:v>
      </x:c>
      <x:c r="L12719" s="53">
        <x:f t="shared" si="2381"/>
        <x:v>53</x:v>
      </x:c>
      <x:c r="M12719" s="54">
        <x:f t="shared" si="2382"/>
        <x:v>12330.114524427368</x:v>
      </x:c>
      <x:c r="N12719" s="54">
        <x:f t="shared" si="2383"/>
        <x:v>8.0625795308523394</x:v>
      </x:c>
      <x:c r="O12719" s="55">
        <x:f t="shared" si="2384"/>
        <x:v>253546</x:v>
      </x:c>
      <x:c r="P12719" s="55">
        <x:f t="shared" si="2385"/>
        <x:v>42680</x:v>
      </x:c>
      <x:c r="Q12719" s="55">
        <x:f t="shared" si="2386"/>
        <x:v>226564.48827130848</x:v>
      </x:c>
      <x:c r="R12719" s="55">
        <x:f t="shared" si="2387"/>
        <x:v>-35698.488271308481</x:v>
      </x:c>
      <x:c r="S12719" s="1" t="str">
        <x:f t="shared" si="2388"/>
        <x:v>NO</x:v>
      </x:c>
      <x:c r="T12719" s="1">
        <x:f t="shared" si="2389"/>
        <x:v>-9.9999999999999997E+98</x:v>
      </x:c>
    </x:row>
    <x:row r="12720">
      <x:c r="A12720" s="1"/>
      <x:c r="B12720" s="1"/>
      <x:c r="C12720" s="1"/>
      <x:c r="D12720" s="1"/>
      <x:c r="E12720" s="1"/>
      <x:c r="F12720" s="1"/>
      <x:c r="G12720" s="1"/>
      <x:c r="H12720" s="1"/>
      <x:c r="I12720" s="53">
        <x:f t="shared" si="2378"/>
        <x:v>19</x:v>
      </x:c>
      <x:c r="J12720" s="53">
        <x:f t="shared" si="2379"/>
        <x:v>9</x:v>
      </x:c>
      <x:c r="K12720" s="53">
        <x:f t="shared" si="2380"/>
        <x:v>26</x:v>
      </x:c>
      <x:c r="L12720" s="53">
        <x:f t="shared" si="2381"/>
        <x:v>54</x:v>
      </x:c>
      <x:c r="M12720" s="54">
        <x:f t="shared" si="2382"/>
        <x:v>12411.454528388087</x:v>
      </x:c>
      <x:c r="N12720" s="54">
        <x:f t="shared" si="2383"/>
        <x:v>8.1190656447139489</x:v>
      </x:c>
      <x:c r="O12720" s="55">
        <x:f t="shared" si="2384"/>
        <x:v>256246</x:v>
      </x:c>
      <x:c r="P12720" s="55">
        <x:f t="shared" si="2385"/>
        <x:v>43560</x:v>
      </x:c>
      <x:c r="Q12720" s="55">
        <x:f t="shared" si="2386"/>
        <x:v>227976.64111784872</x:v>
      </x:c>
      <x:c r="R12720" s="55">
        <x:f t="shared" si="2387"/>
        <x:v>-35290.641117848718</x:v>
      </x:c>
      <x:c r="S12720" s="1" t="str">
        <x:f t="shared" si="2388"/>
        <x:v>NO</x:v>
      </x:c>
      <x:c r="T12720" s="1">
        <x:f t="shared" si="2389"/>
        <x:v>-9.9999999999999997E+98</x:v>
      </x:c>
    </x:row>
    <x:row r="12721">
      <x:c r="A12721" s="1"/>
      <x:c r="B12721" s="1"/>
      <x:c r="C12721" s="1"/>
      <x:c r="D12721" s="1"/>
      <x:c r="E12721" s="1"/>
      <x:c r="F12721" s="1"/>
      <x:c r="G12721" s="1"/>
      <x:c r="H12721" s="1"/>
      <x:c r="I12721" s="53">
        <x:f t="shared" si="2378"/>
        <x:v>19</x:v>
      </x:c>
      <x:c r="J12721" s="53">
        <x:f t="shared" si="2379"/>
        <x:v>9</x:v>
      </x:c>
      <x:c r="K12721" s="53">
        <x:f t="shared" si="2380"/>
        <x:v>27</x:v>
      </x:c>
      <x:c r="L12721" s="53">
        <x:f t="shared" si="2381"/>
        <x:v>55</x:v>
      </x:c>
      <x:c r="M12721" s="54">
        <x:f t="shared" si="2382"/>
        <x:v>12494.588232907843</x:v>
      </x:c>
      <x:c r="N12721" s="54">
        <x:f t="shared" si="2383"/>
        <x:v>8.1767973839637804</x:v>
      </x:c>
      <x:c r="O12721" s="55">
        <x:f t="shared" si="2384"/>
        <x:v>258946</x:v>
      </x:c>
      <x:c r="P12721" s="55">
        <x:f t="shared" si="2385"/>
        <x:v>44440</x:v>
      </x:c>
      <x:c r="Q12721" s="55">
        <x:f t="shared" si="2386"/>
        <x:v>229419.9345990945</x:v>
      </x:c>
      <x:c r="R12721" s="55">
        <x:f t="shared" si="2387"/>
        <x:v>-34913.9345990945</x:v>
      </x:c>
      <x:c r="S12721" s="1" t="str">
        <x:f t="shared" si="2388"/>
        <x:v>NO</x:v>
      </x:c>
      <x:c r="T12721" s="1">
        <x:f t="shared" si="2389"/>
        <x:v>-9.9999999999999997E+98</x:v>
      </x:c>
    </x:row>
    <x:row r="12722">
      <x:c r="A12722" s="1"/>
      <x:c r="B12722" s="1"/>
      <x:c r="C12722" s="1"/>
      <x:c r="D12722" s="1"/>
      <x:c r="E12722" s="1"/>
      <x:c r="F12722" s="1"/>
      <x:c r="G12722" s="1"/>
      <x:c r="H12722" s="1"/>
      <x:c r="I12722" s="53">
        <x:f t="shared" si="2378"/>
        <x:v>19</x:v>
      </x:c>
      <x:c r="J12722" s="53">
        <x:f t="shared" si="2379"/>
        <x:v>9</x:v>
      </x:c>
      <x:c r="K12722" s="53">
        <x:f t="shared" si="2380"/>
        <x:v>28</x:v>
      </x:c>
      <x:c r="L12722" s="53">
        <x:f t="shared" si="2381"/>
        <x:v>56</x:v>
      </x:c>
      <x:c r="M12722" s="54">
        <x:f t="shared" si="2382"/>
        <x:v>12579.547771124997</x:v>
      </x:c>
      <x:c r="N12722" s="54">
        <x:f t="shared" si="2383"/>
        <x:v>8.2357970632812485</x:v>
      </x:c>
      <x:c r="O12722" s="55">
        <x:f t="shared" si="2384"/>
        <x:v>261646</x:v>
      </x:c>
      <x:c r="P12722" s="55">
        <x:f t="shared" si="2385"/>
        <x:v>45320</x:v>
      </x:c>
      <x:c r="Q12722" s="55">
        <x:f t="shared" si="2386"/>
        <x:v>230894.92658203118</x:v>
      </x:c>
      <x:c r="R12722" s="55">
        <x:f t="shared" si="2387"/>
        <x:v>-34568.926582031185</x:v>
      </x:c>
      <x:c r="S12722" s="1" t="str">
        <x:f t="shared" si="2388"/>
        <x:v>NO</x:v>
      </x:c>
      <x:c r="T12722" s="1">
        <x:f t="shared" si="2389"/>
        <x:v>-9.9999999999999997E+98</x:v>
      </x:c>
    </x:row>
    <x:row r="12723">
      <x:c r="A12723" s="1"/>
      <x:c r="B12723" s="1"/>
      <x:c r="C12723" s="1"/>
      <x:c r="D12723" s="1"/>
      <x:c r="E12723" s="1"/>
      <x:c r="F12723" s="1"/>
      <x:c r="G12723" s="1"/>
      <x:c r="H12723" s="1"/>
      <x:c r="I12723" s="53">
        <x:f t="shared" si="2378"/>
        <x:v>19</x:v>
      </x:c>
      <x:c r="J12723" s="53">
        <x:f t="shared" si="2379"/>
        <x:v>9</x:v>
      </x:c>
      <x:c r="K12723" s="53">
        <x:f t="shared" si="2380"/>
        <x:v>29</x:v>
      </x:c>
      <x:c r="L12723" s="53">
        <x:f t="shared" si="2381"/>
        <x:v>57</x:v>
      </x:c>
      <x:c r="M12723" s="54">
        <x:f t="shared" si="2382"/>
        <x:v>12666.36579924065</x:v>
      </x:c>
      <x:c r="N12723" s="54">
        <x:f t="shared" si="2383"/>
        <x:v>8.296087360583785</x:v>
      </x:c>
      <x:c r="O12723" s="55">
        <x:f t="shared" si="2384"/>
        <x:v>264346</x:v>
      </x:c>
      <x:c r="P12723" s="55">
        <x:f t="shared" si="2385"/>
        <x:v>46200</x:v>
      </x:c>
      <x:c r="Q12723" s="55">
        <x:f t="shared" si="2386"/>
        <x:v>232402.18401459462</x:v>
      </x:c>
      <x:c r="R12723" s="55">
        <x:f t="shared" si="2387"/>
        <x:v>-34256.184014594619</x:v>
      </x:c>
      <x:c r="S12723" s="1" t="str">
        <x:f t="shared" si="2388"/>
        <x:v>NO</x:v>
      </x:c>
      <x:c r="T12723" s="1">
        <x:f t="shared" si="2389"/>
        <x:v>-9.9999999999999997E+98</x:v>
      </x:c>
    </x:row>
    <x:row r="12724">
      <x:c r="A12724" s="1"/>
      <x:c r="B12724" s="1"/>
      <x:c r="C12724" s="1"/>
      <x:c r="D12724" s="1"/>
      <x:c r="E12724" s="1"/>
      <x:c r="F12724" s="1"/>
      <x:c r="G12724" s="1"/>
      <x:c r="H12724" s="1"/>
      <x:c r="I12724" s="53">
        <x:f t="shared" si="2378"/>
        <x:v>19</x:v>
      </x:c>
      <x:c r="J12724" s="53">
        <x:f t="shared" si="2379"/>
        <x:v>9</x:v>
      </x:c>
      <x:c r="K12724" s="53">
        <x:f t="shared" si="2380"/>
        <x:v>30</x:v>
      </x:c>
      <x:c r="L12724" s="53">
        <x:f t="shared" si="2381"/>
        <x:v>58</x:v>
      </x:c>
      <x:c r="M12724" s="54">
        <x:f t="shared" si="2382"/>
        <x:v>12755.075504574421</x:v>
      </x:c>
      <x:c r="N12724" s="54">
        <x:f t="shared" si="2383"/>
        <x:v>8.3576913226211254</x:v>
      </x:c>
      <x:c r="O12724" s="55">
        <x:f t="shared" si="2384"/>
        <x:v>267046</x:v>
      </x:c>
      <x:c r="P12724" s="55">
        <x:f t="shared" si="2385"/>
        <x:v>47080</x:v>
      </x:c>
      <x:c r="Q12724" s="55">
        <x:f t="shared" si="2386"/>
        <x:v>233942.28306552814</x:v>
      </x:c>
      <x:c r="R12724" s="55">
        <x:f t="shared" si="2387"/>
        <x:v>-33976.283065528143</x:v>
      </x:c>
      <x:c r="S12724" s="1" t="str">
        <x:f t="shared" si="2388"/>
        <x:v>NO</x:v>
      </x:c>
      <x:c r="T12724" s="1">
        <x:f t="shared" si="2389"/>
        <x:v>-9.9999999999999997E+98</x:v>
      </x:c>
    </x:row>
    <x:row r="12725">
      <x:c r="A12725" s="1"/>
      <x:c r="B12725" s="1"/>
      <x:c r="C12725" s="1"/>
      <x:c r="D12725" s="1"/>
      <x:c r="E12725" s="1"/>
      <x:c r="F12725" s="1"/>
      <x:c r="G12725" s="1"/>
      <x:c r="H12725" s="1"/>
      <x:c r="I12725" s="53">
        <x:f t="shared" si="2378"/>
        <x:v>19</x:v>
      </x:c>
      <x:c r="J12725" s="53">
        <x:f t="shared" si="2379"/>
        <x:v>10</x:v>
      </x:c>
      <x:c r="K12725" s="53">
        <x:f t="shared" si="2380"/>
        <x:v>0</x:v>
      </x:c>
      <x:c r="L12725" s="53">
        <x:f t="shared" si="2381"/>
        <x:v>29</x:v>
      </x:c>
      <x:c r="M12725" s="54">
        <x:f t="shared" si="2382"/>
        <x:v>10842.229829937809</x:v>
      </x:c>
      <x:c r="N12725" s="54">
        <x:f t="shared" si="2383"/>
        <x:v>7.0293262707901452</x:v>
      </x:c>
      <x:c r="O12725" s="55">
        <x:f t="shared" si="2384"/>
        <x:v>188140</x:v>
      </x:c>
      <x:c r="P12725" s="55">
        <x:f t="shared" si="2385"/>
        <x:v>21120</x:v>
      </x:c>
      <x:c r="Q12725" s="55">
        <x:f t="shared" si="2386"/>
        <x:v>200733.15676975364</x:v>
      </x:c>
      <x:c r="R12725" s="55">
        <x:f t="shared" si="2387"/>
        <x:v>-53713.156769753637</x:v>
      </x:c>
      <x:c r="S12725" s="1" t="str">
        <x:f t="shared" si="2388"/>
        <x:v>NO</x:v>
      </x:c>
      <x:c r="T12725" s="1">
        <x:f t="shared" si="2389"/>
        <x:v>-9.9999999999999997E+98</x:v>
      </x:c>
    </x:row>
    <x:row r="12726">
      <x:c r="A12726" s="1"/>
      <x:c r="B12726" s="1"/>
      <x:c r="C12726" s="1"/>
      <x:c r="D12726" s="1"/>
      <x:c r="E12726" s="1"/>
      <x:c r="F12726" s="1"/>
      <x:c r="G12726" s="1"/>
      <x:c r="H12726" s="1"/>
      <x:c r="I12726" s="53">
        <x:f t="shared" si="2378"/>
        <x:v>19</x:v>
      </x:c>
      <x:c r="J12726" s="53">
        <x:f t="shared" si="2379"/>
        <x:v>10</x:v>
      </x:c>
      <x:c r="K12726" s="53">
        <x:f t="shared" si="2380"/>
        <x:v>1</x:v>
      </x:c>
      <x:c r="L12726" s="53">
        <x:f t="shared" si="2381"/>
        <x:v>30</x:v>
      </x:c>
      <x:c r="M12726" s="54">
        <x:f t="shared" si="2382"/>
        <x:v>10887.792329937809</x:v>
      </x:c>
      <x:c r="N12726" s="54">
        <x:f t="shared" si="2383"/>
        <x:v>7.0609668957901448</x:v>
      </x:c>
      <x:c r="O12726" s="55">
        <x:f t="shared" si="2384"/>
        <x:v>190840</x:v>
      </x:c>
      <x:c r="P12726" s="55">
        <x:f t="shared" si="2385"/>
        <x:v>22000</x:v>
      </x:c>
      <x:c r="Q12726" s="55">
        <x:f t="shared" si="2386"/>
        <x:v>201524.17239475364</x:v>
      </x:c>
      <x:c r="R12726" s="55">
        <x:f t="shared" si="2387"/>
        <x:v>-52684.172394753637</x:v>
      </x:c>
      <x:c r="S12726" s="1" t="str">
        <x:f t="shared" si="2388"/>
        <x:v>NO</x:v>
      </x:c>
      <x:c r="T12726" s="1">
        <x:f t="shared" si="2389"/>
        <x:v>-9.9999999999999997E+98</x:v>
      </x:c>
    </x:row>
    <x:row r="12727">
      <x:c r="A12727" s="1"/>
      <x:c r="B12727" s="1"/>
      <x:c r="C12727" s="1"/>
      <x:c r="D12727" s="1"/>
      <x:c r="E12727" s="1"/>
      <x:c r="F12727" s="1"/>
      <x:c r="G12727" s="1"/>
      <x:c r="H12727" s="1"/>
      <x:c r="I12727" s="53">
        <x:f t="shared" si="2378"/>
        <x:v>19</x:v>
      </x:c>
      <x:c r="J12727" s="53">
        <x:f t="shared" si="2379"/>
        <x:v>10</x:v>
      </x:c>
      <x:c r="K12727" s="53">
        <x:f t="shared" si="2380"/>
        <x:v>2</x:v>
      </x:c>
      <x:c r="L12727" s="53">
        <x:f t="shared" si="2381"/>
        <x:v>31</x:v>
      </x:c>
      <x:c r="M12727" s="54">
        <x:f t="shared" si="2382"/>
        <x:v>10934.493892437809</x:v>
      </x:c>
      <x:c r="N12727" s="54">
        <x:f t="shared" si="2383"/>
        <x:v>7.0933985364151457</x:v>
      </x:c>
      <x:c r="O12727" s="55">
        <x:f t="shared" si="2384"/>
        <x:v>193540</x:v>
      </x:c>
      <x:c r="P12727" s="55">
        <x:f t="shared" si="2385"/>
        <x:v>22880</x:v>
      </x:c>
      <x:c r="Q12727" s="55">
        <x:f t="shared" si="2386"/>
        <x:v>202334.96341037864</x:v>
      </x:c>
      <x:c r="R12727" s="55">
        <x:f t="shared" si="2387"/>
        <x:v>-51674.963410378637</x:v>
      </x:c>
      <x:c r="S12727" s="1" t="str">
        <x:f t="shared" si="2388"/>
        <x:v>NO</x:v>
      </x:c>
      <x:c r="T12727" s="1">
        <x:f t="shared" si="2389"/>
        <x:v>-9.9999999999999997E+98</x:v>
      </x:c>
    </x:row>
    <x:row r="12728">
      <x:c r="A12728" s="1"/>
      <x:c r="B12728" s="1"/>
      <x:c r="C12728" s="1"/>
      <x:c r="D12728" s="1"/>
      <x:c r="E12728" s="1"/>
      <x:c r="F12728" s="1"/>
      <x:c r="G12728" s="1"/>
      <x:c r="H12728" s="1"/>
      <x:c r="I12728" s="53">
        <x:f t="shared" si="2378"/>
        <x:v>19</x:v>
      </x:c>
      <x:c r="J12728" s="53">
        <x:f t="shared" si="2379"/>
        <x:v>10</x:v>
      </x:c>
      <x:c r="K12728" s="53">
        <x:f t="shared" si="2380"/>
        <x:v>3</x:v>
      </x:c>
      <x:c r="L12728" s="53">
        <x:f t="shared" si="2381"/>
        <x:v>32</x:v>
      </x:c>
      <x:c r="M12728" s="54">
        <x:f t="shared" si="2382"/>
        <x:v>10982.355874859684</x:v>
      </x:c>
      <x:c r="N12728" s="54">
        <x:f t="shared" si="2383"/>
        <x:v>7.1266360242081142</x:v>
      </x:c>
      <x:c r="O12728" s="55">
        <x:f t="shared" si="2384"/>
        <x:v>196240</x:v>
      </x:c>
      <x:c r="P12728" s="55">
        <x:f t="shared" si="2385"/>
        <x:v>23760</x:v>
      </x:c>
      <x:c r="Q12728" s="55">
        <x:f t="shared" si="2386"/>
        <x:v>203165.90060520286</x:v>
      </x:c>
      <x:c r="R12728" s="55">
        <x:f t="shared" si="2387"/>
        <x:v>-50685.900605202856</x:v>
      </x:c>
      <x:c r="S12728" s="1" t="str">
        <x:f t="shared" si="2388"/>
        <x:v>NO</x:v>
      </x:c>
      <x:c r="T12728" s="1">
        <x:f t="shared" si="2389"/>
        <x:v>-9.9999999999999997E+98</x:v>
      </x:c>
    </x:row>
    <x:row r="12729">
      <x:c r="A12729" s="1"/>
      <x:c r="B12729" s="1"/>
      <x:c r="C12729" s="1"/>
      <x:c r="D12729" s="1"/>
      <x:c r="E12729" s="1"/>
      <x:c r="F12729" s="1"/>
      <x:c r="G12729" s="1"/>
      <x:c r="H12729" s="1"/>
      <x:c r="I12729" s="53">
        <x:f t="shared" si="2378"/>
        <x:v>19</x:v>
      </x:c>
      <x:c r="J12729" s="53">
        <x:f t="shared" si="2379"/>
        <x:v>10</x:v>
      </x:c>
      <x:c r="K12729" s="53">
        <x:f t="shared" si="2380"/>
        <x:v>4</x:v>
      </x:c>
      <x:c r="L12729" s="53">
        <x:f t="shared" si="2381"/>
        <x:v>33</x:v>
      </x:c>
      <x:c r="M12729" s="54">
        <x:f t="shared" si="2382"/>
        <x:v>11031.39999058234</x:v>
      </x:c>
      <x:c r="N12729" s="54">
        <x:f t="shared" si="2383"/>
        <x:v>7.1606944379044029</x:v>
      </x:c>
      <x:c r="O12729" s="55">
        <x:f t="shared" si="2384"/>
        <x:v>198940</x:v>
      </x:c>
      <x:c r="P12729" s="55">
        <x:f t="shared" si="2385"/>
        <x:v>24640</x:v>
      </x:c>
      <x:c r="Q12729" s="55">
        <x:f t="shared" si="2386"/>
        <x:v>204017.36094761008</x:v>
      </x:c>
      <x:c r="R12729" s="55">
        <x:f t="shared" si="2387"/>
        <x:v>-49717.360947610083</x:v>
      </x:c>
      <x:c r="S12729" s="1" t="str">
        <x:f t="shared" si="2388"/>
        <x:v>NO</x:v>
      </x:c>
      <x:c r="T12729" s="1">
        <x:f t="shared" si="2389"/>
        <x:v>-9.9999999999999997E+98</x:v>
      </x:c>
    </x:row>
    <x:row r="12730">
      <x:c r="A12730" s="1"/>
      <x:c r="B12730" s="1"/>
      <x:c r="C12730" s="1"/>
      <x:c r="D12730" s="1"/>
      <x:c r="E12730" s="1"/>
      <x:c r="F12730" s="1"/>
      <x:c r="G12730" s="1"/>
      <x:c r="H12730" s="1"/>
      <x:c r="I12730" s="53">
        <x:f t="shared" si="2378"/>
        <x:v>19</x:v>
      </x:c>
      <x:c r="J12730" s="53">
        <x:f t="shared" si="2379"/>
        <x:v>10</x:v>
      </x:c>
      <x:c r="K12730" s="53">
        <x:f t="shared" si="2380"/>
        <x:v>5</x:v>
      </x:c>
      <x:c r="L12730" s="53">
        <x:f t="shared" si="2381"/>
        <x:v>34</x:v>
      </x:c>
      <x:c r="M12730" s="54">
        <x:f t="shared" si="2382"/>
        <x:v>11081.648314503544</x:v>
      </x:c>
      <x:c r="N12730" s="54">
        <x:f t="shared" si="2383"/>
        <x:v>7.1955891072941274</x:v>
      </x:c>
      <x:c r="O12730" s="55">
        <x:f t="shared" si="2384"/>
        <x:v>201640</x:v>
      </x:c>
      <x:c r="P12730" s="55">
        <x:f t="shared" si="2385"/>
        <x:v>25520</x:v>
      </x:c>
      <x:c r="Q12730" s="55">
        <x:f t="shared" si="2386"/>
        <x:v>204889.72768235317</x:v>
      </x:c>
      <x:c r="R12730" s="55">
        <x:f t="shared" si="2387"/>
        <x:v>-48769.727682353172</x:v>
      </x:c>
      <x:c r="S12730" s="1" t="str">
        <x:f t="shared" si="2388"/>
        <x:v>NO</x:v>
      </x:c>
      <x:c r="T12730" s="1">
        <x:f t="shared" si="2389"/>
        <x:v>-9.9999999999999997E+98</x:v>
      </x:c>
    </x:row>
    <x:row r="12731">
      <x:c r="A12731" s="1"/>
      <x:c r="B12731" s="1"/>
      <x:c r="C12731" s="1"/>
      <x:c r="D12731" s="1"/>
      <x:c r="E12731" s="1"/>
      <x:c r="F12731" s="1"/>
      <x:c r="G12731" s="1"/>
      <x:c r="H12731" s="1"/>
      <x:c r="I12731" s="53">
        <x:f t="shared" si="2378"/>
        <x:v>19</x:v>
      </x:c>
      <x:c r="J12731" s="53">
        <x:f t="shared" si="2379"/>
        <x:v>10</x:v>
      </x:c>
      <x:c r="K12731" s="53">
        <x:f t="shared" si="2380"/>
        <x:v>6</x:v>
      </x:c>
      <x:c r="L12731" s="53">
        <x:f t="shared" si="2381"/>
        <x:v>35</x:v>
      </x:c>
      <x:c r="M12731" s="54">
        <x:f t="shared" si="2382"/>
        <x:v>11133.123288685178</x:v>
      </x:c>
      <x:c r="N12731" s="54">
        <x:f t="shared" si="2383"/>
        <x:v>7.2313356171424843</x:v>
      </x:c>
      <x:c r="O12731" s="55">
        <x:f t="shared" si="2384"/>
        <x:v>204340</x:v>
      </x:c>
      <x:c r="P12731" s="55">
        <x:f t="shared" si="2385"/>
        <x:v>26400</x:v>
      </x:c>
      <x:c r="Q12731" s="55">
        <x:f t="shared" si="2386"/>
        <x:v>205783.3904285621</x:v>
      </x:c>
      <x:c r="R12731" s="55">
        <x:f t="shared" si="2387"/>
        <x:v>-47843.390428562096</x:v>
      </x:c>
      <x:c r="S12731" s="1" t="str">
        <x:f t="shared" si="2388"/>
        <x:v>NO</x:v>
      </x:c>
      <x:c r="T12731" s="1">
        <x:f t="shared" si="2389"/>
        <x:v>-9.9999999999999997E+98</x:v>
      </x:c>
    </x:row>
    <x:row r="12732">
      <x:c r="A12732" s="1"/>
      <x:c r="B12732" s="1"/>
      <x:c r="C12732" s="1"/>
      <x:c r="D12732" s="1"/>
      <x:c r="E12732" s="1"/>
      <x:c r="F12732" s="1"/>
      <x:c r="G12732" s="1"/>
      <x:c r="H12732" s="1"/>
      <x:c r="I12732" s="53">
        <x:f t="shared" si="2378"/>
        <x:v>19</x:v>
      </x:c>
      <x:c r="J12732" s="53">
        <x:f t="shared" si="2379"/>
        <x:v>10</x:v>
      </x:c>
      <x:c r="K12732" s="53">
        <x:f t="shared" si="2380"/>
        <x:v>7</x:v>
      </x:c>
      <x:c r="L12732" s="53">
        <x:f t="shared" si="2381"/>
        <x:v>36</x:v>
      </x:c>
      <x:c r="M12732" s="54">
        <x:f t="shared" si="2382"/>
        <x:v>11185.847728083138</x:v>
      </x:c>
      <x:c r="N12732" s="54">
        <x:f t="shared" si="2383"/>
        <x:v>7.2679498111688456</x:v>
      </x:c>
      <x:c r="O12732" s="55">
        <x:f t="shared" si="2384"/>
        <x:v>207040</x:v>
      </x:c>
      <x:c r="P12732" s="55">
        <x:f t="shared" si="2385"/>
        <x:v>27280</x:v>
      </x:c>
      <x:c r="Q12732" s="55">
        <x:f t="shared" si="2386"/>
        <x:v>206698.74527922113</x:v>
      </x:c>
      <x:c r="R12732" s="55">
        <x:f t="shared" si="2387"/>
        <x:v>-46938.745279221126</x:v>
      </x:c>
      <x:c r="S12732" s="1" t="str">
        <x:f t="shared" si="2388"/>
        <x:v>NO</x:v>
      </x:c>
      <x:c r="T12732" s="1">
        <x:f t="shared" si="2389"/>
        <x:v>-9.9999999999999997E+98</x:v>
      </x:c>
    </x:row>
    <x:row r="12733">
      <x:c r="A12733" s="1"/>
      <x:c r="B12733" s="1"/>
      <x:c r="C12733" s="1"/>
      <x:c r="D12733" s="1"/>
      <x:c r="E12733" s="1"/>
      <x:c r="F12733" s="1"/>
      <x:c r="G12733" s="1"/>
      <x:c r="H12733" s="1"/>
      <x:c r="I12733" s="53">
        <x:f t="shared" si="2378"/>
        <x:v>19</x:v>
      </x:c>
      <x:c r="J12733" s="53">
        <x:f t="shared" si="2379"/>
        <x:v>10</x:v>
      </x:c>
      <x:c r="K12733" s="53">
        <x:f t="shared" si="2380"/>
        <x:v>8</x:v>
      </x:c>
      <x:c r="L12733" s="53">
        <x:f t="shared" si="2381"/>
        <x:v>37</x:v>
      </x:c>
      <x:c r="M12733" s="54">
        <x:f t="shared" si="2382"/>
        <x:v>11239.844826363118</x:v>
      </x:c>
      <x:c r="N12733" s="54">
        <x:f t="shared" si="2383"/>
        <x:v>7.3054477960854989</x:v>
      </x:c>
      <x:c r="O12733" s="55">
        <x:f t="shared" si="2384"/>
        <x:v>209740</x:v>
      </x:c>
      <x:c r="P12733" s="55">
        <x:f t="shared" si="2385"/>
        <x:v>28160</x:v>
      </x:c>
      <x:c r="Q12733" s="55">
        <x:f t="shared" si="2386"/>
        <x:v>207636.19490213747</x:v>
      </x:c>
      <x:c r="R12733" s="55">
        <x:f t="shared" si="2387"/>
        <x:v>-46056.194902137475</x:v>
      </x:c>
      <x:c r="S12733" s="1" t="str">
        <x:f t="shared" si="2388"/>
        <x:v>NO</x:v>
      </x:c>
      <x:c r="T12733" s="1">
        <x:f t="shared" si="2389"/>
        <x:v>-9.9999999999999997E+98</x:v>
      </x:c>
    </x:row>
    <x:row r="12734">
      <x:c r="A12734" s="1"/>
      <x:c r="B12734" s="1"/>
      <x:c r="C12734" s="1"/>
      <x:c r="D12734" s="1"/>
      <x:c r="E12734" s="1"/>
      <x:c r="F12734" s="1"/>
      <x:c r="G12734" s="1"/>
      <x:c r="H12734" s="1"/>
      <x:c r="I12734" s="53">
        <x:f t="shared" si="2378"/>
        <x:v>19</x:v>
      </x:c>
      <x:c r="J12734" s="53">
        <x:f t="shared" si="2379"/>
        <x:v>10</x:v>
      </x:c>
      <x:c r="K12734" s="53">
        <x:f t="shared" si="2380"/>
        <x:v>9</x:v>
      </x:c>
      <x:c r="L12734" s="53">
        <x:f t="shared" si="2381"/>
        <x:v>38</x:v>
      </x:c>
      <x:c r="M12734" s="54">
        <x:f t="shared" si="2382"/>
        <x:v>11295.138161803512</x:v>
      </x:c>
      <x:c r="N12734" s="54">
        <x:f t="shared" si="2383"/>
        <x:v>7.3438459456968834</x:v>
      </x:c>
      <x:c r="O12734" s="55">
        <x:f t="shared" si="2384"/>
        <x:v>212440</x:v>
      </x:c>
      <x:c r="P12734" s="55">
        <x:f t="shared" si="2385"/>
        <x:v>29040</x:v>
      </x:c>
      <x:c r="Q12734" s="55">
        <x:f t="shared" si="2386"/>
        <x:v>208596.14864242208</x:v>
      </x:c>
      <x:c r="R12734" s="55">
        <x:f t="shared" si="2387"/>
        <x:v>-45196.148642422078</x:v>
      </x:c>
      <x:c r="S12734" s="1" t="str">
        <x:f t="shared" si="2388"/>
        <x:v>NO</x:v>
      </x:c>
      <x:c r="T12734" s="1">
        <x:f t="shared" si="2389"/>
        <x:v>-9.9999999999999997E+98</x:v>
      </x:c>
    </x:row>
    <x:row r="12735">
      <x:c r="A12735" s="1"/>
      <x:c r="B12735" s="1"/>
      <x:c r="C12735" s="1"/>
      <x:c r="D12735" s="1"/>
      <x:c r="E12735" s="1"/>
      <x:c r="F12735" s="1"/>
      <x:c r="G12735" s="1"/>
      <x:c r="H12735" s="1"/>
      <x:c r="I12735" s="53">
        <x:f t="shared" si="2378"/>
        <x:v>19</x:v>
      </x:c>
      <x:c r="J12735" s="53">
        <x:f t="shared" si="2379"/>
        <x:v>10</x:v>
      </x:c>
      <x:c r="K12735" s="53">
        <x:f t="shared" si="2380"/>
        <x:v>10</x:v>
      </x:c>
      <x:c r="L12735" s="53">
        <x:f t="shared" si="2381"/>
        <x:v>39</x:v>
      </x:c>
      <x:c r="M12735" s="54">
        <x:f t="shared" si="2382"/>
        <x:v>11351.751703286725</x:v>
      </x:c>
      <x:c r="N12735" s="54">
        <x:f t="shared" si="2383"/>
        <x:v>7.383160905060226</x:v>
      </x:c>
      <x:c r="O12735" s="55">
        <x:f t="shared" si="2384"/>
        <x:v>215140</x:v>
      </x:c>
      <x:c r="P12735" s="55">
        <x:f t="shared" si="2385"/>
        <x:v>29920</x:v>
      </x:c>
      <x:c r="Q12735" s="55">
        <x:f t="shared" si="2386"/>
        <x:v>209579.02262650564</x:v>
      </x:c>
      <x:c r="R12735" s="55">
        <x:f t="shared" si="2387"/>
        <x:v>-44359.022626505641</x:v>
      </x:c>
      <x:c r="S12735" s="1" t="str">
        <x:f t="shared" si="2388"/>
        <x:v>NO</x:v>
      </x:c>
      <x:c r="T12735" s="1">
        <x:f t="shared" si="2389"/>
        <x:v>-9.9999999999999997E+98</x:v>
      </x:c>
    </x:row>
    <x:row r="12736">
      <x:c r="A12736" s="1"/>
      <x:c r="B12736" s="1"/>
      <x:c r="C12736" s="1"/>
      <x:c r="D12736" s="1"/>
      <x:c r="E12736" s="1"/>
      <x:c r="F12736" s="1"/>
      <x:c r="G12736" s="1"/>
      <x:c r="H12736" s="1"/>
      <x:c r="I12736" s="53">
        <x:f t="shared" si="2378"/>
        <x:v>19</x:v>
      </x:c>
      <x:c r="J12736" s="53">
        <x:f t="shared" si="2379"/>
        <x:v>10</x:v>
      </x:c>
      <x:c r="K12736" s="53">
        <x:f t="shared" si="2380"/>
        <x:v>11</x:v>
      </x:c>
      <x:c r="L12736" s="53">
        <x:f t="shared" si="2381"/>
        <x:v>40</x:v>
      </x:c>
      <x:c r="M12736" s="54">
        <x:f t="shared" si="2382"/>
        <x:v>11409.709816380164</x:v>
      </x:c>
      <x:c r="N12736" s="54">
        <x:f t="shared" si="2383"/>
        <x:v>7.4234095947084473</x:v>
      </x:c>
      <x:c r="O12736" s="55">
        <x:f t="shared" si="2384"/>
        <x:v>217840</x:v>
      </x:c>
      <x:c r="P12736" s="55">
        <x:f t="shared" si="2385"/>
        <x:v>30800</x:v>
      </x:c>
      <x:c r="Q12736" s="55">
        <x:f t="shared" si="2386"/>
        <x:v>210585.23986771118</x:v>
      </x:c>
      <x:c r="R12736" s="55">
        <x:f t="shared" si="2387"/>
        <x:v>-43545.239867711178</x:v>
      </x:c>
      <x:c r="S12736" s="1" t="str">
        <x:f t="shared" si="2388"/>
        <x:v>NO</x:v>
      </x:c>
      <x:c r="T12736" s="1">
        <x:f t="shared" si="2389"/>
        <x:v>-9.9999999999999997E+98</x:v>
      </x:c>
    </x:row>
    <x:row r="12737">
      <x:c r="A12737" s="1"/>
      <x:c r="B12737" s="1"/>
      <x:c r="C12737" s="1"/>
      <x:c r="D12737" s="1"/>
      <x:c r="E12737" s="1"/>
      <x:c r="F12737" s="1"/>
      <x:c r="G12737" s="1"/>
      <x:c r="H12737" s="1"/>
      <x:c r="I12737" s="53">
        <x:f t="shared" si="2378"/>
        <x:v>19</x:v>
      </x:c>
      <x:c r="J12737" s="53">
        <x:f t="shared" si="2379"/>
        <x:v>10</x:v>
      </x:c>
      <x:c r="K12737" s="53">
        <x:f t="shared" si="2380"/>
        <x:v>12</x:v>
      </x:c>
      <x:c r="L12737" s="53">
        <x:f t="shared" si="2381"/>
        <x:v>41</x:v>
      </x:c>
      <x:c r="M12737" s="54">
        <x:f t="shared" si="2382"/>
        <x:v>11469.037269508228</x:v>
      </x:c>
      <x:c r="N12737" s="54">
        <x:f t="shared" si="2383"/>
        <x:v>7.4646092149362691</x:v>
      </x:c>
      <x:c r="O12737" s="55">
        <x:f t="shared" si="2384"/>
        <x:v>220540</x:v>
      </x:c>
      <x:c r="P12737" s="55">
        <x:f t="shared" si="2385"/>
        <x:v>31680</x:v>
      </x:c>
      <x:c r="Q12737" s="55">
        <x:f t="shared" si="2386"/>
        <x:v>211615.23037340672</x:v>
      </x:c>
      <x:c r="R12737" s="55">
        <x:f t="shared" si="2387"/>
        <x:v>-42755.230373406725</x:v>
      </x:c>
      <x:c r="S12737" s="1" t="str">
        <x:f t="shared" si="2388"/>
        <x:v>NO</x:v>
      </x:c>
      <x:c r="T12737" s="1">
        <x:f t="shared" si="2389"/>
        <x:v>-9.9999999999999997E+98</x:v>
      </x:c>
    </x:row>
    <x:row r="12738">
      <x:c r="A12738" s="1"/>
      <x:c r="B12738" s="1"/>
      <x:c r="C12738" s="1"/>
      <x:c r="D12738" s="1"/>
      <x:c r="E12738" s="1"/>
      <x:c r="F12738" s="1"/>
      <x:c r="G12738" s="1"/>
      <x:c r="H12738" s="1"/>
      <x:c r="I12738" s="53">
        <x:f t="shared" si="2378"/>
        <x:v>19</x:v>
      </x:c>
      <x:c r="J12738" s="53">
        <x:f t="shared" si="2379"/>
        <x:v>10</x:v>
      </x:c>
      <x:c r="K12738" s="53">
        <x:f t="shared" si="2380"/>
        <x:v>13</x:v>
      </x:c>
      <x:c r="L12738" s="53">
        <x:f t="shared" si="2381"/>
        <x:v>42</x:v>
      </x:c>
      <x:c r="M12738" s="54">
        <x:f t="shared" si="2382"/>
        <x:v>11529.759240216612</x:v>
      </x:c>
      <x:c r="N12738" s="54">
        <x:f t="shared" si="2383"/>
        <x:v>7.5067772501504253</x:v>
      </x:c>
      <x:c r="O12738" s="55">
        <x:f t="shared" si="2384"/>
        <x:v>223240</x:v>
      </x:c>
      <x:c r="P12738" s="55">
        <x:f t="shared" si="2385"/>
        <x:v>32560</x:v>
      </x:c>
      <x:c r="Q12738" s="55">
        <x:f t="shared" si="2386"/>
        <x:v>212669.43125376062</x:v>
      </x:c>
      <x:c r="R12738" s="55">
        <x:f t="shared" si="2387"/>
        <x:v>-41989.431253760617</x:v>
      </x:c>
      <x:c r="S12738" s="1" t="str">
        <x:f t="shared" si="2388"/>
        <x:v>NO</x:v>
      </x:c>
      <x:c r="T12738" s="1">
        <x:f t="shared" si="2389"/>
        <x:v>-9.9999999999999997E+98</x:v>
      </x:c>
    </x:row>
    <x:row r="12739">
      <x:c r="A12739" s="1"/>
      <x:c r="B12739" s="1"/>
      <x:c r="C12739" s="1"/>
      <x:c r="D12739" s="1"/>
      <x:c r="E12739" s="1"/>
      <x:c r="F12739" s="1"/>
      <x:c r="G12739" s="1"/>
      <x:c r="H12739" s="1"/>
      <x:c r="I12739" s="53">
        <x:f t="shared" si="2378"/>
        <x:v>19</x:v>
      </x:c>
      <x:c r="J12739" s="53">
        <x:f t="shared" si="2379"/>
        <x:v>10</x:v>
      </x:c>
      <x:c r="K12739" s="53">
        <x:f t="shared" si="2380"/>
        <x:v>14</x:v>
      </x:c>
      <x:c r="L12739" s="53">
        <x:f t="shared" si="2381"/>
        <x:v>43</x:v>
      </x:c>
      <x:c r="M12739" s="54">
        <x:f t="shared" si="2382"/>
        <x:v>11591.901321530273</x:v>
      </x:c>
      <x:c r="N12739" s="54">
        <x:f t="shared" si="2383"/>
        <x:v>7.5499314732849117</x:v>
      </x:c>
      <x:c r="O12739" s="55">
        <x:f t="shared" si="2384"/>
        <x:v>225940</x:v>
      </x:c>
      <x:c r="P12739" s="55">
        <x:f t="shared" si="2385"/>
        <x:v>33440</x:v>
      </x:c>
      <x:c r="Q12739" s="55">
        <x:f t="shared" si="2386"/>
        <x:v>213748.2868321228</x:v>
      </x:c>
      <x:c r="R12739" s="55">
        <x:f t="shared" si="2387"/>
        <x:v>-41248.286832122802</x:v>
      </x:c>
      <x:c r="S12739" s="1" t="str">
        <x:f t="shared" si="2388"/>
        <x:v>NO</x:v>
      </x:c>
      <x:c r="T12739" s="1">
        <x:f t="shared" si="2389"/>
        <x:v>-9.9999999999999997E+98</x:v>
      </x:c>
    </x:row>
    <x:row r="12740">
      <x:c r="A12740" s="1"/>
      <x:c r="B12740" s="1"/>
      <x:c r="C12740" s="1"/>
      <x:c r="D12740" s="1"/>
      <x:c r="E12740" s="1"/>
      <x:c r="F12740" s="1"/>
      <x:c r="G12740" s="1"/>
      <x:c r="H12740" s="1"/>
      <x:c r="I12740" s="53">
        <x:f t="shared" si="2378"/>
        <x:v>19</x:v>
      </x:c>
      <x:c r="J12740" s="53">
        <x:f t="shared" si="2379"/>
        <x:v>10</x:v>
      </x:c>
      <x:c r="K12740" s="53">
        <x:f t="shared" si="2380"/>
        <x:v>15</x:v>
      </x:c>
      <x:c r="L12740" s="53">
        <x:f t="shared" si="2381"/>
        <x:v>44</x:v>
      </x:c>
      <x:c r="M12740" s="54">
        <x:f t="shared" si="2382"/>
        <x:v>11655.489528406421</x:v>
      </x:c>
      <x:c r="N12740" s="54">
        <x:f t="shared" si="2383"/>
        <x:v>7.5940899502822363</x:v>
      </x:c>
      <x:c r="O12740" s="55">
        <x:f t="shared" si="2384"/>
        <x:v>228640</x:v>
      </x:c>
      <x:c r="P12740" s="55">
        <x:f t="shared" si="2385"/>
        <x:v>34320</x:v>
      </x:c>
      <x:c r="Q12740" s="55">
        <x:f t="shared" si="2386"/>
        <x:v>214852.2487570559</x:v>
      </x:c>
      <x:c r="R12740" s="55">
        <x:f t="shared" si="2387"/>
        <x:v>-40532.248757055902</x:v>
      </x:c>
      <x:c r="S12740" s="1" t="str">
        <x:f t="shared" si="2388"/>
        <x:v>NO</x:v>
      </x:c>
      <x:c r="T12740" s="1">
        <x:f t="shared" si="2389"/>
        <x:v>-9.9999999999999997E+98</x:v>
      </x:c>
    </x:row>
    <x:row r="12741">
      <x:c r="A12741" s="1"/>
      <x:c r="B12741" s="1"/>
      <x:c r="C12741" s="1"/>
      <x:c r="D12741" s="1"/>
      <x:c r="E12741" s="1"/>
      <x:c r="F12741" s="1"/>
      <x:c r="G12741" s="1"/>
      <x:c r="H12741" s="1"/>
      <x:c r="I12741" s="53">
        <x:f t="shared" si="2378"/>
        <x:v>19</x:v>
      </x:c>
      <x:c r="J12741" s="53">
        <x:f t="shared" si="2379"/>
        <x:v>10</x:v>
      </x:c>
      <x:c r="K12741" s="53">
        <x:f t="shared" si="2380"/>
        <x:v>16</x:v>
      </x:c>
      <x:c r="L12741" s="53">
        <x:f t="shared" si="2381"/>
        <x:v>45</x:v>
      </x:c>
      <x:c r="M12741" s="54">
        <x:f t="shared" si="2382"/>
        <x:v>11720.550304283908</x:v>
      </x:c>
      <x:c r="N12741" s="54">
        <x:f t="shared" si="2383"/>
        <x:v>7.6392710446416032</x:v>
      </x:c>
      <x:c r="O12741" s="55">
        <x:f t="shared" si="2384"/>
        <x:v>231340</x:v>
      </x:c>
      <x:c r="P12741" s="55">
        <x:f t="shared" si="2385"/>
        <x:v>35200</x:v>
      </x:c>
      <x:c r="Q12741" s="55">
        <x:f t="shared" si="2386"/>
        <x:v>215981.77611604007</x:v>
      </x:c>
      <x:c r="R12741" s="55">
        <x:f t="shared" si="2387"/>
        <x:v>-39841.77611604007</x:v>
      </x:c>
      <x:c r="S12741" s="1" t="str">
        <x:f t="shared" si="2388"/>
        <x:v>NO</x:v>
      </x:c>
      <x:c r="T12741" s="1">
        <x:f t="shared" si="2389"/>
        <x:v>-9.9999999999999997E+98</x:v>
      </x:c>
    </x:row>
    <x:row r="12742">
      <x:c r="A12742" s="1"/>
      <x:c r="B12742" s="1"/>
      <x:c r="C12742" s="1"/>
      <x:c r="D12742" s="1"/>
      <x:c r="E12742" s="1"/>
      <x:c r="F12742" s="1"/>
      <x:c r="G12742" s="1"/>
      <x:c r="H12742" s="1"/>
      <x:c r="I12742" s="53">
        <x:f t="shared" si="2378"/>
        <x:v>19</x:v>
      </x:c>
      <x:c r="J12742" s="53">
        <x:f t="shared" si="2379"/>
        <x:v>10</x:v>
      </x:c>
      <x:c r="K12742" s="53">
        <x:f t="shared" si="2380"/>
        <x:v>17</x:v>
      </x:c>
      <x:c r="L12742" s="53">
        <x:f t="shared" si="2381"/>
        <x:v>46</x:v>
      </x:c>
      <x:c r="M12742" s="54">
        <x:f t="shared" si="2382"/>
        <x:v>11787.110527730449</x:v>
      </x:c>
      <x:c r="N12742" s="54">
        <x:f t="shared" si="2383"/>
        <x:v>7.6854934220350337</x:v>
      </x:c>
      <x:c r="O12742" s="55">
        <x:f t="shared" si="2384"/>
        <x:v>234040</x:v>
      </x:c>
      <x:c r="P12742" s="55">
        <x:f t="shared" si="2385"/>
        <x:v>36080</x:v>
      </x:c>
      <x:c r="Q12742" s="55">
        <x:f t="shared" si="2386"/>
        <x:v>217137.33555087584</x:v>
      </x:c>
      <x:c r="R12742" s="55">
        <x:f t="shared" si="2387"/>
        <x:v>-39177.33555087584</x:v>
      </x:c>
      <x:c r="S12742" s="1" t="str">
        <x:f t="shared" si="2388"/>
        <x:v>NO</x:v>
      </x:c>
      <x:c r="T12742" s="1">
        <x:f t="shared" si="2389"/>
        <x:v>-9.9999999999999997E+98</x:v>
      </x:c>
    </x:row>
    <x:row r="12743">
      <x:c r="A12743" s="1"/>
      <x:c r="B12743" s="1"/>
      <x:c r="C12743" s="1"/>
      <x:c r="D12743" s="1"/>
      <x:c r="E12743" s="1"/>
      <x:c r="F12743" s="1"/>
      <x:c r="G12743" s="1"/>
      <x:c r="H12743" s="1"/>
      <x:c r="I12743" s="53">
        <x:f t="shared" si="2378"/>
        <x:v>19</x:v>
      </x:c>
      <x:c r="J12743" s="53">
        <x:f t="shared" si="2379"/>
        <x:v>10</x:v>
      </x:c>
      <x:c r="K12743" s="53">
        <x:f t="shared" si="2380"/>
        <x:v>18</x:v>
      </x:c>
      <x:c r="L12743" s="53">
        <x:f t="shared" si="2381"/>
        <x:v>47</x:v>
      </x:c>
      <x:c r="M12743" s="54">
        <x:f t="shared" si="2382"/>
        <x:v>11855.197519189036</x:v>
      </x:c>
      <x:c r="N12743" s="54">
        <x:f t="shared" si="2383"/>
        <x:v>7.7327760549923861</x:v>
      </x:c>
      <x:c r="O12743" s="55">
        <x:f t="shared" si="2384"/>
        <x:v>236740</x:v>
      </x:c>
      <x:c r="P12743" s="55">
        <x:f t="shared" si="2385"/>
        <x:v>36960</x:v>
      </x:c>
      <x:c r="Q12743" s="55">
        <x:f t="shared" si="2386"/>
        <x:v>218319.40137480965</x:v>
      </x:c>
      <x:c r="R12743" s="55">
        <x:f t="shared" si="2387"/>
        <x:v>-38539.401374809648</x:v>
      </x:c>
      <x:c r="S12743" s="1" t="str">
        <x:f t="shared" si="2388"/>
        <x:v>NO</x:v>
      </x:c>
      <x:c r="T12743" s="1">
        <x:f t="shared" si="2389"/>
        <x:v>-9.9999999999999997E+98</x:v>
      </x:c>
    </x:row>
    <x:row r="12744">
      <x:c r="A12744" s="1"/>
      <x:c r="B12744" s="1"/>
      <x:c r="C12744" s="1"/>
      <x:c r="D12744" s="1"/>
      <x:c r="E12744" s="1"/>
      <x:c r="F12744" s="1"/>
      <x:c r="G12744" s="1"/>
      <x:c r="H12744" s="1"/>
      <x:c r="I12744" s="53">
        <x:f t="shared" si="2378"/>
        <x:v>19</x:v>
      </x:c>
      <x:c r="J12744" s="53">
        <x:f t="shared" si="2379"/>
        <x:v>10</x:v>
      </x:c>
      <x:c r="K12744" s="53">
        <x:f t="shared" si="2380"/>
        <x:v>19</x:v>
      </x:c>
      <x:c r="L12744" s="53">
        <x:f t="shared" si="2381"/>
        <x:v>48</x:v>
      </x:c>
      <x:c r="M12744" s="54">
        <x:f t="shared" si="2382"/>
        <x:v>11924.839047825059</x:v>
      </x:c>
      <x:c r="N12744" s="54">
        <x:f t="shared" si="2383"/>
        <x:v>7.7811382276562906</x:v>
      </x:c>
      <x:c r="O12744" s="55">
        <x:f t="shared" si="2384"/>
        <x:v>239440</x:v>
      </x:c>
      <x:c r="P12744" s="55">
        <x:f t="shared" si="2385"/>
        <x:v>37840</x:v>
      </x:c>
      <x:c r="Q12744" s="55">
        <x:f t="shared" si="2386"/>
        <x:v>219528.45569140726</x:v>
      </x:c>
      <x:c r="R12744" s="55">
        <x:f t="shared" si="2387"/>
        <x:v>-37928.45569140726</x:v>
      </x:c>
      <x:c r="S12744" s="1" t="str">
        <x:f t="shared" si="2388"/>
        <x:v>NO</x:v>
      </x:c>
      <x:c r="T12744" s="1">
        <x:f t="shared" si="2389"/>
        <x:v>-9.9999999999999997E+98</x:v>
      </x:c>
    </x:row>
    <x:row r="12745">
      <x:c r="A12745" s="1"/>
      <x:c r="B12745" s="1"/>
      <x:c r="C12745" s="1"/>
      <x:c r="D12745" s="1"/>
      <x:c r="E12745" s="1"/>
      <x:c r="F12745" s="1"/>
      <x:c r="G12745" s="1"/>
      <x:c r="H12745" s="1"/>
      <x:c r="I12745" s="53">
        <x:f t="shared" si="2378"/>
        <x:v>19</x:v>
      </x:c>
      <x:c r="J12745" s="53">
        <x:f t="shared" si="2379"/>
        <x:v>10</x:v>
      </x:c>
      <x:c r="K12745" s="53">
        <x:f t="shared" si="2380"/>
        <x:v>20</x:v>
      </x:c>
      <x:c r="L12745" s="53">
        <x:f t="shared" si="2381"/>
        <x:v>49</x:v>
      </x:c>
      <x:c r="M12745" s="54">
        <x:f t="shared" si="2382"/>
        <x:v>11996.063338475535</x:v>
      </x:c>
      <x:c r="N12745" s="54">
        <x:f t="shared" si="2383"/>
        <x:v>7.8305995406080102</x:v>
      </x:c>
      <x:c r="O12745" s="55">
        <x:f t="shared" si="2384"/>
        <x:v>242140</x:v>
      </x:c>
      <x:c r="P12745" s="55">
        <x:f t="shared" si="2385"/>
        <x:v>38720</x:v>
      </x:c>
      <x:c r="Q12745" s="55">
        <x:f t="shared" si="2386"/>
        <x:v>220764.98851520024</x:v>
      </x:c>
      <x:c r="R12745" s="55">
        <x:f t="shared" si="2387"/>
        <x:v>-37344.988515200239</x:v>
      </x:c>
      <x:c r="S12745" s="1" t="str">
        <x:f t="shared" si="2388"/>
        <x:v>NO</x:v>
      </x:c>
      <x:c r="T12745" s="1">
        <x:f t="shared" si="2389"/>
        <x:v>-9.9999999999999997E+98</x:v>
      </x:c>
    </x:row>
    <x:row r="12746">
      <x:c r="A12746" s="1"/>
      <x:c r="B12746" s="1"/>
      <x:c r="C12746" s="1"/>
      <x:c r="D12746" s="1"/>
      <x:c r="E12746" s="1"/>
      <x:c r="F12746" s="1"/>
      <x:c r="G12746" s="1"/>
      <x:c r="H12746" s="1"/>
      <x:c r="I12746" s="53">
        <x:f t="shared" si="2378"/>
        <x:v>19</x:v>
      </x:c>
      <x:c r="J12746" s="53">
        <x:f t="shared" si="2379"/>
        <x:v>10</x:v>
      </x:c>
      <x:c r="K12746" s="53">
        <x:f t="shared" si="2380"/>
        <x:v>21</x:v>
      </x:c>
      <x:c r="L12746" s="53">
        <x:f t="shared" si="2381"/>
        <x:v>50</x:v>
      </x:c>
      <x:c r="M12746" s="54">
        <x:f t="shared" si="2382"/>
        <x:v>12068.899078701979</x:v>
      </x:c>
      <x:c r="N12746" s="54">
        <x:f t="shared" si="2383"/>
        <x:v>7.8811799157652631</x:v>
      </x:c>
      <x:c r="O12746" s="55">
        <x:f t="shared" si="2384"/>
        <x:v>244840</x:v>
      </x:c>
      <x:c r="P12746" s="55">
        <x:f t="shared" si="2385"/>
        <x:v>39600</x:v>
      </x:c>
      <x:c r="Q12746" s="55">
        <x:f t="shared" si="2386"/>
        <x:v>222029.49789413158</x:v>
      </x:c>
      <x:c r="R12746" s="55">
        <x:f t="shared" si="2387"/>
        <x:v>-36789.497894131579</x:v>
      </x:c>
      <x:c r="S12746" s="1" t="str">
        <x:f t="shared" si="2388"/>
        <x:v>NO</x:v>
      </x:c>
      <x:c r="T12746" s="1">
        <x:f t="shared" si="2389"/>
        <x:v>-9.9999999999999997E+98</x:v>
      </x:c>
    </x:row>
    <x:row r="12747">
      <x:c r="A12747" s="1"/>
      <x:c r="B12747" s="1"/>
      <x:c r="C12747" s="1"/>
      <x:c r="D12747" s="1"/>
      <x:c r="E12747" s="1"/>
      <x:c r="F12747" s="1"/>
      <x:c r="G12747" s="1"/>
      <x:c r="H12747" s="1"/>
      <x:c r="I12747" s="53">
        <x:f t="shared" si="2378"/>
        <x:v>19</x:v>
      </x:c>
      <x:c r="J12747" s="53">
        <x:f t="shared" si="2379"/>
        <x:v>10</x:v>
      </x:c>
      <x:c r="K12747" s="53">
        <x:f t="shared" si="2380"/>
        <x:v>22</x:v>
      </x:c>
      <x:c r="L12747" s="53">
        <x:f t="shared" si="2381"/>
        <x:v>51</x:v>
      </x:c>
      <x:c r="M12747" s="54">
        <x:f t="shared" si="2382"/>
        <x:v>12143.375425948376</x:v>
      </x:c>
      <x:c r="N12747" s="54">
        <x:f t="shared" si="2383"/>
        <x:v>7.9328996013530384</x:v>
      </x:c>
      <x:c r="O12747" s="55">
        <x:f t="shared" si="2384"/>
        <x:v>247540</x:v>
      </x:c>
      <x:c r="P12747" s="55">
        <x:f t="shared" si="2385"/>
        <x:v>40480</x:v>
      </x:c>
      <x:c r="Q12747" s="55">
        <x:f t="shared" si="2386"/>
        <x:v>223322.49003382598</x:v>
      </x:c>
      <x:c r="R12747" s="55">
        <x:f t="shared" si="2387"/>
        <x:v>-36262.490033825976</x:v>
      </x:c>
      <x:c r="S12747" s="1" t="str">
        <x:f t="shared" si="2388"/>
        <x:v>NO</x:v>
      </x:c>
      <x:c r="T12747" s="1">
        <x:f t="shared" si="2389"/>
        <x:v>-9.9999999999999997E+98</x:v>
      </x:c>
    </x:row>
    <x:row r="12748">
      <x:c r="A12748" s="1"/>
      <x:c r="B12748" s="1"/>
      <x:c r="C12748" s="1"/>
      <x:c r="D12748" s="1"/>
      <x:c r="E12748" s="1"/>
      <x:c r="F12748" s="1"/>
      <x:c r="G12748" s="1"/>
      <x:c r="H12748" s="1"/>
      <x:c r="I12748" s="53">
        <x:f t="shared" si="2378"/>
        <x:v>19</x:v>
      </x:c>
      <x:c r="J12748" s="53">
        <x:f t="shared" si="2379"/>
        <x:v>10</x:v>
      </x:c>
      <x:c r="K12748" s="53">
        <x:f t="shared" si="2380"/>
        <x:v>23</x:v>
      </x:c>
      <x:c r="L12748" s="53">
        <x:f t="shared" si="2381"/>
        <x:v>52</x:v>
      </x:c>
      <x:c r="M12748" s="54">
        <x:f t="shared" si="2382"/>
        <x:v>12219.522014805812</x:v>
      </x:c>
      <x:c r="N12748" s="54">
        <x:f t="shared" si="2383"/>
        <x:v>7.9857791769484807</x:v>
      </x:c>
      <x:c r="O12748" s="55">
        <x:f t="shared" si="2384"/>
        <x:v>250240</x:v>
      </x:c>
      <x:c r="P12748" s="55">
        <x:f t="shared" si="2385"/>
        <x:v>41360</x:v>
      </x:c>
      <x:c r="Q12748" s="55">
        <x:f t="shared" si="2386"/>
        <x:v>224644.47942371201</x:v>
      </x:c>
      <x:c r="R12748" s="55">
        <x:f t="shared" si="2387"/>
        <x:v>-35764.479423712008</x:v>
      </x:c>
      <x:c r="S12748" s="1" t="str">
        <x:f t="shared" si="2388"/>
        <x:v>NO</x:v>
      </x:c>
      <x:c r="T12748" s="1">
        <x:f t="shared" si="2389"/>
        <x:v>-9.9999999999999997E+98</x:v>
      </x:c>
    </x:row>
    <x:row r="12749">
      <x:c r="A12749" s="1"/>
      <x:c r="B12749" s="1"/>
      <x:c r="C12749" s="1"/>
      <x:c r="D12749" s="1"/>
      <x:c r="E12749" s="1"/>
      <x:c r="F12749" s="1"/>
      <x:c r="G12749" s="1"/>
      <x:c r="H12749" s="1"/>
      <x:c r="I12749" s="53">
        <x:f t="shared" si="2378"/>
        <x:v>19</x:v>
      </x:c>
      <x:c r="J12749" s="53">
        <x:f t="shared" si="2379"/>
        <x:v>10</x:v>
      </x:c>
      <x:c r="K12749" s="53">
        <x:f t="shared" si="2380"/>
        <x:v>24</x:v>
      </x:c>
      <x:c r="L12749" s="53">
        <x:f t="shared" si="2381"/>
        <x:v>53</x:v>
      </x:c>
      <x:c r="M12749" s="54">
        <x:f t="shared" si="2382"/>
        <x:v>12297.368964385309</x:v>
      </x:c>
      <x:c r="N12749" s="54">
        <x:f t="shared" si="2383"/>
        <x:v>8.0398395586009084</x:v>
      </x:c>
      <x:c r="O12749" s="55">
        <x:f t="shared" si="2384"/>
        <x:v>252940</x:v>
      </x:c>
      <x:c r="P12749" s="55">
        <x:f t="shared" si="2385"/>
        <x:v>42240</x:v>
      </x:c>
      <x:c r="Q12749" s="55">
        <x:f t="shared" si="2386"/>
        <x:v>225995.98896502273</x:v>
      </x:c>
      <x:c r="R12749" s="55">
        <x:f t="shared" si="2387"/>
        <x:v>-35295.988965022727</x:v>
      </x:c>
      <x:c r="S12749" s="1" t="str">
        <x:f t="shared" si="2388"/>
        <x:v>NO</x:v>
      </x:c>
      <x:c r="T12749" s="1">
        <x:f t="shared" si="2389"/>
        <x:v>-9.9999999999999997E+98</x:v>
      </x:c>
    </x:row>
    <x:row r="12750">
      <x:c r="A12750" s="1"/>
      <x:c r="B12750" s="1"/>
      <x:c r="C12750" s="1"/>
      <x:c r="D12750" s="1"/>
      <x:c r="E12750" s="1"/>
      <x:c r="F12750" s="1"/>
      <x:c r="G12750" s="1"/>
      <x:c r="H12750" s="1"/>
      <x:c r="I12750" s="53">
        <x:f t="shared" si="2378"/>
        <x:v>19</x:v>
      </x:c>
      <x:c r="J12750" s="53">
        <x:f t="shared" si="2379"/>
        <x:v>10</x:v>
      </x:c>
      <x:c r="K12750" s="53">
        <x:f t="shared" si="2380"/>
        <x:v>25</x:v>
      </x:c>
      <x:c r="L12750" s="53">
        <x:f t="shared" si="2381"/>
        <x:v>54</x:v>
      </x:c>
      <x:c r="M12750" s="54">
        <x:f t="shared" si="2382"/>
        <x:v>12376.946885800406</x:v>
      </x:c>
      <x:c r="N12750" s="54">
        <x:f t="shared" si="2383"/>
        <x:v>8.0951020040280603</x:v>
      </x:c>
      <x:c r="O12750" s="55">
        <x:f t="shared" si="2384"/>
        <x:v>255640</x:v>
      </x:c>
      <x:c r="P12750" s="55">
        <x:f t="shared" si="2385"/>
        <x:v>43120</x:v>
      </x:c>
      <x:c r="Q12750" s="55">
        <x:f t="shared" si="2386"/>
        <x:v>227377.55010070148</x:v>
      </x:c>
      <x:c r="R12750" s="55">
        <x:f t="shared" si="2387"/>
        <x:v>-34857.550100701483</x:v>
      </x:c>
      <x:c r="S12750" s="1" t="str">
        <x:f t="shared" si="2388"/>
        <x:v>NO</x:v>
      </x:c>
      <x:c r="T12750" s="1">
        <x:f t="shared" si="2389"/>
        <x:v>-9.9999999999999997E+98</x:v>
      </x:c>
    </x:row>
    <x:row r="12751">
      <x:c r="A12751" s="1"/>
      <x:c r="B12751" s="1"/>
      <x:c r="C12751" s="1"/>
      <x:c r="D12751" s="1"/>
      <x:c r="E12751" s="1"/>
      <x:c r="F12751" s="1"/>
      <x:c r="G12751" s="1"/>
      <x:c r="H12751" s="1"/>
      <x:c r="I12751" s="53">
        <x:f t="shared" si="2378"/>
        <x:v>19</x:v>
      </x:c>
      <x:c r="J12751" s="53">
        <x:f t="shared" si="2379"/>
        <x:v>10</x:v>
      </x:c>
      <x:c r="K12751" s="53">
        <x:f t="shared" si="2380"/>
        <x:v>26</x:v>
      </x:c>
      <x:c r="L12751" s="53">
        <x:f t="shared" si="2381"/>
        <x:v>55</x:v>
      </x:c>
      <x:c r="M12751" s="54">
        <x:f t="shared" si="2382"/>
        <x:v>12458.286889761122</x:v>
      </x:c>
      <x:c r="N12751" s="54">
        <x:f t="shared" si="2383"/>
        <x:v>8.1515881178896681</x:v>
      </x:c>
      <x:c r="O12751" s="55">
        <x:f t="shared" si="2384"/>
        <x:v>258340</x:v>
      </x:c>
      <x:c r="P12751" s="55">
        <x:f t="shared" si="2385"/>
        <x:v>44000</x:v>
      </x:c>
      <x:c r="Q12751" s="55">
        <x:f t="shared" si="2386"/>
        <x:v>228789.70294724169</x:v>
      </x:c>
      <x:c r="R12751" s="55">
        <x:f t="shared" si="2387"/>
        <x:v>-34449.702947241691</x:v>
      </x:c>
      <x:c r="S12751" s="1" t="str">
        <x:f t="shared" si="2388"/>
        <x:v>NO</x:v>
      </x:c>
      <x:c r="T12751" s="1">
        <x:f t="shared" si="2389"/>
        <x:v>-9.9999999999999997E+98</x:v>
      </x:c>
    </x:row>
    <x:row r="12752">
      <x:c r="A12752" s="1"/>
      <x:c r="B12752" s="1"/>
      <x:c r="C12752" s="1"/>
      <x:c r="D12752" s="1"/>
      <x:c r="E12752" s="1"/>
      <x:c r="F12752" s="1"/>
      <x:c r="G12752" s="1"/>
      <x:c r="H12752" s="1"/>
      <x:c r="I12752" s="53">
        <x:f t="shared" si="2378"/>
        <x:v>19</x:v>
      </x:c>
      <x:c r="J12752" s="53">
        <x:f t="shared" si="2379"/>
        <x:v>10</x:v>
      </x:c>
      <x:c r="K12752" s="53">
        <x:f t="shared" si="2380"/>
        <x:v>27</x:v>
      </x:c>
      <x:c r="L12752" s="53">
        <x:f t="shared" si="2381"/>
        <x:v>56</x:v>
      </x:c>
      <x:c r="M12752" s="54">
        <x:f t="shared" si="2382"/>
        <x:v>12541.42059428088</x:v>
      </x:c>
      <x:c r="N12752" s="54">
        <x:f t="shared" si="2383"/>
        <x:v>8.2093198571394996</x:v>
      </x:c>
      <x:c r="O12752" s="55">
        <x:f t="shared" si="2384"/>
        <x:v>261040</x:v>
      </x:c>
      <x:c r="P12752" s="55">
        <x:f t="shared" si="2385"/>
        <x:v>44880</x:v>
      </x:c>
      <x:c r="Q12752" s="55">
        <x:f t="shared" si="2386"/>
        <x:v>230232.9964284875</x:v>
      </x:c>
      <x:c r="R12752" s="55">
        <x:f t="shared" si="2387"/>
        <x:v>-34072.996428487502</x:v>
      </x:c>
      <x:c r="S12752" s="1" t="str">
        <x:f t="shared" si="2388"/>
        <x:v>NO</x:v>
      </x:c>
      <x:c r="T12752" s="1">
        <x:f t="shared" si="2389"/>
        <x:v>-9.9999999999999997E+98</x:v>
      </x:c>
    </x:row>
    <x:row r="12753">
      <x:c r="A12753" s="1"/>
      <x:c r="B12753" s="1"/>
      <x:c r="C12753" s="1"/>
      <x:c r="D12753" s="1"/>
      <x:c r="E12753" s="1"/>
      <x:c r="F12753" s="1"/>
      <x:c r="G12753" s="1"/>
      <x:c r="H12753" s="1"/>
      <x:c r="I12753" s="53">
        <x:f t="shared" si="2378"/>
        <x:v>19</x:v>
      </x:c>
      <x:c r="J12753" s="53">
        <x:f t="shared" si="2379"/>
        <x:v>10</x:v>
      </x:c>
      <x:c r="K12753" s="53">
        <x:f t="shared" si="2380"/>
        <x:v>28</x:v>
      </x:c>
      <x:c r="L12753" s="53">
        <x:f t="shared" si="2381"/>
        <x:v>57</x:v>
      </x:c>
      <x:c r="M12753" s="54">
        <x:f t="shared" si="2382"/>
        <x:v>12626.380132498034</x:v>
      </x:c>
      <x:c r="N12753" s="54">
        <x:f t="shared" si="2383"/>
        <x:v>8.2683195364569677</x:v>
      </x:c>
      <x:c r="O12753" s="55">
        <x:f t="shared" si="2384"/>
        <x:v>263740</x:v>
      </x:c>
      <x:c r="P12753" s="55">
        <x:f t="shared" si="2385"/>
        <x:v>45760</x:v>
      </x:c>
      <x:c r="Q12753" s="55">
        <x:f t="shared" si="2386"/>
        <x:v>231707.98841142419</x:v>
      </x:c>
      <x:c r="R12753" s="55">
        <x:f t="shared" si="2387"/>
        <x:v>-33727.988411424187</x:v>
      </x:c>
      <x:c r="S12753" s="1" t="str">
        <x:f t="shared" si="2388"/>
        <x:v>NO</x:v>
      </x:c>
      <x:c r="T12753" s="1">
        <x:f t="shared" si="2389"/>
        <x:v>-9.9999999999999997E+98</x:v>
      </x:c>
    </x:row>
    <x:row r="12754">
      <x:c r="A12754" s="1"/>
      <x:c r="B12754" s="1"/>
      <x:c r="C12754" s="1"/>
      <x:c r="D12754" s="1"/>
      <x:c r="E12754" s="1"/>
      <x:c r="F12754" s="1"/>
      <x:c r="G12754" s="1"/>
      <x:c r="H12754" s="1"/>
      <x:c r="I12754" s="53">
        <x:f t="shared" si="2378"/>
        <x:v>19</x:v>
      </x:c>
      <x:c r="J12754" s="53">
        <x:f t="shared" si="2379"/>
        <x:v>10</x:v>
      </x:c>
      <x:c r="K12754" s="53">
        <x:f t="shared" si="2380"/>
        <x:v>29</x:v>
      </x:c>
      <x:c r="L12754" s="53">
        <x:f t="shared" si="2381"/>
        <x:v>58</x:v>
      </x:c>
      <x:c r="M12754" s="54">
        <x:f t="shared" si="2382"/>
        <x:v>12713.198160613687</x:v>
      </x:c>
      <x:c r="N12754" s="54">
        <x:f t="shared" si="2383"/>
        <x:v>8.3286098337595043</x:v>
      </x:c>
      <x:c r="O12754" s="55">
        <x:f t="shared" si="2384"/>
        <x:v>266440</x:v>
      </x:c>
      <x:c r="P12754" s="55">
        <x:f t="shared" si="2385"/>
        <x:v>46640</x:v>
      </x:c>
      <x:c r="Q12754" s="55">
        <x:f t="shared" si="2386"/>
        <x:v>233215.24584398762</x:v>
      </x:c>
      <x:c r="R12754" s="55">
        <x:f t="shared" si="2387"/>
        <x:v>-33415.245843987621</x:v>
      </x:c>
      <x:c r="S12754" s="1" t="str">
        <x:f t="shared" si="2388"/>
        <x:v>NO</x:v>
      </x:c>
      <x:c r="T12754" s="1">
        <x:f t="shared" si="2389"/>
        <x:v>-9.9999999999999997E+98</x:v>
      </x:c>
    </x:row>
    <x:row r="12755">
      <x:c r="A12755" s="1"/>
      <x:c r="B12755" s="1"/>
      <x:c r="C12755" s="1"/>
      <x:c r="D12755" s="1"/>
      <x:c r="E12755" s="1"/>
      <x:c r="F12755" s="1"/>
      <x:c r="G12755" s="1"/>
      <x:c r="H12755" s="1"/>
      <x:c r="I12755" s="53">
        <x:f t="shared" si="2378"/>
        <x:v>19</x:v>
      </x:c>
      <x:c r="J12755" s="53">
        <x:f t="shared" si="2379"/>
        <x:v>10</x:v>
      </x:c>
      <x:c r="K12755" s="53">
        <x:f t="shared" si="2380"/>
        <x:v>30</x:v>
      </x:c>
      <x:c r="L12755" s="53">
        <x:f t="shared" si="2381"/>
        <x:v>59</x:v>
      </x:c>
      <x:c r="M12755" s="54">
        <x:f t="shared" si="2382"/>
        <x:v>12801.907865947458</x:v>
      </x:c>
      <x:c r="N12755" s="54">
        <x:f t="shared" si="2383"/>
        <x:v>8.3902137957968463</x:v>
      </x:c>
      <x:c r="O12755" s="55">
        <x:f t="shared" si="2384"/>
        <x:v>269140</x:v>
      </x:c>
      <x:c r="P12755" s="55">
        <x:f t="shared" si="2385"/>
        <x:v>47520</x:v>
      </x:c>
      <x:c r="Q12755" s="55">
        <x:f t="shared" si="2386"/>
        <x:v>234755.34489492115</x:v>
      </x:c>
      <x:c r="R12755" s="55">
        <x:f t="shared" si="2387"/>
        <x:v>-33135.344894921145</x:v>
      </x:c>
      <x:c r="S12755" s="1" t="str">
        <x:f t="shared" si="2388"/>
        <x:v>NO</x:v>
      </x:c>
      <x:c r="T12755" s="1">
        <x:f t="shared" si="2389"/>
        <x:v>-9.9999999999999997E+98</x:v>
      </x:c>
    </x:row>
    <x:row r="12756">
      <x:c r="A12756" s="1"/>
      <x:c r="B12756" s="1"/>
      <x:c r="C12756" s="1"/>
      <x:c r="D12756" s="1"/>
      <x:c r="E12756" s="1"/>
      <x:c r="F12756" s="1"/>
      <x:c r="G12756" s="1"/>
      <x:c r="H12756" s="1"/>
      <x:c r="I12756" s="53">
        <x:f t="shared" si="2378"/>
        <x:v>19</x:v>
      </x:c>
      <x:c r="J12756" s="53">
        <x:f t="shared" si="2379"/>
        <x:v>11</x:v>
      </x:c>
      <x:c r="K12756" s="53">
        <x:f t="shared" si="2380"/>
        <x:v>0</x:v>
      </x:c>
      <x:c r="L12756" s="53">
        <x:f t="shared" si="2381"/>
        <x:v>30</x:v>
      </x:c>
      <x:c r="M12756" s="54">
        <x:f t="shared" si="2382"/>
        <x:v>10891.193063753321</x:v>
      </x:c>
      <x:c r="N12756" s="54">
        <x:f t="shared" si="2383"/>
        <x:v>7.0633285164953614</x:v>
      </x:c>
      <x:c r="O12756" s="55">
        <x:f t="shared" si="2384"/>
        <x:v>190234</x:v>
      </x:c>
      <x:c r="P12756" s="55">
        <x:f t="shared" si="2385"/>
        <x:v>21560</x:v>
      </x:c>
      <x:c r="Q12756" s="55">
        <x:f t="shared" si="2386"/>
        <x:v>201583.21291238404</x:v>
      </x:c>
      <x:c r="R12756" s="55">
        <x:f t="shared" si="2387"/>
        <x:v>-52909.212912384042</x:v>
      </x:c>
      <x:c r="S12756" s="1" t="str">
        <x:f t="shared" si="2388"/>
        <x:v>NO</x:v>
      </x:c>
      <x:c r="T12756" s="1">
        <x:f t="shared" si="2389"/>
        <x:v>-9.9999999999999997E+98</x:v>
      </x:c>
    </x:row>
    <x:row r="12757">
      <x:c r="A12757" s="1"/>
      <x:c r="B12757" s="1"/>
      <x:c r="C12757" s="1"/>
      <x:c r="D12757" s="1"/>
      <x:c r="E12757" s="1"/>
      <x:c r="F12757" s="1"/>
      <x:c r="G12757" s="1"/>
      <x:c r="H12757" s="1"/>
      <x:c r="I12757" s="53">
        <x:f t="shared" si="2378"/>
        <x:v>19</x:v>
      </x:c>
      <x:c r="J12757" s="53">
        <x:f t="shared" si="2379"/>
        <x:v>11</x:v>
      </x:c>
      <x:c r="K12757" s="53">
        <x:f t="shared" si="2380"/>
        <x:v>1</x:v>
      </x:c>
      <x:c r="L12757" s="53">
        <x:f t="shared" si="2381"/>
        <x:v>31</x:v>
      </x:c>
      <x:c r="M12757" s="54">
        <x:f t="shared" si="2382"/>
        <x:v>10936.755563753321</x:v>
      </x:c>
      <x:c r="N12757" s="54">
        <x:f t="shared" si="2383"/>
        <x:v>7.0949691414953611</x:v>
      </x:c>
      <x:c r="O12757" s="55">
        <x:f t="shared" si="2384"/>
        <x:v>192934</x:v>
      </x:c>
      <x:c r="P12757" s="55">
        <x:f t="shared" si="2385"/>
        <x:v>22440</x:v>
      </x:c>
      <x:c r="Q12757" s="55">
        <x:f t="shared" si="2386"/>
        <x:v>202374.22853738404</x:v>
      </x:c>
      <x:c r="R12757" s="55">
        <x:f t="shared" si="2387"/>
        <x:v>-51880.228537384042</x:v>
      </x:c>
      <x:c r="S12757" s="1" t="str">
        <x:f t="shared" si="2388"/>
        <x:v>NO</x:v>
      </x:c>
      <x:c r="T12757" s="1">
        <x:f t="shared" si="2389"/>
        <x:v>-9.9999999999999997E+98</x:v>
      </x:c>
    </x:row>
    <x:row r="12758">
      <x:c r="A12758" s="1"/>
      <x:c r="B12758" s="1"/>
      <x:c r="C12758" s="1"/>
      <x:c r="D12758" s="1"/>
      <x:c r="E12758" s="1"/>
      <x:c r="F12758" s="1"/>
      <x:c r="G12758" s="1"/>
      <x:c r="H12758" s="1"/>
      <x:c r="I12758" s="53">
        <x:f t="shared" si="2378"/>
        <x:v>19</x:v>
      </x:c>
      <x:c r="J12758" s="53">
        <x:f t="shared" si="2379"/>
        <x:v>11</x:v>
      </x:c>
      <x:c r="K12758" s="53">
        <x:f t="shared" si="2380"/>
        <x:v>2</x:v>
      </x:c>
      <x:c r="L12758" s="53">
        <x:f t="shared" si="2381"/>
        <x:v>32</x:v>
      </x:c>
      <x:c r="M12758" s="54">
        <x:f t="shared" si="2382"/>
        <x:v>10983.457126253321</x:v>
      </x:c>
      <x:c r="N12758" s="54">
        <x:f t="shared" si="2383"/>
        <x:v>7.127400782120362</x:v>
      </x:c>
      <x:c r="O12758" s="55">
        <x:f t="shared" si="2384"/>
        <x:v>195634</x:v>
      </x:c>
      <x:c r="P12758" s="55">
        <x:f t="shared" si="2385"/>
        <x:v>23320</x:v>
      </x:c>
      <x:c r="Q12758" s="55">
        <x:f t="shared" si="2386"/>
        <x:v>203185.01955300904</x:v>
      </x:c>
      <x:c r="R12758" s="55">
        <x:f t="shared" si="2387"/>
        <x:v>-50871.019553009042</x:v>
      </x:c>
      <x:c r="S12758" s="1" t="str">
        <x:f t="shared" si="2388"/>
        <x:v>NO</x:v>
      </x:c>
      <x:c r="T12758" s="1">
        <x:f t="shared" si="2389"/>
        <x:v>-9.9999999999999997E+98</x:v>
      </x:c>
    </x:row>
    <x:row r="12759">
      <x:c r="A12759" s="1"/>
      <x:c r="B12759" s="1"/>
      <x:c r="C12759" s="1"/>
      <x:c r="D12759" s="1"/>
      <x:c r="E12759" s="1"/>
      <x:c r="F12759" s="1"/>
      <x:c r="G12759" s="1"/>
      <x:c r="H12759" s="1"/>
      <x:c r="I12759" s="53">
        <x:f t="shared" si="2378"/>
        <x:v>19</x:v>
      </x:c>
      <x:c r="J12759" s="53">
        <x:f t="shared" si="2379"/>
        <x:v>11</x:v>
      </x:c>
      <x:c r="K12759" s="53">
        <x:f t="shared" si="2380"/>
        <x:v>3</x:v>
      </x:c>
      <x:c r="L12759" s="53">
        <x:f t="shared" si="2381"/>
        <x:v>33</x:v>
      </x:c>
      <x:c r="M12759" s="54">
        <x:f t="shared" si="2382"/>
        <x:v>11031.319108675196</x:v>
      </x:c>
      <x:c r="N12759" s="54">
        <x:f t="shared" si="2383"/>
        <x:v>7.1606382699133304</x:v>
      </x:c>
      <x:c r="O12759" s="55">
        <x:f t="shared" si="2384"/>
        <x:v>198334</x:v>
      </x:c>
      <x:c r="P12759" s="55">
        <x:f t="shared" si="2385"/>
        <x:v>24200</x:v>
      </x:c>
      <x:c r="Q12759" s="55">
        <x:f t="shared" si="2386"/>
        <x:v>204015.95674783326</x:v>
      </x:c>
      <x:c r="R12759" s="55">
        <x:f t="shared" si="2387"/>
        <x:v>-49881.956747833261</x:v>
      </x:c>
      <x:c r="S12759" s="1" t="str">
        <x:f t="shared" si="2388"/>
        <x:v>NO</x:v>
      </x:c>
      <x:c r="T12759" s="1">
        <x:f t="shared" si="2389"/>
        <x:v>-9.9999999999999997E+98</x:v>
      </x:c>
    </x:row>
    <x:row r="12760">
      <x:c r="A12760" s="1"/>
      <x:c r="B12760" s="1"/>
      <x:c r="C12760" s="1"/>
      <x:c r="D12760" s="1"/>
      <x:c r="E12760" s="1"/>
      <x:c r="F12760" s="1"/>
      <x:c r="G12760" s="1"/>
      <x:c r="H12760" s="1"/>
      <x:c r="I12760" s="53">
        <x:f t="shared" si="2378"/>
        <x:v>19</x:v>
      </x:c>
      <x:c r="J12760" s="53">
        <x:f t="shared" si="2379"/>
        <x:v>11</x:v>
      </x:c>
      <x:c r="K12760" s="53">
        <x:f t="shared" si="2380"/>
        <x:v>4</x:v>
      </x:c>
      <x:c r="L12760" s="53">
        <x:f t="shared" si="2381"/>
        <x:v>34</x:v>
      </x:c>
      <x:c r="M12760" s="54">
        <x:f t="shared" si="2382"/>
        <x:v>11080.363224397852</x:v>
      </x:c>
      <x:c r="N12760" s="54">
        <x:f t="shared" si="2383"/>
        <x:v>7.1946966836096191</x:v>
      </x:c>
      <x:c r="O12760" s="55">
        <x:f t="shared" si="2384"/>
        <x:v>201034</x:v>
      </x:c>
      <x:c r="P12760" s="55">
        <x:f t="shared" si="2385"/>
        <x:v>25080</x:v>
      </x:c>
      <x:c r="Q12760" s="55">
        <x:f t="shared" si="2386"/>
        <x:v>204867.41709024049</x:v>
      </x:c>
      <x:c r="R12760" s="55">
        <x:f t="shared" si="2387"/>
        <x:v>-48913.417090240488</x:v>
      </x:c>
      <x:c r="S12760" s="1" t="str">
        <x:f t="shared" si="2388"/>
        <x:v>NO</x:v>
      </x:c>
      <x:c r="T12760" s="1">
        <x:f t="shared" si="2389"/>
        <x:v>-9.9999999999999997E+98</x:v>
      </x:c>
    </x:row>
    <x:row r="12761">
      <x:c r="A12761" s="1"/>
      <x:c r="B12761" s="1"/>
      <x:c r="C12761" s="1"/>
      <x:c r="D12761" s="1"/>
      <x:c r="E12761" s="1"/>
      <x:c r="F12761" s="1"/>
      <x:c r="G12761" s="1"/>
      <x:c r="H12761" s="1"/>
      <x:c r="I12761" s="53">
        <x:f t="shared" si="2378"/>
        <x:v>19</x:v>
      </x:c>
      <x:c r="J12761" s="53">
        <x:f t="shared" si="2379"/>
        <x:v>11</x:v>
      </x:c>
      <x:c r="K12761" s="53">
        <x:f t="shared" si="2380"/>
        <x:v>5</x:v>
      </x:c>
      <x:c r="L12761" s="53">
        <x:f t="shared" si="2381"/>
        <x:v>35</x:v>
      </x:c>
      <x:c r="M12761" s="54">
        <x:f t="shared" si="2382"/>
        <x:v>11130.611548319055</x:v>
      </x:c>
      <x:c r="N12761" s="54">
        <x:f t="shared" si="2383"/>
        <x:v>7.2295913529993436</x:v>
      </x:c>
      <x:c r="O12761" s="55">
        <x:f t="shared" si="2384"/>
        <x:v>203734</x:v>
      </x:c>
      <x:c r="P12761" s="55">
        <x:f t="shared" si="2385"/>
        <x:v>25960</x:v>
      </x:c>
      <x:c r="Q12761" s="55">
        <x:f t="shared" si="2386"/>
        <x:v>205739.78382498361</x:v>
      </x:c>
      <x:c r="R12761" s="55">
        <x:f t="shared" si="2387"/>
        <x:v>-47965.783824983606</x:v>
      </x:c>
      <x:c r="S12761" s="1" t="str">
        <x:f t="shared" si="2388"/>
        <x:v>NO</x:v>
      </x:c>
      <x:c r="T12761" s="1">
        <x:f t="shared" si="2389"/>
        <x:v>-9.9999999999999997E+98</x:v>
      </x:c>
    </x:row>
    <x:row r="12762">
      <x:c r="A12762" s="1"/>
      <x:c r="B12762" s="1"/>
      <x:c r="C12762" s="1"/>
      <x:c r="D12762" s="1"/>
      <x:c r="E12762" s="1"/>
      <x:c r="F12762" s="1"/>
      <x:c r="G12762" s="1"/>
      <x:c r="H12762" s="1"/>
      <x:c r="I12762" s="53">
        <x:f t="shared" si="2378"/>
        <x:v>19</x:v>
      </x:c>
      <x:c r="J12762" s="53">
        <x:f t="shared" si="2379"/>
        <x:v>11</x:v>
      </x:c>
      <x:c r="K12762" s="53">
        <x:f t="shared" si="2380"/>
        <x:v>6</x:v>
      </x:c>
      <x:c r="L12762" s="53">
        <x:f t="shared" si="2381"/>
        <x:v>36</x:v>
      </x:c>
      <x:c r="M12762" s="54">
        <x:f t="shared" si="2382"/>
        <x:v>11182.086522500689</x:v>
      </x:c>
      <x:c r="N12762" s="54">
        <x:f t="shared" si="2383"/>
        <x:v>7.2653378628477006</x:v>
      </x:c>
      <x:c r="O12762" s="55">
        <x:f t="shared" si="2384"/>
        <x:v>206434</x:v>
      </x:c>
      <x:c r="P12762" s="55">
        <x:f t="shared" si="2385"/>
        <x:v>26840</x:v>
      </x:c>
      <x:c r="Q12762" s="55">
        <x:f t="shared" si="2386"/>
        <x:v>206633.44657119253</x:v>
      </x:c>
      <x:c r="R12762" s="55">
        <x:f t="shared" si="2387"/>
        <x:v>-47039.44657119253</x:v>
      </x:c>
      <x:c r="S12762" s="1" t="str">
        <x:f t="shared" si="2388"/>
        <x:v>NO</x:v>
      </x:c>
      <x:c r="T12762" s="1">
        <x:f t="shared" si="2389"/>
        <x:v>-9.9999999999999997E+98</x:v>
      </x:c>
    </x:row>
    <x:row r="12763">
      <x:c r="A12763" s="1"/>
      <x:c r="B12763" s="1"/>
      <x:c r="C12763" s="1"/>
      <x:c r="D12763" s="1"/>
      <x:c r="E12763" s="1"/>
      <x:c r="F12763" s="1"/>
      <x:c r="G12763" s="1"/>
      <x:c r="H12763" s="1"/>
      <x:c r="I12763" s="53">
        <x:f t="shared" si="2378"/>
        <x:v>19</x:v>
      </x:c>
      <x:c r="J12763" s="53">
        <x:f t="shared" si="2379"/>
        <x:v>11</x:v>
      </x:c>
      <x:c r="K12763" s="53">
        <x:f t="shared" si="2380"/>
        <x:v>7</x:v>
      </x:c>
      <x:c r="L12763" s="53">
        <x:f t="shared" si="2381"/>
        <x:v>37</x:v>
      </x:c>
      <x:c r="M12763" s="54">
        <x:f t="shared" si="2382"/>
        <x:v>11234.810961898649</x:v>
      </x:c>
      <x:c r="N12763" s="54">
        <x:f t="shared" si="2383"/>
        <x:v>7.3019520568740619</x:v>
      </x:c>
      <x:c r="O12763" s="55">
        <x:f t="shared" si="2384"/>
        <x:v>209134</x:v>
      </x:c>
      <x:c r="P12763" s="55">
        <x:f t="shared" si="2385"/>
        <x:v>27720</x:v>
      </x:c>
      <x:c r="Q12763" s="55">
        <x:f t="shared" si="2386"/>
        <x:v>207548.80142185153</x:v>
      </x:c>
      <x:c r="R12763" s="55">
        <x:f t="shared" si="2387"/>
        <x:v>-46134.801421851531</x:v>
      </x:c>
      <x:c r="S12763" s="1" t="str">
        <x:f t="shared" si="2388"/>
        <x:v>NO</x:v>
      </x:c>
      <x:c r="T12763" s="1">
        <x:f t="shared" si="2389"/>
        <x:v>-9.9999999999999997E+98</x:v>
      </x:c>
    </x:row>
    <x:row r="12764">
      <x:c r="A12764" s="1"/>
      <x:c r="B12764" s="1"/>
      <x:c r="C12764" s="1"/>
      <x:c r="D12764" s="1"/>
      <x:c r="E12764" s="1"/>
      <x:c r="F12764" s="1"/>
      <x:c r="G12764" s="1"/>
      <x:c r="H12764" s="1"/>
      <x:c r="I12764" s="53">
        <x:f t="shared" si="2378"/>
        <x:v>19</x:v>
      </x:c>
      <x:c r="J12764" s="53">
        <x:f t="shared" si="2379"/>
        <x:v>11</x:v>
      </x:c>
      <x:c r="K12764" s="53">
        <x:f t="shared" si="2380"/>
        <x:v>8</x:v>
      </x:c>
      <x:c r="L12764" s="53">
        <x:f t="shared" si="2381"/>
        <x:v>38</x:v>
      </x:c>
      <x:c r="M12764" s="54">
        <x:f t="shared" si="2382"/>
        <x:v>11288.80806017863</x:v>
      </x:c>
      <x:c r="N12764" s="54">
        <x:f t="shared" si="2383"/>
        <x:v>7.3394500417907151</x:v>
      </x:c>
      <x:c r="O12764" s="55">
        <x:f t="shared" si="2384"/>
        <x:v>211834</x:v>
      </x:c>
      <x:c r="P12764" s="55">
        <x:f t="shared" si="2385"/>
        <x:v>28600</x:v>
      </x:c>
      <x:c r="Q12764" s="55">
        <x:f t="shared" si="2386"/>
        <x:v>208486.25104476788</x:v>
      </x:c>
      <x:c r="R12764" s="55">
        <x:f t="shared" si="2387"/>
        <x:v>-45252.25104476788</x:v>
      </x:c>
      <x:c r="S12764" s="1" t="str">
        <x:f t="shared" si="2388"/>
        <x:v>NO</x:v>
      </x:c>
      <x:c r="T12764" s="1">
        <x:f t="shared" si="2389"/>
        <x:v>-9.9999999999999997E+98</x:v>
      </x:c>
    </x:row>
    <x:row r="12765">
      <x:c r="A12765" s="1"/>
      <x:c r="B12765" s="1"/>
      <x:c r="C12765" s="1"/>
      <x:c r="D12765" s="1"/>
      <x:c r="E12765" s="1"/>
      <x:c r="F12765" s="1"/>
      <x:c r="G12765" s="1"/>
      <x:c r="H12765" s="1"/>
      <x:c r="I12765" s="53">
        <x:f t="shared" si="2378"/>
        <x:v>19</x:v>
      </x:c>
      <x:c r="J12765" s="53">
        <x:f t="shared" si="2379"/>
        <x:v>11</x:v>
      </x:c>
      <x:c r="K12765" s="53">
        <x:f t="shared" si="2380"/>
        <x:v>9</x:v>
      </x:c>
      <x:c r="L12765" s="53">
        <x:f t="shared" si="2381"/>
        <x:v>39</x:v>
      </x:c>
      <x:c r="M12765" s="54">
        <x:f t="shared" si="2382"/>
        <x:v>11344.101395619024</x:v>
      </x:c>
      <x:c r="N12765" s="54">
        <x:f t="shared" si="2383"/>
        <x:v>7.3778481914020997</x:v>
      </x:c>
      <x:c r="O12765" s="55">
        <x:f t="shared" si="2384"/>
        <x:v>214534</x:v>
      </x:c>
      <x:c r="P12765" s="55">
        <x:f t="shared" si="2385"/>
        <x:v>29480</x:v>
      </x:c>
      <x:c r="Q12765" s="55">
        <x:f t="shared" si="2386"/>
        <x:v>209446.20478505248</x:v>
      </x:c>
      <x:c r="R12765" s="55">
        <x:f t="shared" si="2387"/>
        <x:v>-44392.204785052483</x:v>
      </x:c>
      <x:c r="S12765" s="1" t="str">
        <x:f t="shared" si="2388"/>
        <x:v>NO</x:v>
      </x:c>
      <x:c r="T12765" s="1">
        <x:f t="shared" si="2389"/>
        <x:v>-9.9999999999999997E+98</x:v>
      </x:c>
    </x:row>
    <x:row r="12766">
      <x:c r="A12766" s="1"/>
      <x:c r="B12766" s="1"/>
      <x:c r="C12766" s="1"/>
      <x:c r="D12766" s="1"/>
      <x:c r="E12766" s="1"/>
      <x:c r="F12766" s="1"/>
      <x:c r="G12766" s="1"/>
      <x:c r="H12766" s="1"/>
      <x:c r="I12766" s="53">
        <x:f t="shared" si="2378"/>
        <x:v>19</x:v>
      </x:c>
      <x:c r="J12766" s="53">
        <x:f t="shared" si="2379"/>
        <x:v>11</x:v>
      </x:c>
      <x:c r="K12766" s="53">
        <x:f t="shared" si="2380"/>
        <x:v>10</x:v>
      </x:c>
      <x:c r="L12766" s="53">
        <x:f t="shared" si="2381"/>
        <x:v>40</x:v>
      </x:c>
      <x:c r="M12766" s="54">
        <x:f t="shared" si="2382"/>
        <x:v>11400.714937102237</x:v>
      </x:c>
      <x:c r="N12766" s="54">
        <x:f t="shared" si="2383"/>
        <x:v>7.4171631507654423</x:v>
      </x:c>
      <x:c r="O12766" s="55">
        <x:f t="shared" si="2384"/>
        <x:v>217234</x:v>
      </x:c>
      <x:c r="P12766" s="55">
        <x:f t="shared" si="2385"/>
        <x:v>30360</x:v>
      </x:c>
      <x:c r="Q12766" s="55">
        <x:f t="shared" si="2386"/>
        <x:v>210429.07876913605</x:v>
      </x:c>
      <x:c r="R12766" s="55">
        <x:f t="shared" si="2387"/>
        <x:v>-43555.078769136046</x:v>
      </x:c>
      <x:c r="S12766" s="1" t="str">
        <x:f t="shared" si="2388"/>
        <x:v>NO</x:v>
      </x:c>
      <x:c r="T12766" s="1">
        <x:f t="shared" si="2389"/>
        <x:v>-9.9999999999999997E+98</x:v>
      </x:c>
    </x:row>
    <x:row r="12767">
      <x:c r="A12767" s="1"/>
      <x:c r="B12767" s="1"/>
      <x:c r="C12767" s="1"/>
      <x:c r="D12767" s="1"/>
      <x:c r="E12767" s="1"/>
      <x:c r="F12767" s="1"/>
      <x:c r="G12767" s="1"/>
      <x:c r="H12767" s="1"/>
      <x:c r="I12767" s="53">
        <x:f t="shared" si="2378"/>
        <x:v>19</x:v>
      </x:c>
      <x:c r="J12767" s="53">
        <x:f t="shared" si="2379"/>
        <x:v>11</x:v>
      </x:c>
      <x:c r="K12767" s="53">
        <x:f t="shared" si="2380"/>
        <x:v>11</x:v>
      </x:c>
      <x:c r="L12767" s="53">
        <x:f t="shared" si="2381"/>
        <x:v>41</x:v>
      </x:c>
      <x:c r="M12767" s="54">
        <x:f t="shared" si="2382"/>
        <x:v>11458.673050195675</x:v>
      </x:c>
      <x:c r="N12767" s="54">
        <x:f t="shared" si="2383"/>
        <x:v>7.4574118404136636</x:v>
      </x:c>
      <x:c r="O12767" s="55">
        <x:f t="shared" si="2384"/>
        <x:v>219934</x:v>
      </x:c>
      <x:c r="P12767" s="55">
        <x:f t="shared" si="2385"/>
        <x:v>31240</x:v>
      </x:c>
      <x:c r="Q12767" s="55">
        <x:f t="shared" si="2386"/>
        <x:v>211435.29601034158</x:v>
      </x:c>
      <x:c r="R12767" s="55">
        <x:f t="shared" si="2387"/>
        <x:v>-42741.296010341583</x:v>
      </x:c>
      <x:c r="S12767" s="1" t="str">
        <x:f t="shared" si="2388"/>
        <x:v>NO</x:v>
      </x:c>
      <x:c r="T12767" s="1">
        <x:f t="shared" si="2389"/>
        <x:v>-9.9999999999999997E+98</x:v>
      </x:c>
    </x:row>
    <x:row r="12768">
      <x:c r="A12768" s="1"/>
      <x:c r="B12768" s="1"/>
      <x:c r="C12768" s="1"/>
      <x:c r="D12768" s="1"/>
      <x:c r="E12768" s="1"/>
      <x:c r="F12768" s="1"/>
      <x:c r="G12768" s="1"/>
      <x:c r="H12768" s="1"/>
      <x:c r="I12768" s="53">
        <x:f t="shared" si="2378"/>
        <x:v>19</x:v>
      </x:c>
      <x:c r="J12768" s="53">
        <x:f t="shared" si="2379"/>
        <x:v>11</x:v>
      </x:c>
      <x:c r="K12768" s="53">
        <x:f t="shared" si="2380"/>
        <x:v>12</x:v>
      </x:c>
      <x:c r="L12768" s="53">
        <x:f t="shared" si="2381"/>
        <x:v>42</x:v>
      </x:c>
      <x:c r="M12768" s="54">
        <x:f t="shared" si="2382"/>
        <x:v>11518.000503323739</x:v>
      </x:c>
      <x:c r="N12768" s="54">
        <x:f t="shared" si="2383"/>
        <x:v>7.4986114606414853</x:v>
      </x:c>
      <x:c r="O12768" s="55">
        <x:f t="shared" si="2384"/>
        <x:v>222634</x:v>
      </x:c>
      <x:c r="P12768" s="55">
        <x:f t="shared" si="2385"/>
        <x:v>32120</x:v>
      </x:c>
      <x:c r="Q12768" s="55">
        <x:f t="shared" si="2386"/>
        <x:v>212465.28651603713</x:v>
      </x:c>
      <x:c r="R12768" s="55">
        <x:f t="shared" si="2387"/>
        <x:v>-41951.286516037129</x:v>
      </x:c>
      <x:c r="S12768" s="1" t="str">
        <x:f t="shared" si="2388"/>
        <x:v>NO</x:v>
      </x:c>
      <x:c r="T12768" s="1">
        <x:f t="shared" si="2389"/>
        <x:v>-9.9999999999999997E+98</x:v>
      </x:c>
    </x:row>
    <x:row r="12769">
      <x:c r="A12769" s="1"/>
      <x:c r="B12769" s="1"/>
      <x:c r="C12769" s="1"/>
      <x:c r="D12769" s="1"/>
      <x:c r="E12769" s="1"/>
      <x:c r="F12769" s="1"/>
      <x:c r="G12769" s="1"/>
      <x:c r="H12769" s="1"/>
      <x:c r="I12769" s="53">
        <x:f t="shared" si="2378"/>
        <x:v>19</x:v>
      </x:c>
      <x:c r="J12769" s="53">
        <x:f t="shared" si="2379"/>
        <x:v>11</x:v>
      </x:c>
      <x:c r="K12769" s="53">
        <x:f t="shared" si="2380"/>
        <x:v>13</x:v>
      </x:c>
      <x:c r="L12769" s="53">
        <x:f t="shared" si="2381"/>
        <x:v>43</x:v>
      </x:c>
      <x:c r="M12769" s="54">
        <x:f t="shared" si="2382"/>
        <x:v>11578.722474032124</x:v>
      </x:c>
      <x:c r="N12769" s="54">
        <x:f t="shared" si="2383"/>
        <x:v>7.5407794958556416</x:v>
      </x:c>
      <x:c r="O12769" s="55">
        <x:f t="shared" si="2384"/>
        <x:v>225334</x:v>
      </x:c>
      <x:c r="P12769" s="55">
        <x:f t="shared" si="2385"/>
        <x:v>33000</x:v>
      </x:c>
      <x:c r="Q12769" s="55">
        <x:f t="shared" si="2386"/>
        <x:v>213519.48739639102</x:v>
      </x:c>
      <x:c r="R12769" s="55">
        <x:f t="shared" si="2387"/>
        <x:v>-41185.487396391021</x:v>
      </x:c>
      <x:c r="S12769" s="1" t="str">
        <x:f t="shared" si="2388"/>
        <x:v>NO</x:v>
      </x:c>
      <x:c r="T12769" s="1">
        <x:f t="shared" si="2389"/>
        <x:v>-9.9999999999999997E+98</x:v>
      </x:c>
    </x:row>
    <x:row r="12770">
      <x:c r="A12770" s="1"/>
      <x:c r="B12770" s="1"/>
      <x:c r="C12770" s="1"/>
      <x:c r="D12770" s="1"/>
      <x:c r="E12770" s="1"/>
      <x:c r="F12770" s="1"/>
      <x:c r="G12770" s="1"/>
      <x:c r="H12770" s="1"/>
      <x:c r="I12770" s="53">
        <x:f t="shared" si="2378"/>
        <x:v>19</x:v>
      </x:c>
      <x:c r="J12770" s="53">
        <x:f t="shared" si="2379"/>
        <x:v>11</x:v>
      </x:c>
      <x:c r="K12770" s="53">
        <x:f t="shared" si="2380"/>
        <x:v>14</x:v>
      </x:c>
      <x:c r="L12770" s="53">
        <x:f t="shared" si="2381"/>
        <x:v>44</x:v>
      </x:c>
      <x:c r="M12770" s="54">
        <x:f t="shared" si="2382"/>
        <x:v>11640.864555345785</x:v>
      </x:c>
      <x:c r="N12770" s="54">
        <x:f t="shared" si="2383"/>
        <x:v>7.5839337189901279</x:v>
      </x:c>
      <x:c r="O12770" s="55">
        <x:f t="shared" si="2384"/>
        <x:v>228034</x:v>
      </x:c>
      <x:c r="P12770" s="55">
        <x:f t="shared" si="2385"/>
        <x:v>33880</x:v>
      </x:c>
      <x:c r="Q12770" s="55">
        <x:f t="shared" si="2386"/>
        <x:v>214598.34297475321</x:v>
      </x:c>
      <x:c r="R12770" s="55">
        <x:f t="shared" si="2387"/>
        <x:v>-40444.342974753206</x:v>
      </x:c>
      <x:c r="S12770" s="1" t="str">
        <x:f t="shared" si="2388"/>
        <x:v>NO</x:v>
      </x:c>
      <x:c r="T12770" s="1">
        <x:f t="shared" si="2389"/>
        <x:v>-9.9999999999999997E+98</x:v>
      </x:c>
    </x:row>
    <x:row r="12771">
      <x:c r="A12771" s="1"/>
      <x:c r="B12771" s="1"/>
      <x:c r="C12771" s="1"/>
      <x:c r="D12771" s="1"/>
      <x:c r="E12771" s="1"/>
      <x:c r="F12771" s="1"/>
      <x:c r="G12771" s="1"/>
      <x:c r="H12771" s="1"/>
      <x:c r="I12771" s="53">
        <x:f t="shared" si="2378"/>
        <x:v>19</x:v>
      </x:c>
      <x:c r="J12771" s="53">
        <x:f t="shared" si="2379"/>
        <x:v>11</x:v>
      </x:c>
      <x:c r="K12771" s="53">
        <x:f t="shared" si="2380"/>
        <x:v>15</x:v>
      </x:c>
      <x:c r="L12771" s="53">
        <x:f t="shared" si="2381"/>
        <x:v>45</x:v>
      </x:c>
      <x:c r="M12771" s="54">
        <x:f t="shared" si="2382"/>
        <x:v>11704.452762221932</x:v>
      </x:c>
      <x:c r="N12771" s="54">
        <x:f t="shared" si="2383"/>
        <x:v>7.6280921959874526</x:v>
      </x:c>
      <x:c r="O12771" s="55">
        <x:f t="shared" si="2384"/>
        <x:v>230734</x:v>
      </x:c>
      <x:c r="P12771" s="55">
        <x:f t="shared" si="2385"/>
        <x:v>34760</x:v>
      </x:c>
      <x:c r="Q12771" s="55">
        <x:f t="shared" si="2386"/>
        <x:v>215702.30489968631</x:v>
      </x:c>
      <x:c r="R12771" s="55">
        <x:f t="shared" si="2387"/>
        <x:v>-39728.304899686307</x:v>
      </x:c>
      <x:c r="S12771" s="1" t="str">
        <x:f t="shared" si="2388"/>
        <x:v>NO</x:v>
      </x:c>
      <x:c r="T12771" s="1">
        <x:f t="shared" si="2389"/>
        <x:v>-9.9999999999999997E+98</x:v>
      </x:c>
    </x:row>
    <x:row r="12772">
      <x:c r="A12772" s="1"/>
      <x:c r="B12772" s="1"/>
      <x:c r="C12772" s="1"/>
      <x:c r="D12772" s="1"/>
      <x:c r="E12772" s="1"/>
      <x:c r="F12772" s="1"/>
      <x:c r="G12772" s="1"/>
      <x:c r="H12772" s="1"/>
      <x:c r="I12772" s="53">
        <x:f t="shared" si="2378"/>
        <x:v>19</x:v>
      </x:c>
      <x:c r="J12772" s="53">
        <x:f t="shared" si="2379"/>
        <x:v>11</x:v>
      </x:c>
      <x:c r="K12772" s="53">
        <x:f t="shared" si="2380"/>
        <x:v>16</x:v>
      </x:c>
      <x:c r="L12772" s="53">
        <x:f t="shared" si="2381"/>
        <x:v>46</x:v>
      </x:c>
      <x:c r="M12772" s="54">
        <x:f t="shared" si="2382"/>
        <x:v>11769.513538099422</x:v>
      </x:c>
      <x:c r="N12772" s="54">
        <x:f t="shared" si="2383"/>
        <x:v>7.6732732903468204</x:v>
      </x:c>
      <x:c r="O12772" s="55">
        <x:f t="shared" si="2384"/>
        <x:v>233434</x:v>
      </x:c>
      <x:c r="P12772" s="55">
        <x:f t="shared" si="2385"/>
        <x:v>35640</x:v>
      </x:c>
      <x:c r="Q12772" s="55">
        <x:f t="shared" si="2386"/>
        <x:v>216831.8322586705</x:v>
      </x:c>
      <x:c r="R12772" s="55">
        <x:f t="shared" si="2387"/>
        <x:v>-39037.832258670504</x:v>
      </x:c>
      <x:c r="S12772" s="1" t="str">
        <x:f t="shared" si="2388"/>
        <x:v>NO</x:v>
      </x:c>
      <x:c r="T12772" s="1">
        <x:f t="shared" si="2389"/>
        <x:v>-9.9999999999999997E+98</x:v>
      </x:c>
    </x:row>
    <x:row r="12773">
      <x:c r="A12773" s="1"/>
      <x:c r="B12773" s="1"/>
      <x:c r="C12773" s="1"/>
      <x:c r="D12773" s="1"/>
      <x:c r="E12773" s="1"/>
      <x:c r="F12773" s="1"/>
      <x:c r="G12773" s="1"/>
      <x:c r="H12773" s="1"/>
      <x:c r="I12773" s="53">
        <x:f t="shared" si="2378"/>
        <x:v>19</x:v>
      </x:c>
      <x:c r="J12773" s="53">
        <x:f t="shared" si="2379"/>
        <x:v>11</x:v>
      </x:c>
      <x:c r="K12773" s="53">
        <x:f t="shared" si="2380"/>
        <x:v>17</x:v>
      </x:c>
      <x:c r="L12773" s="53">
        <x:f t="shared" si="2381"/>
        <x:v>47</x:v>
      </x:c>
      <x:c r="M12773" s="54">
        <x:f t="shared" si="2382"/>
        <x:v>11836.07376154596</x:v>
      </x:c>
      <x:c r="N12773" s="54">
        <x:f t="shared" si="2383"/>
        <x:v>7.71949566774025</x:v>
      </x:c>
      <x:c r="O12773" s="55">
        <x:f t="shared" si="2384"/>
        <x:v>236134</x:v>
      </x:c>
      <x:c r="P12773" s="55">
        <x:f t="shared" si="2385"/>
        <x:v>36520</x:v>
      </x:c>
      <x:c r="Q12773" s="55">
        <x:f t="shared" si="2386"/>
        <x:v>217987.39169350624</x:v>
      </x:c>
      <x:c r="R12773" s="55">
        <x:f t="shared" si="2387"/>
        <x:v>-38373.391693506244</x:v>
      </x:c>
      <x:c r="S12773" s="1" t="str">
        <x:f t="shared" si="2388"/>
        <x:v>NO</x:v>
      </x:c>
      <x:c r="T12773" s="1">
        <x:f t="shared" si="2389"/>
        <x:v>-9.9999999999999997E+98</x:v>
      </x:c>
    </x:row>
    <x:row r="12774">
      <x:c r="A12774" s="1"/>
      <x:c r="B12774" s="1"/>
      <x:c r="C12774" s="1"/>
      <x:c r="D12774" s="1"/>
      <x:c r="E12774" s="1"/>
      <x:c r="F12774" s="1"/>
      <x:c r="G12774" s="1"/>
      <x:c r="H12774" s="1"/>
      <x:c r="I12774" s="53">
        <x:f t="shared" si="2378"/>
        <x:v>19</x:v>
      </x:c>
      <x:c r="J12774" s="53">
        <x:f t="shared" si="2379"/>
        <x:v>11</x:v>
      </x:c>
      <x:c r="K12774" s="53">
        <x:f t="shared" si="2380"/>
        <x:v>18</x:v>
      </x:c>
      <x:c r="L12774" s="53">
        <x:f t="shared" si="2381"/>
        <x:v>48</x:v>
      </x:c>
      <x:c r="M12774" s="54">
        <x:f t="shared" si="2382"/>
        <x:v>11904.160753004548</x:v>
      </x:c>
      <x:c r="N12774" s="54">
        <x:f t="shared" si="2383"/>
        <x:v>7.7667783006976023</x:v>
      </x:c>
      <x:c r="O12774" s="55">
        <x:f t="shared" si="2384"/>
        <x:v>238834</x:v>
      </x:c>
      <x:c r="P12774" s="55">
        <x:f t="shared" si="2385"/>
        <x:v>37400</x:v>
      </x:c>
      <x:c r="Q12774" s="55">
        <x:f t="shared" si="2386"/>
        <x:v>219169.45751744005</x:v>
      </x:c>
      <x:c r="R12774" s="55">
        <x:f t="shared" si="2387"/>
        <x:v>-37735.457517440052</x:v>
      </x:c>
      <x:c r="S12774" s="1" t="str">
        <x:f t="shared" si="2388"/>
        <x:v>NO</x:v>
      </x:c>
      <x:c r="T12774" s="1">
        <x:f t="shared" si="2389"/>
        <x:v>-9.9999999999999997E+98</x:v>
      </x:c>
    </x:row>
    <x:row r="12775">
      <x:c r="A12775" s="1"/>
      <x:c r="B12775" s="1"/>
      <x:c r="C12775" s="1"/>
      <x:c r="D12775" s="1"/>
      <x:c r="E12775" s="1"/>
      <x:c r="F12775" s="1"/>
      <x:c r="G12775" s="1"/>
      <x:c r="H12775" s="1"/>
      <x:c r="I12775" s="53">
        <x:f t="shared" si="2378"/>
        <x:v>19</x:v>
      </x:c>
      <x:c r="J12775" s="53">
        <x:f t="shared" si="2379"/>
        <x:v>11</x:v>
      </x:c>
      <x:c r="K12775" s="53">
        <x:f t="shared" si="2380"/>
        <x:v>19</x:v>
      </x:c>
      <x:c r="L12775" s="53">
        <x:f t="shared" si="2381"/>
        <x:v>49</x:v>
      </x:c>
      <x:c r="M12775" s="54">
        <x:f t="shared" si="2382"/>
        <x:v>11973.80228164057</x:v>
      </x:c>
      <x:c r="N12775" s="54">
        <x:f t="shared" si="2383"/>
        <x:v>7.8151404733615069</x:v>
      </x:c>
      <x:c r="O12775" s="55">
        <x:f t="shared" si="2384"/>
        <x:v>241534</x:v>
      </x:c>
      <x:c r="P12775" s="55">
        <x:f t="shared" si="2385"/>
        <x:v>38280</x:v>
      </x:c>
      <x:c r="Q12775" s="55">
        <x:f t="shared" si="2386"/>
        <x:v>220378.51183403766</x:v>
      </x:c>
      <x:c r="R12775" s="55">
        <x:f t="shared" si="2387"/>
        <x:v>-37124.511834037665</x:v>
      </x:c>
      <x:c r="S12775" s="1" t="str">
        <x:f t="shared" si="2388"/>
        <x:v>NO</x:v>
      </x:c>
      <x:c r="T12775" s="1">
        <x:f t="shared" si="2389"/>
        <x:v>-9.9999999999999997E+98</x:v>
      </x:c>
    </x:row>
    <x:row r="12776">
      <x:c r="A12776" s="1"/>
      <x:c r="B12776" s="1"/>
      <x:c r="C12776" s="1"/>
      <x:c r="D12776" s="1"/>
      <x:c r="E12776" s="1"/>
      <x:c r="F12776" s="1"/>
      <x:c r="G12776" s="1"/>
      <x:c r="H12776" s="1"/>
      <x:c r="I12776" s="53">
        <x:f t="shared" si="2378"/>
        <x:v>19</x:v>
      </x:c>
      <x:c r="J12776" s="53">
        <x:f t="shared" si="2379"/>
        <x:v>11</x:v>
      </x:c>
      <x:c r="K12776" s="53">
        <x:f t="shared" si="2380"/>
        <x:v>20</x:v>
      </x:c>
      <x:c r="L12776" s="53">
        <x:f t="shared" si="2381"/>
        <x:v>50</x:v>
      </x:c>
      <x:c r="M12776" s="54">
        <x:f t="shared" si="2382"/>
        <x:v>12045.026572291048</x:v>
      </x:c>
      <x:c r="N12776" s="54">
        <x:f t="shared" si="2383"/>
        <x:v>7.8646017863132283</x:v>
      </x:c>
      <x:c r="O12776" s="55">
        <x:f t="shared" si="2384"/>
        <x:v>244234</x:v>
      </x:c>
      <x:c r="P12776" s="55">
        <x:f t="shared" si="2385"/>
        <x:v>39160</x:v>
      </x:c>
      <x:c r="Q12776" s="55">
        <x:f t="shared" si="2386"/>
        <x:v>221615.0446578307</x:v>
      </x:c>
      <x:c r="R12776" s="55">
        <x:f t="shared" si="2387"/>
        <x:v>-36541.044657830702</x:v>
      </x:c>
      <x:c r="S12776" s="1" t="str">
        <x:f t="shared" si="2388"/>
        <x:v>NO</x:v>
      </x:c>
      <x:c r="T12776" s="1">
        <x:f t="shared" si="2389"/>
        <x:v>-9.9999999999999997E+98</x:v>
      </x:c>
    </x:row>
    <x:row r="12777">
      <x:c r="A12777" s="1"/>
      <x:c r="B12777" s="1"/>
      <x:c r="C12777" s="1"/>
      <x:c r="D12777" s="1"/>
      <x:c r="E12777" s="1"/>
      <x:c r="F12777" s="1"/>
      <x:c r="G12777" s="1"/>
      <x:c r="H12777" s="1"/>
      <x:c r="I12777" s="53">
        <x:f t="shared" si="2378"/>
        <x:v>19</x:v>
      </x:c>
      <x:c r="J12777" s="53">
        <x:f t="shared" si="2379"/>
        <x:v>11</x:v>
      </x:c>
      <x:c r="K12777" s="53">
        <x:f t="shared" si="2380"/>
        <x:v>21</x:v>
      </x:c>
      <x:c r="L12777" s="53">
        <x:f t="shared" si="2381"/>
        <x:v>51</x:v>
      </x:c>
      <x:c r="M12777" s="54">
        <x:f t="shared" si="2382"/>
        <x:v>12117.862312517491</x:v>
      </x:c>
      <x:c r="N12777" s="54">
        <x:f t="shared" si="2383"/>
        <x:v>7.9151821614704794</x:v>
      </x:c>
      <x:c r="O12777" s="55">
        <x:f t="shared" si="2384"/>
        <x:v>246934</x:v>
      </x:c>
      <x:c r="P12777" s="55">
        <x:f t="shared" si="2385"/>
        <x:v>40040</x:v>
      </x:c>
      <x:c r="Q12777" s="55">
        <x:f t="shared" si="2386"/>
        <x:v>222879.55403676198</x:v>
      </x:c>
      <x:c r="R12777" s="55">
        <x:f t="shared" si="2387"/>
        <x:v>-35985.554036761983</x:v>
      </x:c>
      <x:c r="S12777" s="1" t="str">
        <x:f t="shared" si="2388"/>
        <x:v>NO</x:v>
      </x:c>
      <x:c r="T12777" s="1">
        <x:f t="shared" si="2389"/>
        <x:v>-9.9999999999999997E+98</x:v>
      </x:c>
    </x:row>
    <x:row r="12778">
      <x:c r="A12778" s="1"/>
      <x:c r="B12778" s="1"/>
      <x:c r="C12778" s="1"/>
      <x:c r="D12778" s="1"/>
      <x:c r="E12778" s="1"/>
      <x:c r="F12778" s="1"/>
      <x:c r="G12778" s="1"/>
      <x:c r="H12778" s="1"/>
      <x:c r="I12778" s="53">
        <x:f t="shared" si="2378"/>
        <x:v>19</x:v>
      </x:c>
      <x:c r="J12778" s="53">
        <x:f t="shared" si="2379"/>
        <x:v>11</x:v>
      </x:c>
      <x:c r="K12778" s="53">
        <x:f t="shared" si="2380"/>
        <x:v>22</x:v>
      </x:c>
      <x:c r="L12778" s="53">
        <x:f t="shared" si="2381"/>
        <x:v>52</x:v>
      </x:c>
      <x:c r="M12778" s="54">
        <x:f t="shared" si="2382"/>
        <x:v>12192.338659763887</x:v>
      </x:c>
      <x:c r="N12778" s="54">
        <x:f t="shared" si="2383"/>
        <x:v>7.9669018470582547</x:v>
      </x:c>
      <x:c r="O12778" s="55">
        <x:f t="shared" si="2384"/>
        <x:v>249634</x:v>
      </x:c>
      <x:c r="P12778" s="55">
        <x:f t="shared" si="2385"/>
        <x:v>40920</x:v>
      </x:c>
      <x:c r="Q12778" s="55">
        <x:f t="shared" si="2386"/>
        <x:v>224172.54617645638</x:v>
      </x:c>
      <x:c r="R12778" s="55">
        <x:f t="shared" si="2387"/>
        <x:v>-35458.546176456381</x:v>
      </x:c>
      <x:c r="S12778" s="1" t="str">
        <x:f t="shared" si="2388"/>
        <x:v>NO</x:v>
      </x:c>
      <x:c r="T12778" s="1">
        <x:f t="shared" si="2389"/>
        <x:v>-9.9999999999999997E+98</x:v>
      </x:c>
    </x:row>
    <x:row r="12779">
      <x:c r="A12779" s="1"/>
      <x:c r="B12779" s="1"/>
      <x:c r="C12779" s="1"/>
      <x:c r="D12779" s="1"/>
      <x:c r="E12779" s="1"/>
      <x:c r="F12779" s="1"/>
      <x:c r="G12779" s="1"/>
      <x:c r="H12779" s="1"/>
      <x:c r="I12779" s="53">
        <x:f t="shared" si="2378"/>
        <x:v>19</x:v>
      </x:c>
      <x:c r="J12779" s="53">
        <x:f t="shared" si="2379"/>
        <x:v>11</x:v>
      </x:c>
      <x:c r="K12779" s="53">
        <x:f t="shared" si="2380"/>
        <x:v>23</x:v>
      </x:c>
      <x:c r="L12779" s="53">
        <x:f t="shared" si="2381"/>
        <x:v>53</x:v>
      </x:c>
      <x:c r="M12779" s="54">
        <x:f t="shared" si="2382"/>
        <x:v>12268.485248621324</x:v>
      </x:c>
      <x:c r="N12779" s="54">
        <x:f t="shared" si="2383"/>
        <x:v>8.019781422653697</x:v>
      </x:c>
      <x:c r="O12779" s="55">
        <x:f t="shared" si="2384"/>
        <x:v>252334</x:v>
      </x:c>
      <x:c r="P12779" s="55">
        <x:f t="shared" si="2385"/>
        <x:v>41800</x:v>
      </x:c>
      <x:c r="Q12779" s="55">
        <x:f t="shared" si="2386"/>
        <x:v>225494.53556634241</x:v>
      </x:c>
      <x:c r="R12779" s="55">
        <x:f t="shared" si="2387"/>
        <x:v>-34960.535566342412</x:v>
      </x:c>
      <x:c r="S12779" s="1" t="str">
        <x:f t="shared" si="2388"/>
        <x:v>NO</x:v>
      </x:c>
      <x:c r="T12779" s="1">
        <x:f t="shared" si="2389"/>
        <x:v>-9.9999999999999997E+98</x:v>
      </x:c>
    </x:row>
    <x:row r="12780">
      <x:c r="A12780" s="1"/>
      <x:c r="B12780" s="1"/>
      <x:c r="C12780" s="1"/>
      <x:c r="D12780" s="1"/>
      <x:c r="E12780" s="1"/>
      <x:c r="F12780" s="1"/>
      <x:c r="G12780" s="1"/>
      <x:c r="H12780" s="1"/>
      <x:c r="I12780" s="53">
        <x:f t="shared" si="2378"/>
        <x:v>19</x:v>
      </x:c>
      <x:c r="J12780" s="53">
        <x:f t="shared" si="2379"/>
        <x:v>11</x:v>
      </x:c>
      <x:c r="K12780" s="53">
        <x:f t="shared" si="2380"/>
        <x:v>24</x:v>
      </x:c>
      <x:c r="L12780" s="53">
        <x:f t="shared" si="2381"/>
        <x:v>54</x:v>
      </x:c>
      <x:c r="M12780" s="54">
        <x:f t="shared" si="2382"/>
        <x:v>12346.33219820082</x:v>
      </x:c>
      <x:c r="N12780" s="54">
        <x:f t="shared" si="2383"/>
        <x:v>8.0738418043061255</x:v>
      </x:c>
      <x:c r="O12780" s="55">
        <x:f t="shared" si="2384"/>
        <x:v>255034</x:v>
      </x:c>
      <x:c r="P12780" s="55">
        <x:f t="shared" si="2385"/>
        <x:v>42680</x:v>
      </x:c>
      <x:c r="Q12780" s="55">
        <x:f t="shared" si="2386"/>
        <x:v>226846.04510765313</x:v>
      </x:c>
      <x:c r="R12780" s="55">
        <x:f t="shared" si="2387"/>
        <x:v>-34492.045107653132</x:v>
      </x:c>
      <x:c r="S12780" s="1" t="str">
        <x:f t="shared" si="2388"/>
        <x:v>NO</x:v>
      </x:c>
      <x:c r="T12780" s="1">
        <x:f t="shared" si="2389"/>
        <x:v>-9.9999999999999997E+98</x:v>
      </x:c>
    </x:row>
    <x:row r="12781">
      <x:c r="A12781" s="1"/>
      <x:c r="B12781" s="1"/>
      <x:c r="C12781" s="1"/>
      <x:c r="D12781" s="1"/>
      <x:c r="E12781" s="1"/>
      <x:c r="F12781" s="1"/>
      <x:c r="G12781" s="1"/>
      <x:c r="H12781" s="1"/>
      <x:c r="I12781" s="53">
        <x:f t="shared" si="2378"/>
        <x:v>19</x:v>
      </x:c>
      <x:c r="J12781" s="53">
        <x:f t="shared" si="2379"/>
        <x:v>11</x:v>
      </x:c>
      <x:c r="K12781" s="53">
        <x:f t="shared" si="2380"/>
        <x:v>25</x:v>
      </x:c>
      <x:c r="L12781" s="53">
        <x:f t="shared" si="2381"/>
        <x:v>55</x:v>
      </x:c>
      <x:c r="M12781" s="54">
        <x:f t="shared" si="2382"/>
        <x:v>12425.910119615917</x:v>
      </x:c>
      <x:c r="N12781" s="54">
        <x:f t="shared" si="2383"/>
        <x:v>8.1291042497332757</x:v>
      </x:c>
      <x:c r="O12781" s="55">
        <x:f t="shared" si="2384"/>
        <x:v>257734</x:v>
      </x:c>
      <x:c r="P12781" s="55">
        <x:f t="shared" si="2385"/>
        <x:v>43560</x:v>
      </x:c>
      <x:c r="Q12781" s="55">
        <x:f t="shared" si="2386"/>
        <x:v>228227.60624333189</x:v>
      </x:c>
      <x:c r="R12781" s="55">
        <x:f t="shared" si="2387"/>
        <x:v>-34053.606243331888</x:v>
      </x:c>
      <x:c r="S12781" s="1" t="str">
        <x:f t="shared" si="2388"/>
        <x:v>NO</x:v>
      </x:c>
      <x:c r="T12781" s="1">
        <x:f t="shared" si="2389"/>
        <x:v>-9.9999999999999997E+98</x:v>
      </x:c>
    </x:row>
    <x:row r="12782">
      <x:c r="A12782" s="1"/>
      <x:c r="B12782" s="1"/>
      <x:c r="C12782" s="1"/>
      <x:c r="D12782" s="1"/>
      <x:c r="E12782" s="1"/>
      <x:c r="F12782" s="1"/>
      <x:c r="G12782" s="1"/>
      <x:c r="H12782" s="1"/>
      <x:c r="I12782" s="53" t="n">
        <x:f t="shared" ref="I12782:I12845" si="2390">INT((ROW()-ROW($I$46))/((CARROT_CAP+1)*(MESCLUN_CAP+1)))</x:f>
        <x:v>19</x:v>
      </x:c>
      <x:c r="J12782" s="53" t="n">
        <x:f t="shared" ref="J12782:J12845" si="2391">MOD(INT((ROW()-ROW($I$46))/(MESCLUN_CAP+1)),CARROT_CAP+1)</x:f>
        <x:v>11</x:v>
      </x:c>
      <x:c r="K12782" s="53" t="n">
        <x:f t="shared" ref="K12782:K12845" si="2392">MOD(ROW()-ROW($I$46),MESCLUN_CAP+1)</x:f>
        <x:v>26</x:v>
      </x:c>
      <x:c r="L12782" s="53" t="n">
        <x:f t="shared" ref="L12782:L12845" si="2393">SUM(I12782:K12782)</x:f>
        <x:v>56</x:v>
      </x:c>
      <x:c r="M12782" s="54" t="n">
        <x:f t="shared" ref="M12782:M12845" si="2394">I12782*TOMATO_HOURS*WEEKS*(1+TOMATO_DIM)^I12782+J12782*CARROT_HOURS*WEEKS*(1+CARROT_DIM)^J12782+K12782*MESCLUN_HOURS*WEEKS*(1+MESCLUN_DIM)^K12782</x:f>
        <x:v>12507.250123576636</x:v>
      </x:c>
      <x:c r="N12782" s="54" t="n">
        <x:f t="shared" ref="N12782:N12845" si="2395">MAX(M12782-FARMER_HOURS,0)/TEMP_HOURS_PER_WORKER</x:f>
        <x:v>8.185590363594885</x:v>
      </x:c>
      <x:c r="O12782" s="55" t="n">
        <x:f t="shared" ref="O12782:O12845" si="2396">I12782*TOMATO_PRICE+J12782*CARROT_PRICE+K12782*MESCLUN_PRICE</x:f>
        <x:v>260434</x:v>
      </x:c>
      <x:c r="P12782" s="55" t="n">
        <x:f t="shared" ref="P12782:P12845" si="2397">I12782*TOMATO_FERTILIZER+J12782*CARROT_FERTILIZER+K12782*MESCLUN_FERTILIZER</x:f>
        <x:v>44440</x:v>
      </x:c>
      <x:c r="Q12782" s="55" t="n">
        <x:f t="shared" ref="Q12782:Q12845" si="2398">MIN(M12782,FARMER_HOURS)*FARMER_RATE+MAX(M12782-FARMER_HOURS,0)*TEMP_RATE</x:f>
        <x:v>229639.75908987215</x:v>
      </x:c>
      <x:c r="R12782" s="55" t="n">
        <x:f t="shared" ref="R12782:R12845" si="2399">O12782-P12782-Q12782-FIXED_COST</x:f>
        <x:v>-33645.759089872154</x:v>
      </x:c>
      <x:c r="S12782" s="1" t="str">
        <x:f t="shared" ref="S12782:S12845" si="2400">IF(AND(L12782&lt;=TOTAL_BED_CAP,N12782&lt;=TEMP_WORKER_CAP),"YES","NO")</x:f>
        <x:v>NO</x:v>
      </x:c>
      <x:c r="T12782" s="1" t="n">
        <x:f t="shared" ref="T12782:T12845" si="2401">IF(S12782="YES",R12782,-1E+99)</x:f>
        <x:v>-1e+99</x:v>
      </x:c>
    </x:row>
    <x:row r="12783">
      <x:c r="A12783" s="1"/>
      <x:c r="B12783" s="1"/>
      <x:c r="C12783" s="1"/>
      <x:c r="D12783" s="1"/>
      <x:c r="E12783" s="1"/>
      <x:c r="F12783" s="1"/>
      <x:c r="G12783" s="1"/>
      <x:c r="H12783" s="1"/>
      <x:c r="I12783" s="53">
        <x:f t="shared" si="2390"/>
        <x:v>19</x:v>
      </x:c>
      <x:c r="J12783" s="53">
        <x:f t="shared" si="2391"/>
        <x:v>11</x:v>
      </x:c>
      <x:c r="K12783" s="53">
        <x:f t="shared" si="2392"/>
        <x:v>27</x:v>
      </x:c>
      <x:c r="L12783" s="53">
        <x:f t="shared" si="2393"/>
        <x:v>57</x:v>
      </x:c>
      <x:c r="M12783" s="54">
        <x:f t="shared" si="2394"/>
        <x:v>12590.383828096392</x:v>
      </x:c>
      <x:c r="N12783" s="54">
        <x:f t="shared" si="2395"/>
        <x:v>8.2433221028447168</x:v>
      </x:c>
      <x:c r="O12783" s="55">
        <x:f t="shared" si="2396"/>
        <x:v>263134</x:v>
      </x:c>
      <x:c r="P12783" s="55">
        <x:f t="shared" si="2397"/>
        <x:v>45320</x:v>
      </x:c>
      <x:c r="Q12783" s="55">
        <x:f t="shared" si="2398"/>
        <x:v>231083.05257111791</x:v>
      </x:c>
      <x:c r="R12783" s="55">
        <x:f t="shared" si="2399"/>
        <x:v>-33269.052571117907</x:v>
      </x:c>
      <x:c r="S12783" s="1" t="str">
        <x:f t="shared" si="2400"/>
        <x:v>NO</x:v>
      </x:c>
      <x:c r="T12783" s="1">
        <x:f t="shared" si="2401"/>
        <x:v>-9.9999999999999997E+98</x:v>
      </x:c>
    </x:row>
    <x:row r="12784">
      <x:c r="A12784" s="1"/>
      <x:c r="B12784" s="1"/>
      <x:c r="C12784" s="1"/>
      <x:c r="D12784" s="1"/>
      <x:c r="E12784" s="1"/>
      <x:c r="F12784" s="1"/>
      <x:c r="G12784" s="1"/>
      <x:c r="H12784" s="1"/>
      <x:c r="I12784" s="53">
        <x:f t="shared" si="2390"/>
        <x:v>19</x:v>
      </x:c>
      <x:c r="J12784" s="53">
        <x:f t="shared" si="2391"/>
        <x:v>11</x:v>
      </x:c>
      <x:c r="K12784" s="53">
        <x:f t="shared" si="2392"/>
        <x:v>28</x:v>
      </x:c>
      <x:c r="L12784" s="53">
        <x:f t="shared" si="2393"/>
        <x:v>58</x:v>
      </x:c>
      <x:c r="M12784" s="54">
        <x:f t="shared" si="2394"/>
        <x:v>12675.343366313546</x:v>
      </x:c>
      <x:c r="N12784" s="54">
        <x:f t="shared" si="2395"/>
        <x:v>8.3023217821621849</x:v>
      </x:c>
      <x:c r="O12784" s="55">
        <x:f t="shared" si="2396"/>
        <x:v>265834</x:v>
      </x:c>
      <x:c r="P12784" s="55">
        <x:f t="shared" si="2397"/>
        <x:v>46200</x:v>
      </x:c>
      <x:c r="Q12784" s="55">
        <x:f t="shared" si="2398"/>
        <x:v>232558.04455405462</x:v>
      </x:c>
      <x:c r="R12784" s="55">
        <x:f t="shared" si="2399"/>
        <x:v>-32924.044554054621</x:v>
      </x:c>
      <x:c r="S12784" s="1" t="str">
        <x:f t="shared" si="2400"/>
        <x:v>NO</x:v>
      </x:c>
      <x:c r="T12784" s="1">
        <x:f t="shared" si="2401"/>
        <x:v>-9.9999999999999997E+98</x:v>
      </x:c>
    </x:row>
    <x:row r="12785">
      <x:c r="A12785" s="1"/>
      <x:c r="B12785" s="1"/>
      <x:c r="C12785" s="1"/>
      <x:c r="D12785" s="1"/>
      <x:c r="E12785" s="1"/>
      <x:c r="F12785" s="1"/>
      <x:c r="G12785" s="1"/>
      <x:c r="H12785" s="1"/>
      <x:c r="I12785" s="53">
        <x:f t="shared" si="2390"/>
        <x:v>19</x:v>
      </x:c>
      <x:c r="J12785" s="53">
        <x:f t="shared" si="2391"/>
        <x:v>11</x:v>
      </x:c>
      <x:c r="K12785" s="53">
        <x:f t="shared" si="2392"/>
        <x:v>29</x:v>
      </x:c>
      <x:c r="L12785" s="53">
        <x:f t="shared" si="2393"/>
        <x:v>59</x:v>
      </x:c>
      <x:c r="M12785" s="54">
        <x:f t="shared" si="2394"/>
        <x:v>12762.161394429198</x:v>
      </x:c>
      <x:c r="N12785" s="54">
        <x:f t="shared" si="2395"/>
        <x:v>8.3626120794647214</x:v>
      </x:c>
      <x:c r="O12785" s="55">
        <x:f t="shared" si="2396"/>
        <x:v>268534</x:v>
      </x:c>
      <x:c r="P12785" s="55">
        <x:f t="shared" si="2397"/>
        <x:v>47080</x:v>
      </x:c>
      <x:c r="Q12785" s="55">
        <x:f t="shared" si="2398"/>
        <x:v>234065.30198661803</x:v>
      </x:c>
      <x:c r="R12785" s="55">
        <x:f t="shared" si="2399"/>
        <x:v>-32611.301986618026</x:v>
      </x:c>
      <x:c r="S12785" s="1" t="str">
        <x:f t="shared" si="2400"/>
        <x:v>NO</x:v>
      </x:c>
      <x:c r="T12785" s="1">
        <x:f t="shared" si="2401"/>
        <x:v>-9.9999999999999997E+98</x:v>
      </x:c>
    </x:row>
    <x:row r="12786">
      <x:c r="A12786" s="1"/>
      <x:c r="B12786" s="1"/>
      <x:c r="C12786" s="1"/>
      <x:c r="D12786" s="1"/>
      <x:c r="E12786" s="1"/>
      <x:c r="F12786" s="1"/>
      <x:c r="G12786" s="1"/>
      <x:c r="H12786" s="1"/>
      <x:c r="I12786" s="53">
        <x:f t="shared" si="2390"/>
        <x:v>19</x:v>
      </x:c>
      <x:c r="J12786" s="53">
        <x:f t="shared" si="2391"/>
        <x:v>11</x:v>
      </x:c>
      <x:c r="K12786" s="53">
        <x:f t="shared" si="2392"/>
        <x:v>30</x:v>
      </x:c>
      <x:c r="L12786" s="53">
        <x:f t="shared" si="2393"/>
        <x:v>60</x:v>
      </x:c>
      <x:c r="M12786" s="54">
        <x:f t="shared" si="2394"/>
        <x:v>12850.87109976297</x:v>
      </x:c>
      <x:c r="N12786" s="54">
        <x:f t="shared" si="2395"/>
        <x:v>8.4242160415020617</x:v>
      </x:c>
      <x:c r="O12786" s="55">
        <x:f t="shared" si="2396"/>
        <x:v>271234</x:v>
      </x:c>
      <x:c r="P12786" s="55">
        <x:f t="shared" si="2397"/>
        <x:v>47960</x:v>
      </x:c>
      <x:c r="Q12786" s="55">
        <x:f t="shared" si="2398"/>
        <x:v>235605.40103755155</x:v>
      </x:c>
      <x:c r="R12786" s="55">
        <x:f t="shared" si="2399"/>
        <x:v>-32331.40103755155</x:v>
      </x:c>
      <x:c r="S12786" s="1" t="str">
        <x:f t="shared" si="2400"/>
        <x:v>NO</x:v>
      </x:c>
      <x:c r="T12786" s="1">
        <x:f t="shared" si="2401"/>
        <x:v>-9.9999999999999997E+98</x:v>
      </x:c>
    </x:row>
    <x:row r="12787">
      <x:c r="A12787" s="1"/>
      <x:c r="B12787" s="1"/>
      <x:c r="C12787" s="1"/>
      <x:c r="D12787" s="1"/>
      <x:c r="E12787" s="1"/>
      <x:c r="F12787" s="1"/>
      <x:c r="G12787" s="1"/>
      <x:c r="H12787" s="1"/>
      <x:c r="I12787" s="53">
        <x:f t="shared" si="2390"/>
        <x:v>19</x:v>
      </x:c>
      <x:c r="J12787" s="53">
        <x:f t="shared" si="2391"/>
        <x:v>12</x:v>
      </x:c>
      <x:c r="K12787" s="53">
        <x:f t="shared" si="2392"/>
        <x:v>0</x:v>
      </x:c>
      <x:c r="L12787" s="53">
        <x:f t="shared" si="2393"/>
        <x:v>31</x:v>
      </x:c>
      <x:c r="M12787" s="54">
        <x:f t="shared" si="2394"/>
        <x:v>10942.36444340757</x:v>
      </x:c>
      <x:c r="N12787" s="54">
        <x:f t="shared" si="2395"/>
        <x:v>7.0988641968108128</x:v>
      </x:c>
      <x:c r="O12787" s="55">
        <x:f t="shared" si="2396"/>
        <x:v>192328</x:v>
      </x:c>
      <x:c r="P12787" s="55">
        <x:f t="shared" si="2397"/>
        <x:v>22000</x:v>
      </x:c>
      <x:c r="Q12787" s="55">
        <x:f t="shared" si="2398"/>
        <x:v>202471.60492027033</x:v>
      </x:c>
      <x:c r="R12787" s="55">
        <x:f t="shared" si="2399"/>
        <x:v>-52143.604920270329</x:v>
      </x:c>
      <x:c r="S12787" s="1" t="str">
        <x:f t="shared" si="2400"/>
        <x:v>NO</x:v>
      </x:c>
      <x:c r="T12787" s="1">
        <x:f t="shared" si="2401"/>
        <x:v>-9.9999999999999997E+98</x:v>
      </x:c>
    </x:row>
    <x:row r="12788">
      <x:c r="A12788" s="1"/>
      <x:c r="B12788" s="1"/>
      <x:c r="C12788" s="1"/>
      <x:c r="D12788" s="1"/>
      <x:c r="E12788" s="1"/>
      <x:c r="F12788" s="1"/>
      <x:c r="G12788" s="1"/>
      <x:c r="H12788" s="1"/>
      <x:c r="I12788" s="53">
        <x:f t="shared" si="2390"/>
        <x:v>19</x:v>
      </x:c>
      <x:c r="J12788" s="53">
        <x:f t="shared" si="2391"/>
        <x:v>12</x:v>
      </x:c>
      <x:c r="K12788" s="53">
        <x:f t="shared" si="2392"/>
        <x:v>1</x:v>
      </x:c>
      <x:c r="L12788" s="53">
        <x:f t="shared" si="2393"/>
        <x:v>32</x:v>
      </x:c>
      <x:c r="M12788" s="54">
        <x:f t="shared" si="2394"/>
        <x:v>10987.92694340757</x:v>
      </x:c>
      <x:c r="N12788" s="54">
        <x:f t="shared" si="2395"/>
        <x:v>7.1305048218108125</x:v>
      </x:c>
      <x:c r="O12788" s="55">
        <x:f t="shared" si="2396"/>
        <x:v>195028</x:v>
      </x:c>
      <x:c r="P12788" s="55">
        <x:f t="shared" si="2397"/>
        <x:v>22880</x:v>
      </x:c>
      <x:c r="Q12788" s="55">
        <x:f t="shared" si="2398"/>
        <x:v>203262.62054527033</x:v>
      </x:c>
      <x:c r="R12788" s="55">
        <x:f t="shared" si="2399"/>
        <x:v>-51114.620545270329</x:v>
      </x:c>
      <x:c r="S12788" s="1" t="str">
        <x:f t="shared" si="2400"/>
        <x:v>NO</x:v>
      </x:c>
      <x:c r="T12788" s="1">
        <x:f t="shared" si="2401"/>
        <x:v>-9.9999999999999997E+98</x:v>
      </x:c>
    </x:row>
    <x:row r="12789">
      <x:c r="A12789" s="1"/>
      <x:c r="B12789" s="1"/>
      <x:c r="C12789" s="1"/>
      <x:c r="D12789" s="1"/>
      <x:c r="E12789" s="1"/>
      <x:c r="F12789" s="1"/>
      <x:c r="G12789" s="1"/>
      <x:c r="H12789" s="1"/>
      <x:c r="I12789" s="53">
        <x:f t="shared" si="2390"/>
        <x:v>19</x:v>
      </x:c>
      <x:c r="J12789" s="53">
        <x:f t="shared" si="2391"/>
        <x:v>12</x:v>
      </x:c>
      <x:c r="K12789" s="53">
        <x:f t="shared" si="2392"/>
        <x:v>2</x:v>
      </x:c>
      <x:c r="L12789" s="53">
        <x:f t="shared" si="2393"/>
        <x:v>33</x:v>
      </x:c>
      <x:c r="M12789" s="54">
        <x:f t="shared" si="2394"/>
        <x:v>11034.628505907571</x:v>
      </x:c>
      <x:c r="N12789" s="54">
        <x:f t="shared" si="2395"/>
        <x:v>7.1629364624358134</x:v>
      </x:c>
      <x:c r="O12789" s="55">
        <x:f t="shared" si="2396"/>
        <x:v>197728</x:v>
      </x:c>
      <x:c r="P12789" s="55">
        <x:f t="shared" si="2397"/>
        <x:v>23760</x:v>
      </x:c>
      <x:c r="Q12789" s="55">
        <x:f t="shared" si="2398"/>
        <x:v>204073.41156089533</x:v>
      </x:c>
      <x:c r="R12789" s="55">
        <x:f t="shared" si="2399"/>
        <x:v>-50105.411560895329</x:v>
      </x:c>
      <x:c r="S12789" s="1" t="str">
        <x:f t="shared" si="2400"/>
        <x:v>NO</x:v>
      </x:c>
      <x:c r="T12789" s="1">
        <x:f t="shared" si="2401"/>
        <x:v>-9.9999999999999997E+98</x:v>
      </x:c>
    </x:row>
    <x:row r="12790">
      <x:c r="A12790" s="1"/>
      <x:c r="B12790" s="1"/>
      <x:c r="C12790" s="1"/>
      <x:c r="D12790" s="1"/>
      <x:c r="E12790" s="1"/>
      <x:c r="F12790" s="1"/>
      <x:c r="G12790" s="1"/>
      <x:c r="H12790" s="1"/>
      <x:c r="I12790" s="53">
        <x:f t="shared" si="2390"/>
        <x:v>19</x:v>
      </x:c>
      <x:c r="J12790" s="53">
        <x:f t="shared" si="2391"/>
        <x:v>12</x:v>
      </x:c>
      <x:c r="K12790" s="53">
        <x:f t="shared" si="2392"/>
        <x:v>3</x:v>
      </x:c>
      <x:c r="L12790" s="53">
        <x:f t="shared" si="2393"/>
        <x:v>34</x:v>
      </x:c>
      <x:c r="M12790" s="54">
        <x:f t="shared" si="2394"/>
        <x:v>11082.490488329446</x:v>
      </x:c>
      <x:c r="N12790" s="54">
        <x:f t="shared" si="2395"/>
        <x:v>7.1961739502287818</x:v>
      </x:c>
      <x:c r="O12790" s="55">
        <x:f t="shared" si="2396"/>
        <x:v>200428</x:v>
      </x:c>
      <x:c r="P12790" s="55">
        <x:f t="shared" si="2397"/>
        <x:v>24640</x:v>
      </x:c>
      <x:c r="Q12790" s="55">
        <x:f t="shared" si="2398"/>
        <x:v>204904.34875571955</x:v>
      </x:c>
      <x:c r="R12790" s="55">
        <x:f t="shared" si="2399"/>
        <x:v>-49116.348755719548</x:v>
      </x:c>
      <x:c r="S12790" s="1" t="str">
        <x:f t="shared" si="2400"/>
        <x:v>NO</x:v>
      </x:c>
      <x:c r="T12790" s="1">
        <x:f t="shared" si="2401"/>
        <x:v>-9.9999999999999997E+98</x:v>
      </x:c>
    </x:row>
    <x:row r="12791">
      <x:c r="A12791" s="1"/>
      <x:c r="B12791" s="1"/>
      <x:c r="C12791" s="1"/>
      <x:c r="D12791" s="1"/>
      <x:c r="E12791" s="1"/>
      <x:c r="F12791" s="1"/>
      <x:c r="G12791" s="1"/>
      <x:c r="H12791" s="1"/>
      <x:c r="I12791" s="53">
        <x:f t="shared" si="2390"/>
        <x:v>19</x:v>
      </x:c>
      <x:c r="J12791" s="53">
        <x:f t="shared" si="2391"/>
        <x:v>12</x:v>
      </x:c>
      <x:c r="K12791" s="53">
        <x:f t="shared" si="2392"/>
        <x:v>4</x:v>
      </x:c>
      <x:c r="L12791" s="53">
        <x:f t="shared" si="2393"/>
        <x:v>35</x:v>
      </x:c>
      <x:c r="M12791" s="54">
        <x:f t="shared" si="2394"/>
        <x:v>11131.534604052102</x:v>
      </x:c>
      <x:c r="N12791" s="54">
        <x:f t="shared" si="2395"/>
        <x:v>7.2302323639250705</x:v>
      </x:c>
      <x:c r="O12791" s="55">
        <x:f t="shared" si="2396"/>
        <x:v>203128</x:v>
      </x:c>
      <x:c r="P12791" s="55">
        <x:f t="shared" si="2397"/>
        <x:v>25520</x:v>
      </x:c>
      <x:c r="Q12791" s="55">
        <x:f t="shared" si="2398"/>
        <x:v>205755.80909812677</x:v>
      </x:c>
      <x:c r="R12791" s="55">
        <x:f t="shared" si="2399"/>
        <x:v>-48147.809098126774</x:v>
      </x:c>
      <x:c r="S12791" s="1" t="str">
        <x:f t="shared" si="2400"/>
        <x:v>NO</x:v>
      </x:c>
      <x:c r="T12791" s="1">
        <x:f t="shared" si="2401"/>
        <x:v>-9.9999999999999997E+98</x:v>
      </x:c>
    </x:row>
    <x:row r="12792">
      <x:c r="A12792" s="1"/>
      <x:c r="B12792" s="1"/>
      <x:c r="C12792" s="1"/>
      <x:c r="D12792" s="1"/>
      <x:c r="E12792" s="1"/>
      <x:c r="F12792" s="1"/>
      <x:c r="G12792" s="1"/>
      <x:c r="H12792" s="1"/>
      <x:c r="I12792" s="53">
        <x:f t="shared" si="2390"/>
        <x:v>19</x:v>
      </x:c>
      <x:c r="J12792" s="53">
        <x:f t="shared" si="2391"/>
        <x:v>12</x:v>
      </x:c>
      <x:c r="K12792" s="53">
        <x:f t="shared" si="2392"/>
        <x:v>5</x:v>
      </x:c>
      <x:c r="L12792" s="53">
        <x:f t="shared" si="2393"/>
        <x:v>36</x:v>
      </x:c>
      <x:c r="M12792" s="54">
        <x:f t="shared" si="2394"/>
        <x:v>11181.782927973305</x:v>
      </x:c>
      <x:c r="N12792" s="54">
        <x:f t="shared" si="2395"/>
        <x:v>7.265127033314795</x:v>
      </x:c>
      <x:c r="O12792" s="55">
        <x:f t="shared" si="2396"/>
        <x:v>205828</x:v>
      </x:c>
      <x:c r="P12792" s="55">
        <x:f t="shared" si="2397"/>
        <x:v>26400</x:v>
      </x:c>
      <x:c r="Q12792" s="55">
        <x:f t="shared" si="2398"/>
        <x:v>206628.17583286986</x:v>
      </x:c>
      <x:c r="R12792" s="55">
        <x:f t="shared" si="2399"/>
        <x:v>-47200.175832869863</x:v>
      </x:c>
      <x:c r="S12792" s="1" t="str">
        <x:f t="shared" si="2400"/>
        <x:v>NO</x:v>
      </x:c>
      <x:c r="T12792" s="1">
        <x:f t="shared" si="2401"/>
        <x:v>-9.9999999999999997E+98</x:v>
      </x:c>
    </x:row>
    <x:row r="12793">
      <x:c r="A12793" s="1"/>
      <x:c r="B12793" s="1"/>
      <x:c r="C12793" s="1"/>
      <x:c r="D12793" s="1"/>
      <x:c r="E12793" s="1"/>
      <x:c r="F12793" s="1"/>
      <x:c r="G12793" s="1"/>
      <x:c r="H12793" s="1"/>
      <x:c r="I12793" s="53">
        <x:f t="shared" si="2390"/>
        <x:v>19</x:v>
      </x:c>
      <x:c r="J12793" s="53">
        <x:f t="shared" si="2391"/>
        <x:v>12</x:v>
      </x:c>
      <x:c r="K12793" s="53">
        <x:f t="shared" si="2392"/>
        <x:v>6</x:v>
      </x:c>
      <x:c r="L12793" s="53">
        <x:f t="shared" si="2393"/>
        <x:v>37</x:v>
      </x:c>
      <x:c r="M12793" s="54">
        <x:f t="shared" si="2394"/>
        <x:v>11233.257902154939</x:v>
      </x:c>
      <x:c r="N12793" s="54">
        <x:f t="shared" si="2395"/>
        <x:v>7.300873543163152</x:v>
      </x:c>
      <x:c r="O12793" s="55">
        <x:f t="shared" si="2396"/>
        <x:v>208528</x:v>
      </x:c>
      <x:c r="P12793" s="55">
        <x:f t="shared" si="2397"/>
        <x:v>27280</x:v>
      </x:c>
      <x:c r="Q12793" s="55">
        <x:f t="shared" si="2398"/>
        <x:v>207521.83857907879</x:v>
      </x:c>
      <x:c r="R12793" s="55">
        <x:f t="shared" si="2399"/>
        <x:v>-46273.838579078787</x:v>
      </x:c>
      <x:c r="S12793" s="1" t="str">
        <x:f t="shared" si="2400"/>
        <x:v>NO</x:v>
      </x:c>
      <x:c r="T12793" s="1">
        <x:f t="shared" si="2401"/>
        <x:v>-9.9999999999999997E+98</x:v>
      </x:c>
    </x:row>
    <x:row r="12794">
      <x:c r="A12794" s="1"/>
      <x:c r="B12794" s="1"/>
      <x:c r="C12794" s="1"/>
      <x:c r="D12794" s="1"/>
      <x:c r="E12794" s="1"/>
      <x:c r="F12794" s="1"/>
      <x:c r="G12794" s="1"/>
      <x:c r="H12794" s="1"/>
      <x:c r="I12794" s="53">
        <x:f t="shared" si="2390"/>
        <x:v>19</x:v>
      </x:c>
      <x:c r="J12794" s="53">
        <x:f t="shared" si="2391"/>
        <x:v>12</x:v>
      </x:c>
      <x:c r="K12794" s="53">
        <x:f t="shared" si="2392"/>
        <x:v>7</x:v>
      </x:c>
      <x:c r="L12794" s="53">
        <x:f t="shared" si="2393"/>
        <x:v>38</x:v>
      </x:c>
      <x:c r="M12794" s="54">
        <x:f t="shared" si="2394"/>
        <x:v>11285.982341552899</x:v>
      </x:c>
      <x:c r="N12794" s="54">
        <x:f t="shared" si="2395"/>
        <x:v>7.3374877371895133</x:v>
      </x:c>
      <x:c r="O12794" s="55">
        <x:f t="shared" si="2396"/>
        <x:v>211228</x:v>
      </x:c>
      <x:c r="P12794" s="55">
        <x:f t="shared" si="2397"/>
        <x:v>28160</x:v>
      </x:c>
      <x:c r="Q12794" s="55">
        <x:f t="shared" si="2398"/>
        <x:v>208437.19342973782</x:v>
      </x:c>
      <x:c r="R12794" s="55">
        <x:f t="shared" si="2399"/>
        <x:v>-45369.193429737817</x:v>
      </x:c>
      <x:c r="S12794" s="1" t="str">
        <x:f t="shared" si="2400"/>
        <x:v>NO</x:v>
      </x:c>
      <x:c r="T12794" s="1">
        <x:f t="shared" si="2401"/>
        <x:v>-9.9999999999999997E+98</x:v>
      </x:c>
    </x:row>
    <x:row r="12795">
      <x:c r="A12795" s="1"/>
      <x:c r="B12795" s="1"/>
      <x:c r="C12795" s="1"/>
      <x:c r="D12795" s="1"/>
      <x:c r="E12795" s="1"/>
      <x:c r="F12795" s="1"/>
      <x:c r="G12795" s="1"/>
      <x:c r="H12795" s="1"/>
      <x:c r="I12795" s="53">
        <x:f t="shared" si="2390"/>
        <x:v>19</x:v>
      </x:c>
      <x:c r="J12795" s="53">
        <x:f t="shared" si="2391"/>
        <x:v>12</x:v>
      </x:c>
      <x:c r="K12795" s="53">
        <x:f t="shared" si="2392"/>
        <x:v>8</x:v>
      </x:c>
      <x:c r="L12795" s="53">
        <x:f t="shared" si="2393"/>
        <x:v>39</x:v>
      </x:c>
      <x:c r="M12795" s="54">
        <x:f t="shared" si="2394"/>
        <x:v>11339.97943983288</x:v>
      </x:c>
      <x:c r="N12795" s="54">
        <x:f t="shared" si="2395"/>
        <x:v>7.3749857221061665</x:v>
      </x:c>
      <x:c r="O12795" s="55">
        <x:f t="shared" si="2396"/>
        <x:v>213928</x:v>
      </x:c>
      <x:c r="P12795" s="55">
        <x:f t="shared" si="2397"/>
        <x:v>29040</x:v>
      </x:c>
      <x:c r="Q12795" s="55">
        <x:f t="shared" si="2398"/>
        <x:v>209374.64305265417</x:v>
      </x:c>
      <x:c r="R12795" s="55">
        <x:f t="shared" si="2399"/>
        <x:v>-44486.643052654166</x:v>
      </x:c>
      <x:c r="S12795" s="1" t="str">
        <x:f t="shared" si="2400"/>
        <x:v>NO</x:v>
      </x:c>
      <x:c r="T12795" s="1">
        <x:f t="shared" si="2401"/>
        <x:v>-9.9999999999999997E+98</x:v>
      </x:c>
    </x:row>
    <x:row r="12796">
      <x:c r="A12796" s="1"/>
      <x:c r="B12796" s="1"/>
      <x:c r="C12796" s="1"/>
      <x:c r="D12796" s="1"/>
      <x:c r="E12796" s="1"/>
      <x:c r="F12796" s="1"/>
      <x:c r="G12796" s="1"/>
      <x:c r="H12796" s="1"/>
      <x:c r="I12796" s="53">
        <x:f t="shared" si="2390"/>
        <x:v>19</x:v>
      </x:c>
      <x:c r="J12796" s="53">
        <x:f t="shared" si="2391"/>
        <x:v>12</x:v>
      </x:c>
      <x:c r="K12796" s="53">
        <x:f t="shared" si="2392"/>
        <x:v>9</x:v>
      </x:c>
      <x:c r="L12796" s="53">
        <x:f t="shared" si="2393"/>
        <x:v>40</x:v>
      </x:c>
      <x:c r="M12796" s="54">
        <x:f t="shared" si="2394"/>
        <x:v>11395.272775273274</x:v>
      </x:c>
      <x:c r="N12796" s="54">
        <x:f t="shared" si="2395"/>
        <x:v>7.4133838717175511</x:v>
      </x:c>
      <x:c r="O12796" s="55">
        <x:f t="shared" si="2396"/>
        <x:v>216628</x:v>
      </x:c>
      <x:c r="P12796" s="55">
        <x:f t="shared" si="2397"/>
        <x:v>29920</x:v>
      </x:c>
      <x:c r="Q12796" s="55">
        <x:f t="shared" si="2398"/>
        <x:v>210334.59679293877</x:v>
      </x:c>
      <x:c r="R12796" s="55">
        <x:f t="shared" si="2399"/>
        <x:v>-43626.59679293877</x:v>
      </x:c>
      <x:c r="S12796" s="1" t="str">
        <x:f t="shared" si="2400"/>
        <x:v>NO</x:v>
      </x:c>
      <x:c r="T12796" s="1">
        <x:f t="shared" si="2401"/>
        <x:v>-9.9999999999999997E+98</x:v>
      </x:c>
    </x:row>
    <x:row r="12797">
      <x:c r="A12797" s="1"/>
      <x:c r="B12797" s="1"/>
      <x:c r="C12797" s="1"/>
      <x:c r="D12797" s="1"/>
      <x:c r="E12797" s="1"/>
      <x:c r="F12797" s="1"/>
      <x:c r="G12797" s="1"/>
      <x:c r="H12797" s="1"/>
      <x:c r="I12797" s="53">
        <x:f t="shared" si="2390"/>
        <x:v>19</x:v>
      </x:c>
      <x:c r="J12797" s="53">
        <x:f t="shared" si="2391"/>
        <x:v>12</x:v>
      </x:c>
      <x:c r="K12797" s="53">
        <x:f t="shared" si="2392"/>
        <x:v>10</x:v>
      </x:c>
      <x:c r="L12797" s="53">
        <x:f t="shared" si="2393"/>
        <x:v>41</x:v>
      </x:c>
      <x:c r="M12797" s="54">
        <x:f t="shared" si="2394"/>
        <x:v>11451.886316756487</x:v>
      </x:c>
      <x:c r="N12797" s="54">
        <x:f t="shared" si="2395"/>
        <x:v>7.4526988310808937</x:v>
      </x:c>
      <x:c r="O12797" s="55">
        <x:f t="shared" si="2396"/>
        <x:v>219328</x:v>
      </x:c>
      <x:c r="P12797" s="55">
        <x:f t="shared" si="2397"/>
        <x:v>30800</x:v>
      </x:c>
      <x:c r="Q12797" s="55">
        <x:f t="shared" si="2398"/>
        <x:v>211317.47077702233</x:v>
      </x:c>
      <x:c r="R12797" s="55">
        <x:f t="shared" si="2399"/>
        <x:v>-42789.470777022332</x:v>
      </x:c>
      <x:c r="S12797" s="1" t="str">
        <x:f t="shared" si="2400"/>
        <x:v>NO</x:v>
      </x:c>
      <x:c r="T12797" s="1">
        <x:f t="shared" si="2401"/>
        <x:v>-9.9999999999999997E+98</x:v>
      </x:c>
    </x:row>
    <x:row r="12798">
      <x:c r="A12798" s="1"/>
      <x:c r="B12798" s="1"/>
      <x:c r="C12798" s="1"/>
      <x:c r="D12798" s="1"/>
      <x:c r="E12798" s="1"/>
      <x:c r="F12798" s="1"/>
      <x:c r="G12798" s="1"/>
      <x:c r="H12798" s="1"/>
      <x:c r="I12798" s="53">
        <x:f t="shared" si="2390"/>
        <x:v>19</x:v>
      </x:c>
      <x:c r="J12798" s="53">
        <x:f t="shared" si="2391"/>
        <x:v>12</x:v>
      </x:c>
      <x:c r="K12798" s="53">
        <x:f t="shared" si="2392"/>
        <x:v>11</x:v>
      </x:c>
      <x:c r="L12798" s="53">
        <x:f t="shared" si="2393"/>
        <x:v>42</x:v>
      </x:c>
      <x:c r="M12798" s="54">
        <x:f t="shared" si="2394"/>
        <x:v>11509.844429849925</x:v>
      </x:c>
      <x:c r="N12798" s="54">
        <x:f t="shared" si="2395"/>
        <x:v>7.492947520729115</x:v>
      </x:c>
      <x:c r="O12798" s="55">
        <x:f t="shared" si="2396"/>
        <x:v>222028</x:v>
      </x:c>
      <x:c r="P12798" s="55">
        <x:f t="shared" si="2397"/>
        <x:v>31680</x:v>
      </x:c>
      <x:c r="Q12798" s="55">
        <x:f t="shared" si="2398"/>
        <x:v>212323.68801822787</x:v>
      </x:c>
      <x:c r="R12798" s="55">
        <x:f t="shared" si="2399"/>
        <x:v>-41975.688018227869</x:v>
      </x:c>
      <x:c r="S12798" s="1" t="str">
        <x:f t="shared" si="2400"/>
        <x:v>NO</x:v>
      </x:c>
      <x:c r="T12798" s="1">
        <x:f t="shared" si="2401"/>
        <x:v>-9.9999999999999997E+98</x:v>
      </x:c>
    </x:row>
    <x:row r="12799">
      <x:c r="A12799" s="1"/>
      <x:c r="B12799" s="1"/>
      <x:c r="C12799" s="1"/>
      <x:c r="D12799" s="1"/>
      <x:c r="E12799" s="1"/>
      <x:c r="F12799" s="1"/>
      <x:c r="G12799" s="1"/>
      <x:c r="H12799" s="1"/>
      <x:c r="I12799" s="53">
        <x:f t="shared" si="2390"/>
        <x:v>19</x:v>
      </x:c>
      <x:c r="J12799" s="53">
        <x:f t="shared" si="2391"/>
        <x:v>12</x:v>
      </x:c>
      <x:c r="K12799" s="53">
        <x:f t="shared" si="2392"/>
        <x:v>12</x:v>
      </x:c>
      <x:c r="L12799" s="53">
        <x:f t="shared" si="2393"/>
        <x:v>43</x:v>
      </x:c>
      <x:c r="M12799" s="54">
        <x:f t="shared" si="2394"/>
        <x:v>11569.171882977989</x:v>
      </x:c>
      <x:c r="N12799" s="54">
        <x:f t="shared" si="2395"/>
        <x:v>7.5341471409569367</x:v>
      </x:c>
      <x:c r="O12799" s="55">
        <x:f t="shared" si="2396"/>
        <x:v>224728</x:v>
      </x:c>
      <x:c r="P12799" s="55">
        <x:f t="shared" si="2397"/>
        <x:v>32560</x:v>
      </x:c>
      <x:c r="Q12799" s="55">
        <x:f t="shared" si="2398"/>
        <x:v>213353.67852392342</x:v>
      </x:c>
      <x:c r="R12799" s="55">
        <x:f t="shared" si="2399"/>
        <x:v>-41185.678523923416</x:v>
      </x:c>
      <x:c r="S12799" s="1" t="str">
        <x:f t="shared" si="2400"/>
        <x:v>NO</x:v>
      </x:c>
      <x:c r="T12799" s="1">
        <x:f t="shared" si="2401"/>
        <x:v>-9.9999999999999997E+98</x:v>
      </x:c>
    </x:row>
    <x:row r="12800">
      <x:c r="A12800" s="1"/>
      <x:c r="B12800" s="1"/>
      <x:c r="C12800" s="1"/>
      <x:c r="D12800" s="1"/>
      <x:c r="E12800" s="1"/>
      <x:c r="F12800" s="1"/>
      <x:c r="G12800" s="1"/>
      <x:c r="H12800" s="1"/>
      <x:c r="I12800" s="53">
        <x:f t="shared" si="2390"/>
        <x:v>19</x:v>
      </x:c>
      <x:c r="J12800" s="53">
        <x:f t="shared" si="2391"/>
        <x:v>12</x:v>
      </x:c>
      <x:c r="K12800" s="53">
        <x:f t="shared" si="2392"/>
        <x:v>13</x:v>
      </x:c>
      <x:c r="L12800" s="53">
        <x:f t="shared" si="2393"/>
        <x:v>44</x:v>
      </x:c>
      <x:c r="M12800" s="54">
        <x:f t="shared" si="2394"/>
        <x:v>11629.893853686373</x:v>
      </x:c>
      <x:c r="N12800" s="54">
        <x:f t="shared" si="2395"/>
        <x:v>7.576315176171093</x:v>
      </x:c>
      <x:c r="O12800" s="55">
        <x:f t="shared" si="2396"/>
        <x:v>227428</x:v>
      </x:c>
      <x:c r="P12800" s="55">
        <x:f t="shared" si="2397"/>
        <x:v>33440</x:v>
      </x:c>
      <x:c r="Q12800" s="55">
        <x:f t="shared" si="2398"/>
        <x:v>214407.87940427731</x:v>
      </x:c>
      <x:c r="R12800" s="55">
        <x:f t="shared" si="2399"/>
        <x:v>-40419.879404277308</x:v>
      </x:c>
      <x:c r="S12800" s="1" t="str">
        <x:f t="shared" si="2400"/>
        <x:v>NO</x:v>
      </x:c>
      <x:c r="T12800" s="1">
        <x:f t="shared" si="2401"/>
        <x:v>-9.9999999999999997E+98</x:v>
      </x:c>
    </x:row>
    <x:row r="12801">
      <x:c r="A12801" s="1"/>
      <x:c r="B12801" s="1"/>
      <x:c r="C12801" s="1"/>
      <x:c r="D12801" s="1"/>
      <x:c r="E12801" s="1"/>
      <x:c r="F12801" s="1"/>
      <x:c r="G12801" s="1"/>
      <x:c r="H12801" s="1"/>
      <x:c r="I12801" s="53">
        <x:f t="shared" si="2390"/>
        <x:v>19</x:v>
      </x:c>
      <x:c r="J12801" s="53">
        <x:f t="shared" si="2391"/>
        <x:v>12</x:v>
      </x:c>
      <x:c r="K12801" s="53">
        <x:f t="shared" si="2392"/>
        <x:v>14</x:v>
      </x:c>
      <x:c r="L12801" s="53">
        <x:f t="shared" si="2393"/>
        <x:v>45</x:v>
      </x:c>
      <x:c r="M12801" s="54">
        <x:f t="shared" si="2394"/>
        <x:v>11692.035935000034</x:v>
      </x:c>
      <x:c r="N12801" s="54">
        <x:f t="shared" si="2395"/>
        <x:v>7.6194693993055793</x:v>
      </x:c>
      <x:c r="O12801" s="55">
        <x:f t="shared" si="2396"/>
        <x:v>230128</x:v>
      </x:c>
      <x:c r="P12801" s="55">
        <x:f t="shared" si="2397"/>
        <x:v>34320</x:v>
      </x:c>
      <x:c r="Q12801" s="55">
        <x:f t="shared" si="2398"/>
        <x:v>215486.73498263949</x:v>
      </x:c>
      <x:c r="R12801" s="55">
        <x:f t="shared" si="2399"/>
        <x:v>-39678.734982639493</x:v>
      </x:c>
      <x:c r="S12801" s="1" t="str">
        <x:f t="shared" si="2400"/>
        <x:v>NO</x:v>
      </x:c>
      <x:c r="T12801" s="1">
        <x:f t="shared" si="2401"/>
        <x:v>-9.9999999999999997E+98</x:v>
      </x:c>
    </x:row>
    <x:row r="12802">
      <x:c r="A12802" s="1"/>
      <x:c r="B12802" s="1"/>
      <x:c r="C12802" s="1"/>
      <x:c r="D12802" s="1"/>
      <x:c r="E12802" s="1"/>
      <x:c r="F12802" s="1"/>
      <x:c r="G12802" s="1"/>
      <x:c r="H12802" s="1"/>
      <x:c r="I12802" s="53">
        <x:f t="shared" si="2390"/>
        <x:v>19</x:v>
      </x:c>
      <x:c r="J12802" s="53">
        <x:f t="shared" si="2391"/>
        <x:v>12</x:v>
      </x:c>
      <x:c r="K12802" s="53">
        <x:f t="shared" si="2392"/>
        <x:v>15</x:v>
      </x:c>
      <x:c r="L12802" s="53">
        <x:f t="shared" si="2393"/>
        <x:v>46</x:v>
      </x:c>
      <x:c r="M12802" s="54">
        <x:f t="shared" si="2394"/>
        <x:v>11755.624141876182</x:v>
      </x:c>
      <x:c r="N12802" s="54">
        <x:f t="shared" si="2395"/>
        <x:v>7.663627876302904</x:v>
      </x:c>
      <x:c r="O12802" s="55">
        <x:f t="shared" si="2396"/>
        <x:v>232828</x:v>
      </x:c>
      <x:c r="P12802" s="55">
        <x:f t="shared" si="2397"/>
        <x:v>35200</x:v>
      </x:c>
      <x:c r="Q12802" s="55">
        <x:f t="shared" si="2398"/>
        <x:v>216590.69690757259</x:v>
      </x:c>
      <x:c r="R12802" s="55">
        <x:f t="shared" si="2399"/>
        <x:v>-38962.696907572594</x:v>
      </x:c>
      <x:c r="S12802" s="1" t="str">
        <x:f t="shared" si="2400"/>
        <x:v>NO</x:v>
      </x:c>
      <x:c r="T12802" s="1">
        <x:f t="shared" si="2401"/>
        <x:v>-9.9999999999999997E+98</x:v>
      </x:c>
    </x:row>
    <x:row r="12803">
      <x:c r="A12803" s="1"/>
      <x:c r="B12803" s="1"/>
      <x:c r="C12803" s="1"/>
      <x:c r="D12803" s="1"/>
      <x:c r="E12803" s="1"/>
      <x:c r="F12803" s="1"/>
      <x:c r="G12803" s="1"/>
      <x:c r="H12803" s="1"/>
      <x:c r="I12803" s="53">
        <x:f t="shared" si="2390"/>
        <x:v>19</x:v>
      </x:c>
      <x:c r="J12803" s="53">
        <x:f t="shared" si="2391"/>
        <x:v>12</x:v>
      </x:c>
      <x:c r="K12803" s="53">
        <x:f t="shared" si="2392"/>
        <x:v>16</x:v>
      </x:c>
      <x:c r="L12803" s="53">
        <x:f t="shared" si="2393"/>
        <x:v>47</x:v>
      </x:c>
      <x:c r="M12803" s="54">
        <x:f t="shared" si="2394"/>
        <x:v>11820.684917753671</x:v>
      </x:c>
      <x:c r="N12803" s="54">
        <x:f t="shared" si="2395"/>
        <x:v>7.7088089706622718</x:v>
      </x:c>
      <x:c r="O12803" s="55">
        <x:f t="shared" si="2396"/>
        <x:v>235528</x:v>
      </x:c>
      <x:c r="P12803" s="55">
        <x:f t="shared" si="2397"/>
        <x:v>36080</x:v>
      </x:c>
      <x:c r="Q12803" s="55">
        <x:f t="shared" si="2398"/>
        <x:v>217720.22426655679</x:v>
      </x:c>
      <x:c r="R12803" s="55">
        <x:f t="shared" si="2399"/>
        <x:v>-38272.22426655679</x:v>
      </x:c>
      <x:c r="S12803" s="1" t="str">
        <x:f t="shared" si="2400"/>
        <x:v>NO</x:v>
      </x:c>
      <x:c r="T12803" s="1">
        <x:f t="shared" si="2401"/>
        <x:v>-9.9999999999999997E+98</x:v>
      </x:c>
    </x:row>
    <x:row r="12804">
      <x:c r="A12804" s="1"/>
      <x:c r="B12804" s="1"/>
      <x:c r="C12804" s="1"/>
      <x:c r="D12804" s="1"/>
      <x:c r="E12804" s="1"/>
      <x:c r="F12804" s="1"/>
      <x:c r="G12804" s="1"/>
      <x:c r="H12804" s="1"/>
      <x:c r="I12804" s="53">
        <x:f t="shared" si="2390"/>
        <x:v>19</x:v>
      </x:c>
      <x:c r="J12804" s="53">
        <x:f t="shared" si="2391"/>
        <x:v>12</x:v>
      </x:c>
      <x:c r="K12804" s="53">
        <x:f t="shared" si="2392"/>
        <x:v>17</x:v>
      </x:c>
      <x:c r="L12804" s="53">
        <x:f t="shared" si="2393"/>
        <x:v>48</x:v>
      </x:c>
      <x:c r="M12804" s="54">
        <x:f t="shared" si="2394"/>
        <x:v>11887.24514120021</x:v>
      </x:c>
      <x:c r="N12804" s="54">
        <x:f t="shared" si="2395"/>
        <x:v>7.7550313480557014</x:v>
      </x:c>
      <x:c r="O12804" s="55">
        <x:f t="shared" si="2396"/>
        <x:v>238228</x:v>
      </x:c>
      <x:c r="P12804" s="55">
        <x:f t="shared" si="2397"/>
        <x:v>36960</x:v>
      </x:c>
      <x:c r="Q12804" s="55">
        <x:f t="shared" si="2398"/>
        <x:v>218875.78370139253</x:v>
      </x:c>
      <x:c r="R12804" s="55">
        <x:f t="shared" si="2399"/>
        <x:v>-37607.783701392531</x:v>
      </x:c>
      <x:c r="S12804" s="1" t="str">
        <x:f t="shared" si="2400"/>
        <x:v>NO</x:v>
      </x:c>
      <x:c r="T12804" s="1">
        <x:f t="shared" si="2401"/>
        <x:v>-9.9999999999999997E+98</x:v>
      </x:c>
    </x:row>
    <x:row r="12805">
      <x:c r="A12805" s="1"/>
      <x:c r="B12805" s="1"/>
      <x:c r="C12805" s="1"/>
      <x:c r="D12805" s="1"/>
      <x:c r="E12805" s="1"/>
      <x:c r="F12805" s="1"/>
      <x:c r="G12805" s="1"/>
      <x:c r="H12805" s="1"/>
      <x:c r="I12805" s="53">
        <x:f t="shared" si="2390"/>
        <x:v>19</x:v>
      </x:c>
      <x:c r="J12805" s="53">
        <x:f t="shared" si="2391"/>
        <x:v>12</x:v>
      </x:c>
      <x:c r="K12805" s="53">
        <x:f t="shared" si="2392"/>
        <x:v>18</x:v>
      </x:c>
      <x:c r="L12805" s="53">
        <x:f t="shared" si="2393"/>
        <x:v>49</x:v>
      </x:c>
      <x:c r="M12805" s="54">
        <x:f t="shared" si="2394"/>
        <x:v>11955.332132658797</x:v>
      </x:c>
      <x:c r="N12805" s="54">
        <x:f t="shared" si="2395"/>
        <x:v>7.8023139810130537</x:v>
      </x:c>
      <x:c r="O12805" s="55">
        <x:f t="shared" si="2396"/>
        <x:v>240928</x:v>
      </x:c>
      <x:c r="P12805" s="55">
        <x:f t="shared" si="2397"/>
        <x:v>37840</x:v>
      </x:c>
      <x:c r="Q12805" s="55">
        <x:f t="shared" si="2398"/>
        <x:v>220057.84952532634</x:v>
      </x:c>
      <x:c r="R12805" s="55">
        <x:f t="shared" si="2399"/>
        <x:v>-36969.849525326339</x:v>
      </x:c>
      <x:c r="S12805" s="1" t="str">
        <x:f t="shared" si="2400"/>
        <x:v>NO</x:v>
      </x:c>
      <x:c r="T12805" s="1">
        <x:f t="shared" si="2401"/>
        <x:v>-9.9999999999999997E+98</x:v>
      </x:c>
    </x:row>
    <x:row r="12806">
      <x:c r="A12806" s="1"/>
      <x:c r="B12806" s="1"/>
      <x:c r="C12806" s="1"/>
      <x:c r="D12806" s="1"/>
      <x:c r="E12806" s="1"/>
      <x:c r="F12806" s="1"/>
      <x:c r="G12806" s="1"/>
      <x:c r="H12806" s="1"/>
      <x:c r="I12806" s="53">
        <x:f t="shared" si="2390"/>
        <x:v>19</x:v>
      </x:c>
      <x:c r="J12806" s="53">
        <x:f t="shared" si="2391"/>
        <x:v>12</x:v>
      </x:c>
      <x:c r="K12806" s="53">
        <x:f t="shared" si="2392"/>
        <x:v>19</x:v>
      </x:c>
      <x:c r="L12806" s="53">
        <x:f t="shared" si="2393"/>
        <x:v>50</x:v>
      </x:c>
      <x:c r="M12806" s="54">
        <x:f t="shared" si="2394"/>
        <x:v>12024.97366129482</x:v>
      </x:c>
      <x:c r="N12806" s="54">
        <x:f t="shared" si="2395"/>
        <x:v>7.8506761536769583</x:v>
      </x:c>
      <x:c r="O12806" s="55">
        <x:f t="shared" si="2396"/>
        <x:v>243628</x:v>
      </x:c>
      <x:c r="P12806" s="55">
        <x:f t="shared" si="2397"/>
        <x:v>38720</x:v>
      </x:c>
      <x:c r="Q12806" s="55">
        <x:f t="shared" si="2398"/>
        <x:v>221266.90384192395</x:v>
      </x:c>
      <x:c r="R12806" s="55">
        <x:f t="shared" si="2399"/>
        <x:v>-36358.903841923951</x:v>
      </x:c>
      <x:c r="S12806" s="1" t="str">
        <x:f t="shared" si="2400"/>
        <x:v>NO</x:v>
      </x:c>
      <x:c r="T12806" s="1">
        <x:f t="shared" si="2401"/>
        <x:v>-9.9999999999999997E+98</x:v>
      </x:c>
    </x:row>
    <x:row r="12807">
      <x:c r="A12807" s="1"/>
      <x:c r="B12807" s="1"/>
      <x:c r="C12807" s="1"/>
      <x:c r="D12807" s="1"/>
      <x:c r="E12807" s="1"/>
      <x:c r="F12807" s="1"/>
      <x:c r="G12807" s="1"/>
      <x:c r="H12807" s="1"/>
      <x:c r="I12807" s="53">
        <x:f t="shared" si="2390"/>
        <x:v>19</x:v>
      </x:c>
      <x:c r="J12807" s="53">
        <x:f t="shared" si="2391"/>
        <x:v>12</x:v>
      </x:c>
      <x:c r="K12807" s="53">
        <x:f t="shared" si="2392"/>
        <x:v>20</x:v>
      </x:c>
      <x:c r="L12807" s="53">
        <x:f t="shared" si="2393"/>
        <x:v>51</x:v>
      </x:c>
      <x:c r="M12807" s="54">
        <x:f t="shared" si="2394"/>
        <x:v>12096.197951945298</x:v>
      </x:c>
      <x:c r="N12807" s="54">
        <x:f t="shared" si="2395"/>
        <x:v>7.9001374666286788</x:v>
      </x:c>
      <x:c r="O12807" s="55">
        <x:f t="shared" si="2396"/>
        <x:v>246328</x:v>
      </x:c>
      <x:c r="P12807" s="55">
        <x:f t="shared" si="2397"/>
        <x:v>39600</x:v>
      </x:c>
      <x:c r="Q12807" s="55">
        <x:f t="shared" si="2398"/>
        <x:v>222503.43666571699</x:v>
      </x:c>
      <x:c r="R12807" s="55">
        <x:f t="shared" si="2399"/>
        <x:v>-35775.436665716989</x:v>
      </x:c>
      <x:c r="S12807" s="1" t="str">
        <x:f t="shared" si="2400"/>
        <x:v>NO</x:v>
      </x:c>
      <x:c r="T12807" s="1">
        <x:f t="shared" si="2401"/>
        <x:v>-9.9999999999999997E+98</x:v>
      </x:c>
    </x:row>
    <x:row r="12808">
      <x:c r="A12808" s="1"/>
      <x:c r="B12808" s="1"/>
      <x:c r="C12808" s="1"/>
      <x:c r="D12808" s="1"/>
      <x:c r="E12808" s="1"/>
      <x:c r="F12808" s="1"/>
      <x:c r="G12808" s="1"/>
      <x:c r="H12808" s="1"/>
      <x:c r="I12808" s="53">
        <x:f t="shared" si="2390"/>
        <x:v>19</x:v>
      </x:c>
      <x:c r="J12808" s="53">
        <x:f t="shared" si="2391"/>
        <x:v>12</x:v>
      </x:c>
      <x:c r="K12808" s="53">
        <x:f t="shared" si="2392"/>
        <x:v>21</x:v>
      </x:c>
      <x:c r="L12808" s="53">
        <x:f t="shared" si="2393"/>
        <x:v>52</x:v>
      </x:c>
      <x:c r="M12808" s="54">
        <x:f t="shared" si="2394"/>
        <x:v>12169.033692171741</x:v>
      </x:c>
      <x:c r="N12808" s="54">
        <x:f t="shared" si="2395"/>
        <x:v>7.9507178417859308</x:v>
      </x:c>
      <x:c r="O12808" s="55">
        <x:f t="shared" si="2396"/>
        <x:v>249028</x:v>
      </x:c>
      <x:c r="P12808" s="55">
        <x:f t="shared" si="2397"/>
        <x:v>40480</x:v>
      </x:c>
      <x:c r="Q12808" s="55">
        <x:f t="shared" si="2398"/>
        <x:v>223767.94604464827</x:v>
      </x:c>
      <x:c r="R12808" s="55">
        <x:f t="shared" si="2399"/>
        <x:v>-35219.94604464827</x:v>
      </x:c>
      <x:c r="S12808" s="1" t="str">
        <x:f t="shared" si="2400"/>
        <x:v>NO</x:v>
      </x:c>
      <x:c r="T12808" s="1">
        <x:f t="shared" si="2401"/>
        <x:v>-9.9999999999999997E+98</x:v>
      </x:c>
    </x:row>
    <x:row r="12809">
      <x:c r="A12809" s="1"/>
      <x:c r="B12809" s="1"/>
      <x:c r="C12809" s="1"/>
      <x:c r="D12809" s="1"/>
      <x:c r="E12809" s="1"/>
      <x:c r="F12809" s="1"/>
      <x:c r="G12809" s="1"/>
      <x:c r="H12809" s="1"/>
      <x:c r="I12809" s="53">
        <x:f t="shared" si="2390"/>
        <x:v>19</x:v>
      </x:c>
      <x:c r="J12809" s="53">
        <x:f t="shared" si="2391"/>
        <x:v>12</x:v>
      </x:c>
      <x:c r="K12809" s="53">
        <x:f t="shared" si="2392"/>
        <x:v>22</x:v>
      </x:c>
      <x:c r="L12809" s="53">
        <x:f t="shared" si="2393"/>
        <x:v>53</x:v>
      </x:c>
      <x:c r="M12809" s="54">
        <x:f t="shared" si="2394"/>
        <x:v>12243.510039418137</x:v>
      </x:c>
      <x:c r="N12809" s="54">
        <x:f t="shared" si="2395"/>
        <x:v>8.0024375273737061</x:v>
      </x:c>
      <x:c r="O12809" s="55">
        <x:f t="shared" si="2396"/>
        <x:v>251728</x:v>
      </x:c>
      <x:c r="P12809" s="55">
        <x:f t="shared" si="2397"/>
        <x:v>41360</x:v>
      </x:c>
      <x:c r="Q12809" s="55">
        <x:f t="shared" si="2398"/>
        <x:v>225060.93818434267</x:v>
      </x:c>
      <x:c r="R12809" s="55">
        <x:f t="shared" si="2399"/>
        <x:v>-34692.938184342667</x:v>
      </x:c>
      <x:c r="S12809" s="1" t="str">
        <x:f t="shared" si="2400"/>
        <x:v>NO</x:v>
      </x:c>
      <x:c r="T12809" s="1">
        <x:f t="shared" si="2401"/>
        <x:v>-9.9999999999999997E+98</x:v>
      </x:c>
    </x:row>
    <x:row r="12810">
      <x:c r="A12810" s="1"/>
      <x:c r="B12810" s="1"/>
      <x:c r="C12810" s="1"/>
      <x:c r="D12810" s="1"/>
      <x:c r="E12810" s="1"/>
      <x:c r="F12810" s="1"/>
      <x:c r="G12810" s="1"/>
      <x:c r="H12810" s="1"/>
      <x:c r="I12810" s="53">
        <x:f t="shared" si="2390"/>
        <x:v>19</x:v>
      </x:c>
      <x:c r="J12810" s="53">
        <x:f t="shared" si="2391"/>
        <x:v>12</x:v>
      </x:c>
      <x:c r="K12810" s="53">
        <x:f t="shared" si="2392"/>
        <x:v>23</x:v>
      </x:c>
      <x:c r="L12810" s="53">
        <x:f t="shared" si="2393"/>
        <x:v>54</x:v>
      </x:c>
      <x:c r="M12810" s="54">
        <x:f t="shared" si="2394"/>
        <x:v>12319.656628275574</x:v>
      </x:c>
      <x:c r="N12810" s="54">
        <x:f t="shared" si="2395"/>
        <x:v>8.0553171029691484</x:v>
      </x:c>
      <x:c r="O12810" s="55">
        <x:f t="shared" si="2396"/>
        <x:v>254428</x:v>
      </x:c>
      <x:c r="P12810" s="55">
        <x:f t="shared" si="2397"/>
        <x:v>42240</x:v>
      </x:c>
      <x:c r="Q12810" s="55">
        <x:f t="shared" si="2398"/>
        <x:v>226382.9275742287</x:v>
      </x:c>
      <x:c r="R12810" s="55">
        <x:f t="shared" si="2399"/>
        <x:v>-34194.927574228699</x:v>
      </x:c>
      <x:c r="S12810" s="1" t="str">
        <x:f t="shared" si="2400"/>
        <x:v>NO</x:v>
      </x:c>
      <x:c r="T12810" s="1">
        <x:f t="shared" si="2401"/>
        <x:v>-9.9999999999999997E+98</x:v>
      </x:c>
    </x:row>
    <x:row r="12811">
      <x:c r="A12811" s="1"/>
      <x:c r="B12811" s="1"/>
      <x:c r="C12811" s="1"/>
      <x:c r="D12811" s="1"/>
      <x:c r="E12811" s="1"/>
      <x:c r="F12811" s="1"/>
      <x:c r="G12811" s="1"/>
      <x:c r="H12811" s="1"/>
      <x:c r="I12811" s="53">
        <x:f t="shared" si="2390"/>
        <x:v>19</x:v>
      </x:c>
      <x:c r="J12811" s="53">
        <x:f t="shared" si="2391"/>
        <x:v>12</x:v>
      </x:c>
      <x:c r="K12811" s="53">
        <x:f t="shared" si="2392"/>
        <x:v>24</x:v>
      </x:c>
      <x:c r="L12811" s="53">
        <x:f t="shared" si="2393"/>
        <x:v>55</x:v>
      </x:c>
      <x:c r="M12811" s="54">
        <x:f t="shared" si="2394"/>
        <x:v>12397.50357785507</x:v>
      </x:c>
      <x:c r="N12811" s="54">
        <x:f t="shared" si="2395"/>
        <x:v>8.1093774846215769</x:v>
      </x:c>
      <x:c r="O12811" s="55">
        <x:f t="shared" si="2396"/>
        <x:v>257128</x:v>
      </x:c>
      <x:c r="P12811" s="55">
        <x:f t="shared" si="2397"/>
        <x:v>43120</x:v>
      </x:c>
      <x:c r="Q12811" s="55">
        <x:f t="shared" si="2398"/>
        <x:v>227734.43711553942</x:v>
      </x:c>
      <x:c r="R12811" s="55">
        <x:f t="shared" si="2399"/>
        <x:v>-33726.437115539418</x:v>
      </x:c>
      <x:c r="S12811" s="1" t="str">
        <x:f t="shared" si="2400"/>
        <x:v>NO</x:v>
      </x:c>
      <x:c r="T12811" s="1">
        <x:f t="shared" si="2401"/>
        <x:v>-9.9999999999999997E+98</x:v>
      </x:c>
    </x:row>
    <x:row r="12812">
      <x:c r="A12812" s="1"/>
      <x:c r="B12812" s="1"/>
      <x:c r="C12812" s="1"/>
      <x:c r="D12812" s="1"/>
      <x:c r="E12812" s="1"/>
      <x:c r="F12812" s="1"/>
      <x:c r="G12812" s="1"/>
      <x:c r="H12812" s="1"/>
      <x:c r="I12812" s="53">
        <x:f t="shared" si="2390"/>
        <x:v>19</x:v>
      </x:c>
      <x:c r="J12812" s="53">
        <x:f t="shared" si="2391"/>
        <x:v>12</x:v>
      </x:c>
      <x:c r="K12812" s="53">
        <x:f t="shared" si="2392"/>
        <x:v>25</x:v>
      </x:c>
      <x:c r="L12812" s="53">
        <x:f t="shared" si="2393"/>
        <x:v>56</x:v>
      </x:c>
      <x:c r="M12812" s="54">
        <x:f t="shared" si="2394"/>
        <x:v>12477.081499270167</x:v>
      </x:c>
      <x:c r="N12812" s="54">
        <x:f t="shared" si="2395"/>
        <x:v>8.1646399300487271</x:v>
      </x:c>
      <x:c r="O12812" s="55">
        <x:f t="shared" si="2396"/>
        <x:v>259828</x:v>
      </x:c>
      <x:c r="P12812" s="55">
        <x:f t="shared" si="2397"/>
        <x:v>44000</x:v>
      </x:c>
      <x:c r="Q12812" s="55">
        <x:f t="shared" si="2398"/>
        <x:v>229115.99825121817</x:v>
      </x:c>
      <x:c r="R12812" s="55">
        <x:f t="shared" si="2399"/>
        <x:v>-33287.998251218174</x:v>
      </x:c>
      <x:c r="S12812" s="1" t="str">
        <x:f t="shared" si="2400"/>
        <x:v>NO</x:v>
      </x:c>
      <x:c r="T12812" s="1">
        <x:f t="shared" si="2401"/>
        <x:v>-9.9999999999999997E+98</x:v>
      </x:c>
    </x:row>
    <x:row r="12813">
      <x:c r="A12813" s="1"/>
      <x:c r="B12813" s="1"/>
      <x:c r="C12813" s="1"/>
      <x:c r="D12813" s="1"/>
      <x:c r="E12813" s="1"/>
      <x:c r="F12813" s="1"/>
      <x:c r="G12813" s="1"/>
      <x:c r="H12813" s="1"/>
      <x:c r="I12813" s="53">
        <x:f t="shared" si="2390"/>
        <x:v>19</x:v>
      </x:c>
      <x:c r="J12813" s="53">
        <x:f t="shared" si="2391"/>
        <x:v>12</x:v>
      </x:c>
      <x:c r="K12813" s="53">
        <x:f t="shared" si="2392"/>
        <x:v>26</x:v>
      </x:c>
      <x:c r="L12813" s="53">
        <x:f t="shared" si="2393"/>
        <x:v>57</x:v>
      </x:c>
      <x:c r="M12813" s="54">
        <x:f t="shared" si="2394"/>
        <x:v>12558.421503230886</x:v>
      </x:c>
      <x:c r="N12813" s="54">
        <x:f t="shared" si="2395"/>
        <x:v>8.2211260439103366</x:v>
      </x:c>
      <x:c r="O12813" s="55">
        <x:f t="shared" si="2396"/>
        <x:v>262528</x:v>
      </x:c>
      <x:c r="P12813" s="55">
        <x:f t="shared" si="2397"/>
        <x:v>44880</x:v>
      </x:c>
      <x:c r="Q12813" s="55">
        <x:f t="shared" si="2398"/>
        <x:v>230528.15109775844</x:v>
      </x:c>
      <x:c r="R12813" s="55">
        <x:f t="shared" si="2399"/>
        <x:v>-32880.15109775844</x:v>
      </x:c>
      <x:c r="S12813" s="1" t="str">
        <x:f t="shared" si="2400"/>
        <x:v>NO</x:v>
      </x:c>
      <x:c r="T12813" s="1">
        <x:f t="shared" si="2401"/>
        <x:v>-9.9999999999999997E+98</x:v>
      </x:c>
    </x:row>
    <x:row r="12814">
      <x:c r="A12814" s="1"/>
      <x:c r="B12814" s="1"/>
      <x:c r="C12814" s="1"/>
      <x:c r="D12814" s="1"/>
      <x:c r="E12814" s="1"/>
      <x:c r="F12814" s="1"/>
      <x:c r="G12814" s="1"/>
      <x:c r="H12814" s="1"/>
      <x:c r="I12814" s="53">
        <x:f t="shared" si="2390"/>
        <x:v>19</x:v>
      </x:c>
      <x:c r="J12814" s="53">
        <x:f t="shared" si="2391"/>
        <x:v>12</x:v>
      </x:c>
      <x:c r="K12814" s="53">
        <x:f t="shared" si="2392"/>
        <x:v>27</x:v>
      </x:c>
      <x:c r="L12814" s="53">
        <x:f t="shared" si="2393"/>
        <x:v>58</x:v>
      </x:c>
      <x:c r="M12814" s="54">
        <x:f t="shared" si="2394"/>
        <x:v>12641.555207750642</x:v>
      </x:c>
      <x:c r="N12814" s="54">
        <x:f t="shared" si="2395"/>
        <x:v>8.2788577831601682</x:v>
      </x:c>
      <x:c r="O12814" s="55">
        <x:f t="shared" si="2396"/>
        <x:v>265228</x:v>
      </x:c>
      <x:c r="P12814" s="55">
        <x:f t="shared" si="2397"/>
        <x:v>45760</x:v>
      </x:c>
      <x:c r="Q12814" s="55">
        <x:f t="shared" si="2398"/>
        <x:v>231971.44457900419</x:v>
      </x:c>
      <x:c r="R12814" s="55">
        <x:f t="shared" si="2399"/>
        <x:v>-32503.444579004194</x:v>
      </x:c>
      <x:c r="S12814" s="1" t="str">
        <x:f t="shared" si="2400"/>
        <x:v>NO</x:v>
      </x:c>
      <x:c r="T12814" s="1">
        <x:f t="shared" si="2401"/>
        <x:v>-9.9999999999999997E+98</x:v>
      </x:c>
    </x:row>
    <x:row r="12815">
      <x:c r="A12815" s="1"/>
      <x:c r="B12815" s="1"/>
      <x:c r="C12815" s="1"/>
      <x:c r="D12815" s="1"/>
      <x:c r="E12815" s="1"/>
      <x:c r="F12815" s="1"/>
      <x:c r="G12815" s="1"/>
      <x:c r="H12815" s="1"/>
      <x:c r="I12815" s="53">
        <x:f t="shared" si="2390"/>
        <x:v>19</x:v>
      </x:c>
      <x:c r="J12815" s="53">
        <x:f t="shared" si="2391"/>
        <x:v>12</x:v>
      </x:c>
      <x:c r="K12815" s="53">
        <x:f t="shared" si="2392"/>
        <x:v>28</x:v>
      </x:c>
      <x:c r="L12815" s="53">
        <x:f t="shared" si="2393"/>
        <x:v>59</x:v>
      </x:c>
      <x:c r="M12815" s="54">
        <x:f t="shared" si="2394"/>
        <x:v>12726.514745967796</x:v>
      </x:c>
      <x:c r="N12815" s="54">
        <x:f t="shared" si="2395"/>
        <x:v>8.3378574624776363</x:v>
      </x:c>
      <x:c r="O12815" s="55">
        <x:f t="shared" si="2396"/>
        <x:v>267928</x:v>
      </x:c>
      <x:c r="P12815" s="55">
        <x:f t="shared" si="2397"/>
        <x:v>46640</x:v>
      </x:c>
      <x:c r="Q12815" s="55">
        <x:f t="shared" si="2398"/>
        <x:v>233446.43656194088</x:v>
      </x:c>
      <x:c r="R12815" s="55">
        <x:f t="shared" si="2399"/>
        <x:v>-32158.436561940878</x:v>
      </x:c>
      <x:c r="S12815" s="1" t="str">
        <x:f t="shared" si="2400"/>
        <x:v>NO</x:v>
      </x:c>
      <x:c r="T12815" s="1">
        <x:f t="shared" si="2401"/>
        <x:v>-9.9999999999999997E+98</x:v>
      </x:c>
    </x:row>
    <x:row r="12816">
      <x:c r="A12816" s="1"/>
      <x:c r="B12816" s="1"/>
      <x:c r="C12816" s="1"/>
      <x:c r="D12816" s="1"/>
      <x:c r="E12816" s="1"/>
      <x:c r="F12816" s="1"/>
      <x:c r="G12816" s="1"/>
      <x:c r="H12816" s="1"/>
      <x:c r="I12816" s="53">
        <x:f t="shared" si="2390"/>
        <x:v>19</x:v>
      </x:c>
      <x:c r="J12816" s="53">
        <x:f t="shared" si="2391"/>
        <x:v>12</x:v>
      </x:c>
      <x:c r="K12816" s="53">
        <x:f t="shared" si="2392"/>
        <x:v>29</x:v>
      </x:c>
      <x:c r="L12816" s="53">
        <x:f t="shared" si="2393"/>
        <x:v>60</x:v>
      </x:c>
      <x:c r="M12816" s="54">
        <x:f t="shared" si="2394"/>
        <x:v>12813.332774083448</x:v>
      </x:c>
      <x:c r="N12816" s="54">
        <x:f t="shared" si="2395"/>
        <x:v>8.3981477597801728</x:v>
      </x:c>
      <x:c r="O12816" s="55">
        <x:f t="shared" si="2396"/>
        <x:v>270628</x:v>
      </x:c>
      <x:c r="P12816" s="55">
        <x:f t="shared" si="2397"/>
        <x:v>47520</x:v>
      </x:c>
      <x:c r="Q12816" s="55">
        <x:f t="shared" si="2398"/>
        <x:v>234953.69399450431</x:v>
      </x:c>
      <x:c r="R12816" s="55">
        <x:f t="shared" si="2399"/>
        <x:v>-31845.693994504312</x:v>
      </x:c>
      <x:c r="S12816" s="1" t="str">
        <x:f t="shared" si="2400"/>
        <x:v>NO</x:v>
      </x:c>
      <x:c r="T12816" s="1">
        <x:f t="shared" si="2401"/>
        <x:v>-9.9999999999999997E+98</x:v>
      </x:c>
    </x:row>
    <x:row r="12817">
      <x:c r="A12817" s="1"/>
      <x:c r="B12817" s="1"/>
      <x:c r="C12817" s="1"/>
      <x:c r="D12817" s="1"/>
      <x:c r="E12817" s="1"/>
      <x:c r="F12817" s="1"/>
      <x:c r="G12817" s="1"/>
      <x:c r="H12817" s="1"/>
      <x:c r="I12817" s="53">
        <x:f t="shared" si="2390"/>
        <x:v>19</x:v>
      </x:c>
      <x:c r="J12817" s="53">
        <x:f t="shared" si="2391"/>
        <x:v>12</x:v>
      </x:c>
      <x:c r="K12817" s="53">
        <x:f t="shared" si="2392"/>
        <x:v>30</x:v>
      </x:c>
      <x:c r="L12817" s="53">
        <x:f t="shared" si="2393"/>
        <x:v>61</x:v>
      </x:c>
      <x:c r="M12817" s="54">
        <x:f t="shared" si="2394"/>
        <x:v>12902.04247941722</x:v>
      </x:c>
      <x:c r="N12817" s="54">
        <x:f t="shared" si="2395"/>
        <x:v>8.4597517218175131</x:v>
      </x:c>
      <x:c r="O12817" s="55">
        <x:f t="shared" si="2396"/>
        <x:v>273328</x:v>
      </x:c>
      <x:c r="P12817" s="55">
        <x:f t="shared" si="2397"/>
        <x:v>48400</x:v>
      </x:c>
      <x:c r="Q12817" s="55">
        <x:f t="shared" si="2398"/>
        <x:v>236493.79304543784</x:v>
      </x:c>
      <x:c r="R12817" s="55">
        <x:f t="shared" si="2399"/>
        <x:v>-31565.793045437837</x:v>
      </x:c>
      <x:c r="S12817" s="1" t="str">
        <x:f t="shared" si="2400"/>
        <x:v>NO</x:v>
      </x:c>
      <x:c r="T12817" s="1">
        <x:f t="shared" si="2401"/>
        <x:v>-9.9999999999999997E+98</x:v>
      </x:c>
    </x:row>
    <x:row r="12818">
      <x:c r="A12818" s="1"/>
      <x:c r="B12818" s="1"/>
      <x:c r="C12818" s="1"/>
      <x:c r="D12818" s="1"/>
      <x:c r="E12818" s="1"/>
      <x:c r="F12818" s="1"/>
      <x:c r="G12818" s="1"/>
      <x:c r="H12818" s="1"/>
      <x:c r="I12818" s="53">
        <x:f t="shared" si="2390"/>
        <x:v>19</x:v>
      </x:c>
      <x:c r="J12818" s="53">
        <x:f t="shared" si="2391"/>
        <x:v>13</x:v>
      </x:c>
      <x:c r="K12818" s="53">
        <x:f t="shared" si="2392"/>
        <x:v>0</x:v>
      </x:c>
      <x:c r="L12818" s="53">
        <x:f t="shared" si="2393"/>
        <x:v>32</x:v>
      </x:c>
      <x:c r="M12818" s="54">
        <x:f t="shared" si="2394"/>
        <x:v>10995.82377417136</x:v>
      </x:c>
      <x:c r="N12818" s="54">
        <x:f t="shared" si="2395"/>
        <x:v>7.1359887320634448</x:v>
      </x:c>
      <x:c r="O12818" s="55">
        <x:f t="shared" si="2396"/>
        <x:v>194422</x:v>
      </x:c>
      <x:c r="P12818" s="55">
        <x:f t="shared" si="2397"/>
        <x:v>22440</x:v>
      </x:c>
      <x:c r="Q12818" s="55">
        <x:f t="shared" si="2398"/>
        <x:v>203399.71830158611</x:v>
      </x:c>
      <x:c r="R12818" s="55">
        <x:f t="shared" si="2399"/>
        <x:v>-51417.718301586108</x:v>
      </x:c>
      <x:c r="S12818" s="1" t="str">
        <x:f t="shared" si="2400"/>
        <x:v>NO</x:v>
      </x:c>
      <x:c r="T12818" s="1">
        <x:f t="shared" si="2401"/>
        <x:v>-9.9999999999999997E+98</x:v>
      </x:c>
    </x:row>
    <x:row r="12819">
      <x:c r="A12819" s="1"/>
      <x:c r="B12819" s="1"/>
      <x:c r="C12819" s="1"/>
      <x:c r="D12819" s="1"/>
      <x:c r="E12819" s="1"/>
      <x:c r="F12819" s="1"/>
      <x:c r="G12819" s="1"/>
      <x:c r="H12819" s="1"/>
      <x:c r="I12819" s="53">
        <x:f t="shared" si="2390"/>
        <x:v>19</x:v>
      </x:c>
      <x:c r="J12819" s="53">
        <x:f t="shared" si="2391"/>
        <x:v>13</x:v>
      </x:c>
      <x:c r="K12819" s="53">
        <x:f t="shared" si="2392"/>
        <x:v>1</x:v>
      </x:c>
      <x:c r="L12819" s="53">
        <x:f t="shared" si="2393"/>
        <x:v>33</x:v>
      </x:c>
      <x:c r="M12819" s="54">
        <x:f t="shared" si="2394"/>
        <x:v>11041.38627417136</x:v>
      </x:c>
      <x:c r="N12819" s="54">
        <x:f t="shared" si="2395"/>
        <x:v>7.1676293570634444</x:v>
      </x:c>
      <x:c r="O12819" s="55">
        <x:f t="shared" si="2396"/>
        <x:v>197122</x:v>
      </x:c>
      <x:c r="P12819" s="55">
        <x:f t="shared" si="2397"/>
        <x:v>23320</x:v>
      </x:c>
      <x:c r="Q12819" s="55">
        <x:f t="shared" si="2398"/>
        <x:v>204190.73392658611</x:v>
      </x:c>
      <x:c r="R12819" s="55">
        <x:f t="shared" si="2399"/>
        <x:v>-50388.733926586108</x:v>
      </x:c>
      <x:c r="S12819" s="1" t="str">
        <x:f t="shared" si="2400"/>
        <x:v>NO</x:v>
      </x:c>
      <x:c r="T12819" s="1">
        <x:f t="shared" si="2401"/>
        <x:v>-9.9999999999999997E+98</x:v>
      </x:c>
    </x:row>
    <x:row r="12820">
      <x:c r="A12820" s="1"/>
      <x:c r="B12820" s="1"/>
      <x:c r="C12820" s="1"/>
      <x:c r="D12820" s="1"/>
      <x:c r="E12820" s="1"/>
      <x:c r="F12820" s="1"/>
      <x:c r="G12820" s="1"/>
      <x:c r="H12820" s="1"/>
      <x:c r="I12820" s="53">
        <x:f t="shared" si="2390"/>
        <x:v>19</x:v>
      </x:c>
      <x:c r="J12820" s="53">
        <x:f t="shared" si="2391"/>
        <x:v>13</x:v>
      </x:c>
      <x:c r="K12820" s="53">
        <x:f t="shared" si="2392"/>
        <x:v>2</x:v>
      </x:c>
      <x:c r="L12820" s="53">
        <x:f t="shared" si="2393"/>
        <x:v>34</x:v>
      </x:c>
      <x:c r="M12820" s="54">
        <x:f t="shared" si="2394"/>
        <x:v>11088.08783667136</x:v>
      </x:c>
      <x:c r="N12820" s="54">
        <x:f t="shared" si="2395"/>
        <x:v>7.2000609976884444</x:v>
      </x:c>
      <x:c r="O12820" s="55">
        <x:f t="shared" si="2396"/>
        <x:v>199822</x:v>
      </x:c>
      <x:c r="P12820" s="55">
        <x:f t="shared" si="2397"/>
        <x:v>24200</x:v>
      </x:c>
      <x:c r="Q12820" s="55">
        <x:f t="shared" si="2398"/>
        <x:v>205001.52494221111</x:v>
      </x:c>
      <x:c r="R12820" s="55">
        <x:f t="shared" si="2399"/>
        <x:v>-49379.524942211108</x:v>
      </x:c>
      <x:c r="S12820" s="1" t="str">
        <x:f t="shared" si="2400"/>
        <x:v>NO</x:v>
      </x:c>
      <x:c r="T12820" s="1">
        <x:f t="shared" si="2401"/>
        <x:v>-9.9999999999999997E+98</x:v>
      </x:c>
    </x:row>
    <x:row r="12821">
      <x:c r="A12821" s="1"/>
      <x:c r="B12821" s="1"/>
      <x:c r="C12821" s="1"/>
      <x:c r="D12821" s="1"/>
      <x:c r="E12821" s="1"/>
      <x:c r="F12821" s="1"/>
      <x:c r="G12821" s="1"/>
      <x:c r="H12821" s="1"/>
      <x:c r="I12821" s="53">
        <x:f t="shared" si="2390"/>
        <x:v>19</x:v>
      </x:c>
      <x:c r="J12821" s="53">
        <x:f t="shared" si="2391"/>
        <x:v>13</x:v>
      </x:c>
      <x:c r="K12821" s="53">
        <x:f t="shared" si="2392"/>
        <x:v>3</x:v>
      </x:c>
      <x:c r="L12821" s="53">
        <x:f t="shared" si="2393"/>
        <x:v>35</x:v>
      </x:c>
      <x:c r="M12821" s="54">
        <x:f t="shared" si="2394"/>
        <x:v>11135.949819093235</x:v>
      </x:c>
      <x:c r="N12821" s="54">
        <x:f t="shared" si="2395"/>
        <x:v>7.2332984854814137</x:v>
      </x:c>
      <x:c r="O12821" s="55">
        <x:f t="shared" si="2396"/>
        <x:v>202522</x:v>
      </x:c>
      <x:c r="P12821" s="55">
        <x:f t="shared" si="2397"/>
        <x:v>25080</x:v>
      </x:c>
      <x:c r="Q12821" s="55">
        <x:f t="shared" si="2398"/>
        <x:v>205832.46213703533</x:v>
      </x:c>
      <x:c r="R12821" s="55">
        <x:f t="shared" si="2399"/>
        <x:v>-48390.462137035327</x:v>
      </x:c>
      <x:c r="S12821" s="1" t="str">
        <x:f t="shared" si="2400"/>
        <x:v>NO</x:v>
      </x:c>
      <x:c r="T12821" s="1">
        <x:f t="shared" si="2401"/>
        <x:v>-9.9999999999999997E+98</x:v>
      </x:c>
    </x:row>
    <x:row r="12822">
      <x:c r="A12822" s="1"/>
      <x:c r="B12822" s="1"/>
      <x:c r="C12822" s="1"/>
      <x:c r="D12822" s="1"/>
      <x:c r="E12822" s="1"/>
      <x:c r="F12822" s="1"/>
      <x:c r="G12822" s="1"/>
      <x:c r="H12822" s="1"/>
      <x:c r="I12822" s="53">
        <x:f t="shared" si="2390"/>
        <x:v>19</x:v>
      </x:c>
      <x:c r="J12822" s="53">
        <x:f t="shared" si="2391"/>
        <x:v>13</x:v>
      </x:c>
      <x:c r="K12822" s="53">
        <x:f t="shared" si="2392"/>
        <x:v>4</x:v>
      </x:c>
      <x:c r="L12822" s="53">
        <x:f t="shared" si="2393"/>
        <x:v>36</x:v>
      </x:c>
      <x:c r="M12822" s="54">
        <x:f t="shared" si="2394"/>
        <x:v>11184.993934815891</x:v>
      </x:c>
      <x:c r="N12822" s="54">
        <x:f t="shared" si="2395"/>
        <x:v>7.2673568991777024</x:v>
      </x:c>
      <x:c r="O12822" s="55">
        <x:f t="shared" si="2396"/>
        <x:v>205222</x:v>
      </x:c>
      <x:c r="P12822" s="55">
        <x:f t="shared" si="2397"/>
        <x:v>25960</x:v>
      </x:c>
      <x:c r="Q12822" s="55">
        <x:f t="shared" si="2398"/>
        <x:v>206683.92247944255</x:v>
      </x:c>
      <x:c r="R12822" s="55">
        <x:f t="shared" si="2399"/>
        <x:v>-47421.922479442554</x:v>
      </x:c>
      <x:c r="S12822" s="1" t="str">
        <x:f t="shared" si="2400"/>
        <x:v>NO</x:v>
      </x:c>
      <x:c r="T12822" s="1">
        <x:f t="shared" si="2401"/>
        <x:v>-9.9999999999999997E+98</x:v>
      </x:c>
    </x:row>
    <x:row r="12823">
      <x:c r="A12823" s="1"/>
      <x:c r="B12823" s="1"/>
      <x:c r="C12823" s="1"/>
      <x:c r="D12823" s="1"/>
      <x:c r="E12823" s="1"/>
      <x:c r="F12823" s="1"/>
      <x:c r="G12823" s="1"/>
      <x:c r="H12823" s="1"/>
      <x:c r="I12823" s="53">
        <x:f t="shared" si="2390"/>
        <x:v>19</x:v>
      </x:c>
      <x:c r="J12823" s="53">
        <x:f t="shared" si="2391"/>
        <x:v>13</x:v>
      </x:c>
      <x:c r="K12823" s="53">
        <x:f t="shared" si="2392"/>
        <x:v>5</x:v>
      </x:c>
      <x:c r="L12823" s="53">
        <x:f t="shared" si="2393"/>
        <x:v>37</x:v>
      </x:c>
      <x:c r="M12823" s="54">
        <x:f t="shared" si="2394"/>
        <x:v>11235.242258737095</x:v>
      </x:c>
      <x:c r="N12823" s="54">
        <x:f t="shared" si="2395"/>
        <x:v>7.302251568567427</x:v>
      </x:c>
      <x:c r="O12823" s="55">
        <x:f t="shared" si="2396"/>
        <x:v>207922</x:v>
      </x:c>
      <x:c r="P12823" s="55">
        <x:f t="shared" si="2397"/>
        <x:v>26840</x:v>
      </x:c>
      <x:c r="Q12823" s="55">
        <x:f t="shared" si="2398"/>
        <x:v>207556.28921418567</x:v>
      </x:c>
      <x:c r="R12823" s="55">
        <x:f t="shared" si="2399"/>
        <x:v>-46474.289214185672</x:v>
      </x:c>
      <x:c r="S12823" s="1" t="str">
        <x:f t="shared" si="2400"/>
        <x:v>NO</x:v>
      </x:c>
      <x:c r="T12823" s="1">
        <x:f t="shared" si="2401"/>
        <x:v>-9.9999999999999997E+98</x:v>
      </x:c>
    </x:row>
    <x:row r="12824">
      <x:c r="A12824" s="1"/>
      <x:c r="B12824" s="1"/>
      <x:c r="C12824" s="1"/>
      <x:c r="D12824" s="1"/>
      <x:c r="E12824" s="1"/>
      <x:c r="F12824" s="1"/>
      <x:c r="G12824" s="1"/>
      <x:c r="H12824" s="1"/>
      <x:c r="I12824" s="53">
        <x:f t="shared" si="2390"/>
        <x:v>19</x:v>
      </x:c>
      <x:c r="J12824" s="53">
        <x:f t="shared" si="2391"/>
        <x:v>13</x:v>
      </x:c>
      <x:c r="K12824" s="53">
        <x:f t="shared" si="2392"/>
        <x:v>6</x:v>
      </x:c>
      <x:c r="L12824" s="53">
        <x:f t="shared" si="2393"/>
        <x:v>38</x:v>
      </x:c>
      <x:c r="M12824" s="54">
        <x:f t="shared" si="2394"/>
        <x:v>11286.717232918729</x:v>
      </x:c>
      <x:c r="N12824" s="54">
        <x:f t="shared" si="2395"/>
        <x:v>7.3379980784157839</x:v>
      </x:c>
      <x:c r="O12824" s="55">
        <x:f t="shared" si="2396"/>
        <x:v>210622</x:v>
      </x:c>
      <x:c r="P12824" s="55">
        <x:f t="shared" si="2397"/>
        <x:v>27720</x:v>
      </x:c>
      <x:c r="Q12824" s="55">
        <x:f t="shared" si="2398"/>
        <x:v>208449.9519603946</x:v>
      </x:c>
      <x:c r="R12824" s="55">
        <x:f t="shared" si="2399"/>
        <x:v>-45547.951960394596</x:v>
      </x:c>
      <x:c r="S12824" s="1" t="str">
        <x:f t="shared" si="2400"/>
        <x:v>NO</x:v>
      </x:c>
      <x:c r="T12824" s="1">
        <x:f t="shared" si="2401"/>
        <x:v>-9.9999999999999997E+98</x:v>
      </x:c>
    </x:row>
    <x:row r="12825">
      <x:c r="A12825" s="1"/>
      <x:c r="B12825" s="1"/>
      <x:c r="C12825" s="1"/>
      <x:c r="D12825" s="1"/>
      <x:c r="E12825" s="1"/>
      <x:c r="F12825" s="1"/>
      <x:c r="G12825" s="1"/>
      <x:c r="H12825" s="1"/>
      <x:c r="I12825" s="53">
        <x:f t="shared" si="2390"/>
        <x:v>19</x:v>
      </x:c>
      <x:c r="J12825" s="53">
        <x:f t="shared" si="2391"/>
        <x:v>13</x:v>
      </x:c>
      <x:c r="K12825" s="53">
        <x:f t="shared" si="2392"/>
        <x:v>7</x:v>
      </x:c>
      <x:c r="L12825" s="53">
        <x:f t="shared" si="2393"/>
        <x:v>39</x:v>
      </x:c>
      <x:c r="M12825" s="54">
        <x:f t="shared" si="2394"/>
        <x:v>11339.441672316689</x:v>
      </x:c>
      <x:c r="N12825" s="54">
        <x:f t="shared" si="2395"/>
        <x:v>7.3746122724421452</x:v>
      </x:c>
      <x:c r="O12825" s="55">
        <x:f t="shared" si="2396"/>
        <x:v>213322</x:v>
      </x:c>
      <x:c r="P12825" s="55">
        <x:f t="shared" si="2397"/>
        <x:v>28600</x:v>
      </x:c>
      <x:c r="Q12825" s="55">
        <x:f t="shared" si="2398"/>
        <x:v>209365.30681105363</x:v>
      </x:c>
      <x:c r="R12825" s="55">
        <x:f t="shared" si="2399"/>
        <x:v>-44643.306811053626</x:v>
      </x:c>
      <x:c r="S12825" s="1" t="str">
        <x:f t="shared" si="2400"/>
        <x:v>NO</x:v>
      </x:c>
      <x:c r="T12825" s="1">
        <x:f t="shared" si="2401"/>
        <x:v>-9.9999999999999997E+98</x:v>
      </x:c>
    </x:row>
    <x:row r="12826">
      <x:c r="A12826" s="1"/>
      <x:c r="B12826" s="1"/>
      <x:c r="C12826" s="1"/>
      <x:c r="D12826" s="1"/>
      <x:c r="E12826" s="1"/>
      <x:c r="F12826" s="1"/>
      <x:c r="G12826" s="1"/>
      <x:c r="H12826" s="1"/>
      <x:c r="I12826" s="53">
        <x:f t="shared" si="2390"/>
        <x:v>19</x:v>
      </x:c>
      <x:c r="J12826" s="53">
        <x:f t="shared" si="2391"/>
        <x:v>13</x:v>
      </x:c>
      <x:c r="K12826" s="53">
        <x:f t="shared" si="2392"/>
        <x:v>8</x:v>
      </x:c>
      <x:c r="L12826" s="53">
        <x:f t="shared" si="2393"/>
        <x:v>40</x:v>
      </x:c>
      <x:c r="M12826" s="54">
        <x:f t="shared" si="2394"/>
        <x:v>11393.438770596669</x:v>
      </x:c>
      <x:c r="N12826" s="54">
        <x:f t="shared" si="2395"/>
        <x:v>7.4121102573587985</x:v>
      </x:c>
      <x:c r="O12826" s="55">
        <x:f t="shared" si="2396"/>
        <x:v>216022</x:v>
      </x:c>
      <x:c r="P12826" s="55">
        <x:f t="shared" si="2397"/>
        <x:v>29480</x:v>
      </x:c>
      <x:c r="Q12826" s="55">
        <x:f t="shared" si="2398"/>
        <x:v>210302.75643396995</x:v>
      </x:c>
      <x:c r="R12826" s="55">
        <x:f t="shared" si="2399"/>
        <x:v>-43760.756433969946</x:v>
      </x:c>
      <x:c r="S12826" s="1" t="str">
        <x:f t="shared" si="2400"/>
        <x:v>NO</x:v>
      </x:c>
      <x:c r="T12826" s="1">
        <x:f t="shared" si="2401"/>
        <x:v>-9.9999999999999997E+98</x:v>
      </x:c>
    </x:row>
    <x:row r="12827">
      <x:c r="A12827" s="1"/>
      <x:c r="B12827" s="1"/>
      <x:c r="C12827" s="1"/>
      <x:c r="D12827" s="1"/>
      <x:c r="E12827" s="1"/>
      <x:c r="F12827" s="1"/>
      <x:c r="G12827" s="1"/>
      <x:c r="H12827" s="1"/>
      <x:c r="I12827" s="53">
        <x:f t="shared" si="2390"/>
        <x:v>19</x:v>
      </x:c>
      <x:c r="J12827" s="53">
        <x:f t="shared" si="2391"/>
        <x:v>13</x:v>
      </x:c>
      <x:c r="K12827" s="53">
        <x:f t="shared" si="2392"/>
        <x:v>9</x:v>
      </x:c>
      <x:c r="L12827" s="53">
        <x:f t="shared" si="2393"/>
        <x:v>41</x:v>
      </x:c>
      <x:c r="M12827" s="54">
        <x:f t="shared" si="2394"/>
        <x:v>11448.732106037063</x:v>
      </x:c>
      <x:c r="N12827" s="54">
        <x:f t="shared" si="2395"/>
        <x:v>7.450508406970183</x:v>
      </x:c>
      <x:c r="O12827" s="55">
        <x:f t="shared" si="2396"/>
        <x:v>218722</x:v>
      </x:c>
      <x:c r="P12827" s="55">
        <x:f t="shared" si="2397"/>
        <x:v>30360</x:v>
      </x:c>
      <x:c r="Q12827" s="55">
        <x:f t="shared" si="2398"/>
        <x:v>211262.71017425458</x:v>
      </x:c>
      <x:c r="R12827" s="55">
        <x:f t="shared" si="2399"/>
        <x:v>-42900.710174254578</x:v>
      </x:c>
      <x:c r="S12827" s="1" t="str">
        <x:f t="shared" si="2400"/>
        <x:v>NO</x:v>
      </x:c>
      <x:c r="T12827" s="1">
        <x:f t="shared" si="2401"/>
        <x:v>-9.9999999999999997E+98</x:v>
      </x:c>
    </x:row>
    <x:row r="12828">
      <x:c r="A12828" s="1"/>
      <x:c r="B12828" s="1"/>
      <x:c r="C12828" s="1"/>
      <x:c r="D12828" s="1"/>
      <x:c r="E12828" s="1"/>
      <x:c r="F12828" s="1"/>
      <x:c r="G12828" s="1"/>
      <x:c r="H12828" s="1"/>
      <x:c r="I12828" s="53">
        <x:f t="shared" si="2390"/>
        <x:v>19</x:v>
      </x:c>
      <x:c r="J12828" s="53">
        <x:f t="shared" si="2391"/>
        <x:v>13</x:v>
      </x:c>
      <x:c r="K12828" s="53">
        <x:f t="shared" si="2392"/>
        <x:v>10</x:v>
      </x:c>
      <x:c r="L12828" s="53">
        <x:f t="shared" si="2393"/>
        <x:v>42</x:v>
      </x:c>
      <x:c r="M12828" s="54">
        <x:f t="shared" si="2394"/>
        <x:v>11505.345647520277</x:v>
      </x:c>
      <x:c r="N12828" s="54">
        <x:f t="shared" si="2395"/>
        <x:v>7.4898233663335256</x:v>
      </x:c>
      <x:c r="O12828" s="55">
        <x:f t="shared" si="2396"/>
        <x:v>221422</x:v>
      </x:c>
      <x:c r="P12828" s="55">
        <x:f t="shared" si="2397"/>
        <x:v>31240</x:v>
      </x:c>
      <x:c r="Q12828" s="55">
        <x:f t="shared" si="2398"/>
        <x:v>212245.58415833814</x:v>
      </x:c>
      <x:c r="R12828" s="55">
        <x:f t="shared" si="2399"/>
        <x:v>-42063.584158338141</x:v>
      </x:c>
      <x:c r="S12828" s="1" t="str">
        <x:f t="shared" si="2400"/>
        <x:v>NO</x:v>
      </x:c>
      <x:c r="T12828" s="1">
        <x:f t="shared" si="2401"/>
        <x:v>-9.9999999999999997E+98</x:v>
      </x:c>
    </x:row>
    <x:row r="12829">
      <x:c r="A12829" s="1"/>
      <x:c r="B12829" s="1"/>
      <x:c r="C12829" s="1"/>
      <x:c r="D12829" s="1"/>
      <x:c r="E12829" s="1"/>
      <x:c r="F12829" s="1"/>
      <x:c r="G12829" s="1"/>
      <x:c r="H12829" s="1"/>
      <x:c r="I12829" s="53">
        <x:f t="shared" si="2390"/>
        <x:v>19</x:v>
      </x:c>
      <x:c r="J12829" s="53">
        <x:f t="shared" si="2391"/>
        <x:v>13</x:v>
      </x:c>
      <x:c r="K12829" s="53">
        <x:f t="shared" si="2392"/>
        <x:v>11</x:v>
      </x:c>
      <x:c r="L12829" s="53">
        <x:f t="shared" si="2393"/>
        <x:v>43</x:v>
      </x:c>
      <x:c r="M12829" s="54">
        <x:f t="shared" si="2394"/>
        <x:v>11563.303760613715</x:v>
      </x:c>
      <x:c r="N12829" s="54">
        <x:f t="shared" si="2395"/>
        <x:v>7.5300720559817469</x:v>
      </x:c>
      <x:c r="O12829" s="55">
        <x:f t="shared" si="2396"/>
        <x:v>224122</x:v>
      </x:c>
      <x:c r="P12829" s="55">
        <x:f t="shared" si="2397"/>
        <x:v>32120</x:v>
      </x:c>
      <x:c r="Q12829" s="55">
        <x:f t="shared" si="2398"/>
        <x:v>213251.80139954365</x:v>
      </x:c>
      <x:c r="R12829" s="55">
        <x:f t="shared" si="2399"/>
        <x:v>-41249.801399543649</x:v>
      </x:c>
      <x:c r="S12829" s="1" t="str">
        <x:f t="shared" si="2400"/>
        <x:v>NO</x:v>
      </x:c>
      <x:c r="T12829" s="1">
        <x:f t="shared" si="2401"/>
        <x:v>-9.9999999999999997E+98</x:v>
      </x:c>
    </x:row>
    <x:row r="12830">
      <x:c r="A12830" s="1"/>
      <x:c r="B12830" s="1"/>
      <x:c r="C12830" s="1"/>
      <x:c r="D12830" s="1"/>
      <x:c r="E12830" s="1"/>
      <x:c r="F12830" s="1"/>
      <x:c r="G12830" s="1"/>
      <x:c r="H12830" s="1"/>
      <x:c r="I12830" s="53">
        <x:f t="shared" si="2390"/>
        <x:v>19</x:v>
      </x:c>
      <x:c r="J12830" s="53">
        <x:f t="shared" si="2391"/>
        <x:v>13</x:v>
      </x:c>
      <x:c r="K12830" s="53">
        <x:f t="shared" si="2392"/>
        <x:v>12</x:v>
      </x:c>
      <x:c r="L12830" s="53">
        <x:f t="shared" si="2393"/>
        <x:v>44</x:v>
      </x:c>
      <x:c r="M12830" s="54">
        <x:f t="shared" si="2394"/>
        <x:v>11622.631213741779</x:v>
      </x:c>
      <x:c r="N12830" s="54">
        <x:f t="shared" si="2395"/>
        <x:v>7.5712716762095686</x:v>
      </x:c>
      <x:c r="O12830" s="55">
        <x:f t="shared" si="2396"/>
        <x:v>226822</x:v>
      </x:c>
      <x:c r="P12830" s="55">
        <x:f t="shared" si="2397"/>
        <x:v>33000</x:v>
      </x:c>
      <x:c r="Q12830" s="55">
        <x:f t="shared" si="2398"/>
        <x:v>214281.79190523922</x:v>
      </x:c>
      <x:c r="R12830" s="55">
        <x:f t="shared" si="2399"/>
        <x:v>-40459.791905239224</x:v>
      </x:c>
      <x:c r="S12830" s="1" t="str">
        <x:f t="shared" si="2400"/>
        <x:v>NO</x:v>
      </x:c>
      <x:c r="T12830" s="1">
        <x:f t="shared" si="2401"/>
        <x:v>-9.9999999999999997E+98</x:v>
      </x:c>
    </x:row>
    <x:row r="12831">
      <x:c r="A12831" s="1"/>
      <x:c r="B12831" s="1"/>
      <x:c r="C12831" s="1"/>
      <x:c r="D12831" s="1"/>
      <x:c r="E12831" s="1"/>
      <x:c r="F12831" s="1"/>
      <x:c r="G12831" s="1"/>
      <x:c r="H12831" s="1"/>
      <x:c r="I12831" s="53">
        <x:f t="shared" si="2390"/>
        <x:v>19</x:v>
      </x:c>
      <x:c r="J12831" s="53">
        <x:f t="shared" si="2391"/>
        <x:v>13</x:v>
      </x:c>
      <x:c r="K12831" s="53">
        <x:f t="shared" si="2392"/>
        <x:v>13</x:v>
      </x:c>
      <x:c r="L12831" s="53">
        <x:f t="shared" si="2393"/>
        <x:v>45</x:v>
      </x:c>
      <x:c r="M12831" s="54">
        <x:f t="shared" si="2394"/>
        <x:v>11683.353184450163</x:v>
      </x:c>
      <x:c r="N12831" s="54">
        <x:f t="shared" si="2395"/>
        <x:v>7.613439711423724</x:v>
      </x:c>
      <x:c r="O12831" s="55">
        <x:f t="shared" si="2396"/>
        <x:v>229522</x:v>
      </x:c>
      <x:c r="P12831" s="55">
        <x:f t="shared" si="2397"/>
        <x:v>33880</x:v>
      </x:c>
      <x:c r="Q12831" s="55">
        <x:f t="shared" si="2398"/>
        <x:v>215335.99278559312</x:v>
      </x:c>
      <x:c r="R12831" s="55">
        <x:f t="shared" si="2399"/>
        <x:v>-39693.992785593116</x:v>
      </x:c>
      <x:c r="S12831" s="1" t="str">
        <x:f t="shared" si="2400"/>
        <x:v>NO</x:v>
      </x:c>
      <x:c r="T12831" s="1">
        <x:f t="shared" si="2401"/>
        <x:v>-9.9999999999999997E+98</x:v>
      </x:c>
    </x:row>
    <x:row r="12832">
      <x:c r="A12832" s="1"/>
      <x:c r="B12832" s="1"/>
      <x:c r="C12832" s="1"/>
      <x:c r="D12832" s="1"/>
      <x:c r="E12832" s="1"/>
      <x:c r="F12832" s="1"/>
      <x:c r="G12832" s="1"/>
      <x:c r="H12832" s="1"/>
      <x:c r="I12832" s="53">
        <x:f t="shared" si="2390"/>
        <x:v>19</x:v>
      </x:c>
      <x:c r="J12832" s="53">
        <x:f t="shared" si="2391"/>
        <x:v>13</x:v>
      </x:c>
      <x:c r="K12832" s="53">
        <x:f t="shared" si="2392"/>
        <x:v>14</x:v>
      </x:c>
      <x:c r="L12832" s="53">
        <x:f t="shared" si="2393"/>
        <x:v>46</x:v>
      </x:c>
      <x:c r="M12832" s="54">
        <x:f t="shared" si="2394"/>
        <x:v>11745.495265763824</x:v>
      </x:c>
      <x:c r="N12832" s="54">
        <x:f t="shared" si="2395"/>
        <x:v>7.6565939345582112</x:v>
      </x:c>
      <x:c r="O12832" s="55">
        <x:f t="shared" si="2396"/>
        <x:v>232222</x:v>
      </x:c>
      <x:c r="P12832" s="55">
        <x:f t="shared" si="2397"/>
        <x:v>34760</x:v>
      </x:c>
      <x:c r="Q12832" s="55">
        <x:f t="shared" si="2398"/>
        <x:v>216414.84836395527</x:v>
      </x:c>
      <x:c r="R12832" s="55">
        <x:f t="shared" si="2399"/>
        <x:v>-38952.848363955272</x:v>
      </x:c>
      <x:c r="S12832" s="1" t="str">
        <x:f t="shared" si="2400"/>
        <x:v>NO</x:v>
      </x:c>
      <x:c r="T12832" s="1">
        <x:f t="shared" si="2401"/>
        <x:v>-9.9999999999999997E+98</x:v>
      </x:c>
    </x:row>
    <x:row r="12833">
      <x:c r="A12833" s="1"/>
      <x:c r="B12833" s="1"/>
      <x:c r="C12833" s="1"/>
      <x:c r="D12833" s="1"/>
      <x:c r="E12833" s="1"/>
      <x:c r="F12833" s="1"/>
      <x:c r="G12833" s="1"/>
      <x:c r="H12833" s="1"/>
      <x:c r="I12833" s="53">
        <x:f t="shared" si="2390"/>
        <x:v>19</x:v>
      </x:c>
      <x:c r="J12833" s="53">
        <x:f t="shared" si="2391"/>
        <x:v>13</x:v>
      </x:c>
      <x:c r="K12833" s="53">
        <x:f t="shared" si="2392"/>
        <x:v>15</x:v>
      </x:c>
      <x:c r="L12833" s="53">
        <x:f t="shared" si="2393"/>
        <x:v>47</x:v>
      </x:c>
      <x:c r="M12833" s="54">
        <x:f t="shared" si="2394"/>
        <x:v>11809.083472639972</x:v>
      </x:c>
      <x:c r="N12833" s="54">
        <x:f t="shared" si="2395"/>
        <x:v>7.7007524115555359</x:v>
      </x:c>
      <x:c r="O12833" s="55">
        <x:f t="shared" si="2396"/>
        <x:v>234922</x:v>
      </x:c>
      <x:c r="P12833" s="55">
        <x:f t="shared" si="2397"/>
        <x:v>35640</x:v>
      </x:c>
      <x:c r="Q12833" s="55">
        <x:f t="shared" si="2398"/>
        <x:v>217518.8102888884</x:v>
      </x:c>
      <x:c r="R12833" s="55">
        <x:f t="shared" si="2399"/>
        <x:v>-38236.810288888402</x:v>
      </x:c>
      <x:c r="S12833" s="1" t="str">
        <x:f t="shared" si="2400"/>
        <x:v>NO</x:v>
      </x:c>
      <x:c r="T12833" s="1">
        <x:f t="shared" si="2401"/>
        <x:v>-9.9999999999999997E+98</x:v>
      </x:c>
    </x:row>
    <x:row r="12834">
      <x:c r="A12834" s="1"/>
      <x:c r="B12834" s="1"/>
      <x:c r="C12834" s="1"/>
      <x:c r="D12834" s="1"/>
      <x:c r="E12834" s="1"/>
      <x:c r="F12834" s="1"/>
      <x:c r="G12834" s="1"/>
      <x:c r="H12834" s="1"/>
      <x:c r="I12834" s="53">
        <x:f t="shared" si="2390"/>
        <x:v>19</x:v>
      </x:c>
      <x:c r="J12834" s="53">
        <x:f t="shared" si="2391"/>
        <x:v>13</x:v>
      </x:c>
      <x:c r="K12834" s="53">
        <x:f t="shared" si="2392"/>
        <x:v>16</x:v>
      </x:c>
      <x:c r="L12834" s="53">
        <x:f t="shared" si="2393"/>
        <x:v>48</x:v>
      </x:c>
      <x:c r="M12834" s="54">
        <x:f t="shared" si="2394"/>
        <x:v>11874.144248517459</x:v>
      </x:c>
      <x:c r="N12834" s="54">
        <x:f t="shared" si="2395"/>
        <x:v>7.7459335059149019</x:v>
      </x:c>
      <x:c r="O12834" s="55">
        <x:f t="shared" si="2396"/>
        <x:v>237622</x:v>
      </x:c>
      <x:c r="P12834" s="55">
        <x:f t="shared" si="2397"/>
        <x:v>36520</x:v>
      </x:c>
      <x:c r="Q12834" s="55">
        <x:f t="shared" si="2398"/>
        <x:v>218648.33764787254</x:v>
      </x:c>
      <x:c r="R12834" s="55">
        <x:f t="shared" si="2399"/>
        <x:v>-37546.33764787254</x:v>
      </x:c>
      <x:c r="S12834" s="1" t="str">
        <x:f t="shared" si="2400"/>
        <x:v>NO</x:v>
      </x:c>
      <x:c r="T12834" s="1">
        <x:f t="shared" si="2401"/>
        <x:v>-9.9999999999999997E+98</x:v>
      </x:c>
    </x:row>
    <x:row r="12835">
      <x:c r="A12835" s="1"/>
      <x:c r="B12835" s="1"/>
      <x:c r="C12835" s="1"/>
      <x:c r="D12835" s="1"/>
      <x:c r="E12835" s="1"/>
      <x:c r="F12835" s="1"/>
      <x:c r="G12835" s="1"/>
      <x:c r="H12835" s="1"/>
      <x:c r="I12835" s="53">
        <x:f t="shared" si="2390"/>
        <x:v>19</x:v>
      </x:c>
      <x:c r="J12835" s="53">
        <x:f t="shared" si="2391"/>
        <x:v>13</x:v>
      </x:c>
      <x:c r="K12835" s="53">
        <x:f t="shared" si="2392"/>
        <x:v>17</x:v>
      </x:c>
      <x:c r="L12835" s="53">
        <x:f t="shared" si="2393"/>
        <x:v>49</x:v>
      </x:c>
      <x:c r="M12835" s="54">
        <x:f t="shared" si="2394"/>
        <x:v>11940.704471964</x:v>
      </x:c>
      <x:c r="N12835" s="54">
        <x:f t="shared" si="2395"/>
        <x:v>7.7921558833083333</x:v>
      </x:c>
      <x:c r="O12835" s="55">
        <x:f t="shared" si="2396"/>
        <x:v>240322</x:v>
      </x:c>
      <x:c r="P12835" s="55">
        <x:f t="shared" si="2397"/>
        <x:v>37400</x:v>
      </x:c>
      <x:c r="Q12835" s="55">
        <x:f t="shared" si="2398"/>
        <x:v>219803.89708270834</x:v>
      </x:c>
      <x:c r="R12835" s="55">
        <x:f t="shared" si="2399"/>
        <x:v>-36881.897082708339</x:v>
      </x:c>
      <x:c r="S12835" s="1" t="str">
        <x:f t="shared" si="2400"/>
        <x:v>NO</x:v>
      </x:c>
      <x:c r="T12835" s="1">
        <x:f t="shared" si="2401"/>
        <x:v>-9.9999999999999997E+98</x:v>
      </x:c>
    </x:row>
    <x:row r="12836">
      <x:c r="A12836" s="1"/>
      <x:c r="B12836" s="1"/>
      <x:c r="C12836" s="1"/>
      <x:c r="D12836" s="1"/>
      <x:c r="E12836" s="1"/>
      <x:c r="F12836" s="1"/>
      <x:c r="G12836" s="1"/>
      <x:c r="H12836" s="1"/>
      <x:c r="I12836" s="53">
        <x:f t="shared" si="2390"/>
        <x:v>19</x:v>
      </x:c>
      <x:c r="J12836" s="53">
        <x:f t="shared" si="2391"/>
        <x:v>13</x:v>
      </x:c>
      <x:c r="K12836" s="53">
        <x:f t="shared" si="2392"/>
        <x:v>18</x:v>
      </x:c>
      <x:c r="L12836" s="53">
        <x:f t="shared" si="2393"/>
        <x:v>50</x:v>
      </x:c>
      <x:c r="M12836" s="54">
        <x:f t="shared" si="2394"/>
        <x:v>12008.791463422587</x:v>
      </x:c>
      <x:c r="N12836" s="54">
        <x:f t="shared" si="2395"/>
        <x:v>7.8394385162656857</x:v>
      </x:c>
      <x:c r="O12836" s="55">
        <x:f t="shared" si="2396"/>
        <x:v>243022</x:v>
      </x:c>
      <x:c r="P12836" s="55">
        <x:f t="shared" si="2397"/>
        <x:v>38280</x:v>
      </x:c>
      <x:c r="Q12836" s="55">
        <x:f t="shared" si="2398"/>
        <x:v>220985.96290664215</x:v>
      </x:c>
      <x:c r="R12836" s="55">
        <x:f t="shared" si="2399"/>
        <x:v>-36243.962906642148</x:v>
      </x:c>
      <x:c r="S12836" s="1" t="str">
        <x:f t="shared" si="2400"/>
        <x:v>NO</x:v>
      </x:c>
      <x:c r="T12836" s="1">
        <x:f t="shared" si="2401"/>
        <x:v>-9.9999999999999997E+98</x:v>
      </x:c>
    </x:row>
    <x:row r="12837">
      <x:c r="A12837" s="1"/>
      <x:c r="B12837" s="1"/>
      <x:c r="C12837" s="1"/>
      <x:c r="D12837" s="1"/>
      <x:c r="E12837" s="1"/>
      <x:c r="F12837" s="1"/>
      <x:c r="G12837" s="1"/>
      <x:c r="H12837" s="1"/>
      <x:c r="I12837" s="53">
        <x:f t="shared" si="2390"/>
        <x:v>19</x:v>
      </x:c>
      <x:c r="J12837" s="53">
        <x:f t="shared" si="2391"/>
        <x:v>13</x:v>
      </x:c>
      <x:c r="K12837" s="53">
        <x:f t="shared" si="2392"/>
        <x:v>19</x:v>
      </x:c>
      <x:c r="L12837" s="53">
        <x:f t="shared" si="2393"/>
        <x:v>51</x:v>
      </x:c>
      <x:c r="M12837" s="54">
        <x:f t="shared" si="2394"/>
        <x:v>12078.43299205861</x:v>
      </x:c>
      <x:c r="N12837" s="54">
        <x:f t="shared" si="2395"/>
        <x:v>7.8878006889295902</x:v>
      </x:c>
      <x:c r="O12837" s="55">
        <x:f t="shared" si="2396"/>
        <x:v>245722</x:v>
      </x:c>
      <x:c r="P12837" s="55">
        <x:f t="shared" si="2397"/>
        <x:v>39160</x:v>
      </x:c>
      <x:c r="Q12837" s="55">
        <x:f t="shared" si="2398"/>
        <x:v>222195.01722323976</x:v>
      </x:c>
      <x:c r="R12837" s="55">
        <x:f t="shared" si="2399"/>
        <x:v>-35633.01722323976</x:v>
      </x:c>
      <x:c r="S12837" s="1" t="str">
        <x:f t="shared" si="2400"/>
        <x:v>NO</x:v>
      </x:c>
      <x:c r="T12837" s="1">
        <x:f t="shared" si="2401"/>
        <x:v>-9.9999999999999997E+98</x:v>
      </x:c>
    </x:row>
    <x:row r="12838">
      <x:c r="A12838" s="1"/>
      <x:c r="B12838" s="1"/>
      <x:c r="C12838" s="1"/>
      <x:c r="D12838" s="1"/>
      <x:c r="E12838" s="1"/>
      <x:c r="F12838" s="1"/>
      <x:c r="G12838" s="1"/>
      <x:c r="H12838" s="1"/>
      <x:c r="I12838" s="53">
        <x:f t="shared" si="2390"/>
        <x:v>19</x:v>
      </x:c>
      <x:c r="J12838" s="53">
        <x:f t="shared" si="2391"/>
        <x:v>13</x:v>
      </x:c>
      <x:c r="K12838" s="53">
        <x:f t="shared" si="2392"/>
        <x:v>20</x:v>
      </x:c>
      <x:c r="L12838" s="53">
        <x:f t="shared" si="2393"/>
        <x:v>52</x:v>
      </x:c>
      <x:c r="M12838" s="54">
        <x:f t="shared" si="2394"/>
        <x:v>12149.657282709086</x:v>
      </x:c>
      <x:c r="N12838" s="54">
        <x:f t="shared" si="2395"/>
        <x:v>7.9372620018813098</x:v>
      </x:c>
      <x:c r="O12838" s="55">
        <x:f t="shared" si="2396"/>
        <x:v>248422</x:v>
      </x:c>
      <x:c r="P12838" s="55">
        <x:f t="shared" si="2397"/>
        <x:v>40040</x:v>
      </x:c>
      <x:c r="Q12838" s="55">
        <x:f t="shared" si="2398"/>
        <x:v>223431.55004703274</x:v>
      </x:c>
      <x:c r="R12838" s="55">
        <x:f t="shared" si="2399"/>
        <x:v>-35049.550047032739</x:v>
      </x:c>
      <x:c r="S12838" s="1" t="str">
        <x:f t="shared" si="2400"/>
        <x:v>NO</x:v>
      </x:c>
      <x:c r="T12838" s="1">
        <x:f t="shared" si="2401"/>
        <x:v>-9.9999999999999997E+98</x:v>
      </x:c>
    </x:row>
    <x:row r="12839">
      <x:c r="A12839" s="1"/>
      <x:c r="B12839" s="1"/>
      <x:c r="C12839" s="1"/>
      <x:c r="D12839" s="1"/>
      <x:c r="E12839" s="1"/>
      <x:c r="F12839" s="1"/>
      <x:c r="G12839" s="1"/>
      <x:c r="H12839" s="1"/>
      <x:c r="I12839" s="53">
        <x:f t="shared" si="2390"/>
        <x:v>19</x:v>
      </x:c>
      <x:c r="J12839" s="53">
        <x:f t="shared" si="2391"/>
        <x:v>13</x:v>
      </x:c>
      <x:c r="K12839" s="53">
        <x:f t="shared" si="2392"/>
        <x:v>21</x:v>
      </x:c>
      <x:c r="L12839" s="53">
        <x:f t="shared" si="2393"/>
        <x:v>53</x:v>
      </x:c>
      <x:c r="M12839" s="54">
        <x:f t="shared" si="2394"/>
        <x:v>12222.49302293553</x:v>
      </x:c>
      <x:c r="N12839" s="54">
        <x:f t="shared" si="2395"/>
        <x:v>7.9878423770385627</x:v>
      </x:c>
      <x:c r="O12839" s="55">
        <x:f t="shared" si="2396"/>
        <x:v>251122</x:v>
      </x:c>
      <x:c r="P12839" s="55">
        <x:f t="shared" si="2397"/>
        <x:v>40920</x:v>
      </x:c>
      <x:c r="Q12839" s="55">
        <x:f t="shared" si="2398"/>
        <x:v>224696.05942596408</x:v>
      </x:c>
      <x:c r="R12839" s="55">
        <x:f t="shared" si="2399"/>
        <x:v>-34494.059425964078</x:v>
      </x:c>
      <x:c r="S12839" s="1" t="str">
        <x:f t="shared" si="2400"/>
        <x:v>NO</x:v>
      </x:c>
      <x:c r="T12839" s="1">
        <x:f t="shared" si="2401"/>
        <x:v>-9.9999999999999997E+98</x:v>
      </x:c>
    </x:row>
    <x:row r="12840">
      <x:c r="A12840" s="1"/>
      <x:c r="B12840" s="1"/>
      <x:c r="C12840" s="1"/>
      <x:c r="D12840" s="1"/>
      <x:c r="E12840" s="1"/>
      <x:c r="F12840" s="1"/>
      <x:c r="G12840" s="1"/>
      <x:c r="H12840" s="1"/>
      <x:c r="I12840" s="53">
        <x:f t="shared" si="2390"/>
        <x:v>19</x:v>
      </x:c>
      <x:c r="J12840" s="53">
        <x:f t="shared" si="2391"/>
        <x:v>13</x:v>
      </x:c>
      <x:c r="K12840" s="53">
        <x:f t="shared" si="2392"/>
        <x:v>22</x:v>
      </x:c>
      <x:c r="L12840" s="53">
        <x:f t="shared" si="2393"/>
        <x:v>54</x:v>
      </x:c>
      <x:c r="M12840" s="54">
        <x:f t="shared" si="2394"/>
        <x:v>12296.969370181927</x:v>
      </x:c>
      <x:c r="N12840" s="54">
        <x:f t="shared" si="2395"/>
        <x:v>8.039562062626338</x:v>
      </x:c>
      <x:c r="O12840" s="55">
        <x:f t="shared" si="2396"/>
        <x:v>253822</x:v>
      </x:c>
      <x:c r="P12840" s="55">
        <x:f t="shared" si="2397"/>
        <x:v>41800</x:v>
      </x:c>
      <x:c r="Q12840" s="55">
        <x:f t="shared" si="2398"/>
        <x:v>225989.05156565845</x:v>
      </x:c>
      <x:c r="R12840" s="55">
        <x:f t="shared" si="2399"/>
        <x:v>-33967.051565658447</x:v>
      </x:c>
      <x:c r="S12840" s="1" t="str">
        <x:f t="shared" si="2400"/>
        <x:v>NO</x:v>
      </x:c>
      <x:c r="T12840" s="1">
        <x:f t="shared" si="2401"/>
        <x:v>-9.9999999999999997E+98</x:v>
      </x:c>
    </x:row>
    <x:row r="12841">
      <x:c r="A12841" s="1"/>
      <x:c r="B12841" s="1"/>
      <x:c r="C12841" s="1"/>
      <x:c r="D12841" s="1"/>
      <x:c r="E12841" s="1"/>
      <x:c r="F12841" s="1"/>
      <x:c r="G12841" s="1"/>
      <x:c r="H12841" s="1"/>
      <x:c r="I12841" s="53">
        <x:f t="shared" si="2390"/>
        <x:v>19</x:v>
      </x:c>
      <x:c r="J12841" s="53">
        <x:f t="shared" si="2391"/>
        <x:v>13</x:v>
      </x:c>
      <x:c r="K12841" s="53">
        <x:f t="shared" si="2392"/>
        <x:v>23</x:v>
      </x:c>
      <x:c r="L12841" s="53">
        <x:f t="shared" si="2393"/>
        <x:v>55</x:v>
      </x:c>
      <x:c r="M12841" s="54">
        <x:f t="shared" si="2394"/>
        <x:v>12373.115959039364</x:v>
      </x:c>
      <x:c r="N12841" s="54">
        <x:f t="shared" si="2395"/>
        <x:v>8.0924416382217803</x:v>
      </x:c>
      <x:c r="O12841" s="55">
        <x:f t="shared" si="2396"/>
        <x:v>256522</x:v>
      </x:c>
      <x:c r="P12841" s="55">
        <x:f t="shared" si="2397"/>
        <x:v>42680</x:v>
      </x:c>
      <x:c r="Q12841" s="55">
        <x:f t="shared" si="2398"/>
        <x:v>227311.04095554451</x:v>
      </x:c>
      <x:c r="R12841" s="55">
        <x:f t="shared" si="2399"/>
        <x:v>-33469.040955544508</x:v>
      </x:c>
      <x:c r="S12841" s="1" t="str">
        <x:f t="shared" si="2400"/>
        <x:v>NO</x:v>
      </x:c>
      <x:c r="T12841" s="1">
        <x:f t="shared" si="2401"/>
        <x:v>-9.9999999999999997E+98</x:v>
      </x:c>
    </x:row>
    <x:row r="12842">
      <x:c r="A12842" s="1"/>
      <x:c r="B12842" s="1"/>
      <x:c r="C12842" s="1"/>
      <x:c r="D12842" s="1"/>
      <x:c r="E12842" s="1"/>
      <x:c r="F12842" s="1"/>
      <x:c r="G12842" s="1"/>
      <x:c r="H12842" s="1"/>
      <x:c r="I12842" s="53">
        <x:f t="shared" si="2390"/>
        <x:v>19</x:v>
      </x:c>
      <x:c r="J12842" s="53">
        <x:f t="shared" si="2391"/>
        <x:v>13</x:v>
      </x:c>
      <x:c r="K12842" s="53">
        <x:f t="shared" si="2392"/>
        <x:v>24</x:v>
      </x:c>
      <x:c r="L12842" s="53">
        <x:f t="shared" si="2393"/>
        <x:v>56</x:v>
      </x:c>
      <x:c r="M12842" s="54">
        <x:f t="shared" si="2394"/>
        <x:v>12450.96290861886</x:v>
      </x:c>
      <x:c r="N12842" s="54">
        <x:f t="shared" si="2395"/>
        <x:v>8.1465020198742089</x:v>
      </x:c>
      <x:c r="O12842" s="55">
        <x:f t="shared" si="2396"/>
        <x:v>259222</x:v>
      </x:c>
      <x:c r="P12842" s="55">
        <x:f t="shared" si="2397"/>
        <x:v>43560</x:v>
      </x:c>
      <x:c r="Q12842" s="55">
        <x:f t="shared" si="2398"/>
        <x:v>228662.5504968552</x:v>
      </x:c>
      <x:c r="R12842" s="55">
        <x:f t="shared" si="2399"/>
        <x:v>-33000.550496855198</x:v>
      </x:c>
      <x:c r="S12842" s="1" t="str">
        <x:f t="shared" si="2400"/>
        <x:v>NO</x:v>
      </x:c>
      <x:c r="T12842" s="1">
        <x:f t="shared" si="2401"/>
        <x:v>-9.9999999999999997E+98</x:v>
      </x:c>
    </x:row>
    <x:row r="12843">
      <x:c r="A12843" s="1"/>
      <x:c r="B12843" s="1"/>
      <x:c r="C12843" s="1"/>
      <x:c r="D12843" s="1"/>
      <x:c r="E12843" s="1"/>
      <x:c r="F12843" s="1"/>
      <x:c r="G12843" s="1"/>
      <x:c r="H12843" s="1"/>
      <x:c r="I12843" s="53">
        <x:f t="shared" si="2390"/>
        <x:v>19</x:v>
      </x:c>
      <x:c r="J12843" s="53">
        <x:f t="shared" si="2391"/>
        <x:v>13</x:v>
      </x:c>
      <x:c r="K12843" s="53">
        <x:f t="shared" si="2392"/>
        <x:v>25</x:v>
      </x:c>
      <x:c r="L12843" s="53">
        <x:f t="shared" si="2393"/>
        <x:v>57</x:v>
      </x:c>
      <x:c r="M12843" s="54">
        <x:f t="shared" si="2394"/>
        <x:v>12530.540830033957</x:v>
      </x:c>
      <x:c r="N12843" s="54">
        <x:f t="shared" si="2395"/>
        <x:v>8.2017644653013591</x:v>
      </x:c>
      <x:c r="O12843" s="55">
        <x:f t="shared" si="2396"/>
        <x:v>261922</x:v>
      </x:c>
      <x:c r="P12843" s="55">
        <x:f t="shared" si="2397"/>
        <x:v>44440</x:v>
      </x:c>
      <x:c r="Q12843" s="55">
        <x:f t="shared" si="2398"/>
        <x:v>230044.11163253395</x:v>
      </x:c>
      <x:c r="R12843" s="55">
        <x:f t="shared" si="2399"/>
        <x:v>-32562.111632533954</x:v>
      </x:c>
      <x:c r="S12843" s="1" t="str">
        <x:f t="shared" si="2400"/>
        <x:v>NO</x:v>
      </x:c>
      <x:c r="T12843" s="1">
        <x:f t="shared" si="2401"/>
        <x:v>-9.9999999999999997E+98</x:v>
      </x:c>
    </x:row>
    <x:row r="12844">
      <x:c r="A12844" s="1"/>
      <x:c r="B12844" s="1"/>
      <x:c r="C12844" s="1"/>
      <x:c r="D12844" s="1"/>
      <x:c r="E12844" s="1"/>
      <x:c r="F12844" s="1"/>
      <x:c r="G12844" s="1"/>
      <x:c r="H12844" s="1"/>
      <x:c r="I12844" s="53">
        <x:f t="shared" si="2390"/>
        <x:v>19</x:v>
      </x:c>
      <x:c r="J12844" s="53">
        <x:f t="shared" si="2391"/>
        <x:v>13</x:v>
      </x:c>
      <x:c r="K12844" s="53">
        <x:f t="shared" si="2392"/>
        <x:v>26</x:v>
      </x:c>
      <x:c r="L12844" s="53">
        <x:f t="shared" si="2393"/>
        <x:v>58</x:v>
      </x:c>
      <x:c r="M12844" s="54">
        <x:f t="shared" si="2394"/>
        <x:v>12611.880833994674</x:v>
      </x:c>
      <x:c r="N12844" s="54">
        <x:f t="shared" si="2395"/>
        <x:v>8.2582505791629686</x:v>
      </x:c>
      <x:c r="O12844" s="55">
        <x:f t="shared" si="2396"/>
        <x:v>264622</x:v>
      </x:c>
      <x:c r="P12844" s="55">
        <x:f t="shared" si="2397"/>
        <x:v>45320</x:v>
      </x:c>
      <x:c r="Q12844" s="55">
        <x:f t="shared" si="2398"/>
        <x:v>231456.26447907419</x:v>
      </x:c>
      <x:c r="R12844" s="55">
        <x:f t="shared" si="2399"/>
        <x:v>-32154.264479074191</x:v>
      </x:c>
      <x:c r="S12844" s="1" t="str">
        <x:f t="shared" si="2400"/>
        <x:v>NO</x:v>
      </x:c>
      <x:c r="T12844" s="1">
        <x:f t="shared" si="2401"/>
        <x:v>-9.9999999999999997E+98</x:v>
      </x:c>
    </x:row>
    <x:row r="12845">
      <x:c r="A12845" s="1"/>
      <x:c r="B12845" s="1"/>
      <x:c r="C12845" s="1"/>
      <x:c r="D12845" s="1"/>
      <x:c r="E12845" s="1"/>
      <x:c r="F12845" s="1"/>
      <x:c r="G12845" s="1"/>
      <x:c r="H12845" s="1"/>
      <x:c r="I12845" s="53">
        <x:f t="shared" si="2390"/>
        <x:v>19</x:v>
      </x:c>
      <x:c r="J12845" s="53">
        <x:f t="shared" si="2391"/>
        <x:v>13</x:v>
      </x:c>
      <x:c r="K12845" s="53">
        <x:f t="shared" si="2392"/>
        <x:v>27</x:v>
      </x:c>
      <x:c r="L12845" s="53">
        <x:f t="shared" si="2393"/>
        <x:v>59</x:v>
      </x:c>
      <x:c r="M12845" s="54">
        <x:f t="shared" si="2394"/>
        <x:v>12695.014538514431</x:v>
      </x:c>
      <x:c r="N12845" s="54">
        <x:f t="shared" si="2395"/>
        <x:v>8.3159823184128001</x:v>
      </x:c>
      <x:c r="O12845" s="55">
        <x:f t="shared" si="2396"/>
        <x:v>267322</x:v>
      </x:c>
      <x:c r="P12845" s="55">
        <x:f t="shared" si="2397"/>
        <x:v>46200</x:v>
      </x:c>
      <x:c r="Q12845" s="55">
        <x:f t="shared" si="2398"/>
        <x:v>232899.55796031997</x:v>
      </x:c>
      <x:c r="R12845" s="55">
        <x:f t="shared" si="2399"/>
        <x:v>-31777.557960319973</x:v>
      </x:c>
      <x:c r="S12845" s="1" t="str">
        <x:f t="shared" si="2400"/>
        <x:v>NO</x:v>
      </x:c>
      <x:c r="T12845" s="1">
        <x:f t="shared" si="2401"/>
        <x:v>-9.9999999999999997E+98</x:v>
      </x:c>
    </x:row>
    <x:row r="12846">
      <x:c r="A12846" s="1"/>
      <x:c r="B12846" s="1"/>
      <x:c r="C12846" s="1"/>
      <x:c r="D12846" s="1"/>
      <x:c r="E12846" s="1"/>
      <x:c r="F12846" s="1"/>
      <x:c r="G12846" s="1"/>
      <x:c r="H12846" s="1"/>
      <x:c r="I12846" s="53" t="n">
        <x:f t="shared" ref="I12846:I12909" si="2402">INT((ROW()-ROW($I$46))/((CARROT_CAP+1)*(MESCLUN_CAP+1)))</x:f>
        <x:v>19</x:v>
      </x:c>
      <x:c r="J12846" s="53" t="n">
        <x:f t="shared" ref="J12846:J12909" si="2403">MOD(INT((ROW()-ROW($I$46))/(MESCLUN_CAP+1)),CARROT_CAP+1)</x:f>
        <x:v>13</x:v>
      </x:c>
      <x:c r="K12846" s="53" t="n">
        <x:f t="shared" ref="K12846:K12909" si="2404">MOD(ROW()-ROW($I$46),MESCLUN_CAP+1)</x:f>
        <x:v>28</x:v>
      </x:c>
      <x:c r="L12846" s="53" t="n">
        <x:f t="shared" ref="L12846:L12909" si="2405">SUM(I12846:K12846)</x:f>
        <x:v>60</x:v>
      </x:c>
      <x:c r="M12846" s="54" t="n">
        <x:f t="shared" ref="M12846:M12909" si="2406">I12846*TOMATO_HOURS*WEEKS*(1+TOMATO_DIM)^I12846+J12846*CARROT_HOURS*WEEKS*(1+CARROT_DIM)^J12846+K12846*MESCLUN_HOURS*WEEKS*(1+MESCLUN_DIM)^K12846</x:f>
        <x:v>12779.974076731585</x:v>
      </x:c>
      <x:c r="N12846" s="54" t="n">
        <x:f t="shared" ref="N12846:N12909" si="2407">MAX(M12846-FARMER_HOURS,0)/TEMP_HOURS_PER_WORKER</x:f>
        <x:v>8.374981997730268</x:v>
      </x:c>
      <x:c r="O12846" s="55" t="n">
        <x:f t="shared" ref="O12846:O12909" si="2408">I12846*TOMATO_PRICE+J12846*CARROT_PRICE+K12846*MESCLUN_PRICE</x:f>
        <x:v>270022</x:v>
      </x:c>
      <x:c r="P12846" s="55" t="n">
        <x:f t="shared" ref="P12846:P12909" si="2409">I12846*TOMATO_FERTILIZER+J12846*CARROT_FERTILIZER+K12846*MESCLUN_FERTILIZER</x:f>
        <x:v>47080</x:v>
      </x:c>
      <x:c r="Q12846" s="55" t="n">
        <x:f t="shared" ref="Q12846:Q12909" si="2410">MIN(M12846,FARMER_HOURS)*FARMER_RATE+MAX(M12846-FARMER_HOURS,0)*TEMP_RATE</x:f>
        <x:v>234374.5499432567</x:v>
      </x:c>
      <x:c r="R12846" s="55" t="n">
        <x:f t="shared" ref="R12846:R12909" si="2411">O12846-P12846-Q12846-FIXED_COST</x:f>
        <x:v>-31432.549943256687</x:v>
      </x:c>
      <x:c r="S12846" s="1" t="str">
        <x:f t="shared" ref="S12846:S12909" si="2412">IF(AND(L12846&lt;=TOTAL_BED_CAP,N12846&lt;=TEMP_WORKER_CAP),"YES","NO")</x:f>
        <x:v>NO</x:v>
      </x:c>
      <x:c r="T12846" s="1" t="n">
        <x:f t="shared" ref="T12846:T12909" si="2413">IF(S12846="YES",R12846,-1E+99)</x:f>
        <x:v>-1e+99</x:v>
      </x:c>
    </x:row>
    <x:row r="12847">
      <x:c r="A12847" s="1"/>
      <x:c r="B12847" s="1"/>
      <x:c r="C12847" s="1"/>
      <x:c r="D12847" s="1"/>
      <x:c r="E12847" s="1"/>
      <x:c r="F12847" s="1"/>
      <x:c r="G12847" s="1"/>
      <x:c r="H12847" s="1"/>
      <x:c r="I12847" s="53">
        <x:f t="shared" si="2402"/>
        <x:v>19</x:v>
      </x:c>
      <x:c r="J12847" s="53">
        <x:f t="shared" si="2403"/>
        <x:v>13</x:v>
      </x:c>
      <x:c r="K12847" s="53">
        <x:f t="shared" si="2404"/>
        <x:v>29</x:v>
      </x:c>
      <x:c r="L12847" s="53">
        <x:f t="shared" si="2405"/>
        <x:v>61</x:v>
      </x:c>
      <x:c r="M12847" s="54">
        <x:f t="shared" si="2406"/>
        <x:v>12866.792104847238</x:v>
      </x:c>
      <x:c r="N12847" s="54">
        <x:f t="shared" si="2407"/>
        <x:v>8.4352722950328047</x:v>
      </x:c>
      <x:c r="O12847" s="55">
        <x:f t="shared" si="2408"/>
        <x:v>272722</x:v>
      </x:c>
      <x:c r="P12847" s="55">
        <x:f t="shared" si="2409"/>
        <x:v>47960</x:v>
      </x:c>
      <x:c r="Q12847" s="55">
        <x:f t="shared" si="2410"/>
        <x:v>235881.80737582009</x:v>
      </x:c>
      <x:c r="R12847" s="55">
        <x:f t="shared" si="2411"/>
        <x:v>-31119.807375820092</x:v>
      </x:c>
      <x:c r="S12847" s="1" t="str">
        <x:f t="shared" si="2412"/>
        <x:v>NO</x:v>
      </x:c>
      <x:c r="T12847" s="1">
        <x:f t="shared" si="2413"/>
        <x:v>-9.9999999999999997E+98</x:v>
      </x:c>
    </x:row>
    <x:row r="12848">
      <x:c r="A12848" s="1"/>
      <x:c r="B12848" s="1"/>
      <x:c r="C12848" s="1"/>
      <x:c r="D12848" s="1"/>
      <x:c r="E12848" s="1"/>
      <x:c r="F12848" s="1"/>
      <x:c r="G12848" s="1"/>
      <x:c r="H12848" s="1"/>
      <x:c r="I12848" s="53">
        <x:f t="shared" si="2402"/>
        <x:v>19</x:v>
      </x:c>
      <x:c r="J12848" s="53">
        <x:f t="shared" si="2403"/>
        <x:v>13</x:v>
      </x:c>
      <x:c r="K12848" s="53">
        <x:f t="shared" si="2404"/>
        <x:v>30</x:v>
      </x:c>
      <x:c r="L12848" s="53">
        <x:f t="shared" si="2405"/>
        <x:v>62</x:v>
      </x:c>
      <x:c r="M12848" s="54">
        <x:f t="shared" si="2406"/>
        <x:v>12955.501810181009</x:v>
      </x:c>
      <x:c r="N12848" s="54">
        <x:f t="shared" si="2407"/>
        <x:v>8.496876257070145</x:v>
      </x:c>
      <x:c r="O12848" s="55">
        <x:f t="shared" si="2408"/>
        <x:v>275422</x:v>
      </x:c>
      <x:c r="P12848" s="55">
        <x:f t="shared" si="2409"/>
        <x:v>48840</x:v>
      </x:c>
      <x:c r="Q12848" s="55">
        <x:f t="shared" si="2410"/>
        <x:v>237421.90642675362</x:v>
      </x:c>
      <x:c r="R12848" s="55">
        <x:f t="shared" si="2411"/>
        <x:v>-30839.906426753616</x:v>
      </x:c>
      <x:c r="S12848" s="1" t="str">
        <x:f t="shared" si="2412"/>
        <x:v>NO</x:v>
      </x:c>
      <x:c r="T12848" s="1">
        <x:f t="shared" si="2413"/>
        <x:v>-9.9999999999999997E+98</x:v>
      </x:c>
    </x:row>
    <x:row r="12849">
      <x:c r="A12849" s="1"/>
      <x:c r="B12849" s="1"/>
      <x:c r="C12849" s="1"/>
      <x:c r="D12849" s="1"/>
      <x:c r="E12849" s="1"/>
      <x:c r="F12849" s="1"/>
      <x:c r="G12849" s="1"/>
      <x:c r="H12849" s="1"/>
      <x:c r="I12849" s="53">
        <x:f t="shared" si="2402"/>
        <x:v>19</x:v>
      </x:c>
      <x:c r="J12849" s="53">
        <x:f t="shared" si="2403"/>
        <x:v>14</x:v>
      </x:c>
      <x:c r="K12849" s="53">
        <x:f t="shared" si="2404"/>
        <x:v>0</x:v>
      </x:c>
      <x:c r="L12849" s="53">
        <x:f t="shared" si="2405"/>
        <x:v>33</x:v>
      </x:c>
      <x:c r="M12849" s="54">
        <x:f t="shared" si="2406"/>
        <x:v>11051.653471487884</x:v>
      </x:c>
      <x:c r="N12849" s="54">
        <x:f t="shared" si="2407"/>
        <x:v>7.1747593551999191</x:v>
      </x:c>
      <x:c r="O12849" s="55">
        <x:f t="shared" si="2408"/>
        <x:v>196516</x:v>
      </x:c>
      <x:c r="P12849" s="55">
        <x:f t="shared" si="2409"/>
        <x:v>22880</x:v>
      </x:c>
      <x:c r="Q12849" s="55">
        <x:f t="shared" si="2410"/>
        <x:v>204368.98387999798</x:v>
      </x:c>
      <x:c r="R12849" s="55">
        <x:f t="shared" si="2411"/>
        <x:v>-50732.983879997977</x:v>
      </x:c>
      <x:c r="S12849" s="1" t="str">
        <x:f t="shared" si="2412"/>
        <x:v>NO</x:v>
      </x:c>
      <x:c r="T12849" s="1">
        <x:f t="shared" si="2413"/>
        <x:v>-9.9999999999999997E+98</x:v>
      </x:c>
    </x:row>
    <x:row r="12850">
      <x:c r="A12850" s="1"/>
      <x:c r="B12850" s="1"/>
      <x:c r="C12850" s="1"/>
      <x:c r="D12850" s="1"/>
      <x:c r="E12850" s="1"/>
      <x:c r="F12850" s="1"/>
      <x:c r="G12850" s="1"/>
      <x:c r="H12850" s="1"/>
      <x:c r="I12850" s="53">
        <x:f t="shared" si="2402"/>
        <x:v>19</x:v>
      </x:c>
      <x:c r="J12850" s="53">
        <x:f t="shared" si="2403"/>
        <x:v>14</x:v>
      </x:c>
      <x:c r="K12850" s="53">
        <x:f t="shared" si="2404"/>
        <x:v>1</x:v>
      </x:c>
      <x:c r="L12850" s="53">
        <x:f t="shared" si="2405"/>
        <x:v>34</x:v>
      </x:c>
      <x:c r="M12850" s="54">
        <x:f t="shared" si="2406"/>
        <x:v>11097.215971487884</x:v>
      </x:c>
      <x:c r="N12850" s="54">
        <x:f t="shared" si="2407"/>
        <x:v>7.2063999801999188</x:v>
      </x:c>
      <x:c r="O12850" s="55">
        <x:f t="shared" si="2408"/>
        <x:v>199216</x:v>
      </x:c>
      <x:c r="P12850" s="55">
        <x:f t="shared" si="2409"/>
        <x:v>23760</x:v>
      </x:c>
      <x:c r="Q12850" s="55">
        <x:f t="shared" si="2410"/>
        <x:v>205159.99950499798</x:v>
      </x:c>
      <x:c r="R12850" s="55">
        <x:f t="shared" si="2411"/>
        <x:v>-49703.999504997977</x:v>
      </x:c>
      <x:c r="S12850" s="1" t="str">
        <x:f t="shared" si="2412"/>
        <x:v>NO</x:v>
      </x:c>
      <x:c r="T12850" s="1">
        <x:f t="shared" si="2413"/>
        <x:v>-9.9999999999999997E+98</x:v>
      </x:c>
    </x:row>
    <x:row r="12851">
      <x:c r="A12851" s="1"/>
      <x:c r="B12851" s="1"/>
      <x:c r="C12851" s="1"/>
      <x:c r="D12851" s="1"/>
      <x:c r="E12851" s="1"/>
      <x:c r="F12851" s="1"/>
      <x:c r="G12851" s="1"/>
      <x:c r="H12851" s="1"/>
      <x:c r="I12851" s="53">
        <x:f t="shared" si="2402"/>
        <x:v>19</x:v>
      </x:c>
      <x:c r="J12851" s="53">
        <x:f t="shared" si="2403"/>
        <x:v>14</x:v>
      </x:c>
      <x:c r="K12851" s="53">
        <x:f t="shared" si="2404"/>
        <x:v>2</x:v>
      </x:c>
      <x:c r="L12851" s="53">
        <x:f t="shared" si="2405"/>
        <x:v>35</x:v>
      </x:c>
      <x:c r="M12851" s="54">
        <x:f t="shared" si="2406"/>
        <x:v>11143.917533987884</x:v>
      </x:c>
      <x:c r="N12851" s="54">
        <x:f t="shared" si="2407"/>
        <x:v>7.2388316208249197</x:v>
      </x:c>
      <x:c r="O12851" s="55">
        <x:f t="shared" si="2408"/>
        <x:v>201916</x:v>
      </x:c>
      <x:c r="P12851" s="55">
        <x:f t="shared" si="2409"/>
        <x:v>24640</x:v>
      </x:c>
      <x:c r="Q12851" s="55">
        <x:f t="shared" si="2410"/>
        <x:v>205970.79052062298</x:v>
      </x:c>
      <x:c r="R12851" s="55">
        <x:f t="shared" si="2411"/>
        <x:v>-48694.790520622977</x:v>
      </x:c>
      <x:c r="S12851" s="1" t="str">
        <x:f t="shared" si="2412"/>
        <x:v>NO</x:v>
      </x:c>
      <x:c r="T12851" s="1">
        <x:f t="shared" si="2413"/>
        <x:v>-9.9999999999999997E+98</x:v>
      </x:c>
    </x:row>
    <x:row r="12852">
      <x:c r="A12852" s="1"/>
      <x:c r="B12852" s="1"/>
      <x:c r="C12852" s="1"/>
      <x:c r="D12852" s="1"/>
      <x:c r="E12852" s="1"/>
      <x:c r="F12852" s="1"/>
      <x:c r="G12852" s="1"/>
      <x:c r="H12852" s="1"/>
      <x:c r="I12852" s="53">
        <x:f t="shared" si="2402"/>
        <x:v>19</x:v>
      </x:c>
      <x:c r="J12852" s="53">
        <x:f t="shared" si="2403"/>
        <x:v>14</x:v>
      </x:c>
      <x:c r="K12852" s="53">
        <x:f t="shared" si="2404"/>
        <x:v>3</x:v>
      </x:c>
      <x:c r="L12852" s="53">
        <x:f t="shared" si="2405"/>
        <x:v>36</x:v>
      </x:c>
      <x:c r="M12852" s="54">
        <x:f t="shared" si="2406"/>
        <x:v>11191.779516409759</x:v>
      </x:c>
      <x:c r="N12852" s="54">
        <x:f t="shared" si="2407"/>
        <x:v>7.2720691086178881</x:v>
      </x:c>
      <x:c r="O12852" s="55">
        <x:f t="shared" si="2408"/>
        <x:v>204616</x:v>
      </x:c>
      <x:c r="P12852" s="55">
        <x:f t="shared" si="2409"/>
        <x:v>25520</x:v>
      </x:c>
      <x:c r="Q12852" s="55">
        <x:f t="shared" si="2410"/>
        <x:v>206801.7277154472</x:v>
      </x:c>
      <x:c r="R12852" s="55">
        <x:f t="shared" si="2411"/>
        <x:v>-47705.727715447196</x:v>
      </x:c>
      <x:c r="S12852" s="1" t="str">
        <x:f t="shared" si="2412"/>
        <x:v>NO</x:v>
      </x:c>
      <x:c r="T12852" s="1">
        <x:f t="shared" si="2413"/>
        <x:v>-9.9999999999999997E+98</x:v>
      </x:c>
    </x:row>
    <x:row r="12853">
      <x:c r="A12853" s="1"/>
      <x:c r="B12853" s="1"/>
      <x:c r="C12853" s="1"/>
      <x:c r="D12853" s="1"/>
      <x:c r="E12853" s="1"/>
      <x:c r="F12853" s="1"/>
      <x:c r="G12853" s="1"/>
      <x:c r="H12853" s="1"/>
      <x:c r="I12853" s="53">
        <x:f t="shared" si="2402"/>
        <x:v>19</x:v>
      </x:c>
      <x:c r="J12853" s="53">
        <x:f t="shared" si="2403"/>
        <x:v>14</x:v>
      </x:c>
      <x:c r="K12853" s="53">
        <x:f t="shared" si="2404"/>
        <x:v>4</x:v>
      </x:c>
      <x:c r="L12853" s="53">
        <x:f t="shared" si="2405"/>
        <x:v>37</x:v>
      </x:c>
      <x:c r="M12853" s="54">
        <x:f t="shared" si="2406"/>
        <x:v>11240.823632132415</x:v>
      </x:c>
      <x:c r="N12853" s="54">
        <x:f t="shared" si="2407"/>
        <x:v>7.3061275223141768</x:v>
      </x:c>
      <x:c r="O12853" s="55">
        <x:f t="shared" si="2408"/>
        <x:v>207316</x:v>
      </x:c>
      <x:c r="P12853" s="55">
        <x:f t="shared" si="2409"/>
        <x:v>26400</x:v>
      </x:c>
      <x:c r="Q12853" s="55">
        <x:f t="shared" si="2410"/>
        <x:v>207653.18805785442</x:v>
      </x:c>
      <x:c r="R12853" s="55">
        <x:f t="shared" si="2411"/>
        <x:v>-46737.188057854422</x:v>
      </x:c>
      <x:c r="S12853" s="1" t="str">
        <x:f t="shared" si="2412"/>
        <x:v>NO</x:v>
      </x:c>
      <x:c r="T12853" s="1">
        <x:f t="shared" si="2413"/>
        <x:v>-9.9999999999999997E+98</x:v>
      </x:c>
    </x:row>
    <x:row r="12854">
      <x:c r="A12854" s="1"/>
      <x:c r="B12854" s="1"/>
      <x:c r="C12854" s="1"/>
      <x:c r="D12854" s="1"/>
      <x:c r="E12854" s="1"/>
      <x:c r="F12854" s="1"/>
      <x:c r="G12854" s="1"/>
      <x:c r="H12854" s="1"/>
      <x:c r="I12854" s="53">
        <x:f t="shared" si="2402"/>
        <x:v>19</x:v>
      </x:c>
      <x:c r="J12854" s="53">
        <x:f t="shared" si="2403"/>
        <x:v>14</x:v>
      </x:c>
      <x:c r="K12854" s="53">
        <x:f t="shared" si="2404"/>
        <x:v>5</x:v>
      </x:c>
      <x:c r="L12854" s="53">
        <x:f t="shared" si="2405"/>
        <x:v>38</x:v>
      </x:c>
      <x:c r="M12854" s="54">
        <x:f t="shared" si="2406"/>
        <x:v>11291.071956053618</x:v>
      </x:c>
      <x:c r="N12854" s="54">
        <x:f t="shared" si="2407"/>
        <x:v>7.3410221917039014</x:v>
      </x:c>
      <x:c r="O12854" s="55">
        <x:f t="shared" si="2408"/>
        <x:v>210016</x:v>
      </x:c>
      <x:c r="P12854" s="55">
        <x:f t="shared" si="2409"/>
        <x:v>27280</x:v>
      </x:c>
      <x:c r="Q12854" s="55">
        <x:f t="shared" si="2410"/>
        <x:v>208525.55479259754</x:v>
      </x:c>
      <x:c r="R12854" s="55">
        <x:f t="shared" si="2411"/>
        <x:v>-45789.554792597541</x:v>
      </x:c>
      <x:c r="S12854" s="1" t="str">
        <x:f t="shared" si="2412"/>
        <x:v>NO</x:v>
      </x:c>
      <x:c r="T12854" s="1">
        <x:f t="shared" si="2413"/>
        <x:v>-9.9999999999999997E+98</x:v>
      </x:c>
    </x:row>
    <x:row r="12855">
      <x:c r="A12855" s="1"/>
      <x:c r="B12855" s="1"/>
      <x:c r="C12855" s="1"/>
      <x:c r="D12855" s="1"/>
      <x:c r="E12855" s="1"/>
      <x:c r="F12855" s="1"/>
      <x:c r="G12855" s="1"/>
      <x:c r="H12855" s="1"/>
      <x:c r="I12855" s="53">
        <x:f t="shared" si="2402"/>
        <x:v>19</x:v>
      </x:c>
      <x:c r="J12855" s="53">
        <x:f t="shared" si="2403"/>
        <x:v>14</x:v>
      </x:c>
      <x:c r="K12855" s="53">
        <x:f t="shared" si="2404"/>
        <x:v>6</x:v>
      </x:c>
      <x:c r="L12855" s="53">
        <x:f t="shared" si="2405"/>
        <x:v>39</x:v>
      </x:c>
      <x:c r="M12855" s="54">
        <x:f t="shared" si="2406"/>
        <x:v>11342.546930235252</x:v>
      </x:c>
      <x:c r="N12855" s="54">
        <x:f t="shared" si="2407"/>
        <x:v>7.3767687015522583</x:v>
      </x:c>
      <x:c r="O12855" s="55">
        <x:f t="shared" si="2408"/>
        <x:v>212716</x:v>
      </x:c>
      <x:c r="P12855" s="55">
        <x:f t="shared" si="2409"/>
        <x:v>28160</x:v>
      </x:c>
      <x:c r="Q12855" s="55">
        <x:f t="shared" si="2410"/>
        <x:v>209419.21753880646</x:v>
      </x:c>
      <x:c r="R12855" s="55">
        <x:f t="shared" si="2411"/>
        <x:v>-44863.217538806464</x:v>
      </x:c>
      <x:c r="S12855" s="1" t="str">
        <x:f t="shared" si="2412"/>
        <x:v>NO</x:v>
      </x:c>
      <x:c r="T12855" s="1">
        <x:f t="shared" si="2413"/>
        <x:v>-9.9999999999999997E+98</x:v>
      </x:c>
    </x:row>
    <x:row r="12856">
      <x:c r="A12856" s="1"/>
      <x:c r="B12856" s="1"/>
      <x:c r="C12856" s="1"/>
      <x:c r="D12856" s="1"/>
      <x:c r="E12856" s="1"/>
      <x:c r="F12856" s="1"/>
      <x:c r="G12856" s="1"/>
      <x:c r="H12856" s="1"/>
      <x:c r="I12856" s="53">
        <x:f t="shared" si="2402"/>
        <x:v>19</x:v>
      </x:c>
      <x:c r="J12856" s="53">
        <x:f t="shared" si="2403"/>
        <x:v>14</x:v>
      </x:c>
      <x:c r="K12856" s="53">
        <x:f t="shared" si="2404"/>
        <x:v>7</x:v>
      </x:c>
      <x:c r="L12856" s="53">
        <x:f t="shared" si="2405"/>
        <x:v>40</x:v>
      </x:c>
      <x:c r="M12856" s="54">
        <x:f t="shared" si="2406"/>
        <x:v>11395.271369633212</x:v>
      </x:c>
      <x:c r="N12856" s="54">
        <x:f t="shared" si="2407"/>
        <x:v>7.4133828955786196</x:v>
      </x:c>
      <x:c r="O12856" s="55">
        <x:f t="shared" si="2408"/>
        <x:v>215416</x:v>
      </x:c>
      <x:c r="P12856" s="55">
        <x:f t="shared" si="2409"/>
        <x:v>29040</x:v>
      </x:c>
      <x:c r="Q12856" s="55">
        <x:f t="shared" si="2410"/>
        <x:v>210334.57238946549</x:v>
      </x:c>
      <x:c r="R12856" s="55">
        <x:f t="shared" si="2411"/>
        <x:v>-43958.572389465495</x:v>
      </x:c>
      <x:c r="S12856" s="1" t="str">
        <x:f t="shared" si="2412"/>
        <x:v>NO</x:v>
      </x:c>
      <x:c r="T12856" s="1">
        <x:f t="shared" si="2413"/>
        <x:v>-9.9999999999999997E+98</x:v>
      </x:c>
    </x:row>
    <x:row r="12857">
      <x:c r="A12857" s="1"/>
      <x:c r="B12857" s="1"/>
      <x:c r="C12857" s="1"/>
      <x:c r="D12857" s="1"/>
      <x:c r="E12857" s="1"/>
      <x:c r="F12857" s="1"/>
      <x:c r="G12857" s="1"/>
      <x:c r="H12857" s="1"/>
      <x:c r="I12857" s="53">
        <x:f t="shared" si="2402"/>
        <x:v>19</x:v>
      </x:c>
      <x:c r="J12857" s="53">
        <x:f t="shared" si="2403"/>
        <x:v>14</x:v>
      </x:c>
      <x:c r="K12857" s="53">
        <x:f t="shared" si="2404"/>
        <x:v>8</x:v>
      </x:c>
      <x:c r="L12857" s="53">
        <x:f t="shared" si="2405"/>
        <x:v>41</x:v>
      </x:c>
      <x:c r="M12857" s="54">
        <x:f t="shared" si="2406"/>
        <x:v>11449.268467913193</x:v>
      </x:c>
      <x:c r="N12857" s="54">
        <x:f t="shared" si="2407"/>
        <x:v>7.4508808804952729</x:v>
      </x:c>
      <x:c r="O12857" s="55">
        <x:f t="shared" si="2408"/>
        <x:v>218116</x:v>
      </x:c>
      <x:c r="P12857" s="55">
        <x:f t="shared" si="2409"/>
        <x:v>29920</x:v>
      </x:c>
      <x:c r="Q12857" s="55">
        <x:f t="shared" si="2410"/>
        <x:v>211272.02201238181</x:v>
      </x:c>
      <x:c r="R12857" s="55">
        <x:f t="shared" si="2411"/>
        <x:v>-43076.022012381814</x:v>
      </x:c>
      <x:c r="S12857" s="1" t="str">
        <x:f t="shared" si="2412"/>
        <x:v>NO</x:v>
      </x:c>
      <x:c r="T12857" s="1">
        <x:f t="shared" si="2413"/>
        <x:v>-9.9999999999999997E+98</x:v>
      </x:c>
    </x:row>
    <x:row r="12858">
      <x:c r="A12858" s="1"/>
      <x:c r="B12858" s="1"/>
      <x:c r="C12858" s="1"/>
      <x:c r="D12858" s="1"/>
      <x:c r="E12858" s="1"/>
      <x:c r="F12858" s="1"/>
      <x:c r="G12858" s="1"/>
      <x:c r="H12858" s="1"/>
      <x:c r="I12858" s="53">
        <x:f t="shared" si="2402"/>
        <x:v>19</x:v>
      </x:c>
      <x:c r="J12858" s="53">
        <x:f t="shared" si="2403"/>
        <x:v>14</x:v>
      </x:c>
      <x:c r="K12858" s="53">
        <x:f t="shared" si="2404"/>
        <x:v>9</x:v>
      </x:c>
      <x:c r="L12858" s="53">
        <x:f t="shared" si="2405"/>
        <x:v>42</x:v>
      </x:c>
      <x:c r="M12858" s="54">
        <x:f t="shared" si="2406"/>
        <x:v>11504.561803353587</x:v>
      </x:c>
      <x:c r="N12858" s="54">
        <x:f t="shared" si="2407"/>
        <x:v>7.4892790301066574</x:v>
      </x:c>
      <x:c r="O12858" s="55">
        <x:f t="shared" si="2408"/>
        <x:v>220816</x:v>
      </x:c>
      <x:c r="P12858" s="55">
        <x:f t="shared" si="2409"/>
        <x:v>30800</x:v>
      </x:c>
      <x:c r="Q12858" s="55">
        <x:f t="shared" si="2410"/>
        <x:v>212231.97575266642</x:v>
      </x:c>
      <x:c r="R12858" s="55">
        <x:f t="shared" si="2411"/>
        <x:v>-42215.975752666418</x:v>
      </x:c>
      <x:c r="S12858" s="1" t="str">
        <x:f t="shared" si="2412"/>
        <x:v>NO</x:v>
      </x:c>
      <x:c r="T12858" s="1">
        <x:f t="shared" si="2413"/>
        <x:v>-9.9999999999999997E+98</x:v>
      </x:c>
    </x:row>
    <x:row r="12859">
      <x:c r="A12859" s="1"/>
      <x:c r="B12859" s="1"/>
      <x:c r="C12859" s="1"/>
      <x:c r="D12859" s="1"/>
      <x:c r="E12859" s="1"/>
      <x:c r="F12859" s="1"/>
      <x:c r="G12859" s="1"/>
      <x:c r="H12859" s="1"/>
      <x:c r="I12859" s="53">
        <x:f t="shared" si="2402"/>
        <x:v>19</x:v>
      </x:c>
      <x:c r="J12859" s="53">
        <x:f t="shared" si="2403"/>
        <x:v>14</x:v>
      </x:c>
      <x:c r="K12859" s="53">
        <x:f t="shared" si="2404"/>
        <x:v>10</x:v>
      </x:c>
      <x:c r="L12859" s="53">
        <x:f t="shared" si="2405"/>
        <x:v>43</x:v>
      </x:c>
      <x:c r="M12859" s="54">
        <x:f t="shared" si="2406"/>
        <x:v>11561.1753448368</x:v>
      </x:c>
      <x:c r="N12859" s="54">
        <x:f t="shared" si="2407"/>
        <x:v>7.52859398947</x:v>
      </x:c>
      <x:c r="O12859" s="55">
        <x:f t="shared" si="2408"/>
        <x:v>223516</x:v>
      </x:c>
      <x:c r="P12859" s="55">
        <x:f t="shared" si="2409"/>
        <x:v>31680</x:v>
      </x:c>
      <x:c r="Q12859" s="55">
        <x:f t="shared" si="2410"/>
        <x:v>213214.84973674998</x:v>
      </x:c>
      <x:c r="R12859" s="55">
        <x:f t="shared" si="2411"/>
        <x:v>-41378.84973674998</x:v>
      </x:c>
      <x:c r="S12859" s="1" t="str">
        <x:f t="shared" si="2412"/>
        <x:v>NO</x:v>
      </x:c>
      <x:c r="T12859" s="1">
        <x:f t="shared" si="2413"/>
        <x:v>-9.9999999999999997E+98</x:v>
      </x:c>
    </x:row>
    <x:row r="12860">
      <x:c r="A12860" s="1"/>
      <x:c r="B12860" s="1"/>
      <x:c r="C12860" s="1"/>
      <x:c r="D12860" s="1"/>
      <x:c r="E12860" s="1"/>
      <x:c r="F12860" s="1"/>
      <x:c r="G12860" s="1"/>
      <x:c r="H12860" s="1"/>
      <x:c r="I12860" s="53">
        <x:f t="shared" si="2402"/>
        <x:v>19</x:v>
      </x:c>
      <x:c r="J12860" s="53">
        <x:f t="shared" si="2403"/>
        <x:v>14</x:v>
      </x:c>
      <x:c r="K12860" s="53">
        <x:f t="shared" si="2404"/>
        <x:v>11</x:v>
      </x:c>
      <x:c r="L12860" s="53">
        <x:f t="shared" si="2405"/>
        <x:v>44</x:v>
      </x:c>
      <x:c r="M12860" s="54">
        <x:f t="shared" si="2406"/>
        <x:v>11619.133457930238</x:v>
      </x:c>
      <x:c r="N12860" s="54">
        <x:f t="shared" si="2407"/>
        <x:v>7.5688426791182213</x:v>
      </x:c>
      <x:c r="O12860" s="55">
        <x:f t="shared" si="2408"/>
        <x:v>226216</x:v>
      </x:c>
      <x:c r="P12860" s="55">
        <x:f t="shared" si="2409"/>
        <x:v>32560</x:v>
      </x:c>
      <x:c r="Q12860" s="55">
        <x:f t="shared" si="2410"/>
        <x:v>214221.06697795552</x:v>
      </x:c>
      <x:c r="R12860" s="55">
        <x:f t="shared" si="2411"/>
        <x:v>-40565.066977955517</x:v>
      </x:c>
      <x:c r="S12860" s="1" t="str">
        <x:f t="shared" si="2412"/>
        <x:v>NO</x:v>
      </x:c>
      <x:c r="T12860" s="1">
        <x:f t="shared" si="2413"/>
        <x:v>-9.9999999999999997E+98</x:v>
      </x:c>
    </x:row>
    <x:row r="12861">
      <x:c r="A12861" s="1"/>
      <x:c r="B12861" s="1"/>
      <x:c r="C12861" s="1"/>
      <x:c r="D12861" s="1"/>
      <x:c r="E12861" s="1"/>
      <x:c r="F12861" s="1"/>
      <x:c r="G12861" s="1"/>
      <x:c r="H12861" s="1"/>
      <x:c r="I12861" s="53">
        <x:f t="shared" si="2402"/>
        <x:v>19</x:v>
      </x:c>
      <x:c r="J12861" s="53">
        <x:f t="shared" si="2403"/>
        <x:v>14</x:v>
      </x:c>
      <x:c r="K12861" s="53">
        <x:f t="shared" si="2404"/>
        <x:v>12</x:v>
      </x:c>
      <x:c r="L12861" s="53">
        <x:f t="shared" si="2405"/>
        <x:v>45</x:v>
      </x:c>
      <x:c r="M12861" s="54">
        <x:f t="shared" si="2406"/>
        <x:v>11678.460911058302</x:v>
      </x:c>
      <x:c r="N12861" s="54">
        <x:f t="shared" si="2407"/>
        <x:v>7.610042299346043</x:v>
      </x:c>
      <x:c r="O12861" s="55">
        <x:f t="shared" si="2408"/>
        <x:v>228916</x:v>
      </x:c>
      <x:c r="P12861" s="55">
        <x:f t="shared" si="2409"/>
        <x:v>33440</x:v>
      </x:c>
      <x:c r="Q12861" s="55">
        <x:f t="shared" si="2410"/>
        <x:v>215251.05748365106</x:v>
      </x:c>
      <x:c r="R12861" s="55">
        <x:f t="shared" si="2411"/>
        <x:v>-39775.057483651064</x:v>
      </x:c>
      <x:c r="S12861" s="1" t="str">
        <x:f t="shared" si="2412"/>
        <x:v>NO</x:v>
      </x:c>
      <x:c r="T12861" s="1">
        <x:f t="shared" si="2413"/>
        <x:v>-9.9999999999999997E+98</x:v>
      </x:c>
    </x:row>
    <x:row r="12862">
      <x:c r="A12862" s="1"/>
      <x:c r="B12862" s="1"/>
      <x:c r="C12862" s="1"/>
      <x:c r="D12862" s="1"/>
      <x:c r="E12862" s="1"/>
      <x:c r="F12862" s="1"/>
      <x:c r="G12862" s="1"/>
      <x:c r="H12862" s="1"/>
      <x:c r="I12862" s="53">
        <x:f t="shared" si="2402"/>
        <x:v>19</x:v>
      </x:c>
      <x:c r="J12862" s="53">
        <x:f t="shared" si="2403"/>
        <x:v>14</x:v>
      </x:c>
      <x:c r="K12862" s="53">
        <x:f t="shared" si="2404"/>
        <x:v>13</x:v>
      </x:c>
      <x:c r="L12862" s="53">
        <x:f t="shared" si="2405"/>
        <x:v>46</x:v>
      </x:c>
      <x:c r="M12862" s="54">
        <x:f t="shared" si="2406"/>
        <x:v>11739.182881766686</x:v>
      </x:c>
      <x:c r="N12862" s="54">
        <x:f t="shared" si="2407"/>
        <x:v>7.6522103345601993</x:v>
      </x:c>
      <x:c r="O12862" s="55">
        <x:f t="shared" si="2408"/>
        <x:v>231616</x:v>
      </x:c>
      <x:c r="P12862" s="55">
        <x:f t="shared" si="2409"/>
        <x:v>34320</x:v>
      </x:c>
      <x:c r="Q12862" s="55">
        <x:f t="shared" si="2410"/>
        <x:v>216305.25836400496</x:v>
      </x:c>
      <x:c r="R12862" s="55">
        <x:f t="shared" si="2411"/>
        <x:v>-39009.258364004956</x:v>
      </x:c>
      <x:c r="S12862" s="1" t="str">
        <x:f t="shared" si="2412"/>
        <x:v>NO</x:v>
      </x:c>
      <x:c r="T12862" s="1">
        <x:f t="shared" si="2413"/>
        <x:v>-9.9999999999999997E+98</x:v>
      </x:c>
    </x:row>
    <x:row r="12863">
      <x:c r="A12863" s="1"/>
      <x:c r="B12863" s="1"/>
      <x:c r="C12863" s="1"/>
      <x:c r="D12863" s="1"/>
      <x:c r="E12863" s="1"/>
      <x:c r="F12863" s="1"/>
      <x:c r="G12863" s="1"/>
      <x:c r="H12863" s="1"/>
      <x:c r="I12863" s="53">
        <x:f t="shared" si="2402"/>
        <x:v>19</x:v>
      </x:c>
      <x:c r="J12863" s="53">
        <x:f t="shared" si="2403"/>
        <x:v>14</x:v>
      </x:c>
      <x:c r="K12863" s="53">
        <x:f t="shared" si="2404"/>
        <x:v>14</x:v>
      </x:c>
      <x:c r="L12863" s="53">
        <x:f t="shared" si="2405"/>
        <x:v>47</x:v>
      </x:c>
      <x:c r="M12863" s="54">
        <x:f t="shared" si="2406"/>
        <x:v>11801.324963080348</x:v>
      </x:c>
      <x:c r="N12863" s="54">
        <x:f t="shared" si="2407"/>
        <x:v>7.6953645576946856</x:v>
      </x:c>
      <x:c r="O12863" s="55">
        <x:f t="shared" si="2408"/>
        <x:v>234316</x:v>
      </x:c>
      <x:c r="P12863" s="55">
        <x:f t="shared" si="2409"/>
        <x:v>35200</x:v>
      </x:c>
      <x:c r="Q12863" s="55">
        <x:f t="shared" si="2410"/>
        <x:v>217384.11394236714</x:v>
      </x:c>
      <x:c r="R12863" s="55">
        <x:f t="shared" si="2411"/>
        <x:v>-38268.113942367141</x:v>
      </x:c>
      <x:c r="S12863" s="1" t="str">
        <x:f t="shared" si="2412"/>
        <x:v>NO</x:v>
      </x:c>
      <x:c r="T12863" s="1">
        <x:f t="shared" si="2413"/>
        <x:v>-9.9999999999999997E+98</x:v>
      </x:c>
    </x:row>
    <x:row r="12864">
      <x:c r="A12864" s="1"/>
      <x:c r="B12864" s="1"/>
      <x:c r="C12864" s="1"/>
      <x:c r="D12864" s="1"/>
      <x:c r="E12864" s="1"/>
      <x:c r="F12864" s="1"/>
      <x:c r="G12864" s="1"/>
      <x:c r="H12864" s="1"/>
      <x:c r="I12864" s="53">
        <x:f t="shared" si="2402"/>
        <x:v>19</x:v>
      </x:c>
      <x:c r="J12864" s="53">
        <x:f t="shared" si="2403"/>
        <x:v>14</x:v>
      </x:c>
      <x:c r="K12864" s="53">
        <x:f t="shared" si="2404"/>
        <x:v>15</x:v>
      </x:c>
      <x:c r="L12864" s="53">
        <x:f t="shared" si="2405"/>
        <x:v>48</x:v>
      </x:c>
      <x:c r="M12864" s="54">
        <x:f t="shared" si="2406"/>
        <x:v>11864.913169956495</x:v>
      </x:c>
      <x:c r="N12864" s="54">
        <x:f t="shared" si="2407"/>
        <x:v>7.7395230346920103</x:v>
      </x:c>
      <x:c r="O12864" s="55">
        <x:f t="shared" si="2408"/>
        <x:v>237016</x:v>
      </x:c>
      <x:c r="P12864" s="55">
        <x:f t="shared" si="2409"/>
        <x:v>36080</x:v>
      </x:c>
      <x:c r="Q12864" s="55">
        <x:f t="shared" si="2410"/>
        <x:v>218488.07586730027</x:v>
      </x:c>
      <x:c r="R12864" s="55">
        <x:f t="shared" si="2411"/>
        <x:v>-37552.075867300271</x:v>
      </x:c>
      <x:c r="S12864" s="1" t="str">
        <x:f t="shared" si="2412"/>
        <x:v>NO</x:v>
      </x:c>
      <x:c r="T12864" s="1">
        <x:f t="shared" si="2413"/>
        <x:v>-9.9999999999999997E+98</x:v>
      </x:c>
    </x:row>
    <x:row r="12865">
      <x:c r="A12865" s="1"/>
      <x:c r="B12865" s="1"/>
      <x:c r="C12865" s="1"/>
      <x:c r="D12865" s="1"/>
      <x:c r="E12865" s="1"/>
      <x:c r="F12865" s="1"/>
      <x:c r="G12865" s="1"/>
      <x:c r="H12865" s="1"/>
      <x:c r="I12865" s="53">
        <x:f t="shared" si="2402"/>
        <x:v>19</x:v>
      </x:c>
      <x:c r="J12865" s="53">
        <x:f t="shared" si="2403"/>
        <x:v>14</x:v>
      </x:c>
      <x:c r="K12865" s="53">
        <x:f t="shared" si="2404"/>
        <x:v>16</x:v>
      </x:c>
      <x:c r="L12865" s="53">
        <x:f t="shared" si="2405"/>
        <x:v>49</x:v>
      </x:c>
      <x:c r="M12865" s="54">
        <x:f t="shared" si="2406"/>
        <x:v>11929.973945833983</x:v>
      </x:c>
      <x:c r="N12865" s="54">
        <x:f t="shared" si="2407"/>
        <x:v>7.7847041290513772</x:v>
      </x:c>
      <x:c r="O12865" s="55">
        <x:f t="shared" si="2408"/>
        <x:v>239716</x:v>
      </x:c>
      <x:c r="P12865" s="55">
        <x:f t="shared" si="2409"/>
        <x:v>36960</x:v>
      </x:c>
      <x:c r="Q12865" s="55">
        <x:f t="shared" si="2410"/>
        <x:v>219617.60322628441</x:v>
      </x:c>
      <x:c r="R12865" s="55">
        <x:f t="shared" si="2411"/>
        <x:v>-36861.603226284409</x:v>
      </x:c>
      <x:c r="S12865" s="1" t="str">
        <x:f t="shared" si="2412"/>
        <x:v>NO</x:v>
      </x:c>
      <x:c r="T12865" s="1">
        <x:f t="shared" si="2413"/>
        <x:v>-9.9999999999999997E+98</x:v>
      </x:c>
    </x:row>
    <x:row r="12866">
      <x:c r="A12866" s="1"/>
      <x:c r="B12866" s="1"/>
      <x:c r="C12866" s="1"/>
      <x:c r="D12866" s="1"/>
      <x:c r="E12866" s="1"/>
      <x:c r="F12866" s="1"/>
      <x:c r="G12866" s="1"/>
      <x:c r="H12866" s="1"/>
      <x:c r="I12866" s="53">
        <x:f t="shared" si="2402"/>
        <x:v>19</x:v>
      </x:c>
      <x:c r="J12866" s="53">
        <x:f t="shared" si="2403"/>
        <x:v>14</x:v>
      </x:c>
      <x:c r="K12866" s="53">
        <x:f t="shared" si="2404"/>
        <x:v>17</x:v>
      </x:c>
      <x:c r="L12866" s="53">
        <x:f t="shared" si="2405"/>
        <x:v>50</x:v>
      </x:c>
      <x:c r="M12866" s="54">
        <x:f t="shared" si="2406"/>
        <x:v>11996.534169280523</x:v>
      </x:c>
      <x:c r="N12866" s="54">
        <x:f t="shared" si="2407"/>
        <x:v>7.8309265064448077</x:v>
      </x:c>
      <x:c r="O12866" s="55">
        <x:f t="shared" si="2408"/>
        <x:v>242416</x:v>
      </x:c>
      <x:c r="P12866" s="55">
        <x:f t="shared" si="2409"/>
        <x:v>37840</x:v>
      </x:c>
      <x:c r="Q12866" s="55">
        <x:f t="shared" si="2410"/>
        <x:v>220773.16266112018</x:v>
      </x:c>
      <x:c r="R12866" s="55">
        <x:f t="shared" si="2411"/>
        <x:v>-36197.162661120179</x:v>
      </x:c>
      <x:c r="S12866" s="1" t="str">
        <x:f t="shared" si="2412"/>
        <x:v>NO</x:v>
      </x:c>
      <x:c r="T12866" s="1">
        <x:f t="shared" si="2413"/>
        <x:v>-9.9999999999999997E+98</x:v>
      </x:c>
    </x:row>
    <x:row r="12867">
      <x:c r="A12867" s="1"/>
      <x:c r="B12867" s="1"/>
      <x:c r="C12867" s="1"/>
      <x:c r="D12867" s="1"/>
      <x:c r="E12867" s="1"/>
      <x:c r="F12867" s="1"/>
      <x:c r="G12867" s="1"/>
      <x:c r="H12867" s="1"/>
      <x:c r="I12867" s="53">
        <x:f t="shared" si="2402"/>
        <x:v>19</x:v>
      </x:c>
      <x:c r="J12867" s="53">
        <x:f t="shared" si="2403"/>
        <x:v>14</x:v>
      </x:c>
      <x:c r="K12867" s="53">
        <x:f t="shared" si="2404"/>
        <x:v>18</x:v>
      </x:c>
      <x:c r="L12867" s="53">
        <x:f t="shared" si="2405"/>
        <x:v>51</x:v>
      </x:c>
      <x:c r="M12867" s="54">
        <x:f t="shared" si="2406"/>
        <x:v>12064.621160739111</x:v>
      </x:c>
      <x:c r="N12867" s="54">
        <x:f t="shared" si="2407"/>
        <x:v>7.8782091394021601</x:v>
      </x:c>
      <x:c r="O12867" s="55">
        <x:f t="shared" si="2408"/>
        <x:v>245116</x:v>
      </x:c>
      <x:c r="P12867" s="55">
        <x:f t="shared" si="2409"/>
        <x:v>38720</x:v>
      </x:c>
      <x:c r="Q12867" s="55">
        <x:f t="shared" si="2410"/>
        <x:v>221955.22848505399</x:v>
      </x:c>
      <x:c r="R12867" s="55">
        <x:f t="shared" si="2411"/>
        <x:v>-35559.228485053987</x:v>
      </x:c>
      <x:c r="S12867" s="1" t="str">
        <x:f t="shared" si="2412"/>
        <x:v>NO</x:v>
      </x:c>
      <x:c r="T12867" s="1">
        <x:f t="shared" si="2413"/>
        <x:v>-9.9999999999999997E+98</x:v>
      </x:c>
    </x:row>
    <x:row r="12868">
      <x:c r="A12868" s="1"/>
      <x:c r="B12868" s="1"/>
      <x:c r="C12868" s="1"/>
      <x:c r="D12868" s="1"/>
      <x:c r="E12868" s="1"/>
      <x:c r="F12868" s="1"/>
      <x:c r="G12868" s="1"/>
      <x:c r="H12868" s="1"/>
      <x:c r="I12868" s="53">
        <x:f t="shared" si="2402"/>
        <x:v>19</x:v>
      </x:c>
      <x:c r="J12868" s="53">
        <x:f t="shared" si="2403"/>
        <x:v>14</x:v>
      </x:c>
      <x:c r="K12868" s="53">
        <x:f t="shared" si="2404"/>
        <x:v>19</x:v>
      </x:c>
      <x:c r="L12868" s="53">
        <x:f t="shared" si="2405"/>
        <x:v>52</x:v>
      </x:c>
      <x:c r="M12868" s="54">
        <x:f t="shared" si="2406"/>
        <x:v>12134.262689375133</x:v>
      </x:c>
      <x:c r="N12868" s="54">
        <x:f t="shared" si="2407"/>
        <x:v>7.9265713120660646</x:v>
      </x:c>
      <x:c r="O12868" s="55">
        <x:f t="shared" si="2408"/>
        <x:v>247816</x:v>
      </x:c>
      <x:c r="P12868" s="55">
        <x:f t="shared" si="2409"/>
        <x:v>39600</x:v>
      </x:c>
      <x:c r="Q12868" s="55">
        <x:f t="shared" si="2410"/>
        <x:v>223164.2828016516</x:v>
      </x:c>
      <x:c r="R12868" s="55">
        <x:f t="shared" si="2411"/>
        <x:v>-34948.2828016516</x:v>
      </x:c>
      <x:c r="S12868" s="1" t="str">
        <x:f t="shared" si="2412"/>
        <x:v>NO</x:v>
      </x:c>
      <x:c r="T12868" s="1">
        <x:f t="shared" si="2413"/>
        <x:v>-9.9999999999999997E+98</x:v>
      </x:c>
    </x:row>
    <x:row r="12869">
      <x:c r="A12869" s="1"/>
      <x:c r="B12869" s="1"/>
      <x:c r="C12869" s="1"/>
      <x:c r="D12869" s="1"/>
      <x:c r="E12869" s="1"/>
      <x:c r="F12869" s="1"/>
      <x:c r="G12869" s="1"/>
      <x:c r="H12869" s="1"/>
      <x:c r="I12869" s="53">
        <x:f t="shared" si="2402"/>
        <x:v>19</x:v>
      </x:c>
      <x:c r="J12869" s="53">
        <x:f t="shared" si="2403"/>
        <x:v>14</x:v>
      </x:c>
      <x:c r="K12869" s="53">
        <x:f t="shared" si="2404"/>
        <x:v>20</x:v>
      </x:c>
      <x:c r="L12869" s="53">
        <x:f t="shared" si="2405"/>
        <x:v>53</x:v>
      </x:c>
      <x:c r="M12869" s="54">
        <x:f t="shared" si="2406"/>
        <x:v>12205.486980025609</x:v>
      </x:c>
      <x:c r="N12869" s="54">
        <x:f t="shared" si="2407"/>
        <x:v>7.9760326250177842</x:v>
      </x:c>
      <x:c r="O12869" s="55">
        <x:f t="shared" si="2408"/>
        <x:v>250516</x:v>
      </x:c>
      <x:c r="P12869" s="55">
        <x:f t="shared" si="2409"/>
        <x:v>40480</x:v>
      </x:c>
      <x:c r="Q12869" s="55">
        <x:f t="shared" si="2410"/>
        <x:v>224400.81562544461</x:v>
      </x:c>
      <x:c r="R12869" s="55">
        <x:f t="shared" si="2411"/>
        <x:v>-34364.815625444608</x:v>
      </x:c>
      <x:c r="S12869" s="1" t="str">
        <x:f t="shared" si="2412"/>
        <x:v>NO</x:v>
      </x:c>
      <x:c r="T12869" s="1">
        <x:f t="shared" si="2413"/>
        <x:v>-9.9999999999999997E+98</x:v>
      </x:c>
    </x:row>
    <x:row r="12870">
      <x:c r="A12870" s="1"/>
      <x:c r="B12870" s="1"/>
      <x:c r="C12870" s="1"/>
      <x:c r="D12870" s="1"/>
      <x:c r="E12870" s="1"/>
      <x:c r="F12870" s="1"/>
      <x:c r="G12870" s="1"/>
      <x:c r="H12870" s="1"/>
      <x:c r="I12870" s="53">
        <x:f t="shared" si="2402"/>
        <x:v>19</x:v>
      </x:c>
      <x:c r="J12870" s="53">
        <x:f t="shared" si="2403"/>
        <x:v>14</x:v>
      </x:c>
      <x:c r="K12870" s="53">
        <x:f t="shared" si="2404"/>
        <x:v>21</x:v>
      </x:c>
      <x:c r="L12870" s="53">
        <x:f t="shared" si="2405"/>
        <x:v>54</x:v>
      </x:c>
      <x:c r="M12870" s="54">
        <x:f t="shared" si="2406"/>
        <x:v>12278.322720252054</x:v>
      </x:c>
      <x:c r="N12870" s="54">
        <x:f t="shared" si="2407"/>
        <x:v>8.026613000175038</x:v>
      </x:c>
      <x:c r="O12870" s="55">
        <x:f t="shared" si="2408"/>
        <x:v>253216</x:v>
      </x:c>
      <x:c r="P12870" s="55">
        <x:f t="shared" si="2409"/>
        <x:v>41360</x:v>
      </x:c>
      <x:c r="Q12870" s="55">
        <x:f t="shared" si="2410"/>
        <x:v>225665.32500437592</x:v>
      </x:c>
      <x:c r="R12870" s="55">
        <x:f t="shared" si="2411"/>
        <x:v>-33809.325004375918</x:v>
      </x:c>
      <x:c r="S12870" s="1" t="str">
        <x:f t="shared" si="2412"/>
        <x:v>NO</x:v>
      </x:c>
      <x:c r="T12870" s="1">
        <x:f t="shared" si="2413"/>
        <x:v>-9.9999999999999997E+98</x:v>
      </x:c>
    </x:row>
    <x:row r="12871">
      <x:c r="A12871" s="1"/>
      <x:c r="B12871" s="1"/>
      <x:c r="C12871" s="1"/>
      <x:c r="D12871" s="1"/>
      <x:c r="E12871" s="1"/>
      <x:c r="F12871" s="1"/>
      <x:c r="G12871" s="1"/>
      <x:c r="H12871" s="1"/>
      <x:c r="I12871" s="53">
        <x:f t="shared" si="2402"/>
        <x:v>19</x:v>
      </x:c>
      <x:c r="J12871" s="53">
        <x:f t="shared" si="2403"/>
        <x:v>14</x:v>
      </x:c>
      <x:c r="K12871" s="53">
        <x:f t="shared" si="2404"/>
        <x:v>22</x:v>
      </x:c>
      <x:c r="L12871" s="53">
        <x:f t="shared" si="2405"/>
        <x:v>55</x:v>
      </x:c>
      <x:c r="M12871" s="54">
        <x:f t="shared" si="2406"/>
        <x:v>12352.79906749845</x:v>
      </x:c>
      <x:c r="N12871" s="54">
        <x:f t="shared" si="2407"/>
        <x:v>8.0783326857628133</x:v>
      </x:c>
      <x:c r="O12871" s="55">
        <x:f t="shared" si="2408"/>
        <x:v>255916</x:v>
      </x:c>
      <x:c r="P12871" s="55">
        <x:f t="shared" si="2409"/>
        <x:v>42240</x:v>
      </x:c>
      <x:c r="Q12871" s="55">
        <x:f t="shared" si="2410"/>
        <x:v>226958.31714407032</x:v>
      </x:c>
      <x:c r="R12871" s="55">
        <x:f t="shared" si="2411"/>
        <x:v>-33282.317144070315</x:v>
      </x:c>
      <x:c r="S12871" s="1" t="str">
        <x:f t="shared" si="2412"/>
        <x:v>NO</x:v>
      </x:c>
      <x:c r="T12871" s="1">
        <x:f t="shared" si="2413"/>
        <x:v>-9.9999999999999997E+98</x:v>
      </x:c>
    </x:row>
    <x:row r="12872">
      <x:c r="A12872" s="1"/>
      <x:c r="B12872" s="1"/>
      <x:c r="C12872" s="1"/>
      <x:c r="D12872" s="1"/>
      <x:c r="E12872" s="1"/>
      <x:c r="F12872" s="1"/>
      <x:c r="G12872" s="1"/>
      <x:c r="H12872" s="1"/>
      <x:c r="I12872" s="53">
        <x:f t="shared" si="2402"/>
        <x:v>19</x:v>
      </x:c>
      <x:c r="J12872" s="53">
        <x:f t="shared" si="2403"/>
        <x:v>14</x:v>
      </x:c>
      <x:c r="K12872" s="53">
        <x:f t="shared" si="2404"/>
        <x:v>23</x:v>
      </x:c>
      <x:c r="L12872" s="53">
        <x:f t="shared" si="2405"/>
        <x:v>56</x:v>
      </x:c>
      <x:c r="M12872" s="54">
        <x:f t="shared" si="2406"/>
        <x:v>12428.945656355887</x:v>
      </x:c>
      <x:c r="N12872" s="54">
        <x:f t="shared" si="2407"/>
        <x:v>8.1312122613582556</x:v>
      </x:c>
      <x:c r="O12872" s="55">
        <x:f t="shared" si="2408"/>
        <x:v>258616</x:v>
      </x:c>
      <x:c r="P12872" s="55">
        <x:f t="shared" si="2409"/>
        <x:v>43120</x:v>
      </x:c>
      <x:c r="Q12872" s="55">
        <x:f t="shared" si="2410"/>
        <x:v>228280.30653395638</x:v>
      </x:c>
      <x:c r="R12872" s="55">
        <x:f t="shared" si="2411"/>
        <x:v>-32784.306533956376</x:v>
      </x:c>
      <x:c r="S12872" s="1" t="str">
        <x:f t="shared" si="2412"/>
        <x:v>NO</x:v>
      </x:c>
      <x:c r="T12872" s="1">
        <x:f t="shared" si="2413"/>
        <x:v>-9.9999999999999997E+98</x:v>
      </x:c>
    </x:row>
    <x:row r="12873">
      <x:c r="A12873" s="1"/>
      <x:c r="B12873" s="1"/>
      <x:c r="C12873" s="1"/>
      <x:c r="D12873" s="1"/>
      <x:c r="E12873" s="1"/>
      <x:c r="F12873" s="1"/>
      <x:c r="G12873" s="1"/>
      <x:c r="H12873" s="1"/>
      <x:c r="I12873" s="53">
        <x:f t="shared" si="2402"/>
        <x:v>19</x:v>
      </x:c>
      <x:c r="J12873" s="53">
        <x:f t="shared" si="2403"/>
        <x:v>14</x:v>
      </x:c>
      <x:c r="K12873" s="53">
        <x:f t="shared" si="2404"/>
        <x:v>24</x:v>
      </x:c>
      <x:c r="L12873" s="53">
        <x:f t="shared" si="2405"/>
        <x:v>57</x:v>
      </x:c>
      <x:c r="M12873" s="54">
        <x:f t="shared" si="2406"/>
        <x:v>12506.792605935383</x:v>
      </x:c>
      <x:c r="N12873" s="54">
        <x:f t="shared" si="2407"/>
        <x:v>8.1852726430106824</x:v>
      </x:c>
      <x:c r="O12873" s="55">
        <x:f t="shared" si="2408"/>
        <x:v>261316</x:v>
      </x:c>
      <x:c r="P12873" s="55">
        <x:f t="shared" si="2409"/>
        <x:v>44000</x:v>
      </x:c>
      <x:c r="Q12873" s="55">
        <x:f t="shared" si="2410"/>
        <x:v>229631.81607526707</x:v>
      </x:c>
      <x:c r="R12873" s="55">
        <x:f t="shared" si="2411"/>
        <x:v>-32315.816075267066</x:v>
      </x:c>
      <x:c r="S12873" s="1" t="str">
        <x:f t="shared" si="2412"/>
        <x:v>NO</x:v>
      </x:c>
      <x:c r="T12873" s="1">
        <x:f t="shared" si="2413"/>
        <x:v>-9.9999999999999997E+98</x:v>
      </x:c>
    </x:row>
    <x:row r="12874">
      <x:c r="A12874" s="1"/>
      <x:c r="B12874" s="1"/>
      <x:c r="C12874" s="1"/>
      <x:c r="D12874" s="1"/>
      <x:c r="E12874" s="1"/>
      <x:c r="F12874" s="1"/>
      <x:c r="G12874" s="1"/>
      <x:c r="H12874" s="1"/>
      <x:c r="I12874" s="53">
        <x:f t="shared" si="2402"/>
        <x:v>19</x:v>
      </x:c>
      <x:c r="J12874" s="53">
        <x:f t="shared" si="2403"/>
        <x:v>14</x:v>
      </x:c>
      <x:c r="K12874" s="53">
        <x:f t="shared" si="2404"/>
        <x:v>25</x:v>
      </x:c>
      <x:c r="L12874" s="53">
        <x:f t="shared" si="2405"/>
        <x:v>58</x:v>
      </x:c>
      <x:c r="M12874" s="54">
        <x:f t="shared" si="2406"/>
        <x:v>12586.37052735048</x:v>
      </x:c>
      <x:c r="N12874" s="54">
        <x:f t="shared" si="2407"/>
        <x:v>8.2405350884378343</x:v>
      </x:c>
      <x:c r="O12874" s="55">
        <x:f t="shared" si="2408"/>
        <x:v>264016</x:v>
      </x:c>
      <x:c r="P12874" s="55">
        <x:f t="shared" si="2409"/>
        <x:v>44880</x:v>
      </x:c>
      <x:c r="Q12874" s="55">
        <x:f t="shared" si="2410"/>
        <x:v>231013.37721094582</x:v>
      </x:c>
      <x:c r="R12874" s="55">
        <x:f t="shared" si="2411"/>
        <x:v>-31877.377210945822</x:v>
      </x:c>
      <x:c r="S12874" s="1" t="str">
        <x:f t="shared" si="2412"/>
        <x:v>NO</x:v>
      </x:c>
      <x:c r="T12874" s="1">
        <x:f t="shared" si="2413"/>
        <x:v>-9.9999999999999997E+98</x:v>
      </x:c>
    </x:row>
    <x:row r="12875">
      <x:c r="A12875" s="1"/>
      <x:c r="B12875" s="1"/>
      <x:c r="C12875" s="1"/>
      <x:c r="D12875" s="1"/>
      <x:c r="E12875" s="1"/>
      <x:c r="F12875" s="1"/>
      <x:c r="G12875" s="1"/>
      <x:c r="H12875" s="1"/>
      <x:c r="I12875" s="53">
        <x:f t="shared" si="2402"/>
        <x:v>19</x:v>
      </x:c>
      <x:c r="J12875" s="53">
        <x:f t="shared" si="2403"/>
        <x:v>14</x:v>
      </x:c>
      <x:c r="K12875" s="53">
        <x:f t="shared" si="2404"/>
        <x:v>26</x:v>
      </x:c>
      <x:c r="L12875" s="53">
        <x:f t="shared" si="2405"/>
        <x:v>59</x:v>
      </x:c>
      <x:c r="M12875" s="54">
        <x:f t="shared" si="2406"/>
        <x:v>12667.710531311197</x:v>
      </x:c>
      <x:c r="N12875" s="54">
        <x:f t="shared" si="2407"/>
        <x:v>8.2970212022994421</x:v>
      </x:c>
      <x:c r="O12875" s="55">
        <x:f t="shared" si="2408"/>
        <x:v>266716</x:v>
      </x:c>
      <x:c r="P12875" s="55">
        <x:f t="shared" si="2409"/>
        <x:v>45760</x:v>
      </x:c>
      <x:c r="Q12875" s="55">
        <x:f t="shared" si="2410"/>
        <x:v>232425.53005748606</x:v>
      </x:c>
      <x:c r="R12875" s="55">
        <x:f t="shared" si="2411"/>
        <x:v>-31469.530057486059</x:v>
      </x:c>
      <x:c r="S12875" s="1" t="str">
        <x:f t="shared" si="2412"/>
        <x:v>NO</x:v>
      </x:c>
      <x:c r="T12875" s="1">
        <x:f t="shared" si="2413"/>
        <x:v>-9.9999999999999997E+98</x:v>
      </x:c>
    </x:row>
    <x:row r="12876">
      <x:c r="A12876" s="1"/>
      <x:c r="B12876" s="1"/>
      <x:c r="C12876" s="1"/>
      <x:c r="D12876" s="1"/>
      <x:c r="E12876" s="1"/>
      <x:c r="F12876" s="1"/>
      <x:c r="G12876" s="1"/>
      <x:c r="H12876" s="1"/>
      <x:c r="I12876" s="53">
        <x:f t="shared" si="2402"/>
        <x:v>19</x:v>
      </x:c>
      <x:c r="J12876" s="53">
        <x:f t="shared" si="2403"/>
        <x:v>14</x:v>
      </x:c>
      <x:c r="K12876" s="53">
        <x:f t="shared" si="2404"/>
        <x:v>27</x:v>
      </x:c>
      <x:c r="L12876" s="53">
        <x:f t="shared" si="2405"/>
        <x:v>60</x:v>
      </x:c>
      <x:c r="M12876" s="54">
        <x:f t="shared" si="2406"/>
        <x:v>12750.844235830955</x:v>
      </x:c>
      <x:c r="N12876" s="54">
        <x:f t="shared" si="2407"/>
        <x:v>8.3547529415492736</x:v>
      </x:c>
      <x:c r="O12876" s="55">
        <x:f t="shared" si="2408"/>
        <x:v>269416</x:v>
      </x:c>
      <x:c r="P12876" s="55">
        <x:f t="shared" si="2409"/>
        <x:v>46640</x:v>
      </x:c>
      <x:c r="Q12876" s="55">
        <x:f t="shared" si="2410"/>
        <x:v>233868.82353873184</x:v>
      </x:c>
      <x:c r="R12876" s="55">
        <x:f t="shared" si="2411"/>
        <x:v>-31092.823538731842</x:v>
      </x:c>
      <x:c r="S12876" s="1" t="str">
        <x:f t="shared" si="2412"/>
        <x:v>NO</x:v>
      </x:c>
      <x:c r="T12876" s="1">
        <x:f t="shared" si="2413"/>
        <x:v>-9.9999999999999997E+98</x:v>
      </x:c>
    </x:row>
    <x:row r="12877">
      <x:c r="A12877" s="1"/>
      <x:c r="B12877" s="1"/>
      <x:c r="C12877" s="1"/>
      <x:c r="D12877" s="1"/>
      <x:c r="E12877" s="1"/>
      <x:c r="F12877" s="1"/>
      <x:c r="G12877" s="1"/>
      <x:c r="H12877" s="1"/>
      <x:c r="I12877" s="53">
        <x:f t="shared" si="2402"/>
        <x:v>19</x:v>
      </x:c>
      <x:c r="J12877" s="53">
        <x:f t="shared" si="2403"/>
        <x:v>14</x:v>
      </x:c>
      <x:c r="K12877" s="53">
        <x:f t="shared" si="2404"/>
        <x:v>28</x:v>
      </x:c>
      <x:c r="L12877" s="53">
        <x:f t="shared" si="2405"/>
        <x:v>61</x:v>
      </x:c>
      <x:c r="M12877" s="54">
        <x:f t="shared" si="2406"/>
        <x:v>12835.803774048109</x:v>
      </x:c>
      <x:c r="N12877" s="54">
        <x:f t="shared" si="2407"/>
        <x:v>8.4137526208667417</x:v>
      </x:c>
      <x:c r="O12877" s="55">
        <x:f t="shared" si="2408"/>
        <x:v>272116</x:v>
      </x:c>
      <x:c r="P12877" s="55">
        <x:f t="shared" si="2409"/>
        <x:v>47520</x:v>
      </x:c>
      <x:c r="Q12877" s="55">
        <x:f t="shared" si="2410"/>
        <x:v>235343.81552166856</x:v>
      </x:c>
      <x:c r="R12877" s="55">
        <x:f t="shared" si="2411"/>
        <x:v>-30747.815521668555</x:v>
      </x:c>
      <x:c r="S12877" s="1" t="str">
        <x:f t="shared" si="2412"/>
        <x:v>NO</x:v>
      </x:c>
      <x:c r="T12877" s="1">
        <x:f t="shared" si="2413"/>
        <x:v>-9.9999999999999997E+98</x:v>
      </x:c>
    </x:row>
    <x:row r="12878">
      <x:c r="A12878" s="1"/>
      <x:c r="B12878" s="1"/>
      <x:c r="C12878" s="1"/>
      <x:c r="D12878" s="1"/>
      <x:c r="E12878" s="1"/>
      <x:c r="F12878" s="1"/>
      <x:c r="G12878" s="1"/>
      <x:c r="H12878" s="1"/>
      <x:c r="I12878" s="53">
        <x:f t="shared" si="2402"/>
        <x:v>19</x:v>
      </x:c>
      <x:c r="J12878" s="53">
        <x:f t="shared" si="2403"/>
        <x:v>14</x:v>
      </x:c>
      <x:c r="K12878" s="53">
        <x:f t="shared" si="2404"/>
        <x:v>29</x:v>
      </x:c>
      <x:c r="L12878" s="53">
        <x:f t="shared" si="2405"/>
        <x:v>62</x:v>
      </x:c>
      <x:c r="M12878" s="54">
        <x:f t="shared" si="2406"/>
        <x:v>12922.621802163761</x:v>
      </x:c>
      <x:c r="N12878" s="54">
        <x:f t="shared" si="2407"/>
        <x:v>8.4740429181692782</x:v>
      </x:c>
      <x:c r="O12878" s="55">
        <x:f t="shared" si="2408"/>
        <x:v>274816</x:v>
      </x:c>
      <x:c r="P12878" s="55">
        <x:f t="shared" si="2409"/>
        <x:v>48400</x:v>
      </x:c>
      <x:c r="Q12878" s="55">
        <x:f t="shared" si="2410"/>
        <x:v>236851.07295423196</x:v>
      </x:c>
      <x:c r="R12878" s="55">
        <x:f t="shared" si="2411"/>
        <x:v>-30435.07295423196</x:v>
      </x:c>
      <x:c r="S12878" s="1" t="str">
        <x:f t="shared" si="2412"/>
        <x:v>NO</x:v>
      </x:c>
      <x:c r="T12878" s="1">
        <x:f t="shared" si="2413"/>
        <x:v>-9.9999999999999997E+98</x:v>
      </x:c>
    </x:row>
    <x:row r="12879">
      <x:c r="A12879" s="1"/>
      <x:c r="B12879" s="1"/>
      <x:c r="C12879" s="1"/>
      <x:c r="D12879" s="1"/>
      <x:c r="E12879" s="1"/>
      <x:c r="F12879" s="1"/>
      <x:c r="G12879" s="1"/>
      <x:c r="H12879" s="1"/>
      <x:c r="I12879" s="53">
        <x:f t="shared" si="2402"/>
        <x:v>19</x:v>
      </x:c>
      <x:c r="J12879" s="53">
        <x:f t="shared" si="2403"/>
        <x:v>14</x:v>
      </x:c>
      <x:c r="K12879" s="53">
        <x:f t="shared" si="2404"/>
        <x:v>30</x:v>
      </x:c>
      <x:c r="L12879" s="53">
        <x:f t="shared" si="2405"/>
        <x:v>63</x:v>
      </x:c>
      <x:c r="M12879" s="54">
        <x:f t="shared" si="2406"/>
        <x:v>13011.331507497533</x:v>
      </x:c>
      <x:c r="N12879" s="54">
        <x:f t="shared" si="2407"/>
        <x:v>8.5356468802066203</x:v>
      </x:c>
      <x:c r="O12879" s="55">
        <x:f t="shared" si="2408"/>
        <x:v>277516</x:v>
      </x:c>
      <x:c r="P12879" s="55">
        <x:f t="shared" si="2409"/>
        <x:v>49280</x:v>
      </x:c>
      <x:c r="Q12879" s="55">
        <x:f t="shared" si="2410"/>
        <x:v>238391.17200516548</x:v>
      </x:c>
      <x:c r="R12879" s="55">
        <x:f t="shared" si="2411"/>
        <x:v>-30155.172005165485</x:v>
      </x:c>
      <x:c r="S12879" s="1" t="str">
        <x:f t="shared" si="2412"/>
        <x:v>NO</x:v>
      </x:c>
      <x:c r="T12879" s="1">
        <x:f t="shared" si="2413"/>
        <x:v>-9.9999999999999997E+98</x:v>
      </x:c>
    </x:row>
    <x:row r="12880">
      <x:c r="A12880" s="1"/>
      <x:c r="B12880" s="1"/>
      <x:c r="C12880" s="1"/>
      <x:c r="D12880" s="1"/>
      <x:c r="E12880" s="1"/>
      <x:c r="F12880" s="1"/>
      <x:c r="G12880" s="1"/>
      <x:c r="H12880" s="1"/>
      <x:c r="I12880" s="53">
        <x:f t="shared" si="2402"/>
        <x:v>19</x:v>
      </x:c>
      <x:c r="J12880" s="53">
        <x:f t="shared" si="2403"/>
        <x:v>15</x:v>
      </x:c>
      <x:c r="K12880" s="53">
        <x:f t="shared" si="2404"/>
        <x:v>0</x:v>
      </x:c>
      <x:c r="L12880" s="53">
        <x:f t="shared" si="2405"/>
        <x:v>34</x:v>
      </x:c>
      <x:c r="M12880" s="54">
        <x:f t="shared" si="2406"/>
        <x:v>11109.938641603052</x:v>
      </x:c>
      <x:c r="N12880" s="54">
        <x:f t="shared" si="2407"/>
        <x:v>7.2152351677798974</x:v>
      </x:c>
      <x:c r="O12880" s="55">
        <x:f t="shared" si="2408"/>
        <x:v>198610</x:v>
      </x:c>
      <x:c r="P12880" s="55">
        <x:f t="shared" si="2409"/>
        <x:v>23320</x:v>
      </x:c>
      <x:c r="Q12880" s="55">
        <x:f t="shared" si="2410"/>
        <x:v>205380.87919449742</x:v>
      </x:c>
      <x:c r="R12880" s="55">
        <x:f t="shared" si="2411"/>
        <x:v>-50090.879194497422</x:v>
      </x:c>
      <x:c r="S12880" s="1" t="str">
        <x:f t="shared" si="2412"/>
        <x:v>NO</x:v>
      </x:c>
      <x:c r="T12880" s="1">
        <x:f t="shared" si="2413"/>
        <x:v>-9.9999999999999997E+98</x:v>
      </x:c>
    </x:row>
    <x:row r="12881">
      <x:c r="A12881" s="1"/>
      <x:c r="B12881" s="1"/>
      <x:c r="C12881" s="1"/>
      <x:c r="D12881" s="1"/>
      <x:c r="E12881" s="1"/>
      <x:c r="F12881" s="1"/>
      <x:c r="G12881" s="1"/>
      <x:c r="H12881" s="1"/>
      <x:c r="I12881" s="53">
        <x:f t="shared" si="2402"/>
        <x:v>19</x:v>
      </x:c>
      <x:c r="J12881" s="53">
        <x:f t="shared" si="2403"/>
        <x:v>15</x:v>
      </x:c>
      <x:c r="K12881" s="53">
        <x:f t="shared" si="2404"/>
        <x:v>1</x:v>
      </x:c>
      <x:c r="L12881" s="53">
        <x:f t="shared" si="2405"/>
        <x:v>35</x:v>
      </x:c>
      <x:c r="M12881" s="54">
        <x:f t="shared" si="2406"/>
        <x:v>11155.501141603052</x:v>
      </x:c>
      <x:c r="N12881" s="54">
        <x:f t="shared" si="2407"/>
        <x:v>7.246875792779897</x:v>
      </x:c>
      <x:c r="O12881" s="55">
        <x:f t="shared" si="2408"/>
        <x:v>201310</x:v>
      </x:c>
      <x:c r="P12881" s="55">
        <x:f t="shared" si="2409"/>
        <x:v>24200</x:v>
      </x:c>
      <x:c r="Q12881" s="55">
        <x:f t="shared" si="2410"/>
        <x:v>206171.89481949742</x:v>
      </x:c>
      <x:c r="R12881" s="55">
        <x:f t="shared" si="2411"/>
        <x:v>-49061.894819497422</x:v>
      </x:c>
      <x:c r="S12881" s="1" t="str">
        <x:f t="shared" si="2412"/>
        <x:v>NO</x:v>
      </x:c>
      <x:c r="T12881" s="1">
        <x:f t="shared" si="2413"/>
        <x:v>-9.9999999999999997E+98</x:v>
      </x:c>
    </x:row>
    <x:row r="12882">
      <x:c r="A12882" s="1"/>
      <x:c r="B12882" s="1"/>
      <x:c r="C12882" s="1"/>
      <x:c r="D12882" s="1"/>
      <x:c r="E12882" s="1"/>
      <x:c r="F12882" s="1"/>
      <x:c r="G12882" s="1"/>
      <x:c r="H12882" s="1"/>
      <x:c r="I12882" s="53">
        <x:f t="shared" si="2402"/>
        <x:v>19</x:v>
      </x:c>
      <x:c r="J12882" s="53">
        <x:f t="shared" si="2403"/>
        <x:v>15</x:v>
      </x:c>
      <x:c r="K12882" s="53">
        <x:f t="shared" si="2404"/>
        <x:v>2</x:v>
      </x:c>
      <x:c r="L12882" s="53">
        <x:f t="shared" si="2405"/>
        <x:v>36</x:v>
      </x:c>
      <x:c r="M12882" s="54">
        <x:f t="shared" si="2406"/>
        <x:v>11202.202704103052</x:v>
      </x:c>
      <x:c r="N12882" s="54">
        <x:f t="shared" si="2407"/>
        <x:v>7.2793074334048971</x:v>
      </x:c>
      <x:c r="O12882" s="55">
        <x:f t="shared" si="2408"/>
        <x:v>204010</x:v>
      </x:c>
      <x:c r="P12882" s="55">
        <x:f t="shared" si="2409"/>
        <x:v>25080</x:v>
      </x:c>
      <x:c r="Q12882" s="55">
        <x:f t="shared" si="2410"/>
        <x:v>206982.68583512242</x:v>
      </x:c>
      <x:c r="R12882" s="55">
        <x:f t="shared" si="2411"/>
        <x:v>-48052.685835122422</x:v>
      </x:c>
      <x:c r="S12882" s="1" t="str">
        <x:f t="shared" si="2412"/>
        <x:v>NO</x:v>
      </x:c>
      <x:c r="T12882" s="1">
        <x:f t="shared" si="2413"/>
        <x:v>-9.9999999999999997E+98</x:v>
      </x:c>
    </x:row>
    <x:row r="12883">
      <x:c r="A12883" s="1"/>
      <x:c r="B12883" s="1"/>
      <x:c r="C12883" s="1"/>
      <x:c r="D12883" s="1"/>
      <x:c r="E12883" s="1"/>
      <x:c r="F12883" s="1"/>
      <x:c r="G12883" s="1"/>
      <x:c r="H12883" s="1"/>
      <x:c r="I12883" s="53">
        <x:f t="shared" si="2402"/>
        <x:v>19</x:v>
      </x:c>
      <x:c r="J12883" s="53">
        <x:f t="shared" si="2403"/>
        <x:v>15</x:v>
      </x:c>
      <x:c r="K12883" s="53">
        <x:f t="shared" si="2404"/>
        <x:v>3</x:v>
      </x:c>
      <x:c r="L12883" s="53">
        <x:f t="shared" si="2405"/>
        <x:v>37</x:v>
      </x:c>
      <x:c r="M12883" s="54">
        <x:f t="shared" si="2406"/>
        <x:v>11250.064686524927</x:v>
      </x:c>
      <x:c r="N12883" s="54">
        <x:f t="shared" si="2407"/>
        <x:v>7.3125449211978664</x:v>
      </x:c>
      <x:c r="O12883" s="55">
        <x:f t="shared" si="2408"/>
        <x:v>206710</x:v>
      </x:c>
      <x:c r="P12883" s="55">
        <x:f t="shared" si="2409"/>
        <x:v>25960</x:v>
      </x:c>
      <x:c r="Q12883" s="55">
        <x:f t="shared" si="2410"/>
        <x:v>207813.62302994664</x:v>
      </x:c>
      <x:c r="R12883" s="55">
        <x:f t="shared" si="2411"/>
        <x:v>-47063.623029946641</x:v>
      </x:c>
      <x:c r="S12883" s="1" t="str">
        <x:f t="shared" si="2412"/>
        <x:v>NO</x:v>
      </x:c>
      <x:c r="T12883" s="1">
        <x:f t="shared" si="2413"/>
        <x:v>-9.9999999999999997E+98</x:v>
      </x:c>
    </x:row>
    <x:row r="12884">
      <x:c r="A12884" s="1"/>
      <x:c r="B12884" s="1"/>
      <x:c r="C12884" s="1"/>
      <x:c r="D12884" s="1"/>
      <x:c r="E12884" s="1"/>
      <x:c r="F12884" s="1"/>
      <x:c r="G12884" s="1"/>
      <x:c r="H12884" s="1"/>
      <x:c r="I12884" s="53">
        <x:f t="shared" si="2402"/>
        <x:v>19</x:v>
      </x:c>
      <x:c r="J12884" s="53">
        <x:f t="shared" si="2403"/>
        <x:v>15</x:v>
      </x:c>
      <x:c r="K12884" s="53">
        <x:f t="shared" si="2404"/>
        <x:v>4</x:v>
      </x:c>
      <x:c r="L12884" s="53">
        <x:f t="shared" si="2405"/>
        <x:v>38</x:v>
      </x:c>
      <x:c r="M12884" s="54">
        <x:f t="shared" si="2406"/>
        <x:v>11299.108802247583</x:v>
      </x:c>
      <x:c r="N12884" s="54">
        <x:f t="shared" si="2407"/>
        <x:v>7.3466033348941551</x:v>
      </x:c>
      <x:c r="O12884" s="55">
        <x:f t="shared" si="2408"/>
        <x:v>209410</x:v>
      </x:c>
      <x:c r="P12884" s="55">
        <x:f t="shared" si="2409"/>
        <x:v>26840</x:v>
      </x:c>
      <x:c r="Q12884" s="55">
        <x:f t="shared" si="2410"/>
        <x:v>208665.08337235387</x:v>
      </x:c>
      <x:c r="R12884" s="55">
        <x:f t="shared" si="2411"/>
        <x:v>-46095.083372353867</x:v>
      </x:c>
      <x:c r="S12884" s="1" t="str">
        <x:f t="shared" si="2412"/>
        <x:v>NO</x:v>
      </x:c>
      <x:c r="T12884" s="1">
        <x:f t="shared" si="2413"/>
        <x:v>-9.9999999999999997E+98</x:v>
      </x:c>
    </x:row>
    <x:row r="12885">
      <x:c r="A12885" s="1"/>
      <x:c r="B12885" s="1"/>
      <x:c r="C12885" s="1"/>
      <x:c r="D12885" s="1"/>
      <x:c r="E12885" s="1"/>
      <x:c r="F12885" s="1"/>
      <x:c r="G12885" s="1"/>
      <x:c r="H12885" s="1"/>
      <x:c r="I12885" s="53">
        <x:f t="shared" si="2402"/>
        <x:v>19</x:v>
      </x:c>
      <x:c r="J12885" s="53">
        <x:f t="shared" si="2403"/>
        <x:v>15</x:v>
      </x:c>
      <x:c r="K12885" s="53">
        <x:f t="shared" si="2404"/>
        <x:v>5</x:v>
      </x:c>
      <x:c r="L12885" s="53">
        <x:f t="shared" si="2405"/>
        <x:v>39</x:v>
      </x:c>
      <x:c r="M12885" s="54">
        <x:f t="shared" si="2406"/>
        <x:v>11349.357126168787</x:v>
      </x:c>
      <x:c r="N12885" s="54">
        <x:f t="shared" si="2407"/>
        <x:v>7.3814980042838796</x:v>
      </x:c>
      <x:c r="O12885" s="55">
        <x:f t="shared" si="2408"/>
        <x:v>212110</x:v>
      </x:c>
      <x:c r="P12885" s="55">
        <x:f t="shared" si="2409"/>
        <x:v>27720</x:v>
      </x:c>
      <x:c r="Q12885" s="55">
        <x:f t="shared" si="2410"/>
        <x:v>209537.45010709699</x:v>
      </x:c>
      <x:c r="R12885" s="55">
        <x:f t="shared" si="2411"/>
        <x:v>-45147.450107096985</x:v>
      </x:c>
      <x:c r="S12885" s="1" t="str">
        <x:f t="shared" si="2412"/>
        <x:v>NO</x:v>
      </x:c>
      <x:c r="T12885" s="1">
        <x:f t="shared" si="2413"/>
        <x:v>-9.9999999999999997E+98</x:v>
      </x:c>
    </x:row>
    <x:row r="12886">
      <x:c r="A12886" s="1"/>
      <x:c r="B12886" s="1"/>
      <x:c r="C12886" s="1"/>
      <x:c r="D12886" s="1"/>
      <x:c r="E12886" s="1"/>
      <x:c r="F12886" s="1"/>
      <x:c r="G12886" s="1"/>
      <x:c r="H12886" s="1"/>
      <x:c r="I12886" s="53">
        <x:f t="shared" si="2402"/>
        <x:v>19</x:v>
      </x:c>
      <x:c r="J12886" s="53">
        <x:f t="shared" si="2403"/>
        <x:v>15</x:v>
      </x:c>
      <x:c r="K12886" s="53">
        <x:f t="shared" si="2404"/>
        <x:v>6</x:v>
      </x:c>
      <x:c r="L12886" s="53">
        <x:f t="shared" si="2405"/>
        <x:v>40</x:v>
      </x:c>
      <x:c r="M12886" s="54">
        <x:f t="shared" si="2406"/>
        <x:v>11400.832100350421</x:v>
      </x:c>
      <x:c r="N12886" s="54">
        <x:f t="shared" si="2407"/>
        <x:v>7.4172445141322365</x:v>
      </x:c>
      <x:c r="O12886" s="55">
        <x:f t="shared" si="2408"/>
        <x:v>214810</x:v>
      </x:c>
      <x:c r="P12886" s="55">
        <x:f t="shared" si="2409"/>
        <x:v>28600</x:v>
      </x:c>
      <x:c r="Q12886" s="55">
        <x:f t="shared" si="2410"/>
        <x:v>210431.11285330591</x:v>
      </x:c>
      <x:c r="R12886" s="55">
        <x:f t="shared" si="2411"/>
        <x:v>-44221.112853305909</x:v>
      </x:c>
      <x:c r="S12886" s="1" t="str">
        <x:f t="shared" si="2412"/>
        <x:v>NO</x:v>
      </x:c>
      <x:c r="T12886" s="1">
        <x:f t="shared" si="2413"/>
        <x:v>-9.9999999999999997E+98</x:v>
      </x:c>
    </x:row>
    <x:row r="12887">
      <x:c r="A12887" s="1"/>
      <x:c r="B12887" s="1"/>
      <x:c r="C12887" s="1"/>
      <x:c r="D12887" s="1"/>
      <x:c r="E12887" s="1"/>
      <x:c r="F12887" s="1"/>
      <x:c r="G12887" s="1"/>
      <x:c r="H12887" s="1"/>
      <x:c r="I12887" s="53">
        <x:f t="shared" si="2402"/>
        <x:v>19</x:v>
      </x:c>
      <x:c r="J12887" s="53">
        <x:f t="shared" si="2403"/>
        <x:v>15</x:v>
      </x:c>
      <x:c r="K12887" s="53">
        <x:f t="shared" si="2404"/>
        <x:v>7</x:v>
      </x:c>
      <x:c r="L12887" s="53">
        <x:f t="shared" si="2405"/>
        <x:v>41</x:v>
      </x:c>
      <x:c r="M12887" s="54">
        <x:f t="shared" si="2406"/>
        <x:v>11453.556539748381</x:v>
      </x:c>
      <x:c r="N12887" s="54">
        <x:f t="shared" si="2407"/>
        <x:v>7.4538587081585979</x:v>
      </x:c>
      <x:c r="O12887" s="55">
        <x:f t="shared" si="2408"/>
        <x:v>217510</x:v>
      </x:c>
      <x:c r="P12887" s="55">
        <x:f t="shared" si="2409"/>
        <x:v>29480</x:v>
      </x:c>
      <x:c r="Q12887" s="55">
        <x:f t="shared" si="2410"/>
        <x:v>211346.46770396494</x:v>
      </x:c>
      <x:c r="R12887" s="55">
        <x:f t="shared" si="2411"/>
        <x:v>-43316.46770396494</x:v>
      </x:c>
      <x:c r="S12887" s="1" t="str">
        <x:f t="shared" si="2412"/>
        <x:v>NO</x:v>
      </x:c>
      <x:c r="T12887" s="1">
        <x:f t="shared" si="2413"/>
        <x:v>-9.9999999999999997E+98</x:v>
      </x:c>
    </x:row>
    <x:row r="12888">
      <x:c r="A12888" s="1"/>
      <x:c r="B12888" s="1"/>
      <x:c r="C12888" s="1"/>
      <x:c r="D12888" s="1"/>
      <x:c r="E12888" s="1"/>
      <x:c r="F12888" s="1"/>
      <x:c r="G12888" s="1"/>
      <x:c r="H12888" s="1"/>
      <x:c r="I12888" s="53">
        <x:f t="shared" si="2402"/>
        <x:v>19</x:v>
      </x:c>
      <x:c r="J12888" s="53">
        <x:f t="shared" si="2403"/>
        <x:v>15</x:v>
      </x:c>
      <x:c r="K12888" s="53">
        <x:f t="shared" si="2404"/>
        <x:v>8</x:v>
      </x:c>
      <x:c r="L12888" s="53">
        <x:f t="shared" si="2405"/>
        <x:v>42</x:v>
      </x:c>
      <x:c r="M12888" s="54">
        <x:f t="shared" si="2406"/>
        <x:v>11507.553638028361</x:v>
      </x:c>
      <x:c r="N12888" s="54">
        <x:f t="shared" si="2407"/>
        <x:v>7.4913566930752511</x:v>
      </x:c>
      <x:c r="O12888" s="55">
        <x:f t="shared" si="2408"/>
        <x:v>220210</x:v>
      </x:c>
      <x:c r="P12888" s="55">
        <x:f t="shared" si="2409"/>
        <x:v>30360</x:v>
      </x:c>
      <x:c r="Q12888" s="55">
        <x:f t="shared" si="2410"/>
        <x:v>212283.91732688126</x:v>
      </x:c>
      <x:c r="R12888" s="55">
        <x:f t="shared" si="2411"/>
        <x:v>-42433.917326881259</x:v>
      </x:c>
      <x:c r="S12888" s="1" t="str">
        <x:f t="shared" si="2412"/>
        <x:v>NO</x:v>
      </x:c>
      <x:c r="T12888" s="1">
        <x:f t="shared" si="2413"/>
        <x:v>-9.9999999999999997E+98</x:v>
      </x:c>
    </x:row>
    <x:row r="12889">
      <x:c r="A12889" s="1"/>
      <x:c r="B12889" s="1"/>
      <x:c r="C12889" s="1"/>
      <x:c r="D12889" s="1"/>
      <x:c r="E12889" s="1"/>
      <x:c r="F12889" s="1"/>
      <x:c r="G12889" s="1"/>
      <x:c r="H12889" s="1"/>
      <x:c r="I12889" s="53">
        <x:f t="shared" si="2402"/>
        <x:v>19</x:v>
      </x:c>
      <x:c r="J12889" s="53">
        <x:f t="shared" si="2403"/>
        <x:v>15</x:v>
      </x:c>
      <x:c r="K12889" s="53">
        <x:f t="shared" si="2404"/>
        <x:v>9</x:v>
      </x:c>
      <x:c r="L12889" s="53">
        <x:f t="shared" si="2405"/>
        <x:v>43</x:v>
      </x:c>
      <x:c r="M12889" s="54">
        <x:f t="shared" si="2406"/>
        <x:v>11562.846973468755</x:v>
      </x:c>
      <x:c r="N12889" s="54">
        <x:f t="shared" si="2407"/>
        <x:v>7.5297548426866356</x:v>
      </x:c>
      <x:c r="O12889" s="55">
        <x:f t="shared" si="2408"/>
        <x:v>222910</x:v>
      </x:c>
      <x:c r="P12889" s="55">
        <x:f t="shared" si="2409"/>
        <x:v>31240</x:v>
      </x:c>
      <x:c r="Q12889" s="55">
        <x:f t="shared" si="2410"/>
        <x:v>213243.87106716589</x:v>
      </x:c>
      <x:c r="R12889" s="55">
        <x:f t="shared" si="2411"/>
        <x:v>-41573.871067165892</x:v>
      </x:c>
      <x:c r="S12889" s="1" t="str">
        <x:f t="shared" si="2412"/>
        <x:v>NO</x:v>
      </x:c>
      <x:c r="T12889" s="1">
        <x:f t="shared" si="2413"/>
        <x:v>-9.9999999999999997E+98</x:v>
      </x:c>
    </x:row>
    <x:row r="12890">
      <x:c r="A12890" s="1"/>
      <x:c r="B12890" s="1"/>
      <x:c r="C12890" s="1"/>
      <x:c r="D12890" s="1"/>
      <x:c r="E12890" s="1"/>
      <x:c r="F12890" s="1"/>
      <x:c r="G12890" s="1"/>
      <x:c r="H12890" s="1"/>
      <x:c r="I12890" s="53">
        <x:f t="shared" si="2402"/>
        <x:v>19</x:v>
      </x:c>
      <x:c r="J12890" s="53">
        <x:f t="shared" si="2403"/>
        <x:v>15</x:v>
      </x:c>
      <x:c r="K12890" s="53">
        <x:f t="shared" si="2404"/>
        <x:v>10</x:v>
      </x:c>
      <x:c r="L12890" s="53">
        <x:f t="shared" si="2405"/>
        <x:v>44</x:v>
      </x:c>
      <x:c r="M12890" s="54">
        <x:f t="shared" si="2406"/>
        <x:v>11619.460514951968</x:v>
      </x:c>
      <x:c r="N12890" s="54">
        <x:f t="shared" si="2407"/>
        <x:v>7.5690698020499783</x:v>
      </x:c>
      <x:c r="O12890" s="55">
        <x:f t="shared" si="2408"/>
        <x:v>225610</x:v>
      </x:c>
      <x:c r="P12890" s="55">
        <x:f t="shared" si="2409"/>
        <x:v>32120</x:v>
      </x:c>
      <x:c r="Q12890" s="55">
        <x:f t="shared" si="2410"/>
        <x:v>214226.74505124945</x:v>
      </x:c>
      <x:c r="R12890" s="55">
        <x:f t="shared" si="2411"/>
        <x:v>-40736.745051249454</x:v>
      </x:c>
      <x:c r="S12890" s="1" t="str">
        <x:f t="shared" si="2412"/>
        <x:v>NO</x:v>
      </x:c>
      <x:c r="T12890" s="1">
        <x:f t="shared" si="2413"/>
        <x:v>-9.9999999999999997E+98</x:v>
      </x:c>
    </x:row>
    <x:row r="12891">
      <x:c r="A12891" s="1"/>
      <x:c r="B12891" s="1"/>
      <x:c r="C12891" s="1"/>
      <x:c r="D12891" s="1"/>
      <x:c r="E12891" s="1"/>
      <x:c r="F12891" s="1"/>
      <x:c r="G12891" s="1"/>
      <x:c r="H12891" s="1"/>
      <x:c r="I12891" s="53">
        <x:f t="shared" si="2402"/>
        <x:v>19</x:v>
      </x:c>
      <x:c r="J12891" s="53">
        <x:f t="shared" si="2403"/>
        <x:v>15</x:v>
      </x:c>
      <x:c r="K12891" s="53">
        <x:f t="shared" si="2404"/>
        <x:v>11</x:v>
      </x:c>
      <x:c r="L12891" s="53">
        <x:f t="shared" si="2405"/>
        <x:v>45</x:v>
      </x:c>
      <x:c r="M12891" s="54">
        <x:f t="shared" si="2406"/>
        <x:v>11677.418628045407</x:v>
      </x:c>
      <x:c r="N12891" s="54">
        <x:f t="shared" si="2407"/>
        <x:v>7.6093184916981995</x:v>
      </x:c>
      <x:c r="O12891" s="55">
        <x:f t="shared" si="2408"/>
        <x:v>228310</x:v>
      </x:c>
      <x:c r="P12891" s="55">
        <x:f t="shared" si="2409"/>
        <x:v>33000</x:v>
      </x:c>
      <x:c r="Q12891" s="55">
        <x:f t="shared" si="2410"/>
        <x:v>215232.96229245496</x:v>
      </x:c>
      <x:c r="R12891" s="55">
        <x:f t="shared" si="2411"/>
        <x:v>-39922.962292454962</x:v>
      </x:c>
      <x:c r="S12891" s="1" t="str">
        <x:f t="shared" si="2412"/>
        <x:v>NO</x:v>
      </x:c>
      <x:c r="T12891" s="1">
        <x:f t="shared" si="2413"/>
        <x:v>-9.9999999999999997E+98</x:v>
      </x:c>
    </x:row>
    <x:row r="12892">
      <x:c r="A12892" s="1"/>
      <x:c r="B12892" s="1"/>
      <x:c r="C12892" s="1"/>
      <x:c r="D12892" s="1"/>
      <x:c r="E12892" s="1"/>
      <x:c r="F12892" s="1"/>
      <x:c r="G12892" s="1"/>
      <x:c r="H12892" s="1"/>
      <x:c r="I12892" s="53">
        <x:f t="shared" si="2402"/>
        <x:v>19</x:v>
      </x:c>
      <x:c r="J12892" s="53">
        <x:f t="shared" si="2403"/>
        <x:v>15</x:v>
      </x:c>
      <x:c r="K12892" s="53">
        <x:f t="shared" si="2404"/>
        <x:v>12</x:v>
      </x:c>
      <x:c r="L12892" s="53">
        <x:f t="shared" si="2405"/>
        <x:v>46</x:v>
      </x:c>
      <x:c r="M12892" s="54">
        <x:f t="shared" si="2406"/>
        <x:v>11736.746081173471</x:v>
      </x:c>
      <x:c r="N12892" s="54">
        <x:f t="shared" si="2407"/>
        <x:v>7.6505181119260213</x:v>
      </x:c>
      <x:c r="O12892" s="55">
        <x:f t="shared" si="2408"/>
        <x:v>231010</x:v>
      </x:c>
      <x:c r="P12892" s="55">
        <x:f t="shared" si="2409"/>
        <x:v>33880</x:v>
      </x:c>
      <x:c r="Q12892" s="55">
        <x:f t="shared" si="2410"/>
        <x:v>216262.95279815054</x:v>
      </x:c>
      <x:c r="R12892" s="55">
        <x:f t="shared" si="2411"/>
        <x:v>-39132.952798150538</x:v>
      </x:c>
      <x:c r="S12892" s="1" t="str">
        <x:f t="shared" si="2412"/>
        <x:v>NO</x:v>
      </x:c>
      <x:c r="T12892" s="1">
        <x:f t="shared" si="2413"/>
        <x:v>-9.9999999999999997E+98</x:v>
      </x:c>
    </x:row>
    <x:row r="12893">
      <x:c r="A12893" s="1"/>
      <x:c r="B12893" s="1"/>
      <x:c r="C12893" s="1"/>
      <x:c r="D12893" s="1"/>
      <x:c r="E12893" s="1"/>
      <x:c r="F12893" s="1"/>
      <x:c r="G12893" s="1"/>
      <x:c r="H12893" s="1"/>
      <x:c r="I12893" s="53">
        <x:f t="shared" si="2402"/>
        <x:v>19</x:v>
      </x:c>
      <x:c r="J12893" s="53">
        <x:f t="shared" si="2403"/>
        <x:v>15</x:v>
      </x:c>
      <x:c r="K12893" s="53">
        <x:f t="shared" si="2404"/>
        <x:v>13</x:v>
      </x:c>
      <x:c r="L12893" s="53">
        <x:f t="shared" si="2405"/>
        <x:v>47</x:v>
      </x:c>
      <x:c r="M12893" s="54">
        <x:f t="shared" si="2406"/>
        <x:v>11797.468051881855</x:v>
      </x:c>
      <x:c r="N12893" s="54">
        <x:f t="shared" si="2407"/>
        <x:v>7.6926861471401775</x:v>
      </x:c>
      <x:c r="O12893" s="55">
        <x:f t="shared" si="2408"/>
        <x:v>233710</x:v>
      </x:c>
      <x:c r="P12893" s="55">
        <x:f t="shared" si="2409"/>
        <x:v>34760</x:v>
      </x:c>
      <x:c r="Q12893" s="55">
        <x:f t="shared" si="2410"/>
        <x:v>217317.15367850443</x:v>
      </x:c>
      <x:c r="R12893" s="55">
        <x:f t="shared" si="2411"/>
        <x:v>-38367.15367850443</x:v>
      </x:c>
      <x:c r="S12893" s="1" t="str">
        <x:f t="shared" si="2412"/>
        <x:v>NO</x:v>
      </x:c>
      <x:c r="T12893" s="1">
        <x:f t="shared" si="2413"/>
        <x:v>-9.9999999999999997E+98</x:v>
      </x:c>
    </x:row>
    <x:row r="12894">
      <x:c r="A12894" s="1"/>
      <x:c r="B12894" s="1"/>
      <x:c r="C12894" s="1"/>
      <x:c r="D12894" s="1"/>
      <x:c r="E12894" s="1"/>
      <x:c r="F12894" s="1"/>
      <x:c r="G12894" s="1"/>
      <x:c r="H12894" s="1"/>
      <x:c r="I12894" s="53">
        <x:f t="shared" si="2402"/>
        <x:v>19</x:v>
      </x:c>
      <x:c r="J12894" s="53">
        <x:f t="shared" si="2403"/>
        <x:v>15</x:v>
      </x:c>
      <x:c r="K12894" s="53">
        <x:f t="shared" si="2404"/>
        <x:v>14</x:v>
      </x:c>
      <x:c r="L12894" s="53">
        <x:f t="shared" si="2405"/>
        <x:v>48</x:v>
      </x:c>
      <x:c r="M12894" s="54">
        <x:f t="shared" si="2406"/>
        <x:v>11859.610133195516</x:v>
      </x:c>
      <x:c r="N12894" s="54">
        <x:f t="shared" si="2407"/>
        <x:v>7.7358403702746639</x:v>
      </x:c>
      <x:c r="O12894" s="55">
        <x:f t="shared" si="2408"/>
        <x:v>236410</x:v>
      </x:c>
      <x:c r="P12894" s="55">
        <x:f t="shared" si="2409"/>
        <x:v>35640</x:v>
      </x:c>
      <x:c r="Q12894" s="55">
        <x:f t="shared" si="2410"/>
        <x:v>218396.00925686659</x:v>
      </x:c>
      <x:c r="R12894" s="55">
        <x:f t="shared" si="2411"/>
        <x:v>-37626.009256866586</x:v>
      </x:c>
      <x:c r="S12894" s="1" t="str">
        <x:f t="shared" si="2412"/>
        <x:v>NO</x:v>
      </x:c>
      <x:c r="T12894" s="1">
        <x:f t="shared" si="2413"/>
        <x:v>-9.9999999999999997E+98</x:v>
      </x:c>
    </x:row>
    <x:row r="12895">
      <x:c r="A12895" s="1"/>
      <x:c r="B12895" s="1"/>
      <x:c r="C12895" s="1"/>
      <x:c r="D12895" s="1"/>
      <x:c r="E12895" s="1"/>
      <x:c r="F12895" s="1"/>
      <x:c r="G12895" s="1"/>
      <x:c r="H12895" s="1"/>
      <x:c r="I12895" s="53">
        <x:f t="shared" si="2402"/>
        <x:v>19</x:v>
      </x:c>
      <x:c r="J12895" s="53">
        <x:f t="shared" si="2403"/>
        <x:v>15</x:v>
      </x:c>
      <x:c r="K12895" s="53">
        <x:f t="shared" si="2404"/>
        <x:v>15</x:v>
      </x:c>
      <x:c r="L12895" s="53">
        <x:f t="shared" si="2405"/>
        <x:v>49</x:v>
      </x:c>
      <x:c r="M12895" s="54">
        <x:f t="shared" si="2406"/>
        <x:v>11923.198340071664</x:v>
      </x:c>
      <x:c r="N12895" s="54">
        <x:f t="shared" si="2407"/>
        <x:v>7.7799988472719885</x:v>
      </x:c>
      <x:c r="O12895" s="55">
        <x:f t="shared" si="2408"/>
        <x:v>239110</x:v>
      </x:c>
      <x:c r="P12895" s="55">
        <x:f t="shared" si="2409"/>
        <x:v>36520</x:v>
      </x:c>
      <x:c r="Q12895" s="55">
        <x:f t="shared" si="2410"/>
        <x:v>219499.97118179972</x:v>
      </x:c>
      <x:c r="R12895" s="55">
        <x:f t="shared" si="2411"/>
        <x:v>-36909.971181799716</x:v>
      </x:c>
      <x:c r="S12895" s="1" t="str">
        <x:f t="shared" si="2412"/>
        <x:v>NO</x:v>
      </x:c>
      <x:c r="T12895" s="1">
        <x:f t="shared" si="2413"/>
        <x:v>-9.9999999999999997E+98</x:v>
      </x:c>
    </x:row>
    <x:row r="12896">
      <x:c r="A12896" s="1"/>
      <x:c r="B12896" s="1"/>
      <x:c r="C12896" s="1"/>
      <x:c r="D12896" s="1"/>
      <x:c r="E12896" s="1"/>
      <x:c r="F12896" s="1"/>
      <x:c r="G12896" s="1"/>
      <x:c r="H12896" s="1"/>
      <x:c r="I12896" s="53">
        <x:f t="shared" si="2402"/>
        <x:v>19</x:v>
      </x:c>
      <x:c r="J12896" s="53">
        <x:f t="shared" si="2403"/>
        <x:v>15</x:v>
      </x:c>
      <x:c r="K12896" s="53">
        <x:f t="shared" si="2404"/>
        <x:v>16</x:v>
      </x:c>
      <x:c r="L12896" s="53">
        <x:f t="shared" si="2405"/>
        <x:v>50</x:v>
      </x:c>
      <x:c r="M12896" s="54">
        <x:f t="shared" si="2406"/>
        <x:v>11988.259115949153</x:v>
      </x:c>
      <x:c r="N12896" s="54">
        <x:f t="shared" si="2407"/>
        <x:v>7.8251799416313563</x:v>
      </x:c>
      <x:c r="O12896" s="55">
        <x:f t="shared" si="2408"/>
        <x:v>241810</x:v>
      </x:c>
      <x:c r="P12896" s="55">
        <x:f t="shared" si="2409"/>
        <x:v>37400</x:v>
      </x:c>
      <x:c r="Q12896" s="55">
        <x:f t="shared" si="2410"/>
        <x:v>220629.49854078391</x:v>
      </x:c>
      <x:c r="R12896" s="55">
        <x:f t="shared" si="2411"/>
        <x:v>-36219.498540783912</x:v>
      </x:c>
      <x:c r="S12896" s="1" t="str">
        <x:f t="shared" si="2412"/>
        <x:v>NO</x:v>
      </x:c>
      <x:c r="T12896" s="1">
        <x:f t="shared" si="2413"/>
        <x:v>-9.9999999999999997E+98</x:v>
      </x:c>
    </x:row>
    <x:row r="12897">
      <x:c r="A12897" s="1"/>
      <x:c r="B12897" s="1"/>
      <x:c r="C12897" s="1"/>
      <x:c r="D12897" s="1"/>
      <x:c r="E12897" s="1"/>
      <x:c r="F12897" s="1"/>
      <x:c r="G12897" s="1"/>
      <x:c r="H12897" s="1"/>
      <x:c r="I12897" s="53">
        <x:f t="shared" si="2402"/>
        <x:v>19</x:v>
      </x:c>
      <x:c r="J12897" s="53">
        <x:f t="shared" si="2403"/>
        <x:v>15</x:v>
      </x:c>
      <x:c r="K12897" s="53">
        <x:f t="shared" si="2404"/>
        <x:v>17</x:v>
      </x:c>
      <x:c r="L12897" s="53">
        <x:f t="shared" si="2405"/>
        <x:v>51</x:v>
      </x:c>
      <x:c r="M12897" s="54">
        <x:f t="shared" si="2406"/>
        <x:v>12054.819339395692</x:v>
      </x:c>
      <x:c r="N12897" s="54">
        <x:f t="shared" si="2407"/>
        <x:v>7.8714023190247859</x:v>
      </x:c>
      <x:c r="O12897" s="55">
        <x:f t="shared" si="2408"/>
        <x:v>244510</x:v>
      </x:c>
      <x:c r="P12897" s="55">
        <x:f t="shared" si="2409"/>
        <x:v>38280</x:v>
      </x:c>
      <x:c r="Q12897" s="55">
        <x:f t="shared" si="2410"/>
        <x:v>221785.05797561965</x:v>
      </x:c>
      <x:c r="R12897" s="55">
        <x:f t="shared" si="2411"/>
        <x:v>-35555.057975619653</x:v>
      </x:c>
      <x:c r="S12897" s="1" t="str">
        <x:f t="shared" si="2412"/>
        <x:v>NO</x:v>
      </x:c>
      <x:c r="T12897" s="1">
        <x:f t="shared" si="2413"/>
        <x:v>-9.9999999999999997E+98</x:v>
      </x:c>
    </x:row>
    <x:row r="12898">
      <x:c r="A12898" s="1"/>
      <x:c r="B12898" s="1"/>
      <x:c r="C12898" s="1"/>
      <x:c r="D12898" s="1"/>
      <x:c r="E12898" s="1"/>
      <x:c r="F12898" s="1"/>
      <x:c r="G12898" s="1"/>
      <x:c r="H12898" s="1"/>
      <x:c r="I12898" s="53">
        <x:f t="shared" si="2402"/>
        <x:v>19</x:v>
      </x:c>
      <x:c r="J12898" s="53">
        <x:f t="shared" si="2403"/>
        <x:v>15</x:v>
      </x:c>
      <x:c r="K12898" s="53">
        <x:f t="shared" si="2404"/>
        <x:v>18</x:v>
      </x:c>
      <x:c r="L12898" s="53">
        <x:f t="shared" si="2405"/>
        <x:v>52</x:v>
      </x:c>
      <x:c r="M12898" s="54">
        <x:f t="shared" si="2406"/>
        <x:v>12122.906330854279</x:v>
      </x:c>
      <x:c r="N12898" s="54">
        <x:f t="shared" si="2407"/>
        <x:v>7.9186849519821383</x:v>
      </x:c>
      <x:c r="O12898" s="55">
        <x:f t="shared" si="2408"/>
        <x:v>247210</x:v>
      </x:c>
      <x:c r="P12898" s="55">
        <x:f t="shared" si="2409"/>
        <x:v>39160</x:v>
      </x:c>
      <x:c r="Q12898" s="55">
        <x:f t="shared" si="2410"/>
        <x:v>222967.12379955346</x:v>
      </x:c>
      <x:c r="R12898" s="55">
        <x:f t="shared" si="2411"/>
        <x:v>-34917.123799553461</x:v>
      </x:c>
      <x:c r="S12898" s="1" t="str">
        <x:f t="shared" si="2412"/>
        <x:v>NO</x:v>
      </x:c>
      <x:c r="T12898" s="1">
        <x:f t="shared" si="2413"/>
        <x:v>-9.9999999999999997E+98</x:v>
      </x:c>
    </x:row>
    <x:row r="12899">
      <x:c r="A12899" s="1"/>
      <x:c r="B12899" s="1"/>
      <x:c r="C12899" s="1"/>
      <x:c r="D12899" s="1"/>
      <x:c r="E12899" s="1"/>
      <x:c r="F12899" s="1"/>
      <x:c r="G12899" s="1"/>
      <x:c r="H12899" s="1"/>
      <x:c r="I12899" s="53">
        <x:f t="shared" si="2402"/>
        <x:v>19</x:v>
      </x:c>
      <x:c r="J12899" s="53">
        <x:f t="shared" si="2403"/>
        <x:v>15</x:v>
      </x:c>
      <x:c r="K12899" s="53">
        <x:f t="shared" si="2404"/>
        <x:v>19</x:v>
      </x:c>
      <x:c r="L12899" s="53">
        <x:f t="shared" si="2405"/>
        <x:v>53</x:v>
      </x:c>
      <x:c r="M12899" s="54">
        <x:f t="shared" si="2406"/>
        <x:v>12192.547859490302</x:v>
      </x:c>
      <x:c r="N12899" s="54">
        <x:f t="shared" si="2407"/>
        <x:v>7.9670471246460428</x:v>
      </x:c>
      <x:c r="O12899" s="55">
        <x:f t="shared" si="2408"/>
        <x:v>249910</x:v>
      </x:c>
      <x:c r="P12899" s="55">
        <x:f t="shared" si="2409"/>
        <x:v>40040</x:v>
      </x:c>
      <x:c r="Q12899" s="55">
        <x:f t="shared" si="2410"/>
        <x:v>224176.17811615107</x:v>
      </x:c>
      <x:c r="R12899" s="55">
        <x:f t="shared" si="2411"/>
        <x:v>-34306.178116151073</x:v>
      </x:c>
      <x:c r="S12899" s="1" t="str">
        <x:f t="shared" si="2412"/>
        <x:v>NO</x:v>
      </x:c>
      <x:c r="T12899" s="1">
        <x:f t="shared" si="2413"/>
        <x:v>-9.9999999999999997E+98</x:v>
      </x:c>
    </x:row>
    <x:row r="12900">
      <x:c r="A12900" s="1"/>
      <x:c r="B12900" s="1"/>
      <x:c r="C12900" s="1"/>
      <x:c r="D12900" s="1"/>
      <x:c r="E12900" s="1"/>
      <x:c r="F12900" s="1"/>
      <x:c r="G12900" s="1"/>
      <x:c r="H12900" s="1"/>
      <x:c r="I12900" s="53">
        <x:f t="shared" si="2402"/>
        <x:v>19</x:v>
      </x:c>
      <x:c r="J12900" s="53">
        <x:f t="shared" si="2403"/>
        <x:v>15</x:v>
      </x:c>
      <x:c r="K12900" s="53">
        <x:f t="shared" si="2404"/>
        <x:v>20</x:v>
      </x:c>
      <x:c r="L12900" s="53">
        <x:f t="shared" si="2405"/>
        <x:v>54</x:v>
      </x:c>
      <x:c r="M12900" s="54">
        <x:f t="shared" si="2406"/>
        <x:v>12263.77215014078</x:v>
      </x:c>
      <x:c r="N12900" s="54">
        <x:f t="shared" si="2407"/>
        <x:v>8.0165084375977642</x:v>
      </x:c>
      <x:c r="O12900" s="55">
        <x:f t="shared" si="2408"/>
        <x:v>252610</x:v>
      </x:c>
      <x:c r="P12900" s="55">
        <x:f t="shared" si="2409"/>
        <x:v>40920</x:v>
      </x:c>
      <x:c r="Q12900" s="55">
        <x:f t="shared" si="2410"/>
        <x:v>225412.71093994408</x:v>
      </x:c>
      <x:c r="R12900" s="55">
        <x:f t="shared" si="2411"/>
        <x:v>-33722.710939944081</x:v>
      </x:c>
      <x:c r="S12900" s="1" t="str">
        <x:f t="shared" si="2412"/>
        <x:v>NO</x:v>
      </x:c>
      <x:c r="T12900" s="1">
        <x:f t="shared" si="2413"/>
        <x:v>-9.9999999999999997E+98</x:v>
      </x:c>
    </x:row>
    <x:row r="12901">
      <x:c r="A12901" s="1"/>
      <x:c r="B12901" s="1"/>
      <x:c r="C12901" s="1"/>
      <x:c r="D12901" s="1"/>
      <x:c r="E12901" s="1"/>
      <x:c r="F12901" s="1"/>
      <x:c r="G12901" s="1"/>
      <x:c r="H12901" s="1"/>
      <x:c r="I12901" s="53">
        <x:f t="shared" si="2402"/>
        <x:v>19</x:v>
      </x:c>
      <x:c r="J12901" s="53">
        <x:f t="shared" si="2403"/>
        <x:v>15</x:v>
      </x:c>
      <x:c r="K12901" s="53">
        <x:f t="shared" si="2404"/>
        <x:v>21</x:v>
      </x:c>
      <x:c r="L12901" s="53">
        <x:f t="shared" si="2405"/>
        <x:v>55</x:v>
      </x:c>
      <x:c r="M12901" s="54">
        <x:f t="shared" si="2406"/>
        <x:v>12336.607890367222</x:v>
      </x:c>
      <x:c r="N12901" s="54">
        <x:f t="shared" si="2407"/>
        <x:v>8.0670888127550153</x:v>
      </x:c>
      <x:c r="O12901" s="55">
        <x:f t="shared" si="2408"/>
        <x:v>255310</x:v>
      </x:c>
      <x:c r="P12901" s="55">
        <x:f t="shared" si="2409"/>
        <x:v>41800</x:v>
      </x:c>
      <x:c r="Q12901" s="55">
        <x:f t="shared" si="2410"/>
        <x:v>226677.22031887539</x:v>
      </x:c>
      <x:c r="R12901" s="55">
        <x:f t="shared" si="2411"/>
        <x:v>-33167.220318875392</x:v>
      </x:c>
      <x:c r="S12901" s="1" t="str">
        <x:f t="shared" si="2412"/>
        <x:v>NO</x:v>
      </x:c>
      <x:c r="T12901" s="1">
        <x:f t="shared" si="2413"/>
        <x:v>-9.9999999999999997E+98</x:v>
      </x:c>
    </x:row>
    <x:row r="12902">
      <x:c r="A12902" s="1"/>
      <x:c r="B12902" s="1"/>
      <x:c r="C12902" s="1"/>
      <x:c r="D12902" s="1"/>
      <x:c r="E12902" s="1"/>
      <x:c r="F12902" s="1"/>
      <x:c r="G12902" s="1"/>
      <x:c r="H12902" s="1"/>
      <x:c r="I12902" s="53">
        <x:f t="shared" si="2402"/>
        <x:v>19</x:v>
      </x:c>
      <x:c r="J12902" s="53">
        <x:f t="shared" si="2403"/>
        <x:v>15</x:v>
      </x:c>
      <x:c r="K12902" s="53">
        <x:f t="shared" si="2404"/>
        <x:v>22</x:v>
      </x:c>
      <x:c r="L12902" s="53">
        <x:f t="shared" si="2405"/>
        <x:v>56</x:v>
      </x:c>
      <x:c r="M12902" s="54">
        <x:f t="shared" si="2406"/>
        <x:v>12411.084237613619</x:v>
      </x:c>
      <x:c r="N12902" s="54">
        <x:f t="shared" si="2407"/>
        <x:v>8.1188084983427906</x:v>
      </x:c>
      <x:c r="O12902" s="55">
        <x:f t="shared" si="2408"/>
        <x:v>258010</x:v>
      </x:c>
      <x:c r="P12902" s="55">
        <x:f t="shared" si="2409"/>
        <x:v>42680</x:v>
      </x:c>
      <x:c r="Q12902" s="55">
        <x:f t="shared" si="2410"/>
        <x:v>227970.21245856976</x:v>
      </x:c>
      <x:c r="R12902" s="55">
        <x:f t="shared" si="2411"/>
        <x:v>-32640.21245856976</x:v>
      </x:c>
      <x:c r="S12902" s="1" t="str">
        <x:f t="shared" si="2412"/>
        <x:v>NO</x:v>
      </x:c>
      <x:c r="T12902" s="1">
        <x:f t="shared" si="2413"/>
        <x:v>-9.9999999999999997E+98</x:v>
      </x:c>
    </x:row>
    <x:row r="12903">
      <x:c r="A12903" s="1"/>
      <x:c r="B12903" s="1"/>
      <x:c r="C12903" s="1"/>
      <x:c r="D12903" s="1"/>
      <x:c r="E12903" s="1"/>
      <x:c r="F12903" s="1"/>
      <x:c r="G12903" s="1"/>
      <x:c r="H12903" s="1"/>
      <x:c r="I12903" s="53">
        <x:f t="shared" si="2402"/>
        <x:v>19</x:v>
      </x:c>
      <x:c r="J12903" s="53">
        <x:f t="shared" si="2403"/>
        <x:v>15</x:v>
      </x:c>
      <x:c r="K12903" s="53">
        <x:f t="shared" si="2404"/>
        <x:v>23</x:v>
      </x:c>
      <x:c r="L12903" s="53">
        <x:f t="shared" si="2405"/>
        <x:v>57</x:v>
      </x:c>
      <x:c r="M12903" s="54">
        <x:f t="shared" si="2406"/>
        <x:v>12487.230826471055</x:v>
      </x:c>
      <x:c r="N12903" s="54">
        <x:f t="shared" si="2407"/>
        <x:v>8.1716880739382329</x:v>
      </x:c>
      <x:c r="O12903" s="55">
        <x:f t="shared" si="2408"/>
        <x:v>260710</x:v>
      </x:c>
      <x:c r="P12903" s="55">
        <x:f t="shared" si="2409"/>
        <x:v>43560</x:v>
      </x:c>
      <x:c r="Q12903" s="55">
        <x:f t="shared" si="2410"/>
        <x:v>229292.20184845582</x:v>
      </x:c>
      <x:c r="R12903" s="55">
        <x:f t="shared" si="2411"/>
        <x:v>-32142.201848455821</x:v>
      </x:c>
      <x:c r="S12903" s="1" t="str">
        <x:f t="shared" si="2412"/>
        <x:v>NO</x:v>
      </x:c>
      <x:c r="T12903" s="1">
        <x:f t="shared" si="2413"/>
        <x:v>-9.9999999999999997E+98</x:v>
      </x:c>
    </x:row>
    <x:row r="12904">
      <x:c r="A12904" s="1"/>
      <x:c r="B12904" s="1"/>
      <x:c r="C12904" s="1"/>
      <x:c r="D12904" s="1"/>
      <x:c r="E12904" s="1"/>
      <x:c r="F12904" s="1"/>
      <x:c r="G12904" s="1"/>
      <x:c r="H12904" s="1"/>
      <x:c r="I12904" s="53">
        <x:f t="shared" si="2402"/>
        <x:v>19</x:v>
      </x:c>
      <x:c r="J12904" s="53">
        <x:f t="shared" si="2403"/>
        <x:v>15</x:v>
      </x:c>
      <x:c r="K12904" s="53">
        <x:f t="shared" si="2404"/>
        <x:v>24</x:v>
      </x:c>
      <x:c r="L12904" s="53">
        <x:f t="shared" si="2405"/>
        <x:v>58</x:v>
      </x:c>
      <x:c r="M12904" s="54">
        <x:f t="shared" si="2406"/>
        <x:v>12565.077776050552</x:v>
      </x:c>
      <x:c r="N12904" s="54">
        <x:f t="shared" si="2407"/>
        <x:v>8.2257484555906615</x:v>
      </x:c>
      <x:c r="O12904" s="55">
        <x:f t="shared" si="2408"/>
        <x:v>263410</x:v>
      </x:c>
      <x:c r="P12904" s="55">
        <x:f t="shared" si="2409"/>
        <x:v>44440</x:v>
      </x:c>
      <x:c r="Q12904" s="55">
        <x:f t="shared" si="2410"/>
        <x:v>230643.71138976651</x:v>
      </x:c>
      <x:c r="R12904" s="55">
        <x:f t="shared" si="2411"/>
        <x:v>-31673.711389766511</x:v>
      </x:c>
      <x:c r="S12904" s="1" t="str">
        <x:f t="shared" si="2412"/>
        <x:v>NO</x:v>
      </x:c>
      <x:c r="T12904" s="1">
        <x:f t="shared" si="2413"/>
        <x:v>-9.9999999999999997E+98</x:v>
      </x:c>
    </x:row>
    <x:row r="12905">
      <x:c r="A12905" s="1"/>
      <x:c r="B12905" s="1"/>
      <x:c r="C12905" s="1"/>
      <x:c r="D12905" s="1"/>
      <x:c r="E12905" s="1"/>
      <x:c r="F12905" s="1"/>
      <x:c r="G12905" s="1"/>
      <x:c r="H12905" s="1"/>
      <x:c r="I12905" s="53">
        <x:f t="shared" si="2402"/>
        <x:v>19</x:v>
      </x:c>
      <x:c r="J12905" s="53">
        <x:f t="shared" si="2403"/>
        <x:v>15</x:v>
      </x:c>
      <x:c r="K12905" s="53">
        <x:f t="shared" si="2404"/>
        <x:v>25</x:v>
      </x:c>
      <x:c r="L12905" s="53">
        <x:f t="shared" si="2405"/>
        <x:v>59</x:v>
      </x:c>
      <x:c r="M12905" s="54">
        <x:f t="shared" si="2406"/>
        <x:v>12644.655697465649</x:v>
      </x:c>
      <x:c r="N12905" s="54">
        <x:f t="shared" si="2407"/>
        <x:v>8.2810109010178117</x:v>
      </x:c>
      <x:c r="O12905" s="55">
        <x:f t="shared" si="2408"/>
        <x:v>266110</x:v>
      </x:c>
      <x:c r="P12905" s="55">
        <x:f t="shared" si="2409"/>
        <x:v>45320</x:v>
      </x:c>
      <x:c r="Q12905" s="55">
        <x:f t="shared" si="2410"/>
        <x:v>232025.2725254453</x:v>
      </x:c>
      <x:c r="R12905" s="55">
        <x:f t="shared" si="2411"/>
        <x:v>-31235.272525445296</x:v>
      </x:c>
      <x:c r="S12905" s="1" t="str">
        <x:f t="shared" si="2412"/>
        <x:v>NO</x:v>
      </x:c>
      <x:c r="T12905" s="1">
        <x:f t="shared" si="2413"/>
        <x:v>-9.9999999999999997E+98</x:v>
      </x:c>
    </x:row>
    <x:row r="12906">
      <x:c r="A12906" s="1"/>
      <x:c r="B12906" s="1"/>
      <x:c r="C12906" s="1"/>
      <x:c r="D12906" s="1"/>
      <x:c r="E12906" s="1"/>
      <x:c r="F12906" s="1"/>
      <x:c r="G12906" s="1"/>
      <x:c r="H12906" s="1"/>
      <x:c r="I12906" s="53">
        <x:f t="shared" si="2402"/>
        <x:v>19</x:v>
      </x:c>
      <x:c r="J12906" s="53">
        <x:f t="shared" si="2403"/>
        <x:v>15</x:v>
      </x:c>
      <x:c r="K12906" s="53">
        <x:f t="shared" si="2404"/>
        <x:v>26</x:v>
      </x:c>
      <x:c r="L12906" s="53">
        <x:f t="shared" si="2405"/>
        <x:v>60</x:v>
      </x:c>
      <x:c r="M12906" s="54">
        <x:f t="shared" si="2406"/>
        <x:v>12725.995701426367</x:v>
      </x:c>
      <x:c r="N12906" s="54">
        <x:f t="shared" si="2407"/>
        <x:v>8.3374970148794212</x:v>
      </x:c>
      <x:c r="O12906" s="55">
        <x:f t="shared" si="2408"/>
        <x:v>268810</x:v>
      </x:c>
      <x:c r="P12906" s="55">
        <x:f t="shared" si="2409"/>
        <x:v>46200</x:v>
      </x:c>
      <x:c r="Q12906" s="55">
        <x:f t="shared" si="2410"/>
        <x:v>233437.42537198553</x:v>
      </x:c>
      <x:c r="R12906" s="55">
        <x:f t="shared" si="2411"/>
        <x:v>-30827.425371985533</x:v>
      </x:c>
      <x:c r="S12906" s="1" t="str">
        <x:f t="shared" si="2412"/>
        <x:v>NO</x:v>
      </x:c>
      <x:c r="T12906" s="1">
        <x:f t="shared" si="2413"/>
        <x:v>-9.9999999999999997E+98</x:v>
      </x:c>
    </x:row>
    <x:row r="12907">
      <x:c r="A12907" s="1"/>
      <x:c r="B12907" s="1"/>
      <x:c r="C12907" s="1"/>
      <x:c r="D12907" s="1"/>
      <x:c r="E12907" s="1"/>
      <x:c r="F12907" s="1"/>
      <x:c r="G12907" s="1"/>
      <x:c r="H12907" s="1"/>
      <x:c r="I12907" s="53">
        <x:f t="shared" si="2402"/>
        <x:v>19</x:v>
      </x:c>
      <x:c r="J12907" s="53">
        <x:f t="shared" si="2403"/>
        <x:v>15</x:v>
      </x:c>
      <x:c r="K12907" s="53">
        <x:f t="shared" si="2404"/>
        <x:v>27</x:v>
      </x:c>
      <x:c r="L12907" s="53">
        <x:f t="shared" si="2405"/>
        <x:v>61</x:v>
      </x:c>
      <x:c r="M12907" s="54">
        <x:f t="shared" si="2406"/>
        <x:v>12809.129405946123</x:v>
      </x:c>
      <x:c r="N12907" s="54">
        <x:f t="shared" si="2407"/>
        <x:v>8.3952287541292527</x:v>
      </x:c>
      <x:c r="O12907" s="55">
        <x:f t="shared" si="2408"/>
        <x:v>271510</x:v>
      </x:c>
      <x:c r="P12907" s="55">
        <x:f t="shared" si="2409"/>
        <x:v>47080</x:v>
      </x:c>
      <x:c r="Q12907" s="55">
        <x:f t="shared" si="2410"/>
        <x:v>234880.71885323132</x:v>
      </x:c>
      <x:c r="R12907" s="55">
        <x:f t="shared" si="2411"/>
        <x:v>-30450.718853231316</x:v>
      </x:c>
      <x:c r="S12907" s="1" t="str">
        <x:f t="shared" si="2412"/>
        <x:v>NO</x:v>
      </x:c>
      <x:c r="T12907" s="1">
        <x:f t="shared" si="2413"/>
        <x:v>-9.9999999999999997E+98</x:v>
      </x:c>
    </x:row>
    <x:row r="12908">
      <x:c r="A12908" s="1"/>
      <x:c r="B12908" s="1"/>
      <x:c r="C12908" s="1"/>
      <x:c r="D12908" s="1"/>
      <x:c r="E12908" s="1"/>
      <x:c r="F12908" s="1"/>
      <x:c r="G12908" s="1"/>
      <x:c r="H12908" s="1"/>
      <x:c r="I12908" s="53">
        <x:f t="shared" si="2402"/>
        <x:v>19</x:v>
      </x:c>
      <x:c r="J12908" s="53">
        <x:f t="shared" si="2403"/>
        <x:v>15</x:v>
      </x:c>
      <x:c r="K12908" s="53">
        <x:f t="shared" si="2404"/>
        <x:v>28</x:v>
      </x:c>
      <x:c r="L12908" s="53">
        <x:f t="shared" si="2405"/>
        <x:v>62</x:v>
      </x:c>
      <x:c r="M12908" s="54">
        <x:f t="shared" si="2406"/>
        <x:v>12894.088944163277</x:v>
      </x:c>
      <x:c r="N12908" s="54">
        <x:f t="shared" si="2407"/>
        <x:v>8.4542284334467208</x:v>
      </x:c>
      <x:c r="O12908" s="55">
        <x:f t="shared" si="2408"/>
        <x:v>274210</x:v>
      </x:c>
      <x:c r="P12908" s="55">
        <x:f t="shared" si="2409"/>
        <x:v>47960</x:v>
      </x:c>
      <x:c r="Q12908" s="55">
        <x:f t="shared" si="2410"/>
        <x:v>236355.710836168</x:v>
      </x:c>
      <x:c r="R12908" s="55">
        <x:f t="shared" si="2411"/>
        <x:v>-30105.710836168</x:v>
      </x:c>
      <x:c r="S12908" s="1" t="str">
        <x:f t="shared" si="2412"/>
        <x:v>NO</x:v>
      </x:c>
      <x:c r="T12908" s="1">
        <x:f t="shared" si="2413"/>
        <x:v>-9.9999999999999997E+98</x:v>
      </x:c>
    </x:row>
    <x:row r="12909">
      <x:c r="A12909" s="1"/>
      <x:c r="B12909" s="1"/>
      <x:c r="C12909" s="1"/>
      <x:c r="D12909" s="1"/>
      <x:c r="E12909" s="1"/>
      <x:c r="F12909" s="1"/>
      <x:c r="G12909" s="1"/>
      <x:c r="H12909" s="1"/>
      <x:c r="I12909" s="53">
        <x:f t="shared" si="2402"/>
        <x:v>19</x:v>
      </x:c>
      <x:c r="J12909" s="53">
        <x:f t="shared" si="2403"/>
        <x:v>15</x:v>
      </x:c>
      <x:c r="K12909" s="53">
        <x:f t="shared" si="2404"/>
        <x:v>29</x:v>
      </x:c>
      <x:c r="L12909" s="53">
        <x:f t="shared" si="2405"/>
        <x:v>63</x:v>
      </x:c>
      <x:c r="M12909" s="54">
        <x:f t="shared" si="2406"/>
        <x:v>12980.90697227893</x:v>
      </x:c>
      <x:c r="N12909" s="54">
        <x:f t="shared" si="2407"/>
        <x:v>8.5145187307492574</x:v>
      </x:c>
      <x:c r="O12909" s="55">
        <x:f t="shared" si="2408"/>
        <x:v>276910</x:v>
      </x:c>
      <x:c r="P12909" s="55">
        <x:f t="shared" si="2409"/>
        <x:v>48840</x:v>
      </x:c>
      <x:c r="Q12909" s="55">
        <x:f t="shared" si="2410"/>
        <x:v>237862.96826873141</x:v>
      </x:c>
      <x:c r="R12909" s="55">
        <x:f t="shared" si="2411"/>
        <x:v>-29792.968268731405</x:v>
      </x:c>
      <x:c r="S12909" s="1" t="str">
        <x:f t="shared" si="2412"/>
        <x:v>NO</x:v>
      </x:c>
      <x:c r="T12909" s="1">
        <x:f t="shared" si="2413"/>
        <x:v>-9.9999999999999997E+98</x:v>
      </x:c>
    </x:row>
    <x:row r="12910">
      <x:c r="A12910" s="1"/>
      <x:c r="B12910" s="1"/>
      <x:c r="C12910" s="1"/>
      <x:c r="D12910" s="1"/>
      <x:c r="E12910" s="1"/>
      <x:c r="F12910" s="1"/>
      <x:c r="G12910" s="1"/>
      <x:c r="H12910" s="1"/>
      <x:c r="I12910" s="53" t="n">
        <x:f t="shared" ref="I12910:I12973" si="2414">INT((ROW()-ROW($I$46))/((CARROT_CAP+1)*(MESCLUN_CAP+1)))</x:f>
        <x:v>19</x:v>
      </x:c>
      <x:c r="J12910" s="53" t="n">
        <x:f t="shared" ref="J12910:J12973" si="2415">MOD(INT((ROW()-ROW($I$46))/(MESCLUN_CAP+1)),CARROT_CAP+1)</x:f>
        <x:v>15</x:v>
      </x:c>
      <x:c r="K12910" s="53" t="n">
        <x:f t="shared" ref="K12910:K12973" si="2416">MOD(ROW()-ROW($I$46),MESCLUN_CAP+1)</x:f>
        <x:v>30</x:v>
      </x:c>
      <x:c r="L12910" s="53" t="n">
        <x:f t="shared" ref="L12910:L12973" si="2417">SUM(I12910:K12910)</x:f>
        <x:v>64</x:v>
      </x:c>
      <x:c r="M12910" s="54" t="n">
        <x:f t="shared" ref="M12910:M12973" si="2418">I12910*TOMATO_HOURS*WEEKS*(1+TOMATO_DIM)^I12910+J12910*CARROT_HOURS*WEEKS*(1+CARROT_DIM)^J12910+K12910*MESCLUN_HOURS*WEEKS*(1+MESCLUN_DIM)^K12910</x:f>
        <x:v>13069.616677612701</x:v>
      </x:c>
      <x:c r="N12910" s="54" t="n">
        <x:f t="shared" ref="N12910:N12973" si="2419">MAX(M12910-FARMER_HOURS,0)/TEMP_HOURS_PER_WORKER</x:f>
        <x:v>8.576122692786598</x:v>
      </x:c>
      <x:c r="O12910" s="55" t="n">
        <x:f t="shared" ref="O12910:O12973" si="2420">I12910*TOMATO_PRICE+J12910*CARROT_PRICE+K12910*MESCLUN_PRICE</x:f>
        <x:v>279610</x:v>
      </x:c>
      <x:c r="P12910" s="55" t="n">
        <x:f t="shared" ref="P12910:P12973" si="2421">I12910*TOMATO_FERTILIZER+J12910*CARROT_FERTILIZER+K12910*MESCLUN_FERTILIZER</x:f>
        <x:v>49720</x:v>
      </x:c>
      <x:c r="Q12910" s="55" t="n">
        <x:f t="shared" ref="Q12910:Q12973" si="2422">MIN(M12910,FARMER_HOURS)*FARMER_RATE+MAX(M12910-FARMER_HOURS,0)*TEMP_RATE</x:f>
        <x:v>239403.06731966496</x:v>
      </x:c>
      <x:c r="R12910" s="55" t="n">
        <x:f t="shared" ref="R12910:R12973" si="2423">O12910-P12910-Q12910-FIXED_COST</x:f>
        <x:v>-29513.06731966496</x:v>
      </x:c>
      <x:c r="S12910" s="1" t="str">
        <x:f t="shared" ref="S12910:S12973" si="2424">IF(AND(L12910&lt;=TOTAL_BED_CAP,N12910&lt;=TEMP_WORKER_CAP),"YES","NO")</x:f>
        <x:v>NO</x:v>
      </x:c>
      <x:c r="T12910" s="1" t="n">
        <x:f t="shared" ref="T12910:T12973" si="2425">IF(S12910="YES",R12910,-1E+99)</x:f>
        <x:v>-1e+99</x:v>
      </x:c>
    </x:row>
    <x:row r="12911">
      <x:c r="A12911" s="1"/>
      <x:c r="B12911" s="1"/>
      <x:c r="C12911" s="1"/>
      <x:c r="D12911" s="1"/>
      <x:c r="E12911" s="1"/>
      <x:c r="F12911" s="1"/>
      <x:c r="G12911" s="1"/>
      <x:c r="H12911" s="1"/>
      <x:c r="I12911" s="53">
        <x:f t="shared" si="2414"/>
        <x:v>19</x:v>
      </x:c>
      <x:c r="J12911" s="53">
        <x:f t="shared" si="2415"/>
        <x:v>16</x:v>
      </x:c>
      <x:c r="K12911" s="53">
        <x:f t="shared" si="2416"/>
        <x:v>0</x:v>
      </x:c>
      <x:c r="L12911" s="53">
        <x:f t="shared" si="2417"/>
        <x:v>35</x:v>
      </x:c>
      <x:c r="M12911" s="54">
        <x:f t="shared" si="2418"/>
        <x:v>11170.767164595973</x:v>
      </x:c>
      <x:c r="N12911" s="54">
        <x:f t="shared" si="2419"/>
        <x:v>7.2574771976360921</x:v>
      </x:c>
      <x:c r="O12911" s="55">
        <x:f t="shared" si="2420"/>
        <x:v>200704</x:v>
      </x:c>
      <x:c r="P12911" s="55">
        <x:f t="shared" si="2421"/>
        <x:v>23760</x:v>
      </x:c>
      <x:c r="Q12911" s="55">
        <x:f t="shared" si="2422"/>
        <x:v>206436.92994090231</x:v>
      </x:c>
      <x:c r="R12911" s="55">
        <x:f t="shared" si="2423"/>
        <x:v>-49492.929940902308</x:v>
      </x:c>
      <x:c r="S12911" s="1" t="str">
        <x:f t="shared" si="2424"/>
        <x:v>NO</x:v>
      </x:c>
      <x:c r="T12911" s="1">
        <x:f t="shared" si="2425"/>
        <x:v>-9.9999999999999997E+98</x:v>
      </x:c>
    </x:row>
    <x:row r="12912">
      <x:c r="A12912" s="1"/>
      <x:c r="B12912" s="1"/>
      <x:c r="C12912" s="1"/>
      <x:c r="D12912" s="1"/>
      <x:c r="E12912" s="1"/>
      <x:c r="F12912" s="1"/>
      <x:c r="G12912" s="1"/>
      <x:c r="H12912" s="1"/>
      <x:c r="I12912" s="53">
        <x:f t="shared" si="2414"/>
        <x:v>19</x:v>
      </x:c>
      <x:c r="J12912" s="53">
        <x:f t="shared" si="2415"/>
        <x:v>16</x:v>
      </x:c>
      <x:c r="K12912" s="53">
        <x:f t="shared" si="2416"/>
        <x:v>1</x:v>
      </x:c>
      <x:c r="L12912" s="53">
        <x:f t="shared" si="2417"/>
        <x:v>36</x:v>
      </x:c>
      <x:c r="M12912" s="54">
        <x:f t="shared" si="2418"/>
        <x:v>11216.329664595973</x:v>
      </x:c>
      <x:c r="N12912" s="54">
        <x:f t="shared" si="2419"/>
        <x:v>7.2891178226360918</x:v>
      </x:c>
      <x:c r="O12912" s="55">
        <x:f t="shared" si="2420"/>
        <x:v>203404</x:v>
      </x:c>
      <x:c r="P12912" s="55">
        <x:f t="shared" si="2421"/>
        <x:v>24640</x:v>
      </x:c>
      <x:c r="Q12912" s="55">
        <x:f t="shared" si="2422"/>
        <x:v>207227.94556590231</x:v>
      </x:c>
      <x:c r="R12912" s="55">
        <x:f t="shared" si="2423"/>
        <x:v>-48463.945565902308</x:v>
      </x:c>
      <x:c r="S12912" s="1" t="str">
        <x:f t="shared" si="2424"/>
        <x:v>NO</x:v>
      </x:c>
      <x:c r="T12912" s="1">
        <x:f t="shared" si="2425"/>
        <x:v>-9.9999999999999997E+98</x:v>
      </x:c>
    </x:row>
    <x:row r="12913">
      <x:c r="A12913" s="1"/>
      <x:c r="B12913" s="1"/>
      <x:c r="C12913" s="1"/>
      <x:c r="D12913" s="1"/>
      <x:c r="E12913" s="1"/>
      <x:c r="F12913" s="1"/>
      <x:c r="G12913" s="1"/>
      <x:c r="H12913" s="1"/>
      <x:c r="I12913" s="53">
        <x:f t="shared" si="2414"/>
        <x:v>19</x:v>
      </x:c>
      <x:c r="J12913" s="53">
        <x:f t="shared" si="2415"/>
        <x:v>16</x:v>
      </x:c>
      <x:c r="K12913" s="53">
        <x:f t="shared" si="2416"/>
        <x:v>2</x:v>
      </x:c>
      <x:c r="L12913" s="53">
        <x:f t="shared" si="2417"/>
        <x:v>37</x:v>
      </x:c>
      <x:c r="M12913" s="54">
        <x:f t="shared" si="2418"/>
        <x:v>11263.031227095973</x:v>
      </x:c>
      <x:c r="N12913" s="54">
        <x:f t="shared" si="2419"/>
        <x:v>7.3215494632610927</x:v>
      </x:c>
      <x:c r="O12913" s="55">
        <x:f t="shared" si="2420"/>
        <x:v>206104</x:v>
      </x:c>
      <x:c r="P12913" s="55">
        <x:f t="shared" si="2421"/>
        <x:v>25520</x:v>
      </x:c>
      <x:c r="Q12913" s="55">
        <x:f t="shared" si="2422"/>
        <x:v>208038.73658152731</x:v>
      </x:c>
      <x:c r="R12913" s="55">
        <x:f t="shared" si="2423"/>
        <x:v>-47454.736581527308</x:v>
      </x:c>
      <x:c r="S12913" s="1" t="str">
        <x:f t="shared" si="2424"/>
        <x:v>NO</x:v>
      </x:c>
      <x:c r="T12913" s="1">
        <x:f t="shared" si="2425"/>
        <x:v>-9.9999999999999997E+98</x:v>
      </x:c>
    </x:row>
    <x:row r="12914">
      <x:c r="A12914" s="1"/>
      <x:c r="B12914" s="1"/>
      <x:c r="C12914" s="1"/>
      <x:c r="D12914" s="1"/>
      <x:c r="E12914" s="1"/>
      <x:c r="F12914" s="1"/>
      <x:c r="G12914" s="1"/>
      <x:c r="H12914" s="1"/>
      <x:c r="I12914" s="53">
        <x:f t="shared" si="2414"/>
        <x:v>19</x:v>
      </x:c>
      <x:c r="J12914" s="53">
        <x:f t="shared" si="2415"/>
        <x:v>16</x:v>
      </x:c>
      <x:c r="K12914" s="53">
        <x:f t="shared" si="2416"/>
        <x:v>3</x:v>
      </x:c>
      <x:c r="L12914" s="53">
        <x:f t="shared" si="2417"/>
        <x:v>38</x:v>
      </x:c>
      <x:c r="M12914" s="54">
        <x:f t="shared" si="2418"/>
        <x:v>11310.893209517848</x:v>
      </x:c>
      <x:c r="N12914" s="54">
        <x:f t="shared" si="2419"/>
        <x:v>7.3547869510540611</x:v>
      </x:c>
      <x:c r="O12914" s="55">
        <x:f t="shared" si="2420"/>
        <x:v>208804</x:v>
      </x:c>
      <x:c r="P12914" s="55">
        <x:f t="shared" si="2421"/>
        <x:v>26400</x:v>
      </x:c>
      <x:c r="Q12914" s="55">
        <x:f t="shared" si="2422"/>
        <x:v>208869.67377635153</x:v>
      </x:c>
      <x:c r="R12914" s="55">
        <x:f t="shared" si="2423"/>
        <x:v>-46465.673776351527</x:v>
      </x:c>
      <x:c r="S12914" s="1" t="str">
        <x:f t="shared" si="2424"/>
        <x:v>NO</x:v>
      </x:c>
      <x:c r="T12914" s="1">
        <x:f t="shared" si="2425"/>
        <x:v>-9.9999999999999997E+98</x:v>
      </x:c>
    </x:row>
    <x:row r="12915">
      <x:c r="A12915" s="1"/>
      <x:c r="B12915" s="1"/>
      <x:c r="C12915" s="1"/>
      <x:c r="D12915" s="1"/>
      <x:c r="E12915" s="1"/>
      <x:c r="F12915" s="1"/>
      <x:c r="G12915" s="1"/>
      <x:c r="H12915" s="1"/>
      <x:c r="I12915" s="53">
        <x:f t="shared" si="2414"/>
        <x:v>19</x:v>
      </x:c>
      <x:c r="J12915" s="53">
        <x:f t="shared" si="2415"/>
        <x:v>16</x:v>
      </x:c>
      <x:c r="K12915" s="53">
        <x:f t="shared" si="2416"/>
        <x:v>4</x:v>
      </x:c>
      <x:c r="L12915" s="53">
        <x:f t="shared" si="2417"/>
        <x:v>39</x:v>
      </x:c>
      <x:c r="M12915" s="54">
        <x:f t="shared" si="2418"/>
        <x:v>11359.937325240504</x:v>
      </x:c>
      <x:c r="N12915" s="54">
        <x:f t="shared" si="2419"/>
        <x:v>7.3888453647503498</x:v>
      </x:c>
      <x:c r="O12915" s="55">
        <x:f t="shared" si="2420"/>
        <x:v>211504</x:v>
      </x:c>
      <x:c r="P12915" s="55">
        <x:f t="shared" si="2421"/>
        <x:v>27280</x:v>
      </x:c>
      <x:c r="Q12915" s="55">
        <x:f t="shared" si="2422"/>
        <x:v>209721.13411875875</x:v>
      </x:c>
      <x:c r="R12915" s="55">
        <x:f t="shared" si="2423"/>
        <x:v>-45497.134118758753</x:v>
      </x:c>
      <x:c r="S12915" s="1" t="str">
        <x:f t="shared" si="2424"/>
        <x:v>NO</x:v>
      </x:c>
      <x:c r="T12915" s="1">
        <x:f t="shared" si="2425"/>
        <x:v>-9.9999999999999997E+98</x:v>
      </x:c>
    </x:row>
    <x:row r="12916">
      <x:c r="A12916" s="1"/>
      <x:c r="B12916" s="1"/>
      <x:c r="C12916" s="1"/>
      <x:c r="D12916" s="1"/>
      <x:c r="E12916" s="1"/>
      <x:c r="F12916" s="1"/>
      <x:c r="G12916" s="1"/>
      <x:c r="H12916" s="1"/>
      <x:c r="I12916" s="53">
        <x:f t="shared" si="2414"/>
        <x:v>19</x:v>
      </x:c>
      <x:c r="J12916" s="53">
        <x:f t="shared" si="2415"/>
        <x:v>16</x:v>
      </x:c>
      <x:c r="K12916" s="53">
        <x:f t="shared" si="2416"/>
        <x:v>5</x:v>
      </x:c>
      <x:c r="L12916" s="53">
        <x:f t="shared" si="2417"/>
        <x:v>40</x:v>
      </x:c>
      <x:c r="M12916" s="54">
        <x:f t="shared" si="2418"/>
        <x:v>11410.185649161707</x:v>
      </x:c>
      <x:c r="N12916" s="54">
        <x:f t="shared" si="2419"/>
        <x:v>7.4237400341400743</x:v>
      </x:c>
      <x:c r="O12916" s="55">
        <x:f t="shared" si="2420"/>
        <x:v>214204</x:v>
      </x:c>
      <x:c r="P12916" s="55">
        <x:f t="shared" si="2421"/>
        <x:v>28160</x:v>
      </x:c>
      <x:c r="Q12916" s="55">
        <x:f t="shared" si="2422"/>
        <x:v>210593.50085350187</x:v>
      </x:c>
      <x:c r="R12916" s="55">
        <x:f t="shared" si="2423"/>
        <x:v>-44549.500853501871</x:v>
      </x:c>
      <x:c r="S12916" s="1" t="str">
        <x:f t="shared" si="2424"/>
        <x:v>NO</x:v>
      </x:c>
      <x:c r="T12916" s="1">
        <x:f t="shared" si="2425"/>
        <x:v>-9.9999999999999997E+98</x:v>
      </x:c>
    </x:row>
    <x:row r="12917">
      <x:c r="A12917" s="1"/>
      <x:c r="B12917" s="1"/>
      <x:c r="C12917" s="1"/>
      <x:c r="D12917" s="1"/>
      <x:c r="E12917" s="1"/>
      <x:c r="F12917" s="1"/>
      <x:c r="G12917" s="1"/>
      <x:c r="H12917" s="1"/>
      <x:c r="I12917" s="53">
        <x:f t="shared" si="2414"/>
        <x:v>19</x:v>
      </x:c>
      <x:c r="J12917" s="53">
        <x:f t="shared" si="2415"/>
        <x:v>16</x:v>
      </x:c>
      <x:c r="K12917" s="53">
        <x:f t="shared" si="2416"/>
        <x:v>6</x:v>
      </x:c>
      <x:c r="L12917" s="53">
        <x:f t="shared" si="2417"/>
        <x:v>41</x:v>
      </x:c>
      <x:c r="M12917" s="54">
        <x:f t="shared" si="2418"/>
        <x:v>11461.660623343341</x:v>
      </x:c>
      <x:c r="N12917" s="54">
        <x:f t="shared" si="2419"/>
        <x:v>7.4594865439884313</x:v>
      </x:c>
      <x:c r="O12917" s="55">
        <x:f t="shared" si="2420"/>
        <x:v>216904</x:v>
      </x:c>
      <x:c r="P12917" s="55">
        <x:f t="shared" si="2421"/>
        <x:v>29040</x:v>
      </x:c>
      <x:c r="Q12917" s="55">
        <x:f t="shared" si="2422"/>
        <x:v>211487.1635997108</x:v>
      </x:c>
      <x:c r="R12917" s="55">
        <x:f t="shared" si="2423"/>
        <x:v>-43623.163599710795</x:v>
      </x:c>
      <x:c r="S12917" s="1" t="str">
        <x:f t="shared" si="2424"/>
        <x:v>NO</x:v>
      </x:c>
      <x:c r="T12917" s="1">
        <x:f t="shared" si="2425"/>
        <x:v>-9.9999999999999997E+98</x:v>
      </x:c>
    </x:row>
    <x:row r="12918">
      <x:c r="A12918" s="1"/>
      <x:c r="B12918" s="1"/>
      <x:c r="C12918" s="1"/>
      <x:c r="D12918" s="1"/>
      <x:c r="E12918" s="1"/>
      <x:c r="F12918" s="1"/>
      <x:c r="G12918" s="1"/>
      <x:c r="H12918" s="1"/>
      <x:c r="I12918" s="53">
        <x:f t="shared" si="2414"/>
        <x:v>19</x:v>
      </x:c>
      <x:c r="J12918" s="53">
        <x:f t="shared" si="2415"/>
        <x:v>16</x:v>
      </x:c>
      <x:c r="K12918" s="53">
        <x:f t="shared" si="2416"/>
        <x:v>7</x:v>
      </x:c>
      <x:c r="L12918" s="53">
        <x:f t="shared" si="2417"/>
        <x:v>42</x:v>
      </x:c>
      <x:c r="M12918" s="54">
        <x:f t="shared" si="2418"/>
        <x:v>11514.385062741301</x:v>
      </x:c>
      <x:c r="N12918" s="54">
        <x:f t="shared" si="2419"/>
        <x:v>7.4961007380147926</x:v>
      </x:c>
      <x:c r="O12918" s="55">
        <x:f t="shared" si="2420"/>
        <x:v>219604</x:v>
      </x:c>
      <x:c r="P12918" s="55">
        <x:f t="shared" si="2421"/>
        <x:v>29920</x:v>
      </x:c>
      <x:c r="Q12918" s="55">
        <x:f t="shared" si="2422"/>
        <x:v>212402.5184503698</x:v>
      </x:c>
      <x:c r="R12918" s="55">
        <x:f t="shared" si="2423"/>
        <x:v>-42718.518450369796</x:v>
      </x:c>
      <x:c r="S12918" s="1" t="str">
        <x:f t="shared" si="2424"/>
        <x:v>NO</x:v>
      </x:c>
      <x:c r="T12918" s="1">
        <x:f t="shared" si="2425"/>
        <x:v>-9.9999999999999997E+98</x:v>
      </x:c>
    </x:row>
    <x:row r="12919">
      <x:c r="A12919" s="1"/>
      <x:c r="B12919" s="1"/>
      <x:c r="C12919" s="1"/>
      <x:c r="D12919" s="1"/>
      <x:c r="E12919" s="1"/>
      <x:c r="F12919" s="1"/>
      <x:c r="G12919" s="1"/>
      <x:c r="H12919" s="1"/>
      <x:c r="I12919" s="53">
        <x:f t="shared" si="2414"/>
        <x:v>19</x:v>
      </x:c>
      <x:c r="J12919" s="53">
        <x:f t="shared" si="2415"/>
        <x:v>16</x:v>
      </x:c>
      <x:c r="K12919" s="53">
        <x:f t="shared" si="2416"/>
        <x:v>8</x:v>
      </x:c>
      <x:c r="L12919" s="53">
        <x:f t="shared" si="2417"/>
        <x:v>43</x:v>
      </x:c>
      <x:c r="M12919" s="54">
        <x:f t="shared" si="2418"/>
        <x:v>11568.382161021282</x:v>
      </x:c>
      <x:c r="N12919" s="54">
        <x:f t="shared" si="2419"/>
        <x:v>7.5335987229314458</x:v>
      </x:c>
      <x:c r="O12919" s="55">
        <x:f t="shared" si="2420"/>
        <x:v>222304</x:v>
      </x:c>
      <x:c r="P12919" s="55">
        <x:f t="shared" si="2421"/>
        <x:v>30800</x:v>
      </x:c>
      <x:c r="Q12919" s="55">
        <x:f t="shared" si="2422"/>
        <x:v>213339.96807328615</x:v>
      </x:c>
      <x:c r="R12919" s="55">
        <x:f t="shared" si="2423"/>
        <x:v>-41835.968073286145</x:v>
      </x:c>
      <x:c r="S12919" s="1" t="str">
        <x:f t="shared" si="2424"/>
        <x:v>NO</x:v>
      </x:c>
      <x:c r="T12919" s="1">
        <x:f t="shared" si="2425"/>
        <x:v>-9.9999999999999997E+98</x:v>
      </x:c>
    </x:row>
    <x:row r="12920">
      <x:c r="A12920" s="1"/>
      <x:c r="B12920" s="1"/>
      <x:c r="C12920" s="1"/>
      <x:c r="D12920" s="1"/>
      <x:c r="E12920" s="1"/>
      <x:c r="F12920" s="1"/>
      <x:c r="G12920" s="1"/>
      <x:c r="H12920" s="1"/>
      <x:c r="I12920" s="53">
        <x:f t="shared" si="2414"/>
        <x:v>19</x:v>
      </x:c>
      <x:c r="J12920" s="53">
        <x:f t="shared" si="2415"/>
        <x:v>16</x:v>
      </x:c>
      <x:c r="K12920" s="53">
        <x:f t="shared" si="2416"/>
        <x:v>9</x:v>
      </x:c>
      <x:c r="L12920" s="53">
        <x:f t="shared" si="2417"/>
        <x:v>44</x:v>
      </x:c>
      <x:c r="M12920" s="54">
        <x:f t="shared" si="2418"/>
        <x:v>11623.675496461676</x:v>
      </x:c>
      <x:c r="N12920" s="54">
        <x:f t="shared" si="2419"/>
        <x:v>7.5719968725428304</x:v>
      </x:c>
      <x:c r="O12920" s="55">
        <x:f t="shared" si="2420"/>
        <x:v>225004</x:v>
      </x:c>
      <x:c r="P12920" s="55">
        <x:f t="shared" si="2421"/>
        <x:v>31680</x:v>
      </x:c>
      <x:c r="Q12920" s="55">
        <x:f t="shared" si="2422"/>
        <x:v>214299.92181357075</x:v>
      </x:c>
      <x:c r="R12920" s="55">
        <x:f t="shared" si="2423"/>
        <x:v>-40975.921813570749</x:v>
      </x:c>
      <x:c r="S12920" s="1" t="str">
        <x:f t="shared" si="2424"/>
        <x:v>NO</x:v>
      </x:c>
      <x:c r="T12920" s="1">
        <x:f t="shared" si="2425"/>
        <x:v>-9.9999999999999997E+98</x:v>
      </x:c>
    </x:row>
    <x:row r="12921">
      <x:c r="A12921" s="1"/>
      <x:c r="B12921" s="1"/>
      <x:c r="C12921" s="1"/>
      <x:c r="D12921" s="1"/>
      <x:c r="E12921" s="1"/>
      <x:c r="F12921" s="1"/>
      <x:c r="G12921" s="1"/>
      <x:c r="H12921" s="1"/>
      <x:c r="I12921" s="53">
        <x:f t="shared" si="2414"/>
        <x:v>19</x:v>
      </x:c>
      <x:c r="J12921" s="53">
        <x:f t="shared" si="2415"/>
        <x:v>16</x:v>
      </x:c>
      <x:c r="K12921" s="53">
        <x:f t="shared" si="2416"/>
        <x:v>10</x:v>
      </x:c>
      <x:c r="L12921" s="53">
        <x:f t="shared" si="2417"/>
        <x:v>45</x:v>
      </x:c>
      <x:c r="M12921" s="54">
        <x:f t="shared" si="2418"/>
        <x:v>11680.289037944889</x:v>
      </x:c>
      <x:c r="N12921" s="54">
        <x:f t="shared" si="2419"/>
        <x:v>7.611311831906173</x:v>
      </x:c>
      <x:c r="O12921" s="55">
        <x:f t="shared" si="2420"/>
        <x:v>227704</x:v>
      </x:c>
      <x:c r="P12921" s="55">
        <x:f t="shared" si="2421"/>
        <x:v>32560</x:v>
      </x:c>
      <x:c r="Q12921" s="55">
        <x:f t="shared" si="2422"/>
        <x:v>215282.79579765431</x:v>
      </x:c>
      <x:c r="R12921" s="55">
        <x:f t="shared" si="2423"/>
        <x:v>-40138.795797654311</x:v>
      </x:c>
      <x:c r="S12921" s="1" t="str">
        <x:f t="shared" si="2424"/>
        <x:v>NO</x:v>
      </x:c>
      <x:c r="T12921" s="1">
        <x:f t="shared" si="2425"/>
        <x:v>-9.9999999999999997E+98</x:v>
      </x:c>
    </x:row>
    <x:row r="12922">
      <x:c r="A12922" s="1"/>
      <x:c r="B12922" s="1"/>
      <x:c r="C12922" s="1"/>
      <x:c r="D12922" s="1"/>
      <x:c r="E12922" s="1"/>
      <x:c r="F12922" s="1"/>
      <x:c r="G12922" s="1"/>
      <x:c r="H12922" s="1"/>
      <x:c r="I12922" s="53">
        <x:f t="shared" si="2414"/>
        <x:v>19</x:v>
      </x:c>
      <x:c r="J12922" s="53">
        <x:f t="shared" si="2415"/>
        <x:v>16</x:v>
      </x:c>
      <x:c r="K12922" s="53">
        <x:f t="shared" si="2416"/>
        <x:v>11</x:v>
      </x:c>
      <x:c r="L12922" s="53">
        <x:f t="shared" si="2417"/>
        <x:v>46</x:v>
      </x:c>
      <x:c r="M12922" s="54">
        <x:f t="shared" si="2418"/>
        <x:v>11738.247151038328</x:v>
      </x:c>
      <x:c r="N12922" s="54">
        <x:f t="shared" si="2419"/>
        <x:v>7.6515605215543943</x:v>
      </x:c>
      <x:c r="O12922" s="55">
        <x:f t="shared" si="2420"/>
        <x:v>230404</x:v>
      </x:c>
      <x:c r="P12922" s="55">
        <x:f t="shared" si="2421"/>
        <x:v>33440</x:v>
      </x:c>
      <x:c r="Q12922" s="55">
        <x:f t="shared" si="2422"/>
        <x:v>216289.01303885985</x:v>
      </x:c>
      <x:c r="R12922" s="55">
        <x:f t="shared" si="2423"/>
        <x:v>-39325.013038859848</x:v>
      </x:c>
      <x:c r="S12922" s="1" t="str">
        <x:f t="shared" si="2424"/>
        <x:v>NO</x:v>
      </x:c>
      <x:c r="T12922" s="1">
        <x:f t="shared" si="2425"/>
        <x:v>-9.9999999999999997E+98</x:v>
      </x:c>
    </x:row>
    <x:row r="12923">
      <x:c r="A12923" s="1"/>
      <x:c r="B12923" s="1"/>
      <x:c r="C12923" s="1"/>
      <x:c r="D12923" s="1"/>
      <x:c r="E12923" s="1"/>
      <x:c r="F12923" s="1"/>
      <x:c r="G12923" s="1"/>
      <x:c r="H12923" s="1"/>
      <x:c r="I12923" s="53">
        <x:f t="shared" si="2414"/>
        <x:v>19</x:v>
      </x:c>
      <x:c r="J12923" s="53">
        <x:f t="shared" si="2415"/>
        <x:v>16</x:v>
      </x:c>
      <x:c r="K12923" s="53">
        <x:f t="shared" si="2416"/>
        <x:v>12</x:v>
      </x:c>
      <x:c r="L12923" s="53">
        <x:f t="shared" si="2417"/>
        <x:v>47</x:v>
      </x:c>
      <x:c r="M12923" s="54">
        <x:f t="shared" si="2418"/>
        <x:v>11797.574604166392</x:v>
      </x:c>
      <x:c r="N12923" s="54">
        <x:f t="shared" si="2419"/>
        <x:v>7.692760141782216</x:v>
      </x:c>
      <x:c r="O12923" s="55">
        <x:f t="shared" si="2420"/>
        <x:v>233104</x:v>
      </x:c>
      <x:c r="P12923" s="55">
        <x:f t="shared" si="2421"/>
        <x:v>34320</x:v>
      </x:c>
      <x:c r="Q12923" s="55">
        <x:f t="shared" si="2422"/>
        <x:v>217319.00354455539</x:v>
      </x:c>
      <x:c r="R12923" s="55">
        <x:f t="shared" si="2423"/>
        <x:v>-38535.003544555395</x:v>
      </x:c>
      <x:c r="S12923" s="1" t="str">
        <x:f t="shared" si="2424"/>
        <x:v>NO</x:v>
      </x:c>
      <x:c r="T12923" s="1">
        <x:f t="shared" si="2425"/>
        <x:v>-9.9999999999999997E+98</x:v>
      </x:c>
    </x:row>
    <x:row r="12924">
      <x:c r="A12924" s="1"/>
      <x:c r="B12924" s="1"/>
      <x:c r="C12924" s="1"/>
      <x:c r="D12924" s="1"/>
      <x:c r="E12924" s="1"/>
      <x:c r="F12924" s="1"/>
      <x:c r="G12924" s="1"/>
      <x:c r="H12924" s="1"/>
      <x:c r="I12924" s="53">
        <x:f t="shared" si="2414"/>
        <x:v>19</x:v>
      </x:c>
      <x:c r="J12924" s="53">
        <x:f t="shared" si="2415"/>
        <x:v>16</x:v>
      </x:c>
      <x:c r="K12924" s="53">
        <x:f t="shared" si="2416"/>
        <x:v>13</x:v>
      </x:c>
      <x:c r="L12924" s="53">
        <x:f t="shared" si="2417"/>
        <x:v>48</x:v>
      </x:c>
      <x:c r="M12924" s="54">
        <x:f t="shared" si="2418"/>
        <x:v>11858.296574874776</x:v>
      </x:c>
      <x:c r="N12924" s="54">
        <x:f t="shared" si="2419"/>
        <x:v>7.7349281769963723</x:v>
      </x:c>
      <x:c r="O12924" s="55">
        <x:f t="shared" si="2420"/>
        <x:v>235804</x:v>
      </x:c>
      <x:c r="P12924" s="55">
        <x:f t="shared" si="2421"/>
        <x:v>35200</x:v>
      </x:c>
      <x:c r="Q12924" s="55">
        <x:f t="shared" si="2422"/>
        <x:v>218373.20442490929</x:v>
      </x:c>
      <x:c r="R12924" s="55">
        <x:f t="shared" si="2423"/>
        <x:v>-37769.204424909287</x:v>
      </x:c>
      <x:c r="S12924" s="1" t="str">
        <x:f t="shared" si="2424"/>
        <x:v>NO</x:v>
      </x:c>
      <x:c r="T12924" s="1">
        <x:f t="shared" si="2425"/>
        <x:v>-9.9999999999999997E+98</x:v>
      </x:c>
    </x:row>
    <x:row r="12925">
      <x:c r="A12925" s="1"/>
      <x:c r="B12925" s="1"/>
      <x:c r="C12925" s="1"/>
      <x:c r="D12925" s="1"/>
      <x:c r="E12925" s="1"/>
      <x:c r="F12925" s="1"/>
      <x:c r="G12925" s="1"/>
      <x:c r="H12925" s="1"/>
      <x:c r="I12925" s="53">
        <x:f t="shared" si="2414"/>
        <x:v>19</x:v>
      </x:c>
      <x:c r="J12925" s="53">
        <x:f t="shared" si="2415"/>
        <x:v>16</x:v>
      </x:c>
      <x:c r="K12925" s="53">
        <x:f t="shared" si="2416"/>
        <x:v>14</x:v>
      </x:c>
      <x:c r="L12925" s="53">
        <x:f t="shared" si="2417"/>
        <x:v>49</x:v>
      </x:c>
      <x:c r="M12925" s="54">
        <x:f t="shared" si="2418"/>
        <x:v>11920.438656188437</x:v>
      </x:c>
      <x:c r="N12925" s="54">
        <x:f t="shared" si="2419"/>
        <x:v>7.7780824001308586</x:v>
      </x:c>
      <x:c r="O12925" s="55">
        <x:f t="shared" si="2420"/>
        <x:v>238504</x:v>
      </x:c>
      <x:c r="P12925" s="55">
        <x:f t="shared" si="2421"/>
        <x:v>36080</x:v>
      </x:c>
      <x:c r="Q12925" s="55">
        <x:f t="shared" si="2422"/>
        <x:v>219452.06000327147</x:v>
      </x:c>
      <x:c r="R12925" s="55">
        <x:f t="shared" si="2423"/>
        <x:v>-37028.060003271472</x:v>
      </x:c>
      <x:c r="S12925" s="1" t="str">
        <x:f t="shared" si="2424"/>
        <x:v>NO</x:v>
      </x:c>
      <x:c r="T12925" s="1">
        <x:f t="shared" si="2425"/>
        <x:v>-9.9999999999999997E+98</x:v>
      </x:c>
    </x:row>
    <x:row r="12926">
      <x:c r="A12926" s="1"/>
      <x:c r="B12926" s="1"/>
      <x:c r="C12926" s="1"/>
      <x:c r="D12926" s="1"/>
      <x:c r="E12926" s="1"/>
      <x:c r="F12926" s="1"/>
      <x:c r="G12926" s="1"/>
      <x:c r="H12926" s="1"/>
      <x:c r="I12926" s="53">
        <x:f t="shared" si="2414"/>
        <x:v>19</x:v>
      </x:c>
      <x:c r="J12926" s="53">
        <x:f t="shared" si="2415"/>
        <x:v>16</x:v>
      </x:c>
      <x:c r="K12926" s="53">
        <x:f t="shared" si="2416"/>
        <x:v>15</x:v>
      </x:c>
      <x:c r="L12926" s="53">
        <x:f t="shared" si="2417"/>
        <x:v>50</x:v>
      </x:c>
      <x:c r="M12926" s="54">
        <x:f t="shared" si="2418"/>
        <x:v>11984.026863064584</x:v>
      </x:c>
      <x:c r="N12926" s="54">
        <x:f t="shared" si="2419"/>
        <x:v>7.8222408771281833</x:v>
      </x:c>
      <x:c r="O12926" s="55">
        <x:f t="shared" si="2420"/>
        <x:v>241204</x:v>
      </x:c>
      <x:c r="P12926" s="55">
        <x:f t="shared" si="2421"/>
        <x:v>36960</x:v>
      </x:c>
      <x:c r="Q12926" s="55">
        <x:f t="shared" si="2422"/>
        <x:v>220556.02192820457</x:v>
      </x:c>
      <x:c r="R12926" s="55">
        <x:f t="shared" si="2423"/>
        <x:v>-36312.021928204573</x:v>
      </x:c>
      <x:c r="S12926" s="1" t="str">
        <x:f t="shared" si="2424"/>
        <x:v>NO</x:v>
      </x:c>
      <x:c r="T12926" s="1">
        <x:f t="shared" si="2425"/>
        <x:v>-9.9999999999999997E+98</x:v>
      </x:c>
    </x:row>
    <x:row r="12927">
      <x:c r="A12927" s="1"/>
      <x:c r="B12927" s="1"/>
      <x:c r="C12927" s="1"/>
      <x:c r="D12927" s="1"/>
      <x:c r="E12927" s="1"/>
      <x:c r="F12927" s="1"/>
      <x:c r="G12927" s="1"/>
      <x:c r="H12927" s="1"/>
      <x:c r="I12927" s="53">
        <x:f t="shared" si="2414"/>
        <x:v>19</x:v>
      </x:c>
      <x:c r="J12927" s="53">
        <x:f t="shared" si="2415"/>
        <x:v>16</x:v>
      </x:c>
      <x:c r="K12927" s="53">
        <x:f t="shared" si="2416"/>
        <x:v>16</x:v>
      </x:c>
      <x:c r="L12927" s="53">
        <x:f t="shared" si="2417"/>
        <x:v>51</x:v>
      </x:c>
      <x:c r="M12927" s="54">
        <x:f t="shared" si="2418"/>
        <x:v>12049.087638942074</x:v>
      </x:c>
      <x:c r="N12927" s="54">
        <x:f t="shared" si="2419"/>
        <x:v>7.8674219714875511</x:v>
      </x:c>
      <x:c r="O12927" s="55">
        <x:f t="shared" si="2420"/>
        <x:v>243904</x:v>
      </x:c>
      <x:c r="P12927" s="55">
        <x:f t="shared" si="2421"/>
        <x:v>37840</x:v>
      </x:c>
      <x:c r="Q12927" s="55">
        <x:f t="shared" si="2422"/>
        <x:v>221685.54928718877</x:v>
      </x:c>
      <x:c r="R12927" s="55">
        <x:f t="shared" si="2423"/>
        <x:v>-35621.549287188769</x:v>
      </x:c>
      <x:c r="S12927" s="1" t="str">
        <x:f t="shared" si="2424"/>
        <x:v>NO</x:v>
      </x:c>
      <x:c r="T12927" s="1">
        <x:f t="shared" si="2425"/>
        <x:v>-9.9999999999999997E+98</x:v>
      </x:c>
    </x:row>
    <x:row r="12928">
      <x:c r="A12928" s="1"/>
      <x:c r="B12928" s="1"/>
      <x:c r="C12928" s="1"/>
      <x:c r="D12928" s="1"/>
      <x:c r="E12928" s="1"/>
      <x:c r="F12928" s="1"/>
      <x:c r="G12928" s="1"/>
      <x:c r="H12928" s="1"/>
      <x:c r="I12928" s="53">
        <x:f t="shared" si="2414"/>
        <x:v>19</x:v>
      </x:c>
      <x:c r="J12928" s="53">
        <x:f t="shared" si="2415"/>
        <x:v>16</x:v>
      </x:c>
      <x:c r="K12928" s="53">
        <x:f t="shared" si="2416"/>
        <x:v>17</x:v>
      </x:c>
      <x:c r="L12928" s="53">
        <x:f t="shared" si="2417"/>
        <x:v>52</x:v>
      </x:c>
      <x:c r="M12928" s="54">
        <x:f t="shared" si="2418"/>
        <x:v>12115.647862388612</x:v>
      </x:c>
      <x:c r="N12928" s="54">
        <x:f t="shared" si="2419"/>
        <x:v>7.9136443488809807</x:v>
      </x:c>
      <x:c r="O12928" s="55">
        <x:f t="shared" si="2420"/>
        <x:v>246604</x:v>
      </x:c>
      <x:c r="P12928" s="55">
        <x:f t="shared" si="2421"/>
        <x:v>38720</x:v>
      </x:c>
      <x:c r="Q12928" s="55">
        <x:f t="shared" si="2422"/>
        <x:v>222841.10872202451</x:v>
      </x:c>
      <x:c r="R12928" s="55">
        <x:f t="shared" si="2423"/>
        <x:v>-34957.10872202451</x:v>
      </x:c>
      <x:c r="S12928" s="1" t="str">
        <x:f t="shared" si="2424"/>
        <x:v>NO</x:v>
      </x:c>
      <x:c r="T12928" s="1">
        <x:f t="shared" si="2425"/>
        <x:v>-9.9999999999999997E+98</x:v>
      </x:c>
    </x:row>
    <x:row r="12929">
      <x:c r="A12929" s="1"/>
      <x:c r="B12929" s="1"/>
      <x:c r="C12929" s="1"/>
      <x:c r="D12929" s="1"/>
      <x:c r="E12929" s="1"/>
      <x:c r="F12929" s="1"/>
      <x:c r="G12929" s="1"/>
      <x:c r="H12929" s="1"/>
      <x:c r="I12929" s="53">
        <x:f t="shared" si="2414"/>
        <x:v>19</x:v>
      </x:c>
      <x:c r="J12929" s="53">
        <x:f t="shared" si="2415"/>
        <x:v>16</x:v>
      </x:c>
      <x:c r="K12929" s="53">
        <x:f t="shared" si="2416"/>
        <x:v>18</x:v>
      </x:c>
      <x:c r="L12929" s="53">
        <x:f t="shared" si="2417"/>
        <x:v>53</x:v>
      </x:c>
      <x:c r="M12929" s="54">
        <x:f t="shared" si="2418"/>
        <x:v>12183.7348538472</x:v>
      </x:c>
      <x:c r="N12929" s="54">
        <x:f t="shared" si="2419"/>
        <x:v>7.960926981838333</x:v>
      </x:c>
      <x:c r="O12929" s="55">
        <x:f t="shared" si="2420"/>
        <x:v>249304</x:v>
      </x:c>
      <x:c r="P12929" s="55">
        <x:f t="shared" si="2421"/>
        <x:v>39600</x:v>
      </x:c>
      <x:c r="Q12929" s="55">
        <x:f t="shared" si="2422"/>
        <x:v>224023.17454595832</x:v>
      </x:c>
      <x:c r="R12929" s="55">
        <x:f t="shared" si="2423"/>
        <x:v>-34319.174545958318</x:v>
      </x:c>
      <x:c r="S12929" s="1" t="str">
        <x:f t="shared" si="2424"/>
        <x:v>NO</x:v>
      </x:c>
      <x:c r="T12929" s="1">
        <x:f t="shared" si="2425"/>
        <x:v>-9.9999999999999997E+98</x:v>
      </x:c>
    </x:row>
    <x:row r="12930">
      <x:c r="A12930" s="1"/>
      <x:c r="B12930" s="1"/>
      <x:c r="C12930" s="1"/>
      <x:c r="D12930" s="1"/>
      <x:c r="E12930" s="1"/>
      <x:c r="F12930" s="1"/>
      <x:c r="G12930" s="1"/>
      <x:c r="H12930" s="1"/>
      <x:c r="I12930" s="53">
        <x:f t="shared" si="2414"/>
        <x:v>19</x:v>
      </x:c>
      <x:c r="J12930" s="53">
        <x:f t="shared" si="2415"/>
        <x:v>16</x:v>
      </x:c>
      <x:c r="K12930" s="53">
        <x:f t="shared" si="2416"/>
        <x:v>19</x:v>
      </x:c>
      <x:c r="L12930" s="53">
        <x:f t="shared" si="2417"/>
        <x:v>54</x:v>
      </x:c>
      <x:c r="M12930" s="54">
        <x:f t="shared" si="2418"/>
        <x:v>12253.376382483222</x:v>
      </x:c>
      <x:c r="N12930" s="54">
        <x:f t="shared" si="2419"/>
        <x:v>8.0092891545022376</x:v>
      </x:c>
      <x:c r="O12930" s="55">
        <x:f t="shared" si="2420"/>
        <x:v>252004</x:v>
      </x:c>
      <x:c r="P12930" s="55">
        <x:f t="shared" si="2421"/>
        <x:v>40480</x:v>
      </x:c>
      <x:c r="Q12930" s="55">
        <x:f t="shared" si="2422"/>
        <x:v>225232.22886255593</x:v>
      </x:c>
      <x:c r="R12930" s="55">
        <x:f t="shared" si="2423"/>
        <x:v>-33708.22886255593</x:v>
      </x:c>
      <x:c r="S12930" s="1" t="str">
        <x:f t="shared" si="2424"/>
        <x:v>NO</x:v>
      </x:c>
      <x:c r="T12930" s="1">
        <x:f t="shared" si="2425"/>
        <x:v>-9.9999999999999997E+98</x:v>
      </x:c>
    </x:row>
    <x:row r="12931">
      <x:c r="A12931" s="1"/>
      <x:c r="B12931" s="1"/>
      <x:c r="C12931" s="1"/>
      <x:c r="D12931" s="1"/>
      <x:c r="E12931" s="1"/>
      <x:c r="F12931" s="1"/>
      <x:c r="G12931" s="1"/>
      <x:c r="H12931" s="1"/>
      <x:c r="I12931" s="53">
        <x:f t="shared" si="2414"/>
        <x:v>19</x:v>
      </x:c>
      <x:c r="J12931" s="53">
        <x:f t="shared" si="2415"/>
        <x:v>16</x:v>
      </x:c>
      <x:c r="K12931" s="53">
        <x:f t="shared" si="2416"/>
        <x:v>20</x:v>
      </x:c>
      <x:c r="L12931" s="53">
        <x:f t="shared" si="2417"/>
        <x:v>55</x:v>
      </x:c>
      <x:c r="M12931" s="54">
        <x:f t="shared" si="2418"/>
        <x:v>12324.6006731337</x:v>
      </x:c>
      <x:c r="N12931" s="54">
        <x:f t="shared" si="2419"/>
        <x:v>8.0587504674539581</x:v>
      </x:c>
      <x:c r="O12931" s="55">
        <x:f t="shared" si="2420"/>
        <x:v>254704</x:v>
      </x:c>
      <x:c r="P12931" s="55">
        <x:f t="shared" si="2421"/>
        <x:v>41360</x:v>
      </x:c>
      <x:c r="Q12931" s="55">
        <x:f t="shared" si="2422"/>
        <x:v>226468.76168634897</x:v>
      </x:c>
      <x:c r="R12931" s="55">
        <x:f t="shared" si="2423"/>
        <x:v>-33124.761686348967</x:v>
      </x:c>
      <x:c r="S12931" s="1" t="str">
        <x:f t="shared" si="2424"/>
        <x:v>NO</x:v>
      </x:c>
      <x:c r="T12931" s="1">
        <x:f t="shared" si="2425"/>
        <x:v>-9.9999999999999997E+98</x:v>
      </x:c>
    </x:row>
    <x:row r="12932">
      <x:c r="A12932" s="1"/>
      <x:c r="B12932" s="1"/>
      <x:c r="C12932" s="1"/>
      <x:c r="D12932" s="1"/>
      <x:c r="E12932" s="1"/>
      <x:c r="F12932" s="1"/>
      <x:c r="G12932" s="1"/>
      <x:c r="H12932" s="1"/>
      <x:c r="I12932" s="53">
        <x:f t="shared" si="2414"/>
        <x:v>19</x:v>
      </x:c>
      <x:c r="J12932" s="53">
        <x:f t="shared" si="2415"/>
        <x:v>16</x:v>
      </x:c>
      <x:c r="K12932" s="53">
        <x:f t="shared" si="2416"/>
        <x:v>21</x:v>
      </x:c>
      <x:c r="L12932" s="53">
        <x:f t="shared" si="2417"/>
        <x:v>56</x:v>
      </x:c>
      <x:c r="M12932" s="54">
        <x:f t="shared" si="2418"/>
        <x:v>12397.436413360143</x:v>
      </x:c>
      <x:c r="N12932" s="54">
        <x:f t="shared" si="2419"/>
        <x:v>8.109330842611211</x:v>
      </x:c>
      <x:c r="O12932" s="55">
        <x:f t="shared" si="2420"/>
        <x:v>257404</x:v>
      </x:c>
      <x:c r="P12932" s="55">
        <x:f t="shared" si="2421"/>
        <x:v>42240</x:v>
      </x:c>
      <x:c r="Q12932" s="55">
        <x:f t="shared" si="2422"/>
        <x:v>227733.27106528025</x:v>
      </x:c>
      <x:c r="R12932" s="55">
        <x:f t="shared" si="2423"/>
        <x:v>-32569.271065280249</x:v>
      </x:c>
      <x:c r="S12932" s="1" t="str">
        <x:f t="shared" si="2424"/>
        <x:v>NO</x:v>
      </x:c>
      <x:c r="T12932" s="1">
        <x:f t="shared" si="2425"/>
        <x:v>-9.9999999999999997E+98</x:v>
      </x:c>
    </x:row>
    <x:row r="12933">
      <x:c r="A12933" s="1"/>
      <x:c r="B12933" s="1"/>
      <x:c r="C12933" s="1"/>
      <x:c r="D12933" s="1"/>
      <x:c r="E12933" s="1"/>
      <x:c r="F12933" s="1"/>
      <x:c r="G12933" s="1"/>
      <x:c r="H12933" s="1"/>
      <x:c r="I12933" s="53">
        <x:f t="shared" si="2414"/>
        <x:v>19</x:v>
      </x:c>
      <x:c r="J12933" s="53">
        <x:f t="shared" si="2415"/>
        <x:v>16</x:v>
      </x:c>
      <x:c r="K12933" s="53">
        <x:f t="shared" si="2416"/>
        <x:v>22</x:v>
      </x:c>
      <x:c r="L12933" s="53">
        <x:f t="shared" si="2417"/>
        <x:v>57</x:v>
      </x:c>
      <x:c r="M12933" s="54">
        <x:f t="shared" si="2418"/>
        <x:v>12471.912760606539</x:v>
      </x:c>
      <x:c r="N12933" s="54">
        <x:f t="shared" si="2419"/>
        <x:v>8.1610505281989862</x:v>
      </x:c>
      <x:c r="O12933" s="55">
        <x:f t="shared" si="2420"/>
        <x:v>260104</x:v>
      </x:c>
      <x:c r="P12933" s="55">
        <x:f t="shared" si="2421"/>
        <x:v>43120</x:v>
      </x:c>
      <x:c r="Q12933" s="55">
        <x:f t="shared" si="2422"/>
        <x:v>229026.26320497465</x:v>
      </x:c>
      <x:c r="R12933" s="55">
        <x:f t="shared" si="2423"/>
        <x:v>-32042.263204974646</x:v>
      </x:c>
      <x:c r="S12933" s="1" t="str">
        <x:f t="shared" si="2424"/>
        <x:v>NO</x:v>
      </x:c>
      <x:c r="T12933" s="1">
        <x:f t="shared" si="2425"/>
        <x:v>-9.9999999999999997E+98</x:v>
      </x:c>
    </x:row>
    <x:row r="12934">
      <x:c r="A12934" s="1"/>
      <x:c r="B12934" s="1"/>
      <x:c r="C12934" s="1"/>
      <x:c r="D12934" s="1"/>
      <x:c r="E12934" s="1"/>
      <x:c r="F12934" s="1"/>
      <x:c r="G12934" s="1"/>
      <x:c r="H12934" s="1"/>
      <x:c r="I12934" s="53">
        <x:f t="shared" si="2414"/>
        <x:v>19</x:v>
      </x:c>
      <x:c r="J12934" s="53">
        <x:f t="shared" si="2415"/>
        <x:v>16</x:v>
      </x:c>
      <x:c r="K12934" s="53">
        <x:f t="shared" si="2416"/>
        <x:v>23</x:v>
      </x:c>
      <x:c r="L12934" s="53">
        <x:f t="shared" si="2417"/>
        <x:v>58</x:v>
      </x:c>
      <x:c r="M12934" s="54">
        <x:f t="shared" si="2418"/>
        <x:v>12548.059349463976</x:v>
      </x:c>
      <x:c r="N12934" s="54">
        <x:f t="shared" si="2419"/>
        <x:v>8.2139301037944286</x:v>
      </x:c>
      <x:c r="O12934" s="55">
        <x:f t="shared" si="2420"/>
        <x:v>262804</x:v>
      </x:c>
      <x:c r="P12934" s="55">
        <x:f t="shared" si="2421"/>
        <x:v>44000</x:v>
      </x:c>
      <x:c r="Q12934" s="55">
        <x:f t="shared" si="2422"/>
        <x:v>230348.25259486068</x:v>
      </x:c>
      <x:c r="R12934" s="55">
        <x:f t="shared" si="2423"/>
        <x:v>-31544.252594860678</x:v>
      </x:c>
      <x:c r="S12934" s="1" t="str">
        <x:f t="shared" si="2424"/>
        <x:v>NO</x:v>
      </x:c>
      <x:c r="T12934" s="1">
        <x:f t="shared" si="2425"/>
        <x:v>-9.9999999999999997E+98</x:v>
      </x:c>
    </x:row>
    <x:row r="12935">
      <x:c r="A12935" s="1"/>
      <x:c r="B12935" s="1"/>
      <x:c r="C12935" s="1"/>
      <x:c r="D12935" s="1"/>
      <x:c r="E12935" s="1"/>
      <x:c r="F12935" s="1"/>
      <x:c r="G12935" s="1"/>
      <x:c r="H12935" s="1"/>
      <x:c r="I12935" s="53">
        <x:f t="shared" si="2414"/>
        <x:v>19</x:v>
      </x:c>
      <x:c r="J12935" s="53">
        <x:f t="shared" si="2415"/>
        <x:v>16</x:v>
      </x:c>
      <x:c r="K12935" s="53">
        <x:f t="shared" si="2416"/>
        <x:v>24</x:v>
      </x:c>
      <x:c r="L12935" s="53">
        <x:f t="shared" si="2417"/>
        <x:v>59</x:v>
      </x:c>
      <x:c r="M12935" s="54">
        <x:f t="shared" si="2418"/>
        <x:v>12625.906299043472</x:v>
      </x:c>
      <x:c r="N12935" s="54">
        <x:f t="shared" si="2419"/>
        <x:v>8.2679904854468553</x:v>
      </x:c>
      <x:c r="O12935" s="55">
        <x:f t="shared" si="2420"/>
        <x:v>265504</x:v>
      </x:c>
      <x:c r="P12935" s="55">
        <x:f t="shared" si="2421"/>
        <x:v>44880</x:v>
      </x:c>
      <x:c r="Q12935" s="55">
        <x:f t="shared" si="2422"/>
        <x:v>231699.7621361714</x:v>
      </x:c>
      <x:c r="R12935" s="55">
        <x:f t="shared" si="2423"/>
        <x:v>-31075.762136171397</x:v>
      </x:c>
      <x:c r="S12935" s="1" t="str">
        <x:f t="shared" si="2424"/>
        <x:v>NO</x:v>
      </x:c>
      <x:c r="T12935" s="1">
        <x:f t="shared" si="2425"/>
        <x:v>-9.9999999999999997E+98</x:v>
      </x:c>
    </x:row>
    <x:row r="12936">
      <x:c r="A12936" s="1"/>
      <x:c r="B12936" s="1"/>
      <x:c r="C12936" s="1"/>
      <x:c r="D12936" s="1"/>
      <x:c r="E12936" s="1"/>
      <x:c r="F12936" s="1"/>
      <x:c r="G12936" s="1"/>
      <x:c r="H12936" s="1"/>
      <x:c r="I12936" s="53">
        <x:f t="shared" si="2414"/>
        <x:v>19</x:v>
      </x:c>
      <x:c r="J12936" s="53">
        <x:f t="shared" si="2415"/>
        <x:v>16</x:v>
      </x:c>
      <x:c r="K12936" s="53">
        <x:f t="shared" si="2416"/>
        <x:v>25</x:v>
      </x:c>
      <x:c r="L12936" s="53">
        <x:f t="shared" si="2417"/>
        <x:v>60</x:v>
      </x:c>
      <x:c r="M12936" s="54">
        <x:f t="shared" si="2418"/>
        <x:v>12705.484220458569</x:v>
      </x:c>
      <x:c r="N12936" s="54">
        <x:f t="shared" si="2419"/>
        <x:v>8.3232529308740073</x:v>
      </x:c>
      <x:c r="O12936" s="55">
        <x:f t="shared" si="2420"/>
        <x:v>268204</x:v>
      </x:c>
      <x:c r="P12936" s="55">
        <x:f t="shared" si="2421"/>
        <x:v>45760</x:v>
      </x:c>
      <x:c r="Q12936" s="55">
        <x:f t="shared" si="2422"/>
        <x:v>233081.32327185015</x:v>
      </x:c>
      <x:c r="R12936" s="55">
        <x:f t="shared" si="2423"/>
        <x:v>-30637.323271850153</x:v>
      </x:c>
      <x:c r="S12936" s="1" t="str">
        <x:f t="shared" si="2424"/>
        <x:v>NO</x:v>
      </x:c>
      <x:c r="T12936" s="1">
        <x:f t="shared" si="2425"/>
        <x:v>-9.9999999999999997E+98</x:v>
      </x:c>
    </x:row>
    <x:row r="12937">
      <x:c r="A12937" s="1"/>
      <x:c r="B12937" s="1"/>
      <x:c r="C12937" s="1"/>
      <x:c r="D12937" s="1"/>
      <x:c r="E12937" s="1"/>
      <x:c r="F12937" s="1"/>
      <x:c r="G12937" s="1"/>
      <x:c r="H12937" s="1"/>
      <x:c r="I12937" s="53">
        <x:f t="shared" si="2414"/>
        <x:v>19</x:v>
      </x:c>
      <x:c r="J12937" s="53">
        <x:f t="shared" si="2415"/>
        <x:v>16</x:v>
      </x:c>
      <x:c r="K12937" s="53">
        <x:f t="shared" si="2416"/>
        <x:v>26</x:v>
      </x:c>
      <x:c r="L12937" s="53">
        <x:f t="shared" si="2417"/>
        <x:v>61</x:v>
      </x:c>
      <x:c r="M12937" s="54">
        <x:f t="shared" si="2418"/>
        <x:v>12786.824224419288</x:v>
      </x:c>
      <x:c r="N12937" s="54">
        <x:f t="shared" si="2419"/>
        <x:v>8.3797390447356168</x:v>
      </x:c>
      <x:c r="O12937" s="55">
        <x:f t="shared" si="2420"/>
        <x:v>270904</x:v>
      </x:c>
      <x:c r="P12937" s="55">
        <x:f t="shared" si="2421"/>
        <x:v>46640</x:v>
      </x:c>
      <x:c r="Q12937" s="55">
        <x:f t="shared" si="2422"/>
        <x:v>234493.47611839042</x:v>
      </x:c>
      <x:c r="R12937" s="55">
        <x:f t="shared" si="2423"/>
        <x:v>-30229.476118390419</x:v>
      </x:c>
      <x:c r="S12937" s="1" t="str">
        <x:f t="shared" si="2424"/>
        <x:v>NO</x:v>
      </x:c>
      <x:c r="T12937" s="1">
        <x:f t="shared" si="2425"/>
        <x:v>-9.9999999999999997E+98</x:v>
      </x:c>
    </x:row>
    <x:row r="12938">
      <x:c r="A12938" s="1"/>
      <x:c r="B12938" s="1"/>
      <x:c r="C12938" s="1"/>
      <x:c r="D12938" s="1"/>
      <x:c r="E12938" s="1"/>
      <x:c r="F12938" s="1"/>
      <x:c r="G12938" s="1"/>
      <x:c r="H12938" s="1"/>
      <x:c r="I12938" s="53">
        <x:f t="shared" si="2414"/>
        <x:v>19</x:v>
      </x:c>
      <x:c r="J12938" s="53">
        <x:f t="shared" si="2415"/>
        <x:v>16</x:v>
      </x:c>
      <x:c r="K12938" s="53">
        <x:f t="shared" si="2416"/>
        <x:v>27</x:v>
      </x:c>
      <x:c r="L12938" s="53">
        <x:f t="shared" si="2417"/>
        <x:v>62</x:v>
      </x:c>
      <x:c r="M12938" s="54">
        <x:f t="shared" si="2418"/>
        <x:v>12869.957928939044</x:v>
      </x:c>
      <x:c r="N12938" s="54">
        <x:f t="shared" si="2419"/>
        <x:v>8.4374707839854466</x:v>
      </x:c>
      <x:c r="O12938" s="55">
        <x:f t="shared" si="2420"/>
        <x:v>273604</x:v>
      </x:c>
      <x:c r="P12938" s="55">
        <x:f t="shared" si="2421"/>
        <x:v>47520</x:v>
      </x:c>
      <x:c r="Q12938" s="55">
        <x:f t="shared" si="2422"/>
        <x:v>235936.76959963617</x:v>
      </x:c>
      <x:c r="R12938" s="55">
        <x:f t="shared" si="2423"/>
        <x:v>-29852.769599636173</x:v>
      </x:c>
      <x:c r="S12938" s="1" t="str">
        <x:f t="shared" si="2424"/>
        <x:v>NO</x:v>
      </x:c>
      <x:c r="T12938" s="1">
        <x:f t="shared" si="2425"/>
        <x:v>-9.9999999999999997E+98</x:v>
      </x:c>
    </x:row>
    <x:row r="12939">
      <x:c r="A12939" s="1"/>
      <x:c r="B12939" s="1"/>
      <x:c r="C12939" s="1"/>
      <x:c r="D12939" s="1"/>
      <x:c r="E12939" s="1"/>
      <x:c r="F12939" s="1"/>
      <x:c r="G12939" s="1"/>
      <x:c r="H12939" s="1"/>
      <x:c r="I12939" s="53">
        <x:f t="shared" si="2414"/>
        <x:v>19</x:v>
      </x:c>
      <x:c r="J12939" s="53">
        <x:f t="shared" si="2415"/>
        <x:v>16</x:v>
      </x:c>
      <x:c r="K12939" s="53">
        <x:f t="shared" si="2416"/>
        <x:v>28</x:v>
      </x:c>
      <x:c r="L12939" s="53">
        <x:f t="shared" si="2417"/>
        <x:v>63</x:v>
      </x:c>
      <x:c r="M12939" s="54">
        <x:f t="shared" si="2418"/>
        <x:v>12954.917467156198</x:v>
      </x:c>
      <x:c r="N12939" s="54">
        <x:f t="shared" si="2419"/>
        <x:v>8.4964704633029147</x:v>
      </x:c>
      <x:c r="O12939" s="55">
        <x:f t="shared" si="2420"/>
        <x:v>276304</x:v>
      </x:c>
      <x:c r="P12939" s="55">
        <x:f t="shared" si="2421"/>
        <x:v>48400</x:v>
      </x:c>
      <x:c r="Q12939" s="55">
        <x:f t="shared" si="2422"/>
        <x:v>237411.76158257289</x:v>
      </x:c>
      <x:c r="R12939" s="55">
        <x:f t="shared" si="2423"/>
        <x:v>-29507.761582572886</x:v>
      </x:c>
      <x:c r="S12939" s="1" t="str">
        <x:f t="shared" si="2424"/>
        <x:v>NO</x:v>
      </x:c>
      <x:c r="T12939" s="1">
        <x:f t="shared" si="2425"/>
        <x:v>-9.9999999999999997E+98</x:v>
      </x:c>
    </x:row>
    <x:row r="12940">
      <x:c r="A12940" s="1"/>
      <x:c r="B12940" s="1"/>
      <x:c r="C12940" s="1"/>
      <x:c r="D12940" s="1"/>
      <x:c r="E12940" s="1"/>
      <x:c r="F12940" s="1"/>
      <x:c r="G12940" s="1"/>
      <x:c r="H12940" s="1"/>
      <x:c r="I12940" s="53">
        <x:f t="shared" si="2414"/>
        <x:v>19</x:v>
      </x:c>
      <x:c r="J12940" s="53">
        <x:f t="shared" si="2415"/>
        <x:v>16</x:v>
      </x:c>
      <x:c r="K12940" s="53">
        <x:f t="shared" si="2416"/>
        <x:v>29</x:v>
      </x:c>
      <x:c r="L12940" s="53">
        <x:f t="shared" si="2417"/>
        <x:v>64</x:v>
      </x:c>
      <x:c r="M12940" s="54">
        <x:f t="shared" si="2418"/>
        <x:v>13041.735495271851</x:v>
      </x:c>
      <x:c r="N12940" s="54">
        <x:f t="shared" si="2419"/>
        <x:v>8.5567607606054512</x:v>
      </x:c>
      <x:c r="O12940" s="55">
        <x:f t="shared" si="2420"/>
        <x:v>279004</x:v>
      </x:c>
      <x:c r="P12940" s="55">
        <x:f t="shared" si="2421"/>
        <x:v>49280</x:v>
      </x:c>
      <x:c r="Q12940" s="55">
        <x:f t="shared" si="2422"/>
        <x:v>238919.01901513629</x:v>
      </x:c>
      <x:c r="R12940" s="55">
        <x:f t="shared" si="2423"/>
        <x:v>-29195.019015136291</x:v>
      </x:c>
      <x:c r="S12940" s="1" t="str">
        <x:f t="shared" si="2424"/>
        <x:v>NO</x:v>
      </x:c>
      <x:c r="T12940" s="1">
        <x:f t="shared" si="2425"/>
        <x:v>-9.9999999999999997E+98</x:v>
      </x:c>
    </x:row>
    <x:row r="12941">
      <x:c r="A12941" s="1"/>
      <x:c r="B12941" s="1"/>
      <x:c r="C12941" s="1"/>
      <x:c r="D12941" s="1"/>
      <x:c r="E12941" s="1"/>
      <x:c r="F12941" s="1"/>
      <x:c r="G12941" s="1"/>
      <x:c r="H12941" s="1"/>
      <x:c r="I12941" s="53">
        <x:f t="shared" si="2414"/>
        <x:v>19</x:v>
      </x:c>
      <x:c r="J12941" s="53">
        <x:f t="shared" si="2415"/>
        <x:v>16</x:v>
      </x:c>
      <x:c r="K12941" s="53">
        <x:f t="shared" si="2416"/>
        <x:v>30</x:v>
      </x:c>
      <x:c r="L12941" s="53">
        <x:f t="shared" si="2417"/>
        <x:v>65</x:v>
      </x:c>
      <x:c r="M12941" s="54">
        <x:f t="shared" si="2418"/>
        <x:v>13130.445200605622</x:v>
      </x:c>
      <x:c r="N12941" s="54">
        <x:f t="shared" si="2419"/>
        <x:v>8.6183647226427933</x:v>
      </x:c>
      <x:c r="O12941" s="55">
        <x:f t="shared" si="2420"/>
        <x:v>281704</x:v>
      </x:c>
      <x:c r="P12941" s="55">
        <x:f t="shared" si="2421"/>
        <x:v>50160</x:v>
      </x:c>
      <x:c r="Q12941" s="55">
        <x:f t="shared" si="2422"/>
        <x:v>240459.11806606982</x:v>
      </x:c>
      <x:c r="R12941" s="55">
        <x:f t="shared" si="2423"/>
        <x:v>-28915.118066069816</x:v>
      </x:c>
      <x:c r="S12941" s="1" t="str">
        <x:f t="shared" si="2424"/>
        <x:v>NO</x:v>
      </x:c>
      <x:c r="T12941" s="1">
        <x:f t="shared" si="2425"/>
        <x:v>-9.9999999999999997E+98</x:v>
      </x:c>
    </x:row>
    <x:row r="12942">
      <x:c r="A12942" s="1"/>
      <x:c r="B12942" s="1"/>
      <x:c r="C12942" s="1"/>
      <x:c r="D12942" s="1"/>
      <x:c r="E12942" s="1"/>
      <x:c r="F12942" s="1"/>
      <x:c r="G12942" s="1"/>
      <x:c r="H12942" s="1"/>
      <x:c r="I12942" s="53">
        <x:f t="shared" si="2414"/>
        <x:v>19</x:v>
      </x:c>
      <x:c r="J12942" s="53">
        <x:f t="shared" si="2415"/>
        <x:v>17</x:v>
      </x:c>
      <x:c r="K12942" s="53">
        <x:f t="shared" si="2416"/>
        <x:v>0</x:v>
      </x:c>
      <x:c r="L12942" s="53">
        <x:f t="shared" si="2417"/>
        <x:v>36</x:v>
      </x:c>
      <x:c r="M12942" s="54">
        <x:f t="shared" si="2418"/>
        <x:v>11234.229779879211</x:v>
      </x:c>
      <x:c r="N12942" s="54">
        <x:f t="shared" si="2419"/>
        <x:v>7.3015484582494521</x:v>
      </x:c>
      <x:c r="O12942" s="55">
        <x:f t="shared" si="2420"/>
        <x:v>202798</x:v>
      </x:c>
      <x:c r="P12942" s="55">
        <x:f t="shared" si="2421"/>
        <x:v>24200</x:v>
      </x:c>
      <x:c r="Q12942" s="55">
        <x:f t="shared" si="2422"/>
        <x:v>207538.71145623631</x:v>
      </x:c>
      <x:c r="R12942" s="55">
        <x:f t="shared" si="2423"/>
        <x:v>-48940.711456236313</x:v>
      </x:c>
      <x:c r="S12942" s="1" t="str">
        <x:f t="shared" si="2424"/>
        <x:v>NO</x:v>
      </x:c>
      <x:c r="T12942" s="1">
        <x:f t="shared" si="2425"/>
        <x:v>-9.9999999999999997E+98</x:v>
      </x:c>
    </x:row>
    <x:row r="12943">
      <x:c r="A12943" s="1"/>
      <x:c r="B12943" s="1"/>
      <x:c r="C12943" s="1"/>
      <x:c r="D12943" s="1"/>
      <x:c r="E12943" s="1"/>
      <x:c r="F12943" s="1"/>
      <x:c r="G12943" s="1"/>
      <x:c r="H12943" s="1"/>
      <x:c r="I12943" s="53">
        <x:f t="shared" si="2414"/>
        <x:v>19</x:v>
      </x:c>
      <x:c r="J12943" s="53">
        <x:f t="shared" si="2415"/>
        <x:v>17</x:v>
      </x:c>
      <x:c r="K12943" s="53">
        <x:f t="shared" si="2416"/>
        <x:v>1</x:v>
      </x:c>
      <x:c r="L12943" s="53">
        <x:f t="shared" si="2417"/>
        <x:v>37</x:v>
      </x:c>
      <x:c r="M12943" s="54">
        <x:f t="shared" si="2418"/>
        <x:v>11279.792279879211</x:v>
      </x:c>
      <x:c r="N12943" s="54">
        <x:f t="shared" si="2419"/>
        <x:v>7.3331890832494526</x:v>
      </x:c>
      <x:c r="O12943" s="55">
        <x:f t="shared" si="2420"/>
        <x:v>205498</x:v>
      </x:c>
      <x:c r="P12943" s="55">
        <x:f t="shared" si="2421"/>
        <x:v>25080</x:v>
      </x:c>
      <x:c r="Q12943" s="55">
        <x:f t="shared" si="2422"/>
        <x:v>208329.72708123631</x:v>
      </x:c>
      <x:c r="R12943" s="55">
        <x:f t="shared" si="2423"/>
        <x:v>-47911.727081236313</x:v>
      </x:c>
      <x:c r="S12943" s="1" t="str">
        <x:f t="shared" si="2424"/>
        <x:v>NO</x:v>
      </x:c>
      <x:c r="T12943" s="1">
        <x:f t="shared" si="2425"/>
        <x:v>-9.9999999999999997E+98</x:v>
      </x:c>
    </x:row>
    <x:row r="12944">
      <x:c r="A12944" s="1"/>
      <x:c r="B12944" s="1"/>
      <x:c r="C12944" s="1"/>
      <x:c r="D12944" s="1"/>
      <x:c r="E12944" s="1"/>
      <x:c r="F12944" s="1"/>
      <x:c r="G12944" s="1"/>
      <x:c r="H12944" s="1"/>
      <x:c r="I12944" s="53">
        <x:f t="shared" si="2414"/>
        <x:v>19</x:v>
      </x:c>
      <x:c r="J12944" s="53">
        <x:f t="shared" si="2415"/>
        <x:v>17</x:v>
      </x:c>
      <x:c r="K12944" s="53">
        <x:f t="shared" si="2416"/>
        <x:v>2</x:v>
      </x:c>
      <x:c r="L12944" s="53">
        <x:f t="shared" si="2417"/>
        <x:v>38</x:v>
      </x:c>
      <x:c r="M12944" s="54">
        <x:f t="shared" si="2418"/>
        <x:v>11326.493842379212</x:v>
      </x:c>
      <x:c r="N12944" s="54">
        <x:f t="shared" si="2419"/>
        <x:v>7.3656207238744527</x:v>
      </x:c>
      <x:c r="O12944" s="55">
        <x:f t="shared" si="2420"/>
        <x:v>208198</x:v>
      </x:c>
      <x:c r="P12944" s="55">
        <x:f t="shared" si="2421"/>
        <x:v>25960</x:v>
      </x:c>
      <x:c r="Q12944" s="55">
        <x:f t="shared" si="2422"/>
        <x:v>209140.51809686131</x:v>
      </x:c>
      <x:c r="R12944" s="55">
        <x:f t="shared" si="2423"/>
        <x:v>-46902.518096861313</x:v>
      </x:c>
      <x:c r="S12944" s="1" t="str">
        <x:f t="shared" si="2424"/>
        <x:v>NO</x:v>
      </x:c>
      <x:c r="T12944" s="1">
        <x:f t="shared" si="2425"/>
        <x:v>-9.9999999999999997E+98</x:v>
      </x:c>
    </x:row>
    <x:row r="12945">
      <x:c r="A12945" s="1"/>
      <x:c r="B12945" s="1"/>
      <x:c r="C12945" s="1"/>
      <x:c r="D12945" s="1"/>
      <x:c r="E12945" s="1"/>
      <x:c r="F12945" s="1"/>
      <x:c r="G12945" s="1"/>
      <x:c r="H12945" s="1"/>
      <x:c r="I12945" s="53">
        <x:f t="shared" si="2414"/>
        <x:v>19</x:v>
      </x:c>
      <x:c r="J12945" s="53">
        <x:f t="shared" si="2415"/>
        <x:v>17</x:v>
      </x:c>
      <x:c r="K12945" s="53">
        <x:f t="shared" si="2416"/>
        <x:v>3</x:v>
      </x:c>
      <x:c r="L12945" s="53">
        <x:f t="shared" si="2417"/>
        <x:v>39</x:v>
      </x:c>
      <x:c r="M12945" s="54">
        <x:f t="shared" si="2418"/>
        <x:v>11374.355824801087</x:v>
      </x:c>
      <x:c r="N12945" s="54">
        <x:f t="shared" si="2419"/>
        <x:v>7.3988582116674211</x:v>
      </x:c>
      <x:c r="O12945" s="55">
        <x:f t="shared" si="2420"/>
        <x:v>210898</x:v>
      </x:c>
      <x:c r="P12945" s="55">
        <x:f t="shared" si="2421"/>
        <x:v>26840</x:v>
      </x:c>
      <x:c r="Q12945" s="55">
        <x:f t="shared" si="2422"/>
        <x:v>209971.45529168553</x:v>
      </x:c>
      <x:c r="R12945" s="55">
        <x:f t="shared" si="2423"/>
        <x:v>-45913.455291685532</x:v>
      </x:c>
      <x:c r="S12945" s="1" t="str">
        <x:f t="shared" si="2424"/>
        <x:v>NO</x:v>
      </x:c>
      <x:c r="T12945" s="1">
        <x:f t="shared" si="2425"/>
        <x:v>-9.9999999999999997E+98</x:v>
      </x:c>
    </x:row>
    <x:row r="12946">
      <x:c r="A12946" s="1"/>
      <x:c r="B12946" s="1"/>
      <x:c r="C12946" s="1"/>
      <x:c r="D12946" s="1"/>
      <x:c r="E12946" s="1"/>
      <x:c r="F12946" s="1"/>
      <x:c r="G12946" s="1"/>
      <x:c r="H12946" s="1"/>
      <x:c r="I12946" s="53">
        <x:f t="shared" si="2414"/>
        <x:v>19</x:v>
      </x:c>
      <x:c r="J12946" s="53">
        <x:f t="shared" si="2415"/>
        <x:v>17</x:v>
      </x:c>
      <x:c r="K12946" s="53">
        <x:f t="shared" si="2416"/>
        <x:v>4</x:v>
      </x:c>
      <x:c r="L12946" s="53">
        <x:f t="shared" si="2417"/>
        <x:v>40</x:v>
      </x:c>
      <x:c r="M12946" s="54">
        <x:f t="shared" si="2418"/>
        <x:v>11423.399940523743</x:v>
      </x:c>
      <x:c r="N12946" s="54">
        <x:f t="shared" si="2419"/>
        <x:v>7.4329166253637107</x:v>
      </x:c>
      <x:c r="O12946" s="55">
        <x:f t="shared" si="2420"/>
        <x:v>213598</x:v>
      </x:c>
      <x:c r="P12946" s="55">
        <x:f t="shared" si="2421"/>
        <x:v>27720</x:v>
      </x:c>
      <x:c r="Q12946" s="55">
        <x:f t="shared" si="2422"/>
        <x:v>210822.91563409276</x:v>
      </x:c>
      <x:c r="R12946" s="55">
        <x:f t="shared" si="2423"/>
        <x:v>-44944.915634092758</x:v>
      </x:c>
      <x:c r="S12946" s="1" t="str">
        <x:f t="shared" si="2424"/>
        <x:v>NO</x:v>
      </x:c>
      <x:c r="T12946" s="1">
        <x:f t="shared" si="2425"/>
        <x:v>-9.9999999999999997E+98</x:v>
      </x:c>
    </x:row>
    <x:row r="12947">
      <x:c r="A12947" s="1"/>
      <x:c r="B12947" s="1"/>
      <x:c r="C12947" s="1"/>
      <x:c r="D12947" s="1"/>
      <x:c r="E12947" s="1"/>
      <x:c r="F12947" s="1"/>
      <x:c r="G12947" s="1"/>
      <x:c r="H12947" s="1"/>
      <x:c r="I12947" s="53">
        <x:f t="shared" si="2414"/>
        <x:v>19</x:v>
      </x:c>
      <x:c r="J12947" s="53">
        <x:f t="shared" si="2415"/>
        <x:v>17</x:v>
      </x:c>
      <x:c r="K12947" s="53">
        <x:f t="shared" si="2416"/>
        <x:v>5</x:v>
      </x:c>
      <x:c r="L12947" s="53">
        <x:f t="shared" si="2417"/>
        <x:v>41</x:v>
      </x:c>
      <x:c r="M12947" s="54">
        <x:f t="shared" si="2418"/>
        <x:v>11473.648264444946</x:v>
      </x:c>
      <x:c r="N12947" s="54">
        <x:f t="shared" si="2419"/>
        <x:v>7.4678112947534352</x:v>
      </x:c>
      <x:c r="O12947" s="55">
        <x:f t="shared" si="2420"/>
        <x:v>216298</x:v>
      </x:c>
      <x:c r="P12947" s="55">
        <x:f t="shared" si="2421"/>
        <x:v>28600</x:v>
      </x:c>
      <x:c r="Q12947" s="55">
        <x:f t="shared" si="2422"/>
        <x:v>211695.28236883588</x:v>
      </x:c>
      <x:c r="R12947" s="55">
        <x:f t="shared" si="2423"/>
        <x:v>-43997.282368835877</x:v>
      </x:c>
      <x:c r="S12947" s="1" t="str">
        <x:f t="shared" si="2424"/>
        <x:v>NO</x:v>
      </x:c>
      <x:c r="T12947" s="1">
        <x:f t="shared" si="2425"/>
        <x:v>-9.9999999999999997E+98</x:v>
      </x:c>
    </x:row>
    <x:row r="12948">
      <x:c r="A12948" s="1"/>
      <x:c r="B12948" s="1"/>
      <x:c r="C12948" s="1"/>
      <x:c r="D12948" s="1"/>
      <x:c r="E12948" s="1"/>
      <x:c r="F12948" s="1"/>
      <x:c r="G12948" s="1"/>
      <x:c r="H12948" s="1"/>
      <x:c r="I12948" s="53">
        <x:f t="shared" si="2414"/>
        <x:v>19</x:v>
      </x:c>
      <x:c r="J12948" s="53">
        <x:f t="shared" si="2415"/>
        <x:v>17</x:v>
      </x:c>
      <x:c r="K12948" s="53">
        <x:f t="shared" si="2416"/>
        <x:v>6</x:v>
      </x:c>
      <x:c r="L12948" s="53">
        <x:f t="shared" si="2417"/>
        <x:v>42</x:v>
      </x:c>
      <x:c r="M12948" s="54">
        <x:f t="shared" si="2418"/>
        <x:v>11525.12323862658</x:v>
      </x:c>
      <x:c r="N12948" s="54">
        <x:f t="shared" si="2419"/>
        <x:v>7.5035578046017921</x:v>
      </x:c>
      <x:c r="O12948" s="55">
        <x:f t="shared" si="2420"/>
        <x:v>218998</x:v>
      </x:c>
      <x:c r="P12948" s="55">
        <x:f t="shared" si="2421"/>
        <x:v>29480</x:v>
      </x:c>
      <x:c r="Q12948" s="55">
        <x:f t="shared" si="2422"/>
        <x:v>212588.9451150448</x:v>
      </x:c>
      <x:c r="R12948" s="55">
        <x:f t="shared" si="2423"/>
        <x:v>-43070.9451150448</x:v>
      </x:c>
      <x:c r="S12948" s="1" t="str">
        <x:f t="shared" si="2424"/>
        <x:v>NO</x:v>
      </x:c>
      <x:c r="T12948" s="1">
        <x:f t="shared" si="2425"/>
        <x:v>-9.9999999999999997E+98</x:v>
      </x:c>
    </x:row>
    <x:row r="12949">
      <x:c r="A12949" s="1"/>
      <x:c r="B12949" s="1"/>
      <x:c r="C12949" s="1"/>
      <x:c r="D12949" s="1"/>
      <x:c r="E12949" s="1"/>
      <x:c r="F12949" s="1"/>
      <x:c r="G12949" s="1"/>
      <x:c r="H12949" s="1"/>
      <x:c r="I12949" s="53">
        <x:f t="shared" si="2414"/>
        <x:v>19</x:v>
      </x:c>
      <x:c r="J12949" s="53">
        <x:f t="shared" si="2415"/>
        <x:v>17</x:v>
      </x:c>
      <x:c r="K12949" s="53">
        <x:f t="shared" si="2416"/>
        <x:v>7</x:v>
      </x:c>
      <x:c r="L12949" s="53">
        <x:f t="shared" si="2417"/>
        <x:v>43</x:v>
      </x:c>
      <x:c r="M12949" s="54">
        <x:f t="shared" si="2418"/>
        <x:v>11577.84767802454</x:v>
      </x:c>
      <x:c r="N12949" s="54">
        <x:f t="shared" si="2419"/>
        <x:v>7.5401719986281526</x:v>
      </x:c>
      <x:c r="O12949" s="55">
        <x:f t="shared" si="2420"/>
        <x:v>221698</x:v>
      </x:c>
      <x:c r="P12949" s="55">
        <x:f t="shared" si="2421"/>
        <x:v>30360</x:v>
      </x:c>
      <x:c r="Q12949" s="55">
        <x:f t="shared" si="2422"/>
        <x:v>213504.29996570383</x:v>
      </x:c>
      <x:c r="R12949" s="55">
        <x:f t="shared" si="2423"/>
        <x:v>-42166.299965703831</x:v>
      </x:c>
      <x:c r="S12949" s="1" t="str">
        <x:f t="shared" si="2424"/>
        <x:v>NO</x:v>
      </x:c>
      <x:c r="T12949" s="1">
        <x:f t="shared" si="2425"/>
        <x:v>-9.9999999999999997E+98</x:v>
      </x:c>
    </x:row>
    <x:row r="12950">
      <x:c r="A12950" s="1"/>
      <x:c r="B12950" s="1"/>
      <x:c r="C12950" s="1"/>
      <x:c r="D12950" s="1"/>
      <x:c r="E12950" s="1"/>
      <x:c r="F12950" s="1"/>
      <x:c r="G12950" s="1"/>
      <x:c r="H12950" s="1"/>
      <x:c r="I12950" s="53">
        <x:f t="shared" si="2414"/>
        <x:v>19</x:v>
      </x:c>
      <x:c r="J12950" s="53">
        <x:f t="shared" si="2415"/>
        <x:v>17</x:v>
      </x:c>
      <x:c r="K12950" s="53">
        <x:f t="shared" si="2416"/>
        <x:v>8</x:v>
      </x:c>
      <x:c r="L12950" s="53">
        <x:f t="shared" si="2417"/>
        <x:v>44</x:v>
      </x:c>
      <x:c r="M12950" s="54">
        <x:f t="shared" si="2418"/>
        <x:v>11631.844776304521</x:v>
      </x:c>
      <x:c r="N12950" s="54">
        <x:f t="shared" si="2419"/>
        <x:v>7.5776699835448058</x:v>
      </x:c>
      <x:c r="O12950" s="55">
        <x:f t="shared" si="2420"/>
        <x:v>224398</x:v>
      </x:c>
      <x:c r="P12950" s="55">
        <x:f t="shared" si="2421"/>
        <x:v>31240</x:v>
      </x:c>
      <x:c r="Q12950" s="55">
        <x:f t="shared" si="2422"/>
        <x:v>214441.74958862015</x:v>
      </x:c>
      <x:c r="R12950" s="55">
        <x:f t="shared" si="2423"/>
        <x:v>-41283.74958862015</x:v>
      </x:c>
      <x:c r="S12950" s="1" t="str">
        <x:f t="shared" si="2424"/>
        <x:v>NO</x:v>
      </x:c>
      <x:c r="T12950" s="1">
        <x:f t="shared" si="2425"/>
        <x:v>-9.9999999999999997E+98</x:v>
      </x:c>
    </x:row>
    <x:row r="12951">
      <x:c r="A12951" s="1"/>
      <x:c r="B12951" s="1"/>
      <x:c r="C12951" s="1"/>
      <x:c r="D12951" s="1"/>
      <x:c r="E12951" s="1"/>
      <x:c r="F12951" s="1"/>
      <x:c r="G12951" s="1"/>
      <x:c r="H12951" s="1"/>
      <x:c r="I12951" s="53">
        <x:f t="shared" si="2414"/>
        <x:v>19</x:v>
      </x:c>
      <x:c r="J12951" s="53">
        <x:f t="shared" si="2415"/>
        <x:v>17</x:v>
      </x:c>
      <x:c r="K12951" s="53">
        <x:f t="shared" si="2416"/>
        <x:v>9</x:v>
      </x:c>
      <x:c r="L12951" s="53">
        <x:f t="shared" si="2417"/>
        <x:v>45</x:v>
      </x:c>
      <x:c r="M12951" s="54">
        <x:f t="shared" si="2418"/>
        <x:v>11687.138111744915</x:v>
      </x:c>
      <x:c r="N12951" s="54">
        <x:f t="shared" si="2419"/>
        <x:v>7.6160681331561904</x:v>
      </x:c>
      <x:c r="O12951" s="55">
        <x:f t="shared" si="2420"/>
        <x:v>227098</x:v>
      </x:c>
      <x:c r="P12951" s="55">
        <x:f t="shared" si="2421"/>
        <x:v>32120</x:v>
      </x:c>
      <x:c r="Q12951" s="55">
        <x:f t="shared" si="2422"/>
        <x:v>215401.70332890475</x:v>
      </x:c>
      <x:c r="R12951" s="55">
        <x:f t="shared" si="2423"/>
        <x:v>-40423.703328904754</x:v>
      </x:c>
      <x:c r="S12951" s="1" t="str">
        <x:f t="shared" si="2424"/>
        <x:v>NO</x:v>
      </x:c>
      <x:c r="T12951" s="1">
        <x:f t="shared" si="2425"/>
        <x:v>-9.9999999999999997E+98</x:v>
      </x:c>
    </x:row>
    <x:row r="12952">
      <x:c r="A12952" s="1"/>
      <x:c r="B12952" s="1"/>
      <x:c r="C12952" s="1"/>
      <x:c r="D12952" s="1"/>
      <x:c r="E12952" s="1"/>
      <x:c r="F12952" s="1"/>
      <x:c r="G12952" s="1"/>
      <x:c r="H12952" s="1"/>
      <x:c r="I12952" s="53">
        <x:f t="shared" si="2414"/>
        <x:v>19</x:v>
      </x:c>
      <x:c r="J12952" s="53">
        <x:f t="shared" si="2415"/>
        <x:v>17</x:v>
      </x:c>
      <x:c r="K12952" s="53">
        <x:f t="shared" si="2416"/>
        <x:v>10</x:v>
      </x:c>
      <x:c r="L12952" s="53">
        <x:f t="shared" si="2417"/>
        <x:v>46</x:v>
      </x:c>
      <x:c r="M12952" s="54">
        <x:f t="shared" si="2418"/>
        <x:v>11743.751653228128</x:v>
      </x:c>
      <x:c r="N12952" s="54">
        <x:f t="shared" si="2419"/>
        <x:v>7.655383092519533</x:v>
      </x:c>
      <x:c r="O12952" s="55">
        <x:f t="shared" si="2420"/>
        <x:v>229798</x:v>
      </x:c>
      <x:c r="P12952" s="55">
        <x:f t="shared" si="2421"/>
        <x:v>33000</x:v>
      </x:c>
      <x:c r="Q12952" s="55">
        <x:f t="shared" si="2422"/>
        <x:v>216384.57731298832</x:v>
      </x:c>
      <x:c r="R12952" s="55">
        <x:f t="shared" si="2423"/>
        <x:v>-39586.577312988316</x:v>
      </x:c>
      <x:c r="S12952" s="1" t="str">
        <x:f t="shared" si="2424"/>
        <x:v>NO</x:v>
      </x:c>
      <x:c r="T12952" s="1">
        <x:f t="shared" si="2425"/>
        <x:v>-9.9999999999999997E+98</x:v>
      </x:c>
    </x:row>
    <x:row r="12953">
      <x:c r="A12953" s="1"/>
      <x:c r="B12953" s="1"/>
      <x:c r="C12953" s="1"/>
      <x:c r="D12953" s="1"/>
      <x:c r="E12953" s="1"/>
      <x:c r="F12953" s="1"/>
      <x:c r="G12953" s="1"/>
      <x:c r="H12953" s="1"/>
      <x:c r="I12953" s="53">
        <x:f t="shared" si="2414"/>
        <x:v>19</x:v>
      </x:c>
      <x:c r="J12953" s="53">
        <x:f t="shared" si="2415"/>
        <x:v>17</x:v>
      </x:c>
      <x:c r="K12953" s="53">
        <x:f t="shared" si="2416"/>
        <x:v>11</x:v>
      </x:c>
      <x:c r="L12953" s="53">
        <x:f t="shared" si="2417"/>
        <x:v>47</x:v>
      </x:c>
      <x:c r="M12953" s="54">
        <x:f t="shared" si="2418"/>
        <x:v>11801.709766321566</x:v>
      </x:c>
      <x:c r="N12953" s="54">
        <x:f t="shared" si="2419"/>
        <x:v>7.6956317821677542</x:v>
      </x:c>
      <x:c r="O12953" s="55">
        <x:f t="shared" si="2420"/>
        <x:v>232498</x:v>
      </x:c>
      <x:c r="P12953" s="55">
        <x:f t="shared" si="2421"/>
        <x:v>33880</x:v>
      </x:c>
      <x:c r="Q12953" s="55">
        <x:f t="shared" si="2422"/>
        <x:v>217390.79455419385</x:v>
      </x:c>
      <x:c r="R12953" s="55">
        <x:f t="shared" si="2423"/>
        <x:v>-38772.794554193853</x:v>
      </x:c>
      <x:c r="S12953" s="1" t="str">
        <x:f t="shared" si="2424"/>
        <x:v>NO</x:v>
      </x:c>
      <x:c r="T12953" s="1">
        <x:f t="shared" si="2425"/>
        <x:v>-9.9999999999999997E+98</x:v>
      </x:c>
    </x:row>
    <x:row r="12954">
      <x:c r="A12954" s="1"/>
      <x:c r="B12954" s="1"/>
      <x:c r="C12954" s="1"/>
      <x:c r="D12954" s="1"/>
      <x:c r="E12954" s="1"/>
      <x:c r="F12954" s="1"/>
      <x:c r="G12954" s="1"/>
      <x:c r="H12954" s="1"/>
      <x:c r="I12954" s="53">
        <x:f t="shared" si="2414"/>
        <x:v>19</x:v>
      </x:c>
      <x:c r="J12954" s="53">
        <x:f t="shared" si="2415"/>
        <x:v>17</x:v>
      </x:c>
      <x:c r="K12954" s="53">
        <x:f t="shared" si="2416"/>
        <x:v>12</x:v>
      </x:c>
      <x:c r="L12954" s="53">
        <x:f t="shared" si="2417"/>
        <x:v>48</x:v>
      </x:c>
      <x:c r="M12954" s="54">
        <x:f t="shared" si="2418"/>
        <x:v>11861.03721944963</x:v>
      </x:c>
      <x:c r="N12954" s="54">
        <x:f t="shared" si="2419"/>
        <x:v>7.7368314023955769</x:v>
      </x:c>
      <x:c r="O12954" s="55">
        <x:f t="shared" si="2420"/>
        <x:v>235198</x:v>
      </x:c>
      <x:c r="P12954" s="55">
        <x:f t="shared" si="2421"/>
        <x:v>34760</x:v>
      </x:c>
      <x:c r="Q12954" s="55">
        <x:f t="shared" si="2422"/>
        <x:v>218420.7850598894</x:v>
      </x:c>
      <x:c r="R12954" s="55">
        <x:f t="shared" si="2423"/>
        <x:v>-37982.7850598894</x:v>
      </x:c>
      <x:c r="S12954" s="1" t="str">
        <x:f t="shared" si="2424"/>
        <x:v>NO</x:v>
      </x:c>
      <x:c r="T12954" s="1">
        <x:f t="shared" si="2425"/>
        <x:v>-9.9999999999999997E+98</x:v>
      </x:c>
    </x:row>
    <x:row r="12955">
      <x:c r="A12955" s="1"/>
      <x:c r="B12955" s="1"/>
      <x:c r="C12955" s="1"/>
      <x:c r="D12955" s="1"/>
      <x:c r="E12955" s="1"/>
      <x:c r="F12955" s="1"/>
      <x:c r="G12955" s="1"/>
      <x:c r="H12955" s="1"/>
      <x:c r="I12955" s="53">
        <x:f t="shared" si="2414"/>
        <x:v>19</x:v>
      </x:c>
      <x:c r="J12955" s="53">
        <x:f t="shared" si="2415"/>
        <x:v>17</x:v>
      </x:c>
      <x:c r="K12955" s="53">
        <x:f t="shared" si="2416"/>
        <x:v>13</x:v>
      </x:c>
      <x:c r="L12955" s="53">
        <x:f t="shared" si="2417"/>
        <x:v>49</x:v>
      </x:c>
      <x:c r="M12955" s="54">
        <x:f t="shared" si="2418"/>
        <x:v>11921.759190158014</x:v>
      </x:c>
      <x:c r="N12955" s="54">
        <x:f t="shared" si="2419"/>
        <x:v>7.7789994376097322</x:v>
      </x:c>
      <x:c r="O12955" s="55">
        <x:f t="shared" si="2420"/>
        <x:v>237898</x:v>
      </x:c>
      <x:c r="P12955" s="55">
        <x:f t="shared" si="2421"/>
        <x:v>35640</x:v>
      </x:c>
      <x:c r="Q12955" s="55">
        <x:f t="shared" si="2422"/>
        <x:v>219474.98594024329</x:v>
      </x:c>
      <x:c r="R12955" s="55">
        <x:f t="shared" si="2423"/>
        <x:v>-37216.985940243292</x:v>
      </x:c>
      <x:c r="S12955" s="1" t="str">
        <x:f t="shared" si="2424"/>
        <x:v>NO</x:v>
      </x:c>
      <x:c r="T12955" s="1">
        <x:f t="shared" si="2425"/>
        <x:v>-9.9999999999999997E+98</x:v>
      </x:c>
    </x:row>
    <x:row r="12956">
      <x:c r="A12956" s="1"/>
      <x:c r="B12956" s="1"/>
      <x:c r="C12956" s="1"/>
      <x:c r="D12956" s="1"/>
      <x:c r="E12956" s="1"/>
      <x:c r="F12956" s="1"/>
      <x:c r="G12956" s="1"/>
      <x:c r="H12956" s="1"/>
      <x:c r="I12956" s="53">
        <x:f t="shared" si="2414"/>
        <x:v>19</x:v>
      </x:c>
      <x:c r="J12956" s="53">
        <x:f t="shared" si="2415"/>
        <x:v>17</x:v>
      </x:c>
      <x:c r="K12956" s="53">
        <x:f t="shared" si="2416"/>
        <x:v>14</x:v>
      </x:c>
      <x:c r="L12956" s="53">
        <x:f t="shared" si="2417"/>
        <x:v>50</x:v>
      </x:c>
      <x:c r="M12956" s="54">
        <x:f t="shared" si="2418"/>
        <x:v>11983.901271471675</x:v>
      </x:c>
      <x:c r="N12956" s="54">
        <x:f t="shared" si="2419"/>
        <x:v>7.8221536607442195</x:v>
      </x:c>
      <x:c r="O12956" s="55">
        <x:f t="shared" si="2420"/>
        <x:v>240598</x:v>
      </x:c>
      <x:c r="P12956" s="55">
        <x:f t="shared" si="2421"/>
        <x:v>36520</x:v>
      </x:c>
      <x:c r="Q12956" s="55">
        <x:f t="shared" si="2422"/>
        <x:v>220553.84151860548</x:v>
      </x:c>
      <x:c r="R12956" s="55">
        <x:f t="shared" si="2423"/>
        <x:v>-36475.841518605477</x:v>
      </x:c>
      <x:c r="S12956" s="1" t="str">
        <x:f t="shared" si="2424"/>
        <x:v>NO</x:v>
      </x:c>
      <x:c r="T12956" s="1">
        <x:f t="shared" si="2425"/>
        <x:v>-9.9999999999999997E+98</x:v>
      </x:c>
    </x:row>
    <x:row r="12957">
      <x:c r="A12957" s="1"/>
      <x:c r="B12957" s="1"/>
      <x:c r="C12957" s="1"/>
      <x:c r="D12957" s="1"/>
      <x:c r="E12957" s="1"/>
      <x:c r="F12957" s="1"/>
      <x:c r="G12957" s="1"/>
      <x:c r="H12957" s="1"/>
      <x:c r="I12957" s="53">
        <x:f t="shared" si="2414"/>
        <x:v>19</x:v>
      </x:c>
      <x:c r="J12957" s="53">
        <x:f t="shared" si="2415"/>
        <x:v>17</x:v>
      </x:c>
      <x:c r="K12957" s="53">
        <x:f t="shared" si="2416"/>
        <x:v>15</x:v>
      </x:c>
      <x:c r="L12957" s="53">
        <x:f t="shared" si="2417"/>
        <x:v>51</x:v>
      </x:c>
      <x:c r="M12957" s="54">
        <x:f t="shared" si="2418"/>
        <x:v>12047.489478347823</x:v>
      </x:c>
      <x:c r="N12957" s="54">
        <x:f t="shared" si="2419"/>
        <x:v>7.8663121377415441</x:v>
      </x:c>
      <x:c r="O12957" s="55">
        <x:f t="shared" si="2420"/>
        <x:v>243298</x:v>
      </x:c>
      <x:c r="P12957" s="55">
        <x:f t="shared" si="2421"/>
        <x:v>37400</x:v>
      </x:c>
      <x:c r="Q12957" s="55">
        <x:f t="shared" si="2422"/>
        <x:v>221657.80344353858</x:v>
      </x:c>
      <x:c r="R12957" s="55">
        <x:f t="shared" si="2423"/>
        <x:v>-35759.803443538578</x:v>
      </x:c>
      <x:c r="S12957" s="1" t="str">
        <x:f t="shared" si="2424"/>
        <x:v>NO</x:v>
      </x:c>
      <x:c r="T12957" s="1">
        <x:f t="shared" si="2425"/>
        <x:v>-9.9999999999999997E+98</x:v>
      </x:c>
    </x:row>
    <x:row r="12958">
      <x:c r="A12958" s="1"/>
      <x:c r="B12958" s="1"/>
      <x:c r="C12958" s="1"/>
      <x:c r="D12958" s="1"/>
      <x:c r="E12958" s="1"/>
      <x:c r="F12958" s="1"/>
      <x:c r="G12958" s="1"/>
      <x:c r="H12958" s="1"/>
      <x:c r="I12958" s="53">
        <x:f t="shared" si="2414"/>
        <x:v>19</x:v>
      </x:c>
      <x:c r="J12958" s="53">
        <x:f t="shared" si="2415"/>
        <x:v>17</x:v>
      </x:c>
      <x:c r="K12958" s="53">
        <x:f t="shared" si="2416"/>
        <x:v>16</x:v>
      </x:c>
      <x:c r="L12958" s="53">
        <x:f t="shared" si="2417"/>
        <x:v>52</x:v>
      </x:c>
      <x:c r="M12958" s="54">
        <x:f t="shared" si="2418"/>
        <x:v>12112.550254225313</x:v>
      </x:c>
      <x:c r="N12958" s="54">
        <x:f t="shared" si="2419"/>
        <x:v>7.911493232100911</x:v>
      </x:c>
      <x:c r="O12958" s="55">
        <x:f t="shared" si="2420"/>
        <x:v>245998</x:v>
      </x:c>
      <x:c r="P12958" s="55">
        <x:f t="shared" si="2421"/>
        <x:v>38280</x:v>
      </x:c>
      <x:c r="Q12958" s="55">
        <x:f t="shared" si="2422"/>
        <x:v>222787.33080252277</x:v>
      </x:c>
      <x:c r="R12958" s="55">
        <x:f t="shared" si="2423"/>
        <x:v>-35069.330802522774</x:v>
      </x:c>
      <x:c r="S12958" s="1" t="str">
        <x:f t="shared" si="2424"/>
        <x:v>NO</x:v>
      </x:c>
      <x:c r="T12958" s="1">
        <x:f t="shared" si="2425"/>
        <x:v>-9.9999999999999997E+98</x:v>
      </x:c>
    </x:row>
    <x:row r="12959">
      <x:c r="A12959" s="1"/>
      <x:c r="B12959" s="1"/>
      <x:c r="C12959" s="1"/>
      <x:c r="D12959" s="1"/>
      <x:c r="E12959" s="1"/>
      <x:c r="F12959" s="1"/>
      <x:c r="G12959" s="1"/>
      <x:c r="H12959" s="1"/>
      <x:c r="I12959" s="53">
        <x:f t="shared" si="2414"/>
        <x:v>19</x:v>
      </x:c>
      <x:c r="J12959" s="53">
        <x:f t="shared" si="2415"/>
        <x:v>17</x:v>
      </x:c>
      <x:c r="K12959" s="53">
        <x:f t="shared" si="2416"/>
        <x:v>17</x:v>
      </x:c>
      <x:c r="L12959" s="53">
        <x:f t="shared" si="2417"/>
        <x:v>53</x:v>
      </x:c>
      <x:c r="M12959" s="54">
        <x:f t="shared" si="2418"/>
        <x:v>12179.110477671851</x:v>
      </x:c>
      <x:c r="N12959" s="54">
        <x:f t="shared" si="2419"/>
        <x:v>7.9577156094943415</x:v>
      </x:c>
      <x:c r="O12959" s="55">
        <x:f t="shared" si="2420"/>
        <x:v>248698</x:v>
      </x:c>
      <x:c r="P12959" s="55">
        <x:f t="shared" si="2421"/>
        <x:v>39160</x:v>
      </x:c>
      <x:c r="Q12959" s="55">
        <x:f t="shared" si="2422"/>
        <x:v>223942.89023735852</x:v>
      </x:c>
      <x:c r="R12959" s="55">
        <x:f t="shared" si="2423"/>
        <x:v>-34404.890237358515</x:v>
      </x:c>
      <x:c r="S12959" s="1" t="str">
        <x:f t="shared" si="2424"/>
        <x:v>NO</x:v>
      </x:c>
      <x:c r="T12959" s="1">
        <x:f t="shared" si="2425"/>
        <x:v>-9.9999999999999997E+98</x:v>
      </x:c>
    </x:row>
    <x:row r="12960">
      <x:c r="A12960" s="1"/>
      <x:c r="B12960" s="1"/>
      <x:c r="C12960" s="1"/>
      <x:c r="D12960" s="1"/>
      <x:c r="E12960" s="1"/>
      <x:c r="F12960" s="1"/>
      <x:c r="G12960" s="1"/>
      <x:c r="H12960" s="1"/>
      <x:c r="I12960" s="53">
        <x:f t="shared" si="2414"/>
        <x:v>19</x:v>
      </x:c>
      <x:c r="J12960" s="53">
        <x:f t="shared" si="2415"/>
        <x:v>17</x:v>
      </x:c>
      <x:c r="K12960" s="53">
        <x:f t="shared" si="2416"/>
        <x:v>18</x:v>
      </x:c>
      <x:c r="L12960" s="53">
        <x:f t="shared" si="2417"/>
        <x:v>54</x:v>
      </x:c>
      <x:c r="M12960" s="54">
        <x:f t="shared" si="2418"/>
        <x:v>12247.197469130439</x:v>
      </x:c>
      <x:c r="N12960" s="54">
        <x:f t="shared" si="2419"/>
        <x:v>8.004998242451693</x:v>
      </x:c>
      <x:c r="O12960" s="55">
        <x:f t="shared" si="2420"/>
        <x:v>251398</x:v>
      </x:c>
      <x:c r="P12960" s="55">
        <x:f t="shared" si="2421"/>
        <x:v>40040</x:v>
      </x:c>
      <x:c r="Q12960" s="55">
        <x:f t="shared" si="2422"/>
        <x:v>225124.95606129232</x:v>
      </x:c>
      <x:c r="R12960" s="55">
        <x:f t="shared" si="2423"/>
        <x:v>-33766.956061292323</x:v>
      </x:c>
      <x:c r="S12960" s="1" t="str">
        <x:f t="shared" si="2424"/>
        <x:v>NO</x:v>
      </x:c>
      <x:c r="T12960" s="1">
        <x:f t="shared" si="2425"/>
        <x:v>-9.9999999999999997E+98</x:v>
      </x:c>
    </x:row>
    <x:row r="12961">
      <x:c r="A12961" s="1"/>
      <x:c r="B12961" s="1"/>
      <x:c r="C12961" s="1"/>
      <x:c r="D12961" s="1"/>
      <x:c r="E12961" s="1"/>
      <x:c r="F12961" s="1"/>
      <x:c r="G12961" s="1"/>
      <x:c r="H12961" s="1"/>
      <x:c r="I12961" s="53">
        <x:f t="shared" si="2414"/>
        <x:v>19</x:v>
      </x:c>
      <x:c r="J12961" s="53">
        <x:f t="shared" si="2415"/>
        <x:v>17</x:v>
      </x:c>
      <x:c r="K12961" s="53">
        <x:f t="shared" si="2416"/>
        <x:v>19</x:v>
      </x:c>
      <x:c r="L12961" s="53">
        <x:f t="shared" si="2417"/>
        <x:v>55</x:v>
      </x:c>
      <x:c r="M12961" s="54">
        <x:f t="shared" si="2418"/>
        <x:v>12316.838997766461</x:v>
      </x:c>
      <x:c r="N12961" s="54">
        <x:f t="shared" si="2419"/>
        <x:v>8.0533604151155984</x:v>
      </x:c>
      <x:c r="O12961" s="55">
        <x:f t="shared" si="2420"/>
        <x:v>254098</x:v>
      </x:c>
      <x:c r="P12961" s="55">
        <x:f t="shared" si="2421"/>
        <x:v>40920</x:v>
      </x:c>
      <x:c r="Q12961" s="55">
        <x:f t="shared" si="2422"/>
        <x:v>226334.01037788994</x:v>
      </x:c>
      <x:c r="R12961" s="55">
        <x:f t="shared" si="2423"/>
        <x:v>-33156.010377889936</x:v>
      </x:c>
      <x:c r="S12961" s="1" t="str">
        <x:f t="shared" si="2424"/>
        <x:v>NO</x:v>
      </x:c>
      <x:c r="T12961" s="1">
        <x:f t="shared" si="2425"/>
        <x:v>-9.9999999999999997E+98</x:v>
      </x:c>
    </x:row>
    <x:row r="12962">
      <x:c r="A12962" s="1"/>
      <x:c r="B12962" s="1"/>
      <x:c r="C12962" s="1"/>
      <x:c r="D12962" s="1"/>
      <x:c r="E12962" s="1"/>
      <x:c r="F12962" s="1"/>
      <x:c r="G12962" s="1"/>
      <x:c r="H12962" s="1"/>
      <x:c r="I12962" s="53">
        <x:f t="shared" si="2414"/>
        <x:v>19</x:v>
      </x:c>
      <x:c r="J12962" s="53">
        <x:f t="shared" si="2415"/>
        <x:v>17</x:v>
      </x:c>
      <x:c r="K12962" s="53">
        <x:f t="shared" si="2416"/>
        <x:v>20</x:v>
      </x:c>
      <x:c r="L12962" s="53">
        <x:f t="shared" si="2417"/>
        <x:v>56</x:v>
      </x:c>
      <x:c r="M12962" s="54">
        <x:f t="shared" si="2418"/>
        <x:v>12388.063288416939</x:v>
      </x:c>
      <x:c r="N12962" s="54">
        <x:f t="shared" si="2419"/>
        <x:v>8.1028217280673189</x:v>
      </x:c>
      <x:c r="O12962" s="55">
        <x:f t="shared" si="2420"/>
        <x:v>256798</x:v>
      </x:c>
      <x:c r="P12962" s="55">
        <x:f t="shared" si="2421"/>
        <x:v>41800</x:v>
      </x:c>
      <x:c r="Q12962" s="55">
        <x:f t="shared" si="2422"/>
        <x:v>227570.54320168297</x:v>
      </x:c>
      <x:c r="R12962" s="55">
        <x:f t="shared" si="2423"/>
        <x:v>-32572.543201682973</x:v>
      </x:c>
      <x:c r="S12962" s="1" t="str">
        <x:f t="shared" si="2424"/>
        <x:v>NO</x:v>
      </x:c>
      <x:c r="T12962" s="1">
        <x:f t="shared" si="2425"/>
        <x:v>-9.9999999999999997E+98</x:v>
      </x:c>
    </x:row>
    <x:row r="12963">
      <x:c r="A12963" s="1"/>
      <x:c r="B12963" s="1"/>
      <x:c r="C12963" s="1"/>
      <x:c r="D12963" s="1"/>
      <x:c r="E12963" s="1"/>
      <x:c r="F12963" s="1"/>
      <x:c r="G12963" s="1"/>
      <x:c r="H12963" s="1"/>
      <x:c r="I12963" s="53">
        <x:f t="shared" si="2414"/>
        <x:v>19</x:v>
      </x:c>
      <x:c r="J12963" s="53">
        <x:f t="shared" si="2415"/>
        <x:v>17</x:v>
      </x:c>
      <x:c r="K12963" s="53">
        <x:f t="shared" si="2416"/>
        <x:v>21</x:v>
      </x:c>
      <x:c r="L12963" s="53">
        <x:f t="shared" si="2417"/>
        <x:v>57</x:v>
      </x:c>
      <x:c r="M12963" s="54">
        <x:f t="shared" si="2418"/>
        <x:v>12460.899028643382</x:v>
      </x:c>
      <x:c r="N12963" s="54">
        <x:f t="shared" si="2419"/>
        <x:v>8.15340210322457</x:v>
      </x:c>
      <x:c r="O12963" s="55">
        <x:f t="shared" si="2420"/>
        <x:v>259498</x:v>
      </x:c>
      <x:c r="P12963" s="55">
        <x:f t="shared" si="2421"/>
        <x:v>42680</x:v>
      </x:c>
      <x:c r="Q12963" s="55">
        <x:f t="shared" si="2422"/>
        <x:v>228835.05258061425</x:v>
      </x:c>
      <x:c r="R12963" s="55">
        <x:f t="shared" si="2423"/>
        <x:v>-32017.052580614254</x:v>
      </x:c>
      <x:c r="S12963" s="1" t="str">
        <x:f t="shared" si="2424"/>
        <x:v>NO</x:v>
      </x:c>
      <x:c r="T12963" s="1">
        <x:f t="shared" si="2425"/>
        <x:v>-9.9999999999999997E+98</x:v>
      </x:c>
    </x:row>
    <x:row r="12964">
      <x:c r="A12964" s="1"/>
      <x:c r="B12964" s="1"/>
      <x:c r="C12964" s="1"/>
      <x:c r="D12964" s="1"/>
      <x:c r="E12964" s="1"/>
      <x:c r="F12964" s="1"/>
      <x:c r="G12964" s="1"/>
      <x:c r="H12964" s="1"/>
      <x:c r="I12964" s="53">
        <x:f t="shared" si="2414"/>
        <x:v>19</x:v>
      </x:c>
      <x:c r="J12964" s="53">
        <x:f t="shared" si="2415"/>
        <x:v>17</x:v>
      </x:c>
      <x:c r="K12964" s="53">
        <x:f t="shared" si="2416"/>
        <x:v>22</x:v>
      </x:c>
      <x:c r="L12964" s="53">
        <x:f t="shared" si="2417"/>
        <x:v>58</x:v>
      </x:c>
      <x:c r="M12964" s="54">
        <x:f t="shared" si="2418"/>
        <x:v>12535.375375889778</x:v>
      </x:c>
      <x:c r="N12964" s="54">
        <x:f t="shared" si="2419"/>
        <x:v>8.2051217888123453</x:v>
      </x:c>
      <x:c r="O12964" s="55">
        <x:f t="shared" si="2420"/>
        <x:v>262198</x:v>
      </x:c>
      <x:c r="P12964" s="55">
        <x:f t="shared" si="2421"/>
        <x:v>43560</x:v>
      </x:c>
      <x:c r="Q12964" s="55">
        <x:f t="shared" si="2422"/>
        <x:v>230128.04472030865</x:v>
      </x:c>
      <x:c r="R12964" s="55">
        <x:f t="shared" si="2423"/>
        <x:v>-31490.044720308651</x:v>
      </x:c>
      <x:c r="S12964" s="1" t="str">
        <x:f t="shared" si="2424"/>
        <x:v>NO</x:v>
      </x:c>
      <x:c r="T12964" s="1">
        <x:f t="shared" si="2425"/>
        <x:v>-9.9999999999999997E+98</x:v>
      </x:c>
    </x:row>
    <x:row r="12965">
      <x:c r="A12965" s="1"/>
      <x:c r="B12965" s="1"/>
      <x:c r="C12965" s="1"/>
      <x:c r="D12965" s="1"/>
      <x:c r="E12965" s="1"/>
      <x:c r="F12965" s="1"/>
      <x:c r="G12965" s="1"/>
      <x:c r="H12965" s="1"/>
      <x:c r="I12965" s="53">
        <x:f t="shared" si="2414"/>
        <x:v>19</x:v>
      </x:c>
      <x:c r="J12965" s="53">
        <x:f t="shared" si="2415"/>
        <x:v>17</x:v>
      </x:c>
      <x:c r="K12965" s="53">
        <x:f t="shared" si="2416"/>
        <x:v>23</x:v>
      </x:c>
      <x:c r="L12965" s="53">
        <x:f t="shared" si="2417"/>
        <x:v>59</x:v>
      </x:c>
      <x:c r="M12965" s="54">
        <x:f t="shared" si="2418"/>
        <x:v>12611.521964747215</x:v>
      </x:c>
      <x:c r="N12965" s="54">
        <x:f t="shared" si="2419"/>
        <x:v>8.2580013644077876</x:v>
      </x:c>
      <x:c r="O12965" s="55">
        <x:f t="shared" si="2420"/>
        <x:v>264898</x:v>
      </x:c>
      <x:c r="P12965" s="55">
        <x:f t="shared" si="2421"/>
        <x:v>44440</x:v>
      </x:c>
      <x:c r="Q12965" s="55">
        <x:f t="shared" si="2422"/>
        <x:v>231450.03411019471</x:v>
      </x:c>
      <x:c r="R12965" s="55">
        <x:f t="shared" si="2423"/>
        <x:v>-30992.034110194712</x:v>
      </x:c>
      <x:c r="S12965" s="1" t="str">
        <x:f t="shared" si="2424"/>
        <x:v>NO</x:v>
      </x:c>
      <x:c r="T12965" s="1">
        <x:f t="shared" si="2425"/>
        <x:v>-9.9999999999999997E+98</x:v>
      </x:c>
    </x:row>
    <x:row r="12966">
      <x:c r="A12966" s="1"/>
      <x:c r="B12966" s="1"/>
      <x:c r="C12966" s="1"/>
      <x:c r="D12966" s="1"/>
      <x:c r="E12966" s="1"/>
      <x:c r="F12966" s="1"/>
      <x:c r="G12966" s="1"/>
      <x:c r="H12966" s="1"/>
      <x:c r="I12966" s="53">
        <x:f t="shared" si="2414"/>
        <x:v>19</x:v>
      </x:c>
      <x:c r="J12966" s="53">
        <x:f t="shared" si="2415"/>
        <x:v>17</x:v>
      </x:c>
      <x:c r="K12966" s="53">
        <x:f t="shared" si="2416"/>
        <x:v>24</x:v>
      </x:c>
      <x:c r="L12966" s="53">
        <x:f t="shared" si="2417"/>
        <x:v>60</x:v>
      </x:c>
      <x:c r="M12966" s="54">
        <x:f t="shared" si="2418"/>
        <x:v>12689.368914326711</x:v>
      </x:c>
      <x:c r="N12966" s="54">
        <x:f t="shared" si="2419"/>
        <x:v>8.3120617460602162</x:v>
      </x:c>
      <x:c r="O12966" s="55">
        <x:f t="shared" si="2420"/>
        <x:v>267598</x:v>
      </x:c>
      <x:c r="P12966" s="55">
        <x:f t="shared" si="2421"/>
        <x:v>45320</x:v>
      </x:c>
      <x:c r="Q12966" s="55">
        <x:f t="shared" si="2422"/>
        <x:v>232801.5436515054</x:v>
      </x:c>
      <x:c r="R12966" s="55">
        <x:f t="shared" si="2423"/>
        <x:v>-30523.543651505403</x:v>
      </x:c>
      <x:c r="S12966" s="1" t="str">
        <x:f t="shared" si="2424"/>
        <x:v>NO</x:v>
      </x:c>
      <x:c r="T12966" s="1">
        <x:f t="shared" si="2425"/>
        <x:v>-9.9999999999999997E+98</x:v>
      </x:c>
    </x:row>
    <x:row r="12967">
      <x:c r="A12967" s="1"/>
      <x:c r="B12967" s="1"/>
      <x:c r="C12967" s="1"/>
      <x:c r="D12967" s="1"/>
      <x:c r="E12967" s="1"/>
      <x:c r="F12967" s="1"/>
      <x:c r="G12967" s="1"/>
      <x:c r="H12967" s="1"/>
      <x:c r="I12967" s="53">
        <x:f t="shared" si="2414"/>
        <x:v>19</x:v>
      </x:c>
      <x:c r="J12967" s="53">
        <x:f t="shared" si="2415"/>
        <x:v>17</x:v>
      </x:c>
      <x:c r="K12967" s="53">
        <x:f t="shared" si="2416"/>
        <x:v>25</x:v>
      </x:c>
      <x:c r="L12967" s="53">
        <x:f t="shared" si="2417"/>
        <x:v>61</x:v>
      </x:c>
      <x:c r="M12967" s="54">
        <x:f t="shared" si="2418"/>
        <x:v>12768.946835741808</x:v>
      </x:c>
      <x:c r="N12967" s="54">
        <x:f t="shared" si="2419"/>
        <x:v>8.3673241914873664</x:v>
      </x:c>
      <x:c r="O12967" s="55">
        <x:f t="shared" si="2420"/>
        <x:v>270298</x:v>
      </x:c>
      <x:c r="P12967" s="55">
        <x:f t="shared" si="2421"/>
        <x:v>46200</x:v>
      </x:c>
      <x:c r="Q12967" s="55">
        <x:f t="shared" si="2422"/>
        <x:v>234183.10478718416</x:v>
      </x:c>
      <x:c r="R12967" s="55">
        <x:f t="shared" si="2423"/>
        <x:v>-30085.104787184158</x:v>
      </x:c>
      <x:c r="S12967" s="1" t="str">
        <x:f t="shared" si="2424"/>
        <x:v>NO</x:v>
      </x:c>
      <x:c r="T12967" s="1">
        <x:f t="shared" si="2425"/>
        <x:v>-9.9999999999999997E+98</x:v>
      </x:c>
    </x:row>
    <x:row r="12968">
      <x:c r="A12968" s="1"/>
      <x:c r="B12968" s="1"/>
      <x:c r="C12968" s="1"/>
      <x:c r="D12968" s="1"/>
      <x:c r="E12968" s="1"/>
      <x:c r="F12968" s="1"/>
      <x:c r="G12968" s="1"/>
      <x:c r="H12968" s="1"/>
      <x:c r="I12968" s="53">
        <x:f t="shared" si="2414"/>
        <x:v>19</x:v>
      </x:c>
      <x:c r="J12968" s="53">
        <x:f t="shared" si="2415"/>
        <x:v>17</x:v>
      </x:c>
      <x:c r="K12968" s="53">
        <x:f t="shared" si="2416"/>
        <x:v>26</x:v>
      </x:c>
      <x:c r="L12968" s="53">
        <x:f t="shared" si="2417"/>
        <x:v>62</x:v>
      </x:c>
      <x:c r="M12968" s="54">
        <x:f t="shared" si="2418"/>
        <x:v>12850.286839702527</x:v>
      </x:c>
      <x:c r="N12968" s="54">
        <x:f t="shared" si="2419"/>
        <x:v>8.4238103053489777</x:v>
      </x:c>
      <x:c r="O12968" s="55">
        <x:f t="shared" si="2420"/>
        <x:v>272998</x:v>
      </x:c>
      <x:c r="P12968" s="55">
        <x:f t="shared" si="2421"/>
        <x:v>47080</x:v>
      </x:c>
      <x:c r="Q12968" s="55">
        <x:f t="shared" si="2422"/>
        <x:v>235595.25763372442</x:v>
      </x:c>
      <x:c r="R12968" s="55">
        <x:f t="shared" si="2423"/>
        <x:v>-29677.257633724425</x:v>
      </x:c>
      <x:c r="S12968" s="1" t="str">
        <x:f t="shared" si="2424"/>
        <x:v>NO</x:v>
      </x:c>
      <x:c r="T12968" s="1">
        <x:f t="shared" si="2425"/>
        <x:v>-9.9999999999999997E+98</x:v>
      </x:c>
    </x:row>
    <x:row r="12969">
      <x:c r="A12969" s="1"/>
      <x:c r="B12969" s="1"/>
      <x:c r="C12969" s="1"/>
      <x:c r="D12969" s="1"/>
      <x:c r="E12969" s="1"/>
      <x:c r="F12969" s="1"/>
      <x:c r="G12969" s="1"/>
      <x:c r="H12969" s="1"/>
      <x:c r="I12969" s="53">
        <x:f t="shared" si="2414"/>
        <x:v>19</x:v>
      </x:c>
      <x:c r="J12969" s="53">
        <x:f t="shared" si="2415"/>
        <x:v>17</x:v>
      </x:c>
      <x:c r="K12969" s="53">
        <x:f t="shared" si="2416"/>
        <x:v>27</x:v>
      </x:c>
      <x:c r="L12969" s="53">
        <x:f t="shared" si="2417"/>
        <x:v>63</x:v>
      </x:c>
      <x:c r="M12969" s="54">
        <x:f t="shared" si="2418"/>
        <x:v>12933.420544222283</x:v>
      </x:c>
      <x:c r="N12969" s="54">
        <x:f t="shared" si="2419"/>
        <x:v>8.4815420445988075</x:v>
      </x:c>
      <x:c r="O12969" s="55">
        <x:f t="shared" si="2420"/>
        <x:v>275698</x:v>
      </x:c>
      <x:c r="P12969" s="55">
        <x:f t="shared" si="2421"/>
        <x:v>47960</x:v>
      </x:c>
      <x:c r="Q12969" s="55">
        <x:f t="shared" si="2422"/>
        <x:v>237038.55111497018</x:v>
      </x:c>
      <x:c r="R12969" s="55">
        <x:f t="shared" si="2423"/>
        <x:v>-29300.551114970178</x:v>
      </x:c>
      <x:c r="S12969" s="1" t="str">
        <x:f t="shared" si="2424"/>
        <x:v>NO</x:v>
      </x:c>
      <x:c r="T12969" s="1">
        <x:f t="shared" si="2425"/>
        <x:v>-9.9999999999999997E+98</x:v>
      </x:c>
    </x:row>
    <x:row r="12970">
      <x:c r="A12970" s="1"/>
      <x:c r="B12970" s="1"/>
      <x:c r="C12970" s="1"/>
      <x:c r="D12970" s="1"/>
      <x:c r="E12970" s="1"/>
      <x:c r="F12970" s="1"/>
      <x:c r="G12970" s="1"/>
      <x:c r="H12970" s="1"/>
      <x:c r="I12970" s="53">
        <x:f t="shared" si="2414"/>
        <x:v>19</x:v>
      </x:c>
      <x:c r="J12970" s="53">
        <x:f t="shared" si="2415"/>
        <x:v>17</x:v>
      </x:c>
      <x:c r="K12970" s="53">
        <x:f t="shared" si="2416"/>
        <x:v>28</x:v>
      </x:c>
      <x:c r="L12970" s="53">
        <x:f t="shared" si="2417"/>
        <x:v>64</x:v>
      </x:c>
      <x:c r="M12970" s="54">
        <x:f t="shared" si="2418"/>
        <x:v>13018.380082439437</x:v>
      </x:c>
      <x:c r="N12970" s="54">
        <x:f t="shared" si="2419"/>
        <x:v>8.5405417239162755</x:v>
      </x:c>
      <x:c r="O12970" s="55">
        <x:f t="shared" si="2420"/>
        <x:v>278398</x:v>
      </x:c>
      <x:c r="P12970" s="55">
        <x:f t="shared" si="2421"/>
        <x:v>48840</x:v>
      </x:c>
      <x:c r="Q12970" s="55">
        <x:f t="shared" si="2422"/>
        <x:v>238513.54309790689</x:v>
      </x:c>
      <x:c r="R12970" s="55">
        <x:f t="shared" si="2423"/>
        <x:v>-28955.543097906891</x:v>
      </x:c>
      <x:c r="S12970" s="1" t="str">
        <x:f t="shared" si="2424"/>
        <x:v>NO</x:v>
      </x:c>
      <x:c r="T12970" s="1">
        <x:f t="shared" si="2425"/>
        <x:v>-9.9999999999999997E+98</x:v>
      </x:c>
    </x:row>
    <x:row r="12971">
      <x:c r="A12971" s="1"/>
      <x:c r="B12971" s="1"/>
      <x:c r="C12971" s="1"/>
      <x:c r="D12971" s="1"/>
      <x:c r="E12971" s="1"/>
      <x:c r="F12971" s="1"/>
      <x:c r="G12971" s="1"/>
      <x:c r="H12971" s="1"/>
      <x:c r="I12971" s="53">
        <x:f t="shared" si="2414"/>
        <x:v>19</x:v>
      </x:c>
      <x:c r="J12971" s="53">
        <x:f t="shared" si="2415"/>
        <x:v>17</x:v>
      </x:c>
      <x:c r="K12971" s="53">
        <x:f t="shared" si="2416"/>
        <x:v>29</x:v>
      </x:c>
      <x:c r="L12971" s="53">
        <x:f t="shared" si="2417"/>
        <x:v>65</x:v>
      </x:c>
      <x:c r="M12971" s="54">
        <x:f t="shared" si="2418"/>
        <x:v>13105.198110555089</x:v>
      </x:c>
      <x:c r="N12971" s="54">
        <x:f t="shared" si="2419"/>
        <x:v>8.6008320212188121</x:v>
      </x:c>
      <x:c r="O12971" s="55">
        <x:f t="shared" si="2420"/>
        <x:v>281098</x:v>
      </x:c>
      <x:c r="P12971" s="55">
        <x:f t="shared" si="2421"/>
        <x:v>49720</x:v>
      </x:c>
      <x:c r="Q12971" s="55">
        <x:f t="shared" si="2422"/>
        <x:v>240020.8005304703</x:v>
      </x:c>
      <x:c r="R12971" s="55">
        <x:f t="shared" si="2423"/>
        <x:v>-28642.800530470297</x:v>
      </x:c>
      <x:c r="S12971" s="1" t="str">
        <x:f t="shared" si="2424"/>
        <x:v>NO</x:v>
      </x:c>
      <x:c r="T12971" s="1">
        <x:f t="shared" si="2425"/>
        <x:v>-9.9999999999999997E+98</x:v>
      </x:c>
    </x:row>
    <x:row r="12972">
      <x:c r="A12972" s="1"/>
      <x:c r="B12972" s="1"/>
      <x:c r="C12972" s="1"/>
      <x:c r="D12972" s="1"/>
      <x:c r="E12972" s="1"/>
      <x:c r="F12972" s="1"/>
      <x:c r="G12972" s="1"/>
      <x:c r="H12972" s="1"/>
      <x:c r="I12972" s="53">
        <x:f t="shared" si="2414"/>
        <x:v>19</x:v>
      </x:c>
      <x:c r="J12972" s="53">
        <x:f t="shared" si="2415"/>
        <x:v>17</x:v>
      </x:c>
      <x:c r="K12972" s="53">
        <x:f t="shared" si="2416"/>
        <x:v>30</x:v>
      </x:c>
      <x:c r="L12972" s="53">
        <x:f t="shared" si="2417"/>
        <x:v>66</x:v>
      </x:c>
      <x:c r="M12972" s="54">
        <x:f t="shared" si="2418"/>
        <x:v>13193.907815888861</x:v>
      </x:c>
      <x:c r="N12972" s="54">
        <x:f t="shared" si="2419"/>
        <x:v>8.6624359832561524</x:v>
      </x:c>
      <x:c r="O12972" s="55">
        <x:f t="shared" si="2420"/>
        <x:v>283798</x:v>
      </x:c>
      <x:c r="P12972" s="55">
        <x:f t="shared" si="2421"/>
        <x:v>50600</x:v>
      </x:c>
      <x:c r="Q12972" s="55">
        <x:f t="shared" si="2422"/>
        <x:v>241560.89958140382</x:v>
      </x:c>
      <x:c r="R12972" s="55">
        <x:f t="shared" si="2423"/>
        <x:v>-28362.899581403821</x:v>
      </x:c>
      <x:c r="S12972" s="1" t="str">
        <x:f t="shared" si="2424"/>
        <x:v>NO</x:v>
      </x:c>
      <x:c r="T12972" s="1">
        <x:f t="shared" si="2425"/>
        <x:v>-9.9999999999999997E+98</x:v>
      </x:c>
    </x:row>
    <x:row r="12973">
      <x:c r="A12973" s="1"/>
      <x:c r="B12973" s="1"/>
      <x:c r="C12973" s="1"/>
      <x:c r="D12973" s="1"/>
      <x:c r="E12973" s="1"/>
      <x:c r="F12973" s="1"/>
      <x:c r="G12973" s="1"/>
      <x:c r="H12973" s="1"/>
      <x:c r="I12973" s="53">
        <x:f t="shared" si="2414"/>
        <x:v>19</x:v>
      </x:c>
      <x:c r="J12973" s="53">
        <x:f t="shared" si="2415"/>
        <x:v>18</x:v>
      </x:c>
      <x:c r="K12973" s="53">
        <x:f t="shared" si="2416"/>
        <x:v>0</x:v>
      </x:c>
      <x:c r="L12973" s="53">
        <x:f t="shared" si="2417"/>
        <x:v>37</x:v>
      </x:c>
      <x:c r="M12973" s="54">
        <x:f t="shared" si="2418"/>
        <x:v>11300.420174240415</x:v>
      </x:c>
      <x:c r="N12973" s="54">
        <x:f t="shared" si="2419"/>
        <x:v>7.3475140098891769</x:v>
      </x:c>
      <x:c r="O12973" s="55">
        <x:f t="shared" si="2420"/>
        <x:v>204892</x:v>
      </x:c>
      <x:c r="P12973" s="55">
        <x:f t="shared" si="2421"/>
        <x:v>24640</x:v>
      </x:c>
      <x:c r="Q12973" s="55">
        <x:f t="shared" si="2422"/>
        <x:v>208687.85024722942</x:v>
      </x:c>
      <x:c r="R12973" s="55">
        <x:f t="shared" si="2423"/>
        <x:v>-48435.85024722942</x:v>
      </x:c>
      <x:c r="S12973" s="1" t="str">
        <x:f t="shared" si="2424"/>
        <x:v>NO</x:v>
      </x:c>
      <x:c r="T12973" s="1">
        <x:f t="shared" si="2425"/>
        <x:v>-9.9999999999999997E+98</x:v>
      </x:c>
    </x:row>
    <x:row r="12974">
      <x:c r="A12974" s="1"/>
      <x:c r="B12974" s="1"/>
      <x:c r="C12974" s="1"/>
      <x:c r="D12974" s="1"/>
      <x:c r="E12974" s="1"/>
      <x:c r="F12974" s="1"/>
      <x:c r="G12974" s="1"/>
      <x:c r="H12974" s="1"/>
      <x:c r="I12974" s="53" t="n">
        <x:f t="shared" ref="I12974:I13037" si="2426">INT((ROW()-ROW($I$46))/((CARROT_CAP+1)*(MESCLUN_CAP+1)))</x:f>
        <x:v>19</x:v>
      </x:c>
      <x:c r="J12974" s="53" t="n">
        <x:f t="shared" ref="J12974:J13037" si="2427">MOD(INT((ROW()-ROW($I$46))/(MESCLUN_CAP+1)),CARROT_CAP+1)</x:f>
        <x:v>18</x:v>
      </x:c>
      <x:c r="K12974" s="53" t="n">
        <x:f t="shared" ref="K12974:K13037" si="2428">MOD(ROW()-ROW($I$46),MESCLUN_CAP+1)</x:f>
        <x:v>1</x:v>
      </x:c>
      <x:c r="L12974" s="53" t="n">
        <x:f t="shared" ref="L12974:L13037" si="2429">SUM(I12974:K12974)</x:f>
        <x:v>38</x:v>
      </x:c>
      <x:c r="M12974" s="54" t="n">
        <x:f t="shared" ref="M12974:M13037" si="2430">I12974*TOMATO_HOURS*WEEKS*(1+TOMATO_DIM)^I12974+J12974*CARROT_HOURS*WEEKS*(1+CARROT_DIM)^J12974+K12974*MESCLUN_HOURS*WEEKS*(1+MESCLUN_DIM)^K12974</x:f>
        <x:v>11345.982674240417</x:v>
      </x:c>
      <x:c r="N12974" s="54" t="n">
        <x:f t="shared" ref="N12974:N13037" si="2431">MAX(M12974-FARMER_HOURS,0)/TEMP_HOURS_PER_WORKER</x:f>
        <x:v>7.379154634889178</x:v>
      </x:c>
      <x:c r="O12974" s="55" t="n">
        <x:f t="shared" ref="O12974:O13037" si="2432">I12974*TOMATO_PRICE+J12974*CARROT_PRICE+K12974*MESCLUN_PRICE</x:f>
        <x:v>207592</x:v>
      </x:c>
      <x:c r="P12974" s="55" t="n">
        <x:f t="shared" ref="P12974:P13037" si="2433">I12974*TOMATO_FERTILIZER+J12974*CARROT_FERTILIZER+K12974*MESCLUN_FERTILIZER</x:f>
        <x:v>25520</x:v>
      </x:c>
      <x:c r="Q12974" s="55" t="n">
        <x:f t="shared" ref="Q12974:Q13037" si="2434">MIN(M12974,FARMER_HOURS)*FARMER_RATE+MAX(M12974-FARMER_HOURS,0)*TEMP_RATE</x:f>
        <x:v>209478.86587222945</x:v>
      </x:c>
      <x:c r="R12974" s="55" t="n">
        <x:f t="shared" ref="R12974:R13037" si="2435">O12974-P12974-Q12974-FIXED_COST</x:f>
        <x:v>-47406.86587222945</x:v>
      </x:c>
      <x:c r="S12974" s="1" t="str">
        <x:f t="shared" ref="S12974:S13037" si="2436">IF(AND(L12974&lt;=TOTAL_BED_CAP,N12974&lt;=TEMP_WORKER_CAP),"YES","NO")</x:f>
        <x:v>NO</x:v>
      </x:c>
      <x:c r="T12974" s="1" t="n">
        <x:f t="shared" ref="T12974:T13037" si="2437">IF(S12974="YES",R12974,-1E+99)</x:f>
        <x:v>-1e+99</x:v>
      </x:c>
    </x:row>
    <x:row r="12975">
      <x:c r="A12975" s="1"/>
      <x:c r="B12975" s="1"/>
      <x:c r="C12975" s="1"/>
      <x:c r="D12975" s="1"/>
      <x:c r="E12975" s="1"/>
      <x:c r="F12975" s="1"/>
      <x:c r="G12975" s="1"/>
      <x:c r="H12975" s="1"/>
      <x:c r="I12975" s="53">
        <x:f t="shared" si="2426"/>
        <x:v>19</x:v>
      </x:c>
      <x:c r="J12975" s="53">
        <x:f t="shared" si="2427"/>
        <x:v>18</x:v>
      </x:c>
      <x:c r="K12975" s="53">
        <x:f t="shared" si="2428"/>
        <x:v>2</x:v>
      </x:c>
      <x:c r="L12975" s="53">
        <x:f t="shared" si="2429"/>
        <x:v>39</x:v>
      </x:c>
      <x:c r="M12975" s="54">
        <x:f t="shared" si="2430"/>
        <x:v>11392.684236740415</x:v>
      </x:c>
      <x:c r="N12975" s="54">
        <x:f t="shared" si="2431"/>
        <x:v>7.4115862755141775</x:v>
      </x:c>
      <x:c r="O12975" s="55">
        <x:f t="shared" si="2432"/>
        <x:v>210292</x:v>
      </x:c>
      <x:c r="P12975" s="55">
        <x:f t="shared" si="2433"/>
        <x:v>26400</x:v>
      </x:c>
      <x:c r="Q12975" s="55">
        <x:f t="shared" si="2434"/>
        <x:v>210289.65688785442</x:v>
      </x:c>
      <x:c r="R12975" s="55">
        <x:f t="shared" si="2435"/>
        <x:v>-46397.65688785442</x:v>
      </x:c>
      <x:c r="S12975" s="1" t="str">
        <x:f t="shared" si="2436"/>
        <x:v>NO</x:v>
      </x:c>
      <x:c r="T12975" s="1">
        <x:f t="shared" si="2437"/>
        <x:v>-9.9999999999999997E+98</x:v>
      </x:c>
    </x:row>
    <x:row r="12976">
      <x:c r="A12976" s="1"/>
      <x:c r="B12976" s="1"/>
      <x:c r="C12976" s="1"/>
      <x:c r="D12976" s="1"/>
      <x:c r="E12976" s="1"/>
      <x:c r="F12976" s="1"/>
      <x:c r="G12976" s="1"/>
      <x:c r="H12976" s="1"/>
      <x:c r="I12976" s="53">
        <x:f t="shared" si="2426"/>
        <x:v>19</x:v>
      </x:c>
      <x:c r="J12976" s="53">
        <x:f t="shared" si="2427"/>
        <x:v>18</x:v>
      </x:c>
      <x:c r="K12976" s="53">
        <x:f t="shared" si="2428"/>
        <x:v>3</x:v>
      </x:c>
      <x:c r="L12976" s="53">
        <x:f t="shared" si="2429"/>
        <x:v>40</x:v>
      </x:c>
      <x:c r="M12976" s="54">
        <x:f t="shared" si="2430"/>
        <x:v>11440.54621916229</x:v>
      </x:c>
      <x:c r="N12976" s="54">
        <x:f t="shared" si="2431"/>
        <x:v>7.4448237633071459</x:v>
      </x:c>
      <x:c r="O12976" s="55">
        <x:f t="shared" si="2432"/>
        <x:v>212992</x:v>
      </x:c>
      <x:c r="P12976" s="55">
        <x:f t="shared" si="2433"/>
        <x:v>27280</x:v>
      </x:c>
      <x:c r="Q12976" s="55">
        <x:f t="shared" si="2434"/>
        <x:v>211120.59408267864</x:v>
      </x:c>
      <x:c r="R12976" s="55">
        <x:f t="shared" si="2435"/>
        <x:v>-45408.594082678639</x:v>
      </x:c>
      <x:c r="S12976" s="1" t="str">
        <x:f t="shared" si="2436"/>
        <x:v>NO</x:v>
      </x:c>
      <x:c r="T12976" s="1">
        <x:f t="shared" si="2437"/>
        <x:v>-9.9999999999999997E+98</x:v>
      </x:c>
    </x:row>
    <x:row r="12977">
      <x:c r="A12977" s="1"/>
      <x:c r="B12977" s="1"/>
      <x:c r="C12977" s="1"/>
      <x:c r="D12977" s="1"/>
      <x:c r="E12977" s="1"/>
      <x:c r="F12977" s="1"/>
      <x:c r="G12977" s="1"/>
      <x:c r="H12977" s="1"/>
      <x:c r="I12977" s="53">
        <x:f t="shared" si="2426"/>
        <x:v>19</x:v>
      </x:c>
      <x:c r="J12977" s="53">
        <x:f t="shared" si="2427"/>
        <x:v>18</x:v>
      </x:c>
      <x:c r="K12977" s="53">
        <x:f t="shared" si="2428"/>
        <x:v>4</x:v>
      </x:c>
      <x:c r="L12977" s="53">
        <x:f t="shared" si="2429"/>
        <x:v>41</x:v>
      </x:c>
      <x:c r="M12977" s="54">
        <x:f t="shared" si="2430"/>
        <x:v>11489.590334884946</x:v>
      </x:c>
      <x:c r="N12977" s="54">
        <x:f t="shared" si="2431"/>
        <x:v>7.4788821770034346</x:v>
      </x:c>
      <x:c r="O12977" s="55">
        <x:f t="shared" si="2432"/>
        <x:v>215692</x:v>
      </x:c>
      <x:c r="P12977" s="55">
        <x:f t="shared" si="2433"/>
        <x:v>28160</x:v>
      </x:c>
      <x:c r="Q12977" s="55">
        <x:f t="shared" si="2434"/>
        <x:v>211972.05442508587</x:v>
      </x:c>
      <x:c r="R12977" s="55">
        <x:f t="shared" si="2435"/>
        <x:v>-44440.054425085866</x:v>
      </x:c>
      <x:c r="S12977" s="1" t="str">
        <x:f t="shared" si="2436"/>
        <x:v>NO</x:v>
      </x:c>
      <x:c r="T12977" s="1">
        <x:f t="shared" si="2437"/>
        <x:v>-9.9999999999999997E+98</x:v>
      </x:c>
    </x:row>
    <x:row r="12978">
      <x:c r="A12978" s="1"/>
      <x:c r="B12978" s="1"/>
      <x:c r="C12978" s="1"/>
      <x:c r="D12978" s="1"/>
      <x:c r="E12978" s="1"/>
      <x:c r="F12978" s="1"/>
      <x:c r="G12978" s="1"/>
      <x:c r="H12978" s="1"/>
      <x:c r="I12978" s="53">
        <x:f t="shared" si="2426"/>
        <x:v>19</x:v>
      </x:c>
      <x:c r="J12978" s="53">
        <x:f t="shared" si="2427"/>
        <x:v>18</x:v>
      </x:c>
      <x:c r="K12978" s="53">
        <x:f t="shared" si="2428"/>
        <x:v>5</x:v>
      </x:c>
      <x:c r="L12978" s="53">
        <x:f t="shared" si="2429"/>
        <x:v>42</x:v>
      </x:c>
      <x:c r="M12978" s="54">
        <x:f t="shared" si="2430"/>
        <x:v>11539.838658806149</x:v>
      </x:c>
      <x:c r="N12978" s="54">
        <x:f t="shared" si="2431"/>
        <x:v>7.5137768463931591</x:v>
      </x:c>
      <x:c r="O12978" s="55">
        <x:f t="shared" si="2432"/>
        <x:v>218392</x:v>
      </x:c>
      <x:c r="P12978" s="55">
        <x:f t="shared" si="2433"/>
        <x:v>29040</x:v>
      </x:c>
      <x:c r="Q12978" s="55">
        <x:f t="shared" si="2434"/>
        <x:v>212844.42115982898</x:v>
      </x:c>
      <x:c r="R12978" s="55">
        <x:f t="shared" si="2435"/>
        <x:v>-43492.421159828984</x:v>
      </x:c>
      <x:c r="S12978" s="1" t="str">
        <x:f t="shared" si="2436"/>
        <x:v>NO</x:v>
      </x:c>
      <x:c r="T12978" s="1">
        <x:f t="shared" si="2437"/>
        <x:v>-9.9999999999999997E+98</x:v>
      </x:c>
    </x:row>
    <x:row r="12979">
      <x:c r="A12979" s="1"/>
      <x:c r="B12979" s="1"/>
      <x:c r="C12979" s="1"/>
      <x:c r="D12979" s="1"/>
      <x:c r="E12979" s="1"/>
      <x:c r="F12979" s="1"/>
      <x:c r="G12979" s="1"/>
      <x:c r="H12979" s="1"/>
      <x:c r="I12979" s="53">
        <x:f t="shared" si="2426"/>
        <x:v>19</x:v>
      </x:c>
      <x:c r="J12979" s="53">
        <x:f t="shared" si="2427"/>
        <x:v>18</x:v>
      </x:c>
      <x:c r="K12979" s="53">
        <x:f t="shared" si="2428"/>
        <x:v>6</x:v>
      </x:c>
      <x:c r="L12979" s="53">
        <x:f t="shared" si="2429"/>
        <x:v>43</x:v>
      </x:c>
      <x:c r="M12979" s="54">
        <x:f t="shared" si="2430"/>
        <x:v>11591.313632987783</x:v>
      </x:c>
      <x:c r="N12979" s="54">
        <x:f t="shared" si="2431"/>
        <x:v>7.549523356241516</x:v>
      </x:c>
      <x:c r="O12979" s="55">
        <x:f t="shared" si="2432"/>
        <x:v>221092</x:v>
      </x:c>
      <x:c r="P12979" s="55">
        <x:f t="shared" si="2433"/>
        <x:v>29920</x:v>
      </x:c>
      <x:c r="Q12979" s="55">
        <x:f t="shared" si="2434"/>
        <x:v>213738.08390603791</x:v>
      </x:c>
      <x:c r="R12979" s="55">
        <x:f t="shared" si="2435"/>
        <x:v>-42566.083906037908</x:v>
      </x:c>
      <x:c r="S12979" s="1" t="str">
        <x:f t="shared" si="2436"/>
        <x:v>NO</x:v>
      </x:c>
      <x:c r="T12979" s="1">
        <x:f t="shared" si="2437"/>
        <x:v>-9.9999999999999997E+98</x:v>
      </x:c>
    </x:row>
    <x:row r="12980">
      <x:c r="A12980" s="1"/>
      <x:c r="B12980" s="1"/>
      <x:c r="C12980" s="1"/>
      <x:c r="D12980" s="1"/>
      <x:c r="E12980" s="1"/>
      <x:c r="F12980" s="1"/>
      <x:c r="G12980" s="1"/>
      <x:c r="H12980" s="1"/>
      <x:c r="I12980" s="53">
        <x:f t="shared" si="2426"/>
        <x:v>19</x:v>
      </x:c>
      <x:c r="J12980" s="53">
        <x:f t="shared" si="2427"/>
        <x:v>18</x:v>
      </x:c>
      <x:c r="K12980" s="53">
        <x:f t="shared" si="2428"/>
        <x:v>7</x:v>
      </x:c>
      <x:c r="L12980" s="53">
        <x:f t="shared" si="2429"/>
        <x:v>44</x:v>
      </x:c>
      <x:c r="M12980" s="54">
        <x:f t="shared" si="2430"/>
        <x:v>11644.038072385743</x:v>
      </x:c>
      <x:c r="N12980" s="54">
        <x:f t="shared" si="2431"/>
        <x:v>7.5861375502678774</x:v>
      </x:c>
      <x:c r="O12980" s="55">
        <x:f t="shared" si="2432"/>
        <x:v>223792</x:v>
      </x:c>
      <x:c r="P12980" s="55">
        <x:f t="shared" si="2433"/>
        <x:v>30800</x:v>
      </x:c>
      <x:c r="Q12980" s="55">
        <x:f t="shared" si="2434"/>
        <x:v>214653.43875669694</x:v>
      </x:c>
      <x:c r="R12980" s="55">
        <x:f t="shared" si="2435"/>
        <x:v>-41661.438756696938</x:v>
      </x:c>
      <x:c r="S12980" s="1" t="str">
        <x:f t="shared" si="2436"/>
        <x:v>NO</x:v>
      </x:c>
      <x:c r="T12980" s="1">
        <x:f t="shared" si="2437"/>
        <x:v>-9.9999999999999997E+98</x:v>
      </x:c>
    </x:row>
    <x:row r="12981">
      <x:c r="A12981" s="1"/>
      <x:c r="B12981" s="1"/>
      <x:c r="C12981" s="1"/>
      <x:c r="D12981" s="1"/>
      <x:c r="E12981" s="1"/>
      <x:c r="F12981" s="1"/>
      <x:c r="G12981" s="1"/>
      <x:c r="H12981" s="1"/>
      <x:c r="I12981" s="53">
        <x:f t="shared" si="2426"/>
        <x:v>19</x:v>
      </x:c>
      <x:c r="J12981" s="53">
        <x:f t="shared" si="2427"/>
        <x:v>18</x:v>
      </x:c>
      <x:c r="K12981" s="53">
        <x:f t="shared" si="2428"/>
        <x:v>8</x:v>
      </x:c>
      <x:c r="L12981" s="53">
        <x:f t="shared" si="2429"/>
        <x:v>45</x:v>
      </x:c>
      <x:c r="M12981" s="54">
        <x:f t="shared" si="2430"/>
        <x:v>11698.035170665724</x:v>
      </x:c>
      <x:c r="N12981" s="54">
        <x:f t="shared" si="2431"/>
        <x:v>7.6236355351845306</x:v>
      </x:c>
      <x:c r="O12981" s="55">
        <x:f t="shared" si="2432"/>
        <x:v>226492</x:v>
      </x:c>
      <x:c r="P12981" s="55">
        <x:f t="shared" si="2433"/>
        <x:v>31680</x:v>
      </x:c>
      <x:c r="Q12981" s="55">
        <x:f t="shared" si="2434"/>
        <x:v>215590.88837961326</x:v>
      </x:c>
      <x:c r="R12981" s="55">
        <x:f t="shared" si="2435"/>
        <x:v>-40778.888379613258</x:v>
      </x:c>
      <x:c r="S12981" s="1" t="str">
        <x:f t="shared" si="2436"/>
        <x:v>NO</x:v>
      </x:c>
      <x:c r="T12981" s="1">
        <x:f t="shared" si="2437"/>
        <x:v>-9.9999999999999997E+98</x:v>
      </x:c>
    </x:row>
    <x:row r="12982">
      <x:c r="A12982" s="1"/>
      <x:c r="B12982" s="1"/>
      <x:c r="C12982" s="1"/>
      <x:c r="D12982" s="1"/>
      <x:c r="E12982" s="1"/>
      <x:c r="F12982" s="1"/>
      <x:c r="G12982" s="1"/>
      <x:c r="H12982" s="1"/>
      <x:c r="I12982" s="53">
        <x:f t="shared" si="2426"/>
        <x:v>19</x:v>
      </x:c>
      <x:c r="J12982" s="53">
        <x:f t="shared" si="2427"/>
        <x:v>18</x:v>
      </x:c>
      <x:c r="K12982" s="53">
        <x:f t="shared" si="2428"/>
        <x:v>9</x:v>
      </x:c>
      <x:c r="L12982" s="53">
        <x:f t="shared" si="2429"/>
        <x:v>46</x:v>
      </x:c>
      <x:c r="M12982" s="54">
        <x:f t="shared" si="2430"/>
        <x:v>11753.328506106118</x:v>
      </x:c>
      <x:c r="N12982" s="54">
        <x:f t="shared" si="2431"/>
        <x:v>7.6620336847959152</x:v>
      </x:c>
      <x:c r="O12982" s="55">
        <x:f t="shared" si="2432"/>
        <x:v>229192</x:v>
      </x:c>
      <x:c r="P12982" s="55">
        <x:f t="shared" si="2433"/>
        <x:v>32560</x:v>
      </x:c>
      <x:c r="Q12982" s="55">
        <x:f t="shared" si="2434"/>
        <x:v>216550.84211989786</x:v>
      </x:c>
      <x:c r="R12982" s="55">
        <x:f t="shared" si="2435"/>
        <x:v>-39918.842119897861</x:v>
      </x:c>
      <x:c r="S12982" s="1" t="str">
        <x:f t="shared" si="2436"/>
        <x:v>NO</x:v>
      </x:c>
      <x:c r="T12982" s="1">
        <x:f t="shared" si="2437"/>
        <x:v>-9.9999999999999997E+98</x:v>
      </x:c>
    </x:row>
    <x:row r="12983">
      <x:c r="A12983" s="1"/>
      <x:c r="B12983" s="1"/>
      <x:c r="C12983" s="1"/>
      <x:c r="D12983" s="1"/>
      <x:c r="E12983" s="1"/>
      <x:c r="F12983" s="1"/>
      <x:c r="G12983" s="1"/>
      <x:c r="H12983" s="1"/>
      <x:c r="I12983" s="53">
        <x:f t="shared" si="2426"/>
        <x:v>19</x:v>
      </x:c>
      <x:c r="J12983" s="53">
        <x:f t="shared" si="2427"/>
        <x:v>18</x:v>
      </x:c>
      <x:c r="K12983" s="53">
        <x:f t="shared" si="2428"/>
        <x:v>10</x:v>
      </x:c>
      <x:c r="L12983" s="53">
        <x:f t="shared" si="2429"/>
        <x:v>47</x:v>
      </x:c>
      <x:c r="M12983" s="54">
        <x:f t="shared" si="2430"/>
        <x:v>11809.942047589331</x:v>
      </x:c>
      <x:c r="N12983" s="54">
        <x:f t="shared" si="2431"/>
        <x:v>7.7013486441592578</x:v>
      </x:c>
      <x:c r="O12983" s="55">
        <x:f t="shared" si="2432"/>
        <x:v>231892</x:v>
      </x:c>
      <x:c r="P12983" s="55">
        <x:f t="shared" si="2433"/>
        <x:v>33440</x:v>
      </x:c>
      <x:c r="Q12983" s="55">
        <x:f t="shared" si="2434"/>
        <x:v>217533.71610398145</x:v>
      </x:c>
      <x:c r="R12983" s="55">
        <x:f t="shared" si="2435"/>
        <x:v>-39081.716103981453</x:v>
      </x:c>
      <x:c r="S12983" s="1" t="str">
        <x:f t="shared" si="2436"/>
        <x:v>NO</x:v>
      </x:c>
      <x:c r="T12983" s="1">
        <x:f t="shared" si="2437"/>
        <x:v>-9.9999999999999997E+98</x:v>
      </x:c>
    </x:row>
    <x:row r="12984">
      <x:c r="A12984" s="1"/>
      <x:c r="B12984" s="1"/>
      <x:c r="C12984" s="1"/>
      <x:c r="D12984" s="1"/>
      <x:c r="E12984" s="1"/>
      <x:c r="F12984" s="1"/>
      <x:c r="G12984" s="1"/>
      <x:c r="H12984" s="1"/>
      <x:c r="I12984" s="53">
        <x:f t="shared" si="2426"/>
        <x:v>19</x:v>
      </x:c>
      <x:c r="J12984" s="53">
        <x:f t="shared" si="2427"/>
        <x:v>18</x:v>
      </x:c>
      <x:c r="K12984" s="53">
        <x:f t="shared" si="2428"/>
        <x:v>11</x:v>
      </x:c>
      <x:c r="L12984" s="53">
        <x:f t="shared" si="2429"/>
        <x:v>48</x:v>
      </x:c>
      <x:c r="M12984" s="54">
        <x:f t="shared" si="2430"/>
        <x:v>11867.90016068277</x:v>
      </x:c>
      <x:c r="N12984" s="54">
        <x:f t="shared" si="2431"/>
        <x:v>7.7415973338074791</x:v>
      </x:c>
      <x:c r="O12984" s="55">
        <x:f t="shared" si="2432"/>
        <x:v>234592</x:v>
      </x:c>
      <x:c r="P12984" s="55">
        <x:f t="shared" si="2433"/>
        <x:v>34320</x:v>
      </x:c>
      <x:c r="Q12984" s="55">
        <x:f t="shared" si="2434"/>
        <x:v>218539.93334518696</x:v>
      </x:c>
      <x:c r="R12984" s="55">
        <x:f t="shared" si="2435"/>
        <x:v>-38267.933345186961</x:v>
      </x:c>
      <x:c r="S12984" s="1" t="str">
        <x:f t="shared" si="2436"/>
        <x:v>NO</x:v>
      </x:c>
      <x:c r="T12984" s="1">
        <x:f t="shared" si="2437"/>
        <x:v>-9.9999999999999997E+98</x:v>
      </x:c>
    </x:row>
    <x:row r="12985">
      <x:c r="A12985" s="1"/>
      <x:c r="B12985" s="1"/>
      <x:c r="C12985" s="1"/>
      <x:c r="D12985" s="1"/>
      <x:c r="E12985" s="1"/>
      <x:c r="F12985" s="1"/>
      <x:c r="G12985" s="1"/>
      <x:c r="H12985" s="1"/>
      <x:c r="I12985" s="53">
        <x:f t="shared" si="2426"/>
        <x:v>19</x:v>
      </x:c>
      <x:c r="J12985" s="53">
        <x:f t="shared" si="2427"/>
        <x:v>18</x:v>
      </x:c>
      <x:c r="K12985" s="53">
        <x:f t="shared" si="2428"/>
        <x:v>12</x:v>
      </x:c>
      <x:c r="L12985" s="53">
        <x:f t="shared" si="2429"/>
        <x:v>49</x:v>
      </x:c>
      <x:c r="M12985" s="54">
        <x:f t="shared" si="2430"/>
        <x:v>11927.227613810834</x:v>
      </x:c>
      <x:c r="N12985" s="54">
        <x:f t="shared" si="2431"/>
        <x:v>7.7827969540353008</x:v>
      </x:c>
      <x:c r="O12985" s="55">
        <x:f t="shared" si="2432"/>
        <x:v>237292</x:v>
      </x:c>
      <x:c r="P12985" s="55">
        <x:f t="shared" si="2433"/>
        <x:v>35200</x:v>
      </x:c>
      <x:c r="Q12985" s="55">
        <x:f t="shared" si="2434"/>
        <x:v>219569.92385088254</x:v>
      </x:c>
      <x:c r="R12985" s="55">
        <x:f t="shared" si="2435"/>
        <x:v>-37477.923850882536</x:v>
      </x:c>
      <x:c r="S12985" s="1" t="str">
        <x:f t="shared" si="2436"/>
        <x:v>NO</x:v>
      </x:c>
      <x:c r="T12985" s="1">
        <x:f t="shared" si="2437"/>
        <x:v>-9.9999999999999997E+98</x:v>
      </x:c>
    </x:row>
    <x:row r="12986">
      <x:c r="A12986" s="1"/>
      <x:c r="B12986" s="1"/>
      <x:c r="C12986" s="1"/>
      <x:c r="D12986" s="1"/>
      <x:c r="E12986" s="1"/>
      <x:c r="F12986" s="1"/>
      <x:c r="G12986" s="1"/>
      <x:c r="H12986" s="1"/>
      <x:c r="I12986" s="53">
        <x:f t="shared" si="2426"/>
        <x:v>19</x:v>
      </x:c>
      <x:c r="J12986" s="53">
        <x:f t="shared" si="2427"/>
        <x:v>18</x:v>
      </x:c>
      <x:c r="K12986" s="53">
        <x:f t="shared" si="2428"/>
        <x:v>13</x:v>
      </x:c>
      <x:c r="L12986" s="53">
        <x:f t="shared" si="2429"/>
        <x:v>50</x:v>
      </x:c>
      <x:c r="M12986" s="54">
        <x:f t="shared" si="2430"/>
        <x:v>11987.949584519218</x:v>
      </x:c>
      <x:c r="N12986" s="54">
        <x:f t="shared" si="2431"/>
        <x:v>7.824964989249457</x:v>
      </x:c>
      <x:c r="O12986" s="55">
        <x:f t="shared" si="2432"/>
        <x:v>239992</x:v>
      </x:c>
      <x:c r="P12986" s="55">
        <x:f t="shared" si="2433"/>
        <x:v>36080</x:v>
      </x:c>
      <x:c r="Q12986" s="55">
        <x:f t="shared" si="2434"/>
        <x:v>220624.12473123643</x:v>
      </x:c>
      <x:c r="R12986" s="55">
        <x:f t="shared" si="2435"/>
        <x:v>-36712.124731236428</x:v>
      </x:c>
      <x:c r="S12986" s="1" t="str">
        <x:f t="shared" si="2436"/>
        <x:v>NO</x:v>
      </x:c>
      <x:c r="T12986" s="1">
        <x:f t="shared" si="2437"/>
        <x:v>-9.9999999999999997E+98</x:v>
      </x:c>
    </x:row>
    <x:row r="12987">
      <x:c r="A12987" s="1"/>
      <x:c r="B12987" s="1"/>
      <x:c r="C12987" s="1"/>
      <x:c r="D12987" s="1"/>
      <x:c r="E12987" s="1"/>
      <x:c r="F12987" s="1"/>
      <x:c r="G12987" s="1"/>
      <x:c r="H12987" s="1"/>
      <x:c r="I12987" s="53">
        <x:f t="shared" si="2426"/>
        <x:v>19</x:v>
      </x:c>
      <x:c r="J12987" s="53">
        <x:f t="shared" si="2427"/>
        <x:v>18</x:v>
      </x:c>
      <x:c r="K12987" s="53">
        <x:f t="shared" si="2428"/>
        <x:v>14</x:v>
      </x:c>
      <x:c r="L12987" s="53">
        <x:f t="shared" si="2429"/>
        <x:v>51</x:v>
      </x:c>
      <x:c r="M12987" s="54">
        <x:f t="shared" si="2430"/>
        <x:v>12050.091665832879</x:v>
      </x:c>
      <x:c r="N12987" s="54">
        <x:f t="shared" si="2431"/>
        <x:v>7.8681192123839434</x:v>
      </x:c>
      <x:c r="O12987" s="55">
        <x:f t="shared" si="2432"/>
        <x:v>242692</x:v>
      </x:c>
      <x:c r="P12987" s="55">
        <x:f t="shared" si="2433"/>
        <x:v>36960</x:v>
      </x:c>
      <x:c r="Q12987" s="55">
        <x:f t="shared" si="2434"/>
        <x:v>221702.98030959858</x:v>
      </x:c>
      <x:c r="R12987" s="55">
        <x:f t="shared" si="2435"/>
        <x:v>-35970.980309598584</x:v>
      </x:c>
      <x:c r="S12987" s="1" t="str">
        <x:f t="shared" si="2436"/>
        <x:v>NO</x:v>
      </x:c>
      <x:c r="T12987" s="1">
        <x:f t="shared" si="2437"/>
        <x:v>-9.9999999999999997E+98</x:v>
      </x:c>
    </x:row>
    <x:row r="12988">
      <x:c r="A12988" s="1"/>
      <x:c r="B12988" s="1"/>
      <x:c r="C12988" s="1"/>
      <x:c r="D12988" s="1"/>
      <x:c r="E12988" s="1"/>
      <x:c r="F12988" s="1"/>
      <x:c r="G12988" s="1"/>
      <x:c r="H12988" s="1"/>
      <x:c r="I12988" s="53">
        <x:f t="shared" si="2426"/>
        <x:v>19</x:v>
      </x:c>
      <x:c r="J12988" s="53">
        <x:f t="shared" si="2427"/>
        <x:v>18</x:v>
      </x:c>
      <x:c r="K12988" s="53">
        <x:f t="shared" si="2428"/>
        <x:v>15</x:v>
      </x:c>
      <x:c r="L12988" s="53">
        <x:f t="shared" si="2429"/>
        <x:v>52</x:v>
      </x:c>
      <x:c r="M12988" s="54">
        <x:f t="shared" si="2430"/>
        <x:v>12113.679872709026</x:v>
      </x:c>
      <x:c r="N12988" s="54">
        <x:f t="shared" si="2431"/>
        <x:v>7.9122776893812681</x:v>
      </x:c>
      <x:c r="O12988" s="55">
        <x:f t="shared" si="2432"/>
        <x:v>245392</x:v>
      </x:c>
      <x:c r="P12988" s="55">
        <x:f t="shared" si="2433"/>
        <x:v>37840</x:v>
      </x:c>
      <x:c r="Q12988" s="55">
        <x:f t="shared" si="2434"/>
        <x:v>222806.94223453171</x:v>
      </x:c>
      <x:c r="R12988" s="55">
        <x:f t="shared" si="2435"/>
        <x:v>-35254.942234531714</x:v>
      </x:c>
      <x:c r="S12988" s="1" t="str">
        <x:f t="shared" si="2436"/>
        <x:v>NO</x:v>
      </x:c>
      <x:c r="T12988" s="1">
        <x:f t="shared" si="2437"/>
        <x:v>-9.9999999999999997E+98</x:v>
      </x:c>
    </x:row>
    <x:row r="12989">
      <x:c r="A12989" s="1"/>
      <x:c r="B12989" s="1"/>
      <x:c r="C12989" s="1"/>
      <x:c r="D12989" s="1"/>
      <x:c r="E12989" s="1"/>
      <x:c r="F12989" s="1"/>
      <x:c r="G12989" s="1"/>
      <x:c r="H12989" s="1"/>
      <x:c r="I12989" s="53">
        <x:f t="shared" si="2426"/>
        <x:v>19</x:v>
      </x:c>
      <x:c r="J12989" s="53">
        <x:f t="shared" si="2427"/>
        <x:v>18</x:v>
      </x:c>
      <x:c r="K12989" s="53">
        <x:f t="shared" si="2428"/>
        <x:v>16</x:v>
      </x:c>
      <x:c r="L12989" s="53">
        <x:f t="shared" si="2429"/>
        <x:v>53</x:v>
      </x:c>
      <x:c r="M12989" s="54">
        <x:f t="shared" si="2430"/>
        <x:v>12178.740648586514</x:v>
      </x:c>
      <x:c r="N12989" s="54">
        <x:f t="shared" si="2431"/>
        <x:v>7.957458783740635</x:v>
      </x:c>
      <x:c r="O12989" s="55">
        <x:f t="shared" si="2432"/>
        <x:v>248092</x:v>
      </x:c>
      <x:c r="P12989" s="55">
        <x:f t="shared" si="2433"/>
        <x:v>38720</x:v>
      </x:c>
      <x:c r="Q12989" s="55">
        <x:f t="shared" si="2434"/>
        <x:v>223936.46959351585</x:v>
      </x:c>
      <x:c r="R12989" s="55">
        <x:f t="shared" si="2435"/>
        <x:v>-34564.469593515852</x:v>
      </x:c>
      <x:c r="S12989" s="1" t="str">
        <x:f t="shared" si="2436"/>
        <x:v>NO</x:v>
      </x:c>
      <x:c r="T12989" s="1">
        <x:f t="shared" si="2437"/>
        <x:v>-9.9999999999999997E+98</x:v>
      </x:c>
    </x:row>
    <x:row r="12990">
      <x:c r="A12990" s="1"/>
      <x:c r="B12990" s="1"/>
      <x:c r="C12990" s="1"/>
      <x:c r="D12990" s="1"/>
      <x:c r="E12990" s="1"/>
      <x:c r="F12990" s="1"/>
      <x:c r="G12990" s="1"/>
      <x:c r="H12990" s="1"/>
      <x:c r="I12990" s="53">
        <x:f t="shared" si="2426"/>
        <x:v>19</x:v>
      </x:c>
      <x:c r="J12990" s="53">
        <x:f t="shared" si="2427"/>
        <x:v>18</x:v>
      </x:c>
      <x:c r="K12990" s="53">
        <x:f t="shared" si="2428"/>
        <x:v>17</x:v>
      </x:c>
      <x:c r="L12990" s="53">
        <x:f t="shared" si="2429"/>
        <x:v>54</x:v>
      </x:c>
      <x:c r="M12990" s="54">
        <x:f t="shared" si="2430"/>
        <x:v>12245.300872033054</x:v>
      </x:c>
      <x:c r="N12990" s="54">
        <x:f t="shared" si="2431"/>
        <x:v>8.0036811611340664</x:v>
      </x:c>
      <x:c r="O12990" s="55">
        <x:f t="shared" si="2432"/>
        <x:v>250792</x:v>
      </x:c>
      <x:c r="P12990" s="55">
        <x:f t="shared" si="2433"/>
        <x:v>39600</x:v>
      </x:c>
      <x:c r="Q12990" s="55">
        <x:f t="shared" si="2434"/>
        <x:v>225092.02902835162</x:v>
      </x:c>
      <x:c r="R12990" s="55">
        <x:f t="shared" si="2435"/>
        <x:v>-33900.029028351622</x:v>
      </x:c>
      <x:c r="S12990" s="1" t="str">
        <x:f t="shared" si="2436"/>
        <x:v>NO</x:v>
      </x:c>
      <x:c r="T12990" s="1">
        <x:f t="shared" si="2437"/>
        <x:v>-9.9999999999999997E+98</x:v>
      </x:c>
    </x:row>
    <x:row r="12991">
      <x:c r="A12991" s="1"/>
      <x:c r="B12991" s="1"/>
      <x:c r="C12991" s="1"/>
      <x:c r="D12991" s="1"/>
      <x:c r="E12991" s="1"/>
      <x:c r="F12991" s="1"/>
      <x:c r="G12991" s="1"/>
      <x:c r="H12991" s="1"/>
      <x:c r="I12991" s="53">
        <x:f t="shared" si="2426"/>
        <x:v>19</x:v>
      </x:c>
      <x:c r="J12991" s="53">
        <x:f t="shared" si="2427"/>
        <x:v>18</x:v>
      </x:c>
      <x:c r="K12991" s="53">
        <x:f t="shared" si="2428"/>
        <x:v>18</x:v>
      </x:c>
      <x:c r="L12991" s="53">
        <x:f t="shared" si="2429"/>
        <x:v>55</x:v>
      </x:c>
      <x:c r="M12991" s="54">
        <x:f t="shared" si="2430"/>
        <x:v>12313.387863491642</x:v>
      </x:c>
      <x:c r="N12991" s="54">
        <x:f t="shared" si="2431"/>
        <x:v>8.0509637940914178</x:v>
      </x:c>
      <x:c r="O12991" s="55">
        <x:f t="shared" si="2432"/>
        <x:v>253492</x:v>
      </x:c>
      <x:c r="P12991" s="55">
        <x:f t="shared" si="2433"/>
        <x:v>40480</x:v>
      </x:c>
      <x:c r="Q12991" s="55">
        <x:f t="shared" si="2434"/>
        <x:v>226274.09485228543</x:v>
      </x:c>
      <x:c r="R12991" s="55">
        <x:f t="shared" si="2435"/>
        <x:v>-33262.094852285431</x:v>
      </x:c>
      <x:c r="S12991" s="1" t="str">
        <x:f t="shared" si="2436"/>
        <x:v>NO</x:v>
      </x:c>
      <x:c r="T12991" s="1">
        <x:f t="shared" si="2437"/>
        <x:v>-9.9999999999999997E+98</x:v>
      </x:c>
    </x:row>
    <x:row r="12992">
      <x:c r="A12992" s="1"/>
      <x:c r="B12992" s="1"/>
      <x:c r="C12992" s="1"/>
      <x:c r="D12992" s="1"/>
      <x:c r="E12992" s="1"/>
      <x:c r="F12992" s="1"/>
      <x:c r="G12992" s="1"/>
      <x:c r="H12992" s="1"/>
      <x:c r="I12992" s="53">
        <x:f t="shared" si="2426"/>
        <x:v>19</x:v>
      </x:c>
      <x:c r="J12992" s="53">
        <x:f t="shared" si="2427"/>
        <x:v>18</x:v>
      </x:c>
      <x:c r="K12992" s="53">
        <x:f t="shared" si="2428"/>
        <x:v>19</x:v>
      </x:c>
      <x:c r="L12992" s="53">
        <x:f t="shared" si="2429"/>
        <x:v>56</x:v>
      </x:c>
      <x:c r="M12992" s="54">
        <x:f t="shared" si="2430"/>
        <x:v>12383.029392127664</x:v>
      </x:c>
      <x:c r="N12992" s="54">
        <x:f t="shared" si="2431"/>
        <x:v>8.0993259667553232</x:v>
      </x:c>
      <x:c r="O12992" s="55">
        <x:f t="shared" si="2432"/>
        <x:v>256192</x:v>
      </x:c>
      <x:c r="P12992" s="55">
        <x:f t="shared" si="2433"/>
        <x:v>41360</x:v>
      </x:c>
      <x:c r="Q12992" s="55">
        <x:f t="shared" si="2434"/>
        <x:v>227483.14916888304</x:v>
      </x:c>
      <x:c r="R12992" s="55">
        <x:f t="shared" si="2435"/>
        <x:v>-32651.149168883043</x:v>
      </x:c>
      <x:c r="S12992" s="1" t="str">
        <x:f t="shared" si="2436"/>
        <x:v>NO</x:v>
      </x:c>
      <x:c r="T12992" s="1">
        <x:f t="shared" si="2437"/>
        <x:v>-9.9999999999999997E+98</x:v>
      </x:c>
    </x:row>
    <x:row r="12993">
      <x:c r="A12993" s="1"/>
      <x:c r="B12993" s="1"/>
      <x:c r="C12993" s="1"/>
      <x:c r="D12993" s="1"/>
      <x:c r="E12993" s="1"/>
      <x:c r="F12993" s="1"/>
      <x:c r="G12993" s="1"/>
      <x:c r="H12993" s="1"/>
      <x:c r="I12993" s="53">
        <x:f t="shared" si="2426"/>
        <x:v>19</x:v>
      </x:c>
      <x:c r="J12993" s="53">
        <x:f t="shared" si="2427"/>
        <x:v>18</x:v>
      </x:c>
      <x:c r="K12993" s="53">
        <x:f t="shared" si="2428"/>
        <x:v>20</x:v>
      </x:c>
      <x:c r="L12993" s="53">
        <x:f t="shared" si="2429"/>
        <x:v>57</x:v>
      </x:c>
      <x:c r="M12993" s="54">
        <x:f t="shared" si="2430"/>
        <x:v>12454.253682778141</x:v>
      </x:c>
      <x:c r="N12993" s="54">
        <x:f t="shared" si="2431"/>
        <x:v>8.148787279707042</x:v>
      </x:c>
      <x:c r="O12993" s="55">
        <x:f t="shared" si="2432"/>
        <x:v>258892</x:v>
      </x:c>
      <x:c r="P12993" s="55">
        <x:f t="shared" si="2433"/>
        <x:v>42240</x:v>
      </x:c>
      <x:c r="Q12993" s="55">
        <x:f t="shared" si="2434"/>
        <x:v>228719.68199267605</x:v>
      </x:c>
      <x:c r="R12993" s="55">
        <x:f t="shared" si="2435"/>
        <x:v>-32067.681992676051</x:v>
      </x:c>
      <x:c r="S12993" s="1" t="str">
        <x:f t="shared" si="2436"/>
        <x:v>NO</x:v>
      </x:c>
      <x:c r="T12993" s="1">
        <x:f t="shared" si="2437"/>
        <x:v>-9.9999999999999997E+98</x:v>
      </x:c>
    </x:row>
    <x:row r="12994">
      <x:c r="A12994" s="1"/>
      <x:c r="B12994" s="1"/>
      <x:c r="C12994" s="1"/>
      <x:c r="D12994" s="1"/>
      <x:c r="E12994" s="1"/>
      <x:c r="F12994" s="1"/>
      <x:c r="G12994" s="1"/>
      <x:c r="H12994" s="1"/>
      <x:c r="I12994" s="53">
        <x:f t="shared" si="2426"/>
        <x:v>19</x:v>
      </x:c>
      <x:c r="J12994" s="53">
        <x:f t="shared" si="2427"/>
        <x:v>18</x:v>
      </x:c>
      <x:c r="K12994" s="53">
        <x:f t="shared" si="2428"/>
        <x:v>21</x:v>
      </x:c>
      <x:c r="L12994" s="53">
        <x:f t="shared" si="2429"/>
        <x:v>58</x:v>
      </x:c>
      <x:c r="M12994" s="54">
        <x:f t="shared" si="2430"/>
        <x:v>12527.089423004585</x:v>
      </x:c>
      <x:c r="N12994" s="54">
        <x:f t="shared" si="2431"/>
        <x:v>8.1993676548642949</x:v>
      </x:c>
      <x:c r="O12994" s="55">
        <x:f t="shared" si="2432"/>
        <x:v>261592</x:v>
      </x:c>
      <x:c r="P12994" s="55">
        <x:f t="shared" si="2433"/>
        <x:v>43120</x:v>
      </x:c>
      <x:c r="Q12994" s="55">
        <x:f t="shared" si="2434"/>
        <x:v>229984.19137160736</x:v>
      </x:c>
      <x:c r="R12994" s="55">
        <x:f t="shared" si="2435"/>
        <x:v>-31512.191371607361</x:v>
      </x:c>
      <x:c r="S12994" s="1" t="str">
        <x:f t="shared" si="2436"/>
        <x:v>NO</x:v>
      </x:c>
      <x:c r="T12994" s="1">
        <x:f t="shared" si="2437"/>
        <x:v>-9.9999999999999997E+98</x:v>
      </x:c>
    </x:row>
    <x:row r="12995">
      <x:c r="A12995" s="1"/>
      <x:c r="B12995" s="1"/>
      <x:c r="C12995" s="1"/>
      <x:c r="D12995" s="1"/>
      <x:c r="E12995" s="1"/>
      <x:c r="F12995" s="1"/>
      <x:c r="G12995" s="1"/>
      <x:c r="H12995" s="1"/>
      <x:c r="I12995" s="53">
        <x:f t="shared" si="2426"/>
        <x:v>19</x:v>
      </x:c>
      <x:c r="J12995" s="53">
        <x:f t="shared" si="2427"/>
        <x:v>18</x:v>
      </x:c>
      <x:c r="K12995" s="53">
        <x:f t="shared" si="2428"/>
        <x:v>22</x:v>
      </x:c>
      <x:c r="L12995" s="53">
        <x:f t="shared" si="2429"/>
        <x:v>59</x:v>
      </x:c>
      <x:c r="M12995" s="54">
        <x:f t="shared" si="2430"/>
        <x:v>12601.565770250982</x:v>
      </x:c>
      <x:c r="N12995" s="54">
        <x:f t="shared" si="2431"/>
        <x:v>8.2510873404520702</x:v>
      </x:c>
      <x:c r="O12995" s="55">
        <x:f t="shared" si="2432"/>
        <x:v>264292</x:v>
      </x:c>
      <x:c r="P12995" s="55">
        <x:f t="shared" si="2433"/>
        <x:v>44000</x:v>
      </x:c>
      <x:c r="Q12995" s="55">
        <x:f t="shared" si="2434"/>
        <x:v>231277.18351130176</x:v>
      </x:c>
      <x:c r="R12995" s="55">
        <x:f t="shared" si="2435"/>
        <x:v>-30985.183511301759</x:v>
      </x:c>
      <x:c r="S12995" s="1" t="str">
        <x:f t="shared" si="2436"/>
        <x:v>NO</x:v>
      </x:c>
      <x:c r="T12995" s="1">
        <x:f t="shared" si="2437"/>
        <x:v>-9.9999999999999997E+98</x:v>
      </x:c>
    </x:row>
    <x:row r="12996">
      <x:c r="A12996" s="1"/>
      <x:c r="B12996" s="1"/>
      <x:c r="C12996" s="1"/>
      <x:c r="D12996" s="1"/>
      <x:c r="E12996" s="1"/>
      <x:c r="F12996" s="1"/>
      <x:c r="G12996" s="1"/>
      <x:c r="H12996" s="1"/>
      <x:c r="I12996" s="53">
        <x:f t="shared" si="2426"/>
        <x:v>19</x:v>
      </x:c>
      <x:c r="J12996" s="53">
        <x:f t="shared" si="2427"/>
        <x:v>18</x:v>
      </x:c>
      <x:c r="K12996" s="53">
        <x:f t="shared" si="2428"/>
        <x:v>23</x:v>
      </x:c>
      <x:c r="L12996" s="53">
        <x:f t="shared" si="2429"/>
        <x:v>60</x:v>
      </x:c>
      <x:c r="M12996" s="54">
        <x:f t="shared" si="2430"/>
        <x:v>12677.712359108418</x:v>
      </x:c>
      <x:c r="N12996" s="54">
        <x:f t="shared" si="2431"/>
        <x:v>8.3039669160475125</x:v>
      </x:c>
      <x:c r="O12996" s="55">
        <x:f t="shared" si="2432"/>
        <x:v>266992</x:v>
      </x:c>
      <x:c r="P12996" s="55">
        <x:f t="shared" si="2433"/>
        <x:v>44880</x:v>
      </x:c>
      <x:c r="Q12996" s="55">
        <x:f t="shared" si="2434"/>
        <x:v>232599.17290118782</x:v>
      </x:c>
      <x:c r="R12996" s="55">
        <x:f t="shared" si="2435"/>
        <x:v>-30487.17290118782</x:v>
      </x:c>
      <x:c r="S12996" s="1" t="str">
        <x:f t="shared" si="2436"/>
        <x:v>NO</x:v>
      </x:c>
      <x:c r="T12996" s="1">
        <x:f t="shared" si="2437"/>
        <x:v>-9.9999999999999997E+98</x:v>
      </x:c>
    </x:row>
    <x:row r="12997">
      <x:c r="A12997" s="1"/>
      <x:c r="B12997" s="1"/>
      <x:c r="C12997" s="1"/>
      <x:c r="D12997" s="1"/>
      <x:c r="E12997" s="1"/>
      <x:c r="F12997" s="1"/>
      <x:c r="G12997" s="1"/>
      <x:c r="H12997" s="1"/>
      <x:c r="I12997" s="53">
        <x:f t="shared" si="2426"/>
        <x:v>19</x:v>
      </x:c>
      <x:c r="J12997" s="53">
        <x:f t="shared" si="2427"/>
        <x:v>18</x:v>
      </x:c>
      <x:c r="K12997" s="53">
        <x:f t="shared" si="2428"/>
        <x:v>24</x:v>
      </x:c>
      <x:c r="L12997" s="53">
        <x:f t="shared" si="2429"/>
        <x:v>61</x:v>
      </x:c>
      <x:c r="M12997" s="54">
        <x:f t="shared" si="2430"/>
        <x:v>12755.559308687914</x:v>
      </x:c>
      <x:c r="N12997" s="54">
        <x:f t="shared" si="2431"/>
        <x:v>8.358027297699941</x:v>
      </x:c>
      <x:c r="O12997" s="55">
        <x:f t="shared" si="2432"/>
        <x:v>269692</x:v>
      </x:c>
      <x:c r="P12997" s="55">
        <x:f t="shared" si="2433"/>
        <x:v>45760</x:v>
      </x:c>
      <x:c r="Q12997" s="55">
        <x:f t="shared" si="2434"/>
        <x:v>233950.68244249851</x:v>
      </x:c>
      <x:c r="R12997" s="55">
        <x:f t="shared" si="2435"/>
        <x:v>-30018.68244249851</x:v>
      </x:c>
      <x:c r="S12997" s="1" t="str">
        <x:f t="shared" si="2436"/>
        <x:v>NO</x:v>
      </x:c>
      <x:c r="T12997" s="1">
        <x:f t="shared" si="2437"/>
        <x:v>-9.9999999999999997E+98</x:v>
      </x:c>
    </x:row>
    <x:row r="12998">
      <x:c r="A12998" s="1"/>
      <x:c r="B12998" s="1"/>
      <x:c r="C12998" s="1"/>
      <x:c r="D12998" s="1"/>
      <x:c r="E12998" s="1"/>
      <x:c r="F12998" s="1"/>
      <x:c r="G12998" s="1"/>
      <x:c r="H12998" s="1"/>
      <x:c r="I12998" s="53">
        <x:f t="shared" si="2426"/>
        <x:v>19</x:v>
      </x:c>
      <x:c r="J12998" s="53">
        <x:f t="shared" si="2427"/>
        <x:v>18</x:v>
      </x:c>
      <x:c r="K12998" s="53">
        <x:f t="shared" si="2428"/>
        <x:v>25</x:v>
      </x:c>
      <x:c r="L12998" s="53">
        <x:f t="shared" si="2429"/>
        <x:v>62</x:v>
      </x:c>
      <x:c r="M12998" s="54">
        <x:f t="shared" si="2430"/>
        <x:v>12835.137230103011</x:v>
      </x:c>
      <x:c r="N12998" s="54">
        <x:f t="shared" si="2431"/>
        <x:v>8.4132897431270912</x:v>
      </x:c>
      <x:c r="O12998" s="55">
        <x:f t="shared" si="2432"/>
        <x:v>272392</x:v>
      </x:c>
      <x:c r="P12998" s="55">
        <x:f t="shared" si="2433"/>
        <x:v>46640</x:v>
      </x:c>
      <x:c r="Q12998" s="55">
        <x:f t="shared" si="2434"/>
        <x:v>235332.24357817727</x:v>
      </x:c>
      <x:c r="R12998" s="55">
        <x:f t="shared" si="2435"/>
        <x:v>-29580.243578177266</x:v>
      </x:c>
      <x:c r="S12998" s="1" t="str">
        <x:f t="shared" si="2436"/>
        <x:v>NO</x:v>
      </x:c>
      <x:c r="T12998" s="1">
        <x:f t="shared" si="2437"/>
        <x:v>-9.9999999999999997E+98</x:v>
      </x:c>
    </x:row>
    <x:row r="12999">
      <x:c r="A12999" s="1"/>
      <x:c r="B12999" s="1"/>
      <x:c r="C12999" s="1"/>
      <x:c r="D12999" s="1"/>
      <x:c r="E12999" s="1"/>
      <x:c r="F12999" s="1"/>
      <x:c r="G12999" s="1"/>
      <x:c r="H12999" s="1"/>
      <x:c r="I12999" s="53">
        <x:f t="shared" si="2426"/>
        <x:v>19</x:v>
      </x:c>
      <x:c r="J12999" s="53">
        <x:f t="shared" si="2427"/>
        <x:v>18</x:v>
      </x:c>
      <x:c r="K12999" s="53">
        <x:f t="shared" si="2428"/>
        <x:v>26</x:v>
      </x:c>
      <x:c r="L12999" s="53">
        <x:f t="shared" si="2429"/>
        <x:v>63</x:v>
      </x:c>
      <x:c r="M12999" s="54">
        <x:f t="shared" si="2430"/>
        <x:v>12916.477234063728</x:v>
      </x:c>
      <x:c r="N12999" s="54">
        <x:f t="shared" si="2431"/>
        <x:v>8.4697758569887007</x:v>
      </x:c>
      <x:c r="O12999" s="55">
        <x:f t="shared" si="2432"/>
        <x:v>275092</x:v>
      </x:c>
      <x:c r="P12999" s="55">
        <x:f t="shared" si="2433"/>
        <x:v>47520</x:v>
      </x:c>
      <x:c r="Q12999" s="55">
        <x:f t="shared" si="2434"/>
        <x:v>236744.3964247175</x:v>
      </x:c>
      <x:c r="R12999" s="55">
        <x:f t="shared" si="2435"/>
        <x:v>-29172.396424717503</x:v>
      </x:c>
      <x:c r="S12999" s="1" t="str">
        <x:f t="shared" si="2436"/>
        <x:v>NO</x:v>
      </x:c>
      <x:c r="T12999" s="1">
        <x:f t="shared" si="2437"/>
        <x:v>-9.9999999999999997E+98</x:v>
      </x:c>
    </x:row>
    <x:row r="13000">
      <x:c r="A13000" s="1"/>
      <x:c r="B13000" s="1"/>
      <x:c r="C13000" s="1"/>
      <x:c r="D13000" s="1"/>
      <x:c r="E13000" s="1"/>
      <x:c r="F13000" s="1"/>
      <x:c r="G13000" s="1"/>
      <x:c r="H13000" s="1"/>
      <x:c r="I13000" s="53">
        <x:f t="shared" si="2426"/>
        <x:v>19</x:v>
      </x:c>
      <x:c r="J13000" s="53">
        <x:f t="shared" si="2427"/>
        <x:v>18</x:v>
      </x:c>
      <x:c r="K13000" s="53">
        <x:f t="shared" si="2428"/>
        <x:v>27</x:v>
      </x:c>
      <x:c r="L13000" s="53">
        <x:f t="shared" si="2429"/>
        <x:v>64</x:v>
      </x:c>
      <x:c r="M13000" s="54">
        <x:f t="shared" si="2430"/>
        <x:v>12999.610938583486</x:v>
      </x:c>
      <x:c r="N13000" s="54">
        <x:f t="shared" si="2431"/>
        <x:v>8.5275075962385323</x:v>
      </x:c>
      <x:c r="O13000" s="55">
        <x:f t="shared" si="2432"/>
        <x:v>277792</x:v>
      </x:c>
      <x:c r="P13000" s="55">
        <x:f t="shared" si="2433"/>
        <x:v>48400</x:v>
      </x:c>
      <x:c r="Q13000" s="55">
        <x:f t="shared" si="2434"/>
        <x:v>238187.68990596329</x:v>
      </x:c>
      <x:c r="R13000" s="55">
        <x:f t="shared" si="2435"/>
        <x:v>-28795.689905963285</x:v>
      </x:c>
      <x:c r="S13000" s="1" t="str">
        <x:f t="shared" si="2436"/>
        <x:v>NO</x:v>
      </x:c>
      <x:c r="T13000" s="1">
        <x:f t="shared" si="2437"/>
        <x:v>-9.9999999999999997E+98</x:v>
      </x:c>
    </x:row>
    <x:row r="13001">
      <x:c r="A13001" s="1"/>
      <x:c r="B13001" s="1"/>
      <x:c r="C13001" s="1"/>
      <x:c r="D13001" s="1"/>
      <x:c r="E13001" s="1"/>
      <x:c r="F13001" s="1"/>
      <x:c r="G13001" s="1"/>
      <x:c r="H13001" s="1"/>
      <x:c r="I13001" s="53">
        <x:f t="shared" si="2426"/>
        <x:v>19</x:v>
      </x:c>
      <x:c r="J13001" s="53">
        <x:f t="shared" si="2427"/>
        <x:v>18</x:v>
      </x:c>
      <x:c r="K13001" s="53">
        <x:f t="shared" si="2428"/>
        <x:v>28</x:v>
      </x:c>
      <x:c r="L13001" s="53">
        <x:f t="shared" si="2429"/>
        <x:v>65</x:v>
      </x:c>
      <x:c r="M13001" s="54">
        <x:f t="shared" si="2430"/>
        <x:v>13084.57047680064</x:v>
      </x:c>
      <x:c r="N13001" s="54">
        <x:f t="shared" si="2431"/>
        <x:v>8.5865072755560004</x:v>
      </x:c>
      <x:c r="O13001" s="55">
        <x:f t="shared" si="2432"/>
        <x:v>280492</x:v>
      </x:c>
      <x:c r="P13001" s="55">
        <x:f t="shared" si="2433"/>
        <x:v>49280</x:v>
      </x:c>
      <x:c r="Q13001" s="55">
        <x:f t="shared" si="2434"/>
        <x:v>239662.6818889</x:v>
      </x:c>
      <x:c r="R13001" s="55">
        <x:f t="shared" si="2435"/>
        <x:v>-28450.681888899999</x:v>
      </x:c>
      <x:c r="S13001" s="1" t="str">
        <x:f t="shared" si="2436"/>
        <x:v>NO</x:v>
      </x:c>
      <x:c r="T13001" s="1">
        <x:f t="shared" si="2437"/>
        <x:v>-9.9999999999999997E+98</x:v>
      </x:c>
    </x:row>
    <x:row r="13002">
      <x:c r="A13002" s="1"/>
      <x:c r="B13002" s="1"/>
      <x:c r="C13002" s="1"/>
      <x:c r="D13002" s="1"/>
      <x:c r="E13002" s="1"/>
      <x:c r="F13002" s="1"/>
      <x:c r="G13002" s="1"/>
      <x:c r="H13002" s="1"/>
      <x:c r="I13002" s="53">
        <x:f t="shared" si="2426"/>
        <x:v>19</x:v>
      </x:c>
      <x:c r="J13002" s="53">
        <x:f t="shared" si="2427"/>
        <x:v>18</x:v>
      </x:c>
      <x:c r="K13002" s="53">
        <x:f t="shared" si="2428"/>
        <x:v>29</x:v>
      </x:c>
      <x:c r="L13002" s="53">
        <x:f t="shared" si="2429"/>
        <x:v>66</x:v>
      </x:c>
      <x:c r="M13002" s="54">
        <x:f t="shared" si="2430"/>
        <x:v>13171.388504916293</x:v>
      </x:c>
      <x:c r="N13002" s="54">
        <x:f t="shared" si="2431"/>
        <x:v>8.6467975728585369</x:v>
      </x:c>
      <x:c r="O13002" s="55">
        <x:f t="shared" si="2432"/>
        <x:v>283192</x:v>
      </x:c>
      <x:c r="P13002" s="55">
        <x:f t="shared" si="2433"/>
        <x:v>50160</x:v>
      </x:c>
      <x:c r="Q13002" s="55">
        <x:f t="shared" si="2434"/>
        <x:v>241169.9393214634</x:v>
      </x:c>
      <x:c r="R13002" s="55">
        <x:f t="shared" si="2435"/>
        <x:v>-28137.939321463404</x:v>
      </x:c>
      <x:c r="S13002" s="1" t="str">
        <x:f t="shared" si="2436"/>
        <x:v>NO</x:v>
      </x:c>
      <x:c r="T13002" s="1">
        <x:f t="shared" si="2437"/>
        <x:v>-9.9999999999999997E+98</x:v>
      </x:c>
    </x:row>
    <x:row r="13003">
      <x:c r="A13003" s="1"/>
      <x:c r="B13003" s="1"/>
      <x:c r="C13003" s="1"/>
      <x:c r="D13003" s="1"/>
      <x:c r="E13003" s="1"/>
      <x:c r="F13003" s="1"/>
      <x:c r="G13003" s="1"/>
      <x:c r="H13003" s="1"/>
      <x:c r="I13003" s="53">
        <x:f t="shared" si="2426"/>
        <x:v>19</x:v>
      </x:c>
      <x:c r="J13003" s="53">
        <x:f t="shared" si="2427"/>
        <x:v>18</x:v>
      </x:c>
      <x:c r="K13003" s="53">
        <x:f t="shared" si="2428"/>
        <x:v>30</x:v>
      </x:c>
      <x:c r="L13003" s="53">
        <x:f t="shared" si="2429"/>
        <x:v>67</x:v>
      </x:c>
      <x:c r="M13003" s="54">
        <x:f t="shared" si="2430"/>
        <x:v>13260.098210250064</x:v>
      </x:c>
      <x:c r="N13003" s="54">
        <x:f t="shared" si="2431"/>
        <x:v>8.7084015348958772</x:v>
      </x:c>
      <x:c r="O13003" s="55">
        <x:f t="shared" si="2432"/>
        <x:v>285892</x:v>
      </x:c>
      <x:c r="P13003" s="55">
        <x:f t="shared" si="2433"/>
        <x:v>51040</x:v>
      </x:c>
      <x:c r="Q13003" s="55">
        <x:f t="shared" si="2434"/>
        <x:v>242710.03837239693</x:v>
      </x:c>
      <x:c r="R13003" s="55">
        <x:f t="shared" si="2435"/>
        <x:v>-27858.038372396928</x:v>
      </x:c>
      <x:c r="S13003" s="1" t="str">
        <x:f t="shared" si="2436"/>
        <x:v>NO</x:v>
      </x:c>
      <x:c r="T13003" s="1">
        <x:f t="shared" si="2437"/>
        <x:v>-9.9999999999999997E+98</x:v>
      </x:c>
    </x:row>
    <x:row r="13004">
      <x:c r="A13004" s="1"/>
      <x:c r="B13004" s="1"/>
      <x:c r="C13004" s="1"/>
      <x:c r="D13004" s="1"/>
      <x:c r="E13004" s="1"/>
      <x:c r="F13004" s="1"/>
      <x:c r="G13004" s="1"/>
      <x:c r="H13004" s="1"/>
      <x:c r="I13004" s="53">
        <x:f t="shared" si="2426"/>
        <x:v>19</x:v>
      </x:c>
      <x:c r="J13004" s="53">
        <x:f t="shared" si="2427"/>
        <x:v>19</x:v>
      </x:c>
      <x:c r="K13004" s="53">
        <x:f t="shared" si="2428"/>
        <x:v>0</x:v>
      </x:c>
      <x:c r="L13004" s="53">
        <x:f t="shared" si="2429"/>
        <x:v>38</x:v>
      </x:c>
      <x:c r="M13004" s="54">
        <x:f t="shared" si="2430"/>
        <x:v>11369.435072498927</x:v>
      </x:c>
      <x:c r="N13004" s="54">
        <x:f t="shared" si="2431"/>
        <x:v>7.3954410225686997</x:v>
      </x:c>
      <x:c r="O13004" s="55">
        <x:f t="shared" si="2432"/>
        <x:v>206986</x:v>
      </x:c>
      <x:c r="P13004" s="55">
        <x:f t="shared" si="2433"/>
        <x:v>25080</x:v>
      </x:c>
      <x:c r="Q13004" s="55">
        <x:f t="shared" si="2434"/>
        <x:v>209886.02556421747</x:v>
      </x:c>
      <x:c r="R13004" s="55">
        <x:f t="shared" si="2435"/>
        <x:v>-47980.025564217474</x:v>
      </x:c>
      <x:c r="S13004" s="1" t="str">
        <x:f t="shared" si="2436"/>
        <x:v>NO</x:v>
      </x:c>
      <x:c r="T13004" s="1">
        <x:f t="shared" si="2437"/>
        <x:v>-9.9999999999999997E+98</x:v>
      </x:c>
    </x:row>
    <x:row r="13005">
      <x:c r="A13005" s="1"/>
      <x:c r="B13005" s="1"/>
      <x:c r="C13005" s="1"/>
      <x:c r="D13005" s="1"/>
      <x:c r="E13005" s="1"/>
      <x:c r="F13005" s="1"/>
      <x:c r="G13005" s="1"/>
      <x:c r="H13005" s="1"/>
      <x:c r="I13005" s="53">
        <x:f t="shared" si="2426"/>
        <x:v>19</x:v>
      </x:c>
      <x:c r="J13005" s="53">
        <x:f t="shared" si="2427"/>
        <x:v>19</x:v>
      </x:c>
      <x:c r="K13005" s="53">
        <x:f t="shared" si="2428"/>
        <x:v>1</x:v>
      </x:c>
      <x:c r="L13005" s="53">
        <x:f t="shared" si="2429"/>
        <x:v>39</x:v>
      </x:c>
      <x:c r="M13005" s="54">
        <x:f t="shared" si="2430"/>
        <x:v>11414.997572498927</x:v>
      </x:c>
      <x:c r="N13005" s="54">
        <x:f t="shared" si="2431"/>
        <x:v>7.4270816475686994</x:v>
      </x:c>
      <x:c r="O13005" s="55">
        <x:f t="shared" si="2432"/>
        <x:v>209686</x:v>
      </x:c>
      <x:c r="P13005" s="55">
        <x:f t="shared" si="2433"/>
        <x:v>25960</x:v>
      </x:c>
      <x:c r="Q13005" s="55">
        <x:f t="shared" si="2434"/>
        <x:v>210677.04118921747</x:v>
      </x:c>
      <x:c r="R13005" s="55">
        <x:f t="shared" si="2435"/>
        <x:v>-46951.041189217474</x:v>
      </x:c>
      <x:c r="S13005" s="1" t="str">
        <x:f t="shared" si="2436"/>
        <x:v>NO</x:v>
      </x:c>
      <x:c r="T13005" s="1">
        <x:f t="shared" si="2437"/>
        <x:v>-9.9999999999999997E+98</x:v>
      </x:c>
    </x:row>
    <x:row r="13006">
      <x:c r="A13006" s="1"/>
      <x:c r="B13006" s="1"/>
      <x:c r="C13006" s="1"/>
      <x:c r="D13006" s="1"/>
      <x:c r="E13006" s="1"/>
      <x:c r="F13006" s="1"/>
      <x:c r="G13006" s="1"/>
      <x:c r="H13006" s="1"/>
      <x:c r="I13006" s="53">
        <x:f t="shared" si="2426"/>
        <x:v>19</x:v>
      </x:c>
      <x:c r="J13006" s="53">
        <x:f t="shared" si="2427"/>
        <x:v>19</x:v>
      </x:c>
      <x:c r="K13006" s="53">
        <x:f t="shared" si="2428"/>
        <x:v>2</x:v>
      </x:c>
      <x:c r="L13006" s="53">
        <x:f t="shared" si="2429"/>
        <x:v>40</x:v>
      </x:c>
      <x:c r="M13006" s="54">
        <x:f t="shared" si="2430"/>
        <x:v>11461.699134998928</x:v>
      </x:c>
      <x:c r="N13006" s="54">
        <x:f t="shared" si="2431"/>
        <x:v>7.4595132881936994</x:v>
      </x:c>
      <x:c r="O13006" s="55">
        <x:f t="shared" si="2432"/>
        <x:v>212386</x:v>
      </x:c>
      <x:c r="P13006" s="55">
        <x:f t="shared" si="2433"/>
        <x:v>26840</x:v>
      </x:c>
      <x:c r="Q13006" s="55">
        <x:f t="shared" si="2434"/>
        <x:v>211487.83220484247</x:v>
      </x:c>
      <x:c r="R13006" s="55">
        <x:f t="shared" si="2435"/>
        <x:v>-45941.832204842474</x:v>
      </x:c>
      <x:c r="S13006" s="1" t="str">
        <x:f t="shared" si="2436"/>
        <x:v>NO</x:v>
      </x:c>
      <x:c r="T13006" s="1">
        <x:f t="shared" si="2437"/>
        <x:v>-9.9999999999999997E+98</x:v>
      </x:c>
    </x:row>
    <x:row r="13007">
      <x:c r="A13007" s="1"/>
      <x:c r="B13007" s="1"/>
      <x:c r="C13007" s="1"/>
      <x:c r="D13007" s="1"/>
      <x:c r="E13007" s="1"/>
      <x:c r="F13007" s="1"/>
      <x:c r="G13007" s="1"/>
      <x:c r="H13007" s="1"/>
      <x:c r="I13007" s="53">
        <x:f t="shared" si="2426"/>
        <x:v>19</x:v>
      </x:c>
      <x:c r="J13007" s="53">
        <x:f t="shared" si="2427"/>
        <x:v>19</x:v>
      </x:c>
      <x:c r="K13007" s="53">
        <x:f t="shared" si="2428"/>
        <x:v>3</x:v>
      </x:c>
      <x:c r="L13007" s="53">
        <x:f t="shared" si="2429"/>
        <x:v>41</x:v>
      </x:c>
      <x:c r="M13007" s="54">
        <x:f t="shared" si="2430"/>
        <x:v>11509.561117420802</x:v>
      </x:c>
      <x:c r="N13007" s="54">
        <x:f t="shared" si="2431"/>
        <x:v>7.4927507759866687</x:v>
      </x:c>
      <x:c r="O13007" s="55">
        <x:f t="shared" si="2432"/>
        <x:v>215086</x:v>
      </x:c>
      <x:c r="P13007" s="55">
        <x:f t="shared" si="2433"/>
        <x:v>27720</x:v>
      </x:c>
      <x:c r="Q13007" s="55">
        <x:f t="shared" si="2434"/>
        <x:v>212318.76939966669</x:v>
      </x:c>
      <x:c r="R13007" s="55">
        <x:f t="shared" si="2435"/>
        <x:v>-44952.769399666693</x:v>
      </x:c>
      <x:c r="S13007" s="1" t="str">
        <x:f t="shared" si="2436"/>
        <x:v>NO</x:v>
      </x:c>
      <x:c r="T13007" s="1">
        <x:f t="shared" si="2437"/>
        <x:v>-9.9999999999999997E+98</x:v>
      </x:c>
    </x:row>
    <x:row r="13008">
      <x:c r="A13008" s="1"/>
      <x:c r="B13008" s="1"/>
      <x:c r="C13008" s="1"/>
      <x:c r="D13008" s="1"/>
      <x:c r="E13008" s="1"/>
      <x:c r="F13008" s="1"/>
      <x:c r="G13008" s="1"/>
      <x:c r="H13008" s="1"/>
      <x:c r="I13008" s="53">
        <x:f t="shared" si="2426"/>
        <x:v>19</x:v>
      </x:c>
      <x:c r="J13008" s="53">
        <x:f t="shared" si="2427"/>
        <x:v>19</x:v>
      </x:c>
      <x:c r="K13008" s="53">
        <x:f t="shared" si="2428"/>
        <x:v>4</x:v>
      </x:c>
      <x:c r="L13008" s="53">
        <x:f t="shared" si="2429"/>
        <x:v>42</x:v>
      </x:c>
      <x:c r="M13008" s="54">
        <x:f t="shared" si="2430"/>
        <x:v>11558.605233143458</x:v>
      </x:c>
      <x:c r="N13008" s="54">
        <x:f t="shared" si="2431"/>
        <x:v>7.5268091896829574</x:v>
      </x:c>
      <x:c r="O13008" s="55">
        <x:f t="shared" si="2432"/>
        <x:v>217786</x:v>
      </x:c>
      <x:c r="P13008" s="55">
        <x:f t="shared" si="2433"/>
        <x:v>28600</x:v>
      </x:c>
      <x:c r="Q13008" s="55">
        <x:f t="shared" si="2434"/>
        <x:v>213170.22974207392</x:v>
      </x:c>
      <x:c r="R13008" s="55">
        <x:f t="shared" si="2435"/>
        <x:v>-43984.22974207392</x:v>
      </x:c>
      <x:c r="S13008" s="1" t="str">
        <x:f t="shared" si="2436"/>
        <x:v>NO</x:v>
      </x:c>
      <x:c r="T13008" s="1">
        <x:f t="shared" si="2437"/>
        <x:v>-9.9999999999999997E+98</x:v>
      </x:c>
    </x:row>
    <x:row r="13009">
      <x:c r="A13009" s="1"/>
      <x:c r="B13009" s="1"/>
      <x:c r="C13009" s="1"/>
      <x:c r="D13009" s="1"/>
      <x:c r="E13009" s="1"/>
      <x:c r="F13009" s="1"/>
      <x:c r="G13009" s="1"/>
      <x:c r="H13009" s="1"/>
      <x:c r="I13009" s="53">
        <x:f t="shared" si="2426"/>
        <x:v>19</x:v>
      </x:c>
      <x:c r="J13009" s="53">
        <x:f t="shared" si="2427"/>
        <x:v>19</x:v>
      </x:c>
      <x:c r="K13009" s="53">
        <x:f t="shared" si="2428"/>
        <x:v>5</x:v>
      </x:c>
      <x:c r="L13009" s="53">
        <x:f t="shared" si="2429"/>
        <x:v>43</x:v>
      </x:c>
      <x:c r="M13009" s="54">
        <x:f t="shared" si="2430"/>
        <x:v>11608.853557064662</x:v>
      </x:c>
      <x:c r="N13009" s="54">
        <x:f t="shared" si="2431"/>
        <x:v>7.5617038590726819</x:v>
      </x:c>
      <x:c r="O13009" s="55">
        <x:f t="shared" si="2432"/>
        <x:v>220486</x:v>
      </x:c>
      <x:c r="P13009" s="55">
        <x:f t="shared" si="2433"/>
        <x:v>29480</x:v>
      </x:c>
      <x:c r="Q13009" s="55">
        <x:f t="shared" si="2434"/>
        <x:v>214042.59647681704</x:v>
      </x:c>
      <x:c r="R13009" s="55">
        <x:f t="shared" si="2435"/>
        <x:v>-43036.596476817038</x:v>
      </x:c>
      <x:c r="S13009" s="1" t="str">
        <x:f t="shared" si="2436"/>
        <x:v>NO</x:v>
      </x:c>
      <x:c r="T13009" s="1">
        <x:f t="shared" si="2437"/>
        <x:v>-9.9999999999999997E+98</x:v>
      </x:c>
    </x:row>
    <x:row r="13010">
      <x:c r="A13010" s="1"/>
      <x:c r="B13010" s="1"/>
      <x:c r="C13010" s="1"/>
      <x:c r="D13010" s="1"/>
      <x:c r="E13010" s="1"/>
      <x:c r="F13010" s="1"/>
      <x:c r="G13010" s="1"/>
      <x:c r="H13010" s="1"/>
      <x:c r="I13010" s="53">
        <x:f t="shared" si="2426"/>
        <x:v>19</x:v>
      </x:c>
      <x:c r="J13010" s="53">
        <x:f t="shared" si="2427"/>
        <x:v>19</x:v>
      </x:c>
      <x:c r="K13010" s="53">
        <x:f t="shared" si="2428"/>
        <x:v>6</x:v>
      </x:c>
      <x:c r="L13010" s="53">
        <x:f t="shared" si="2429"/>
        <x:v>44</x:v>
      </x:c>
      <x:c r="M13010" s="54">
        <x:f t="shared" si="2430"/>
        <x:v>11660.328531246296</x:v>
      </x:c>
      <x:c r="N13010" s="54">
        <x:f t="shared" si="2431"/>
        <x:v>7.5974503689210389</x:v>
      </x:c>
      <x:c r="O13010" s="55">
        <x:f t="shared" si="2432"/>
        <x:v>223186</x:v>
      </x:c>
      <x:c r="P13010" s="55">
        <x:f t="shared" si="2433"/>
        <x:v>30360</x:v>
      </x:c>
      <x:c r="Q13010" s="55">
        <x:f t="shared" si="2434"/>
        <x:v>214936.25922302596</x:v>
      </x:c>
      <x:c r="R13010" s="55">
        <x:f t="shared" si="2435"/>
        <x:v>-42110.259223025962</x:v>
      </x:c>
      <x:c r="S13010" s="1" t="str">
        <x:f t="shared" si="2436"/>
        <x:v>NO</x:v>
      </x:c>
      <x:c r="T13010" s="1">
        <x:f t="shared" si="2437"/>
        <x:v>-9.9999999999999997E+98</x:v>
      </x:c>
    </x:row>
    <x:row r="13011">
      <x:c r="A13011" s="1"/>
      <x:c r="B13011" s="1"/>
      <x:c r="C13011" s="1"/>
      <x:c r="D13011" s="1"/>
      <x:c r="E13011" s="1"/>
      <x:c r="F13011" s="1"/>
      <x:c r="G13011" s="1"/>
      <x:c r="H13011" s="1"/>
      <x:c r="I13011" s="53">
        <x:f t="shared" si="2426"/>
        <x:v>19</x:v>
      </x:c>
      <x:c r="J13011" s="53">
        <x:f t="shared" si="2427"/>
        <x:v>19</x:v>
      </x:c>
      <x:c r="K13011" s="53">
        <x:f t="shared" si="2428"/>
        <x:v>7</x:v>
      </x:c>
      <x:c r="L13011" s="53">
        <x:f t="shared" si="2429"/>
        <x:v>45</x:v>
      </x:c>
      <x:c r="M13011" s="54">
        <x:f t="shared" si="2430"/>
        <x:v>11713.052970644256</x:v>
      </x:c>
      <x:c r="N13011" s="54">
        <x:f t="shared" si="2431"/>
        <x:v>7.6340645629474002</x:v>
      </x:c>
      <x:c r="O13011" s="55">
        <x:f t="shared" si="2432"/>
        <x:v>225886</x:v>
      </x:c>
      <x:c r="P13011" s="55">
        <x:f t="shared" si="2433"/>
        <x:v>31240</x:v>
      </x:c>
      <x:c r="Q13011" s="55">
        <x:f t="shared" si="2434"/>
        <x:v>215851.61407368499</x:v>
      </x:c>
      <x:c r="R13011" s="55">
        <x:f t="shared" si="2435"/>
        <x:v>-41205.614073684992</x:v>
      </x:c>
      <x:c r="S13011" s="1" t="str">
        <x:f t="shared" si="2436"/>
        <x:v>NO</x:v>
      </x:c>
      <x:c r="T13011" s="1">
        <x:f t="shared" si="2437"/>
        <x:v>-9.9999999999999997E+98</x:v>
      </x:c>
    </x:row>
    <x:row r="13012">
      <x:c r="A13012" s="1"/>
      <x:c r="B13012" s="1"/>
      <x:c r="C13012" s="1"/>
      <x:c r="D13012" s="1"/>
      <x:c r="E13012" s="1"/>
      <x:c r="F13012" s="1"/>
      <x:c r="G13012" s="1"/>
      <x:c r="H13012" s="1"/>
      <x:c r="I13012" s="53">
        <x:f t="shared" si="2426"/>
        <x:v>19</x:v>
      </x:c>
      <x:c r="J13012" s="53">
        <x:f t="shared" si="2427"/>
        <x:v>19</x:v>
      </x:c>
      <x:c r="K13012" s="53">
        <x:f t="shared" si="2428"/>
        <x:v>8</x:v>
      </x:c>
      <x:c r="L13012" s="53">
        <x:f t="shared" si="2429"/>
        <x:v>46</x:v>
      </x:c>
      <x:c r="M13012" s="54">
        <x:f t="shared" si="2430"/>
        <x:v>11767.050068924236</x:v>
      </x:c>
      <x:c r="N13012" s="54">
        <x:f t="shared" si="2431"/>
        <x:v>7.6715625478640526</x:v>
      </x:c>
      <x:c r="O13012" s="55">
        <x:f t="shared" si="2432"/>
        <x:v>228586</x:v>
      </x:c>
      <x:c r="P13012" s="55">
        <x:f t="shared" si="2433"/>
        <x:v>32120</x:v>
      </x:c>
      <x:c r="Q13012" s="55">
        <x:f t="shared" si="2434"/>
        <x:v>216789.06369660131</x:v>
      </x:c>
      <x:c r="R13012" s="55">
        <x:f t="shared" si="2435"/>
        <x:v>-40323.063696601312</x:v>
      </x:c>
      <x:c r="S13012" s="1" t="str">
        <x:f t="shared" si="2436"/>
        <x:v>NO</x:v>
      </x:c>
      <x:c r="T13012" s="1">
        <x:f t="shared" si="2437"/>
        <x:v>-9.9999999999999997E+98</x:v>
      </x:c>
    </x:row>
    <x:row r="13013">
      <x:c r="A13013" s="1"/>
      <x:c r="B13013" s="1"/>
      <x:c r="C13013" s="1"/>
      <x:c r="D13013" s="1"/>
      <x:c r="E13013" s="1"/>
      <x:c r="F13013" s="1"/>
      <x:c r="G13013" s="1"/>
      <x:c r="H13013" s="1"/>
      <x:c r="I13013" s="53">
        <x:f t="shared" si="2426"/>
        <x:v>19</x:v>
      </x:c>
      <x:c r="J13013" s="53">
        <x:f t="shared" si="2427"/>
        <x:v>19</x:v>
      </x:c>
      <x:c r="K13013" s="53">
        <x:f t="shared" si="2428"/>
        <x:v>9</x:v>
      </x:c>
      <x:c r="L13013" s="53">
        <x:f t="shared" si="2429"/>
        <x:v>47</x:v>
      </x:c>
      <x:c r="M13013" s="54">
        <x:f t="shared" si="2430"/>
        <x:v>11822.34340436463</x:v>
      </x:c>
      <x:c r="N13013" s="54">
        <x:f t="shared" si="2431"/>
        <x:v>7.709960697475438</x:v>
      </x:c>
      <x:c r="O13013" s="55">
        <x:f t="shared" si="2432"/>
        <x:v>231286</x:v>
      </x:c>
      <x:c r="P13013" s="55">
        <x:f t="shared" si="2433"/>
        <x:v>33000</x:v>
      </x:c>
      <x:c r="Q13013" s="55">
        <x:f t="shared" si="2434"/>
        <x:v>217749.01743688594</x:v>
      </x:c>
      <x:c r="R13013" s="55">
        <x:f t="shared" si="2435"/>
        <x:v>-39463.017436885944</x:v>
      </x:c>
      <x:c r="S13013" s="1" t="str">
        <x:f t="shared" si="2436"/>
        <x:v>NO</x:v>
      </x:c>
      <x:c r="T13013" s="1">
        <x:f t="shared" si="2437"/>
        <x:v>-9.9999999999999997E+98</x:v>
      </x:c>
    </x:row>
    <x:row r="13014">
      <x:c r="A13014" s="1"/>
      <x:c r="B13014" s="1"/>
      <x:c r="C13014" s="1"/>
      <x:c r="D13014" s="1"/>
      <x:c r="E13014" s="1"/>
      <x:c r="F13014" s="1"/>
      <x:c r="G13014" s="1"/>
      <x:c r="H13014" s="1"/>
      <x:c r="I13014" s="53">
        <x:f t="shared" si="2426"/>
        <x:v>19</x:v>
      </x:c>
      <x:c r="J13014" s="53">
        <x:f t="shared" si="2427"/>
        <x:v>19</x:v>
      </x:c>
      <x:c r="K13014" s="53">
        <x:f t="shared" si="2428"/>
        <x:v>10</x:v>
      </x:c>
      <x:c r="L13014" s="53">
        <x:f t="shared" si="2429"/>
        <x:v>48</x:v>
      </x:c>
      <x:c r="M13014" s="54">
        <x:f t="shared" si="2430"/>
        <x:v>11878.956945847844</x:v>
      </x:c>
      <x:c r="N13014" s="54">
        <x:f t="shared" si="2431"/>
        <x:v>7.7492756568387806</x:v>
      </x:c>
      <x:c r="O13014" s="55">
        <x:f t="shared" si="2432"/>
        <x:v>233986</x:v>
      </x:c>
      <x:c r="P13014" s="55">
        <x:f t="shared" si="2433"/>
        <x:v>33880</x:v>
      </x:c>
      <x:c r="Q13014" s="55">
        <x:f t="shared" si="2434"/>
        <x:v>218731.89142096951</x:v>
      </x:c>
      <x:c r="R13014" s="55">
        <x:f t="shared" si="2435"/>
        <x:v>-38625.891420969507</x:v>
      </x:c>
      <x:c r="S13014" s="1" t="str">
        <x:f t="shared" si="2436"/>
        <x:v>NO</x:v>
      </x:c>
      <x:c r="T13014" s="1">
        <x:f t="shared" si="2437"/>
        <x:v>-9.9999999999999997E+98</x:v>
      </x:c>
    </x:row>
    <x:row r="13015">
      <x:c r="A13015" s="1"/>
      <x:c r="B13015" s="1"/>
      <x:c r="C13015" s="1"/>
      <x:c r="D13015" s="1"/>
      <x:c r="E13015" s="1"/>
      <x:c r="F13015" s="1"/>
      <x:c r="G13015" s="1"/>
      <x:c r="H13015" s="1"/>
      <x:c r="I13015" s="53">
        <x:f t="shared" si="2426"/>
        <x:v>19</x:v>
      </x:c>
      <x:c r="J13015" s="53">
        <x:f t="shared" si="2427"/>
        <x:v>19</x:v>
      </x:c>
      <x:c r="K13015" s="53">
        <x:f t="shared" si="2428"/>
        <x:v>11</x:v>
      </x:c>
      <x:c r="L13015" s="53">
        <x:f t="shared" si="2429"/>
        <x:v>49</x:v>
      </x:c>
      <x:c r="M13015" s="54">
        <x:f t="shared" si="2430"/>
        <x:v>11936.915058941282</x:v>
      </x:c>
      <x:c r="N13015" s="54">
        <x:f t="shared" si="2431"/>
        <x:v>7.789524346487001</x:v>
      </x:c>
      <x:c r="O13015" s="55">
        <x:f t="shared" si="2432"/>
        <x:v>236686</x:v>
      </x:c>
      <x:c r="P13015" s="55">
        <x:f t="shared" si="2433"/>
        <x:v>34760</x:v>
      </x:c>
      <x:c r="Q13015" s="55">
        <x:f t="shared" si="2434"/>
        <x:v>219738.10866217504</x:v>
      </x:c>
      <x:c r="R13015" s="55">
        <x:f t="shared" si="2435"/>
        <x:v>-37812.108662175044</x:v>
      </x:c>
      <x:c r="S13015" s="1" t="str">
        <x:f t="shared" si="2436"/>
        <x:v>NO</x:v>
      </x:c>
      <x:c r="T13015" s="1">
        <x:f t="shared" si="2437"/>
        <x:v>-9.9999999999999997E+98</x:v>
      </x:c>
    </x:row>
    <x:row r="13016">
      <x:c r="A13016" s="1"/>
      <x:c r="B13016" s="1"/>
      <x:c r="C13016" s="1"/>
      <x:c r="D13016" s="1"/>
      <x:c r="E13016" s="1"/>
      <x:c r="F13016" s="1"/>
      <x:c r="G13016" s="1"/>
      <x:c r="H13016" s="1"/>
      <x:c r="I13016" s="53">
        <x:f t="shared" si="2426"/>
        <x:v>19</x:v>
      </x:c>
      <x:c r="J13016" s="53">
        <x:f t="shared" si="2427"/>
        <x:v>19</x:v>
      </x:c>
      <x:c r="K13016" s="53">
        <x:f t="shared" si="2428"/>
        <x:v>12</x:v>
      </x:c>
      <x:c r="L13016" s="53">
        <x:f t="shared" si="2429"/>
        <x:v>50</x:v>
      </x:c>
      <x:c r="M13016" s="54">
        <x:f t="shared" si="2430"/>
        <x:v>11996.242512069346</x:v>
      </x:c>
      <x:c r="N13016" s="54">
        <x:f t="shared" si="2431"/>
        <x:v>7.8307239667148236</x:v>
      </x:c>
      <x:c r="O13016" s="55">
        <x:f t="shared" si="2432"/>
        <x:v>239386</x:v>
      </x:c>
      <x:c r="P13016" s="55">
        <x:f t="shared" si="2433"/>
        <x:v>35640</x:v>
      </x:c>
      <x:c r="Q13016" s="55">
        <x:f t="shared" si="2434"/>
        <x:v>220768.09916787059</x:v>
      </x:c>
      <x:c r="R13016" s="55">
        <x:f t="shared" si="2435"/>
        <x:v>-37022.09916787059</x:v>
      </x:c>
      <x:c r="S13016" s="1" t="str">
        <x:f t="shared" si="2436"/>
        <x:v>NO</x:v>
      </x:c>
      <x:c r="T13016" s="1">
        <x:f t="shared" si="2437"/>
        <x:v>-9.9999999999999997E+98</x:v>
      </x:c>
    </x:row>
    <x:row r="13017">
      <x:c r="A13017" s="1"/>
      <x:c r="B13017" s="1"/>
      <x:c r="C13017" s="1"/>
      <x:c r="D13017" s="1"/>
      <x:c r="E13017" s="1"/>
      <x:c r="F13017" s="1"/>
      <x:c r="G13017" s="1"/>
      <x:c r="H13017" s="1"/>
      <x:c r="I13017" s="53">
        <x:f t="shared" si="2426"/>
        <x:v>19</x:v>
      </x:c>
      <x:c r="J13017" s="53">
        <x:f t="shared" si="2427"/>
        <x:v>19</x:v>
      </x:c>
      <x:c r="K13017" s="53">
        <x:f t="shared" si="2428"/>
        <x:v>13</x:v>
      </x:c>
      <x:c r="L13017" s="53">
        <x:f t="shared" si="2429"/>
        <x:v>51</x:v>
      </x:c>
      <x:c r="M13017" s="54">
        <x:f t="shared" si="2430"/>
        <x:v>12056.96448277773</x:v>
      </x:c>
      <x:c r="N13017" s="54">
        <x:f t="shared" si="2431"/>
        <x:v>7.872892001928979</x:v>
      </x:c>
      <x:c r="O13017" s="55">
        <x:f t="shared" si="2432"/>
        <x:v>242086</x:v>
      </x:c>
      <x:c r="P13017" s="55">
        <x:f t="shared" si="2433"/>
        <x:v>36520</x:v>
      </x:c>
      <x:c r="Q13017" s="55">
        <x:f t="shared" si="2434"/>
        <x:v>221822.30004822448</x:v>
      </x:c>
      <x:c r="R13017" s="55">
        <x:f t="shared" si="2435"/>
        <x:v>-36256.300048224482</x:v>
      </x:c>
      <x:c r="S13017" s="1" t="str">
        <x:f t="shared" si="2436"/>
        <x:v>NO</x:v>
      </x:c>
      <x:c r="T13017" s="1">
        <x:f t="shared" si="2437"/>
        <x:v>-9.9999999999999997E+98</x:v>
      </x:c>
    </x:row>
    <x:row r="13018">
      <x:c r="A13018" s="1"/>
      <x:c r="B13018" s="1"/>
      <x:c r="C13018" s="1"/>
      <x:c r="D13018" s="1"/>
      <x:c r="E13018" s="1"/>
      <x:c r="F13018" s="1"/>
      <x:c r="G13018" s="1"/>
      <x:c r="H13018" s="1"/>
      <x:c r="I13018" s="53">
        <x:f t="shared" si="2426"/>
        <x:v>19</x:v>
      </x:c>
      <x:c r="J13018" s="53">
        <x:f t="shared" si="2427"/>
        <x:v>19</x:v>
      </x:c>
      <x:c r="K13018" s="53">
        <x:f t="shared" si="2428"/>
        <x:v>14</x:v>
      </x:c>
      <x:c r="L13018" s="53">
        <x:f t="shared" si="2429"/>
        <x:v>52</x:v>
      </x:c>
      <x:c r="M13018" s="54">
        <x:f t="shared" si="2430"/>
        <x:v>12119.106564091391</x:v>
      </x:c>
      <x:c r="N13018" s="54">
        <x:f t="shared" si="2431"/>
        <x:v>7.9160462250634662</x:v>
      </x:c>
      <x:c r="O13018" s="55">
        <x:f t="shared" si="2432"/>
        <x:v>244786</x:v>
      </x:c>
      <x:c r="P13018" s="55">
        <x:f t="shared" si="2433"/>
        <x:v>37400</x:v>
      </x:c>
      <x:c r="Q13018" s="55">
        <x:f t="shared" si="2434"/>
        <x:v>222901.15562658664</x:v>
      </x:c>
      <x:c r="R13018" s="55">
        <x:f t="shared" si="2435"/>
        <x:v>-35515.155626586638</x:v>
      </x:c>
      <x:c r="S13018" s="1" t="str">
        <x:f t="shared" si="2436"/>
        <x:v>NO</x:v>
      </x:c>
      <x:c r="T13018" s="1">
        <x:f t="shared" si="2437"/>
        <x:v>-9.9999999999999997E+98</x:v>
      </x:c>
    </x:row>
    <x:row r="13019">
      <x:c r="A13019" s="1"/>
      <x:c r="B13019" s="1"/>
      <x:c r="C13019" s="1"/>
      <x:c r="D13019" s="1"/>
      <x:c r="E13019" s="1"/>
      <x:c r="F13019" s="1"/>
      <x:c r="G13019" s="1"/>
      <x:c r="H13019" s="1"/>
      <x:c r="I13019" s="53">
        <x:f t="shared" si="2426"/>
        <x:v>19</x:v>
      </x:c>
      <x:c r="J13019" s="53">
        <x:f t="shared" si="2427"/>
        <x:v>19</x:v>
      </x:c>
      <x:c r="K13019" s="53">
        <x:f t="shared" si="2428"/>
        <x:v>15</x:v>
      </x:c>
      <x:c r="L13019" s="53">
        <x:f t="shared" si="2429"/>
        <x:v>53</x:v>
      </x:c>
      <x:c r="M13019" s="54">
        <x:f t="shared" si="2430"/>
        <x:v>12182.694770967539</x:v>
      </x:c>
      <x:c r="N13019" s="54">
        <x:f t="shared" si="2431"/>
        <x:v>7.9602047020607909</x:v>
      </x:c>
      <x:c r="O13019" s="55">
        <x:f t="shared" si="2432"/>
        <x:v>247486</x:v>
      </x:c>
      <x:c r="P13019" s="55">
        <x:f t="shared" si="2433"/>
        <x:v>38280</x:v>
      </x:c>
      <x:c r="Q13019" s="55">
        <x:f t="shared" si="2434"/>
        <x:v>224005.11755151977</x:v>
      </x:c>
      <x:c r="R13019" s="55">
        <x:f t="shared" si="2435"/>
        <x:v>-34799.117551519768</x:v>
      </x:c>
      <x:c r="S13019" s="1" t="str">
        <x:f t="shared" si="2436"/>
        <x:v>NO</x:v>
      </x:c>
      <x:c r="T13019" s="1">
        <x:f t="shared" si="2437"/>
        <x:v>-9.9999999999999997E+98</x:v>
      </x:c>
    </x:row>
    <x:row r="13020">
      <x:c r="A13020" s="1"/>
      <x:c r="B13020" s="1"/>
      <x:c r="C13020" s="1"/>
      <x:c r="D13020" s="1"/>
      <x:c r="E13020" s="1"/>
      <x:c r="F13020" s="1"/>
      <x:c r="G13020" s="1"/>
      <x:c r="H13020" s="1"/>
      <x:c r="I13020" s="53">
        <x:f t="shared" si="2426"/>
        <x:v>19</x:v>
      </x:c>
      <x:c r="J13020" s="53">
        <x:f t="shared" si="2427"/>
        <x:v>19</x:v>
      </x:c>
      <x:c r="K13020" s="53">
        <x:f t="shared" si="2428"/>
        <x:v>16</x:v>
      </x:c>
      <x:c r="L13020" s="53">
        <x:f t="shared" si="2429"/>
        <x:v>54</x:v>
      </x:c>
      <x:c r="M13020" s="54">
        <x:f t="shared" si="2430"/>
        <x:v>12247.755546845026</x:v>
      </x:c>
      <x:c r="N13020" s="54">
        <x:f t="shared" si="2431"/>
        <x:v>8.0053857964201569</x:v>
      </x:c>
      <x:c r="O13020" s="55">
        <x:f t="shared" si="2432"/>
        <x:v>250186</x:v>
      </x:c>
      <x:c r="P13020" s="55">
        <x:f t="shared" si="2433"/>
        <x:v>39160</x:v>
      </x:c>
      <x:c r="Q13020" s="55">
        <x:f t="shared" si="2434"/>
        <x:v>225134.64491050394</x:v>
      </x:c>
      <x:c r="R13020" s="55">
        <x:f t="shared" si="2435"/>
        <x:v>-34108.644910503936</x:v>
      </x:c>
      <x:c r="S13020" s="1" t="str">
        <x:f t="shared" si="2436"/>
        <x:v>NO</x:v>
      </x:c>
      <x:c r="T13020" s="1">
        <x:f t="shared" si="2437"/>
        <x:v>-9.9999999999999997E+98</x:v>
      </x:c>
    </x:row>
    <x:row r="13021">
      <x:c r="A13021" s="1"/>
      <x:c r="B13021" s="1"/>
      <x:c r="C13021" s="1"/>
      <x:c r="D13021" s="1"/>
      <x:c r="E13021" s="1"/>
      <x:c r="F13021" s="1"/>
      <x:c r="G13021" s="1"/>
      <x:c r="H13021" s="1"/>
      <x:c r="I13021" s="53">
        <x:f t="shared" si="2426"/>
        <x:v>19</x:v>
      </x:c>
      <x:c r="J13021" s="53">
        <x:f t="shared" si="2427"/>
        <x:v>19</x:v>
      </x:c>
      <x:c r="K13021" s="53">
        <x:f t="shared" si="2428"/>
        <x:v>17</x:v>
      </x:c>
      <x:c r="L13021" s="53">
        <x:f t="shared" si="2429"/>
        <x:v>55</x:v>
      </x:c>
      <x:c r="M13021" s="54">
        <x:f t="shared" si="2430"/>
        <x:v>12314.315770291567</x:v>
      </x:c>
      <x:c r="N13021" s="54">
        <x:f t="shared" si="2431"/>
        <x:v>8.0516081738135874</x:v>
      </x:c>
      <x:c r="O13021" s="55">
        <x:f t="shared" si="2432"/>
        <x:v>252886</x:v>
      </x:c>
      <x:c r="P13021" s="55">
        <x:f t="shared" si="2433"/>
        <x:v>40040</x:v>
      </x:c>
      <x:c r="Q13021" s="55">
        <x:f t="shared" si="2434"/>
        <x:v>226290.20434533971</x:v>
      </x:c>
      <x:c r="R13021" s="55">
        <x:f t="shared" si="2435"/>
        <x:v>-33444.204345339705</x:v>
      </x:c>
      <x:c r="S13021" s="1" t="str">
        <x:f t="shared" si="2436"/>
        <x:v>NO</x:v>
      </x:c>
      <x:c r="T13021" s="1">
        <x:f t="shared" si="2437"/>
        <x:v>-9.9999999999999997E+98</x:v>
      </x:c>
    </x:row>
    <x:row r="13022">
      <x:c r="A13022" s="1"/>
      <x:c r="B13022" s="1"/>
      <x:c r="C13022" s="1"/>
      <x:c r="D13022" s="1"/>
      <x:c r="E13022" s="1"/>
      <x:c r="F13022" s="1"/>
      <x:c r="G13022" s="1"/>
      <x:c r="H13022" s="1"/>
      <x:c r="I13022" s="53">
        <x:f t="shared" si="2426"/>
        <x:v>19</x:v>
      </x:c>
      <x:c r="J13022" s="53">
        <x:f t="shared" si="2427"/>
        <x:v>19</x:v>
      </x:c>
      <x:c r="K13022" s="53">
        <x:f t="shared" si="2428"/>
        <x:v>18</x:v>
      </x:c>
      <x:c r="L13022" s="53">
        <x:f t="shared" si="2429"/>
        <x:v>56</x:v>
      </x:c>
      <x:c r="M13022" s="54">
        <x:f t="shared" si="2430"/>
        <x:v>12382.402761750154</x:v>
      </x:c>
      <x:c r="N13022" s="54">
        <x:f t="shared" si="2431"/>
        <x:v>8.0988908067709406</x:v>
      </x:c>
      <x:c r="O13022" s="55">
        <x:f t="shared" si="2432"/>
        <x:v>255586</x:v>
      </x:c>
      <x:c r="P13022" s="55">
        <x:f t="shared" si="2433"/>
        <x:v>40920</x:v>
      </x:c>
      <x:c r="Q13022" s="55">
        <x:f t="shared" si="2434"/>
        <x:v>227472.27016927351</x:v>
      </x:c>
      <x:c r="R13022" s="55">
        <x:f t="shared" si="2435"/>
        <x:v>-32806.270169273514</x:v>
      </x:c>
      <x:c r="S13022" s="1" t="str">
        <x:f t="shared" si="2436"/>
        <x:v>NO</x:v>
      </x:c>
      <x:c r="T13022" s="1">
        <x:f t="shared" si="2437"/>
        <x:v>-9.9999999999999997E+98</x:v>
      </x:c>
    </x:row>
    <x:row r="13023">
      <x:c r="A13023" s="1"/>
      <x:c r="B13023" s="1"/>
      <x:c r="C13023" s="1"/>
      <x:c r="D13023" s="1"/>
      <x:c r="E13023" s="1"/>
      <x:c r="F13023" s="1"/>
      <x:c r="G13023" s="1"/>
      <x:c r="H13023" s="1"/>
      <x:c r="I13023" s="53">
        <x:f t="shared" si="2426"/>
        <x:v>19</x:v>
      </x:c>
      <x:c r="J13023" s="53">
        <x:f t="shared" si="2427"/>
        <x:v>19</x:v>
      </x:c>
      <x:c r="K13023" s="53">
        <x:f t="shared" si="2428"/>
        <x:v>19</x:v>
      </x:c>
      <x:c r="L13023" s="53">
        <x:f t="shared" si="2429"/>
        <x:v>57</x:v>
      </x:c>
      <x:c r="M13023" s="54">
        <x:f t="shared" si="2430"/>
        <x:v>12452.044290386177</x:v>
      </x:c>
      <x:c r="N13023" s="54">
        <x:f t="shared" si="2431"/>
        <x:v>8.1472529794348443</x:v>
      </x:c>
      <x:c r="O13023" s="55">
        <x:f t="shared" si="2432"/>
        <x:v>258286</x:v>
      </x:c>
      <x:c r="P13023" s="55">
        <x:f t="shared" si="2433"/>
        <x:v>41800</x:v>
      </x:c>
      <x:c r="Q13023" s="55">
        <x:f t="shared" si="2434"/>
        <x:v>228681.32448587113</x:v>
      </x:c>
      <x:c r="R13023" s="55">
        <x:f t="shared" si="2435"/>
        <x:v>-32195.324485871126</x:v>
      </x:c>
      <x:c r="S13023" s="1" t="str">
        <x:f t="shared" si="2436"/>
        <x:v>NO</x:v>
      </x:c>
      <x:c r="T13023" s="1">
        <x:f t="shared" si="2437"/>
        <x:v>-9.9999999999999997E+98</x:v>
      </x:c>
    </x:row>
    <x:row r="13024">
      <x:c r="A13024" s="1"/>
      <x:c r="B13024" s="1"/>
      <x:c r="C13024" s="1"/>
      <x:c r="D13024" s="1"/>
      <x:c r="E13024" s="1"/>
      <x:c r="F13024" s="1"/>
      <x:c r="G13024" s="1"/>
      <x:c r="H13024" s="1"/>
      <x:c r="I13024" s="53">
        <x:f t="shared" si="2426"/>
        <x:v>19</x:v>
      </x:c>
      <x:c r="J13024" s="53">
        <x:f t="shared" si="2427"/>
        <x:v>19</x:v>
      </x:c>
      <x:c r="K13024" s="53">
        <x:f t="shared" si="2428"/>
        <x:v>20</x:v>
      </x:c>
      <x:c r="L13024" s="53">
        <x:f t="shared" si="2429"/>
        <x:v>58</x:v>
      </x:c>
      <x:c r="M13024" s="54">
        <x:f t="shared" si="2430"/>
        <x:v>12523.268581036653</x:v>
      </x:c>
      <x:c r="N13024" s="54">
        <x:f t="shared" si="2431"/>
        <x:v>8.1967142923865648</x:v>
      </x:c>
      <x:c r="O13024" s="55">
        <x:f t="shared" si="2432"/>
        <x:v>260986</x:v>
      </x:c>
      <x:c r="P13024" s="55">
        <x:f t="shared" si="2433"/>
        <x:v>42680</x:v>
      </x:c>
      <x:c r="Q13024" s="55">
        <x:f t="shared" si="2434"/>
        <x:v>229917.8573096641</x:v>
      </x:c>
      <x:c r="R13024" s="55">
        <x:f t="shared" si="2435"/>
        <x:v>-31611.857309664105</x:v>
      </x:c>
      <x:c r="S13024" s="1" t="str">
        <x:f t="shared" si="2436"/>
        <x:v>NO</x:v>
      </x:c>
      <x:c r="T13024" s="1">
        <x:f t="shared" si="2437"/>
        <x:v>-9.9999999999999997E+98</x:v>
      </x:c>
    </x:row>
    <x:row r="13025">
      <x:c r="A13025" s="1"/>
      <x:c r="B13025" s="1"/>
      <x:c r="C13025" s="1"/>
      <x:c r="D13025" s="1"/>
      <x:c r="E13025" s="1"/>
      <x:c r="F13025" s="1"/>
      <x:c r="G13025" s="1"/>
      <x:c r="H13025" s="1"/>
      <x:c r="I13025" s="53">
        <x:f t="shared" si="2426"/>
        <x:v>19</x:v>
      </x:c>
      <x:c r="J13025" s="53">
        <x:f t="shared" si="2427"/>
        <x:v>19</x:v>
      </x:c>
      <x:c r="K13025" s="53">
        <x:f t="shared" si="2428"/>
        <x:v>21</x:v>
      </x:c>
      <x:c r="L13025" s="53">
        <x:f t="shared" si="2429"/>
        <x:v>59</x:v>
      </x:c>
      <x:c r="M13025" s="54">
        <x:f t="shared" si="2430"/>
        <x:v>12596.104321263098</x:v>
      </x:c>
      <x:c r="N13025" s="54">
        <x:f t="shared" si="2431"/>
        <x:v>8.2472946675438177</x:v>
      </x:c>
      <x:c r="O13025" s="55">
        <x:f t="shared" si="2432"/>
        <x:v>263686</x:v>
      </x:c>
      <x:c r="P13025" s="55">
        <x:f t="shared" si="2433"/>
        <x:v>43560</x:v>
      </x:c>
      <x:c r="Q13025" s="55">
        <x:f t="shared" si="2434"/>
        <x:v>231182.36668859544</x:v>
      </x:c>
      <x:c r="R13025" s="55">
        <x:f t="shared" si="2435"/>
        <x:v>-31056.366688595444</x:v>
      </x:c>
      <x:c r="S13025" s="1" t="str">
        <x:f t="shared" si="2436"/>
        <x:v>NO</x:v>
      </x:c>
      <x:c r="T13025" s="1">
        <x:f t="shared" si="2437"/>
        <x:v>-9.9999999999999997E+98</x:v>
      </x:c>
    </x:row>
    <x:row r="13026">
      <x:c r="A13026" s="1"/>
      <x:c r="B13026" s="1"/>
      <x:c r="C13026" s="1"/>
      <x:c r="D13026" s="1"/>
      <x:c r="E13026" s="1"/>
      <x:c r="F13026" s="1"/>
      <x:c r="G13026" s="1"/>
      <x:c r="H13026" s="1"/>
      <x:c r="I13026" s="53">
        <x:f t="shared" si="2426"/>
        <x:v>19</x:v>
      </x:c>
      <x:c r="J13026" s="53">
        <x:f t="shared" si="2427"/>
        <x:v>19</x:v>
      </x:c>
      <x:c r="K13026" s="53">
        <x:f t="shared" si="2428"/>
        <x:v>22</x:v>
      </x:c>
      <x:c r="L13026" s="53">
        <x:f t="shared" si="2429"/>
        <x:v>60</x:v>
      </x:c>
      <x:c r="M13026" s="54">
        <x:f t="shared" si="2430"/>
        <x:v>12670.580668509494</x:v>
      </x:c>
      <x:c r="N13026" s="54">
        <x:f t="shared" si="2431"/>
        <x:v>8.299014353131593</x:v>
      </x:c>
      <x:c r="O13026" s="55">
        <x:f t="shared" si="2432"/>
        <x:v>266386</x:v>
      </x:c>
      <x:c r="P13026" s="55">
        <x:f t="shared" si="2433"/>
        <x:v>44440</x:v>
      </x:c>
      <x:c r="Q13026" s="55">
        <x:f t="shared" si="2434"/>
        <x:v>232475.35882828981</x:v>
      </x:c>
      <x:c r="R13026" s="55">
        <x:f t="shared" si="2435"/>
        <x:v>-30529.358828289813</x:v>
      </x:c>
      <x:c r="S13026" s="1" t="str">
        <x:f t="shared" si="2436"/>
        <x:v>NO</x:v>
      </x:c>
      <x:c r="T13026" s="1">
        <x:f t="shared" si="2437"/>
        <x:v>-9.9999999999999997E+98</x:v>
      </x:c>
    </x:row>
    <x:row r="13027">
      <x:c r="A13027" s="1"/>
      <x:c r="B13027" s="1"/>
      <x:c r="C13027" s="1"/>
      <x:c r="D13027" s="1"/>
      <x:c r="E13027" s="1"/>
      <x:c r="F13027" s="1"/>
      <x:c r="G13027" s="1"/>
      <x:c r="H13027" s="1"/>
      <x:c r="I13027" s="53">
        <x:f t="shared" si="2426"/>
        <x:v>19</x:v>
      </x:c>
      <x:c r="J13027" s="53">
        <x:f t="shared" si="2427"/>
        <x:v>19</x:v>
      </x:c>
      <x:c r="K13027" s="53">
        <x:f t="shared" si="2428"/>
        <x:v>23</x:v>
      </x:c>
      <x:c r="L13027" s="53">
        <x:f t="shared" si="2429"/>
        <x:v>61</x:v>
      </x:c>
      <x:c r="M13027" s="54">
        <x:f t="shared" si="2430"/>
        <x:v>12746.727257366931</x:v>
      </x:c>
      <x:c r="N13027" s="54">
        <x:f t="shared" si="2431"/>
        <x:v>8.3518939287270353</x:v>
      </x:c>
      <x:c r="O13027" s="55">
        <x:f t="shared" si="2432"/>
        <x:v>269086</x:v>
      </x:c>
      <x:c r="P13027" s="55">
        <x:f t="shared" si="2433"/>
        <x:v>45320</x:v>
      </x:c>
      <x:c r="Q13027" s="55">
        <x:f t="shared" si="2434"/>
        <x:v>233797.34821817587</x:v>
      </x:c>
      <x:c r="R13027" s="55">
        <x:f t="shared" si="2435"/>
        <x:v>-30031.348218175874</x:v>
      </x:c>
      <x:c r="S13027" s="1" t="str">
        <x:f t="shared" si="2436"/>
        <x:v>NO</x:v>
      </x:c>
      <x:c r="T13027" s="1">
        <x:f t="shared" si="2437"/>
        <x:v>-9.9999999999999997E+98</x:v>
      </x:c>
    </x:row>
    <x:row r="13028">
      <x:c r="A13028" s="1"/>
      <x:c r="B13028" s="1"/>
      <x:c r="C13028" s="1"/>
      <x:c r="D13028" s="1"/>
      <x:c r="E13028" s="1"/>
      <x:c r="F13028" s="1"/>
      <x:c r="G13028" s="1"/>
      <x:c r="H13028" s="1"/>
      <x:c r="I13028" s="53">
        <x:f t="shared" si="2426"/>
        <x:v>19</x:v>
      </x:c>
      <x:c r="J13028" s="53">
        <x:f t="shared" si="2427"/>
        <x:v>19</x:v>
      </x:c>
      <x:c r="K13028" s="53">
        <x:f t="shared" si="2428"/>
        <x:v>24</x:v>
      </x:c>
      <x:c r="L13028" s="53">
        <x:f t="shared" si="2429"/>
        <x:v>62</x:v>
      </x:c>
      <x:c r="M13028" s="54">
        <x:f t="shared" si="2430"/>
        <x:v>12824.574206946427</x:v>
      </x:c>
      <x:c r="N13028" s="54">
        <x:f t="shared" si="2431"/>
        <x:v>8.4059543103794638</x:v>
      </x:c>
      <x:c r="O13028" s="55">
        <x:f t="shared" si="2432"/>
        <x:v>271786</x:v>
      </x:c>
      <x:c r="P13028" s="55">
        <x:f t="shared" si="2433"/>
        <x:v>46200</x:v>
      </x:c>
      <x:c r="Q13028" s="55">
        <x:f t="shared" si="2434"/>
        <x:v>235148.85775948656</x:v>
      </x:c>
      <x:c r="R13028" s="55">
        <x:f t="shared" si="2435"/>
        <x:v>-29562.857759486564</x:v>
      </x:c>
      <x:c r="S13028" s="1" t="str">
        <x:f t="shared" si="2436"/>
        <x:v>NO</x:v>
      </x:c>
      <x:c r="T13028" s="1">
        <x:f t="shared" si="2437"/>
        <x:v>-9.9999999999999997E+98</x:v>
      </x:c>
    </x:row>
    <x:row r="13029">
      <x:c r="A13029" s="1"/>
      <x:c r="B13029" s="1"/>
      <x:c r="C13029" s="1"/>
      <x:c r="D13029" s="1"/>
      <x:c r="E13029" s="1"/>
      <x:c r="F13029" s="1"/>
      <x:c r="G13029" s="1"/>
      <x:c r="H13029" s="1"/>
      <x:c r="I13029" s="53">
        <x:f t="shared" si="2426"/>
        <x:v>19</x:v>
      </x:c>
      <x:c r="J13029" s="53">
        <x:f t="shared" si="2427"/>
        <x:v>19</x:v>
      </x:c>
      <x:c r="K13029" s="53">
        <x:f t="shared" si="2428"/>
        <x:v>25</x:v>
      </x:c>
      <x:c r="L13029" s="53">
        <x:f t="shared" si="2429"/>
        <x:v>63</x:v>
      </x:c>
      <x:c r="M13029" s="54">
        <x:f t="shared" si="2430"/>
        <x:v>12904.152128361524</x:v>
      </x:c>
      <x:c r="N13029" s="54">
        <x:f t="shared" si="2431"/>
        <x:v>8.461216755806614</x:v>
      </x:c>
      <x:c r="O13029" s="55">
        <x:f t="shared" si="2432"/>
        <x:v>274486</x:v>
      </x:c>
      <x:c r="P13029" s="55">
        <x:f t="shared" si="2433"/>
        <x:v>47080</x:v>
      </x:c>
      <x:c r="Q13029" s="55">
        <x:f t="shared" si="2434"/>
        <x:v>236530.41889516535</x:v>
      </x:c>
      <x:c r="R13029" s="55">
        <x:f t="shared" si="2435"/>
        <x:v>-29124.418895165349</x:v>
      </x:c>
      <x:c r="S13029" s="1" t="str">
        <x:f t="shared" si="2436"/>
        <x:v>NO</x:v>
      </x:c>
      <x:c r="T13029" s="1">
        <x:f t="shared" si="2437"/>
        <x:v>-9.9999999999999997E+98</x:v>
      </x:c>
    </x:row>
    <x:row r="13030">
      <x:c r="A13030" s="1"/>
      <x:c r="B13030" s="1"/>
      <x:c r="C13030" s="1"/>
      <x:c r="D13030" s="1"/>
      <x:c r="E13030" s="1"/>
      <x:c r="F13030" s="1"/>
      <x:c r="G13030" s="1"/>
      <x:c r="H13030" s="1"/>
      <x:c r="I13030" s="53">
        <x:f t="shared" si="2426"/>
        <x:v>19</x:v>
      </x:c>
      <x:c r="J13030" s="53">
        <x:f t="shared" si="2427"/>
        <x:v>19</x:v>
      </x:c>
      <x:c r="K13030" s="53">
        <x:f t="shared" si="2428"/>
        <x:v>26</x:v>
      </x:c>
      <x:c r="L13030" s="53">
        <x:f t="shared" si="2429"/>
        <x:v>64</x:v>
      </x:c>
      <x:c r="M13030" s="54">
        <x:f t="shared" si="2430"/>
        <x:v>12985.492132322241</x:v>
      </x:c>
      <x:c r="N13030" s="54">
        <x:f t="shared" si="2431"/>
        <x:v>8.5177028696682235</x:v>
      </x:c>
      <x:c r="O13030" s="55">
        <x:f t="shared" si="2432"/>
        <x:v>277186</x:v>
      </x:c>
      <x:c r="P13030" s="55">
        <x:f t="shared" si="2433"/>
        <x:v>47960</x:v>
      </x:c>
      <x:c r="Q13030" s="55">
        <x:f t="shared" si="2434"/>
        <x:v>237942.57174170556</x:v>
      </x:c>
      <x:c r="R13030" s="55">
        <x:f t="shared" si="2435"/>
        <x:v>-28716.571741705557</x:v>
      </x:c>
      <x:c r="S13030" s="1" t="str">
        <x:f t="shared" si="2436"/>
        <x:v>NO</x:v>
      </x:c>
      <x:c r="T13030" s="1">
        <x:f t="shared" si="2437"/>
        <x:v>-9.9999999999999997E+98</x:v>
      </x:c>
    </x:row>
    <x:row r="13031">
      <x:c r="A13031" s="1"/>
      <x:c r="B13031" s="1"/>
      <x:c r="C13031" s="1"/>
      <x:c r="D13031" s="1"/>
      <x:c r="E13031" s="1"/>
      <x:c r="F13031" s="1"/>
      <x:c r="G13031" s="1"/>
      <x:c r="H13031" s="1"/>
      <x:c r="I13031" s="53">
        <x:f t="shared" si="2426"/>
        <x:v>19</x:v>
      </x:c>
      <x:c r="J13031" s="53">
        <x:f t="shared" si="2427"/>
        <x:v>19</x:v>
      </x:c>
      <x:c r="K13031" s="53">
        <x:f t="shared" si="2428"/>
        <x:v>27</x:v>
      </x:c>
      <x:c r="L13031" s="53">
        <x:f t="shared" si="2429"/>
        <x:v>65</x:v>
      </x:c>
      <x:c r="M13031" s="54">
        <x:f t="shared" si="2430"/>
        <x:v>13068.625836841999</x:v>
      </x:c>
      <x:c r="N13031" s="54">
        <x:f t="shared" si="2431"/>
        <x:v>8.5754346089180551</x:v>
      </x:c>
      <x:c r="O13031" s="55">
        <x:f t="shared" si="2432"/>
        <x:v>279886</x:v>
      </x:c>
      <x:c r="P13031" s="55">
        <x:f t="shared" si="2433"/>
        <x:v>48840</x:v>
      </x:c>
      <x:c r="Q13031" s="55">
        <x:f t="shared" si="2434"/>
        <x:v>239385.86522295137</x:v>
      </x:c>
      <x:c r="R13031" s="55">
        <x:f t="shared" si="2435"/>
        <x:v>-28339.865222951368</x:v>
      </x:c>
      <x:c r="S13031" s="1" t="str">
        <x:f t="shared" si="2436"/>
        <x:v>NO</x:v>
      </x:c>
      <x:c r="T13031" s="1">
        <x:f t="shared" si="2437"/>
        <x:v>-9.9999999999999997E+98</x:v>
      </x:c>
    </x:row>
    <x:row r="13032">
      <x:c r="A13032" s="1"/>
      <x:c r="B13032" s="1"/>
      <x:c r="C13032" s="1"/>
      <x:c r="D13032" s="1"/>
      <x:c r="E13032" s="1"/>
      <x:c r="F13032" s="1"/>
      <x:c r="G13032" s="1"/>
      <x:c r="H13032" s="1"/>
      <x:c r="I13032" s="53">
        <x:f t="shared" si="2426"/>
        <x:v>19</x:v>
      </x:c>
      <x:c r="J13032" s="53">
        <x:f t="shared" si="2427"/>
        <x:v>19</x:v>
      </x:c>
      <x:c r="K13032" s="53">
        <x:f t="shared" si="2428"/>
        <x:v>28</x:v>
      </x:c>
      <x:c r="L13032" s="53">
        <x:f t="shared" si="2429"/>
        <x:v>66</x:v>
      </x:c>
      <x:c r="M13032" s="54">
        <x:f t="shared" si="2430"/>
        <x:v>13153.585375059152</x:v>
      </x:c>
      <x:c r="N13032" s="54">
        <x:f t="shared" si="2431"/>
        <x:v>8.6344342882355232</x:v>
      </x:c>
      <x:c r="O13032" s="55">
        <x:f t="shared" si="2432"/>
        <x:v>282586</x:v>
      </x:c>
      <x:c r="P13032" s="55">
        <x:f t="shared" si="2433"/>
        <x:v>49720</x:v>
      </x:c>
      <x:c r="Q13032" s="55">
        <x:f t="shared" si="2434"/>
        <x:v>240860.85720588805</x:v>
      </x:c>
      <x:c r="R13032" s="55">
        <x:f t="shared" si="2435"/>
        <x:v>-27994.857205888053</x:v>
      </x:c>
      <x:c r="S13032" s="1" t="str">
        <x:f t="shared" si="2436"/>
        <x:v>NO</x:v>
      </x:c>
      <x:c r="T13032" s="1">
        <x:f t="shared" si="2437"/>
        <x:v>-9.9999999999999997E+98</x:v>
      </x:c>
    </x:row>
    <x:row r="13033">
      <x:c r="A13033" s="1"/>
      <x:c r="B13033" s="1"/>
      <x:c r="C13033" s="1"/>
      <x:c r="D13033" s="1"/>
      <x:c r="E13033" s="1"/>
      <x:c r="F13033" s="1"/>
      <x:c r="G13033" s="1"/>
      <x:c r="H13033" s="1"/>
      <x:c r="I13033" s="53">
        <x:f t="shared" si="2426"/>
        <x:v>19</x:v>
      </x:c>
      <x:c r="J13033" s="53">
        <x:f t="shared" si="2427"/>
        <x:v>19</x:v>
      </x:c>
      <x:c r="K13033" s="53">
        <x:f t="shared" si="2428"/>
        <x:v>29</x:v>
      </x:c>
      <x:c r="L13033" s="53">
        <x:f t="shared" si="2429"/>
        <x:v>67</x:v>
      </x:c>
      <x:c r="M13033" s="54">
        <x:f t="shared" si="2430"/>
        <x:v>13240.403403174805</x:v>
      </x:c>
      <x:c r="N13033" s="54">
        <x:f t="shared" si="2431"/>
        <x:v>8.6947245855380597</x:v>
      </x:c>
      <x:c r="O13033" s="55">
        <x:f t="shared" si="2432"/>
        <x:v>285286</x:v>
      </x:c>
      <x:c r="P13033" s="55">
        <x:f t="shared" si="2433"/>
        <x:v>50600</x:v>
      </x:c>
      <x:c r="Q13033" s="55">
        <x:f t="shared" si="2434"/>
        <x:v>242368.11463845149</x:v>
      </x:c>
      <x:c r="R13033" s="55">
        <x:f t="shared" si="2435"/>
        <x:v>-27682.114638451487</x:v>
      </x:c>
      <x:c r="S13033" s="1" t="str">
        <x:f t="shared" si="2436"/>
        <x:v>NO</x:v>
      </x:c>
      <x:c r="T13033" s="1">
        <x:f t="shared" si="2437"/>
        <x:v>-9.9999999999999997E+98</x:v>
      </x:c>
    </x:row>
    <x:row r="13034">
      <x:c r="A13034" s="1"/>
      <x:c r="B13034" s="1"/>
      <x:c r="C13034" s="1"/>
      <x:c r="D13034" s="1"/>
      <x:c r="E13034" s="1"/>
      <x:c r="F13034" s="1"/>
      <x:c r="G13034" s="1"/>
      <x:c r="H13034" s="1"/>
      <x:c r="I13034" s="53">
        <x:f t="shared" si="2426"/>
        <x:v>19</x:v>
      </x:c>
      <x:c r="J13034" s="53">
        <x:f t="shared" si="2427"/>
        <x:v>19</x:v>
      </x:c>
      <x:c r="K13034" s="53">
        <x:f t="shared" si="2428"/>
        <x:v>30</x:v>
      </x:c>
      <x:c r="L13034" s="53">
        <x:f t="shared" si="2429"/>
        <x:v>68</x:v>
      </x:c>
      <x:c r="M13034" s="54">
        <x:f t="shared" si="2430"/>
        <x:v>13329.113108508576</x:v>
      </x:c>
      <x:c r="N13034" s="54">
        <x:f t="shared" si="2431"/>
        <x:v>8.7563285475754</x:v>
      </x:c>
      <x:c r="O13034" s="55">
        <x:f t="shared" si="2432"/>
        <x:v>287986</x:v>
      </x:c>
      <x:c r="P13034" s="55">
        <x:f t="shared" si="2433"/>
        <x:v>51480</x:v>
      </x:c>
      <x:c r="Q13034" s="55">
        <x:f t="shared" si="2434"/>
        <x:v>243908.21368938501</x:v>
      </x:c>
      <x:c r="R13034" s="55">
        <x:f t="shared" si="2435"/>
        <x:v>-27402.213689385011</x:v>
      </x:c>
      <x:c r="S13034" s="1" t="str">
        <x:f t="shared" si="2436"/>
        <x:v>NO</x:v>
      </x:c>
      <x:c r="T13034" s="1">
        <x:f t="shared" si="2437"/>
        <x:v>-9.9999999999999997E+98</x:v>
      </x:c>
    </x:row>
    <x:row r="13035">
      <x:c r="A13035" s="1"/>
      <x:c r="B13035" s="1"/>
      <x:c r="C13035" s="1"/>
      <x:c r="D13035" s="1"/>
      <x:c r="E13035" s="1"/>
      <x:c r="F13035" s="1"/>
      <x:c r="G13035" s="1"/>
      <x:c r="H13035" s="1"/>
      <x:c r="I13035" s="53">
        <x:f t="shared" si="2426"/>
        <x:v>19</x:v>
      </x:c>
      <x:c r="J13035" s="53">
        <x:f t="shared" si="2427"/>
        <x:v>20</x:v>
      </x:c>
      <x:c r="K13035" s="53">
        <x:f t="shared" si="2428"/>
        <x:v>0</x:v>
      </x:c>
      <x:c r="L13035" s="53">
        <x:f t="shared" si="2429"/>
        <x:v>39</x:v>
      </x:c>
      <x:c r="M13035" s="54">
        <x:f t="shared" si="2430"/>
        <x:v>11441.374330853139</x:v>
      </x:c>
      <x:c r="N13035" s="54">
        <x:f t="shared" si="2431"/>
        <x:v>7.4453988408702356</x:v>
      </x:c>
      <x:c r="O13035" s="55">
        <x:f t="shared" si="2432"/>
        <x:v>209080</x:v>
      </x:c>
      <x:c r="P13035" s="55">
        <x:f t="shared" si="2433"/>
        <x:v>25520</x:v>
      </x:c>
      <x:c r="Q13035" s="55">
        <x:f t="shared" si="2434"/>
        <x:v>211134.97102175589</x:v>
      </x:c>
      <x:c r="R13035" s="55">
        <x:f t="shared" si="2435"/>
        <x:v>-47574.97102175589</x:v>
      </x:c>
      <x:c r="S13035" s="1" t="str">
        <x:f t="shared" si="2436"/>
        <x:v>NO</x:v>
      </x:c>
      <x:c r="T13035" s="1">
        <x:f t="shared" si="2437"/>
        <x:v>-9.9999999999999997E+98</x:v>
      </x:c>
    </x:row>
    <x:row r="13036">
      <x:c r="A13036" s="1"/>
      <x:c r="B13036" s="1"/>
      <x:c r="C13036" s="1"/>
      <x:c r="D13036" s="1"/>
      <x:c r="E13036" s="1"/>
      <x:c r="F13036" s="1"/>
      <x:c r="G13036" s="1"/>
      <x:c r="H13036" s="1"/>
      <x:c r="I13036" s="53">
        <x:f t="shared" si="2426"/>
        <x:v>19</x:v>
      </x:c>
      <x:c r="J13036" s="53">
        <x:f t="shared" si="2427"/>
        <x:v>20</x:v>
      </x:c>
      <x:c r="K13036" s="53">
        <x:f t="shared" si="2428"/>
        <x:v>1</x:v>
      </x:c>
      <x:c r="L13036" s="53">
        <x:f t="shared" si="2429"/>
        <x:v>40</x:v>
      </x:c>
      <x:c r="M13036" s="54">
        <x:f t="shared" si="2430"/>
        <x:v>11486.936830853139</x:v>
      </x:c>
      <x:c r="N13036" s="54">
        <x:f t="shared" si="2431"/>
        <x:v>7.4770394658702353</x:v>
      </x:c>
      <x:c r="O13036" s="55">
        <x:f t="shared" si="2432"/>
        <x:v>211780</x:v>
      </x:c>
      <x:c r="P13036" s="55">
        <x:f t="shared" si="2433"/>
        <x:v>26400</x:v>
      </x:c>
      <x:c r="Q13036" s="55">
        <x:f t="shared" si="2434"/>
        <x:v>211925.98664675589</x:v>
      </x:c>
      <x:c r="R13036" s="55">
        <x:f t="shared" si="2435"/>
        <x:v>-46545.98664675589</x:v>
      </x:c>
      <x:c r="S13036" s="1" t="str">
        <x:f t="shared" si="2436"/>
        <x:v>NO</x:v>
      </x:c>
      <x:c r="T13036" s="1">
        <x:f t="shared" si="2437"/>
        <x:v>-9.9999999999999997E+98</x:v>
      </x:c>
    </x:row>
    <x:row r="13037">
      <x:c r="A13037" s="1"/>
      <x:c r="B13037" s="1"/>
      <x:c r="C13037" s="1"/>
      <x:c r="D13037" s="1"/>
      <x:c r="E13037" s="1"/>
      <x:c r="F13037" s="1"/>
      <x:c r="G13037" s="1"/>
      <x:c r="H13037" s="1"/>
      <x:c r="I13037" s="53">
        <x:f t="shared" si="2426"/>
        <x:v>19</x:v>
      </x:c>
      <x:c r="J13037" s="53">
        <x:f t="shared" si="2427"/>
        <x:v>20</x:v>
      </x:c>
      <x:c r="K13037" s="53">
        <x:f t="shared" si="2428"/>
        <x:v>2</x:v>
      </x:c>
      <x:c r="L13037" s="53">
        <x:f t="shared" si="2429"/>
        <x:v>41</x:v>
      </x:c>
      <x:c r="M13037" s="54">
        <x:f t="shared" si="2430"/>
        <x:v>11533.63839335314</x:v>
      </x:c>
      <x:c r="N13037" s="54">
        <x:f t="shared" si="2431"/>
        <x:v>7.5094711064952362</x:v>
      </x:c>
      <x:c r="O13037" s="55">
        <x:f t="shared" si="2432"/>
        <x:v>214480</x:v>
      </x:c>
      <x:c r="P13037" s="55">
        <x:f t="shared" si="2433"/>
        <x:v>27280</x:v>
      </x:c>
      <x:c r="Q13037" s="55">
        <x:f t="shared" si="2434"/>
        <x:v>212736.77766238089</x:v>
      </x:c>
      <x:c r="R13037" s="55">
        <x:f t="shared" si="2435"/>
        <x:v>-45536.77766238089</x:v>
      </x:c>
      <x:c r="S13037" s="1" t="str">
        <x:f t="shared" si="2436"/>
        <x:v>NO</x:v>
      </x:c>
      <x:c r="T13037" s="1">
        <x:f t="shared" si="2437"/>
        <x:v>-9.9999999999999997E+98</x:v>
      </x:c>
    </x:row>
    <x:row r="13038">
      <x:c r="A13038" s="1"/>
      <x:c r="B13038" s="1"/>
      <x:c r="C13038" s="1"/>
      <x:c r="D13038" s="1"/>
      <x:c r="E13038" s="1"/>
      <x:c r="F13038" s="1"/>
      <x:c r="G13038" s="1"/>
      <x:c r="H13038" s="1"/>
      <x:c r="I13038" s="53" t="n">
        <x:f t="shared" ref="I13038:I13101" si="2438">INT((ROW()-ROW($I$46))/((CARROT_CAP+1)*(MESCLUN_CAP+1)))</x:f>
        <x:v>19</x:v>
      </x:c>
      <x:c r="J13038" s="53" t="n">
        <x:f t="shared" ref="J13038:J13101" si="2439">MOD(INT((ROW()-ROW($I$46))/(MESCLUN_CAP+1)),CARROT_CAP+1)</x:f>
        <x:v>20</x:v>
      </x:c>
      <x:c r="K13038" s="53" t="n">
        <x:f t="shared" ref="K13038:K13101" si="2440">MOD(ROW()-ROW($I$46),MESCLUN_CAP+1)</x:f>
        <x:v>3</x:v>
      </x:c>
      <x:c r="L13038" s="53" t="n">
        <x:f t="shared" ref="L13038:L13101" si="2441">SUM(I13038:K13038)</x:f>
        <x:v>42</x:v>
      </x:c>
      <x:c r="M13038" s="54" t="n">
        <x:f t="shared" ref="M13038:M13101" si="2442">I13038*TOMATO_HOURS*WEEKS*(1+TOMATO_DIM)^I13038+J13038*CARROT_HOURS*WEEKS*(1+CARROT_DIM)^J13038+K13038*MESCLUN_HOURS*WEEKS*(1+MESCLUN_DIM)^K13038</x:f>
        <x:v>11581.500375775016</x:v>
      </x:c>
      <x:c r="N13038" s="54" t="n">
        <x:f t="shared" ref="N13038:N13101" si="2443">MAX(M13038-FARMER_HOURS,0)/TEMP_HOURS_PER_WORKER</x:f>
        <x:v>7.5427085942882055</x:v>
      </x:c>
      <x:c r="O13038" s="55" t="n">
        <x:f t="shared" ref="O13038:O13101" si="2444">I13038*TOMATO_PRICE+J13038*CARROT_PRICE+K13038*MESCLUN_PRICE</x:f>
        <x:v>217180</x:v>
      </x:c>
      <x:c r="P13038" s="55" t="n">
        <x:f t="shared" ref="P13038:P13101" si="2445">I13038*TOMATO_FERTILIZER+J13038*CARROT_FERTILIZER+K13038*MESCLUN_FERTILIZER</x:f>
        <x:v>28160</x:v>
      </x:c>
      <x:c r="Q13038" s="55" t="n">
        <x:f t="shared" ref="Q13038:Q13101" si="2446">MIN(M13038,FARMER_HOURS)*FARMER_RATE+MAX(M13038-FARMER_HOURS,0)*TEMP_RATE</x:f>
        <x:v>213567.71485720514</x:v>
      </x:c>
      <x:c r="R13038" s="55" t="n">
        <x:f t="shared" ref="R13038:R13101" si="2447">O13038-P13038-Q13038-FIXED_COST</x:f>
        <x:v>-44547.71485720514</x:v>
      </x:c>
      <x:c r="S13038" s="1" t="str">
        <x:f t="shared" ref="S13038:S13101" si="2448">IF(AND(L13038&lt;=TOTAL_BED_CAP,N13038&lt;=TEMP_WORKER_CAP),"YES","NO")</x:f>
        <x:v>NO</x:v>
      </x:c>
      <x:c r="T13038" s="1" t="n">
        <x:f t="shared" ref="T13038:T13101" si="2449">IF(S13038="YES",R13038,-1E+99)</x:f>
        <x:v>-1e+99</x:v>
      </x:c>
    </x:row>
    <x:row r="13039">
      <x:c r="A13039" s="1"/>
      <x:c r="B13039" s="1"/>
      <x:c r="C13039" s="1"/>
      <x:c r="D13039" s="1"/>
      <x:c r="E13039" s="1"/>
      <x:c r="F13039" s="1"/>
      <x:c r="G13039" s="1"/>
      <x:c r="H13039" s="1"/>
      <x:c r="I13039" s="53">
        <x:f t="shared" si="2438"/>
        <x:v>19</x:v>
      </x:c>
      <x:c r="J13039" s="53">
        <x:f t="shared" si="2439"/>
        <x:v>20</x:v>
      </x:c>
      <x:c r="K13039" s="53">
        <x:f t="shared" si="2440"/>
        <x:v>4</x:v>
      </x:c>
      <x:c r="L13039" s="53">
        <x:f t="shared" si="2441"/>
        <x:v>43</x:v>
      </x:c>
      <x:c r="M13039" s="54">
        <x:f t="shared" si="2442"/>
        <x:v>11630.544491497671</x:v>
      </x:c>
      <x:c r="N13039" s="54">
        <x:f t="shared" si="2443"/>
        <x:v>7.5767670079844933</x:v>
      </x:c>
      <x:c r="O13039" s="55">
        <x:f t="shared" si="2444"/>
        <x:v>219880</x:v>
      </x:c>
      <x:c r="P13039" s="55">
        <x:f t="shared" si="2445"/>
        <x:v>29040</x:v>
      </x:c>
      <x:c r="Q13039" s="55">
        <x:f t="shared" si="2446"/>
        <x:v>214419.17519961233</x:v>
      </x:c>
      <x:c r="R13039" s="55">
        <x:f t="shared" si="2447"/>
        <x:v>-43579.175199612335</x:v>
      </x:c>
      <x:c r="S13039" s="1" t="str">
        <x:f t="shared" si="2448"/>
        <x:v>NO</x:v>
      </x:c>
      <x:c r="T13039" s="1">
        <x:f t="shared" si="2449"/>
        <x:v>-9.9999999999999997E+98</x:v>
      </x:c>
    </x:row>
    <x:row r="13040">
      <x:c r="A13040" s="1"/>
      <x:c r="B13040" s="1"/>
      <x:c r="C13040" s="1"/>
      <x:c r="D13040" s="1"/>
      <x:c r="E13040" s="1"/>
      <x:c r="F13040" s="1"/>
      <x:c r="G13040" s="1"/>
      <x:c r="H13040" s="1"/>
      <x:c r="I13040" s="53">
        <x:f t="shared" si="2438"/>
        <x:v>19</x:v>
      </x:c>
      <x:c r="J13040" s="53">
        <x:f t="shared" si="2439"/>
        <x:v>20</x:v>
      </x:c>
      <x:c r="K13040" s="53">
        <x:f t="shared" si="2440"/>
        <x:v>5</x:v>
      </x:c>
      <x:c r="L13040" s="53">
        <x:f t="shared" si="2441"/>
        <x:v>44</x:v>
      </x:c>
      <x:c r="M13040" s="54">
        <x:f t="shared" si="2442"/>
        <x:v>11680.792815418874</x:v>
      </x:c>
      <x:c r="N13040" s="54">
        <x:f t="shared" si="2443"/>
        <x:v>7.6116616773742178</x:v>
      </x:c>
      <x:c r="O13040" s="55">
        <x:f t="shared" si="2444"/>
        <x:v>222580</x:v>
      </x:c>
      <x:c r="P13040" s="55">
        <x:f t="shared" si="2445"/>
        <x:v>29920</x:v>
      </x:c>
      <x:c r="Q13040" s="55">
        <x:f t="shared" si="2446"/>
        <x:v>215291.54193435545</x:v>
      </x:c>
      <x:c r="R13040" s="55">
        <x:f t="shared" si="2447"/>
        <x:v>-42631.541934355453</x:v>
      </x:c>
      <x:c r="S13040" s="1" t="str">
        <x:f t="shared" si="2448"/>
        <x:v>NO</x:v>
      </x:c>
      <x:c r="T13040" s="1">
        <x:f t="shared" si="2449"/>
        <x:v>-9.9999999999999997E+98</x:v>
      </x:c>
    </x:row>
    <x:row r="13041">
      <x:c r="A13041" s="1"/>
      <x:c r="B13041" s="1"/>
      <x:c r="C13041" s="1"/>
      <x:c r="D13041" s="1"/>
      <x:c r="E13041" s="1"/>
      <x:c r="F13041" s="1"/>
      <x:c r="G13041" s="1"/>
      <x:c r="H13041" s="1"/>
      <x:c r="I13041" s="53">
        <x:f t="shared" si="2438"/>
        <x:v>19</x:v>
      </x:c>
      <x:c r="J13041" s="53">
        <x:f t="shared" si="2439"/>
        <x:v>20</x:v>
      </x:c>
      <x:c r="K13041" s="53">
        <x:f t="shared" si="2440"/>
        <x:v>6</x:v>
      </x:c>
      <x:c r="L13041" s="53">
        <x:f t="shared" si="2441"/>
        <x:v>45</x:v>
      </x:c>
      <x:c r="M13041" s="54">
        <x:f t="shared" si="2442"/>
        <x:v>11732.267789600508</x:v>
      </x:c>
      <x:c r="N13041" s="54">
        <x:f t="shared" si="2443"/>
        <x:v>7.6474081872225748</x:v>
      </x:c>
      <x:c r="O13041" s="55">
        <x:f t="shared" si="2444"/>
        <x:v>225280</x:v>
      </x:c>
      <x:c r="P13041" s="55">
        <x:f t="shared" si="2445"/>
        <x:v>30800</x:v>
      </x:c>
      <x:c r="Q13041" s="55">
        <x:f t="shared" si="2446"/>
        <x:v>216185.20468056438</x:v>
      </x:c>
      <x:c r="R13041" s="55">
        <x:f t="shared" si="2447"/>
        <x:v>-41705.204680564377</x:v>
      </x:c>
      <x:c r="S13041" s="1" t="str">
        <x:f t="shared" si="2448"/>
        <x:v>NO</x:v>
      </x:c>
      <x:c r="T13041" s="1">
        <x:f t="shared" si="2449"/>
        <x:v>-9.9999999999999997E+98</x:v>
      </x:c>
    </x:row>
    <x:row r="13042">
      <x:c r="A13042" s="1"/>
      <x:c r="B13042" s="1"/>
      <x:c r="C13042" s="1"/>
      <x:c r="D13042" s="1"/>
      <x:c r="E13042" s="1"/>
      <x:c r="F13042" s="1"/>
      <x:c r="G13042" s="1"/>
      <x:c r="H13042" s="1"/>
      <x:c r="I13042" s="53">
        <x:f t="shared" si="2438"/>
        <x:v>19</x:v>
      </x:c>
      <x:c r="J13042" s="53">
        <x:f t="shared" si="2439"/>
        <x:v>20</x:v>
      </x:c>
      <x:c r="K13042" s="53">
        <x:f t="shared" si="2440"/>
        <x:v>7</x:v>
      </x:c>
      <x:c r="L13042" s="53">
        <x:f t="shared" si="2441"/>
        <x:v>46</x:v>
      </x:c>
      <x:c r="M13042" s="54">
        <x:f t="shared" si="2442"/>
        <x:v>11784.992228998468</x:v>
      </x:c>
      <x:c r="N13042" s="54">
        <x:f t="shared" si="2443"/>
        <x:v>7.6840223812489361</x:v>
      </x:c>
      <x:c r="O13042" s="55">
        <x:f t="shared" si="2444"/>
        <x:v>227980</x:v>
      </x:c>
      <x:c r="P13042" s="55">
        <x:f t="shared" si="2445"/>
        <x:v>31680</x:v>
      </x:c>
      <x:c r="Q13042" s="55">
        <x:f t="shared" si="2446"/>
        <x:v>217100.55953122341</x:v>
      </x:c>
      <x:c r="R13042" s="55">
        <x:f t="shared" si="2447"/>
        <x:v>-40800.559531223407</x:v>
      </x:c>
      <x:c r="S13042" s="1" t="str">
        <x:f t="shared" si="2448"/>
        <x:v>NO</x:v>
      </x:c>
      <x:c r="T13042" s="1">
        <x:f t="shared" si="2449"/>
        <x:v>-9.9999999999999997E+98</x:v>
      </x:c>
    </x:row>
    <x:row r="13043">
      <x:c r="A13043" s="1"/>
      <x:c r="B13043" s="1"/>
      <x:c r="C13043" s="1"/>
      <x:c r="D13043" s="1"/>
      <x:c r="E13043" s="1"/>
      <x:c r="F13043" s="1"/>
      <x:c r="G13043" s="1"/>
      <x:c r="H13043" s="1"/>
      <x:c r="I13043" s="53">
        <x:f t="shared" si="2438"/>
        <x:v>19</x:v>
      </x:c>
      <x:c r="J13043" s="53">
        <x:f t="shared" si="2439"/>
        <x:v>20</x:v>
      </x:c>
      <x:c r="K13043" s="53">
        <x:f t="shared" si="2440"/>
        <x:v>8</x:v>
      </x:c>
      <x:c r="L13043" s="53">
        <x:f t="shared" si="2441"/>
        <x:v>47</x:v>
      </x:c>
      <x:c r="M13043" s="54">
        <x:f t="shared" si="2442"/>
        <x:v>11838.989327278448</x:v>
      </x:c>
      <x:c r="N13043" s="54">
        <x:f t="shared" si="2443"/>
        <x:v>7.7215203661655893</x:v>
      </x:c>
      <x:c r="O13043" s="55">
        <x:f t="shared" si="2444"/>
        <x:v>230680</x:v>
      </x:c>
      <x:c r="P13043" s="55">
        <x:f t="shared" si="2445"/>
        <x:v>32560</x:v>
      </x:c>
      <x:c r="Q13043" s="55">
        <x:f t="shared" si="2446"/>
        <x:v>218038.00915413973</x:v>
      </x:c>
      <x:c r="R13043" s="55">
        <x:f t="shared" si="2447"/>
        <x:v>-39918.009154139727</x:v>
      </x:c>
      <x:c r="S13043" s="1" t="str">
        <x:f t="shared" si="2448"/>
        <x:v>NO</x:v>
      </x:c>
      <x:c r="T13043" s="1">
        <x:f t="shared" si="2449"/>
        <x:v>-9.9999999999999997E+98</x:v>
      </x:c>
    </x:row>
    <x:row r="13044">
      <x:c r="A13044" s="1"/>
      <x:c r="B13044" s="1"/>
      <x:c r="C13044" s="1"/>
      <x:c r="D13044" s="1"/>
      <x:c r="E13044" s="1"/>
      <x:c r="F13044" s="1"/>
      <x:c r="G13044" s="1"/>
      <x:c r="H13044" s="1"/>
      <x:c r="I13044" s="53">
        <x:f t="shared" si="2438"/>
        <x:v>19</x:v>
      </x:c>
      <x:c r="J13044" s="53">
        <x:f t="shared" si="2439"/>
        <x:v>20</x:v>
      </x:c>
      <x:c r="K13044" s="53">
        <x:f t="shared" si="2440"/>
        <x:v>9</x:v>
      </x:c>
      <x:c r="L13044" s="53">
        <x:f t="shared" si="2441"/>
        <x:v>48</x:v>
      </x:c>
      <x:c r="M13044" s="54">
        <x:f t="shared" si="2442"/>
        <x:v>11894.282662718842</x:v>
      </x:c>
      <x:c r="N13044" s="54">
        <x:f t="shared" si="2443"/>
        <x:v>7.7599185157769739</x:v>
      </x:c>
      <x:c r="O13044" s="55">
        <x:f t="shared" si="2444"/>
        <x:v>233380</x:v>
      </x:c>
      <x:c r="P13044" s="55">
        <x:f t="shared" si="2445"/>
        <x:v>33440</x:v>
      </x:c>
      <x:c r="Q13044" s="55">
        <x:f t="shared" si="2446"/>
        <x:v>218997.96289442433</x:v>
      </x:c>
      <x:c r="R13044" s="55">
        <x:f t="shared" si="2447"/>
        <x:v>-39057.96289442433</x:v>
      </x:c>
      <x:c r="S13044" s="1" t="str">
        <x:f t="shared" si="2448"/>
        <x:v>NO</x:v>
      </x:c>
      <x:c r="T13044" s="1">
        <x:f t="shared" si="2449"/>
        <x:v>-9.9999999999999997E+98</x:v>
      </x:c>
    </x:row>
    <x:row r="13045">
      <x:c r="A13045" s="1"/>
      <x:c r="B13045" s="1"/>
      <x:c r="C13045" s="1"/>
      <x:c r="D13045" s="1"/>
      <x:c r="E13045" s="1"/>
      <x:c r="F13045" s="1"/>
      <x:c r="G13045" s="1"/>
      <x:c r="H13045" s="1"/>
      <x:c r="I13045" s="53">
        <x:f t="shared" si="2438"/>
        <x:v>19</x:v>
      </x:c>
      <x:c r="J13045" s="53">
        <x:f t="shared" si="2439"/>
        <x:v>20</x:v>
      </x:c>
      <x:c r="K13045" s="53">
        <x:f t="shared" si="2440"/>
        <x:v>10</x:v>
      </x:c>
      <x:c r="L13045" s="53">
        <x:f t="shared" si="2441"/>
        <x:v>49</x:v>
      </x:c>
      <x:c r="M13045" s="54">
        <x:f t="shared" si="2442"/>
        <x:v>11950.896204202056</x:v>
      </x:c>
      <x:c r="N13045" s="54">
        <x:f t="shared" si="2443"/>
        <x:v>7.7992334751403165</x:v>
      </x:c>
      <x:c r="O13045" s="55">
        <x:f t="shared" si="2444"/>
        <x:v>236080</x:v>
      </x:c>
      <x:c r="P13045" s="55">
        <x:f t="shared" si="2445"/>
        <x:v>34320</x:v>
      </x:c>
      <x:c r="Q13045" s="55">
        <x:f t="shared" si="2446"/>
        <x:v>219980.83687850792</x:v>
      </x:c>
      <x:c r="R13045" s="55">
        <x:f t="shared" si="2447"/>
        <x:v>-38220.836878507922</x:v>
      </x:c>
      <x:c r="S13045" s="1" t="str">
        <x:f t="shared" si="2448"/>
        <x:v>NO</x:v>
      </x:c>
      <x:c r="T13045" s="1">
        <x:f t="shared" si="2449"/>
        <x:v>-9.9999999999999997E+98</x:v>
      </x:c>
    </x:row>
    <x:row r="13046">
      <x:c r="A13046" s="1"/>
      <x:c r="B13046" s="1"/>
      <x:c r="C13046" s="1"/>
      <x:c r="D13046" s="1"/>
      <x:c r="E13046" s="1"/>
      <x:c r="F13046" s="1"/>
      <x:c r="G13046" s="1"/>
      <x:c r="H13046" s="1"/>
      <x:c r="I13046" s="53">
        <x:f t="shared" si="2438"/>
        <x:v>19</x:v>
      </x:c>
      <x:c r="J13046" s="53">
        <x:f t="shared" si="2439"/>
        <x:v>20</x:v>
      </x:c>
      <x:c r="K13046" s="53">
        <x:f t="shared" si="2440"/>
        <x:v>11</x:v>
      </x:c>
      <x:c r="L13046" s="53">
        <x:f t="shared" si="2441"/>
        <x:v>50</x:v>
      </x:c>
      <x:c r="M13046" s="54">
        <x:f t="shared" si="2442"/>
        <x:v>12008.854317295494</x:v>
      </x:c>
      <x:c r="N13046" s="54">
        <x:f t="shared" si="2443"/>
        <x:v>7.8394821647885378</x:v>
      </x:c>
      <x:c r="O13046" s="55">
        <x:f t="shared" si="2444"/>
        <x:v>238780</x:v>
      </x:c>
      <x:c r="P13046" s="55">
        <x:f t="shared" si="2445"/>
        <x:v>35200</x:v>
      </x:c>
      <x:c r="Q13046" s="55">
        <x:f t="shared" si="2446"/>
        <x:v>220987.05411971343</x:v>
      </x:c>
      <x:c r="R13046" s="55">
        <x:f t="shared" si="2447"/>
        <x:v>-37407.05411971343</x:v>
      </x:c>
      <x:c r="S13046" s="1" t="str">
        <x:f t="shared" si="2448"/>
        <x:v>NO</x:v>
      </x:c>
      <x:c r="T13046" s="1">
        <x:f t="shared" si="2449"/>
        <x:v>-9.9999999999999997E+98</x:v>
      </x:c>
    </x:row>
    <x:row r="13047">
      <x:c r="A13047" s="1"/>
      <x:c r="B13047" s="1"/>
      <x:c r="C13047" s="1"/>
      <x:c r="D13047" s="1"/>
      <x:c r="E13047" s="1"/>
      <x:c r="F13047" s="1"/>
      <x:c r="G13047" s="1"/>
      <x:c r="H13047" s="1"/>
      <x:c r="I13047" s="53">
        <x:f t="shared" si="2438"/>
        <x:v>19</x:v>
      </x:c>
      <x:c r="J13047" s="53">
        <x:f t="shared" si="2439"/>
        <x:v>20</x:v>
      </x:c>
      <x:c r="K13047" s="53">
        <x:f t="shared" si="2440"/>
        <x:v>12</x:v>
      </x:c>
      <x:c r="L13047" s="53">
        <x:f t="shared" si="2441"/>
        <x:v>51</x:v>
      </x:c>
      <x:c r="M13047" s="54">
        <x:f t="shared" si="2442"/>
        <x:v>12068.181770423558</x:v>
      </x:c>
      <x:c r="N13047" s="54">
        <x:f t="shared" si="2443"/>
        <x:v>7.8806817850163595</x:v>
      </x:c>
      <x:c r="O13047" s="55">
        <x:f t="shared" si="2444"/>
        <x:v>241480</x:v>
      </x:c>
      <x:c r="P13047" s="55">
        <x:f t="shared" si="2445"/>
        <x:v>36080</x:v>
      </x:c>
      <x:c r="Q13047" s="55">
        <x:f t="shared" si="2446"/>
        <x:v>222017.04462540901</x:v>
      </x:c>
      <x:c r="R13047" s="55">
        <x:f t="shared" si="2447"/>
        <x:v>-36617.044625409006</x:v>
      </x:c>
      <x:c r="S13047" s="1" t="str">
        <x:f t="shared" si="2448"/>
        <x:v>NO</x:v>
      </x:c>
      <x:c r="T13047" s="1">
        <x:f t="shared" si="2449"/>
        <x:v>-9.9999999999999997E+98</x:v>
      </x:c>
    </x:row>
    <x:row r="13048">
      <x:c r="A13048" s="1"/>
      <x:c r="B13048" s="1"/>
      <x:c r="C13048" s="1"/>
      <x:c r="D13048" s="1"/>
      <x:c r="E13048" s="1"/>
      <x:c r="F13048" s="1"/>
      <x:c r="G13048" s="1"/>
      <x:c r="H13048" s="1"/>
      <x:c r="I13048" s="53">
        <x:f t="shared" si="2438"/>
        <x:v>19</x:v>
      </x:c>
      <x:c r="J13048" s="53">
        <x:f t="shared" si="2439"/>
        <x:v>20</x:v>
      </x:c>
      <x:c r="K13048" s="53">
        <x:f t="shared" si="2440"/>
        <x:v>13</x:v>
      </x:c>
      <x:c r="L13048" s="53">
        <x:f t="shared" si="2441"/>
        <x:v>52</x:v>
      </x:c>
      <x:c r="M13048" s="54">
        <x:f t="shared" si="2442"/>
        <x:v>12128.903741131942</x:v>
      </x:c>
      <x:c r="N13048" s="54">
        <x:f t="shared" si="2443"/>
        <x:v>7.9228498202305158</x:v>
      </x:c>
      <x:c r="O13048" s="55">
        <x:f t="shared" si="2444"/>
        <x:v>244180</x:v>
      </x:c>
      <x:c r="P13048" s="55">
        <x:f t="shared" si="2445"/>
        <x:v>36960</x:v>
      </x:c>
      <x:c r="Q13048" s="55">
        <x:f t="shared" si="2446"/>
        <x:v>223071.24550576287</x:v>
      </x:c>
      <x:c r="R13048" s="55">
        <x:f t="shared" si="2447"/>
        <x:v>-35851.245505762869</x:v>
      </x:c>
      <x:c r="S13048" s="1" t="str">
        <x:f t="shared" si="2448"/>
        <x:v>NO</x:v>
      </x:c>
      <x:c r="T13048" s="1">
        <x:f t="shared" si="2449"/>
        <x:v>-9.9999999999999997E+98</x:v>
      </x:c>
    </x:row>
    <x:row r="13049">
      <x:c r="A13049" s="1"/>
      <x:c r="B13049" s="1"/>
      <x:c r="C13049" s="1"/>
      <x:c r="D13049" s="1"/>
      <x:c r="E13049" s="1"/>
      <x:c r="F13049" s="1"/>
      <x:c r="G13049" s="1"/>
      <x:c r="H13049" s="1"/>
      <x:c r="I13049" s="53">
        <x:f t="shared" si="2438"/>
        <x:v>19</x:v>
      </x:c>
      <x:c r="J13049" s="53">
        <x:f t="shared" si="2439"/>
        <x:v>20</x:v>
      </x:c>
      <x:c r="K13049" s="53">
        <x:f t="shared" si="2440"/>
        <x:v>14</x:v>
      </x:c>
      <x:c r="L13049" s="53">
        <x:f t="shared" si="2441"/>
        <x:v>53</x:v>
      </x:c>
      <x:c r="M13049" s="54">
        <x:f t="shared" si="2442"/>
        <x:v>12191.045822445603</x:v>
      </x:c>
      <x:c r="N13049" s="54">
        <x:f t="shared" si="2443"/>
        <x:v>7.9660040433650021</x:v>
      </x:c>
      <x:c r="O13049" s="55">
        <x:f t="shared" si="2444"/>
        <x:v>246880</x:v>
      </x:c>
      <x:c r="P13049" s="55">
        <x:f t="shared" si="2445"/>
        <x:v>37840</x:v>
      </x:c>
      <x:c r="Q13049" s="55">
        <x:f t="shared" si="2446"/>
        <x:v>224150.10108412505</x:v>
      </x:c>
      <x:c r="R13049" s="55">
        <x:f t="shared" si="2447"/>
        <x:v>-35110.101084125054</x:v>
      </x:c>
      <x:c r="S13049" s="1" t="str">
        <x:f t="shared" si="2448"/>
        <x:v>NO</x:v>
      </x:c>
      <x:c r="T13049" s="1">
        <x:f t="shared" si="2449"/>
        <x:v>-9.9999999999999997E+98</x:v>
      </x:c>
    </x:row>
    <x:row r="13050">
      <x:c r="A13050" s="1"/>
      <x:c r="B13050" s="1"/>
      <x:c r="C13050" s="1"/>
      <x:c r="D13050" s="1"/>
      <x:c r="E13050" s="1"/>
      <x:c r="F13050" s="1"/>
      <x:c r="G13050" s="1"/>
      <x:c r="H13050" s="1"/>
      <x:c r="I13050" s="53">
        <x:f t="shared" si="2438"/>
        <x:v>19</x:v>
      </x:c>
      <x:c r="J13050" s="53">
        <x:f t="shared" si="2439"/>
        <x:v>20</x:v>
      </x:c>
      <x:c r="K13050" s="53">
        <x:f t="shared" si="2440"/>
        <x:v>15</x:v>
      </x:c>
      <x:c r="L13050" s="53">
        <x:f t="shared" si="2441"/>
        <x:v>54</x:v>
      </x:c>
      <x:c r="M13050" s="54">
        <x:f t="shared" si="2442"/>
        <x:v>12254.634029321751</x:v>
      </x:c>
      <x:c r="N13050" s="54">
        <x:f t="shared" si="2443"/>
        <x:v>8.0101625203623268</x:v>
      </x:c>
      <x:c r="O13050" s="55">
        <x:f t="shared" si="2444"/>
        <x:v>249580</x:v>
      </x:c>
      <x:c r="P13050" s="55">
        <x:f t="shared" si="2445"/>
        <x:v>38720</x:v>
      </x:c>
      <x:c r="Q13050" s="55">
        <x:f t="shared" si="2446"/>
        <x:v>225254.06300905818</x:v>
      </x:c>
      <x:c r="R13050" s="55">
        <x:f t="shared" si="2447"/>
        <x:v>-34394.063009058184</x:v>
      </x:c>
      <x:c r="S13050" s="1" t="str">
        <x:f t="shared" si="2448"/>
        <x:v>NO</x:v>
      </x:c>
      <x:c r="T13050" s="1">
        <x:f t="shared" si="2449"/>
        <x:v>-9.9999999999999997E+98</x:v>
      </x:c>
    </x:row>
    <x:row r="13051">
      <x:c r="A13051" s="1"/>
      <x:c r="B13051" s="1"/>
      <x:c r="C13051" s="1"/>
      <x:c r="D13051" s="1"/>
      <x:c r="E13051" s="1"/>
      <x:c r="F13051" s="1"/>
      <x:c r="G13051" s="1"/>
      <x:c r="H13051" s="1"/>
      <x:c r="I13051" s="53">
        <x:f t="shared" si="2438"/>
        <x:v>19</x:v>
      </x:c>
      <x:c r="J13051" s="53">
        <x:f t="shared" si="2439"/>
        <x:v>20</x:v>
      </x:c>
      <x:c r="K13051" s="53">
        <x:f t="shared" si="2440"/>
        <x:v>16</x:v>
      </x:c>
      <x:c r="L13051" s="53">
        <x:f t="shared" si="2441"/>
        <x:v>55</x:v>
      </x:c>
      <x:c r="M13051" s="54">
        <x:f t="shared" si="2442"/>
        <x:v>12319.69480519924</x:v>
      </x:c>
      <x:c r="N13051" s="54">
        <x:f t="shared" si="2443"/>
        <x:v>8.0553436147216946</x:v>
      </x:c>
      <x:c r="O13051" s="55">
        <x:f t="shared" si="2444"/>
        <x:v>252280</x:v>
      </x:c>
      <x:c r="P13051" s="55">
        <x:f t="shared" si="2445"/>
        <x:v>39600</x:v>
      </x:c>
      <x:c r="Q13051" s="55">
        <x:f t="shared" si="2446"/>
        <x:v>226383.59036804235</x:v>
      </x:c>
      <x:c r="R13051" s="55">
        <x:f t="shared" si="2447"/>
        <x:v>-33703.590368042351</x:v>
      </x:c>
      <x:c r="S13051" s="1" t="str">
        <x:f t="shared" si="2448"/>
        <x:v>NO</x:v>
      </x:c>
      <x:c r="T13051" s="1">
        <x:f t="shared" si="2449"/>
        <x:v>-9.9999999999999997E+98</x:v>
      </x:c>
    </x:row>
    <x:row r="13052">
      <x:c r="A13052" s="1"/>
      <x:c r="B13052" s="1"/>
      <x:c r="C13052" s="1"/>
      <x:c r="D13052" s="1"/>
      <x:c r="E13052" s="1"/>
      <x:c r="F13052" s="1"/>
      <x:c r="G13052" s="1"/>
      <x:c r="H13052" s="1"/>
      <x:c r="I13052" s="53">
        <x:f t="shared" si="2438"/>
        <x:v>19</x:v>
      </x:c>
      <x:c r="J13052" s="53">
        <x:f t="shared" si="2439"/>
        <x:v>20</x:v>
      </x:c>
      <x:c r="K13052" s="53">
        <x:f t="shared" si="2440"/>
        <x:v>17</x:v>
      </x:c>
      <x:c r="L13052" s="53">
        <x:f t="shared" si="2441"/>
        <x:v>56</x:v>
      </x:c>
      <x:c r="M13052" s="54">
        <x:f t="shared" si="2442"/>
        <x:v>12386.255028645779</x:v>
      </x:c>
      <x:c r="N13052" s="54">
        <x:f t="shared" si="2443"/>
        <x:v>8.1015659921151251</x:v>
      </x:c>
      <x:c r="O13052" s="55">
        <x:f t="shared" si="2444"/>
        <x:v>254980</x:v>
      </x:c>
      <x:c r="P13052" s="55">
        <x:f t="shared" si="2445"/>
        <x:v>40480</x:v>
      </x:c>
      <x:c r="Q13052" s="55">
        <x:f t="shared" si="2446"/>
        <x:v>227539.14980287809</x:v>
      </x:c>
      <x:c r="R13052" s="55">
        <x:f t="shared" si="2447"/>
        <x:v>-33039.149802878092</x:v>
      </x:c>
      <x:c r="S13052" s="1" t="str">
        <x:f t="shared" si="2448"/>
        <x:v>NO</x:v>
      </x:c>
      <x:c r="T13052" s="1">
        <x:f t="shared" si="2449"/>
        <x:v>-9.9999999999999997E+98</x:v>
      </x:c>
    </x:row>
    <x:row r="13053">
      <x:c r="A13053" s="1"/>
      <x:c r="B13053" s="1"/>
      <x:c r="C13053" s="1"/>
      <x:c r="D13053" s="1"/>
      <x:c r="E13053" s="1"/>
      <x:c r="F13053" s="1"/>
      <x:c r="G13053" s="1"/>
      <x:c r="H13053" s="1"/>
      <x:c r="I13053" s="53">
        <x:f t="shared" si="2438"/>
        <x:v>19</x:v>
      </x:c>
      <x:c r="J13053" s="53">
        <x:f t="shared" si="2439"/>
        <x:v>20</x:v>
      </x:c>
      <x:c r="K13053" s="53">
        <x:f t="shared" si="2440"/>
        <x:v>18</x:v>
      </x:c>
      <x:c r="L13053" s="53">
        <x:f t="shared" si="2441"/>
        <x:v>57</x:v>
      </x:c>
      <x:c r="M13053" s="54">
        <x:f t="shared" si="2442"/>
        <x:v>12454.342020104366</x:v>
      </x:c>
      <x:c r="N13053" s="54">
        <x:f t="shared" si="2443"/>
        <x:v>8.1488486250724765</x:v>
      </x:c>
      <x:c r="O13053" s="55">
        <x:f t="shared" si="2444"/>
        <x:v>257680</x:v>
      </x:c>
      <x:c r="P13053" s="55">
        <x:f t="shared" si="2445"/>
        <x:v>41360</x:v>
      </x:c>
      <x:c r="Q13053" s="55">
        <x:f t="shared" si="2446"/>
        <x:v>228721.2156268119</x:v>
      </x:c>
      <x:c r="R13053" s="55">
        <x:f t="shared" si="2447"/>
        <x:v>-32401.2156268119</x:v>
      </x:c>
      <x:c r="S13053" s="1" t="str">
        <x:f t="shared" si="2448"/>
        <x:v>NO</x:v>
      </x:c>
      <x:c r="T13053" s="1">
        <x:f t="shared" si="2449"/>
        <x:v>-9.9999999999999997E+98</x:v>
      </x:c>
    </x:row>
    <x:row r="13054">
      <x:c r="A13054" s="1"/>
      <x:c r="B13054" s="1"/>
      <x:c r="C13054" s="1"/>
      <x:c r="D13054" s="1"/>
      <x:c r="E13054" s="1"/>
      <x:c r="F13054" s="1"/>
      <x:c r="G13054" s="1"/>
      <x:c r="H13054" s="1"/>
      <x:c r="I13054" s="53">
        <x:f t="shared" si="2438"/>
        <x:v>19</x:v>
      </x:c>
      <x:c r="J13054" s="53">
        <x:f t="shared" si="2439"/>
        <x:v>20</x:v>
      </x:c>
      <x:c r="K13054" s="53">
        <x:f t="shared" si="2440"/>
        <x:v>19</x:v>
      </x:c>
      <x:c r="L13054" s="53">
        <x:f t="shared" si="2441"/>
        <x:v>58</x:v>
      </x:c>
      <x:c r="M13054" s="54">
        <x:f t="shared" si="2442"/>
        <x:v>12523.983548740389</x:v>
      </x:c>
      <x:c r="N13054" s="54">
        <x:f t="shared" si="2443"/>
        <x:v>8.1972107977363819</x:v>
      </x:c>
      <x:c r="O13054" s="55">
        <x:f t="shared" si="2444"/>
        <x:v>260380</x:v>
      </x:c>
      <x:c r="P13054" s="55">
        <x:f t="shared" si="2445"/>
        <x:v>42240</x:v>
      </x:c>
      <x:c r="Q13054" s="55">
        <x:f t="shared" si="2446"/>
        <x:v>229930.26994340951</x:v>
      </x:c>
      <x:c r="R13054" s="55">
        <x:f t="shared" si="2447"/>
        <x:v>-31790.269943409512</x:v>
      </x:c>
      <x:c r="S13054" s="1" t="str">
        <x:f t="shared" si="2448"/>
        <x:v>NO</x:v>
      </x:c>
      <x:c r="T13054" s="1">
        <x:f t="shared" si="2449"/>
        <x:v>-9.9999999999999997E+98</x:v>
      </x:c>
    </x:row>
    <x:row r="13055">
      <x:c r="A13055" s="1"/>
      <x:c r="B13055" s="1"/>
      <x:c r="C13055" s="1"/>
      <x:c r="D13055" s="1"/>
      <x:c r="E13055" s="1"/>
      <x:c r="F13055" s="1"/>
      <x:c r="G13055" s="1"/>
      <x:c r="H13055" s="1"/>
      <x:c r="I13055" s="53">
        <x:f t="shared" si="2438"/>
        <x:v>19</x:v>
      </x:c>
      <x:c r="J13055" s="53">
        <x:f t="shared" si="2439"/>
        <x:v>20</x:v>
      </x:c>
      <x:c r="K13055" s="53">
        <x:f t="shared" si="2440"/>
        <x:v>20</x:v>
      </x:c>
      <x:c r="L13055" s="53">
        <x:f t="shared" si="2441"/>
        <x:v>59</x:v>
      </x:c>
      <x:c r="M13055" s="54">
        <x:f t="shared" si="2442"/>
        <x:v>12595.207839390867</x:v>
      </x:c>
      <x:c r="N13055" s="54">
        <x:f t="shared" si="2443"/>
        <x:v>8.2466721106881025</x:v>
      </x:c>
      <x:c r="O13055" s="55">
        <x:f t="shared" si="2444"/>
        <x:v>263080</x:v>
      </x:c>
      <x:c r="P13055" s="55">
        <x:f t="shared" si="2445"/>
        <x:v>43120</x:v>
      </x:c>
      <x:c r="Q13055" s="55">
        <x:f t="shared" si="2446"/>
        <x:v>231166.80276720255</x:v>
      </x:c>
      <x:c r="R13055" s="55">
        <x:f t="shared" si="2447"/>
        <x:v>-31206.802767202549</x:v>
      </x:c>
      <x:c r="S13055" s="1" t="str">
        <x:f t="shared" si="2448"/>
        <x:v>NO</x:v>
      </x:c>
      <x:c r="T13055" s="1">
        <x:f t="shared" si="2449"/>
        <x:v>-9.9999999999999997E+98</x:v>
      </x:c>
    </x:row>
    <x:row r="13056">
      <x:c r="A13056" s="1"/>
      <x:c r="B13056" s="1"/>
      <x:c r="C13056" s="1"/>
      <x:c r="D13056" s="1"/>
      <x:c r="E13056" s="1"/>
      <x:c r="F13056" s="1"/>
      <x:c r="G13056" s="1"/>
      <x:c r="H13056" s="1"/>
      <x:c r="I13056" s="53">
        <x:f t="shared" si="2438"/>
        <x:v>19</x:v>
      </x:c>
      <x:c r="J13056" s="53">
        <x:f t="shared" si="2439"/>
        <x:v>20</x:v>
      </x:c>
      <x:c r="K13056" s="53">
        <x:f t="shared" si="2440"/>
        <x:v>21</x:v>
      </x:c>
      <x:c r="L13056" s="53">
        <x:f t="shared" si="2441"/>
        <x:v>60</x:v>
      </x:c>
      <x:c r="M13056" s="54">
        <x:f t="shared" si="2442"/>
        <x:v>12668.04357961731</x:v>
      </x:c>
      <x:c r="N13056" s="54">
        <x:f t="shared" si="2443"/>
        <x:v>8.2972524858453536</x:v>
      </x:c>
      <x:c r="O13056" s="55">
        <x:f t="shared" si="2444"/>
        <x:v>265780</x:v>
      </x:c>
      <x:c r="P13056" s="55">
        <x:f t="shared" si="2445"/>
        <x:v>44000</x:v>
      </x:c>
      <x:c r="Q13056" s="55">
        <x:f t="shared" si="2446"/>
        <x:v>232431.31214613383</x:v>
      </x:c>
      <x:c r="R13056" s="55">
        <x:f t="shared" si="2447"/>
        <x:v>-30651.312146133831</x:v>
      </x:c>
      <x:c r="S13056" s="1" t="str">
        <x:f t="shared" si="2448"/>
        <x:v>NO</x:v>
      </x:c>
      <x:c r="T13056" s="1">
        <x:f t="shared" si="2449"/>
        <x:v>-9.9999999999999997E+98</x:v>
      </x:c>
    </x:row>
    <x:row r="13057">
      <x:c r="A13057" s="1"/>
      <x:c r="B13057" s="1"/>
      <x:c r="C13057" s="1"/>
      <x:c r="D13057" s="1"/>
      <x:c r="E13057" s="1"/>
      <x:c r="F13057" s="1"/>
      <x:c r="G13057" s="1"/>
      <x:c r="H13057" s="1"/>
      <x:c r="I13057" s="53">
        <x:f t="shared" si="2438"/>
        <x:v>19</x:v>
      </x:c>
      <x:c r="J13057" s="53">
        <x:f t="shared" si="2439"/>
        <x:v>20</x:v>
      </x:c>
      <x:c r="K13057" s="53">
        <x:f t="shared" si="2440"/>
        <x:v>22</x:v>
      </x:c>
      <x:c r="L13057" s="53">
        <x:f t="shared" si="2441"/>
        <x:v>61</x:v>
      </x:c>
      <x:c r="M13057" s="54">
        <x:f t="shared" si="2442"/>
        <x:v>12742.519926863706</x:v>
      </x:c>
      <x:c r="N13057" s="54">
        <x:f t="shared" si="2443"/>
        <x:v>8.3489721714331289</x:v>
      </x:c>
      <x:c r="O13057" s="55">
        <x:f t="shared" si="2444"/>
        <x:v>268480</x:v>
      </x:c>
      <x:c r="P13057" s="55">
        <x:f t="shared" si="2445"/>
        <x:v>44880</x:v>
      </x:c>
      <x:c r="Q13057" s="55">
        <x:f t="shared" si="2446"/>
        <x:v>233724.30428582823</x:v>
      </x:c>
      <x:c r="R13057" s="55">
        <x:f t="shared" si="2447"/>
        <x:v>-30124.304285828228</x:v>
      </x:c>
      <x:c r="S13057" s="1" t="str">
        <x:f t="shared" si="2448"/>
        <x:v>NO</x:v>
      </x:c>
      <x:c r="T13057" s="1">
        <x:f t="shared" si="2449"/>
        <x:v>-9.9999999999999997E+98</x:v>
      </x:c>
    </x:row>
    <x:row r="13058">
      <x:c r="A13058" s="1"/>
      <x:c r="B13058" s="1"/>
      <x:c r="C13058" s="1"/>
      <x:c r="D13058" s="1"/>
      <x:c r="E13058" s="1"/>
      <x:c r="F13058" s="1"/>
      <x:c r="G13058" s="1"/>
      <x:c r="H13058" s="1"/>
      <x:c r="I13058" s="53">
        <x:f t="shared" si="2438"/>
        <x:v>19</x:v>
      </x:c>
      <x:c r="J13058" s="53">
        <x:f t="shared" si="2439"/>
        <x:v>20</x:v>
      </x:c>
      <x:c r="K13058" s="53">
        <x:f t="shared" si="2440"/>
        <x:v>23</x:v>
      </x:c>
      <x:c r="L13058" s="53">
        <x:f t="shared" si="2441"/>
        <x:v>62</x:v>
      </x:c>
      <x:c r="M13058" s="54">
        <x:f t="shared" si="2442"/>
        <x:v>12818.666515721143</x:v>
      </x:c>
      <x:c r="N13058" s="54">
        <x:f t="shared" si="2443"/>
        <x:v>8.4018517470285712</x:v>
      </x:c>
      <x:c r="O13058" s="55">
        <x:f t="shared" si="2444"/>
        <x:v>271180</x:v>
      </x:c>
      <x:c r="P13058" s="55">
        <x:f t="shared" si="2445"/>
        <x:v>45760</x:v>
      </x:c>
      <x:c r="Q13058" s="55">
        <x:f t="shared" si="2446"/>
        <x:v>235046.29367571429</x:v>
      </x:c>
      <x:c r="R13058" s="55">
        <x:f t="shared" si="2447"/>
        <x:v>-29626.293675714289</x:v>
      </x:c>
      <x:c r="S13058" s="1" t="str">
        <x:f t="shared" si="2448"/>
        <x:v>NO</x:v>
      </x:c>
      <x:c r="T13058" s="1">
        <x:f t="shared" si="2449"/>
        <x:v>-9.9999999999999997E+98</x:v>
      </x:c>
    </x:row>
    <x:row r="13059">
      <x:c r="A13059" s="1"/>
      <x:c r="B13059" s="1"/>
      <x:c r="C13059" s="1"/>
      <x:c r="D13059" s="1"/>
      <x:c r="E13059" s="1"/>
      <x:c r="F13059" s="1"/>
      <x:c r="G13059" s="1"/>
      <x:c r="H13059" s="1"/>
      <x:c r="I13059" s="53">
        <x:f t="shared" si="2438"/>
        <x:v>19</x:v>
      </x:c>
      <x:c r="J13059" s="53">
        <x:f t="shared" si="2439"/>
        <x:v>20</x:v>
      </x:c>
      <x:c r="K13059" s="53">
        <x:f t="shared" si="2440"/>
        <x:v>24</x:v>
      </x:c>
      <x:c r="L13059" s="53">
        <x:f t="shared" si="2441"/>
        <x:v>63</x:v>
      </x:c>
      <x:c r="M13059" s="54">
        <x:f t="shared" si="2442"/>
        <x:v>12896.513465300639</x:v>
      </x:c>
      <x:c r="N13059" s="54">
        <x:f t="shared" si="2443"/>
        <x:v>8.4559121286809997</x:v>
      </x:c>
      <x:c r="O13059" s="55">
        <x:f t="shared" si="2444"/>
        <x:v>273880</x:v>
      </x:c>
      <x:c r="P13059" s="55">
        <x:f t="shared" si="2445"/>
        <x:v>46640</x:v>
      </x:c>
      <x:c r="Q13059" s="55">
        <x:f t="shared" si="2446"/>
        <x:v>236397.80321702498</x:v>
      </x:c>
      <x:c r="R13059" s="55">
        <x:f t="shared" si="2447"/>
        <x:v>-29157.803217024979</x:v>
      </x:c>
      <x:c r="S13059" s="1" t="str">
        <x:f t="shared" si="2448"/>
        <x:v>NO</x:v>
      </x:c>
      <x:c r="T13059" s="1">
        <x:f t="shared" si="2449"/>
        <x:v>-9.9999999999999997E+98</x:v>
      </x:c>
    </x:row>
    <x:row r="13060">
      <x:c r="A13060" s="1"/>
      <x:c r="B13060" s="1"/>
      <x:c r="C13060" s="1"/>
      <x:c r="D13060" s="1"/>
      <x:c r="E13060" s="1"/>
      <x:c r="F13060" s="1"/>
      <x:c r="G13060" s="1"/>
      <x:c r="H13060" s="1"/>
      <x:c r="I13060" s="53">
        <x:f t="shared" si="2438"/>
        <x:v>19</x:v>
      </x:c>
      <x:c r="J13060" s="53">
        <x:f t="shared" si="2439"/>
        <x:v>20</x:v>
      </x:c>
      <x:c r="K13060" s="53">
        <x:f t="shared" si="2440"/>
        <x:v>25</x:v>
      </x:c>
      <x:c r="L13060" s="53">
        <x:f t="shared" si="2441"/>
        <x:v>64</x:v>
      </x:c>
      <x:c r="M13060" s="54">
        <x:f t="shared" si="2442"/>
        <x:v>12976.091386715736</x:v>
      </x:c>
      <x:c r="N13060" s="54">
        <x:f t="shared" si="2443"/>
        <x:v>8.5111745741081499</x:v>
      </x:c>
      <x:c r="O13060" s="55">
        <x:f t="shared" si="2444"/>
        <x:v>276580</x:v>
      </x:c>
      <x:c r="P13060" s="55">
        <x:f t="shared" si="2445"/>
        <x:v>47520</x:v>
      </x:c>
      <x:c r="Q13060" s="55">
        <x:f t="shared" si="2446"/>
        <x:v>237779.36435270373</x:v>
      </x:c>
      <x:c r="R13060" s="55">
        <x:f t="shared" si="2447"/>
        <x:v>-28719.364352703735</x:v>
      </x:c>
      <x:c r="S13060" s="1" t="str">
        <x:f t="shared" si="2448"/>
        <x:v>NO</x:v>
      </x:c>
      <x:c r="T13060" s="1">
        <x:f t="shared" si="2449"/>
        <x:v>-9.9999999999999997E+98</x:v>
      </x:c>
    </x:row>
    <x:row r="13061">
      <x:c r="A13061" s="1"/>
      <x:c r="B13061" s="1"/>
      <x:c r="C13061" s="1"/>
      <x:c r="D13061" s="1"/>
      <x:c r="E13061" s="1"/>
      <x:c r="F13061" s="1"/>
      <x:c r="G13061" s="1"/>
      <x:c r="H13061" s="1"/>
      <x:c r="I13061" s="53">
        <x:f t="shared" si="2438"/>
        <x:v>19</x:v>
      </x:c>
      <x:c r="J13061" s="53">
        <x:f t="shared" si="2439"/>
        <x:v>20</x:v>
      </x:c>
      <x:c r="K13061" s="53">
        <x:f t="shared" si="2440"/>
        <x:v>26</x:v>
      </x:c>
      <x:c r="L13061" s="53">
        <x:f t="shared" si="2441"/>
        <x:v>65</x:v>
      </x:c>
      <x:c r="M13061" s="54">
        <x:f t="shared" si="2442"/>
        <x:v>13057.431390676455</x:v>
      </x:c>
      <x:c r="N13061" s="54">
        <x:f t="shared" si="2443"/>
        <x:v>8.5676606879697594</x:v>
      </x:c>
      <x:c r="O13061" s="55">
        <x:f t="shared" si="2444"/>
        <x:v>279280</x:v>
      </x:c>
      <x:c r="P13061" s="55">
        <x:f t="shared" si="2445"/>
        <x:v>48400</x:v>
      </x:c>
      <x:c r="Q13061" s="55">
        <x:f t="shared" si="2446"/>
        <x:v>239191.517199244</x:v>
      </x:c>
      <x:c r="R13061" s="55">
        <x:f t="shared" si="2447"/>
        <x:v>-28311.517199244001</x:v>
      </x:c>
      <x:c r="S13061" s="1" t="str">
        <x:f t="shared" si="2448"/>
        <x:v>NO</x:v>
      </x:c>
      <x:c r="T13061" s="1">
        <x:f t="shared" si="2449"/>
        <x:v>-9.9999999999999997E+98</x:v>
      </x:c>
    </x:row>
    <x:row r="13062">
      <x:c r="A13062" s="1"/>
      <x:c r="B13062" s="1"/>
      <x:c r="C13062" s="1"/>
      <x:c r="D13062" s="1"/>
      <x:c r="E13062" s="1"/>
      <x:c r="F13062" s="1"/>
      <x:c r="G13062" s="1"/>
      <x:c r="H13062" s="1"/>
      <x:c r="I13062" s="53">
        <x:f t="shared" si="2438"/>
        <x:v>19</x:v>
      </x:c>
      <x:c r="J13062" s="53">
        <x:f t="shared" si="2439"/>
        <x:v>20</x:v>
      </x:c>
      <x:c r="K13062" s="53">
        <x:f t="shared" si="2440"/>
        <x:v>27</x:v>
      </x:c>
      <x:c r="L13062" s="53">
        <x:f t="shared" si="2441"/>
        <x:v>66</x:v>
      </x:c>
      <x:c r="M13062" s="54">
        <x:f t="shared" si="2442"/>
        <x:v>13140.565095196211</x:v>
      </x:c>
      <x:c r="N13062" s="54">
        <x:f t="shared" si="2443"/>
        <x:v>8.625392427219591</x:v>
      </x:c>
      <x:c r="O13062" s="55">
        <x:f t="shared" si="2444"/>
        <x:v>281980</x:v>
      </x:c>
      <x:c r="P13062" s="55">
        <x:f t="shared" si="2445"/>
        <x:v>49280</x:v>
      </x:c>
      <x:c r="Q13062" s="55">
        <x:f t="shared" si="2446"/>
        <x:v>240634.81068048975</x:v>
      </x:c>
      <x:c r="R13062" s="55">
        <x:f t="shared" si="2447"/>
        <x:v>-27934.810680489754</x:v>
      </x:c>
      <x:c r="S13062" s="1" t="str">
        <x:f t="shared" si="2448"/>
        <x:v>NO</x:v>
      </x:c>
      <x:c r="T13062" s="1">
        <x:f t="shared" si="2449"/>
        <x:v>-9.9999999999999997E+98</x:v>
      </x:c>
    </x:row>
    <x:row r="13063">
      <x:c r="A13063" s="1"/>
      <x:c r="B13063" s="1"/>
      <x:c r="C13063" s="1"/>
      <x:c r="D13063" s="1"/>
      <x:c r="E13063" s="1"/>
      <x:c r="F13063" s="1"/>
      <x:c r="G13063" s="1"/>
      <x:c r="H13063" s="1"/>
      <x:c r="I13063" s="53">
        <x:f t="shared" si="2438"/>
        <x:v>19</x:v>
      </x:c>
      <x:c r="J13063" s="53">
        <x:f t="shared" si="2439"/>
        <x:v>20</x:v>
      </x:c>
      <x:c r="K13063" s="53">
        <x:f t="shared" si="2440"/>
        <x:v>28</x:v>
      </x:c>
      <x:c r="L13063" s="53">
        <x:f t="shared" si="2441"/>
        <x:v>67</x:v>
      </x:c>
      <x:c r="M13063" s="54">
        <x:f t="shared" si="2442"/>
        <x:v>13225.524633413364</x:v>
      </x:c>
      <x:c r="N13063" s="54">
        <x:f t="shared" si="2443"/>
        <x:v>8.6843921065370591</x:v>
      </x:c>
      <x:c r="O13063" s="55">
        <x:f t="shared" si="2444"/>
        <x:v>284680</x:v>
      </x:c>
      <x:c r="P13063" s="55">
        <x:f t="shared" si="2445"/>
        <x:v>50160</x:v>
      </x:c>
      <x:c r="Q13063" s="55">
        <x:f t="shared" si="2446"/>
        <x:v>242109.80266342647</x:v>
      </x:c>
      <x:c r="R13063" s="55">
        <x:f t="shared" si="2447"/>
        <x:v>-27589.802663426468</x:v>
      </x:c>
      <x:c r="S13063" s="1" t="str">
        <x:f t="shared" si="2448"/>
        <x:v>NO</x:v>
      </x:c>
      <x:c r="T13063" s="1">
        <x:f t="shared" si="2449"/>
        <x:v>-9.9999999999999997E+98</x:v>
      </x:c>
    </x:row>
    <x:row r="13064">
      <x:c r="A13064" s="1"/>
      <x:c r="B13064" s="1"/>
      <x:c r="C13064" s="1"/>
      <x:c r="D13064" s="1"/>
      <x:c r="E13064" s="1"/>
      <x:c r="F13064" s="1"/>
      <x:c r="G13064" s="1"/>
      <x:c r="H13064" s="1"/>
      <x:c r="I13064" s="53">
        <x:f t="shared" si="2438"/>
        <x:v>19</x:v>
      </x:c>
      <x:c r="J13064" s="53">
        <x:f t="shared" si="2439"/>
        <x:v>20</x:v>
      </x:c>
      <x:c r="K13064" s="53">
        <x:f t="shared" si="2440"/>
        <x:v>29</x:v>
      </x:c>
      <x:c r="L13064" s="53">
        <x:f t="shared" si="2441"/>
        <x:v>68</x:v>
      </x:c>
      <x:c r="M13064" s="54">
        <x:f t="shared" si="2442"/>
        <x:v>13312.342661529017</x:v>
      </x:c>
      <x:c r="N13064" s="54">
        <x:f t="shared" si="2443"/>
        <x:v>8.7446824038395956</x:v>
      </x:c>
      <x:c r="O13064" s="55">
        <x:f t="shared" si="2444"/>
        <x:v>287380</x:v>
      </x:c>
      <x:c r="P13064" s="55">
        <x:f t="shared" si="2445"/>
        <x:v>51040</x:v>
      </x:c>
      <x:c r="Q13064" s="55">
        <x:f t="shared" si="2446"/>
        <x:v>243617.06009598987</x:v>
      </x:c>
      <x:c r="R13064" s="55">
        <x:f t="shared" si="2447"/>
        <x:v>-27277.060095989873</x:v>
      </x:c>
      <x:c r="S13064" s="1" t="str">
        <x:f t="shared" si="2448"/>
        <x:v>NO</x:v>
      </x:c>
      <x:c r="T13064" s="1">
        <x:f t="shared" si="2449"/>
        <x:v>-9.9999999999999997E+98</x:v>
      </x:c>
    </x:row>
    <x:row r="13065">
      <x:c r="A13065" s="1"/>
      <x:c r="B13065" s="1"/>
      <x:c r="C13065" s="1"/>
      <x:c r="D13065" s="1"/>
      <x:c r="E13065" s="1"/>
      <x:c r="F13065" s="1"/>
      <x:c r="G13065" s="1"/>
      <x:c r="H13065" s="1"/>
      <x:c r="I13065" s="53">
        <x:f t="shared" si="2438"/>
        <x:v>19</x:v>
      </x:c>
      <x:c r="J13065" s="53">
        <x:f t="shared" si="2439"/>
        <x:v>20</x:v>
      </x:c>
      <x:c r="K13065" s="53">
        <x:f t="shared" si="2440"/>
        <x:v>30</x:v>
      </x:c>
      <x:c r="L13065" s="53">
        <x:f t="shared" si="2441"/>
        <x:v>69</x:v>
      </x:c>
      <x:c r="M13065" s="54">
        <x:f t="shared" si="2442"/>
        <x:v>13401.052366862788</x:v>
      </x:c>
      <x:c r="N13065" s="54">
        <x:f t="shared" si="2443"/>
        <x:v>8.8062863658769359</x:v>
      </x:c>
      <x:c r="O13065" s="55">
        <x:f t="shared" si="2444"/>
        <x:v>290080</x:v>
      </x:c>
      <x:c r="P13065" s="55">
        <x:f t="shared" si="2445"/>
        <x:v>51920</x:v>
      </x:c>
      <x:c r="Q13065" s="55">
        <x:f t="shared" si="2446"/>
        <x:v>245157.1591469234</x:v>
      </x:c>
      <x:c r="R13065" s="55">
        <x:f t="shared" si="2447"/>
        <x:v>-26997.159146923397</x:v>
      </x:c>
      <x:c r="S13065" s="1" t="str">
        <x:f t="shared" si="2448"/>
        <x:v>NO</x:v>
      </x:c>
      <x:c r="T13065" s="1">
        <x:f t="shared" si="2449"/>
        <x:v>-9.9999999999999997E+98</x:v>
      </x:c>
    </x:row>
    <x:row r="13066">
      <x:c r="A13066" s="1"/>
      <x:c r="B13066" s="1"/>
      <x:c r="C13066" s="1"/>
      <x:c r="D13066" s="1"/>
      <x:c r="E13066" s="1"/>
      <x:c r="F13066" s="1"/>
      <x:c r="G13066" s="1"/>
      <x:c r="H13066" s="1"/>
      <x:c r="I13066" s="53">
        <x:f t="shared" si="2438"/>
        <x:v>20</x:v>
      </x:c>
      <x:c r="J13066" s="53">
        <x:f t="shared" si="2439"/>
        <x:v>0</x:v>
      </x:c>
      <x:c r="K13066" s="53">
        <x:f t="shared" si="2440"/>
        <x:v>0</x:v>
      </x:c>
      <x:c r="L13066" s="53">
        <x:f t="shared" si="2441"/>
        <x:v>20</x:v>
      </x:c>
      <x:c r="M13066" s="54">
        <x:f t="shared" si="2442"/>
        <x:v>12109.499908786096</x:v>
      </x:c>
      <x:c r="N13066" s="54">
        <x:f t="shared" si="2443"/>
        <x:v>7.9093749366570112</x:v>
      </x:c>
      <x:c r="O13066" s="55">
        <x:f t="shared" si="2444"/>
        <x:v>176000</x:v>
      </x:c>
      <x:c r="P13066" s="55">
        <x:f t="shared" si="2445"/>
        <x:v>17600</x:v>
      </x:c>
      <x:c r="Q13066" s="55">
        <x:f t="shared" si="2446"/>
        <x:v>222734.37341642528</x:v>
      </x:c>
      <x:c r="R13066" s="55">
        <x:f t="shared" si="2447"/>
        <x:v>-84334.373416425282</x:v>
      </x:c>
      <x:c r="S13066" s="1" t="str">
        <x:f t="shared" si="2448"/>
        <x:v>NO</x:v>
      </x:c>
      <x:c r="T13066" s="1">
        <x:f t="shared" si="2449"/>
        <x:v>-9.9999999999999997E+98</x:v>
      </x:c>
    </x:row>
    <x:row r="13067">
      <x:c r="A13067" s="1"/>
      <x:c r="B13067" s="1"/>
      <x:c r="C13067" s="1"/>
      <x:c r="D13067" s="1"/>
      <x:c r="E13067" s="1"/>
      <x:c r="F13067" s="1"/>
      <x:c r="G13067" s="1"/>
      <x:c r="H13067" s="1"/>
      <x:c r="I13067" s="53">
        <x:f t="shared" si="2438"/>
        <x:v>20</x:v>
      </x:c>
      <x:c r="J13067" s="53">
        <x:f t="shared" si="2439"/>
        <x:v>0</x:v>
      </x:c>
      <x:c r="K13067" s="53">
        <x:f t="shared" si="2440"/>
        <x:v>1</x:v>
      </x:c>
      <x:c r="L13067" s="53">
        <x:f t="shared" si="2441"/>
        <x:v>21</x:v>
      </x:c>
      <x:c r="M13067" s="54">
        <x:f t="shared" si="2442"/>
        <x:v>12155.062408786096</x:v>
      </x:c>
      <x:c r="N13067" s="54">
        <x:f t="shared" si="2443"/>
        <x:v>7.9410155616570108</x:v>
      </x:c>
      <x:c r="O13067" s="55">
        <x:f t="shared" si="2444"/>
        <x:v>178700</x:v>
      </x:c>
      <x:c r="P13067" s="55">
        <x:f t="shared" si="2445"/>
        <x:v>18480</x:v>
      </x:c>
      <x:c r="Q13067" s="55">
        <x:f t="shared" si="2446"/>
        <x:v>223525.38904142528</x:v>
      </x:c>
      <x:c r="R13067" s="55">
        <x:f t="shared" si="2447"/>
        <x:v>-83305.389041425282</x:v>
      </x:c>
      <x:c r="S13067" s="1" t="str">
        <x:f t="shared" si="2448"/>
        <x:v>NO</x:v>
      </x:c>
      <x:c r="T13067" s="1">
        <x:f t="shared" si="2449"/>
        <x:v>-9.9999999999999997E+98</x:v>
      </x:c>
    </x:row>
    <x:row r="13068">
      <x:c r="A13068" s="1"/>
      <x:c r="B13068" s="1"/>
      <x:c r="C13068" s="1"/>
      <x:c r="D13068" s="1"/>
      <x:c r="E13068" s="1"/>
      <x:c r="F13068" s="1"/>
      <x:c r="G13068" s="1"/>
      <x:c r="H13068" s="1"/>
      <x:c r="I13068" s="53">
        <x:f t="shared" si="2438"/>
        <x:v>20</x:v>
      </x:c>
      <x:c r="J13068" s="53">
        <x:f t="shared" si="2439"/>
        <x:v>0</x:v>
      </x:c>
      <x:c r="K13068" s="53">
        <x:f t="shared" si="2440"/>
        <x:v>2</x:v>
      </x:c>
      <x:c r="L13068" s="53">
        <x:f t="shared" si="2441"/>
        <x:v>22</x:v>
      </x:c>
      <x:c r="M13068" s="54">
        <x:f t="shared" si="2442"/>
        <x:v>12201.763971286096</x:v>
      </x:c>
      <x:c r="N13068" s="54">
        <x:f t="shared" si="2443"/>
        <x:v>7.9734472022820118</x:v>
      </x:c>
      <x:c r="O13068" s="55">
        <x:f t="shared" si="2444"/>
        <x:v>181400</x:v>
      </x:c>
      <x:c r="P13068" s="55">
        <x:f t="shared" si="2445"/>
        <x:v>19360</x:v>
      </x:c>
      <x:c r="Q13068" s="55">
        <x:f t="shared" si="2446"/>
        <x:v>224336.18005705028</x:v>
      </x:c>
      <x:c r="R13068" s="55">
        <x:f t="shared" si="2447"/>
        <x:v>-82296.180057050282</x:v>
      </x:c>
      <x:c r="S13068" s="1" t="str">
        <x:f t="shared" si="2448"/>
        <x:v>NO</x:v>
      </x:c>
      <x:c r="T13068" s="1">
        <x:f t="shared" si="2449"/>
        <x:v>-9.9999999999999997E+98</x:v>
      </x:c>
    </x:row>
    <x:row r="13069">
      <x:c r="A13069" s="1"/>
      <x:c r="B13069" s="1"/>
      <x:c r="C13069" s="1"/>
      <x:c r="D13069" s="1"/>
      <x:c r="E13069" s="1"/>
      <x:c r="F13069" s="1"/>
      <x:c r="G13069" s="1"/>
      <x:c r="H13069" s="1"/>
      <x:c r="I13069" s="53">
        <x:f t="shared" si="2438"/>
        <x:v>20</x:v>
      </x:c>
      <x:c r="J13069" s="53">
        <x:f t="shared" si="2439"/>
        <x:v>0</x:v>
      </x:c>
      <x:c r="K13069" s="53">
        <x:f t="shared" si="2440"/>
        <x:v>3</x:v>
      </x:c>
      <x:c r="L13069" s="53">
        <x:f t="shared" si="2441"/>
        <x:v>23</x:v>
      </x:c>
      <x:c r="M13069" s="54">
        <x:f t="shared" si="2442"/>
        <x:v>12249.625953707971</x:v>
      </x:c>
      <x:c r="N13069" s="54">
        <x:f t="shared" si="2443"/>
        <x:v>8.0066846900749802</x:v>
      </x:c>
      <x:c r="O13069" s="55">
        <x:f t="shared" si="2444"/>
        <x:v>184100</x:v>
      </x:c>
      <x:c r="P13069" s="55">
        <x:f t="shared" si="2445"/>
        <x:v>20240</x:v>
      </x:c>
      <x:c r="Q13069" s="55">
        <x:f t="shared" si="2446"/>
        <x:v>225167.1172518745</x:v>
      </x:c>
      <x:c r="R13069" s="55">
        <x:f t="shared" si="2447"/>
        <x:v>-81307.117251874501</x:v>
      </x:c>
      <x:c r="S13069" s="1" t="str">
        <x:f t="shared" si="2448"/>
        <x:v>NO</x:v>
      </x:c>
      <x:c r="T13069" s="1">
        <x:f t="shared" si="2449"/>
        <x:v>-9.9999999999999997E+98</x:v>
      </x:c>
    </x:row>
    <x:row r="13070">
      <x:c r="A13070" s="1"/>
      <x:c r="B13070" s="1"/>
      <x:c r="C13070" s="1"/>
      <x:c r="D13070" s="1"/>
      <x:c r="E13070" s="1"/>
      <x:c r="F13070" s="1"/>
      <x:c r="G13070" s="1"/>
      <x:c r="H13070" s="1"/>
      <x:c r="I13070" s="53">
        <x:f t="shared" si="2438"/>
        <x:v>20</x:v>
      </x:c>
      <x:c r="J13070" s="53">
        <x:f t="shared" si="2439"/>
        <x:v>0</x:v>
      </x:c>
      <x:c r="K13070" s="53">
        <x:f t="shared" si="2440"/>
        <x:v>4</x:v>
      </x:c>
      <x:c r="L13070" s="53">
        <x:f t="shared" si="2441"/>
        <x:v>24</x:v>
      </x:c>
      <x:c r="M13070" s="54">
        <x:f t="shared" si="2442"/>
        <x:v>12298.670069430627</x:v>
      </x:c>
      <x:c r="N13070" s="54">
        <x:f t="shared" si="2443"/>
        <x:v>8.0407431037712698</x:v>
      </x:c>
      <x:c r="O13070" s="55">
        <x:f t="shared" si="2444"/>
        <x:v>186800</x:v>
      </x:c>
      <x:c r="P13070" s="55">
        <x:f t="shared" si="2445"/>
        <x:v>21120</x:v>
      </x:c>
      <x:c r="Q13070" s="55">
        <x:f t="shared" si="2446"/>
        <x:v>226018.57759428173</x:v>
      </x:c>
      <x:c r="R13070" s="55">
        <x:f t="shared" si="2447"/>
        <x:v>-80338.577594281727</x:v>
      </x:c>
      <x:c r="S13070" s="1" t="str">
        <x:f t="shared" si="2448"/>
        <x:v>NO</x:v>
      </x:c>
      <x:c r="T13070" s="1">
        <x:f t="shared" si="2449"/>
        <x:v>-9.9999999999999997E+98</x:v>
      </x:c>
    </x:row>
    <x:row r="13071">
      <x:c r="A13071" s="1"/>
      <x:c r="B13071" s="1"/>
      <x:c r="C13071" s="1"/>
      <x:c r="D13071" s="1"/>
      <x:c r="E13071" s="1"/>
      <x:c r="F13071" s="1"/>
      <x:c r="G13071" s="1"/>
      <x:c r="H13071" s="1"/>
      <x:c r="I13071" s="53">
        <x:f t="shared" si="2438"/>
        <x:v>20</x:v>
      </x:c>
      <x:c r="J13071" s="53">
        <x:f t="shared" si="2439"/>
        <x:v>0</x:v>
      </x:c>
      <x:c r="K13071" s="53">
        <x:f t="shared" si="2440"/>
        <x:v>5</x:v>
      </x:c>
      <x:c r="L13071" s="53">
        <x:f t="shared" si="2441"/>
        <x:v>25</x:v>
      </x:c>
      <x:c r="M13071" s="54">
        <x:f t="shared" si="2442"/>
        <x:v>12348.918393351831</x:v>
      </x:c>
      <x:c r="N13071" s="54">
        <x:f t="shared" si="2443"/>
        <x:v>8.0756377731609934</x:v>
      </x:c>
      <x:c r="O13071" s="55">
        <x:f t="shared" si="2444"/>
        <x:v>189500</x:v>
      </x:c>
      <x:c r="P13071" s="55">
        <x:f t="shared" si="2445"/>
        <x:v>22000</x:v>
      </x:c>
      <x:c r="Q13071" s="55">
        <x:f t="shared" si="2446"/>
        <x:v>226890.94432902485</x:v>
      </x:c>
      <x:c r="R13071" s="55">
        <x:f t="shared" si="2447"/>
        <x:v>-79390.944329024846</x:v>
      </x:c>
      <x:c r="S13071" s="1" t="str">
        <x:f t="shared" si="2448"/>
        <x:v>NO</x:v>
      </x:c>
      <x:c r="T13071" s="1">
        <x:f t="shared" si="2449"/>
        <x:v>-9.9999999999999997E+98</x:v>
      </x:c>
    </x:row>
    <x:row r="13072">
      <x:c r="A13072" s="1"/>
      <x:c r="B13072" s="1"/>
      <x:c r="C13072" s="1"/>
      <x:c r="D13072" s="1"/>
      <x:c r="E13072" s="1"/>
      <x:c r="F13072" s="1"/>
      <x:c r="G13072" s="1"/>
      <x:c r="H13072" s="1"/>
      <x:c r="I13072" s="53">
        <x:f t="shared" si="2438"/>
        <x:v>20</x:v>
      </x:c>
      <x:c r="J13072" s="53">
        <x:f t="shared" si="2439"/>
        <x:v>0</x:v>
      </x:c>
      <x:c r="K13072" s="53">
        <x:f t="shared" si="2440"/>
        <x:v>6</x:v>
      </x:c>
      <x:c r="L13072" s="53">
        <x:f t="shared" si="2441"/>
        <x:v>26</x:v>
      </x:c>
      <x:c r="M13072" s="54">
        <x:f t="shared" si="2442"/>
        <x:v>12400.393367533465</x:v>
      </x:c>
      <x:c r="N13072" s="54">
        <x:f t="shared" si="2443"/>
        <x:v>8.1113842830093503</x:v>
      </x:c>
      <x:c r="O13072" s="55">
        <x:f t="shared" si="2444"/>
        <x:v>192200</x:v>
      </x:c>
      <x:c r="P13072" s="55">
        <x:f t="shared" si="2445"/>
        <x:v>22880</x:v>
      </x:c>
      <x:c r="Q13072" s="55">
        <x:f t="shared" si="2446"/>
        <x:v>227784.60707523377</x:v>
      </x:c>
      <x:c r="R13072" s="55">
        <x:f t="shared" si="2447"/>
        <x:v>-78464.607075233769</x:v>
      </x:c>
      <x:c r="S13072" s="1" t="str">
        <x:f t="shared" si="2448"/>
        <x:v>NO</x:v>
      </x:c>
      <x:c r="T13072" s="1">
        <x:f t="shared" si="2449"/>
        <x:v>-9.9999999999999997E+98</x:v>
      </x:c>
    </x:row>
    <x:row r="13073">
      <x:c r="A13073" s="1"/>
      <x:c r="B13073" s="1"/>
      <x:c r="C13073" s="1"/>
      <x:c r="D13073" s="1"/>
      <x:c r="E13073" s="1"/>
      <x:c r="F13073" s="1"/>
      <x:c r="G13073" s="1"/>
      <x:c r="H13073" s="1"/>
      <x:c r="I13073" s="53">
        <x:f t="shared" si="2438"/>
        <x:v>20</x:v>
      </x:c>
      <x:c r="J13073" s="53">
        <x:f t="shared" si="2439"/>
        <x:v>0</x:v>
      </x:c>
      <x:c r="K13073" s="53">
        <x:f t="shared" si="2440"/>
        <x:v>7</x:v>
      </x:c>
      <x:c r="L13073" s="53">
        <x:f t="shared" si="2441"/>
        <x:v>27</x:v>
      </x:c>
      <x:c r="M13073" s="54">
        <x:f t="shared" si="2442"/>
        <x:v>12453.117806931425</x:v>
      </x:c>
      <x:c r="N13073" s="54">
        <x:f t="shared" si="2443"/>
        <x:v>8.1479984770357117</x:v>
      </x:c>
      <x:c r="O13073" s="55">
        <x:f t="shared" si="2444"/>
        <x:v>194900</x:v>
      </x:c>
      <x:c r="P13073" s="55">
        <x:f t="shared" si="2445"/>
        <x:v>23760</x:v>
      </x:c>
      <x:c r="Q13073" s="55">
        <x:f t="shared" si="2446"/>
        <x:v>228699.96192589277</x:v>
      </x:c>
      <x:c r="R13073" s="55">
        <x:f t="shared" si="2447"/>
        <x:v>-77559.961925892771</x:v>
      </x:c>
      <x:c r="S13073" s="1" t="str">
        <x:f t="shared" si="2448"/>
        <x:v>NO</x:v>
      </x:c>
      <x:c r="T13073" s="1">
        <x:f t="shared" si="2449"/>
        <x:v>-9.9999999999999997E+98</x:v>
      </x:c>
    </x:row>
    <x:row r="13074">
      <x:c r="A13074" s="1"/>
      <x:c r="B13074" s="1"/>
      <x:c r="C13074" s="1"/>
      <x:c r="D13074" s="1"/>
      <x:c r="E13074" s="1"/>
      <x:c r="F13074" s="1"/>
      <x:c r="G13074" s="1"/>
      <x:c r="H13074" s="1"/>
      <x:c r="I13074" s="53">
        <x:f t="shared" si="2438"/>
        <x:v>20</x:v>
      </x:c>
      <x:c r="J13074" s="53">
        <x:f t="shared" si="2439"/>
        <x:v>0</x:v>
      </x:c>
      <x:c r="K13074" s="53">
        <x:f t="shared" si="2440"/>
        <x:v>8</x:v>
      </x:c>
      <x:c r="L13074" s="53">
        <x:f t="shared" si="2441"/>
        <x:v>28</x:v>
      </x:c>
      <x:c r="M13074" s="54">
        <x:f t="shared" si="2442"/>
        <x:v>12507.114905211405</x:v>
      </x:c>
      <x:c r="N13074" s="54">
        <x:f t="shared" si="2443"/>
        <x:v>8.1854964619523649</x:v>
      </x:c>
      <x:c r="O13074" s="55">
        <x:f t="shared" si="2444"/>
        <x:v>197600</x:v>
      </x:c>
      <x:c r="P13074" s="55">
        <x:f t="shared" si="2445"/>
        <x:v>24640</x:v>
      </x:c>
      <x:c r="Q13074" s="55">
        <x:f t="shared" si="2446"/>
        <x:v>229637.41154880912</x:v>
      </x:c>
      <x:c r="R13074" s="55">
        <x:f t="shared" si="2447"/>
        <x:v>-76677.411548809119</x:v>
      </x:c>
      <x:c r="S13074" s="1" t="str">
        <x:f t="shared" si="2448"/>
        <x:v>NO</x:v>
      </x:c>
      <x:c r="T13074" s="1">
        <x:f t="shared" si="2449"/>
        <x:v>-9.9999999999999997E+98</x:v>
      </x:c>
    </x:row>
    <x:row r="13075">
      <x:c r="A13075" s="1"/>
      <x:c r="B13075" s="1"/>
      <x:c r="C13075" s="1"/>
      <x:c r="D13075" s="1"/>
      <x:c r="E13075" s="1"/>
      <x:c r="F13075" s="1"/>
      <x:c r="G13075" s="1"/>
      <x:c r="H13075" s="1"/>
      <x:c r="I13075" s="53">
        <x:f t="shared" si="2438"/>
        <x:v>20</x:v>
      </x:c>
      <x:c r="J13075" s="53">
        <x:f t="shared" si="2439"/>
        <x:v>0</x:v>
      </x:c>
      <x:c r="K13075" s="53">
        <x:f t="shared" si="2440"/>
        <x:v>9</x:v>
      </x:c>
      <x:c r="L13075" s="53">
        <x:f t="shared" si="2441"/>
        <x:v>29</x:v>
      </x:c>
      <x:c r="M13075" s="54">
        <x:f t="shared" si="2442"/>
        <x:v>12562.408240651799</x:v>
      </x:c>
      <x:c r="N13075" s="54">
        <x:f t="shared" si="2443"/>
        <x:v>8.2238946115637486</x:v>
      </x:c>
      <x:c r="O13075" s="55">
        <x:f t="shared" si="2444"/>
        <x:v>200300</x:v>
      </x:c>
      <x:c r="P13075" s="55">
        <x:f t="shared" si="2445"/>
        <x:v>25520</x:v>
      </x:c>
      <x:c r="Q13075" s="55">
        <x:f t="shared" si="2446"/>
        <x:v>230597.36528909372</x:v>
      </x:c>
      <x:c r="R13075" s="55">
        <x:f t="shared" si="2447"/>
        <x:v>-75817.365289093723</x:v>
      </x:c>
      <x:c r="S13075" s="1" t="str">
        <x:f t="shared" si="2448"/>
        <x:v>NO</x:v>
      </x:c>
      <x:c r="T13075" s="1">
        <x:f t="shared" si="2449"/>
        <x:v>-9.9999999999999997E+98</x:v>
      </x:c>
    </x:row>
    <x:row r="13076">
      <x:c r="A13076" s="1"/>
      <x:c r="B13076" s="1"/>
      <x:c r="C13076" s="1"/>
      <x:c r="D13076" s="1"/>
      <x:c r="E13076" s="1"/>
      <x:c r="F13076" s="1"/>
      <x:c r="G13076" s="1"/>
      <x:c r="H13076" s="1"/>
      <x:c r="I13076" s="53">
        <x:f t="shared" si="2438"/>
        <x:v>20</x:v>
      </x:c>
      <x:c r="J13076" s="53">
        <x:f t="shared" si="2439"/>
        <x:v>0</x:v>
      </x:c>
      <x:c r="K13076" s="53">
        <x:f t="shared" si="2440"/>
        <x:v>10</x:v>
      </x:c>
      <x:c r="L13076" s="53">
        <x:f t="shared" si="2441"/>
        <x:v>30</x:v>
      </x:c>
      <x:c r="M13076" s="54">
        <x:f t="shared" si="2442"/>
        <x:v>12619.021782135012</x:v>
      </x:c>
      <x:c r="N13076" s="54">
        <x:f t="shared" si="2443"/>
        <x:v>8.2632095709270921</x:v>
      </x:c>
      <x:c r="O13076" s="55">
        <x:f t="shared" si="2444"/>
        <x:v>203000</x:v>
      </x:c>
      <x:c r="P13076" s="55">
        <x:f t="shared" si="2445"/>
        <x:v>26400</x:v>
      </x:c>
      <x:c r="Q13076" s="55">
        <x:f t="shared" si="2446"/>
        <x:v>231580.23927317729</x:v>
      </x:c>
      <x:c r="R13076" s="55">
        <x:f t="shared" si="2447"/>
        <x:v>-74980.239273177285</x:v>
      </x:c>
      <x:c r="S13076" s="1" t="str">
        <x:f t="shared" si="2448"/>
        <x:v>NO</x:v>
      </x:c>
      <x:c r="T13076" s="1">
        <x:f t="shared" si="2449"/>
        <x:v>-9.9999999999999997E+98</x:v>
      </x:c>
    </x:row>
    <x:row r="13077">
      <x:c r="A13077" s="1"/>
      <x:c r="B13077" s="1"/>
      <x:c r="C13077" s="1"/>
      <x:c r="D13077" s="1"/>
      <x:c r="E13077" s="1"/>
      <x:c r="F13077" s="1"/>
      <x:c r="G13077" s="1"/>
      <x:c r="H13077" s="1"/>
      <x:c r="I13077" s="53">
        <x:f t="shared" si="2438"/>
        <x:v>20</x:v>
      </x:c>
      <x:c r="J13077" s="53">
        <x:f t="shared" si="2439"/>
        <x:v>0</x:v>
      </x:c>
      <x:c r="K13077" s="53">
        <x:f t="shared" si="2440"/>
        <x:v>11</x:v>
      </x:c>
      <x:c r="L13077" s="53">
        <x:f t="shared" si="2441"/>
        <x:v>31</x:v>
      </x:c>
      <x:c r="M13077" s="54">
        <x:f t="shared" si="2442"/>
        <x:v>12676.979895228451</x:v>
      </x:c>
      <x:c r="N13077" s="54">
        <x:f t="shared" si="2443"/>
        <x:v>8.3034582605753133</x:v>
      </x:c>
      <x:c r="O13077" s="55">
        <x:f t="shared" si="2444"/>
        <x:v>205700</x:v>
      </x:c>
      <x:c r="P13077" s="55">
        <x:f t="shared" si="2445"/>
        <x:v>27280</x:v>
      </x:c>
      <x:c r="Q13077" s="55">
        <x:f t="shared" si="2446"/>
        <x:v>232586.45651438282</x:v>
      </x:c>
      <x:c r="R13077" s="55">
        <x:f t="shared" si="2447"/>
        <x:v>-74166.456514382822</x:v>
      </x:c>
      <x:c r="S13077" s="1" t="str">
        <x:f t="shared" si="2448"/>
        <x:v>NO</x:v>
      </x:c>
      <x:c r="T13077" s="1">
        <x:f t="shared" si="2449"/>
        <x:v>-9.9999999999999997E+98</x:v>
      </x:c>
    </x:row>
    <x:row r="13078">
      <x:c r="A13078" s="1"/>
      <x:c r="B13078" s="1"/>
      <x:c r="C13078" s="1"/>
      <x:c r="D13078" s="1"/>
      <x:c r="E13078" s="1"/>
      <x:c r="F13078" s="1"/>
      <x:c r="G13078" s="1"/>
      <x:c r="H13078" s="1"/>
      <x:c r="I13078" s="53">
        <x:f t="shared" si="2438"/>
        <x:v>20</x:v>
      </x:c>
      <x:c r="J13078" s="53">
        <x:f t="shared" si="2439"/>
        <x:v>0</x:v>
      </x:c>
      <x:c r="K13078" s="53">
        <x:f t="shared" si="2440"/>
        <x:v>12</x:v>
      </x:c>
      <x:c r="L13078" s="53">
        <x:f t="shared" si="2441"/>
        <x:v>32</x:v>
      </x:c>
      <x:c r="M13078" s="54">
        <x:f t="shared" si="2442"/>
        <x:v>12736.307348356515</x:v>
      </x:c>
      <x:c r="N13078" s="54">
        <x:f t="shared" si="2443"/>
        <x:v>8.3446578808031351</x:v>
      </x:c>
      <x:c r="O13078" s="55">
        <x:f t="shared" si="2444"/>
        <x:v>208400</x:v>
      </x:c>
      <x:c r="P13078" s="55">
        <x:f t="shared" si="2445"/>
        <x:v>28160</x:v>
      </x:c>
      <x:c r="Q13078" s="55">
        <x:f t="shared" si="2446"/>
        <x:v>233616.44702007837</x:v>
      </x:c>
      <x:c r="R13078" s="55">
        <x:f t="shared" si="2447"/>
        <x:v>-73376.447020078369</x:v>
      </x:c>
      <x:c r="S13078" s="1" t="str">
        <x:f t="shared" si="2448"/>
        <x:v>NO</x:v>
      </x:c>
      <x:c r="T13078" s="1">
        <x:f t="shared" si="2449"/>
        <x:v>-9.9999999999999997E+98</x:v>
      </x:c>
    </x:row>
    <x:row r="13079">
      <x:c r="A13079" s="1"/>
      <x:c r="B13079" s="1"/>
      <x:c r="C13079" s="1"/>
      <x:c r="D13079" s="1"/>
      <x:c r="E13079" s="1"/>
      <x:c r="F13079" s="1"/>
      <x:c r="G13079" s="1"/>
      <x:c r="H13079" s="1"/>
      <x:c r="I13079" s="53">
        <x:f t="shared" si="2438"/>
        <x:v>20</x:v>
      </x:c>
      <x:c r="J13079" s="53">
        <x:f t="shared" si="2439"/>
        <x:v>0</x:v>
      </x:c>
      <x:c r="K13079" s="53">
        <x:f t="shared" si="2440"/>
        <x:v>13</x:v>
      </x:c>
      <x:c r="L13079" s="53">
        <x:f t="shared" si="2441"/>
        <x:v>33</x:v>
      </x:c>
      <x:c r="M13079" s="54">
        <x:f t="shared" si="2442"/>
        <x:v>12797.029319064899</x:v>
      </x:c>
      <x:c r="N13079" s="54">
        <x:f t="shared" si="2443"/>
        <x:v>8.3868259160172904</x:v>
      </x:c>
      <x:c r="O13079" s="55">
        <x:f t="shared" si="2444"/>
        <x:v>211100</x:v>
      </x:c>
      <x:c r="P13079" s="55">
        <x:f t="shared" si="2445"/>
        <x:v>29040</x:v>
      </x:c>
      <x:c r="Q13079" s="55">
        <x:f t="shared" si="2446"/>
        <x:v>234670.64790043226</x:v>
      </x:c>
      <x:c r="R13079" s="55">
        <x:f t="shared" si="2447"/>
        <x:v>-72610.647900432261</x:v>
      </x:c>
      <x:c r="S13079" s="1" t="str">
        <x:f t="shared" si="2448"/>
        <x:v>NO</x:v>
      </x:c>
      <x:c r="T13079" s="1">
        <x:f t="shared" si="2449"/>
        <x:v>-9.9999999999999997E+98</x:v>
      </x:c>
    </x:row>
    <x:row r="13080">
      <x:c r="A13080" s="1"/>
      <x:c r="B13080" s="1"/>
      <x:c r="C13080" s="1"/>
      <x:c r="D13080" s="1"/>
      <x:c r="E13080" s="1"/>
      <x:c r="F13080" s="1"/>
      <x:c r="G13080" s="1"/>
      <x:c r="H13080" s="1"/>
      <x:c r="I13080" s="53">
        <x:f t="shared" si="2438"/>
        <x:v>20</x:v>
      </x:c>
      <x:c r="J13080" s="53">
        <x:f t="shared" si="2439"/>
        <x:v>0</x:v>
      </x:c>
      <x:c r="K13080" s="53">
        <x:f t="shared" si="2440"/>
        <x:v>14</x:v>
      </x:c>
      <x:c r="L13080" s="53">
        <x:f t="shared" si="2441"/>
        <x:v>34</x:v>
      </x:c>
      <x:c r="M13080" s="54">
        <x:f t="shared" si="2442"/>
        <x:v>12859.17140037856</x:v>
      </x:c>
      <x:c r="N13080" s="54">
        <x:f t="shared" si="2443"/>
        <x:v>8.4299801391517786</x:v>
      </x:c>
      <x:c r="O13080" s="55">
        <x:f t="shared" si="2444"/>
        <x:v>213800</x:v>
      </x:c>
      <x:c r="P13080" s="55">
        <x:f t="shared" si="2445"/>
        <x:v>29920</x:v>
      </x:c>
      <x:c r="Q13080" s="55">
        <x:f t="shared" si="2446"/>
        <x:v>235749.50347879445</x:v>
      </x:c>
      <x:c r="R13080" s="55">
        <x:f t="shared" si="2447"/>
        <x:v>-71869.503478794446</x:v>
      </x:c>
      <x:c r="S13080" s="1" t="str">
        <x:f t="shared" si="2448"/>
        <x:v>NO</x:v>
      </x:c>
      <x:c r="T13080" s="1">
        <x:f t="shared" si="2449"/>
        <x:v>-9.9999999999999997E+98</x:v>
      </x:c>
    </x:row>
    <x:row r="13081">
      <x:c r="A13081" s="1"/>
      <x:c r="B13081" s="1"/>
      <x:c r="C13081" s="1"/>
      <x:c r="D13081" s="1"/>
      <x:c r="E13081" s="1"/>
      <x:c r="F13081" s="1"/>
      <x:c r="G13081" s="1"/>
      <x:c r="H13081" s="1"/>
      <x:c r="I13081" s="53">
        <x:f t="shared" si="2438"/>
        <x:v>20</x:v>
      </x:c>
      <x:c r="J13081" s="53">
        <x:f t="shared" si="2439"/>
        <x:v>0</x:v>
      </x:c>
      <x:c r="K13081" s="53">
        <x:f t="shared" si="2440"/>
        <x:v>15</x:v>
      </x:c>
      <x:c r="L13081" s="53">
        <x:f t="shared" si="2441"/>
        <x:v>35</x:v>
      </x:c>
      <x:c r="M13081" s="54">
        <x:f t="shared" si="2442"/>
        <x:v>12922.759607254708</x:v>
      </x:c>
      <x:c r="N13081" s="54">
        <x:f t="shared" si="2443"/>
        <x:v>8.4741386161491032</x:v>
      </x:c>
      <x:c r="O13081" s="55">
        <x:f t="shared" si="2444"/>
        <x:v>216500</x:v>
      </x:c>
      <x:c r="P13081" s="55">
        <x:f t="shared" si="2445"/>
        <x:v>30800</x:v>
      </x:c>
      <x:c r="Q13081" s="55">
        <x:f t="shared" si="2446"/>
        <x:v>236853.46540372755</x:v>
      </x:c>
      <x:c r="R13081" s="55">
        <x:f t="shared" si="2447"/>
        <x:v>-71153.465403727547</x:v>
      </x:c>
      <x:c r="S13081" s="1" t="str">
        <x:f t="shared" si="2448"/>
        <x:v>NO</x:v>
      </x:c>
      <x:c r="T13081" s="1">
        <x:f t="shared" si="2449"/>
        <x:v>-9.9999999999999997E+98</x:v>
      </x:c>
    </x:row>
    <x:row r="13082">
      <x:c r="A13082" s="1"/>
      <x:c r="B13082" s="1"/>
      <x:c r="C13082" s="1"/>
      <x:c r="D13082" s="1"/>
      <x:c r="E13082" s="1"/>
      <x:c r="F13082" s="1"/>
      <x:c r="G13082" s="1"/>
      <x:c r="H13082" s="1"/>
      <x:c r="I13082" s="53">
        <x:f t="shared" si="2438"/>
        <x:v>20</x:v>
      </x:c>
      <x:c r="J13082" s="53">
        <x:f t="shared" si="2439"/>
        <x:v>0</x:v>
      </x:c>
      <x:c r="K13082" s="53">
        <x:f t="shared" si="2440"/>
        <x:v>16</x:v>
      </x:c>
      <x:c r="L13082" s="53">
        <x:f t="shared" si="2441"/>
        <x:v>36</x:v>
      </x:c>
      <x:c r="M13082" s="54">
        <x:f t="shared" si="2442"/>
        <x:v>12987.820383132195</x:v>
      </x:c>
      <x:c r="N13082" s="54">
        <x:f t="shared" si="2443"/>
        <x:v>8.5193197105084693</x:v>
      </x:c>
      <x:c r="O13082" s="55">
        <x:f t="shared" si="2444"/>
        <x:v>219200</x:v>
      </x:c>
      <x:c r="P13082" s="55">
        <x:f t="shared" si="2445"/>
        <x:v>31680</x:v>
      </x:c>
      <x:c r="Q13082" s="55">
        <x:f t="shared" si="2446"/>
        <x:v>237982.99276271171</x:v>
      </x:c>
      <x:c r="R13082" s="55">
        <x:f t="shared" si="2447"/>
        <x:v>-70462.992762711714</x:v>
      </x:c>
      <x:c r="S13082" s="1" t="str">
        <x:f t="shared" si="2448"/>
        <x:v>NO</x:v>
      </x:c>
      <x:c r="T13082" s="1">
        <x:f t="shared" si="2449"/>
        <x:v>-9.9999999999999997E+98</x:v>
      </x:c>
    </x:row>
    <x:row r="13083">
      <x:c r="A13083" s="1"/>
      <x:c r="B13083" s="1"/>
      <x:c r="C13083" s="1"/>
      <x:c r="D13083" s="1"/>
      <x:c r="E13083" s="1"/>
      <x:c r="F13083" s="1"/>
      <x:c r="G13083" s="1"/>
      <x:c r="H13083" s="1"/>
      <x:c r="I13083" s="53">
        <x:f t="shared" si="2438"/>
        <x:v>20</x:v>
      </x:c>
      <x:c r="J13083" s="53">
        <x:f t="shared" si="2439"/>
        <x:v>0</x:v>
      </x:c>
      <x:c r="K13083" s="53">
        <x:f t="shared" si="2440"/>
        <x:v>17</x:v>
      </x:c>
      <x:c r="L13083" s="53">
        <x:f t="shared" si="2441"/>
        <x:v>37</x:v>
      </x:c>
      <x:c r="M13083" s="54">
        <x:f t="shared" si="2442"/>
        <x:v>13054.380606578736</x:v>
      </x:c>
      <x:c r="N13083" s="54">
        <x:f t="shared" si="2443"/>
        <x:v>8.5655420879018997</x:v>
      </x:c>
      <x:c r="O13083" s="55">
        <x:f t="shared" si="2444"/>
        <x:v>221900</x:v>
      </x:c>
      <x:c r="P13083" s="55">
        <x:f t="shared" si="2445"/>
        <x:v>32560</x:v>
      </x:c>
      <x:c r="Q13083" s="55">
        <x:f t="shared" si="2446"/>
        <x:v>239138.55219754748</x:v>
      </x:c>
      <x:c r="R13083" s="55">
        <x:f t="shared" si="2447"/>
        <x:v>-69798.552197547484</x:v>
      </x:c>
      <x:c r="S13083" s="1" t="str">
        <x:f t="shared" si="2448"/>
        <x:v>NO</x:v>
      </x:c>
      <x:c r="T13083" s="1">
        <x:f t="shared" si="2449"/>
        <x:v>-9.9999999999999997E+98</x:v>
      </x:c>
    </x:row>
    <x:row r="13084">
      <x:c r="A13084" s="1"/>
      <x:c r="B13084" s="1"/>
      <x:c r="C13084" s="1"/>
      <x:c r="D13084" s="1"/>
      <x:c r="E13084" s="1"/>
      <x:c r="F13084" s="1"/>
      <x:c r="G13084" s="1"/>
      <x:c r="H13084" s="1"/>
      <x:c r="I13084" s="53">
        <x:f t="shared" si="2438"/>
        <x:v>20</x:v>
      </x:c>
      <x:c r="J13084" s="53">
        <x:f t="shared" si="2439"/>
        <x:v>0</x:v>
      </x:c>
      <x:c r="K13084" s="53">
        <x:f t="shared" si="2440"/>
        <x:v>18</x:v>
      </x:c>
      <x:c r="L13084" s="53">
        <x:f t="shared" si="2441"/>
        <x:v>38</x:v>
      </x:c>
      <x:c r="M13084" s="54">
        <x:f t="shared" si="2442"/>
        <x:v>13122.467598037323</x:v>
      </x:c>
      <x:c r="N13084" s="54">
        <x:f t="shared" si="2443"/>
        <x:v>8.612824720859253</x:v>
      </x:c>
      <x:c r="O13084" s="55">
        <x:f t="shared" si="2444"/>
        <x:v>224600</x:v>
      </x:c>
      <x:c r="P13084" s="55">
        <x:f t="shared" si="2445"/>
        <x:v>33440</x:v>
      </x:c>
      <x:c r="Q13084" s="55">
        <x:f t="shared" si="2446"/>
        <x:v>240320.61802148129</x:v>
      </x:c>
      <x:c r="R13084" s="55">
        <x:f t="shared" si="2447"/>
        <x:v>-69160.618021481292</x:v>
      </x:c>
      <x:c r="S13084" s="1" t="str">
        <x:f t="shared" si="2448"/>
        <x:v>NO</x:v>
      </x:c>
      <x:c r="T13084" s="1">
        <x:f t="shared" si="2449"/>
        <x:v>-9.9999999999999997E+98</x:v>
      </x:c>
    </x:row>
    <x:row r="13085">
      <x:c r="A13085" s="1"/>
      <x:c r="B13085" s="1"/>
      <x:c r="C13085" s="1"/>
      <x:c r="D13085" s="1"/>
      <x:c r="E13085" s="1"/>
      <x:c r="F13085" s="1"/>
      <x:c r="G13085" s="1"/>
      <x:c r="H13085" s="1"/>
      <x:c r="I13085" s="53">
        <x:f t="shared" si="2438"/>
        <x:v>20</x:v>
      </x:c>
      <x:c r="J13085" s="53">
        <x:f t="shared" si="2439"/>
        <x:v>0</x:v>
      </x:c>
      <x:c r="K13085" s="53">
        <x:f t="shared" si="2440"/>
        <x:v>19</x:v>
      </x:c>
      <x:c r="L13085" s="53">
        <x:f t="shared" si="2441"/>
        <x:v>39</x:v>
      </x:c>
      <x:c r="M13085" s="54">
        <x:f t="shared" si="2442"/>
        <x:v>13192.109126673346</x:v>
      </x:c>
      <x:c r="N13085" s="54">
        <x:f t="shared" si="2443"/>
        <x:v>8.6611868935231566</x:v>
      </x:c>
      <x:c r="O13085" s="55">
        <x:f t="shared" si="2444"/>
        <x:v>227300</x:v>
      </x:c>
      <x:c r="P13085" s="55">
        <x:f t="shared" si="2445"/>
        <x:v>34320</x:v>
      </x:c>
      <x:c r="Q13085" s="55">
        <x:f t="shared" si="2446"/>
        <x:v>241529.6723380789</x:v>
      </x:c>
      <x:c r="R13085" s="55">
        <x:f t="shared" si="2447"/>
        <x:v>-68549.672338078904</x:v>
      </x:c>
      <x:c r="S13085" s="1" t="str">
        <x:f t="shared" si="2448"/>
        <x:v>NO</x:v>
      </x:c>
      <x:c r="T13085" s="1">
        <x:f t="shared" si="2449"/>
        <x:v>-9.9999999999999997E+98</x:v>
      </x:c>
    </x:row>
    <x:row r="13086">
      <x:c r="A13086" s="1"/>
      <x:c r="B13086" s="1"/>
      <x:c r="C13086" s="1"/>
      <x:c r="D13086" s="1"/>
      <x:c r="E13086" s="1"/>
      <x:c r="F13086" s="1"/>
      <x:c r="G13086" s="1"/>
      <x:c r="H13086" s="1"/>
      <x:c r="I13086" s="53">
        <x:f t="shared" si="2438"/>
        <x:v>20</x:v>
      </x:c>
      <x:c r="J13086" s="53">
        <x:f t="shared" si="2439"/>
        <x:v>0</x:v>
      </x:c>
      <x:c r="K13086" s="53">
        <x:f t="shared" si="2440"/>
        <x:v>20</x:v>
      </x:c>
      <x:c r="L13086" s="53">
        <x:f t="shared" si="2441"/>
        <x:v>40</x:v>
      </x:c>
      <x:c r="M13086" s="54">
        <x:f t="shared" si="2442"/>
        <x:v>13263.333417323822</x:v>
      </x:c>
      <x:c r="N13086" s="54">
        <x:f t="shared" si="2443"/>
        <x:v>8.7106482064748754</x:v>
      </x:c>
      <x:c r="O13086" s="55">
        <x:f t="shared" si="2444"/>
        <x:v>230000</x:v>
      </x:c>
      <x:c r="P13086" s="55">
        <x:f t="shared" si="2445"/>
        <x:v>35200</x:v>
      </x:c>
      <x:c r="Q13086" s="55">
        <x:f t="shared" si="2446"/>
        <x:v>242766.20516187191</x:v>
      </x:c>
      <x:c r="R13086" s="55">
        <x:f t="shared" si="2447"/>
        <x:v>-67966.205161871912</x:v>
      </x:c>
      <x:c r="S13086" s="1" t="str">
        <x:f t="shared" si="2448"/>
        <x:v>NO</x:v>
      </x:c>
      <x:c r="T13086" s="1">
        <x:f t="shared" si="2449"/>
        <x:v>-9.9999999999999997E+98</x:v>
      </x:c>
    </x:row>
    <x:row r="13087">
      <x:c r="A13087" s="1"/>
      <x:c r="B13087" s="1"/>
      <x:c r="C13087" s="1"/>
      <x:c r="D13087" s="1"/>
      <x:c r="E13087" s="1"/>
      <x:c r="F13087" s="1"/>
      <x:c r="G13087" s="1"/>
      <x:c r="H13087" s="1"/>
      <x:c r="I13087" s="53">
        <x:f t="shared" si="2438"/>
        <x:v>20</x:v>
      </x:c>
      <x:c r="J13087" s="53">
        <x:f t="shared" si="2439"/>
        <x:v>0</x:v>
      </x:c>
      <x:c r="K13087" s="53">
        <x:f t="shared" si="2440"/>
        <x:v>21</x:v>
      </x:c>
      <x:c r="L13087" s="53">
        <x:f t="shared" si="2441"/>
        <x:v>41</x:v>
      </x:c>
      <x:c r="M13087" s="54">
        <x:f t="shared" si="2442"/>
        <x:v>13336.169157550266</x:v>
      </x:c>
      <x:c r="N13087" s="54">
        <x:f t="shared" si="2443"/>
        <x:v>8.76122858163213</x:v>
      </x:c>
      <x:c r="O13087" s="55">
        <x:f t="shared" si="2444"/>
        <x:v>232700</x:v>
      </x:c>
      <x:c r="P13087" s="55">
        <x:f t="shared" si="2445"/>
        <x:v>36080</x:v>
      </x:c>
      <x:c r="Q13087" s="55">
        <x:f t="shared" si="2446"/>
        <x:v>244030.71454080322</x:v>
      </x:c>
      <x:c r="R13087" s="55">
        <x:f t="shared" si="2447"/>
        <x:v>-67410.714540803223</x:v>
      </x:c>
      <x:c r="S13087" s="1" t="str">
        <x:f t="shared" si="2448"/>
        <x:v>NO</x:v>
      </x:c>
      <x:c r="T13087" s="1">
        <x:f t="shared" si="2449"/>
        <x:v>-9.9999999999999997E+98</x:v>
      </x:c>
    </x:row>
    <x:row r="13088">
      <x:c r="A13088" s="1"/>
      <x:c r="B13088" s="1"/>
      <x:c r="C13088" s="1"/>
      <x:c r="D13088" s="1"/>
      <x:c r="E13088" s="1"/>
      <x:c r="F13088" s="1"/>
      <x:c r="G13088" s="1"/>
      <x:c r="H13088" s="1"/>
      <x:c r="I13088" s="53">
        <x:f t="shared" si="2438"/>
        <x:v>20</x:v>
      </x:c>
      <x:c r="J13088" s="53">
        <x:f t="shared" si="2439"/>
        <x:v>0</x:v>
      </x:c>
      <x:c r="K13088" s="53">
        <x:f t="shared" si="2440"/>
        <x:v>22</x:v>
      </x:c>
      <x:c r="L13088" s="53">
        <x:f t="shared" si="2441"/>
        <x:v>42</x:v>
      </x:c>
      <x:c r="M13088" s="54">
        <x:f t="shared" si="2442"/>
        <x:v>13410.645504796663</x:v>
      </x:c>
      <x:c r="N13088" s="54">
        <x:f t="shared" si="2443"/>
        <x:v>8.8129482672199053</x:v>
      </x:c>
      <x:c r="O13088" s="55">
        <x:f t="shared" si="2444"/>
        <x:v>235400</x:v>
      </x:c>
      <x:c r="P13088" s="55">
        <x:f t="shared" si="2445"/>
        <x:v>36960</x:v>
      </x:c>
      <x:c r="Q13088" s="55">
        <x:f t="shared" si="2446"/>
        <x:v>245323.70668049762</x:v>
      </x:c>
      <x:c r="R13088" s="55">
        <x:f t="shared" si="2447"/>
        <x:v>-66883.70668049762</x:v>
      </x:c>
      <x:c r="S13088" s="1" t="str">
        <x:f t="shared" si="2448"/>
        <x:v>NO</x:v>
      </x:c>
      <x:c r="T13088" s="1">
        <x:f t="shared" si="2449"/>
        <x:v>-9.9999999999999997E+98</x:v>
      </x:c>
    </x:row>
    <x:row r="13089">
      <x:c r="A13089" s="1"/>
      <x:c r="B13089" s="1"/>
      <x:c r="C13089" s="1"/>
      <x:c r="D13089" s="1"/>
      <x:c r="E13089" s="1"/>
      <x:c r="F13089" s="1"/>
      <x:c r="G13089" s="1"/>
      <x:c r="H13089" s="1"/>
      <x:c r="I13089" s="53">
        <x:f t="shared" si="2438"/>
        <x:v>20</x:v>
      </x:c>
      <x:c r="J13089" s="53">
        <x:f t="shared" si="2439"/>
        <x:v>0</x:v>
      </x:c>
      <x:c r="K13089" s="53">
        <x:f t="shared" si="2440"/>
        <x:v>23</x:v>
      </x:c>
      <x:c r="L13089" s="53">
        <x:f t="shared" si="2441"/>
        <x:v>43</x:v>
      </x:c>
      <x:c r="M13089" s="54">
        <x:f t="shared" si="2442"/>
        <x:v>13486.7920936541</x:v>
      </x:c>
      <x:c r="N13089" s="54">
        <x:f t="shared" si="2443"/>
        <x:v>8.8658278428153476</x:v>
      </x:c>
      <x:c r="O13089" s="55">
        <x:f t="shared" si="2444"/>
        <x:v>238100</x:v>
      </x:c>
      <x:c r="P13089" s="55">
        <x:f t="shared" si="2445"/>
        <x:v>37840</x:v>
      </x:c>
      <x:c r="Q13089" s="55">
        <x:f t="shared" si="2446"/>
        <x:v>246645.69607038368</x:v>
      </x:c>
      <x:c r="R13089" s="55">
        <x:f t="shared" si="2447"/>
        <x:v>-66385.696070383681</x:v>
      </x:c>
      <x:c r="S13089" s="1" t="str">
        <x:f t="shared" si="2448"/>
        <x:v>NO</x:v>
      </x:c>
      <x:c r="T13089" s="1">
        <x:f t="shared" si="2449"/>
        <x:v>-9.9999999999999997E+98</x:v>
      </x:c>
    </x:row>
    <x:row r="13090">
      <x:c r="A13090" s="1"/>
      <x:c r="B13090" s="1"/>
      <x:c r="C13090" s="1"/>
      <x:c r="D13090" s="1"/>
      <x:c r="E13090" s="1"/>
      <x:c r="F13090" s="1"/>
      <x:c r="G13090" s="1"/>
      <x:c r="H13090" s="1"/>
      <x:c r="I13090" s="53">
        <x:f t="shared" si="2438"/>
        <x:v>20</x:v>
      </x:c>
      <x:c r="J13090" s="53">
        <x:f t="shared" si="2439"/>
        <x:v>0</x:v>
      </x:c>
      <x:c r="K13090" s="53">
        <x:f t="shared" si="2440"/>
        <x:v>24</x:v>
      </x:c>
      <x:c r="L13090" s="53">
        <x:f t="shared" si="2441"/>
        <x:v>44</x:v>
      </x:c>
      <x:c r="M13090" s="54">
        <x:f t="shared" si="2442"/>
        <x:v>13564.639043233596</x:v>
      </x:c>
      <x:c r="N13090" s="54">
        <x:f t="shared" si="2443"/>
        <x:v>8.9198882244677744</x:v>
      </x:c>
      <x:c r="O13090" s="55">
        <x:f t="shared" si="2444"/>
        <x:v>240800</x:v>
      </x:c>
      <x:c r="P13090" s="55">
        <x:f t="shared" si="2445"/>
        <x:v>38720</x:v>
      </x:c>
      <x:c r="Q13090" s="55">
        <x:f t="shared" si="2446"/>
        <x:v>247997.20561169437</x:v>
      </x:c>
      <x:c r="R13090" s="55">
        <x:f t="shared" si="2447"/>
        <x:v>-65917.205611694371</x:v>
      </x:c>
      <x:c r="S13090" s="1" t="str">
        <x:f t="shared" si="2448"/>
        <x:v>NO</x:v>
      </x:c>
      <x:c r="T13090" s="1">
        <x:f t="shared" si="2449"/>
        <x:v>-9.9999999999999997E+98</x:v>
      </x:c>
    </x:row>
    <x:row r="13091">
      <x:c r="A13091" s="1"/>
      <x:c r="B13091" s="1"/>
      <x:c r="C13091" s="1"/>
      <x:c r="D13091" s="1"/>
      <x:c r="E13091" s="1"/>
      <x:c r="F13091" s="1"/>
      <x:c r="G13091" s="1"/>
      <x:c r="H13091" s="1"/>
      <x:c r="I13091" s="53">
        <x:f t="shared" si="2438"/>
        <x:v>20</x:v>
      </x:c>
      <x:c r="J13091" s="53">
        <x:f t="shared" si="2439"/>
        <x:v>0</x:v>
      </x:c>
      <x:c r="K13091" s="53">
        <x:f t="shared" si="2440"/>
        <x:v>25</x:v>
      </x:c>
      <x:c r="L13091" s="53">
        <x:f t="shared" si="2441"/>
        <x:v>45</x:v>
      </x:c>
      <x:c r="M13091" s="54">
        <x:f t="shared" si="2442"/>
        <x:v>13644.216964648693</x:v>
      </x:c>
      <x:c r="N13091" s="54">
        <x:f t="shared" si="2443"/>
        <x:v>8.9751506698949264</x:v>
      </x:c>
      <x:c r="O13091" s="55">
        <x:f t="shared" si="2444"/>
        <x:v>243500</x:v>
      </x:c>
      <x:c r="P13091" s="55">
        <x:f t="shared" si="2445"/>
        <x:v>39600</x:v>
      </x:c>
      <x:c r="Q13091" s="55">
        <x:f t="shared" si="2446"/>
        <x:v>249378.76674737313</x:v>
      </x:c>
      <x:c r="R13091" s="55">
        <x:f t="shared" si="2447"/>
        <x:v>-65478.766747373127</x:v>
      </x:c>
      <x:c r="S13091" s="1" t="str">
        <x:f t="shared" si="2448"/>
        <x:v>NO</x:v>
      </x:c>
      <x:c r="T13091" s="1">
        <x:f t="shared" si="2449"/>
        <x:v>-9.9999999999999997E+98</x:v>
      </x:c>
    </x:row>
    <x:row r="13092">
      <x:c r="A13092" s="1"/>
      <x:c r="B13092" s="1"/>
      <x:c r="C13092" s="1"/>
      <x:c r="D13092" s="1"/>
      <x:c r="E13092" s="1"/>
      <x:c r="F13092" s="1"/>
      <x:c r="G13092" s="1"/>
      <x:c r="H13092" s="1"/>
      <x:c r="I13092" s="53">
        <x:f t="shared" si="2438"/>
        <x:v>20</x:v>
      </x:c>
      <x:c r="J13092" s="53">
        <x:f t="shared" si="2439"/>
        <x:v>0</x:v>
      </x:c>
      <x:c r="K13092" s="53">
        <x:f t="shared" si="2440"/>
        <x:v>26</x:v>
      </x:c>
      <x:c r="L13092" s="53">
        <x:f t="shared" si="2441"/>
        <x:v>46</x:v>
      </x:c>
      <x:c r="M13092" s="54">
        <x:f t="shared" si="2442"/>
        <x:v>13725.55696860941</x:v>
      </x:c>
      <x:c r="N13092" s="54">
        <x:f t="shared" si="2443"/>
        <x:v>9.0316367837565341</x:v>
      </x:c>
      <x:c r="O13092" s="55">
        <x:f t="shared" si="2444"/>
        <x:v>246200</x:v>
      </x:c>
      <x:c r="P13092" s="55">
        <x:f t="shared" si="2445"/>
        <x:v>40480</x:v>
      </x:c>
      <x:c r="Q13092" s="55">
        <x:f t="shared" si="2446"/>
        <x:v>250790.91959391336</x:v>
      </x:c>
      <x:c r="R13092" s="55">
        <x:f t="shared" si="2447"/>
        <x:v>-65070.919593913364</x:v>
      </x:c>
      <x:c r="S13092" s="1" t="str">
        <x:f t="shared" si="2448"/>
        <x:v>NO</x:v>
      </x:c>
      <x:c r="T13092" s="1">
        <x:f t="shared" si="2449"/>
        <x:v>-9.9999999999999997E+98</x:v>
      </x:c>
    </x:row>
    <x:row r="13093">
      <x:c r="A13093" s="1"/>
      <x:c r="B13093" s="1"/>
      <x:c r="C13093" s="1"/>
      <x:c r="D13093" s="1"/>
      <x:c r="E13093" s="1"/>
      <x:c r="F13093" s="1"/>
      <x:c r="G13093" s="1"/>
      <x:c r="H13093" s="1"/>
      <x:c r="I13093" s="53">
        <x:f t="shared" si="2438"/>
        <x:v>20</x:v>
      </x:c>
      <x:c r="J13093" s="53">
        <x:f t="shared" si="2439"/>
        <x:v>0</x:v>
      </x:c>
      <x:c r="K13093" s="53">
        <x:f t="shared" si="2440"/>
        <x:v>27</x:v>
      </x:c>
      <x:c r="L13093" s="53">
        <x:f t="shared" si="2441"/>
        <x:v>47</x:v>
      </x:c>
      <x:c r="M13093" s="54">
        <x:f t="shared" si="2442"/>
        <x:v>13808.690673129167</x:v>
      </x:c>
      <x:c r="N13093" s="54">
        <x:f t="shared" si="2443"/>
        <x:v>9.0893685230063657</x:v>
      </x:c>
      <x:c r="O13093" s="55">
        <x:f t="shared" si="2444"/>
        <x:v>248900</x:v>
      </x:c>
      <x:c r="P13093" s="55">
        <x:f t="shared" si="2445"/>
        <x:v>41360</x:v>
      </x:c>
      <x:c r="Q13093" s="55">
        <x:f t="shared" si="2446"/>
        <x:v>252234.21307515915</x:v>
      </x:c>
      <x:c r="R13093" s="55">
        <x:f t="shared" si="2447"/>
        <x:v>-64694.213075159147</x:v>
      </x:c>
      <x:c r="S13093" s="1" t="str">
        <x:f t="shared" si="2448"/>
        <x:v>NO</x:v>
      </x:c>
      <x:c r="T13093" s="1">
        <x:f t="shared" si="2449"/>
        <x:v>-9.9999999999999997E+98</x:v>
      </x:c>
    </x:row>
    <x:row r="13094">
      <x:c r="A13094" s="1"/>
      <x:c r="B13094" s="1"/>
      <x:c r="C13094" s="1"/>
      <x:c r="D13094" s="1"/>
      <x:c r="E13094" s="1"/>
      <x:c r="F13094" s="1"/>
      <x:c r="G13094" s="1"/>
      <x:c r="H13094" s="1"/>
      <x:c r="I13094" s="53">
        <x:f t="shared" si="2438"/>
        <x:v>20</x:v>
      </x:c>
      <x:c r="J13094" s="53">
        <x:f t="shared" si="2439"/>
        <x:v>0</x:v>
      </x:c>
      <x:c r="K13094" s="53">
        <x:f t="shared" si="2440"/>
        <x:v>28</x:v>
      </x:c>
      <x:c r="L13094" s="53">
        <x:f t="shared" si="2441"/>
        <x:v>48</x:v>
      </x:c>
      <x:c r="M13094" s="54">
        <x:f t="shared" si="2442"/>
        <x:v>13893.650211346321</x:v>
      </x:c>
      <x:c r="N13094" s="54">
        <x:f t="shared" si="2443"/>
        <x:v>9.1483682023238337</x:v>
      </x:c>
      <x:c r="O13094" s="55">
        <x:f t="shared" si="2444"/>
        <x:v>251600</x:v>
      </x:c>
      <x:c r="P13094" s="55">
        <x:f t="shared" si="2445"/>
        <x:v>42240</x:v>
      </x:c>
      <x:c r="Q13094" s="55">
        <x:f t="shared" si="2446"/>
        <x:v>253709.20505809586</x:v>
      </x:c>
      <x:c r="R13094" s="55">
        <x:f t="shared" si="2447"/>
        <x:v>-64349.20505809586</x:v>
      </x:c>
      <x:c r="S13094" s="1" t="str">
        <x:f t="shared" si="2448"/>
        <x:v>NO</x:v>
      </x:c>
      <x:c r="T13094" s="1">
        <x:f t="shared" si="2449"/>
        <x:v>-9.9999999999999997E+98</x:v>
      </x:c>
    </x:row>
    <x:row r="13095">
      <x:c r="A13095" s="1"/>
      <x:c r="B13095" s="1"/>
      <x:c r="C13095" s="1"/>
      <x:c r="D13095" s="1"/>
      <x:c r="E13095" s="1"/>
      <x:c r="F13095" s="1"/>
      <x:c r="G13095" s="1"/>
      <x:c r="H13095" s="1"/>
      <x:c r="I13095" s="53">
        <x:f t="shared" si="2438"/>
        <x:v>20</x:v>
      </x:c>
      <x:c r="J13095" s="53">
        <x:f t="shared" si="2439"/>
        <x:v>0</x:v>
      </x:c>
      <x:c r="K13095" s="53">
        <x:f t="shared" si="2440"/>
        <x:v>29</x:v>
      </x:c>
      <x:c r="L13095" s="53">
        <x:f t="shared" si="2441"/>
        <x:v>49</x:v>
      </x:c>
      <x:c r="M13095" s="54">
        <x:f t="shared" si="2442"/>
        <x:v>13980.468239461974</x:v>
      </x:c>
      <x:c r="N13095" s="54">
        <x:f t="shared" si="2443"/>
        <x:v>9.2086584996263703</x:v>
      </x:c>
      <x:c r="O13095" s="55">
        <x:f t="shared" si="2444"/>
        <x:v>254300</x:v>
      </x:c>
      <x:c r="P13095" s="55">
        <x:f t="shared" si="2445"/>
        <x:v>43120</x:v>
      </x:c>
      <x:c r="Q13095" s="55">
        <x:f t="shared" si="2446"/>
        <x:v>255216.46249065927</x:v>
      </x:c>
      <x:c r="R13095" s="55">
        <x:f t="shared" si="2447"/>
        <x:v>-64036.462490659265</x:v>
      </x:c>
      <x:c r="S13095" s="1" t="str">
        <x:f t="shared" si="2448"/>
        <x:v>NO</x:v>
      </x:c>
      <x:c r="T13095" s="1">
        <x:f t="shared" si="2449"/>
        <x:v>-9.9999999999999997E+98</x:v>
      </x:c>
    </x:row>
    <x:row r="13096">
      <x:c r="A13096" s="1"/>
      <x:c r="B13096" s="1"/>
      <x:c r="C13096" s="1"/>
      <x:c r="D13096" s="1"/>
      <x:c r="E13096" s="1"/>
      <x:c r="F13096" s="1"/>
      <x:c r="G13096" s="1"/>
      <x:c r="H13096" s="1"/>
      <x:c r="I13096" s="53">
        <x:f t="shared" si="2438"/>
        <x:v>20</x:v>
      </x:c>
      <x:c r="J13096" s="53">
        <x:f t="shared" si="2439"/>
        <x:v>0</x:v>
      </x:c>
      <x:c r="K13096" s="53">
        <x:f t="shared" si="2440"/>
        <x:v>30</x:v>
      </x:c>
      <x:c r="L13096" s="53">
        <x:f t="shared" si="2441"/>
        <x:v>50</x:v>
      </x:c>
      <x:c r="M13096" s="54">
        <x:f t="shared" si="2442"/>
        <x:v>14069.177944795745</x:v>
      </x:c>
      <x:c r="N13096" s="54">
        <x:f t="shared" si="2443"/>
        <x:v>9.2702624616637124</x:v>
      </x:c>
      <x:c r="O13096" s="55">
        <x:f t="shared" si="2444"/>
        <x:v>257000</x:v>
      </x:c>
      <x:c r="P13096" s="55">
        <x:f t="shared" si="2445"/>
        <x:v>44000</x:v>
      </x:c>
      <x:c r="Q13096" s="55">
        <x:f t="shared" si="2446"/>
        <x:v>256756.56154159279</x:v>
      </x:c>
      <x:c r="R13096" s="55">
        <x:f t="shared" si="2447"/>
        <x:v>-63756.56154159279</x:v>
      </x:c>
      <x:c r="S13096" s="1" t="str">
        <x:f t="shared" si="2448"/>
        <x:v>NO</x:v>
      </x:c>
      <x:c r="T13096" s="1">
        <x:f t="shared" si="2449"/>
        <x:v>-9.9999999999999997E+98</x:v>
      </x:c>
    </x:row>
    <x:row r="13097">
      <x:c r="A13097" s="1"/>
      <x:c r="B13097" s="1"/>
      <x:c r="C13097" s="1"/>
      <x:c r="D13097" s="1"/>
      <x:c r="E13097" s="1"/>
      <x:c r="F13097" s="1"/>
      <x:c r="G13097" s="1"/>
      <x:c r="H13097" s="1"/>
      <x:c r="I13097" s="53">
        <x:f t="shared" si="2438"/>
        <x:v>20</x:v>
      </x:c>
      <x:c r="J13097" s="53">
        <x:f t="shared" si="2439"/>
        <x:v>1</x:v>
      </x:c>
      <x:c r="K13097" s="53">
        <x:f t="shared" si="2440"/>
        <x:v>0</x:v>
      </x:c>
      <x:c r="L13097" s="53">
        <x:f t="shared" si="2441"/>
        <x:v>21</x:v>
      </x:c>
      <x:c r="M13097" s="54">
        <x:f t="shared" si="2442"/>
        <x:v>12140.249908786096</x:v>
      </x:c>
      <x:c r="N13097" s="54">
        <x:f t="shared" si="2443"/>
        <x:v>7.930729103323678</x:v>
      </x:c>
      <x:c r="O13097" s="55">
        <x:f t="shared" si="2444"/>
        <x:v>178094</x:v>
      </x:c>
      <x:c r="P13097" s="55">
        <x:f t="shared" si="2445"/>
        <x:v>18040</x:v>
      </x:c>
      <x:c r="Q13097" s="55">
        <x:f t="shared" si="2446"/>
        <x:v>223268.22758309194</x:v>
      </x:c>
      <x:c r="R13097" s="55">
        <x:f t="shared" si="2447"/>
        <x:v>-83214.227583091939</x:v>
      </x:c>
      <x:c r="S13097" s="1" t="str">
        <x:f t="shared" si="2448"/>
        <x:v>NO</x:v>
      </x:c>
      <x:c r="T13097" s="1">
        <x:f t="shared" si="2449"/>
        <x:v>-9.9999999999999997E+98</x:v>
      </x:c>
    </x:row>
    <x:row r="13098">
      <x:c r="A13098" s="1"/>
      <x:c r="B13098" s="1"/>
      <x:c r="C13098" s="1"/>
      <x:c r="D13098" s="1"/>
      <x:c r="E13098" s="1"/>
      <x:c r="F13098" s="1"/>
      <x:c r="G13098" s="1"/>
      <x:c r="H13098" s="1"/>
      <x:c r="I13098" s="53">
        <x:f t="shared" si="2438"/>
        <x:v>20</x:v>
      </x:c>
      <x:c r="J13098" s="53">
        <x:f t="shared" si="2439"/>
        <x:v>1</x:v>
      </x:c>
      <x:c r="K13098" s="53">
        <x:f t="shared" si="2440"/>
        <x:v>1</x:v>
      </x:c>
      <x:c r="L13098" s="53">
        <x:f t="shared" si="2441"/>
        <x:v>22</x:v>
      </x:c>
      <x:c r="M13098" s="54">
        <x:f t="shared" si="2442"/>
        <x:v>12185.812408786096</x:v>
      </x:c>
      <x:c r="N13098" s="54">
        <x:f t="shared" si="2443"/>
        <x:v>7.9623697283236776</x:v>
      </x:c>
      <x:c r="O13098" s="55">
        <x:f t="shared" si="2444"/>
        <x:v>180794</x:v>
      </x:c>
      <x:c r="P13098" s="55">
        <x:f t="shared" si="2445"/>
        <x:v>18920</x:v>
      </x:c>
      <x:c r="Q13098" s="55">
        <x:f t="shared" si="2446"/>
        <x:v>224059.24320809194</x:v>
      </x:c>
      <x:c r="R13098" s="55">
        <x:f t="shared" si="2447"/>
        <x:v>-82185.243208091939</x:v>
      </x:c>
      <x:c r="S13098" s="1" t="str">
        <x:f t="shared" si="2448"/>
        <x:v>NO</x:v>
      </x:c>
      <x:c r="T13098" s="1">
        <x:f t="shared" si="2449"/>
        <x:v>-9.9999999999999997E+98</x:v>
      </x:c>
    </x:row>
    <x:row r="13099">
      <x:c r="A13099" s="1"/>
      <x:c r="B13099" s="1"/>
      <x:c r="C13099" s="1"/>
      <x:c r="D13099" s="1"/>
      <x:c r="E13099" s="1"/>
      <x:c r="F13099" s="1"/>
      <x:c r="G13099" s="1"/>
      <x:c r="H13099" s="1"/>
      <x:c r="I13099" s="53">
        <x:f t="shared" si="2438"/>
        <x:v>20</x:v>
      </x:c>
      <x:c r="J13099" s="53">
        <x:f t="shared" si="2439"/>
        <x:v>1</x:v>
      </x:c>
      <x:c r="K13099" s="53">
        <x:f t="shared" si="2440"/>
        <x:v>2</x:v>
      </x:c>
      <x:c r="L13099" s="53">
        <x:f t="shared" si="2441"/>
        <x:v>23</x:v>
      </x:c>
      <x:c r="M13099" s="54">
        <x:f t="shared" si="2442"/>
        <x:v>12232.513971286096</x:v>
      </x:c>
      <x:c r="N13099" s="54">
        <x:f t="shared" si="2443"/>
        <x:v>7.9948013689486777</x:v>
      </x:c>
      <x:c r="O13099" s="55">
        <x:f t="shared" si="2444"/>
        <x:v>183494</x:v>
      </x:c>
      <x:c r="P13099" s="55">
        <x:f t="shared" si="2445"/>
        <x:v>19800</x:v>
      </x:c>
      <x:c r="Q13099" s="55">
        <x:f t="shared" si="2446"/>
        <x:v>224870.03422371694</x:v>
      </x:c>
      <x:c r="R13099" s="55">
        <x:f t="shared" si="2447"/>
        <x:v>-81176.034223716939</x:v>
      </x:c>
      <x:c r="S13099" s="1" t="str">
        <x:f t="shared" si="2448"/>
        <x:v>NO</x:v>
      </x:c>
      <x:c r="T13099" s="1">
        <x:f t="shared" si="2449"/>
        <x:v>-9.9999999999999997E+98</x:v>
      </x:c>
    </x:row>
    <x:row r="13100">
      <x:c r="A13100" s="1"/>
      <x:c r="B13100" s="1"/>
      <x:c r="C13100" s="1"/>
      <x:c r="D13100" s="1"/>
      <x:c r="E13100" s="1"/>
      <x:c r="F13100" s="1"/>
      <x:c r="G13100" s="1"/>
      <x:c r="H13100" s="1"/>
      <x:c r="I13100" s="53">
        <x:f t="shared" si="2438"/>
        <x:v>20</x:v>
      </x:c>
      <x:c r="J13100" s="53">
        <x:f t="shared" si="2439"/>
        <x:v>1</x:v>
      </x:c>
      <x:c r="K13100" s="53">
        <x:f t="shared" si="2440"/>
        <x:v>3</x:v>
      </x:c>
      <x:c r="L13100" s="53">
        <x:f t="shared" si="2441"/>
        <x:v>24</x:v>
      </x:c>
      <x:c r="M13100" s="54">
        <x:f t="shared" si="2442"/>
        <x:v>12280.375953707971</x:v>
      </x:c>
      <x:c r="N13100" s="54">
        <x:f t="shared" si="2443"/>
        <x:v>8.028038856741647</x:v>
      </x:c>
      <x:c r="O13100" s="55">
        <x:f t="shared" si="2444"/>
        <x:v>186194</x:v>
      </x:c>
      <x:c r="P13100" s="55">
        <x:f t="shared" si="2445"/>
        <x:v>20680</x:v>
      </x:c>
      <x:c r="Q13100" s="55">
        <x:f t="shared" si="2446"/>
        <x:v>225700.97141854116</x:v>
      </x:c>
      <x:c r="R13100" s="55">
        <x:f t="shared" si="2447"/>
        <x:v>-80186.971418541158</x:v>
      </x:c>
      <x:c r="S13100" s="1" t="str">
        <x:f t="shared" si="2448"/>
        <x:v>NO</x:v>
      </x:c>
      <x:c r="T13100" s="1">
        <x:f t="shared" si="2449"/>
        <x:v>-9.9999999999999997E+98</x:v>
      </x:c>
    </x:row>
    <x:row r="13101">
      <x:c r="A13101" s="1"/>
      <x:c r="B13101" s="1"/>
      <x:c r="C13101" s="1"/>
      <x:c r="D13101" s="1"/>
      <x:c r="E13101" s="1"/>
      <x:c r="F13101" s="1"/>
      <x:c r="G13101" s="1"/>
      <x:c r="H13101" s="1"/>
      <x:c r="I13101" s="53">
        <x:f t="shared" si="2438"/>
        <x:v>20</x:v>
      </x:c>
      <x:c r="J13101" s="53">
        <x:f t="shared" si="2439"/>
        <x:v>1</x:v>
      </x:c>
      <x:c r="K13101" s="53">
        <x:f t="shared" si="2440"/>
        <x:v>4</x:v>
      </x:c>
      <x:c r="L13101" s="53">
        <x:f t="shared" si="2441"/>
        <x:v>25</x:v>
      </x:c>
      <x:c r="M13101" s="54">
        <x:f t="shared" si="2442"/>
        <x:v>12329.420069430627</x:v>
      </x:c>
      <x:c r="N13101" s="54">
        <x:f t="shared" si="2443"/>
        <x:v>8.0620972704379348</x:v>
      </x:c>
      <x:c r="O13101" s="55">
        <x:f t="shared" si="2444"/>
        <x:v>188894</x:v>
      </x:c>
      <x:c r="P13101" s="55">
        <x:f t="shared" si="2445"/>
        <x:v>21560</x:v>
      </x:c>
      <x:c r="Q13101" s="55">
        <x:f t="shared" si="2446"/>
        <x:v>226552.43176094838</x:v>
      </x:c>
      <x:c r="R13101" s="55">
        <x:f t="shared" si="2447"/>
        <x:v>-79218.431760948384</x:v>
      </x:c>
      <x:c r="S13101" s="1" t="str">
        <x:f t="shared" si="2448"/>
        <x:v>NO</x:v>
      </x:c>
      <x:c r="T13101" s="1">
        <x:f t="shared" si="2449"/>
        <x:v>-9.9999999999999997E+98</x:v>
      </x:c>
    </x:row>
    <x:row r="13102">
      <x:c r="A13102" s="1"/>
      <x:c r="B13102" s="1"/>
      <x:c r="C13102" s="1"/>
      <x:c r="D13102" s="1"/>
      <x:c r="E13102" s="1"/>
      <x:c r="F13102" s="1"/>
      <x:c r="G13102" s="1"/>
      <x:c r="H13102" s="1"/>
      <x:c r="I13102" s="53" t="n">
        <x:f t="shared" ref="I13102:I13165" si="2450">INT((ROW()-ROW($I$46))/((CARROT_CAP+1)*(MESCLUN_CAP+1)))</x:f>
        <x:v>20</x:v>
      </x:c>
      <x:c r="J13102" s="53" t="n">
        <x:f t="shared" ref="J13102:J13165" si="2451">MOD(INT((ROW()-ROW($I$46))/(MESCLUN_CAP+1)),CARROT_CAP+1)</x:f>
        <x:v>1</x:v>
      </x:c>
      <x:c r="K13102" s="53" t="n">
        <x:f t="shared" ref="K13102:K13165" si="2452">MOD(ROW()-ROW($I$46),MESCLUN_CAP+1)</x:f>
        <x:v>5</x:v>
      </x:c>
      <x:c r="L13102" s="53" t="n">
        <x:f t="shared" ref="L13102:L13165" si="2453">SUM(I13102:K13102)</x:f>
        <x:v>26</x:v>
      </x:c>
      <x:c r="M13102" s="54" t="n">
        <x:f t="shared" ref="M13102:M13165" si="2454">I13102*TOMATO_HOURS*WEEKS*(1+TOMATO_DIM)^I13102+J13102*CARROT_HOURS*WEEKS*(1+CARROT_DIM)^J13102+K13102*MESCLUN_HOURS*WEEKS*(1+MESCLUN_DIM)^K13102</x:f>
        <x:v>12379.668393351834</x:v>
      </x:c>
      <x:c r="N13102" s="54" t="n">
        <x:f t="shared" ref="N13102:N13165" si="2455">MAX(M13102-FARMER_HOURS,0)/TEMP_HOURS_PER_WORKER</x:f>
        <x:v>8.096991939827662</x:v>
      </x:c>
      <x:c r="O13102" s="55" t="n">
        <x:f t="shared" ref="O13102:O13165" si="2456">I13102*TOMATO_PRICE+J13102*CARROT_PRICE+K13102*MESCLUN_PRICE</x:f>
        <x:v>191594</x:v>
      </x:c>
      <x:c r="P13102" s="55" t="n">
        <x:f t="shared" ref="P13102:P13165" si="2457">I13102*TOMATO_FERTILIZER+J13102*CARROT_FERTILIZER+K13102*MESCLUN_FERTILIZER</x:f>
        <x:v>22440</x:v>
      </x:c>
      <x:c r="Q13102" s="55" t="n">
        <x:f t="shared" ref="Q13102:Q13165" si="2458">MIN(M13102,FARMER_HOURS)*FARMER_RATE+MAX(M13102-FARMER_HOURS,0)*TEMP_RATE</x:f>
        <x:v>227424.79849569156</x:v>
      </x:c>
      <x:c r="R13102" s="55" t="n">
        <x:f t="shared" ref="R13102:R13165" si="2459">O13102-P13102-Q13102-FIXED_COST</x:f>
        <x:v>-78270.79849569156</x:v>
      </x:c>
      <x:c r="S13102" s="1" t="str">
        <x:f t="shared" ref="S13102:S13165" si="2460">IF(AND(L13102&lt;=TOTAL_BED_CAP,N13102&lt;=TEMP_WORKER_CAP),"YES","NO")</x:f>
        <x:v>NO</x:v>
      </x:c>
      <x:c r="T13102" s="1" t="n">
        <x:f t="shared" ref="T13102:T13165" si="2461">IF(S13102="YES",R13102,-1E+99)</x:f>
        <x:v>-1e+99</x:v>
      </x:c>
    </x:row>
    <x:row r="13103">
      <x:c r="A13103" s="1"/>
      <x:c r="B13103" s="1"/>
      <x:c r="C13103" s="1"/>
      <x:c r="D13103" s="1"/>
      <x:c r="E13103" s="1"/>
      <x:c r="F13103" s="1"/>
      <x:c r="G13103" s="1"/>
      <x:c r="H13103" s="1"/>
      <x:c r="I13103" s="53">
        <x:f t="shared" si="2450"/>
        <x:v>20</x:v>
      </x:c>
      <x:c r="J13103" s="53">
        <x:f t="shared" si="2451"/>
        <x:v>1</x:v>
      </x:c>
      <x:c r="K13103" s="53">
        <x:f t="shared" si="2452"/>
        <x:v>6</x:v>
      </x:c>
      <x:c r="L13103" s="53">
        <x:f t="shared" si="2453"/>
        <x:v>27</x:v>
      </x:c>
      <x:c r="M13103" s="54">
        <x:f t="shared" si="2454"/>
        <x:v>12431.143367533465</x:v>
      </x:c>
      <x:c r="N13103" s="54">
        <x:f t="shared" si="2455"/>
        <x:v>8.1327384496760171</x:v>
      </x:c>
      <x:c r="O13103" s="55">
        <x:f t="shared" si="2456"/>
        <x:v>194294</x:v>
      </x:c>
      <x:c r="P13103" s="55">
        <x:f t="shared" si="2457"/>
        <x:v>23320</x:v>
      </x:c>
      <x:c r="Q13103" s="55">
        <x:f t="shared" si="2458"/>
        <x:v>228318.46124190043</x:v>
      </x:c>
      <x:c r="R13103" s="55">
        <x:f t="shared" si="2459"/>
        <x:v>-77344.461241900426</x:v>
      </x:c>
      <x:c r="S13103" s="1" t="str">
        <x:f t="shared" si="2460"/>
        <x:v>NO</x:v>
      </x:c>
      <x:c r="T13103" s="1">
        <x:f t="shared" si="2461"/>
        <x:v>-9.9999999999999997E+98</x:v>
      </x:c>
    </x:row>
    <x:row r="13104">
      <x:c r="A13104" s="1"/>
      <x:c r="B13104" s="1"/>
      <x:c r="C13104" s="1"/>
      <x:c r="D13104" s="1"/>
      <x:c r="E13104" s="1"/>
      <x:c r="F13104" s="1"/>
      <x:c r="G13104" s="1"/>
      <x:c r="H13104" s="1"/>
      <x:c r="I13104" s="53">
        <x:f t="shared" si="2450"/>
        <x:v>20</x:v>
      </x:c>
      <x:c r="J13104" s="53">
        <x:f t="shared" si="2451"/>
        <x:v>1</x:v>
      </x:c>
      <x:c r="K13104" s="53">
        <x:f t="shared" si="2452"/>
        <x:v>7</x:v>
      </x:c>
      <x:c r="L13104" s="53">
        <x:f t="shared" si="2453"/>
        <x:v>28</x:v>
      </x:c>
      <x:c r="M13104" s="54">
        <x:f t="shared" si="2454"/>
        <x:v>12483.867806931425</x:v>
      </x:c>
      <x:c r="N13104" s="54">
        <x:f t="shared" si="2455"/>
        <x:v>8.1693526437023785</x:v>
      </x:c>
      <x:c r="O13104" s="55">
        <x:f t="shared" si="2456"/>
        <x:v>196994</x:v>
      </x:c>
      <x:c r="P13104" s="55">
        <x:f t="shared" si="2457"/>
        <x:v>24200</x:v>
      </x:c>
      <x:c r="Q13104" s="55">
        <x:f t="shared" si="2458"/>
        <x:v>229233.81609255946</x:v>
      </x:c>
      <x:c r="R13104" s="55">
        <x:f t="shared" si="2459"/>
        <x:v>-76439.816092559457</x:v>
      </x:c>
      <x:c r="S13104" s="1" t="str">
        <x:f t="shared" si="2460"/>
        <x:v>NO</x:v>
      </x:c>
      <x:c r="T13104" s="1">
        <x:f t="shared" si="2461"/>
        <x:v>-9.9999999999999997E+98</x:v>
      </x:c>
    </x:row>
    <x:row r="13105">
      <x:c r="A13105" s="1"/>
      <x:c r="B13105" s="1"/>
      <x:c r="C13105" s="1"/>
      <x:c r="D13105" s="1"/>
      <x:c r="E13105" s="1"/>
      <x:c r="F13105" s="1"/>
      <x:c r="G13105" s="1"/>
      <x:c r="H13105" s="1"/>
      <x:c r="I13105" s="53">
        <x:f t="shared" si="2450"/>
        <x:v>20</x:v>
      </x:c>
      <x:c r="J13105" s="53">
        <x:f t="shared" si="2451"/>
        <x:v>1</x:v>
      </x:c>
      <x:c r="K13105" s="53">
        <x:f t="shared" si="2452"/>
        <x:v>8</x:v>
      </x:c>
      <x:c r="L13105" s="53">
        <x:f t="shared" si="2453"/>
        <x:v>29</x:v>
      </x:c>
      <x:c r="M13105" s="54">
        <x:f t="shared" si="2454"/>
        <x:v>12537.864905211405</x:v>
      </x:c>
      <x:c r="N13105" s="54">
        <x:f t="shared" si="2455"/>
        <x:v>8.2068506286190317</x:v>
      </x:c>
      <x:c r="O13105" s="55">
        <x:f t="shared" si="2456"/>
        <x:v>199694</x:v>
      </x:c>
      <x:c r="P13105" s="55">
        <x:f t="shared" si="2457"/>
        <x:v>25080</x:v>
      </x:c>
      <x:c r="Q13105" s="55">
        <x:f t="shared" si="2458"/>
        <x:v>230171.26571547578</x:v>
      </x:c>
      <x:c r="R13105" s="55">
        <x:f t="shared" si="2459"/>
        <x:v>-75557.265715475776</x:v>
      </x:c>
      <x:c r="S13105" s="1" t="str">
        <x:f t="shared" si="2460"/>
        <x:v>NO</x:v>
      </x:c>
      <x:c r="T13105" s="1">
        <x:f t="shared" si="2461"/>
        <x:v>-9.9999999999999997E+98</x:v>
      </x:c>
    </x:row>
    <x:row r="13106">
      <x:c r="A13106" s="1"/>
      <x:c r="B13106" s="1"/>
      <x:c r="C13106" s="1"/>
      <x:c r="D13106" s="1"/>
      <x:c r="E13106" s="1"/>
      <x:c r="F13106" s="1"/>
      <x:c r="G13106" s="1"/>
      <x:c r="H13106" s="1"/>
      <x:c r="I13106" s="53">
        <x:f t="shared" si="2450"/>
        <x:v>20</x:v>
      </x:c>
      <x:c r="J13106" s="53">
        <x:f t="shared" si="2451"/>
        <x:v>1</x:v>
      </x:c>
      <x:c r="K13106" s="53">
        <x:f t="shared" si="2452"/>
        <x:v>9</x:v>
      </x:c>
      <x:c r="L13106" s="53">
        <x:f t="shared" si="2453"/>
        <x:v>30</x:v>
      </x:c>
      <x:c r="M13106" s="54">
        <x:f t="shared" si="2454"/>
        <x:v>12593.158240651799</x:v>
      </x:c>
      <x:c r="N13106" s="54">
        <x:f t="shared" si="2455"/>
        <x:v>8.2452487782304154</x:v>
      </x:c>
      <x:c r="O13106" s="55">
        <x:f t="shared" si="2456"/>
        <x:v>202394</x:v>
      </x:c>
      <x:c r="P13106" s="55">
        <x:f t="shared" si="2457"/>
        <x:v>25960</x:v>
      </x:c>
      <x:c r="Q13106" s="55">
        <x:f t="shared" si="2458"/>
        <x:v>231131.21945576041</x:v>
      </x:c>
      <x:c r="R13106" s="55">
        <x:f t="shared" si="2459"/>
        <x:v>-74697.219455760409</x:v>
      </x:c>
      <x:c r="S13106" s="1" t="str">
        <x:f t="shared" si="2460"/>
        <x:v>NO</x:v>
      </x:c>
      <x:c r="T13106" s="1">
        <x:f t="shared" si="2461"/>
        <x:v>-9.9999999999999997E+98</x:v>
      </x:c>
    </x:row>
    <x:row r="13107">
      <x:c r="A13107" s="1"/>
      <x:c r="B13107" s="1"/>
      <x:c r="C13107" s="1"/>
      <x:c r="D13107" s="1"/>
      <x:c r="E13107" s="1"/>
      <x:c r="F13107" s="1"/>
      <x:c r="G13107" s="1"/>
      <x:c r="H13107" s="1"/>
      <x:c r="I13107" s="53">
        <x:f t="shared" si="2450"/>
        <x:v>20</x:v>
      </x:c>
      <x:c r="J13107" s="53">
        <x:f t="shared" si="2451"/>
        <x:v>1</x:v>
      </x:c>
      <x:c r="K13107" s="53">
        <x:f t="shared" si="2452"/>
        <x:v>10</x:v>
      </x:c>
      <x:c r="L13107" s="53">
        <x:f t="shared" si="2453"/>
        <x:v>31</x:v>
      </x:c>
      <x:c r="M13107" s="54">
        <x:f t="shared" si="2454"/>
        <x:v>12649.771782135012</x:v>
      </x:c>
      <x:c r="N13107" s="54">
        <x:f t="shared" si="2455"/>
        <x:v>8.2845637375937589</x:v>
      </x:c>
      <x:c r="O13107" s="55">
        <x:f t="shared" si="2456"/>
        <x:v>205094</x:v>
      </x:c>
      <x:c r="P13107" s="55">
        <x:f t="shared" si="2457"/>
        <x:v>26840</x:v>
      </x:c>
      <x:c r="Q13107" s="55">
        <x:f t="shared" si="2458"/>
        <x:v>232114.09343984397</x:v>
      </x:c>
      <x:c r="R13107" s="55">
        <x:f t="shared" si="2459"/>
        <x:v>-73860.093439843971</x:v>
      </x:c>
      <x:c r="S13107" s="1" t="str">
        <x:f t="shared" si="2460"/>
        <x:v>NO</x:v>
      </x:c>
      <x:c r="T13107" s="1">
        <x:f t="shared" si="2461"/>
        <x:v>-9.9999999999999997E+98</x:v>
      </x:c>
    </x:row>
    <x:row r="13108">
      <x:c r="A13108" s="1"/>
      <x:c r="B13108" s="1"/>
      <x:c r="C13108" s="1"/>
      <x:c r="D13108" s="1"/>
      <x:c r="E13108" s="1"/>
      <x:c r="F13108" s="1"/>
      <x:c r="G13108" s="1"/>
      <x:c r="H13108" s="1"/>
      <x:c r="I13108" s="53">
        <x:f t="shared" si="2450"/>
        <x:v>20</x:v>
      </x:c>
      <x:c r="J13108" s="53">
        <x:f t="shared" si="2451"/>
        <x:v>1</x:v>
      </x:c>
      <x:c r="K13108" s="53">
        <x:f t="shared" si="2452"/>
        <x:v>11</x:v>
      </x:c>
      <x:c r="L13108" s="53">
        <x:f t="shared" si="2453"/>
        <x:v>32</x:v>
      </x:c>
      <x:c r="M13108" s="54">
        <x:f t="shared" si="2454"/>
        <x:v>12707.729895228451</x:v>
      </x:c>
      <x:c r="N13108" s="54">
        <x:f t="shared" si="2455"/>
        <x:v>8.3248124272419801</x:v>
      </x:c>
      <x:c r="O13108" s="55">
        <x:f t="shared" si="2456"/>
        <x:v>207794</x:v>
      </x:c>
      <x:c r="P13108" s="55">
        <x:f t="shared" si="2457"/>
        <x:v>27720</x:v>
      </x:c>
      <x:c r="Q13108" s="55">
        <x:f t="shared" si="2458"/>
        <x:v>233120.31068104948</x:v>
      </x:c>
      <x:c r="R13108" s="55">
        <x:f t="shared" si="2459"/>
        <x:v>-73046.310681049479</x:v>
      </x:c>
      <x:c r="S13108" s="1" t="str">
        <x:f t="shared" si="2460"/>
        <x:v>NO</x:v>
      </x:c>
      <x:c r="T13108" s="1">
        <x:f t="shared" si="2461"/>
        <x:v>-9.9999999999999997E+98</x:v>
      </x:c>
    </x:row>
    <x:row r="13109">
      <x:c r="A13109" s="1"/>
      <x:c r="B13109" s="1"/>
      <x:c r="C13109" s="1"/>
      <x:c r="D13109" s="1"/>
      <x:c r="E13109" s="1"/>
      <x:c r="F13109" s="1"/>
      <x:c r="G13109" s="1"/>
      <x:c r="H13109" s="1"/>
      <x:c r="I13109" s="53">
        <x:f t="shared" si="2450"/>
        <x:v>20</x:v>
      </x:c>
      <x:c r="J13109" s="53">
        <x:f t="shared" si="2451"/>
        <x:v>1</x:v>
      </x:c>
      <x:c r="K13109" s="53">
        <x:f t="shared" si="2452"/>
        <x:v>12</x:v>
      </x:c>
      <x:c r="L13109" s="53">
        <x:f t="shared" si="2453"/>
        <x:v>33</x:v>
      </x:c>
      <x:c r="M13109" s="54">
        <x:f t="shared" si="2454"/>
        <x:v>12767.057348356515</x:v>
      </x:c>
      <x:c r="N13109" s="54">
        <x:f t="shared" si="2455"/>
        <x:v>8.3660120474698019</x:v>
      </x:c>
      <x:c r="O13109" s="55">
        <x:f t="shared" si="2456"/>
        <x:v>210494</x:v>
      </x:c>
      <x:c r="P13109" s="55">
        <x:f t="shared" si="2457"/>
        <x:v>28600</x:v>
      </x:c>
      <x:c r="Q13109" s="55">
        <x:f t="shared" si="2458"/>
        <x:v>234150.30118674506</x:v>
      </x:c>
      <x:c r="R13109" s="55">
        <x:f t="shared" si="2459"/>
        <x:v>-72256.301186745055</x:v>
      </x:c>
      <x:c r="S13109" s="1" t="str">
        <x:f t="shared" si="2460"/>
        <x:v>NO</x:v>
      </x:c>
      <x:c r="T13109" s="1">
        <x:f t="shared" si="2461"/>
        <x:v>-9.9999999999999997E+98</x:v>
      </x:c>
    </x:row>
    <x:row r="13110">
      <x:c r="A13110" s="1"/>
      <x:c r="B13110" s="1"/>
      <x:c r="C13110" s="1"/>
      <x:c r="D13110" s="1"/>
      <x:c r="E13110" s="1"/>
      <x:c r="F13110" s="1"/>
      <x:c r="G13110" s="1"/>
      <x:c r="H13110" s="1"/>
      <x:c r="I13110" s="53">
        <x:f t="shared" si="2450"/>
        <x:v>20</x:v>
      </x:c>
      <x:c r="J13110" s="53">
        <x:f t="shared" si="2451"/>
        <x:v>1</x:v>
      </x:c>
      <x:c r="K13110" s="53">
        <x:f t="shared" si="2452"/>
        <x:v>13</x:v>
      </x:c>
      <x:c r="L13110" s="53">
        <x:f t="shared" si="2453"/>
        <x:v>34</x:v>
      </x:c>
      <x:c r="M13110" s="54">
        <x:f t="shared" si="2454"/>
        <x:v>12827.779319064899</x:v>
      </x:c>
      <x:c r="N13110" s="54">
        <x:f t="shared" si="2455"/>
        <x:v>8.4081800826839572</x:v>
      </x:c>
      <x:c r="O13110" s="55">
        <x:f t="shared" si="2456"/>
        <x:v>213194</x:v>
      </x:c>
      <x:c r="P13110" s="55">
        <x:f t="shared" si="2457"/>
        <x:v>29480</x:v>
      </x:c>
      <x:c r="Q13110" s="55">
        <x:f t="shared" si="2458"/>
        <x:v>235204.50206709895</x:v>
      </x:c>
      <x:c r="R13110" s="55">
        <x:f t="shared" si="2459"/>
        <x:v>-71490.502067098947</x:v>
      </x:c>
      <x:c r="S13110" s="1" t="str">
        <x:f t="shared" si="2460"/>
        <x:v>NO</x:v>
      </x:c>
      <x:c r="T13110" s="1">
        <x:f t="shared" si="2461"/>
        <x:v>-9.9999999999999997E+98</x:v>
      </x:c>
    </x:row>
    <x:row r="13111">
      <x:c r="A13111" s="1"/>
      <x:c r="B13111" s="1"/>
      <x:c r="C13111" s="1"/>
      <x:c r="D13111" s="1"/>
      <x:c r="E13111" s="1"/>
      <x:c r="F13111" s="1"/>
      <x:c r="G13111" s="1"/>
      <x:c r="H13111" s="1"/>
      <x:c r="I13111" s="53">
        <x:f t="shared" si="2450"/>
        <x:v>20</x:v>
      </x:c>
      <x:c r="J13111" s="53">
        <x:f t="shared" si="2451"/>
        <x:v>1</x:v>
      </x:c>
      <x:c r="K13111" s="53">
        <x:f t="shared" si="2452"/>
        <x:v>14</x:v>
      </x:c>
      <x:c r="L13111" s="53">
        <x:f t="shared" si="2453"/>
        <x:v>35</x:v>
      </x:c>
      <x:c r="M13111" s="54">
        <x:f t="shared" si="2454"/>
        <x:v>12889.92140037856</x:v>
      </x:c>
      <x:c r="N13111" s="54">
        <x:f t="shared" si="2455"/>
        <x:v>8.4513343058184454</x:v>
      </x:c>
      <x:c r="O13111" s="55">
        <x:f t="shared" si="2456"/>
        <x:v>215894</x:v>
      </x:c>
      <x:c r="P13111" s="55">
        <x:f t="shared" si="2457"/>
        <x:v>30360</x:v>
      </x:c>
      <x:c r="Q13111" s="55">
        <x:f t="shared" si="2458"/>
        <x:v>236283.3576454611</x:v>
      </x:c>
      <x:c r="R13111" s="55">
        <x:f t="shared" si="2459"/>
        <x:v>-70749.357645461103</x:v>
      </x:c>
      <x:c r="S13111" s="1" t="str">
        <x:f t="shared" si="2460"/>
        <x:v>NO</x:v>
      </x:c>
      <x:c r="T13111" s="1">
        <x:f t="shared" si="2461"/>
        <x:v>-9.9999999999999997E+98</x:v>
      </x:c>
    </x:row>
    <x:row r="13112">
      <x:c r="A13112" s="1"/>
      <x:c r="B13112" s="1"/>
      <x:c r="C13112" s="1"/>
      <x:c r="D13112" s="1"/>
      <x:c r="E13112" s="1"/>
      <x:c r="F13112" s="1"/>
      <x:c r="G13112" s="1"/>
      <x:c r="H13112" s="1"/>
      <x:c r="I13112" s="53">
        <x:f t="shared" si="2450"/>
        <x:v>20</x:v>
      </x:c>
      <x:c r="J13112" s="53">
        <x:f t="shared" si="2451"/>
        <x:v>1</x:v>
      </x:c>
      <x:c r="K13112" s="53">
        <x:f t="shared" si="2452"/>
        <x:v>15</x:v>
      </x:c>
      <x:c r="L13112" s="53">
        <x:f t="shared" si="2453"/>
        <x:v>36</x:v>
      </x:c>
      <x:c r="M13112" s="54">
        <x:f t="shared" si="2454"/>
        <x:v>12953.509607254708</x:v>
      </x:c>
      <x:c r="N13112" s="54">
        <x:f t="shared" si="2455"/>
        <x:v>8.49549278281577</x:v>
      </x:c>
      <x:c r="O13112" s="55">
        <x:f t="shared" si="2456"/>
        <x:v>218594</x:v>
      </x:c>
      <x:c r="P13112" s="55">
        <x:f t="shared" si="2457"/>
        <x:v>31240</x:v>
      </x:c>
      <x:c r="Q13112" s="55">
        <x:f t="shared" si="2458"/>
        <x:v>237387.31957039423</x:v>
      </x:c>
      <x:c r="R13112" s="55">
        <x:f t="shared" si="2459"/>
        <x:v>-70033.319570394233</x:v>
      </x:c>
      <x:c r="S13112" s="1" t="str">
        <x:f t="shared" si="2460"/>
        <x:v>NO</x:v>
      </x:c>
      <x:c r="T13112" s="1">
        <x:f t="shared" si="2461"/>
        <x:v>-9.9999999999999997E+98</x:v>
      </x:c>
    </x:row>
    <x:row r="13113">
      <x:c r="A13113" s="1"/>
      <x:c r="B13113" s="1"/>
      <x:c r="C13113" s="1"/>
      <x:c r="D13113" s="1"/>
      <x:c r="E13113" s="1"/>
      <x:c r="F13113" s="1"/>
      <x:c r="G13113" s="1"/>
      <x:c r="H13113" s="1"/>
      <x:c r="I13113" s="53">
        <x:f t="shared" si="2450"/>
        <x:v>20</x:v>
      </x:c>
      <x:c r="J13113" s="53">
        <x:f t="shared" si="2451"/>
        <x:v>1</x:v>
      </x:c>
      <x:c r="K13113" s="53">
        <x:f t="shared" si="2452"/>
        <x:v>16</x:v>
      </x:c>
      <x:c r="L13113" s="53">
        <x:f t="shared" si="2453"/>
        <x:v>37</x:v>
      </x:c>
      <x:c r="M13113" s="54">
        <x:f t="shared" si="2454"/>
        <x:v>13018.570383132195</x:v>
      </x:c>
      <x:c r="N13113" s="54">
        <x:f t="shared" si="2455"/>
        <x:v>8.540673877175136</x:v>
      </x:c>
      <x:c r="O13113" s="55">
        <x:f t="shared" si="2456"/>
        <x:v>221294</x:v>
      </x:c>
      <x:c r="P13113" s="55">
        <x:f t="shared" si="2457"/>
        <x:v>32120</x:v>
      </x:c>
      <x:c r="Q13113" s="55">
        <x:f t="shared" si="2458"/>
        <x:v>238516.84692937837</x:v>
      </x:c>
      <x:c r="R13113" s="55">
        <x:f t="shared" si="2459"/>
        <x:v>-69342.846929378371</x:v>
      </x:c>
      <x:c r="S13113" s="1" t="str">
        <x:f t="shared" si="2460"/>
        <x:v>NO</x:v>
      </x:c>
      <x:c r="T13113" s="1">
        <x:f t="shared" si="2461"/>
        <x:v>-9.9999999999999997E+98</x:v>
      </x:c>
    </x:row>
    <x:row r="13114">
      <x:c r="A13114" s="1"/>
      <x:c r="B13114" s="1"/>
      <x:c r="C13114" s="1"/>
      <x:c r="D13114" s="1"/>
      <x:c r="E13114" s="1"/>
      <x:c r="F13114" s="1"/>
      <x:c r="G13114" s="1"/>
      <x:c r="H13114" s="1"/>
      <x:c r="I13114" s="53">
        <x:f t="shared" si="2450"/>
        <x:v>20</x:v>
      </x:c>
      <x:c r="J13114" s="53">
        <x:f t="shared" si="2451"/>
        <x:v>1</x:v>
      </x:c>
      <x:c r="K13114" s="53">
        <x:f t="shared" si="2452"/>
        <x:v>17</x:v>
      </x:c>
      <x:c r="L13114" s="53">
        <x:f t="shared" si="2453"/>
        <x:v>38</x:v>
      </x:c>
      <x:c r="M13114" s="54">
        <x:f t="shared" si="2454"/>
        <x:v>13085.130606578736</x:v>
      </x:c>
      <x:c r="N13114" s="54">
        <x:f t="shared" si="2455"/>
        <x:v>8.5868962545685665</x:v>
      </x:c>
      <x:c r="O13114" s="55">
        <x:f t="shared" si="2456"/>
        <x:v>223994</x:v>
      </x:c>
      <x:c r="P13114" s="55">
        <x:f t="shared" si="2457"/>
        <x:v>33000</x:v>
      </x:c>
      <x:c r="Q13114" s="55">
        <x:f t="shared" si="2458"/>
        <x:v>239672.40636421417</x:v>
      </x:c>
      <x:c r="R13114" s="55">
        <x:f t="shared" si="2459"/>
        <x:v>-68678.40636421417</x:v>
      </x:c>
      <x:c r="S13114" s="1" t="str">
        <x:f t="shared" si="2460"/>
        <x:v>NO</x:v>
      </x:c>
      <x:c r="T13114" s="1">
        <x:f t="shared" si="2461"/>
        <x:v>-9.9999999999999997E+98</x:v>
      </x:c>
    </x:row>
    <x:row r="13115">
      <x:c r="A13115" s="1"/>
      <x:c r="B13115" s="1"/>
      <x:c r="C13115" s="1"/>
      <x:c r="D13115" s="1"/>
      <x:c r="E13115" s="1"/>
      <x:c r="F13115" s="1"/>
      <x:c r="G13115" s="1"/>
      <x:c r="H13115" s="1"/>
      <x:c r="I13115" s="53">
        <x:f t="shared" si="2450"/>
        <x:v>20</x:v>
      </x:c>
      <x:c r="J13115" s="53">
        <x:f t="shared" si="2451"/>
        <x:v>1</x:v>
      </x:c>
      <x:c r="K13115" s="53">
        <x:f t="shared" si="2452"/>
        <x:v>18</x:v>
      </x:c>
      <x:c r="L13115" s="53">
        <x:f t="shared" si="2453"/>
        <x:v>39</x:v>
      </x:c>
      <x:c r="M13115" s="54">
        <x:f t="shared" si="2454"/>
        <x:v>13153.217598037323</x:v>
      </x:c>
      <x:c r="N13115" s="54">
        <x:f t="shared" si="2455"/>
        <x:v>8.634178887525918</x:v>
      </x:c>
      <x:c r="O13115" s="55">
        <x:f t="shared" si="2456"/>
        <x:v>226694</x:v>
      </x:c>
      <x:c r="P13115" s="55">
        <x:f t="shared" si="2457"/>
        <x:v>33880</x:v>
      </x:c>
      <x:c r="Q13115" s="55">
        <x:f t="shared" si="2458"/>
        <x:v>240854.47218814798</x:v>
      </x:c>
      <x:c r="R13115" s="55">
        <x:f t="shared" si="2459"/>
        <x:v>-68040.472188147978</x:v>
      </x:c>
      <x:c r="S13115" s="1" t="str">
        <x:f t="shared" si="2460"/>
        <x:v>NO</x:v>
      </x:c>
      <x:c r="T13115" s="1">
        <x:f t="shared" si="2461"/>
        <x:v>-9.9999999999999997E+98</x:v>
      </x:c>
    </x:row>
    <x:row r="13116">
      <x:c r="A13116" s="1"/>
      <x:c r="B13116" s="1"/>
      <x:c r="C13116" s="1"/>
      <x:c r="D13116" s="1"/>
      <x:c r="E13116" s="1"/>
      <x:c r="F13116" s="1"/>
      <x:c r="G13116" s="1"/>
      <x:c r="H13116" s="1"/>
      <x:c r="I13116" s="53">
        <x:f t="shared" si="2450"/>
        <x:v>20</x:v>
      </x:c>
      <x:c r="J13116" s="53">
        <x:f t="shared" si="2451"/>
        <x:v>1</x:v>
      </x:c>
      <x:c r="K13116" s="53">
        <x:f t="shared" si="2452"/>
        <x:v>19</x:v>
      </x:c>
      <x:c r="L13116" s="53">
        <x:f t="shared" si="2453"/>
        <x:v>40</x:v>
      </x:c>
      <x:c r="M13116" s="54">
        <x:f t="shared" si="2454"/>
        <x:v>13222.859126673346</x:v>
      </x:c>
      <x:c r="N13116" s="54">
        <x:f t="shared" si="2455"/>
        <x:v>8.6825410601898234</x:v>
      </x:c>
      <x:c r="O13116" s="55">
        <x:f t="shared" si="2456"/>
        <x:v>229394</x:v>
      </x:c>
      <x:c r="P13116" s="55">
        <x:f t="shared" si="2457"/>
        <x:v>34760</x:v>
      </x:c>
      <x:c r="Q13116" s="55">
        <x:f t="shared" si="2458"/>
        <x:v>242063.52650474559</x:v>
      </x:c>
      <x:c r="R13116" s="55">
        <x:f t="shared" si="2459"/>
        <x:v>-67429.526504745591</x:v>
      </x:c>
      <x:c r="S13116" s="1" t="str">
        <x:f t="shared" si="2460"/>
        <x:v>NO</x:v>
      </x:c>
      <x:c r="T13116" s="1">
        <x:f t="shared" si="2461"/>
        <x:v>-9.9999999999999997E+98</x:v>
      </x:c>
    </x:row>
    <x:row r="13117">
      <x:c r="A13117" s="1"/>
      <x:c r="B13117" s="1"/>
      <x:c r="C13117" s="1"/>
      <x:c r="D13117" s="1"/>
      <x:c r="E13117" s="1"/>
      <x:c r="F13117" s="1"/>
      <x:c r="G13117" s="1"/>
      <x:c r="H13117" s="1"/>
      <x:c r="I13117" s="53">
        <x:f t="shared" si="2450"/>
        <x:v>20</x:v>
      </x:c>
      <x:c r="J13117" s="53">
        <x:f t="shared" si="2451"/>
        <x:v>1</x:v>
      </x:c>
      <x:c r="K13117" s="53">
        <x:f t="shared" si="2452"/>
        <x:v>20</x:v>
      </x:c>
      <x:c r="L13117" s="53">
        <x:f t="shared" si="2453"/>
        <x:v>41</x:v>
      </x:c>
      <x:c r="M13117" s="54">
        <x:f t="shared" si="2454"/>
        <x:v>13294.083417323822</x:v>
      </x:c>
      <x:c r="N13117" s="54">
        <x:f t="shared" si="2455"/>
        <x:v>8.7320023731415422</x:v>
      </x:c>
      <x:c r="O13117" s="55">
        <x:f t="shared" si="2456"/>
        <x:v>232094</x:v>
      </x:c>
      <x:c r="P13117" s="55">
        <x:f t="shared" si="2457"/>
        <x:v>35640</x:v>
      </x:c>
      <x:c r="Q13117" s="55">
        <x:f t="shared" si="2458"/>
        <x:v>243300.05932853857</x:v>
      </x:c>
      <x:c r="R13117" s="55">
        <x:f t="shared" si="2459"/>
        <x:v>-66846.059328538569</x:v>
      </x:c>
      <x:c r="S13117" s="1" t="str">
        <x:f t="shared" si="2460"/>
        <x:v>NO</x:v>
      </x:c>
      <x:c r="T13117" s="1">
        <x:f t="shared" si="2461"/>
        <x:v>-9.9999999999999997E+98</x:v>
      </x:c>
    </x:row>
    <x:row r="13118">
      <x:c r="A13118" s="1"/>
      <x:c r="B13118" s="1"/>
      <x:c r="C13118" s="1"/>
      <x:c r="D13118" s="1"/>
      <x:c r="E13118" s="1"/>
      <x:c r="F13118" s="1"/>
      <x:c r="G13118" s="1"/>
      <x:c r="H13118" s="1"/>
      <x:c r="I13118" s="53">
        <x:f t="shared" si="2450"/>
        <x:v>20</x:v>
      </x:c>
      <x:c r="J13118" s="53">
        <x:f t="shared" si="2451"/>
        <x:v>1</x:v>
      </x:c>
      <x:c r="K13118" s="53">
        <x:f t="shared" si="2452"/>
        <x:v>21</x:v>
      </x:c>
      <x:c r="L13118" s="53">
        <x:f t="shared" si="2453"/>
        <x:v>42</x:v>
      </x:c>
      <x:c r="M13118" s="54">
        <x:f t="shared" si="2454"/>
        <x:v>13366.919157550266</x:v>
      </x:c>
      <x:c r="N13118" s="54">
        <x:f t="shared" si="2455"/>
        <x:v>8.7825827482987968</x:v>
      </x:c>
      <x:c r="O13118" s="55">
        <x:f t="shared" si="2456"/>
        <x:v>234794</x:v>
      </x:c>
      <x:c r="P13118" s="55">
        <x:f t="shared" si="2457"/>
        <x:v>36520</x:v>
      </x:c>
      <x:c r="Q13118" s="55">
        <x:f t="shared" si="2458"/>
        <x:v>244564.56870746991</x:v>
      </x:c>
      <x:c r="R13118" s="55">
        <x:f t="shared" si="2459"/>
        <x:v>-66290.568707469909</x:v>
      </x:c>
      <x:c r="S13118" s="1" t="str">
        <x:f t="shared" si="2460"/>
        <x:v>NO</x:v>
      </x:c>
      <x:c r="T13118" s="1">
        <x:f t="shared" si="2461"/>
        <x:v>-9.9999999999999997E+98</x:v>
      </x:c>
    </x:row>
    <x:row r="13119">
      <x:c r="A13119" s="1"/>
      <x:c r="B13119" s="1"/>
      <x:c r="C13119" s="1"/>
      <x:c r="D13119" s="1"/>
      <x:c r="E13119" s="1"/>
      <x:c r="F13119" s="1"/>
      <x:c r="G13119" s="1"/>
      <x:c r="H13119" s="1"/>
      <x:c r="I13119" s="53">
        <x:f t="shared" si="2450"/>
        <x:v>20</x:v>
      </x:c>
      <x:c r="J13119" s="53">
        <x:f t="shared" si="2451"/>
        <x:v>1</x:v>
      </x:c>
      <x:c r="K13119" s="53">
        <x:f t="shared" si="2452"/>
        <x:v>22</x:v>
      </x:c>
      <x:c r="L13119" s="53">
        <x:f t="shared" si="2453"/>
        <x:v>43</x:v>
      </x:c>
      <x:c r="M13119" s="54">
        <x:f t="shared" si="2454"/>
        <x:v>13441.395504796663</x:v>
      </x:c>
      <x:c r="N13119" s="54">
        <x:f t="shared" si="2455"/>
        <x:v>8.8343024338865721</x:v>
      </x:c>
      <x:c r="O13119" s="55">
        <x:f t="shared" si="2456"/>
        <x:v>237494</x:v>
      </x:c>
      <x:c r="P13119" s="55">
        <x:f t="shared" si="2457"/>
        <x:v>37400</x:v>
      </x:c>
      <x:c r="Q13119" s="55">
        <x:f t="shared" si="2458"/>
        <x:v>245857.56084716428</x:v>
      </x:c>
      <x:c r="R13119" s="55">
        <x:f t="shared" si="2459"/>
        <x:v>-65763.560847164277</x:v>
      </x:c>
      <x:c r="S13119" s="1" t="str">
        <x:f t="shared" si="2460"/>
        <x:v>NO</x:v>
      </x:c>
      <x:c r="T13119" s="1">
        <x:f t="shared" si="2461"/>
        <x:v>-9.9999999999999997E+98</x:v>
      </x:c>
    </x:row>
    <x:row r="13120">
      <x:c r="A13120" s="1"/>
      <x:c r="B13120" s="1"/>
      <x:c r="C13120" s="1"/>
      <x:c r="D13120" s="1"/>
      <x:c r="E13120" s="1"/>
      <x:c r="F13120" s="1"/>
      <x:c r="G13120" s="1"/>
      <x:c r="H13120" s="1"/>
      <x:c r="I13120" s="53">
        <x:f t="shared" si="2450"/>
        <x:v>20</x:v>
      </x:c>
      <x:c r="J13120" s="53">
        <x:f t="shared" si="2451"/>
        <x:v>1</x:v>
      </x:c>
      <x:c r="K13120" s="53">
        <x:f t="shared" si="2452"/>
        <x:v>23</x:v>
      </x:c>
      <x:c r="L13120" s="53">
        <x:f t="shared" si="2453"/>
        <x:v>44</x:v>
      </x:c>
      <x:c r="M13120" s="54">
        <x:f t="shared" si="2454"/>
        <x:v>13517.5420936541</x:v>
      </x:c>
      <x:c r="N13120" s="54">
        <x:f t="shared" si="2455"/>
        <x:v>8.8871820094820144</x:v>
      </x:c>
      <x:c r="O13120" s="55">
        <x:f t="shared" si="2456"/>
        <x:v>240194</x:v>
      </x:c>
      <x:c r="P13120" s="55">
        <x:f t="shared" si="2457"/>
        <x:v>38280</x:v>
      </x:c>
      <x:c r="Q13120" s="55">
        <x:f t="shared" si="2458"/>
        <x:v>247179.55023705034</x:v>
      </x:c>
      <x:c r="R13120" s="55">
        <x:f t="shared" si="2459"/>
        <x:v>-65265.550237050338</x:v>
      </x:c>
      <x:c r="S13120" s="1" t="str">
        <x:f t="shared" si="2460"/>
        <x:v>NO</x:v>
      </x:c>
      <x:c r="T13120" s="1">
        <x:f t="shared" si="2461"/>
        <x:v>-9.9999999999999997E+98</x:v>
      </x:c>
    </x:row>
    <x:row r="13121">
      <x:c r="A13121" s="1"/>
      <x:c r="B13121" s="1"/>
      <x:c r="C13121" s="1"/>
      <x:c r="D13121" s="1"/>
      <x:c r="E13121" s="1"/>
      <x:c r="F13121" s="1"/>
      <x:c r="G13121" s="1"/>
      <x:c r="H13121" s="1"/>
      <x:c r="I13121" s="53">
        <x:f t="shared" si="2450"/>
        <x:v>20</x:v>
      </x:c>
      <x:c r="J13121" s="53">
        <x:f t="shared" si="2451"/>
        <x:v>1</x:v>
      </x:c>
      <x:c r="K13121" s="53">
        <x:f t="shared" si="2452"/>
        <x:v>24</x:v>
      </x:c>
      <x:c r="L13121" s="53">
        <x:f t="shared" si="2453"/>
        <x:v>45</x:v>
      </x:c>
      <x:c r="M13121" s="54">
        <x:f t="shared" si="2454"/>
        <x:v>13595.389043233596</x:v>
      </x:c>
      <x:c r="N13121" s="54">
        <x:f t="shared" si="2455"/>
        <x:v>8.9412423911344412</x:v>
      </x:c>
      <x:c r="O13121" s="55">
        <x:f t="shared" si="2456"/>
        <x:v>242894</x:v>
      </x:c>
      <x:c r="P13121" s="55">
        <x:f t="shared" si="2457"/>
        <x:v>39160</x:v>
      </x:c>
      <x:c r="Q13121" s="55">
        <x:f t="shared" si="2458"/>
        <x:v>248531.05977836103</x:v>
      </x:c>
      <x:c r="R13121" s="55">
        <x:f t="shared" si="2459"/>
        <x:v>-64797.059778361028</x:v>
      </x:c>
      <x:c r="S13121" s="1" t="str">
        <x:f t="shared" si="2460"/>
        <x:v>NO</x:v>
      </x:c>
      <x:c r="T13121" s="1">
        <x:f t="shared" si="2461"/>
        <x:v>-9.9999999999999997E+98</x:v>
      </x:c>
    </x:row>
    <x:row r="13122">
      <x:c r="A13122" s="1"/>
      <x:c r="B13122" s="1"/>
      <x:c r="C13122" s="1"/>
      <x:c r="D13122" s="1"/>
      <x:c r="E13122" s="1"/>
      <x:c r="F13122" s="1"/>
      <x:c r="G13122" s="1"/>
      <x:c r="H13122" s="1"/>
      <x:c r="I13122" s="53">
        <x:f t="shared" si="2450"/>
        <x:v>20</x:v>
      </x:c>
      <x:c r="J13122" s="53">
        <x:f t="shared" si="2451"/>
        <x:v>1</x:v>
      </x:c>
      <x:c r="K13122" s="53">
        <x:f t="shared" si="2452"/>
        <x:v>25</x:v>
      </x:c>
      <x:c r="L13122" s="53">
        <x:f t="shared" si="2453"/>
        <x:v>46</x:v>
      </x:c>
      <x:c r="M13122" s="54">
        <x:f t="shared" si="2454"/>
        <x:v>13674.966964648693</x:v>
      </x:c>
      <x:c r="N13122" s="54">
        <x:f t="shared" si="2455"/>
        <x:v>8.9965048365615914</x:v>
      </x:c>
      <x:c r="O13122" s="55">
        <x:f t="shared" si="2456"/>
        <x:v>245594</x:v>
      </x:c>
      <x:c r="P13122" s="55">
        <x:f t="shared" si="2457"/>
        <x:v>40040</x:v>
      </x:c>
      <x:c r="Q13122" s="55">
        <x:f t="shared" si="2458"/>
        <x:v>249912.62091403981</x:v>
      </x:c>
      <x:c r="R13122" s="55">
        <x:f t="shared" si="2459"/>
        <x:v>-64358.620914039813</x:v>
      </x:c>
      <x:c r="S13122" s="1" t="str">
        <x:f t="shared" si="2460"/>
        <x:v>NO</x:v>
      </x:c>
      <x:c r="T13122" s="1">
        <x:f t="shared" si="2461"/>
        <x:v>-9.9999999999999997E+98</x:v>
      </x:c>
    </x:row>
    <x:row r="13123">
      <x:c r="A13123" s="1"/>
      <x:c r="B13123" s="1"/>
      <x:c r="C13123" s="1"/>
      <x:c r="D13123" s="1"/>
      <x:c r="E13123" s="1"/>
      <x:c r="F13123" s="1"/>
      <x:c r="G13123" s="1"/>
      <x:c r="H13123" s="1"/>
      <x:c r="I13123" s="53">
        <x:f t="shared" si="2450"/>
        <x:v>20</x:v>
      </x:c>
      <x:c r="J13123" s="53">
        <x:f t="shared" si="2451"/>
        <x:v>1</x:v>
      </x:c>
      <x:c r="K13123" s="53">
        <x:f t="shared" si="2452"/>
        <x:v>26</x:v>
      </x:c>
      <x:c r="L13123" s="53">
        <x:f t="shared" si="2453"/>
        <x:v>47</x:v>
      </x:c>
      <x:c r="M13123" s="54">
        <x:f t="shared" si="2454"/>
        <x:v>13756.30696860941</x:v>
      </x:c>
      <x:c r="N13123" s="54">
        <x:f t="shared" si="2455"/>
        <x:v>9.0529909504232009</x:v>
      </x:c>
      <x:c r="O13123" s="55">
        <x:f t="shared" si="2456"/>
        <x:v>248294</x:v>
      </x:c>
      <x:c r="P13123" s="55">
        <x:f t="shared" si="2457"/>
        <x:v>40920</x:v>
      </x:c>
      <x:c r="Q13123" s="55">
        <x:f t="shared" si="2458"/>
        <x:v>251324.77376058002</x:v>
      </x:c>
      <x:c r="R13123" s="55">
        <x:f t="shared" si="2459"/>
        <x:v>-63950.773760580021</x:v>
      </x:c>
      <x:c r="S13123" s="1" t="str">
        <x:f t="shared" si="2460"/>
        <x:v>NO</x:v>
      </x:c>
      <x:c r="T13123" s="1">
        <x:f t="shared" si="2461"/>
        <x:v>-9.9999999999999997E+98</x:v>
      </x:c>
    </x:row>
    <x:row r="13124">
      <x:c r="A13124" s="1"/>
      <x:c r="B13124" s="1"/>
      <x:c r="C13124" s="1"/>
      <x:c r="D13124" s="1"/>
      <x:c r="E13124" s="1"/>
      <x:c r="F13124" s="1"/>
      <x:c r="G13124" s="1"/>
      <x:c r="H13124" s="1"/>
      <x:c r="I13124" s="53">
        <x:f t="shared" si="2450"/>
        <x:v>20</x:v>
      </x:c>
      <x:c r="J13124" s="53">
        <x:f t="shared" si="2451"/>
        <x:v>1</x:v>
      </x:c>
      <x:c r="K13124" s="53">
        <x:f t="shared" si="2452"/>
        <x:v>27</x:v>
      </x:c>
      <x:c r="L13124" s="53">
        <x:f t="shared" si="2453"/>
        <x:v>48</x:v>
      </x:c>
      <x:c r="M13124" s="54">
        <x:f t="shared" si="2454"/>
        <x:v>13839.440673129167</x:v>
      </x:c>
      <x:c r="N13124" s="54">
        <x:f t="shared" si="2455"/>
        <x:v>9.1107226896730324</x:v>
      </x:c>
      <x:c r="O13124" s="55">
        <x:f t="shared" si="2456"/>
        <x:v>250994</x:v>
      </x:c>
      <x:c r="P13124" s="55">
        <x:f t="shared" si="2457"/>
        <x:v>41800</x:v>
      </x:c>
      <x:c r="Q13124" s="55">
        <x:f t="shared" si="2458"/>
        <x:v>252768.0672418258</x:v>
      </x:c>
      <x:c r="R13124" s="55">
        <x:f t="shared" si="2459"/>
        <x:v>-63574.067241825804</x:v>
      </x:c>
      <x:c r="S13124" s="1" t="str">
        <x:f t="shared" si="2460"/>
        <x:v>NO</x:v>
      </x:c>
      <x:c r="T13124" s="1">
        <x:f t="shared" si="2461"/>
        <x:v>-9.9999999999999997E+98</x:v>
      </x:c>
    </x:row>
    <x:row r="13125">
      <x:c r="A13125" s="1"/>
      <x:c r="B13125" s="1"/>
      <x:c r="C13125" s="1"/>
      <x:c r="D13125" s="1"/>
      <x:c r="E13125" s="1"/>
      <x:c r="F13125" s="1"/>
      <x:c r="G13125" s="1"/>
      <x:c r="H13125" s="1"/>
      <x:c r="I13125" s="53">
        <x:f t="shared" si="2450"/>
        <x:v>20</x:v>
      </x:c>
      <x:c r="J13125" s="53">
        <x:f t="shared" si="2451"/>
        <x:v>1</x:v>
      </x:c>
      <x:c r="K13125" s="53">
        <x:f t="shared" si="2452"/>
        <x:v>28</x:v>
      </x:c>
      <x:c r="L13125" s="53">
        <x:f t="shared" si="2453"/>
        <x:v>49</x:v>
      </x:c>
      <x:c r="M13125" s="54">
        <x:f t="shared" si="2454"/>
        <x:v>13924.400211346321</x:v>
      </x:c>
      <x:c r="N13125" s="54">
        <x:f t="shared" si="2455"/>
        <x:v>9.1697223689905005</x:v>
      </x:c>
      <x:c r="O13125" s="55">
        <x:f t="shared" si="2456"/>
        <x:v>253694</x:v>
      </x:c>
      <x:c r="P13125" s="55">
        <x:f t="shared" si="2457"/>
        <x:v>42680</x:v>
      </x:c>
      <x:c r="Q13125" s="55">
        <x:f t="shared" si="2458"/>
        <x:v>254243.05922476252</x:v>
      </x:c>
      <x:c r="R13125" s="55">
        <x:f t="shared" si="2459"/>
        <x:v>-63229.059224762517</x:v>
      </x:c>
      <x:c r="S13125" s="1" t="str">
        <x:f t="shared" si="2460"/>
        <x:v>NO</x:v>
      </x:c>
      <x:c r="T13125" s="1">
        <x:f t="shared" si="2461"/>
        <x:v>-9.9999999999999997E+98</x:v>
      </x:c>
    </x:row>
    <x:row r="13126">
      <x:c r="A13126" s="1"/>
      <x:c r="B13126" s="1"/>
      <x:c r="C13126" s="1"/>
      <x:c r="D13126" s="1"/>
      <x:c r="E13126" s="1"/>
      <x:c r="F13126" s="1"/>
      <x:c r="G13126" s="1"/>
      <x:c r="H13126" s="1"/>
      <x:c r="I13126" s="53">
        <x:f t="shared" si="2450"/>
        <x:v>20</x:v>
      </x:c>
      <x:c r="J13126" s="53">
        <x:f t="shared" si="2451"/>
        <x:v>1</x:v>
      </x:c>
      <x:c r="K13126" s="53">
        <x:f t="shared" si="2452"/>
        <x:v>29</x:v>
      </x:c>
      <x:c r="L13126" s="53">
        <x:f t="shared" si="2453"/>
        <x:v>50</x:v>
      </x:c>
      <x:c r="M13126" s="54">
        <x:f t="shared" si="2454"/>
        <x:v>14011.218239461974</x:v>
      </x:c>
      <x:c r="N13126" s="54">
        <x:f t="shared" si="2455"/>
        <x:v>9.2300126662930371</x:v>
      </x:c>
      <x:c r="O13126" s="55">
        <x:f t="shared" si="2456"/>
        <x:v>256394</x:v>
      </x:c>
      <x:c r="P13126" s="55">
        <x:f t="shared" si="2457"/>
        <x:v>43560</x:v>
      </x:c>
      <x:c r="Q13126" s="55">
        <x:f t="shared" si="2458"/>
        <x:v>255750.31665732592</x:v>
      </x:c>
      <x:c r="R13126" s="55">
        <x:f t="shared" si="2459"/>
        <x:v>-62916.316657325922</x:v>
      </x:c>
      <x:c r="S13126" s="1" t="str">
        <x:f t="shared" si="2460"/>
        <x:v>NO</x:v>
      </x:c>
      <x:c r="T13126" s="1">
        <x:f t="shared" si="2461"/>
        <x:v>-9.9999999999999997E+98</x:v>
      </x:c>
    </x:row>
    <x:row r="13127">
      <x:c r="A13127" s="1"/>
      <x:c r="B13127" s="1"/>
      <x:c r="C13127" s="1"/>
      <x:c r="D13127" s="1"/>
      <x:c r="E13127" s="1"/>
      <x:c r="F13127" s="1"/>
      <x:c r="G13127" s="1"/>
      <x:c r="H13127" s="1"/>
      <x:c r="I13127" s="53">
        <x:f t="shared" si="2450"/>
        <x:v>20</x:v>
      </x:c>
      <x:c r="J13127" s="53">
        <x:f t="shared" si="2451"/>
        <x:v>1</x:v>
      </x:c>
      <x:c r="K13127" s="53">
        <x:f t="shared" si="2452"/>
        <x:v>30</x:v>
      </x:c>
      <x:c r="L13127" s="53">
        <x:f t="shared" si="2453"/>
        <x:v>51</x:v>
      </x:c>
      <x:c r="M13127" s="54">
        <x:f t="shared" si="2454"/>
        <x:v>14099.927944795745</x:v>
      </x:c>
      <x:c r="N13127" s="54">
        <x:f t="shared" si="2455"/>
        <x:v>9.2916166283303792</x:v>
      </x:c>
      <x:c r="O13127" s="55">
        <x:f t="shared" si="2456"/>
        <x:v>259094</x:v>
      </x:c>
      <x:c r="P13127" s="55">
        <x:f t="shared" si="2457"/>
        <x:v>44440</x:v>
      </x:c>
      <x:c r="Q13127" s="55">
        <x:f t="shared" si="2458"/>
        <x:v>257290.41570825945</x:v>
      </x:c>
      <x:c r="R13127" s="55">
        <x:f t="shared" si="2459"/>
        <x:v>-62636.415708259447</x:v>
      </x:c>
      <x:c r="S13127" s="1" t="str">
        <x:f t="shared" si="2460"/>
        <x:v>NO</x:v>
      </x:c>
      <x:c r="T13127" s="1">
        <x:f t="shared" si="2461"/>
        <x:v>-9.9999999999999997E+98</x:v>
      </x:c>
    </x:row>
    <x:row r="13128">
      <x:c r="A13128" s="1"/>
      <x:c r="B13128" s="1"/>
      <x:c r="C13128" s="1"/>
      <x:c r="D13128" s="1"/>
      <x:c r="E13128" s="1"/>
      <x:c r="F13128" s="1"/>
      <x:c r="G13128" s="1"/>
      <x:c r="H13128" s="1"/>
      <x:c r="I13128" s="53">
        <x:f t="shared" si="2450"/>
        <x:v>20</x:v>
      </x:c>
      <x:c r="J13128" s="53">
        <x:f t="shared" si="2451"/>
        <x:v>2</x:v>
      </x:c>
      <x:c r="K13128" s="53">
        <x:f t="shared" si="2452"/>
        <x:v>0</x:v>
      </x:c>
      <x:c r="L13128" s="53">
        <x:f t="shared" si="2453"/>
        <x:v>22</x:v>
      </x:c>
      <x:c r="M13128" s="54">
        <x:f t="shared" si="2454"/>
        <x:v>12172.537408786096</x:v>
      </x:c>
      <x:c r="N13128" s="54">
        <x:f t="shared" si="2455"/>
        <x:v>7.953150978323678</x:v>
      </x:c>
      <x:c r="O13128" s="55">
        <x:f t="shared" si="2456"/>
        <x:v>180188</x:v>
      </x:c>
      <x:c r="P13128" s="55">
        <x:f t="shared" si="2457"/>
        <x:v>18480</x:v>
      </x:c>
      <x:c r="Q13128" s="55">
        <x:f t="shared" si="2458"/>
        <x:v>223828.77445809194</x:v>
      </x:c>
      <x:c r="R13128" s="55">
        <x:f t="shared" si="2459"/>
        <x:v>-82120.774458091939</x:v>
      </x:c>
      <x:c r="S13128" s="1" t="str">
        <x:f t="shared" si="2460"/>
        <x:v>NO</x:v>
      </x:c>
      <x:c r="T13128" s="1">
        <x:f t="shared" si="2461"/>
        <x:v>-9.9999999999999997E+98</x:v>
      </x:c>
    </x:row>
    <x:row r="13129">
      <x:c r="A13129" s="1"/>
      <x:c r="B13129" s="1"/>
      <x:c r="C13129" s="1"/>
      <x:c r="D13129" s="1"/>
      <x:c r="E13129" s="1"/>
      <x:c r="F13129" s="1"/>
      <x:c r="G13129" s="1"/>
      <x:c r="H13129" s="1"/>
      <x:c r="I13129" s="53">
        <x:f t="shared" si="2450"/>
        <x:v>20</x:v>
      </x:c>
      <x:c r="J13129" s="53">
        <x:f t="shared" si="2451"/>
        <x:v>2</x:v>
      </x:c>
      <x:c r="K13129" s="53">
        <x:f t="shared" si="2452"/>
        <x:v>1</x:v>
      </x:c>
      <x:c r="L13129" s="53">
        <x:f t="shared" si="2453"/>
        <x:v>23</x:v>
      </x:c>
      <x:c r="M13129" s="54">
        <x:f t="shared" si="2454"/>
        <x:v>12218.099908786096</x:v>
      </x:c>
      <x:c r="N13129" s="54">
        <x:f t="shared" si="2455"/>
        <x:v>7.9847916033236777</x:v>
      </x:c>
      <x:c r="O13129" s="55">
        <x:f t="shared" si="2456"/>
        <x:v>182888</x:v>
      </x:c>
      <x:c r="P13129" s="55">
        <x:f t="shared" si="2457"/>
        <x:v>19360</x:v>
      </x:c>
      <x:c r="Q13129" s="55">
        <x:f t="shared" si="2458"/>
        <x:v>224619.79008309194</x:v>
      </x:c>
      <x:c r="R13129" s="55">
        <x:f t="shared" si="2459"/>
        <x:v>-81091.790083091939</x:v>
      </x:c>
      <x:c r="S13129" s="1" t="str">
        <x:f t="shared" si="2460"/>
        <x:v>NO</x:v>
      </x:c>
      <x:c r="T13129" s="1">
        <x:f t="shared" si="2461"/>
        <x:v>-9.9999999999999997E+98</x:v>
      </x:c>
    </x:row>
    <x:row r="13130">
      <x:c r="A13130" s="1"/>
      <x:c r="B13130" s="1"/>
      <x:c r="C13130" s="1"/>
      <x:c r="D13130" s="1"/>
      <x:c r="E13130" s="1"/>
      <x:c r="F13130" s="1"/>
      <x:c r="G13130" s="1"/>
      <x:c r="H13130" s="1"/>
      <x:c r="I13130" s="53">
        <x:f t="shared" si="2450"/>
        <x:v>20</x:v>
      </x:c>
      <x:c r="J13130" s="53">
        <x:f t="shared" si="2451"/>
        <x:v>2</x:v>
      </x:c>
      <x:c r="K13130" s="53">
        <x:f t="shared" si="2452"/>
        <x:v>2</x:v>
      </x:c>
      <x:c r="L13130" s="53">
        <x:f t="shared" si="2453"/>
        <x:v>24</x:v>
      </x:c>
      <x:c r="M13130" s="54">
        <x:f t="shared" si="2454"/>
        <x:v>12264.801471286097</x:v>
      </x:c>
      <x:c r="N13130" s="54">
        <x:f t="shared" si="2455"/>
        <x:v>8.0172232439486777</x:v>
      </x:c>
      <x:c r="O13130" s="55">
        <x:f t="shared" si="2456"/>
        <x:v>185588</x:v>
      </x:c>
      <x:c r="P13130" s="55">
        <x:f t="shared" si="2457"/>
        <x:v>20240</x:v>
      </x:c>
      <x:c r="Q13130" s="55">
        <x:f t="shared" si="2458"/>
        <x:v>225430.58109871697</x:v>
      </x:c>
      <x:c r="R13130" s="55">
        <x:f t="shared" si="2459"/>
        <x:v>-80082.581098716968</x:v>
      </x:c>
      <x:c r="S13130" s="1" t="str">
        <x:f t="shared" si="2460"/>
        <x:v>NO</x:v>
      </x:c>
      <x:c r="T13130" s="1">
        <x:f t="shared" si="2461"/>
        <x:v>-9.9999999999999997E+98</x:v>
      </x:c>
    </x:row>
    <x:row r="13131">
      <x:c r="A13131" s="1"/>
      <x:c r="B13131" s="1"/>
      <x:c r="C13131" s="1"/>
      <x:c r="D13131" s="1"/>
      <x:c r="E13131" s="1"/>
      <x:c r="F13131" s="1"/>
      <x:c r="G13131" s="1"/>
      <x:c r="H13131" s="1"/>
      <x:c r="I13131" s="53">
        <x:f t="shared" si="2450"/>
        <x:v>20</x:v>
      </x:c>
      <x:c r="J13131" s="53">
        <x:f t="shared" si="2451"/>
        <x:v>2</x:v>
      </x:c>
      <x:c r="K13131" s="53">
        <x:f t="shared" si="2452"/>
        <x:v>3</x:v>
      </x:c>
      <x:c r="L13131" s="53">
        <x:f t="shared" si="2453"/>
        <x:v>25</x:v>
      </x:c>
      <x:c r="M13131" s="54">
        <x:f t="shared" si="2454"/>
        <x:v>12312.663453707972</x:v>
      </x:c>
      <x:c r="N13131" s="54">
        <x:f t="shared" si="2455"/>
        <x:v>8.0504607317416479</x:v>
      </x:c>
      <x:c r="O13131" s="55">
        <x:f t="shared" si="2456"/>
        <x:v>188288</x:v>
      </x:c>
      <x:c r="P13131" s="55">
        <x:f t="shared" si="2457"/>
        <x:v>21120</x:v>
      </x:c>
      <x:c r="Q13131" s="55">
        <x:f t="shared" si="2458"/>
        <x:v>226261.51829354116</x:v>
      </x:c>
      <x:c r="R13131" s="55">
        <x:f t="shared" si="2459"/>
        <x:v>-79093.518293541158</x:v>
      </x:c>
      <x:c r="S13131" s="1" t="str">
        <x:f t="shared" si="2460"/>
        <x:v>NO</x:v>
      </x:c>
      <x:c r="T13131" s="1">
        <x:f t="shared" si="2461"/>
        <x:v>-9.9999999999999997E+98</x:v>
      </x:c>
    </x:row>
    <x:row r="13132">
      <x:c r="A13132" s="1"/>
      <x:c r="B13132" s="1"/>
      <x:c r="C13132" s="1"/>
      <x:c r="D13132" s="1"/>
      <x:c r="E13132" s="1"/>
      <x:c r="F13132" s="1"/>
      <x:c r="G13132" s="1"/>
      <x:c r="H13132" s="1"/>
      <x:c r="I13132" s="53">
        <x:f t="shared" si="2450"/>
        <x:v>20</x:v>
      </x:c>
      <x:c r="J13132" s="53">
        <x:f t="shared" si="2451"/>
        <x:v>2</x:v>
      </x:c>
      <x:c r="K13132" s="53">
        <x:f t="shared" si="2452"/>
        <x:v>4</x:v>
      </x:c>
      <x:c r="L13132" s="53">
        <x:f t="shared" si="2453"/>
        <x:v>26</x:v>
      </x:c>
      <x:c r="M13132" s="54">
        <x:f t="shared" si="2454"/>
        <x:v>12361.707569430628</x:v>
      </x:c>
      <x:c r="N13132" s="54">
        <x:f t="shared" si="2455"/>
        <x:v>8.0845191454379357</x:v>
      </x:c>
      <x:c r="O13132" s="55">
        <x:f t="shared" si="2456"/>
        <x:v>190988</x:v>
      </x:c>
      <x:c r="P13132" s="55">
        <x:f t="shared" si="2457"/>
        <x:v>22000</x:v>
      </x:c>
      <x:c r="Q13132" s="55">
        <x:f t="shared" si="2458"/>
        <x:v>227112.97863594838</x:v>
      </x:c>
      <x:c r="R13132" s="55">
        <x:f t="shared" si="2459"/>
        <x:v>-78124.978635948384</x:v>
      </x:c>
      <x:c r="S13132" s="1" t="str">
        <x:f t="shared" si="2460"/>
        <x:v>NO</x:v>
      </x:c>
      <x:c r="T13132" s="1">
        <x:f t="shared" si="2461"/>
        <x:v>-9.9999999999999997E+98</x:v>
      </x:c>
    </x:row>
    <x:row r="13133">
      <x:c r="A13133" s="1"/>
      <x:c r="B13133" s="1"/>
      <x:c r="C13133" s="1"/>
      <x:c r="D13133" s="1"/>
      <x:c r="E13133" s="1"/>
      <x:c r="F13133" s="1"/>
      <x:c r="G13133" s="1"/>
      <x:c r="H13133" s="1"/>
      <x:c r="I13133" s="53">
        <x:f t="shared" si="2450"/>
        <x:v>20</x:v>
      </x:c>
      <x:c r="J13133" s="53">
        <x:f t="shared" si="2451"/>
        <x:v>2</x:v>
      </x:c>
      <x:c r="K13133" s="53">
        <x:f t="shared" si="2452"/>
        <x:v>5</x:v>
      </x:c>
      <x:c r="L13133" s="53">
        <x:f t="shared" si="2453"/>
        <x:v>27</x:v>
      </x:c>
      <x:c r="M13133" s="54">
        <x:f t="shared" si="2454"/>
        <x:v>12411.955893351831</x:v>
      </x:c>
      <x:c r="N13133" s="54">
        <x:f t="shared" si="2455"/>
        <x:v>8.1194138148276611</x:v>
      </x:c>
      <x:c r="O13133" s="55">
        <x:f t="shared" si="2456"/>
        <x:v>193688</x:v>
      </x:c>
      <x:c r="P13133" s="55">
        <x:f t="shared" si="2457"/>
        <x:v>22880</x:v>
      </x:c>
      <x:c r="Q13133" s="55">
        <x:f t="shared" si="2458"/>
        <x:v>227985.3453706915</x:v>
      </x:c>
      <x:c r="R13133" s="55">
        <x:f t="shared" si="2459"/>
        <x:v>-77177.345370691502</x:v>
      </x:c>
      <x:c r="S13133" s="1" t="str">
        <x:f t="shared" si="2460"/>
        <x:v>NO</x:v>
      </x:c>
      <x:c r="T13133" s="1">
        <x:f t="shared" si="2461"/>
        <x:v>-9.9999999999999997E+98</x:v>
      </x:c>
    </x:row>
    <x:row r="13134">
      <x:c r="A13134" s="1"/>
      <x:c r="B13134" s="1"/>
      <x:c r="C13134" s="1"/>
      <x:c r="D13134" s="1"/>
      <x:c r="E13134" s="1"/>
      <x:c r="F13134" s="1"/>
      <x:c r="G13134" s="1"/>
      <x:c r="H13134" s="1"/>
      <x:c r="I13134" s="53">
        <x:f t="shared" si="2450"/>
        <x:v>20</x:v>
      </x:c>
      <x:c r="J13134" s="53">
        <x:f t="shared" si="2451"/>
        <x:v>2</x:v>
      </x:c>
      <x:c r="K13134" s="53">
        <x:f t="shared" si="2452"/>
        <x:v>6</x:v>
      </x:c>
      <x:c r="L13134" s="53">
        <x:f t="shared" si="2453"/>
        <x:v>28</x:v>
      </x:c>
      <x:c r="M13134" s="54">
        <x:f t="shared" si="2454"/>
        <x:v>12463.430867533465</x:v>
      </x:c>
      <x:c r="N13134" s="54">
        <x:f t="shared" si="2455"/>
        <x:v>8.155160324676018</x:v>
      </x:c>
      <x:c r="O13134" s="55">
        <x:f t="shared" si="2456"/>
        <x:v>196388</x:v>
      </x:c>
      <x:c r="P13134" s="55">
        <x:f t="shared" si="2457"/>
        <x:v>23760</x:v>
      </x:c>
      <x:c r="Q13134" s="55">
        <x:f t="shared" si="2458"/>
        <x:v>228879.00811690043</x:v>
      </x:c>
      <x:c r="R13134" s="55">
        <x:f t="shared" si="2459"/>
        <x:v>-76251.008116900426</x:v>
      </x:c>
      <x:c r="S13134" s="1" t="str">
        <x:f t="shared" si="2460"/>
        <x:v>NO</x:v>
      </x:c>
      <x:c r="T13134" s="1">
        <x:f t="shared" si="2461"/>
        <x:v>-9.9999999999999997E+98</x:v>
      </x:c>
    </x:row>
    <x:row r="13135">
      <x:c r="A13135" s="1"/>
      <x:c r="B13135" s="1"/>
      <x:c r="C13135" s="1"/>
      <x:c r="D13135" s="1"/>
      <x:c r="E13135" s="1"/>
      <x:c r="F13135" s="1"/>
      <x:c r="G13135" s="1"/>
      <x:c r="H13135" s="1"/>
      <x:c r="I13135" s="53">
        <x:f t="shared" si="2450"/>
        <x:v>20</x:v>
      </x:c>
      <x:c r="J13135" s="53">
        <x:f t="shared" si="2451"/>
        <x:v>2</x:v>
      </x:c>
      <x:c r="K13135" s="53">
        <x:f t="shared" si="2452"/>
        <x:v>7</x:v>
      </x:c>
      <x:c r="L13135" s="53">
        <x:f t="shared" si="2453"/>
        <x:v>29</x:v>
      </x:c>
      <x:c r="M13135" s="54">
        <x:f t="shared" si="2454"/>
        <x:v>12516.155306931425</x:v>
      </x:c>
      <x:c r="N13135" s="54">
        <x:f t="shared" si="2455"/>
        <x:v>8.1917745187023776</x:v>
      </x:c>
      <x:c r="O13135" s="55">
        <x:f t="shared" si="2456"/>
        <x:v>199088</x:v>
      </x:c>
      <x:c r="P13135" s="55">
        <x:f t="shared" si="2457"/>
        <x:v>24640</x:v>
      </x:c>
      <x:c r="Q13135" s="55">
        <x:f t="shared" si="2458"/>
        <x:v>229794.36296755946</x:v>
      </x:c>
      <x:c r="R13135" s="55">
        <x:f t="shared" si="2459"/>
        <x:v>-75346.362967559457</x:v>
      </x:c>
      <x:c r="S13135" s="1" t="str">
        <x:f t="shared" si="2460"/>
        <x:v>NO</x:v>
      </x:c>
      <x:c r="T13135" s="1">
        <x:f t="shared" si="2461"/>
        <x:v>-9.9999999999999997E+98</x:v>
      </x:c>
    </x:row>
    <x:row r="13136">
      <x:c r="A13136" s="1"/>
      <x:c r="B13136" s="1"/>
      <x:c r="C13136" s="1"/>
      <x:c r="D13136" s="1"/>
      <x:c r="E13136" s="1"/>
      <x:c r="F13136" s="1"/>
      <x:c r="G13136" s="1"/>
      <x:c r="H13136" s="1"/>
      <x:c r="I13136" s="53">
        <x:f t="shared" si="2450"/>
        <x:v>20</x:v>
      </x:c>
      <x:c r="J13136" s="53">
        <x:f t="shared" si="2451"/>
        <x:v>2</x:v>
      </x:c>
      <x:c r="K13136" s="53">
        <x:f t="shared" si="2452"/>
        <x:v>8</x:v>
      </x:c>
      <x:c r="L13136" s="53">
        <x:f t="shared" si="2453"/>
        <x:v>30</x:v>
      </x:c>
      <x:c r="M13136" s="54">
        <x:f t="shared" si="2454"/>
        <x:v>12570.152405211405</x:v>
      </x:c>
      <x:c r="N13136" s="54">
        <x:f t="shared" si="2455"/>
        <x:v>8.2292725036190308</x:v>
      </x:c>
      <x:c r="O13136" s="55">
        <x:f t="shared" si="2456"/>
        <x:v>201788</x:v>
      </x:c>
      <x:c r="P13136" s="55">
        <x:f t="shared" si="2457"/>
        <x:v>25520</x:v>
      </x:c>
      <x:c r="Q13136" s="55">
        <x:f t="shared" si="2458"/>
        <x:v>230731.81259047578</x:v>
      </x:c>
      <x:c r="R13136" s="55">
        <x:f t="shared" si="2459"/>
        <x:v>-74463.812590475776</x:v>
      </x:c>
      <x:c r="S13136" s="1" t="str">
        <x:f t="shared" si="2460"/>
        <x:v>NO</x:v>
      </x:c>
      <x:c r="T13136" s="1">
        <x:f t="shared" si="2461"/>
        <x:v>-9.9999999999999997E+98</x:v>
      </x:c>
    </x:row>
    <x:row r="13137">
      <x:c r="A13137" s="1"/>
      <x:c r="B13137" s="1"/>
      <x:c r="C13137" s="1"/>
      <x:c r="D13137" s="1"/>
      <x:c r="E13137" s="1"/>
      <x:c r="F13137" s="1"/>
      <x:c r="G13137" s="1"/>
      <x:c r="H13137" s="1"/>
      <x:c r="I13137" s="53">
        <x:f t="shared" si="2450"/>
        <x:v>20</x:v>
      </x:c>
      <x:c r="J13137" s="53">
        <x:f t="shared" si="2451"/>
        <x:v>2</x:v>
      </x:c>
      <x:c r="K13137" s="53">
        <x:f t="shared" si="2452"/>
        <x:v>9</x:v>
      </x:c>
      <x:c r="L13137" s="53">
        <x:f t="shared" si="2453"/>
        <x:v>31</x:v>
      </x:c>
      <x:c r="M13137" s="54">
        <x:f t="shared" si="2454"/>
        <x:v>12625.445740651799</x:v>
      </x:c>
      <x:c r="N13137" s="54">
        <x:f t="shared" si="2455"/>
        <x:v>8.2676706532304163</x:v>
      </x:c>
      <x:c r="O13137" s="55">
        <x:f t="shared" si="2456"/>
        <x:v>204488</x:v>
      </x:c>
      <x:c r="P13137" s="55">
        <x:f t="shared" si="2457"/>
        <x:v>26400</x:v>
      </x:c>
      <x:c r="Q13137" s="55">
        <x:f t="shared" si="2458"/>
        <x:v>231691.76633076041</x:v>
      </x:c>
      <x:c r="R13137" s="55">
        <x:f t="shared" si="2459"/>
        <x:v>-73603.766330760409</x:v>
      </x:c>
      <x:c r="S13137" s="1" t="str">
        <x:f t="shared" si="2460"/>
        <x:v>NO</x:v>
      </x:c>
      <x:c r="T13137" s="1">
        <x:f t="shared" si="2461"/>
        <x:v>-9.9999999999999997E+98</x:v>
      </x:c>
    </x:row>
    <x:row r="13138">
      <x:c r="A13138" s="1"/>
      <x:c r="B13138" s="1"/>
      <x:c r="C13138" s="1"/>
      <x:c r="D13138" s="1"/>
      <x:c r="E13138" s="1"/>
      <x:c r="F13138" s="1"/>
      <x:c r="G13138" s="1"/>
      <x:c r="H13138" s="1"/>
      <x:c r="I13138" s="53">
        <x:f t="shared" si="2450"/>
        <x:v>20</x:v>
      </x:c>
      <x:c r="J13138" s="53">
        <x:f t="shared" si="2451"/>
        <x:v>2</x:v>
      </x:c>
      <x:c r="K13138" s="53">
        <x:f t="shared" si="2452"/>
        <x:v>10</x:v>
      </x:c>
      <x:c r="L13138" s="53">
        <x:f t="shared" si="2453"/>
        <x:v>32</x:v>
      </x:c>
      <x:c r="M13138" s="54">
        <x:f t="shared" si="2454"/>
        <x:v>12682.059282135013</x:v>
      </x:c>
      <x:c r="N13138" s="54">
        <x:f t="shared" si="2455"/>
        <x:v>8.3069856125937598</x:v>
      </x:c>
      <x:c r="O13138" s="55">
        <x:f t="shared" si="2456"/>
        <x:v>207188</x:v>
      </x:c>
      <x:c r="P13138" s="55">
        <x:f t="shared" si="2457"/>
        <x:v>27280</x:v>
      </x:c>
      <x:c r="Q13138" s="55">
        <x:f t="shared" si="2458"/>
        <x:v>232674.64031484397</x:v>
      </x:c>
      <x:c r="R13138" s="55">
        <x:f t="shared" si="2459"/>
        <x:v>-72766.640314843971</x:v>
      </x:c>
      <x:c r="S13138" s="1" t="str">
        <x:f t="shared" si="2460"/>
        <x:v>NO</x:v>
      </x:c>
      <x:c r="T13138" s="1">
        <x:f t="shared" si="2461"/>
        <x:v>-9.9999999999999997E+98</x:v>
      </x:c>
    </x:row>
    <x:row r="13139">
      <x:c r="A13139" s="1"/>
      <x:c r="B13139" s="1"/>
      <x:c r="C13139" s="1"/>
      <x:c r="D13139" s="1"/>
      <x:c r="E13139" s="1"/>
      <x:c r="F13139" s="1"/>
      <x:c r="G13139" s="1"/>
      <x:c r="H13139" s="1"/>
      <x:c r="I13139" s="53">
        <x:f t="shared" si="2450"/>
        <x:v>20</x:v>
      </x:c>
      <x:c r="J13139" s="53">
        <x:f t="shared" si="2451"/>
        <x:v>2</x:v>
      </x:c>
      <x:c r="K13139" s="53">
        <x:f t="shared" si="2452"/>
        <x:v>11</x:v>
      </x:c>
      <x:c r="L13139" s="53">
        <x:f t="shared" si="2453"/>
        <x:v>33</x:v>
      </x:c>
      <x:c r="M13139" s="54">
        <x:f t="shared" si="2454"/>
        <x:v>12740.017395228451</x:v>
      </x:c>
      <x:c r="N13139" s="54">
        <x:f t="shared" si="2455"/>
        <x:v>8.3472343022419793</x:v>
      </x:c>
      <x:c r="O13139" s="55">
        <x:f t="shared" si="2456"/>
        <x:v>209888</x:v>
      </x:c>
      <x:c r="P13139" s="55">
        <x:f t="shared" si="2457"/>
        <x:v>28160</x:v>
      </x:c>
      <x:c r="Q13139" s="55">
        <x:f t="shared" si="2458"/>
        <x:v>233680.85755604951</x:v>
      </x:c>
      <x:c r="R13139" s="55">
        <x:f t="shared" si="2459"/>
        <x:v>-71952.857556049508</x:v>
      </x:c>
      <x:c r="S13139" s="1" t="str">
        <x:f t="shared" si="2460"/>
        <x:v>NO</x:v>
      </x:c>
      <x:c r="T13139" s="1">
        <x:f t="shared" si="2461"/>
        <x:v>-9.9999999999999997E+98</x:v>
      </x:c>
    </x:row>
    <x:row r="13140">
      <x:c r="A13140" s="1"/>
      <x:c r="B13140" s="1"/>
      <x:c r="C13140" s="1"/>
      <x:c r="D13140" s="1"/>
      <x:c r="E13140" s="1"/>
      <x:c r="F13140" s="1"/>
      <x:c r="G13140" s="1"/>
      <x:c r="H13140" s="1"/>
      <x:c r="I13140" s="53">
        <x:f t="shared" si="2450"/>
        <x:v>20</x:v>
      </x:c>
      <x:c r="J13140" s="53">
        <x:f t="shared" si="2451"/>
        <x:v>2</x:v>
      </x:c>
      <x:c r="K13140" s="53">
        <x:f t="shared" si="2452"/>
        <x:v>12</x:v>
      </x:c>
      <x:c r="L13140" s="53">
        <x:f t="shared" si="2453"/>
        <x:v>34</x:v>
      </x:c>
      <x:c r="M13140" s="54">
        <x:f t="shared" si="2454"/>
        <x:v>12799.344848356515</x:v>
      </x:c>
      <x:c r="N13140" s="54">
        <x:f t="shared" si="2455"/>
        <x:v>8.3884339224698028</x:v>
      </x:c>
      <x:c r="O13140" s="55">
        <x:f t="shared" si="2456"/>
        <x:v>212588</x:v>
      </x:c>
      <x:c r="P13140" s="55">
        <x:f t="shared" si="2457"/>
        <x:v>29040</x:v>
      </x:c>
      <x:c r="Q13140" s="55">
        <x:f t="shared" si="2458"/>
        <x:v>234710.84806174506</x:v>
      </x:c>
      <x:c r="R13140" s="55">
        <x:f t="shared" si="2459"/>
        <x:v>-71162.848061745055</x:v>
      </x:c>
      <x:c r="S13140" s="1" t="str">
        <x:f t="shared" si="2460"/>
        <x:v>NO</x:v>
      </x:c>
      <x:c r="T13140" s="1">
        <x:f t="shared" si="2461"/>
        <x:v>-9.9999999999999997E+98</x:v>
      </x:c>
    </x:row>
    <x:row r="13141">
      <x:c r="A13141" s="1"/>
      <x:c r="B13141" s="1"/>
      <x:c r="C13141" s="1"/>
      <x:c r="D13141" s="1"/>
      <x:c r="E13141" s="1"/>
      <x:c r="F13141" s="1"/>
      <x:c r="G13141" s="1"/>
      <x:c r="H13141" s="1"/>
      <x:c r="I13141" s="53">
        <x:f t="shared" si="2450"/>
        <x:v>20</x:v>
      </x:c>
      <x:c r="J13141" s="53">
        <x:f t="shared" si="2451"/>
        <x:v>2</x:v>
      </x:c>
      <x:c r="K13141" s="53">
        <x:f t="shared" si="2452"/>
        <x:v>13</x:v>
      </x:c>
      <x:c r="L13141" s="53">
        <x:f t="shared" si="2453"/>
        <x:v>35</x:v>
      </x:c>
      <x:c r="M13141" s="54">
        <x:f t="shared" si="2454"/>
        <x:v>12860.066819064899</x:v>
      </x:c>
      <x:c r="N13141" s="54">
        <x:f t="shared" si="2455"/>
        <x:v>8.4306019576839581</x:v>
      </x:c>
      <x:c r="O13141" s="55">
        <x:f t="shared" si="2456"/>
        <x:v>215288</x:v>
      </x:c>
      <x:c r="P13141" s="55">
        <x:f t="shared" si="2457"/>
        <x:v>29920</x:v>
      </x:c>
      <x:c r="Q13141" s="55">
        <x:f t="shared" si="2458"/>
        <x:v>235765.04894209895</x:v>
      </x:c>
      <x:c r="R13141" s="55">
        <x:f t="shared" si="2459"/>
        <x:v>-70397.048942098947</x:v>
      </x:c>
      <x:c r="S13141" s="1" t="str">
        <x:f t="shared" si="2460"/>
        <x:v>NO</x:v>
      </x:c>
      <x:c r="T13141" s="1">
        <x:f t="shared" si="2461"/>
        <x:v>-9.9999999999999997E+98</x:v>
      </x:c>
    </x:row>
    <x:row r="13142">
      <x:c r="A13142" s="1"/>
      <x:c r="B13142" s="1"/>
      <x:c r="C13142" s="1"/>
      <x:c r="D13142" s="1"/>
      <x:c r="E13142" s="1"/>
      <x:c r="F13142" s="1"/>
      <x:c r="G13142" s="1"/>
      <x:c r="H13142" s="1"/>
      <x:c r="I13142" s="53">
        <x:f t="shared" si="2450"/>
        <x:v>20</x:v>
      </x:c>
      <x:c r="J13142" s="53">
        <x:f t="shared" si="2451"/>
        <x:v>2</x:v>
      </x:c>
      <x:c r="K13142" s="53">
        <x:f t="shared" si="2452"/>
        <x:v>14</x:v>
      </x:c>
      <x:c r="L13142" s="53">
        <x:f t="shared" si="2453"/>
        <x:v>36</x:v>
      </x:c>
      <x:c r="M13142" s="54">
        <x:f t="shared" si="2454"/>
        <x:v>12922.20890037856</x:v>
      </x:c>
      <x:c r="N13142" s="54">
        <x:f t="shared" si="2455"/>
        <x:v>8.4737561808184445</x:v>
      </x:c>
      <x:c r="O13142" s="55">
        <x:f t="shared" si="2456"/>
        <x:v>217988</x:v>
      </x:c>
      <x:c r="P13142" s="55">
        <x:f t="shared" si="2457"/>
        <x:v>30800</x:v>
      </x:c>
      <x:c r="Q13142" s="55">
        <x:f t="shared" si="2458"/>
        <x:v>236843.9045204611</x:v>
      </x:c>
      <x:c r="R13142" s="55">
        <x:f t="shared" si="2459"/>
        <x:v>-69655.904520461103</x:v>
      </x:c>
      <x:c r="S13142" s="1" t="str">
        <x:f t="shared" si="2460"/>
        <x:v>NO</x:v>
      </x:c>
      <x:c r="T13142" s="1">
        <x:f t="shared" si="2461"/>
        <x:v>-9.9999999999999997E+98</x:v>
      </x:c>
    </x:row>
    <x:row r="13143">
      <x:c r="A13143" s="1"/>
      <x:c r="B13143" s="1"/>
      <x:c r="C13143" s="1"/>
      <x:c r="D13143" s="1"/>
      <x:c r="E13143" s="1"/>
      <x:c r="F13143" s="1"/>
      <x:c r="G13143" s="1"/>
      <x:c r="H13143" s="1"/>
      <x:c r="I13143" s="53">
        <x:f t="shared" si="2450"/>
        <x:v>20</x:v>
      </x:c>
      <x:c r="J13143" s="53">
        <x:f t="shared" si="2451"/>
        <x:v>2</x:v>
      </x:c>
      <x:c r="K13143" s="53">
        <x:f t="shared" si="2452"/>
        <x:v>15</x:v>
      </x:c>
      <x:c r="L13143" s="53">
        <x:f t="shared" si="2453"/>
        <x:v>37</x:v>
      </x:c>
      <x:c r="M13143" s="54">
        <x:f t="shared" si="2454"/>
        <x:v>12985.797107254708</x:v>
      </x:c>
      <x:c r="N13143" s="54">
        <x:f t="shared" si="2455"/>
        <x:v>8.5179146578157692</x:v>
      </x:c>
      <x:c r="O13143" s="55">
        <x:f t="shared" si="2456"/>
        <x:v>220688</x:v>
      </x:c>
      <x:c r="P13143" s="55">
        <x:f t="shared" si="2457"/>
        <x:v>31680</x:v>
      </x:c>
      <x:c r="Q13143" s="55">
        <x:f t="shared" si="2458"/>
        <x:v>237947.86644539423</x:v>
      </x:c>
      <x:c r="R13143" s="55">
        <x:f t="shared" si="2459"/>
        <x:v>-68939.866445394233</x:v>
      </x:c>
      <x:c r="S13143" s="1" t="str">
        <x:f t="shared" si="2460"/>
        <x:v>NO</x:v>
      </x:c>
      <x:c r="T13143" s="1">
        <x:f t="shared" si="2461"/>
        <x:v>-9.9999999999999997E+98</x:v>
      </x:c>
    </x:row>
    <x:row r="13144">
      <x:c r="A13144" s="1"/>
      <x:c r="B13144" s="1"/>
      <x:c r="C13144" s="1"/>
      <x:c r="D13144" s="1"/>
      <x:c r="E13144" s="1"/>
      <x:c r="F13144" s="1"/>
      <x:c r="G13144" s="1"/>
      <x:c r="H13144" s="1"/>
      <x:c r="I13144" s="53">
        <x:f t="shared" si="2450"/>
        <x:v>20</x:v>
      </x:c>
      <x:c r="J13144" s="53">
        <x:f t="shared" si="2451"/>
        <x:v>2</x:v>
      </x:c>
      <x:c r="K13144" s="53">
        <x:f t="shared" si="2452"/>
        <x:v>16</x:v>
      </x:c>
      <x:c r="L13144" s="53">
        <x:f t="shared" si="2453"/>
        <x:v>38</x:v>
      </x:c>
      <x:c r="M13144" s="54">
        <x:f t="shared" si="2454"/>
        <x:v>13050.857883132197</x:v>
      </x:c>
      <x:c r="N13144" s="54">
        <x:f t="shared" si="2455"/>
        <x:v>8.563095752175137</x:v>
      </x:c>
      <x:c r="O13144" s="55">
        <x:f t="shared" si="2456"/>
        <x:v>223388</x:v>
      </x:c>
      <x:c r="P13144" s="55">
        <x:f t="shared" si="2457"/>
        <x:v>32560</x:v>
      </x:c>
      <x:c r="Q13144" s="55">
        <x:f t="shared" si="2458"/>
        <x:v>239077.39380437843</x:v>
      </x:c>
      <x:c r="R13144" s="55">
        <x:f t="shared" si="2459"/>
        <x:v>-68249.393804378429</x:v>
      </x:c>
      <x:c r="S13144" s="1" t="str">
        <x:f t="shared" si="2460"/>
        <x:v>NO</x:v>
      </x:c>
      <x:c r="T13144" s="1">
        <x:f t="shared" si="2461"/>
        <x:v>-9.9999999999999997E+98</x:v>
      </x:c>
    </x:row>
    <x:row r="13145">
      <x:c r="A13145" s="1"/>
      <x:c r="B13145" s="1"/>
      <x:c r="C13145" s="1"/>
      <x:c r="D13145" s="1"/>
      <x:c r="E13145" s="1"/>
      <x:c r="F13145" s="1"/>
      <x:c r="G13145" s="1"/>
      <x:c r="H13145" s="1"/>
      <x:c r="I13145" s="53">
        <x:f t="shared" si="2450"/>
        <x:v>20</x:v>
      </x:c>
      <x:c r="J13145" s="53">
        <x:f t="shared" si="2451"/>
        <x:v>2</x:v>
      </x:c>
      <x:c r="K13145" s="53">
        <x:f t="shared" si="2452"/>
        <x:v>17</x:v>
      </x:c>
      <x:c r="L13145" s="53">
        <x:f t="shared" si="2453"/>
        <x:v>39</x:v>
      </x:c>
      <x:c r="M13145" s="54">
        <x:f t="shared" si="2454"/>
        <x:v>13117.418106578736</x:v>
      </x:c>
      <x:c r="N13145" s="54">
        <x:f t="shared" si="2455"/>
        <x:v>8.6093181295685675</x:v>
      </x:c>
      <x:c r="O13145" s="55">
        <x:f t="shared" si="2456"/>
        <x:v>226088</x:v>
      </x:c>
      <x:c r="P13145" s="55">
        <x:f t="shared" si="2457"/>
        <x:v>33440</x:v>
      </x:c>
      <x:c r="Q13145" s="55">
        <x:f t="shared" si="2458"/>
        <x:v>240232.95323921417</x:v>
      </x:c>
      <x:c r="R13145" s="55">
        <x:f t="shared" si="2459"/>
        <x:v>-67584.95323921417</x:v>
      </x:c>
      <x:c r="S13145" s="1" t="str">
        <x:f t="shared" si="2460"/>
        <x:v>NO</x:v>
      </x:c>
      <x:c r="T13145" s="1">
        <x:f t="shared" si="2461"/>
        <x:v>-9.9999999999999997E+98</x:v>
      </x:c>
    </x:row>
    <x:row r="13146">
      <x:c r="A13146" s="1"/>
      <x:c r="B13146" s="1"/>
      <x:c r="C13146" s="1"/>
      <x:c r="D13146" s="1"/>
      <x:c r="E13146" s="1"/>
      <x:c r="F13146" s="1"/>
      <x:c r="G13146" s="1"/>
      <x:c r="H13146" s="1"/>
      <x:c r="I13146" s="53">
        <x:f t="shared" si="2450"/>
        <x:v>20</x:v>
      </x:c>
      <x:c r="J13146" s="53">
        <x:f t="shared" si="2451"/>
        <x:v>2</x:v>
      </x:c>
      <x:c r="K13146" s="53">
        <x:f t="shared" si="2452"/>
        <x:v>18</x:v>
      </x:c>
      <x:c r="L13146" s="53">
        <x:f t="shared" si="2453"/>
        <x:v>40</x:v>
      </x:c>
      <x:c r="M13146" s="54">
        <x:f t="shared" si="2454"/>
        <x:v>13185.505098037323</x:v>
      </x:c>
      <x:c r="N13146" s="54">
        <x:f t="shared" si="2455"/>
        <x:v>8.6566007625259189</x:v>
      </x:c>
      <x:c r="O13146" s="55">
        <x:f t="shared" si="2456"/>
        <x:v>228788</x:v>
      </x:c>
      <x:c r="P13146" s="55">
        <x:f t="shared" si="2457"/>
        <x:v>34320</x:v>
      </x:c>
      <x:c r="Q13146" s="55">
        <x:f t="shared" si="2458"/>
        <x:v>241415.01906314798</x:v>
      </x:c>
      <x:c r="R13146" s="55">
        <x:f t="shared" si="2459"/>
        <x:v>-66947.019063147978</x:v>
      </x:c>
      <x:c r="S13146" s="1" t="str">
        <x:f t="shared" si="2460"/>
        <x:v>NO</x:v>
      </x:c>
      <x:c r="T13146" s="1">
        <x:f t="shared" si="2461"/>
        <x:v>-9.9999999999999997E+98</x:v>
      </x:c>
    </x:row>
    <x:row r="13147">
      <x:c r="A13147" s="1"/>
      <x:c r="B13147" s="1"/>
      <x:c r="C13147" s="1"/>
      <x:c r="D13147" s="1"/>
      <x:c r="E13147" s="1"/>
      <x:c r="F13147" s="1"/>
      <x:c r="G13147" s="1"/>
      <x:c r="H13147" s="1"/>
      <x:c r="I13147" s="53">
        <x:f t="shared" si="2450"/>
        <x:v>20</x:v>
      </x:c>
      <x:c r="J13147" s="53">
        <x:f t="shared" si="2451"/>
        <x:v>2</x:v>
      </x:c>
      <x:c r="K13147" s="53">
        <x:f t="shared" si="2452"/>
        <x:v>19</x:v>
      </x:c>
      <x:c r="L13147" s="53">
        <x:f t="shared" si="2453"/>
        <x:v>41</x:v>
      </x:c>
      <x:c r="M13147" s="54">
        <x:f t="shared" si="2454"/>
        <x:v>13255.146626673346</x:v>
      </x:c>
      <x:c r="N13147" s="54">
        <x:f t="shared" si="2455"/>
        <x:v>8.7049629351898243</x:v>
      </x:c>
      <x:c r="O13147" s="55">
        <x:f t="shared" si="2456"/>
        <x:v>231488</x:v>
      </x:c>
      <x:c r="P13147" s="55">
        <x:f t="shared" si="2457"/>
        <x:v>35200</x:v>
      </x:c>
      <x:c r="Q13147" s="55">
        <x:f t="shared" si="2458"/>
        <x:v>242624.07337974559</x:v>
      </x:c>
      <x:c r="R13147" s="55">
        <x:f t="shared" si="2459"/>
        <x:v>-66336.073379745591</x:v>
      </x:c>
      <x:c r="S13147" s="1" t="str">
        <x:f t="shared" si="2460"/>
        <x:v>NO</x:v>
      </x:c>
      <x:c r="T13147" s="1">
        <x:f t="shared" si="2461"/>
        <x:v>-9.9999999999999997E+98</x:v>
      </x:c>
    </x:row>
    <x:row r="13148">
      <x:c r="A13148" s="1"/>
      <x:c r="B13148" s="1"/>
      <x:c r="C13148" s="1"/>
      <x:c r="D13148" s="1"/>
      <x:c r="E13148" s="1"/>
      <x:c r="F13148" s="1"/>
      <x:c r="G13148" s="1"/>
      <x:c r="H13148" s="1"/>
      <x:c r="I13148" s="53">
        <x:f t="shared" si="2450"/>
        <x:v>20</x:v>
      </x:c>
      <x:c r="J13148" s="53">
        <x:f t="shared" si="2451"/>
        <x:v>2</x:v>
      </x:c>
      <x:c r="K13148" s="53">
        <x:f t="shared" si="2452"/>
        <x:v>20</x:v>
      </x:c>
      <x:c r="L13148" s="53">
        <x:f t="shared" si="2453"/>
        <x:v>42</x:v>
      </x:c>
      <x:c r="M13148" s="54">
        <x:f t="shared" si="2454"/>
        <x:v>13326.370917323824</x:v>
      </x:c>
      <x:c r="N13148" s="54">
        <x:f t="shared" si="2455"/>
        <x:v>8.7544242481415449</x:v>
      </x:c>
      <x:c r="O13148" s="55">
        <x:f t="shared" si="2456"/>
        <x:v>234188</x:v>
      </x:c>
      <x:c r="P13148" s="55">
        <x:f t="shared" si="2457"/>
        <x:v>36080</x:v>
      </x:c>
      <x:c r="Q13148" s="55">
        <x:f t="shared" si="2458"/>
        <x:v>243860.6062035386</x:v>
      </x:c>
      <x:c r="R13148" s="55">
        <x:f t="shared" si="2459"/>
        <x:v>-65752.606203538598</x:v>
      </x:c>
      <x:c r="S13148" s="1" t="str">
        <x:f t="shared" si="2460"/>
        <x:v>NO</x:v>
      </x:c>
      <x:c r="T13148" s="1">
        <x:f t="shared" si="2461"/>
        <x:v>-9.9999999999999997E+98</x:v>
      </x:c>
    </x:row>
    <x:row r="13149">
      <x:c r="A13149" s="1"/>
      <x:c r="B13149" s="1"/>
      <x:c r="C13149" s="1"/>
      <x:c r="D13149" s="1"/>
      <x:c r="E13149" s="1"/>
      <x:c r="F13149" s="1"/>
      <x:c r="G13149" s="1"/>
      <x:c r="H13149" s="1"/>
      <x:c r="I13149" s="53">
        <x:f t="shared" si="2450"/>
        <x:v>20</x:v>
      </x:c>
      <x:c r="J13149" s="53">
        <x:f t="shared" si="2451"/>
        <x:v>2</x:v>
      </x:c>
      <x:c r="K13149" s="53">
        <x:f t="shared" si="2452"/>
        <x:v>21</x:v>
      </x:c>
      <x:c r="L13149" s="53">
        <x:f t="shared" si="2453"/>
        <x:v>43</x:v>
      </x:c>
      <x:c r="M13149" s="54">
        <x:f t="shared" si="2454"/>
        <x:v>13399.206657550267</x:v>
      </x:c>
      <x:c r="N13149" s="54">
        <x:f t="shared" si="2455"/>
        <x:v>8.805004623298796</x:v>
      </x:c>
      <x:c r="O13149" s="55">
        <x:f t="shared" si="2456"/>
        <x:v>236888</x:v>
      </x:c>
      <x:c r="P13149" s="55">
        <x:f t="shared" si="2457"/>
        <x:v>36960</x:v>
      </x:c>
      <x:c r="Q13149" s="55">
        <x:f t="shared" si="2458"/>
        <x:v>245125.11558246991</x:v>
      </x:c>
      <x:c r="R13149" s="55">
        <x:f t="shared" si="2459"/>
        <x:v>-65197.115582469909</x:v>
      </x:c>
      <x:c r="S13149" s="1" t="str">
        <x:f t="shared" si="2460"/>
        <x:v>NO</x:v>
      </x:c>
      <x:c r="T13149" s="1">
        <x:f t="shared" si="2461"/>
        <x:v>-9.9999999999999997E+98</x:v>
      </x:c>
    </x:row>
    <x:row r="13150">
      <x:c r="A13150" s="1"/>
      <x:c r="B13150" s="1"/>
      <x:c r="C13150" s="1"/>
      <x:c r="D13150" s="1"/>
      <x:c r="E13150" s="1"/>
      <x:c r="F13150" s="1"/>
      <x:c r="G13150" s="1"/>
      <x:c r="H13150" s="1"/>
      <x:c r="I13150" s="53">
        <x:f t="shared" si="2450"/>
        <x:v>20</x:v>
      </x:c>
      <x:c r="J13150" s="53">
        <x:f t="shared" si="2451"/>
        <x:v>2</x:v>
      </x:c>
      <x:c r="K13150" s="53">
        <x:f t="shared" si="2452"/>
        <x:v>22</x:v>
      </x:c>
      <x:c r="L13150" s="53">
        <x:f t="shared" si="2453"/>
        <x:v>44</x:v>
      </x:c>
      <x:c r="M13150" s="54">
        <x:f t="shared" si="2454"/>
        <x:v>13473.683004796663</x:v>
      </x:c>
      <x:c r="N13150" s="54">
        <x:f t="shared" si="2455"/>
        <x:v>8.8567243088865713</x:v>
      </x:c>
      <x:c r="O13150" s="55">
        <x:f t="shared" si="2456"/>
        <x:v>239588</x:v>
      </x:c>
      <x:c r="P13150" s="55">
        <x:f t="shared" si="2457"/>
        <x:v>37840</x:v>
      </x:c>
      <x:c r="Q13150" s="55">
        <x:f t="shared" si="2458"/>
        <x:v>246418.10772216428</x:v>
      </x:c>
      <x:c r="R13150" s="55">
        <x:f t="shared" si="2459"/>
        <x:v>-64670.107722164277</x:v>
      </x:c>
      <x:c r="S13150" s="1" t="str">
        <x:f t="shared" si="2460"/>
        <x:v>NO</x:v>
      </x:c>
      <x:c r="T13150" s="1">
        <x:f t="shared" si="2461"/>
        <x:v>-9.9999999999999997E+98</x:v>
      </x:c>
    </x:row>
    <x:row r="13151">
      <x:c r="A13151" s="1"/>
      <x:c r="B13151" s="1"/>
      <x:c r="C13151" s="1"/>
      <x:c r="D13151" s="1"/>
      <x:c r="E13151" s="1"/>
      <x:c r="F13151" s="1"/>
      <x:c r="G13151" s="1"/>
      <x:c r="H13151" s="1"/>
      <x:c r="I13151" s="53">
        <x:f t="shared" si="2450"/>
        <x:v>20</x:v>
      </x:c>
      <x:c r="J13151" s="53">
        <x:f t="shared" si="2451"/>
        <x:v>2</x:v>
      </x:c>
      <x:c r="K13151" s="53">
        <x:f t="shared" si="2452"/>
        <x:v>23</x:v>
      </x:c>
      <x:c r="L13151" s="53">
        <x:f t="shared" si="2453"/>
        <x:v>45</x:v>
      </x:c>
      <x:c r="M13151" s="54">
        <x:f t="shared" si="2454"/>
        <x:v>13549.8295936541</x:v>
      </x:c>
      <x:c r="N13151" s="54">
        <x:f t="shared" si="2455"/>
        <x:v>8.9096038844820136</x:v>
      </x:c>
      <x:c r="O13151" s="55">
        <x:f t="shared" si="2456"/>
        <x:v>242288</x:v>
      </x:c>
      <x:c r="P13151" s="55">
        <x:f t="shared" si="2457"/>
        <x:v>38720</x:v>
      </x:c>
      <x:c r="Q13151" s="55">
        <x:f t="shared" si="2458"/>
        <x:v>247740.09711205034</x:v>
      </x:c>
      <x:c r="R13151" s="55">
        <x:f t="shared" si="2459"/>
        <x:v>-64172.097112050338</x:v>
      </x:c>
      <x:c r="S13151" s="1" t="str">
        <x:f t="shared" si="2460"/>
        <x:v>NO</x:v>
      </x:c>
      <x:c r="T13151" s="1">
        <x:f t="shared" si="2461"/>
        <x:v>-9.9999999999999997E+98</x:v>
      </x:c>
    </x:row>
    <x:row r="13152">
      <x:c r="A13152" s="1"/>
      <x:c r="B13152" s="1"/>
      <x:c r="C13152" s="1"/>
      <x:c r="D13152" s="1"/>
      <x:c r="E13152" s="1"/>
      <x:c r="F13152" s="1"/>
      <x:c r="G13152" s="1"/>
      <x:c r="H13152" s="1"/>
      <x:c r="I13152" s="53">
        <x:f t="shared" si="2450"/>
        <x:v>20</x:v>
      </x:c>
      <x:c r="J13152" s="53">
        <x:f t="shared" si="2451"/>
        <x:v>2</x:v>
      </x:c>
      <x:c r="K13152" s="53">
        <x:f t="shared" si="2452"/>
        <x:v>24</x:v>
      </x:c>
      <x:c r="L13152" s="53">
        <x:f t="shared" si="2453"/>
        <x:v>46</x:v>
      </x:c>
      <x:c r="M13152" s="54">
        <x:f t="shared" si="2454"/>
        <x:v>13627.676543233596</x:v>
      </x:c>
      <x:c r="N13152" s="54">
        <x:f t="shared" si="2455"/>
        <x:v>8.9636642661344421</x:v>
      </x:c>
      <x:c r="O13152" s="55">
        <x:f t="shared" si="2456"/>
        <x:v>244988</x:v>
      </x:c>
      <x:c r="P13152" s="55">
        <x:f t="shared" si="2457"/>
        <x:v>39600</x:v>
      </x:c>
      <x:c r="Q13152" s="55">
        <x:f t="shared" si="2458"/>
        <x:v>249091.60665336103</x:v>
      </x:c>
      <x:c r="R13152" s="55">
        <x:f t="shared" si="2459"/>
        <x:v>-63703.606653361028</x:v>
      </x:c>
      <x:c r="S13152" s="1" t="str">
        <x:f t="shared" si="2460"/>
        <x:v>NO</x:v>
      </x:c>
      <x:c r="T13152" s="1">
        <x:f t="shared" si="2461"/>
        <x:v>-9.9999999999999997E+98</x:v>
      </x:c>
    </x:row>
    <x:row r="13153">
      <x:c r="A13153" s="1"/>
      <x:c r="B13153" s="1"/>
      <x:c r="C13153" s="1"/>
      <x:c r="D13153" s="1"/>
      <x:c r="E13153" s="1"/>
      <x:c r="F13153" s="1"/>
      <x:c r="G13153" s="1"/>
      <x:c r="H13153" s="1"/>
      <x:c r="I13153" s="53">
        <x:f t="shared" si="2450"/>
        <x:v>20</x:v>
      </x:c>
      <x:c r="J13153" s="53">
        <x:f t="shared" si="2451"/>
        <x:v>2</x:v>
      </x:c>
      <x:c r="K13153" s="53">
        <x:f t="shared" si="2452"/>
        <x:v>25</x:v>
      </x:c>
      <x:c r="L13153" s="53">
        <x:f t="shared" si="2453"/>
        <x:v>47</x:v>
      </x:c>
      <x:c r="M13153" s="54">
        <x:f t="shared" si="2454"/>
        <x:v>13707.254464648693</x:v>
      </x:c>
      <x:c r="N13153" s="54">
        <x:f t="shared" si="2455"/>
        <x:v>9.0189267115615923</x:v>
      </x:c>
      <x:c r="O13153" s="55">
        <x:f t="shared" si="2456"/>
        <x:v>247688</x:v>
      </x:c>
      <x:c r="P13153" s="55">
        <x:f t="shared" si="2457"/>
        <x:v>40480</x:v>
      </x:c>
      <x:c r="Q13153" s="55">
        <x:f t="shared" si="2458"/>
        <x:v>250473.16778903981</x:v>
      </x:c>
      <x:c r="R13153" s="55">
        <x:f t="shared" si="2459"/>
        <x:v>-63265.167789039813</x:v>
      </x:c>
      <x:c r="S13153" s="1" t="str">
        <x:f t="shared" si="2460"/>
        <x:v>NO</x:v>
      </x:c>
      <x:c r="T13153" s="1">
        <x:f t="shared" si="2461"/>
        <x:v>-9.9999999999999997E+98</x:v>
      </x:c>
    </x:row>
    <x:row r="13154">
      <x:c r="A13154" s="1"/>
      <x:c r="B13154" s="1"/>
      <x:c r="C13154" s="1"/>
      <x:c r="D13154" s="1"/>
      <x:c r="E13154" s="1"/>
      <x:c r="F13154" s="1"/>
      <x:c r="G13154" s="1"/>
      <x:c r="H13154" s="1"/>
      <x:c r="I13154" s="53">
        <x:f t="shared" si="2450"/>
        <x:v>20</x:v>
      </x:c>
      <x:c r="J13154" s="53">
        <x:f t="shared" si="2451"/>
        <x:v>2</x:v>
      </x:c>
      <x:c r="K13154" s="53">
        <x:f t="shared" si="2452"/>
        <x:v>26</x:v>
      </x:c>
      <x:c r="L13154" s="53">
        <x:f t="shared" si="2453"/>
        <x:v>48</x:v>
      </x:c>
      <x:c r="M13154" s="54">
        <x:f t="shared" si="2454"/>
        <x:v>13788.594468609412</x:v>
      </x:c>
      <x:c r="N13154" s="54">
        <x:f t="shared" si="2455"/>
        <x:v>9.0754128254232018</x:v>
      </x:c>
      <x:c r="O13154" s="55">
        <x:f t="shared" si="2456"/>
        <x:v>250388</x:v>
      </x:c>
      <x:c r="P13154" s="55">
        <x:f t="shared" si="2457"/>
        <x:v>41360</x:v>
      </x:c>
      <x:c r="Q13154" s="55">
        <x:f t="shared" si="2458"/>
        <x:v>251885.32063558005</x:v>
      </x:c>
      <x:c r="R13154" s="55">
        <x:f t="shared" si="2459"/>
        <x:v>-62857.32063558005</x:v>
      </x:c>
      <x:c r="S13154" s="1" t="str">
        <x:f t="shared" si="2460"/>
        <x:v>NO</x:v>
      </x:c>
      <x:c r="T13154" s="1">
        <x:f t="shared" si="2461"/>
        <x:v>-9.9999999999999997E+98</x:v>
      </x:c>
    </x:row>
    <x:row r="13155">
      <x:c r="A13155" s="1"/>
      <x:c r="B13155" s="1"/>
      <x:c r="C13155" s="1"/>
      <x:c r="D13155" s="1"/>
      <x:c r="E13155" s="1"/>
      <x:c r="F13155" s="1"/>
      <x:c r="G13155" s="1"/>
      <x:c r="H13155" s="1"/>
      <x:c r="I13155" s="53">
        <x:f t="shared" si="2450"/>
        <x:v>20</x:v>
      </x:c>
      <x:c r="J13155" s="53">
        <x:f t="shared" si="2451"/>
        <x:v>2</x:v>
      </x:c>
      <x:c r="K13155" s="53">
        <x:f t="shared" si="2452"/>
        <x:v>27</x:v>
      </x:c>
      <x:c r="L13155" s="53">
        <x:f t="shared" si="2453"/>
        <x:v>49</x:v>
      </x:c>
      <x:c r="M13155" s="54">
        <x:f t="shared" si="2454"/>
        <x:v>13871.728173129168</x:v>
      </x:c>
      <x:c r="N13155" s="54">
        <x:f t="shared" si="2455"/>
        <x:v>9.1331445646730334</x:v>
      </x:c>
      <x:c r="O13155" s="55">
        <x:f t="shared" si="2456"/>
        <x:v>253088</x:v>
      </x:c>
      <x:c r="P13155" s="55">
        <x:f t="shared" si="2457"/>
        <x:v>42240</x:v>
      </x:c>
      <x:c r="Q13155" s="55">
        <x:f t="shared" si="2458"/>
        <x:v>253328.61411682583</x:v>
      </x:c>
      <x:c r="R13155" s="55">
        <x:f t="shared" si="2459"/>
        <x:v>-62480.614116825833</x:v>
      </x:c>
      <x:c r="S13155" s="1" t="str">
        <x:f t="shared" si="2460"/>
        <x:v>NO</x:v>
      </x:c>
      <x:c r="T13155" s="1">
        <x:f t="shared" si="2461"/>
        <x:v>-9.9999999999999997E+98</x:v>
      </x:c>
    </x:row>
    <x:row r="13156">
      <x:c r="A13156" s="1"/>
      <x:c r="B13156" s="1"/>
      <x:c r="C13156" s="1"/>
      <x:c r="D13156" s="1"/>
      <x:c r="E13156" s="1"/>
      <x:c r="F13156" s="1"/>
      <x:c r="G13156" s="1"/>
      <x:c r="H13156" s="1"/>
      <x:c r="I13156" s="53">
        <x:f t="shared" si="2450"/>
        <x:v>20</x:v>
      </x:c>
      <x:c r="J13156" s="53">
        <x:f t="shared" si="2451"/>
        <x:v>2</x:v>
      </x:c>
      <x:c r="K13156" s="53">
        <x:f t="shared" si="2452"/>
        <x:v>28</x:v>
      </x:c>
      <x:c r="L13156" s="53">
        <x:f t="shared" si="2453"/>
        <x:v>50</x:v>
      </x:c>
      <x:c r="M13156" s="54">
        <x:f t="shared" si="2454"/>
        <x:v>13956.687711346322</x:v>
      </x:c>
      <x:c r="N13156" s="54">
        <x:f t="shared" si="2455"/>
        <x:v>9.1921442439905015</x:v>
      </x:c>
      <x:c r="O13156" s="55">
        <x:f t="shared" si="2456"/>
        <x:v>255788</x:v>
      </x:c>
      <x:c r="P13156" s="55">
        <x:f t="shared" si="2457"/>
        <x:v>43120</x:v>
      </x:c>
      <x:c r="Q13156" s="55">
        <x:f t="shared" si="2458"/>
        <x:v>254803.60609976252</x:v>
      </x:c>
      <x:c r="R13156" s="55">
        <x:f t="shared" si="2459"/>
        <x:v>-62135.606099762517</x:v>
      </x:c>
      <x:c r="S13156" s="1" t="str">
        <x:f t="shared" si="2460"/>
        <x:v>NO</x:v>
      </x:c>
      <x:c r="T13156" s="1">
        <x:f t="shared" si="2461"/>
        <x:v>-9.9999999999999997E+98</x:v>
      </x:c>
    </x:row>
    <x:row r="13157">
      <x:c r="A13157" s="1"/>
      <x:c r="B13157" s="1"/>
      <x:c r="C13157" s="1"/>
      <x:c r="D13157" s="1"/>
      <x:c r="E13157" s="1"/>
      <x:c r="F13157" s="1"/>
      <x:c r="G13157" s="1"/>
      <x:c r="H13157" s="1"/>
      <x:c r="I13157" s="53">
        <x:f t="shared" si="2450"/>
        <x:v>20</x:v>
      </x:c>
      <x:c r="J13157" s="53">
        <x:f t="shared" si="2451"/>
        <x:v>2</x:v>
      </x:c>
      <x:c r="K13157" s="53">
        <x:f t="shared" si="2452"/>
        <x:v>29</x:v>
      </x:c>
      <x:c r="L13157" s="53">
        <x:f t="shared" si="2453"/>
        <x:v>51</x:v>
      </x:c>
      <x:c r="M13157" s="54">
        <x:f t="shared" si="2454"/>
        <x:v>14043.505739461974</x:v>
      </x:c>
      <x:c r="N13157" s="54">
        <x:f t="shared" si="2455"/>
        <x:v>9.252434541293038</x:v>
      </x:c>
      <x:c r="O13157" s="55">
        <x:f t="shared" si="2456"/>
        <x:v>258488</x:v>
      </x:c>
      <x:c r="P13157" s="55">
        <x:f t="shared" si="2457"/>
        <x:v>44000</x:v>
      </x:c>
      <x:c r="Q13157" s="55">
        <x:f t="shared" si="2458"/>
        <x:v>256310.86353232595</x:v>
      </x:c>
      <x:c r="R13157" s="55">
        <x:f t="shared" si="2459"/>
        <x:v>-61822.863532325951</x:v>
      </x:c>
      <x:c r="S13157" s="1" t="str">
        <x:f t="shared" si="2460"/>
        <x:v>NO</x:v>
      </x:c>
      <x:c r="T13157" s="1">
        <x:f t="shared" si="2461"/>
        <x:v>-9.9999999999999997E+98</x:v>
      </x:c>
    </x:row>
    <x:row r="13158">
      <x:c r="A13158" s="1"/>
      <x:c r="B13158" s="1"/>
      <x:c r="C13158" s="1"/>
      <x:c r="D13158" s="1"/>
      <x:c r="E13158" s="1"/>
      <x:c r="F13158" s="1"/>
      <x:c r="G13158" s="1"/>
      <x:c r="H13158" s="1"/>
      <x:c r="I13158" s="53">
        <x:f t="shared" si="2450"/>
        <x:v>20</x:v>
      </x:c>
      <x:c r="J13158" s="53">
        <x:f t="shared" si="2451"/>
        <x:v>2</x:v>
      </x:c>
      <x:c r="K13158" s="53">
        <x:f t="shared" si="2452"/>
        <x:v>30</x:v>
      </x:c>
      <x:c r="L13158" s="53">
        <x:f t="shared" si="2453"/>
        <x:v>52</x:v>
      </x:c>
      <x:c r="M13158" s="54">
        <x:f t="shared" si="2454"/>
        <x:v>14132.215444795745</x:v>
      </x:c>
      <x:c r="N13158" s="54">
        <x:f t="shared" si="2455"/>
        <x:v>9.3140385033303783</x:v>
      </x:c>
      <x:c r="O13158" s="55">
        <x:f t="shared" si="2456"/>
        <x:v>261188</x:v>
      </x:c>
      <x:c r="P13158" s="55">
        <x:f t="shared" si="2457"/>
        <x:v>44880</x:v>
      </x:c>
      <x:c r="Q13158" s="55">
        <x:f t="shared" si="2458"/>
        <x:v>257850.96258325948</x:v>
      </x:c>
      <x:c r="R13158" s="55">
        <x:f t="shared" si="2459"/>
        <x:v>-61542.962583259476</x:v>
      </x:c>
      <x:c r="S13158" s="1" t="str">
        <x:f t="shared" si="2460"/>
        <x:v>NO</x:v>
      </x:c>
      <x:c r="T13158" s="1">
        <x:f t="shared" si="2461"/>
        <x:v>-9.9999999999999997E+98</x:v>
      </x:c>
    </x:row>
    <x:row r="13159">
      <x:c r="A13159" s="1"/>
      <x:c r="B13159" s="1"/>
      <x:c r="C13159" s="1"/>
      <x:c r="D13159" s="1"/>
      <x:c r="E13159" s="1"/>
      <x:c r="F13159" s="1"/>
      <x:c r="G13159" s="1"/>
      <x:c r="H13159" s="1"/>
      <x:c r="I13159" s="53">
        <x:f t="shared" si="2450"/>
        <x:v>20</x:v>
      </x:c>
      <x:c r="J13159" s="53">
        <x:f t="shared" si="2451"/>
        <x:v>3</x:v>
      </x:c>
      <x:c r="K13159" s="53">
        <x:f t="shared" si="2452"/>
        <x:v>0</x:v>
      </x:c>
      <x:c r="L13159" s="53">
        <x:f t="shared" si="2453"/>
        <x:v>23</x:v>
      </x:c>
      <x:c r="M13159" s="54">
        <x:f t="shared" si="2454"/>
        <x:v>12206.420065036096</x:v>
      </x:c>
      <x:c r="N13159" s="54">
        <x:f t="shared" si="2455"/>
        <x:v>7.9766806007195115</x:v>
      </x:c>
      <x:c r="O13159" s="55">
        <x:f t="shared" si="2456"/>
        <x:v>182282</x:v>
      </x:c>
      <x:c r="P13159" s="55">
        <x:f t="shared" si="2457"/>
        <x:v>18920</x:v>
      </x:c>
      <x:c r="Q13159" s="55">
        <x:f t="shared" si="2458"/>
        <x:v>224417.01501798778</x:v>
      </x:c>
      <x:c r="R13159" s="55">
        <x:f t="shared" si="2459"/>
        <x:v>-81055.015017987782</x:v>
      </x:c>
      <x:c r="S13159" s="1" t="str">
        <x:f t="shared" si="2460"/>
        <x:v>NO</x:v>
      </x:c>
      <x:c r="T13159" s="1">
        <x:f t="shared" si="2461"/>
        <x:v>-9.9999999999999997E+98</x:v>
      </x:c>
    </x:row>
    <x:row r="13160">
      <x:c r="A13160" s="1"/>
      <x:c r="B13160" s="1"/>
      <x:c r="C13160" s="1"/>
      <x:c r="D13160" s="1"/>
      <x:c r="E13160" s="1"/>
      <x:c r="F13160" s="1"/>
      <x:c r="G13160" s="1"/>
      <x:c r="H13160" s="1"/>
      <x:c r="I13160" s="53">
        <x:f t="shared" si="2450"/>
        <x:v>20</x:v>
      </x:c>
      <x:c r="J13160" s="53">
        <x:f t="shared" si="2451"/>
        <x:v>3</x:v>
      </x:c>
      <x:c r="K13160" s="53">
        <x:f t="shared" si="2452"/>
        <x:v>1</x:v>
      </x:c>
      <x:c r="L13160" s="53">
        <x:f t="shared" si="2453"/>
        <x:v>24</x:v>
      </x:c>
      <x:c r="M13160" s="54">
        <x:f t="shared" si="2454"/>
        <x:v>12251.982565036096</x:v>
      </x:c>
      <x:c r="N13160" s="54">
        <x:f t="shared" si="2455"/>
        <x:v>8.0083212257195111</x:v>
      </x:c>
      <x:c r="O13160" s="55">
        <x:f t="shared" si="2456"/>
        <x:v>184982</x:v>
      </x:c>
      <x:c r="P13160" s="55">
        <x:f t="shared" si="2457"/>
        <x:v>19800</x:v>
      </x:c>
      <x:c r="Q13160" s="55">
        <x:f t="shared" si="2458"/>
        <x:v>225208.03064298778</x:v>
      </x:c>
      <x:c r="R13160" s="55">
        <x:f t="shared" si="2459"/>
        <x:v>-80026.030642987782</x:v>
      </x:c>
      <x:c r="S13160" s="1" t="str">
        <x:f t="shared" si="2460"/>
        <x:v>NO</x:v>
      </x:c>
      <x:c r="T13160" s="1">
        <x:f t="shared" si="2461"/>
        <x:v>-9.9999999999999997E+98</x:v>
      </x:c>
    </x:row>
    <x:row r="13161">
      <x:c r="A13161" s="1"/>
      <x:c r="B13161" s="1"/>
      <x:c r="C13161" s="1"/>
      <x:c r="D13161" s="1"/>
      <x:c r="E13161" s="1"/>
      <x:c r="F13161" s="1"/>
      <x:c r="G13161" s="1"/>
      <x:c r="H13161" s="1"/>
      <x:c r="I13161" s="53">
        <x:f t="shared" si="2450"/>
        <x:v>20</x:v>
      </x:c>
      <x:c r="J13161" s="53">
        <x:f t="shared" si="2451"/>
        <x:v>3</x:v>
      </x:c>
      <x:c r="K13161" s="53">
        <x:f t="shared" si="2452"/>
        <x:v>2</x:v>
      </x:c>
      <x:c r="L13161" s="53">
        <x:f t="shared" si="2453"/>
        <x:v>25</x:v>
      </x:c>
      <x:c r="M13161" s="54">
        <x:f t="shared" si="2454"/>
        <x:v>12298.684127536097</x:v>
      </x:c>
      <x:c r="N13161" s="54">
        <x:f t="shared" si="2455"/>
        <x:v>8.040752866344512</x:v>
      </x:c>
      <x:c r="O13161" s="55">
        <x:f t="shared" si="2456"/>
        <x:v>187682</x:v>
      </x:c>
      <x:c r="P13161" s="55">
        <x:f t="shared" si="2457"/>
        <x:v>20680</x:v>
      </x:c>
      <x:c r="Q13161" s="55">
        <x:f t="shared" si="2458"/>
        <x:v>226018.82165861278</x:v>
      </x:c>
      <x:c r="R13161" s="55">
        <x:f t="shared" si="2459"/>
        <x:v>-79016.821658612782</x:v>
      </x:c>
      <x:c r="S13161" s="1" t="str">
        <x:f t="shared" si="2460"/>
        <x:v>NO</x:v>
      </x:c>
      <x:c r="T13161" s="1">
        <x:f t="shared" si="2461"/>
        <x:v>-9.9999999999999997E+98</x:v>
      </x:c>
    </x:row>
    <x:row r="13162">
      <x:c r="A13162" s="1"/>
      <x:c r="B13162" s="1"/>
      <x:c r="C13162" s="1"/>
      <x:c r="D13162" s="1"/>
      <x:c r="E13162" s="1"/>
      <x:c r="F13162" s="1"/>
      <x:c r="G13162" s="1"/>
      <x:c r="H13162" s="1"/>
      <x:c r="I13162" s="53">
        <x:f t="shared" si="2450"/>
        <x:v>20</x:v>
      </x:c>
      <x:c r="J13162" s="53">
        <x:f t="shared" si="2451"/>
        <x:v>3</x:v>
      </x:c>
      <x:c r="K13162" s="53">
        <x:f t="shared" si="2452"/>
        <x:v>3</x:v>
      </x:c>
      <x:c r="L13162" s="53">
        <x:f t="shared" si="2453"/>
        <x:v>26</x:v>
      </x:c>
      <x:c r="M13162" s="54">
        <x:f t="shared" si="2454"/>
        <x:v>12346.546109957972</x:v>
      </x:c>
      <x:c r="N13162" s="54">
        <x:f t="shared" si="2455"/>
        <x:v>8.0739903541374805</x:v>
      </x:c>
      <x:c r="O13162" s="55">
        <x:f t="shared" si="2456"/>
        <x:v>190382</x:v>
      </x:c>
      <x:c r="P13162" s="55">
        <x:f t="shared" si="2457"/>
        <x:v>21560</x:v>
      </x:c>
      <x:c r="Q13162" s="55">
        <x:f t="shared" si="2458"/>
        <x:v>226849.758853437</x:v>
      </x:c>
      <x:c r="R13162" s="55">
        <x:f t="shared" si="2459"/>
        <x:v>-78027.758853437001</x:v>
      </x:c>
      <x:c r="S13162" s="1" t="str">
        <x:f t="shared" si="2460"/>
        <x:v>NO</x:v>
      </x:c>
      <x:c r="T13162" s="1">
        <x:f t="shared" si="2461"/>
        <x:v>-9.9999999999999997E+98</x:v>
      </x:c>
    </x:row>
    <x:row r="13163">
      <x:c r="A13163" s="1"/>
      <x:c r="B13163" s="1"/>
      <x:c r="C13163" s="1"/>
      <x:c r="D13163" s="1"/>
      <x:c r="E13163" s="1"/>
      <x:c r="F13163" s="1"/>
      <x:c r="G13163" s="1"/>
      <x:c r="H13163" s="1"/>
      <x:c r="I13163" s="53">
        <x:f t="shared" si="2450"/>
        <x:v>20</x:v>
      </x:c>
      <x:c r="J13163" s="53">
        <x:f t="shared" si="2451"/>
        <x:v>3</x:v>
      </x:c>
      <x:c r="K13163" s="53">
        <x:f t="shared" si="2452"/>
        <x:v>4</x:v>
      </x:c>
      <x:c r="L13163" s="53">
        <x:f t="shared" si="2453"/>
        <x:v>27</x:v>
      </x:c>
      <x:c r="M13163" s="54">
        <x:f t="shared" si="2454"/>
        <x:v>12395.590225680628</x:v>
      </x:c>
      <x:c r="N13163" s="54">
        <x:f t="shared" si="2455"/>
        <x:v>8.1080487678337683</x:v>
      </x:c>
      <x:c r="O13163" s="55">
        <x:f t="shared" si="2456"/>
        <x:v>193082</x:v>
      </x:c>
      <x:c r="P13163" s="55">
        <x:f t="shared" si="2457"/>
        <x:v>22440</x:v>
      </x:c>
      <x:c r="Q13163" s="55">
        <x:f t="shared" si="2458"/>
        <x:v>227701.21919584423</x:v>
      </x:c>
      <x:c r="R13163" s="55">
        <x:f t="shared" si="2459"/>
        <x:v>-77059.219195844227</x:v>
      </x:c>
      <x:c r="S13163" s="1" t="str">
        <x:f t="shared" si="2460"/>
        <x:v>NO</x:v>
      </x:c>
      <x:c r="T13163" s="1">
        <x:f t="shared" si="2461"/>
        <x:v>-9.9999999999999997E+98</x:v>
      </x:c>
    </x:row>
    <x:row r="13164">
      <x:c r="A13164" s="1"/>
      <x:c r="B13164" s="1"/>
      <x:c r="C13164" s="1"/>
      <x:c r="D13164" s="1"/>
      <x:c r="E13164" s="1"/>
      <x:c r="F13164" s="1"/>
      <x:c r="G13164" s="1"/>
      <x:c r="H13164" s="1"/>
      <x:c r="I13164" s="53">
        <x:f t="shared" si="2450"/>
        <x:v>20</x:v>
      </x:c>
      <x:c r="J13164" s="53">
        <x:f t="shared" si="2451"/>
        <x:v>3</x:v>
      </x:c>
      <x:c r="K13164" s="53">
        <x:f t="shared" si="2452"/>
        <x:v>5</x:v>
      </x:c>
      <x:c r="L13164" s="53">
        <x:f t="shared" si="2453"/>
        <x:v>28</x:v>
      </x:c>
      <x:c r="M13164" s="54">
        <x:f t="shared" si="2454"/>
        <x:v>12445.838549601831</x:v>
      </x:c>
      <x:c r="N13164" s="54">
        <x:f t="shared" si="2455"/>
        <x:v>8.1429434372234937</x:v>
      </x:c>
      <x:c r="O13164" s="55">
        <x:f t="shared" si="2456"/>
        <x:v>195782</x:v>
      </x:c>
      <x:c r="P13164" s="55">
        <x:f t="shared" si="2457"/>
        <x:v>23320</x:v>
      </x:c>
      <x:c r="Q13164" s="55">
        <x:f t="shared" si="2458"/>
        <x:v>228573.58593058735</x:v>
      </x:c>
      <x:c r="R13164" s="55">
        <x:f t="shared" si="2459"/>
        <x:v>-76111.585930587346</x:v>
      </x:c>
      <x:c r="S13164" s="1" t="str">
        <x:f t="shared" si="2460"/>
        <x:v>NO</x:v>
      </x:c>
      <x:c r="T13164" s="1">
        <x:f t="shared" si="2461"/>
        <x:v>-9.9999999999999997E+98</x:v>
      </x:c>
    </x:row>
    <x:row r="13165">
      <x:c r="A13165" s="1"/>
      <x:c r="B13165" s="1"/>
      <x:c r="C13165" s="1"/>
      <x:c r="D13165" s="1"/>
      <x:c r="E13165" s="1"/>
      <x:c r="F13165" s="1"/>
      <x:c r="G13165" s="1"/>
      <x:c r="H13165" s="1"/>
      <x:c r="I13165" s="53">
        <x:f t="shared" si="2450"/>
        <x:v>20</x:v>
      </x:c>
      <x:c r="J13165" s="53">
        <x:f t="shared" si="2451"/>
        <x:v>3</x:v>
      </x:c>
      <x:c r="K13165" s="53">
        <x:f t="shared" si="2452"/>
        <x:v>6</x:v>
      </x:c>
      <x:c r="L13165" s="53">
        <x:f t="shared" si="2453"/>
        <x:v>29</x:v>
      </x:c>
      <x:c r="M13165" s="54">
        <x:f t="shared" si="2454"/>
        <x:v>12497.313523783465</x:v>
      </x:c>
      <x:c r="N13165" s="54">
        <x:f t="shared" si="2455"/>
        <x:v>8.1786899470718506</x:v>
      </x:c>
      <x:c r="O13165" s="55">
        <x:f t="shared" si="2456"/>
        <x:v>198482</x:v>
      </x:c>
      <x:c r="P13165" s="55">
        <x:f t="shared" si="2457"/>
        <x:v>24200</x:v>
      </x:c>
      <x:c r="Q13165" s="55">
        <x:f t="shared" si="2458"/>
        <x:v>229467.24867679627</x:v>
      </x:c>
      <x:c r="R13165" s="55">
        <x:f t="shared" si="2459"/>
        <x:v>-75185.248676796269</x:v>
      </x:c>
      <x:c r="S13165" s="1" t="str">
        <x:f t="shared" si="2460"/>
        <x:v>NO</x:v>
      </x:c>
      <x:c r="T13165" s="1">
        <x:f t="shared" si="2461"/>
        <x:v>-9.9999999999999997E+98</x:v>
      </x:c>
    </x:row>
    <x:row r="13166">
      <x:c r="A13166" s="1"/>
      <x:c r="B13166" s="1"/>
      <x:c r="C13166" s="1"/>
      <x:c r="D13166" s="1"/>
      <x:c r="E13166" s="1"/>
      <x:c r="F13166" s="1"/>
      <x:c r="G13166" s="1"/>
      <x:c r="H13166" s="1"/>
      <x:c r="I13166" s="53" t="n">
        <x:f t="shared" ref="I13166:I13229" si="2462">INT((ROW()-ROW($I$46))/((CARROT_CAP+1)*(MESCLUN_CAP+1)))</x:f>
        <x:v>20</x:v>
      </x:c>
      <x:c r="J13166" s="53" t="n">
        <x:f t="shared" ref="J13166:J13229" si="2463">MOD(INT((ROW()-ROW($I$46))/(MESCLUN_CAP+1)),CARROT_CAP+1)</x:f>
        <x:v>3</x:v>
      </x:c>
      <x:c r="K13166" s="53" t="n">
        <x:f t="shared" ref="K13166:K13229" si="2464">MOD(ROW()-ROW($I$46),MESCLUN_CAP+1)</x:f>
        <x:v>7</x:v>
      </x:c>
      <x:c r="L13166" s="53" t="n">
        <x:f t="shared" ref="L13166:L13229" si="2465">SUM(I13166:K13166)</x:f>
        <x:v>30</x:v>
      </x:c>
      <x:c r="M13166" s="54" t="n">
        <x:f t="shared" ref="M13166:M13229" si="2466">I13166*TOMATO_HOURS*WEEKS*(1+TOMATO_DIM)^I13166+J13166*CARROT_HOURS*WEEKS*(1+CARROT_DIM)^J13166+K13166*MESCLUN_HOURS*WEEKS*(1+MESCLUN_DIM)^K13166</x:f>
        <x:v>12550.037963181428</x:v>
      </x:c>
      <x:c r="N13166" s="54" t="n">
        <x:f t="shared" ref="N13166:N13229" si="2467">MAX(M13166-FARMER_HOURS,0)/TEMP_HOURS_PER_WORKER</x:f>
        <x:v>8.215304141098214</x:v>
      </x:c>
      <x:c r="O13166" s="55" t="n">
        <x:f t="shared" ref="O13166:O13229" si="2468">I13166*TOMATO_PRICE+J13166*CARROT_PRICE+K13166*MESCLUN_PRICE</x:f>
        <x:v>201182</x:v>
      </x:c>
      <x:c r="P13166" s="55" t="n">
        <x:f t="shared" ref="P13166:P13229" si="2469">I13166*TOMATO_FERTILIZER+J13166*CARROT_FERTILIZER+K13166*MESCLUN_FERTILIZER</x:f>
        <x:v>25080</x:v>
      </x:c>
      <x:c r="Q13166" s="55" t="n">
        <x:f t="shared" ref="Q13166:Q13229" si="2470">MIN(M13166,FARMER_HOURS)*FARMER_RATE+MAX(M13166-FARMER_HOURS,0)*TEMP_RATE</x:f>
        <x:v>230382.60352745536</x:v>
      </x:c>
      <x:c r="R13166" s="55" t="n">
        <x:f t="shared" ref="R13166:R13229" si="2471">O13166-P13166-Q13166-FIXED_COST</x:f>
        <x:v>-74280.60352745536</x:v>
      </x:c>
      <x:c r="S13166" s="1" t="str">
        <x:f t="shared" ref="S13166:S13229" si="2472">IF(AND(L13166&lt;=TOTAL_BED_CAP,N13166&lt;=TEMP_WORKER_CAP),"YES","NO")</x:f>
        <x:v>NO</x:v>
      </x:c>
      <x:c r="T13166" s="1" t="n">
        <x:f t="shared" ref="T13166:T13229" si="2473">IF(S13166="YES",R13166,-1E+99)</x:f>
        <x:v>-1e+99</x:v>
      </x:c>
    </x:row>
    <x:row r="13167">
      <x:c r="A13167" s="1"/>
      <x:c r="B13167" s="1"/>
      <x:c r="C13167" s="1"/>
      <x:c r="D13167" s="1"/>
      <x:c r="E13167" s="1"/>
      <x:c r="F13167" s="1"/>
      <x:c r="G13167" s="1"/>
      <x:c r="H13167" s="1"/>
      <x:c r="I13167" s="53">
        <x:f t="shared" si="2462"/>
        <x:v>20</x:v>
      </x:c>
      <x:c r="J13167" s="53">
        <x:f t="shared" si="2463"/>
        <x:v>3</x:v>
      </x:c>
      <x:c r="K13167" s="53">
        <x:f t="shared" si="2464"/>
        <x:v>8</x:v>
      </x:c>
      <x:c r="L13167" s="53">
        <x:f t="shared" si="2465"/>
        <x:v>31</x:v>
      </x:c>
      <x:c r="M13167" s="54">
        <x:f t="shared" si="2466"/>
        <x:v>12604.035061461405</x:v>
      </x:c>
      <x:c r="N13167" s="54">
        <x:f t="shared" si="2467"/>
        <x:v>8.2528021260148652</x:v>
      </x:c>
      <x:c r="O13167" s="55">
        <x:f t="shared" si="2468"/>
        <x:v>203882</x:v>
      </x:c>
      <x:c r="P13167" s="55">
        <x:f t="shared" si="2469"/>
        <x:v>25960</x:v>
      </x:c>
      <x:c r="Q13167" s="55">
        <x:f t="shared" si="2470"/>
        <x:v>231320.05315037162</x:v>
      </x:c>
      <x:c r="R13167" s="55">
        <x:f t="shared" si="2471"/>
        <x:v>-73398.053150371619</x:v>
      </x:c>
      <x:c r="S13167" s="1" t="str">
        <x:f t="shared" si="2472"/>
        <x:v>NO</x:v>
      </x:c>
      <x:c r="T13167" s="1">
        <x:f t="shared" si="2473"/>
        <x:v>-9.9999999999999997E+98</x:v>
      </x:c>
    </x:row>
    <x:row r="13168">
      <x:c r="A13168" s="1"/>
      <x:c r="B13168" s="1"/>
      <x:c r="C13168" s="1"/>
      <x:c r="D13168" s="1"/>
      <x:c r="E13168" s="1"/>
      <x:c r="F13168" s="1"/>
      <x:c r="G13168" s="1"/>
      <x:c r="H13168" s="1"/>
      <x:c r="I13168" s="53">
        <x:f t="shared" si="2462"/>
        <x:v>20</x:v>
      </x:c>
      <x:c r="J13168" s="53">
        <x:f t="shared" si="2463"/>
        <x:v>3</x:v>
      </x:c>
      <x:c r="K13168" s="53">
        <x:f t="shared" si="2464"/>
        <x:v>9</x:v>
      </x:c>
      <x:c r="L13168" s="53">
        <x:f t="shared" si="2465"/>
        <x:v>32</x:v>
      </x:c>
      <x:c r="M13168" s="54">
        <x:f t="shared" si="2466"/>
        <x:v>12659.328396901799</x:v>
      </x:c>
      <x:c r="N13168" s="54">
        <x:f t="shared" si="2467"/>
        <x:v>8.2912002756262488</x:v>
      </x:c>
      <x:c r="O13168" s="55">
        <x:f t="shared" si="2468"/>
        <x:v>206582</x:v>
      </x:c>
      <x:c r="P13168" s="55">
        <x:f t="shared" si="2469"/>
        <x:v>26840</x:v>
      </x:c>
      <x:c r="Q13168" s="55">
        <x:f t="shared" si="2470"/>
        <x:v>232280.00689065622</x:v>
      </x:c>
      <x:c r="R13168" s="55">
        <x:f t="shared" si="2471"/>
        <x:v>-72538.006890656223</x:v>
      </x:c>
      <x:c r="S13168" s="1" t="str">
        <x:f t="shared" si="2472"/>
        <x:v>NO</x:v>
      </x:c>
      <x:c r="T13168" s="1">
        <x:f t="shared" si="2473"/>
        <x:v>-9.9999999999999997E+98</x:v>
      </x:c>
    </x:row>
    <x:row r="13169">
      <x:c r="A13169" s="1"/>
      <x:c r="B13169" s="1"/>
      <x:c r="C13169" s="1"/>
      <x:c r="D13169" s="1"/>
      <x:c r="E13169" s="1"/>
      <x:c r="F13169" s="1"/>
      <x:c r="G13169" s="1"/>
      <x:c r="H13169" s="1"/>
      <x:c r="I13169" s="53">
        <x:f t="shared" si="2462"/>
        <x:v>20</x:v>
      </x:c>
      <x:c r="J13169" s="53">
        <x:f t="shared" si="2463"/>
        <x:v>3</x:v>
      </x:c>
      <x:c r="K13169" s="53">
        <x:f t="shared" si="2464"/>
        <x:v>10</x:v>
      </x:c>
      <x:c r="L13169" s="53">
        <x:f t="shared" si="2465"/>
        <x:v>33</x:v>
      </x:c>
      <x:c r="M13169" s="54">
        <x:f t="shared" si="2466"/>
        <x:v>12715.941938385013</x:v>
      </x:c>
      <x:c r="N13169" s="54">
        <x:f t="shared" si="2467"/>
        <x:v>8.3305152349895923</x:v>
      </x:c>
      <x:c r="O13169" s="55">
        <x:f t="shared" si="2468"/>
        <x:v>209282</x:v>
      </x:c>
      <x:c r="P13169" s="55">
        <x:f t="shared" si="2469"/>
        <x:v>27720</x:v>
      </x:c>
      <x:c r="Q13169" s="55">
        <x:f t="shared" si="2470"/>
        <x:v>233262.88087473979</x:v>
      </x:c>
      <x:c r="R13169" s="55">
        <x:f t="shared" si="2471"/>
        <x:v>-71700.880874739785</x:v>
      </x:c>
      <x:c r="S13169" s="1" t="str">
        <x:f t="shared" si="2472"/>
        <x:v>NO</x:v>
      </x:c>
      <x:c r="T13169" s="1">
        <x:f t="shared" si="2473"/>
        <x:v>-9.9999999999999997E+98</x:v>
      </x:c>
    </x:row>
    <x:row r="13170">
      <x:c r="A13170" s="1"/>
      <x:c r="B13170" s="1"/>
      <x:c r="C13170" s="1"/>
      <x:c r="D13170" s="1"/>
      <x:c r="E13170" s="1"/>
      <x:c r="F13170" s="1"/>
      <x:c r="G13170" s="1"/>
      <x:c r="H13170" s="1"/>
      <x:c r="I13170" s="53">
        <x:f t="shared" si="2462"/>
        <x:v>20</x:v>
      </x:c>
      <x:c r="J13170" s="53">
        <x:f t="shared" si="2463"/>
        <x:v>3</x:v>
      </x:c>
      <x:c r="K13170" s="53">
        <x:f t="shared" si="2464"/>
        <x:v>11</x:v>
      </x:c>
      <x:c r="L13170" s="53">
        <x:f t="shared" si="2465"/>
        <x:v>34</x:v>
      </x:c>
      <x:c r="M13170" s="54">
        <x:f t="shared" si="2466"/>
        <x:v>12773.900051478451</x:v>
      </x:c>
      <x:c r="N13170" s="54">
        <x:f t="shared" si="2467"/>
        <x:v>8.3707639246378136</x:v>
      </x:c>
      <x:c r="O13170" s="55">
        <x:f t="shared" si="2468"/>
        <x:v>211982</x:v>
      </x:c>
      <x:c r="P13170" s="55">
        <x:f t="shared" si="2469"/>
        <x:v>28600</x:v>
      </x:c>
      <x:c r="Q13170" s="55">
        <x:f t="shared" si="2470"/>
        <x:v>234269.09811594532</x:v>
      </x:c>
      <x:c r="R13170" s="55">
        <x:f t="shared" si="2471"/>
        <x:v>-70887.098115945322</x:v>
      </x:c>
      <x:c r="S13170" s="1" t="str">
        <x:f t="shared" si="2472"/>
        <x:v>NO</x:v>
      </x:c>
      <x:c r="T13170" s="1">
        <x:f t="shared" si="2473"/>
        <x:v>-9.9999999999999997E+98</x:v>
      </x:c>
    </x:row>
    <x:row r="13171">
      <x:c r="A13171" s="1"/>
      <x:c r="B13171" s="1"/>
      <x:c r="C13171" s="1"/>
      <x:c r="D13171" s="1"/>
      <x:c r="E13171" s="1"/>
      <x:c r="F13171" s="1"/>
      <x:c r="G13171" s="1"/>
      <x:c r="H13171" s="1"/>
      <x:c r="I13171" s="53">
        <x:f t="shared" si="2462"/>
        <x:v>20</x:v>
      </x:c>
      <x:c r="J13171" s="53">
        <x:f t="shared" si="2463"/>
        <x:v>3</x:v>
      </x:c>
      <x:c r="K13171" s="53">
        <x:f t="shared" si="2464"/>
        <x:v>12</x:v>
      </x:c>
      <x:c r="L13171" s="53">
        <x:f t="shared" si="2465"/>
        <x:v>35</x:v>
      </x:c>
      <x:c r="M13171" s="54">
        <x:f t="shared" si="2466"/>
        <x:v>12833.227504606515</x:v>
      </x:c>
      <x:c r="N13171" s="54">
        <x:f t="shared" si="2467"/>
        <x:v>8.4119635448656354</x:v>
      </x:c>
      <x:c r="O13171" s="55">
        <x:f t="shared" si="2468"/>
        <x:v>214682</x:v>
      </x:c>
      <x:c r="P13171" s="55">
        <x:f t="shared" si="2469"/>
        <x:v>29480</x:v>
      </x:c>
      <x:c r="Q13171" s="55">
        <x:f t="shared" si="2470"/>
        <x:v>235299.08862164087</x:v>
      </x:c>
      <x:c r="R13171" s="55">
        <x:f t="shared" si="2471"/>
        <x:v>-70097.088621640869</x:v>
      </x:c>
      <x:c r="S13171" s="1" t="str">
        <x:f t="shared" si="2472"/>
        <x:v>NO</x:v>
      </x:c>
      <x:c r="T13171" s="1">
        <x:f t="shared" si="2473"/>
        <x:v>-9.9999999999999997E+98</x:v>
      </x:c>
    </x:row>
    <x:row r="13172">
      <x:c r="A13172" s="1"/>
      <x:c r="B13172" s="1"/>
      <x:c r="C13172" s="1"/>
      <x:c r="D13172" s="1"/>
      <x:c r="E13172" s="1"/>
      <x:c r="F13172" s="1"/>
      <x:c r="G13172" s="1"/>
      <x:c r="H13172" s="1"/>
      <x:c r="I13172" s="53">
        <x:f t="shared" si="2462"/>
        <x:v>20</x:v>
      </x:c>
      <x:c r="J13172" s="53">
        <x:f t="shared" si="2463"/>
        <x:v>3</x:v>
      </x:c>
      <x:c r="K13172" s="53">
        <x:f t="shared" si="2464"/>
        <x:v>13</x:v>
      </x:c>
      <x:c r="L13172" s="53">
        <x:f t="shared" si="2465"/>
        <x:v>36</x:v>
      </x:c>
      <x:c r="M13172" s="54">
        <x:f t="shared" si="2466"/>
        <x:v>12893.949475314899</x:v>
      </x:c>
      <x:c r="N13172" s="54">
        <x:f t="shared" si="2467"/>
        <x:v>8.4541315800797907</x:v>
      </x:c>
      <x:c r="O13172" s="55">
        <x:f t="shared" si="2468"/>
        <x:v>217382</x:v>
      </x:c>
      <x:c r="P13172" s="55">
        <x:f t="shared" si="2469"/>
        <x:v>30360</x:v>
      </x:c>
      <x:c r="Q13172" s="55">
        <x:f t="shared" si="2470"/>
        <x:v>236353.28950199476</x:v>
      </x:c>
      <x:c r="R13172" s="55">
        <x:f t="shared" si="2471"/>
        <x:v>-69331.289501994761</x:v>
      </x:c>
      <x:c r="S13172" s="1" t="str">
        <x:f t="shared" si="2472"/>
        <x:v>NO</x:v>
      </x:c>
      <x:c r="T13172" s="1">
        <x:f t="shared" si="2473"/>
        <x:v>-9.9999999999999997E+98</x:v>
      </x:c>
    </x:row>
    <x:row r="13173">
      <x:c r="A13173" s="1"/>
      <x:c r="B13173" s="1"/>
      <x:c r="C13173" s="1"/>
      <x:c r="D13173" s="1"/>
      <x:c r="E13173" s="1"/>
      <x:c r="F13173" s="1"/>
      <x:c r="G13173" s="1"/>
      <x:c r="H13173" s="1"/>
      <x:c r="I13173" s="53">
        <x:f t="shared" si="2462"/>
        <x:v>20</x:v>
      </x:c>
      <x:c r="J13173" s="53">
        <x:f t="shared" si="2463"/>
        <x:v>3</x:v>
      </x:c>
      <x:c r="K13173" s="53">
        <x:f t="shared" si="2464"/>
        <x:v>14</x:v>
      </x:c>
      <x:c r="L13173" s="53">
        <x:f t="shared" si="2465"/>
        <x:v>37</x:v>
      </x:c>
      <x:c r="M13173" s="54">
        <x:f t="shared" si="2466"/>
        <x:v>12956.09155662856</x:v>
      </x:c>
      <x:c r="N13173" s="54">
        <x:f t="shared" si="2467"/>
        <x:v>8.4972858032142788</x:v>
      </x:c>
      <x:c r="O13173" s="55">
        <x:f t="shared" si="2468"/>
        <x:v>220082</x:v>
      </x:c>
      <x:c r="P13173" s="55">
        <x:f t="shared" si="2469"/>
        <x:v>31240</x:v>
      </x:c>
      <x:c r="Q13173" s="55">
        <x:f t="shared" si="2470"/>
        <x:v>237432.14508035695</x:v>
      </x:c>
      <x:c r="R13173" s="55">
        <x:f t="shared" si="2471"/>
        <x:v>-68590.145080356946</x:v>
      </x:c>
      <x:c r="S13173" s="1" t="str">
        <x:f t="shared" si="2472"/>
        <x:v>NO</x:v>
      </x:c>
      <x:c r="T13173" s="1">
        <x:f t="shared" si="2473"/>
        <x:v>-9.9999999999999997E+98</x:v>
      </x:c>
    </x:row>
    <x:row r="13174">
      <x:c r="A13174" s="1"/>
      <x:c r="B13174" s="1"/>
      <x:c r="C13174" s="1"/>
      <x:c r="D13174" s="1"/>
      <x:c r="E13174" s="1"/>
      <x:c r="F13174" s="1"/>
      <x:c r="G13174" s="1"/>
      <x:c r="H13174" s="1"/>
      <x:c r="I13174" s="53">
        <x:f t="shared" si="2462"/>
        <x:v>20</x:v>
      </x:c>
      <x:c r="J13174" s="53">
        <x:f t="shared" si="2463"/>
        <x:v>3</x:v>
      </x:c>
      <x:c r="K13174" s="53">
        <x:f t="shared" si="2464"/>
        <x:v>15</x:v>
      </x:c>
      <x:c r="L13174" s="53">
        <x:f t="shared" si="2465"/>
        <x:v>38</x:v>
      </x:c>
      <x:c r="M13174" s="54">
        <x:f t="shared" si="2466"/>
        <x:v>13019.679763504708</x:v>
      </x:c>
      <x:c r="N13174" s="54">
        <x:f t="shared" si="2467"/>
        <x:v>8.5414442802116035</x:v>
      </x:c>
      <x:c r="O13174" s="55">
        <x:f t="shared" si="2468"/>
        <x:v>222782</x:v>
      </x:c>
      <x:c r="P13174" s="55">
        <x:f t="shared" si="2469"/>
        <x:v>32120</x:v>
      </x:c>
      <x:c r="Q13174" s="55">
        <x:f t="shared" si="2470"/>
        <x:v>238536.10700529005</x:v>
      </x:c>
      <x:c r="R13174" s="55">
        <x:f t="shared" si="2471"/>
        <x:v>-67874.107005290047</x:v>
      </x:c>
      <x:c r="S13174" s="1" t="str">
        <x:f t="shared" si="2472"/>
        <x:v>NO</x:v>
      </x:c>
      <x:c r="T13174" s="1">
        <x:f t="shared" si="2473"/>
        <x:v>-9.9999999999999997E+98</x:v>
      </x:c>
    </x:row>
    <x:row r="13175">
      <x:c r="A13175" s="1"/>
      <x:c r="B13175" s="1"/>
      <x:c r="C13175" s="1"/>
      <x:c r="D13175" s="1"/>
      <x:c r="E13175" s="1"/>
      <x:c r="F13175" s="1"/>
      <x:c r="G13175" s="1"/>
      <x:c r="H13175" s="1"/>
      <x:c r="I13175" s="53">
        <x:f t="shared" si="2462"/>
        <x:v>20</x:v>
      </x:c>
      <x:c r="J13175" s="53">
        <x:f t="shared" si="2463"/>
        <x:v>3</x:v>
      </x:c>
      <x:c r="K13175" s="53">
        <x:f t="shared" si="2464"/>
        <x:v>16</x:v>
      </x:c>
      <x:c r="L13175" s="53">
        <x:f t="shared" si="2465"/>
        <x:v>39</x:v>
      </x:c>
      <x:c r="M13175" s="54">
        <x:f t="shared" si="2466"/>
        <x:v>13084.740539382197</x:v>
      </x:c>
      <x:c r="N13175" s="54">
        <x:f t="shared" si="2467"/>
        <x:v>8.5866253745709695</x:v>
      </x:c>
      <x:c r="O13175" s="55">
        <x:f t="shared" si="2468"/>
        <x:v>225482</x:v>
      </x:c>
      <x:c r="P13175" s="55">
        <x:f t="shared" si="2469"/>
        <x:v>33000</x:v>
      </x:c>
      <x:c r="Q13175" s="55">
        <x:f t="shared" si="2470"/>
        <x:v>239665.63436427424</x:v>
      </x:c>
      <x:c r="R13175" s="55">
        <x:f t="shared" si="2471"/>
        <x:v>-67183.634364274243</x:v>
      </x:c>
      <x:c r="S13175" s="1" t="str">
        <x:f t="shared" si="2472"/>
        <x:v>NO</x:v>
      </x:c>
      <x:c r="T13175" s="1">
        <x:f t="shared" si="2473"/>
        <x:v>-9.9999999999999997E+98</x:v>
      </x:c>
    </x:row>
    <x:row r="13176">
      <x:c r="A13176" s="1"/>
      <x:c r="B13176" s="1"/>
      <x:c r="C13176" s="1"/>
      <x:c r="D13176" s="1"/>
      <x:c r="E13176" s="1"/>
      <x:c r="F13176" s="1"/>
      <x:c r="G13176" s="1"/>
      <x:c r="H13176" s="1"/>
      <x:c r="I13176" s="53">
        <x:f t="shared" si="2462"/>
        <x:v>20</x:v>
      </x:c>
      <x:c r="J13176" s="53">
        <x:f t="shared" si="2463"/>
        <x:v>3</x:v>
      </x:c>
      <x:c r="K13176" s="53">
        <x:f t="shared" si="2464"/>
        <x:v>17</x:v>
      </x:c>
      <x:c r="L13176" s="53">
        <x:f t="shared" si="2465"/>
        <x:v>40</x:v>
      </x:c>
      <x:c r="M13176" s="54">
        <x:f t="shared" si="2466"/>
        <x:v>13151.300762828736</x:v>
      </x:c>
      <x:c r="N13176" s="54">
        <x:f t="shared" si="2467"/>
        <x:v>8.6328477519644</x:v>
      </x:c>
      <x:c r="O13176" s="55">
        <x:f t="shared" si="2468"/>
        <x:v>228182</x:v>
      </x:c>
      <x:c r="P13176" s="55">
        <x:f t="shared" si="2469"/>
        <x:v>33880</x:v>
      </x:c>
      <x:c r="Q13176" s="55">
        <x:f t="shared" si="2470"/>
        <x:v>240821.19379910998</x:v>
      </x:c>
      <x:c r="R13176" s="55">
        <x:f t="shared" si="2471"/>
        <x:v>-66519.193799109984</x:v>
      </x:c>
      <x:c r="S13176" s="1" t="str">
        <x:f t="shared" si="2472"/>
        <x:v>NO</x:v>
      </x:c>
      <x:c r="T13176" s="1">
        <x:f t="shared" si="2473"/>
        <x:v>-9.9999999999999997E+98</x:v>
      </x:c>
    </x:row>
    <x:row r="13177">
      <x:c r="A13177" s="1"/>
      <x:c r="B13177" s="1"/>
      <x:c r="C13177" s="1"/>
      <x:c r="D13177" s="1"/>
      <x:c r="E13177" s="1"/>
      <x:c r="F13177" s="1"/>
      <x:c r="G13177" s="1"/>
      <x:c r="H13177" s="1"/>
      <x:c r="I13177" s="53">
        <x:f t="shared" si="2462"/>
        <x:v>20</x:v>
      </x:c>
      <x:c r="J13177" s="53">
        <x:f t="shared" si="2463"/>
        <x:v>3</x:v>
      </x:c>
      <x:c r="K13177" s="53">
        <x:f t="shared" si="2464"/>
        <x:v>18</x:v>
      </x:c>
      <x:c r="L13177" s="53">
        <x:f t="shared" si="2465"/>
        <x:v>41</x:v>
      </x:c>
      <x:c r="M13177" s="54">
        <x:f t="shared" si="2466"/>
        <x:v>13219.387754287323</x:v>
      </x:c>
      <x:c r="N13177" s="54">
        <x:f t="shared" si="2467"/>
        <x:v>8.6801303849217515</x:v>
      </x:c>
      <x:c r="O13177" s="55">
        <x:f t="shared" si="2468"/>
        <x:v>230882</x:v>
      </x:c>
      <x:c r="P13177" s="55">
        <x:f t="shared" si="2469"/>
        <x:v>34760</x:v>
      </x:c>
      <x:c r="Q13177" s="55">
        <x:f t="shared" si="2470"/>
        <x:v>242003.25962304379</x:v>
      </x:c>
      <x:c r="R13177" s="55">
        <x:f t="shared" si="2471"/>
        <x:v>-65881.259623043792</x:v>
      </x:c>
      <x:c r="S13177" s="1" t="str">
        <x:f t="shared" si="2472"/>
        <x:v>NO</x:v>
      </x:c>
      <x:c r="T13177" s="1">
        <x:f t="shared" si="2473"/>
        <x:v>-9.9999999999999997E+98</x:v>
      </x:c>
    </x:row>
    <x:row r="13178">
      <x:c r="A13178" s="1"/>
      <x:c r="B13178" s="1"/>
      <x:c r="C13178" s="1"/>
      <x:c r="D13178" s="1"/>
      <x:c r="E13178" s="1"/>
      <x:c r="F13178" s="1"/>
      <x:c r="G13178" s="1"/>
      <x:c r="H13178" s="1"/>
      <x:c r="I13178" s="53">
        <x:f t="shared" si="2462"/>
        <x:v>20</x:v>
      </x:c>
      <x:c r="J13178" s="53">
        <x:f t="shared" si="2463"/>
        <x:v>3</x:v>
      </x:c>
      <x:c r="K13178" s="53">
        <x:f t="shared" si="2464"/>
        <x:v>19</x:v>
      </x:c>
      <x:c r="L13178" s="53">
        <x:f t="shared" si="2465"/>
        <x:v>42</x:v>
      </x:c>
      <x:c r="M13178" s="54">
        <x:f t="shared" si="2466"/>
        <x:v>13289.029282923346</x:v>
      </x:c>
      <x:c r="N13178" s="54">
        <x:f t="shared" si="2467"/>
        <x:v>8.7284925575856569</x:v>
      </x:c>
      <x:c r="O13178" s="55">
        <x:f t="shared" si="2468"/>
        <x:v>233582</x:v>
      </x:c>
      <x:c r="P13178" s="55">
        <x:f t="shared" si="2469"/>
        <x:v>35640</x:v>
      </x:c>
      <x:c r="Q13178" s="55">
        <x:f t="shared" si="2470"/>
        <x:v>243212.3139396414</x:v>
      </x:c>
      <x:c r="R13178" s="55">
        <x:f t="shared" si="2471"/>
        <x:v>-65270.313939641404</x:v>
      </x:c>
      <x:c r="S13178" s="1" t="str">
        <x:f t="shared" si="2472"/>
        <x:v>NO</x:v>
      </x:c>
      <x:c r="T13178" s="1">
        <x:f t="shared" si="2473"/>
        <x:v>-9.9999999999999997E+98</x:v>
      </x:c>
    </x:row>
    <x:row r="13179">
      <x:c r="A13179" s="1"/>
      <x:c r="B13179" s="1"/>
      <x:c r="C13179" s="1"/>
      <x:c r="D13179" s="1"/>
      <x:c r="E13179" s="1"/>
      <x:c r="F13179" s="1"/>
      <x:c r="G13179" s="1"/>
      <x:c r="H13179" s="1"/>
      <x:c r="I13179" s="53">
        <x:f t="shared" si="2462"/>
        <x:v>20</x:v>
      </x:c>
      <x:c r="J13179" s="53">
        <x:f t="shared" si="2463"/>
        <x:v>3</x:v>
      </x:c>
      <x:c r="K13179" s="53">
        <x:f t="shared" si="2464"/>
        <x:v>20</x:v>
      </x:c>
      <x:c r="L13179" s="53">
        <x:f t="shared" si="2465"/>
        <x:v>43</x:v>
      </x:c>
      <x:c r="M13179" s="54">
        <x:f t="shared" si="2466"/>
        <x:v>13360.253573573824</x:v>
      </x:c>
      <x:c r="N13179" s="54">
        <x:f t="shared" si="2467"/>
        <x:v>8.7779538705373774</x:v>
      </x:c>
      <x:c r="O13179" s="55">
        <x:f t="shared" si="2468"/>
        <x:v>236282</x:v>
      </x:c>
      <x:c r="P13179" s="55">
        <x:f t="shared" si="2469"/>
        <x:v>36520</x:v>
      </x:c>
      <x:c r="Q13179" s="55">
        <x:f t="shared" si="2470"/>
        <x:v>244448.84676343444</x:v>
      </x:c>
      <x:c r="R13179" s="55">
        <x:f t="shared" si="2471"/>
        <x:v>-64686.846763434442</x:v>
      </x:c>
      <x:c r="S13179" s="1" t="str">
        <x:f t="shared" si="2472"/>
        <x:v>NO</x:v>
      </x:c>
      <x:c r="T13179" s="1">
        <x:f t="shared" si="2473"/>
        <x:v>-9.9999999999999997E+98</x:v>
      </x:c>
    </x:row>
    <x:row r="13180">
      <x:c r="A13180" s="1"/>
      <x:c r="B13180" s="1"/>
      <x:c r="C13180" s="1"/>
      <x:c r="D13180" s="1"/>
      <x:c r="E13180" s="1"/>
      <x:c r="F13180" s="1"/>
      <x:c r="G13180" s="1"/>
      <x:c r="H13180" s="1"/>
      <x:c r="I13180" s="53">
        <x:f t="shared" si="2462"/>
        <x:v>20</x:v>
      </x:c>
      <x:c r="J13180" s="53">
        <x:f t="shared" si="2463"/>
        <x:v>3</x:v>
      </x:c>
      <x:c r="K13180" s="53">
        <x:f t="shared" si="2464"/>
        <x:v>21</x:v>
      </x:c>
      <x:c r="L13180" s="53">
        <x:f t="shared" si="2465"/>
        <x:v>44</x:v>
      </x:c>
      <x:c r="M13180" s="54">
        <x:f t="shared" si="2466"/>
        <x:v>13433.089313800267</x:v>
      </x:c>
      <x:c r="N13180" s="54">
        <x:f t="shared" si="2467"/>
        <x:v>8.8285342456946303</x:v>
      </x:c>
      <x:c r="O13180" s="55">
        <x:f t="shared" si="2468"/>
        <x:v>238982</x:v>
      </x:c>
      <x:c r="P13180" s="55">
        <x:f t="shared" si="2469"/>
        <x:v>37400</x:v>
      </x:c>
      <x:c r="Q13180" s="55">
        <x:f t="shared" si="2470"/>
        <x:v>245713.35614236572</x:v>
      </x:c>
      <x:c r="R13180" s="55">
        <x:f t="shared" si="2471"/>
        <x:v>-64131.356142365723</x:v>
      </x:c>
      <x:c r="S13180" s="1" t="str">
        <x:f t="shared" si="2472"/>
        <x:v>NO</x:v>
      </x:c>
      <x:c r="T13180" s="1">
        <x:f t="shared" si="2473"/>
        <x:v>-9.9999999999999997E+98</x:v>
      </x:c>
    </x:row>
    <x:row r="13181">
      <x:c r="A13181" s="1"/>
      <x:c r="B13181" s="1"/>
      <x:c r="C13181" s="1"/>
      <x:c r="D13181" s="1"/>
      <x:c r="E13181" s="1"/>
      <x:c r="F13181" s="1"/>
      <x:c r="G13181" s="1"/>
      <x:c r="H13181" s="1"/>
      <x:c r="I13181" s="53">
        <x:f t="shared" si="2462"/>
        <x:v>20</x:v>
      </x:c>
      <x:c r="J13181" s="53">
        <x:f t="shared" si="2463"/>
        <x:v>3</x:v>
      </x:c>
      <x:c r="K13181" s="53">
        <x:f t="shared" si="2464"/>
        <x:v>22</x:v>
      </x:c>
      <x:c r="L13181" s="53">
        <x:f t="shared" si="2465"/>
        <x:v>45</x:v>
      </x:c>
      <x:c r="M13181" s="54">
        <x:f t="shared" si="2466"/>
        <x:v>13507.565661046663</x:v>
      </x:c>
      <x:c r="N13181" s="54">
        <x:f t="shared" si="2467"/>
        <x:v>8.8802539312824056</x:v>
      </x:c>
      <x:c r="O13181" s="55">
        <x:f t="shared" si="2468"/>
        <x:v>241682</x:v>
      </x:c>
      <x:c r="P13181" s="55">
        <x:f t="shared" si="2469"/>
        <x:v>38280</x:v>
      </x:c>
      <x:c r="Q13181" s="55">
        <x:f t="shared" si="2470"/>
        <x:v>247006.34828206012</x:v>
      </x:c>
      <x:c r="R13181" s="55">
        <x:f t="shared" si="2471"/>
        <x:v>-63604.34828206012</x:v>
      </x:c>
      <x:c r="S13181" s="1" t="str">
        <x:f t="shared" si="2472"/>
        <x:v>NO</x:v>
      </x:c>
      <x:c r="T13181" s="1">
        <x:f t="shared" si="2473"/>
        <x:v>-9.9999999999999997E+98</x:v>
      </x:c>
    </x:row>
    <x:row r="13182">
      <x:c r="A13182" s="1"/>
      <x:c r="B13182" s="1"/>
      <x:c r="C13182" s="1"/>
      <x:c r="D13182" s="1"/>
      <x:c r="E13182" s="1"/>
      <x:c r="F13182" s="1"/>
      <x:c r="G13182" s="1"/>
      <x:c r="H13182" s="1"/>
      <x:c r="I13182" s="53">
        <x:f t="shared" si="2462"/>
        <x:v>20</x:v>
      </x:c>
      <x:c r="J13182" s="53">
        <x:f t="shared" si="2463"/>
        <x:v>3</x:v>
      </x:c>
      <x:c r="K13182" s="53">
        <x:f t="shared" si="2464"/>
        <x:v>23</x:v>
      </x:c>
      <x:c r="L13182" s="53">
        <x:f t="shared" si="2465"/>
        <x:v>46</x:v>
      </x:c>
      <x:c r="M13182" s="54">
        <x:f t="shared" si="2466"/>
        <x:v>13583.7122499041</x:v>
      </x:c>
      <x:c r="N13182" s="54">
        <x:f t="shared" si="2467"/>
        <x:v>8.9331335068778479</x:v>
      </x:c>
      <x:c r="O13182" s="55">
        <x:f t="shared" si="2468"/>
        <x:v>244382</x:v>
      </x:c>
      <x:c r="P13182" s="55">
        <x:f t="shared" si="2469"/>
        <x:v>39160</x:v>
      </x:c>
      <x:c r="Q13182" s="55">
        <x:f t="shared" si="2470"/>
        <x:v>248328.33767194618</x:v>
      </x:c>
      <x:c r="R13182" s="55">
        <x:f t="shared" si="2471"/>
        <x:v>-63106.337671946181</x:v>
      </x:c>
      <x:c r="S13182" s="1" t="str">
        <x:f t="shared" si="2472"/>
        <x:v>NO</x:v>
      </x:c>
      <x:c r="T13182" s="1">
        <x:f t="shared" si="2473"/>
        <x:v>-9.9999999999999997E+98</x:v>
      </x:c>
    </x:row>
    <x:row r="13183">
      <x:c r="A13183" s="1"/>
      <x:c r="B13183" s="1"/>
      <x:c r="C13183" s="1"/>
      <x:c r="D13183" s="1"/>
      <x:c r="E13183" s="1"/>
      <x:c r="F13183" s="1"/>
      <x:c r="G13183" s="1"/>
      <x:c r="H13183" s="1"/>
      <x:c r="I13183" s="53">
        <x:f t="shared" si="2462"/>
        <x:v>20</x:v>
      </x:c>
      <x:c r="J13183" s="53">
        <x:f t="shared" si="2463"/>
        <x:v>3</x:v>
      </x:c>
      <x:c r="K13183" s="53">
        <x:f t="shared" si="2464"/>
        <x:v>24</x:v>
      </x:c>
      <x:c r="L13183" s="53">
        <x:f t="shared" si="2465"/>
        <x:v>47</x:v>
      </x:c>
      <x:c r="M13183" s="54">
        <x:f t="shared" si="2466"/>
        <x:v>13661.559199483596</x:v>
      </x:c>
      <x:c r="N13183" s="54">
        <x:f t="shared" si="2467"/>
        <x:v>8.9871938885302747</x:v>
      </x:c>
      <x:c r="O13183" s="55">
        <x:f t="shared" si="2468"/>
        <x:v>247082</x:v>
      </x:c>
      <x:c r="P13183" s="55">
        <x:f t="shared" si="2469"/>
        <x:v>40040</x:v>
      </x:c>
      <x:c r="Q13183" s="55">
        <x:f t="shared" si="2470"/>
        <x:v>249679.84721325687</x:v>
      </x:c>
      <x:c r="R13183" s="55">
        <x:f t="shared" si="2471"/>
        <x:v>-62637.847213256871</x:v>
      </x:c>
      <x:c r="S13183" s="1" t="str">
        <x:f t="shared" si="2472"/>
        <x:v>NO</x:v>
      </x:c>
      <x:c r="T13183" s="1">
        <x:f t="shared" si="2473"/>
        <x:v>-9.9999999999999997E+98</x:v>
      </x:c>
    </x:row>
    <x:row r="13184">
      <x:c r="A13184" s="1"/>
      <x:c r="B13184" s="1"/>
      <x:c r="C13184" s="1"/>
      <x:c r="D13184" s="1"/>
      <x:c r="E13184" s="1"/>
      <x:c r="F13184" s="1"/>
      <x:c r="G13184" s="1"/>
      <x:c r="H13184" s="1"/>
      <x:c r="I13184" s="53">
        <x:f t="shared" si="2462"/>
        <x:v>20</x:v>
      </x:c>
      <x:c r="J13184" s="53">
        <x:f t="shared" si="2463"/>
        <x:v>3</x:v>
      </x:c>
      <x:c r="K13184" s="53">
        <x:f t="shared" si="2464"/>
        <x:v>25</x:v>
      </x:c>
      <x:c r="L13184" s="53">
        <x:f t="shared" si="2465"/>
        <x:v>48</x:v>
      </x:c>
      <x:c r="M13184" s="54">
        <x:f t="shared" si="2466"/>
        <x:v>13741.137120898693</x:v>
      </x:c>
      <x:c r="N13184" s="54">
        <x:f t="shared" si="2467"/>
        <x:v>9.0424563339574249</x:v>
      </x:c>
      <x:c r="O13184" s="55">
        <x:f t="shared" si="2468"/>
        <x:v>249782</x:v>
      </x:c>
      <x:c r="P13184" s="55">
        <x:f t="shared" si="2469"/>
        <x:v>40920</x:v>
      </x:c>
      <x:c r="Q13184" s="55">
        <x:f t="shared" si="2470"/>
        <x:v>251061.40834893563</x:v>
      </x:c>
      <x:c r="R13184" s="55">
        <x:f t="shared" si="2471"/>
        <x:v>-62199.408348935627</x:v>
      </x:c>
      <x:c r="S13184" s="1" t="str">
        <x:f t="shared" si="2472"/>
        <x:v>NO</x:v>
      </x:c>
      <x:c r="T13184" s="1">
        <x:f t="shared" si="2473"/>
        <x:v>-9.9999999999999997E+98</x:v>
      </x:c>
    </x:row>
    <x:row r="13185">
      <x:c r="A13185" s="1"/>
      <x:c r="B13185" s="1"/>
      <x:c r="C13185" s="1"/>
      <x:c r="D13185" s="1"/>
      <x:c r="E13185" s="1"/>
      <x:c r="F13185" s="1"/>
      <x:c r="G13185" s="1"/>
      <x:c r="H13185" s="1"/>
      <x:c r="I13185" s="53">
        <x:f t="shared" si="2462"/>
        <x:v>20</x:v>
      </x:c>
      <x:c r="J13185" s="53">
        <x:f t="shared" si="2463"/>
        <x:v>3</x:v>
      </x:c>
      <x:c r="K13185" s="53">
        <x:f t="shared" si="2464"/>
        <x:v>26</x:v>
      </x:c>
      <x:c r="L13185" s="53">
        <x:f t="shared" si="2465"/>
        <x:v>49</x:v>
      </x:c>
      <x:c r="M13185" s="54">
        <x:f t="shared" si="2466"/>
        <x:v>13822.477124859412</x:v>
      </x:c>
      <x:c r="N13185" s="54">
        <x:f t="shared" si="2467"/>
        <x:v>9.0989424478190362</x:v>
      </x:c>
      <x:c r="O13185" s="55">
        <x:f t="shared" si="2468"/>
        <x:v>252482</x:v>
      </x:c>
      <x:c r="P13185" s="55">
        <x:f t="shared" si="2469"/>
        <x:v>41800</x:v>
      </x:c>
      <x:c r="Q13185" s="55">
        <x:f t="shared" si="2470"/>
        <x:v>252473.56119547589</x:v>
      </x:c>
      <x:c r="R13185" s="55">
        <x:f t="shared" si="2471"/>
        <x:v>-61791.561195475893</x:v>
      </x:c>
      <x:c r="S13185" s="1" t="str">
        <x:f t="shared" si="2472"/>
        <x:v>NO</x:v>
      </x:c>
      <x:c r="T13185" s="1">
        <x:f t="shared" si="2473"/>
        <x:v>-9.9999999999999997E+98</x:v>
      </x:c>
    </x:row>
    <x:row r="13186">
      <x:c r="A13186" s="1"/>
      <x:c r="B13186" s="1"/>
      <x:c r="C13186" s="1"/>
      <x:c r="D13186" s="1"/>
      <x:c r="E13186" s="1"/>
      <x:c r="F13186" s="1"/>
      <x:c r="G13186" s="1"/>
      <x:c r="H13186" s="1"/>
      <x:c r="I13186" s="53">
        <x:f t="shared" si="2462"/>
        <x:v>20</x:v>
      </x:c>
      <x:c r="J13186" s="53">
        <x:f t="shared" si="2463"/>
        <x:v>3</x:v>
      </x:c>
      <x:c r="K13186" s="53">
        <x:f t="shared" si="2464"/>
        <x:v>27</x:v>
      </x:c>
      <x:c r="L13186" s="53">
        <x:f t="shared" si="2465"/>
        <x:v>50</x:v>
      </x:c>
      <x:c r="M13186" s="54">
        <x:f t="shared" si="2466"/>
        <x:v>13905.610829379168</x:v>
      </x:c>
      <x:c r="N13186" s="54">
        <x:f t="shared" si="2467"/>
        <x:v>9.1566741870688659</x:v>
      </x:c>
      <x:c r="O13186" s="55">
        <x:f t="shared" si="2468"/>
        <x:v>255182</x:v>
      </x:c>
      <x:c r="P13186" s="55">
        <x:f t="shared" si="2469"/>
        <x:v>42680</x:v>
      </x:c>
      <x:c r="Q13186" s="55">
        <x:f t="shared" si="2470"/>
        <x:v>253916.85467672165</x:v>
      </x:c>
      <x:c r="R13186" s="55">
        <x:f t="shared" si="2471"/>
        <x:v>-61414.854676721647</x:v>
      </x:c>
      <x:c r="S13186" s="1" t="str">
        <x:f t="shared" si="2472"/>
        <x:v>NO</x:v>
      </x:c>
      <x:c r="T13186" s="1">
        <x:f t="shared" si="2473"/>
        <x:v>-9.9999999999999997E+98</x:v>
      </x:c>
    </x:row>
    <x:row r="13187">
      <x:c r="A13187" s="1"/>
      <x:c r="B13187" s="1"/>
      <x:c r="C13187" s="1"/>
      <x:c r="D13187" s="1"/>
      <x:c r="E13187" s="1"/>
      <x:c r="F13187" s="1"/>
      <x:c r="G13187" s="1"/>
      <x:c r="H13187" s="1"/>
      <x:c r="I13187" s="53">
        <x:f t="shared" si="2462"/>
        <x:v>20</x:v>
      </x:c>
      <x:c r="J13187" s="53">
        <x:f t="shared" si="2463"/>
        <x:v>3</x:v>
      </x:c>
      <x:c r="K13187" s="53">
        <x:f t="shared" si="2464"/>
        <x:v>28</x:v>
      </x:c>
      <x:c r="L13187" s="53">
        <x:f t="shared" si="2465"/>
        <x:v>51</x:v>
      </x:c>
      <x:c r="M13187" s="54">
        <x:f t="shared" si="2466"/>
        <x:v>13990.570367596321</x:v>
      </x:c>
      <x:c r="N13187" s="54">
        <x:f t="shared" si="2467"/>
        <x:v>9.215673866386334</x:v>
      </x:c>
      <x:c r="O13187" s="55">
        <x:f t="shared" si="2468"/>
        <x:v>257882</x:v>
      </x:c>
      <x:c r="P13187" s="55">
        <x:f t="shared" si="2469"/>
        <x:v>43560</x:v>
      </x:c>
      <x:c r="Q13187" s="55">
        <x:f t="shared" si="2470"/>
        <x:v>255391.84665965836</x:v>
      </x:c>
      <x:c r="R13187" s="55">
        <x:f t="shared" si="2471"/>
        <x:v>-61069.84665965836</x:v>
      </x:c>
      <x:c r="S13187" s="1" t="str">
        <x:f t="shared" si="2472"/>
        <x:v>NO</x:v>
      </x:c>
      <x:c r="T13187" s="1">
        <x:f t="shared" si="2473"/>
        <x:v>-9.9999999999999997E+98</x:v>
      </x:c>
    </x:row>
    <x:row r="13188">
      <x:c r="A13188" s="1"/>
      <x:c r="B13188" s="1"/>
      <x:c r="C13188" s="1"/>
      <x:c r="D13188" s="1"/>
      <x:c r="E13188" s="1"/>
      <x:c r="F13188" s="1"/>
      <x:c r="G13188" s="1"/>
      <x:c r="H13188" s="1"/>
      <x:c r="I13188" s="53">
        <x:f t="shared" si="2462"/>
        <x:v>20</x:v>
      </x:c>
      <x:c r="J13188" s="53">
        <x:f t="shared" si="2463"/>
        <x:v>3</x:v>
      </x:c>
      <x:c r="K13188" s="53">
        <x:f t="shared" si="2464"/>
        <x:v>29</x:v>
      </x:c>
      <x:c r="L13188" s="53">
        <x:f t="shared" si="2465"/>
        <x:v>52</x:v>
      </x:c>
      <x:c r="M13188" s="54">
        <x:f t="shared" si="2466"/>
        <x:v>14077.388395711974</x:v>
      </x:c>
      <x:c r="N13188" s="54">
        <x:f t="shared" si="2467"/>
        <x:v>9.2759641636888706</x:v>
      </x:c>
      <x:c r="O13188" s="55">
        <x:f t="shared" si="2468"/>
        <x:v>260582</x:v>
      </x:c>
      <x:c r="P13188" s="55">
        <x:f t="shared" si="2469"/>
        <x:v>44440</x:v>
      </x:c>
      <x:c r="Q13188" s="55">
        <x:f t="shared" si="2470"/>
        <x:v>256899.10409222177</x:v>
      </x:c>
      <x:c r="R13188" s="55">
        <x:f t="shared" si="2471"/>
        <x:v>-60757.104092221765</x:v>
      </x:c>
      <x:c r="S13188" s="1" t="str">
        <x:f t="shared" si="2472"/>
        <x:v>NO</x:v>
      </x:c>
      <x:c r="T13188" s="1">
        <x:f t="shared" si="2473"/>
        <x:v>-9.9999999999999997E+98</x:v>
      </x:c>
    </x:row>
    <x:row r="13189">
      <x:c r="A13189" s="1"/>
      <x:c r="B13189" s="1"/>
      <x:c r="C13189" s="1"/>
      <x:c r="D13189" s="1"/>
      <x:c r="E13189" s="1"/>
      <x:c r="F13189" s="1"/>
      <x:c r="G13189" s="1"/>
      <x:c r="H13189" s="1"/>
      <x:c r="I13189" s="53">
        <x:f t="shared" si="2462"/>
        <x:v>20</x:v>
      </x:c>
      <x:c r="J13189" s="53">
        <x:f t="shared" si="2463"/>
        <x:v>3</x:v>
      </x:c>
      <x:c r="K13189" s="53">
        <x:f t="shared" si="2464"/>
        <x:v>30</x:v>
      </x:c>
      <x:c r="L13189" s="53">
        <x:f t="shared" si="2465"/>
        <x:v>53</x:v>
      </x:c>
      <x:c r="M13189" s="54">
        <x:f t="shared" si="2466"/>
        <x:v>14166.098101045745</x:v>
      </x:c>
      <x:c r="N13189" s="54">
        <x:f t="shared" si="2467"/>
        <x:v>9.3375681257262126</x:v>
      </x:c>
      <x:c r="O13189" s="55">
        <x:f t="shared" si="2468"/>
        <x:v>263282</x:v>
      </x:c>
      <x:c r="P13189" s="55">
        <x:f t="shared" si="2469"/>
        <x:v>45320</x:v>
      </x:c>
      <x:c r="Q13189" s="55">
        <x:f t="shared" si="2470"/>
        <x:v>258439.20314315529</x:v>
      </x:c>
      <x:c r="R13189" s="55">
        <x:f t="shared" si="2471"/>
        <x:v>-60477.20314315529</x:v>
      </x:c>
      <x:c r="S13189" s="1" t="str">
        <x:f t="shared" si="2472"/>
        <x:v>NO</x:v>
      </x:c>
      <x:c r="T13189" s="1">
        <x:f t="shared" si="2473"/>
        <x:v>-9.9999999999999997E+98</x:v>
      </x:c>
    </x:row>
    <x:row r="13190">
      <x:c r="A13190" s="1"/>
      <x:c r="B13190" s="1"/>
      <x:c r="C13190" s="1"/>
      <x:c r="D13190" s="1"/>
      <x:c r="E13190" s="1"/>
      <x:c r="F13190" s="1"/>
      <x:c r="G13190" s="1"/>
      <x:c r="H13190" s="1"/>
      <x:c r="I13190" s="53">
        <x:f t="shared" si="2462"/>
        <x:v>20</x:v>
      </x:c>
      <x:c r="J13190" s="53">
        <x:f t="shared" si="2463"/>
        <x:v>4</x:v>
      </x:c>
      <x:c r="K13190" s="53">
        <x:f t="shared" si="2464"/>
        <x:v>0</x:v>
      </x:c>
      <x:c r="L13190" s="53">
        <x:f t="shared" si="2465"/>
        <x:v>24</x:v>
      </x:c>
      <x:c r="M13190" s="54">
        <x:f t="shared" si="2466"/>
        <x:v>12241.957455661097</x:v>
      </x:c>
      <x:c r="N13190" s="54">
        <x:f t="shared" si="2467"/>
        <x:v>8.0013593442090958</x:v>
      </x:c>
      <x:c r="O13190" s="55">
        <x:f t="shared" si="2468"/>
        <x:v>184376</x:v>
      </x:c>
      <x:c r="P13190" s="55">
        <x:f t="shared" si="2469"/>
        <x:v>19360</x:v>
      </x:c>
      <x:c r="Q13190" s="55">
        <x:f t="shared" si="2470"/>
        <x:v>225033.98360522737</x:v>
      </x:c>
      <x:c r="R13190" s="55">
        <x:f t="shared" si="2471"/>
        <x:v>-80017.983605227375</x:v>
      </x:c>
      <x:c r="S13190" s="1" t="str">
        <x:f t="shared" si="2472"/>
        <x:v>NO</x:v>
      </x:c>
      <x:c r="T13190" s="1">
        <x:f t="shared" si="2473"/>
        <x:v>-9.9999999999999997E+98</x:v>
      </x:c>
    </x:row>
    <x:row r="13191">
      <x:c r="A13191" s="1"/>
      <x:c r="B13191" s="1"/>
      <x:c r="C13191" s="1"/>
      <x:c r="D13191" s="1"/>
      <x:c r="E13191" s="1"/>
      <x:c r="F13191" s="1"/>
      <x:c r="G13191" s="1"/>
      <x:c r="H13191" s="1"/>
      <x:c r="I13191" s="53">
        <x:f t="shared" si="2462"/>
        <x:v>20</x:v>
      </x:c>
      <x:c r="J13191" s="53">
        <x:f t="shared" si="2463"/>
        <x:v>4</x:v>
      </x:c>
      <x:c r="K13191" s="53">
        <x:f t="shared" si="2464"/>
        <x:v>1</x:v>
      </x:c>
      <x:c r="L13191" s="53">
        <x:f t="shared" si="2465"/>
        <x:v>25</x:v>
      </x:c>
      <x:c r="M13191" s="54">
        <x:f t="shared" si="2466"/>
        <x:v>12287.519955661097</x:v>
      </x:c>
      <x:c r="N13191" s="54">
        <x:f t="shared" si="2467"/>
        <x:v>8.0329999692090954</x:v>
      </x:c>
      <x:c r="O13191" s="55">
        <x:f t="shared" si="2468"/>
        <x:v>187076</x:v>
      </x:c>
      <x:c r="P13191" s="55">
        <x:f t="shared" si="2469"/>
        <x:v>20240</x:v>
      </x:c>
      <x:c r="Q13191" s="55">
        <x:f t="shared" si="2470"/>
        <x:v>225824.99923022737</x:v>
      </x:c>
      <x:c r="R13191" s="55">
        <x:f t="shared" si="2471"/>
        <x:v>-78988.999230227375</x:v>
      </x:c>
      <x:c r="S13191" s="1" t="str">
        <x:f t="shared" si="2472"/>
        <x:v>NO</x:v>
      </x:c>
      <x:c r="T13191" s="1">
        <x:f t="shared" si="2473"/>
        <x:v>-9.9999999999999997E+98</x:v>
      </x:c>
    </x:row>
    <x:row r="13192">
      <x:c r="A13192" s="1"/>
      <x:c r="B13192" s="1"/>
      <x:c r="C13192" s="1"/>
      <x:c r="D13192" s="1"/>
      <x:c r="E13192" s="1"/>
      <x:c r="F13192" s="1"/>
      <x:c r="G13192" s="1"/>
      <x:c r="H13192" s="1"/>
      <x:c r="I13192" s="53">
        <x:f t="shared" si="2462"/>
        <x:v>20</x:v>
      </x:c>
      <x:c r="J13192" s="53">
        <x:f t="shared" si="2463"/>
        <x:v>4</x:v>
      </x:c>
      <x:c r="K13192" s="53">
        <x:f t="shared" si="2464"/>
        <x:v>2</x:v>
      </x:c>
      <x:c r="L13192" s="53">
        <x:f t="shared" si="2465"/>
        <x:v>26</x:v>
      </x:c>
      <x:c r="M13192" s="54">
        <x:f t="shared" si="2466"/>
        <x:v>12334.221518161097</x:v>
      </x:c>
      <x:c r="N13192" s="54">
        <x:f t="shared" si="2467"/>
        <x:v>8.0654316098340946</x:v>
      </x:c>
      <x:c r="O13192" s="55">
        <x:f t="shared" si="2468"/>
        <x:v>189776</x:v>
      </x:c>
      <x:c r="P13192" s="55">
        <x:f t="shared" si="2469"/>
        <x:v>21120</x:v>
      </x:c>
      <x:c r="Q13192" s="55">
        <x:f t="shared" si="2470"/>
        <x:v>226635.79024585237</x:v>
      </x:c>
      <x:c r="R13192" s="55">
        <x:f t="shared" si="2471"/>
        <x:v>-77979.790245852375</x:v>
      </x:c>
      <x:c r="S13192" s="1" t="str">
        <x:f t="shared" si="2472"/>
        <x:v>NO</x:v>
      </x:c>
      <x:c r="T13192" s="1">
        <x:f t="shared" si="2473"/>
        <x:v>-9.9999999999999997E+98</x:v>
      </x:c>
    </x:row>
    <x:row r="13193">
      <x:c r="A13193" s="1"/>
      <x:c r="B13193" s="1"/>
      <x:c r="C13193" s="1"/>
      <x:c r="D13193" s="1"/>
      <x:c r="E13193" s="1"/>
      <x:c r="F13193" s="1"/>
      <x:c r="G13193" s="1"/>
      <x:c r="H13193" s="1"/>
      <x:c r="I13193" s="53">
        <x:f t="shared" si="2462"/>
        <x:v>20</x:v>
      </x:c>
      <x:c r="J13193" s="53">
        <x:f t="shared" si="2463"/>
        <x:v>4</x:v>
      </x:c>
      <x:c r="K13193" s="53">
        <x:f t="shared" si="2464"/>
        <x:v>3</x:v>
      </x:c>
      <x:c r="L13193" s="53">
        <x:f t="shared" si="2465"/>
        <x:v>27</x:v>
      </x:c>
      <x:c r="M13193" s="54">
        <x:f t="shared" si="2466"/>
        <x:v>12382.083500582972</x:v>
      </x:c>
      <x:c r="N13193" s="54">
        <x:f t="shared" si="2467"/>
        <x:v>8.0986690976270648</x:v>
      </x:c>
      <x:c r="O13193" s="55">
        <x:f t="shared" si="2468"/>
        <x:v>192476</x:v>
      </x:c>
      <x:c r="P13193" s="55">
        <x:f t="shared" si="2469"/>
        <x:v>22000</x:v>
      </x:c>
      <x:c r="Q13193" s="55">
        <x:f t="shared" si="2470"/>
        <x:v>227466.72744067659</x:v>
      </x:c>
      <x:c r="R13193" s="55">
        <x:f t="shared" si="2471"/>
        <x:v>-76990.727440676594</x:v>
      </x:c>
      <x:c r="S13193" s="1" t="str">
        <x:f t="shared" si="2472"/>
        <x:v>NO</x:v>
      </x:c>
      <x:c r="T13193" s="1">
        <x:f t="shared" si="2473"/>
        <x:v>-9.9999999999999997E+98</x:v>
      </x:c>
    </x:row>
    <x:row r="13194">
      <x:c r="A13194" s="1"/>
      <x:c r="B13194" s="1"/>
      <x:c r="C13194" s="1"/>
      <x:c r="D13194" s="1"/>
      <x:c r="E13194" s="1"/>
      <x:c r="F13194" s="1"/>
      <x:c r="G13194" s="1"/>
      <x:c r="H13194" s="1"/>
      <x:c r="I13194" s="53">
        <x:f t="shared" si="2462"/>
        <x:v>20</x:v>
      </x:c>
      <x:c r="J13194" s="53">
        <x:f t="shared" si="2463"/>
        <x:v>4</x:v>
      </x:c>
      <x:c r="K13194" s="53">
        <x:f t="shared" si="2464"/>
        <x:v>4</x:v>
      </x:c>
      <x:c r="L13194" s="53">
        <x:f t="shared" si="2465"/>
        <x:v>28</x:v>
      </x:c>
      <x:c r="M13194" s="54">
        <x:f t="shared" si="2466"/>
        <x:v>12431.127616305628</x:v>
      </x:c>
      <x:c r="N13194" s="54">
        <x:f t="shared" si="2467"/>
        <x:v>8.1327275113233526</x:v>
      </x:c>
      <x:c r="O13194" s="55">
        <x:f t="shared" si="2468"/>
        <x:v>195176</x:v>
      </x:c>
      <x:c r="P13194" s="55">
        <x:f t="shared" si="2469"/>
        <x:v>22880</x:v>
      </x:c>
      <x:c r="Q13194" s="55">
        <x:f t="shared" si="2470"/>
        <x:v>228318.18778308382</x:v>
      </x:c>
      <x:c r="R13194" s="55">
        <x:f t="shared" si="2471"/>
        <x:v>-76022.18778308382</x:v>
      </x:c>
      <x:c r="S13194" s="1" t="str">
        <x:f t="shared" si="2472"/>
        <x:v>NO</x:v>
      </x:c>
      <x:c r="T13194" s="1">
        <x:f t="shared" si="2473"/>
        <x:v>-9.9999999999999997E+98</x:v>
      </x:c>
    </x:row>
    <x:row r="13195">
      <x:c r="A13195" s="1"/>
      <x:c r="B13195" s="1"/>
      <x:c r="C13195" s="1"/>
      <x:c r="D13195" s="1"/>
      <x:c r="E13195" s="1"/>
      <x:c r="F13195" s="1"/>
      <x:c r="G13195" s="1"/>
      <x:c r="H13195" s="1"/>
      <x:c r="I13195" s="53">
        <x:f t="shared" si="2462"/>
        <x:v>20</x:v>
      </x:c>
      <x:c r="J13195" s="53">
        <x:f t="shared" si="2463"/>
        <x:v>4</x:v>
      </x:c>
      <x:c r="K13195" s="53">
        <x:f t="shared" si="2464"/>
        <x:v>5</x:v>
      </x:c>
      <x:c r="L13195" s="53">
        <x:f t="shared" si="2465"/>
        <x:v>29</x:v>
      </x:c>
      <x:c r="M13195" s="54">
        <x:f t="shared" si="2466"/>
        <x:v>12481.375940226832</x:v>
      </x:c>
      <x:c r="N13195" s="54">
        <x:f t="shared" si="2467"/>
        <x:v>8.167622180713078</x:v>
      </x:c>
      <x:c r="O13195" s="55">
        <x:f t="shared" si="2468"/>
        <x:v>197876</x:v>
      </x:c>
      <x:c r="P13195" s="55">
        <x:f t="shared" si="2469"/>
        <x:v>23760</x:v>
      </x:c>
      <x:c r="Q13195" s="55">
        <x:f t="shared" si="2470"/>
        <x:v>229190.55451782694</x:v>
      </x:c>
      <x:c r="R13195" s="55">
        <x:f t="shared" si="2471"/>
        <x:v>-75074.554517826939</x:v>
      </x:c>
      <x:c r="S13195" s="1" t="str">
        <x:f t="shared" si="2472"/>
        <x:v>NO</x:v>
      </x:c>
      <x:c r="T13195" s="1">
        <x:f t="shared" si="2473"/>
        <x:v>-9.9999999999999997E+98</x:v>
      </x:c>
    </x:row>
    <x:row r="13196">
      <x:c r="A13196" s="1"/>
      <x:c r="B13196" s="1"/>
      <x:c r="C13196" s="1"/>
      <x:c r="D13196" s="1"/>
      <x:c r="E13196" s="1"/>
      <x:c r="F13196" s="1"/>
      <x:c r="G13196" s="1"/>
      <x:c r="H13196" s="1"/>
      <x:c r="I13196" s="53">
        <x:f t="shared" si="2462"/>
        <x:v>20</x:v>
      </x:c>
      <x:c r="J13196" s="53">
        <x:f t="shared" si="2463"/>
        <x:v>4</x:v>
      </x:c>
      <x:c r="K13196" s="53">
        <x:f t="shared" si="2464"/>
        <x:v>6</x:v>
      </x:c>
      <x:c r="L13196" s="53">
        <x:f t="shared" si="2465"/>
        <x:v>30</x:v>
      </x:c>
      <x:c r="M13196" s="54">
        <x:f t="shared" si="2466"/>
        <x:v>12532.850914408466</x:v>
      </x:c>
      <x:c r="N13196" s="54">
        <x:f t="shared" si="2467"/>
        <x:v>8.2033686905614349</x:v>
      </x:c>
      <x:c r="O13196" s="55">
        <x:f t="shared" si="2468"/>
        <x:v>200576</x:v>
      </x:c>
      <x:c r="P13196" s="55">
        <x:f t="shared" si="2469"/>
        <x:v>24640</x:v>
      </x:c>
      <x:c r="Q13196" s="55">
        <x:f t="shared" si="2470"/>
        <x:v>230084.21726403586</x:v>
      </x:c>
      <x:c r="R13196" s="55">
        <x:f t="shared" si="2471"/>
        <x:v>-74148.217264035862</x:v>
      </x:c>
      <x:c r="S13196" s="1" t="str">
        <x:f t="shared" si="2472"/>
        <x:v>NO</x:v>
      </x:c>
      <x:c r="T13196" s="1">
        <x:f t="shared" si="2473"/>
        <x:v>-9.9999999999999997E+98</x:v>
      </x:c>
    </x:row>
    <x:row r="13197">
      <x:c r="A13197" s="1"/>
      <x:c r="B13197" s="1"/>
      <x:c r="C13197" s="1"/>
      <x:c r="D13197" s="1"/>
      <x:c r="E13197" s="1"/>
      <x:c r="F13197" s="1"/>
      <x:c r="G13197" s="1"/>
      <x:c r="H13197" s="1"/>
      <x:c r="I13197" s="53">
        <x:f t="shared" si="2462"/>
        <x:v>20</x:v>
      </x:c>
      <x:c r="J13197" s="53">
        <x:f t="shared" si="2463"/>
        <x:v>4</x:v>
      </x:c>
      <x:c r="K13197" s="53">
        <x:f t="shared" si="2464"/>
        <x:v>7</x:v>
      </x:c>
      <x:c r="L13197" s="53">
        <x:f t="shared" si="2465"/>
        <x:v>31</x:v>
      </x:c>
      <x:c r="M13197" s="54">
        <x:f t="shared" si="2466"/>
        <x:v>12585.575353806425</x:v>
      </x:c>
      <x:c r="N13197" s="54">
        <x:f t="shared" si="2467"/>
        <x:v>8.2399828845877963</x:v>
      </x:c>
      <x:c r="O13197" s="55">
        <x:f t="shared" si="2468"/>
        <x:v>203276</x:v>
      </x:c>
      <x:c r="P13197" s="55">
        <x:f t="shared" si="2469"/>
        <x:v>25520</x:v>
      </x:c>
      <x:c r="Q13197" s="55">
        <x:f t="shared" si="2470"/>
        <x:v>230999.57211469489</x:v>
      </x:c>
      <x:c r="R13197" s="55">
        <x:f t="shared" si="2471"/>
        <x:v>-73243.572114694893</x:v>
      </x:c>
      <x:c r="S13197" s="1" t="str">
        <x:f t="shared" si="2472"/>
        <x:v>NO</x:v>
      </x:c>
      <x:c r="T13197" s="1">
        <x:f t="shared" si="2473"/>
        <x:v>-9.9999999999999997E+98</x:v>
      </x:c>
    </x:row>
    <x:row r="13198">
      <x:c r="A13198" s="1"/>
      <x:c r="B13198" s="1"/>
      <x:c r="C13198" s="1"/>
      <x:c r="D13198" s="1"/>
      <x:c r="E13198" s="1"/>
      <x:c r="F13198" s="1"/>
      <x:c r="G13198" s="1"/>
      <x:c r="H13198" s="1"/>
      <x:c r="I13198" s="53">
        <x:f t="shared" si="2462"/>
        <x:v>20</x:v>
      </x:c>
      <x:c r="J13198" s="53">
        <x:f t="shared" si="2463"/>
        <x:v>4</x:v>
      </x:c>
      <x:c r="K13198" s="53">
        <x:f t="shared" si="2464"/>
        <x:v>8</x:v>
      </x:c>
      <x:c r="L13198" s="53">
        <x:f t="shared" si="2465"/>
        <x:v>32</x:v>
      </x:c>
      <x:c r="M13198" s="54">
        <x:f t="shared" si="2466"/>
        <x:v>12639.572452086406</x:v>
      </x:c>
      <x:c r="N13198" s="54">
        <x:f t="shared" si="2467"/>
        <x:v>8.2774808695044477</x:v>
      </x:c>
      <x:c r="O13198" s="55">
        <x:f t="shared" si="2468"/>
        <x:v>205976</x:v>
      </x:c>
      <x:c r="P13198" s="55">
        <x:f t="shared" si="2469"/>
        <x:v>26400</x:v>
      </x:c>
      <x:c r="Q13198" s="55">
        <x:f t="shared" si="2470"/>
        <x:v>231937.02173761121</x:v>
      </x:c>
      <x:c r="R13198" s="55">
        <x:f t="shared" si="2471"/>
        <x:v>-72361.021737611212</x:v>
      </x:c>
      <x:c r="S13198" s="1" t="str">
        <x:f t="shared" si="2472"/>
        <x:v>NO</x:v>
      </x:c>
      <x:c r="T13198" s="1">
        <x:f t="shared" si="2473"/>
        <x:v>-9.9999999999999997E+98</x:v>
      </x:c>
    </x:row>
    <x:row r="13199">
      <x:c r="A13199" s="1"/>
      <x:c r="B13199" s="1"/>
      <x:c r="C13199" s="1"/>
      <x:c r="D13199" s="1"/>
      <x:c r="E13199" s="1"/>
      <x:c r="F13199" s="1"/>
      <x:c r="G13199" s="1"/>
      <x:c r="H13199" s="1"/>
      <x:c r="I13199" s="53">
        <x:f t="shared" si="2462"/>
        <x:v>20</x:v>
      </x:c>
      <x:c r="J13199" s="53">
        <x:f t="shared" si="2463"/>
        <x:v>4</x:v>
      </x:c>
      <x:c r="K13199" s="53">
        <x:f t="shared" si="2464"/>
        <x:v>9</x:v>
      </x:c>
      <x:c r="L13199" s="53">
        <x:f t="shared" si="2465"/>
        <x:v>33</x:v>
      </x:c>
      <x:c r="M13199" s="54">
        <x:f t="shared" si="2466"/>
        <x:v>12694.8657875268</x:v>
      </x:c>
      <x:c r="N13199" s="54">
        <x:f t="shared" si="2467"/>
        <x:v>8.3158790191158332</x:v>
      </x:c>
      <x:c r="O13199" s="55">
        <x:f t="shared" si="2468"/>
        <x:v>208676</x:v>
      </x:c>
      <x:c r="P13199" s="55">
        <x:f t="shared" si="2469"/>
        <x:v>27280</x:v>
      </x:c>
      <x:c r="Q13199" s="55">
        <x:f t="shared" si="2470"/>
        <x:v>232896.97547789582</x:v>
      </x:c>
      <x:c r="R13199" s="55">
        <x:f t="shared" si="2471"/>
        <x:v>-71500.975477895816</x:v>
      </x:c>
      <x:c r="S13199" s="1" t="str">
        <x:f t="shared" si="2472"/>
        <x:v>NO</x:v>
      </x:c>
      <x:c r="T13199" s="1">
        <x:f t="shared" si="2473"/>
        <x:v>-9.9999999999999997E+98</x:v>
      </x:c>
    </x:row>
    <x:row r="13200">
      <x:c r="A13200" s="1"/>
      <x:c r="B13200" s="1"/>
      <x:c r="C13200" s="1"/>
      <x:c r="D13200" s="1"/>
      <x:c r="E13200" s="1"/>
      <x:c r="F13200" s="1"/>
      <x:c r="G13200" s="1"/>
      <x:c r="H13200" s="1"/>
      <x:c r="I13200" s="53">
        <x:f t="shared" si="2462"/>
        <x:v>20</x:v>
      </x:c>
      <x:c r="J13200" s="53">
        <x:f t="shared" si="2463"/>
        <x:v>4</x:v>
      </x:c>
      <x:c r="K13200" s="53">
        <x:f t="shared" si="2464"/>
        <x:v>10</x:v>
      </x:c>
      <x:c r="L13200" s="53">
        <x:f t="shared" si="2465"/>
        <x:v>34</x:v>
      </x:c>
      <x:c r="M13200" s="54">
        <x:f t="shared" si="2466"/>
        <x:v>12751.479329010013</x:v>
      </x:c>
      <x:c r="N13200" s="54">
        <x:f t="shared" si="2467"/>
        <x:v>8.3551939784791767</x:v>
      </x:c>
      <x:c r="O13200" s="55">
        <x:f t="shared" si="2468"/>
        <x:v>211376</x:v>
      </x:c>
      <x:c r="P13200" s="55">
        <x:f t="shared" si="2469"/>
        <x:v>28160</x:v>
      </x:c>
      <x:c r="Q13200" s="55">
        <x:f t="shared" si="2470"/>
        <x:v>233879.84946197941</x:v>
      </x:c>
      <x:c r="R13200" s="55">
        <x:f t="shared" si="2471"/>
        <x:v>-70663.849461979407</x:v>
      </x:c>
      <x:c r="S13200" s="1" t="str">
        <x:f t="shared" si="2472"/>
        <x:v>NO</x:v>
      </x:c>
      <x:c r="T13200" s="1">
        <x:f t="shared" si="2473"/>
        <x:v>-9.9999999999999997E+98</x:v>
      </x:c>
    </x:row>
    <x:row r="13201">
      <x:c r="A13201" s="1"/>
      <x:c r="B13201" s="1"/>
      <x:c r="C13201" s="1"/>
      <x:c r="D13201" s="1"/>
      <x:c r="E13201" s="1"/>
      <x:c r="F13201" s="1"/>
      <x:c r="G13201" s="1"/>
      <x:c r="H13201" s="1"/>
      <x:c r="I13201" s="53">
        <x:f t="shared" si="2462"/>
        <x:v>20</x:v>
      </x:c>
      <x:c r="J13201" s="53">
        <x:f t="shared" si="2463"/>
        <x:v>4</x:v>
      </x:c>
      <x:c r="K13201" s="53">
        <x:f t="shared" si="2464"/>
        <x:v>11</x:v>
      </x:c>
      <x:c r="L13201" s="53">
        <x:f t="shared" si="2465"/>
        <x:v>35</x:v>
      </x:c>
      <x:c r="M13201" s="54">
        <x:f t="shared" si="2466"/>
        <x:v>12809.437442103452</x:v>
      </x:c>
      <x:c r="N13201" s="54">
        <x:f t="shared" si="2467"/>
        <x:v>8.3954426681273979</x:v>
      </x:c>
      <x:c r="O13201" s="55">
        <x:f t="shared" si="2468"/>
        <x:v>214076</x:v>
      </x:c>
      <x:c r="P13201" s="55">
        <x:f t="shared" si="2469"/>
        <x:v>29040</x:v>
      </x:c>
      <x:c r="Q13201" s="55">
        <x:f t="shared" si="2470"/>
        <x:v>234886.06670318492</x:v>
      </x:c>
      <x:c r="R13201" s="55">
        <x:f t="shared" si="2471"/>
        <x:v>-69850.066703184915</x:v>
      </x:c>
      <x:c r="S13201" s="1" t="str">
        <x:f t="shared" si="2472"/>
        <x:v>NO</x:v>
      </x:c>
      <x:c r="T13201" s="1">
        <x:f t="shared" si="2473"/>
        <x:v>-9.9999999999999997E+98</x:v>
      </x:c>
    </x:row>
    <x:row r="13202">
      <x:c r="A13202" s="1"/>
      <x:c r="B13202" s="1"/>
      <x:c r="C13202" s="1"/>
      <x:c r="D13202" s="1"/>
      <x:c r="E13202" s="1"/>
      <x:c r="F13202" s="1"/>
      <x:c r="G13202" s="1"/>
      <x:c r="H13202" s="1"/>
      <x:c r="I13202" s="53">
        <x:f t="shared" si="2462"/>
        <x:v>20</x:v>
      </x:c>
      <x:c r="J13202" s="53">
        <x:f t="shared" si="2463"/>
        <x:v>4</x:v>
      </x:c>
      <x:c r="K13202" s="53">
        <x:f t="shared" si="2464"/>
        <x:v>12</x:v>
      </x:c>
      <x:c r="L13202" s="53">
        <x:f t="shared" si="2465"/>
        <x:v>36</x:v>
      </x:c>
      <x:c r="M13202" s="54">
        <x:f t="shared" si="2466"/>
        <x:v>12868.764895231516</x:v>
      </x:c>
      <x:c r="N13202" s="54">
        <x:f t="shared" si="2467"/>
        <x:v>8.4366422883552197</x:v>
      </x:c>
      <x:c r="O13202" s="55">
        <x:f t="shared" si="2468"/>
        <x:v>216776</x:v>
      </x:c>
      <x:c r="P13202" s="55">
        <x:f t="shared" si="2469"/>
        <x:v>29920</x:v>
      </x:c>
      <x:c r="Q13202" s="55">
        <x:f t="shared" si="2470"/>
        <x:v>235916.05720888049</x:v>
      </x:c>
      <x:c r="R13202" s="55">
        <x:f t="shared" si="2471"/>
        <x:v>-69060.057208880491</x:v>
      </x:c>
      <x:c r="S13202" s="1" t="str">
        <x:f t="shared" si="2472"/>
        <x:v>NO</x:v>
      </x:c>
      <x:c r="T13202" s="1">
        <x:f t="shared" si="2473"/>
        <x:v>-9.9999999999999997E+98</x:v>
      </x:c>
    </x:row>
    <x:row r="13203">
      <x:c r="A13203" s="1"/>
      <x:c r="B13203" s="1"/>
      <x:c r="C13203" s="1"/>
      <x:c r="D13203" s="1"/>
      <x:c r="E13203" s="1"/>
      <x:c r="F13203" s="1"/>
      <x:c r="G13203" s="1"/>
      <x:c r="H13203" s="1"/>
      <x:c r="I13203" s="53">
        <x:f t="shared" si="2462"/>
        <x:v>20</x:v>
      </x:c>
      <x:c r="J13203" s="53">
        <x:f t="shared" si="2463"/>
        <x:v>4</x:v>
      </x:c>
      <x:c r="K13203" s="53">
        <x:f t="shared" si="2464"/>
        <x:v>13</x:v>
      </x:c>
      <x:c r="L13203" s="53">
        <x:f t="shared" si="2465"/>
        <x:v>37</x:v>
      </x:c>
      <x:c r="M13203" s="54">
        <x:f t="shared" si="2466"/>
        <x:v>12929.4868659399</x:v>
      </x:c>
      <x:c r="N13203" s="54">
        <x:f t="shared" si="2467"/>
        <x:v>8.478810323569375</x:v>
      </x:c>
      <x:c r="O13203" s="55">
        <x:f t="shared" si="2468"/>
        <x:v>219476</x:v>
      </x:c>
      <x:c r="P13203" s="55">
        <x:f t="shared" si="2469"/>
        <x:v>30800</x:v>
      </x:c>
      <x:c r="Q13203" s="55">
        <x:f t="shared" si="2470"/>
        <x:v>236970.25808923435</x:v>
      </x:c>
      <x:c r="R13203" s="55">
        <x:f t="shared" si="2471"/>
        <x:v>-68294.258089234354</x:v>
      </x:c>
      <x:c r="S13203" s="1" t="str">
        <x:f t="shared" si="2472"/>
        <x:v>NO</x:v>
      </x:c>
      <x:c r="T13203" s="1">
        <x:f t="shared" si="2473"/>
        <x:v>-9.9999999999999997E+98</x:v>
      </x:c>
    </x:row>
    <x:row r="13204">
      <x:c r="A13204" s="1"/>
      <x:c r="B13204" s="1"/>
      <x:c r="C13204" s="1"/>
      <x:c r="D13204" s="1"/>
      <x:c r="E13204" s="1"/>
      <x:c r="F13204" s="1"/>
      <x:c r="G13204" s="1"/>
      <x:c r="H13204" s="1"/>
      <x:c r="I13204" s="53">
        <x:f t="shared" si="2462"/>
        <x:v>20</x:v>
      </x:c>
      <x:c r="J13204" s="53">
        <x:f t="shared" si="2463"/>
        <x:v>4</x:v>
      </x:c>
      <x:c r="K13204" s="53">
        <x:f t="shared" si="2464"/>
        <x:v>14</x:v>
      </x:c>
      <x:c r="L13204" s="53">
        <x:f t="shared" si="2465"/>
        <x:v>38</x:v>
      </x:c>
      <x:c r="M13204" s="54">
        <x:f t="shared" si="2466"/>
        <x:v>12991.628947253561</x:v>
      </x:c>
      <x:c r="N13204" s="54">
        <x:f t="shared" si="2467"/>
        <x:v>8.5219645467038614</x:v>
      </x:c>
      <x:c r="O13204" s="55">
        <x:f t="shared" si="2468"/>
        <x:v>222176</x:v>
      </x:c>
      <x:c r="P13204" s="55">
        <x:f t="shared" si="2469"/>
        <x:v>31680</x:v>
      </x:c>
      <x:c r="Q13204" s="55">
        <x:f t="shared" si="2470"/>
        <x:v>238049.11366759654</x:v>
      </x:c>
      <x:c r="R13204" s="55">
        <x:f t="shared" si="2471"/>
        <x:v>-67553.113667596539</x:v>
      </x:c>
      <x:c r="S13204" s="1" t="str">
        <x:f t="shared" si="2472"/>
        <x:v>NO</x:v>
      </x:c>
      <x:c r="T13204" s="1">
        <x:f t="shared" si="2473"/>
        <x:v>-9.9999999999999997E+98</x:v>
      </x:c>
    </x:row>
    <x:row r="13205">
      <x:c r="A13205" s="1"/>
      <x:c r="B13205" s="1"/>
      <x:c r="C13205" s="1"/>
      <x:c r="D13205" s="1"/>
      <x:c r="E13205" s="1"/>
      <x:c r="F13205" s="1"/>
      <x:c r="G13205" s="1"/>
      <x:c r="H13205" s="1"/>
      <x:c r="I13205" s="53">
        <x:f t="shared" si="2462"/>
        <x:v>20</x:v>
      </x:c>
      <x:c r="J13205" s="53">
        <x:f t="shared" si="2463"/>
        <x:v>4</x:v>
      </x:c>
      <x:c r="K13205" s="53">
        <x:f t="shared" si="2464"/>
        <x:v>15</x:v>
      </x:c>
      <x:c r="L13205" s="53">
        <x:f t="shared" si="2465"/>
        <x:v>39</x:v>
      </x:c>
      <x:c r="M13205" s="54">
        <x:f t="shared" si="2466"/>
        <x:v>13055.217154129708</x:v>
      </x:c>
      <x:c r="N13205" s="54">
        <x:f t="shared" si="2467"/>
        <x:v>8.5661230237011861</x:v>
      </x:c>
      <x:c r="O13205" s="55">
        <x:f t="shared" si="2468"/>
        <x:v>224876</x:v>
      </x:c>
      <x:c r="P13205" s="55">
        <x:f t="shared" si="2469"/>
        <x:v>32560</x:v>
      </x:c>
      <x:c r="Q13205" s="55">
        <x:f t="shared" si="2470"/>
        <x:v>239153.07559252967</x:v>
      </x:c>
      <x:c r="R13205" s="55">
        <x:f t="shared" si="2471"/>
        <x:v>-66837.075592529669</x:v>
      </x:c>
      <x:c r="S13205" s="1" t="str">
        <x:f t="shared" si="2472"/>
        <x:v>NO</x:v>
      </x:c>
      <x:c r="T13205" s="1">
        <x:f t="shared" si="2473"/>
        <x:v>-9.9999999999999997E+98</x:v>
      </x:c>
    </x:row>
    <x:row r="13206">
      <x:c r="A13206" s="1"/>
      <x:c r="B13206" s="1"/>
      <x:c r="C13206" s="1"/>
      <x:c r="D13206" s="1"/>
      <x:c r="E13206" s="1"/>
      <x:c r="F13206" s="1"/>
      <x:c r="G13206" s="1"/>
      <x:c r="H13206" s="1"/>
      <x:c r="I13206" s="53">
        <x:f t="shared" si="2462"/>
        <x:v>20</x:v>
      </x:c>
      <x:c r="J13206" s="53">
        <x:f t="shared" si="2463"/>
        <x:v>4</x:v>
      </x:c>
      <x:c r="K13206" s="53">
        <x:f t="shared" si="2464"/>
        <x:v>16</x:v>
      </x:c>
      <x:c r="L13206" s="53">
        <x:f t="shared" si="2465"/>
        <x:v>40</x:v>
      </x:c>
      <x:c r="M13206" s="54">
        <x:f t="shared" si="2466"/>
        <x:v>13120.277930007196</x:v>
      </x:c>
      <x:c r="N13206" s="54">
        <x:f t="shared" si="2467"/>
        <x:v>8.6113041180605521</x:v>
      </x:c>
      <x:c r="O13206" s="55">
        <x:f t="shared" si="2468"/>
        <x:v>227576</x:v>
      </x:c>
      <x:c r="P13206" s="55">
        <x:f t="shared" si="2469"/>
        <x:v>33440</x:v>
      </x:c>
      <x:c r="Q13206" s="55">
        <x:f t="shared" si="2470"/>
        <x:v>240282.60295151381</x:v>
      </x:c>
      <x:c r="R13206" s="55">
        <x:f t="shared" si="2471"/>
        <x:v>-66146.602951513807</x:v>
      </x:c>
      <x:c r="S13206" s="1" t="str">
        <x:f t="shared" si="2472"/>
        <x:v>NO</x:v>
      </x:c>
      <x:c r="T13206" s="1">
        <x:f t="shared" si="2473"/>
        <x:v>-9.9999999999999997E+98</x:v>
      </x:c>
    </x:row>
    <x:row r="13207">
      <x:c r="A13207" s="1"/>
      <x:c r="B13207" s="1"/>
      <x:c r="C13207" s="1"/>
      <x:c r="D13207" s="1"/>
      <x:c r="E13207" s="1"/>
      <x:c r="F13207" s="1"/>
      <x:c r="G13207" s="1"/>
      <x:c r="H13207" s="1"/>
      <x:c r="I13207" s="53">
        <x:f t="shared" si="2462"/>
        <x:v>20</x:v>
      </x:c>
      <x:c r="J13207" s="53">
        <x:f t="shared" si="2463"/>
        <x:v>4</x:v>
      </x:c>
      <x:c r="K13207" s="53">
        <x:f t="shared" si="2464"/>
        <x:v>17</x:v>
      </x:c>
      <x:c r="L13207" s="53">
        <x:f t="shared" si="2465"/>
        <x:v>41</x:v>
      </x:c>
      <x:c r="M13207" s="54">
        <x:f t="shared" si="2466"/>
        <x:v>13186.838153453737</x:v>
      </x:c>
      <x:c r="N13207" s="54">
        <x:f t="shared" si="2467"/>
        <x:v>8.6575264954539843</x:v>
      </x:c>
      <x:c r="O13207" s="55">
        <x:f t="shared" si="2468"/>
        <x:v>230276</x:v>
      </x:c>
      <x:c r="P13207" s="55">
        <x:f t="shared" si="2469"/>
        <x:v>34320</x:v>
      </x:c>
      <x:c r="Q13207" s="55">
        <x:f t="shared" si="2470"/>
        <x:v>241438.16238634958</x:v>
      </x:c>
      <x:c r="R13207" s="55">
        <x:f t="shared" si="2471"/>
        <x:v>-65482.162386349577</x:v>
      </x:c>
      <x:c r="S13207" s="1" t="str">
        <x:f t="shared" si="2472"/>
        <x:v>NO</x:v>
      </x:c>
      <x:c r="T13207" s="1">
        <x:f t="shared" si="2473"/>
        <x:v>-9.9999999999999997E+98</x:v>
      </x:c>
    </x:row>
    <x:row r="13208">
      <x:c r="A13208" s="1"/>
      <x:c r="B13208" s="1"/>
      <x:c r="C13208" s="1"/>
      <x:c r="D13208" s="1"/>
      <x:c r="E13208" s="1"/>
      <x:c r="F13208" s="1"/>
      <x:c r="G13208" s="1"/>
      <x:c r="H13208" s="1"/>
      <x:c r="I13208" s="53">
        <x:f t="shared" si="2462"/>
        <x:v>20</x:v>
      </x:c>
      <x:c r="J13208" s="53">
        <x:f t="shared" si="2463"/>
        <x:v>4</x:v>
      </x:c>
      <x:c r="K13208" s="53">
        <x:f t="shared" si="2464"/>
        <x:v>18</x:v>
      </x:c>
      <x:c r="L13208" s="53">
        <x:f t="shared" si="2465"/>
        <x:v>42</x:v>
      </x:c>
      <x:c r="M13208" s="54">
        <x:f t="shared" si="2466"/>
        <x:v>13254.925144912324</x:v>
      </x:c>
      <x:c r="N13208" s="54">
        <x:f t="shared" si="2467"/>
        <x:v>8.7048091284113358</x:v>
      </x:c>
      <x:c r="O13208" s="55">
        <x:f t="shared" si="2468"/>
        <x:v>232976</x:v>
      </x:c>
      <x:c r="P13208" s="55">
        <x:f t="shared" si="2469"/>
        <x:v>35200</x:v>
      </x:c>
      <x:c r="Q13208" s="55">
        <x:f t="shared" si="2470"/>
        <x:v>242620.22821028339</x:v>
      </x:c>
      <x:c r="R13208" s="55">
        <x:f t="shared" si="2471"/>
        <x:v>-64844.228210283385</x:v>
      </x:c>
      <x:c r="S13208" s="1" t="str">
        <x:f t="shared" si="2472"/>
        <x:v>NO</x:v>
      </x:c>
      <x:c r="T13208" s="1">
        <x:f t="shared" si="2473"/>
        <x:v>-9.9999999999999997E+98</x:v>
      </x:c>
    </x:row>
    <x:row r="13209">
      <x:c r="A13209" s="1"/>
      <x:c r="B13209" s="1"/>
      <x:c r="C13209" s="1"/>
      <x:c r="D13209" s="1"/>
      <x:c r="E13209" s="1"/>
      <x:c r="F13209" s="1"/>
      <x:c r="G13209" s="1"/>
      <x:c r="H13209" s="1"/>
      <x:c r="I13209" s="53">
        <x:f t="shared" si="2462"/>
        <x:v>20</x:v>
      </x:c>
      <x:c r="J13209" s="53">
        <x:f t="shared" si="2463"/>
        <x:v>4</x:v>
      </x:c>
      <x:c r="K13209" s="53">
        <x:f t="shared" si="2464"/>
        <x:v>19</x:v>
      </x:c>
      <x:c r="L13209" s="53">
        <x:f t="shared" si="2465"/>
        <x:v>43</x:v>
      </x:c>
      <x:c r="M13209" s="54">
        <x:f t="shared" si="2466"/>
        <x:v>13324.566673548346</x:v>
      </x:c>
      <x:c r="N13209" s="54">
        <x:f t="shared" si="2467"/>
        <x:v>8.7531713010752412</x:v>
      </x:c>
      <x:c r="O13209" s="55">
        <x:f t="shared" si="2468"/>
        <x:v>235676</x:v>
      </x:c>
      <x:c r="P13209" s="55">
        <x:f t="shared" si="2469"/>
        <x:v>36080</x:v>
      </x:c>
      <x:c r="Q13209" s="55">
        <x:f t="shared" si="2470"/>
        <x:v>243829.282526881</x:v>
      </x:c>
      <x:c r="R13209" s="55">
        <x:f t="shared" si="2471"/>
        <x:v>-64233.282526880997</x:v>
      </x:c>
      <x:c r="S13209" s="1" t="str">
        <x:f t="shared" si="2472"/>
        <x:v>NO</x:v>
      </x:c>
      <x:c r="T13209" s="1">
        <x:f t="shared" si="2473"/>
        <x:v>-9.9999999999999997E+98</x:v>
      </x:c>
    </x:row>
    <x:row r="13210">
      <x:c r="A13210" s="1"/>
      <x:c r="B13210" s="1"/>
      <x:c r="C13210" s="1"/>
      <x:c r="D13210" s="1"/>
      <x:c r="E13210" s="1"/>
      <x:c r="F13210" s="1"/>
      <x:c r="G13210" s="1"/>
      <x:c r="H13210" s="1"/>
      <x:c r="I13210" s="53">
        <x:f t="shared" si="2462"/>
        <x:v>20</x:v>
      </x:c>
      <x:c r="J13210" s="53">
        <x:f t="shared" si="2463"/>
        <x:v>4</x:v>
      </x:c>
      <x:c r="K13210" s="53">
        <x:f t="shared" si="2464"/>
        <x:v>20</x:v>
      </x:c>
      <x:c r="L13210" s="53">
        <x:f t="shared" si="2465"/>
        <x:v>44</x:v>
      </x:c>
      <x:c r="M13210" s="54">
        <x:f t="shared" si="2466"/>
        <x:v>13395.790964198823</x:v>
      </x:c>
      <x:c r="N13210" s="54">
        <x:f t="shared" si="2467"/>
        <x:v>8.80263261402696</x:v>
      </x:c>
      <x:c r="O13210" s="55">
        <x:f t="shared" si="2468"/>
        <x:v>238376</x:v>
      </x:c>
      <x:c r="P13210" s="55">
        <x:f t="shared" si="2469"/>
        <x:v>36960</x:v>
      </x:c>
      <x:c r="Q13210" s="55">
        <x:f t="shared" si="2470"/>
        <x:v>245065.81535067401</x:v>
      </x:c>
      <x:c r="R13210" s="55">
        <x:f t="shared" si="2471"/>
        <x:v>-63649.815350674005</x:v>
      </x:c>
      <x:c r="S13210" s="1" t="str">
        <x:f t="shared" si="2472"/>
        <x:v>NO</x:v>
      </x:c>
      <x:c r="T13210" s="1">
        <x:f t="shared" si="2473"/>
        <x:v>-9.9999999999999997E+98</x:v>
      </x:c>
    </x:row>
    <x:row r="13211">
      <x:c r="A13211" s="1"/>
      <x:c r="B13211" s="1"/>
      <x:c r="C13211" s="1"/>
      <x:c r="D13211" s="1"/>
      <x:c r="E13211" s="1"/>
      <x:c r="F13211" s="1"/>
      <x:c r="G13211" s="1"/>
      <x:c r="H13211" s="1"/>
      <x:c r="I13211" s="53">
        <x:f t="shared" si="2462"/>
        <x:v>20</x:v>
      </x:c>
      <x:c r="J13211" s="53">
        <x:f t="shared" si="2463"/>
        <x:v>4</x:v>
      </x:c>
      <x:c r="K13211" s="53">
        <x:f t="shared" si="2464"/>
        <x:v>21</x:v>
      </x:c>
      <x:c r="L13211" s="53">
        <x:f t="shared" si="2465"/>
        <x:v>45</x:v>
      </x:c>
      <x:c r="M13211" s="54">
        <x:f t="shared" si="2466"/>
        <x:v>13468.626704425267</x:v>
      </x:c>
      <x:c r="N13211" s="54">
        <x:f t="shared" si="2467"/>
        <x:v>8.8532129891842128</x:v>
      </x:c>
      <x:c r="O13211" s="55">
        <x:f t="shared" si="2468"/>
        <x:v>241076</x:v>
      </x:c>
      <x:c r="P13211" s="55">
        <x:f t="shared" si="2469"/>
        <x:v>37840</x:v>
      </x:c>
      <x:c r="Q13211" s="55">
        <x:f t="shared" si="2470"/>
        <x:v>246330.32472960532</x:v>
      </x:c>
      <x:c r="R13211" s="55">
        <x:f t="shared" si="2471"/>
        <x:v>-63094.324729605316</x:v>
      </x:c>
      <x:c r="S13211" s="1" t="str">
        <x:f t="shared" si="2472"/>
        <x:v>NO</x:v>
      </x:c>
      <x:c r="T13211" s="1">
        <x:f t="shared" si="2473"/>
        <x:v>-9.9999999999999997E+98</x:v>
      </x:c>
    </x:row>
    <x:row r="13212">
      <x:c r="A13212" s="1"/>
      <x:c r="B13212" s="1"/>
      <x:c r="C13212" s="1"/>
      <x:c r="D13212" s="1"/>
      <x:c r="E13212" s="1"/>
      <x:c r="F13212" s="1"/>
      <x:c r="G13212" s="1"/>
      <x:c r="H13212" s="1"/>
      <x:c r="I13212" s="53">
        <x:f t="shared" si="2462"/>
        <x:v>20</x:v>
      </x:c>
      <x:c r="J13212" s="53">
        <x:f t="shared" si="2463"/>
        <x:v>4</x:v>
      </x:c>
      <x:c r="K13212" s="53">
        <x:f t="shared" si="2464"/>
        <x:v>22</x:v>
      </x:c>
      <x:c r="L13212" s="53">
        <x:f t="shared" si="2465"/>
        <x:v>46</x:v>
      </x:c>
      <x:c r="M13212" s="54">
        <x:f t="shared" si="2466"/>
        <x:v>13543.103051671664</x:v>
      </x:c>
      <x:c r="N13212" s="54">
        <x:f t="shared" si="2467"/>
        <x:v>8.9049326747719881</x:v>
      </x:c>
      <x:c r="O13212" s="55">
        <x:f t="shared" si="2468"/>
        <x:v>243776</x:v>
      </x:c>
      <x:c r="P13212" s="55">
        <x:f t="shared" si="2469"/>
        <x:v>38720</x:v>
      </x:c>
      <x:c r="Q13212" s="55">
        <x:f t="shared" si="2470"/>
        <x:v>247623.31686929971</x:v>
      </x:c>
      <x:c r="R13212" s="55">
        <x:f t="shared" si="2471"/>
        <x:v>-62567.316869299713</x:v>
      </x:c>
      <x:c r="S13212" s="1" t="str">
        <x:f t="shared" si="2472"/>
        <x:v>NO</x:v>
      </x:c>
      <x:c r="T13212" s="1">
        <x:f t="shared" si="2473"/>
        <x:v>-9.9999999999999997E+98</x:v>
      </x:c>
    </x:row>
    <x:row r="13213">
      <x:c r="A13213" s="1"/>
      <x:c r="B13213" s="1"/>
      <x:c r="C13213" s="1"/>
      <x:c r="D13213" s="1"/>
      <x:c r="E13213" s="1"/>
      <x:c r="F13213" s="1"/>
      <x:c r="G13213" s="1"/>
      <x:c r="H13213" s="1"/>
      <x:c r="I13213" s="53">
        <x:f t="shared" si="2462"/>
        <x:v>20</x:v>
      </x:c>
      <x:c r="J13213" s="53">
        <x:f t="shared" si="2463"/>
        <x:v>4</x:v>
      </x:c>
      <x:c r="K13213" s="53">
        <x:f t="shared" si="2464"/>
        <x:v>23</x:v>
      </x:c>
      <x:c r="L13213" s="53">
        <x:f t="shared" si="2465"/>
        <x:v>47</x:v>
      </x:c>
      <x:c r="M13213" s="54">
        <x:f t="shared" si="2466"/>
        <x:v>13619.2496405291</x:v>
      </x:c>
      <x:c r="N13213" s="54">
        <x:f t="shared" si="2467"/>
        <x:v>8.9578122503674305</x:v>
      </x:c>
      <x:c r="O13213" s="55">
        <x:f t="shared" si="2468"/>
        <x:v>246476</x:v>
      </x:c>
      <x:c r="P13213" s="55">
        <x:f t="shared" si="2469"/>
        <x:v>39600</x:v>
      </x:c>
      <x:c r="Q13213" s="55">
        <x:f t="shared" si="2470"/>
        <x:v>248945.30625918577</x:v>
      </x:c>
      <x:c r="R13213" s="55">
        <x:f t="shared" si="2471"/>
        <x:v>-62069.306259185774</x:v>
      </x:c>
      <x:c r="S13213" s="1" t="str">
        <x:f t="shared" si="2472"/>
        <x:v>NO</x:v>
      </x:c>
      <x:c r="T13213" s="1">
        <x:f t="shared" si="2473"/>
        <x:v>-9.9999999999999997E+98</x:v>
      </x:c>
    </x:row>
    <x:row r="13214">
      <x:c r="A13214" s="1"/>
      <x:c r="B13214" s="1"/>
      <x:c r="C13214" s="1"/>
      <x:c r="D13214" s="1"/>
      <x:c r="E13214" s="1"/>
      <x:c r="F13214" s="1"/>
      <x:c r="G13214" s="1"/>
      <x:c r="H13214" s="1"/>
      <x:c r="I13214" s="53">
        <x:f t="shared" si="2462"/>
        <x:v>20</x:v>
      </x:c>
      <x:c r="J13214" s="53">
        <x:f t="shared" si="2463"/>
        <x:v>4</x:v>
      </x:c>
      <x:c r="K13214" s="53">
        <x:f t="shared" si="2464"/>
        <x:v>24</x:v>
      </x:c>
      <x:c r="L13214" s="53">
        <x:f t="shared" si="2465"/>
        <x:v>48</x:v>
      </x:c>
      <x:c r="M13214" s="54">
        <x:f t="shared" si="2466"/>
        <x:v>13697.096590108597</x:v>
      </x:c>
      <x:c r="N13214" s="54">
        <x:f t="shared" si="2467"/>
        <x:v>9.011872632019859</x:v>
      </x:c>
      <x:c r="O13214" s="55">
        <x:f t="shared" si="2468"/>
        <x:v>249176</x:v>
      </x:c>
      <x:c r="P13214" s="55">
        <x:f t="shared" si="2469"/>
        <x:v>40480</x:v>
      </x:c>
      <x:c r="Q13214" s="55">
        <x:f t="shared" si="2470"/>
        <x:v>250296.81580049646</x:v>
      </x:c>
      <x:c r="R13214" s="55">
        <x:f t="shared" si="2471"/>
        <x:v>-61600.815800496464</x:v>
      </x:c>
      <x:c r="S13214" s="1" t="str">
        <x:f t="shared" si="2472"/>
        <x:v>NO</x:v>
      </x:c>
      <x:c r="T13214" s="1">
        <x:f t="shared" si="2473"/>
        <x:v>-9.9999999999999997E+98</x:v>
      </x:c>
    </x:row>
    <x:row r="13215">
      <x:c r="A13215" s="1"/>
      <x:c r="B13215" s="1"/>
      <x:c r="C13215" s="1"/>
      <x:c r="D13215" s="1"/>
      <x:c r="E13215" s="1"/>
      <x:c r="F13215" s="1"/>
      <x:c r="G13215" s="1"/>
      <x:c r="H13215" s="1"/>
      <x:c r="I13215" s="53">
        <x:f t="shared" si="2462"/>
        <x:v>20</x:v>
      </x:c>
      <x:c r="J13215" s="53">
        <x:f t="shared" si="2463"/>
        <x:v>4</x:v>
      </x:c>
      <x:c r="K13215" s="53">
        <x:f t="shared" si="2464"/>
        <x:v>25</x:v>
      </x:c>
      <x:c r="L13215" s="53">
        <x:f t="shared" si="2465"/>
        <x:v>49</x:v>
      </x:c>
      <x:c r="M13215" s="54">
        <x:f t="shared" si="2466"/>
        <x:v>13776.674511523694</x:v>
      </x:c>
      <x:c r="N13215" s="54">
        <x:f t="shared" si="2467"/>
        <x:v>9.0671350774470092</x:v>
      </x:c>
      <x:c r="O13215" s="55">
        <x:f t="shared" si="2468"/>
        <x:v>251876</x:v>
      </x:c>
      <x:c r="P13215" s="55">
        <x:f t="shared" si="2469"/>
        <x:v>41360</x:v>
      </x:c>
      <x:c r="Q13215" s="55">
        <x:f t="shared" si="2470"/>
        <x:v>251678.37693617522</x:v>
      </x:c>
      <x:c r="R13215" s="55">
        <x:f t="shared" si="2471"/>
        <x:v>-61162.37693617522</x:v>
      </x:c>
      <x:c r="S13215" s="1" t="str">
        <x:f t="shared" si="2472"/>
        <x:v>NO</x:v>
      </x:c>
      <x:c r="T13215" s="1">
        <x:f t="shared" si="2473"/>
        <x:v>-9.9999999999999997E+98</x:v>
      </x:c>
    </x:row>
    <x:row r="13216">
      <x:c r="A13216" s="1"/>
      <x:c r="B13216" s="1"/>
      <x:c r="C13216" s="1"/>
      <x:c r="D13216" s="1"/>
      <x:c r="E13216" s="1"/>
      <x:c r="F13216" s="1"/>
      <x:c r="G13216" s="1"/>
      <x:c r="H13216" s="1"/>
      <x:c r="I13216" s="53">
        <x:f t="shared" si="2462"/>
        <x:v>20</x:v>
      </x:c>
      <x:c r="J13216" s="53">
        <x:f t="shared" si="2463"/>
        <x:v>4</x:v>
      </x:c>
      <x:c r="K13216" s="53">
        <x:f t="shared" si="2464"/>
        <x:v>26</x:v>
      </x:c>
      <x:c r="L13216" s="53">
        <x:f t="shared" si="2465"/>
        <x:v>50</x:v>
      </x:c>
      <x:c r="M13216" s="54">
        <x:f t="shared" si="2466"/>
        <x:v>13858.01451548441</x:v>
      </x:c>
      <x:c r="N13216" s="54">
        <x:f t="shared" si="2467"/>
        <x:v>9.1236211913086187</x:v>
      </x:c>
      <x:c r="O13216" s="55">
        <x:f t="shared" si="2468"/>
        <x:v>254576</x:v>
      </x:c>
      <x:c r="P13216" s="55">
        <x:f t="shared" si="2469"/>
        <x:v>42240</x:v>
      </x:c>
      <x:c r="Q13216" s="55">
        <x:f t="shared" si="2470"/>
        <x:v>253090.52978271546</x:v>
      </x:c>
      <x:c r="R13216" s="55">
        <x:f t="shared" si="2471"/>
        <x:v>-60754.529782715457</x:v>
      </x:c>
      <x:c r="S13216" s="1" t="str">
        <x:f t="shared" si="2472"/>
        <x:v>NO</x:v>
      </x:c>
      <x:c r="T13216" s="1">
        <x:f t="shared" si="2473"/>
        <x:v>-9.9999999999999997E+98</x:v>
      </x:c>
    </x:row>
    <x:row r="13217">
      <x:c r="A13217" s="1"/>
      <x:c r="B13217" s="1"/>
      <x:c r="C13217" s="1"/>
      <x:c r="D13217" s="1"/>
      <x:c r="E13217" s="1"/>
      <x:c r="F13217" s="1"/>
      <x:c r="G13217" s="1"/>
      <x:c r="H13217" s="1"/>
      <x:c r="I13217" s="53">
        <x:f t="shared" si="2462"/>
        <x:v>20</x:v>
      </x:c>
      <x:c r="J13217" s="53">
        <x:f t="shared" si="2463"/>
        <x:v>4</x:v>
      </x:c>
      <x:c r="K13217" s="53">
        <x:f t="shared" si="2464"/>
        <x:v>27</x:v>
      </x:c>
      <x:c r="L13217" s="53">
        <x:f t="shared" si="2465"/>
        <x:v>51</x:v>
      </x:c>
      <x:c r="M13217" s="54">
        <x:f t="shared" si="2466"/>
        <x:v>13941.148220004168</x:v>
      </x:c>
      <x:c r="N13217" s="54">
        <x:f t="shared" si="2467"/>
        <x:v>9.1813529305584503</x:v>
      </x:c>
      <x:c r="O13217" s="55">
        <x:f t="shared" si="2468"/>
        <x:v>257276</x:v>
      </x:c>
      <x:c r="P13217" s="55">
        <x:f t="shared" si="2469"/>
        <x:v>43120</x:v>
      </x:c>
      <x:c r="Q13217" s="55">
        <x:f t="shared" si="2470"/>
        <x:v>254533.82326396124</x:v>
      </x:c>
      <x:c r="R13217" s="55">
        <x:f t="shared" si="2471"/>
        <x:v>-60377.82326396124</x:v>
      </x:c>
      <x:c r="S13217" s="1" t="str">
        <x:f t="shared" si="2472"/>
        <x:v>NO</x:v>
      </x:c>
      <x:c r="T13217" s="1">
        <x:f t="shared" si="2473"/>
        <x:v>-9.9999999999999997E+98</x:v>
      </x:c>
    </x:row>
    <x:row r="13218">
      <x:c r="A13218" s="1"/>
      <x:c r="B13218" s="1"/>
      <x:c r="C13218" s="1"/>
      <x:c r="D13218" s="1"/>
      <x:c r="E13218" s="1"/>
      <x:c r="F13218" s="1"/>
      <x:c r="G13218" s="1"/>
      <x:c r="H13218" s="1"/>
      <x:c r="I13218" s="53">
        <x:f t="shared" si="2462"/>
        <x:v>20</x:v>
      </x:c>
      <x:c r="J13218" s="53">
        <x:f t="shared" si="2463"/>
        <x:v>4</x:v>
      </x:c>
      <x:c r="K13218" s="53">
        <x:f t="shared" si="2464"/>
        <x:v>28</x:v>
      </x:c>
      <x:c r="L13218" s="53">
        <x:f t="shared" si="2465"/>
        <x:v>52</x:v>
      </x:c>
      <x:c r="M13218" s="54">
        <x:f t="shared" si="2466"/>
        <x:v>14026.107758221322</x:v>
      </x:c>
      <x:c r="N13218" s="54">
        <x:f t="shared" si="2467"/>
        <x:v>9.2403526098759183</x:v>
      </x:c>
      <x:c r="O13218" s="55">
        <x:f t="shared" si="2468"/>
        <x:v>259976</x:v>
      </x:c>
      <x:c r="P13218" s="55">
        <x:f t="shared" si="2469"/>
        <x:v>44000</x:v>
      </x:c>
      <x:c r="Q13218" s="55">
        <x:f t="shared" si="2470"/>
        <x:v>256008.81524689795</x:v>
      </x:c>
      <x:c r="R13218" s="55">
        <x:f t="shared" si="2471"/>
        <x:v>-60032.815246897953</x:v>
      </x:c>
      <x:c r="S13218" s="1" t="str">
        <x:f t="shared" si="2472"/>
        <x:v>NO</x:v>
      </x:c>
      <x:c r="T13218" s="1">
        <x:f t="shared" si="2473"/>
        <x:v>-9.9999999999999997E+98</x:v>
      </x:c>
    </x:row>
    <x:row r="13219">
      <x:c r="A13219" s="1"/>
      <x:c r="B13219" s="1"/>
      <x:c r="C13219" s="1"/>
      <x:c r="D13219" s="1"/>
      <x:c r="E13219" s="1"/>
      <x:c r="F13219" s="1"/>
      <x:c r="G13219" s="1"/>
      <x:c r="H13219" s="1"/>
      <x:c r="I13219" s="53">
        <x:f t="shared" si="2462"/>
        <x:v>20</x:v>
      </x:c>
      <x:c r="J13219" s="53">
        <x:f t="shared" si="2463"/>
        <x:v>4</x:v>
      </x:c>
      <x:c r="K13219" s="53">
        <x:f t="shared" si="2464"/>
        <x:v>29</x:v>
      </x:c>
      <x:c r="L13219" s="53">
        <x:f t="shared" si="2465"/>
        <x:v>53</x:v>
      </x:c>
      <x:c r="M13219" s="54">
        <x:f t="shared" si="2466"/>
        <x:v>14112.925786336975</x:v>
      </x:c>
      <x:c r="N13219" s="54">
        <x:f t="shared" si="2467"/>
        <x:v>9.3006429071784549</x:v>
      </x:c>
      <x:c r="O13219" s="55">
        <x:f t="shared" si="2468"/>
        <x:v>262676</x:v>
      </x:c>
      <x:c r="P13219" s="55">
        <x:f t="shared" si="2469"/>
        <x:v>44880</x:v>
      </x:c>
      <x:c r="Q13219" s="55">
        <x:f t="shared" si="2470"/>
        <x:v>257516.07267946136</x:v>
      </x:c>
      <x:c r="R13219" s="55">
        <x:f t="shared" si="2471"/>
        <x:v>-59720.072679461358</x:v>
      </x:c>
      <x:c r="S13219" s="1" t="str">
        <x:f t="shared" si="2472"/>
        <x:v>NO</x:v>
      </x:c>
      <x:c r="T13219" s="1">
        <x:f t="shared" si="2473"/>
        <x:v>-9.9999999999999997E+98</x:v>
      </x:c>
    </x:row>
    <x:row r="13220">
      <x:c r="A13220" s="1"/>
      <x:c r="B13220" s="1"/>
      <x:c r="C13220" s="1"/>
      <x:c r="D13220" s="1"/>
      <x:c r="E13220" s="1"/>
      <x:c r="F13220" s="1"/>
      <x:c r="G13220" s="1"/>
      <x:c r="H13220" s="1"/>
      <x:c r="I13220" s="53">
        <x:f t="shared" si="2462"/>
        <x:v>20</x:v>
      </x:c>
      <x:c r="J13220" s="53">
        <x:f t="shared" si="2463"/>
        <x:v>4</x:v>
      </x:c>
      <x:c r="K13220" s="53">
        <x:f t="shared" si="2464"/>
        <x:v>30</x:v>
      </x:c>
      <x:c r="L13220" s="53">
        <x:f t="shared" si="2465"/>
        <x:v>54</x:v>
      </x:c>
      <x:c r="M13220" s="54">
        <x:f t="shared" si="2466"/>
        <x:v>14201.635491670746</x:v>
      </x:c>
      <x:c r="N13220" s="54">
        <x:f t="shared" si="2467"/>
        <x:v>9.3622468692157952</x:v>
      </x:c>
      <x:c r="O13220" s="55">
        <x:f t="shared" si="2468"/>
        <x:v>265376</x:v>
      </x:c>
      <x:c r="P13220" s="55">
        <x:f t="shared" si="2469"/>
        <x:v>45760</x:v>
      </x:c>
      <x:c r="Q13220" s="55">
        <x:f t="shared" si="2470"/>
        <x:v>259056.17173039488</x:v>
      </x:c>
      <x:c r="R13220" s="55">
        <x:f t="shared" si="2471"/>
        <x:v>-59440.171730394883</x:v>
      </x:c>
      <x:c r="S13220" s="1" t="str">
        <x:f t="shared" si="2472"/>
        <x:v>NO</x:v>
      </x:c>
      <x:c r="T13220" s="1">
        <x:f t="shared" si="2473"/>
        <x:v>-9.9999999999999997E+98</x:v>
      </x:c>
    </x:row>
    <x:row r="13221">
      <x:c r="A13221" s="1"/>
      <x:c r="B13221" s="1"/>
      <x:c r="C13221" s="1"/>
      <x:c r="D13221" s="1"/>
      <x:c r="E13221" s="1"/>
      <x:c r="F13221" s="1"/>
      <x:c r="G13221" s="1"/>
      <x:c r="H13221" s="1"/>
      <x:c r="I13221" s="53">
        <x:f t="shared" si="2462"/>
        <x:v>20</x:v>
      </x:c>
      <x:c r="J13221" s="53">
        <x:f t="shared" si="2463"/>
        <x:v>5</x:v>
      </x:c>
      <x:c r="K13221" s="53">
        <x:f t="shared" si="2464"/>
        <x:v>0</x:v>
      </x:c>
      <x:c r="L13221" s="53">
        <x:f t="shared" si="2465"/>
        <x:v>25</x:v>
      </x:c>
      <x:c r="M13221" s="54">
        <x:f t="shared" si="2466"/>
        <x:v>12279.21114071969</x:v>
      </x:c>
      <x:c r="N13221" s="54">
        <x:f t="shared" si="2467"/>
        <x:v>8.027229958833118</x:v>
      </x:c>
      <x:c r="O13221" s="55">
        <x:f t="shared" si="2468"/>
        <x:v>186470</x:v>
      </x:c>
      <x:c r="P13221" s="55">
        <x:f t="shared" si="2469"/>
        <x:v>19800</x:v>
      </x:c>
      <x:c r="Q13221" s="55">
        <x:f t="shared" si="2470"/>
        <x:v>225680.74897082793</x:v>
      </x:c>
      <x:c r="R13221" s="55">
        <x:f t="shared" si="2471"/>
        <x:v>-79010.748970827932</x:v>
      </x:c>
      <x:c r="S13221" s="1" t="str">
        <x:f t="shared" si="2472"/>
        <x:v>NO</x:v>
      </x:c>
      <x:c r="T13221" s="1">
        <x:f t="shared" si="2473"/>
        <x:v>-9.9999999999999997E+98</x:v>
      </x:c>
    </x:row>
    <x:row r="13222">
      <x:c r="A13222" s="1"/>
      <x:c r="B13222" s="1"/>
      <x:c r="C13222" s="1"/>
      <x:c r="D13222" s="1"/>
      <x:c r="E13222" s="1"/>
      <x:c r="F13222" s="1"/>
      <x:c r="G13222" s="1"/>
      <x:c r="H13222" s="1"/>
      <x:c r="I13222" s="53">
        <x:f t="shared" si="2462"/>
        <x:v>20</x:v>
      </x:c>
      <x:c r="J13222" s="53">
        <x:f t="shared" si="2463"/>
        <x:v>5</x:v>
      </x:c>
      <x:c r="K13222" s="53">
        <x:f t="shared" si="2464"/>
        <x:v>1</x:v>
      </x:c>
      <x:c r="L13222" s="53">
        <x:f t="shared" si="2465"/>
        <x:v>26</x:v>
      </x:c>
      <x:c r="M13222" s="54">
        <x:f t="shared" si="2466"/>
        <x:v>12324.77364071969</x:v>
      </x:c>
      <x:c r="N13222" s="54">
        <x:f t="shared" si="2467"/>
        <x:v>8.0588705838331176</x:v>
      </x:c>
      <x:c r="O13222" s="55">
        <x:f t="shared" si="2468"/>
        <x:v>189170</x:v>
      </x:c>
      <x:c r="P13222" s="55">
        <x:f t="shared" si="2469"/>
        <x:v>20680</x:v>
      </x:c>
      <x:c r="Q13222" s="55">
        <x:f t="shared" si="2470"/>
        <x:v>226471.76459582793</x:v>
      </x:c>
      <x:c r="R13222" s="55">
        <x:f t="shared" si="2471"/>
        <x:v>-77981.764595827932</x:v>
      </x:c>
      <x:c r="S13222" s="1" t="str">
        <x:f t="shared" si="2472"/>
        <x:v>NO</x:v>
      </x:c>
      <x:c r="T13222" s="1">
        <x:f t="shared" si="2473"/>
        <x:v>-9.9999999999999997E+98</x:v>
      </x:c>
    </x:row>
    <x:row r="13223">
      <x:c r="A13223" s="1"/>
      <x:c r="B13223" s="1"/>
      <x:c r="C13223" s="1"/>
      <x:c r="D13223" s="1"/>
      <x:c r="E13223" s="1"/>
      <x:c r="F13223" s="1"/>
      <x:c r="G13223" s="1"/>
      <x:c r="H13223" s="1"/>
      <x:c r="I13223" s="53">
        <x:f t="shared" si="2462"/>
        <x:v>20</x:v>
      </x:c>
      <x:c r="J13223" s="53">
        <x:f t="shared" si="2463"/>
        <x:v>5</x:v>
      </x:c>
      <x:c r="K13223" s="53">
        <x:f t="shared" si="2464"/>
        <x:v>2</x:v>
      </x:c>
      <x:c r="L13223" s="53">
        <x:f t="shared" si="2465"/>
        <x:v>27</x:v>
      </x:c>
      <x:c r="M13223" s="54">
        <x:f t="shared" si="2466"/>
        <x:v>12371.47520321969</x:v>
      </x:c>
      <x:c r="N13223" s="54">
        <x:f t="shared" si="2467"/>
        <x:v>8.0913022244581185</x:v>
      </x:c>
      <x:c r="O13223" s="55">
        <x:f t="shared" si="2468"/>
        <x:v>191870</x:v>
      </x:c>
      <x:c r="P13223" s="55">
        <x:f t="shared" si="2469"/>
        <x:v>21560</x:v>
      </x:c>
      <x:c r="Q13223" s="55">
        <x:f t="shared" si="2470"/>
        <x:v>227282.55561145296</x:v>
      </x:c>
      <x:c r="R13223" s="55">
        <x:f t="shared" si="2471"/>
        <x:v>-76972.555611452961</x:v>
      </x:c>
      <x:c r="S13223" s="1" t="str">
        <x:f t="shared" si="2472"/>
        <x:v>NO</x:v>
      </x:c>
      <x:c r="T13223" s="1">
        <x:f t="shared" si="2473"/>
        <x:v>-9.9999999999999997E+98</x:v>
      </x:c>
    </x:row>
    <x:row r="13224">
      <x:c r="A13224" s="1"/>
      <x:c r="B13224" s="1"/>
      <x:c r="C13224" s="1"/>
      <x:c r="D13224" s="1"/>
      <x:c r="E13224" s="1"/>
      <x:c r="F13224" s="1"/>
      <x:c r="G13224" s="1"/>
      <x:c r="H13224" s="1"/>
      <x:c r="I13224" s="53">
        <x:f t="shared" si="2462"/>
        <x:v>20</x:v>
      </x:c>
      <x:c r="J13224" s="53">
        <x:f t="shared" si="2463"/>
        <x:v>5</x:v>
      </x:c>
      <x:c r="K13224" s="53">
        <x:f t="shared" si="2464"/>
        <x:v>3</x:v>
      </x:c>
      <x:c r="L13224" s="53">
        <x:f t="shared" si="2465"/>
        <x:v>28</x:v>
      </x:c>
      <x:c r="M13224" s="54">
        <x:f t="shared" si="2466"/>
        <x:v>12419.337185641565</x:v>
      </x:c>
      <x:c r="N13224" s="54">
        <x:f t="shared" si="2467"/>
        <x:v>8.124539712251087</x:v>
      </x:c>
      <x:c r="O13224" s="55">
        <x:f t="shared" si="2468"/>
        <x:v>194570</x:v>
      </x:c>
      <x:c r="P13224" s="55">
        <x:f t="shared" si="2469"/>
        <x:v>22440</x:v>
      </x:c>
      <x:c r="Q13224" s="55">
        <x:f t="shared" si="2470"/>
        <x:v>228113.49280627718</x:v>
      </x:c>
      <x:c r="R13224" s="55">
        <x:f t="shared" si="2471"/>
        <x:v>-75983.49280627718</x:v>
      </x:c>
      <x:c r="S13224" s="1" t="str">
        <x:f t="shared" si="2472"/>
        <x:v>NO</x:v>
      </x:c>
      <x:c r="T13224" s="1">
        <x:f t="shared" si="2473"/>
        <x:v>-9.9999999999999997E+98</x:v>
      </x:c>
    </x:row>
    <x:row r="13225">
      <x:c r="A13225" s="1"/>
      <x:c r="B13225" s="1"/>
      <x:c r="C13225" s="1"/>
      <x:c r="D13225" s="1"/>
      <x:c r="E13225" s="1"/>
      <x:c r="F13225" s="1"/>
      <x:c r="G13225" s="1"/>
      <x:c r="H13225" s="1"/>
      <x:c r="I13225" s="53">
        <x:f t="shared" si="2462"/>
        <x:v>20</x:v>
      </x:c>
      <x:c r="J13225" s="53">
        <x:f t="shared" si="2463"/>
        <x:v>5</x:v>
      </x:c>
      <x:c r="K13225" s="53">
        <x:f t="shared" si="2464"/>
        <x:v>4</x:v>
      </x:c>
      <x:c r="L13225" s="53">
        <x:f t="shared" si="2465"/>
        <x:v>29</x:v>
      </x:c>
      <x:c r="M13225" s="54">
        <x:f t="shared" si="2466"/>
        <x:v>12468.381301364221</x:v>
      </x:c>
      <x:c r="N13225" s="54">
        <x:f t="shared" si="2467"/>
        <x:v>8.1585981259473765</x:v>
      </x:c>
      <x:c r="O13225" s="55">
        <x:f t="shared" si="2468"/>
        <x:v>197270</x:v>
      </x:c>
      <x:c r="P13225" s="55">
        <x:f t="shared" si="2469"/>
        <x:v>23320</x:v>
      </x:c>
      <x:c r="Q13225" s="55">
        <x:f t="shared" si="2470"/>
        <x:v>228964.95314868438</x:v>
      </x:c>
      <x:c r="R13225" s="55">
        <x:f t="shared" si="2471"/>
        <x:v>-75014.953148684377</x:v>
      </x:c>
      <x:c r="S13225" s="1" t="str">
        <x:f t="shared" si="2472"/>
        <x:v>NO</x:v>
      </x:c>
      <x:c r="T13225" s="1">
        <x:f t="shared" si="2473"/>
        <x:v>-9.9999999999999997E+98</x:v>
      </x:c>
    </x:row>
    <x:row r="13226">
      <x:c r="A13226" s="1"/>
      <x:c r="B13226" s="1"/>
      <x:c r="C13226" s="1"/>
      <x:c r="D13226" s="1"/>
      <x:c r="E13226" s="1"/>
      <x:c r="F13226" s="1"/>
      <x:c r="G13226" s="1"/>
      <x:c r="H13226" s="1"/>
      <x:c r="I13226" s="53">
        <x:f t="shared" si="2462"/>
        <x:v>20</x:v>
      </x:c>
      <x:c r="J13226" s="53">
        <x:f t="shared" si="2463"/>
        <x:v>5</x:v>
      </x:c>
      <x:c r="K13226" s="53">
        <x:f t="shared" si="2464"/>
        <x:v>5</x:v>
      </x:c>
      <x:c r="L13226" s="53">
        <x:f t="shared" si="2465"/>
        <x:v>30</x:v>
      </x:c>
      <x:c r="M13226" s="54">
        <x:f t="shared" si="2466"/>
        <x:v>12518.629625285424</x:v>
      </x:c>
      <x:c r="N13226" s="54">
        <x:f t="shared" si="2467"/>
        <x:v>8.1934927953371002</x:v>
      </x:c>
      <x:c r="O13226" s="55">
        <x:f t="shared" si="2468"/>
        <x:v>199970</x:v>
      </x:c>
      <x:c r="P13226" s="55">
        <x:f t="shared" si="2469"/>
        <x:v>24200</x:v>
      </x:c>
      <x:c r="Q13226" s="55">
        <x:f t="shared" si="2470"/>
        <x:v>229837.3198834275</x:v>
      </x:c>
      <x:c r="R13226" s="55">
        <x:f t="shared" si="2471"/>
        <x:v>-74067.319883427495</x:v>
      </x:c>
      <x:c r="S13226" s="1" t="str">
        <x:f t="shared" si="2472"/>
        <x:v>NO</x:v>
      </x:c>
      <x:c r="T13226" s="1">
        <x:f t="shared" si="2473"/>
        <x:v>-9.9999999999999997E+98</x:v>
      </x:c>
    </x:row>
    <x:row r="13227">
      <x:c r="A13227" s="1"/>
      <x:c r="B13227" s="1"/>
      <x:c r="C13227" s="1"/>
      <x:c r="D13227" s="1"/>
      <x:c r="E13227" s="1"/>
      <x:c r="F13227" s="1"/>
      <x:c r="G13227" s="1"/>
      <x:c r="H13227" s="1"/>
      <x:c r="I13227" s="53">
        <x:f t="shared" si="2462"/>
        <x:v>20</x:v>
      </x:c>
      <x:c r="J13227" s="53">
        <x:f t="shared" si="2463"/>
        <x:v>5</x:v>
      </x:c>
      <x:c r="K13227" s="53">
        <x:f t="shared" si="2464"/>
        <x:v>6</x:v>
      </x:c>
      <x:c r="L13227" s="53">
        <x:f t="shared" si="2465"/>
        <x:v>31</x:v>
      </x:c>
      <x:c r="M13227" s="54">
        <x:f t="shared" si="2466"/>
        <x:v>12570.104599467059</x:v>
      </x:c>
      <x:c r="N13227" s="54">
        <x:f t="shared" si="2467"/>
        <x:v>8.2292393051854571</x:v>
      </x:c>
      <x:c r="O13227" s="55">
        <x:f t="shared" si="2468"/>
        <x:v>202670</x:v>
      </x:c>
      <x:c r="P13227" s="55">
        <x:f t="shared" si="2469"/>
        <x:v>25080</x:v>
      </x:c>
      <x:c r="Q13227" s="55">
        <x:f t="shared" si="2470"/>
        <x:v>230730.98262963642</x:v>
      </x:c>
      <x:c r="R13227" s="55">
        <x:f t="shared" si="2471"/>
        <x:v>-73140.982629636419</x:v>
      </x:c>
      <x:c r="S13227" s="1" t="str">
        <x:f t="shared" si="2472"/>
        <x:v>NO</x:v>
      </x:c>
      <x:c r="T13227" s="1">
        <x:f t="shared" si="2473"/>
        <x:v>-9.9999999999999997E+98</x:v>
      </x:c>
    </x:row>
    <x:row r="13228">
      <x:c r="A13228" s="1"/>
      <x:c r="B13228" s="1"/>
      <x:c r="C13228" s="1"/>
      <x:c r="D13228" s="1"/>
      <x:c r="E13228" s="1"/>
      <x:c r="F13228" s="1"/>
      <x:c r="G13228" s="1"/>
      <x:c r="H13228" s="1"/>
      <x:c r="I13228" s="53">
        <x:f t="shared" si="2462"/>
        <x:v>20</x:v>
      </x:c>
      <x:c r="J13228" s="53">
        <x:f t="shared" si="2463"/>
        <x:v>5</x:v>
      </x:c>
      <x:c r="K13228" s="53">
        <x:f t="shared" si="2464"/>
        <x:v>7</x:v>
      </x:c>
      <x:c r="L13228" s="53">
        <x:f t="shared" si="2465"/>
        <x:v>32</x:v>
      </x:c>
      <x:c r="M13228" s="54">
        <x:f t="shared" si="2466"/>
        <x:v>12622.829038865018</x:v>
      </x:c>
      <x:c r="N13228" s="54">
        <x:f t="shared" si="2467"/>
        <x:v>8.2658534992118184</x:v>
      </x:c>
      <x:c r="O13228" s="55">
        <x:f t="shared" si="2468"/>
        <x:v>205370</x:v>
      </x:c>
      <x:c r="P13228" s="55">
        <x:f t="shared" si="2469"/>
        <x:v>25960</x:v>
      </x:c>
      <x:c r="Q13228" s="55">
        <x:f t="shared" si="2470"/>
        <x:v>231646.33748029545</x:v>
      </x:c>
      <x:c r="R13228" s="55">
        <x:f t="shared" si="2471"/>
        <x:v>-72236.337480295449</x:v>
      </x:c>
      <x:c r="S13228" s="1" t="str">
        <x:f t="shared" si="2472"/>
        <x:v>NO</x:v>
      </x:c>
      <x:c r="T13228" s="1">
        <x:f t="shared" si="2473"/>
        <x:v>-9.9999999999999997E+98</x:v>
      </x:c>
    </x:row>
    <x:row r="13229">
      <x:c r="A13229" s="1"/>
      <x:c r="B13229" s="1"/>
      <x:c r="C13229" s="1"/>
      <x:c r="D13229" s="1"/>
      <x:c r="E13229" s="1"/>
      <x:c r="F13229" s="1"/>
      <x:c r="G13229" s="1"/>
      <x:c r="H13229" s="1"/>
      <x:c r="I13229" s="53">
        <x:f t="shared" si="2462"/>
        <x:v>20</x:v>
      </x:c>
      <x:c r="J13229" s="53">
        <x:f t="shared" si="2463"/>
        <x:v>5</x:v>
      </x:c>
      <x:c r="K13229" s="53">
        <x:f t="shared" si="2464"/>
        <x:v>8</x:v>
      </x:c>
      <x:c r="L13229" s="53">
        <x:f t="shared" si="2465"/>
        <x:v>33</x:v>
      </x:c>
      <x:c r="M13229" s="54">
        <x:f t="shared" si="2466"/>
        <x:v>12676.826137144999</x:v>
      </x:c>
      <x:c r="N13229" s="54">
        <x:f t="shared" si="2467"/>
        <x:v>8.3033514841284717</x:v>
      </x:c>
      <x:c r="O13229" s="55">
        <x:f t="shared" si="2468"/>
        <x:v>208070</x:v>
      </x:c>
      <x:c r="P13229" s="55">
        <x:f t="shared" si="2469"/>
        <x:v>26840</x:v>
      </x:c>
      <x:c r="Q13229" s="55">
        <x:f t="shared" si="2470"/>
        <x:v>232583.78710321177</x:v>
      </x:c>
      <x:c r="R13229" s="55">
        <x:f t="shared" si="2471"/>
        <x:v>-71353.787103211769</x:v>
      </x:c>
      <x:c r="S13229" s="1" t="str">
        <x:f t="shared" si="2472"/>
        <x:v>NO</x:v>
      </x:c>
      <x:c r="T13229" s="1">
        <x:f t="shared" si="2473"/>
        <x:v>-9.9999999999999997E+98</x:v>
      </x:c>
    </x:row>
    <x:row r="13230">
      <x:c r="A13230" s="1"/>
      <x:c r="B13230" s="1"/>
      <x:c r="C13230" s="1"/>
      <x:c r="D13230" s="1"/>
      <x:c r="E13230" s="1"/>
      <x:c r="F13230" s="1"/>
      <x:c r="G13230" s="1"/>
      <x:c r="H13230" s="1"/>
      <x:c r="I13230" s="53" t="n">
        <x:f t="shared" ref="I13230:I13293" si="2474">INT((ROW()-ROW($I$46))/((CARROT_CAP+1)*(MESCLUN_CAP+1)))</x:f>
        <x:v>20</x:v>
      </x:c>
      <x:c r="J13230" s="53" t="n">
        <x:f t="shared" ref="J13230:J13293" si="2475">MOD(INT((ROW()-ROW($I$46))/(MESCLUN_CAP+1)),CARROT_CAP+1)</x:f>
        <x:v>5</x:v>
      </x:c>
      <x:c r="K13230" s="53" t="n">
        <x:f t="shared" ref="K13230:K13293" si="2476">MOD(ROW()-ROW($I$46),MESCLUN_CAP+1)</x:f>
        <x:v>9</x:v>
      </x:c>
      <x:c r="L13230" s="53" t="n">
        <x:f t="shared" ref="L13230:L13293" si="2477">SUM(I13230:K13230)</x:f>
        <x:v>34</x:v>
      </x:c>
      <x:c r="M13230" s="54" t="n">
        <x:f t="shared" ref="M13230:M13293" si="2478">I13230*TOMATO_HOURS*WEEKS*(1+TOMATO_DIM)^I13230+J13230*CARROT_HOURS*WEEKS*(1+CARROT_DIM)^J13230+K13230*MESCLUN_HOURS*WEEKS*(1+MESCLUN_DIM)^K13230</x:f>
        <x:v>12732.119472585397</x:v>
      </x:c>
      <x:c r="N13230" s="54" t="n">
        <x:f t="shared" ref="N13230:N13293" si="2479">MAX(M13230-FARMER_HOURS,0)/TEMP_HOURS_PER_WORKER</x:f>
        <x:v>8.341749633739859</x:v>
      </x:c>
      <x:c r="O13230" s="55" t="n">
        <x:f t="shared" ref="O13230:O13293" si="2480">I13230*TOMATO_PRICE+J13230*CARROT_PRICE+K13230*MESCLUN_PRICE</x:f>
        <x:v>210770</x:v>
      </x:c>
      <x:c r="P13230" s="55" t="n">
        <x:f t="shared" ref="P13230:P13293" si="2481">I13230*TOMATO_FERTILIZER+J13230*CARROT_FERTILIZER+K13230*MESCLUN_FERTILIZER</x:f>
        <x:v>27720</x:v>
      </x:c>
      <x:c r="Q13230" s="55" t="n">
        <x:f t="shared" ref="Q13230:Q13293" si="2482">MIN(M13230,FARMER_HOURS)*FARMER_RATE+MAX(M13230-FARMER_HOURS,0)*TEMP_RATE</x:f>
        <x:v>233543.74084349646</x:v>
      </x:c>
      <x:c r="R13230" s="55" t="n">
        <x:f t="shared" ref="R13230:R13293" si="2483">O13230-P13230-Q13230-FIXED_COST</x:f>
        <x:v>-70493.74084349646</x:v>
      </x:c>
      <x:c r="S13230" s="1" t="str">
        <x:f t="shared" ref="S13230:S13293" si="2484">IF(AND(L13230&lt;=TOTAL_BED_CAP,N13230&lt;=TEMP_WORKER_CAP),"YES","NO")</x:f>
        <x:v>NO</x:v>
      </x:c>
      <x:c r="T13230" s="1" t="n">
        <x:f t="shared" ref="T13230:T13293" si="2485">IF(S13230="YES",R13230,-1E+99)</x:f>
        <x:v>-1e+99</x:v>
      </x:c>
    </x:row>
    <x:row r="13231">
      <x:c r="A13231" s="1"/>
      <x:c r="B13231" s="1"/>
      <x:c r="C13231" s="1"/>
      <x:c r="D13231" s="1"/>
      <x:c r="E13231" s="1"/>
      <x:c r="F13231" s="1"/>
      <x:c r="G13231" s="1"/>
      <x:c r="H13231" s="1"/>
      <x:c r="I13231" s="53">
        <x:f t="shared" si="2474"/>
        <x:v>20</x:v>
      </x:c>
      <x:c r="J13231" s="53">
        <x:f t="shared" si="2475"/>
        <x:v>5</x:v>
      </x:c>
      <x:c r="K13231" s="53">
        <x:f t="shared" si="2476"/>
        <x:v>10</x:v>
      </x:c>
      <x:c r="L13231" s="53">
        <x:f t="shared" si="2477"/>
        <x:v>35</x:v>
      </x:c>
      <x:c r="M13231" s="54">
        <x:f t="shared" si="2478"/>
        <x:v>12788.733014068606</x:v>
      </x:c>
      <x:c r="N13231" s="54">
        <x:f t="shared" si="2479"/>
        <x:v>8.3810645931031988</x:v>
      </x:c>
      <x:c r="O13231" s="55">
        <x:f t="shared" si="2480"/>
        <x:v>213470</x:v>
      </x:c>
      <x:c r="P13231" s="55">
        <x:f t="shared" si="2481"/>
        <x:v>28600</x:v>
      </x:c>
      <x:c r="Q13231" s="55">
        <x:f t="shared" si="2482"/>
        <x:v>234526.61482757996</x:v>
      </x:c>
      <x:c r="R13231" s="55">
        <x:f t="shared" si="2483"/>
        <x:v>-69656.614827579964</x:v>
      </x:c>
      <x:c r="S13231" s="1" t="str">
        <x:f t="shared" si="2484"/>
        <x:v>NO</x:v>
      </x:c>
      <x:c r="T13231" s="1">
        <x:f t="shared" si="2485"/>
        <x:v>-9.9999999999999997E+98</x:v>
      </x:c>
    </x:row>
    <x:row r="13232">
      <x:c r="A13232" s="1"/>
      <x:c r="B13232" s="1"/>
      <x:c r="C13232" s="1"/>
      <x:c r="D13232" s="1"/>
      <x:c r="E13232" s="1"/>
      <x:c r="F13232" s="1"/>
      <x:c r="G13232" s="1"/>
      <x:c r="H13232" s="1"/>
      <x:c r="I13232" s="53">
        <x:f t="shared" si="2474"/>
        <x:v>20</x:v>
      </x:c>
      <x:c r="J13232" s="53">
        <x:f t="shared" si="2475"/>
        <x:v>5</x:v>
      </x:c>
      <x:c r="K13232" s="53">
        <x:f t="shared" si="2476"/>
        <x:v>11</x:v>
      </x:c>
      <x:c r="L13232" s="53">
        <x:f t="shared" si="2477"/>
        <x:v>36</x:v>
      </x:c>
      <x:c r="M13232" s="54">
        <x:f t="shared" si="2478"/>
        <x:v>12846.691127162045</x:v>
      </x:c>
      <x:c r="N13232" s="54">
        <x:f t="shared" si="2479"/>
        <x:v>8.4213132827514201</x:v>
      </x:c>
      <x:c r="O13232" s="55">
        <x:f t="shared" si="2480"/>
        <x:v>216170</x:v>
      </x:c>
      <x:c r="P13232" s="55">
        <x:f t="shared" si="2481"/>
        <x:v>29480</x:v>
      </x:c>
      <x:c r="Q13232" s="55">
        <x:f t="shared" si="2482"/>
        <x:v>235532.8320687855</x:v>
      </x:c>
      <x:c r="R13232" s="55">
        <x:f t="shared" si="2483"/>
        <x:v>-68842.832068785501</x:v>
      </x:c>
      <x:c r="S13232" s="1" t="str">
        <x:f t="shared" si="2484"/>
        <x:v>NO</x:v>
      </x:c>
      <x:c r="T13232" s="1">
        <x:f t="shared" si="2485"/>
        <x:v>-9.9999999999999997E+98</x:v>
      </x:c>
    </x:row>
    <x:row r="13233">
      <x:c r="A13233" s="1"/>
      <x:c r="B13233" s="1"/>
      <x:c r="C13233" s="1"/>
      <x:c r="D13233" s="1"/>
      <x:c r="E13233" s="1"/>
      <x:c r="F13233" s="1"/>
      <x:c r="G13233" s="1"/>
      <x:c r="H13233" s="1"/>
      <x:c r="I13233" s="53">
        <x:f t="shared" si="2474"/>
        <x:v>20</x:v>
      </x:c>
      <x:c r="J13233" s="53">
        <x:f t="shared" si="2475"/>
        <x:v>5</x:v>
      </x:c>
      <x:c r="K13233" s="53">
        <x:f t="shared" si="2476"/>
        <x:v>12</x:v>
      </x:c>
      <x:c r="L13233" s="53">
        <x:f t="shared" si="2477"/>
        <x:v>37</x:v>
      </x:c>
      <x:c r="M13233" s="54">
        <x:f t="shared" si="2478"/>
        <x:v>12906.018580290109</x:v>
      </x:c>
      <x:c r="N13233" s="54">
        <x:f t="shared" si="2479"/>
        <x:v>8.4625129029792419</x:v>
      </x:c>
      <x:c r="O13233" s="55">
        <x:f t="shared" si="2480"/>
        <x:v>218870</x:v>
      </x:c>
      <x:c r="P13233" s="55">
        <x:f t="shared" si="2481"/>
        <x:v>30360</x:v>
      </x:c>
      <x:c r="Q13233" s="55">
        <x:f t="shared" si="2482"/>
        <x:v>236562.82257448105</x:v>
      </x:c>
      <x:c r="R13233" s="55">
        <x:f t="shared" si="2483"/>
        <x:v>-68052.822574481048</x:v>
      </x:c>
      <x:c r="S13233" s="1" t="str">
        <x:f t="shared" si="2484"/>
        <x:v>NO</x:v>
      </x:c>
      <x:c r="T13233" s="1">
        <x:f t="shared" si="2485"/>
        <x:v>-9.9999999999999997E+98</x:v>
      </x:c>
    </x:row>
    <x:row r="13234">
      <x:c r="A13234" s="1"/>
      <x:c r="B13234" s="1"/>
      <x:c r="C13234" s="1"/>
      <x:c r="D13234" s="1"/>
      <x:c r="E13234" s="1"/>
      <x:c r="F13234" s="1"/>
      <x:c r="G13234" s="1"/>
      <x:c r="H13234" s="1"/>
      <x:c r="I13234" s="53">
        <x:f t="shared" si="2474"/>
        <x:v>20</x:v>
      </x:c>
      <x:c r="J13234" s="53">
        <x:f t="shared" si="2475"/>
        <x:v>5</x:v>
      </x:c>
      <x:c r="K13234" s="53">
        <x:f t="shared" si="2476"/>
        <x:v>13</x:v>
      </x:c>
      <x:c r="L13234" s="53">
        <x:f t="shared" si="2477"/>
        <x:v>38</x:v>
      </x:c>
      <x:c r="M13234" s="54">
        <x:f t="shared" si="2478"/>
        <x:v>12966.740550998493</x:v>
      </x:c>
      <x:c r="N13234" s="54">
        <x:f t="shared" si="2479"/>
        <x:v>8.5046809381933972</x:v>
      </x:c>
      <x:c r="O13234" s="55">
        <x:f t="shared" si="2480"/>
        <x:v>221570</x:v>
      </x:c>
      <x:c r="P13234" s="55">
        <x:f t="shared" si="2481"/>
        <x:v>31240</x:v>
      </x:c>
      <x:c r="Q13234" s="55">
        <x:f t="shared" si="2482"/>
        <x:v>237617.02345483494</x:v>
      </x:c>
      <x:c r="R13234" s="55">
        <x:f t="shared" si="2483"/>
        <x:v>-67287.02345483494</x:v>
      </x:c>
      <x:c r="S13234" s="1" t="str">
        <x:f t="shared" si="2484"/>
        <x:v>NO</x:v>
      </x:c>
      <x:c r="T13234" s="1">
        <x:f t="shared" si="2485"/>
        <x:v>-9.9999999999999997E+98</x:v>
      </x:c>
    </x:row>
    <x:row r="13235">
      <x:c r="A13235" s="1"/>
      <x:c r="B13235" s="1"/>
      <x:c r="C13235" s="1"/>
      <x:c r="D13235" s="1"/>
      <x:c r="E13235" s="1"/>
      <x:c r="F13235" s="1"/>
      <x:c r="G13235" s="1"/>
      <x:c r="H13235" s="1"/>
      <x:c r="I13235" s="53">
        <x:f t="shared" si="2474"/>
        <x:v>20</x:v>
      </x:c>
      <x:c r="J13235" s="53">
        <x:f t="shared" si="2475"/>
        <x:v>5</x:v>
      </x:c>
      <x:c r="K13235" s="53">
        <x:f t="shared" si="2476"/>
        <x:v>14</x:v>
      </x:c>
      <x:c r="L13235" s="53">
        <x:f t="shared" si="2477"/>
        <x:v>39</x:v>
      </x:c>
      <x:c r="M13235" s="54">
        <x:f t="shared" si="2478"/>
        <x:v>13028.882632312154</x:v>
      </x:c>
      <x:c r="N13235" s="54">
        <x:f t="shared" si="2479"/>
        <x:v>8.5478351613278853</x:v>
      </x:c>
      <x:c r="O13235" s="55">
        <x:f t="shared" si="2480"/>
        <x:v>224270</x:v>
      </x:c>
      <x:c r="P13235" s="55">
        <x:f t="shared" si="2481"/>
        <x:v>32120</x:v>
      </x:c>
      <x:c r="Q13235" s="55">
        <x:f t="shared" si="2482"/>
        <x:v>238695.87903319712</x:v>
      </x:c>
      <x:c r="R13235" s="55">
        <x:f t="shared" si="2483"/>
        <x:v>-66545.879033197125</x:v>
      </x:c>
      <x:c r="S13235" s="1" t="str">
        <x:f t="shared" si="2484"/>
        <x:v>NO</x:v>
      </x:c>
      <x:c r="T13235" s="1">
        <x:f t="shared" si="2485"/>
        <x:v>-9.9999999999999997E+98</x:v>
      </x:c>
    </x:row>
    <x:row r="13236">
      <x:c r="A13236" s="1"/>
      <x:c r="B13236" s="1"/>
      <x:c r="C13236" s="1"/>
      <x:c r="D13236" s="1"/>
      <x:c r="E13236" s="1"/>
      <x:c r="F13236" s="1"/>
      <x:c r="G13236" s="1"/>
      <x:c r="H13236" s="1"/>
      <x:c r="I13236" s="53">
        <x:f t="shared" si="2474"/>
        <x:v>20</x:v>
      </x:c>
      <x:c r="J13236" s="53">
        <x:f t="shared" si="2475"/>
        <x:v>5</x:v>
      </x:c>
      <x:c r="K13236" s="53">
        <x:f t="shared" si="2476"/>
        <x:v>15</x:v>
      </x:c>
      <x:c r="L13236" s="53">
        <x:f t="shared" si="2477"/>
        <x:v>40</x:v>
      </x:c>
      <x:c r="M13236" s="54">
        <x:f t="shared" si="2478"/>
        <x:v>13092.470839188301</x:v>
      </x:c>
      <x:c r="N13236" s="54">
        <x:f t="shared" si="2479"/>
        <x:v>8.59199363832521</x:v>
      </x:c>
      <x:c r="O13236" s="55">
        <x:f t="shared" si="2480"/>
        <x:v>226970</x:v>
      </x:c>
      <x:c r="P13236" s="55">
        <x:f t="shared" si="2481"/>
        <x:v>33000</x:v>
      </x:c>
      <x:c r="Q13236" s="55">
        <x:f t="shared" si="2482"/>
        <x:v>239799.84095813023</x:v>
      </x:c>
      <x:c r="R13236" s="55">
        <x:f t="shared" si="2483"/>
        <x:v>-65829.840958130226</x:v>
      </x:c>
      <x:c r="S13236" s="1" t="str">
        <x:f t="shared" si="2484"/>
        <x:v>NO</x:v>
      </x:c>
      <x:c r="T13236" s="1">
        <x:f t="shared" si="2485"/>
        <x:v>-9.9999999999999997E+98</x:v>
      </x:c>
    </x:row>
    <x:row r="13237">
      <x:c r="A13237" s="1"/>
      <x:c r="B13237" s="1"/>
      <x:c r="C13237" s="1"/>
      <x:c r="D13237" s="1"/>
      <x:c r="E13237" s="1"/>
      <x:c r="F13237" s="1"/>
      <x:c r="G13237" s="1"/>
      <x:c r="H13237" s="1"/>
      <x:c r="I13237" s="53">
        <x:f t="shared" si="2474"/>
        <x:v>20</x:v>
      </x:c>
      <x:c r="J13237" s="53">
        <x:f t="shared" si="2475"/>
        <x:v>5</x:v>
      </x:c>
      <x:c r="K13237" s="53">
        <x:f t="shared" si="2476"/>
        <x:v>16</x:v>
      </x:c>
      <x:c r="L13237" s="53">
        <x:f t="shared" si="2477"/>
        <x:v>41</x:v>
      </x:c>
      <x:c r="M13237" s="54">
        <x:f t="shared" si="2478"/>
        <x:v>13157.531615065789</x:v>
      </x:c>
      <x:c r="N13237" s="54">
        <x:f t="shared" si="2479"/>
        <x:v>8.637174732684576</x:v>
      </x:c>
      <x:c r="O13237" s="55">
        <x:f t="shared" si="2480"/>
        <x:v>229670</x:v>
      </x:c>
      <x:c r="P13237" s="55">
        <x:f t="shared" si="2481"/>
        <x:v>33880</x:v>
      </x:c>
      <x:c r="Q13237" s="55">
        <x:f t="shared" si="2482"/>
        <x:v>240929.36831711439</x:v>
      </x:c>
      <x:c r="R13237" s="55">
        <x:f t="shared" si="2483"/>
        <x:v>-65139.368317114393</x:v>
      </x:c>
      <x:c r="S13237" s="1" t="str">
        <x:f t="shared" si="2484"/>
        <x:v>NO</x:v>
      </x:c>
      <x:c r="T13237" s="1">
        <x:f t="shared" si="2485"/>
        <x:v>-9.9999999999999997E+98</x:v>
      </x:c>
    </x:row>
    <x:row r="13238">
      <x:c r="A13238" s="1"/>
      <x:c r="B13238" s="1"/>
      <x:c r="C13238" s="1"/>
      <x:c r="D13238" s="1"/>
      <x:c r="E13238" s="1"/>
      <x:c r="F13238" s="1"/>
      <x:c r="G13238" s="1"/>
      <x:c r="H13238" s="1"/>
      <x:c r="I13238" s="53">
        <x:f t="shared" si="2474"/>
        <x:v>20</x:v>
      </x:c>
      <x:c r="J13238" s="53">
        <x:f t="shared" si="2475"/>
        <x:v>5</x:v>
      </x:c>
      <x:c r="K13238" s="53">
        <x:f t="shared" si="2476"/>
        <x:v>17</x:v>
      </x:c>
      <x:c r="L13238" s="53">
        <x:f t="shared" si="2477"/>
        <x:v>42</x:v>
      </x:c>
      <x:c r="M13238" s="54">
        <x:f t="shared" si="2478"/>
        <x:v>13224.09183851233</x:v>
      </x:c>
      <x:c r="N13238" s="54">
        <x:f t="shared" si="2479"/>
        <x:v>8.6833971100780065</x:v>
      </x:c>
      <x:c r="O13238" s="55">
        <x:f t="shared" si="2480"/>
        <x:v>232370</x:v>
      </x:c>
      <x:c r="P13238" s="55">
        <x:f t="shared" si="2481"/>
        <x:v>34760</x:v>
      </x:c>
      <x:c r="Q13238" s="55">
        <x:f t="shared" si="2482"/>
        <x:v>242084.92775195016</x:v>
      </x:c>
      <x:c r="R13238" s="55">
        <x:f t="shared" si="2483"/>
        <x:v>-64474.927751950163</x:v>
      </x:c>
      <x:c r="S13238" s="1" t="str">
        <x:f t="shared" si="2484"/>
        <x:v>NO</x:v>
      </x:c>
      <x:c r="T13238" s="1">
        <x:f t="shared" si="2485"/>
        <x:v>-9.9999999999999997E+98</x:v>
      </x:c>
    </x:row>
    <x:row r="13239">
      <x:c r="A13239" s="1"/>
      <x:c r="B13239" s="1"/>
      <x:c r="C13239" s="1"/>
      <x:c r="D13239" s="1"/>
      <x:c r="E13239" s="1"/>
      <x:c r="F13239" s="1"/>
      <x:c r="G13239" s="1"/>
      <x:c r="H13239" s="1"/>
      <x:c r="I13239" s="53">
        <x:f t="shared" si="2474"/>
        <x:v>20</x:v>
      </x:c>
      <x:c r="J13239" s="53">
        <x:f t="shared" si="2475"/>
        <x:v>5</x:v>
      </x:c>
      <x:c r="K13239" s="53">
        <x:f t="shared" si="2476"/>
        <x:v>18</x:v>
      </x:c>
      <x:c r="L13239" s="53">
        <x:f t="shared" si="2477"/>
        <x:v>43</x:v>
      </x:c>
      <x:c r="M13239" s="54">
        <x:f t="shared" si="2478"/>
        <x:v>13292.178829970917</x:v>
      </x:c>
      <x:c r="N13239" s="54">
        <x:f t="shared" si="2479"/>
        <x:v>8.7306797430353598</x:v>
      </x:c>
      <x:c r="O13239" s="55">
        <x:f t="shared" si="2480"/>
        <x:v>235070</x:v>
      </x:c>
      <x:c r="P13239" s="55">
        <x:f t="shared" si="2481"/>
        <x:v>35640</x:v>
      </x:c>
      <x:c r="Q13239" s="55">
        <x:f t="shared" si="2482"/>
        <x:v>243266.99357588397</x:v>
      </x:c>
      <x:c r="R13239" s="55">
        <x:f t="shared" si="2483"/>
        <x:v>-63836.993575883971</x:v>
      </x:c>
      <x:c r="S13239" s="1" t="str">
        <x:f t="shared" si="2484"/>
        <x:v>NO</x:v>
      </x:c>
      <x:c r="T13239" s="1">
        <x:f t="shared" si="2485"/>
        <x:v>-9.9999999999999997E+98</x:v>
      </x:c>
    </x:row>
    <x:row r="13240">
      <x:c r="A13240" s="1"/>
      <x:c r="B13240" s="1"/>
      <x:c r="C13240" s="1"/>
      <x:c r="D13240" s="1"/>
      <x:c r="E13240" s="1"/>
      <x:c r="F13240" s="1"/>
      <x:c r="G13240" s="1"/>
      <x:c r="H13240" s="1"/>
      <x:c r="I13240" s="53">
        <x:f t="shared" si="2474"/>
        <x:v>20</x:v>
      </x:c>
      <x:c r="J13240" s="53">
        <x:f t="shared" si="2475"/>
        <x:v>5</x:v>
      </x:c>
      <x:c r="K13240" s="53">
        <x:f t="shared" si="2476"/>
        <x:v>19</x:v>
      </x:c>
      <x:c r="L13240" s="53">
        <x:f t="shared" si="2477"/>
        <x:v>44</x:v>
      </x:c>
      <x:c r="M13240" s="54">
        <x:f t="shared" si="2478"/>
        <x:v>13361.820358606939</x:v>
      </x:c>
      <x:c r="N13240" s="54">
        <x:f t="shared" si="2479"/>
        <x:v>8.7790419156992634</x:v>
      </x:c>
      <x:c r="O13240" s="55">
        <x:f t="shared" si="2480"/>
        <x:v>237770</x:v>
      </x:c>
      <x:c r="P13240" s="55">
        <x:f t="shared" si="2481"/>
        <x:v>36520</x:v>
      </x:c>
      <x:c r="Q13240" s="55">
        <x:f t="shared" si="2482"/>
        <x:v>244476.04789248158</x:v>
      </x:c>
      <x:c r="R13240" s="55">
        <x:f t="shared" si="2483"/>
        <x:v>-63226.047892481583</x:v>
      </x:c>
      <x:c r="S13240" s="1" t="str">
        <x:f t="shared" si="2484"/>
        <x:v>NO</x:v>
      </x:c>
      <x:c r="T13240" s="1">
        <x:f t="shared" si="2485"/>
        <x:v>-9.9999999999999997E+98</x:v>
      </x:c>
    </x:row>
    <x:row r="13241">
      <x:c r="A13241" s="1"/>
      <x:c r="B13241" s="1"/>
      <x:c r="C13241" s="1"/>
      <x:c r="D13241" s="1"/>
      <x:c r="E13241" s="1"/>
      <x:c r="F13241" s="1"/>
      <x:c r="G13241" s="1"/>
      <x:c r="H13241" s="1"/>
      <x:c r="I13241" s="53">
        <x:f t="shared" si="2474"/>
        <x:v>20</x:v>
      </x:c>
      <x:c r="J13241" s="53">
        <x:f t="shared" si="2475"/>
        <x:v>5</x:v>
      </x:c>
      <x:c r="K13241" s="53">
        <x:f t="shared" si="2476"/>
        <x:v>20</x:v>
      </x:c>
      <x:c r="L13241" s="53">
        <x:f t="shared" si="2477"/>
        <x:v>45</x:v>
      </x:c>
      <x:c r="M13241" s="54">
        <x:f t="shared" si="2478"/>
        <x:v>13433.044649257416</x:v>
      </x:c>
      <x:c r="N13241" s="54">
        <x:f t="shared" si="2479"/>
        <x:v>8.8285032286509839</x:v>
      </x:c>
      <x:c r="O13241" s="55">
        <x:f t="shared" si="2480"/>
        <x:v>240470</x:v>
      </x:c>
      <x:c r="P13241" s="55">
        <x:f t="shared" si="2481"/>
        <x:v>37400</x:v>
      </x:c>
      <x:c r="Q13241" s="55">
        <x:f t="shared" si="2482"/>
        <x:v>245712.58071627456</x:v>
      </x:c>
      <x:c r="R13241" s="55">
        <x:f t="shared" si="2483"/>
        <x:v>-62642.580716274562</x:v>
      </x:c>
      <x:c r="S13241" s="1" t="str">
        <x:f t="shared" si="2484"/>
        <x:v>NO</x:v>
      </x:c>
      <x:c r="T13241" s="1">
        <x:f t="shared" si="2485"/>
        <x:v>-9.9999999999999997E+98</x:v>
      </x:c>
    </x:row>
    <x:row r="13242">
      <x:c r="A13242" s="1"/>
      <x:c r="B13242" s="1"/>
      <x:c r="C13242" s="1"/>
      <x:c r="D13242" s="1"/>
      <x:c r="E13242" s="1"/>
      <x:c r="F13242" s="1"/>
      <x:c r="G13242" s="1"/>
      <x:c r="H13242" s="1"/>
      <x:c r="I13242" s="53">
        <x:f t="shared" si="2474"/>
        <x:v>20</x:v>
      </x:c>
      <x:c r="J13242" s="53">
        <x:f t="shared" si="2475"/>
        <x:v>5</x:v>
      </x:c>
      <x:c r="K13242" s="53">
        <x:f t="shared" si="2476"/>
        <x:v>21</x:v>
      </x:c>
      <x:c r="L13242" s="53">
        <x:f t="shared" si="2477"/>
        <x:v>46</x:v>
      </x:c>
      <x:c r="M13242" s="54">
        <x:f t="shared" si="2478"/>
        <x:v>13505.88038948386</x:v>
      </x:c>
      <x:c r="N13242" s="54">
        <x:f t="shared" si="2479"/>
        <x:v>8.8790836038082368</x:v>
      </x:c>
      <x:c r="O13242" s="55">
        <x:f t="shared" si="2480"/>
        <x:v>243170</x:v>
      </x:c>
      <x:c r="P13242" s="55">
        <x:f t="shared" si="2481"/>
        <x:v>38280</x:v>
      </x:c>
      <x:c r="Q13242" s="55">
        <x:f t="shared" si="2482"/>
        <x:v>246977.0900952059</x:v>
      </x:c>
      <x:c r="R13242" s="55">
        <x:f t="shared" si="2483"/>
        <x:v>-62087.090095205902</x:v>
      </x:c>
      <x:c r="S13242" s="1" t="str">
        <x:f t="shared" si="2484"/>
        <x:v>NO</x:v>
      </x:c>
      <x:c r="T13242" s="1">
        <x:f t="shared" si="2485"/>
        <x:v>-9.9999999999999997E+98</x:v>
      </x:c>
    </x:row>
    <x:row r="13243">
      <x:c r="A13243" s="1"/>
      <x:c r="B13243" s="1"/>
      <x:c r="C13243" s="1"/>
      <x:c r="D13243" s="1"/>
      <x:c r="E13243" s="1"/>
      <x:c r="F13243" s="1"/>
      <x:c r="G13243" s="1"/>
      <x:c r="H13243" s="1"/>
      <x:c r="I13243" s="53">
        <x:f t="shared" si="2474"/>
        <x:v>20</x:v>
      </x:c>
      <x:c r="J13243" s="53">
        <x:f t="shared" si="2475"/>
        <x:v>5</x:v>
      </x:c>
      <x:c r="K13243" s="53">
        <x:f t="shared" si="2476"/>
        <x:v>22</x:v>
      </x:c>
      <x:c r="L13243" s="53">
        <x:f t="shared" si="2477"/>
        <x:v>47</x:v>
      </x:c>
      <x:c r="M13243" s="54">
        <x:f t="shared" si="2478"/>
        <x:v>13580.356736730257</x:v>
      </x:c>
      <x:c r="N13243" s="54">
        <x:f t="shared" si="2479"/>
        <x:v>8.9308032893960121</x:v>
      </x:c>
      <x:c r="O13243" s="55">
        <x:f t="shared" si="2480"/>
        <x:v>245870</x:v>
      </x:c>
      <x:c r="P13243" s="55">
        <x:f t="shared" si="2481"/>
        <x:v>39160</x:v>
      </x:c>
      <x:c r="Q13243" s="55">
        <x:f t="shared" si="2482"/>
        <x:v>248270.08223490027</x:v>
      </x:c>
      <x:c r="R13243" s="55">
        <x:f t="shared" si="2483"/>
        <x:v>-61560.08223490027</x:v>
      </x:c>
      <x:c r="S13243" s="1" t="str">
        <x:f t="shared" si="2484"/>
        <x:v>NO</x:v>
      </x:c>
      <x:c r="T13243" s="1">
        <x:f t="shared" si="2485"/>
        <x:v>-9.9999999999999997E+98</x:v>
      </x:c>
    </x:row>
    <x:row r="13244">
      <x:c r="A13244" s="1"/>
      <x:c r="B13244" s="1"/>
      <x:c r="C13244" s="1"/>
      <x:c r="D13244" s="1"/>
      <x:c r="E13244" s="1"/>
      <x:c r="F13244" s="1"/>
      <x:c r="G13244" s="1"/>
      <x:c r="H13244" s="1"/>
      <x:c r="I13244" s="53">
        <x:f t="shared" si="2474"/>
        <x:v>20</x:v>
      </x:c>
      <x:c r="J13244" s="53">
        <x:f t="shared" si="2475"/>
        <x:v>5</x:v>
      </x:c>
      <x:c r="K13244" s="53">
        <x:f t="shared" si="2476"/>
        <x:v>23</x:v>
      </x:c>
      <x:c r="L13244" s="53">
        <x:f t="shared" si="2477"/>
        <x:v>48</x:v>
      </x:c>
      <x:c r="M13244" s="54">
        <x:f t="shared" si="2478"/>
        <x:v>13656.503325587693</x:v>
      </x:c>
      <x:c r="N13244" s="54">
        <x:f t="shared" si="2479"/>
        <x:v>8.9836828649914544</x:v>
      </x:c>
      <x:c r="O13244" s="55">
        <x:f t="shared" si="2480"/>
        <x:v>248570</x:v>
      </x:c>
      <x:c r="P13244" s="55">
        <x:f t="shared" si="2481"/>
        <x:v>40040</x:v>
      </x:c>
      <x:c r="Q13244" s="55">
        <x:f t="shared" si="2482"/>
        <x:v>249592.07162478633</x:v>
      </x:c>
      <x:c r="R13244" s="55">
        <x:f t="shared" si="2483"/>
        <x:v>-61062.071624786331</x:v>
      </x:c>
      <x:c r="S13244" s="1" t="str">
        <x:f t="shared" si="2484"/>
        <x:v>NO</x:v>
      </x:c>
      <x:c r="T13244" s="1">
        <x:f t="shared" si="2485"/>
        <x:v>-9.9999999999999997E+98</x:v>
      </x:c>
    </x:row>
    <x:row r="13245">
      <x:c r="A13245" s="1"/>
      <x:c r="B13245" s="1"/>
      <x:c r="C13245" s="1"/>
      <x:c r="D13245" s="1"/>
      <x:c r="E13245" s="1"/>
      <x:c r="F13245" s="1"/>
      <x:c r="G13245" s="1"/>
      <x:c r="H13245" s="1"/>
      <x:c r="I13245" s="53">
        <x:f t="shared" si="2474"/>
        <x:v>20</x:v>
      </x:c>
      <x:c r="J13245" s="53">
        <x:f t="shared" si="2475"/>
        <x:v>5</x:v>
      </x:c>
      <x:c r="K13245" s="53">
        <x:f t="shared" si="2476"/>
        <x:v>24</x:v>
      </x:c>
      <x:c r="L13245" s="53">
        <x:f t="shared" si="2477"/>
        <x:v>49</x:v>
      </x:c>
      <x:c r="M13245" s="54">
        <x:f t="shared" si="2478"/>
        <x:v>13734.350275167189</x:v>
      </x:c>
      <x:c r="N13245" s="54">
        <x:f t="shared" si="2479"/>
        <x:v>9.0377432466438812</x:v>
      </x:c>
      <x:c r="O13245" s="55">
        <x:f t="shared" si="2480"/>
        <x:v>251270</x:v>
      </x:c>
      <x:c r="P13245" s="55">
        <x:f t="shared" si="2481"/>
        <x:v>40920</x:v>
      </x:c>
      <x:c r="Q13245" s="55">
        <x:f t="shared" si="2482"/>
        <x:v>250943.58116609702</x:v>
      </x:c>
      <x:c r="R13245" s="55">
        <x:f t="shared" si="2483"/>
        <x:v>-60593.581166097021</x:v>
      </x:c>
      <x:c r="S13245" s="1" t="str">
        <x:f t="shared" si="2484"/>
        <x:v>NO</x:v>
      </x:c>
      <x:c r="T13245" s="1">
        <x:f t="shared" si="2485"/>
        <x:v>-9.9999999999999997E+98</x:v>
      </x:c>
    </x:row>
    <x:row r="13246">
      <x:c r="A13246" s="1"/>
      <x:c r="B13246" s="1"/>
      <x:c r="C13246" s="1"/>
      <x:c r="D13246" s="1"/>
      <x:c r="E13246" s="1"/>
      <x:c r="F13246" s="1"/>
      <x:c r="G13246" s="1"/>
      <x:c r="H13246" s="1"/>
      <x:c r="I13246" s="53">
        <x:f t="shared" si="2474"/>
        <x:v>20</x:v>
      </x:c>
      <x:c r="J13246" s="53">
        <x:f t="shared" si="2475"/>
        <x:v>5</x:v>
      </x:c>
      <x:c r="K13246" s="53">
        <x:f t="shared" si="2476"/>
        <x:v>25</x:v>
      </x:c>
      <x:c r="L13246" s="53">
        <x:f t="shared" si="2477"/>
        <x:v>50</x:v>
      </x:c>
      <x:c r="M13246" s="54">
        <x:f t="shared" si="2478"/>
        <x:v>13813.928196582287</x:v>
      </x:c>
      <x:c r="N13246" s="54">
        <x:f t="shared" si="2479"/>
        <x:v>9.0930056920710332</x:v>
      </x:c>
      <x:c r="O13246" s="55">
        <x:f t="shared" si="2480"/>
        <x:v>253970</x:v>
      </x:c>
      <x:c r="P13246" s="55">
        <x:f t="shared" si="2481"/>
        <x:v>41800</x:v>
      </x:c>
      <x:c r="Q13246" s="55">
        <x:f t="shared" si="2482"/>
        <x:v>252325.14230177581</x:v>
      </x:c>
      <x:c r="R13246" s="55">
        <x:f t="shared" si="2483"/>
        <x:v>-60155.142301775806</x:v>
      </x:c>
      <x:c r="S13246" s="1" t="str">
        <x:f t="shared" si="2484"/>
        <x:v>NO</x:v>
      </x:c>
      <x:c r="T13246" s="1">
        <x:f t="shared" si="2485"/>
        <x:v>-9.9999999999999997E+98</x:v>
      </x:c>
    </x:row>
    <x:row r="13247">
      <x:c r="A13247" s="1"/>
      <x:c r="B13247" s="1"/>
      <x:c r="C13247" s="1"/>
      <x:c r="D13247" s="1"/>
      <x:c r="E13247" s="1"/>
      <x:c r="F13247" s="1"/>
      <x:c r="G13247" s="1"/>
      <x:c r="H13247" s="1"/>
      <x:c r="I13247" s="53">
        <x:f t="shared" si="2474"/>
        <x:v>20</x:v>
      </x:c>
      <x:c r="J13247" s="53">
        <x:f t="shared" si="2475"/>
        <x:v>5</x:v>
      </x:c>
      <x:c r="K13247" s="53">
        <x:f t="shared" si="2476"/>
        <x:v>26</x:v>
      </x:c>
      <x:c r="L13247" s="53">
        <x:f t="shared" si="2477"/>
        <x:v>51</x:v>
      </x:c>
      <x:c r="M13247" s="54">
        <x:f t="shared" si="2478"/>
        <x:v>13895.268200543003</x:v>
      </x:c>
      <x:c r="N13247" s="54">
        <x:f t="shared" si="2479"/>
        <x:v>9.1494918059326409</x:v>
      </x:c>
      <x:c r="O13247" s="55">
        <x:f t="shared" si="2480"/>
        <x:v>256670</x:v>
      </x:c>
      <x:c r="P13247" s="55">
        <x:f t="shared" si="2481"/>
        <x:v>42680</x:v>
      </x:c>
      <x:c r="Q13247" s="55">
        <x:f t="shared" si="2482"/>
        <x:v>253737.29514831601</x:v>
      </x:c>
      <x:c r="R13247" s="55">
        <x:f t="shared" si="2483"/>
        <x:v>-59747.295148316014</x:v>
      </x:c>
      <x:c r="S13247" s="1" t="str">
        <x:f t="shared" si="2484"/>
        <x:v>NO</x:v>
      </x:c>
      <x:c r="T13247" s="1">
        <x:f t="shared" si="2485"/>
        <x:v>-9.9999999999999997E+98</x:v>
      </x:c>
    </x:row>
    <x:row r="13248">
      <x:c r="A13248" s="1"/>
      <x:c r="B13248" s="1"/>
      <x:c r="C13248" s="1"/>
      <x:c r="D13248" s="1"/>
      <x:c r="E13248" s="1"/>
      <x:c r="F13248" s="1"/>
      <x:c r="G13248" s="1"/>
      <x:c r="H13248" s="1"/>
      <x:c r="I13248" s="53">
        <x:f t="shared" si="2474"/>
        <x:v>20</x:v>
      </x:c>
      <x:c r="J13248" s="53">
        <x:f t="shared" si="2475"/>
        <x:v>5</x:v>
      </x:c>
      <x:c r="K13248" s="53">
        <x:f t="shared" si="2476"/>
        <x:v>27</x:v>
      </x:c>
      <x:c r="L13248" s="53">
        <x:f t="shared" si="2477"/>
        <x:v>52</x:v>
      </x:c>
      <x:c r="M13248" s="54">
        <x:f t="shared" si="2478"/>
        <x:v>13978.401905062761</x:v>
      </x:c>
      <x:c r="N13248" s="54">
        <x:f t="shared" si="2479"/>
        <x:v>9.2072235451824724</x:v>
      </x:c>
      <x:c r="O13248" s="55">
        <x:f t="shared" si="2480"/>
        <x:v>259370</x:v>
      </x:c>
      <x:c r="P13248" s="55">
        <x:f t="shared" si="2481"/>
        <x:v>43560</x:v>
      </x:c>
      <x:c r="Q13248" s="55">
        <x:f t="shared" si="2482"/>
        <x:v>255180.58862956183</x:v>
      </x:c>
      <x:c r="R13248" s="55">
        <x:f t="shared" si="2483"/>
        <x:v>-59370.588629561826</x:v>
      </x:c>
      <x:c r="S13248" s="1" t="str">
        <x:f t="shared" si="2484"/>
        <x:v>NO</x:v>
      </x:c>
      <x:c r="T13248" s="1">
        <x:f t="shared" si="2485"/>
        <x:v>-9.9999999999999997E+98</x:v>
      </x:c>
    </x:row>
    <x:row r="13249">
      <x:c r="A13249" s="1"/>
      <x:c r="B13249" s="1"/>
      <x:c r="C13249" s="1"/>
      <x:c r="D13249" s="1"/>
      <x:c r="E13249" s="1"/>
      <x:c r="F13249" s="1"/>
      <x:c r="G13249" s="1"/>
      <x:c r="H13249" s="1"/>
      <x:c r="I13249" s="53">
        <x:f t="shared" si="2474"/>
        <x:v>20</x:v>
      </x:c>
      <x:c r="J13249" s="53">
        <x:f t="shared" si="2475"/>
        <x:v>5</x:v>
      </x:c>
      <x:c r="K13249" s="53">
        <x:f t="shared" si="2476"/>
        <x:v>28</x:v>
      </x:c>
      <x:c r="L13249" s="53">
        <x:f t="shared" si="2477"/>
        <x:v>53</x:v>
      </x:c>
      <x:c r="M13249" s="54">
        <x:f t="shared" si="2478"/>
        <x:v>14063.361443279915</x:v>
      </x:c>
      <x:c r="N13249" s="54">
        <x:f t="shared" si="2479"/>
        <x:v>9.2662232244999405</x:v>
      </x:c>
      <x:c r="O13249" s="55">
        <x:f t="shared" si="2480"/>
        <x:v>262070</x:v>
      </x:c>
      <x:c r="P13249" s="55">
        <x:f t="shared" si="2481"/>
        <x:v>44440</x:v>
      </x:c>
      <x:c r="Q13249" s="55">
        <x:f t="shared" si="2482"/>
        <x:v>256655.58061249851</x:v>
      </x:c>
      <x:c r="R13249" s="55">
        <x:f t="shared" si="2483"/>
        <x:v>-59025.58061249851</x:v>
      </x:c>
      <x:c r="S13249" s="1" t="str">
        <x:f t="shared" si="2484"/>
        <x:v>NO</x:v>
      </x:c>
      <x:c r="T13249" s="1">
        <x:f t="shared" si="2485"/>
        <x:v>-9.9999999999999997E+98</x:v>
      </x:c>
    </x:row>
    <x:row r="13250">
      <x:c r="A13250" s="1"/>
      <x:c r="B13250" s="1"/>
      <x:c r="C13250" s="1"/>
      <x:c r="D13250" s="1"/>
      <x:c r="E13250" s="1"/>
      <x:c r="F13250" s="1"/>
      <x:c r="G13250" s="1"/>
      <x:c r="H13250" s="1"/>
      <x:c r="I13250" s="53">
        <x:f t="shared" si="2474"/>
        <x:v>20</x:v>
      </x:c>
      <x:c r="J13250" s="53">
        <x:f t="shared" si="2475"/>
        <x:v>5</x:v>
      </x:c>
      <x:c r="K13250" s="53">
        <x:f t="shared" si="2476"/>
        <x:v>29</x:v>
      </x:c>
      <x:c r="L13250" s="53">
        <x:f t="shared" si="2477"/>
        <x:v>54</x:v>
      </x:c>
      <x:c r="M13250" s="54">
        <x:f t="shared" si="2478"/>
        <x:v>14150.179471395568</x:v>
      </x:c>
      <x:c r="N13250" s="54">
        <x:f t="shared" si="2479"/>
        <x:v>9.3265135218024771</x:v>
      </x:c>
      <x:c r="O13250" s="55">
        <x:f t="shared" si="2480"/>
        <x:v>264770</x:v>
      </x:c>
      <x:c r="P13250" s="55">
        <x:f t="shared" si="2481"/>
        <x:v>45320</x:v>
      </x:c>
      <x:c r="Q13250" s="55">
        <x:f t="shared" si="2482"/>
        <x:v>258162.83804506194</x:v>
      </x:c>
      <x:c r="R13250" s="55">
        <x:f t="shared" si="2483"/>
        <x:v>-58712.838045061944</x:v>
      </x:c>
      <x:c r="S13250" s="1" t="str">
        <x:f t="shared" si="2484"/>
        <x:v>NO</x:v>
      </x:c>
      <x:c r="T13250" s="1">
        <x:f t="shared" si="2485"/>
        <x:v>-9.9999999999999997E+98</x:v>
      </x:c>
    </x:row>
    <x:row r="13251">
      <x:c r="A13251" s="1"/>
      <x:c r="B13251" s="1"/>
      <x:c r="C13251" s="1"/>
      <x:c r="D13251" s="1"/>
      <x:c r="E13251" s="1"/>
      <x:c r="F13251" s="1"/>
      <x:c r="G13251" s="1"/>
      <x:c r="H13251" s="1"/>
      <x:c r="I13251" s="53">
        <x:f t="shared" si="2474"/>
        <x:v>20</x:v>
      </x:c>
      <x:c r="J13251" s="53">
        <x:f t="shared" si="2475"/>
        <x:v>5</x:v>
      </x:c>
      <x:c r="K13251" s="53">
        <x:f t="shared" si="2476"/>
        <x:v>30</x:v>
      </x:c>
      <x:c r="L13251" s="53">
        <x:f t="shared" si="2477"/>
        <x:v>55</x:v>
      </x:c>
      <x:c r="M13251" s="54">
        <x:f t="shared" si="2478"/>
        <x:v>14238.889176729339</x:v>
      </x:c>
      <x:c r="N13251" s="54">
        <x:f t="shared" si="2479"/>
        <x:v>9.3881174838398191</x:v>
      </x:c>
      <x:c r="O13251" s="55">
        <x:f t="shared" si="2480"/>
        <x:v>267470</x:v>
      </x:c>
      <x:c r="P13251" s="55">
        <x:f t="shared" si="2481"/>
        <x:v>46200</x:v>
      </x:c>
      <x:c r="Q13251" s="55">
        <x:f t="shared" si="2482"/>
        <x:v>259702.93709599547</x:v>
      </x:c>
      <x:c r="R13251" s="55">
        <x:f t="shared" si="2483"/>
        <x:v>-58432.937095995469</x:v>
      </x:c>
      <x:c r="S13251" s="1" t="str">
        <x:f t="shared" si="2484"/>
        <x:v>NO</x:v>
      </x:c>
      <x:c r="T13251" s="1">
        <x:f t="shared" si="2485"/>
        <x:v>-9.9999999999999997E+98</x:v>
      </x:c>
    </x:row>
    <x:row r="13252">
      <x:c r="A13252" s="1"/>
      <x:c r="B13252" s="1"/>
      <x:c r="C13252" s="1"/>
      <x:c r="D13252" s="1"/>
      <x:c r="E13252" s="1"/>
      <x:c r="F13252" s="1"/>
      <x:c r="G13252" s="1"/>
      <x:c r="H13252" s="1"/>
      <x:c r="I13252" s="53">
        <x:f t="shared" si="2474"/>
        <x:v>20</x:v>
      </x:c>
      <x:c r="J13252" s="53">
        <x:f t="shared" si="2475"/>
        <x:v>6</x:v>
      </x:c>
      <x:c r="K13252" s="53">
        <x:f t="shared" si="2476"/>
        <x:v>0</x:v>
      </x:c>
      <x:c r="L13252" s="53">
        <x:f t="shared" si="2477"/>
        <x:v>26</x:v>
      </x:c>
      <x:c r="M13252" s="54">
        <x:f t="shared" si="2478"/>
        <x:v>12318.244724064416</x:v>
      </x:c>
      <x:c r="N13252" s="54">
        <x:f t="shared" si="2479"/>
        <x:v>8.0543366139336214</x:v>
      </x:c>
      <x:c r="O13252" s="55">
        <x:f t="shared" si="2480"/>
        <x:v>188564</x:v>
      </x:c>
      <x:c r="P13252" s="55">
        <x:f t="shared" si="2481"/>
        <x:v>20240</x:v>
      </x:c>
      <x:c r="Q13252" s="55">
        <x:f t="shared" si="2482"/>
        <x:v>226358.41534834055</x:v>
      </x:c>
      <x:c r="R13252" s="55">
        <x:f t="shared" si="2483"/>
        <x:v>-78034.415348340553</x:v>
      </x:c>
      <x:c r="S13252" s="1" t="str">
        <x:f t="shared" si="2484"/>
        <x:v>NO</x:v>
      </x:c>
      <x:c r="T13252" s="1">
        <x:f t="shared" si="2485"/>
        <x:v>-9.9999999999999997E+98</x:v>
      </x:c>
    </x:row>
    <x:row r="13253">
      <x:c r="A13253" s="1"/>
      <x:c r="B13253" s="1"/>
      <x:c r="C13253" s="1"/>
      <x:c r="D13253" s="1"/>
      <x:c r="E13253" s="1"/>
      <x:c r="F13253" s="1"/>
      <x:c r="G13253" s="1"/>
      <x:c r="H13253" s="1"/>
      <x:c r="I13253" s="53">
        <x:f t="shared" si="2474"/>
        <x:v>20</x:v>
      </x:c>
      <x:c r="J13253" s="53">
        <x:f t="shared" si="2475"/>
        <x:v>6</x:v>
      </x:c>
      <x:c r="K13253" s="53">
        <x:f t="shared" si="2476"/>
        <x:v>1</x:v>
      </x:c>
      <x:c r="L13253" s="53">
        <x:f t="shared" si="2477"/>
        <x:v>27</x:v>
      </x:c>
      <x:c r="M13253" s="54">
        <x:f t="shared" si="2478"/>
        <x:v>12363.807224064416</x:v>
      </x:c>
      <x:c r="N13253" s="54">
        <x:f t="shared" si="2479"/>
        <x:v>8.0859772389336229</x:v>
      </x:c>
      <x:c r="O13253" s="55">
        <x:f t="shared" si="2480"/>
        <x:v>191264</x:v>
      </x:c>
      <x:c r="P13253" s="55">
        <x:f t="shared" si="2481"/>
        <x:v>21120</x:v>
      </x:c>
      <x:c r="Q13253" s="55">
        <x:f t="shared" si="2482"/>
        <x:v>227149.43097334055</x:v>
      </x:c>
      <x:c r="R13253" s="55">
        <x:f t="shared" si="2483"/>
        <x:v>-77005.430973340553</x:v>
      </x:c>
      <x:c r="S13253" s="1" t="str">
        <x:f t="shared" si="2484"/>
        <x:v>NO</x:v>
      </x:c>
      <x:c r="T13253" s="1">
        <x:f t="shared" si="2485"/>
        <x:v>-9.9999999999999997E+98</x:v>
      </x:c>
    </x:row>
    <x:row r="13254">
      <x:c r="A13254" s="1"/>
      <x:c r="B13254" s="1"/>
      <x:c r="C13254" s="1"/>
      <x:c r="D13254" s="1"/>
      <x:c r="E13254" s="1"/>
      <x:c r="F13254" s="1"/>
      <x:c r="G13254" s="1"/>
      <x:c r="H13254" s="1"/>
      <x:c r="I13254" s="53">
        <x:f t="shared" si="2474"/>
        <x:v>20</x:v>
      </x:c>
      <x:c r="J13254" s="53">
        <x:f t="shared" si="2475"/>
        <x:v>6</x:v>
      </x:c>
      <x:c r="K13254" s="53">
        <x:f t="shared" si="2476"/>
        <x:v>2</x:v>
      </x:c>
      <x:c r="L13254" s="53">
        <x:f t="shared" si="2477"/>
        <x:v>28</x:v>
      </x:c>
      <x:c r="M13254" s="54">
        <x:f t="shared" si="2478"/>
        <x:v>12410.508786564416</x:v>
      </x:c>
      <x:c r="N13254" s="54">
        <x:f t="shared" si="2479"/>
        <x:v>8.118408879558622</x:v>
      </x:c>
      <x:c r="O13254" s="55">
        <x:f t="shared" si="2480"/>
        <x:v>193964</x:v>
      </x:c>
      <x:c r="P13254" s="55">
        <x:f t="shared" si="2481"/>
        <x:v>22000</x:v>
      </x:c>
      <x:c r="Q13254" s="55">
        <x:f t="shared" si="2482"/>
        <x:v>227960.22198896555</x:v>
      </x:c>
      <x:c r="R13254" s="55">
        <x:f t="shared" si="2483"/>
        <x:v>-75996.221988965553</x:v>
      </x:c>
      <x:c r="S13254" s="1" t="str">
        <x:f t="shared" si="2484"/>
        <x:v>NO</x:v>
      </x:c>
      <x:c r="T13254" s="1">
        <x:f t="shared" si="2485"/>
        <x:v>-9.9999999999999997E+98</x:v>
      </x:c>
    </x:row>
    <x:row r="13255">
      <x:c r="A13255" s="1"/>
      <x:c r="B13255" s="1"/>
      <x:c r="C13255" s="1"/>
      <x:c r="D13255" s="1"/>
      <x:c r="E13255" s="1"/>
      <x:c r="F13255" s="1"/>
      <x:c r="G13255" s="1"/>
      <x:c r="H13255" s="1"/>
      <x:c r="I13255" s="53">
        <x:f t="shared" si="2474"/>
        <x:v>20</x:v>
      </x:c>
      <x:c r="J13255" s="53">
        <x:f t="shared" si="2475"/>
        <x:v>6</x:v>
      </x:c>
      <x:c r="K13255" s="53">
        <x:f t="shared" si="2476"/>
        <x:v>3</x:v>
      </x:c>
      <x:c r="L13255" s="53">
        <x:f t="shared" si="2477"/>
        <x:v>29</x:v>
      </x:c>
      <x:c r="M13255" s="54">
        <x:f t="shared" si="2478"/>
        <x:v>12458.370768986291</x:v>
      </x:c>
      <x:c r="N13255" s="54">
        <x:f t="shared" si="2479"/>
        <x:v>8.1516463673515904</x:v>
      </x:c>
      <x:c r="O13255" s="55">
        <x:f t="shared" si="2480"/>
        <x:v>196664</x:v>
      </x:c>
      <x:c r="P13255" s="55">
        <x:f t="shared" si="2481"/>
        <x:v>22880</x:v>
      </x:c>
      <x:c r="Q13255" s="55">
        <x:f t="shared" si="2482"/>
        <x:v>228791.15918378977</x:v>
      </x:c>
      <x:c r="R13255" s="55">
        <x:f t="shared" si="2483"/>
        <x:v>-75007.159183789772</x:v>
      </x:c>
      <x:c r="S13255" s="1" t="str">
        <x:f t="shared" si="2484"/>
        <x:v>NO</x:v>
      </x:c>
      <x:c r="T13255" s="1">
        <x:f t="shared" si="2485"/>
        <x:v>-9.9999999999999997E+98</x:v>
      </x:c>
    </x:row>
    <x:row r="13256">
      <x:c r="A13256" s="1"/>
      <x:c r="B13256" s="1"/>
      <x:c r="C13256" s="1"/>
      <x:c r="D13256" s="1"/>
      <x:c r="E13256" s="1"/>
      <x:c r="F13256" s="1"/>
      <x:c r="G13256" s="1"/>
      <x:c r="H13256" s="1"/>
      <x:c r="I13256" s="53">
        <x:f t="shared" si="2474"/>
        <x:v>20</x:v>
      </x:c>
      <x:c r="J13256" s="53">
        <x:f t="shared" si="2475"/>
        <x:v>6</x:v>
      </x:c>
      <x:c r="K13256" s="53">
        <x:f t="shared" si="2476"/>
        <x:v>4</x:v>
      </x:c>
      <x:c r="L13256" s="53">
        <x:f t="shared" si="2477"/>
        <x:v>30</x:v>
      </x:c>
      <x:c r="M13256" s="54">
        <x:f t="shared" si="2478"/>
        <x:v>12507.414884708947</x:v>
      </x:c>
      <x:c r="N13256" s="54">
        <x:f t="shared" si="2479"/>
        <x:v>8.18570478104788</x:v>
      </x:c>
      <x:c r="O13256" s="55">
        <x:f t="shared" si="2480"/>
        <x:v>199364</x:v>
      </x:c>
      <x:c r="P13256" s="55">
        <x:f t="shared" si="2481"/>
        <x:v>23760</x:v>
      </x:c>
      <x:c r="Q13256" s="55">
        <x:f t="shared" si="2482"/>
        <x:v>229642.619526197</x:v>
      </x:c>
      <x:c r="R13256" s="55">
        <x:f t="shared" si="2483"/>
        <x:v>-74038.619526196999</x:v>
      </x:c>
      <x:c r="S13256" s="1" t="str">
        <x:f t="shared" si="2484"/>
        <x:v>NO</x:v>
      </x:c>
      <x:c r="T13256" s="1">
        <x:f t="shared" si="2485"/>
        <x:v>-9.9999999999999997E+98</x:v>
      </x:c>
    </x:row>
    <x:row r="13257">
      <x:c r="A13257" s="1"/>
      <x:c r="B13257" s="1"/>
      <x:c r="C13257" s="1"/>
      <x:c r="D13257" s="1"/>
      <x:c r="E13257" s="1"/>
      <x:c r="F13257" s="1"/>
      <x:c r="G13257" s="1"/>
      <x:c r="H13257" s="1"/>
      <x:c r="I13257" s="53">
        <x:f t="shared" si="2474"/>
        <x:v>20</x:v>
      </x:c>
      <x:c r="J13257" s="53">
        <x:f t="shared" si="2475"/>
        <x:v>6</x:v>
      </x:c>
      <x:c r="K13257" s="53">
        <x:f t="shared" si="2476"/>
        <x:v>5</x:v>
      </x:c>
      <x:c r="L13257" s="53">
        <x:f t="shared" si="2477"/>
        <x:v>31</x:v>
      </x:c>
      <x:c r="M13257" s="54">
        <x:f t="shared" si="2478"/>
        <x:v>12557.663208630151</x:v>
      </x:c>
      <x:c r="N13257" s="54">
        <x:f t="shared" si="2479"/>
        <x:v>8.2205994504376054</x:v>
      </x:c>
      <x:c r="O13257" s="55">
        <x:f t="shared" si="2480"/>
        <x:v>202064</x:v>
      </x:c>
      <x:c r="P13257" s="55">
        <x:f t="shared" si="2481"/>
        <x:v>24640</x:v>
      </x:c>
      <x:c r="Q13257" s="55">
        <x:f t="shared" si="2482"/>
        <x:v>230514.98626094012</x:v>
      </x:c>
      <x:c r="R13257" s="55">
        <x:f t="shared" si="2483"/>
        <x:v>-73090.986260940117</x:v>
      </x:c>
      <x:c r="S13257" s="1" t="str">
        <x:f t="shared" si="2484"/>
        <x:v>NO</x:v>
      </x:c>
      <x:c r="T13257" s="1">
        <x:f t="shared" si="2485"/>
        <x:v>-9.9999999999999997E+98</x:v>
      </x:c>
    </x:row>
    <x:row r="13258">
      <x:c r="A13258" s="1"/>
      <x:c r="B13258" s="1"/>
      <x:c r="C13258" s="1"/>
      <x:c r="D13258" s="1"/>
      <x:c r="E13258" s="1"/>
      <x:c r="F13258" s="1"/>
      <x:c r="G13258" s="1"/>
      <x:c r="H13258" s="1"/>
      <x:c r="I13258" s="53">
        <x:f t="shared" si="2474"/>
        <x:v>20</x:v>
      </x:c>
      <x:c r="J13258" s="53">
        <x:f t="shared" si="2475"/>
        <x:v>6</x:v>
      </x:c>
      <x:c r="K13258" s="53">
        <x:f t="shared" si="2476"/>
        <x:v>6</x:v>
      </x:c>
      <x:c r="L13258" s="53">
        <x:f t="shared" si="2477"/>
        <x:v>32</x:v>
      </x:c>
      <x:c r="M13258" s="54">
        <x:f t="shared" si="2478"/>
        <x:v>12609.138182811785</x:v>
      </x:c>
      <x:c r="N13258" s="54">
        <x:f t="shared" si="2479"/>
        <x:v>8.2563459602859623</x:v>
      </x:c>
      <x:c r="O13258" s="55">
        <x:f t="shared" si="2480"/>
        <x:v>204764</x:v>
      </x:c>
      <x:c r="P13258" s="55">
        <x:f t="shared" si="2481"/>
        <x:v>25520</x:v>
      </x:c>
      <x:c r="Q13258" s="55">
        <x:f t="shared" si="2482"/>
        <x:v>231408.64900714904</x:v>
      </x:c>
      <x:c r="R13258" s="55">
        <x:f t="shared" si="2483"/>
        <x:v>-72164.649007149041</x:v>
      </x:c>
      <x:c r="S13258" s="1" t="str">
        <x:f t="shared" si="2484"/>
        <x:v>NO</x:v>
      </x:c>
      <x:c r="T13258" s="1">
        <x:f t="shared" si="2485"/>
        <x:v>-9.9999999999999997E+98</x:v>
      </x:c>
    </x:row>
    <x:row r="13259">
      <x:c r="A13259" s="1"/>
      <x:c r="B13259" s="1"/>
      <x:c r="C13259" s="1"/>
      <x:c r="D13259" s="1"/>
      <x:c r="E13259" s="1"/>
      <x:c r="F13259" s="1"/>
      <x:c r="G13259" s="1"/>
      <x:c r="H13259" s="1"/>
      <x:c r="I13259" s="53">
        <x:f t="shared" si="2474"/>
        <x:v>20</x:v>
      </x:c>
      <x:c r="J13259" s="53">
        <x:f t="shared" si="2475"/>
        <x:v>6</x:v>
      </x:c>
      <x:c r="K13259" s="53">
        <x:f t="shared" si="2476"/>
        <x:v>7</x:v>
      </x:c>
      <x:c r="L13259" s="53">
        <x:f t="shared" si="2477"/>
        <x:v>33</x:v>
      </x:c>
      <x:c r="M13259" s="54">
        <x:f t="shared" si="2478"/>
        <x:v>12661.862622209745</x:v>
      </x:c>
      <x:c r="N13259" s="54">
        <x:f t="shared" si="2479"/>
        <x:v>8.2929601543123219</x:v>
      </x:c>
      <x:c r="O13259" s="55">
        <x:f t="shared" si="2480"/>
        <x:v>207464</x:v>
      </x:c>
      <x:c r="P13259" s="55">
        <x:f t="shared" si="2481"/>
        <x:v>26400</x:v>
      </x:c>
      <x:c r="Q13259" s="55">
        <x:f t="shared" si="2482"/>
        <x:v>232324.00385780807</x:v>
      </x:c>
      <x:c r="R13259" s="55">
        <x:f t="shared" si="2483"/>
        <x:v>-71260.003857808071</x:v>
      </x:c>
      <x:c r="S13259" s="1" t="str">
        <x:f t="shared" si="2484"/>
        <x:v>NO</x:v>
      </x:c>
      <x:c r="T13259" s="1">
        <x:f t="shared" si="2485"/>
        <x:v>-9.9999999999999997E+98</x:v>
      </x:c>
    </x:row>
    <x:row r="13260">
      <x:c r="A13260" s="1"/>
      <x:c r="B13260" s="1"/>
      <x:c r="C13260" s="1"/>
      <x:c r="D13260" s="1"/>
      <x:c r="E13260" s="1"/>
      <x:c r="F13260" s="1"/>
      <x:c r="G13260" s="1"/>
      <x:c r="H13260" s="1"/>
      <x:c r="I13260" s="53">
        <x:f t="shared" si="2474"/>
        <x:v>20</x:v>
      </x:c>
      <x:c r="J13260" s="53">
        <x:f t="shared" si="2475"/>
        <x:v>6</x:v>
      </x:c>
      <x:c r="K13260" s="53">
        <x:f t="shared" si="2476"/>
        <x:v>8</x:v>
      </x:c>
      <x:c r="L13260" s="53">
        <x:f t="shared" si="2477"/>
        <x:v>34</x:v>
      </x:c>
      <x:c r="M13260" s="54">
        <x:f t="shared" si="2478"/>
        <x:v>12715.859720489725</x:v>
      </x:c>
      <x:c r="N13260" s="54">
        <x:f t="shared" si="2479"/>
        <x:v>8.3304581392289752</x:v>
      </x:c>
      <x:c r="O13260" s="55">
        <x:f t="shared" si="2480"/>
        <x:v>210164</x:v>
      </x:c>
      <x:c r="P13260" s="55">
        <x:f t="shared" si="2481"/>
        <x:v>27280</x:v>
      </x:c>
      <x:c r="Q13260" s="55">
        <x:f t="shared" si="2482"/>
        <x:v>233261.45348072439</x:v>
      </x:c>
      <x:c r="R13260" s="55">
        <x:f t="shared" si="2483"/>
        <x:v>-70377.453480724391</x:v>
      </x:c>
      <x:c r="S13260" s="1" t="str">
        <x:f t="shared" si="2484"/>
        <x:v>NO</x:v>
      </x:c>
      <x:c r="T13260" s="1">
        <x:f t="shared" si="2485"/>
        <x:v>-9.9999999999999997E+98</x:v>
      </x:c>
    </x:row>
    <x:row r="13261">
      <x:c r="A13261" s="1"/>
      <x:c r="B13261" s="1"/>
      <x:c r="C13261" s="1"/>
      <x:c r="D13261" s="1"/>
      <x:c r="E13261" s="1"/>
      <x:c r="F13261" s="1"/>
      <x:c r="G13261" s="1"/>
      <x:c r="H13261" s="1"/>
      <x:c r="I13261" s="53">
        <x:f t="shared" si="2474"/>
        <x:v>20</x:v>
      </x:c>
      <x:c r="J13261" s="53">
        <x:f t="shared" si="2475"/>
        <x:v>6</x:v>
      </x:c>
      <x:c r="K13261" s="53">
        <x:f t="shared" si="2476"/>
        <x:v>9</x:v>
      </x:c>
      <x:c r="L13261" s="53">
        <x:f t="shared" si="2477"/>
        <x:v>35</x:v>
      </x:c>
      <x:c r="M13261" s="54">
        <x:f t="shared" si="2478"/>
        <x:v>12771.153055930119</x:v>
      </x:c>
      <x:c r="N13261" s="54">
        <x:f t="shared" si="2479"/>
        <x:v>8.3688562888403606</x:v>
      </x:c>
      <x:c r="O13261" s="55">
        <x:f t="shared" si="2480"/>
        <x:v>212864</x:v>
      </x:c>
      <x:c r="P13261" s="55">
        <x:f t="shared" si="2481"/>
        <x:v>28160</x:v>
      </x:c>
      <x:c r="Q13261" s="55">
        <x:f t="shared" si="2482"/>
        <x:v>234221.40722100899</x:v>
      </x:c>
      <x:c r="R13261" s="55">
        <x:f t="shared" si="2483"/>
        <x:v>-69517.407221008994</x:v>
      </x:c>
      <x:c r="S13261" s="1" t="str">
        <x:f t="shared" si="2484"/>
        <x:v>NO</x:v>
      </x:c>
      <x:c r="T13261" s="1">
        <x:f t="shared" si="2485"/>
        <x:v>-9.9999999999999997E+98</x:v>
      </x:c>
    </x:row>
    <x:row r="13262">
      <x:c r="A13262" s="1"/>
      <x:c r="B13262" s="1"/>
      <x:c r="C13262" s="1"/>
      <x:c r="D13262" s="1"/>
      <x:c r="E13262" s="1"/>
      <x:c r="F13262" s="1"/>
      <x:c r="G13262" s="1"/>
      <x:c r="H13262" s="1"/>
      <x:c r="I13262" s="53">
        <x:f t="shared" si="2474"/>
        <x:v>20</x:v>
      </x:c>
      <x:c r="J13262" s="53">
        <x:f t="shared" si="2475"/>
        <x:v>6</x:v>
      </x:c>
      <x:c r="K13262" s="53">
        <x:f t="shared" si="2476"/>
        <x:v>10</x:v>
      </x:c>
      <x:c r="L13262" s="53">
        <x:f t="shared" si="2477"/>
        <x:v>36</x:v>
      </x:c>
      <x:c r="M13262" s="54">
        <x:f t="shared" si="2478"/>
        <x:v>12827.766597413332</x:v>
      </x:c>
      <x:c r="N13262" s="54">
        <x:f t="shared" si="2479"/>
        <x:v>8.4081712482037023</x:v>
      </x:c>
      <x:c r="O13262" s="55">
        <x:f t="shared" si="2480"/>
        <x:v>215564</x:v>
      </x:c>
      <x:c r="P13262" s="55">
        <x:f t="shared" si="2481"/>
        <x:v>29040</x:v>
      </x:c>
      <x:c r="Q13262" s="55">
        <x:f t="shared" si="2482"/>
        <x:v>235204.28120509259</x:v>
      </x:c>
      <x:c r="R13262" s="55">
        <x:f t="shared" si="2483"/>
        <x:v>-68680.281205092586</x:v>
      </x:c>
      <x:c r="S13262" s="1" t="str">
        <x:f t="shared" si="2484"/>
        <x:v>NO</x:v>
      </x:c>
      <x:c r="T13262" s="1">
        <x:f t="shared" si="2485"/>
        <x:v>-9.9999999999999997E+98</x:v>
      </x:c>
    </x:row>
    <x:row r="13263">
      <x:c r="A13263" s="1"/>
      <x:c r="B13263" s="1"/>
      <x:c r="C13263" s="1"/>
      <x:c r="D13263" s="1"/>
      <x:c r="E13263" s="1"/>
      <x:c r="F13263" s="1"/>
      <x:c r="G13263" s="1"/>
      <x:c r="H13263" s="1"/>
      <x:c r="I13263" s="53">
        <x:f t="shared" si="2474"/>
        <x:v>20</x:v>
      </x:c>
      <x:c r="J13263" s="53">
        <x:f t="shared" si="2475"/>
        <x:v>6</x:v>
      </x:c>
      <x:c r="K13263" s="53">
        <x:f t="shared" si="2476"/>
        <x:v>11</x:v>
      </x:c>
      <x:c r="L13263" s="53">
        <x:f t="shared" si="2477"/>
        <x:v>37</x:v>
      </x:c>
      <x:c r="M13263" s="54">
        <x:f t="shared" si="2478"/>
        <x:v>12885.724710506771</x:v>
      </x:c>
      <x:c r="N13263" s="54">
        <x:f t="shared" si="2479"/>
        <x:v>8.4484199378519236</x:v>
      </x:c>
      <x:c r="O13263" s="55">
        <x:f t="shared" si="2480"/>
        <x:v>218264</x:v>
      </x:c>
      <x:c r="P13263" s="55">
        <x:f t="shared" si="2481"/>
        <x:v>29920</x:v>
      </x:c>
      <x:c r="Q13263" s="55">
        <x:f t="shared" si="2482"/>
        <x:v>236210.49844629809</x:v>
      </x:c>
      <x:c r="R13263" s="55">
        <x:f t="shared" si="2483"/>
        <x:v>-67866.498446298094</x:v>
      </x:c>
      <x:c r="S13263" s="1" t="str">
        <x:f t="shared" si="2484"/>
        <x:v>NO</x:v>
      </x:c>
      <x:c r="T13263" s="1">
        <x:f t="shared" si="2485"/>
        <x:v>-9.9999999999999997E+98</x:v>
      </x:c>
    </x:row>
    <x:row r="13264">
      <x:c r="A13264" s="1"/>
      <x:c r="B13264" s="1"/>
      <x:c r="C13264" s="1"/>
      <x:c r="D13264" s="1"/>
      <x:c r="E13264" s="1"/>
      <x:c r="F13264" s="1"/>
      <x:c r="G13264" s="1"/>
      <x:c r="H13264" s="1"/>
      <x:c r="I13264" s="53">
        <x:f t="shared" si="2474"/>
        <x:v>20</x:v>
      </x:c>
      <x:c r="J13264" s="53">
        <x:f t="shared" si="2475"/>
        <x:v>6</x:v>
      </x:c>
      <x:c r="K13264" s="53">
        <x:f t="shared" si="2476"/>
        <x:v>12</x:v>
      </x:c>
      <x:c r="L13264" s="53">
        <x:f t="shared" si="2477"/>
        <x:v>38</x:v>
      </x:c>
      <x:c r="M13264" s="54">
        <x:f t="shared" si="2478"/>
        <x:v>12945.052163634835</x:v>
      </x:c>
      <x:c r="N13264" s="54">
        <x:f t="shared" si="2479"/>
        <x:v>8.4896195580797471</x:v>
      </x:c>
      <x:c r="O13264" s="55">
        <x:f t="shared" si="2480"/>
        <x:v>220964</x:v>
      </x:c>
      <x:c r="P13264" s="55">
        <x:f t="shared" si="2481"/>
        <x:v>30800</x:v>
      </x:c>
      <x:c r="Q13264" s="55">
        <x:f t="shared" si="2482"/>
        <x:v>237240.48895199367</x:v>
      </x:c>
      <x:c r="R13264" s="55">
        <x:f t="shared" si="2483"/>
        <x:v>-67076.48895199367</x:v>
      </x:c>
      <x:c r="S13264" s="1" t="str">
        <x:f t="shared" si="2484"/>
        <x:v>NO</x:v>
      </x:c>
      <x:c r="T13264" s="1">
        <x:f t="shared" si="2485"/>
        <x:v>-9.9999999999999997E+98</x:v>
      </x:c>
    </x:row>
    <x:row r="13265">
      <x:c r="A13265" s="1"/>
      <x:c r="B13265" s="1"/>
      <x:c r="C13265" s="1"/>
      <x:c r="D13265" s="1"/>
      <x:c r="E13265" s="1"/>
      <x:c r="F13265" s="1"/>
      <x:c r="G13265" s="1"/>
      <x:c r="H13265" s="1"/>
      <x:c r="I13265" s="53">
        <x:f t="shared" si="2474"/>
        <x:v>20</x:v>
      </x:c>
      <x:c r="J13265" s="53">
        <x:f t="shared" si="2475"/>
        <x:v>6</x:v>
      </x:c>
      <x:c r="K13265" s="53">
        <x:f t="shared" si="2476"/>
        <x:v>13</x:v>
      </x:c>
      <x:c r="L13265" s="53">
        <x:f t="shared" si="2477"/>
        <x:v>39</x:v>
      </x:c>
      <x:c r="M13265" s="54">
        <x:f t="shared" si="2478"/>
        <x:v>13005.774134343219</x:v>
      </x:c>
      <x:c r="N13265" s="54">
        <x:f t="shared" si="2479"/>
        <x:v>8.5317875932939025</x:v>
      </x:c>
      <x:c r="O13265" s="55">
        <x:f t="shared" si="2480"/>
        <x:v>223664</x:v>
      </x:c>
      <x:c r="P13265" s="55">
        <x:f t="shared" si="2481"/>
        <x:v>31680</x:v>
      </x:c>
      <x:c r="Q13265" s="55">
        <x:f t="shared" si="2482"/>
        <x:v>238294.68983234753</x:v>
      </x:c>
      <x:c r="R13265" s="55">
        <x:f t="shared" si="2483"/>
        <x:v>-66310.689832347533</x:v>
      </x:c>
      <x:c r="S13265" s="1" t="str">
        <x:f t="shared" si="2484"/>
        <x:v>NO</x:v>
      </x:c>
      <x:c r="T13265" s="1">
        <x:f t="shared" si="2485"/>
        <x:v>-9.9999999999999997E+98</x:v>
      </x:c>
    </x:row>
    <x:row r="13266">
      <x:c r="A13266" s="1"/>
      <x:c r="B13266" s="1"/>
      <x:c r="C13266" s="1"/>
      <x:c r="D13266" s="1"/>
      <x:c r="E13266" s="1"/>
      <x:c r="F13266" s="1"/>
      <x:c r="G13266" s="1"/>
      <x:c r="H13266" s="1"/>
      <x:c r="I13266" s="53">
        <x:f t="shared" si="2474"/>
        <x:v>20</x:v>
      </x:c>
      <x:c r="J13266" s="53">
        <x:f t="shared" si="2475"/>
        <x:v>6</x:v>
      </x:c>
      <x:c r="K13266" s="53">
        <x:f t="shared" si="2476"/>
        <x:v>14</x:v>
      </x:c>
      <x:c r="L13266" s="53">
        <x:f t="shared" si="2477"/>
        <x:v>40</x:v>
      </x:c>
      <x:c r="M13266" s="54">
        <x:f t="shared" si="2478"/>
        <x:v>13067.91621565688</x:v>
      </x:c>
      <x:c r="N13266" s="54">
        <x:f t="shared" si="2479"/>
        <x:v>8.5749418164283888</x:v>
      </x:c>
      <x:c r="O13266" s="55">
        <x:f t="shared" si="2480"/>
        <x:v>226364</x:v>
      </x:c>
      <x:c r="P13266" s="55">
        <x:f t="shared" si="2481"/>
        <x:v>32560</x:v>
      </x:c>
      <x:c r="Q13266" s="55">
        <x:f t="shared" si="2482"/>
        <x:v>239373.54541070972</x:v>
      </x:c>
      <x:c r="R13266" s="55">
        <x:f t="shared" si="2483"/>
        <x:v>-65569.545410709718</x:v>
      </x:c>
      <x:c r="S13266" s="1" t="str">
        <x:f t="shared" si="2484"/>
        <x:v>NO</x:v>
      </x:c>
      <x:c r="T13266" s="1">
        <x:f t="shared" si="2485"/>
        <x:v>-9.9999999999999997E+98</x:v>
      </x:c>
    </x:row>
    <x:row r="13267">
      <x:c r="A13267" s="1"/>
      <x:c r="B13267" s="1"/>
      <x:c r="C13267" s="1"/>
      <x:c r="D13267" s="1"/>
      <x:c r="E13267" s="1"/>
      <x:c r="F13267" s="1"/>
      <x:c r="G13267" s="1"/>
      <x:c r="H13267" s="1"/>
      <x:c r="I13267" s="53">
        <x:f t="shared" si="2474"/>
        <x:v>20</x:v>
      </x:c>
      <x:c r="J13267" s="53">
        <x:f t="shared" si="2475"/>
        <x:v>6</x:v>
      </x:c>
      <x:c r="K13267" s="53">
        <x:f t="shared" si="2476"/>
        <x:v>15</x:v>
      </x:c>
      <x:c r="L13267" s="53">
        <x:f t="shared" si="2477"/>
        <x:v>41</x:v>
      </x:c>
      <x:c r="M13267" s="54">
        <x:f t="shared" si="2478"/>
        <x:v>13131.504422533028</x:v>
      </x:c>
      <x:c r="N13267" s="54">
        <x:f t="shared" si="2479"/>
        <x:v>8.6191002934257135</x:v>
      </x:c>
      <x:c r="O13267" s="55">
        <x:f t="shared" si="2480"/>
        <x:v>229064</x:v>
      </x:c>
      <x:c r="P13267" s="55">
        <x:f t="shared" si="2481"/>
        <x:v>33440</x:v>
      </x:c>
      <x:c r="Q13267" s="55">
        <x:f t="shared" si="2482"/>
        <x:v>240477.50733564285</x:v>
      </x:c>
      <x:c r="R13267" s="55">
        <x:f t="shared" si="2483"/>
        <x:v>-64853.507335642847</x:v>
      </x:c>
      <x:c r="S13267" s="1" t="str">
        <x:f t="shared" si="2484"/>
        <x:v>NO</x:v>
      </x:c>
      <x:c r="T13267" s="1">
        <x:f t="shared" si="2485"/>
        <x:v>-9.9999999999999997E+98</x:v>
      </x:c>
    </x:row>
    <x:row r="13268">
      <x:c r="A13268" s="1"/>
      <x:c r="B13268" s="1"/>
      <x:c r="C13268" s="1"/>
      <x:c r="D13268" s="1"/>
      <x:c r="E13268" s="1"/>
      <x:c r="F13268" s="1"/>
      <x:c r="G13268" s="1"/>
      <x:c r="H13268" s="1"/>
      <x:c r="I13268" s="53">
        <x:f t="shared" si="2474"/>
        <x:v>20</x:v>
      </x:c>
      <x:c r="J13268" s="53">
        <x:f t="shared" si="2475"/>
        <x:v>6</x:v>
      </x:c>
      <x:c r="K13268" s="53">
        <x:f t="shared" si="2476"/>
        <x:v>16</x:v>
      </x:c>
      <x:c r="L13268" s="53">
        <x:f t="shared" si="2477"/>
        <x:v>42</x:v>
      </x:c>
      <x:c r="M13268" s="54">
        <x:f t="shared" si="2478"/>
        <x:v>13196.565198410517</x:v>
      </x:c>
      <x:c r="N13268" s="54">
        <x:f t="shared" si="2479"/>
        <x:v>8.6642813877850813</x:v>
      </x:c>
      <x:c r="O13268" s="55">
        <x:f t="shared" si="2480"/>
        <x:v>231764</x:v>
      </x:c>
      <x:c r="P13268" s="55">
        <x:f t="shared" si="2481"/>
        <x:v>34320</x:v>
      </x:c>
      <x:c r="Q13268" s="55">
        <x:f t="shared" si="2482"/>
        <x:v>241607.03469462701</x:v>
      </x:c>
      <x:c r="R13268" s="55">
        <x:f t="shared" si="2483"/>
        <x:v>-64163.034694627015</x:v>
      </x:c>
      <x:c r="S13268" s="1" t="str">
        <x:f t="shared" si="2484"/>
        <x:v>NO</x:v>
      </x:c>
      <x:c r="T13268" s="1">
        <x:f t="shared" si="2485"/>
        <x:v>-9.9999999999999997E+98</x:v>
      </x:c>
    </x:row>
    <x:row r="13269">
      <x:c r="A13269" s="1"/>
      <x:c r="B13269" s="1"/>
      <x:c r="C13269" s="1"/>
      <x:c r="D13269" s="1"/>
      <x:c r="E13269" s="1"/>
      <x:c r="F13269" s="1"/>
      <x:c r="G13269" s="1"/>
      <x:c r="H13269" s="1"/>
      <x:c r="I13269" s="53">
        <x:f t="shared" si="2474"/>
        <x:v>20</x:v>
      </x:c>
      <x:c r="J13269" s="53">
        <x:f t="shared" si="2475"/>
        <x:v>6</x:v>
      </x:c>
      <x:c r="K13269" s="53">
        <x:f t="shared" si="2476"/>
        <x:v>17</x:v>
      </x:c>
      <x:c r="L13269" s="53">
        <x:f t="shared" si="2477"/>
        <x:v>43</x:v>
      </x:c>
      <x:c r="M13269" s="54">
        <x:f t="shared" si="2478"/>
        <x:v>13263.125421857056</x:v>
      </x:c>
      <x:c r="N13269" s="54">
        <x:f t="shared" si="2479"/>
        <x:v>8.7105037651785118</x:v>
      </x:c>
      <x:c r="O13269" s="55">
        <x:f t="shared" si="2480"/>
        <x:v>234464</x:v>
      </x:c>
      <x:c r="P13269" s="55">
        <x:f t="shared" si="2481"/>
        <x:v>35200</x:v>
      </x:c>
      <x:c r="Q13269" s="55">
        <x:f t="shared" si="2482"/>
        <x:v>242762.59412946276</x:v>
      </x:c>
      <x:c r="R13269" s="55">
        <x:f t="shared" si="2483"/>
        <x:v>-63498.594129462756</x:v>
      </x:c>
      <x:c r="S13269" s="1" t="str">
        <x:f t="shared" si="2484"/>
        <x:v>NO</x:v>
      </x:c>
      <x:c r="T13269" s="1">
        <x:f t="shared" si="2485"/>
        <x:v>-9.9999999999999997E+98</x:v>
      </x:c>
    </x:row>
    <x:row r="13270">
      <x:c r="A13270" s="1"/>
      <x:c r="B13270" s="1"/>
      <x:c r="C13270" s="1"/>
      <x:c r="D13270" s="1"/>
      <x:c r="E13270" s="1"/>
      <x:c r="F13270" s="1"/>
      <x:c r="G13270" s="1"/>
      <x:c r="H13270" s="1"/>
      <x:c r="I13270" s="53">
        <x:f t="shared" si="2474"/>
        <x:v>20</x:v>
      </x:c>
      <x:c r="J13270" s="53">
        <x:f t="shared" si="2475"/>
        <x:v>6</x:v>
      </x:c>
      <x:c r="K13270" s="53">
        <x:f t="shared" si="2476"/>
        <x:v>18</x:v>
      </x:c>
      <x:c r="L13270" s="53">
        <x:f t="shared" si="2477"/>
        <x:v>44</x:v>
      </x:c>
      <x:c r="M13270" s="54">
        <x:f t="shared" si="2478"/>
        <x:v>13331.212413315643</x:v>
      </x:c>
      <x:c r="N13270" s="54">
        <x:f t="shared" si="2479"/>
        <x:v>8.7577863981358632</x:v>
      </x:c>
      <x:c r="O13270" s="55">
        <x:f t="shared" si="2480"/>
        <x:v>237164</x:v>
      </x:c>
      <x:c r="P13270" s="55">
        <x:f t="shared" si="2481"/>
        <x:v>36080</x:v>
      </x:c>
      <x:c r="Q13270" s="55">
        <x:f t="shared" si="2482"/>
        <x:v>243944.65995339656</x:v>
      </x:c>
      <x:c r="R13270" s="55">
        <x:f t="shared" si="2483"/>
        <x:v>-62860.659953396564</x:v>
      </x:c>
      <x:c r="S13270" s="1" t="str">
        <x:f t="shared" si="2484"/>
        <x:v>NO</x:v>
      </x:c>
      <x:c r="T13270" s="1">
        <x:f t="shared" si="2485"/>
        <x:v>-9.9999999999999997E+98</x:v>
      </x:c>
    </x:row>
    <x:row r="13271">
      <x:c r="A13271" s="1"/>
      <x:c r="B13271" s="1"/>
      <x:c r="C13271" s="1"/>
      <x:c r="D13271" s="1"/>
      <x:c r="E13271" s="1"/>
      <x:c r="F13271" s="1"/>
      <x:c r="G13271" s="1"/>
      <x:c r="H13271" s="1"/>
      <x:c r="I13271" s="53">
        <x:f t="shared" si="2474"/>
        <x:v>20</x:v>
      </x:c>
      <x:c r="J13271" s="53">
        <x:f t="shared" si="2475"/>
        <x:v>6</x:v>
      </x:c>
      <x:c r="K13271" s="53">
        <x:f t="shared" si="2476"/>
        <x:v>19</x:v>
      </x:c>
      <x:c r="L13271" s="53">
        <x:f t="shared" si="2477"/>
        <x:v>45</x:v>
      </x:c>
      <x:c r="M13271" s="54">
        <x:f t="shared" si="2478"/>
        <x:v>13400.853941951666</x:v>
      </x:c>
      <x:c r="N13271" s="54">
        <x:f t="shared" si="2479"/>
        <x:v>8.8061485707997669</x:v>
      </x:c>
      <x:c r="O13271" s="55">
        <x:f t="shared" si="2480"/>
        <x:v>239864</x:v>
      </x:c>
      <x:c r="P13271" s="55">
        <x:f t="shared" si="2481"/>
        <x:v>36960</x:v>
      </x:c>
      <x:c r="Q13271" s="55">
        <x:f t="shared" si="2482"/>
        <x:v>245153.71426999418</x:v>
      </x:c>
      <x:c r="R13271" s="55">
        <x:f t="shared" si="2483"/>
        <x:v>-62249.714269994176</x:v>
      </x:c>
      <x:c r="S13271" s="1" t="str">
        <x:f t="shared" si="2484"/>
        <x:v>NO</x:v>
      </x:c>
      <x:c r="T13271" s="1">
        <x:f t="shared" si="2485"/>
        <x:v>-9.9999999999999997E+98</x:v>
      </x:c>
    </x:row>
    <x:row r="13272">
      <x:c r="A13272" s="1"/>
      <x:c r="B13272" s="1"/>
      <x:c r="C13272" s="1"/>
      <x:c r="D13272" s="1"/>
      <x:c r="E13272" s="1"/>
      <x:c r="F13272" s="1"/>
      <x:c r="G13272" s="1"/>
      <x:c r="H13272" s="1"/>
      <x:c r="I13272" s="53">
        <x:f t="shared" si="2474"/>
        <x:v>20</x:v>
      </x:c>
      <x:c r="J13272" s="53">
        <x:f t="shared" si="2475"/>
        <x:v>6</x:v>
      </x:c>
      <x:c r="K13272" s="53">
        <x:f t="shared" si="2476"/>
        <x:v>20</x:v>
      </x:c>
      <x:c r="L13272" s="53">
        <x:f t="shared" si="2477"/>
        <x:v>46</x:v>
      </x:c>
      <x:c r="M13272" s="54">
        <x:f t="shared" si="2478"/>
        <x:v>13472.078232602144</x:v>
      </x:c>
      <x:c r="N13272" s="54">
        <x:f t="shared" si="2479"/>
        <x:v>8.8556098837514892</x:v>
      </x:c>
      <x:c r="O13272" s="55">
        <x:f t="shared" si="2480"/>
        <x:v>242564</x:v>
      </x:c>
      <x:c r="P13272" s="55">
        <x:f t="shared" si="2481"/>
        <x:v>37840</x:v>
      </x:c>
      <x:c r="Q13272" s="55">
        <x:f t="shared" si="2482"/>
        <x:v>246390.24709378721</x:v>
      </x:c>
      <x:c r="R13272" s="55">
        <x:f t="shared" si="2483"/>
        <x:v>-61666.247093787213</x:v>
      </x:c>
      <x:c r="S13272" s="1" t="str">
        <x:f t="shared" si="2484"/>
        <x:v>NO</x:v>
      </x:c>
      <x:c r="T13272" s="1">
        <x:f t="shared" si="2485"/>
        <x:v>-9.9999999999999997E+98</x:v>
      </x:c>
    </x:row>
    <x:row r="13273">
      <x:c r="A13273" s="1"/>
      <x:c r="B13273" s="1"/>
      <x:c r="C13273" s="1"/>
      <x:c r="D13273" s="1"/>
      <x:c r="E13273" s="1"/>
      <x:c r="F13273" s="1"/>
      <x:c r="G13273" s="1"/>
      <x:c r="H13273" s="1"/>
      <x:c r="I13273" s="53">
        <x:f t="shared" si="2474"/>
        <x:v>20</x:v>
      </x:c>
      <x:c r="J13273" s="53">
        <x:f t="shared" si="2475"/>
        <x:v>6</x:v>
      </x:c>
      <x:c r="K13273" s="53">
        <x:f t="shared" si="2476"/>
        <x:v>21</x:v>
      </x:c>
      <x:c r="L13273" s="53">
        <x:f t="shared" si="2477"/>
        <x:v>47</x:v>
      </x:c>
      <x:c r="M13273" s="54">
        <x:f t="shared" si="2478"/>
        <x:v>13544.913972828586</x:v>
      </x:c>
      <x:c r="N13273" s="54">
        <x:f t="shared" si="2479"/>
        <x:v>8.9061902589087403</x:v>
      </x:c>
      <x:c r="O13273" s="55">
        <x:f t="shared" si="2480"/>
        <x:v>245264</x:v>
      </x:c>
      <x:c r="P13273" s="55">
        <x:f t="shared" si="2481"/>
        <x:v>38720</x:v>
      </x:c>
      <x:c r="Q13273" s="55">
        <x:f t="shared" si="2482"/>
        <x:v>247654.75647271849</x:v>
      </x:c>
      <x:c r="R13273" s="55">
        <x:f t="shared" si="2483"/>
        <x:v>-61110.756472718494</x:v>
      </x:c>
      <x:c r="S13273" s="1" t="str">
        <x:f t="shared" si="2484"/>
        <x:v>NO</x:v>
      </x:c>
      <x:c r="T13273" s="1">
        <x:f t="shared" si="2485"/>
        <x:v>-9.9999999999999997E+98</x:v>
      </x:c>
    </x:row>
    <x:row r="13274">
      <x:c r="A13274" s="1"/>
      <x:c r="B13274" s="1"/>
      <x:c r="C13274" s="1"/>
      <x:c r="D13274" s="1"/>
      <x:c r="E13274" s="1"/>
      <x:c r="F13274" s="1"/>
      <x:c r="G13274" s="1"/>
      <x:c r="H13274" s="1"/>
      <x:c r="I13274" s="53">
        <x:f t="shared" si="2474"/>
        <x:v>20</x:v>
      </x:c>
      <x:c r="J13274" s="53">
        <x:f t="shared" si="2475"/>
        <x:v>6</x:v>
      </x:c>
      <x:c r="K13274" s="53">
        <x:f t="shared" si="2476"/>
        <x:v>22</x:v>
      </x:c>
      <x:c r="L13274" s="53">
        <x:f t="shared" si="2477"/>
        <x:v>48</x:v>
      </x:c>
      <x:c r="M13274" s="54">
        <x:f t="shared" si="2478"/>
        <x:v>13619.390320074983</x:v>
      </x:c>
      <x:c r="N13274" s="54">
        <x:f t="shared" si="2479"/>
        <x:v>8.9579099444965156</x:v>
      </x:c>
      <x:c r="O13274" s="55">
        <x:f t="shared" si="2480"/>
        <x:v>247964</x:v>
      </x:c>
      <x:c r="P13274" s="55">
        <x:f t="shared" si="2481"/>
        <x:v>39600</x:v>
      </x:c>
      <x:c r="Q13274" s="55">
        <x:f t="shared" si="2482"/>
        <x:v>248947.74861241289</x:v>
      </x:c>
      <x:c r="R13274" s="55">
        <x:f t="shared" si="2483"/>
        <x:v>-60583.748612412892</x:v>
      </x:c>
      <x:c r="S13274" s="1" t="str">
        <x:f t="shared" si="2484"/>
        <x:v>NO</x:v>
      </x:c>
      <x:c r="T13274" s="1">
        <x:f t="shared" si="2485"/>
        <x:v>-9.9999999999999997E+98</x:v>
      </x:c>
    </x:row>
    <x:row r="13275">
      <x:c r="A13275" s="1"/>
      <x:c r="B13275" s="1"/>
      <x:c r="C13275" s="1"/>
      <x:c r="D13275" s="1"/>
      <x:c r="E13275" s="1"/>
      <x:c r="F13275" s="1"/>
      <x:c r="G13275" s="1"/>
      <x:c r="H13275" s="1"/>
      <x:c r="I13275" s="53">
        <x:f t="shared" si="2474"/>
        <x:v>20</x:v>
      </x:c>
      <x:c r="J13275" s="53">
        <x:f t="shared" si="2475"/>
        <x:v>6</x:v>
      </x:c>
      <x:c r="K13275" s="53">
        <x:f t="shared" si="2476"/>
        <x:v>23</x:v>
      </x:c>
      <x:c r="L13275" s="53">
        <x:f t="shared" si="2477"/>
        <x:v>49</x:v>
      </x:c>
      <x:c r="M13275" s="54">
        <x:f t="shared" si="2478"/>
        <x:v>13695.536908932419</x:v>
      </x:c>
      <x:c r="N13275" s="54">
        <x:f t="shared" si="2479"/>
        <x:v>9.0107895200919579</x:v>
      </x:c>
      <x:c r="O13275" s="55">
        <x:f t="shared" si="2480"/>
        <x:v>250664</x:v>
      </x:c>
      <x:c r="P13275" s="55">
        <x:f t="shared" si="2481"/>
        <x:v>40480</x:v>
      </x:c>
      <x:c r="Q13275" s="55">
        <x:f t="shared" si="2482"/>
        <x:v>250269.73800229895</x:v>
      </x:c>
      <x:c r="R13275" s="55">
        <x:f t="shared" si="2483"/>
        <x:v>-60085.738002298953</x:v>
      </x:c>
      <x:c r="S13275" s="1" t="str">
        <x:f t="shared" si="2484"/>
        <x:v>NO</x:v>
      </x:c>
      <x:c r="T13275" s="1">
        <x:f t="shared" si="2485"/>
        <x:v>-9.9999999999999997E+98</x:v>
      </x:c>
    </x:row>
    <x:row r="13276">
      <x:c r="A13276" s="1"/>
      <x:c r="B13276" s="1"/>
      <x:c r="C13276" s="1"/>
      <x:c r="D13276" s="1"/>
      <x:c r="E13276" s="1"/>
      <x:c r="F13276" s="1"/>
      <x:c r="G13276" s="1"/>
      <x:c r="H13276" s="1"/>
      <x:c r="I13276" s="53">
        <x:f t="shared" si="2474"/>
        <x:v>20</x:v>
      </x:c>
      <x:c r="J13276" s="53">
        <x:f t="shared" si="2475"/>
        <x:v>6</x:v>
      </x:c>
      <x:c r="K13276" s="53">
        <x:f t="shared" si="2476"/>
        <x:v>24</x:v>
      </x:c>
      <x:c r="L13276" s="53">
        <x:f t="shared" si="2477"/>
        <x:v>50</x:v>
      </x:c>
      <x:c r="M13276" s="54">
        <x:f t="shared" si="2478"/>
        <x:v>13773.383858511916</x:v>
      </x:c>
      <x:c r="N13276" s="54">
        <x:f t="shared" si="2479"/>
        <x:v>9.0648499017443864</x:v>
      </x:c>
      <x:c r="O13276" s="55">
        <x:f t="shared" si="2480"/>
        <x:v>253364</x:v>
      </x:c>
      <x:c r="P13276" s="55">
        <x:f t="shared" si="2481"/>
        <x:v>41360</x:v>
      </x:c>
      <x:c r="Q13276" s="55">
        <x:f t="shared" si="2482"/>
        <x:v>251621.24754360964</x:v>
      </x:c>
      <x:c r="R13276" s="55">
        <x:f t="shared" si="2483"/>
        <x:v>-59617.247543609643</x:v>
      </x:c>
      <x:c r="S13276" s="1" t="str">
        <x:f t="shared" si="2484"/>
        <x:v>NO</x:v>
      </x:c>
      <x:c r="T13276" s="1">
        <x:f t="shared" si="2485"/>
        <x:v>-9.9999999999999997E+98</x:v>
      </x:c>
    </x:row>
    <x:row r="13277">
      <x:c r="A13277" s="1"/>
      <x:c r="B13277" s="1"/>
      <x:c r="C13277" s="1"/>
      <x:c r="D13277" s="1"/>
      <x:c r="E13277" s="1"/>
      <x:c r="F13277" s="1"/>
      <x:c r="G13277" s="1"/>
      <x:c r="H13277" s="1"/>
      <x:c r="I13277" s="53">
        <x:f t="shared" si="2474"/>
        <x:v>20</x:v>
      </x:c>
      <x:c r="J13277" s="53">
        <x:f t="shared" si="2475"/>
        <x:v>6</x:v>
      </x:c>
      <x:c r="K13277" s="53">
        <x:f t="shared" si="2476"/>
        <x:v>25</x:v>
      </x:c>
      <x:c r="L13277" s="53">
        <x:f t="shared" si="2477"/>
        <x:v>51</x:v>
      </x:c>
      <x:c r="M13277" s="54">
        <x:f t="shared" si="2478"/>
        <x:v>13852.961779927013</x:v>
      </x:c>
      <x:c r="N13277" s="54">
        <x:f t="shared" si="2479"/>
        <x:v>9.1201123471715366</x:v>
      </x:c>
      <x:c r="O13277" s="55">
        <x:f t="shared" si="2480"/>
        <x:v>256064</x:v>
      </x:c>
      <x:c r="P13277" s="55">
        <x:f t="shared" si="2481"/>
        <x:v>42240</x:v>
      </x:c>
      <x:c r="Q13277" s="55">
        <x:f t="shared" si="2482"/>
        <x:v>253002.8086792884</x:v>
      </x:c>
      <x:c r="R13277" s="55">
        <x:f t="shared" si="2483"/>
        <x:v>-59178.808679288399</x:v>
      </x:c>
      <x:c r="S13277" s="1" t="str">
        <x:f t="shared" si="2484"/>
        <x:v>NO</x:v>
      </x:c>
      <x:c r="T13277" s="1">
        <x:f t="shared" si="2485"/>
        <x:v>-9.9999999999999997E+98</x:v>
      </x:c>
    </x:row>
    <x:row r="13278">
      <x:c r="A13278" s="1"/>
      <x:c r="B13278" s="1"/>
      <x:c r="C13278" s="1"/>
      <x:c r="D13278" s="1"/>
      <x:c r="E13278" s="1"/>
      <x:c r="F13278" s="1"/>
      <x:c r="G13278" s="1"/>
      <x:c r="H13278" s="1"/>
      <x:c r="I13278" s="53">
        <x:f t="shared" si="2474"/>
        <x:v>20</x:v>
      </x:c>
      <x:c r="J13278" s="53">
        <x:f t="shared" si="2475"/>
        <x:v>6</x:v>
      </x:c>
      <x:c r="K13278" s="53">
        <x:f t="shared" si="2476"/>
        <x:v>26</x:v>
      </x:c>
      <x:c r="L13278" s="53">
        <x:f t="shared" si="2477"/>
        <x:v>52</x:v>
      </x:c>
      <x:c r="M13278" s="54">
        <x:f t="shared" si="2478"/>
        <x:v>13934.301783887731</x:v>
      </x:c>
      <x:c r="N13278" s="54">
        <x:f t="shared" si="2479"/>
        <x:v>9.1765984610331461</x:v>
      </x:c>
      <x:c r="O13278" s="55">
        <x:f t="shared" si="2480"/>
        <x:v>258764</x:v>
      </x:c>
      <x:c r="P13278" s="55">
        <x:f t="shared" si="2481"/>
        <x:v>43120</x:v>
      </x:c>
      <x:c r="Q13278" s="55">
        <x:f t="shared" si="2482"/>
        <x:v>254414.96152582866</x:v>
      </x:c>
      <x:c r="R13278" s="55">
        <x:f t="shared" si="2483"/>
        <x:v>-58770.961525828665</x:v>
      </x:c>
      <x:c r="S13278" s="1" t="str">
        <x:f t="shared" si="2484"/>
        <x:v>NO</x:v>
      </x:c>
      <x:c r="T13278" s="1">
        <x:f t="shared" si="2485"/>
        <x:v>-9.9999999999999997E+98</x:v>
      </x:c>
    </x:row>
    <x:row r="13279">
      <x:c r="A13279" s="1"/>
      <x:c r="B13279" s="1"/>
      <x:c r="C13279" s="1"/>
      <x:c r="D13279" s="1"/>
      <x:c r="E13279" s="1"/>
      <x:c r="F13279" s="1"/>
      <x:c r="G13279" s="1"/>
      <x:c r="H13279" s="1"/>
      <x:c r="I13279" s="53">
        <x:f t="shared" si="2474"/>
        <x:v>20</x:v>
      </x:c>
      <x:c r="J13279" s="53">
        <x:f t="shared" si="2475"/>
        <x:v>6</x:v>
      </x:c>
      <x:c r="K13279" s="53">
        <x:f t="shared" si="2476"/>
        <x:v>27</x:v>
      </x:c>
      <x:c r="L13279" s="53">
        <x:f t="shared" si="2477"/>
        <x:v>53</x:v>
      </x:c>
      <x:c r="M13279" s="54">
        <x:f t="shared" si="2478"/>
        <x:v>14017.435488407487</x:v>
      </x:c>
      <x:c r="N13279" s="54">
        <x:f t="shared" si="2479"/>
        <x:v>9.2343302002829777</x:v>
      </x:c>
      <x:c r="O13279" s="55">
        <x:f t="shared" si="2480"/>
        <x:v>261464</x:v>
      </x:c>
      <x:c r="P13279" s="55">
        <x:f t="shared" si="2481"/>
        <x:v>44000</x:v>
      </x:c>
      <x:c r="Q13279" s="55">
        <x:f t="shared" si="2482"/>
        <x:v>255858.25500707442</x:v>
      </x:c>
      <x:c r="R13279" s="55">
        <x:f t="shared" si="2483"/>
        <x:v>-58394.255007074418</x:v>
      </x:c>
      <x:c r="S13279" s="1" t="str">
        <x:f t="shared" si="2484"/>
        <x:v>NO</x:v>
      </x:c>
      <x:c r="T13279" s="1">
        <x:f t="shared" si="2485"/>
        <x:v>-9.9999999999999997E+98</x:v>
      </x:c>
    </x:row>
    <x:row r="13280">
      <x:c r="A13280" s="1"/>
      <x:c r="B13280" s="1"/>
      <x:c r="C13280" s="1"/>
      <x:c r="D13280" s="1"/>
      <x:c r="E13280" s="1"/>
      <x:c r="F13280" s="1"/>
      <x:c r="G13280" s="1"/>
      <x:c r="H13280" s="1"/>
      <x:c r="I13280" s="53">
        <x:f t="shared" si="2474"/>
        <x:v>20</x:v>
      </x:c>
      <x:c r="J13280" s="53">
        <x:f t="shared" si="2475"/>
        <x:v>6</x:v>
      </x:c>
      <x:c r="K13280" s="53">
        <x:f t="shared" si="2476"/>
        <x:v>28</x:v>
      </x:c>
      <x:c r="L13280" s="53">
        <x:f t="shared" si="2477"/>
        <x:v>54</x:v>
      </x:c>
      <x:c r="M13280" s="54">
        <x:f t="shared" si="2478"/>
        <x:v>14102.395026624641</x:v>
      </x:c>
      <x:c r="N13280" s="54">
        <x:f t="shared" si="2479"/>
        <x:v>9.2933298796004458</x:v>
      </x:c>
      <x:c r="O13280" s="55">
        <x:f t="shared" si="2480"/>
        <x:v>264164</x:v>
      </x:c>
      <x:c r="P13280" s="55">
        <x:f t="shared" si="2481"/>
        <x:v>44880</x:v>
      </x:c>
      <x:c r="Q13280" s="55">
        <x:f t="shared" si="2482"/>
        <x:v>257333.24699001113</x:v>
      </x:c>
      <x:c r="R13280" s="55">
        <x:f t="shared" si="2483"/>
        <x:v>-58049.246990011132</x:v>
      </x:c>
      <x:c r="S13280" s="1" t="str">
        <x:f t="shared" si="2484"/>
        <x:v>NO</x:v>
      </x:c>
      <x:c r="T13280" s="1">
        <x:f t="shared" si="2485"/>
        <x:v>-9.9999999999999997E+98</x:v>
      </x:c>
    </x:row>
    <x:row r="13281">
      <x:c r="A13281" s="1"/>
      <x:c r="B13281" s="1"/>
      <x:c r="C13281" s="1"/>
      <x:c r="D13281" s="1"/>
      <x:c r="E13281" s="1"/>
      <x:c r="F13281" s="1"/>
      <x:c r="G13281" s="1"/>
      <x:c r="H13281" s="1"/>
      <x:c r="I13281" s="53">
        <x:f t="shared" si="2474"/>
        <x:v>20</x:v>
      </x:c>
      <x:c r="J13281" s="53">
        <x:f t="shared" si="2475"/>
        <x:v>6</x:v>
      </x:c>
      <x:c r="K13281" s="53">
        <x:f t="shared" si="2476"/>
        <x:v>29</x:v>
      </x:c>
      <x:c r="L13281" s="53">
        <x:f t="shared" si="2477"/>
        <x:v>55</x:v>
      </x:c>
      <x:c r="M13281" s="54">
        <x:f t="shared" si="2478"/>
        <x:v>14189.213054740294</x:v>
      </x:c>
      <x:c r="N13281" s="54">
        <x:f t="shared" si="2479"/>
        <x:v>9.3536201769029823</x:v>
      </x:c>
      <x:c r="O13281" s="55">
        <x:f t="shared" si="2480"/>
        <x:v>266864</x:v>
      </x:c>
      <x:c r="P13281" s="55">
        <x:f t="shared" si="2481"/>
        <x:v>45760</x:v>
      </x:c>
      <x:c r="Q13281" s="55">
        <x:f t="shared" si="2482"/>
        <x:v>258840.50442257454</x:v>
      </x:c>
      <x:c r="R13281" s="55">
        <x:f t="shared" si="2483"/>
        <x:v>-57736.504422574537</x:v>
      </x:c>
      <x:c r="S13281" s="1" t="str">
        <x:f t="shared" si="2484"/>
        <x:v>NO</x:v>
      </x:c>
      <x:c r="T13281" s="1">
        <x:f t="shared" si="2485"/>
        <x:v>-9.9999999999999997E+98</x:v>
      </x:c>
    </x:row>
    <x:row r="13282">
      <x:c r="A13282" s="1"/>
      <x:c r="B13282" s="1"/>
      <x:c r="C13282" s="1"/>
      <x:c r="D13282" s="1"/>
      <x:c r="E13282" s="1"/>
      <x:c r="F13282" s="1"/>
      <x:c r="G13282" s="1"/>
      <x:c r="H13282" s="1"/>
      <x:c r="I13282" s="53">
        <x:f t="shared" si="2474"/>
        <x:v>20</x:v>
      </x:c>
      <x:c r="J13282" s="53">
        <x:f t="shared" si="2475"/>
        <x:v>6</x:v>
      </x:c>
      <x:c r="K13282" s="53">
        <x:f t="shared" si="2476"/>
        <x:v>30</x:v>
      </x:c>
      <x:c r="L13282" s="53">
        <x:f t="shared" si="2477"/>
        <x:v>56</x:v>
      </x:c>
      <x:c r="M13282" s="54">
        <x:f t="shared" si="2478"/>
        <x:v>14277.922760074065</x:v>
      </x:c>
      <x:c r="N13282" s="54">
        <x:f t="shared" si="2479"/>
        <x:v>9.4152241389403226</x:v>
      </x:c>
      <x:c r="O13282" s="55">
        <x:f t="shared" si="2480"/>
        <x:v>269564</x:v>
      </x:c>
      <x:c r="P13282" s="55">
        <x:f t="shared" si="2481"/>
        <x:v>46640</x:v>
      </x:c>
      <x:c r="Q13282" s="55">
        <x:f t="shared" si="2482"/>
        <x:v>260380.60347350806</x:v>
      </x:c>
      <x:c r="R13282" s="55">
        <x:f t="shared" si="2483"/>
        <x:v>-57456.603473508061</x:v>
      </x:c>
      <x:c r="S13282" s="1" t="str">
        <x:f t="shared" si="2484"/>
        <x:v>NO</x:v>
      </x:c>
      <x:c r="T13282" s="1">
        <x:f t="shared" si="2485"/>
        <x:v>-9.9999999999999997E+98</x:v>
      </x:c>
    </x:row>
    <x:row r="13283">
      <x:c r="A13283" s="1"/>
      <x:c r="B13283" s="1"/>
      <x:c r="C13283" s="1"/>
      <x:c r="D13283" s="1"/>
      <x:c r="E13283" s="1"/>
      <x:c r="F13283" s="1"/>
      <x:c r="G13283" s="1"/>
      <x:c r="H13283" s="1"/>
      <x:c r="I13283" s="53">
        <x:f t="shared" si="2474"/>
        <x:v>20</x:v>
      </x:c>
      <x:c r="J13283" s="53">
        <x:f t="shared" si="2475"/>
        <x:v>7</x:v>
      </x:c>
      <x:c r="K13283" s="53">
        <x:f t="shared" si="2476"/>
        <x:v>0</x:v>
      </x:c>
      <x:c r="L13283" s="53">
        <x:f t="shared" si="2477"/>
        <x:v>27</x:v>
      </x:c>
      <x:c r="M13283" s="54">
        <x:f t="shared" si="2478"/>
        <x:v>12359.12391705642</x:v>
      </x:c>
      <x:c r="N13283" s="54">
        <x:f t="shared" si="2479"/>
        <x:v>8.0827249424002918</x:v>
      </x:c>
      <x:c r="O13283" s="55">
        <x:f t="shared" si="2480"/>
        <x:v>190658</x:v>
      </x:c>
      <x:c r="P13283" s="55">
        <x:f t="shared" si="2481"/>
        <x:v>20680</x:v>
      </x:c>
      <x:c r="Q13283" s="55">
        <x:f t="shared" si="2482"/>
        <x:v>227068.12356000728</x:v>
      </x:c>
      <x:c r="R13283" s="55">
        <x:f t="shared" si="2483"/>
        <x:v>-77090.123560007283</x:v>
      </x:c>
      <x:c r="S13283" s="1" t="str">
        <x:f t="shared" si="2484"/>
        <x:v>NO</x:v>
      </x:c>
      <x:c r="T13283" s="1">
        <x:f t="shared" si="2485"/>
        <x:v>-9.9999999999999997E+98</x:v>
      </x:c>
    </x:row>
    <x:row r="13284">
      <x:c r="A13284" s="1"/>
      <x:c r="B13284" s="1"/>
      <x:c r="C13284" s="1"/>
      <x:c r="D13284" s="1"/>
      <x:c r="E13284" s="1"/>
      <x:c r="F13284" s="1"/>
      <x:c r="G13284" s="1"/>
      <x:c r="H13284" s="1"/>
      <x:c r="I13284" s="53">
        <x:f t="shared" si="2474"/>
        <x:v>20</x:v>
      </x:c>
      <x:c r="J13284" s="53">
        <x:f t="shared" si="2475"/>
        <x:v>7</x:v>
      </x:c>
      <x:c r="K13284" s="53">
        <x:f t="shared" si="2476"/>
        <x:v>1</x:v>
      </x:c>
      <x:c r="L13284" s="53">
        <x:f t="shared" si="2477"/>
        <x:v>28</x:v>
      </x:c>
      <x:c r="M13284" s="54">
        <x:f t="shared" si="2478"/>
        <x:v>12404.68641705642</x:v>
      </x:c>
      <x:c r="N13284" s="54">
        <x:f t="shared" si="2479"/>
        <x:v>8.1143655674002915</x:v>
      </x:c>
      <x:c r="O13284" s="55">
        <x:f t="shared" si="2480"/>
        <x:v>193358</x:v>
      </x:c>
      <x:c r="P13284" s="55">
        <x:f t="shared" si="2481"/>
        <x:v>21560</x:v>
      </x:c>
      <x:c r="Q13284" s="55">
        <x:f t="shared" si="2482"/>
        <x:v>227859.13918500728</x:v>
      </x:c>
      <x:c r="R13284" s="55">
        <x:f t="shared" si="2483"/>
        <x:v>-76061.139185007283</x:v>
      </x:c>
      <x:c r="S13284" s="1" t="str">
        <x:f t="shared" si="2484"/>
        <x:v>NO</x:v>
      </x:c>
      <x:c r="T13284" s="1">
        <x:f t="shared" si="2485"/>
        <x:v>-9.9999999999999997E+98</x:v>
      </x:c>
    </x:row>
    <x:row r="13285">
      <x:c r="A13285" s="1"/>
      <x:c r="B13285" s="1"/>
      <x:c r="C13285" s="1"/>
      <x:c r="D13285" s="1"/>
      <x:c r="E13285" s="1"/>
      <x:c r="F13285" s="1"/>
      <x:c r="G13285" s="1"/>
      <x:c r="H13285" s="1"/>
      <x:c r="I13285" s="53">
        <x:f t="shared" si="2474"/>
        <x:v>20</x:v>
      </x:c>
      <x:c r="J13285" s="53">
        <x:f t="shared" si="2475"/>
        <x:v>7</x:v>
      </x:c>
      <x:c r="K13285" s="53">
        <x:f t="shared" si="2476"/>
        <x:v>2</x:v>
      </x:c>
      <x:c r="L13285" s="53">
        <x:f t="shared" si="2477"/>
        <x:v>29</x:v>
      </x:c>
      <x:c r="M13285" s="54">
        <x:f t="shared" si="2478"/>
        <x:v>12451.387979556421</x:v>
      </x:c>
      <x:c r="N13285" s="54">
        <x:f t="shared" si="2479"/>
        <x:v>8.1467972080252924</x:v>
      </x:c>
      <x:c r="O13285" s="55">
        <x:f t="shared" si="2480"/>
        <x:v>196058</x:v>
      </x:c>
      <x:c r="P13285" s="55">
        <x:f t="shared" si="2481"/>
        <x:v>22440</x:v>
      </x:c>
      <x:c r="Q13285" s="55">
        <x:f t="shared" si="2482"/>
        <x:v>228669.93020063231</x:v>
      </x:c>
      <x:c r="R13285" s="55">
        <x:f t="shared" si="2483"/>
        <x:v>-75051.930200632312</x:v>
      </x:c>
      <x:c r="S13285" s="1" t="str">
        <x:f t="shared" si="2484"/>
        <x:v>NO</x:v>
      </x:c>
      <x:c r="T13285" s="1">
        <x:f t="shared" si="2485"/>
        <x:v>-9.9999999999999997E+98</x:v>
      </x:c>
    </x:row>
    <x:row r="13286">
      <x:c r="A13286" s="1"/>
      <x:c r="B13286" s="1"/>
      <x:c r="C13286" s="1"/>
      <x:c r="D13286" s="1"/>
      <x:c r="E13286" s="1"/>
      <x:c r="F13286" s="1"/>
      <x:c r="G13286" s="1"/>
      <x:c r="H13286" s="1"/>
      <x:c r="I13286" s="53">
        <x:f t="shared" si="2474"/>
        <x:v>20</x:v>
      </x:c>
      <x:c r="J13286" s="53">
        <x:f t="shared" si="2475"/>
        <x:v>7</x:v>
      </x:c>
      <x:c r="K13286" s="53">
        <x:f t="shared" si="2476"/>
        <x:v>3</x:v>
      </x:c>
      <x:c r="L13286" s="53">
        <x:f t="shared" si="2477"/>
        <x:v>30</x:v>
      </x:c>
      <x:c r="M13286" s="54">
        <x:f t="shared" si="2478"/>
        <x:v>12499.249961978296</x:v>
      </x:c>
      <x:c r="N13286" s="54">
        <x:f t="shared" si="2479"/>
        <x:v>8.1800346958182608</x:v>
      </x:c>
      <x:c r="O13286" s="55">
        <x:f t="shared" si="2480"/>
        <x:v>198758</x:v>
      </x:c>
      <x:c r="P13286" s="55">
        <x:f t="shared" si="2481"/>
        <x:v>23320</x:v>
      </x:c>
      <x:c r="Q13286" s="55">
        <x:f t="shared" si="2482"/>
        <x:v>229500.86739545653</x:v>
      </x:c>
      <x:c r="R13286" s="55">
        <x:f t="shared" si="2483"/>
        <x:v>-74062.867395456531</x:v>
      </x:c>
      <x:c r="S13286" s="1" t="str">
        <x:f t="shared" si="2484"/>
        <x:v>NO</x:v>
      </x:c>
      <x:c r="T13286" s="1">
        <x:f t="shared" si="2485"/>
        <x:v>-9.9999999999999997E+98</x:v>
      </x:c>
    </x:row>
    <x:row r="13287">
      <x:c r="A13287" s="1"/>
      <x:c r="B13287" s="1"/>
      <x:c r="C13287" s="1"/>
      <x:c r="D13287" s="1"/>
      <x:c r="E13287" s="1"/>
      <x:c r="F13287" s="1"/>
      <x:c r="G13287" s="1"/>
      <x:c r="H13287" s="1"/>
      <x:c r="I13287" s="53">
        <x:f t="shared" si="2474"/>
        <x:v>20</x:v>
      </x:c>
      <x:c r="J13287" s="53">
        <x:f t="shared" si="2475"/>
        <x:v>7</x:v>
      </x:c>
      <x:c r="K13287" s="53">
        <x:f t="shared" si="2476"/>
        <x:v>4</x:v>
      </x:c>
      <x:c r="L13287" s="53">
        <x:f t="shared" si="2477"/>
        <x:v>31</x:v>
      </x:c>
      <x:c r="M13287" s="54">
        <x:f t="shared" si="2478"/>
        <x:v>12548.294077700952</x:v>
      </x:c>
      <x:c r="N13287" s="54">
        <x:f t="shared" si="2479"/>
        <x:v>8.2140931095145504</x:v>
      </x:c>
      <x:c r="O13287" s="55">
        <x:f t="shared" si="2480"/>
        <x:v>201458</x:v>
      </x:c>
      <x:c r="P13287" s="55">
        <x:f t="shared" si="2481"/>
        <x:v>24200</x:v>
      </x:c>
      <x:c r="Q13287" s="55">
        <x:f t="shared" si="2482"/>
        <x:v>230352.32773786373</x:v>
      </x:c>
      <x:c r="R13287" s="55">
        <x:f t="shared" si="2483"/>
        <x:v>-73094.327737863729</x:v>
      </x:c>
      <x:c r="S13287" s="1" t="str">
        <x:f t="shared" si="2484"/>
        <x:v>NO</x:v>
      </x:c>
      <x:c r="T13287" s="1">
        <x:f t="shared" si="2485"/>
        <x:v>-9.9999999999999997E+98</x:v>
      </x:c>
    </x:row>
    <x:row r="13288">
      <x:c r="A13288" s="1"/>
      <x:c r="B13288" s="1"/>
      <x:c r="C13288" s="1"/>
      <x:c r="D13288" s="1"/>
      <x:c r="E13288" s="1"/>
      <x:c r="F13288" s="1"/>
      <x:c r="G13288" s="1"/>
      <x:c r="H13288" s="1"/>
      <x:c r="I13288" s="53">
        <x:f t="shared" si="2474"/>
        <x:v>20</x:v>
      </x:c>
      <x:c r="J13288" s="53">
        <x:f t="shared" si="2475"/>
        <x:v>7</x:v>
      </x:c>
      <x:c r="K13288" s="53">
        <x:f t="shared" si="2476"/>
        <x:v>5</x:v>
      </x:c>
      <x:c r="L13288" s="53">
        <x:f t="shared" si="2477"/>
        <x:v>32</x:v>
      </x:c>
      <x:c r="M13288" s="54">
        <x:f t="shared" si="2478"/>
        <x:v>12598.542401622155</x:v>
      </x:c>
      <x:c r="N13288" s="54">
        <x:f t="shared" si="2479"/>
        <x:v>8.248987778904274</x:v>
      </x:c>
      <x:c r="O13288" s="55">
        <x:f t="shared" si="2480"/>
        <x:v>204158</x:v>
      </x:c>
      <x:c r="P13288" s="55">
        <x:f t="shared" si="2481"/>
        <x:v>25080</x:v>
      </x:c>
      <x:c r="Q13288" s="55">
        <x:f t="shared" si="2482"/>
        <x:v>231224.69447260685</x:v>
      </x:c>
      <x:c r="R13288" s="55">
        <x:f t="shared" si="2483"/>
        <x:v>-72146.694472606847</x:v>
      </x:c>
      <x:c r="S13288" s="1" t="str">
        <x:f t="shared" si="2484"/>
        <x:v>NO</x:v>
      </x:c>
      <x:c r="T13288" s="1">
        <x:f t="shared" si="2485"/>
        <x:v>-9.9999999999999997E+98</x:v>
      </x:c>
    </x:row>
    <x:row r="13289">
      <x:c r="A13289" s="1"/>
      <x:c r="B13289" s="1"/>
      <x:c r="C13289" s="1"/>
      <x:c r="D13289" s="1"/>
      <x:c r="E13289" s="1"/>
      <x:c r="F13289" s="1"/>
      <x:c r="G13289" s="1"/>
      <x:c r="H13289" s="1"/>
      <x:c r="I13289" s="53">
        <x:f t="shared" si="2474"/>
        <x:v>20</x:v>
      </x:c>
      <x:c r="J13289" s="53">
        <x:f t="shared" si="2475"/>
        <x:v>7</x:v>
      </x:c>
      <x:c r="K13289" s="53">
        <x:f t="shared" si="2476"/>
        <x:v>6</x:v>
      </x:c>
      <x:c r="L13289" s="53">
        <x:f t="shared" si="2477"/>
        <x:v>33</x:v>
      </x:c>
      <x:c r="M13289" s="54">
        <x:f t="shared" si="2478"/>
        <x:v>12650.017375803789</x:v>
      </x:c>
      <x:c r="N13289" s="54">
        <x:f t="shared" si="2479"/>
        <x:v>8.284734288752631</x:v>
      </x:c>
      <x:c r="O13289" s="55">
        <x:f t="shared" si="2480"/>
        <x:v>206858</x:v>
      </x:c>
      <x:c r="P13289" s="55">
        <x:f t="shared" si="2481"/>
        <x:v>25960</x:v>
      </x:c>
      <x:c r="Q13289" s="55">
        <x:f t="shared" si="2482"/>
        <x:v>232118.35721881577</x:v>
      </x:c>
      <x:c r="R13289" s="55">
        <x:f t="shared" si="2483"/>
        <x:v>-71220.35721881577</x:v>
      </x:c>
      <x:c r="S13289" s="1" t="str">
        <x:f t="shared" si="2484"/>
        <x:v>NO</x:v>
      </x:c>
      <x:c r="T13289" s="1">
        <x:f t="shared" si="2485"/>
        <x:v>-9.9999999999999997E+98</x:v>
      </x:c>
    </x:row>
    <x:row r="13290">
      <x:c r="A13290" s="1"/>
      <x:c r="B13290" s="1"/>
      <x:c r="C13290" s="1"/>
      <x:c r="D13290" s="1"/>
      <x:c r="E13290" s="1"/>
      <x:c r="F13290" s="1"/>
      <x:c r="G13290" s="1"/>
      <x:c r="H13290" s="1"/>
      <x:c r="I13290" s="53">
        <x:f t="shared" si="2474"/>
        <x:v>20</x:v>
      </x:c>
      <x:c r="J13290" s="53">
        <x:f t="shared" si="2475"/>
        <x:v>7</x:v>
      </x:c>
      <x:c r="K13290" s="53">
        <x:f t="shared" si="2476"/>
        <x:v>7</x:v>
      </x:c>
      <x:c r="L13290" s="53">
        <x:f t="shared" si="2477"/>
        <x:v>34</x:v>
      </x:c>
      <x:c r="M13290" s="54">
        <x:f t="shared" si="2478"/>
        <x:v>12702.741815201749</x:v>
      </x:c>
      <x:c r="N13290" s="54">
        <x:f t="shared" si="2479"/>
        <x:v>8.3213484827789923</x:v>
      </x:c>
      <x:c r="O13290" s="55">
        <x:f t="shared" si="2480"/>
        <x:v>209558</x:v>
      </x:c>
      <x:c r="P13290" s="55">
        <x:f t="shared" si="2481"/>
        <x:v>26840</x:v>
      </x:c>
      <x:c r="Q13290" s="55">
        <x:f t="shared" si="2482"/>
        <x:v>233033.7120694748</x:v>
      </x:c>
      <x:c r="R13290" s="55">
        <x:f t="shared" si="2483"/>
        <x:v>-70315.712069474801</x:v>
      </x:c>
      <x:c r="S13290" s="1" t="str">
        <x:f t="shared" si="2484"/>
        <x:v>NO</x:v>
      </x:c>
      <x:c r="T13290" s="1">
        <x:f t="shared" si="2485"/>
        <x:v>-9.9999999999999997E+98</x:v>
      </x:c>
    </x:row>
    <x:row r="13291">
      <x:c r="A13291" s="1"/>
      <x:c r="B13291" s="1"/>
      <x:c r="C13291" s="1"/>
      <x:c r="D13291" s="1"/>
      <x:c r="E13291" s="1"/>
      <x:c r="F13291" s="1"/>
      <x:c r="G13291" s="1"/>
      <x:c r="H13291" s="1"/>
      <x:c r="I13291" s="53">
        <x:f t="shared" si="2474"/>
        <x:v>20</x:v>
      </x:c>
      <x:c r="J13291" s="53">
        <x:f t="shared" si="2475"/>
        <x:v>7</x:v>
      </x:c>
      <x:c r="K13291" s="53">
        <x:f t="shared" si="2476"/>
        <x:v>8</x:v>
      </x:c>
      <x:c r="L13291" s="53">
        <x:f t="shared" si="2477"/>
        <x:v>35</x:v>
      </x:c>
      <x:c r="M13291" s="54">
        <x:f t="shared" si="2478"/>
        <x:v>12756.738913481729</x:v>
      </x:c>
      <x:c r="N13291" s="54">
        <x:f t="shared" si="2479"/>
        <x:v>8.3588464676956455</x:v>
      </x:c>
      <x:c r="O13291" s="55">
        <x:f t="shared" si="2480"/>
        <x:v>212258</x:v>
      </x:c>
      <x:c r="P13291" s="55">
        <x:f t="shared" si="2481"/>
        <x:v>27720</x:v>
      </x:c>
      <x:c r="Q13291" s="55">
        <x:f t="shared" si="2482"/>
        <x:v>233971.16169239112</x:v>
      </x:c>
      <x:c r="R13291" s="55">
        <x:f t="shared" si="2483"/>
        <x:v>-69433.161692391121</x:v>
      </x:c>
      <x:c r="S13291" s="1" t="str">
        <x:f t="shared" si="2484"/>
        <x:v>NO</x:v>
      </x:c>
      <x:c r="T13291" s="1">
        <x:f t="shared" si="2485"/>
        <x:v>-9.9999999999999997E+98</x:v>
      </x:c>
    </x:row>
    <x:row r="13292">
      <x:c r="A13292" s="1"/>
      <x:c r="B13292" s="1"/>
      <x:c r="C13292" s="1"/>
      <x:c r="D13292" s="1"/>
      <x:c r="E13292" s="1"/>
      <x:c r="F13292" s="1"/>
      <x:c r="G13292" s="1"/>
      <x:c r="H13292" s="1"/>
      <x:c r="I13292" s="53">
        <x:f t="shared" si="2474"/>
        <x:v>20</x:v>
      </x:c>
      <x:c r="J13292" s="53">
        <x:f t="shared" si="2475"/>
        <x:v>7</x:v>
      </x:c>
      <x:c r="K13292" s="53">
        <x:f t="shared" si="2476"/>
        <x:v>9</x:v>
      </x:c>
      <x:c r="L13292" s="53">
        <x:f t="shared" si="2477"/>
        <x:v>36</x:v>
      </x:c>
      <x:c r="M13292" s="54">
        <x:f t="shared" si="2478"/>
        <x:v>12812.032248922123</x:v>
      </x:c>
      <x:c r="N13292" s="54">
        <x:f t="shared" si="2479"/>
        <x:v>8.397244617307031</x:v>
      </x:c>
      <x:c r="O13292" s="55">
        <x:f t="shared" si="2480"/>
        <x:v>214958</x:v>
      </x:c>
      <x:c r="P13292" s="55">
        <x:f t="shared" si="2481"/>
        <x:v>28600</x:v>
      </x:c>
      <x:c r="Q13292" s="55">
        <x:f t="shared" si="2482"/>
        <x:v>234931.11543267575</x:v>
      </x:c>
      <x:c r="R13292" s="55">
        <x:f t="shared" si="2483"/>
        <x:v>-68573.115432675753</x:v>
      </x:c>
      <x:c r="S13292" s="1" t="str">
        <x:f t="shared" si="2484"/>
        <x:v>NO</x:v>
      </x:c>
      <x:c r="T13292" s="1">
        <x:f t="shared" si="2485"/>
        <x:v>-9.9999999999999997E+98</x:v>
      </x:c>
    </x:row>
    <x:row r="13293">
      <x:c r="A13293" s="1"/>
      <x:c r="B13293" s="1"/>
      <x:c r="C13293" s="1"/>
      <x:c r="D13293" s="1"/>
      <x:c r="E13293" s="1"/>
      <x:c r="F13293" s="1"/>
      <x:c r="G13293" s="1"/>
      <x:c r="H13293" s="1"/>
      <x:c r="I13293" s="53">
        <x:f t="shared" si="2474"/>
        <x:v>20</x:v>
      </x:c>
      <x:c r="J13293" s="53">
        <x:f t="shared" si="2475"/>
        <x:v>7</x:v>
      </x:c>
      <x:c r="K13293" s="53">
        <x:f t="shared" si="2476"/>
        <x:v>10</x:v>
      </x:c>
      <x:c r="L13293" s="53">
        <x:f t="shared" si="2477"/>
        <x:v>37</x:v>
      </x:c>
      <x:c r="M13293" s="54">
        <x:f t="shared" si="2478"/>
        <x:v>12868.645790405337</x:v>
      </x:c>
      <x:c r="N13293" s="54">
        <x:f t="shared" si="2479"/>
        <x:v>8.4365595766703727</x:v>
      </x:c>
      <x:c r="O13293" s="55">
        <x:f t="shared" si="2480"/>
        <x:v>217658</x:v>
      </x:c>
      <x:c r="P13293" s="55">
        <x:f t="shared" si="2481"/>
        <x:v>29480</x:v>
      </x:c>
      <x:c r="Q13293" s="55">
        <x:f t="shared" si="2482"/>
        <x:v>235913.98941675932</x:v>
      </x:c>
      <x:c r="R13293" s="55">
        <x:f t="shared" si="2483"/>
        <x:v>-67735.989416759316</x:v>
      </x:c>
      <x:c r="S13293" s="1" t="str">
        <x:f t="shared" si="2484"/>
        <x:v>NO</x:v>
      </x:c>
      <x:c r="T13293" s="1">
        <x:f t="shared" si="2485"/>
        <x:v>-9.9999999999999997E+98</x:v>
      </x:c>
    </x:row>
    <x:row r="13294">
      <x:c r="A13294" s="1"/>
      <x:c r="B13294" s="1"/>
      <x:c r="C13294" s="1"/>
      <x:c r="D13294" s="1"/>
      <x:c r="E13294" s="1"/>
      <x:c r="F13294" s="1"/>
      <x:c r="G13294" s="1"/>
      <x:c r="H13294" s="1"/>
      <x:c r="I13294" s="53" t="n">
        <x:f t="shared" ref="I13294:I13357" si="2486">INT((ROW()-ROW($I$46))/((CARROT_CAP+1)*(MESCLUN_CAP+1)))</x:f>
        <x:v>20</x:v>
      </x:c>
      <x:c r="J13294" s="53" t="n">
        <x:f t="shared" ref="J13294:J13357" si="2487">MOD(INT((ROW()-ROW($I$46))/(MESCLUN_CAP+1)),CARROT_CAP+1)</x:f>
        <x:v>7</x:v>
      </x:c>
      <x:c r="K13294" s="53" t="n">
        <x:f t="shared" ref="K13294:K13357" si="2488">MOD(ROW()-ROW($I$46),MESCLUN_CAP+1)</x:f>
        <x:v>11</x:v>
      </x:c>
      <x:c r="L13294" s="53" t="n">
        <x:f t="shared" ref="L13294:L13357" si="2489">SUM(I13294:K13294)</x:f>
        <x:v>38</x:v>
      </x:c>
      <x:c r="M13294" s="54" t="n">
        <x:f t="shared" ref="M13294:M13357" si="2490">I13294*TOMATO_HOURS*WEEKS*(1+TOMATO_DIM)^I13294+J13294*CARROT_HOURS*WEEKS*(1+CARROT_DIM)^J13294+K13294*MESCLUN_HOURS*WEEKS*(1+MESCLUN_DIM)^K13294</x:f>
        <x:v>12926.603903498779</x:v>
      </x:c>
      <x:c r="N13294" s="54" t="n">
        <x:f t="shared" ref="N13294:N13357" si="2491">MAX(M13294-FARMER_HOURS,0)/TEMP_HOURS_PER_WORKER</x:f>
        <x:v>8.476808266318596</x:v>
      </x:c>
      <x:c r="O13294" s="55" t="n">
        <x:f t="shared" ref="O13294:O13357" si="2492">I13294*TOMATO_PRICE+J13294*CARROT_PRICE+K13294*MESCLUN_PRICE</x:f>
        <x:v>220358</x:v>
      </x:c>
      <x:c r="P13294" s="55" t="n">
        <x:f t="shared" ref="P13294:P13357" si="2493">I13294*TOMATO_FERTILIZER+J13294*CARROT_FERTILIZER+K13294*MESCLUN_FERTILIZER</x:f>
        <x:v>30360</x:v>
      </x:c>
      <x:c r="Q13294" s="55" t="n">
        <x:f t="shared" ref="Q13294:Q13357" si="2494">MIN(M13294,FARMER_HOURS)*FARMER_RATE+MAX(M13294-FARMER_HOURS,0)*TEMP_RATE</x:f>
        <x:v>236920.2066579649</x:v>
      </x:c>
      <x:c r="R13294" s="55" t="n">
        <x:f t="shared" ref="R13294:R13357" si="2495">O13294-P13294-Q13294-FIXED_COST</x:f>
        <x:v>-66922.20665796491</x:v>
      </x:c>
      <x:c r="S13294" s="1" t="str">
        <x:f t="shared" ref="S13294:S13357" si="2496">IF(AND(L13294&lt;=TOTAL_BED_CAP,N13294&lt;=TEMP_WORKER_CAP),"YES","NO")</x:f>
        <x:v>NO</x:v>
      </x:c>
      <x:c r="T13294" s="1" t="n">
        <x:f t="shared" ref="T13294:T13357" si="2497">IF(S13294="YES",R13294,-1E+99)</x:f>
        <x:v>-1e+99</x:v>
      </x:c>
    </x:row>
    <x:row r="13295">
      <x:c r="A13295" s="1"/>
      <x:c r="B13295" s="1"/>
      <x:c r="C13295" s="1"/>
      <x:c r="D13295" s="1"/>
      <x:c r="E13295" s="1"/>
      <x:c r="F13295" s="1"/>
      <x:c r="G13295" s="1"/>
      <x:c r="H13295" s="1"/>
      <x:c r="I13295" s="53">
        <x:f t="shared" si="2486"/>
        <x:v>20</x:v>
      </x:c>
      <x:c r="J13295" s="53">
        <x:f t="shared" si="2487"/>
        <x:v>7</x:v>
      </x:c>
      <x:c r="K13295" s="53">
        <x:f t="shared" si="2488"/>
        <x:v>12</x:v>
      </x:c>
      <x:c r="L13295" s="53">
        <x:f t="shared" si="2489"/>
        <x:v>39</x:v>
      </x:c>
      <x:c r="M13295" s="54">
        <x:f t="shared" si="2490"/>
        <x:v>12985.931356626839</x:v>
      </x:c>
      <x:c r="N13295" s="54">
        <x:f t="shared" si="2491"/>
        <x:v>8.5180078865464157</x:v>
      </x:c>
      <x:c r="O13295" s="55">
        <x:f t="shared" si="2492"/>
        <x:v>223058</x:v>
      </x:c>
      <x:c r="P13295" s="55">
        <x:f t="shared" si="2493"/>
        <x:v>31240</x:v>
      </x:c>
      <x:c r="Q13295" s="55">
        <x:f t="shared" si="2494"/>
        <x:v>237950.1971636604</x:v>
      </x:c>
      <x:c r="R13295" s="55">
        <x:f t="shared" si="2495"/>
        <x:v>-66132.197163660399</x:v>
      </x:c>
      <x:c r="S13295" s="1" t="str">
        <x:f t="shared" si="2496"/>
        <x:v>NO</x:v>
      </x:c>
      <x:c r="T13295" s="1">
        <x:f t="shared" si="2497"/>
        <x:v>-9.9999999999999997E+98</x:v>
      </x:c>
    </x:row>
    <x:row r="13296">
      <x:c r="A13296" s="1"/>
      <x:c r="B13296" s="1"/>
      <x:c r="C13296" s="1"/>
      <x:c r="D13296" s="1"/>
      <x:c r="E13296" s="1"/>
      <x:c r="F13296" s="1"/>
      <x:c r="G13296" s="1"/>
      <x:c r="H13296" s="1"/>
      <x:c r="I13296" s="53">
        <x:f t="shared" si="2486"/>
        <x:v>20</x:v>
      </x:c>
      <x:c r="J13296" s="53">
        <x:f t="shared" si="2487"/>
        <x:v>7</x:v>
      </x:c>
      <x:c r="K13296" s="53">
        <x:f t="shared" si="2488"/>
        <x:v>13</x:v>
      </x:c>
      <x:c r="L13296" s="53">
        <x:f t="shared" si="2489"/>
        <x:v>40</x:v>
      </x:c>
      <x:c r="M13296" s="54">
        <x:f t="shared" si="2490"/>
        <x:v>13046.653327335223</x:v>
      </x:c>
      <x:c r="N13296" s="54">
        <x:f t="shared" si="2491"/>
        <x:v>8.5601759217605711</x:v>
      </x:c>
      <x:c r="O13296" s="55">
        <x:f t="shared" si="2492"/>
        <x:v>225758</x:v>
      </x:c>
      <x:c r="P13296" s="55">
        <x:f t="shared" si="2493"/>
        <x:v>32120</x:v>
      </x:c>
      <x:c r="Q13296" s="55">
        <x:f t="shared" si="2494"/>
        <x:v>239004.39804401429</x:v>
      </x:c>
      <x:c r="R13296" s="55">
        <x:f t="shared" si="2495"/>
        <x:v>-65366.398044014291</x:v>
      </x:c>
      <x:c r="S13296" s="1" t="str">
        <x:f t="shared" si="2496"/>
        <x:v>NO</x:v>
      </x:c>
      <x:c r="T13296" s="1">
        <x:f t="shared" si="2497"/>
        <x:v>-9.9999999999999997E+98</x:v>
      </x:c>
    </x:row>
    <x:row r="13297">
      <x:c r="A13297" s="1"/>
      <x:c r="B13297" s="1"/>
      <x:c r="C13297" s="1"/>
      <x:c r="D13297" s="1"/>
      <x:c r="E13297" s="1"/>
      <x:c r="F13297" s="1"/>
      <x:c r="G13297" s="1"/>
      <x:c r="H13297" s="1"/>
      <x:c r="I13297" s="53">
        <x:f t="shared" si="2486"/>
        <x:v>20</x:v>
      </x:c>
      <x:c r="J13297" s="53">
        <x:f t="shared" si="2487"/>
        <x:v>7</x:v>
      </x:c>
      <x:c r="K13297" s="53">
        <x:f t="shared" si="2488"/>
        <x:v>14</x:v>
      </x:c>
      <x:c r="L13297" s="53">
        <x:f t="shared" si="2489"/>
        <x:v>41</x:v>
      </x:c>
      <x:c r="M13297" s="54">
        <x:f t="shared" si="2490"/>
        <x:v>13108.795408648884</x:v>
      </x:c>
      <x:c r="N13297" s="54">
        <x:f t="shared" si="2491"/>
        <x:v>8.6033301448950592</x:v>
      </x:c>
      <x:c r="O13297" s="55">
        <x:f t="shared" si="2492"/>
        <x:v>228458</x:v>
      </x:c>
      <x:c r="P13297" s="55">
        <x:f t="shared" si="2493"/>
        <x:v>33000</x:v>
      </x:c>
      <x:c r="Q13297" s="55">
        <x:f t="shared" si="2494"/>
        <x:v>240083.25362237645</x:v>
      </x:c>
      <x:c r="R13297" s="55">
        <x:f t="shared" si="2495"/>
        <x:v>-64625.253622376447</x:v>
      </x:c>
      <x:c r="S13297" s="1" t="str">
        <x:f t="shared" si="2496"/>
        <x:v>NO</x:v>
      </x:c>
      <x:c r="T13297" s="1">
        <x:f t="shared" si="2497"/>
        <x:v>-9.9999999999999997E+98</x:v>
      </x:c>
    </x:row>
    <x:row r="13298">
      <x:c r="A13298" s="1"/>
      <x:c r="B13298" s="1"/>
      <x:c r="C13298" s="1"/>
      <x:c r="D13298" s="1"/>
      <x:c r="E13298" s="1"/>
      <x:c r="F13298" s="1"/>
      <x:c r="G13298" s="1"/>
      <x:c r="H13298" s="1"/>
      <x:c r="I13298" s="53">
        <x:f t="shared" si="2486"/>
        <x:v>20</x:v>
      </x:c>
      <x:c r="J13298" s="53">
        <x:f t="shared" si="2487"/>
        <x:v>7</x:v>
      </x:c>
      <x:c r="K13298" s="53">
        <x:f t="shared" si="2488"/>
        <x:v>15</x:v>
      </x:c>
      <x:c r="L13298" s="53">
        <x:f t="shared" si="2489"/>
        <x:v>42</x:v>
      </x:c>
      <x:c r="M13298" s="54">
        <x:f t="shared" si="2490"/>
        <x:v>13172.383615525032</x:v>
      </x:c>
      <x:c r="N13298" s="54">
        <x:f t="shared" si="2491"/>
        <x:v>8.6474886218923839</x:v>
      </x:c>
      <x:c r="O13298" s="55">
        <x:f t="shared" si="2492"/>
        <x:v>231158</x:v>
      </x:c>
      <x:c r="P13298" s="55">
        <x:f t="shared" si="2493"/>
        <x:v>33880</x:v>
      </x:c>
      <x:c r="Q13298" s="55">
        <x:f t="shared" si="2494"/>
        <x:v>241187.21554730958</x:v>
      </x:c>
      <x:c r="R13298" s="55">
        <x:f t="shared" si="2495"/>
        <x:v>-63909.215547309577</x:v>
      </x:c>
      <x:c r="S13298" s="1" t="str">
        <x:f t="shared" si="2496"/>
        <x:v>NO</x:v>
      </x:c>
      <x:c r="T13298" s="1">
        <x:f t="shared" si="2497"/>
        <x:v>-9.9999999999999997E+98</x:v>
      </x:c>
    </x:row>
    <x:row r="13299">
      <x:c r="A13299" s="1"/>
      <x:c r="B13299" s="1"/>
      <x:c r="C13299" s="1"/>
      <x:c r="D13299" s="1"/>
      <x:c r="E13299" s="1"/>
      <x:c r="F13299" s="1"/>
      <x:c r="G13299" s="1"/>
      <x:c r="H13299" s="1"/>
      <x:c r="I13299" s="53">
        <x:f t="shared" si="2486"/>
        <x:v>20</x:v>
      </x:c>
      <x:c r="J13299" s="53">
        <x:f t="shared" si="2487"/>
        <x:v>7</x:v>
      </x:c>
      <x:c r="K13299" s="53">
        <x:f t="shared" si="2488"/>
        <x:v>16</x:v>
      </x:c>
      <x:c r="L13299" s="53">
        <x:f t="shared" si="2489"/>
        <x:v>43</x:v>
      </x:c>
      <x:c r="M13299" s="54">
        <x:f t="shared" si="2490"/>
        <x:v>13237.444391402521</x:v>
      </x:c>
      <x:c r="N13299" s="54">
        <x:f t="shared" si="2491"/>
        <x:v>8.6926697162517517</x:v>
      </x:c>
      <x:c r="O13299" s="55">
        <x:f t="shared" si="2492"/>
        <x:v>233858</x:v>
      </x:c>
      <x:c r="P13299" s="55">
        <x:f t="shared" si="2493"/>
        <x:v>34760</x:v>
      </x:c>
      <x:c r="Q13299" s="55">
        <x:f t="shared" si="2494"/>
        <x:v>242316.74290629377</x:v>
      </x:c>
      <x:c r="R13299" s="55">
        <x:f t="shared" si="2495"/>
        <x:v>-63218.742906293774</x:v>
      </x:c>
      <x:c r="S13299" s="1" t="str">
        <x:f t="shared" si="2496"/>
        <x:v>NO</x:v>
      </x:c>
      <x:c r="T13299" s="1">
        <x:f t="shared" si="2497"/>
        <x:v>-9.9999999999999997E+98</x:v>
      </x:c>
    </x:row>
    <x:row r="13300">
      <x:c r="A13300" s="1"/>
      <x:c r="B13300" s="1"/>
      <x:c r="C13300" s="1"/>
      <x:c r="D13300" s="1"/>
      <x:c r="E13300" s="1"/>
      <x:c r="F13300" s="1"/>
      <x:c r="G13300" s="1"/>
      <x:c r="H13300" s="1"/>
      <x:c r="I13300" s="53">
        <x:f t="shared" si="2486"/>
        <x:v>20</x:v>
      </x:c>
      <x:c r="J13300" s="53">
        <x:f t="shared" si="2487"/>
        <x:v>7</x:v>
      </x:c>
      <x:c r="K13300" s="53">
        <x:f t="shared" si="2488"/>
        <x:v>17</x:v>
      </x:c>
      <x:c r="L13300" s="53">
        <x:f t="shared" si="2489"/>
        <x:v>44</x:v>
      </x:c>
      <x:c r="M13300" s="54">
        <x:f t="shared" si="2490"/>
        <x:v>13304.00461484906</x:v>
      </x:c>
      <x:c r="N13300" s="54">
        <x:f t="shared" si="2491"/>
        <x:v>8.7388920936451804</x:v>
      </x:c>
      <x:c r="O13300" s="55">
        <x:f t="shared" si="2492"/>
        <x:v>236558</x:v>
      </x:c>
      <x:c r="P13300" s="55">
        <x:f t="shared" si="2493"/>
        <x:v>35640</x:v>
      </x:c>
      <x:c r="Q13300" s="55">
        <x:f t="shared" si="2494"/>
        <x:v>243472.30234112951</x:v>
      </x:c>
      <x:c r="R13300" s="55">
        <x:f t="shared" si="2495"/>
        <x:v>-62554.302341129514</x:v>
      </x:c>
      <x:c r="S13300" s="1" t="str">
        <x:f t="shared" si="2496"/>
        <x:v>NO</x:v>
      </x:c>
      <x:c r="T13300" s="1">
        <x:f t="shared" si="2497"/>
        <x:v>-9.9999999999999997E+98</x:v>
      </x:c>
    </x:row>
    <x:row r="13301">
      <x:c r="A13301" s="1"/>
      <x:c r="B13301" s="1"/>
      <x:c r="C13301" s="1"/>
      <x:c r="D13301" s="1"/>
      <x:c r="E13301" s="1"/>
      <x:c r="F13301" s="1"/>
      <x:c r="G13301" s="1"/>
      <x:c r="H13301" s="1"/>
      <x:c r="I13301" s="53">
        <x:f t="shared" si="2486"/>
        <x:v>20</x:v>
      </x:c>
      <x:c r="J13301" s="53">
        <x:f t="shared" si="2487"/>
        <x:v>7</x:v>
      </x:c>
      <x:c r="K13301" s="53">
        <x:f t="shared" si="2488"/>
        <x:v>18</x:v>
      </x:c>
      <x:c r="L13301" s="53">
        <x:f t="shared" si="2489"/>
        <x:v>45</x:v>
      </x:c>
      <x:c r="M13301" s="54">
        <x:f t="shared" si="2490"/>
        <x:v>13372.091606307647</x:v>
      </x:c>
      <x:c r="N13301" s="54">
        <x:f t="shared" si="2491"/>
        <x:v>8.7861747266025336</x:v>
      </x:c>
      <x:c r="O13301" s="55">
        <x:f t="shared" si="2492"/>
        <x:v>239258</x:v>
      </x:c>
      <x:c r="P13301" s="55">
        <x:f t="shared" si="2493"/>
        <x:v>36520</x:v>
      </x:c>
      <x:c r="Q13301" s="55">
        <x:f t="shared" si="2494"/>
        <x:v>244654.36816506332</x:v>
      </x:c>
      <x:c r="R13301" s="55">
        <x:f t="shared" si="2495"/>
        <x:v>-61916.368165063323</x:v>
      </x:c>
      <x:c r="S13301" s="1" t="str">
        <x:f t="shared" si="2496"/>
        <x:v>NO</x:v>
      </x:c>
      <x:c r="T13301" s="1">
        <x:f t="shared" si="2497"/>
        <x:v>-9.9999999999999997E+98</x:v>
      </x:c>
    </x:row>
    <x:row r="13302">
      <x:c r="A13302" s="1"/>
      <x:c r="B13302" s="1"/>
      <x:c r="C13302" s="1"/>
      <x:c r="D13302" s="1"/>
      <x:c r="E13302" s="1"/>
      <x:c r="F13302" s="1"/>
      <x:c r="G13302" s="1"/>
      <x:c r="H13302" s="1"/>
      <x:c r="I13302" s="53">
        <x:f t="shared" si="2486"/>
        <x:v>20</x:v>
      </x:c>
      <x:c r="J13302" s="53">
        <x:f t="shared" si="2487"/>
        <x:v>7</x:v>
      </x:c>
      <x:c r="K13302" s="53">
        <x:f t="shared" si="2488"/>
        <x:v>19</x:v>
      </x:c>
      <x:c r="L13302" s="53">
        <x:f t="shared" si="2489"/>
        <x:v>46</x:v>
      </x:c>
      <x:c r="M13302" s="54">
        <x:f t="shared" si="2490"/>
        <x:v>13441.73313494367</x:v>
      </x:c>
      <x:c r="N13302" s="54">
        <x:f t="shared" si="2491"/>
        <x:v>8.8345368992664373</x:v>
      </x:c>
      <x:c r="O13302" s="55">
        <x:f t="shared" si="2492"/>
        <x:v>241958</x:v>
      </x:c>
      <x:c r="P13302" s="55">
        <x:f t="shared" si="2493"/>
        <x:v>37400</x:v>
      </x:c>
      <x:c r="Q13302" s="55">
        <x:f t="shared" si="2494"/>
        <x:v>245863.42248166093</x:v>
      </x:c>
      <x:c r="R13302" s="55">
        <x:f t="shared" si="2495"/>
        <x:v>-61305.422481660935</x:v>
      </x:c>
      <x:c r="S13302" s="1" t="str">
        <x:f t="shared" si="2496"/>
        <x:v>NO</x:v>
      </x:c>
      <x:c r="T13302" s="1">
        <x:f t="shared" si="2497"/>
        <x:v>-9.9999999999999997E+98</x:v>
      </x:c>
    </x:row>
    <x:row r="13303">
      <x:c r="A13303" s="1"/>
      <x:c r="B13303" s="1"/>
      <x:c r="C13303" s="1"/>
      <x:c r="D13303" s="1"/>
      <x:c r="E13303" s="1"/>
      <x:c r="F13303" s="1"/>
      <x:c r="G13303" s="1"/>
      <x:c r="H13303" s="1"/>
      <x:c r="I13303" s="53">
        <x:f t="shared" si="2486"/>
        <x:v>20</x:v>
      </x:c>
      <x:c r="J13303" s="53">
        <x:f t="shared" si="2487"/>
        <x:v>7</x:v>
      </x:c>
      <x:c r="K13303" s="53">
        <x:f t="shared" si="2488"/>
        <x:v>20</x:v>
      </x:c>
      <x:c r="L13303" s="53">
        <x:f t="shared" si="2489"/>
        <x:v>47</x:v>
      </x:c>
      <x:c r="M13303" s="54">
        <x:f t="shared" si="2490"/>
        <x:v>13512.957425594148</x:v>
      </x:c>
      <x:c r="N13303" s="54">
        <x:f t="shared" si="2491"/>
        <x:v>8.8839982122181578</x:v>
      </x:c>
      <x:c r="O13303" s="55">
        <x:f t="shared" si="2492"/>
        <x:v>244658</x:v>
      </x:c>
      <x:c r="P13303" s="55">
        <x:f t="shared" si="2493"/>
        <x:v>38280</x:v>
      </x:c>
      <x:c r="Q13303" s="55">
        <x:f t="shared" si="2494"/>
        <x:v>247099.95530545394</x:v>
      </x:c>
      <x:c r="R13303" s="55">
        <x:f t="shared" si="2495"/>
        <x:v>-60721.955305453943</x:v>
      </x:c>
      <x:c r="S13303" s="1" t="str">
        <x:f t="shared" si="2496"/>
        <x:v>NO</x:v>
      </x:c>
      <x:c r="T13303" s="1">
        <x:f t="shared" si="2497"/>
        <x:v>-9.9999999999999997E+98</x:v>
      </x:c>
    </x:row>
    <x:row r="13304">
      <x:c r="A13304" s="1"/>
      <x:c r="B13304" s="1"/>
      <x:c r="C13304" s="1"/>
      <x:c r="D13304" s="1"/>
      <x:c r="E13304" s="1"/>
      <x:c r="F13304" s="1"/>
      <x:c r="G13304" s="1"/>
      <x:c r="H13304" s="1"/>
      <x:c r="I13304" s="53">
        <x:f t="shared" si="2486"/>
        <x:v>20</x:v>
      </x:c>
      <x:c r="J13304" s="53">
        <x:f t="shared" si="2487"/>
        <x:v>7</x:v>
      </x:c>
      <x:c r="K13304" s="53">
        <x:f t="shared" si="2488"/>
        <x:v>21</x:v>
      </x:c>
      <x:c r="L13304" s="53">
        <x:f t="shared" si="2489"/>
        <x:v>48</x:v>
      </x:c>
      <x:c r="M13304" s="54">
        <x:f t="shared" si="2490"/>
        <x:v>13585.793165820591</x:v>
      </x:c>
      <x:c r="N13304" s="54">
        <x:f t="shared" si="2491"/>
        <x:v>8.9345785873754107</x:v>
      </x:c>
      <x:c r="O13304" s="55">
        <x:f t="shared" si="2492"/>
        <x:v>247358</x:v>
      </x:c>
      <x:c r="P13304" s="55">
        <x:f t="shared" si="2493"/>
        <x:v>39160</x:v>
      </x:c>
      <x:c r="Q13304" s="55">
        <x:f t="shared" si="2494"/>
        <x:v>248364.46468438525</x:v>
      </x:c>
      <x:c r="R13304" s="55">
        <x:f t="shared" si="2495"/>
        <x:v>-60166.464684385253</x:v>
      </x:c>
      <x:c r="S13304" s="1" t="str">
        <x:f t="shared" si="2496"/>
        <x:v>NO</x:v>
      </x:c>
      <x:c r="T13304" s="1">
        <x:f t="shared" si="2497"/>
        <x:v>-9.9999999999999997E+98</x:v>
      </x:c>
    </x:row>
    <x:row r="13305">
      <x:c r="A13305" s="1"/>
      <x:c r="B13305" s="1"/>
      <x:c r="C13305" s="1"/>
      <x:c r="D13305" s="1"/>
      <x:c r="E13305" s="1"/>
      <x:c r="F13305" s="1"/>
      <x:c r="G13305" s="1"/>
      <x:c r="H13305" s="1"/>
      <x:c r="I13305" s="53">
        <x:f t="shared" si="2486"/>
        <x:v>20</x:v>
      </x:c>
      <x:c r="J13305" s="53">
        <x:f t="shared" si="2487"/>
        <x:v>7</x:v>
      </x:c>
      <x:c r="K13305" s="53">
        <x:f t="shared" si="2488"/>
        <x:v>22</x:v>
      </x:c>
      <x:c r="L13305" s="53">
        <x:f t="shared" si="2489"/>
        <x:v>49</x:v>
      </x:c>
      <x:c r="M13305" s="54">
        <x:f t="shared" si="2490"/>
        <x:v>13660.269513066987</x:v>
      </x:c>
      <x:c r="N13305" s="54">
        <x:f t="shared" si="2491"/>
        <x:v>8.986298272963186</x:v>
      </x:c>
      <x:c r="O13305" s="55">
        <x:f t="shared" si="2492"/>
        <x:v>250058</x:v>
      </x:c>
      <x:c r="P13305" s="55">
        <x:f t="shared" si="2493"/>
        <x:v>40040</x:v>
      </x:c>
      <x:c r="Q13305" s="55">
        <x:f t="shared" si="2494"/>
        <x:v>249657.45682407962</x:v>
      </x:c>
      <x:c r="R13305" s="55">
        <x:f t="shared" si="2495"/>
        <x:v>-59639.456824079622</x:v>
      </x:c>
      <x:c r="S13305" s="1" t="str">
        <x:f t="shared" si="2496"/>
        <x:v>NO</x:v>
      </x:c>
      <x:c r="T13305" s="1">
        <x:f t="shared" si="2497"/>
        <x:v>-9.9999999999999997E+98</x:v>
      </x:c>
    </x:row>
    <x:row r="13306">
      <x:c r="A13306" s="1"/>
      <x:c r="B13306" s="1"/>
      <x:c r="C13306" s="1"/>
      <x:c r="D13306" s="1"/>
      <x:c r="E13306" s="1"/>
      <x:c r="F13306" s="1"/>
      <x:c r="G13306" s="1"/>
      <x:c r="H13306" s="1"/>
      <x:c r="I13306" s="53">
        <x:f t="shared" si="2486"/>
        <x:v>20</x:v>
      </x:c>
      <x:c r="J13306" s="53">
        <x:f t="shared" si="2487"/>
        <x:v>7</x:v>
      </x:c>
      <x:c r="K13306" s="53">
        <x:f t="shared" si="2488"/>
        <x:v>23</x:v>
      </x:c>
      <x:c r="L13306" s="53">
        <x:f t="shared" si="2489"/>
        <x:v>50</x:v>
      </x:c>
      <x:c r="M13306" s="54">
        <x:f t="shared" si="2490"/>
        <x:v>13736.416101924424</x:v>
      </x:c>
      <x:c r="N13306" s="54">
        <x:f t="shared" si="2491"/>
        <x:v>9.0391778485586283</x:v>
      </x:c>
      <x:c r="O13306" s="55">
        <x:f t="shared" si="2492"/>
        <x:v>252758</x:v>
      </x:c>
      <x:c r="P13306" s="55">
        <x:f t="shared" si="2493"/>
        <x:v>40920</x:v>
      </x:c>
      <x:c r="Q13306" s="55">
        <x:f t="shared" si="2494"/>
        <x:v>250979.44621396568</x:v>
      </x:c>
      <x:c r="R13306" s="55">
        <x:f t="shared" si="2495"/>
        <x:v>-59141.446213965683</x:v>
      </x:c>
      <x:c r="S13306" s="1" t="str">
        <x:f t="shared" si="2496"/>
        <x:v>NO</x:v>
      </x:c>
      <x:c r="T13306" s="1">
        <x:f t="shared" si="2497"/>
        <x:v>-9.9999999999999997E+98</x:v>
      </x:c>
    </x:row>
    <x:row r="13307">
      <x:c r="A13307" s="1"/>
      <x:c r="B13307" s="1"/>
      <x:c r="C13307" s="1"/>
      <x:c r="D13307" s="1"/>
      <x:c r="E13307" s="1"/>
      <x:c r="F13307" s="1"/>
      <x:c r="G13307" s="1"/>
      <x:c r="H13307" s="1"/>
      <x:c r="I13307" s="53">
        <x:f t="shared" si="2486"/>
        <x:v>20</x:v>
      </x:c>
      <x:c r="J13307" s="53">
        <x:f t="shared" si="2487"/>
        <x:v>7</x:v>
      </x:c>
      <x:c r="K13307" s="53">
        <x:f t="shared" si="2488"/>
        <x:v>24</x:v>
      </x:c>
      <x:c r="L13307" s="53">
        <x:f t="shared" si="2489"/>
        <x:v>51</x:v>
      </x:c>
      <x:c r="M13307" s="54">
        <x:f t="shared" si="2490"/>
        <x:v>13814.26305150392</x:v>
      </x:c>
      <x:c r="N13307" s="54">
        <x:f t="shared" si="2491"/>
        <x:v>9.093238230211055</x:v>
      </x:c>
      <x:c r="O13307" s="55">
        <x:f t="shared" si="2492"/>
        <x:v>255458</x:v>
      </x:c>
      <x:c r="P13307" s="55">
        <x:f t="shared" si="2493"/>
        <x:v>41800</x:v>
      </x:c>
      <x:c r="Q13307" s="55">
        <x:f t="shared" si="2494"/>
        <x:v>252330.95575527637</x:v>
      </x:c>
      <x:c r="R13307" s="55">
        <x:f t="shared" si="2495"/>
        <x:v>-58672.955755276373</x:v>
      </x:c>
      <x:c r="S13307" s="1" t="str">
        <x:f t="shared" si="2496"/>
        <x:v>NO</x:v>
      </x:c>
      <x:c r="T13307" s="1">
        <x:f t="shared" si="2497"/>
        <x:v>-9.9999999999999997E+98</x:v>
      </x:c>
    </x:row>
    <x:row r="13308">
      <x:c r="A13308" s="1"/>
      <x:c r="B13308" s="1"/>
      <x:c r="C13308" s="1"/>
      <x:c r="D13308" s="1"/>
      <x:c r="E13308" s="1"/>
      <x:c r="F13308" s="1"/>
      <x:c r="G13308" s="1"/>
      <x:c r="H13308" s="1"/>
      <x:c r="I13308" s="53">
        <x:f t="shared" si="2486"/>
        <x:v>20</x:v>
      </x:c>
      <x:c r="J13308" s="53">
        <x:f t="shared" si="2487"/>
        <x:v>7</x:v>
      </x:c>
      <x:c r="K13308" s="53">
        <x:f t="shared" si="2488"/>
        <x:v>25</x:v>
      </x:c>
      <x:c r="L13308" s="53">
        <x:f t="shared" si="2489"/>
        <x:v>52</x:v>
      </x:c>
      <x:c r="M13308" s="54">
        <x:f t="shared" si="2490"/>
        <x:v>13893.840972919017</x:v>
      </x:c>
      <x:c r="N13308" s="54">
        <x:f t="shared" si="2491"/>
        <x:v>9.148500675638207</x:v>
      </x:c>
      <x:c r="O13308" s="55">
        <x:f t="shared" si="2492"/>
        <x:v>258158</x:v>
      </x:c>
      <x:c r="P13308" s="55">
        <x:f t="shared" si="2493"/>
        <x:v>42680</x:v>
      </x:c>
      <x:c r="Q13308" s="55">
        <x:f t="shared" si="2494"/>
        <x:v>253712.51689095516</x:v>
      </x:c>
      <x:c r="R13308" s="55">
        <x:f t="shared" si="2495"/>
        <x:v>-58234.516890955158</x:v>
      </x:c>
      <x:c r="S13308" s="1" t="str">
        <x:f t="shared" si="2496"/>
        <x:v>NO</x:v>
      </x:c>
      <x:c r="T13308" s="1">
        <x:f t="shared" si="2497"/>
        <x:v>-9.9999999999999997E+98</x:v>
      </x:c>
    </x:row>
    <x:row r="13309">
      <x:c r="A13309" s="1"/>
      <x:c r="B13309" s="1"/>
      <x:c r="C13309" s="1"/>
      <x:c r="D13309" s="1"/>
      <x:c r="E13309" s="1"/>
      <x:c r="F13309" s="1"/>
      <x:c r="G13309" s="1"/>
      <x:c r="H13309" s="1"/>
      <x:c r="I13309" s="53">
        <x:f t="shared" si="2486"/>
        <x:v>20</x:v>
      </x:c>
      <x:c r="J13309" s="53">
        <x:f t="shared" si="2487"/>
        <x:v>7</x:v>
      </x:c>
      <x:c r="K13309" s="53">
        <x:f t="shared" si="2488"/>
        <x:v>26</x:v>
      </x:c>
      <x:c r="L13309" s="53">
        <x:f t="shared" si="2489"/>
        <x:v>53</x:v>
      </x:c>
      <x:c r="M13309" s="54">
        <x:f t="shared" si="2490"/>
        <x:v>13975.180976879736</x:v>
      </x:c>
      <x:c r="N13309" s="54">
        <x:f t="shared" si="2491"/>
        <x:v>9.2049867894998165</x:v>
      </x:c>
      <x:c r="O13309" s="55">
        <x:f t="shared" si="2492"/>
        <x:v>260858</x:v>
      </x:c>
      <x:c r="P13309" s="55">
        <x:f t="shared" si="2493"/>
        <x:v>43560</x:v>
      </x:c>
      <x:c r="Q13309" s="55">
        <x:f t="shared" si="2494"/>
        <x:v>255124.66973749539</x:v>
      </x:c>
      <x:c r="R13309" s="55">
        <x:f t="shared" si="2495"/>
        <x:v>-57826.669737495395</x:v>
      </x:c>
      <x:c r="S13309" s="1" t="str">
        <x:f t="shared" si="2496"/>
        <x:v>NO</x:v>
      </x:c>
      <x:c r="T13309" s="1">
        <x:f t="shared" si="2497"/>
        <x:v>-9.9999999999999997E+98</x:v>
      </x:c>
    </x:row>
    <x:row r="13310">
      <x:c r="A13310" s="1"/>
      <x:c r="B13310" s="1"/>
      <x:c r="C13310" s="1"/>
      <x:c r="D13310" s="1"/>
      <x:c r="E13310" s="1"/>
      <x:c r="F13310" s="1"/>
      <x:c r="G13310" s="1"/>
      <x:c r="H13310" s="1"/>
      <x:c r="I13310" s="53">
        <x:f t="shared" si="2486"/>
        <x:v>20</x:v>
      </x:c>
      <x:c r="J13310" s="53">
        <x:f t="shared" si="2487"/>
        <x:v>7</x:v>
      </x:c>
      <x:c r="K13310" s="53">
        <x:f t="shared" si="2488"/>
        <x:v>27</x:v>
      </x:c>
      <x:c r="L13310" s="53">
        <x:f t="shared" si="2489"/>
        <x:v>54</x:v>
      </x:c>
      <x:c r="M13310" s="54">
        <x:f t="shared" si="2490"/>
        <x:v>14058.314681399492</x:v>
      </x:c>
      <x:c r="N13310" s="54">
        <x:f t="shared" si="2491"/>
        <x:v>9.2627185287496463</x:v>
      </x:c>
      <x:c r="O13310" s="55">
        <x:f t="shared" si="2492"/>
        <x:v>263558</x:v>
      </x:c>
      <x:c r="P13310" s="55">
        <x:f t="shared" si="2493"/>
        <x:v>44440</x:v>
      </x:c>
      <x:c r="Q13310" s="55">
        <x:f t="shared" si="2494"/>
        <x:v>256567.96321874118</x:v>
      </x:c>
      <x:c r="R13310" s="55">
        <x:f t="shared" si="2495"/>
        <x:v>-57449.963218741177</x:v>
      </x:c>
      <x:c r="S13310" s="1" t="str">
        <x:f t="shared" si="2496"/>
        <x:v>NO</x:v>
      </x:c>
      <x:c r="T13310" s="1">
        <x:f t="shared" si="2497"/>
        <x:v>-9.9999999999999997E+98</x:v>
      </x:c>
    </x:row>
    <x:row r="13311">
      <x:c r="A13311" s="1"/>
      <x:c r="B13311" s="1"/>
      <x:c r="C13311" s="1"/>
      <x:c r="D13311" s="1"/>
      <x:c r="E13311" s="1"/>
      <x:c r="F13311" s="1"/>
      <x:c r="G13311" s="1"/>
      <x:c r="H13311" s="1"/>
      <x:c r="I13311" s="53">
        <x:f t="shared" si="2486"/>
        <x:v>20</x:v>
      </x:c>
      <x:c r="J13311" s="53">
        <x:f t="shared" si="2487"/>
        <x:v>7</x:v>
      </x:c>
      <x:c r="K13311" s="53">
        <x:f t="shared" si="2488"/>
        <x:v>28</x:v>
      </x:c>
      <x:c r="L13311" s="53">
        <x:f t="shared" si="2489"/>
        <x:v>55</x:v>
      </x:c>
      <x:c r="M13311" s="54">
        <x:f t="shared" si="2490"/>
        <x:v>14143.274219616645</x:v>
      </x:c>
      <x:c r="N13311" s="54">
        <x:f t="shared" si="2491"/>
        <x:v>9.3217182080671144</x:v>
      </x:c>
      <x:c r="O13311" s="55">
        <x:f t="shared" si="2492"/>
        <x:v>266258</x:v>
      </x:c>
      <x:c r="P13311" s="55">
        <x:f t="shared" si="2493"/>
        <x:v>45320</x:v>
      </x:c>
      <x:c r="Q13311" s="55">
        <x:f t="shared" si="2494"/>
        <x:v>258042.95520167786</x:v>
      </x:c>
      <x:c r="R13311" s="55">
        <x:f t="shared" si="2495"/>
        <x:v>-57104.955201677862</x:v>
      </x:c>
      <x:c r="S13311" s="1" t="str">
        <x:f t="shared" si="2496"/>
        <x:v>NO</x:v>
      </x:c>
      <x:c r="T13311" s="1">
        <x:f t="shared" si="2497"/>
        <x:v>-9.9999999999999997E+98</x:v>
      </x:c>
    </x:row>
    <x:row r="13312">
      <x:c r="A13312" s="1"/>
      <x:c r="B13312" s="1"/>
      <x:c r="C13312" s="1"/>
      <x:c r="D13312" s="1"/>
      <x:c r="E13312" s="1"/>
      <x:c r="F13312" s="1"/>
      <x:c r="G13312" s="1"/>
      <x:c r="H13312" s="1"/>
      <x:c r="I13312" s="53">
        <x:f t="shared" si="2486"/>
        <x:v>20</x:v>
      </x:c>
      <x:c r="J13312" s="53">
        <x:f t="shared" si="2487"/>
        <x:v>7</x:v>
      </x:c>
      <x:c r="K13312" s="53">
        <x:f t="shared" si="2488"/>
        <x:v>29</x:v>
      </x:c>
      <x:c r="L13312" s="53">
        <x:f t="shared" si="2489"/>
        <x:v>56</x:v>
      </x:c>
      <x:c r="M13312" s="54">
        <x:f t="shared" si="2490"/>
        <x:v>14230.092247732298</x:v>
      </x:c>
      <x:c r="N13312" s="54">
        <x:f t="shared" si="2491"/>
        <x:v>9.3820085053696509</x:v>
      </x:c>
      <x:c r="O13312" s="55">
        <x:f t="shared" si="2492"/>
        <x:v>268958</x:v>
      </x:c>
      <x:c r="P13312" s="55">
        <x:f t="shared" si="2493"/>
        <x:v>46200</x:v>
      </x:c>
      <x:c r="Q13312" s="55">
        <x:f t="shared" si="2494"/>
        <x:v>259550.2126342413</x:v>
      </x:c>
      <x:c r="R13312" s="55">
        <x:f t="shared" si="2495"/>
        <x:v>-56792.212634241296</x:v>
      </x:c>
      <x:c r="S13312" s="1" t="str">
        <x:f t="shared" si="2496"/>
        <x:v>NO</x:v>
      </x:c>
      <x:c r="T13312" s="1">
        <x:f t="shared" si="2497"/>
        <x:v>-9.9999999999999997E+98</x:v>
      </x:c>
    </x:row>
    <x:row r="13313">
      <x:c r="A13313" s="1"/>
      <x:c r="B13313" s="1"/>
      <x:c r="C13313" s="1"/>
      <x:c r="D13313" s="1"/>
      <x:c r="E13313" s="1"/>
      <x:c r="F13313" s="1"/>
      <x:c r="G13313" s="1"/>
      <x:c r="H13313" s="1"/>
      <x:c r="I13313" s="53">
        <x:f t="shared" si="2486"/>
        <x:v>20</x:v>
      </x:c>
      <x:c r="J13313" s="53">
        <x:f t="shared" si="2487"/>
        <x:v>7</x:v>
      </x:c>
      <x:c r="K13313" s="53">
        <x:f t="shared" si="2488"/>
        <x:v>30</x:v>
      </x:c>
      <x:c r="L13313" s="53">
        <x:f t="shared" si="2489"/>
        <x:v>57</x:v>
      </x:c>
      <x:c r="M13313" s="54">
        <x:f t="shared" si="2490"/>
        <x:v>14318.801953066069</x:v>
      </x:c>
      <x:c r="N13313" s="54">
        <x:f t="shared" si="2491"/>
        <x:v>9.443612467406993</x:v>
      </x:c>
      <x:c r="O13313" s="55">
        <x:f t="shared" si="2492"/>
        <x:v>271658</x:v>
      </x:c>
      <x:c r="P13313" s="55">
        <x:f t="shared" si="2493"/>
        <x:v>47080</x:v>
      </x:c>
      <x:c r="Q13313" s="55">
        <x:f t="shared" si="2494"/>
        <x:v>261090.31168517482</x:v>
      </x:c>
      <x:c r="R13313" s="55">
        <x:f t="shared" si="2495"/>
        <x:v>-56512.31168517482</x:v>
      </x:c>
      <x:c r="S13313" s="1" t="str">
        <x:f t="shared" si="2496"/>
        <x:v>NO</x:v>
      </x:c>
      <x:c r="T13313" s="1">
        <x:f t="shared" si="2497"/>
        <x:v>-9.9999999999999997E+98</x:v>
      </x:c>
    </x:row>
    <x:row r="13314">
      <x:c r="A13314" s="1"/>
      <x:c r="B13314" s="1"/>
      <x:c r="C13314" s="1"/>
      <x:c r="D13314" s="1"/>
      <x:c r="E13314" s="1"/>
      <x:c r="F13314" s="1"/>
      <x:c r="G13314" s="1"/>
      <x:c r="H13314" s="1"/>
      <x:c r="I13314" s="53">
        <x:f t="shared" si="2486"/>
        <x:v>20</x:v>
      </x:c>
      <x:c r="J13314" s="53">
        <x:f t="shared" si="2487"/>
        <x:v>8</x:v>
      </x:c>
      <x:c r="K13314" s="53">
        <x:f t="shared" si="2488"/>
        <x:v>0</x:v>
      </x:c>
      <x:c r="L13314" s="53">
        <x:f t="shared" si="2489"/>
        <x:v>28</x:v>
      </x:c>
      <x:c r="M13314" s="54">
        <x:f t="shared" si="2490"/>
        <x:v>12401.916604188476</x:v>
      </x:c>
      <x:c r="N13314" s="54">
        <x:f t="shared" si="2491"/>
        <x:v>8.1124420862419981</x:v>
      </x:c>
      <x:c r="O13314" s="55">
        <x:f t="shared" si="2492"/>
        <x:v>192752</x:v>
      </x:c>
      <x:c r="P13314" s="55">
        <x:f t="shared" si="2493"/>
        <x:v>21120</x:v>
      </x:c>
      <x:c r="Q13314" s="55">
        <x:f t="shared" si="2494"/>
        <x:v>227811.05215604993</x:v>
      </x:c>
      <x:c r="R13314" s="55">
        <x:f t="shared" si="2495"/>
        <x:v>-76179.052156049933</x:v>
      </x:c>
      <x:c r="S13314" s="1" t="str">
        <x:f t="shared" si="2496"/>
        <x:v>NO</x:v>
      </x:c>
      <x:c r="T13314" s="1">
        <x:f t="shared" si="2497"/>
        <x:v>-9.9999999999999997E+98</x:v>
      </x:c>
    </x:row>
    <x:row r="13315">
      <x:c r="A13315" s="1"/>
      <x:c r="B13315" s="1"/>
      <x:c r="C13315" s="1"/>
      <x:c r="D13315" s="1"/>
      <x:c r="E13315" s="1"/>
      <x:c r="F13315" s="1"/>
      <x:c r="G13315" s="1"/>
      <x:c r="H13315" s="1"/>
      <x:c r="I13315" s="53">
        <x:f t="shared" si="2486"/>
        <x:v>20</x:v>
      </x:c>
      <x:c r="J13315" s="53">
        <x:f t="shared" si="2487"/>
        <x:v>8</x:v>
      </x:c>
      <x:c r="K13315" s="53">
        <x:f t="shared" si="2488"/>
        <x:v>1</x:v>
      </x:c>
      <x:c r="L13315" s="53">
        <x:f t="shared" si="2489"/>
        <x:v>29</x:v>
      </x:c>
      <x:c r="M13315" s="54">
        <x:f t="shared" si="2490"/>
        <x:v>12447.479104188476</x:v>
      </x:c>
      <x:c r="N13315" s="54">
        <x:f t="shared" si="2491"/>
        <x:v>8.1440827112419978</x:v>
      </x:c>
      <x:c r="O13315" s="55">
        <x:f t="shared" si="2492"/>
        <x:v>195452</x:v>
      </x:c>
      <x:c r="P13315" s="55">
        <x:f t="shared" si="2493"/>
        <x:v>22000</x:v>
      </x:c>
      <x:c r="Q13315" s="55">
        <x:f t="shared" si="2494"/>
        <x:v>228602.06778104993</x:v>
      </x:c>
      <x:c r="R13315" s="55">
        <x:f t="shared" si="2495"/>
        <x:v>-75150.067781049933</x:v>
      </x:c>
      <x:c r="S13315" s="1" t="str">
        <x:f t="shared" si="2496"/>
        <x:v>NO</x:v>
      </x:c>
      <x:c r="T13315" s="1">
        <x:f t="shared" si="2497"/>
        <x:v>-9.9999999999999997E+98</x:v>
      </x:c>
    </x:row>
    <x:row r="13316">
      <x:c r="A13316" s="1"/>
      <x:c r="B13316" s="1"/>
      <x:c r="C13316" s="1"/>
      <x:c r="D13316" s="1"/>
      <x:c r="E13316" s="1"/>
      <x:c r="F13316" s="1"/>
      <x:c r="G13316" s="1"/>
      <x:c r="H13316" s="1"/>
      <x:c r="I13316" s="53">
        <x:f t="shared" si="2486"/>
        <x:v>20</x:v>
      </x:c>
      <x:c r="J13316" s="53">
        <x:f t="shared" si="2487"/>
        <x:v>8</x:v>
      </x:c>
      <x:c r="K13316" s="53">
        <x:f t="shared" si="2488"/>
        <x:v>2</x:v>
      </x:c>
      <x:c r="L13316" s="53">
        <x:f t="shared" si="2489"/>
        <x:v>30</x:v>
      </x:c>
      <x:c r="M13316" s="54">
        <x:f t="shared" si="2490"/>
        <x:v>12494.180666688477</x:v>
      </x:c>
      <x:c r="N13316" s="54">
        <x:f t="shared" si="2491"/>
        <x:v>8.1765143518669969</x:v>
      </x:c>
      <x:c r="O13316" s="55">
        <x:f t="shared" si="2492"/>
        <x:v>198152</x:v>
      </x:c>
      <x:c r="P13316" s="55">
        <x:f t="shared" si="2493"/>
        <x:v>22880</x:v>
      </x:c>
      <x:c r="Q13316" s="55">
        <x:f t="shared" si="2494"/>
        <x:v>229412.85879667493</x:v>
      </x:c>
      <x:c r="R13316" s="55">
        <x:f t="shared" si="2495"/>
        <x:v>-74140.858796674933</x:v>
      </x:c>
      <x:c r="S13316" s="1" t="str">
        <x:f t="shared" si="2496"/>
        <x:v>NO</x:v>
      </x:c>
      <x:c r="T13316" s="1">
        <x:f t="shared" si="2497"/>
        <x:v>-9.9999999999999997E+98</x:v>
      </x:c>
    </x:row>
    <x:row r="13317">
      <x:c r="A13317" s="1"/>
      <x:c r="B13317" s="1"/>
      <x:c r="C13317" s="1"/>
      <x:c r="D13317" s="1"/>
      <x:c r="E13317" s="1"/>
      <x:c r="F13317" s="1"/>
      <x:c r="G13317" s="1"/>
      <x:c r="H13317" s="1"/>
      <x:c r="I13317" s="53">
        <x:f t="shared" si="2486"/>
        <x:v>20</x:v>
      </x:c>
      <x:c r="J13317" s="53">
        <x:f t="shared" si="2487"/>
        <x:v>8</x:v>
      </x:c>
      <x:c r="K13317" s="53">
        <x:f t="shared" si="2488"/>
        <x:v>3</x:v>
      </x:c>
      <x:c r="L13317" s="53">
        <x:f t="shared" si="2489"/>
        <x:v>31</x:v>
      </x:c>
      <x:c r="M13317" s="54">
        <x:f t="shared" si="2490"/>
        <x:v>12542.042649110352</x:v>
      </x:c>
      <x:c r="N13317" s="54">
        <x:f t="shared" si="2491"/>
        <x:v>8.2097518396599671</x:v>
      </x:c>
      <x:c r="O13317" s="55">
        <x:f t="shared" si="2492"/>
        <x:v>200852</x:v>
      </x:c>
      <x:c r="P13317" s="55">
        <x:f t="shared" si="2493"/>
        <x:v>23760</x:v>
      </x:c>
      <x:c r="Q13317" s="55">
        <x:f t="shared" si="2494"/>
        <x:v>230243.79599149915</x:v>
      </x:c>
      <x:c r="R13317" s="55">
        <x:f t="shared" si="2495"/>
        <x:v>-73151.795991499152</x:v>
      </x:c>
      <x:c r="S13317" s="1" t="str">
        <x:f t="shared" si="2496"/>
        <x:v>NO</x:v>
      </x:c>
      <x:c r="T13317" s="1">
        <x:f t="shared" si="2497"/>
        <x:v>-9.9999999999999997E+98</x:v>
      </x:c>
    </x:row>
    <x:row r="13318">
      <x:c r="A13318" s="1"/>
      <x:c r="B13318" s="1"/>
      <x:c r="C13318" s="1"/>
      <x:c r="D13318" s="1"/>
      <x:c r="E13318" s="1"/>
      <x:c r="F13318" s="1"/>
      <x:c r="G13318" s="1"/>
      <x:c r="H13318" s="1"/>
      <x:c r="I13318" s="53">
        <x:f t="shared" si="2486"/>
        <x:v>20</x:v>
      </x:c>
      <x:c r="J13318" s="53">
        <x:f t="shared" si="2487"/>
        <x:v>8</x:v>
      </x:c>
      <x:c r="K13318" s="53">
        <x:f t="shared" si="2488"/>
        <x:v>4</x:v>
      </x:c>
      <x:c r="L13318" s="53">
        <x:f t="shared" si="2489"/>
        <x:v>32</x:v>
      </x:c>
      <x:c r="M13318" s="54">
        <x:f t="shared" si="2490"/>
        <x:v>12591.086764833008</x:v>
      </x:c>
      <x:c r="N13318" s="54">
        <x:f t="shared" si="2491"/>
        <x:v>8.2438102533562549</x:v>
      </x:c>
      <x:c r="O13318" s="55">
        <x:f t="shared" si="2492"/>
        <x:v>203552</x:v>
      </x:c>
      <x:c r="P13318" s="55">
        <x:f t="shared" si="2493"/>
        <x:v>24640</x:v>
      </x:c>
      <x:c r="Q13318" s="55">
        <x:f t="shared" si="2494"/>
        <x:v>231095.25633390638</x:v>
      </x:c>
      <x:c r="R13318" s="55">
        <x:f t="shared" si="2495"/>
        <x:v>-72183.256333906378</x:v>
      </x:c>
      <x:c r="S13318" s="1" t="str">
        <x:f t="shared" si="2496"/>
        <x:v>NO</x:v>
      </x:c>
      <x:c r="T13318" s="1">
        <x:f t="shared" si="2497"/>
        <x:v>-9.9999999999999997E+98</x:v>
      </x:c>
    </x:row>
    <x:row r="13319">
      <x:c r="A13319" s="1"/>
      <x:c r="B13319" s="1"/>
      <x:c r="C13319" s="1"/>
      <x:c r="D13319" s="1"/>
      <x:c r="E13319" s="1"/>
      <x:c r="F13319" s="1"/>
      <x:c r="G13319" s="1"/>
      <x:c r="H13319" s="1"/>
      <x:c r="I13319" s="53">
        <x:f t="shared" si="2486"/>
        <x:v>20</x:v>
      </x:c>
      <x:c r="J13319" s="53">
        <x:f t="shared" si="2487"/>
        <x:v>8</x:v>
      </x:c>
      <x:c r="K13319" s="53">
        <x:f t="shared" si="2488"/>
        <x:v>5</x:v>
      </x:c>
      <x:c r="L13319" s="53">
        <x:f t="shared" si="2489"/>
        <x:v>33</x:v>
      </x:c>
      <x:c r="M13319" s="54">
        <x:f t="shared" si="2490"/>
        <x:v>12641.335088754211</x:v>
      </x:c>
      <x:c r="N13319" s="54">
        <x:f t="shared" si="2491"/>
        <x:v>8.2787049227459804</x:v>
      </x:c>
      <x:c r="O13319" s="55">
        <x:f t="shared" si="2492"/>
        <x:v>206252</x:v>
      </x:c>
      <x:c r="P13319" s="55">
        <x:f t="shared" si="2493"/>
        <x:v>25520</x:v>
      </x:c>
      <x:c r="Q13319" s="55">
        <x:f t="shared" si="2494"/>
        <x:v>231967.6230686495</x:v>
      </x:c>
      <x:c r="R13319" s="55">
        <x:f t="shared" si="2495"/>
        <x:v>-71235.623068649496</x:v>
      </x:c>
      <x:c r="S13319" s="1" t="str">
        <x:f t="shared" si="2496"/>
        <x:v>NO</x:v>
      </x:c>
      <x:c r="T13319" s="1">
        <x:f t="shared" si="2497"/>
        <x:v>-9.9999999999999997E+98</x:v>
      </x:c>
    </x:row>
    <x:row r="13320">
      <x:c r="A13320" s="1"/>
      <x:c r="B13320" s="1"/>
      <x:c r="C13320" s="1"/>
      <x:c r="D13320" s="1"/>
      <x:c r="E13320" s="1"/>
      <x:c r="F13320" s="1"/>
      <x:c r="G13320" s="1"/>
      <x:c r="H13320" s="1"/>
      <x:c r="I13320" s="53">
        <x:f t="shared" si="2486"/>
        <x:v>20</x:v>
      </x:c>
      <x:c r="J13320" s="53">
        <x:f t="shared" si="2487"/>
        <x:v>8</x:v>
      </x:c>
      <x:c r="K13320" s="53">
        <x:f t="shared" si="2488"/>
        <x:v>6</x:v>
      </x:c>
      <x:c r="L13320" s="53">
        <x:f t="shared" si="2489"/>
        <x:v>34</x:v>
      </x:c>
      <x:c r="M13320" s="54">
        <x:f t="shared" si="2490"/>
        <x:v>12692.810062935845</x:v>
      </x:c>
      <x:c r="N13320" s="54">
        <x:f t="shared" si="2491"/>
        <x:v>8.3144514325943373</x:v>
      </x:c>
      <x:c r="O13320" s="55">
        <x:f t="shared" si="2492"/>
        <x:v>208952</x:v>
      </x:c>
      <x:c r="P13320" s="55">
        <x:f t="shared" si="2493"/>
        <x:v>26400</x:v>
      </x:c>
      <x:c r="Q13320" s="55">
        <x:f t="shared" si="2494"/>
        <x:v>232861.28581485842</x:v>
      </x:c>
      <x:c r="R13320" s="55">
        <x:f t="shared" si="2495"/>
        <x:v>-70309.28581485842</x:v>
      </x:c>
      <x:c r="S13320" s="1" t="str">
        <x:f t="shared" si="2496"/>
        <x:v>NO</x:v>
      </x:c>
      <x:c r="T13320" s="1">
        <x:f t="shared" si="2497"/>
        <x:v>-9.9999999999999997E+98</x:v>
      </x:c>
    </x:row>
    <x:row r="13321">
      <x:c r="A13321" s="1"/>
      <x:c r="B13321" s="1"/>
      <x:c r="C13321" s="1"/>
      <x:c r="D13321" s="1"/>
      <x:c r="E13321" s="1"/>
      <x:c r="F13321" s="1"/>
      <x:c r="G13321" s="1"/>
      <x:c r="H13321" s="1"/>
      <x:c r="I13321" s="53">
        <x:f t="shared" si="2486"/>
        <x:v>20</x:v>
      </x:c>
      <x:c r="J13321" s="53">
        <x:f t="shared" si="2487"/>
        <x:v>8</x:v>
      </x:c>
      <x:c r="K13321" s="53">
        <x:f t="shared" si="2488"/>
        <x:v>7</x:v>
      </x:c>
      <x:c r="L13321" s="53">
        <x:f t="shared" si="2489"/>
        <x:v>35</x:v>
      </x:c>
      <x:c r="M13321" s="54">
        <x:f t="shared" si="2490"/>
        <x:v>12745.534502333805</x:v>
      </x:c>
      <x:c r="N13321" s="54">
        <x:f t="shared" si="2491"/>
        <x:v>8.3510656266206986</x:v>
      </x:c>
      <x:c r="O13321" s="55">
        <x:f t="shared" si="2492"/>
        <x:v>211652</x:v>
      </x:c>
      <x:c r="P13321" s="55">
        <x:f t="shared" si="2493"/>
        <x:v>27280</x:v>
      </x:c>
      <x:c r="Q13321" s="55">
        <x:f t="shared" si="2494"/>
        <x:v>233776.64066551745</x:v>
      </x:c>
      <x:c r="R13321" s="55">
        <x:f t="shared" si="2495"/>
        <x:v>-69404.640665517451</x:v>
      </x:c>
      <x:c r="S13321" s="1" t="str">
        <x:f t="shared" si="2496"/>
        <x:v>NO</x:v>
      </x:c>
      <x:c r="T13321" s="1">
        <x:f t="shared" si="2497"/>
        <x:v>-9.9999999999999997E+98</x:v>
      </x:c>
    </x:row>
    <x:row r="13322">
      <x:c r="A13322" s="1"/>
      <x:c r="B13322" s="1"/>
      <x:c r="C13322" s="1"/>
      <x:c r="D13322" s="1"/>
      <x:c r="E13322" s="1"/>
      <x:c r="F13322" s="1"/>
      <x:c r="G13322" s="1"/>
      <x:c r="H13322" s="1"/>
      <x:c r="I13322" s="53">
        <x:f t="shared" si="2486"/>
        <x:v>20</x:v>
      </x:c>
      <x:c r="J13322" s="53">
        <x:f t="shared" si="2487"/>
        <x:v>8</x:v>
      </x:c>
      <x:c r="K13322" s="53">
        <x:f t="shared" si="2488"/>
        <x:v>8</x:v>
      </x:c>
      <x:c r="L13322" s="53">
        <x:f t="shared" si="2489"/>
        <x:v>36</x:v>
      </x:c>
      <x:c r="M13322" s="54">
        <x:f t="shared" si="2490"/>
        <x:v>12799.531600613785</x:v>
      </x:c>
      <x:c r="N13322" s="54">
        <x:f t="shared" si="2491"/>
        <x:v>8.3885636115373519</x:v>
      </x:c>
      <x:c r="O13322" s="55">
        <x:f t="shared" si="2492"/>
        <x:v>214352</x:v>
      </x:c>
      <x:c r="P13322" s="55">
        <x:f t="shared" si="2493"/>
        <x:v>28160</x:v>
      </x:c>
      <x:c r="Q13322" s="55">
        <x:f t="shared" si="2494"/>
        <x:v>234714.09028843377</x:v>
      </x:c>
      <x:c r="R13322" s="55">
        <x:f t="shared" si="2495"/>
        <x:v>-68522.09028843377</x:v>
      </x:c>
      <x:c r="S13322" s="1" t="str">
        <x:f t="shared" si="2496"/>
        <x:v>NO</x:v>
      </x:c>
      <x:c r="T13322" s="1">
        <x:f t="shared" si="2497"/>
        <x:v>-9.9999999999999997E+98</x:v>
      </x:c>
    </x:row>
    <x:row r="13323">
      <x:c r="A13323" s="1"/>
      <x:c r="B13323" s="1"/>
      <x:c r="C13323" s="1"/>
      <x:c r="D13323" s="1"/>
      <x:c r="E13323" s="1"/>
      <x:c r="F13323" s="1"/>
      <x:c r="G13323" s="1"/>
      <x:c r="H13323" s="1"/>
      <x:c r="I13323" s="53">
        <x:f t="shared" si="2486"/>
        <x:v>20</x:v>
      </x:c>
      <x:c r="J13323" s="53">
        <x:f t="shared" si="2487"/>
        <x:v>8</x:v>
      </x:c>
      <x:c r="K13323" s="53">
        <x:f t="shared" si="2488"/>
        <x:v>9</x:v>
      </x:c>
      <x:c r="L13323" s="53">
        <x:f t="shared" si="2489"/>
        <x:v>37</x:v>
      </x:c>
      <x:c r="M13323" s="54">
        <x:f t="shared" si="2490"/>
        <x:v>12854.824936054179</x:v>
      </x:c>
      <x:c r="N13323" s="54">
        <x:f t="shared" si="2491"/>
        <x:v>8.4269617611487355</x:v>
      </x:c>
      <x:c r="O13323" s="55">
        <x:f t="shared" si="2492"/>
        <x:v>217052</x:v>
      </x:c>
      <x:c r="P13323" s="55">
        <x:f t="shared" si="2493"/>
        <x:v>29040</x:v>
      </x:c>
      <x:c r="Q13323" s="55">
        <x:f t="shared" si="2494"/>
        <x:v>235674.0440287184</x:v>
      </x:c>
      <x:c r="R13323" s="55">
        <x:f t="shared" si="2495"/>
        <x:v>-67662.044028718403</x:v>
      </x:c>
      <x:c r="S13323" s="1" t="str">
        <x:f t="shared" si="2496"/>
        <x:v>NO</x:v>
      </x:c>
      <x:c r="T13323" s="1">
        <x:f t="shared" si="2497"/>
        <x:v>-9.9999999999999997E+98</x:v>
      </x:c>
    </x:row>
    <x:row r="13324">
      <x:c r="A13324" s="1"/>
      <x:c r="B13324" s="1"/>
      <x:c r="C13324" s="1"/>
      <x:c r="D13324" s="1"/>
      <x:c r="E13324" s="1"/>
      <x:c r="F13324" s="1"/>
      <x:c r="G13324" s="1"/>
      <x:c r="H13324" s="1"/>
      <x:c r="I13324" s="53">
        <x:f t="shared" si="2486"/>
        <x:v>20</x:v>
      </x:c>
      <x:c r="J13324" s="53">
        <x:f t="shared" si="2487"/>
        <x:v>8</x:v>
      </x:c>
      <x:c r="K13324" s="53">
        <x:f t="shared" si="2488"/>
        <x:v>10</x:v>
      </x:c>
      <x:c r="L13324" s="53">
        <x:f t="shared" si="2489"/>
        <x:v>38</x:v>
      </x:c>
      <x:c r="M13324" s="54">
        <x:f t="shared" si="2490"/>
        <x:v>12911.438477537393</x:v>
      </x:c>
      <x:c r="N13324" s="54">
        <x:f t="shared" si="2491"/>
        <x:v>8.466276720512079</x:v>
      </x:c>
      <x:c r="O13324" s="55">
        <x:f t="shared" si="2492"/>
        <x:v>219752</x:v>
      </x:c>
      <x:c r="P13324" s="55">
        <x:f t="shared" si="2493"/>
        <x:v>29920</x:v>
      </x:c>
      <x:c r="Q13324" s="55">
        <x:f t="shared" si="2494"/>
        <x:v>236656.91801280197</x:v>
      </x:c>
      <x:c r="R13324" s="55">
        <x:f t="shared" si="2495"/>
        <x:v>-66824.918012801965</x:v>
      </x:c>
      <x:c r="S13324" s="1" t="str">
        <x:f t="shared" si="2496"/>
        <x:v>NO</x:v>
      </x:c>
      <x:c r="T13324" s="1">
        <x:f t="shared" si="2497"/>
        <x:v>-9.9999999999999997E+98</x:v>
      </x:c>
    </x:row>
    <x:row r="13325">
      <x:c r="A13325" s="1"/>
      <x:c r="B13325" s="1"/>
      <x:c r="C13325" s="1"/>
      <x:c r="D13325" s="1"/>
      <x:c r="E13325" s="1"/>
      <x:c r="F13325" s="1"/>
      <x:c r="G13325" s="1"/>
      <x:c r="H13325" s="1"/>
      <x:c r="I13325" s="53">
        <x:f t="shared" si="2486"/>
        <x:v>20</x:v>
      </x:c>
      <x:c r="J13325" s="53">
        <x:f t="shared" si="2487"/>
        <x:v>8</x:v>
      </x:c>
      <x:c r="K13325" s="53">
        <x:f t="shared" si="2488"/>
        <x:v>11</x:v>
      </x:c>
      <x:c r="L13325" s="53">
        <x:f t="shared" si="2489"/>
        <x:v>39</x:v>
      </x:c>
      <x:c r="M13325" s="54">
        <x:f t="shared" si="2490"/>
        <x:v>12969.396590630831</x:v>
      </x:c>
      <x:c r="N13325" s="54">
        <x:f t="shared" si="2491"/>
        <x:v>8.5065254101603003</x:v>
      </x:c>
      <x:c r="O13325" s="55">
        <x:f t="shared" si="2492"/>
        <x:v>222452</x:v>
      </x:c>
      <x:c r="P13325" s="55">
        <x:f t="shared" si="2493"/>
        <x:v>30800</x:v>
      </x:c>
      <x:c r="Q13325" s="55">
        <x:f t="shared" si="2494"/>
        <x:v>237663.13525400747</x:v>
      </x:c>
      <x:c r="R13325" s="55">
        <x:f t="shared" si="2495"/>
        <x:v>-66011.135254007473</x:v>
      </x:c>
      <x:c r="S13325" s="1" t="str">
        <x:f t="shared" si="2496"/>
        <x:v>NO</x:v>
      </x:c>
      <x:c r="T13325" s="1">
        <x:f t="shared" si="2497"/>
        <x:v>-9.9999999999999997E+98</x:v>
      </x:c>
    </x:row>
    <x:row r="13326">
      <x:c r="A13326" s="1"/>
      <x:c r="B13326" s="1"/>
      <x:c r="C13326" s="1"/>
      <x:c r="D13326" s="1"/>
      <x:c r="E13326" s="1"/>
      <x:c r="F13326" s="1"/>
      <x:c r="G13326" s="1"/>
      <x:c r="H13326" s="1"/>
      <x:c r="I13326" s="53">
        <x:f t="shared" si="2486"/>
        <x:v>20</x:v>
      </x:c>
      <x:c r="J13326" s="53">
        <x:f t="shared" si="2487"/>
        <x:v>8</x:v>
      </x:c>
      <x:c r="K13326" s="53">
        <x:f t="shared" si="2488"/>
        <x:v>12</x:v>
      </x:c>
      <x:c r="L13326" s="53">
        <x:f t="shared" si="2489"/>
        <x:v>40</x:v>
      </x:c>
      <x:c r="M13326" s="54">
        <x:f t="shared" si="2490"/>
        <x:v>13028.724043758895</x:v>
      </x:c>
      <x:c r="N13326" s="54">
        <x:f t="shared" si="2491"/>
        <x:v>8.547725030388122</x:v>
      </x:c>
      <x:c r="O13326" s="55">
        <x:f t="shared" si="2492"/>
        <x:v>225152</x:v>
      </x:c>
      <x:c r="P13326" s="55">
        <x:f t="shared" si="2493"/>
        <x:v>31680</x:v>
      </x:c>
      <x:c r="Q13326" s="55">
        <x:f t="shared" si="2494"/>
        <x:v>238693.12575970305</x:v>
      </x:c>
      <x:c r="R13326" s="55">
        <x:f t="shared" si="2495"/>
        <x:v>-65221.125759703049</x:v>
      </x:c>
      <x:c r="S13326" s="1" t="str">
        <x:f t="shared" si="2496"/>
        <x:v>NO</x:v>
      </x:c>
      <x:c r="T13326" s="1">
        <x:f t="shared" si="2497"/>
        <x:v>-9.9999999999999997E+98</x:v>
      </x:c>
    </x:row>
    <x:row r="13327">
      <x:c r="A13327" s="1"/>
      <x:c r="B13327" s="1"/>
      <x:c r="C13327" s="1"/>
      <x:c r="D13327" s="1"/>
      <x:c r="E13327" s="1"/>
      <x:c r="F13327" s="1"/>
      <x:c r="G13327" s="1"/>
      <x:c r="H13327" s="1"/>
      <x:c r="I13327" s="53">
        <x:f t="shared" si="2486"/>
        <x:v>20</x:v>
      </x:c>
      <x:c r="J13327" s="53">
        <x:f t="shared" si="2487"/>
        <x:v>8</x:v>
      </x:c>
      <x:c r="K13327" s="53">
        <x:f t="shared" si="2488"/>
        <x:v>13</x:v>
      </x:c>
      <x:c r="L13327" s="53">
        <x:f t="shared" si="2489"/>
        <x:v>41</x:v>
      </x:c>
      <x:c r="M13327" s="54">
        <x:f t="shared" si="2490"/>
        <x:v>13089.446014467279</x:v>
      </x:c>
      <x:c r="N13327" s="54">
        <x:f t="shared" si="2491"/>
        <x:v>8.5898930656022774</x:v>
      </x:c>
      <x:c r="O13327" s="55">
        <x:f t="shared" si="2492"/>
        <x:v>227852</x:v>
      </x:c>
      <x:c r="P13327" s="55">
        <x:f t="shared" si="2493"/>
        <x:v>32560</x:v>
      </x:c>
      <x:c r="Q13327" s="55">
        <x:f t="shared" si="2494"/>
        <x:v>239747.32664005694</x:v>
      </x:c>
      <x:c r="R13327" s="55">
        <x:f t="shared" si="2495"/>
        <x:v>-64455.326640056941</x:v>
      </x:c>
      <x:c r="S13327" s="1" t="str">
        <x:f t="shared" si="2496"/>
        <x:v>NO</x:v>
      </x:c>
      <x:c r="T13327" s="1">
        <x:f t="shared" si="2497"/>
        <x:v>-9.9999999999999997E+98</x:v>
      </x:c>
    </x:row>
    <x:row r="13328">
      <x:c r="A13328" s="1"/>
      <x:c r="B13328" s="1"/>
      <x:c r="C13328" s="1"/>
      <x:c r="D13328" s="1"/>
      <x:c r="E13328" s="1"/>
      <x:c r="F13328" s="1"/>
      <x:c r="G13328" s="1"/>
      <x:c r="H13328" s="1"/>
      <x:c r="I13328" s="53">
        <x:f t="shared" si="2486"/>
        <x:v>20</x:v>
      </x:c>
      <x:c r="J13328" s="53">
        <x:f t="shared" si="2487"/>
        <x:v>8</x:v>
      </x:c>
      <x:c r="K13328" s="53">
        <x:f t="shared" si="2488"/>
        <x:v>14</x:v>
      </x:c>
      <x:c r="L13328" s="53">
        <x:f t="shared" si="2489"/>
        <x:v>42</x:v>
      </x:c>
      <x:c r="M13328" s="54">
        <x:f t="shared" si="2490"/>
        <x:v>13151.58809578094</x:v>
      </x:c>
      <x:c r="N13328" s="54">
        <x:f t="shared" si="2491"/>
        <x:v>8.6330472887367637</x:v>
      </x:c>
      <x:c r="O13328" s="55">
        <x:f t="shared" si="2492"/>
        <x:v>230552</x:v>
      </x:c>
      <x:c r="P13328" s="55">
        <x:f t="shared" si="2493"/>
        <x:v>33440</x:v>
      </x:c>
      <x:c r="Q13328" s="55">
        <x:f t="shared" si="2494"/>
        <x:v>240826.1822184191</x:v>
      </x:c>
      <x:c r="R13328" s="55">
        <x:f t="shared" si="2495"/>
        <x:v>-63714.182218419097</x:v>
      </x:c>
      <x:c r="S13328" s="1" t="str">
        <x:f t="shared" si="2496"/>
        <x:v>NO</x:v>
      </x:c>
      <x:c r="T13328" s="1">
        <x:f t="shared" si="2497"/>
        <x:v>-9.9999999999999997E+98</x:v>
      </x:c>
    </x:row>
    <x:row r="13329">
      <x:c r="A13329" s="1"/>
      <x:c r="B13329" s="1"/>
      <x:c r="C13329" s="1"/>
      <x:c r="D13329" s="1"/>
      <x:c r="E13329" s="1"/>
      <x:c r="F13329" s="1"/>
      <x:c r="G13329" s="1"/>
      <x:c r="H13329" s="1"/>
      <x:c r="I13329" s="53">
        <x:f t="shared" si="2486"/>
        <x:v>20</x:v>
      </x:c>
      <x:c r="J13329" s="53">
        <x:f t="shared" si="2487"/>
        <x:v>8</x:v>
      </x:c>
      <x:c r="K13329" s="53">
        <x:f t="shared" si="2488"/>
        <x:v>15</x:v>
      </x:c>
      <x:c r="L13329" s="53">
        <x:f t="shared" si="2489"/>
        <x:v>43</x:v>
      </x:c>
      <x:c r="M13329" s="54">
        <x:f t="shared" si="2490"/>
        <x:v>13215.176302657088</x:v>
      </x:c>
      <x:c r="N13329" s="54">
        <x:f t="shared" si="2491"/>
        <x:v>8.6772057657340884</x:v>
      </x:c>
      <x:c r="O13329" s="55">
        <x:f t="shared" si="2492"/>
        <x:v>233252</x:v>
      </x:c>
      <x:c r="P13329" s="55">
        <x:f t="shared" si="2493"/>
        <x:v>34320</x:v>
      </x:c>
      <x:c r="Q13329" s="55">
        <x:f t="shared" si="2494"/>
        <x:v>241930.14414335223</x:v>
      </x:c>
      <x:c r="R13329" s="55">
        <x:f t="shared" si="2495"/>
        <x:v>-62998.144143352227</x:v>
      </x:c>
      <x:c r="S13329" s="1" t="str">
        <x:f t="shared" si="2496"/>
        <x:v>NO</x:v>
      </x:c>
      <x:c r="T13329" s="1">
        <x:f t="shared" si="2497"/>
        <x:v>-9.9999999999999997E+98</x:v>
      </x:c>
    </x:row>
    <x:row r="13330">
      <x:c r="A13330" s="1"/>
      <x:c r="B13330" s="1"/>
      <x:c r="C13330" s="1"/>
      <x:c r="D13330" s="1"/>
      <x:c r="E13330" s="1"/>
      <x:c r="F13330" s="1"/>
      <x:c r="G13330" s="1"/>
      <x:c r="H13330" s="1"/>
      <x:c r="I13330" s="53">
        <x:f t="shared" si="2486"/>
        <x:v>20</x:v>
      </x:c>
      <x:c r="J13330" s="53">
        <x:f t="shared" si="2487"/>
        <x:v>8</x:v>
      </x:c>
      <x:c r="K13330" s="53">
        <x:f t="shared" si="2488"/>
        <x:v>16</x:v>
      </x:c>
      <x:c r="L13330" s="53">
        <x:f t="shared" si="2489"/>
        <x:v>44</x:v>
      </x:c>
      <x:c r="M13330" s="54">
        <x:f t="shared" si="2490"/>
        <x:v>13280.237078534577</x:v>
      </x:c>
      <x:c r="N13330" s="54">
        <x:f t="shared" si="2491"/>
        <x:v>8.7223868600934562</x:v>
      </x:c>
      <x:c r="O13330" s="55">
        <x:f t="shared" si="2492"/>
        <x:v>235952</x:v>
      </x:c>
      <x:c r="P13330" s="55">
        <x:f t="shared" si="2493"/>
        <x:v>35200</x:v>
      </x:c>
      <x:c r="Q13330" s="55">
        <x:f t="shared" si="2494"/>
        <x:v>243059.67150233642</x:v>
      </x:c>
      <x:c r="R13330" s="55">
        <x:f t="shared" si="2495"/>
        <x:v>-62307.671502336423</x:v>
      </x:c>
      <x:c r="S13330" s="1" t="str">
        <x:f t="shared" si="2496"/>
        <x:v>NO</x:v>
      </x:c>
      <x:c r="T13330" s="1">
        <x:f t="shared" si="2497"/>
        <x:v>-9.9999999999999997E+98</x:v>
      </x:c>
    </x:row>
    <x:row r="13331">
      <x:c r="A13331" s="1"/>
      <x:c r="B13331" s="1"/>
      <x:c r="C13331" s="1"/>
      <x:c r="D13331" s="1"/>
      <x:c r="E13331" s="1"/>
      <x:c r="F13331" s="1"/>
      <x:c r="G13331" s="1"/>
      <x:c r="H13331" s="1"/>
      <x:c r="I13331" s="53">
        <x:f t="shared" si="2486"/>
        <x:v>20</x:v>
      </x:c>
      <x:c r="J13331" s="53">
        <x:f t="shared" si="2487"/>
        <x:v>8</x:v>
      </x:c>
      <x:c r="K13331" s="53">
        <x:f t="shared" si="2488"/>
        <x:v>17</x:v>
      </x:c>
      <x:c r="L13331" s="53">
        <x:f t="shared" si="2489"/>
        <x:v>45</x:v>
      </x:c>
      <x:c r="M13331" s="54">
        <x:f t="shared" si="2490"/>
        <x:v>13346.797301981116</x:v>
      </x:c>
      <x:c r="N13331" s="54">
        <x:f t="shared" si="2491"/>
        <x:v>8.7686092374868867</x:v>
      </x:c>
      <x:c r="O13331" s="55">
        <x:f t="shared" si="2492"/>
        <x:v>238652</x:v>
      </x:c>
      <x:c r="P13331" s="55">
        <x:f t="shared" si="2493"/>
        <x:v>36080</x:v>
      </x:c>
      <x:c r="Q13331" s="55">
        <x:f t="shared" si="2494"/>
        <x:v>244215.23093717216</x:v>
      </x:c>
      <x:c r="R13331" s="55">
        <x:f t="shared" si="2495"/>
        <x:v>-61643.230937172164</x:v>
      </x:c>
      <x:c r="S13331" s="1" t="str">
        <x:f t="shared" si="2496"/>
        <x:v>NO</x:v>
      </x:c>
      <x:c r="T13331" s="1">
        <x:f t="shared" si="2497"/>
        <x:v>-9.9999999999999997E+98</x:v>
      </x:c>
    </x:row>
    <x:row r="13332">
      <x:c r="A13332" s="1"/>
      <x:c r="B13332" s="1"/>
      <x:c r="C13332" s="1"/>
      <x:c r="D13332" s="1"/>
      <x:c r="E13332" s="1"/>
      <x:c r="F13332" s="1"/>
      <x:c r="G13332" s="1"/>
      <x:c r="H13332" s="1"/>
      <x:c r="I13332" s="53">
        <x:f t="shared" si="2486"/>
        <x:v>20</x:v>
      </x:c>
      <x:c r="J13332" s="53">
        <x:f t="shared" si="2487"/>
        <x:v>8</x:v>
      </x:c>
      <x:c r="K13332" s="53">
        <x:f t="shared" si="2488"/>
        <x:v>18</x:v>
      </x:c>
      <x:c r="L13332" s="53">
        <x:f t="shared" si="2489"/>
        <x:v>46</x:v>
      </x:c>
      <x:c r="M13332" s="54">
        <x:f t="shared" si="2490"/>
        <x:v>13414.884293439703</x:v>
      </x:c>
      <x:c r="N13332" s="54">
        <x:f t="shared" si="2491"/>
        <x:v>8.8158918704442382</x:v>
      </x:c>
      <x:c r="O13332" s="55">
        <x:f t="shared" si="2492"/>
        <x:v>241352</x:v>
      </x:c>
      <x:c r="P13332" s="55">
        <x:f t="shared" si="2493"/>
        <x:v>36960</x:v>
      </x:c>
      <x:c r="Q13332" s="55">
        <x:f t="shared" si="2494"/>
        <x:v>245397.29676110597</x:v>
      </x:c>
      <x:c r="R13332" s="55">
        <x:f t="shared" si="2495"/>
        <x:v>-61005.296761105972</x:v>
      </x:c>
      <x:c r="S13332" s="1" t="str">
        <x:f t="shared" si="2496"/>
        <x:v>NO</x:v>
      </x:c>
      <x:c r="T13332" s="1">
        <x:f t="shared" si="2497"/>
        <x:v>-9.9999999999999997E+98</x:v>
      </x:c>
    </x:row>
    <x:row r="13333">
      <x:c r="A13333" s="1"/>
      <x:c r="B13333" s="1"/>
      <x:c r="C13333" s="1"/>
      <x:c r="D13333" s="1"/>
      <x:c r="E13333" s="1"/>
      <x:c r="F13333" s="1"/>
      <x:c r="G13333" s="1"/>
      <x:c r="H13333" s="1"/>
      <x:c r="I13333" s="53">
        <x:f t="shared" si="2486"/>
        <x:v>20</x:v>
      </x:c>
      <x:c r="J13333" s="53">
        <x:f t="shared" si="2487"/>
        <x:v>8</x:v>
      </x:c>
      <x:c r="K13333" s="53">
        <x:f t="shared" si="2488"/>
        <x:v>19</x:v>
      </x:c>
      <x:c r="L13333" s="53">
        <x:f t="shared" si="2489"/>
        <x:v>47</x:v>
      </x:c>
      <x:c r="M13333" s="54">
        <x:f t="shared" si="2490"/>
        <x:v>13484.525822075726</x:v>
      </x:c>
      <x:c r="N13333" s="54">
        <x:f t="shared" si="2491"/>
        <x:v>8.8642540431081436</x:v>
      </x:c>
      <x:c r="O13333" s="55">
        <x:f t="shared" si="2492"/>
        <x:v>244052</x:v>
      </x:c>
      <x:c r="P13333" s="55">
        <x:f t="shared" si="2493"/>
        <x:v>37840</x:v>
      </x:c>
      <x:c r="Q13333" s="55">
        <x:f t="shared" si="2494"/>
        <x:v>246606.35107770358</x:v>
      </x:c>
      <x:c r="R13333" s="55">
        <x:f t="shared" si="2495"/>
        <x:v>-60394.351077703584</x:v>
      </x:c>
      <x:c r="S13333" s="1" t="str">
        <x:f t="shared" si="2496"/>
        <x:v>NO</x:v>
      </x:c>
      <x:c r="T13333" s="1">
        <x:f t="shared" si="2497"/>
        <x:v>-9.9999999999999997E+98</x:v>
      </x:c>
    </x:row>
    <x:row r="13334">
      <x:c r="A13334" s="1"/>
      <x:c r="B13334" s="1"/>
      <x:c r="C13334" s="1"/>
      <x:c r="D13334" s="1"/>
      <x:c r="E13334" s="1"/>
      <x:c r="F13334" s="1"/>
      <x:c r="G13334" s="1"/>
      <x:c r="H13334" s="1"/>
      <x:c r="I13334" s="53">
        <x:f t="shared" si="2486"/>
        <x:v>20</x:v>
      </x:c>
      <x:c r="J13334" s="53">
        <x:f t="shared" si="2487"/>
        <x:v>8</x:v>
      </x:c>
      <x:c r="K13334" s="53">
        <x:f t="shared" si="2488"/>
        <x:v>20</x:v>
      </x:c>
      <x:c r="L13334" s="53">
        <x:f t="shared" si="2489"/>
        <x:v>48</x:v>
      </x:c>
      <x:c r="M13334" s="54">
        <x:f t="shared" si="2490"/>
        <x:v>13555.750112726204</x:v>
      </x:c>
      <x:c r="N13334" s="54">
        <x:f t="shared" si="2491"/>
        <x:v>8.9137153560598641</x:v>
      </x:c>
      <x:c r="O13334" s="55">
        <x:f t="shared" si="2492"/>
        <x:v>246752</x:v>
      </x:c>
      <x:c r="P13334" s="55">
        <x:f t="shared" si="2493"/>
        <x:v>38720</x:v>
      </x:c>
      <x:c r="Q13334" s="55">
        <x:f t="shared" si="2494"/>
        <x:v>247842.88390149659</x:v>
      </x:c>
      <x:c r="R13334" s="55">
        <x:f t="shared" si="2495"/>
        <x:v>-59810.883901496592</x:v>
      </x:c>
      <x:c r="S13334" s="1" t="str">
        <x:f t="shared" si="2496"/>
        <x:v>NO</x:v>
      </x:c>
      <x:c r="T13334" s="1">
        <x:f t="shared" si="2497"/>
        <x:v>-9.9999999999999997E+98</x:v>
      </x:c>
    </x:row>
    <x:row r="13335">
      <x:c r="A13335" s="1"/>
      <x:c r="B13335" s="1"/>
      <x:c r="C13335" s="1"/>
      <x:c r="D13335" s="1"/>
      <x:c r="E13335" s="1"/>
      <x:c r="F13335" s="1"/>
      <x:c r="G13335" s="1"/>
      <x:c r="H13335" s="1"/>
      <x:c r="I13335" s="53">
        <x:f t="shared" si="2486"/>
        <x:v>20</x:v>
      </x:c>
      <x:c r="J13335" s="53">
        <x:f t="shared" si="2487"/>
        <x:v>8</x:v>
      </x:c>
      <x:c r="K13335" s="53">
        <x:f t="shared" si="2488"/>
        <x:v>21</x:v>
      </x:c>
      <x:c r="L13335" s="53">
        <x:f t="shared" si="2489"/>
        <x:v>49</x:v>
      </x:c>
      <x:c r="M13335" s="54">
        <x:f t="shared" si="2490"/>
        <x:v>13628.585852952647</x:v>
      </x:c>
      <x:c r="N13335" s="54">
        <x:f t="shared" si="2491"/>
        <x:v>8.9642957312171152</x:v>
      </x:c>
      <x:c r="O13335" s="55">
        <x:f t="shared" si="2492"/>
        <x:v>249452</x:v>
      </x:c>
      <x:c r="P13335" s="55">
        <x:f t="shared" si="2493"/>
        <x:v>39600</x:v>
      </x:c>
      <x:c r="Q13335" s="55">
        <x:f t="shared" si="2494"/>
        <x:v>249107.3932804279</x:v>
      </x:c>
      <x:c r="R13335" s="55">
        <x:f t="shared" si="2495"/>
        <x:v>-59255.393280427903</x:v>
      </x:c>
      <x:c r="S13335" s="1" t="str">
        <x:f t="shared" si="2496"/>
        <x:v>NO</x:v>
      </x:c>
      <x:c r="T13335" s="1">
        <x:f t="shared" si="2497"/>
        <x:v>-9.9999999999999997E+98</x:v>
      </x:c>
    </x:row>
    <x:row r="13336">
      <x:c r="A13336" s="1"/>
      <x:c r="B13336" s="1"/>
      <x:c r="C13336" s="1"/>
      <x:c r="D13336" s="1"/>
      <x:c r="E13336" s="1"/>
      <x:c r="F13336" s="1"/>
      <x:c r="G13336" s="1"/>
      <x:c r="H13336" s="1"/>
      <x:c r="I13336" s="53">
        <x:f t="shared" si="2486"/>
        <x:v>20</x:v>
      </x:c>
      <x:c r="J13336" s="53">
        <x:f t="shared" si="2487"/>
        <x:v>8</x:v>
      </x:c>
      <x:c r="K13336" s="53">
        <x:f t="shared" si="2488"/>
        <x:v>22</x:v>
      </x:c>
      <x:c r="L13336" s="53">
        <x:f t="shared" si="2489"/>
        <x:v>50</x:v>
      </x:c>
      <x:c r="M13336" s="54">
        <x:f t="shared" si="2490"/>
        <x:v>13703.062200199043</x:v>
      </x:c>
      <x:c r="N13336" s="54">
        <x:f t="shared" si="2491"/>
        <x:v>9.0160154168048905</x:v>
      </x:c>
      <x:c r="O13336" s="55">
        <x:f t="shared" si="2492"/>
        <x:v>252152</x:v>
      </x:c>
      <x:c r="P13336" s="55">
        <x:f t="shared" si="2493"/>
        <x:v>40480</x:v>
      </x:c>
      <x:c r="Q13336" s="55">
        <x:f t="shared" si="2494"/>
        <x:v>250400.38542012227</x:v>
      </x:c>
      <x:c r="R13336" s="55">
        <x:f t="shared" si="2495"/>
        <x:v>-58728.385420122271</x:v>
      </x:c>
      <x:c r="S13336" s="1" t="str">
        <x:f t="shared" si="2496"/>
        <x:v>NO</x:v>
      </x:c>
      <x:c r="T13336" s="1">
        <x:f t="shared" si="2497"/>
        <x:v>-9.9999999999999997E+98</x:v>
      </x:c>
    </x:row>
    <x:row r="13337">
      <x:c r="A13337" s="1"/>
      <x:c r="B13337" s="1"/>
      <x:c r="C13337" s="1"/>
      <x:c r="D13337" s="1"/>
      <x:c r="E13337" s="1"/>
      <x:c r="F13337" s="1"/>
      <x:c r="G13337" s="1"/>
      <x:c r="H13337" s="1"/>
      <x:c r="I13337" s="53">
        <x:f t="shared" si="2486"/>
        <x:v>20</x:v>
      </x:c>
      <x:c r="J13337" s="53">
        <x:f t="shared" si="2487"/>
        <x:v>8</x:v>
      </x:c>
      <x:c r="K13337" s="53">
        <x:f t="shared" si="2488"/>
        <x:v>23</x:v>
      </x:c>
      <x:c r="L13337" s="53">
        <x:f t="shared" si="2489"/>
        <x:v>51</x:v>
      </x:c>
      <x:c r="M13337" s="54">
        <x:f t="shared" si="2490"/>
        <x:v>13779.20878905648</x:v>
      </x:c>
      <x:c r="N13337" s="54">
        <x:f t="shared" si="2491"/>
        <x:v>9.0688949924003328</x:v>
      </x:c>
      <x:c r="O13337" s="55">
        <x:f t="shared" si="2492"/>
        <x:v>254852</x:v>
      </x:c>
      <x:c r="P13337" s="55">
        <x:f t="shared" si="2493"/>
        <x:v>41360</x:v>
      </x:c>
      <x:c r="Q13337" s="55">
        <x:f t="shared" si="2494"/>
        <x:v>251722.37481000833</x:v>
      </x:c>
      <x:c r="R13337" s="55">
        <x:f t="shared" si="2495"/>
        <x:v>-58230.374810008332</x:v>
      </x:c>
      <x:c r="S13337" s="1" t="str">
        <x:f t="shared" si="2496"/>
        <x:v>NO</x:v>
      </x:c>
      <x:c r="T13337" s="1">
        <x:f t="shared" si="2497"/>
        <x:v>-9.9999999999999997E+98</x:v>
      </x:c>
    </x:row>
    <x:row r="13338">
      <x:c r="A13338" s="1"/>
      <x:c r="B13338" s="1"/>
      <x:c r="C13338" s="1"/>
      <x:c r="D13338" s="1"/>
      <x:c r="E13338" s="1"/>
      <x:c r="F13338" s="1"/>
      <x:c r="G13338" s="1"/>
      <x:c r="H13338" s="1"/>
      <x:c r="I13338" s="53">
        <x:f t="shared" si="2486"/>
        <x:v>20</x:v>
      </x:c>
      <x:c r="J13338" s="53">
        <x:f t="shared" si="2487"/>
        <x:v>8</x:v>
      </x:c>
      <x:c r="K13338" s="53">
        <x:f t="shared" si="2488"/>
        <x:v>24</x:v>
      </x:c>
      <x:c r="L13338" s="53">
        <x:f t="shared" si="2489"/>
        <x:v>52</x:v>
      </x:c>
      <x:c r="M13338" s="54">
        <x:f t="shared" si="2490"/>
        <x:v>13857.055738635976</x:v>
      </x:c>
      <x:c r="N13338" s="54">
        <x:f t="shared" si="2491"/>
        <x:v>9.1229553740527614</x:v>
      </x:c>
      <x:c r="O13338" s="55">
        <x:f t="shared" si="2492"/>
        <x:v>257552</x:v>
      </x:c>
      <x:c r="P13338" s="55">
        <x:f t="shared" si="2493"/>
        <x:v>42240</x:v>
      </x:c>
      <x:c r="Q13338" s="55">
        <x:f t="shared" si="2494"/>
        <x:v>253073.88435131902</x:v>
      </x:c>
      <x:c r="R13338" s="55">
        <x:f t="shared" si="2495"/>
        <x:v>-57761.884351319022</x:v>
      </x:c>
      <x:c r="S13338" s="1" t="str">
        <x:f t="shared" si="2496"/>
        <x:v>NO</x:v>
      </x:c>
      <x:c r="T13338" s="1">
        <x:f t="shared" si="2497"/>
        <x:v>-9.9999999999999997E+98</x:v>
      </x:c>
    </x:row>
    <x:row r="13339">
      <x:c r="A13339" s="1"/>
      <x:c r="B13339" s="1"/>
      <x:c r="C13339" s="1"/>
      <x:c r="D13339" s="1"/>
      <x:c r="E13339" s="1"/>
      <x:c r="F13339" s="1"/>
      <x:c r="G13339" s="1"/>
      <x:c r="H13339" s="1"/>
      <x:c r="I13339" s="53">
        <x:f t="shared" si="2486"/>
        <x:v>20</x:v>
      </x:c>
      <x:c r="J13339" s="53">
        <x:f t="shared" si="2487"/>
        <x:v>8</x:v>
      </x:c>
      <x:c r="K13339" s="53">
        <x:f t="shared" si="2488"/>
        <x:v>25</x:v>
      </x:c>
      <x:c r="L13339" s="53">
        <x:f t="shared" si="2489"/>
        <x:v>53</x:v>
      </x:c>
      <x:c r="M13339" s="54">
        <x:f t="shared" si="2490"/>
        <x:v>13936.633660051073</x:v>
      </x:c>
      <x:c r="N13339" s="54">
        <x:f t="shared" si="2491"/>
        <x:v>9.1782178194799116</x:v>
      </x:c>
      <x:c r="O13339" s="55">
        <x:f t="shared" si="2492"/>
        <x:v>260252</x:v>
      </x:c>
      <x:c r="P13339" s="55">
        <x:f t="shared" si="2493"/>
        <x:v>43120</x:v>
      </x:c>
      <x:c r="Q13339" s="55">
        <x:f t="shared" si="2494"/>
        <x:v>254455.44548699778</x:v>
      </x:c>
      <x:c r="R13339" s="55">
        <x:f t="shared" si="2495"/>
        <x:v>-57323.445486997778</x:v>
      </x:c>
      <x:c r="S13339" s="1" t="str">
        <x:f t="shared" si="2496"/>
        <x:v>NO</x:v>
      </x:c>
      <x:c r="T13339" s="1">
        <x:f t="shared" si="2497"/>
        <x:v>-9.9999999999999997E+98</x:v>
      </x:c>
    </x:row>
    <x:row r="13340">
      <x:c r="A13340" s="1"/>
      <x:c r="B13340" s="1"/>
      <x:c r="C13340" s="1"/>
      <x:c r="D13340" s="1"/>
      <x:c r="E13340" s="1"/>
      <x:c r="F13340" s="1"/>
      <x:c r="G13340" s="1"/>
      <x:c r="H13340" s="1"/>
      <x:c r="I13340" s="53">
        <x:f t="shared" si="2486"/>
        <x:v>20</x:v>
      </x:c>
      <x:c r="J13340" s="53">
        <x:f t="shared" si="2487"/>
        <x:v>8</x:v>
      </x:c>
      <x:c r="K13340" s="53">
        <x:f t="shared" si="2488"/>
        <x:v>26</x:v>
      </x:c>
      <x:c r="L13340" s="53">
        <x:f t="shared" si="2489"/>
        <x:v>54</x:v>
      </x:c>
      <x:c r="M13340" s="54">
        <x:f t="shared" si="2490"/>
        <x:v>14017.973664011792</x:v>
      </x:c>
      <x:c r="N13340" s="54">
        <x:f t="shared" si="2491"/>
        <x:v>9.2347039333415228</x:v>
      </x:c>
      <x:c r="O13340" s="55">
        <x:f t="shared" si="2492"/>
        <x:v>262952</x:v>
      </x:c>
      <x:c r="P13340" s="55">
        <x:f t="shared" si="2493"/>
        <x:v>44000</x:v>
      </x:c>
      <x:c r="Q13340" s="55">
        <x:f t="shared" si="2494"/>
        <x:v>255867.59833353804</x:v>
      </x:c>
      <x:c r="R13340" s="55">
        <x:f t="shared" si="2495"/>
        <x:v>-56915.598333538044</x:v>
      </x:c>
      <x:c r="S13340" s="1" t="str">
        <x:f t="shared" si="2496"/>
        <x:v>NO</x:v>
      </x:c>
      <x:c r="T13340" s="1">
        <x:f t="shared" si="2497"/>
        <x:v>-9.9999999999999997E+98</x:v>
      </x:c>
    </x:row>
    <x:row r="13341">
      <x:c r="A13341" s="1"/>
      <x:c r="B13341" s="1"/>
      <x:c r="C13341" s="1"/>
      <x:c r="D13341" s="1"/>
      <x:c r="E13341" s="1"/>
      <x:c r="F13341" s="1"/>
      <x:c r="G13341" s="1"/>
      <x:c r="H13341" s="1"/>
      <x:c r="I13341" s="53">
        <x:f t="shared" si="2486"/>
        <x:v>20</x:v>
      </x:c>
      <x:c r="J13341" s="53">
        <x:f t="shared" si="2487"/>
        <x:v>8</x:v>
      </x:c>
      <x:c r="K13341" s="53">
        <x:f t="shared" si="2488"/>
        <x:v>27</x:v>
      </x:c>
      <x:c r="L13341" s="53">
        <x:f t="shared" si="2489"/>
        <x:v>55</x:v>
      </x:c>
      <x:c r="M13341" s="54">
        <x:f t="shared" si="2490"/>
        <x:v>14101.107368531548</x:v>
      </x:c>
      <x:c r="N13341" s="54">
        <x:f t="shared" si="2491"/>
        <x:v>9.2924356725913526</x:v>
      </x:c>
      <x:c r="O13341" s="55">
        <x:f t="shared" si="2492"/>
        <x:v>265652</x:v>
      </x:c>
      <x:c r="P13341" s="55">
        <x:f t="shared" si="2493"/>
        <x:v>44880</x:v>
      </x:c>
      <x:c r="Q13341" s="55">
        <x:f t="shared" si="2494"/>
        <x:v>257310.8918147838</x:v>
      </x:c>
      <x:c r="R13341" s="55">
        <x:f t="shared" si="2495"/>
        <x:v>-56538.891814783798</x:v>
      </x:c>
      <x:c r="S13341" s="1" t="str">
        <x:f t="shared" si="2496"/>
        <x:v>NO</x:v>
      </x:c>
      <x:c r="T13341" s="1">
        <x:f t="shared" si="2497"/>
        <x:v>-9.9999999999999997E+98</x:v>
      </x:c>
    </x:row>
    <x:row r="13342">
      <x:c r="A13342" s="1"/>
      <x:c r="B13342" s="1"/>
      <x:c r="C13342" s="1"/>
      <x:c r="D13342" s="1"/>
      <x:c r="E13342" s="1"/>
      <x:c r="F13342" s="1"/>
      <x:c r="G13342" s="1"/>
      <x:c r="H13342" s="1"/>
      <x:c r="I13342" s="53">
        <x:f t="shared" si="2486"/>
        <x:v>20</x:v>
      </x:c>
      <x:c r="J13342" s="53">
        <x:f t="shared" si="2487"/>
        <x:v>8</x:v>
      </x:c>
      <x:c r="K13342" s="53">
        <x:f t="shared" si="2488"/>
        <x:v>28</x:v>
      </x:c>
      <x:c r="L13342" s="53">
        <x:f t="shared" si="2489"/>
        <x:v>56</x:v>
      </x:c>
      <x:c r="M13342" s="54">
        <x:f t="shared" si="2490"/>
        <x:v>14186.066906748702</x:v>
      </x:c>
      <x:c r="N13342" s="54">
        <x:f t="shared" si="2491"/>
        <x:v>9.3514353519088207</x:v>
      </x:c>
      <x:c r="O13342" s="55">
        <x:f t="shared" si="2492"/>
        <x:v>268352</x:v>
      </x:c>
      <x:c r="P13342" s="55">
        <x:f t="shared" si="2493"/>
        <x:v>45760</x:v>
      </x:c>
      <x:c r="Q13342" s="55">
        <x:f t="shared" si="2494"/>
        <x:v>258785.88379772051</x:v>
      </x:c>
      <x:c r="R13342" s="55">
        <x:f t="shared" si="2495"/>
        <x:v>-56193.883797720511</x:v>
      </x:c>
      <x:c r="S13342" s="1" t="str">
        <x:f t="shared" si="2496"/>
        <x:v>NO</x:v>
      </x:c>
      <x:c r="T13342" s="1">
        <x:f t="shared" si="2497"/>
        <x:v>-9.9999999999999997E+98</x:v>
      </x:c>
    </x:row>
    <x:row r="13343">
      <x:c r="A13343" s="1"/>
      <x:c r="B13343" s="1"/>
      <x:c r="C13343" s="1"/>
      <x:c r="D13343" s="1"/>
      <x:c r="E13343" s="1"/>
      <x:c r="F13343" s="1"/>
      <x:c r="G13343" s="1"/>
      <x:c r="H13343" s="1"/>
      <x:c r="I13343" s="53">
        <x:f t="shared" si="2486"/>
        <x:v>20</x:v>
      </x:c>
      <x:c r="J13343" s="53">
        <x:f t="shared" si="2487"/>
        <x:v>8</x:v>
      </x:c>
      <x:c r="K13343" s="53">
        <x:f t="shared" si="2488"/>
        <x:v>29</x:v>
      </x:c>
      <x:c r="L13343" s="53">
        <x:f t="shared" si="2489"/>
        <x:v>57</x:v>
      </x:c>
      <x:c r="M13343" s="54">
        <x:f t="shared" si="2490"/>
        <x:v>14272.884934864354</x:v>
      </x:c>
      <x:c r="N13343" s="54">
        <x:f t="shared" si="2491"/>
        <x:v>9.4117256492113572</x:v>
      </x:c>
      <x:c r="O13343" s="55">
        <x:f t="shared" si="2492"/>
        <x:v>271052</x:v>
      </x:c>
      <x:c r="P13343" s="55">
        <x:f t="shared" si="2493"/>
        <x:v>46640</x:v>
      </x:c>
      <x:c r="Q13343" s="55">
        <x:f t="shared" si="2494"/>
        <x:v>260293.14123028392</x:v>
      </x:c>
      <x:c r="R13343" s="55">
        <x:f t="shared" si="2495"/>
        <x:v>-55881.141230283916</x:v>
      </x:c>
      <x:c r="S13343" s="1" t="str">
        <x:f t="shared" si="2496"/>
        <x:v>NO</x:v>
      </x:c>
      <x:c r="T13343" s="1">
        <x:f t="shared" si="2497"/>
        <x:v>-9.9999999999999997E+98</x:v>
      </x:c>
    </x:row>
    <x:row r="13344">
      <x:c r="A13344" s="1"/>
      <x:c r="B13344" s="1"/>
      <x:c r="C13344" s="1"/>
      <x:c r="D13344" s="1"/>
      <x:c r="E13344" s="1"/>
      <x:c r="F13344" s="1"/>
      <x:c r="G13344" s="1"/>
      <x:c r="H13344" s="1"/>
      <x:c r="I13344" s="53">
        <x:f t="shared" si="2486"/>
        <x:v>20</x:v>
      </x:c>
      <x:c r="J13344" s="53">
        <x:f t="shared" si="2487"/>
        <x:v>8</x:v>
      </x:c>
      <x:c r="K13344" s="53">
        <x:f t="shared" si="2488"/>
        <x:v>30</x:v>
      </x:c>
      <x:c r="L13344" s="53">
        <x:f t="shared" si="2489"/>
        <x:v>58</x:v>
      </x:c>
      <x:c r="M13344" s="54">
        <x:f t="shared" si="2490"/>
        <x:v>14361.594640198125</x:v>
      </x:c>
      <x:c r="N13344" s="54">
        <x:f t="shared" si="2491"/>
        <x:v>9.4733296112486975</x:v>
      </x:c>
      <x:c r="O13344" s="55">
        <x:f t="shared" si="2492"/>
        <x:v>273752</x:v>
      </x:c>
      <x:c r="P13344" s="55">
        <x:f t="shared" si="2493"/>
        <x:v>47520</x:v>
      </x:c>
      <x:c r="Q13344" s="55">
        <x:f t="shared" si="2494"/>
        <x:v>261833.24028121744</x:v>
      </x:c>
      <x:c r="R13344" s="55">
        <x:f t="shared" si="2495"/>
        <x:v>-55601.24028121744</x:v>
      </x:c>
      <x:c r="S13344" s="1" t="str">
        <x:f t="shared" si="2496"/>
        <x:v>NO</x:v>
      </x:c>
      <x:c r="T13344" s="1">
        <x:f t="shared" si="2497"/>
        <x:v>-9.9999999999999997E+98</x:v>
      </x:c>
    </x:row>
    <x:row r="13345">
      <x:c r="A13345" s="1"/>
      <x:c r="B13345" s="1"/>
      <x:c r="C13345" s="1"/>
      <x:c r="D13345" s="1"/>
      <x:c r="E13345" s="1"/>
      <x:c r="F13345" s="1"/>
      <x:c r="G13345" s="1"/>
      <x:c r="H13345" s="1"/>
      <x:c r="I13345" s="53">
        <x:f t="shared" si="2486"/>
        <x:v>20</x:v>
      </x:c>
      <x:c r="J13345" s="53">
        <x:f t="shared" si="2487"/>
        <x:v>9</x:v>
      </x:c>
      <x:c r="K13345" s="53">
        <x:f t="shared" si="2488"/>
        <x:v>0</x:v>
      </x:c>
      <x:c r="L13345" s="53">
        <x:f t="shared" si="2489"/>
        <x:v>29</x:v>
      </x:c>
      <x:c r="M13345" s="54">
        <x:f t="shared" si="2490"/>
        <x:v>12446.692910671965</x:v>
      </x:c>
      <x:c r="N13345" s="54">
        <x:f t="shared" si="2491"/>
        <x:v>8.1435367435221977</x:v>
      </x:c>
      <x:c r="O13345" s="55">
        <x:f t="shared" si="2492"/>
        <x:v>194846</x:v>
      </x:c>
      <x:c r="P13345" s="55">
        <x:f t="shared" si="2493"/>
        <x:v>21560</x:v>
      </x:c>
      <x:c r="Q13345" s="55">
        <x:f t="shared" si="2494"/>
        <x:v>228588.41858805495</x:v>
      </x:c>
      <x:c r="R13345" s="55">
        <x:f t="shared" si="2495"/>
        <x:v>-75302.418588054948</x:v>
      </x:c>
      <x:c r="S13345" s="1" t="str">
        <x:f t="shared" si="2496"/>
        <x:v>NO</x:v>
      </x:c>
      <x:c r="T13345" s="1">
        <x:f t="shared" si="2497"/>
        <x:v>-9.9999999999999997E+98</x:v>
      </x:c>
    </x:row>
    <x:row r="13346">
      <x:c r="A13346" s="1"/>
      <x:c r="B13346" s="1"/>
      <x:c r="C13346" s="1"/>
      <x:c r="D13346" s="1"/>
      <x:c r="E13346" s="1"/>
      <x:c r="F13346" s="1"/>
      <x:c r="G13346" s="1"/>
      <x:c r="H13346" s="1"/>
      <x:c r="I13346" s="53">
        <x:f t="shared" si="2486"/>
        <x:v>20</x:v>
      </x:c>
      <x:c r="J13346" s="53">
        <x:f t="shared" si="2487"/>
        <x:v>9</x:v>
      </x:c>
      <x:c r="K13346" s="53">
        <x:f t="shared" si="2488"/>
        <x:v>1</x:v>
      </x:c>
      <x:c r="L13346" s="53">
        <x:f t="shared" si="2489"/>
        <x:v>30</x:v>
      </x:c>
      <x:c r="M13346" s="54">
        <x:f t="shared" si="2490"/>
        <x:v>12492.255410671965</x:v>
      </x:c>
      <x:c r="N13346" s="54">
        <x:f t="shared" si="2491"/>
        <x:v>8.1751773685221973</x:v>
      </x:c>
      <x:c r="O13346" s="55">
        <x:f t="shared" si="2492"/>
        <x:v>197546</x:v>
      </x:c>
      <x:c r="P13346" s="55">
        <x:f t="shared" si="2493"/>
        <x:v>22440</x:v>
      </x:c>
      <x:c r="Q13346" s="55">
        <x:f t="shared" si="2494"/>
        <x:v>229379.43421305495</x:v>
      </x:c>
      <x:c r="R13346" s="55">
        <x:f t="shared" si="2495"/>
        <x:v>-74273.434213054948</x:v>
      </x:c>
      <x:c r="S13346" s="1" t="str">
        <x:f t="shared" si="2496"/>
        <x:v>NO</x:v>
      </x:c>
      <x:c r="T13346" s="1">
        <x:f t="shared" si="2497"/>
        <x:v>-9.9999999999999997E+98</x:v>
      </x:c>
    </x:row>
    <x:row r="13347">
      <x:c r="A13347" s="1"/>
      <x:c r="B13347" s="1"/>
      <x:c r="C13347" s="1"/>
      <x:c r="D13347" s="1"/>
      <x:c r="E13347" s="1"/>
      <x:c r="F13347" s="1"/>
      <x:c r="G13347" s="1"/>
      <x:c r="H13347" s="1"/>
      <x:c r="I13347" s="53">
        <x:f t="shared" si="2486"/>
        <x:v>20</x:v>
      </x:c>
      <x:c r="J13347" s="53">
        <x:f t="shared" si="2487"/>
        <x:v>9</x:v>
      </x:c>
      <x:c r="K13347" s="53">
        <x:f t="shared" si="2488"/>
        <x:v>2</x:v>
      </x:c>
      <x:c r="L13347" s="53">
        <x:f t="shared" si="2489"/>
        <x:v>31</x:v>
      </x:c>
      <x:c r="M13347" s="54">
        <x:f t="shared" si="2490"/>
        <x:v>12538.956973171966</x:v>
      </x:c>
      <x:c r="N13347" s="54">
        <x:f t="shared" si="2491"/>
        <x:v>8.2076090091471983</x:v>
      </x:c>
      <x:c r="O13347" s="55">
        <x:f t="shared" si="2492"/>
        <x:v>200246</x:v>
      </x:c>
      <x:c r="P13347" s="55">
        <x:f t="shared" si="2493"/>
        <x:v>23320</x:v>
      </x:c>
      <x:c r="Q13347" s="55">
        <x:f t="shared" si="2494"/>
        <x:v>230190.22522867995</x:v>
      </x:c>
      <x:c r="R13347" s="55">
        <x:f t="shared" si="2495"/>
        <x:v>-73264.225228679948</x:v>
      </x:c>
      <x:c r="S13347" s="1" t="str">
        <x:f t="shared" si="2496"/>
        <x:v>NO</x:v>
      </x:c>
      <x:c r="T13347" s="1">
        <x:f t="shared" si="2497"/>
        <x:v>-9.9999999999999997E+98</x:v>
      </x:c>
    </x:row>
    <x:row r="13348">
      <x:c r="A13348" s="1"/>
      <x:c r="B13348" s="1"/>
      <x:c r="C13348" s="1"/>
      <x:c r="D13348" s="1"/>
      <x:c r="E13348" s="1"/>
      <x:c r="F13348" s="1"/>
      <x:c r="G13348" s="1"/>
      <x:c r="H13348" s="1"/>
      <x:c r="I13348" s="53">
        <x:f t="shared" si="2486"/>
        <x:v>20</x:v>
      </x:c>
      <x:c r="J13348" s="53">
        <x:f t="shared" si="2487"/>
        <x:v>9</x:v>
      </x:c>
      <x:c r="K13348" s="53">
        <x:f t="shared" si="2488"/>
        <x:v>3</x:v>
      </x:c>
      <x:c r="L13348" s="53">
        <x:f t="shared" si="2489"/>
        <x:v>32</x:v>
      </x:c>
      <x:c r="M13348" s="54">
        <x:f t="shared" si="2490"/>
        <x:v>12586.818955593841</x:v>
      </x:c>
      <x:c r="N13348" s="54">
        <x:f t="shared" si="2491"/>
        <x:v>8.2408464969401667</x:v>
      </x:c>
      <x:c r="O13348" s="55">
        <x:f t="shared" si="2492"/>
        <x:v>202946</x:v>
      </x:c>
      <x:c r="P13348" s="55">
        <x:f t="shared" si="2493"/>
        <x:v>24200</x:v>
      </x:c>
      <x:c r="Q13348" s="55">
        <x:f t="shared" si="2494"/>
        <x:v>231021.16242350417</x:v>
      </x:c>
      <x:c r="R13348" s="55">
        <x:f t="shared" si="2495"/>
        <x:v>-72275.162423504167</x:v>
      </x:c>
      <x:c r="S13348" s="1" t="str">
        <x:f t="shared" si="2496"/>
        <x:v>NO</x:v>
      </x:c>
      <x:c r="T13348" s="1">
        <x:f t="shared" si="2497"/>
        <x:v>-9.9999999999999997E+98</x:v>
      </x:c>
    </x:row>
    <x:row r="13349">
      <x:c r="A13349" s="1"/>
      <x:c r="B13349" s="1"/>
      <x:c r="C13349" s="1"/>
      <x:c r="D13349" s="1"/>
      <x:c r="E13349" s="1"/>
      <x:c r="F13349" s="1"/>
      <x:c r="G13349" s="1"/>
      <x:c r="H13349" s="1"/>
      <x:c r="I13349" s="53">
        <x:f t="shared" si="2486"/>
        <x:v>20</x:v>
      </x:c>
      <x:c r="J13349" s="53">
        <x:f t="shared" si="2487"/>
        <x:v>9</x:v>
      </x:c>
      <x:c r="K13349" s="53">
        <x:f t="shared" si="2488"/>
        <x:v>4</x:v>
      </x:c>
      <x:c r="L13349" s="53">
        <x:f t="shared" si="2489"/>
        <x:v>33</x:v>
      </x:c>
      <x:c r="M13349" s="54">
        <x:f t="shared" si="2490"/>
        <x:v>12635.863071316497</x:v>
      </x:c>
      <x:c r="N13349" s="54">
        <x:f t="shared" si="2491"/>
        <x:v>8.2749049106364563</x:v>
      </x:c>
      <x:c r="O13349" s="55">
        <x:f t="shared" si="2492"/>
        <x:v>205646</x:v>
      </x:c>
      <x:c r="P13349" s="55">
        <x:f t="shared" si="2493"/>
        <x:v>25080</x:v>
      </x:c>
      <x:c r="Q13349" s="55">
        <x:f t="shared" si="2494"/>
        <x:v>231872.62276591139</x:v>
      </x:c>
      <x:c r="R13349" s="55">
        <x:f t="shared" si="2495"/>
        <x:v>-71306.622765911394</x:v>
      </x:c>
      <x:c r="S13349" s="1" t="str">
        <x:f t="shared" si="2496"/>
        <x:v>NO</x:v>
      </x:c>
      <x:c r="T13349" s="1">
        <x:f t="shared" si="2497"/>
        <x:v>-9.9999999999999997E+98</x:v>
      </x:c>
    </x:row>
    <x:row r="13350">
      <x:c r="A13350" s="1"/>
      <x:c r="B13350" s="1"/>
      <x:c r="C13350" s="1"/>
      <x:c r="D13350" s="1"/>
      <x:c r="E13350" s="1"/>
      <x:c r="F13350" s="1"/>
      <x:c r="G13350" s="1"/>
      <x:c r="H13350" s="1"/>
      <x:c r="I13350" s="53">
        <x:f t="shared" si="2486"/>
        <x:v>20</x:v>
      </x:c>
      <x:c r="J13350" s="53">
        <x:f t="shared" si="2487"/>
        <x:v>9</x:v>
      </x:c>
      <x:c r="K13350" s="53">
        <x:f t="shared" si="2488"/>
        <x:v>5</x:v>
      </x:c>
      <x:c r="L13350" s="53">
        <x:f t="shared" si="2489"/>
        <x:v>34</x:v>
      </x:c>
      <x:c r="M13350" s="54">
        <x:f t="shared" si="2490"/>
        <x:v>12686.1113952377</x:v>
      </x:c>
      <x:c r="N13350" s="54">
        <x:f t="shared" si="2491"/>
        <x:v>8.3097995800261799</x:v>
      </x:c>
      <x:c r="O13350" s="55">
        <x:f t="shared" si="2492"/>
        <x:v>208346</x:v>
      </x:c>
      <x:c r="P13350" s="55">
        <x:f t="shared" si="2493"/>
        <x:v>25960</x:v>
      </x:c>
      <x:c r="Q13350" s="55">
        <x:f t="shared" si="2494"/>
        <x:v>232744.98950065451</x:v>
      </x:c>
      <x:c r="R13350" s="55">
        <x:f t="shared" si="2495"/>
        <x:v>-70358.989500654512</x:v>
      </x:c>
      <x:c r="S13350" s="1" t="str">
        <x:f t="shared" si="2496"/>
        <x:v>NO</x:v>
      </x:c>
      <x:c r="T13350" s="1">
        <x:f t="shared" si="2497"/>
        <x:v>-9.9999999999999997E+98</x:v>
      </x:c>
    </x:row>
    <x:row r="13351">
      <x:c r="A13351" s="1"/>
      <x:c r="B13351" s="1"/>
      <x:c r="C13351" s="1"/>
      <x:c r="D13351" s="1"/>
      <x:c r="E13351" s="1"/>
      <x:c r="F13351" s="1"/>
      <x:c r="G13351" s="1"/>
      <x:c r="H13351" s="1"/>
      <x:c r="I13351" s="53">
        <x:f t="shared" si="2486"/>
        <x:v>20</x:v>
      </x:c>
      <x:c r="J13351" s="53">
        <x:f t="shared" si="2487"/>
        <x:v>9</x:v>
      </x:c>
      <x:c r="K13351" s="53">
        <x:f t="shared" si="2488"/>
        <x:v>6</x:v>
      </x:c>
      <x:c r="L13351" s="53">
        <x:f t="shared" si="2489"/>
        <x:v>35</x:v>
      </x:c>
      <x:c r="M13351" s="54">
        <x:f t="shared" si="2490"/>
        <x:v>12737.586369419334</x:v>
      </x:c>
      <x:c r="N13351" s="54">
        <x:f t="shared" si="2491"/>
        <x:v>8.3455460898745368</x:v>
      </x:c>
      <x:c r="O13351" s="55">
        <x:f t="shared" si="2492"/>
        <x:v>211046</x:v>
      </x:c>
      <x:c r="P13351" s="55">
        <x:f t="shared" si="2493"/>
        <x:v>26840</x:v>
      </x:c>
      <x:c r="Q13351" s="55">
        <x:f t="shared" si="2494"/>
        <x:v>233638.65224686344</x:v>
      </x:c>
      <x:c r="R13351" s="55">
        <x:f t="shared" si="2495"/>
        <x:v>-69432.652246863436</x:v>
      </x:c>
      <x:c r="S13351" s="1" t="str">
        <x:f t="shared" si="2496"/>
        <x:v>NO</x:v>
      </x:c>
      <x:c r="T13351" s="1">
        <x:f t="shared" si="2497"/>
        <x:v>-9.9999999999999997E+98</x:v>
      </x:c>
    </x:row>
    <x:row r="13352">
      <x:c r="A13352" s="1"/>
      <x:c r="B13352" s="1"/>
      <x:c r="C13352" s="1"/>
      <x:c r="D13352" s="1"/>
      <x:c r="E13352" s="1"/>
      <x:c r="F13352" s="1"/>
      <x:c r="G13352" s="1"/>
      <x:c r="H13352" s="1"/>
      <x:c r="I13352" s="53">
        <x:f t="shared" si="2486"/>
        <x:v>20</x:v>
      </x:c>
      <x:c r="J13352" s="53">
        <x:f t="shared" si="2487"/>
        <x:v>9</x:v>
      </x:c>
      <x:c r="K13352" s="53">
        <x:f t="shared" si="2488"/>
        <x:v>7</x:v>
      </x:c>
      <x:c r="L13352" s="53">
        <x:f t="shared" si="2489"/>
        <x:v>36</x:v>
      </x:c>
      <x:c r="M13352" s="54">
        <x:f t="shared" si="2490"/>
        <x:v>12790.310808817294</x:v>
      </x:c>
      <x:c r="N13352" s="54">
        <x:f t="shared" si="2491"/>
        <x:v>8.3821602839008982</x:v>
      </x:c>
      <x:c r="O13352" s="55">
        <x:f t="shared" si="2492"/>
        <x:v>213746</x:v>
      </x:c>
      <x:c r="P13352" s="55">
        <x:f t="shared" si="2493"/>
        <x:v>27720</x:v>
      </x:c>
      <x:c r="Q13352" s="55">
        <x:f t="shared" si="2494"/>
        <x:v>234554.00709752247</x:v>
      </x:c>
      <x:c r="R13352" s="55">
        <x:f t="shared" si="2495"/>
        <x:v>-68528.007097522466</x:v>
      </x:c>
      <x:c r="S13352" s="1" t="str">
        <x:f t="shared" si="2496"/>
        <x:v>NO</x:v>
      </x:c>
      <x:c r="T13352" s="1">
        <x:f t="shared" si="2497"/>
        <x:v>-9.9999999999999997E+98</x:v>
      </x:c>
    </x:row>
    <x:row r="13353">
      <x:c r="A13353" s="1"/>
      <x:c r="B13353" s="1"/>
      <x:c r="C13353" s="1"/>
      <x:c r="D13353" s="1"/>
      <x:c r="E13353" s="1"/>
      <x:c r="F13353" s="1"/>
      <x:c r="G13353" s="1"/>
      <x:c r="H13353" s="1"/>
      <x:c r="I13353" s="53">
        <x:f t="shared" si="2486"/>
        <x:v>20</x:v>
      </x:c>
      <x:c r="J13353" s="53">
        <x:f t="shared" si="2487"/>
        <x:v>9</x:v>
      </x:c>
      <x:c r="K13353" s="53">
        <x:f t="shared" si="2488"/>
        <x:v>8</x:v>
      </x:c>
      <x:c r="L13353" s="53">
        <x:f t="shared" si="2489"/>
        <x:v>37</x:v>
      </x:c>
      <x:c r="M13353" s="54">
        <x:f t="shared" si="2490"/>
        <x:v>12844.307907097274</x:v>
      </x:c>
      <x:c r="N13353" s="54">
        <x:f t="shared" si="2491"/>
        <x:v>8.4196582688175514</x:v>
      </x:c>
      <x:c r="O13353" s="55">
        <x:f t="shared" si="2492"/>
        <x:v>216446</x:v>
      </x:c>
      <x:c r="P13353" s="55">
        <x:f t="shared" si="2493"/>
        <x:v>28600</x:v>
      </x:c>
      <x:c r="Q13353" s="55">
        <x:f t="shared" si="2494"/>
        <x:v>235491.45672043879</x:v>
      </x:c>
      <x:c r="R13353" s="55">
        <x:f t="shared" si="2495"/>
        <x:v>-67645.456720438786</x:v>
      </x:c>
      <x:c r="S13353" s="1" t="str">
        <x:f t="shared" si="2496"/>
        <x:v>NO</x:v>
      </x:c>
      <x:c r="T13353" s="1">
        <x:f t="shared" si="2497"/>
        <x:v>-9.9999999999999997E+98</x:v>
      </x:c>
    </x:row>
    <x:row r="13354">
      <x:c r="A13354" s="1"/>
      <x:c r="B13354" s="1"/>
      <x:c r="C13354" s="1"/>
      <x:c r="D13354" s="1"/>
      <x:c r="E13354" s="1"/>
      <x:c r="F13354" s="1"/>
      <x:c r="G13354" s="1"/>
      <x:c r="H13354" s="1"/>
      <x:c r="I13354" s="53">
        <x:f t="shared" si="2486"/>
        <x:v>20</x:v>
      </x:c>
      <x:c r="J13354" s="53">
        <x:f t="shared" si="2487"/>
        <x:v>9</x:v>
      </x:c>
      <x:c r="K13354" s="53">
        <x:f t="shared" si="2488"/>
        <x:v>9</x:v>
      </x:c>
      <x:c r="L13354" s="53">
        <x:f t="shared" si="2489"/>
        <x:v>38</x:v>
      </x:c>
      <x:c r="M13354" s="54">
        <x:f t="shared" si="2490"/>
        <x:v>12899.601242537668</x:v>
      </x:c>
      <x:c r="N13354" s="54">
        <x:f t="shared" si="2491"/>
        <x:v>8.4580564184289369</x:v>
      </x:c>
      <x:c r="O13354" s="55">
        <x:f t="shared" si="2492"/>
        <x:v>219146</x:v>
      </x:c>
      <x:c r="P13354" s="55">
        <x:f t="shared" si="2493"/>
        <x:v>29480</x:v>
      </x:c>
      <x:c r="Q13354" s="55">
        <x:f t="shared" si="2494"/>
        <x:v>236451.41046072342</x:v>
      </x:c>
      <x:c r="R13354" s="55">
        <x:f t="shared" si="2495"/>
        <x:v>-66785.410460723419</x:v>
      </x:c>
      <x:c r="S13354" s="1" t="str">
        <x:f t="shared" si="2496"/>
        <x:v>NO</x:v>
      </x:c>
      <x:c r="T13354" s="1">
        <x:f t="shared" si="2497"/>
        <x:v>-9.9999999999999997E+98</x:v>
      </x:c>
    </x:row>
    <x:row r="13355">
      <x:c r="A13355" s="1"/>
      <x:c r="B13355" s="1"/>
      <x:c r="C13355" s="1"/>
      <x:c r="D13355" s="1"/>
      <x:c r="E13355" s="1"/>
      <x:c r="F13355" s="1"/>
      <x:c r="G13355" s="1"/>
      <x:c r="H13355" s="1"/>
      <x:c r="I13355" s="53">
        <x:f t="shared" si="2486"/>
        <x:v>20</x:v>
      </x:c>
      <x:c r="J13355" s="53">
        <x:f t="shared" si="2487"/>
        <x:v>9</x:v>
      </x:c>
      <x:c r="K13355" s="53">
        <x:f t="shared" si="2488"/>
        <x:v>10</x:v>
      </x:c>
      <x:c r="L13355" s="53">
        <x:f t="shared" si="2489"/>
        <x:v>39</x:v>
      </x:c>
      <x:c r="M13355" s="54">
        <x:f t="shared" si="2490"/>
        <x:v>12956.214784020882</x:v>
      </x:c>
      <x:c r="N13355" s="54">
        <x:f t="shared" si="2491"/>
        <x:v>8.4973713777922786</x:v>
      </x:c>
      <x:c r="O13355" s="55">
        <x:f t="shared" si="2492"/>
        <x:v>221846</x:v>
      </x:c>
      <x:c r="P13355" s="55">
        <x:f t="shared" si="2493"/>
        <x:v>30360</x:v>
      </x:c>
      <x:c r="Q13355" s="55">
        <x:f t="shared" si="2494"/>
        <x:v>237434.28444480698</x:v>
      </x:c>
      <x:c r="R13355" s="55">
        <x:f t="shared" si="2495"/>
        <x:v>-65948.284444806981</x:v>
      </x:c>
      <x:c r="S13355" s="1" t="str">
        <x:f t="shared" si="2496"/>
        <x:v>NO</x:v>
      </x:c>
      <x:c r="T13355" s="1">
        <x:f t="shared" si="2497"/>
        <x:v>-9.9999999999999997E+98</x:v>
      </x:c>
    </x:row>
    <x:row r="13356">
      <x:c r="A13356" s="1"/>
      <x:c r="B13356" s="1"/>
      <x:c r="C13356" s="1"/>
      <x:c r="D13356" s="1"/>
      <x:c r="E13356" s="1"/>
      <x:c r="F13356" s="1"/>
      <x:c r="G13356" s="1"/>
      <x:c r="H13356" s="1"/>
      <x:c r="I13356" s="53">
        <x:f t="shared" si="2486"/>
        <x:v>20</x:v>
      </x:c>
      <x:c r="J13356" s="53">
        <x:f t="shared" si="2487"/>
        <x:v>9</x:v>
      </x:c>
      <x:c r="K13356" s="53">
        <x:f t="shared" si="2488"/>
        <x:v>11</x:v>
      </x:c>
      <x:c r="L13356" s="53">
        <x:f t="shared" si="2489"/>
        <x:v>40</x:v>
      </x:c>
      <x:c r="M13356" s="54">
        <x:f t="shared" si="2490"/>
        <x:v>13014.17289711432</x:v>
      </x:c>
      <x:c r="N13356" s="54">
        <x:f t="shared" si="2491"/>
        <x:v>8.5376200674404998</x:v>
      </x:c>
      <x:c r="O13356" s="55">
        <x:f t="shared" si="2492"/>
        <x:v>224546</x:v>
      </x:c>
      <x:c r="P13356" s="55">
        <x:f t="shared" si="2493"/>
        <x:v>31240</x:v>
      </x:c>
      <x:c r="Q13356" s="55">
        <x:f t="shared" si="2494"/>
        <x:v>238440.50168601249</x:v>
      </x:c>
      <x:c r="R13356" s="55">
        <x:f t="shared" si="2495"/>
        <x:v>-65134.501686012489</x:v>
      </x:c>
      <x:c r="S13356" s="1" t="str">
        <x:f t="shared" si="2496"/>
        <x:v>NO</x:v>
      </x:c>
      <x:c r="T13356" s="1">
        <x:f t="shared" si="2497"/>
        <x:v>-9.9999999999999997E+98</x:v>
      </x:c>
    </x:row>
    <x:row r="13357">
      <x:c r="A13357" s="1"/>
      <x:c r="B13357" s="1"/>
      <x:c r="C13357" s="1"/>
      <x:c r="D13357" s="1"/>
      <x:c r="E13357" s="1"/>
      <x:c r="F13357" s="1"/>
      <x:c r="G13357" s="1"/>
      <x:c r="H13357" s="1"/>
      <x:c r="I13357" s="53">
        <x:f t="shared" si="2486"/>
        <x:v>20</x:v>
      </x:c>
      <x:c r="J13357" s="53">
        <x:f t="shared" si="2487"/>
        <x:v>9</x:v>
      </x:c>
      <x:c r="K13357" s="53">
        <x:f t="shared" si="2488"/>
        <x:v>12</x:v>
      </x:c>
      <x:c r="L13357" s="53">
        <x:f t="shared" si="2489"/>
        <x:v>41</x:v>
      </x:c>
      <x:c r="M13357" s="54">
        <x:f t="shared" si="2490"/>
        <x:v>13073.500350242384</x:v>
      </x:c>
      <x:c r="N13357" s="54">
        <x:f t="shared" si="2491"/>
        <x:v>8.5788196876683216</x:v>
      </x:c>
      <x:c r="O13357" s="55">
        <x:f t="shared" si="2492"/>
        <x:v>227246</x:v>
      </x:c>
      <x:c r="P13357" s="55">
        <x:f t="shared" si="2493"/>
        <x:v>32120</x:v>
      </x:c>
      <x:c r="Q13357" s="55">
        <x:f t="shared" si="2494"/>
        <x:v>239470.49219170806</x:v>
      </x:c>
      <x:c r="R13357" s="55">
        <x:f t="shared" si="2495"/>
        <x:v>-64344.492191708065</x:v>
      </x:c>
      <x:c r="S13357" s="1" t="str">
        <x:f t="shared" si="2496"/>
        <x:v>NO</x:v>
      </x:c>
      <x:c r="T13357" s="1">
        <x:f t="shared" si="2497"/>
        <x:v>-9.9999999999999997E+98</x:v>
      </x:c>
    </x:row>
    <x:row r="13358">
      <x:c r="A13358" s="1"/>
      <x:c r="B13358" s="1"/>
      <x:c r="C13358" s="1"/>
      <x:c r="D13358" s="1"/>
      <x:c r="E13358" s="1"/>
      <x:c r="F13358" s="1"/>
      <x:c r="G13358" s="1"/>
      <x:c r="H13358" s="1"/>
      <x:c r="I13358" s="53" t="n">
        <x:f t="shared" ref="I13358:I13421" si="2498">INT((ROW()-ROW($I$46))/((CARROT_CAP+1)*(MESCLUN_CAP+1)))</x:f>
        <x:v>20</x:v>
      </x:c>
      <x:c r="J13358" s="53" t="n">
        <x:f t="shared" ref="J13358:J13421" si="2499">MOD(INT((ROW()-ROW($I$46))/(MESCLUN_CAP+1)),CARROT_CAP+1)</x:f>
        <x:v>9</x:v>
      </x:c>
      <x:c r="K13358" s="53" t="n">
        <x:f t="shared" ref="K13358:K13421" si="2500">MOD(ROW()-ROW($I$46),MESCLUN_CAP+1)</x:f>
        <x:v>13</x:v>
      </x:c>
      <x:c r="L13358" s="53" t="n">
        <x:f t="shared" ref="L13358:L13421" si="2501">SUM(I13358:K13358)</x:f>
        <x:v>42</x:v>
      </x:c>
      <x:c r="M13358" s="54" t="n">
        <x:f t="shared" ref="M13358:M13421" si="2502">I13358*TOMATO_HOURS*WEEKS*(1+TOMATO_DIM)^I13358+J13358*CARROT_HOURS*WEEKS*(1+CARROT_DIM)^J13358+K13358*MESCLUN_HOURS*WEEKS*(1+MESCLUN_DIM)^K13358</x:f>
        <x:v>13134.222320950772</x:v>
      </x:c>
      <x:c r="N13358" s="54" t="n">
        <x:f t="shared" ref="N13358:N13421" si="2503">MAX(M13358-FARMER_HOURS,0)/TEMP_HOURS_PER_WORKER</x:f>
        <x:v>8.62098772288248</x:v>
      </x:c>
      <x:c r="O13358" s="55" t="n">
        <x:f t="shared" ref="O13358:O13421" si="2504">I13358*TOMATO_PRICE+J13358*CARROT_PRICE+K13358*MESCLUN_PRICE</x:f>
        <x:v>229946</x:v>
      </x:c>
      <x:c r="P13358" s="55" t="n">
        <x:f t="shared" ref="P13358:P13421" si="2505">I13358*TOMATO_FERTILIZER+J13358*CARROT_FERTILIZER+K13358*MESCLUN_FERTILIZER</x:f>
        <x:v>33000</x:v>
      </x:c>
      <x:c r="Q13358" s="55" t="n">
        <x:f t="shared" ref="Q13358:Q13421" si="2506">MIN(M13358,FARMER_HOURS)*FARMER_RATE+MAX(M13358-FARMER_HOURS,0)*TEMP_RATE</x:f>
        <x:v>240524.69307206201</x:v>
      </x:c>
      <x:c r="R13358" s="55" t="n">
        <x:f t="shared" ref="R13358:R13421" si="2507">O13358-P13358-Q13358-FIXED_COST</x:f>
        <x:v>-63578.693072062015</x:v>
      </x:c>
      <x:c r="S13358" s="1" t="str">
        <x:f t="shared" ref="S13358:S13421" si="2508">IF(AND(L13358&lt;=TOTAL_BED_CAP,N13358&lt;=TEMP_WORKER_CAP),"YES","NO")</x:f>
        <x:v>NO</x:v>
      </x:c>
      <x:c r="T13358" s="1" t="n">
        <x:f t="shared" ref="T13358:T13421" si="2509">IF(S13358="YES",R13358,-1E+99)</x:f>
        <x:v>-1e+99</x:v>
      </x:c>
    </x:row>
    <x:row r="13359">
      <x:c r="A13359" s="1"/>
      <x:c r="B13359" s="1"/>
      <x:c r="C13359" s="1"/>
      <x:c r="D13359" s="1"/>
      <x:c r="E13359" s="1"/>
      <x:c r="F13359" s="1"/>
      <x:c r="G13359" s="1"/>
      <x:c r="H13359" s="1"/>
      <x:c r="I13359" s="53">
        <x:f t="shared" si="2498"/>
        <x:v>20</x:v>
      </x:c>
      <x:c r="J13359" s="53">
        <x:f t="shared" si="2499"/>
        <x:v>9</x:v>
      </x:c>
      <x:c r="K13359" s="53">
        <x:f t="shared" si="2500"/>
        <x:v>14</x:v>
      </x:c>
      <x:c r="L13359" s="53">
        <x:f t="shared" si="2501"/>
        <x:v>43</x:v>
      </x:c>
      <x:c r="M13359" s="54">
        <x:f t="shared" si="2502"/>
        <x:v>13196.364402264429</x:v>
      </x:c>
      <x:c r="N13359" s="54">
        <x:f t="shared" si="2503"/>
        <x:v>8.6641419460169651</x:v>
      </x:c>
      <x:c r="O13359" s="55">
        <x:f t="shared" si="2504"/>
        <x:v>232646</x:v>
      </x:c>
      <x:c r="P13359" s="55">
        <x:f t="shared" si="2505"/>
        <x:v>33880</x:v>
      </x:c>
      <x:c r="Q13359" s="55">
        <x:f t="shared" si="2506"/>
        <x:v>241603.54865042411</x:v>
      </x:c>
      <x:c r="R13359" s="55">
        <x:f t="shared" si="2507"/>
        <x:v>-62837.548650424113</x:v>
      </x:c>
      <x:c r="S13359" s="1" t="str">
        <x:f t="shared" si="2508"/>
        <x:v>NO</x:v>
      </x:c>
      <x:c r="T13359" s="1">
        <x:f t="shared" si="2509"/>
        <x:v>-9.9999999999999997E+98</x:v>
      </x:c>
    </x:row>
    <x:row r="13360">
      <x:c r="A13360" s="1"/>
      <x:c r="B13360" s="1"/>
      <x:c r="C13360" s="1"/>
      <x:c r="D13360" s="1"/>
      <x:c r="E13360" s="1"/>
      <x:c r="F13360" s="1"/>
      <x:c r="G13360" s="1"/>
      <x:c r="H13360" s="1"/>
      <x:c r="I13360" s="53">
        <x:f t="shared" si="2498"/>
        <x:v>20</x:v>
      </x:c>
      <x:c r="J13360" s="53">
        <x:f t="shared" si="2499"/>
        <x:v>9</x:v>
      </x:c>
      <x:c r="K13360" s="53">
        <x:f t="shared" si="2500"/>
        <x:v>15</x:v>
      </x:c>
      <x:c r="L13360" s="53">
        <x:f t="shared" si="2501"/>
        <x:v>44</x:v>
      </x:c>
      <x:c r="M13360" s="54">
        <x:f t="shared" si="2502"/>
        <x:v>13259.952609140577</x:v>
      </x:c>
      <x:c r="N13360" s="54">
        <x:f t="shared" si="2503"/>
        <x:v>8.7083004230142897</x:v>
      </x:c>
      <x:c r="O13360" s="55">
        <x:f t="shared" si="2504"/>
        <x:v>235346</x:v>
      </x:c>
      <x:c r="P13360" s="55">
        <x:f t="shared" si="2505"/>
        <x:v>34760</x:v>
      </x:c>
      <x:c r="Q13360" s="55">
        <x:f t="shared" si="2506"/>
        <x:v>242707.51057535724</x:v>
      </x:c>
      <x:c r="R13360" s="55">
        <x:f t="shared" si="2507"/>
        <x:v>-62121.510575357242</x:v>
      </x:c>
      <x:c r="S13360" s="1" t="str">
        <x:f t="shared" si="2508"/>
        <x:v>NO</x:v>
      </x:c>
      <x:c r="T13360" s="1">
        <x:f t="shared" si="2509"/>
        <x:v>-9.9999999999999997E+98</x:v>
      </x:c>
    </x:row>
    <x:row r="13361">
      <x:c r="A13361" s="1"/>
      <x:c r="B13361" s="1"/>
      <x:c r="C13361" s="1"/>
      <x:c r="D13361" s="1"/>
      <x:c r="E13361" s="1"/>
      <x:c r="F13361" s="1"/>
      <x:c r="G13361" s="1"/>
      <x:c r="H13361" s="1"/>
      <x:c r="I13361" s="53">
        <x:f t="shared" si="2498"/>
        <x:v>20</x:v>
      </x:c>
      <x:c r="J13361" s="53">
        <x:f t="shared" si="2499"/>
        <x:v>9</x:v>
      </x:c>
      <x:c r="K13361" s="53">
        <x:f t="shared" si="2500"/>
        <x:v>16</x:v>
      </x:c>
      <x:c r="L13361" s="53">
        <x:f t="shared" si="2501"/>
        <x:v>45</x:v>
      </x:c>
      <x:c r="M13361" s="54">
        <x:f t="shared" si="2502"/>
        <x:v>13325.013385018065</x:v>
      </x:c>
      <x:c r="N13361" s="54">
        <x:f t="shared" si="2503"/>
        <x:v>8.7534815173736558</x:v>
      </x:c>
      <x:c r="O13361" s="55">
        <x:f t="shared" si="2504"/>
        <x:v>238046</x:v>
      </x:c>
      <x:c r="P13361" s="55">
        <x:f t="shared" si="2505"/>
        <x:v>35640</x:v>
      </x:c>
      <x:c r="Q13361" s="55">
        <x:f t="shared" si="2506"/>
        <x:v>243837.03793434138</x:v>
      </x:c>
      <x:c r="R13361" s="55">
        <x:f t="shared" si="2507"/>
        <x:v>-61431.037934341381</x:v>
      </x:c>
      <x:c r="S13361" s="1" t="str">
        <x:f t="shared" si="2508"/>
        <x:v>NO</x:v>
      </x:c>
      <x:c r="T13361" s="1">
        <x:f t="shared" si="2509"/>
        <x:v>-9.9999999999999997E+98</x:v>
      </x:c>
    </x:row>
    <x:row r="13362">
      <x:c r="A13362" s="1"/>
      <x:c r="B13362" s="1"/>
      <x:c r="C13362" s="1"/>
      <x:c r="D13362" s="1"/>
      <x:c r="E13362" s="1"/>
      <x:c r="F13362" s="1"/>
      <x:c r="G13362" s="1"/>
      <x:c r="H13362" s="1"/>
      <x:c r="I13362" s="53">
        <x:f t="shared" si="2498"/>
        <x:v>20</x:v>
      </x:c>
      <x:c r="J13362" s="53">
        <x:f t="shared" si="2499"/>
        <x:v>9</x:v>
      </x:c>
      <x:c r="K13362" s="53">
        <x:f t="shared" si="2500"/>
        <x:v>17</x:v>
      </x:c>
      <x:c r="L13362" s="53">
        <x:f t="shared" si="2501"/>
        <x:v>46</x:v>
      </x:c>
      <x:c r="M13362" s="54">
        <x:f t="shared" si="2502"/>
        <x:v>13391.573608464605</x:v>
      </x:c>
      <x:c r="N13362" s="54">
        <x:f t="shared" si="2503"/>
        <x:v>8.7997038947670863</x:v>
      </x:c>
      <x:c r="O13362" s="55">
        <x:f t="shared" si="2504"/>
        <x:v>240746</x:v>
      </x:c>
      <x:c r="P13362" s="55">
        <x:f t="shared" si="2505"/>
        <x:v>36520</x:v>
      </x:c>
      <x:c r="Q13362" s="55">
        <x:f t="shared" si="2506"/>
        <x:v>244992.59736917718</x:v>
      </x:c>
      <x:c r="R13362" s="55">
        <x:f t="shared" si="2507"/>
        <x:v>-60766.59736917718</x:v>
      </x:c>
      <x:c r="S13362" s="1" t="str">
        <x:f t="shared" si="2508"/>
        <x:v>NO</x:v>
      </x:c>
      <x:c r="T13362" s="1">
        <x:f t="shared" si="2509"/>
        <x:v>-9.9999999999999997E+98</x:v>
      </x:c>
    </x:row>
    <x:row r="13363">
      <x:c r="A13363" s="1"/>
      <x:c r="B13363" s="1"/>
      <x:c r="C13363" s="1"/>
      <x:c r="D13363" s="1"/>
      <x:c r="E13363" s="1"/>
      <x:c r="F13363" s="1"/>
      <x:c r="G13363" s="1"/>
      <x:c r="H13363" s="1"/>
      <x:c r="I13363" s="53">
        <x:f t="shared" si="2498"/>
        <x:v>20</x:v>
      </x:c>
      <x:c r="J13363" s="53">
        <x:f t="shared" si="2499"/>
        <x:v>9</x:v>
      </x:c>
      <x:c r="K13363" s="53">
        <x:f t="shared" si="2500"/>
        <x:v>18</x:v>
      </x:c>
      <x:c r="L13363" s="53">
        <x:f t="shared" si="2501"/>
        <x:v>47</x:v>
      </x:c>
      <x:c r="M13363" s="54">
        <x:f t="shared" si="2502"/>
        <x:v>13459.660599923192</x:v>
      </x:c>
      <x:c r="N13363" s="54">
        <x:f t="shared" si="2503"/>
        <x:v>8.8469865277244395</x:v>
      </x:c>
      <x:c r="O13363" s="55">
        <x:f t="shared" si="2504"/>
        <x:v>243446</x:v>
      </x:c>
      <x:c r="P13363" s="55">
        <x:f t="shared" si="2505"/>
        <x:v>37400</x:v>
      </x:c>
      <x:c r="Q13363" s="55">
        <x:f t="shared" si="2506"/>
        <x:v>246174.66319311099</x:v>
      </x:c>
      <x:c r="R13363" s="55">
        <x:f t="shared" si="2507"/>
        <x:v>-60128.663193110988</x:v>
      </x:c>
      <x:c r="S13363" s="1" t="str">
        <x:f t="shared" si="2508"/>
        <x:v>NO</x:v>
      </x:c>
      <x:c r="T13363" s="1">
        <x:f t="shared" si="2509"/>
        <x:v>-9.9999999999999997E+98</x:v>
      </x:c>
    </x:row>
    <x:row r="13364">
      <x:c r="A13364" s="1"/>
      <x:c r="B13364" s="1"/>
      <x:c r="C13364" s="1"/>
      <x:c r="D13364" s="1"/>
      <x:c r="E13364" s="1"/>
      <x:c r="F13364" s="1"/>
      <x:c r="G13364" s="1"/>
      <x:c r="H13364" s="1"/>
      <x:c r="I13364" s="53">
        <x:f t="shared" si="2498"/>
        <x:v>20</x:v>
      </x:c>
      <x:c r="J13364" s="53">
        <x:f t="shared" si="2499"/>
        <x:v>9</x:v>
      </x:c>
      <x:c r="K13364" s="53">
        <x:f t="shared" si="2500"/>
        <x:v>19</x:v>
      </x:c>
      <x:c r="L13364" s="53">
        <x:f t="shared" si="2501"/>
        <x:v>48</x:v>
      </x:c>
      <x:c r="M13364" s="54">
        <x:f t="shared" si="2502"/>
        <x:v>13529.302128559215</x:v>
      </x:c>
      <x:c r="N13364" s="54">
        <x:f t="shared" si="2503"/>
        <x:v>8.8953487003883431</x:v>
      </x:c>
      <x:c r="O13364" s="55">
        <x:f t="shared" si="2504"/>
        <x:v>246146</x:v>
      </x:c>
      <x:c r="P13364" s="55">
        <x:f t="shared" si="2505"/>
        <x:v>38280</x:v>
      </x:c>
      <x:c r="Q13364" s="55">
        <x:f t="shared" si="2506"/>
        <x:v>247383.7175097086</x:v>
      </x:c>
      <x:c r="R13364" s="55">
        <x:f t="shared" si="2507"/>
        <x:v>-59517.7175097086</x:v>
      </x:c>
      <x:c r="S13364" s="1" t="str">
        <x:f t="shared" si="2508"/>
        <x:v>NO</x:v>
      </x:c>
      <x:c r="T13364" s="1">
        <x:f t="shared" si="2509"/>
        <x:v>-9.9999999999999997E+98</x:v>
      </x:c>
    </x:row>
    <x:row r="13365">
      <x:c r="A13365" s="1"/>
      <x:c r="B13365" s="1"/>
      <x:c r="C13365" s="1"/>
      <x:c r="D13365" s="1"/>
      <x:c r="E13365" s="1"/>
      <x:c r="F13365" s="1"/>
      <x:c r="G13365" s="1"/>
      <x:c r="H13365" s="1"/>
      <x:c r="I13365" s="53">
        <x:f t="shared" si="2498"/>
        <x:v>20</x:v>
      </x:c>
      <x:c r="J13365" s="53">
        <x:f t="shared" si="2499"/>
        <x:v>9</x:v>
      </x:c>
      <x:c r="K13365" s="53">
        <x:f t="shared" si="2500"/>
        <x:v>20</x:v>
      </x:c>
      <x:c r="L13365" s="53">
        <x:f t="shared" si="2501"/>
        <x:v>49</x:v>
      </x:c>
      <x:c r="M13365" s="54">
        <x:f t="shared" si="2502"/>
        <x:v>13600.526419209691</x:v>
      </x:c>
      <x:c r="N13365" s="54">
        <x:f t="shared" si="2503"/>
        <x:v>8.9448100133400636</x:v>
      </x:c>
      <x:c r="O13365" s="55">
        <x:f t="shared" si="2504"/>
        <x:v>248846</x:v>
      </x:c>
      <x:c r="P13365" s="55">
        <x:f t="shared" si="2505"/>
        <x:v>39160</x:v>
      </x:c>
      <x:c r="Q13365" s="55">
        <x:f t="shared" si="2506"/>
        <x:v>248620.25033350158</x:v>
      </x:c>
      <x:c r="R13365" s="55">
        <x:f t="shared" si="2507"/>
        <x:v>-58934.250333501579</x:v>
      </x:c>
      <x:c r="S13365" s="1" t="str">
        <x:f t="shared" si="2508"/>
        <x:v>NO</x:v>
      </x:c>
      <x:c r="T13365" s="1">
        <x:f t="shared" si="2509"/>
        <x:v>-9.9999999999999997E+98</x:v>
      </x:c>
    </x:row>
    <x:row r="13366">
      <x:c r="A13366" s="1"/>
      <x:c r="B13366" s="1"/>
      <x:c r="C13366" s="1"/>
      <x:c r="D13366" s="1"/>
      <x:c r="E13366" s="1"/>
      <x:c r="F13366" s="1"/>
      <x:c r="G13366" s="1"/>
      <x:c r="H13366" s="1"/>
      <x:c r="I13366" s="53">
        <x:f t="shared" si="2498"/>
        <x:v>20</x:v>
      </x:c>
      <x:c r="J13366" s="53">
        <x:f t="shared" si="2499"/>
        <x:v>9</x:v>
      </x:c>
      <x:c r="K13366" s="53">
        <x:f t="shared" si="2500"/>
        <x:v>21</x:v>
      </x:c>
      <x:c r="L13366" s="53">
        <x:f t="shared" si="2501"/>
        <x:v>50</x:v>
      </x:c>
      <x:c r="M13366" s="54">
        <x:f t="shared" si="2502"/>
        <x:v>13673.362159436136</x:v>
      </x:c>
      <x:c r="N13366" s="54">
        <x:f t="shared" si="2503"/>
        <x:v>8.9953903884973165</x:v>
      </x:c>
      <x:c r="O13366" s="55">
        <x:f t="shared" si="2504"/>
        <x:v>251546</x:v>
      </x:c>
      <x:c r="P13366" s="55">
        <x:f t="shared" si="2505"/>
        <x:v>40040</x:v>
      </x:c>
      <x:c r="Q13366" s="55">
        <x:f t="shared" si="2506"/>
        <x:v>249884.75971243292</x:v>
      </x:c>
      <x:c r="R13366" s="55">
        <x:f t="shared" si="2507"/>
        <x:v>-58378.759712432919</x:v>
      </x:c>
      <x:c r="S13366" s="1" t="str">
        <x:f t="shared" si="2508"/>
        <x:v>NO</x:v>
      </x:c>
      <x:c r="T13366" s="1">
        <x:f t="shared" si="2509"/>
        <x:v>-9.9999999999999997E+98</x:v>
      </x:c>
    </x:row>
    <x:row r="13367">
      <x:c r="A13367" s="1"/>
      <x:c r="B13367" s="1"/>
      <x:c r="C13367" s="1"/>
      <x:c r="D13367" s="1"/>
      <x:c r="E13367" s="1"/>
      <x:c r="F13367" s="1"/>
      <x:c r="G13367" s="1"/>
      <x:c r="H13367" s="1"/>
      <x:c r="I13367" s="53">
        <x:f t="shared" si="2498"/>
        <x:v>20</x:v>
      </x:c>
      <x:c r="J13367" s="53">
        <x:f t="shared" si="2499"/>
        <x:v>9</x:v>
      </x:c>
      <x:c r="K13367" s="53">
        <x:f t="shared" si="2500"/>
        <x:v>22</x:v>
      </x:c>
      <x:c r="L13367" s="53">
        <x:f t="shared" si="2501"/>
        <x:v>51</x:v>
      </x:c>
      <x:c r="M13367" s="54">
        <x:f t="shared" si="2502"/>
        <x:v>13747.838506682532</x:v>
      </x:c>
      <x:c r="N13367" s="54">
        <x:f t="shared" si="2503"/>
        <x:v>9.0471100740850918</x:v>
      </x:c>
      <x:c r="O13367" s="55">
        <x:f t="shared" si="2504"/>
        <x:v>254246</x:v>
      </x:c>
      <x:c r="P13367" s="55">
        <x:f t="shared" si="2505"/>
        <x:v>40920</x:v>
      </x:c>
      <x:c r="Q13367" s="55">
        <x:f t="shared" si="2506"/>
        <x:v>251177.75185212729</x:v>
      </x:c>
      <x:c r="R13367" s="55">
        <x:f t="shared" si="2507"/>
        <x:v>-57851.751852127287</x:v>
      </x:c>
      <x:c r="S13367" s="1" t="str">
        <x:f t="shared" si="2508"/>
        <x:v>NO</x:v>
      </x:c>
      <x:c r="T13367" s="1">
        <x:f t="shared" si="2509"/>
        <x:v>-9.9999999999999997E+98</x:v>
      </x:c>
    </x:row>
    <x:row r="13368">
      <x:c r="A13368" s="1"/>
      <x:c r="B13368" s="1"/>
      <x:c r="C13368" s="1"/>
      <x:c r="D13368" s="1"/>
      <x:c r="E13368" s="1"/>
      <x:c r="F13368" s="1"/>
      <x:c r="G13368" s="1"/>
      <x:c r="H13368" s="1"/>
      <x:c r="I13368" s="53">
        <x:f t="shared" si="2498"/>
        <x:v>20</x:v>
      </x:c>
      <x:c r="J13368" s="53">
        <x:f t="shared" si="2499"/>
        <x:v>9</x:v>
      </x:c>
      <x:c r="K13368" s="53">
        <x:f t="shared" si="2500"/>
        <x:v>23</x:v>
      </x:c>
      <x:c r="L13368" s="53">
        <x:f t="shared" si="2501"/>
        <x:v>52</x:v>
      </x:c>
      <x:c r="M13368" s="54">
        <x:f t="shared" si="2502"/>
        <x:v>13823.985095539969</x:v>
      </x:c>
      <x:c r="N13368" s="54">
        <x:f t="shared" si="2503"/>
        <x:v>9.0999896496805341</x:v>
      </x:c>
      <x:c r="O13368" s="55">
        <x:f t="shared" si="2504"/>
        <x:v>256946</x:v>
      </x:c>
      <x:c r="P13368" s="55">
        <x:f t="shared" si="2505"/>
        <x:v>41800</x:v>
      </x:c>
      <x:c r="Q13368" s="55">
        <x:f t="shared" si="2506"/>
        <x:v>252499.74124201335</x:v>
      </x:c>
      <x:c r="R13368" s="55">
        <x:f t="shared" si="2507"/>
        <x:v>-57353.741242013348</x:v>
      </x:c>
      <x:c r="S13368" s="1" t="str">
        <x:f t="shared" si="2508"/>
        <x:v>NO</x:v>
      </x:c>
      <x:c r="T13368" s="1">
        <x:f t="shared" si="2509"/>
        <x:v>-9.9999999999999997E+98</x:v>
      </x:c>
    </x:row>
    <x:row r="13369">
      <x:c r="A13369" s="1"/>
      <x:c r="B13369" s="1"/>
      <x:c r="C13369" s="1"/>
      <x:c r="D13369" s="1"/>
      <x:c r="E13369" s="1"/>
      <x:c r="F13369" s="1"/>
      <x:c r="G13369" s="1"/>
      <x:c r="H13369" s="1"/>
      <x:c r="I13369" s="53">
        <x:f t="shared" si="2498"/>
        <x:v>20</x:v>
      </x:c>
      <x:c r="J13369" s="53">
        <x:f t="shared" si="2499"/>
        <x:v>9</x:v>
      </x:c>
      <x:c r="K13369" s="53">
        <x:f t="shared" si="2500"/>
        <x:v>24</x:v>
      </x:c>
      <x:c r="L13369" s="53">
        <x:f t="shared" si="2501"/>
        <x:v>53</x:v>
      </x:c>
      <x:c r="M13369" s="54">
        <x:f t="shared" si="2502"/>
        <x:v>13901.832045119465</x:v>
      </x:c>
      <x:c r="N13369" s="54">
        <x:f t="shared" si="2503"/>
        <x:v>9.1540500313329609</x:v>
      </x:c>
      <x:c r="O13369" s="55">
        <x:f t="shared" si="2504"/>
        <x:v>259646</x:v>
      </x:c>
      <x:c r="P13369" s="55">
        <x:f t="shared" si="2505"/>
        <x:v>42680</x:v>
      </x:c>
      <x:c r="Q13369" s="55">
        <x:f t="shared" si="2506"/>
        <x:v>253851.25078332404</x:v>
      </x:c>
      <x:c r="R13369" s="55">
        <x:f t="shared" si="2507"/>
        <x:v>-56885.250783324038</x:v>
      </x:c>
      <x:c r="S13369" s="1" t="str">
        <x:f t="shared" si="2508"/>
        <x:v>NO</x:v>
      </x:c>
      <x:c r="T13369" s="1">
        <x:f t="shared" si="2509"/>
        <x:v>-9.9999999999999997E+98</x:v>
      </x:c>
    </x:row>
    <x:row r="13370">
      <x:c r="A13370" s="1"/>
      <x:c r="B13370" s="1"/>
      <x:c r="C13370" s="1"/>
      <x:c r="D13370" s="1"/>
      <x:c r="E13370" s="1"/>
      <x:c r="F13370" s="1"/>
      <x:c r="G13370" s="1"/>
      <x:c r="H13370" s="1"/>
      <x:c r="I13370" s="53">
        <x:f t="shared" si="2498"/>
        <x:v>20</x:v>
      </x:c>
      <x:c r="J13370" s="53">
        <x:f t="shared" si="2499"/>
        <x:v>9</x:v>
      </x:c>
      <x:c r="K13370" s="53">
        <x:f t="shared" si="2500"/>
        <x:v>25</x:v>
      </x:c>
      <x:c r="L13370" s="53">
        <x:f t="shared" si="2501"/>
        <x:v>54</x:v>
      </x:c>
      <x:c r="M13370" s="54">
        <x:f t="shared" si="2502"/>
        <x:v>13981.409966534562</x:v>
      </x:c>
      <x:c r="N13370" s="54">
        <x:f t="shared" si="2503"/>
        <x:v>9.2093124767601129</x:v>
      </x:c>
      <x:c r="O13370" s="55">
        <x:f t="shared" si="2504"/>
        <x:v>262346</x:v>
      </x:c>
      <x:c r="P13370" s="55">
        <x:f t="shared" si="2505"/>
        <x:v>43560</x:v>
      </x:c>
      <x:c r="Q13370" s="55">
        <x:f t="shared" si="2506"/>
        <x:v>255232.81191900279</x:v>
      </x:c>
      <x:c r="R13370" s="55">
        <x:f t="shared" si="2507"/>
        <x:v>-56446.811919002794</x:v>
      </x:c>
      <x:c r="S13370" s="1" t="str">
        <x:f t="shared" si="2508"/>
        <x:v>NO</x:v>
      </x:c>
      <x:c r="T13370" s="1">
        <x:f t="shared" si="2509"/>
        <x:v>-9.9999999999999997E+98</x:v>
      </x:c>
    </x:row>
    <x:row r="13371">
      <x:c r="A13371" s="1"/>
      <x:c r="B13371" s="1"/>
      <x:c r="C13371" s="1"/>
      <x:c r="D13371" s="1"/>
      <x:c r="E13371" s="1"/>
      <x:c r="F13371" s="1"/>
      <x:c r="G13371" s="1"/>
      <x:c r="H13371" s="1"/>
      <x:c r="I13371" s="53">
        <x:f t="shared" si="2498"/>
        <x:v>20</x:v>
      </x:c>
      <x:c r="J13371" s="53">
        <x:f t="shared" si="2499"/>
        <x:v>9</x:v>
      </x:c>
      <x:c r="K13371" s="53">
        <x:f t="shared" si="2500"/>
        <x:v>26</x:v>
      </x:c>
      <x:c r="L13371" s="53">
        <x:f t="shared" si="2501"/>
        <x:v>55</x:v>
      </x:c>
      <x:c r="M13371" s="54">
        <x:f t="shared" si="2502"/>
        <x:v>14062.749970495279</x:v>
      </x:c>
      <x:c r="N13371" s="54">
        <x:f t="shared" si="2503"/>
        <x:v>9.2657985906217206</x:v>
      </x:c>
      <x:c r="O13371" s="55">
        <x:f t="shared" si="2504"/>
        <x:v>265046</x:v>
      </x:c>
      <x:c r="P13371" s="55">
        <x:f t="shared" si="2505"/>
        <x:v>44440</x:v>
      </x:c>
      <x:c r="Q13371" s="55">
        <x:f t="shared" si="2506"/>
        <x:v>256644.96476554303</x:v>
      </x:c>
      <x:c r="R13371" s="55">
        <x:f t="shared" si="2507"/>
        <x:v>-56038.964765543031</x:v>
      </x:c>
      <x:c r="S13371" s="1" t="str">
        <x:f t="shared" si="2508"/>
        <x:v>NO</x:v>
      </x:c>
      <x:c r="T13371" s="1">
        <x:f t="shared" si="2509"/>
        <x:v>-9.9999999999999997E+98</x:v>
      </x:c>
    </x:row>
    <x:row r="13372">
      <x:c r="A13372" s="1"/>
      <x:c r="B13372" s="1"/>
      <x:c r="C13372" s="1"/>
      <x:c r="D13372" s="1"/>
      <x:c r="E13372" s="1"/>
      <x:c r="F13372" s="1"/>
      <x:c r="G13372" s="1"/>
      <x:c r="H13372" s="1"/>
      <x:c r="I13372" s="53">
        <x:f t="shared" si="2498"/>
        <x:v>20</x:v>
      </x:c>
      <x:c r="J13372" s="53">
        <x:f t="shared" si="2499"/>
        <x:v>9</x:v>
      </x:c>
      <x:c r="K13372" s="53">
        <x:f t="shared" si="2500"/>
        <x:v>27</x:v>
      </x:c>
      <x:c r="L13372" s="53">
        <x:f t="shared" si="2501"/>
        <x:v>56</x:v>
      </x:c>
      <x:c r="M13372" s="54">
        <x:f t="shared" si="2502"/>
        <x:v>14145.883675015037</x:v>
      </x:c>
      <x:c r="N13372" s="54">
        <x:f t="shared" si="2503"/>
        <x:v>9.3235303298715539</x:v>
      </x:c>
      <x:c r="O13372" s="55">
        <x:f t="shared" si="2504"/>
        <x:v>267746</x:v>
      </x:c>
      <x:c r="P13372" s="55">
        <x:f t="shared" si="2505"/>
        <x:v>45320</x:v>
      </x:c>
      <x:c r="Q13372" s="55">
        <x:f t="shared" si="2506"/>
        <x:v>258088.25824678881</x:v>
      </x:c>
      <x:c r="R13372" s="55">
        <x:f t="shared" si="2507"/>
        <x:v>-55662.258246788813</x:v>
      </x:c>
      <x:c r="S13372" s="1" t="str">
        <x:f t="shared" si="2508"/>
        <x:v>NO</x:v>
      </x:c>
      <x:c r="T13372" s="1">
        <x:f t="shared" si="2509"/>
        <x:v>-9.9999999999999997E+98</x:v>
      </x:c>
    </x:row>
    <x:row r="13373">
      <x:c r="A13373" s="1"/>
      <x:c r="B13373" s="1"/>
      <x:c r="C13373" s="1"/>
      <x:c r="D13373" s="1"/>
      <x:c r="E13373" s="1"/>
      <x:c r="F13373" s="1"/>
      <x:c r="G13373" s="1"/>
      <x:c r="H13373" s="1"/>
      <x:c r="I13373" s="53">
        <x:f t="shared" si="2498"/>
        <x:v>20</x:v>
      </x:c>
      <x:c r="J13373" s="53">
        <x:f t="shared" si="2499"/>
        <x:v>9</x:v>
      </x:c>
      <x:c r="K13373" s="53">
        <x:f t="shared" si="2500"/>
        <x:v>28</x:v>
      </x:c>
      <x:c r="L13373" s="53">
        <x:f t="shared" si="2501"/>
        <x:v>57</x:v>
      </x:c>
      <x:c r="M13373" s="54">
        <x:f t="shared" si="2502"/>
        <x:v>14230.84321323219</x:v>
      </x:c>
      <x:c r="N13373" s="54">
        <x:f t="shared" si="2503"/>
        <x:v>9.382530009189022</x:v>
      </x:c>
      <x:c r="O13373" s="55">
        <x:f t="shared" si="2504"/>
        <x:v>270446</x:v>
      </x:c>
      <x:c r="P13373" s="55">
        <x:f t="shared" si="2505"/>
        <x:v>46200</x:v>
      </x:c>
      <x:c r="Q13373" s="55">
        <x:f t="shared" si="2506"/>
        <x:v>259563.25022972553</x:v>
      </x:c>
      <x:c r="R13373" s="55">
        <x:f t="shared" si="2507"/>
        <x:v>-55317.250229725527</x:v>
      </x:c>
      <x:c r="S13373" s="1" t="str">
        <x:f t="shared" si="2508"/>
        <x:v>NO</x:v>
      </x:c>
      <x:c r="T13373" s="1">
        <x:f t="shared" si="2509"/>
        <x:v>-9.9999999999999997E+98</x:v>
      </x:c>
    </x:row>
    <x:row r="13374">
      <x:c r="A13374" s="1"/>
      <x:c r="B13374" s="1"/>
      <x:c r="C13374" s="1"/>
      <x:c r="D13374" s="1"/>
      <x:c r="E13374" s="1"/>
      <x:c r="F13374" s="1"/>
      <x:c r="G13374" s="1"/>
      <x:c r="H13374" s="1"/>
      <x:c r="I13374" s="53">
        <x:f t="shared" si="2498"/>
        <x:v>20</x:v>
      </x:c>
      <x:c r="J13374" s="53">
        <x:f t="shared" si="2499"/>
        <x:v>9</x:v>
      </x:c>
      <x:c r="K13374" s="53">
        <x:f t="shared" si="2500"/>
        <x:v>29</x:v>
      </x:c>
      <x:c r="L13374" s="53">
        <x:f t="shared" si="2501"/>
        <x:v>58</x:v>
      </x:c>
      <x:c r="M13374" s="54">
        <x:f t="shared" si="2502"/>
        <x:v>14317.661241347843</x:v>
      </x:c>
      <x:c r="N13374" s="54">
        <x:f t="shared" si="2503"/>
        <x:v>9.4428203064915586</x:v>
      </x:c>
      <x:c r="O13374" s="55">
        <x:f t="shared" si="2504"/>
        <x:v>273146</x:v>
      </x:c>
      <x:c r="P13374" s="55">
        <x:f t="shared" si="2505"/>
        <x:v>47080</x:v>
      </x:c>
      <x:c r="Q13374" s="55">
        <x:f t="shared" si="2506"/>
        <x:v>261070.50766228893</x:v>
      </x:c>
      <x:c r="R13374" s="55">
        <x:f t="shared" si="2507"/>
        <x:v>-55004.507662288932</x:v>
      </x:c>
      <x:c r="S13374" s="1" t="str">
        <x:f t="shared" si="2508"/>
        <x:v>NO</x:v>
      </x:c>
      <x:c r="T13374" s="1">
        <x:f t="shared" si="2509"/>
        <x:v>-9.9999999999999997E+98</x:v>
      </x:c>
    </x:row>
    <x:row r="13375">
      <x:c r="A13375" s="1"/>
      <x:c r="B13375" s="1"/>
      <x:c r="C13375" s="1"/>
      <x:c r="D13375" s="1"/>
      <x:c r="E13375" s="1"/>
      <x:c r="F13375" s="1"/>
      <x:c r="G13375" s="1"/>
      <x:c r="H13375" s="1"/>
      <x:c r="I13375" s="53">
        <x:f t="shared" si="2498"/>
        <x:v>20</x:v>
      </x:c>
      <x:c r="J13375" s="53">
        <x:f t="shared" si="2499"/>
        <x:v>9</x:v>
      </x:c>
      <x:c r="K13375" s="53">
        <x:f t="shared" si="2500"/>
        <x:v>30</x:v>
      </x:c>
      <x:c r="L13375" s="53">
        <x:f t="shared" si="2501"/>
        <x:v>59</x:v>
      </x:c>
      <x:c r="M13375" s="54">
        <x:f t="shared" si="2502"/>
        <x:v>14406.370946681614</x:v>
      </x:c>
      <x:c r="N13375" s="54">
        <x:f t="shared" si="2503"/>
        <x:v>9.5044242685288989</x:v>
      </x:c>
      <x:c r="O13375" s="55">
        <x:f t="shared" si="2504"/>
        <x:v>275846</x:v>
      </x:c>
      <x:c r="P13375" s="55">
        <x:f t="shared" si="2505"/>
        <x:v>47960</x:v>
      </x:c>
      <x:c r="Q13375" s="55">
        <x:f t="shared" si="2506"/>
        <x:v>262610.60671322246</x:v>
      </x:c>
      <x:c r="R13375" s="55">
        <x:f t="shared" si="2507"/>
        <x:v>-54724.606713222456</x:v>
      </x:c>
      <x:c r="S13375" s="1" t="str">
        <x:f t="shared" si="2508"/>
        <x:v>NO</x:v>
      </x:c>
      <x:c r="T13375" s="1">
        <x:f t="shared" si="2509"/>
        <x:v>-9.9999999999999997E+98</x:v>
      </x:c>
    </x:row>
    <x:row r="13376">
      <x:c r="A13376" s="1"/>
      <x:c r="B13376" s="1"/>
      <x:c r="C13376" s="1"/>
      <x:c r="D13376" s="1"/>
      <x:c r="E13376" s="1"/>
      <x:c r="F13376" s="1"/>
      <x:c r="G13376" s="1"/>
      <x:c r="H13376" s="1"/>
      <x:c r="I13376" s="53">
        <x:f t="shared" si="2498"/>
        <x:v>20</x:v>
      </x:c>
      <x:c r="J13376" s="53">
        <x:f t="shared" si="2499"/>
        <x:v>10</x:v>
      </x:c>
      <x:c r="K13376" s="53">
        <x:f t="shared" si="2500"/>
        <x:v>0</x:v>
      </x:c>
      <x:c r="L13376" s="53">
        <x:f t="shared" si="2501"/>
        <x:v>30</x:v>
      </x:c>
      <x:c r="M13376" s="54">
        <x:f t="shared" si="2502"/>
        <x:v>12493.525272045003</x:v>
      </x:c>
      <x:c r="N13376" s="54">
        <x:f t="shared" si="2503"/>
        <x:v>8.1760592166979187</x:v>
      </x:c>
      <x:c r="O13376" s="55">
        <x:f t="shared" si="2504"/>
        <x:v>196940</x:v>
      </x:c>
      <x:c r="P13376" s="55">
        <x:f t="shared" si="2505"/>
        <x:v>22000</x:v>
      </x:c>
      <x:c r="Q13376" s="55">
        <x:f t="shared" si="2506"/>
        <x:v>229401.48041744795</x:v>
      </x:c>
      <x:c r="R13376" s="55">
        <x:f t="shared" si="2507"/>
        <x:v>-74461.48041744795</x:v>
      </x:c>
      <x:c r="S13376" s="1" t="str">
        <x:f t="shared" si="2508"/>
        <x:v>NO</x:v>
      </x:c>
      <x:c r="T13376" s="1">
        <x:f t="shared" si="2509"/>
        <x:v>-9.9999999999999997E+98</x:v>
      </x:c>
    </x:row>
    <x:row r="13377">
      <x:c r="A13377" s="1"/>
      <x:c r="B13377" s="1"/>
      <x:c r="C13377" s="1"/>
      <x:c r="D13377" s="1"/>
      <x:c r="E13377" s="1"/>
      <x:c r="F13377" s="1"/>
      <x:c r="G13377" s="1"/>
      <x:c r="H13377" s="1"/>
      <x:c r="I13377" s="53">
        <x:f t="shared" si="2498"/>
        <x:v>20</x:v>
      </x:c>
      <x:c r="J13377" s="53">
        <x:f t="shared" si="2499"/>
        <x:v>10</x:v>
      </x:c>
      <x:c r="K13377" s="53">
        <x:f t="shared" si="2500"/>
        <x:v>1</x:v>
      </x:c>
      <x:c r="L13377" s="53">
        <x:f t="shared" si="2501"/>
        <x:v>31</x:v>
      </x:c>
      <x:c r="M13377" s="54">
        <x:f t="shared" si="2502"/>
        <x:v>12539.087772045003</x:v>
      </x:c>
      <x:c r="N13377" s="54">
        <x:f t="shared" si="2503"/>
        <x:v>8.2076998416979183</x:v>
      </x:c>
      <x:c r="O13377" s="55">
        <x:f t="shared" si="2504"/>
        <x:v>199640</x:v>
      </x:c>
      <x:c r="P13377" s="55">
        <x:f t="shared" si="2505"/>
        <x:v>22880</x:v>
      </x:c>
      <x:c r="Q13377" s="55">
        <x:f t="shared" si="2506"/>
        <x:v>230192.49604244795</x:v>
      </x:c>
      <x:c r="R13377" s="55">
        <x:f t="shared" si="2507"/>
        <x:v>-73432.49604244795</x:v>
      </x:c>
      <x:c r="S13377" s="1" t="str">
        <x:f t="shared" si="2508"/>
        <x:v>NO</x:v>
      </x:c>
      <x:c r="T13377" s="1">
        <x:f t="shared" si="2509"/>
        <x:v>-9.9999999999999997E+98</x:v>
      </x:c>
    </x:row>
    <x:row r="13378">
      <x:c r="A13378" s="1"/>
      <x:c r="B13378" s="1"/>
      <x:c r="C13378" s="1"/>
      <x:c r="D13378" s="1"/>
      <x:c r="E13378" s="1"/>
      <x:c r="F13378" s="1"/>
      <x:c r="G13378" s="1"/>
      <x:c r="H13378" s="1"/>
      <x:c r="I13378" s="53">
        <x:f t="shared" si="2498"/>
        <x:v>20</x:v>
      </x:c>
      <x:c r="J13378" s="53">
        <x:f t="shared" si="2499"/>
        <x:v>10</x:v>
      </x:c>
      <x:c r="K13378" s="53">
        <x:f t="shared" si="2500"/>
        <x:v>2</x:v>
      </x:c>
      <x:c r="L13378" s="53">
        <x:f t="shared" si="2501"/>
        <x:v>32</x:v>
      </x:c>
      <x:c r="M13378" s="54">
        <x:f t="shared" si="2502"/>
        <x:v>12585.789334545003</x:v>
      </x:c>
      <x:c r="N13378" s="54">
        <x:f t="shared" si="2503"/>
        <x:v>8.2401314823229193</x:v>
      </x:c>
      <x:c r="O13378" s="55">
        <x:f t="shared" si="2504"/>
        <x:v>202340</x:v>
      </x:c>
      <x:c r="P13378" s="55">
        <x:f t="shared" si="2505"/>
        <x:v>23760</x:v>
      </x:c>
      <x:c r="Q13378" s="55">
        <x:f t="shared" si="2506"/>
        <x:v>231003.28705807295</x:v>
      </x:c>
      <x:c r="R13378" s="55">
        <x:f t="shared" si="2507"/>
        <x:v>-72423.28705807295</x:v>
      </x:c>
      <x:c r="S13378" s="1" t="str">
        <x:f t="shared" si="2508"/>
        <x:v>NO</x:v>
      </x:c>
      <x:c r="T13378" s="1">
        <x:f t="shared" si="2509"/>
        <x:v>-9.9999999999999997E+98</x:v>
      </x:c>
    </x:row>
    <x:row r="13379">
      <x:c r="A13379" s="1"/>
      <x:c r="B13379" s="1"/>
      <x:c r="C13379" s="1"/>
      <x:c r="D13379" s="1"/>
      <x:c r="E13379" s="1"/>
      <x:c r="F13379" s="1"/>
      <x:c r="G13379" s="1"/>
      <x:c r="H13379" s="1"/>
      <x:c r="I13379" s="53">
        <x:f t="shared" si="2498"/>
        <x:v>20</x:v>
      </x:c>
      <x:c r="J13379" s="53">
        <x:f t="shared" si="2499"/>
        <x:v>10</x:v>
      </x:c>
      <x:c r="K13379" s="53">
        <x:f t="shared" si="2500"/>
        <x:v>3</x:v>
      </x:c>
      <x:c r="L13379" s="53">
        <x:f t="shared" si="2501"/>
        <x:v>33</x:v>
      </x:c>
      <x:c r="M13379" s="54">
        <x:f t="shared" si="2502"/>
        <x:v>12633.651316966878</x:v>
      </x:c>
      <x:c r="N13379" s="54">
        <x:f t="shared" si="2503"/>
        <x:v>8.2733689701158877</x:v>
      </x:c>
      <x:c r="O13379" s="55">
        <x:f t="shared" si="2504"/>
        <x:v>205040</x:v>
      </x:c>
      <x:c r="P13379" s="55">
        <x:f t="shared" si="2505"/>
        <x:v>24640</x:v>
      </x:c>
      <x:c r="Q13379" s="55">
        <x:f t="shared" si="2506"/>
        <x:v>231834.22425289717</x:v>
      </x:c>
      <x:c r="R13379" s="55">
        <x:f t="shared" si="2507"/>
        <x:v>-71434.224252897169</x:v>
      </x:c>
      <x:c r="S13379" s="1" t="str">
        <x:f t="shared" si="2508"/>
        <x:v>NO</x:v>
      </x:c>
      <x:c r="T13379" s="1">
        <x:f t="shared" si="2509"/>
        <x:v>-9.9999999999999997E+98</x:v>
      </x:c>
    </x:row>
    <x:row r="13380">
      <x:c r="A13380" s="1"/>
      <x:c r="B13380" s="1"/>
      <x:c r="C13380" s="1"/>
      <x:c r="D13380" s="1"/>
      <x:c r="E13380" s="1"/>
      <x:c r="F13380" s="1"/>
      <x:c r="G13380" s="1"/>
      <x:c r="H13380" s="1"/>
      <x:c r="I13380" s="53">
        <x:f t="shared" si="2498"/>
        <x:v>20</x:v>
      </x:c>
      <x:c r="J13380" s="53">
        <x:f t="shared" si="2499"/>
        <x:v>10</x:v>
      </x:c>
      <x:c r="K13380" s="53">
        <x:f t="shared" si="2500"/>
        <x:v>4</x:v>
      </x:c>
      <x:c r="L13380" s="53">
        <x:f t="shared" si="2501"/>
        <x:v>34</x:v>
      </x:c>
      <x:c r="M13380" s="54">
        <x:f t="shared" si="2502"/>
        <x:v>12682.695432689534</x:v>
      </x:c>
      <x:c r="N13380" s="54">
        <x:f t="shared" si="2503"/>
        <x:v>8.3074273838121755</x:v>
      </x:c>
      <x:c r="O13380" s="55">
        <x:f t="shared" si="2504"/>
        <x:v>207740</x:v>
      </x:c>
      <x:c r="P13380" s="55">
        <x:f t="shared" si="2505"/>
        <x:v>25520</x:v>
      </x:c>
      <x:c r="Q13380" s="55">
        <x:f t="shared" si="2506"/>
        <x:v>232685.6845953044</x:v>
      </x:c>
      <x:c r="R13380" s="55">
        <x:f t="shared" si="2507"/>
        <x:v>-70465.684595304396</x:v>
      </x:c>
      <x:c r="S13380" s="1" t="str">
        <x:f t="shared" si="2508"/>
        <x:v>NO</x:v>
      </x:c>
      <x:c r="T13380" s="1">
        <x:f t="shared" si="2509"/>
        <x:v>-9.9999999999999997E+98</x:v>
      </x:c>
    </x:row>
    <x:row r="13381">
      <x:c r="A13381" s="1"/>
      <x:c r="B13381" s="1"/>
      <x:c r="C13381" s="1"/>
      <x:c r="D13381" s="1"/>
      <x:c r="E13381" s="1"/>
      <x:c r="F13381" s="1"/>
      <x:c r="G13381" s="1"/>
      <x:c r="H13381" s="1"/>
      <x:c r="I13381" s="53">
        <x:f t="shared" si="2498"/>
        <x:v>20</x:v>
      </x:c>
      <x:c r="J13381" s="53">
        <x:f t="shared" si="2499"/>
        <x:v>10</x:v>
      </x:c>
      <x:c r="K13381" s="53">
        <x:f t="shared" si="2500"/>
        <x:v>5</x:v>
      </x:c>
      <x:c r="L13381" s="53">
        <x:f t="shared" si="2501"/>
        <x:v>35</x:v>
      </x:c>
      <x:c r="M13381" s="54">
        <x:f t="shared" si="2502"/>
        <x:v>12732.943756610737</x:v>
      </x:c>
      <x:c r="N13381" s="54">
        <x:f t="shared" si="2503"/>
        <x:v>8.3423220532019009</x:v>
      </x:c>
      <x:c r="O13381" s="55">
        <x:f t="shared" si="2504"/>
        <x:v>210440</x:v>
      </x:c>
      <x:c r="P13381" s="55">
        <x:f t="shared" si="2505"/>
        <x:v>26400</x:v>
      </x:c>
      <x:c r="Q13381" s="55">
        <x:f t="shared" si="2506"/>
        <x:v>233558.05133004751</x:v>
      </x:c>
      <x:c r="R13381" s="55">
        <x:f t="shared" si="2507"/>
        <x:v>-69518.051330047514</x:v>
      </x:c>
      <x:c r="S13381" s="1" t="str">
        <x:f t="shared" si="2508"/>
        <x:v>NO</x:v>
      </x:c>
      <x:c r="T13381" s="1">
        <x:f t="shared" si="2509"/>
        <x:v>-9.9999999999999997E+98</x:v>
      </x:c>
    </x:row>
    <x:row r="13382">
      <x:c r="A13382" s="1"/>
      <x:c r="B13382" s="1"/>
      <x:c r="C13382" s="1"/>
      <x:c r="D13382" s="1"/>
      <x:c r="E13382" s="1"/>
      <x:c r="F13382" s="1"/>
      <x:c r="G13382" s="1"/>
      <x:c r="H13382" s="1"/>
      <x:c r="I13382" s="53">
        <x:f t="shared" si="2498"/>
        <x:v>20</x:v>
      </x:c>
      <x:c r="J13382" s="53">
        <x:f t="shared" si="2499"/>
        <x:v>10</x:v>
      </x:c>
      <x:c r="K13382" s="53">
        <x:f t="shared" si="2500"/>
        <x:v>6</x:v>
      </x:c>
      <x:c r="L13382" s="53">
        <x:f t="shared" si="2501"/>
        <x:v>36</x:v>
      </x:c>
      <x:c r="M13382" s="54">
        <x:f t="shared" si="2502"/>
        <x:v>12784.418730792371</x:v>
      </x:c>
      <x:c r="N13382" s="54">
        <x:f t="shared" si="2503"/>
        <x:v>8.3780685630502578</x:v>
      </x:c>
      <x:c r="O13382" s="55">
        <x:f t="shared" si="2504"/>
        <x:v>213140</x:v>
      </x:c>
      <x:c r="P13382" s="55">
        <x:f t="shared" si="2505"/>
        <x:v>27280</x:v>
      </x:c>
      <x:c r="Q13382" s="55">
        <x:f t="shared" si="2506"/>
        <x:v>234451.71407625644</x:v>
      </x:c>
      <x:c r="R13382" s="55">
        <x:f t="shared" si="2507"/>
        <x:v>-68591.714076256438</x:v>
      </x:c>
      <x:c r="S13382" s="1" t="str">
        <x:f t="shared" si="2508"/>
        <x:v>NO</x:v>
      </x:c>
      <x:c r="T13382" s="1">
        <x:f t="shared" si="2509"/>
        <x:v>-9.9999999999999997E+98</x:v>
      </x:c>
    </x:row>
    <x:row r="13383">
      <x:c r="A13383" s="1"/>
      <x:c r="B13383" s="1"/>
      <x:c r="C13383" s="1"/>
      <x:c r="D13383" s="1"/>
      <x:c r="E13383" s="1"/>
      <x:c r="F13383" s="1"/>
      <x:c r="G13383" s="1"/>
      <x:c r="H13383" s="1"/>
      <x:c r="I13383" s="53">
        <x:f t="shared" si="2498"/>
        <x:v>20</x:v>
      </x:c>
      <x:c r="J13383" s="53">
        <x:f t="shared" si="2499"/>
        <x:v>10</x:v>
      </x:c>
      <x:c r="K13383" s="53">
        <x:f t="shared" si="2500"/>
        <x:v>7</x:v>
      </x:c>
      <x:c r="L13383" s="53">
        <x:f t="shared" si="2501"/>
        <x:v>37</x:v>
      </x:c>
      <x:c r="M13383" s="54">
        <x:f t="shared" si="2502"/>
        <x:v>12837.143170190331</x:v>
      </x:c>
      <x:c r="N13383" s="54">
        <x:f t="shared" si="2503"/>
        <x:v>8.4146827570766192</x:v>
      </x:c>
      <x:c r="O13383" s="55">
        <x:f t="shared" si="2504"/>
        <x:v>215840</x:v>
      </x:c>
      <x:c r="P13383" s="55">
        <x:f t="shared" si="2505"/>
        <x:v>28160</x:v>
      </x:c>
      <x:c r="Q13383" s="55">
        <x:f t="shared" si="2506"/>
        <x:v>235367.06892691547</x:v>
      </x:c>
      <x:c r="R13383" s="55">
        <x:f t="shared" si="2507"/>
        <x:v>-67687.068926915468</x:v>
      </x:c>
      <x:c r="S13383" s="1" t="str">
        <x:f t="shared" si="2508"/>
        <x:v>NO</x:v>
      </x:c>
      <x:c r="T13383" s="1">
        <x:f t="shared" si="2509"/>
        <x:v>-9.9999999999999997E+98</x:v>
      </x:c>
    </x:row>
    <x:row r="13384">
      <x:c r="A13384" s="1"/>
      <x:c r="B13384" s="1"/>
      <x:c r="C13384" s="1"/>
      <x:c r="D13384" s="1"/>
      <x:c r="E13384" s="1"/>
      <x:c r="F13384" s="1"/>
      <x:c r="G13384" s="1"/>
      <x:c r="H13384" s="1"/>
      <x:c r="I13384" s="53">
        <x:f t="shared" si="2498"/>
        <x:v>20</x:v>
      </x:c>
      <x:c r="J13384" s="53">
        <x:f t="shared" si="2499"/>
        <x:v>10</x:v>
      </x:c>
      <x:c r="K13384" s="53">
        <x:f t="shared" si="2500"/>
        <x:v>8</x:v>
      </x:c>
      <x:c r="L13384" s="53">
        <x:f t="shared" si="2501"/>
        <x:v>38</x:v>
      </x:c>
      <x:c r="M13384" s="54">
        <x:f t="shared" si="2502"/>
        <x:v>12891.140268470312</x:v>
      </x:c>
      <x:c r="N13384" s="54">
        <x:f t="shared" si="2503"/>
        <x:v>8.4521807419932724</x:v>
      </x:c>
      <x:c r="O13384" s="55">
        <x:f t="shared" si="2504"/>
        <x:v>218540</x:v>
      </x:c>
      <x:c r="P13384" s="55">
        <x:f t="shared" si="2505"/>
        <x:v>29040</x:v>
      </x:c>
      <x:c r="Q13384" s="55">
        <x:f t="shared" si="2506"/>
        <x:v>236304.51854983179</x:v>
      </x:c>
      <x:c r="R13384" s="55">
        <x:f t="shared" si="2507"/>
        <x:v>-66804.518549831788</x:v>
      </x:c>
      <x:c r="S13384" s="1" t="str">
        <x:f t="shared" si="2508"/>
        <x:v>NO</x:v>
      </x:c>
      <x:c r="T13384" s="1">
        <x:f t="shared" si="2509"/>
        <x:v>-9.9999999999999997E+98</x:v>
      </x:c>
    </x:row>
    <x:row r="13385">
      <x:c r="A13385" s="1"/>
      <x:c r="B13385" s="1"/>
      <x:c r="C13385" s="1"/>
      <x:c r="D13385" s="1"/>
      <x:c r="E13385" s="1"/>
      <x:c r="F13385" s="1"/>
      <x:c r="G13385" s="1"/>
      <x:c r="H13385" s="1"/>
      <x:c r="I13385" s="53">
        <x:f t="shared" si="2498"/>
        <x:v>20</x:v>
      </x:c>
      <x:c r="J13385" s="53">
        <x:f t="shared" si="2499"/>
        <x:v>10</x:v>
      </x:c>
      <x:c r="K13385" s="53">
        <x:f t="shared" si="2500"/>
        <x:v>9</x:v>
      </x:c>
      <x:c r="L13385" s="53">
        <x:f t="shared" si="2501"/>
        <x:v>39</x:v>
      </x:c>
      <x:c r="M13385" s="54">
        <x:f t="shared" si="2502"/>
        <x:v>12946.433603910706</x:v>
      </x:c>
      <x:c r="N13385" s="54">
        <x:f t="shared" si="2503"/>
        <x:v>8.4905788916046561</x:v>
      </x:c>
      <x:c r="O13385" s="55">
        <x:f t="shared" si="2504"/>
        <x:v>221240</x:v>
      </x:c>
      <x:c r="P13385" s="55">
        <x:f t="shared" si="2505"/>
        <x:v>29920</x:v>
      </x:c>
      <x:c r="Q13385" s="55">
        <x:f t="shared" si="2506"/>
        <x:v>237264.47229011642</x:v>
      </x:c>
      <x:c r="R13385" s="55">
        <x:f t="shared" si="2507"/>
        <x:v>-65944.47229011642</x:v>
      </x:c>
      <x:c r="S13385" s="1" t="str">
        <x:f t="shared" si="2508"/>
        <x:v>NO</x:v>
      </x:c>
      <x:c r="T13385" s="1">
        <x:f t="shared" si="2509"/>
        <x:v>-9.9999999999999997E+98</x:v>
      </x:c>
    </x:row>
    <x:row r="13386">
      <x:c r="A13386" s="1"/>
      <x:c r="B13386" s="1"/>
      <x:c r="C13386" s="1"/>
      <x:c r="D13386" s="1"/>
      <x:c r="E13386" s="1"/>
      <x:c r="F13386" s="1"/>
      <x:c r="G13386" s="1"/>
      <x:c r="H13386" s="1"/>
      <x:c r="I13386" s="53">
        <x:f t="shared" si="2498"/>
        <x:v>20</x:v>
      </x:c>
      <x:c r="J13386" s="53">
        <x:f t="shared" si="2499"/>
        <x:v>10</x:v>
      </x:c>
      <x:c r="K13386" s="53">
        <x:f t="shared" si="2500"/>
        <x:v>10</x:v>
      </x:c>
      <x:c r="L13386" s="53">
        <x:f t="shared" si="2501"/>
        <x:v>40</x:v>
      </x:c>
      <x:c r="M13386" s="54">
        <x:f t="shared" si="2502"/>
        <x:v>13003.047145393919</x:v>
      </x:c>
      <x:c r="N13386" s="54">
        <x:f t="shared" si="2503"/>
        <x:v>8.5298938509679996</x:v>
      </x:c>
      <x:c r="O13386" s="55">
        <x:f t="shared" si="2504"/>
        <x:v>223940</x:v>
      </x:c>
      <x:c r="P13386" s="55">
        <x:f t="shared" si="2505"/>
        <x:v>30800</x:v>
      </x:c>
      <x:c r="Q13386" s="55">
        <x:f t="shared" si="2506"/>
        <x:v>238247.34627419998</x:v>
      </x:c>
      <x:c r="R13386" s="55">
        <x:f t="shared" si="2507"/>
        <x:v>-65107.346274199983</x:v>
      </x:c>
      <x:c r="S13386" s="1" t="str">
        <x:f t="shared" si="2508"/>
        <x:v>NO</x:v>
      </x:c>
      <x:c r="T13386" s="1">
        <x:f t="shared" si="2509"/>
        <x:v>-9.9999999999999997E+98</x:v>
      </x:c>
    </x:row>
    <x:row r="13387">
      <x:c r="A13387" s="1"/>
      <x:c r="B13387" s="1"/>
      <x:c r="C13387" s="1"/>
      <x:c r="D13387" s="1"/>
      <x:c r="E13387" s="1"/>
      <x:c r="F13387" s="1"/>
      <x:c r="G13387" s="1"/>
      <x:c r="H13387" s="1"/>
      <x:c r="I13387" s="53">
        <x:f t="shared" si="2498"/>
        <x:v>20</x:v>
      </x:c>
      <x:c r="J13387" s="53">
        <x:f t="shared" si="2499"/>
        <x:v>10</x:v>
      </x:c>
      <x:c r="K13387" s="53">
        <x:f t="shared" si="2500"/>
        <x:v>11</x:v>
      </x:c>
      <x:c r="L13387" s="53">
        <x:f t="shared" si="2501"/>
        <x:v>41</x:v>
      </x:c>
      <x:c r="M13387" s="54">
        <x:f t="shared" si="2502"/>
        <x:v>13061.005258487357</x:v>
      </x:c>
      <x:c r="N13387" s="54">
        <x:f t="shared" si="2503"/>
        <x:v>8.5701425406162208</x:v>
      </x:c>
      <x:c r="O13387" s="55">
        <x:f t="shared" si="2504"/>
        <x:v>226640</x:v>
      </x:c>
      <x:c r="P13387" s="55">
        <x:f t="shared" si="2505"/>
        <x:v>31680</x:v>
      </x:c>
      <x:c r="Q13387" s="55">
        <x:f t="shared" si="2506"/>
        <x:v>239253.56351540552</x:v>
      </x:c>
      <x:c r="R13387" s="55">
        <x:f t="shared" si="2507"/>
        <x:v>-64293.56351540552</x:v>
      </x:c>
      <x:c r="S13387" s="1" t="str">
        <x:f t="shared" si="2508"/>
        <x:v>NO</x:v>
      </x:c>
      <x:c r="T13387" s="1">
        <x:f t="shared" si="2509"/>
        <x:v>-9.9999999999999997E+98</x:v>
      </x:c>
    </x:row>
    <x:row r="13388">
      <x:c r="A13388" s="1"/>
      <x:c r="B13388" s="1"/>
      <x:c r="C13388" s="1"/>
      <x:c r="D13388" s="1"/>
      <x:c r="E13388" s="1"/>
      <x:c r="F13388" s="1"/>
      <x:c r="G13388" s="1"/>
      <x:c r="H13388" s="1"/>
      <x:c r="I13388" s="53">
        <x:f t="shared" si="2498"/>
        <x:v>20</x:v>
      </x:c>
      <x:c r="J13388" s="53">
        <x:f t="shared" si="2499"/>
        <x:v>10</x:v>
      </x:c>
      <x:c r="K13388" s="53">
        <x:f t="shared" si="2500"/>
        <x:v>12</x:v>
      </x:c>
      <x:c r="L13388" s="53">
        <x:f t="shared" si="2501"/>
        <x:v>42</x:v>
      </x:c>
      <x:c r="M13388" s="54">
        <x:f t="shared" si="2502"/>
        <x:v>13120.332711615421</x:v>
      </x:c>
      <x:c r="N13388" s="54">
        <x:f t="shared" si="2503"/>
        <x:v>8.6113421608440426</x:v>
      </x:c>
      <x:c r="O13388" s="55">
        <x:f t="shared" si="2504"/>
        <x:v>229340</x:v>
      </x:c>
      <x:c r="P13388" s="55">
        <x:f t="shared" si="2505"/>
        <x:v>32560</x:v>
      </x:c>
      <x:c r="Q13388" s="55">
        <x:f t="shared" si="2506"/>
        <x:v>240283.55402110107</x:v>
      </x:c>
      <x:c r="R13388" s="55">
        <x:f t="shared" si="2507"/>
        <x:v>-63503.554021101067</x:v>
      </x:c>
      <x:c r="S13388" s="1" t="str">
        <x:f t="shared" si="2508"/>
        <x:v>NO</x:v>
      </x:c>
      <x:c r="T13388" s="1">
        <x:f t="shared" si="2509"/>
        <x:v>-9.9999999999999997E+98</x:v>
      </x:c>
    </x:row>
    <x:row r="13389">
      <x:c r="A13389" s="1"/>
      <x:c r="B13389" s="1"/>
      <x:c r="C13389" s="1"/>
      <x:c r="D13389" s="1"/>
      <x:c r="E13389" s="1"/>
      <x:c r="F13389" s="1"/>
      <x:c r="G13389" s="1"/>
      <x:c r="H13389" s="1"/>
      <x:c r="I13389" s="53">
        <x:f t="shared" si="2498"/>
        <x:v>20</x:v>
      </x:c>
      <x:c r="J13389" s="53">
        <x:f t="shared" si="2499"/>
        <x:v>10</x:v>
      </x:c>
      <x:c r="K13389" s="53">
        <x:f t="shared" si="2500"/>
        <x:v>13</x:v>
      </x:c>
      <x:c r="L13389" s="53">
        <x:f t="shared" si="2501"/>
        <x:v>43</x:v>
      </x:c>
      <x:c r="M13389" s="54">
        <x:f t="shared" si="2502"/>
        <x:v>13181.054682323806</x:v>
      </x:c>
      <x:c r="N13389" s="54">
        <x:f t="shared" si="2503"/>
        <x:v>8.6535101960581979</x:v>
      </x:c>
      <x:c r="O13389" s="55">
        <x:f t="shared" si="2504"/>
        <x:v>232040</x:v>
      </x:c>
      <x:c r="P13389" s="55">
        <x:f t="shared" si="2505"/>
        <x:v>33440</x:v>
      </x:c>
      <x:c r="Q13389" s="55">
        <x:f t="shared" si="2506"/>
        <x:v>241337.75490145496</x:v>
      </x:c>
      <x:c r="R13389" s="55">
        <x:f t="shared" si="2507"/>
        <x:v>-62737.754901454959</x:v>
      </x:c>
      <x:c r="S13389" s="1" t="str">
        <x:f t="shared" si="2508"/>
        <x:v>NO</x:v>
      </x:c>
      <x:c r="T13389" s="1">
        <x:f t="shared" si="2509"/>
        <x:v>-9.9999999999999997E+98</x:v>
      </x:c>
    </x:row>
    <x:row r="13390">
      <x:c r="A13390" s="1"/>
      <x:c r="B13390" s="1"/>
      <x:c r="C13390" s="1"/>
      <x:c r="D13390" s="1"/>
      <x:c r="E13390" s="1"/>
      <x:c r="F13390" s="1"/>
      <x:c r="G13390" s="1"/>
      <x:c r="H13390" s="1"/>
      <x:c r="I13390" s="53">
        <x:f t="shared" si="2498"/>
        <x:v>20</x:v>
      </x:c>
      <x:c r="J13390" s="53">
        <x:f t="shared" si="2499"/>
        <x:v>10</x:v>
      </x:c>
      <x:c r="K13390" s="53">
        <x:f t="shared" si="2500"/>
        <x:v>14</x:v>
      </x:c>
      <x:c r="L13390" s="53">
        <x:f t="shared" si="2501"/>
        <x:v>44</x:v>
      </x:c>
      <x:c r="M13390" s="54">
        <x:f t="shared" si="2502"/>
        <x:v>13243.196763637467</x:v>
      </x:c>
      <x:c r="N13390" s="54">
        <x:f t="shared" si="2503"/>
        <x:v>8.6966644191926843</x:v>
      </x:c>
      <x:c r="O13390" s="55">
        <x:f t="shared" si="2504"/>
        <x:v>234740</x:v>
      </x:c>
      <x:c r="P13390" s="55">
        <x:f t="shared" si="2505"/>
        <x:v>34320</x:v>
      </x:c>
      <x:c r="Q13390" s="55">
        <x:f t="shared" si="2506"/>
        <x:v>242416.61047981711</x:v>
      </x:c>
      <x:c r="R13390" s="55">
        <x:f t="shared" si="2507"/>
        <x:v>-61996.610479817115</x:v>
      </x:c>
      <x:c r="S13390" s="1" t="str">
        <x:f t="shared" si="2508"/>
        <x:v>NO</x:v>
      </x:c>
      <x:c r="T13390" s="1">
        <x:f t="shared" si="2509"/>
        <x:v>-9.9999999999999997E+98</x:v>
      </x:c>
    </x:row>
    <x:row r="13391">
      <x:c r="A13391" s="1"/>
      <x:c r="B13391" s="1"/>
      <x:c r="C13391" s="1"/>
      <x:c r="D13391" s="1"/>
      <x:c r="E13391" s="1"/>
      <x:c r="F13391" s="1"/>
      <x:c r="G13391" s="1"/>
      <x:c r="H13391" s="1"/>
      <x:c r="I13391" s="53">
        <x:f t="shared" si="2498"/>
        <x:v>20</x:v>
      </x:c>
      <x:c r="J13391" s="53">
        <x:f t="shared" si="2499"/>
        <x:v>10</x:v>
      </x:c>
      <x:c r="K13391" s="53">
        <x:f t="shared" si="2500"/>
        <x:v>15</x:v>
      </x:c>
      <x:c r="L13391" s="53">
        <x:f t="shared" si="2501"/>
        <x:v>45</x:v>
      </x:c>
      <x:c r="M13391" s="54">
        <x:f t="shared" si="2502"/>
        <x:v>13306.784970513614</x:v>
      </x:c>
      <x:c r="N13391" s="54">
        <x:f t="shared" si="2503"/>
        <x:v>8.740822896190009</x:v>
      </x:c>
      <x:c r="O13391" s="55">
        <x:f t="shared" si="2504"/>
        <x:v>237440</x:v>
      </x:c>
      <x:c r="P13391" s="55">
        <x:f t="shared" si="2505"/>
        <x:v>35200</x:v>
      </x:c>
      <x:c r="Q13391" s="55">
        <x:f t="shared" si="2506"/>
        <x:v>243520.57240475024</x:v>
      </x:c>
      <x:c r="R13391" s="55">
        <x:f t="shared" si="2507"/>
        <x:v>-61280.572404750244</x:v>
      </x:c>
      <x:c r="S13391" s="1" t="str">
        <x:f t="shared" si="2508"/>
        <x:v>NO</x:v>
      </x:c>
      <x:c r="T13391" s="1">
        <x:f t="shared" si="2509"/>
        <x:v>-9.9999999999999997E+98</x:v>
      </x:c>
    </x:row>
    <x:row r="13392">
      <x:c r="A13392" s="1"/>
      <x:c r="B13392" s="1"/>
      <x:c r="C13392" s="1"/>
      <x:c r="D13392" s="1"/>
      <x:c r="E13392" s="1"/>
      <x:c r="F13392" s="1"/>
      <x:c r="G13392" s="1"/>
      <x:c r="H13392" s="1"/>
      <x:c r="I13392" s="53">
        <x:f t="shared" si="2498"/>
        <x:v>20</x:v>
      </x:c>
      <x:c r="J13392" s="53">
        <x:f t="shared" si="2499"/>
        <x:v>10</x:v>
      </x:c>
      <x:c r="K13392" s="53">
        <x:f t="shared" si="2500"/>
        <x:v>16</x:v>
      </x:c>
      <x:c r="L13392" s="53">
        <x:f t="shared" si="2501"/>
        <x:v>46</x:v>
      </x:c>
      <x:c r="M13392" s="54">
        <x:f t="shared" si="2502"/>
        <x:v>13371.845746391104</x:v>
      </x:c>
      <x:c r="N13392" s="54">
        <x:f t="shared" si="2503"/>
        <x:v>8.7860039905493768</x:v>
      </x:c>
      <x:c r="O13392" s="55">
        <x:f t="shared" si="2504"/>
        <x:v>240140</x:v>
      </x:c>
      <x:c r="P13392" s="55">
        <x:f t="shared" si="2505"/>
        <x:v>36080</x:v>
      </x:c>
      <x:c r="Q13392" s="55">
        <x:f t="shared" si="2506"/>
        <x:v>244650.09976373444</x:v>
      </x:c>
      <x:c r="R13392" s="55">
        <x:f t="shared" si="2507"/>
        <x:v>-60590.099763734441</x:v>
      </x:c>
      <x:c r="S13392" s="1" t="str">
        <x:f t="shared" si="2508"/>
        <x:v>NO</x:v>
      </x:c>
      <x:c r="T13392" s="1">
        <x:f t="shared" si="2509"/>
        <x:v>-9.9999999999999997E+98</x:v>
      </x:c>
    </x:row>
    <x:row r="13393">
      <x:c r="A13393" s="1"/>
      <x:c r="B13393" s="1"/>
      <x:c r="C13393" s="1"/>
      <x:c r="D13393" s="1"/>
      <x:c r="E13393" s="1"/>
      <x:c r="F13393" s="1"/>
      <x:c r="G13393" s="1"/>
      <x:c r="H13393" s="1"/>
      <x:c r="I13393" s="53">
        <x:f t="shared" si="2498"/>
        <x:v>20</x:v>
      </x:c>
      <x:c r="J13393" s="53">
        <x:f t="shared" si="2499"/>
        <x:v>10</x:v>
      </x:c>
      <x:c r="K13393" s="53">
        <x:f t="shared" si="2500"/>
        <x:v>17</x:v>
      </x:c>
      <x:c r="L13393" s="53">
        <x:f t="shared" si="2501"/>
        <x:v>47</x:v>
      </x:c>
      <x:c r="M13393" s="54">
        <x:f t="shared" si="2502"/>
        <x:v>13438.405969837642</x:v>
      </x:c>
      <x:c r="N13393" s="54">
        <x:f t="shared" si="2503"/>
        <x:v>8.8322263679428072</x:v>
      </x:c>
      <x:c r="O13393" s="55">
        <x:f t="shared" si="2504"/>
        <x:v>242840</x:v>
      </x:c>
      <x:c r="P13393" s="55">
        <x:f t="shared" si="2505"/>
        <x:v>36960</x:v>
      </x:c>
      <x:c r="Q13393" s="55">
        <x:f t="shared" si="2506"/>
        <x:v>245805.65919857018</x:v>
      </x:c>
      <x:c r="R13393" s="55">
        <x:f t="shared" si="2507"/>
        <x:v>-59925.659198570182</x:v>
      </x:c>
      <x:c r="S13393" s="1" t="str">
        <x:f t="shared" si="2508"/>
        <x:v>NO</x:v>
      </x:c>
      <x:c r="T13393" s="1">
        <x:f t="shared" si="2509"/>
        <x:v>-9.9999999999999997E+98</x:v>
      </x:c>
    </x:row>
    <x:row r="13394">
      <x:c r="A13394" s="1"/>
      <x:c r="B13394" s="1"/>
      <x:c r="C13394" s="1"/>
      <x:c r="D13394" s="1"/>
      <x:c r="E13394" s="1"/>
      <x:c r="F13394" s="1"/>
      <x:c r="G13394" s="1"/>
      <x:c r="H13394" s="1"/>
      <x:c r="I13394" s="53">
        <x:f t="shared" si="2498"/>
        <x:v>20</x:v>
      </x:c>
      <x:c r="J13394" s="53">
        <x:f t="shared" si="2499"/>
        <x:v>10</x:v>
      </x:c>
      <x:c r="K13394" s="53">
        <x:f t="shared" si="2500"/>
        <x:v>18</x:v>
      </x:c>
      <x:c r="L13394" s="53">
        <x:f t="shared" si="2501"/>
        <x:v>48</x:v>
      </x:c>
      <x:c r="M13394" s="54">
        <x:f t="shared" si="2502"/>
        <x:v>13506.49296129623</x:v>
      </x:c>
      <x:c r="N13394" s="54">
        <x:f t="shared" si="2503"/>
        <x:v>8.8795090009001587</x:v>
      </x:c>
      <x:c r="O13394" s="55">
        <x:f t="shared" si="2504"/>
        <x:v>245540</x:v>
      </x:c>
      <x:c r="P13394" s="55">
        <x:f t="shared" si="2505"/>
        <x:v>37840</x:v>
      </x:c>
      <x:c r="Q13394" s="55">
        <x:f t="shared" si="2506"/>
        <x:v>246987.72502250399</x:v>
      </x:c>
      <x:c r="R13394" s="55">
        <x:f t="shared" si="2507"/>
        <x:v>-59287.72502250399</x:v>
      </x:c>
      <x:c r="S13394" s="1" t="str">
        <x:f t="shared" si="2508"/>
        <x:v>NO</x:v>
      </x:c>
      <x:c r="T13394" s="1">
        <x:f t="shared" si="2509"/>
        <x:v>-9.9999999999999997E+98</x:v>
      </x:c>
    </x:row>
    <x:row r="13395">
      <x:c r="A13395" s="1"/>
      <x:c r="B13395" s="1"/>
      <x:c r="C13395" s="1"/>
      <x:c r="D13395" s="1"/>
      <x:c r="E13395" s="1"/>
      <x:c r="F13395" s="1"/>
      <x:c r="G13395" s="1"/>
      <x:c r="H13395" s="1"/>
      <x:c r="I13395" s="53">
        <x:f t="shared" si="2498"/>
        <x:v>20</x:v>
      </x:c>
      <x:c r="J13395" s="53">
        <x:f t="shared" si="2499"/>
        <x:v>10</x:v>
      </x:c>
      <x:c r="K13395" s="53">
        <x:f t="shared" si="2500"/>
        <x:v>19</x:v>
      </x:c>
      <x:c r="L13395" s="53">
        <x:f t="shared" si="2501"/>
        <x:v>49</x:v>
      </x:c>
      <x:c r="M13395" s="54">
        <x:f t="shared" si="2502"/>
        <x:v>13576.134489932252</x:v>
      </x:c>
      <x:c r="N13395" s="54">
        <x:f t="shared" si="2503"/>
        <x:v>8.9278711735640641</x:v>
      </x:c>
      <x:c r="O13395" s="55">
        <x:f t="shared" si="2504"/>
        <x:v>248240</x:v>
      </x:c>
      <x:c r="P13395" s="55">
        <x:f t="shared" si="2505"/>
        <x:v>38720</x:v>
      </x:c>
      <x:c r="Q13395" s="55">
        <x:f t="shared" si="2506"/>
        <x:v>248196.7793391016</x:v>
      </x:c>
      <x:c r="R13395" s="55">
        <x:f t="shared" si="2507"/>
        <x:v>-58676.779339101602</x:v>
      </x:c>
      <x:c r="S13395" s="1" t="str">
        <x:f t="shared" si="2508"/>
        <x:v>NO</x:v>
      </x:c>
      <x:c r="T13395" s="1">
        <x:f t="shared" si="2509"/>
        <x:v>-9.9999999999999997E+98</x:v>
      </x:c>
    </x:row>
    <x:row r="13396">
      <x:c r="A13396" s="1"/>
      <x:c r="B13396" s="1"/>
      <x:c r="C13396" s="1"/>
      <x:c r="D13396" s="1"/>
      <x:c r="E13396" s="1"/>
      <x:c r="F13396" s="1"/>
      <x:c r="G13396" s="1"/>
      <x:c r="H13396" s="1"/>
      <x:c r="I13396" s="53">
        <x:f t="shared" si="2498"/>
        <x:v>20</x:v>
      </x:c>
      <x:c r="J13396" s="53">
        <x:f t="shared" si="2499"/>
        <x:v>10</x:v>
      </x:c>
      <x:c r="K13396" s="53">
        <x:f t="shared" si="2500"/>
        <x:v>20</x:v>
      </x:c>
      <x:c r="L13396" s="53">
        <x:f t="shared" si="2501"/>
        <x:v>50</x:v>
      </x:c>
      <x:c r="M13396" s="54">
        <x:f t="shared" si="2502"/>
        <x:v>13647.35878058273</x:v>
      </x:c>
      <x:c r="N13396" s="54">
        <x:f t="shared" si="2503"/>
        <x:v>8.9773324865157846</x:v>
      </x:c>
      <x:c r="O13396" s="55">
        <x:f t="shared" si="2504"/>
        <x:v>250940</x:v>
      </x:c>
      <x:c r="P13396" s="55">
        <x:f t="shared" si="2505"/>
        <x:v>39600</x:v>
      </x:c>
      <x:c r="Q13396" s="55">
        <x:f t="shared" si="2506"/>
        <x:v>249433.31216289461</x:v>
      </x:c>
      <x:c r="R13396" s="55">
        <x:f t="shared" si="2507"/>
        <x:v>-58093.31216289461</x:v>
      </x:c>
      <x:c r="S13396" s="1" t="str">
        <x:f t="shared" si="2508"/>
        <x:v>NO</x:v>
      </x:c>
      <x:c r="T13396" s="1">
        <x:f t="shared" si="2509"/>
        <x:v>-9.9999999999999997E+98</x:v>
      </x:c>
    </x:row>
    <x:row r="13397">
      <x:c r="A13397" s="1"/>
      <x:c r="B13397" s="1"/>
      <x:c r="C13397" s="1"/>
      <x:c r="D13397" s="1"/>
      <x:c r="E13397" s="1"/>
      <x:c r="F13397" s="1"/>
      <x:c r="G13397" s="1"/>
      <x:c r="H13397" s="1"/>
      <x:c r="I13397" s="53">
        <x:f t="shared" si="2498"/>
        <x:v>20</x:v>
      </x:c>
      <x:c r="J13397" s="53">
        <x:f t="shared" si="2499"/>
        <x:v>10</x:v>
      </x:c>
      <x:c r="K13397" s="53">
        <x:f t="shared" si="2500"/>
        <x:v>21</x:v>
      </x:c>
      <x:c r="L13397" s="53">
        <x:f t="shared" si="2501"/>
        <x:v>51</x:v>
      </x:c>
      <x:c r="M13397" s="54">
        <x:f t="shared" si="2502"/>
        <x:v>13720.194520809173</x:v>
      </x:c>
      <x:c r="N13397" s="54">
        <x:f t="shared" si="2503"/>
        <x:v>9.0279128616730375</x:v>
      </x:c>
      <x:c r="O13397" s="55">
        <x:f t="shared" si="2504"/>
        <x:v>253640</x:v>
      </x:c>
      <x:c r="P13397" s="55">
        <x:f t="shared" si="2505"/>
        <x:v>40480</x:v>
      </x:c>
      <x:c r="Q13397" s="55">
        <x:f t="shared" si="2506"/>
        <x:v>250697.82154182592</x:v>
      </x:c>
      <x:c r="R13397" s="55">
        <x:f t="shared" si="2507"/>
        <x:v>-57537.821541825921</x:v>
      </x:c>
      <x:c r="S13397" s="1" t="str">
        <x:f t="shared" si="2508"/>
        <x:v>NO</x:v>
      </x:c>
      <x:c r="T13397" s="1">
        <x:f t="shared" si="2509"/>
        <x:v>-9.9999999999999997E+98</x:v>
      </x:c>
    </x:row>
    <x:row r="13398">
      <x:c r="A13398" s="1"/>
      <x:c r="B13398" s="1"/>
      <x:c r="C13398" s="1"/>
      <x:c r="D13398" s="1"/>
      <x:c r="E13398" s="1"/>
      <x:c r="F13398" s="1"/>
      <x:c r="G13398" s="1"/>
      <x:c r="H13398" s="1"/>
      <x:c r="I13398" s="53">
        <x:f t="shared" si="2498"/>
        <x:v>20</x:v>
      </x:c>
      <x:c r="J13398" s="53">
        <x:f t="shared" si="2499"/>
        <x:v>10</x:v>
      </x:c>
      <x:c r="K13398" s="53">
        <x:f t="shared" si="2500"/>
        <x:v>22</x:v>
      </x:c>
      <x:c r="L13398" s="53">
        <x:f t="shared" si="2501"/>
        <x:v>52</x:v>
      </x:c>
      <x:c r="M13398" s="54">
        <x:f t="shared" si="2502"/>
        <x:v>13794.670868055569</x:v>
      </x:c>
      <x:c r="N13398" s="54">
        <x:f t="shared" si="2503"/>
        <x:v>9.0796325472608128</x:v>
      </x:c>
      <x:c r="O13398" s="55">
        <x:f t="shared" si="2504"/>
        <x:v>256340</x:v>
      </x:c>
      <x:c r="P13398" s="55">
        <x:f t="shared" si="2505"/>
        <x:v>41360</x:v>
      </x:c>
      <x:c r="Q13398" s="55">
        <x:f t="shared" si="2506"/>
        <x:v>251990.81368152029</x:v>
      </x:c>
      <x:c r="R13398" s="55">
        <x:f t="shared" si="2507"/>
        <x:v>-57010.813681520289</x:v>
      </x:c>
      <x:c r="S13398" s="1" t="str">
        <x:f t="shared" si="2508"/>
        <x:v>NO</x:v>
      </x:c>
      <x:c r="T13398" s="1">
        <x:f t="shared" si="2509"/>
        <x:v>-9.9999999999999997E+98</x:v>
      </x:c>
    </x:row>
    <x:row r="13399">
      <x:c r="A13399" s="1"/>
      <x:c r="B13399" s="1"/>
      <x:c r="C13399" s="1"/>
      <x:c r="D13399" s="1"/>
      <x:c r="E13399" s="1"/>
      <x:c r="F13399" s="1"/>
      <x:c r="G13399" s="1"/>
      <x:c r="H13399" s="1"/>
      <x:c r="I13399" s="53">
        <x:f t="shared" si="2498"/>
        <x:v>20</x:v>
      </x:c>
      <x:c r="J13399" s="53">
        <x:f t="shared" si="2499"/>
        <x:v>10</x:v>
      </x:c>
      <x:c r="K13399" s="53">
        <x:f t="shared" si="2500"/>
        <x:v>23</x:v>
      </x:c>
      <x:c r="L13399" s="53">
        <x:f t="shared" si="2501"/>
        <x:v>53</x:v>
      </x:c>
      <x:c r="M13399" s="54">
        <x:f t="shared" si="2502"/>
        <x:v>13870.817456913006</x:v>
      </x:c>
      <x:c r="N13399" s="54">
        <x:f t="shared" si="2503"/>
        <x:v>9.1325121228562534</x:v>
      </x:c>
      <x:c r="O13399" s="55">
        <x:f t="shared" si="2504"/>
        <x:v>259040</x:v>
      </x:c>
      <x:c r="P13399" s="55">
        <x:f t="shared" si="2505"/>
        <x:v>42240</x:v>
      </x:c>
      <x:c r="Q13399" s="55">
        <x:f t="shared" si="2506"/>
        <x:v>253312.80307140635</x:v>
      </x:c>
      <x:c r="R13399" s="55">
        <x:f t="shared" si="2507"/>
        <x:v>-56512.80307140635</x:v>
      </x:c>
      <x:c r="S13399" s="1" t="str">
        <x:f t="shared" si="2508"/>
        <x:v>NO</x:v>
      </x:c>
      <x:c r="T13399" s="1">
        <x:f t="shared" si="2509"/>
        <x:v>-9.9999999999999997E+98</x:v>
      </x:c>
    </x:row>
    <x:row r="13400">
      <x:c r="A13400" s="1"/>
      <x:c r="B13400" s="1"/>
      <x:c r="C13400" s="1"/>
      <x:c r="D13400" s="1"/>
      <x:c r="E13400" s="1"/>
      <x:c r="F13400" s="1"/>
      <x:c r="G13400" s="1"/>
      <x:c r="H13400" s="1"/>
      <x:c r="I13400" s="53">
        <x:f t="shared" si="2498"/>
        <x:v>20</x:v>
      </x:c>
      <x:c r="J13400" s="53">
        <x:f t="shared" si="2499"/>
        <x:v>10</x:v>
      </x:c>
      <x:c r="K13400" s="53">
        <x:f t="shared" si="2500"/>
        <x:v>24</x:v>
      </x:c>
      <x:c r="L13400" s="53">
        <x:f t="shared" si="2501"/>
        <x:v>54</x:v>
      </x:c>
      <x:c r="M13400" s="54">
        <x:f t="shared" si="2502"/>
        <x:v>13948.664406492502</x:v>
      </x:c>
      <x:c r="N13400" s="54">
        <x:f t="shared" si="2503"/>
        <x:v>9.1865725045086819</x:v>
      </x:c>
      <x:c r="O13400" s="55">
        <x:f t="shared" si="2504"/>
        <x:v>261740</x:v>
      </x:c>
      <x:c r="P13400" s="55">
        <x:f t="shared" si="2505"/>
        <x:v>43120</x:v>
      </x:c>
      <x:c r="Q13400" s="55">
        <x:f t="shared" si="2506"/>
        <x:v>254664.31261271704</x:v>
      </x:c>
      <x:c r="R13400" s="55">
        <x:f t="shared" si="2507"/>
        <x:v>-56044.31261271704</x:v>
      </x:c>
      <x:c r="S13400" s="1" t="str">
        <x:f t="shared" si="2508"/>
        <x:v>NO</x:v>
      </x:c>
      <x:c r="T13400" s="1">
        <x:f t="shared" si="2509"/>
        <x:v>-9.9999999999999997E+98</x:v>
      </x:c>
    </x:row>
    <x:row r="13401">
      <x:c r="A13401" s="1"/>
      <x:c r="B13401" s="1"/>
      <x:c r="C13401" s="1"/>
      <x:c r="D13401" s="1"/>
      <x:c r="E13401" s="1"/>
      <x:c r="F13401" s="1"/>
      <x:c r="G13401" s="1"/>
      <x:c r="H13401" s="1"/>
      <x:c r="I13401" s="53">
        <x:f t="shared" si="2498"/>
        <x:v>20</x:v>
      </x:c>
      <x:c r="J13401" s="53">
        <x:f t="shared" si="2499"/>
        <x:v>10</x:v>
      </x:c>
      <x:c r="K13401" s="53">
        <x:f t="shared" si="2500"/>
        <x:v>25</x:v>
      </x:c>
      <x:c r="L13401" s="53">
        <x:f t="shared" si="2501"/>
        <x:v>55</x:v>
      </x:c>
      <x:c r="M13401" s="54">
        <x:f t="shared" si="2502"/>
        <x:v>14028.242327907599</x:v>
      </x:c>
      <x:c r="N13401" s="54">
        <x:f t="shared" si="2503"/>
        <x:v>9.2418349499358321</x:v>
      </x:c>
      <x:c r="O13401" s="55">
        <x:f t="shared" si="2504"/>
        <x:v>264440</x:v>
      </x:c>
      <x:c r="P13401" s="55">
        <x:f t="shared" si="2505"/>
        <x:v>44000</x:v>
      </x:c>
      <x:c r="Q13401" s="55">
        <x:f t="shared" si="2506"/>
        <x:v>256045.87374839582</x:v>
      </x:c>
      <x:c r="R13401" s="55">
        <x:f t="shared" si="2507"/>
        <x:v>-55605.873748395825</x:v>
      </x:c>
      <x:c r="S13401" s="1" t="str">
        <x:f t="shared" si="2508"/>
        <x:v>NO</x:v>
      </x:c>
      <x:c r="T13401" s="1">
        <x:f t="shared" si="2509"/>
        <x:v>-9.9999999999999997E+98</x:v>
      </x:c>
    </x:row>
    <x:row r="13402">
      <x:c r="A13402" s="1"/>
      <x:c r="B13402" s="1"/>
      <x:c r="C13402" s="1"/>
      <x:c r="D13402" s="1"/>
      <x:c r="E13402" s="1"/>
      <x:c r="F13402" s="1"/>
      <x:c r="G13402" s="1"/>
      <x:c r="H13402" s="1"/>
      <x:c r="I13402" s="53">
        <x:f t="shared" si="2498"/>
        <x:v>20</x:v>
      </x:c>
      <x:c r="J13402" s="53">
        <x:f t="shared" si="2499"/>
        <x:v>10</x:v>
      </x:c>
      <x:c r="K13402" s="53">
        <x:f t="shared" si="2500"/>
        <x:v>26</x:v>
      </x:c>
      <x:c r="L13402" s="53">
        <x:f t="shared" si="2501"/>
        <x:v>56</x:v>
      </x:c>
      <x:c r="M13402" s="54">
        <x:f t="shared" si="2502"/>
        <x:v>14109.582331868318</x:v>
      </x:c>
      <x:c r="N13402" s="54">
        <x:f t="shared" si="2503"/>
        <x:v>9.2983210637974434</x:v>
      </x:c>
      <x:c r="O13402" s="55">
        <x:f t="shared" si="2504"/>
        <x:v>267140</x:v>
      </x:c>
      <x:c r="P13402" s="55">
        <x:f t="shared" si="2505"/>
        <x:v>44880</x:v>
      </x:c>
      <x:c r="Q13402" s="55">
        <x:f t="shared" si="2506"/>
        <x:v>257458.02659493606</x:v>
      </x:c>
      <x:c r="R13402" s="55">
        <x:f t="shared" si="2507"/>
        <x:v>-55198.026594936062</x:v>
      </x:c>
      <x:c r="S13402" s="1" t="str">
        <x:f t="shared" si="2508"/>
        <x:v>NO</x:v>
      </x:c>
      <x:c r="T13402" s="1">
        <x:f t="shared" si="2509"/>
        <x:v>-9.9999999999999997E+98</x:v>
      </x:c>
    </x:row>
    <x:row r="13403">
      <x:c r="A13403" s="1"/>
      <x:c r="B13403" s="1"/>
      <x:c r="C13403" s="1"/>
      <x:c r="D13403" s="1"/>
      <x:c r="E13403" s="1"/>
      <x:c r="F13403" s="1"/>
      <x:c r="G13403" s="1"/>
      <x:c r="H13403" s="1"/>
      <x:c r="I13403" s="53">
        <x:f t="shared" si="2498"/>
        <x:v>20</x:v>
      </x:c>
      <x:c r="J13403" s="53">
        <x:f t="shared" si="2499"/>
        <x:v>10</x:v>
      </x:c>
      <x:c r="K13403" s="53">
        <x:f t="shared" si="2500"/>
        <x:v>27</x:v>
      </x:c>
      <x:c r="L13403" s="53">
        <x:f t="shared" si="2501"/>
        <x:v>57</x:v>
      </x:c>
      <x:c r="M13403" s="54">
        <x:f t="shared" si="2502"/>
        <x:v>14192.716036388074</x:v>
      </x:c>
      <x:c r="N13403" s="54">
        <x:f t="shared" si="2503"/>
        <x:v>9.3560528030472732</x:v>
      </x:c>
      <x:c r="O13403" s="55">
        <x:f t="shared" si="2504"/>
        <x:v>269840</x:v>
      </x:c>
      <x:c r="P13403" s="55">
        <x:f t="shared" si="2505"/>
        <x:v>45760</x:v>
      </x:c>
      <x:c r="Q13403" s="55">
        <x:f t="shared" si="2506"/>
        <x:v>258901.32007618184</x:v>
      </x:c>
      <x:c r="R13403" s="55">
        <x:f t="shared" si="2507"/>
        <x:v>-54821.320076181844</x:v>
      </x:c>
      <x:c r="S13403" s="1" t="str">
        <x:f t="shared" si="2508"/>
        <x:v>NO</x:v>
      </x:c>
      <x:c r="T13403" s="1">
        <x:f t="shared" si="2509"/>
        <x:v>-9.9999999999999997E+98</x:v>
      </x:c>
    </x:row>
    <x:row r="13404">
      <x:c r="A13404" s="1"/>
      <x:c r="B13404" s="1"/>
      <x:c r="C13404" s="1"/>
      <x:c r="D13404" s="1"/>
      <x:c r="E13404" s="1"/>
      <x:c r="F13404" s="1"/>
      <x:c r="G13404" s="1"/>
      <x:c r="H13404" s="1"/>
      <x:c r="I13404" s="53">
        <x:f t="shared" si="2498"/>
        <x:v>20</x:v>
      </x:c>
      <x:c r="J13404" s="53">
        <x:f t="shared" si="2499"/>
        <x:v>10</x:v>
      </x:c>
      <x:c r="K13404" s="53">
        <x:f t="shared" si="2500"/>
        <x:v>28</x:v>
      </x:c>
      <x:c r="L13404" s="53">
        <x:f t="shared" si="2501"/>
        <x:v>58</x:v>
      </x:c>
      <x:c r="M13404" s="54">
        <x:f t="shared" si="2502"/>
        <x:v>14277.675574605228</x:v>
      </x:c>
      <x:c r="N13404" s="54">
        <x:f t="shared" si="2503"/>
        <x:v>9.4150524823647412</x:v>
      </x:c>
      <x:c r="O13404" s="55">
        <x:f t="shared" si="2504"/>
        <x:v>272540</x:v>
      </x:c>
      <x:c r="P13404" s="55">
        <x:f t="shared" si="2505"/>
        <x:v>46640</x:v>
      </x:c>
      <x:c r="Q13404" s="55">
        <x:f t="shared" si="2506"/>
        <x:v>260376.31205911853</x:v>
      </x:c>
      <x:c r="R13404" s="55">
        <x:f t="shared" si="2507"/>
        <x:v>-54476.312059118529</x:v>
      </x:c>
      <x:c r="S13404" s="1" t="str">
        <x:f t="shared" si="2508"/>
        <x:v>NO</x:v>
      </x:c>
      <x:c r="T13404" s="1">
        <x:f t="shared" si="2509"/>
        <x:v>-9.9999999999999997E+98</x:v>
      </x:c>
    </x:row>
    <x:row r="13405">
      <x:c r="A13405" s="1"/>
      <x:c r="B13405" s="1"/>
      <x:c r="C13405" s="1"/>
      <x:c r="D13405" s="1"/>
      <x:c r="E13405" s="1"/>
      <x:c r="F13405" s="1"/>
      <x:c r="G13405" s="1"/>
      <x:c r="H13405" s="1"/>
      <x:c r="I13405" s="53">
        <x:f t="shared" si="2498"/>
        <x:v>20</x:v>
      </x:c>
      <x:c r="J13405" s="53">
        <x:f t="shared" si="2499"/>
        <x:v>10</x:v>
      </x:c>
      <x:c r="K13405" s="53">
        <x:f t="shared" si="2500"/>
        <x:v>29</x:v>
      </x:c>
      <x:c r="L13405" s="53">
        <x:f t="shared" si="2501"/>
        <x:v>59</x:v>
      </x:c>
      <x:c r="M13405" s="54">
        <x:f t="shared" si="2502"/>
        <x:v>14364.493602720881</x:v>
      </x:c>
      <x:c r="N13405" s="54">
        <x:f t="shared" si="2503"/>
        <x:v>9.4753427796672778</x:v>
      </x:c>
      <x:c r="O13405" s="55">
        <x:f t="shared" si="2504"/>
        <x:v>275240</x:v>
      </x:c>
      <x:c r="P13405" s="55">
        <x:f t="shared" si="2505"/>
        <x:v>47520</x:v>
      </x:c>
      <x:c r="Q13405" s="55">
        <x:f t="shared" si="2506"/>
        <x:v>261883.56949168193</x:v>
      </x:c>
      <x:c r="R13405" s="55">
        <x:f t="shared" si="2507"/>
        <x:v>-54163.569491681934</x:v>
      </x:c>
      <x:c r="S13405" s="1" t="str">
        <x:f t="shared" si="2508"/>
        <x:v>NO</x:v>
      </x:c>
      <x:c r="T13405" s="1">
        <x:f t="shared" si="2509"/>
        <x:v>-9.9999999999999997E+98</x:v>
      </x:c>
    </x:row>
    <x:row r="13406">
      <x:c r="A13406" s="1"/>
      <x:c r="B13406" s="1"/>
      <x:c r="C13406" s="1"/>
      <x:c r="D13406" s="1"/>
      <x:c r="E13406" s="1"/>
      <x:c r="F13406" s="1"/>
      <x:c r="G13406" s="1"/>
      <x:c r="H13406" s="1"/>
      <x:c r="I13406" s="53">
        <x:f t="shared" si="2498"/>
        <x:v>20</x:v>
      </x:c>
      <x:c r="J13406" s="53">
        <x:f t="shared" si="2499"/>
        <x:v>10</x:v>
      </x:c>
      <x:c r="K13406" s="53">
        <x:f t="shared" si="2500"/>
        <x:v>30</x:v>
      </x:c>
      <x:c r="L13406" s="53">
        <x:f t="shared" si="2501"/>
        <x:v>60</x:v>
      </x:c>
      <x:c r="M13406" s="54">
        <x:f t="shared" si="2502"/>
        <x:v>14453.203308054652</x:v>
      </x:c>
      <x:c r="N13406" s="54">
        <x:f t="shared" si="2503"/>
        <x:v>9.5369467417046199</x:v>
      </x:c>
      <x:c r="O13406" s="55">
        <x:f t="shared" si="2504"/>
        <x:v>277940</x:v>
      </x:c>
      <x:c r="P13406" s="55">
        <x:f t="shared" si="2505"/>
        <x:v>48400</x:v>
      </x:c>
      <x:c r="Q13406" s="55">
        <x:f t="shared" si="2506"/>
        <x:v>263423.66854261549</x:v>
      </x:c>
      <x:c r="R13406" s="55">
        <x:f t="shared" si="2507"/>
        <x:v>-53883.668542615487</x:v>
      </x:c>
      <x:c r="S13406" s="1" t="str">
        <x:f t="shared" si="2508"/>
        <x:v>NO</x:v>
      </x:c>
      <x:c r="T13406" s="1">
        <x:f t="shared" si="2509"/>
        <x:v>-9.9999999999999997E+98</x:v>
      </x:c>
    </x:row>
    <x:row r="13407">
      <x:c r="A13407" s="1"/>
      <x:c r="B13407" s="1"/>
      <x:c r="C13407" s="1"/>
      <x:c r="D13407" s="1"/>
      <x:c r="E13407" s="1"/>
      <x:c r="F13407" s="1"/>
      <x:c r="G13407" s="1"/>
      <x:c r="H13407" s="1"/>
      <x:c r="I13407" s="53">
        <x:f t="shared" si="2498"/>
        <x:v>20</x:v>
      </x:c>
      <x:c r="J13407" s="53">
        <x:f t="shared" si="2499"/>
        <x:v>11</x:v>
      </x:c>
      <x:c r="K13407" s="53">
        <x:f t="shared" si="2500"/>
        <x:v>0</x:v>
      </x:c>
      <x:c r="L13407" s="53">
        <x:f t="shared" si="2501"/>
        <x:v>31</x:v>
      </x:c>
      <x:c r="M13407" s="54">
        <x:f t="shared" si="2502"/>
        <x:v>12542.488505860514</x:v>
      </x:c>
      <x:c r="N13407" s="54">
        <x:f t="shared" si="2503"/>
        <x:v>8.2100614624031341</x:v>
      </x:c>
      <x:c r="O13407" s="55">
        <x:f t="shared" si="2504"/>
        <x:v>199034</x:v>
      </x:c>
      <x:c r="P13407" s="55">
        <x:f t="shared" si="2505"/>
        <x:v>22440</x:v>
      </x:c>
      <x:c r="Q13407" s="55">
        <x:f t="shared" si="2506"/>
        <x:v>230251.53656007836</x:v>
      </x:c>
      <x:c r="R13407" s="55">
        <x:f t="shared" si="2507"/>
        <x:v>-73657.536560078355</x:v>
      </x:c>
      <x:c r="S13407" s="1" t="str">
        <x:f t="shared" si="2508"/>
        <x:v>NO</x:v>
      </x:c>
      <x:c r="T13407" s="1">
        <x:f t="shared" si="2509"/>
        <x:v>-9.9999999999999997E+98</x:v>
      </x:c>
    </x:row>
    <x:row r="13408">
      <x:c r="A13408" s="1"/>
      <x:c r="B13408" s="1"/>
      <x:c r="C13408" s="1"/>
      <x:c r="D13408" s="1"/>
      <x:c r="E13408" s="1"/>
      <x:c r="F13408" s="1"/>
      <x:c r="G13408" s="1"/>
      <x:c r="H13408" s="1"/>
      <x:c r="I13408" s="53">
        <x:f t="shared" si="2498"/>
        <x:v>20</x:v>
      </x:c>
      <x:c r="J13408" s="53">
        <x:f t="shared" si="2499"/>
        <x:v>11</x:v>
      </x:c>
      <x:c r="K13408" s="53">
        <x:f t="shared" si="2500"/>
        <x:v>1</x:v>
      </x:c>
      <x:c r="L13408" s="53">
        <x:f t="shared" si="2501"/>
        <x:v>32</x:v>
      </x:c>
      <x:c r="M13408" s="54">
        <x:f t="shared" si="2502"/>
        <x:v>12588.051005860514</x:v>
      </x:c>
      <x:c r="N13408" s="54">
        <x:f t="shared" si="2503"/>
        <x:v>8.2417020874031355</x:v>
      </x:c>
      <x:c r="O13408" s="55">
        <x:f t="shared" si="2504"/>
        <x:v>201734</x:v>
      </x:c>
      <x:c r="P13408" s="55">
        <x:f t="shared" si="2505"/>
        <x:v>23320</x:v>
      </x:c>
      <x:c r="Q13408" s="55">
        <x:f t="shared" si="2506"/>
        <x:v>231042.55218507836</x:v>
      </x:c>
      <x:c r="R13408" s="55">
        <x:f t="shared" si="2507"/>
        <x:v>-72628.552185078355</x:v>
      </x:c>
      <x:c r="S13408" s="1" t="str">
        <x:f t="shared" si="2508"/>
        <x:v>NO</x:v>
      </x:c>
      <x:c r="T13408" s="1">
        <x:f t="shared" si="2509"/>
        <x:v>-9.9999999999999997E+98</x:v>
      </x:c>
    </x:row>
    <x:row r="13409">
      <x:c r="A13409" s="1"/>
      <x:c r="B13409" s="1"/>
      <x:c r="C13409" s="1"/>
      <x:c r="D13409" s="1"/>
      <x:c r="E13409" s="1"/>
      <x:c r="F13409" s="1"/>
      <x:c r="G13409" s="1"/>
      <x:c r="H13409" s="1"/>
      <x:c r="I13409" s="53">
        <x:f t="shared" si="2498"/>
        <x:v>20</x:v>
      </x:c>
      <x:c r="J13409" s="53">
        <x:f t="shared" si="2499"/>
        <x:v>11</x:v>
      </x:c>
      <x:c r="K13409" s="53">
        <x:f t="shared" si="2500"/>
        <x:v>2</x:v>
      </x:c>
      <x:c r="L13409" s="53">
        <x:f t="shared" si="2501"/>
        <x:v>33</x:v>
      </x:c>
      <x:c r="M13409" s="54">
        <x:f t="shared" si="2502"/>
        <x:v>12634.752568360514</x:v>
      </x:c>
      <x:c r="N13409" s="54">
        <x:f t="shared" si="2503"/>
        <x:v>8.2741337280281346</x:v>
      </x:c>
      <x:c r="O13409" s="55">
        <x:f t="shared" si="2504"/>
        <x:v>204434</x:v>
      </x:c>
      <x:c r="P13409" s="55">
        <x:f t="shared" si="2505"/>
        <x:v>24200</x:v>
      </x:c>
      <x:c r="Q13409" s="55">
        <x:f t="shared" si="2506"/>
        <x:v>231853.34320070338</x:v>
      </x:c>
      <x:c r="R13409" s="55">
        <x:f t="shared" si="2507"/>
        <x:v>-71619.343200703384</x:v>
      </x:c>
      <x:c r="S13409" s="1" t="str">
        <x:f t="shared" si="2508"/>
        <x:v>NO</x:v>
      </x:c>
      <x:c r="T13409" s="1">
        <x:f t="shared" si="2509"/>
        <x:v>-9.9999999999999997E+98</x:v>
      </x:c>
    </x:row>
    <x:row r="13410">
      <x:c r="A13410" s="1"/>
      <x:c r="B13410" s="1"/>
      <x:c r="C13410" s="1"/>
      <x:c r="D13410" s="1"/>
      <x:c r="E13410" s="1"/>
      <x:c r="F13410" s="1"/>
      <x:c r="G13410" s="1"/>
      <x:c r="H13410" s="1"/>
      <x:c r="I13410" s="53">
        <x:f t="shared" si="2498"/>
        <x:v>20</x:v>
      </x:c>
      <x:c r="J13410" s="53">
        <x:f t="shared" si="2499"/>
        <x:v>11</x:v>
      </x:c>
      <x:c r="K13410" s="53">
        <x:f t="shared" si="2500"/>
        <x:v>3</x:v>
      </x:c>
      <x:c r="L13410" s="53">
        <x:f t="shared" si="2501"/>
        <x:v>34</x:v>
      </x:c>
      <x:c r="M13410" s="54">
        <x:f t="shared" si="2502"/>
        <x:v>12682.614550782389</x:v>
      </x:c>
      <x:c r="N13410" s="54">
        <x:f t="shared" si="2503"/>
        <x:v>8.307371215821103</x:v>
      </x:c>
      <x:c r="O13410" s="55">
        <x:f t="shared" si="2504"/>
        <x:v>207134</x:v>
      </x:c>
      <x:c r="P13410" s="55">
        <x:f t="shared" si="2505"/>
        <x:v>25080</x:v>
      </x:c>
      <x:c r="Q13410" s="55">
        <x:f t="shared" si="2506"/>
        <x:v>232684.2803955276</x:v>
      </x:c>
      <x:c r="R13410" s="55">
        <x:f t="shared" si="2507"/>
        <x:v>-70630.280395527603</x:v>
      </x:c>
      <x:c r="S13410" s="1" t="str">
        <x:f t="shared" si="2508"/>
        <x:v>NO</x:v>
      </x:c>
      <x:c r="T13410" s="1">
        <x:f t="shared" si="2509"/>
        <x:v>-9.9999999999999997E+98</x:v>
      </x:c>
    </x:row>
    <x:row r="13411">
      <x:c r="A13411" s="1"/>
      <x:c r="B13411" s="1"/>
      <x:c r="C13411" s="1"/>
      <x:c r="D13411" s="1"/>
      <x:c r="E13411" s="1"/>
      <x:c r="F13411" s="1"/>
      <x:c r="G13411" s="1"/>
      <x:c r="H13411" s="1"/>
      <x:c r="I13411" s="53">
        <x:f t="shared" si="2498"/>
        <x:v>20</x:v>
      </x:c>
      <x:c r="J13411" s="53">
        <x:f t="shared" si="2499"/>
        <x:v>11</x:v>
      </x:c>
      <x:c r="K13411" s="53">
        <x:f t="shared" si="2500"/>
        <x:v>4</x:v>
      </x:c>
      <x:c r="L13411" s="53">
        <x:f t="shared" si="2501"/>
        <x:v>35</x:v>
      </x:c>
      <x:c r="M13411" s="54">
        <x:f t="shared" si="2502"/>
        <x:v>12731.658666505045</x:v>
      </x:c>
      <x:c r="N13411" s="54">
        <x:f t="shared" si="2503"/>
        <x:v>8.3414296295173926</x:v>
      </x:c>
      <x:c r="O13411" s="55">
        <x:f t="shared" si="2504"/>
        <x:v>209834</x:v>
      </x:c>
      <x:c r="P13411" s="55">
        <x:f t="shared" si="2505"/>
        <x:v>25960</x:v>
      </x:c>
      <x:c r="Q13411" s="55">
        <x:f t="shared" si="2506"/>
        <x:v>233535.7407379348</x:v>
      </x:c>
      <x:c r="R13411" s="55">
        <x:f t="shared" si="2507"/>
        <x:v>-69661.740737934801</x:v>
      </x:c>
      <x:c r="S13411" s="1" t="str">
        <x:f t="shared" si="2508"/>
        <x:v>NO</x:v>
      </x:c>
      <x:c r="T13411" s="1">
        <x:f t="shared" si="2509"/>
        <x:v>-9.9999999999999997E+98</x:v>
      </x:c>
    </x:row>
    <x:row r="13412">
      <x:c r="A13412" s="1"/>
      <x:c r="B13412" s="1"/>
      <x:c r="C13412" s="1"/>
      <x:c r="D13412" s="1"/>
      <x:c r="E13412" s="1"/>
      <x:c r="F13412" s="1"/>
      <x:c r="G13412" s="1"/>
      <x:c r="H13412" s="1"/>
      <x:c r="I13412" s="53">
        <x:f t="shared" si="2498"/>
        <x:v>20</x:v>
      </x:c>
      <x:c r="J13412" s="53">
        <x:f t="shared" si="2499"/>
        <x:v>11</x:v>
      </x:c>
      <x:c r="K13412" s="53">
        <x:f t="shared" si="2500"/>
        <x:v>5</x:v>
      </x:c>
      <x:c r="L13412" s="53">
        <x:f t="shared" si="2501"/>
        <x:v>36</x:v>
      </x:c>
      <x:c r="M13412" s="54">
        <x:f t="shared" si="2502"/>
        <x:v>12781.906990426249</x:v>
      </x:c>
      <x:c r="N13412" s="54">
        <x:f t="shared" si="2503"/>
        <x:v>8.376324298907118</x:v>
      </x:c>
      <x:c r="O13412" s="55">
        <x:f t="shared" si="2504"/>
        <x:v>212534</x:v>
      </x:c>
      <x:c r="P13412" s="55">
        <x:f t="shared" si="2505"/>
        <x:v>26840</x:v>
      </x:c>
      <x:c r="Q13412" s="55">
        <x:f t="shared" si="2506"/>
        <x:v>234408.10747267792</x:v>
      </x:c>
      <x:c r="R13412" s="55">
        <x:f t="shared" si="2507"/>
        <x:v>-68714.107472677919</x:v>
      </x:c>
      <x:c r="S13412" s="1" t="str">
        <x:f t="shared" si="2508"/>
        <x:v>NO</x:v>
      </x:c>
      <x:c r="T13412" s="1">
        <x:f t="shared" si="2509"/>
        <x:v>-9.9999999999999997E+98</x:v>
      </x:c>
    </x:row>
    <x:row r="13413">
      <x:c r="A13413" s="1"/>
      <x:c r="B13413" s="1"/>
      <x:c r="C13413" s="1"/>
      <x:c r="D13413" s="1"/>
      <x:c r="E13413" s="1"/>
      <x:c r="F13413" s="1"/>
      <x:c r="G13413" s="1"/>
      <x:c r="H13413" s="1"/>
      <x:c r="I13413" s="53">
        <x:f t="shared" si="2498"/>
        <x:v>20</x:v>
      </x:c>
      <x:c r="J13413" s="53">
        <x:f t="shared" si="2499"/>
        <x:v>11</x:v>
      </x:c>
      <x:c r="K13413" s="53">
        <x:f t="shared" si="2500"/>
        <x:v>6</x:v>
      </x:c>
      <x:c r="L13413" s="53">
        <x:f t="shared" si="2501"/>
        <x:v>37</x:v>
      </x:c>
      <x:c r="M13413" s="54">
        <x:f t="shared" si="2502"/>
        <x:v>12833.381964607883</x:v>
      </x:c>
      <x:c r="N13413" s="54">
        <x:f t="shared" si="2503"/>
        <x:v>8.412070808755475</x:v>
      </x:c>
      <x:c r="O13413" s="55">
        <x:f t="shared" si="2504"/>
        <x:v>215234</x:v>
      </x:c>
      <x:c r="P13413" s="55">
        <x:f t="shared" si="2505"/>
        <x:v>27720</x:v>
      </x:c>
      <x:c r="Q13413" s="55">
        <x:f t="shared" si="2506"/>
        <x:v>235301.77021888684</x:v>
      </x:c>
      <x:c r="R13413" s="55">
        <x:f t="shared" si="2507"/>
        <x:v>-67787.770218886842</x:v>
      </x:c>
      <x:c r="S13413" s="1" t="str">
        <x:f t="shared" si="2508"/>
        <x:v>NO</x:v>
      </x:c>
      <x:c r="T13413" s="1">
        <x:f t="shared" si="2509"/>
        <x:v>-9.9999999999999997E+98</x:v>
      </x:c>
    </x:row>
    <x:row r="13414">
      <x:c r="A13414" s="1"/>
      <x:c r="B13414" s="1"/>
      <x:c r="C13414" s="1"/>
      <x:c r="D13414" s="1"/>
      <x:c r="E13414" s="1"/>
      <x:c r="F13414" s="1"/>
      <x:c r="G13414" s="1"/>
      <x:c r="H13414" s="1"/>
      <x:c r="I13414" s="53">
        <x:f t="shared" si="2498"/>
        <x:v>20</x:v>
      </x:c>
      <x:c r="J13414" s="53">
        <x:f t="shared" si="2499"/>
        <x:v>11</x:v>
      </x:c>
      <x:c r="K13414" s="53">
        <x:f t="shared" si="2500"/>
        <x:v>7</x:v>
      </x:c>
      <x:c r="L13414" s="53">
        <x:f t="shared" si="2501"/>
        <x:v>38</x:v>
      </x:c>
      <x:c r="M13414" s="54">
        <x:f t="shared" si="2502"/>
        <x:v>12886.106404005843</x:v>
      </x:c>
      <x:c r="N13414" s="54">
        <x:f t="shared" si="2503"/>
        <x:v>8.4486850027818345</x:v>
      </x:c>
      <x:c r="O13414" s="55">
        <x:f t="shared" si="2504"/>
        <x:v>217934</x:v>
      </x:c>
      <x:c r="P13414" s="55">
        <x:f t="shared" si="2505"/>
        <x:v>28600</x:v>
      </x:c>
      <x:c r="Q13414" s="55">
        <x:f t="shared" si="2506"/>
        <x:v>236217.12506954587</x:v>
      </x:c>
      <x:c r="R13414" s="55">
        <x:f t="shared" si="2507"/>
        <x:v>-66883.125069545873</x:v>
      </x:c>
      <x:c r="S13414" s="1" t="str">
        <x:f t="shared" si="2508"/>
        <x:v>NO</x:v>
      </x:c>
      <x:c r="T13414" s="1">
        <x:f t="shared" si="2509"/>
        <x:v>-9.9999999999999997E+98</x:v>
      </x:c>
    </x:row>
    <x:row r="13415">
      <x:c r="A13415" s="1"/>
      <x:c r="B13415" s="1"/>
      <x:c r="C13415" s="1"/>
      <x:c r="D13415" s="1"/>
      <x:c r="E13415" s="1"/>
      <x:c r="F13415" s="1"/>
      <x:c r="G13415" s="1"/>
      <x:c r="H13415" s="1"/>
      <x:c r="I13415" s="53">
        <x:f t="shared" si="2498"/>
        <x:v>20</x:v>
      </x:c>
      <x:c r="J13415" s="53">
        <x:f t="shared" si="2499"/>
        <x:v>11</x:v>
      </x:c>
      <x:c r="K13415" s="53">
        <x:f t="shared" si="2500"/>
        <x:v>8</x:v>
      </x:c>
      <x:c r="L13415" s="53">
        <x:f t="shared" si="2501"/>
        <x:v>39</x:v>
      </x:c>
      <x:c r="M13415" s="54">
        <x:f t="shared" si="2502"/>
        <x:v>12940.103502285823</x:v>
      </x:c>
      <x:c r="N13415" s="54">
        <x:f t="shared" si="2503"/>
        <x:v>8.4861829876984878</x:v>
      </x:c>
      <x:c r="O13415" s="55">
        <x:f t="shared" si="2504"/>
        <x:v>220634</x:v>
      </x:c>
      <x:c r="P13415" s="55">
        <x:f t="shared" si="2505"/>
        <x:v>29480</x:v>
      </x:c>
      <x:c r="Q13415" s="55">
        <x:f t="shared" si="2506"/>
        <x:v>237154.57469246219</x:v>
      </x:c>
      <x:c r="R13415" s="55">
        <x:f t="shared" si="2507"/>
        <x:v>-66000.574692462193</x:v>
      </x:c>
      <x:c r="S13415" s="1" t="str">
        <x:f t="shared" si="2508"/>
        <x:v>NO</x:v>
      </x:c>
      <x:c r="T13415" s="1">
        <x:f t="shared" si="2509"/>
        <x:v>-9.9999999999999997E+98</x:v>
      </x:c>
    </x:row>
    <x:row r="13416">
      <x:c r="A13416" s="1"/>
      <x:c r="B13416" s="1"/>
      <x:c r="C13416" s="1"/>
      <x:c r="D13416" s="1"/>
      <x:c r="E13416" s="1"/>
      <x:c r="F13416" s="1"/>
      <x:c r="G13416" s="1"/>
      <x:c r="H13416" s="1"/>
      <x:c r="I13416" s="53">
        <x:f t="shared" si="2498"/>
        <x:v>20</x:v>
      </x:c>
      <x:c r="J13416" s="53">
        <x:f t="shared" si="2499"/>
        <x:v>11</x:v>
      </x:c>
      <x:c r="K13416" s="53">
        <x:f t="shared" si="2500"/>
        <x:v>9</x:v>
      </x:c>
      <x:c r="L13416" s="53">
        <x:f t="shared" si="2501"/>
        <x:v>40</x:v>
      </x:c>
      <x:c r="M13416" s="54">
        <x:f t="shared" si="2502"/>
        <x:v>12995.396837726217</x:v>
      </x:c>
      <x:c r="N13416" s="54">
        <x:f t="shared" si="2503"/>
        <x:v>8.5245811373098732</x:v>
      </x:c>
      <x:c r="O13416" s="55">
        <x:f t="shared" si="2504"/>
        <x:v>223334</x:v>
      </x:c>
      <x:c r="P13416" s="55">
        <x:f t="shared" si="2505"/>
        <x:v>30360</x:v>
      </x:c>
      <x:c r="Q13416" s="55">
        <x:f t="shared" si="2506"/>
        <x:v>238114.52843274683</x:v>
      </x:c>
      <x:c r="R13416" s="55">
        <x:f t="shared" si="2507"/>
        <x:v>-65140.528432746825</x:v>
      </x:c>
      <x:c r="S13416" s="1" t="str">
        <x:f t="shared" si="2508"/>
        <x:v>NO</x:v>
      </x:c>
      <x:c r="T13416" s="1">
        <x:f t="shared" si="2509"/>
        <x:v>-9.9999999999999997E+98</x:v>
      </x:c>
    </x:row>
    <x:row r="13417">
      <x:c r="A13417" s="1"/>
      <x:c r="B13417" s="1"/>
      <x:c r="C13417" s="1"/>
      <x:c r="D13417" s="1"/>
      <x:c r="E13417" s="1"/>
      <x:c r="F13417" s="1"/>
      <x:c r="G13417" s="1"/>
      <x:c r="H13417" s="1"/>
      <x:c r="I13417" s="53">
        <x:f t="shared" si="2498"/>
        <x:v>20</x:v>
      </x:c>
      <x:c r="J13417" s="53">
        <x:f t="shared" si="2499"/>
        <x:v>11</x:v>
      </x:c>
      <x:c r="K13417" s="53">
        <x:f t="shared" si="2500"/>
        <x:v>10</x:v>
      </x:c>
      <x:c r="L13417" s="53">
        <x:f t="shared" si="2501"/>
        <x:v>41</x:v>
      </x:c>
      <x:c r="M13417" s="54">
        <x:f t="shared" si="2502"/>
        <x:v>13052.010379209431</x:v>
      </x:c>
      <x:c r="N13417" s="54">
        <x:f t="shared" si="2503"/>
        <x:v>8.5638960966732149</x:v>
      </x:c>
      <x:c r="O13417" s="55">
        <x:f t="shared" si="2504"/>
        <x:v>226034</x:v>
      </x:c>
      <x:c r="P13417" s="55">
        <x:f t="shared" si="2505"/>
        <x:v>31240</x:v>
      </x:c>
      <x:c r="Q13417" s="55">
        <x:f t="shared" si="2506"/>
        <x:v>239097.40241683039</x:v>
      </x:c>
      <x:c r="R13417" s="55">
        <x:f t="shared" si="2507"/>
        <x:v>-64303.402416830388</x:v>
      </x:c>
      <x:c r="S13417" s="1" t="str">
        <x:f t="shared" si="2508"/>
        <x:v>NO</x:v>
      </x:c>
      <x:c r="T13417" s="1">
        <x:f t="shared" si="2509"/>
        <x:v>-9.9999999999999997E+98</x:v>
      </x:c>
    </x:row>
    <x:row r="13418">
      <x:c r="A13418" s="1"/>
      <x:c r="B13418" s="1"/>
      <x:c r="C13418" s="1"/>
      <x:c r="D13418" s="1"/>
      <x:c r="E13418" s="1"/>
      <x:c r="F13418" s="1"/>
      <x:c r="G13418" s="1"/>
      <x:c r="H13418" s="1"/>
      <x:c r="I13418" s="53">
        <x:f t="shared" si="2498"/>
        <x:v>20</x:v>
      </x:c>
      <x:c r="J13418" s="53">
        <x:f t="shared" si="2499"/>
        <x:v>11</x:v>
      </x:c>
      <x:c r="K13418" s="53">
        <x:f t="shared" si="2500"/>
        <x:v>11</x:v>
      </x:c>
      <x:c r="L13418" s="53">
        <x:f t="shared" si="2501"/>
        <x:v>42</x:v>
      </x:c>
      <x:c r="M13418" s="54">
        <x:f t="shared" si="2502"/>
        <x:v>13109.968492302869</x:v>
      </x:c>
      <x:c r="N13418" s="54">
        <x:f t="shared" si="2503"/>
        <x:v>8.6041447863214362</x:v>
      </x:c>
      <x:c r="O13418" s="55">
        <x:f t="shared" si="2504"/>
        <x:v>228734</x:v>
      </x:c>
      <x:c r="P13418" s="55">
        <x:f t="shared" si="2505"/>
        <x:v>32120</x:v>
      </x:c>
      <x:c r="Q13418" s="55">
        <x:f t="shared" si="2506"/>
        <x:v>240103.61965803592</x:v>
      </x:c>
      <x:c r="R13418" s="55">
        <x:f t="shared" si="2507"/>
        <x:v>-63489.619658035925</x:v>
      </x:c>
      <x:c r="S13418" s="1" t="str">
        <x:f t="shared" si="2508"/>
        <x:v>NO</x:v>
      </x:c>
      <x:c r="T13418" s="1">
        <x:f t="shared" si="2509"/>
        <x:v>-9.9999999999999997E+98</x:v>
      </x:c>
    </x:row>
    <x:row r="13419">
      <x:c r="A13419" s="1"/>
      <x:c r="B13419" s="1"/>
      <x:c r="C13419" s="1"/>
      <x:c r="D13419" s="1"/>
      <x:c r="E13419" s="1"/>
      <x:c r="F13419" s="1"/>
      <x:c r="G13419" s="1"/>
      <x:c r="H13419" s="1"/>
      <x:c r="I13419" s="53">
        <x:f t="shared" si="2498"/>
        <x:v>20</x:v>
      </x:c>
      <x:c r="J13419" s="53">
        <x:f t="shared" si="2499"/>
        <x:v>11</x:v>
      </x:c>
      <x:c r="K13419" s="53">
        <x:f t="shared" si="2500"/>
        <x:v>12</x:v>
      </x:c>
      <x:c r="L13419" s="53">
        <x:f t="shared" si="2501"/>
        <x:v>43</x:v>
      </x:c>
      <x:c r="M13419" s="54">
        <x:f t="shared" si="2502"/>
        <x:v>13169.295945430933</x:v>
      </x:c>
      <x:c r="N13419" s="54">
        <x:f t="shared" si="2503"/>
        <x:v>8.6453444065492597</x:v>
      </x:c>
      <x:c r="O13419" s="55">
        <x:f t="shared" si="2504"/>
        <x:v>231434</x:v>
      </x:c>
      <x:c r="P13419" s="55">
        <x:f t="shared" si="2505"/>
        <x:v>33000</x:v>
      </x:c>
      <x:c r="Q13419" s="55">
        <x:f t="shared" si="2506"/>
        <x:v>241133.61016373147</x:v>
      </x:c>
      <x:c r="R13419" s="55">
        <x:f t="shared" si="2507"/>
        <x:v>-62699.610163731471</x:v>
      </x:c>
      <x:c r="S13419" s="1" t="str">
        <x:f t="shared" si="2508"/>
        <x:v>NO</x:v>
      </x:c>
      <x:c r="T13419" s="1">
        <x:f t="shared" si="2509"/>
        <x:v>-9.9999999999999997E+98</x:v>
      </x:c>
    </x:row>
    <x:row r="13420">
      <x:c r="A13420" s="1"/>
      <x:c r="B13420" s="1"/>
      <x:c r="C13420" s="1"/>
      <x:c r="D13420" s="1"/>
      <x:c r="E13420" s="1"/>
      <x:c r="F13420" s="1"/>
      <x:c r="G13420" s="1"/>
      <x:c r="H13420" s="1"/>
      <x:c r="I13420" s="53">
        <x:f t="shared" si="2498"/>
        <x:v>20</x:v>
      </x:c>
      <x:c r="J13420" s="53">
        <x:f t="shared" si="2499"/>
        <x:v>11</x:v>
      </x:c>
      <x:c r="K13420" s="53">
        <x:f t="shared" si="2500"/>
        <x:v>13</x:v>
      </x:c>
      <x:c r="L13420" s="53">
        <x:f t="shared" si="2501"/>
        <x:v>44</x:v>
      </x:c>
      <x:c r="M13420" s="54">
        <x:f t="shared" si="2502"/>
        <x:v>13230.017916139317</x:v>
      </x:c>
      <x:c r="N13420" s="54">
        <x:f t="shared" si="2503"/>
        <x:v>8.6875124417634151</x:v>
      </x:c>
      <x:c r="O13420" s="55">
        <x:f t="shared" si="2504"/>
        <x:v>234134</x:v>
      </x:c>
      <x:c r="P13420" s="55">
        <x:f t="shared" si="2505"/>
        <x:v>33880</x:v>
      </x:c>
      <x:c r="Q13420" s="55">
        <x:f t="shared" si="2506"/>
        <x:v>242187.81104408536</x:v>
      </x:c>
      <x:c r="R13420" s="55">
        <x:f t="shared" si="2507"/>
        <x:v>-61933.811044085363</x:v>
      </x:c>
      <x:c r="S13420" s="1" t="str">
        <x:f t="shared" si="2508"/>
        <x:v>NO</x:v>
      </x:c>
      <x:c r="T13420" s="1">
        <x:f t="shared" si="2509"/>
        <x:v>-9.9999999999999997E+98</x:v>
      </x:c>
    </x:row>
    <x:row r="13421">
      <x:c r="A13421" s="1"/>
      <x:c r="B13421" s="1"/>
      <x:c r="C13421" s="1"/>
      <x:c r="D13421" s="1"/>
      <x:c r="E13421" s="1"/>
      <x:c r="F13421" s="1"/>
      <x:c r="G13421" s="1"/>
      <x:c r="H13421" s="1"/>
      <x:c r="I13421" s="53">
        <x:f t="shared" si="2498"/>
        <x:v>20</x:v>
      </x:c>
      <x:c r="J13421" s="53">
        <x:f t="shared" si="2499"/>
        <x:v>11</x:v>
      </x:c>
      <x:c r="K13421" s="53">
        <x:f t="shared" si="2500"/>
        <x:v>14</x:v>
      </x:c>
      <x:c r="L13421" s="53">
        <x:f t="shared" si="2501"/>
        <x:v>45</x:v>
      </x:c>
      <x:c r="M13421" s="54">
        <x:f t="shared" si="2502"/>
        <x:v>13292.159997452978</x:v>
      </x:c>
      <x:c r="N13421" s="54">
        <x:f t="shared" si="2503"/>
        <x:v>8.7306666648979014</x:v>
      </x:c>
      <x:c r="O13421" s="55">
        <x:f t="shared" si="2504"/>
        <x:v>236834</x:v>
      </x:c>
      <x:c r="P13421" s="55">
        <x:f t="shared" si="2505"/>
        <x:v>34760</x:v>
      </x:c>
      <x:c r="Q13421" s="55">
        <x:f t="shared" si="2506"/>
        <x:v>243266.66662244752</x:v>
      </x:c>
      <x:c r="R13421" s="55">
        <x:f t="shared" si="2507"/>
        <x:v>-61192.666622447519</x:v>
      </x:c>
      <x:c r="S13421" s="1" t="str">
        <x:f t="shared" si="2508"/>
        <x:v>NO</x:v>
      </x:c>
      <x:c r="T13421" s="1">
        <x:f t="shared" si="2509"/>
        <x:v>-9.9999999999999997E+98</x:v>
      </x:c>
    </x:row>
    <x:row r="13422">
      <x:c r="A13422" s="1"/>
      <x:c r="B13422" s="1"/>
      <x:c r="C13422" s="1"/>
      <x:c r="D13422" s="1"/>
      <x:c r="E13422" s="1"/>
      <x:c r="F13422" s="1"/>
      <x:c r="G13422" s="1"/>
      <x:c r="H13422" s="1"/>
      <x:c r="I13422" s="53" t="n">
        <x:f t="shared" ref="I13422:I13485" si="2510">INT((ROW()-ROW($I$46))/((CARROT_CAP+1)*(MESCLUN_CAP+1)))</x:f>
        <x:v>20</x:v>
      </x:c>
      <x:c r="J13422" s="53" t="n">
        <x:f t="shared" ref="J13422:J13485" si="2511">MOD(INT((ROW()-ROW($I$46))/(MESCLUN_CAP+1)),CARROT_CAP+1)</x:f>
        <x:v>11</x:v>
      </x:c>
      <x:c r="K13422" s="53" t="n">
        <x:f t="shared" ref="K13422:K13485" si="2512">MOD(ROW()-ROW($I$46),MESCLUN_CAP+1)</x:f>
        <x:v>15</x:v>
      </x:c>
      <x:c r="L13422" s="53" t="n">
        <x:f t="shared" ref="L13422:L13485" si="2513">SUM(I13422:K13422)</x:f>
        <x:v>46</x:v>
      </x:c>
      <x:c r="M13422" s="54" t="n">
        <x:f t="shared" ref="M13422:M13485" si="2514">I13422*TOMATO_HOURS*WEEKS*(1+TOMATO_DIM)^I13422+J13422*CARROT_HOURS*WEEKS*(1+CARROT_DIM)^J13422+K13422*MESCLUN_HOURS*WEEKS*(1+MESCLUN_DIM)^K13422</x:f>
        <x:v>13355.74820432913</x:v>
      </x:c>
      <x:c r="N13422" s="54" t="n">
        <x:f t="shared" ref="N13422:N13485" si="2515">MAX(M13422-FARMER_HOURS,0)/TEMP_HOURS_PER_WORKER</x:f>
        <x:v>8.774825141895228</x:v>
      </x:c>
      <x:c r="O13422" s="55" t="n">
        <x:f t="shared" ref="O13422:O13485" si="2516">I13422*TOMATO_PRICE+J13422*CARROT_PRICE+K13422*MESCLUN_PRICE</x:f>
        <x:v>239534</x:v>
      </x:c>
      <x:c r="P13422" s="55" t="n">
        <x:f t="shared" ref="P13422:P13485" si="2517">I13422*TOMATO_FERTILIZER+J13422*CARROT_FERTILIZER+K13422*MESCLUN_FERTILIZER</x:f>
        <x:v>35640</x:v>
      </x:c>
      <x:c r="Q13422" s="55" t="n">
        <x:f t="shared" ref="Q13422:Q13485" si="2518">MIN(M13422,FARMER_HOURS)*FARMER_RATE+MAX(M13422-FARMER_HOURS,0)*TEMP_RATE</x:f>
        <x:v>244370.6285473807</x:v>
      </x:c>
      <x:c r="R13422" s="55" t="n">
        <x:f t="shared" ref="R13422:R13485" si="2519">O13422-P13422-Q13422-FIXED_COST</x:f>
        <x:v>-60476.62854738071</x:v>
      </x:c>
      <x:c r="S13422" s="1" t="str">
        <x:f t="shared" ref="S13422:S13485" si="2520">IF(AND(L13422&lt;=TOTAL_BED_CAP,N13422&lt;=TEMP_WORKER_CAP),"YES","NO")</x:f>
        <x:v>NO</x:v>
      </x:c>
      <x:c r="T13422" s="1" t="n">
        <x:f t="shared" ref="T13422:T13485" si="2521">IF(S13422="YES",R13422,-1E+99)</x:f>
        <x:v>-1e+99</x:v>
      </x:c>
    </x:row>
    <x:row r="13423">
      <x:c r="A13423" s="1"/>
      <x:c r="B13423" s="1"/>
      <x:c r="C13423" s="1"/>
      <x:c r="D13423" s="1"/>
      <x:c r="E13423" s="1"/>
      <x:c r="F13423" s="1"/>
      <x:c r="G13423" s="1"/>
      <x:c r="H13423" s="1"/>
      <x:c r="I13423" s="53">
        <x:f t="shared" si="2510"/>
        <x:v>20</x:v>
      </x:c>
      <x:c r="J13423" s="53">
        <x:f t="shared" si="2511"/>
        <x:v>11</x:v>
      </x:c>
      <x:c r="K13423" s="53">
        <x:f t="shared" si="2512"/>
        <x:v>16</x:v>
      </x:c>
      <x:c r="L13423" s="53">
        <x:f t="shared" si="2513"/>
        <x:v>47</x:v>
      </x:c>
      <x:c r="M13423" s="54">
        <x:f t="shared" si="2514"/>
        <x:v>13420.808980206613</x:v>
      </x:c>
      <x:c r="N13423" s="54">
        <x:f t="shared" si="2515"/>
        <x:v>8.8200062362545921</x:v>
      </x:c>
      <x:c r="O13423" s="55">
        <x:f t="shared" si="2516"/>
        <x:v>242234</x:v>
      </x:c>
      <x:c r="P13423" s="55">
        <x:f t="shared" si="2517"/>
        <x:v>36520</x:v>
      </x:c>
      <x:c r="Q13423" s="55">
        <x:f t="shared" si="2518"/>
        <x:v>245500.15590636482</x:v>
      </x:c>
      <x:c r="R13423" s="55">
        <x:f t="shared" si="2519"/>
        <x:v>-59786.155906364816</x:v>
      </x:c>
      <x:c r="S13423" s="1" t="str">
        <x:f t="shared" si="2520"/>
        <x:v>NO</x:v>
      </x:c>
      <x:c r="T13423" s="1">
        <x:f t="shared" si="2521"/>
        <x:v>-9.9999999999999997E+98</x:v>
      </x:c>
    </x:row>
    <x:row r="13424">
      <x:c r="A13424" s="1"/>
      <x:c r="B13424" s="1"/>
      <x:c r="C13424" s="1"/>
      <x:c r="D13424" s="1"/>
      <x:c r="E13424" s="1"/>
      <x:c r="F13424" s="1"/>
      <x:c r="G13424" s="1"/>
      <x:c r="H13424" s="1"/>
      <x:c r="I13424" s="53">
        <x:f t="shared" si="2510"/>
        <x:v>20</x:v>
      </x:c>
      <x:c r="J13424" s="53">
        <x:f t="shared" si="2511"/>
        <x:v>11</x:v>
      </x:c>
      <x:c r="K13424" s="53">
        <x:f t="shared" si="2512"/>
        <x:v>17</x:v>
      </x:c>
      <x:c r="L13424" s="53">
        <x:f t="shared" si="2513"/>
        <x:v>48</x:v>
      </x:c>
      <x:c r="M13424" s="54">
        <x:f t="shared" si="2514"/>
        <x:v>13487.369203653154</x:v>
      </x:c>
      <x:c r="N13424" s="54">
        <x:f t="shared" si="2515"/>
        <x:v>8.8662286136480226</x:v>
      </x:c>
      <x:c r="O13424" s="55">
        <x:f t="shared" si="2516"/>
        <x:v>244934</x:v>
      </x:c>
      <x:c r="P13424" s="55">
        <x:f t="shared" si="2517"/>
        <x:v>37400</x:v>
      </x:c>
      <x:c r="Q13424" s="55">
        <x:f t="shared" si="2518"/>
        <x:v>246655.71534120059</x:v>
      </x:c>
      <x:c r="R13424" s="55">
        <x:f t="shared" si="2519"/>
        <x:v>-59121.715341200586</x:v>
      </x:c>
      <x:c r="S13424" s="1" t="str">
        <x:f t="shared" si="2520"/>
        <x:v>NO</x:v>
      </x:c>
      <x:c r="T13424" s="1">
        <x:f t="shared" si="2521"/>
        <x:v>-9.9999999999999997E+98</x:v>
      </x:c>
    </x:row>
    <x:row r="13425">
      <x:c r="A13425" s="1"/>
      <x:c r="B13425" s="1"/>
      <x:c r="C13425" s="1"/>
      <x:c r="D13425" s="1"/>
      <x:c r="E13425" s="1"/>
      <x:c r="F13425" s="1"/>
      <x:c r="G13425" s="1"/>
      <x:c r="H13425" s="1"/>
      <x:c r="I13425" s="53">
        <x:f t="shared" si="2510"/>
        <x:v>20</x:v>
      </x:c>
      <x:c r="J13425" s="53">
        <x:f t="shared" si="2511"/>
        <x:v>11</x:v>
      </x:c>
      <x:c r="K13425" s="53">
        <x:f t="shared" si="2512"/>
        <x:v>18</x:v>
      </x:c>
      <x:c r="L13425" s="53">
        <x:f t="shared" si="2513"/>
        <x:v>49</x:v>
      </x:c>
      <x:c r="M13425" s="54">
        <x:f t="shared" si="2514"/>
        <x:v>13555.456195111741</x:v>
      </x:c>
      <x:c r="N13425" s="54">
        <x:f t="shared" si="2515"/>
        <x:v>8.9135112466053759</x:v>
      </x:c>
      <x:c r="O13425" s="55">
        <x:f t="shared" si="2516"/>
        <x:v>247634</x:v>
      </x:c>
      <x:c r="P13425" s="55">
        <x:f t="shared" si="2517"/>
        <x:v>38280</x:v>
      </x:c>
      <x:c r="Q13425" s="55">
        <x:f t="shared" si="2518"/>
        <x:v>247837.78116513439</x:v>
      </x:c>
      <x:c r="R13425" s="55">
        <x:f t="shared" si="2519"/>
        <x:v>-58483.781165134395</x:v>
      </x:c>
      <x:c r="S13425" s="1" t="str">
        <x:f t="shared" si="2520"/>
        <x:v>NO</x:v>
      </x:c>
      <x:c r="T13425" s="1">
        <x:f t="shared" si="2521"/>
        <x:v>-9.9999999999999997E+98</x:v>
      </x:c>
    </x:row>
    <x:row r="13426">
      <x:c r="A13426" s="1"/>
      <x:c r="B13426" s="1"/>
      <x:c r="C13426" s="1"/>
      <x:c r="D13426" s="1"/>
      <x:c r="E13426" s="1"/>
      <x:c r="F13426" s="1"/>
      <x:c r="G13426" s="1"/>
      <x:c r="H13426" s="1"/>
      <x:c r="I13426" s="53">
        <x:f t="shared" si="2510"/>
        <x:v>20</x:v>
      </x:c>
      <x:c r="J13426" s="53">
        <x:f t="shared" si="2511"/>
        <x:v>11</x:v>
      </x:c>
      <x:c r="K13426" s="53">
        <x:f t="shared" si="2512"/>
        <x:v>19</x:v>
      </x:c>
      <x:c r="L13426" s="53">
        <x:f t="shared" si="2513"/>
        <x:v>50</x:v>
      </x:c>
      <x:c r="M13426" s="54">
        <x:f t="shared" si="2514"/>
        <x:v>13625.097723747764</x:v>
      </x:c>
      <x:c r="N13426" s="54">
        <x:f t="shared" si="2515"/>
        <x:v>8.9618734192692795</x:v>
      </x:c>
      <x:c r="O13426" s="55">
        <x:f t="shared" si="2516"/>
        <x:v>250334</x:v>
      </x:c>
      <x:c r="P13426" s="55">
        <x:f t="shared" si="2517"/>
        <x:v>39160</x:v>
      </x:c>
      <x:c r="Q13426" s="55">
        <x:f t="shared" si="2518"/>
        <x:v>249046.83548173201</x:v>
      </x:c>
      <x:c r="R13426" s="55">
        <x:f t="shared" si="2519"/>
        <x:v>-57872.835481732007</x:v>
      </x:c>
      <x:c r="S13426" s="1" t="str">
        <x:f t="shared" si="2520"/>
        <x:v>NO</x:v>
      </x:c>
      <x:c r="T13426" s="1">
        <x:f t="shared" si="2521"/>
        <x:v>-9.9999999999999997E+98</x:v>
      </x:c>
    </x:row>
    <x:row r="13427">
      <x:c r="A13427" s="1"/>
      <x:c r="B13427" s="1"/>
      <x:c r="C13427" s="1"/>
      <x:c r="D13427" s="1"/>
      <x:c r="E13427" s="1"/>
      <x:c r="F13427" s="1"/>
      <x:c r="G13427" s="1"/>
      <x:c r="H13427" s="1"/>
      <x:c r="I13427" s="53">
        <x:f t="shared" si="2510"/>
        <x:v>20</x:v>
      </x:c>
      <x:c r="J13427" s="53">
        <x:f t="shared" si="2511"/>
        <x:v>11</x:v>
      </x:c>
      <x:c r="K13427" s="53">
        <x:f t="shared" si="2512"/>
        <x:v>20</x:v>
      </x:c>
      <x:c r="L13427" s="53">
        <x:f t="shared" si="2513"/>
        <x:v>51</x:v>
      </x:c>
      <x:c r="M13427" s="54">
        <x:f t="shared" si="2514"/>
        <x:v>13696.32201439824</x:v>
      </x:c>
      <x:c r="N13427" s="54">
        <x:f t="shared" si="2515"/>
        <x:v>9.011334732221</x:v>
      </x:c>
      <x:c r="O13427" s="55">
        <x:f t="shared" si="2516"/>
        <x:v>253034</x:v>
      </x:c>
      <x:c r="P13427" s="55">
        <x:f t="shared" si="2517"/>
        <x:v>40040</x:v>
      </x:c>
      <x:c r="Q13427" s="55">
        <x:f t="shared" si="2518"/>
        <x:v>250283.36830552499</x:v>
      </x:c>
      <x:c r="R13427" s="55">
        <x:f t="shared" si="2519"/>
        <x:v>-57289.368305524986</x:v>
      </x:c>
      <x:c r="S13427" s="1" t="str">
        <x:f t="shared" si="2520"/>
        <x:v>NO</x:v>
      </x:c>
      <x:c r="T13427" s="1">
        <x:f t="shared" si="2521"/>
        <x:v>-9.9999999999999997E+98</x:v>
      </x:c>
    </x:row>
    <x:row r="13428">
      <x:c r="A13428" s="1"/>
      <x:c r="B13428" s="1"/>
      <x:c r="C13428" s="1"/>
      <x:c r="D13428" s="1"/>
      <x:c r="E13428" s="1"/>
      <x:c r="F13428" s="1"/>
      <x:c r="G13428" s="1"/>
      <x:c r="H13428" s="1"/>
      <x:c r="I13428" s="53">
        <x:f t="shared" si="2510"/>
        <x:v>20</x:v>
      </x:c>
      <x:c r="J13428" s="53">
        <x:f t="shared" si="2511"/>
        <x:v>11</x:v>
      </x:c>
      <x:c r="K13428" s="53">
        <x:f t="shared" si="2512"/>
        <x:v>21</x:v>
      </x:c>
      <x:c r="L13428" s="53">
        <x:f t="shared" si="2513"/>
        <x:v>52</x:v>
      </x:c>
      <x:c r="M13428" s="54">
        <x:f t="shared" si="2514"/>
        <x:v>13769.157754624684</x:v>
      </x:c>
      <x:c r="N13428" s="54">
        <x:f t="shared" si="2515"/>
        <x:v>9.0619151073782529</x:v>
      </x:c>
      <x:c r="O13428" s="55">
        <x:f t="shared" si="2516"/>
        <x:v>255734</x:v>
      </x:c>
      <x:c r="P13428" s="55">
        <x:f t="shared" si="2517"/>
        <x:v>40920</x:v>
      </x:c>
      <x:c r="Q13428" s="55">
        <x:f t="shared" si="2518"/>
        <x:v>251547.87768445633</x:v>
      </x:c>
      <x:c r="R13428" s="55">
        <x:f t="shared" si="2519"/>
        <x:v>-56733.877684456325</x:v>
      </x:c>
      <x:c r="S13428" s="1" t="str">
        <x:f t="shared" si="2520"/>
        <x:v>NO</x:v>
      </x:c>
      <x:c r="T13428" s="1">
        <x:f t="shared" si="2521"/>
        <x:v>-9.9999999999999997E+98</x:v>
      </x:c>
    </x:row>
    <x:row r="13429">
      <x:c r="A13429" s="1"/>
      <x:c r="B13429" s="1"/>
      <x:c r="C13429" s="1"/>
      <x:c r="D13429" s="1"/>
      <x:c r="E13429" s="1"/>
      <x:c r="F13429" s="1"/>
      <x:c r="G13429" s="1"/>
      <x:c r="H13429" s="1"/>
      <x:c r="I13429" s="53">
        <x:f t="shared" si="2510"/>
        <x:v>20</x:v>
      </x:c>
      <x:c r="J13429" s="53">
        <x:f t="shared" si="2511"/>
        <x:v>11</x:v>
      </x:c>
      <x:c r="K13429" s="53">
        <x:f t="shared" si="2512"/>
        <x:v>22</x:v>
      </x:c>
      <x:c r="L13429" s="53">
        <x:f t="shared" si="2513"/>
        <x:v>53</x:v>
      </x:c>
      <x:c r="M13429" s="54">
        <x:f t="shared" si="2514"/>
        <x:v>13843.634101871081</x:v>
      </x:c>
      <x:c r="N13429" s="54">
        <x:f t="shared" si="2515"/>
        <x:v>9.1136347929660282</x:v>
      </x:c>
      <x:c r="O13429" s="55">
        <x:f t="shared" si="2516"/>
        <x:v>258434</x:v>
      </x:c>
      <x:c r="P13429" s="55">
        <x:f t="shared" si="2517"/>
        <x:v>41800</x:v>
      </x:c>
      <x:c r="Q13429" s="55">
        <x:f t="shared" si="2518"/>
        <x:v>252840.86982415069</x:v>
      </x:c>
      <x:c r="R13429" s="55">
        <x:f t="shared" si="2519"/>
        <x:v>-56206.869824150694</x:v>
      </x:c>
      <x:c r="S13429" s="1" t="str">
        <x:f t="shared" si="2520"/>
        <x:v>NO</x:v>
      </x:c>
      <x:c r="T13429" s="1">
        <x:f t="shared" si="2521"/>
        <x:v>-9.9999999999999997E+98</x:v>
      </x:c>
    </x:row>
    <x:row r="13430">
      <x:c r="A13430" s="1"/>
      <x:c r="B13430" s="1"/>
      <x:c r="C13430" s="1"/>
      <x:c r="D13430" s="1"/>
      <x:c r="E13430" s="1"/>
      <x:c r="F13430" s="1"/>
      <x:c r="G13430" s="1"/>
      <x:c r="H13430" s="1"/>
      <x:c r="I13430" s="53">
        <x:f t="shared" si="2510"/>
        <x:v>20</x:v>
      </x:c>
      <x:c r="J13430" s="53">
        <x:f t="shared" si="2511"/>
        <x:v>11</x:v>
      </x:c>
      <x:c r="K13430" s="53">
        <x:f t="shared" si="2512"/>
        <x:v>23</x:v>
      </x:c>
      <x:c r="L13430" s="53">
        <x:f t="shared" si="2513"/>
        <x:v>54</x:v>
      </x:c>
      <x:c r="M13430" s="54">
        <x:f t="shared" si="2514"/>
        <x:v>13919.780690728518</x:v>
      </x:c>
      <x:c r="N13430" s="54">
        <x:f t="shared" si="2515"/>
        <x:v>9.1665143685614705</x:v>
      </x:c>
      <x:c r="O13430" s="55">
        <x:f t="shared" si="2516"/>
        <x:v>261134</x:v>
      </x:c>
      <x:c r="P13430" s="55">
        <x:f t="shared" si="2517"/>
        <x:v>42680</x:v>
      </x:c>
      <x:c r="Q13430" s="55">
        <x:f t="shared" si="2518"/>
        <x:v>254162.85921403675</x:v>
      </x:c>
      <x:c r="R13430" s="55">
        <x:f t="shared" si="2519"/>
        <x:v>-55708.859214036755</x:v>
      </x:c>
      <x:c r="S13430" s="1" t="str">
        <x:f t="shared" si="2520"/>
        <x:v>NO</x:v>
      </x:c>
      <x:c r="T13430" s="1">
        <x:f t="shared" si="2521"/>
        <x:v>-9.9999999999999997E+98</x:v>
      </x:c>
    </x:row>
    <x:row r="13431">
      <x:c r="A13431" s="1"/>
      <x:c r="B13431" s="1"/>
      <x:c r="C13431" s="1"/>
      <x:c r="D13431" s="1"/>
      <x:c r="E13431" s="1"/>
      <x:c r="F13431" s="1"/>
      <x:c r="G13431" s="1"/>
      <x:c r="H13431" s="1"/>
      <x:c r="I13431" s="53">
        <x:f t="shared" si="2510"/>
        <x:v>20</x:v>
      </x:c>
      <x:c r="J13431" s="53">
        <x:f t="shared" si="2511"/>
        <x:v>11</x:v>
      </x:c>
      <x:c r="K13431" s="53">
        <x:f t="shared" si="2512"/>
        <x:v>24</x:v>
      </x:c>
      <x:c r="L13431" s="53">
        <x:f t="shared" si="2513"/>
        <x:v>55</x:v>
      </x:c>
      <x:c r="M13431" s="54">
        <x:f t="shared" si="2514"/>
        <x:v>13997.627640308014</x:v>
      </x:c>
      <x:c r="N13431" s="54">
        <x:f t="shared" si="2515"/>
        <x:v>9.2205747502138991</x:v>
      </x:c>
      <x:c r="O13431" s="55">
        <x:f t="shared" si="2516"/>
        <x:v>263834</x:v>
      </x:c>
      <x:c r="P13431" s="55">
        <x:f t="shared" si="2517"/>
        <x:v>43560</x:v>
      </x:c>
      <x:c r="Q13431" s="55">
        <x:f t="shared" si="2518"/>
        <x:v>255514.36875534744</x:v>
      </x:c>
      <x:c r="R13431" s="55">
        <x:f t="shared" si="2519"/>
        <x:v>-55240.368755347445</x:v>
      </x:c>
      <x:c r="S13431" s="1" t="str">
        <x:f t="shared" si="2520"/>
        <x:v>NO</x:v>
      </x:c>
      <x:c r="T13431" s="1">
        <x:f t="shared" si="2521"/>
        <x:v>-9.9999999999999997E+98</x:v>
      </x:c>
    </x:row>
    <x:row r="13432">
      <x:c r="A13432" s="1"/>
      <x:c r="B13432" s="1"/>
      <x:c r="C13432" s="1"/>
      <x:c r="D13432" s="1"/>
      <x:c r="E13432" s="1"/>
      <x:c r="F13432" s="1"/>
      <x:c r="G13432" s="1"/>
      <x:c r="H13432" s="1"/>
      <x:c r="I13432" s="53">
        <x:f t="shared" si="2510"/>
        <x:v>20</x:v>
      </x:c>
      <x:c r="J13432" s="53">
        <x:f t="shared" si="2511"/>
        <x:v>11</x:v>
      </x:c>
      <x:c r="K13432" s="53">
        <x:f t="shared" si="2512"/>
        <x:v>25</x:v>
      </x:c>
      <x:c r="L13432" s="53">
        <x:f t="shared" si="2513"/>
        <x:v>56</x:v>
      </x:c>
      <x:c r="M13432" s="54">
        <x:f t="shared" si="2514"/>
        <x:v>14077.205561723111</x:v>
      </x:c>
      <x:c r="N13432" s="54">
        <x:f t="shared" si="2515"/>
        <x:v>9.2758371956410492</x:v>
      </x:c>
      <x:c r="O13432" s="55">
        <x:f t="shared" si="2516"/>
        <x:v>266534</x:v>
      </x:c>
      <x:c r="P13432" s="55">
        <x:f t="shared" si="2517"/>
        <x:v>44440</x:v>
      </x:c>
      <x:c r="Q13432" s="55">
        <x:f t="shared" si="2518"/>
        <x:v>256895.92989102623</x:v>
      </x:c>
      <x:c r="R13432" s="55">
        <x:f t="shared" si="2519"/>
        <x:v>-54801.92989102623</x:v>
      </x:c>
      <x:c r="S13432" s="1" t="str">
        <x:f t="shared" si="2520"/>
        <x:v>NO</x:v>
      </x:c>
      <x:c r="T13432" s="1">
        <x:f t="shared" si="2521"/>
        <x:v>-9.9999999999999997E+98</x:v>
      </x:c>
    </x:row>
    <x:row r="13433">
      <x:c r="A13433" s="1"/>
      <x:c r="B13433" s="1"/>
      <x:c r="C13433" s="1"/>
      <x:c r="D13433" s="1"/>
      <x:c r="E13433" s="1"/>
      <x:c r="F13433" s="1"/>
      <x:c r="G13433" s="1"/>
      <x:c r="H13433" s="1"/>
      <x:c r="I13433" s="53">
        <x:f t="shared" si="2510"/>
        <x:v>20</x:v>
      </x:c>
      <x:c r="J13433" s="53">
        <x:f t="shared" si="2511"/>
        <x:v>11</x:v>
      </x:c>
      <x:c r="K13433" s="53">
        <x:f t="shared" si="2512"/>
        <x:v>26</x:v>
      </x:c>
      <x:c r="L13433" s="53">
        <x:f t="shared" si="2513"/>
        <x:v>57</x:v>
      </x:c>
      <x:c r="M13433" s="54">
        <x:f t="shared" si="2514"/>
        <x:v>14158.545565683828</x:v>
      </x:c>
      <x:c r="N13433" s="54">
        <x:f t="shared" si="2515"/>
        <x:v>9.3323233095026588</x:v>
      </x:c>
      <x:c r="O13433" s="55">
        <x:f t="shared" si="2516"/>
        <x:v>269234</x:v>
      </x:c>
      <x:c r="P13433" s="55">
        <x:f t="shared" si="2517"/>
        <x:v>45320</x:v>
      </x:c>
      <x:c r="Q13433" s="55">
        <x:f t="shared" si="2518"/>
        <x:v>258308.08273756644</x:v>
      </x:c>
      <x:c r="R13433" s="55">
        <x:f t="shared" si="2519"/>
        <x:v>-54394.082737566438</x:v>
      </x:c>
      <x:c r="S13433" s="1" t="str">
        <x:f t="shared" si="2520"/>
        <x:v>NO</x:v>
      </x:c>
      <x:c r="T13433" s="1">
        <x:f t="shared" si="2521"/>
        <x:v>-9.9999999999999997E+98</x:v>
      </x:c>
    </x:row>
    <x:row r="13434">
      <x:c r="A13434" s="1"/>
      <x:c r="B13434" s="1"/>
      <x:c r="C13434" s="1"/>
      <x:c r="D13434" s="1"/>
      <x:c r="E13434" s="1"/>
      <x:c r="F13434" s="1"/>
      <x:c r="G13434" s="1"/>
      <x:c r="H13434" s="1"/>
      <x:c r="I13434" s="53">
        <x:f t="shared" si="2510"/>
        <x:v>20</x:v>
      </x:c>
      <x:c r="J13434" s="53">
        <x:f t="shared" si="2511"/>
        <x:v>11</x:v>
      </x:c>
      <x:c r="K13434" s="53">
        <x:f t="shared" si="2512"/>
        <x:v>27</x:v>
      </x:c>
      <x:c r="L13434" s="53">
        <x:f t="shared" si="2513"/>
        <x:v>58</x:v>
      </x:c>
      <x:c r="M13434" s="54">
        <x:f t="shared" si="2514"/>
        <x:v>14241.679270203585</x:v>
      </x:c>
      <x:c r="N13434" s="54">
        <x:f t="shared" si="2515"/>
        <x:v>9.3900550487524903</x:v>
      </x:c>
      <x:c r="O13434" s="55">
        <x:f t="shared" si="2516"/>
        <x:v>271934</x:v>
      </x:c>
      <x:c r="P13434" s="55">
        <x:f t="shared" si="2517"/>
        <x:v>46200</x:v>
      </x:c>
      <x:c r="Q13434" s="55">
        <x:f t="shared" si="2518"/>
        <x:v>259751.37621881225</x:v>
      </x:c>
      <x:c r="R13434" s="55">
        <x:f t="shared" si="2519"/>
        <x:v>-54017.376218812249</x:v>
      </x:c>
      <x:c r="S13434" s="1" t="str">
        <x:f t="shared" si="2520"/>
        <x:v>NO</x:v>
      </x:c>
      <x:c r="T13434" s="1">
        <x:f t="shared" si="2521"/>
        <x:v>-9.9999999999999997E+98</x:v>
      </x:c>
    </x:row>
    <x:row r="13435">
      <x:c r="A13435" s="1"/>
      <x:c r="B13435" s="1"/>
      <x:c r="C13435" s="1"/>
      <x:c r="D13435" s="1"/>
      <x:c r="E13435" s="1"/>
      <x:c r="F13435" s="1"/>
      <x:c r="G13435" s="1"/>
      <x:c r="H13435" s="1"/>
      <x:c r="I13435" s="53">
        <x:f t="shared" si="2510"/>
        <x:v>20</x:v>
      </x:c>
      <x:c r="J13435" s="53">
        <x:f t="shared" si="2511"/>
        <x:v>11</x:v>
      </x:c>
      <x:c r="K13435" s="53">
        <x:f t="shared" si="2512"/>
        <x:v>28</x:v>
      </x:c>
      <x:c r="L13435" s="53">
        <x:f t="shared" si="2513"/>
        <x:v>59</x:v>
      </x:c>
      <x:c r="M13435" s="54">
        <x:f t="shared" si="2514"/>
        <x:v>14326.638808420739</x:v>
      </x:c>
      <x:c r="N13435" s="54">
        <x:f t="shared" si="2515"/>
        <x:v>9.4490547280699584</x:v>
      </x:c>
      <x:c r="O13435" s="55">
        <x:f t="shared" si="2516"/>
        <x:v>274634</x:v>
      </x:c>
      <x:c r="P13435" s="55">
        <x:f t="shared" si="2517"/>
        <x:v>47080</x:v>
      </x:c>
      <x:c r="Q13435" s="55">
        <x:f t="shared" si="2518"/>
        <x:v>261226.36820174893</x:v>
      </x:c>
      <x:c r="R13435" s="55">
        <x:f t="shared" si="2519"/>
        <x:v>-53672.368201748934</x:v>
      </x:c>
      <x:c r="S13435" s="1" t="str">
        <x:f t="shared" si="2520"/>
        <x:v>NO</x:v>
      </x:c>
      <x:c r="T13435" s="1">
        <x:f t="shared" si="2521"/>
        <x:v>-9.9999999999999997E+98</x:v>
      </x:c>
    </x:row>
    <x:row r="13436">
      <x:c r="A13436" s="1"/>
      <x:c r="B13436" s="1"/>
      <x:c r="C13436" s="1"/>
      <x:c r="D13436" s="1"/>
      <x:c r="E13436" s="1"/>
      <x:c r="F13436" s="1"/>
      <x:c r="G13436" s="1"/>
      <x:c r="H13436" s="1"/>
      <x:c r="I13436" s="53">
        <x:f t="shared" si="2510"/>
        <x:v>20</x:v>
      </x:c>
      <x:c r="J13436" s="53">
        <x:f t="shared" si="2511"/>
        <x:v>11</x:v>
      </x:c>
      <x:c r="K13436" s="53">
        <x:f t="shared" si="2512"/>
        <x:v>29</x:v>
      </x:c>
      <x:c r="L13436" s="53">
        <x:f t="shared" si="2513"/>
        <x:v>60</x:v>
      </x:c>
      <x:c r="M13436" s="54">
        <x:f t="shared" si="2514"/>
        <x:v>14413.456836536392</x:v>
      </x:c>
      <x:c r="N13436" s="54">
        <x:f t="shared" si="2515"/>
        <x:v>9.5093450253724949</x:v>
      </x:c>
      <x:c r="O13436" s="55">
        <x:f t="shared" si="2516"/>
        <x:v>277334</x:v>
      </x:c>
      <x:c r="P13436" s="55">
        <x:f t="shared" si="2517"/>
        <x:v>47960</x:v>
      </x:c>
      <x:c r="Q13436" s="55">
        <x:f t="shared" si="2518"/>
        <x:v>262733.6256343124</x:v>
      </x:c>
      <x:c r="R13436" s="55">
        <x:f t="shared" si="2519"/>
        <x:v>-53359.625634312397</x:v>
      </x:c>
      <x:c r="S13436" s="1" t="str">
        <x:f t="shared" si="2520"/>
        <x:v>NO</x:v>
      </x:c>
      <x:c r="T13436" s="1">
        <x:f t="shared" si="2521"/>
        <x:v>-9.9999999999999997E+98</x:v>
      </x:c>
    </x:row>
    <x:row r="13437">
      <x:c r="A13437" s="1"/>
      <x:c r="B13437" s="1"/>
      <x:c r="C13437" s="1"/>
      <x:c r="D13437" s="1"/>
      <x:c r="E13437" s="1"/>
      <x:c r="F13437" s="1"/>
      <x:c r="G13437" s="1"/>
      <x:c r="H13437" s="1"/>
      <x:c r="I13437" s="53">
        <x:f t="shared" si="2510"/>
        <x:v>20</x:v>
      </x:c>
      <x:c r="J13437" s="53">
        <x:f t="shared" si="2511"/>
        <x:v>11</x:v>
      </x:c>
      <x:c r="K13437" s="53">
        <x:f t="shared" si="2512"/>
        <x:v>30</x:v>
      </x:c>
      <x:c r="L13437" s="53">
        <x:f t="shared" si="2513"/>
        <x:v>61</x:v>
      </x:c>
      <x:c r="M13437" s="54">
        <x:f t="shared" si="2514"/>
        <x:v>14502.166541870163</x:v>
      </x:c>
      <x:c r="N13437" s="54">
        <x:f t="shared" si="2515"/>
        <x:v>9.5709489874098352</x:v>
      </x:c>
      <x:c r="O13437" s="55">
        <x:f t="shared" si="2516"/>
        <x:v>280034</x:v>
      </x:c>
      <x:c r="P13437" s="55">
        <x:f t="shared" si="2517"/>
        <x:v>48840</x:v>
      </x:c>
      <x:c r="Q13437" s="55">
        <x:f t="shared" si="2518"/>
        <x:v>264273.72468524589</x:v>
      </x:c>
      <x:c r="R13437" s="55">
        <x:f t="shared" si="2519"/>
        <x:v>-53079.724685245892</x:v>
      </x:c>
      <x:c r="S13437" s="1" t="str">
        <x:f t="shared" si="2520"/>
        <x:v>NO</x:v>
      </x:c>
      <x:c r="T13437" s="1">
        <x:f t="shared" si="2521"/>
        <x:v>-9.9999999999999997E+98</x:v>
      </x:c>
    </x:row>
    <x:row r="13438">
      <x:c r="A13438" s="1"/>
      <x:c r="B13438" s="1"/>
      <x:c r="C13438" s="1"/>
      <x:c r="D13438" s="1"/>
      <x:c r="E13438" s="1"/>
      <x:c r="F13438" s="1"/>
      <x:c r="G13438" s="1"/>
      <x:c r="H13438" s="1"/>
      <x:c r="I13438" s="53">
        <x:f t="shared" si="2510"/>
        <x:v>20</x:v>
      </x:c>
      <x:c r="J13438" s="53">
        <x:f t="shared" si="2511"/>
        <x:v>12</x:v>
      </x:c>
      <x:c r="K13438" s="53">
        <x:f t="shared" si="2512"/>
        <x:v>0</x:v>
      </x:c>
      <x:c r="L13438" s="53">
        <x:f t="shared" si="2513"/>
        <x:v>32</x:v>
      </x:c>
      <x:c r="M13438" s="54">
        <x:f t="shared" si="2514"/>
        <x:v>12593.659885514764</x:v>
      </x:c>
      <x:c r="N13438" s="54">
        <x:f t="shared" si="2515"/>
        <x:v>8.2455971427185855</x:v>
      </x:c>
      <x:c r="O13438" s="55">
        <x:f t="shared" si="2516"/>
        <x:v>201128</x:v>
      </x:c>
      <x:c r="P13438" s="55">
        <x:f t="shared" si="2517"/>
        <x:v>22880</x:v>
      </x:c>
      <x:c r="Q13438" s="55">
        <x:f t="shared" si="2518"/>
        <x:v>231139.92856796464</x:v>
      </x:c>
      <x:c r="R13438" s="55">
        <x:f t="shared" si="2519"/>
        <x:v>-72891.928567964642</x:v>
      </x:c>
      <x:c r="S13438" s="1" t="str">
        <x:f t="shared" si="2520"/>
        <x:v>NO</x:v>
      </x:c>
      <x:c r="T13438" s="1">
        <x:f t="shared" si="2521"/>
        <x:v>-9.9999999999999997E+98</x:v>
      </x:c>
    </x:row>
    <x:row r="13439">
      <x:c r="A13439" s="1"/>
      <x:c r="B13439" s="1"/>
      <x:c r="C13439" s="1"/>
      <x:c r="D13439" s="1"/>
      <x:c r="E13439" s="1"/>
      <x:c r="F13439" s="1"/>
      <x:c r="G13439" s="1"/>
      <x:c r="H13439" s="1"/>
      <x:c r="I13439" s="53">
        <x:f t="shared" si="2510"/>
        <x:v>20</x:v>
      </x:c>
      <x:c r="J13439" s="53">
        <x:f t="shared" si="2511"/>
        <x:v>12</x:v>
      </x:c>
      <x:c r="K13439" s="53">
        <x:f t="shared" si="2512"/>
        <x:v>1</x:v>
      </x:c>
      <x:c r="L13439" s="53">
        <x:f t="shared" si="2513"/>
        <x:v>33</x:v>
      </x:c>
      <x:c r="M13439" s="54">
        <x:f t="shared" si="2514"/>
        <x:v>12639.222385514764</x:v>
      </x:c>
      <x:c r="N13439" s="54">
        <x:f t="shared" si="2515"/>
        <x:v>8.2772377677185869</x:v>
      </x:c>
      <x:c r="O13439" s="55">
        <x:f t="shared" si="2516"/>
        <x:v>203828</x:v>
      </x:c>
      <x:c r="P13439" s="55">
        <x:f t="shared" si="2517"/>
        <x:v>23760</x:v>
      </x:c>
      <x:c r="Q13439" s="55">
        <x:f t="shared" si="2518"/>
        <x:v>231930.94419296464</x:v>
      </x:c>
      <x:c r="R13439" s="55">
        <x:f t="shared" si="2519"/>
        <x:v>-71862.944192964642</x:v>
      </x:c>
      <x:c r="S13439" s="1" t="str">
        <x:f t="shared" si="2520"/>
        <x:v>NO</x:v>
      </x:c>
      <x:c r="T13439" s="1">
        <x:f t="shared" si="2521"/>
        <x:v>-9.9999999999999997E+98</x:v>
      </x:c>
    </x:row>
    <x:row r="13440">
      <x:c r="A13440" s="1"/>
      <x:c r="B13440" s="1"/>
      <x:c r="C13440" s="1"/>
      <x:c r="D13440" s="1"/>
      <x:c r="E13440" s="1"/>
      <x:c r="F13440" s="1"/>
      <x:c r="G13440" s="1"/>
      <x:c r="H13440" s="1"/>
      <x:c r="I13440" s="53">
        <x:f t="shared" si="2510"/>
        <x:v>20</x:v>
      </x:c>
      <x:c r="J13440" s="53">
        <x:f t="shared" si="2511"/>
        <x:v>12</x:v>
      </x:c>
      <x:c r="K13440" s="53">
        <x:f t="shared" si="2512"/>
        <x:v>2</x:v>
      </x:c>
      <x:c r="L13440" s="53">
        <x:f t="shared" si="2513"/>
        <x:v>34</x:v>
      </x:c>
      <x:c r="M13440" s="54">
        <x:f t="shared" si="2514"/>
        <x:v>12685.923948014764</x:v>
      </x:c>
      <x:c r="N13440" s="54">
        <x:f t="shared" si="2515"/>
        <x:v>8.309669408343586</x:v>
      </x:c>
      <x:c r="O13440" s="55">
        <x:f t="shared" si="2516"/>
        <x:v>206528</x:v>
      </x:c>
      <x:c r="P13440" s="55">
        <x:f t="shared" si="2517"/>
        <x:v>24640</x:v>
      </x:c>
      <x:c r="Q13440" s="55">
        <x:f t="shared" si="2518"/>
        <x:v>232741.73520858964</x:v>
      </x:c>
      <x:c r="R13440" s="55">
        <x:f t="shared" si="2519"/>
        <x:v>-70853.735208589642</x:v>
      </x:c>
      <x:c r="S13440" s="1" t="str">
        <x:f t="shared" si="2520"/>
        <x:v>NO</x:v>
      </x:c>
      <x:c r="T13440" s="1">
        <x:f t="shared" si="2521"/>
        <x:v>-9.9999999999999997E+98</x:v>
      </x:c>
    </x:row>
    <x:row r="13441">
      <x:c r="A13441" s="1"/>
      <x:c r="B13441" s="1"/>
      <x:c r="C13441" s="1"/>
      <x:c r="D13441" s="1"/>
      <x:c r="E13441" s="1"/>
      <x:c r="F13441" s="1"/>
      <x:c r="G13441" s="1"/>
      <x:c r="H13441" s="1"/>
      <x:c r="I13441" s="53">
        <x:f t="shared" si="2510"/>
        <x:v>20</x:v>
      </x:c>
      <x:c r="J13441" s="53">
        <x:f t="shared" si="2511"/>
        <x:v>12</x:v>
      </x:c>
      <x:c r="K13441" s="53">
        <x:f t="shared" si="2512"/>
        <x:v>3</x:v>
      </x:c>
      <x:c r="L13441" s="53">
        <x:f t="shared" si="2513"/>
        <x:v>35</x:v>
      </x:c>
      <x:c r="M13441" s="54">
        <x:f t="shared" si="2514"/>
        <x:v>12733.785930436639</x:v>
      </x:c>
      <x:c r="N13441" s="54">
        <x:f t="shared" si="2515"/>
        <x:v>8.3429068961365545</x:v>
      </x:c>
      <x:c r="O13441" s="55">
        <x:f t="shared" si="2516"/>
        <x:v>209228</x:v>
      </x:c>
      <x:c r="P13441" s="55">
        <x:f t="shared" si="2517"/>
        <x:v>25520</x:v>
      </x:c>
      <x:c r="Q13441" s="55">
        <x:f t="shared" si="2518"/>
        <x:v>233572.67240341386</x:v>
      </x:c>
      <x:c r="R13441" s="55">
        <x:f t="shared" si="2519"/>
        <x:v>-69864.672403413861</x:v>
      </x:c>
      <x:c r="S13441" s="1" t="str">
        <x:f t="shared" si="2520"/>
        <x:v>NO</x:v>
      </x:c>
      <x:c r="T13441" s="1">
        <x:f t="shared" si="2521"/>
        <x:v>-9.9999999999999997E+98</x:v>
      </x:c>
    </x:row>
    <x:row r="13442">
      <x:c r="A13442" s="1"/>
      <x:c r="B13442" s="1"/>
      <x:c r="C13442" s="1"/>
      <x:c r="D13442" s="1"/>
      <x:c r="E13442" s="1"/>
      <x:c r="F13442" s="1"/>
      <x:c r="G13442" s="1"/>
      <x:c r="H13442" s="1"/>
      <x:c r="I13442" s="53">
        <x:f t="shared" si="2510"/>
        <x:v>20</x:v>
      </x:c>
      <x:c r="J13442" s="53">
        <x:f t="shared" si="2511"/>
        <x:v>12</x:v>
      </x:c>
      <x:c r="K13442" s="53">
        <x:f t="shared" si="2512"/>
        <x:v>4</x:v>
      </x:c>
      <x:c r="L13442" s="53">
        <x:f t="shared" si="2513"/>
        <x:v>36</x:v>
      </x:c>
      <x:c r="M13442" s="54">
        <x:f t="shared" si="2514"/>
        <x:v>12782.830046159295</x:v>
      </x:c>
      <x:c r="N13442" s="54">
        <x:f t="shared" si="2515"/>
        <x:v>8.376965309832844</x:v>
      </x:c>
      <x:c r="O13442" s="55">
        <x:f t="shared" si="2516"/>
        <x:v>211928</x:v>
      </x:c>
      <x:c r="P13442" s="55">
        <x:f t="shared" si="2517"/>
        <x:v>26400</x:v>
      </x:c>
      <x:c r="Q13442" s="55">
        <x:f t="shared" si="2518"/>
        <x:v>234424.13274582109</x:v>
      </x:c>
      <x:c r="R13442" s="55">
        <x:f t="shared" si="2519"/>
        <x:v>-68896.132745821087</x:v>
      </x:c>
      <x:c r="S13442" s="1" t="str">
        <x:f t="shared" si="2520"/>
        <x:v>NO</x:v>
      </x:c>
      <x:c r="T13442" s="1">
        <x:f t="shared" si="2521"/>
        <x:v>-9.9999999999999997E+98</x:v>
      </x:c>
    </x:row>
    <x:row r="13443">
      <x:c r="A13443" s="1"/>
      <x:c r="B13443" s="1"/>
      <x:c r="C13443" s="1"/>
      <x:c r="D13443" s="1"/>
      <x:c r="E13443" s="1"/>
      <x:c r="F13443" s="1"/>
      <x:c r="G13443" s="1"/>
      <x:c r="H13443" s="1"/>
      <x:c r="I13443" s="53">
        <x:f t="shared" si="2510"/>
        <x:v>20</x:v>
      </x:c>
      <x:c r="J13443" s="53">
        <x:f t="shared" si="2511"/>
        <x:v>12</x:v>
      </x:c>
      <x:c r="K13443" s="53">
        <x:f t="shared" si="2512"/>
        <x:v>5</x:v>
      </x:c>
      <x:c r="L13443" s="53">
        <x:f t="shared" si="2513"/>
        <x:v>37</x:v>
      </x:c>
      <x:c r="M13443" s="54">
        <x:f t="shared" si="2514"/>
        <x:v>12833.078370080499</x:v>
      </x:c>
      <x:c r="N13443" s="54">
        <x:f t="shared" si="2515"/>
        <x:v>8.4118599792225677</x:v>
      </x:c>
      <x:c r="O13443" s="55">
        <x:f t="shared" si="2516"/>
        <x:v>214628</x:v>
      </x:c>
      <x:c r="P13443" s="55">
        <x:f t="shared" si="2517"/>
        <x:v>27280</x:v>
      </x:c>
      <x:c r="Q13443" s="55">
        <x:f t="shared" si="2518"/>
        <x:v>235296.49948056421</x:v>
      </x:c>
      <x:c r="R13443" s="55">
        <x:f t="shared" si="2519"/>
        <x:v>-67948.499480564205</x:v>
      </x:c>
      <x:c r="S13443" s="1" t="str">
        <x:f t="shared" si="2520"/>
        <x:v>NO</x:v>
      </x:c>
      <x:c r="T13443" s="1">
        <x:f t="shared" si="2521"/>
        <x:v>-9.9999999999999997E+98</x:v>
      </x:c>
    </x:row>
    <x:row r="13444">
      <x:c r="A13444" s="1"/>
      <x:c r="B13444" s="1"/>
      <x:c r="C13444" s="1"/>
      <x:c r="D13444" s="1"/>
      <x:c r="E13444" s="1"/>
      <x:c r="F13444" s="1"/>
      <x:c r="G13444" s="1"/>
      <x:c r="H13444" s="1"/>
      <x:c r="I13444" s="53">
        <x:f t="shared" si="2510"/>
        <x:v>20</x:v>
      </x:c>
      <x:c r="J13444" s="53">
        <x:f t="shared" si="2511"/>
        <x:v>12</x:v>
      </x:c>
      <x:c r="K13444" s="53">
        <x:f t="shared" si="2512"/>
        <x:v>6</x:v>
      </x:c>
      <x:c r="L13444" s="53">
        <x:f t="shared" si="2513"/>
        <x:v>38</x:v>
      </x:c>
      <x:c r="M13444" s="54">
        <x:f t="shared" si="2514"/>
        <x:v>12884.553344262133</x:v>
      </x:c>
      <x:c r="N13444" s="54">
        <x:f t="shared" si="2515"/>
        <x:v>8.4476064890709246</x:v>
      </x:c>
      <x:c r="O13444" s="55">
        <x:f t="shared" si="2516"/>
        <x:v>217328</x:v>
      </x:c>
      <x:c r="P13444" s="55">
        <x:f t="shared" si="2517"/>
        <x:v>28160</x:v>
      </x:c>
      <x:c r="Q13444" s="55">
        <x:f t="shared" si="2518"/>
        <x:v>236190.16222677313</x:v>
      </x:c>
      <x:c r="R13444" s="55">
        <x:f t="shared" si="2519"/>
        <x:v>-67022.162226773129</x:v>
      </x:c>
      <x:c r="S13444" s="1" t="str">
        <x:f t="shared" si="2520"/>
        <x:v>NO</x:v>
      </x:c>
      <x:c r="T13444" s="1">
        <x:f t="shared" si="2521"/>
        <x:v>-9.9999999999999997E+98</x:v>
      </x:c>
    </x:row>
    <x:row r="13445">
      <x:c r="A13445" s="1"/>
      <x:c r="B13445" s="1"/>
      <x:c r="C13445" s="1"/>
      <x:c r="D13445" s="1"/>
      <x:c r="E13445" s="1"/>
      <x:c r="F13445" s="1"/>
      <x:c r="G13445" s="1"/>
      <x:c r="H13445" s="1"/>
      <x:c r="I13445" s="53">
        <x:f t="shared" si="2510"/>
        <x:v>20</x:v>
      </x:c>
      <x:c r="J13445" s="53">
        <x:f t="shared" si="2511"/>
        <x:v>12</x:v>
      </x:c>
      <x:c r="K13445" s="53">
        <x:f t="shared" si="2512"/>
        <x:v>7</x:v>
      </x:c>
      <x:c r="L13445" s="53">
        <x:f t="shared" si="2513"/>
        <x:v>39</x:v>
      </x:c>
      <x:c r="M13445" s="54">
        <x:f t="shared" si="2514"/>
        <x:v>12937.277783660093</x:v>
      </x:c>
      <x:c r="N13445" s="54">
        <x:f t="shared" si="2515"/>
        <x:v>8.4842206830972859</x:v>
      </x:c>
      <x:c r="O13445" s="55">
        <x:f t="shared" si="2516"/>
        <x:v>220028</x:v>
      </x:c>
      <x:c r="P13445" s="55">
        <x:f t="shared" si="2517"/>
        <x:v>29040</x:v>
      </x:c>
      <x:c r="Q13445" s="55">
        <x:f t="shared" si="2518"/>
        <x:v>237105.51707743216</x:v>
      </x:c>
      <x:c r="R13445" s="55">
        <x:f t="shared" si="2519"/>
        <x:v>-66117.51707743216</x:v>
      </x:c>
      <x:c r="S13445" s="1" t="str">
        <x:f t="shared" si="2520"/>
        <x:v>NO</x:v>
      </x:c>
      <x:c r="T13445" s="1">
        <x:f t="shared" si="2521"/>
        <x:v>-9.9999999999999997E+98</x:v>
      </x:c>
    </x:row>
    <x:row r="13446">
      <x:c r="A13446" s="1"/>
      <x:c r="B13446" s="1"/>
      <x:c r="C13446" s="1"/>
      <x:c r="D13446" s="1"/>
      <x:c r="E13446" s="1"/>
      <x:c r="F13446" s="1"/>
      <x:c r="G13446" s="1"/>
      <x:c r="H13446" s="1"/>
      <x:c r="I13446" s="53">
        <x:f t="shared" si="2510"/>
        <x:v>20</x:v>
      </x:c>
      <x:c r="J13446" s="53">
        <x:f t="shared" si="2511"/>
        <x:v>12</x:v>
      </x:c>
      <x:c r="K13446" s="53">
        <x:f t="shared" si="2512"/>
        <x:v>8</x:v>
      </x:c>
      <x:c r="L13446" s="53">
        <x:f t="shared" si="2513"/>
        <x:v>40</x:v>
      </x:c>
      <x:c r="M13446" s="54">
        <x:f t="shared" si="2514"/>
        <x:v>12991.274881940073</x:v>
      </x:c>
      <x:c r="N13446" s="54">
        <x:f t="shared" si="2515"/>
        <x:v>8.5217186680139392</x:v>
      </x:c>
      <x:c r="O13446" s="55">
        <x:f t="shared" si="2516"/>
        <x:v>222728</x:v>
      </x:c>
      <x:c r="P13446" s="55">
        <x:f t="shared" si="2517"/>
        <x:v>29920</x:v>
      </x:c>
      <x:c r="Q13446" s="55">
        <x:f t="shared" si="2518"/>
        <x:v>238042.96670034848</x:v>
      </x:c>
      <x:c r="R13446" s="55">
        <x:f t="shared" si="2519"/>
        <x:v>-65234.966700348479</x:v>
      </x:c>
      <x:c r="S13446" s="1" t="str">
        <x:f t="shared" si="2520"/>
        <x:v>NO</x:v>
      </x:c>
      <x:c r="T13446" s="1">
        <x:f t="shared" si="2521"/>
        <x:v>-9.9999999999999997E+98</x:v>
      </x:c>
    </x:row>
    <x:row r="13447">
      <x:c r="A13447" s="1"/>
      <x:c r="B13447" s="1"/>
      <x:c r="C13447" s="1"/>
      <x:c r="D13447" s="1"/>
      <x:c r="E13447" s="1"/>
      <x:c r="F13447" s="1"/>
      <x:c r="G13447" s="1"/>
      <x:c r="H13447" s="1"/>
      <x:c r="I13447" s="53">
        <x:f t="shared" si="2510"/>
        <x:v>20</x:v>
      </x:c>
      <x:c r="J13447" s="53">
        <x:f t="shared" si="2511"/>
        <x:v>12</x:v>
      </x:c>
      <x:c r="K13447" s="53">
        <x:f t="shared" si="2512"/>
        <x:v>9</x:v>
      </x:c>
      <x:c r="L13447" s="53">
        <x:f t="shared" si="2513"/>
        <x:v>41</x:v>
      </x:c>
      <x:c r="M13447" s="54">
        <x:f t="shared" si="2514"/>
        <x:v>13046.568217380467</x:v>
      </x:c>
      <x:c r="N13447" s="54">
        <x:f t="shared" si="2515"/>
        <x:v>8.5601168176253246</x:v>
      </x:c>
      <x:c r="O13447" s="55">
        <x:f t="shared" si="2516"/>
        <x:v>225428</x:v>
      </x:c>
      <x:c r="P13447" s="55">
        <x:f t="shared" si="2517"/>
        <x:v>30800</x:v>
      </x:c>
      <x:c r="Q13447" s="55">
        <x:f t="shared" si="2518"/>
        <x:v>239002.92044063311</x:v>
      </x:c>
      <x:c r="R13447" s="55">
        <x:f t="shared" si="2519"/>
        <x:v>-64374.920440633112</x:v>
      </x:c>
      <x:c r="S13447" s="1" t="str">
        <x:f t="shared" si="2520"/>
        <x:v>NO</x:v>
      </x:c>
      <x:c r="T13447" s="1">
        <x:f t="shared" si="2521"/>
        <x:v>-9.9999999999999997E+98</x:v>
      </x:c>
    </x:row>
    <x:row r="13448">
      <x:c r="A13448" s="1"/>
      <x:c r="B13448" s="1"/>
      <x:c r="C13448" s="1"/>
      <x:c r="D13448" s="1"/>
      <x:c r="E13448" s="1"/>
      <x:c r="F13448" s="1"/>
      <x:c r="G13448" s="1"/>
      <x:c r="H13448" s="1"/>
      <x:c r="I13448" s="53">
        <x:f t="shared" si="2510"/>
        <x:v>20</x:v>
      </x:c>
      <x:c r="J13448" s="53">
        <x:f t="shared" si="2511"/>
        <x:v>12</x:v>
      </x:c>
      <x:c r="K13448" s="53">
        <x:f t="shared" si="2512"/>
        <x:v>10</x:v>
      </x:c>
      <x:c r="L13448" s="53">
        <x:f t="shared" si="2513"/>
        <x:v>42</x:v>
      </x:c>
      <x:c r="M13448" s="54">
        <x:f t="shared" si="2514"/>
        <x:v>13103.18175886368</x:v>
      </x:c>
      <x:c r="N13448" s="54">
        <x:f t="shared" si="2515"/>
        <x:v>8.5994317769886663</x:v>
      </x:c>
      <x:c r="O13448" s="55">
        <x:f t="shared" si="2516"/>
        <x:v>228128</x:v>
      </x:c>
      <x:c r="P13448" s="55">
        <x:f t="shared" si="2517"/>
        <x:v>31680</x:v>
      </x:c>
      <x:c r="Q13448" s="55">
        <x:f t="shared" si="2518"/>
        <x:v>239985.79442471667</x:v>
      </x:c>
      <x:c r="R13448" s="55">
        <x:f t="shared" si="2519"/>
        <x:v>-63537.794424716674</x:v>
      </x:c>
      <x:c r="S13448" s="1" t="str">
        <x:f t="shared" si="2520"/>
        <x:v>NO</x:v>
      </x:c>
      <x:c r="T13448" s="1">
        <x:f t="shared" si="2521"/>
        <x:v>-9.9999999999999997E+98</x:v>
      </x:c>
    </x:row>
    <x:row r="13449">
      <x:c r="A13449" s="1"/>
      <x:c r="B13449" s="1"/>
      <x:c r="C13449" s="1"/>
      <x:c r="D13449" s="1"/>
      <x:c r="E13449" s="1"/>
      <x:c r="F13449" s="1"/>
      <x:c r="G13449" s="1"/>
      <x:c r="H13449" s="1"/>
      <x:c r="I13449" s="53">
        <x:f t="shared" si="2510"/>
        <x:v>20</x:v>
      </x:c>
      <x:c r="J13449" s="53">
        <x:f t="shared" si="2511"/>
        <x:v>12</x:v>
      </x:c>
      <x:c r="K13449" s="53">
        <x:f t="shared" si="2512"/>
        <x:v>11</x:v>
      </x:c>
      <x:c r="L13449" s="53">
        <x:f t="shared" si="2513"/>
        <x:v>43</x:v>
      </x:c>
      <x:c r="M13449" s="54">
        <x:f t="shared" si="2514"/>
        <x:v>13161.139871957119</x:v>
      </x:c>
      <x:c r="N13449" s="54">
        <x:f t="shared" si="2515"/>
        <x:v>8.6396804666368876</x:v>
      </x:c>
      <x:c r="O13449" s="55">
        <x:f t="shared" si="2516"/>
        <x:v>230828</x:v>
      </x:c>
      <x:c r="P13449" s="55">
        <x:f t="shared" si="2517"/>
        <x:v>32560</x:v>
      </x:c>
      <x:c r="Q13449" s="55">
        <x:f t="shared" si="2518"/>
        <x:v>240992.01166592221</x:v>
      </x:c>
      <x:c r="R13449" s="55">
        <x:f t="shared" si="2519"/>
        <x:v>-62724.011665922211</x:v>
      </x:c>
      <x:c r="S13449" s="1" t="str">
        <x:f t="shared" si="2520"/>
        <x:v>NO</x:v>
      </x:c>
      <x:c r="T13449" s="1">
        <x:f t="shared" si="2521"/>
        <x:v>-9.9999999999999997E+98</x:v>
      </x:c>
    </x:row>
    <x:row r="13450">
      <x:c r="A13450" s="1"/>
      <x:c r="B13450" s="1"/>
      <x:c r="C13450" s="1"/>
      <x:c r="D13450" s="1"/>
      <x:c r="E13450" s="1"/>
      <x:c r="F13450" s="1"/>
      <x:c r="G13450" s="1"/>
      <x:c r="H13450" s="1"/>
      <x:c r="I13450" s="53">
        <x:f t="shared" si="2510"/>
        <x:v>20</x:v>
      </x:c>
      <x:c r="J13450" s="53">
        <x:f t="shared" si="2511"/>
        <x:v>12</x:v>
      </x:c>
      <x:c r="K13450" s="53">
        <x:f t="shared" si="2512"/>
        <x:v>12</x:v>
      </x:c>
      <x:c r="L13450" s="53">
        <x:f t="shared" si="2513"/>
        <x:v>44</x:v>
      </x:c>
      <x:c r="M13450" s="54">
        <x:f t="shared" si="2514"/>
        <x:v>13220.467325085183</x:v>
      </x:c>
      <x:c r="N13450" s="54">
        <x:f t="shared" si="2515"/>
        <x:v>8.6808800868647111</x:v>
      </x:c>
      <x:c r="O13450" s="55">
        <x:f t="shared" si="2516"/>
        <x:v>233528</x:v>
      </x:c>
      <x:c r="P13450" s="55">
        <x:f t="shared" si="2517"/>
        <x:v>33440</x:v>
      </x:c>
      <x:c r="Q13450" s="55">
        <x:f t="shared" si="2518"/>
        <x:v>242022.00217161776</x:v>
      </x:c>
      <x:c r="R13450" s="55">
        <x:f t="shared" si="2519"/>
        <x:v>-61934.002171617758</x:v>
      </x:c>
      <x:c r="S13450" s="1" t="str">
        <x:f t="shared" si="2520"/>
        <x:v>NO</x:v>
      </x:c>
      <x:c r="T13450" s="1">
        <x:f t="shared" si="2521"/>
        <x:v>-9.9999999999999997E+98</x:v>
      </x:c>
    </x:row>
    <x:row r="13451">
      <x:c r="A13451" s="1"/>
      <x:c r="B13451" s="1"/>
      <x:c r="C13451" s="1"/>
      <x:c r="D13451" s="1"/>
      <x:c r="E13451" s="1"/>
      <x:c r="F13451" s="1"/>
      <x:c r="G13451" s="1"/>
      <x:c r="H13451" s="1"/>
      <x:c r="I13451" s="53">
        <x:f t="shared" si="2510"/>
        <x:v>20</x:v>
      </x:c>
      <x:c r="J13451" s="53">
        <x:f t="shared" si="2511"/>
        <x:v>12</x:v>
      </x:c>
      <x:c r="K13451" s="53">
        <x:f t="shared" si="2512"/>
        <x:v>13</x:v>
      </x:c>
      <x:c r="L13451" s="53">
        <x:f t="shared" si="2513"/>
        <x:v>45</x:v>
      </x:c>
      <x:c r="M13451" s="54">
        <x:f t="shared" si="2514"/>
        <x:v>13281.189295793567</x:v>
      </x:c>
      <x:c r="N13451" s="54">
        <x:f t="shared" si="2515"/>
        <x:v>8.7230481220788665</x:v>
      </x:c>
      <x:c r="O13451" s="55">
        <x:f t="shared" si="2516"/>
        <x:v>236228</x:v>
      </x:c>
      <x:c r="P13451" s="55">
        <x:f t="shared" si="2517"/>
        <x:v>34320</x:v>
      </x:c>
      <x:c r="Q13451" s="55">
        <x:f t="shared" si="2518"/>
        <x:v>243076.20305197165</x:v>
      </x:c>
      <x:c r="R13451" s="55">
        <x:f t="shared" si="2519"/>
        <x:v>-61168.20305197165</x:v>
      </x:c>
      <x:c r="S13451" s="1" t="str">
        <x:f t="shared" si="2520"/>
        <x:v>NO</x:v>
      </x:c>
      <x:c r="T13451" s="1">
        <x:f t="shared" si="2521"/>
        <x:v>-9.9999999999999997E+98</x:v>
      </x:c>
    </x:row>
    <x:row r="13452">
      <x:c r="A13452" s="1"/>
      <x:c r="B13452" s="1"/>
      <x:c r="C13452" s="1"/>
      <x:c r="D13452" s="1"/>
      <x:c r="E13452" s="1"/>
      <x:c r="F13452" s="1"/>
      <x:c r="G13452" s="1"/>
      <x:c r="H13452" s="1"/>
      <x:c r="I13452" s="53">
        <x:f t="shared" si="2510"/>
        <x:v>20</x:v>
      </x:c>
      <x:c r="J13452" s="53">
        <x:f t="shared" si="2511"/>
        <x:v>12</x:v>
      </x:c>
      <x:c r="K13452" s="53">
        <x:f t="shared" si="2512"/>
        <x:v>14</x:v>
      </x:c>
      <x:c r="L13452" s="53">
        <x:f t="shared" si="2513"/>
        <x:v>46</x:v>
      </x:c>
      <x:c r="M13452" s="54">
        <x:f t="shared" si="2514"/>
        <x:v>13343.331377107228</x:v>
      </x:c>
      <x:c r="N13452" s="54">
        <x:f t="shared" si="2515"/>
        <x:v>8.7662023452133528</x:v>
      </x:c>
      <x:c r="O13452" s="55">
        <x:f t="shared" si="2516"/>
        <x:v>238928</x:v>
      </x:c>
      <x:c r="P13452" s="55">
        <x:f t="shared" si="2517"/>
        <x:v>35200</x:v>
      </x:c>
      <x:c r="Q13452" s="55">
        <x:f t="shared" si="2518"/>
        <x:v>244155.05863033381</x:v>
      </x:c>
      <x:c r="R13452" s="55">
        <x:f t="shared" si="2519"/>
        <x:v>-60427.058630333806</x:v>
      </x:c>
      <x:c r="S13452" s="1" t="str">
        <x:f t="shared" si="2520"/>
        <x:v>NO</x:v>
      </x:c>
      <x:c r="T13452" s="1">
        <x:f t="shared" si="2521"/>
        <x:v>-9.9999999999999997E+98</x:v>
      </x:c>
    </x:row>
    <x:row r="13453">
      <x:c r="A13453" s="1"/>
      <x:c r="B13453" s="1"/>
      <x:c r="C13453" s="1"/>
      <x:c r="D13453" s="1"/>
      <x:c r="E13453" s="1"/>
      <x:c r="F13453" s="1"/>
      <x:c r="G13453" s="1"/>
      <x:c r="H13453" s="1"/>
      <x:c r="I13453" s="53">
        <x:f t="shared" si="2510"/>
        <x:v>20</x:v>
      </x:c>
      <x:c r="J13453" s="53">
        <x:f t="shared" si="2511"/>
        <x:v>12</x:v>
      </x:c>
      <x:c r="K13453" s="53">
        <x:f t="shared" si="2512"/>
        <x:v>15</x:v>
      </x:c>
      <x:c r="L13453" s="53">
        <x:f t="shared" si="2513"/>
        <x:v>47</x:v>
      </x:c>
      <x:c r="M13453" s="54">
        <x:f t="shared" si="2514"/>
        <x:v>13406.919583983376</x:v>
      </x:c>
      <x:c r="N13453" s="54">
        <x:f t="shared" si="2515"/>
        <x:v>8.8103608222106775</x:v>
      </x:c>
      <x:c r="O13453" s="55">
        <x:f t="shared" si="2516"/>
        <x:v>241628</x:v>
      </x:c>
      <x:c r="P13453" s="55">
        <x:f t="shared" si="2517"/>
        <x:v>36080</x:v>
      </x:c>
      <x:c r="Q13453" s="55">
        <x:f t="shared" si="2518"/>
        <x:v>245259.02055526694</x:v>
      </x:c>
      <x:c r="R13453" s="55">
        <x:f t="shared" si="2519"/>
        <x:v>-59711.020555266936</x:v>
      </x:c>
      <x:c r="S13453" s="1" t="str">
        <x:f t="shared" si="2520"/>
        <x:v>NO</x:v>
      </x:c>
      <x:c r="T13453" s="1">
        <x:f t="shared" si="2521"/>
        <x:v>-9.9999999999999997E+98</x:v>
      </x:c>
    </x:row>
    <x:row r="13454">
      <x:c r="A13454" s="1"/>
      <x:c r="B13454" s="1"/>
      <x:c r="C13454" s="1"/>
      <x:c r="D13454" s="1"/>
      <x:c r="E13454" s="1"/>
      <x:c r="F13454" s="1"/>
      <x:c r="G13454" s="1"/>
      <x:c r="H13454" s="1"/>
      <x:c r="I13454" s="53">
        <x:f t="shared" si="2510"/>
        <x:v>20</x:v>
      </x:c>
      <x:c r="J13454" s="53">
        <x:f t="shared" si="2511"/>
        <x:v>12</x:v>
      </x:c>
      <x:c r="K13454" s="53">
        <x:f t="shared" si="2512"/>
        <x:v>16</x:v>
      </x:c>
      <x:c r="L13454" s="53">
        <x:f t="shared" si="2513"/>
        <x:v>48</x:v>
      </x:c>
      <x:c r="M13454" s="54">
        <x:f t="shared" si="2514"/>
        <x:v>13471.980359860863</x:v>
      </x:c>
      <x:c r="N13454" s="54">
        <x:f t="shared" si="2515"/>
        <x:v>8.8555419165700435</x:v>
      </x:c>
      <x:c r="O13454" s="55">
        <x:f t="shared" si="2516"/>
        <x:v>244328</x:v>
      </x:c>
      <x:c r="P13454" s="55">
        <x:f t="shared" si="2517"/>
        <x:v>36960</x:v>
      </x:c>
      <x:c r="Q13454" s="55">
        <x:f t="shared" si="2518"/>
        <x:v>246388.5479142511</x:v>
      </x:c>
      <x:c r="R13454" s="55">
        <x:f t="shared" si="2519"/>
        <x:v>-59020.547914251103</x:v>
      </x:c>
      <x:c r="S13454" s="1" t="str">
        <x:f t="shared" si="2520"/>
        <x:v>NO</x:v>
      </x:c>
      <x:c r="T13454" s="1">
        <x:f t="shared" si="2521"/>
        <x:v>-9.9999999999999997E+98</x:v>
      </x:c>
    </x:row>
    <x:row r="13455">
      <x:c r="A13455" s="1"/>
      <x:c r="B13455" s="1"/>
      <x:c r="C13455" s="1"/>
      <x:c r="D13455" s="1"/>
      <x:c r="E13455" s="1"/>
      <x:c r="F13455" s="1"/>
      <x:c r="G13455" s="1"/>
      <x:c r="H13455" s="1"/>
      <x:c r="I13455" s="53">
        <x:f t="shared" si="2510"/>
        <x:v>20</x:v>
      </x:c>
      <x:c r="J13455" s="53">
        <x:f t="shared" si="2511"/>
        <x:v>12</x:v>
      </x:c>
      <x:c r="K13455" s="53">
        <x:f t="shared" si="2512"/>
        <x:v>17</x:v>
      </x:c>
      <x:c r="L13455" s="53">
        <x:f t="shared" si="2513"/>
        <x:v>49</x:v>
      </x:c>
      <x:c r="M13455" s="54">
        <x:f t="shared" si="2514"/>
        <x:v>13538.540583307404</x:v>
      </x:c>
      <x:c r="N13455" s="54">
        <x:f t="shared" si="2515"/>
        <x:v>8.901764293963474</x:v>
      </x:c>
      <x:c r="O13455" s="55">
        <x:f t="shared" si="2516"/>
        <x:v>247028</x:v>
      </x:c>
      <x:c r="P13455" s="55">
        <x:f t="shared" si="2517"/>
        <x:v>37840</x:v>
      </x:c>
      <x:c r="Q13455" s="55">
        <x:f t="shared" si="2518"/>
        <x:v>247544.10734908687</x:v>
      </x:c>
      <x:c r="R13455" s="55">
        <x:f t="shared" si="2519"/>
        <x:v>-58356.107349086873</x:v>
      </x:c>
      <x:c r="S13455" s="1" t="str">
        <x:f t="shared" si="2520"/>
        <x:v>NO</x:v>
      </x:c>
      <x:c r="T13455" s="1">
        <x:f t="shared" si="2521"/>
        <x:v>-9.9999999999999997E+98</x:v>
      </x:c>
    </x:row>
    <x:row r="13456">
      <x:c r="A13456" s="1"/>
      <x:c r="B13456" s="1"/>
      <x:c r="C13456" s="1"/>
      <x:c r="D13456" s="1"/>
      <x:c r="E13456" s="1"/>
      <x:c r="F13456" s="1"/>
      <x:c r="G13456" s="1"/>
      <x:c r="H13456" s="1"/>
      <x:c r="I13456" s="53">
        <x:f t="shared" si="2510"/>
        <x:v>20</x:v>
      </x:c>
      <x:c r="J13456" s="53">
        <x:f t="shared" si="2511"/>
        <x:v>12</x:v>
      </x:c>
      <x:c r="K13456" s="53">
        <x:f t="shared" si="2512"/>
        <x:v>18</x:v>
      </x:c>
      <x:c r="L13456" s="53">
        <x:f t="shared" si="2513"/>
        <x:v>50</x:v>
      </x:c>
      <x:c r="M13456" s="54">
        <x:f t="shared" si="2514"/>
        <x:v>13606.627574765991</x:v>
      </x:c>
      <x:c r="N13456" s="54">
        <x:f t="shared" si="2515"/>
        <x:v>8.9490469269208273</x:v>
      </x:c>
      <x:c r="O13456" s="55">
        <x:f t="shared" si="2516"/>
        <x:v>249728</x:v>
      </x:c>
      <x:c r="P13456" s="55">
        <x:f t="shared" si="2517"/>
        <x:v>38720</x:v>
      </x:c>
      <x:c r="Q13456" s="55">
        <x:f t="shared" si="2518"/>
        <x:v>248726.17317302068</x:v>
      </x:c>
      <x:c r="R13456" s="55">
        <x:f t="shared" si="2519"/>
        <x:v>-57718.173173020681</x:v>
      </x:c>
      <x:c r="S13456" s="1" t="str">
        <x:f t="shared" si="2520"/>
        <x:v>NO</x:v>
      </x:c>
      <x:c r="T13456" s="1">
        <x:f t="shared" si="2521"/>
        <x:v>-9.9999999999999997E+98</x:v>
      </x:c>
    </x:row>
    <x:row r="13457">
      <x:c r="A13457" s="1"/>
      <x:c r="B13457" s="1"/>
      <x:c r="C13457" s="1"/>
      <x:c r="D13457" s="1"/>
      <x:c r="E13457" s="1"/>
      <x:c r="F13457" s="1"/>
      <x:c r="G13457" s="1"/>
      <x:c r="H13457" s="1"/>
      <x:c r="I13457" s="53">
        <x:f t="shared" si="2510"/>
        <x:v>20</x:v>
      </x:c>
      <x:c r="J13457" s="53">
        <x:f t="shared" si="2511"/>
        <x:v>12</x:v>
      </x:c>
      <x:c r="K13457" s="53">
        <x:f t="shared" si="2512"/>
        <x:v>19</x:v>
      </x:c>
      <x:c r="L13457" s="53">
        <x:f t="shared" si="2513"/>
        <x:v>51</x:v>
      </x:c>
      <x:c r="M13457" s="54">
        <x:f t="shared" si="2514"/>
        <x:v>13676.269103402014</x:v>
      </x:c>
      <x:c r="N13457" s="54">
        <x:f t="shared" si="2515"/>
        <x:v>8.9974090995847309</x:v>
      </x:c>
      <x:c r="O13457" s="55">
        <x:f t="shared" si="2516"/>
        <x:v>252428</x:v>
      </x:c>
      <x:c r="P13457" s="55">
        <x:f t="shared" si="2517"/>
        <x:v>39600</x:v>
      </x:c>
      <x:c r="Q13457" s="55">
        <x:f t="shared" si="2518"/>
        <x:v>249935.22748961829</x:v>
      </x:c>
      <x:c r="R13457" s="55">
        <x:f t="shared" si="2519"/>
        <x:v>-57107.227489618293</x:v>
      </x:c>
      <x:c r="S13457" s="1" t="str">
        <x:f t="shared" si="2520"/>
        <x:v>NO</x:v>
      </x:c>
      <x:c r="T13457" s="1">
        <x:f t="shared" si="2521"/>
        <x:v>-9.9999999999999997E+98</x:v>
      </x:c>
    </x:row>
    <x:row r="13458">
      <x:c r="A13458" s="1"/>
      <x:c r="B13458" s="1"/>
      <x:c r="C13458" s="1"/>
      <x:c r="D13458" s="1"/>
      <x:c r="E13458" s="1"/>
      <x:c r="F13458" s="1"/>
      <x:c r="G13458" s="1"/>
      <x:c r="H13458" s="1"/>
      <x:c r="I13458" s="53">
        <x:f t="shared" si="2510"/>
        <x:v>20</x:v>
      </x:c>
      <x:c r="J13458" s="53">
        <x:f t="shared" si="2511"/>
        <x:v>12</x:v>
      </x:c>
      <x:c r="K13458" s="53">
        <x:f t="shared" si="2512"/>
        <x:v>20</x:v>
      </x:c>
      <x:c r="L13458" s="53">
        <x:f t="shared" si="2513"/>
        <x:v>52</x:v>
      </x:c>
      <x:c r="M13458" s="54">
        <x:f t="shared" si="2514"/>
        <x:v>13747.49339405249</x:v>
      </x:c>
      <x:c r="N13458" s="54">
        <x:f t="shared" si="2515"/>
        <x:v>9.0468704125364514</x:v>
      </x:c>
      <x:c r="O13458" s="55">
        <x:f t="shared" si="2516"/>
        <x:v>255128</x:v>
      </x:c>
      <x:c r="P13458" s="55">
        <x:f t="shared" si="2517"/>
        <x:v>40480</x:v>
      </x:c>
      <x:c r="Q13458" s="55">
        <x:f t="shared" si="2518"/>
        <x:v>251171.76031341127</x:v>
      </x:c>
      <x:c r="R13458" s="55">
        <x:f t="shared" si="2519"/>
        <x:v>-56523.760313411272</x:v>
      </x:c>
      <x:c r="S13458" s="1" t="str">
        <x:f t="shared" si="2520"/>
        <x:v>NO</x:v>
      </x:c>
      <x:c r="T13458" s="1">
        <x:f t="shared" si="2521"/>
        <x:v>-9.9999999999999997E+98</x:v>
      </x:c>
    </x:row>
    <x:row r="13459">
      <x:c r="A13459" s="1"/>
      <x:c r="B13459" s="1"/>
      <x:c r="C13459" s="1"/>
      <x:c r="D13459" s="1"/>
      <x:c r="E13459" s="1"/>
      <x:c r="F13459" s="1"/>
      <x:c r="G13459" s="1"/>
      <x:c r="H13459" s="1"/>
      <x:c r="I13459" s="53">
        <x:f t="shared" si="2510"/>
        <x:v>20</x:v>
      </x:c>
      <x:c r="J13459" s="53">
        <x:f t="shared" si="2511"/>
        <x:v>12</x:v>
      </x:c>
      <x:c r="K13459" s="53">
        <x:f t="shared" si="2512"/>
        <x:v>21</x:v>
      </x:c>
      <x:c r="L13459" s="53">
        <x:f t="shared" si="2513"/>
        <x:v>53</x:v>
      </x:c>
      <x:c r="M13459" s="54">
        <x:f t="shared" si="2514"/>
        <x:v>13820.329134278934</x:v>
      </x:c>
      <x:c r="N13459" s="54">
        <x:f t="shared" si="2515"/>
        <x:v>9.0974507876937043</x:v>
      </x:c>
      <x:c r="O13459" s="55">
        <x:f t="shared" si="2516"/>
        <x:v>257828</x:v>
      </x:c>
      <x:c r="P13459" s="55">
        <x:f t="shared" si="2517"/>
        <x:v>41360</x:v>
      </x:c>
      <x:c r="Q13459" s="55">
        <x:f t="shared" si="2518"/>
        <x:v>252436.26969234261</x:v>
      </x:c>
      <x:c r="R13459" s="55">
        <x:f t="shared" si="2519"/>
        <x:v>-55968.269692342612</x:v>
      </x:c>
      <x:c r="S13459" s="1" t="str">
        <x:f t="shared" si="2520"/>
        <x:v>NO</x:v>
      </x:c>
      <x:c r="T13459" s="1">
        <x:f t="shared" si="2521"/>
        <x:v>-9.9999999999999997E+98</x:v>
      </x:c>
    </x:row>
    <x:row r="13460">
      <x:c r="A13460" s="1"/>
      <x:c r="B13460" s="1"/>
      <x:c r="C13460" s="1"/>
      <x:c r="D13460" s="1"/>
      <x:c r="E13460" s="1"/>
      <x:c r="F13460" s="1"/>
      <x:c r="G13460" s="1"/>
      <x:c r="H13460" s="1"/>
      <x:c r="I13460" s="53">
        <x:f t="shared" si="2510"/>
        <x:v>20</x:v>
      </x:c>
      <x:c r="J13460" s="53">
        <x:f t="shared" si="2511"/>
        <x:v>12</x:v>
      </x:c>
      <x:c r="K13460" s="53">
        <x:f t="shared" si="2512"/>
        <x:v>22</x:v>
      </x:c>
      <x:c r="L13460" s="53">
        <x:f t="shared" si="2513"/>
        <x:v>54</x:v>
      </x:c>
      <x:c r="M13460" s="54">
        <x:f t="shared" si="2514"/>
        <x:v>13894.805481525331</x:v>
      </x:c>
      <x:c r="N13460" s="54">
        <x:f t="shared" si="2515"/>
        <x:v>9.1491704732814796</x:v>
      </x:c>
      <x:c r="O13460" s="55">
        <x:f t="shared" si="2516"/>
        <x:v>260528</x:v>
      </x:c>
      <x:c r="P13460" s="55">
        <x:f t="shared" si="2517"/>
        <x:v>42240</x:v>
      </x:c>
      <x:c r="Q13460" s="55">
        <x:f t="shared" si="2518"/>
        <x:v>253729.26183203698</x:v>
      </x:c>
      <x:c r="R13460" s="55">
        <x:f t="shared" si="2519"/>
        <x:v>-55441.26183203698</x:v>
      </x:c>
      <x:c r="S13460" s="1" t="str">
        <x:f t="shared" si="2520"/>
        <x:v>NO</x:v>
      </x:c>
      <x:c r="T13460" s="1">
        <x:f t="shared" si="2521"/>
        <x:v>-9.9999999999999997E+98</x:v>
      </x:c>
    </x:row>
    <x:row r="13461">
      <x:c r="A13461" s="1"/>
      <x:c r="B13461" s="1"/>
      <x:c r="C13461" s="1"/>
      <x:c r="D13461" s="1"/>
      <x:c r="E13461" s="1"/>
      <x:c r="F13461" s="1"/>
      <x:c r="G13461" s="1"/>
      <x:c r="H13461" s="1"/>
      <x:c r="I13461" s="53">
        <x:f t="shared" si="2510"/>
        <x:v>20</x:v>
      </x:c>
      <x:c r="J13461" s="53">
        <x:f t="shared" si="2511"/>
        <x:v>12</x:v>
      </x:c>
      <x:c r="K13461" s="53">
        <x:f t="shared" si="2512"/>
        <x:v>23</x:v>
      </x:c>
      <x:c r="L13461" s="53">
        <x:f t="shared" si="2513"/>
        <x:v>55</x:v>
      </x:c>
      <x:c r="M13461" s="54">
        <x:f t="shared" si="2514"/>
        <x:v>13970.952070382767</x:v>
      </x:c>
      <x:c r="N13461" s="54">
        <x:f t="shared" si="2515"/>
        <x:v>9.2020500488769219</x:v>
      </x:c>
      <x:c r="O13461" s="55">
        <x:f t="shared" si="2516"/>
        <x:v>263228</x:v>
      </x:c>
      <x:c r="P13461" s="55">
        <x:f t="shared" si="2517"/>
        <x:v>43120</x:v>
      </x:c>
      <x:c r="Q13461" s="55">
        <x:f t="shared" si="2518"/>
        <x:v>255051.25122192304</x:v>
      </x:c>
      <x:c r="R13461" s="55">
        <x:f t="shared" si="2519"/>
        <x:v>-54943.251221923041</x:v>
      </x:c>
      <x:c r="S13461" s="1" t="str">
        <x:f t="shared" si="2520"/>
        <x:v>NO</x:v>
      </x:c>
      <x:c r="T13461" s="1">
        <x:f t="shared" si="2521"/>
        <x:v>-9.9999999999999997E+98</x:v>
      </x:c>
    </x:row>
    <x:row r="13462">
      <x:c r="A13462" s="1"/>
      <x:c r="B13462" s="1"/>
      <x:c r="C13462" s="1"/>
      <x:c r="D13462" s="1"/>
      <x:c r="E13462" s="1"/>
      <x:c r="F13462" s="1"/>
      <x:c r="G13462" s="1"/>
      <x:c r="H13462" s="1"/>
      <x:c r="I13462" s="53">
        <x:f t="shared" si="2510"/>
        <x:v>20</x:v>
      </x:c>
      <x:c r="J13462" s="53">
        <x:f t="shared" si="2511"/>
        <x:v>12</x:v>
      </x:c>
      <x:c r="K13462" s="53">
        <x:f t="shared" si="2512"/>
        <x:v>24</x:v>
      </x:c>
      <x:c r="L13462" s="53">
        <x:f t="shared" si="2513"/>
        <x:v>56</x:v>
      </x:c>
      <x:c r="M13462" s="54">
        <x:f t="shared" si="2514"/>
        <x:v>14048.799019962264</x:v>
      </x:c>
      <x:c r="N13462" s="54">
        <x:f t="shared" si="2515"/>
        <x:v>9.2561104305293505</x:v>
      </x:c>
      <x:c r="O13462" s="55">
        <x:f t="shared" si="2516"/>
        <x:v>265928</x:v>
      </x:c>
      <x:c r="P13462" s="55">
        <x:f t="shared" si="2517"/>
        <x:v>44000</x:v>
      </x:c>
      <x:c r="Q13462" s="55">
        <x:f t="shared" si="2518"/>
        <x:v>256402.76076323373</x:v>
      </x:c>
      <x:c r="R13462" s="55">
        <x:f t="shared" si="2519"/>
        <x:v>-54474.760763233731</x:v>
      </x:c>
      <x:c r="S13462" s="1" t="str">
        <x:f t="shared" si="2520"/>
        <x:v>NO</x:v>
      </x:c>
      <x:c r="T13462" s="1">
        <x:f t="shared" si="2521"/>
        <x:v>-9.9999999999999997E+98</x:v>
      </x:c>
    </x:row>
    <x:row r="13463">
      <x:c r="A13463" s="1"/>
      <x:c r="B13463" s="1"/>
      <x:c r="C13463" s="1"/>
      <x:c r="D13463" s="1"/>
      <x:c r="E13463" s="1"/>
      <x:c r="F13463" s="1"/>
      <x:c r="G13463" s="1"/>
      <x:c r="H13463" s="1"/>
      <x:c r="I13463" s="53">
        <x:f t="shared" si="2510"/>
        <x:v>20</x:v>
      </x:c>
      <x:c r="J13463" s="53">
        <x:f t="shared" si="2511"/>
        <x:v>12</x:v>
      </x:c>
      <x:c r="K13463" s="53">
        <x:f t="shared" si="2512"/>
        <x:v>25</x:v>
      </x:c>
      <x:c r="L13463" s="53">
        <x:f t="shared" si="2513"/>
        <x:v>57</x:v>
      </x:c>
      <x:c r="M13463" s="54">
        <x:f t="shared" si="2514"/>
        <x:v>14128.376941377361</x:v>
      </x:c>
      <x:c r="N13463" s="54">
        <x:f t="shared" si="2515"/>
        <x:v>9.3113728759565006</x:v>
      </x:c>
      <x:c r="O13463" s="55">
        <x:f t="shared" si="2516"/>
        <x:v>268628</x:v>
      </x:c>
      <x:c r="P13463" s="55">
        <x:f t="shared" si="2517"/>
        <x:v>44880</x:v>
      </x:c>
      <x:c r="Q13463" s="55">
        <x:f t="shared" si="2518"/>
        <x:v>257784.32189891252</x:v>
      </x:c>
      <x:c r="R13463" s="55">
        <x:f t="shared" si="2519"/>
        <x:v>-54036.321898912516</x:v>
      </x:c>
      <x:c r="S13463" s="1" t="str">
        <x:f t="shared" si="2520"/>
        <x:v>NO</x:v>
      </x:c>
      <x:c r="T13463" s="1">
        <x:f t="shared" si="2521"/>
        <x:v>-9.9999999999999997E+98</x:v>
      </x:c>
    </x:row>
    <x:row r="13464">
      <x:c r="A13464" s="1"/>
      <x:c r="B13464" s="1"/>
      <x:c r="C13464" s="1"/>
      <x:c r="D13464" s="1"/>
      <x:c r="E13464" s="1"/>
      <x:c r="F13464" s="1"/>
      <x:c r="G13464" s="1"/>
      <x:c r="H13464" s="1"/>
      <x:c r="I13464" s="53">
        <x:f t="shared" si="2510"/>
        <x:v>20</x:v>
      </x:c>
      <x:c r="J13464" s="53">
        <x:f t="shared" si="2511"/>
        <x:v>12</x:v>
      </x:c>
      <x:c r="K13464" s="53">
        <x:f t="shared" si="2512"/>
        <x:v>26</x:v>
      </x:c>
      <x:c r="L13464" s="53">
        <x:f t="shared" si="2513"/>
        <x:v>58</x:v>
      </x:c>
      <x:c r="M13464" s="54">
        <x:f t="shared" si="2514"/>
        <x:v>14209.716945338077</x:v>
      </x:c>
      <x:c r="N13464" s="54">
        <x:f t="shared" si="2515"/>
        <x:v>9.3678589898181102</x:v>
      </x:c>
      <x:c r="O13464" s="55">
        <x:f t="shared" si="2516"/>
        <x:v>271328</x:v>
      </x:c>
      <x:c r="P13464" s="55">
        <x:f t="shared" si="2517"/>
        <x:v>45760</x:v>
      </x:c>
      <x:c r="Q13464" s="55">
        <x:f t="shared" si="2518"/>
        <x:v>259196.47474545272</x:v>
      </x:c>
      <x:c r="R13464" s="55">
        <x:f t="shared" si="2519"/>
        <x:v>-53628.474745452724</x:v>
      </x:c>
      <x:c r="S13464" s="1" t="str">
        <x:f t="shared" si="2520"/>
        <x:v>NO</x:v>
      </x:c>
      <x:c r="T13464" s="1">
        <x:f t="shared" si="2521"/>
        <x:v>-9.9999999999999997E+98</x:v>
      </x:c>
    </x:row>
    <x:row r="13465">
      <x:c r="A13465" s="1"/>
      <x:c r="B13465" s="1"/>
      <x:c r="C13465" s="1"/>
      <x:c r="D13465" s="1"/>
      <x:c r="E13465" s="1"/>
      <x:c r="F13465" s="1"/>
      <x:c r="G13465" s="1"/>
      <x:c r="H13465" s="1"/>
      <x:c r="I13465" s="53">
        <x:f t="shared" si="2510"/>
        <x:v>20</x:v>
      </x:c>
      <x:c r="J13465" s="53">
        <x:f t="shared" si="2511"/>
        <x:v>12</x:v>
      </x:c>
      <x:c r="K13465" s="53">
        <x:f t="shared" si="2512"/>
        <x:v>27</x:v>
      </x:c>
      <x:c r="L13465" s="53">
        <x:f t="shared" si="2513"/>
        <x:v>59</x:v>
      </x:c>
      <x:c r="M13465" s="54">
        <x:f t="shared" si="2514"/>
        <x:v>14292.850649857835</x:v>
      </x:c>
      <x:c r="N13465" s="54">
        <x:f t="shared" si="2515"/>
        <x:v>9.4255907290679417</x:v>
      </x:c>
      <x:c r="O13465" s="55">
        <x:f t="shared" si="2516"/>
        <x:v>274028</x:v>
      </x:c>
      <x:c r="P13465" s="55">
        <x:f t="shared" si="2517"/>
        <x:v>46640</x:v>
      </x:c>
      <x:c r="Q13465" s="55">
        <x:f t="shared" si="2518"/>
        <x:v>260639.76822669854</x:v>
      </x:c>
      <x:c r="R13465" s="55">
        <x:f t="shared" si="2519"/>
        <x:v>-53251.768226698536</x:v>
      </x:c>
      <x:c r="S13465" s="1" t="str">
        <x:f t="shared" si="2520"/>
        <x:v>NO</x:v>
      </x:c>
      <x:c r="T13465" s="1">
        <x:f t="shared" si="2521"/>
        <x:v>-9.9999999999999997E+98</x:v>
      </x:c>
    </x:row>
    <x:row r="13466">
      <x:c r="A13466" s="1"/>
      <x:c r="B13466" s="1"/>
      <x:c r="C13466" s="1"/>
      <x:c r="D13466" s="1"/>
      <x:c r="E13466" s="1"/>
      <x:c r="F13466" s="1"/>
      <x:c r="G13466" s="1"/>
      <x:c r="H13466" s="1"/>
      <x:c r="I13466" s="53">
        <x:f t="shared" si="2510"/>
        <x:v>20</x:v>
      </x:c>
      <x:c r="J13466" s="53">
        <x:f t="shared" si="2511"/>
        <x:v>12</x:v>
      </x:c>
      <x:c r="K13466" s="53">
        <x:f t="shared" si="2512"/>
        <x:v>28</x:v>
      </x:c>
      <x:c r="L13466" s="53">
        <x:f t="shared" si="2513"/>
        <x:v>60</x:v>
      </x:c>
      <x:c r="M13466" s="54">
        <x:f t="shared" si="2514"/>
        <x:v>14377.810188074989</x:v>
      </x:c>
      <x:c r="N13466" s="54">
        <x:f t="shared" si="2515"/>
        <x:v>9.4845904083854098</x:v>
      </x:c>
      <x:c r="O13466" s="55">
        <x:f t="shared" si="2516"/>
        <x:v>276728</x:v>
      </x:c>
      <x:c r="P13466" s="55">
        <x:f t="shared" si="2517"/>
        <x:v>47520</x:v>
      </x:c>
      <x:c r="Q13466" s="55">
        <x:f t="shared" si="2518"/>
        <x:v>262114.76020963522</x:v>
      </x:c>
      <x:c r="R13466" s="55">
        <x:f t="shared" si="2519"/>
        <x:v>-52906.76020963522</x:v>
      </x:c>
      <x:c r="S13466" s="1" t="str">
        <x:f t="shared" si="2520"/>
        <x:v>NO</x:v>
      </x:c>
      <x:c r="T13466" s="1">
        <x:f t="shared" si="2521"/>
        <x:v>-9.9999999999999997E+98</x:v>
      </x:c>
    </x:row>
    <x:row r="13467">
      <x:c r="A13467" s="1"/>
      <x:c r="B13467" s="1"/>
      <x:c r="C13467" s="1"/>
      <x:c r="D13467" s="1"/>
      <x:c r="E13467" s="1"/>
      <x:c r="F13467" s="1"/>
      <x:c r="G13467" s="1"/>
      <x:c r="H13467" s="1"/>
      <x:c r="I13467" s="53">
        <x:f t="shared" si="2510"/>
        <x:v>20</x:v>
      </x:c>
      <x:c r="J13467" s="53">
        <x:f t="shared" si="2511"/>
        <x:v>12</x:v>
      </x:c>
      <x:c r="K13467" s="53">
        <x:f t="shared" si="2512"/>
        <x:v>29</x:v>
      </x:c>
      <x:c r="L13467" s="53">
        <x:f t="shared" si="2513"/>
        <x:v>61</x:v>
      </x:c>
      <x:c r="M13467" s="54">
        <x:f t="shared" si="2514"/>
        <x:v>14464.628216190642</x:v>
      </x:c>
      <x:c r="N13467" s="54">
        <x:f t="shared" si="2515"/>
        <x:v>9.5448807056879463</x:v>
      </x:c>
      <x:c r="O13467" s="55">
        <x:f t="shared" si="2516"/>
        <x:v>279428</x:v>
      </x:c>
      <x:c r="P13467" s="55">
        <x:f t="shared" si="2517"/>
        <x:v>48400</x:v>
      </x:c>
      <x:c r="Q13467" s="55">
        <x:f t="shared" si="2518"/>
        <x:v>263622.01764219865</x:v>
      </x:c>
      <x:c r="R13467" s="55">
        <x:f t="shared" si="2519"/>
        <x:v>-52594.017642198654</x:v>
      </x:c>
      <x:c r="S13467" s="1" t="str">
        <x:f t="shared" si="2520"/>
        <x:v>NO</x:v>
      </x:c>
      <x:c r="T13467" s="1">
        <x:f t="shared" si="2521"/>
        <x:v>-9.9999999999999997E+98</x:v>
      </x:c>
    </x:row>
    <x:row r="13468">
      <x:c r="A13468" s="1"/>
      <x:c r="B13468" s="1"/>
      <x:c r="C13468" s="1"/>
      <x:c r="D13468" s="1"/>
      <x:c r="E13468" s="1"/>
      <x:c r="F13468" s="1"/>
      <x:c r="G13468" s="1"/>
      <x:c r="H13468" s="1"/>
      <x:c r="I13468" s="53">
        <x:f t="shared" si="2510"/>
        <x:v>20</x:v>
      </x:c>
      <x:c r="J13468" s="53">
        <x:f t="shared" si="2511"/>
        <x:v>12</x:v>
      </x:c>
      <x:c r="K13468" s="53">
        <x:f t="shared" si="2512"/>
        <x:v>30</x:v>
      </x:c>
      <x:c r="L13468" s="53">
        <x:f t="shared" si="2513"/>
        <x:v>62</x:v>
      </x:c>
      <x:c r="M13468" s="54">
        <x:f t="shared" si="2514"/>
        <x:v>14553.337921524413</x:v>
      </x:c>
      <x:c r="N13468" s="54">
        <x:f t="shared" si="2515"/>
        <x:v>9.6064846677252866</x:v>
      </x:c>
      <x:c r="O13468" s="55">
        <x:f t="shared" si="2516"/>
        <x:v>282128</x:v>
      </x:c>
      <x:c r="P13468" s="55">
        <x:f t="shared" si="2517"/>
        <x:v>49280</x:v>
      </x:c>
      <x:c r="Q13468" s="55">
        <x:f t="shared" si="2518"/>
        <x:v>265162.11669313221</x:v>
      </x:c>
      <x:c r="R13468" s="55">
        <x:f t="shared" si="2519"/>
        <x:v>-52314.116693132208</x:v>
      </x:c>
      <x:c r="S13468" s="1" t="str">
        <x:f t="shared" si="2520"/>
        <x:v>NO</x:v>
      </x:c>
      <x:c r="T13468" s="1">
        <x:f t="shared" si="2521"/>
        <x:v>-9.9999999999999997E+98</x:v>
      </x:c>
    </x:row>
    <x:row r="13469">
      <x:c r="A13469" s="1"/>
      <x:c r="B13469" s="1"/>
      <x:c r="C13469" s="1"/>
      <x:c r="D13469" s="1"/>
      <x:c r="E13469" s="1"/>
      <x:c r="F13469" s="1"/>
      <x:c r="G13469" s="1"/>
      <x:c r="H13469" s="1"/>
      <x:c r="I13469" s="53">
        <x:f t="shared" si="2510"/>
        <x:v>20</x:v>
      </x:c>
      <x:c r="J13469" s="53">
        <x:f t="shared" si="2511"/>
        <x:v>13</x:v>
      </x:c>
      <x:c r="K13469" s="53">
        <x:f t="shared" si="2512"/>
        <x:v>0</x:v>
      </x:c>
      <x:c r="L13469" s="53">
        <x:f t="shared" si="2513"/>
        <x:v>33</x:v>
      </x:c>
      <x:c r="M13469" s="54">
        <x:f t="shared" si="2514"/>
        <x:v>12647.119216278554</x:v>
      </x:c>
      <x:c r="N13469" s="54">
        <x:f t="shared" si="2515"/>
        <x:v>8.2827216779712174</x:v>
      </x:c>
      <x:c r="O13469" s="55">
        <x:f t="shared" si="2516"/>
        <x:v>203222</x:v>
      </x:c>
      <x:c r="P13469" s="55">
        <x:f t="shared" si="2517"/>
        <x:v>23320</x:v>
      </x:c>
      <x:c r="Q13469" s="55">
        <x:f t="shared" si="2518"/>
        <x:v>232068.04194928045</x:v>
      </x:c>
      <x:c r="R13469" s="55">
        <x:f t="shared" si="2519"/>
        <x:v>-72166.04194928045</x:v>
      </x:c>
      <x:c r="S13469" s="1" t="str">
        <x:f t="shared" si="2520"/>
        <x:v>NO</x:v>
      </x:c>
      <x:c r="T13469" s="1">
        <x:f t="shared" si="2521"/>
        <x:v>-9.9999999999999997E+98</x:v>
      </x:c>
    </x:row>
    <x:row r="13470">
      <x:c r="A13470" s="1"/>
      <x:c r="B13470" s="1"/>
      <x:c r="C13470" s="1"/>
      <x:c r="D13470" s="1"/>
      <x:c r="E13470" s="1"/>
      <x:c r="F13470" s="1"/>
      <x:c r="G13470" s="1"/>
      <x:c r="H13470" s="1"/>
      <x:c r="I13470" s="53">
        <x:f t="shared" si="2510"/>
        <x:v>20</x:v>
      </x:c>
      <x:c r="J13470" s="53">
        <x:f t="shared" si="2511"/>
        <x:v>13</x:v>
      </x:c>
      <x:c r="K13470" s="53">
        <x:f t="shared" si="2512"/>
        <x:v>1</x:v>
      </x:c>
      <x:c r="L13470" s="53">
        <x:f t="shared" si="2513"/>
        <x:v>34</x:v>
      </x:c>
      <x:c r="M13470" s="54">
        <x:f t="shared" si="2514"/>
        <x:v>12692.681716278554</x:v>
      </x:c>
      <x:c r="N13470" s="54">
        <x:f t="shared" si="2515"/>
        <x:v>8.314362302971217</x:v>
      </x:c>
      <x:c r="O13470" s="55">
        <x:f t="shared" si="2516"/>
        <x:v>205922</x:v>
      </x:c>
      <x:c r="P13470" s="55">
        <x:f t="shared" si="2517"/>
        <x:v>24200</x:v>
      </x:c>
      <x:c r="Q13470" s="55">
        <x:f t="shared" si="2518"/>
        <x:v>232859.05757428045</x:v>
      </x:c>
      <x:c r="R13470" s="55">
        <x:f t="shared" si="2519"/>
        <x:v>-71137.05757428045</x:v>
      </x:c>
      <x:c r="S13470" s="1" t="str">
        <x:f t="shared" si="2520"/>
        <x:v>NO</x:v>
      </x:c>
      <x:c r="T13470" s="1">
        <x:f t="shared" si="2521"/>
        <x:v>-9.9999999999999997E+98</x:v>
      </x:c>
    </x:row>
    <x:row r="13471">
      <x:c r="A13471" s="1"/>
      <x:c r="B13471" s="1"/>
      <x:c r="C13471" s="1"/>
      <x:c r="D13471" s="1"/>
      <x:c r="E13471" s="1"/>
      <x:c r="F13471" s="1"/>
      <x:c r="G13471" s="1"/>
      <x:c r="H13471" s="1"/>
      <x:c r="I13471" s="53">
        <x:f t="shared" si="2510"/>
        <x:v>20</x:v>
      </x:c>
      <x:c r="J13471" s="53">
        <x:f t="shared" si="2511"/>
        <x:v>13</x:v>
      </x:c>
      <x:c r="K13471" s="53">
        <x:f t="shared" si="2512"/>
        <x:v>2</x:v>
      </x:c>
      <x:c r="L13471" s="53">
        <x:f t="shared" si="2513"/>
        <x:v>35</x:v>
      </x:c>
      <x:c r="M13471" s="54">
        <x:f t="shared" si="2514"/>
        <x:v>12739.383278778554</x:v>
      </x:c>
      <x:c r="N13471" s="54">
        <x:f t="shared" si="2515"/>
        <x:v>8.346793943596218</x:v>
      </x:c>
      <x:c r="O13471" s="55">
        <x:f t="shared" si="2516"/>
        <x:v>208622</x:v>
      </x:c>
      <x:c r="P13471" s="55">
        <x:f t="shared" si="2517"/>
        <x:v>25080</x:v>
      </x:c>
      <x:c r="Q13471" s="55">
        <x:f t="shared" si="2518"/>
        <x:v>233669.84858990545</x:v>
      </x:c>
      <x:c r="R13471" s="55">
        <x:f t="shared" si="2519"/>
        <x:v>-70127.84858990545</x:v>
      </x:c>
      <x:c r="S13471" s="1" t="str">
        <x:f t="shared" si="2520"/>
        <x:v>NO</x:v>
      </x:c>
      <x:c r="T13471" s="1">
        <x:f t="shared" si="2521"/>
        <x:v>-9.9999999999999997E+98</x:v>
      </x:c>
    </x:row>
    <x:row r="13472">
      <x:c r="A13472" s="1"/>
      <x:c r="B13472" s="1"/>
      <x:c r="C13472" s="1"/>
      <x:c r="D13472" s="1"/>
      <x:c r="E13472" s="1"/>
      <x:c r="F13472" s="1"/>
      <x:c r="G13472" s="1"/>
      <x:c r="H13472" s="1"/>
      <x:c r="I13472" s="53">
        <x:f t="shared" si="2510"/>
        <x:v>20</x:v>
      </x:c>
      <x:c r="J13472" s="53">
        <x:f t="shared" si="2511"/>
        <x:v>13</x:v>
      </x:c>
      <x:c r="K13472" s="53">
        <x:f t="shared" si="2512"/>
        <x:v>3</x:v>
      </x:c>
      <x:c r="L13472" s="53">
        <x:f t="shared" si="2513"/>
        <x:v>36</x:v>
      </x:c>
      <x:c r="M13472" s="54">
        <x:f t="shared" si="2514"/>
        <x:v>12787.245261200429</x:v>
      </x:c>
      <x:c r="N13472" s="54">
        <x:f t="shared" si="2515"/>
        <x:v>8.3800314313891864</x:v>
      </x:c>
      <x:c r="O13472" s="55">
        <x:f t="shared" si="2516"/>
        <x:v>211322</x:v>
      </x:c>
      <x:c r="P13472" s="55">
        <x:f t="shared" si="2517"/>
        <x:v>25960</x:v>
      </x:c>
      <x:c r="Q13472" s="55">
        <x:f t="shared" si="2518"/>
        <x:v>234500.78578472967</x:v>
      </x:c>
      <x:c r="R13472" s="55">
        <x:f t="shared" si="2519"/>
        <x:v>-69138.785784729669</x:v>
      </x:c>
      <x:c r="S13472" s="1" t="str">
        <x:f t="shared" si="2520"/>
        <x:v>NO</x:v>
      </x:c>
      <x:c r="T13472" s="1">
        <x:f t="shared" si="2521"/>
        <x:v>-9.9999999999999997E+98</x:v>
      </x:c>
    </x:row>
    <x:row r="13473">
      <x:c r="A13473" s="1"/>
      <x:c r="B13473" s="1"/>
      <x:c r="C13473" s="1"/>
      <x:c r="D13473" s="1"/>
      <x:c r="E13473" s="1"/>
      <x:c r="F13473" s="1"/>
      <x:c r="G13473" s="1"/>
      <x:c r="H13473" s="1"/>
      <x:c r="I13473" s="53">
        <x:f t="shared" si="2510"/>
        <x:v>20</x:v>
      </x:c>
      <x:c r="J13473" s="53">
        <x:f t="shared" si="2511"/>
        <x:v>13</x:v>
      </x:c>
      <x:c r="K13473" s="53">
        <x:f t="shared" si="2512"/>
        <x:v>4</x:v>
      </x:c>
      <x:c r="L13473" s="53">
        <x:f t="shared" si="2513"/>
        <x:v>37</x:v>
      </x:c>
      <x:c r="M13473" s="54">
        <x:f t="shared" si="2514"/>
        <x:v>12836.289376923085</x:v>
      </x:c>
      <x:c r="N13473" s="54">
        <x:f t="shared" si="2515"/>
        <x:v>8.414089845085476</x:v>
      </x:c>
      <x:c r="O13473" s="55">
        <x:f t="shared" si="2516"/>
        <x:v>214022</x:v>
      </x:c>
      <x:c r="P13473" s="55">
        <x:f t="shared" si="2517"/>
        <x:v>26840</x:v>
      </x:c>
      <x:c r="Q13473" s="55">
        <x:f t="shared" si="2518"/>
        <x:v>235352.2461271369</x:v>
      </x:c>
      <x:c r="R13473" s="55">
        <x:f t="shared" si="2519"/>
        <x:v>-68170.246127136896</x:v>
      </x:c>
      <x:c r="S13473" s="1" t="str">
        <x:f t="shared" si="2520"/>
        <x:v>NO</x:v>
      </x:c>
      <x:c r="T13473" s="1">
        <x:f t="shared" si="2521"/>
        <x:v>-9.9999999999999997E+98</x:v>
      </x:c>
    </x:row>
    <x:row r="13474">
      <x:c r="A13474" s="1"/>
      <x:c r="B13474" s="1"/>
      <x:c r="C13474" s="1"/>
      <x:c r="D13474" s="1"/>
      <x:c r="E13474" s="1"/>
      <x:c r="F13474" s="1"/>
      <x:c r="G13474" s="1"/>
      <x:c r="H13474" s="1"/>
      <x:c r="I13474" s="53">
        <x:f t="shared" si="2510"/>
        <x:v>20</x:v>
      </x:c>
      <x:c r="J13474" s="53">
        <x:f t="shared" si="2511"/>
        <x:v>13</x:v>
      </x:c>
      <x:c r="K13474" s="53">
        <x:f t="shared" si="2512"/>
        <x:v>5</x:v>
      </x:c>
      <x:c r="L13474" s="53">
        <x:f t="shared" si="2513"/>
        <x:v>38</x:v>
      </x:c>
      <x:c r="M13474" s="54">
        <x:f t="shared" si="2514"/>
        <x:v>12886.537700844288</x:v>
      </x:c>
      <x:c r="N13474" s="54">
        <x:f t="shared" si="2515"/>
        <x:v>8.4489845144751996</x:v>
      </x:c>
      <x:c r="O13474" s="55">
        <x:f t="shared" si="2516"/>
        <x:v>216722</x:v>
      </x:c>
      <x:c r="P13474" s="55">
        <x:f t="shared" si="2517"/>
        <x:v>27720</x:v>
      </x:c>
      <x:c r="Q13474" s="55">
        <x:f t="shared" si="2518"/>
        <x:v>236224.61286188001</x:v>
      </x:c>
      <x:c r="R13474" s="55">
        <x:f t="shared" si="2519"/>
        <x:v>-67222.612861880014</x:v>
      </x:c>
      <x:c r="S13474" s="1" t="str">
        <x:f t="shared" si="2520"/>
        <x:v>NO</x:v>
      </x:c>
      <x:c r="T13474" s="1">
        <x:f t="shared" si="2521"/>
        <x:v>-9.9999999999999997E+98</x:v>
      </x:c>
    </x:row>
    <x:row r="13475">
      <x:c r="A13475" s="1"/>
      <x:c r="B13475" s="1"/>
      <x:c r="C13475" s="1"/>
      <x:c r="D13475" s="1"/>
      <x:c r="E13475" s="1"/>
      <x:c r="F13475" s="1"/>
      <x:c r="G13475" s="1"/>
      <x:c r="H13475" s="1"/>
      <x:c r="I13475" s="53">
        <x:f t="shared" si="2510"/>
        <x:v>20</x:v>
      </x:c>
      <x:c r="J13475" s="53">
        <x:f t="shared" si="2511"/>
        <x:v>13</x:v>
      </x:c>
      <x:c r="K13475" s="53">
        <x:f t="shared" si="2512"/>
        <x:v>6</x:v>
      </x:c>
      <x:c r="L13475" s="53">
        <x:f t="shared" si="2513"/>
        <x:v>39</x:v>
      </x:c>
      <x:c r="M13475" s="54">
        <x:f t="shared" si="2514"/>
        <x:v>12938.012675025922</x:v>
      </x:c>
      <x:c r="N13475" s="54">
        <x:f t="shared" si="2515"/>
        <x:v>8.4847310243235565</x:v>
      </x:c>
      <x:c r="O13475" s="55">
        <x:f t="shared" si="2516"/>
        <x:v>219422</x:v>
      </x:c>
      <x:c r="P13475" s="55">
        <x:f t="shared" si="2517"/>
        <x:v>28600</x:v>
      </x:c>
      <x:c r="Q13475" s="55">
        <x:f t="shared" si="2518"/>
        <x:v>237118.27560808894</x:v>
      </x:c>
      <x:c r="R13475" s="55">
        <x:f t="shared" si="2519"/>
        <x:v>-66296.275608088938</x:v>
      </x:c>
      <x:c r="S13475" s="1" t="str">
        <x:f t="shared" si="2520"/>
        <x:v>NO</x:v>
      </x:c>
      <x:c r="T13475" s="1">
        <x:f t="shared" si="2521"/>
        <x:v>-9.9999999999999997E+98</x:v>
      </x:c>
    </x:row>
    <x:row r="13476">
      <x:c r="A13476" s="1"/>
      <x:c r="B13476" s="1"/>
      <x:c r="C13476" s="1"/>
      <x:c r="D13476" s="1"/>
      <x:c r="E13476" s="1"/>
      <x:c r="F13476" s="1"/>
      <x:c r="G13476" s="1"/>
      <x:c r="H13476" s="1"/>
      <x:c r="I13476" s="53">
        <x:f t="shared" si="2510"/>
        <x:v>20</x:v>
      </x:c>
      <x:c r="J13476" s="53">
        <x:f t="shared" si="2511"/>
        <x:v>13</x:v>
      </x:c>
      <x:c r="K13476" s="53">
        <x:f t="shared" si="2512"/>
        <x:v>7</x:v>
      </x:c>
      <x:c r="L13476" s="53">
        <x:f t="shared" si="2513"/>
        <x:v>40</x:v>
      </x:c>
      <x:c r="M13476" s="54">
        <x:f t="shared" si="2514"/>
        <x:v>12990.737114423882</x:v>
      </x:c>
      <x:c r="N13476" s="54">
        <x:f t="shared" si="2515"/>
        <x:v>8.5213452183499179</x:v>
      </x:c>
      <x:c r="O13476" s="55">
        <x:f t="shared" si="2516"/>
        <x:v>222122</x:v>
      </x:c>
      <x:c r="P13476" s="55">
        <x:f t="shared" si="2517"/>
        <x:v>29480</x:v>
      </x:c>
      <x:c r="Q13476" s="55">
        <x:f t="shared" si="2518"/>
        <x:v>238033.63045874794</x:v>
      </x:c>
      <x:c r="R13476" s="55">
        <x:f t="shared" si="2519"/>
        <x:v>-65391.630458747939</x:v>
      </x:c>
      <x:c r="S13476" s="1" t="str">
        <x:f t="shared" si="2520"/>
        <x:v>NO</x:v>
      </x:c>
      <x:c r="T13476" s="1">
        <x:f t="shared" si="2521"/>
        <x:v>-9.9999999999999997E+98</x:v>
      </x:c>
    </x:row>
    <x:row r="13477">
      <x:c r="A13477" s="1"/>
      <x:c r="B13477" s="1"/>
      <x:c r="C13477" s="1"/>
      <x:c r="D13477" s="1"/>
      <x:c r="E13477" s="1"/>
      <x:c r="F13477" s="1"/>
      <x:c r="G13477" s="1"/>
      <x:c r="H13477" s="1"/>
      <x:c r="I13477" s="53">
        <x:f t="shared" si="2510"/>
        <x:v>20</x:v>
      </x:c>
      <x:c r="J13477" s="53">
        <x:f t="shared" si="2511"/>
        <x:v>13</x:v>
      </x:c>
      <x:c r="K13477" s="53">
        <x:f t="shared" si="2512"/>
        <x:v>8</x:v>
      </x:c>
      <x:c r="L13477" s="53">
        <x:f t="shared" si="2513"/>
        <x:v>41</x:v>
      </x:c>
      <x:c r="M13477" s="54">
        <x:f t="shared" si="2514"/>
        <x:v>13044.734212703863</x:v>
      </x:c>
      <x:c r="N13477" s="54">
        <x:f t="shared" si="2515"/>
        <x:v>8.5588432032665711</x:v>
      </x:c>
      <x:c r="O13477" s="55">
        <x:f t="shared" si="2516"/>
        <x:v>224822</x:v>
      </x:c>
      <x:c r="P13477" s="55">
        <x:f t="shared" si="2517"/>
        <x:v>30360</x:v>
      </x:c>
      <x:c r="Q13477" s="55">
        <x:f t="shared" si="2518"/>
        <x:v>238971.08008166429</x:v>
      </x:c>
      <x:c r="R13477" s="55">
        <x:f t="shared" si="2519"/>
        <x:v>-64509.080081664288</x:v>
      </x:c>
      <x:c r="S13477" s="1" t="str">
        <x:f t="shared" si="2520"/>
        <x:v>NO</x:v>
      </x:c>
      <x:c r="T13477" s="1">
        <x:f t="shared" si="2521"/>
        <x:v>-9.9999999999999997E+98</x:v>
      </x:c>
    </x:row>
    <x:row r="13478">
      <x:c r="A13478" s="1"/>
      <x:c r="B13478" s="1"/>
      <x:c r="C13478" s="1"/>
      <x:c r="D13478" s="1"/>
      <x:c r="E13478" s="1"/>
      <x:c r="F13478" s="1"/>
      <x:c r="G13478" s="1"/>
      <x:c r="H13478" s="1"/>
      <x:c r="I13478" s="53">
        <x:f t="shared" si="2510"/>
        <x:v>20</x:v>
      </x:c>
      <x:c r="J13478" s="53">
        <x:f t="shared" si="2511"/>
        <x:v>13</x:v>
      </x:c>
      <x:c r="K13478" s="53">
        <x:f t="shared" si="2512"/>
        <x:v>9</x:v>
      </x:c>
      <x:c r="L13478" s="53">
        <x:f t="shared" si="2513"/>
        <x:v>42</x:v>
      </x:c>
      <x:c r="M13478" s="54">
        <x:f t="shared" si="2514"/>
        <x:v>13100.027548144257</x:v>
      </x:c>
      <x:c r="N13478" s="54">
        <x:f t="shared" si="2515"/>
        <x:v>8.5972413528779565</x:v>
      </x:c>
      <x:c r="O13478" s="55">
        <x:f t="shared" si="2516"/>
        <x:v>227522</x:v>
      </x:c>
      <x:c r="P13478" s="55">
        <x:f t="shared" si="2517"/>
        <x:v>31240</x:v>
      </x:c>
      <x:c r="Q13478" s="55">
        <x:f t="shared" si="2518"/>
        <x:v>239931.03382194889</x:v>
      </x:c>
      <x:c r="R13478" s="55">
        <x:f t="shared" si="2519"/>
        <x:v>-63649.033821948891</x:v>
      </x:c>
      <x:c r="S13478" s="1" t="str">
        <x:f t="shared" si="2520"/>
        <x:v>NO</x:v>
      </x:c>
      <x:c r="T13478" s="1">
        <x:f t="shared" si="2521"/>
        <x:v>-9.9999999999999997E+98</x:v>
      </x:c>
    </x:row>
    <x:row r="13479">
      <x:c r="A13479" s="1"/>
      <x:c r="B13479" s="1"/>
      <x:c r="C13479" s="1"/>
      <x:c r="D13479" s="1"/>
      <x:c r="E13479" s="1"/>
      <x:c r="F13479" s="1"/>
      <x:c r="G13479" s="1"/>
      <x:c r="H13479" s="1"/>
      <x:c r="I13479" s="53">
        <x:f t="shared" si="2510"/>
        <x:v>20</x:v>
      </x:c>
      <x:c r="J13479" s="53">
        <x:f t="shared" si="2511"/>
        <x:v>13</x:v>
      </x:c>
      <x:c r="K13479" s="53">
        <x:f t="shared" si="2512"/>
        <x:v>10</x:v>
      </x:c>
      <x:c r="L13479" s="53">
        <x:f t="shared" si="2513"/>
        <x:v>43</x:v>
      </x:c>
      <x:c r="M13479" s="54">
        <x:f t="shared" si="2514"/>
        <x:v>13156.64108962747</x:v>
      </x:c>
      <x:c r="N13479" s="54">
        <x:f t="shared" si="2515"/>
        <x:v>8.6365563122412983</x:v>
      </x:c>
      <x:c r="O13479" s="55">
        <x:f t="shared" si="2516"/>
        <x:v>230222</x:v>
      </x:c>
      <x:c r="P13479" s="55">
        <x:f t="shared" si="2517"/>
        <x:v>32120</x:v>
      </x:c>
      <x:c r="Q13479" s="55">
        <x:f t="shared" si="2518"/>
        <x:v>240913.90780603245</x:v>
      </x:c>
      <x:c r="R13479" s="55">
        <x:f t="shared" si="2519"/>
        <x:v>-62811.907806032454</x:v>
      </x:c>
      <x:c r="S13479" s="1" t="str">
        <x:f t="shared" si="2520"/>
        <x:v>NO</x:v>
      </x:c>
      <x:c r="T13479" s="1">
        <x:f t="shared" si="2521"/>
        <x:v>-9.9999999999999997E+98</x:v>
      </x:c>
    </x:row>
    <x:row r="13480">
      <x:c r="A13480" s="1"/>
      <x:c r="B13480" s="1"/>
      <x:c r="C13480" s="1"/>
      <x:c r="D13480" s="1"/>
      <x:c r="E13480" s="1"/>
      <x:c r="F13480" s="1"/>
      <x:c r="G13480" s="1"/>
      <x:c r="H13480" s="1"/>
      <x:c r="I13480" s="53">
        <x:f t="shared" si="2510"/>
        <x:v>20</x:v>
      </x:c>
      <x:c r="J13480" s="53">
        <x:f t="shared" si="2511"/>
        <x:v>13</x:v>
      </x:c>
      <x:c r="K13480" s="53">
        <x:f t="shared" si="2512"/>
        <x:v>11</x:v>
      </x:c>
      <x:c r="L13480" s="53">
        <x:f t="shared" si="2513"/>
        <x:v>44</x:v>
      </x:c>
      <x:c r="M13480" s="54">
        <x:f t="shared" si="2514"/>
        <x:v>13214.599202720909</x:v>
      </x:c>
      <x:c r="N13480" s="54">
        <x:f t="shared" si="2515"/>
        <x:v>8.6768050018895195</x:v>
      </x:c>
      <x:c r="O13480" s="55">
        <x:f t="shared" si="2516"/>
        <x:v>232922</x:v>
      </x:c>
      <x:c r="P13480" s="55">
        <x:f t="shared" si="2517"/>
        <x:v>33000</x:v>
      </x:c>
      <x:c r="Q13480" s="55">
        <x:f t="shared" si="2518"/>
        <x:v>241920.12504723799</x:v>
      </x:c>
      <x:c r="R13480" s="55">
        <x:f t="shared" si="2519"/>
        <x:v>-61998.125047237991</x:v>
      </x:c>
      <x:c r="S13480" s="1" t="str">
        <x:f t="shared" si="2520"/>
        <x:v>NO</x:v>
      </x:c>
      <x:c r="T13480" s="1">
        <x:f t="shared" si="2521"/>
        <x:v>-9.9999999999999997E+98</x:v>
      </x:c>
    </x:row>
    <x:row r="13481">
      <x:c r="A13481" s="1"/>
      <x:c r="B13481" s="1"/>
      <x:c r="C13481" s="1"/>
      <x:c r="D13481" s="1"/>
      <x:c r="E13481" s="1"/>
      <x:c r="F13481" s="1"/>
      <x:c r="G13481" s="1"/>
      <x:c r="H13481" s="1"/>
      <x:c r="I13481" s="53">
        <x:f t="shared" si="2510"/>
        <x:v>20</x:v>
      </x:c>
      <x:c r="J13481" s="53">
        <x:f t="shared" si="2511"/>
        <x:v>13</x:v>
      </x:c>
      <x:c r="K13481" s="53">
        <x:f t="shared" si="2512"/>
        <x:v>12</x:v>
      </x:c>
      <x:c r="L13481" s="53">
        <x:f t="shared" si="2513"/>
        <x:v>45</x:v>
      </x:c>
      <x:c r="M13481" s="54">
        <x:f t="shared" si="2514"/>
        <x:v>13273.926655848973</x:v>
      </x:c>
      <x:c r="N13481" s="54">
        <x:f t="shared" si="2515"/>
        <x:v>8.7180046221173413</x:v>
      </x:c>
      <x:c r="O13481" s="55">
        <x:f t="shared" si="2516"/>
        <x:v>235622</x:v>
      </x:c>
      <x:c r="P13481" s="55">
        <x:f t="shared" si="2517"/>
        <x:v>33880</x:v>
      </x:c>
      <x:c r="Q13481" s="55">
        <x:f t="shared" si="2518"/>
        <x:v>242950.11555293354</x:v>
      </x:c>
      <x:c r="R13481" s="55">
        <x:f t="shared" si="2519"/>
        <x:v>-61208.115552933537</x:v>
      </x:c>
      <x:c r="S13481" s="1" t="str">
        <x:f t="shared" si="2520"/>
        <x:v>NO</x:v>
      </x:c>
      <x:c r="T13481" s="1">
        <x:f t="shared" si="2521"/>
        <x:v>-9.9999999999999997E+98</x:v>
      </x:c>
    </x:row>
    <x:row r="13482">
      <x:c r="A13482" s="1"/>
      <x:c r="B13482" s="1"/>
      <x:c r="C13482" s="1"/>
      <x:c r="D13482" s="1"/>
      <x:c r="E13482" s="1"/>
      <x:c r="F13482" s="1"/>
      <x:c r="G13482" s="1"/>
      <x:c r="H13482" s="1"/>
      <x:c r="I13482" s="53">
        <x:f t="shared" si="2510"/>
        <x:v>20</x:v>
      </x:c>
      <x:c r="J13482" s="53">
        <x:f t="shared" si="2511"/>
        <x:v>13</x:v>
      </x:c>
      <x:c r="K13482" s="53">
        <x:f t="shared" si="2512"/>
        <x:v>13</x:v>
      </x:c>
      <x:c r="L13482" s="53">
        <x:f t="shared" si="2513"/>
        <x:v>46</x:v>
      </x:c>
      <x:c r="M13482" s="54">
        <x:f t="shared" si="2514"/>
        <x:v>13334.648626557357</x:v>
      </x:c>
      <x:c r="N13482" s="54">
        <x:f t="shared" si="2515"/>
        <x:v>8.7601726573314984</x:v>
      </x:c>
      <x:c r="O13482" s="55">
        <x:f t="shared" si="2516"/>
        <x:v>238322</x:v>
      </x:c>
      <x:c r="P13482" s="55">
        <x:f t="shared" si="2517"/>
        <x:v>34760</x:v>
      </x:c>
      <x:c r="Q13482" s="55">
        <x:f t="shared" si="2518"/>
        <x:v>244004.31643328743</x:v>
      </x:c>
      <x:c r="R13482" s="55">
        <x:f t="shared" si="2519"/>
        <x:v>-60442.316433287429</x:v>
      </x:c>
      <x:c r="S13482" s="1" t="str">
        <x:f t="shared" si="2520"/>
        <x:v>NO</x:v>
      </x:c>
      <x:c r="T13482" s="1">
        <x:f t="shared" si="2521"/>
        <x:v>-9.9999999999999997E+98</x:v>
      </x:c>
    </x:row>
    <x:row r="13483">
      <x:c r="A13483" s="1"/>
      <x:c r="B13483" s="1"/>
      <x:c r="C13483" s="1"/>
      <x:c r="D13483" s="1"/>
      <x:c r="E13483" s="1"/>
      <x:c r="F13483" s="1"/>
      <x:c r="G13483" s="1"/>
      <x:c r="H13483" s="1"/>
      <x:c r="I13483" s="53">
        <x:f t="shared" si="2510"/>
        <x:v>20</x:v>
      </x:c>
      <x:c r="J13483" s="53">
        <x:f t="shared" si="2511"/>
        <x:v>13</x:v>
      </x:c>
      <x:c r="K13483" s="53">
        <x:f t="shared" si="2512"/>
        <x:v>14</x:v>
      </x:c>
      <x:c r="L13483" s="53">
        <x:f t="shared" si="2513"/>
        <x:v>47</x:v>
      </x:c>
      <x:c r="M13483" s="54">
        <x:f t="shared" si="2514"/>
        <x:v>13396.790707871018</x:v>
      </x:c>
      <x:c r="N13483" s="54">
        <x:f t="shared" si="2515"/>
        <x:v>8.8033268804659848</x:v>
      </x:c>
      <x:c r="O13483" s="55">
        <x:f t="shared" si="2516"/>
        <x:v>241022</x:v>
      </x:c>
      <x:c r="P13483" s="55">
        <x:f t="shared" si="2517"/>
        <x:v>35640</x:v>
      </x:c>
      <x:c r="Q13483" s="55">
        <x:f t="shared" si="2518"/>
        <x:v>245083.17201164961</x:v>
      </x:c>
      <x:c r="R13483" s="55">
        <x:f t="shared" si="2519"/>
        <x:v>-59701.172011649614</x:v>
      </x:c>
      <x:c r="S13483" s="1" t="str">
        <x:f t="shared" si="2520"/>
        <x:v>NO</x:v>
      </x:c>
      <x:c r="T13483" s="1">
        <x:f t="shared" si="2521"/>
        <x:v>-9.9999999999999997E+98</x:v>
      </x:c>
    </x:row>
    <x:row r="13484">
      <x:c r="A13484" s="1"/>
      <x:c r="B13484" s="1"/>
      <x:c r="C13484" s="1"/>
      <x:c r="D13484" s="1"/>
      <x:c r="E13484" s="1"/>
      <x:c r="F13484" s="1"/>
      <x:c r="G13484" s="1"/>
      <x:c r="H13484" s="1"/>
      <x:c r="I13484" s="53">
        <x:f t="shared" si="2510"/>
        <x:v>20</x:v>
      </x:c>
      <x:c r="J13484" s="53">
        <x:f t="shared" si="2511"/>
        <x:v>13</x:v>
      </x:c>
      <x:c r="K13484" s="53">
        <x:f t="shared" si="2512"/>
        <x:v>15</x:v>
      </x:c>
      <x:c r="L13484" s="53">
        <x:f t="shared" si="2513"/>
        <x:v>48</x:v>
      </x:c>
      <x:c r="M13484" s="54">
        <x:f t="shared" si="2514"/>
        <x:v>13460.378914747165</x:v>
      </x:c>
      <x:c r="N13484" s="54">
        <x:f t="shared" si="2515"/>
        <x:v>8.8474853574633094</x:v>
      </x:c>
      <x:c r="O13484" s="55">
        <x:f t="shared" si="2516"/>
        <x:v>243722</x:v>
      </x:c>
      <x:c r="P13484" s="55">
        <x:f t="shared" si="2517"/>
        <x:v>36520</x:v>
      </x:c>
      <x:c r="Q13484" s="55">
        <x:f t="shared" si="2518"/>
        <x:v>246187.13393658272</x:v>
      </x:c>
      <x:c r="R13484" s="55">
        <x:f t="shared" si="2519"/>
        <x:v>-58985.133936582715</x:v>
      </x:c>
      <x:c r="S13484" s="1" t="str">
        <x:f t="shared" si="2520"/>
        <x:v>NO</x:v>
      </x:c>
      <x:c r="T13484" s="1">
        <x:f t="shared" si="2521"/>
        <x:v>-9.9999999999999997E+98</x:v>
      </x:c>
    </x:row>
    <x:row r="13485">
      <x:c r="A13485" s="1"/>
      <x:c r="B13485" s="1"/>
      <x:c r="C13485" s="1"/>
      <x:c r="D13485" s="1"/>
      <x:c r="E13485" s="1"/>
      <x:c r="F13485" s="1"/>
      <x:c r="G13485" s="1"/>
      <x:c r="H13485" s="1"/>
      <x:c r="I13485" s="53">
        <x:f t="shared" si="2510"/>
        <x:v>20</x:v>
      </x:c>
      <x:c r="J13485" s="53">
        <x:f t="shared" si="2511"/>
        <x:v>13</x:v>
      </x:c>
      <x:c r="K13485" s="53">
        <x:f t="shared" si="2512"/>
        <x:v>16</x:v>
      </x:c>
      <x:c r="L13485" s="53">
        <x:f t="shared" si="2513"/>
        <x:v>49</x:v>
      </x:c>
      <x:c r="M13485" s="54">
        <x:f t="shared" si="2514"/>
        <x:v>13525.439690624655</x:v>
      </x:c>
      <x:c r="N13485" s="54">
        <x:f t="shared" si="2515"/>
        <x:v>8.8926664518226772</x:v>
      </x:c>
      <x:c r="O13485" s="55">
        <x:f t="shared" si="2516"/>
        <x:v>246422</x:v>
      </x:c>
      <x:c r="P13485" s="55">
        <x:f t="shared" si="2517"/>
        <x:v>37400</x:v>
      </x:c>
      <x:c r="Q13485" s="55">
        <x:f t="shared" si="2518"/>
        <x:v>247316.66129556691</x:v>
      </x:c>
      <x:c r="R13485" s="55">
        <x:f t="shared" si="2519"/>
        <x:v>-58294.661295566912</x:v>
      </x:c>
      <x:c r="S13485" s="1" t="str">
        <x:f t="shared" si="2520"/>
        <x:v>NO</x:v>
      </x:c>
      <x:c r="T13485" s="1">
        <x:f t="shared" si="2521"/>
        <x:v>-9.9999999999999997E+98</x:v>
      </x:c>
    </x:row>
    <x:row r="13486">
      <x:c r="A13486" s="1"/>
      <x:c r="B13486" s="1"/>
      <x:c r="C13486" s="1"/>
      <x:c r="D13486" s="1"/>
      <x:c r="E13486" s="1"/>
      <x:c r="F13486" s="1"/>
      <x:c r="G13486" s="1"/>
      <x:c r="H13486" s="1"/>
      <x:c r="I13486" s="53" t="n">
        <x:f t="shared" ref="I13486:I13549" si="2522">INT((ROW()-ROW($I$46))/((CARROT_CAP+1)*(MESCLUN_CAP+1)))</x:f>
        <x:v>20</x:v>
      </x:c>
      <x:c r="J13486" s="53" t="n">
        <x:f t="shared" ref="J13486:J13549" si="2523">MOD(INT((ROW()-ROW($I$46))/(MESCLUN_CAP+1)),CARROT_CAP+1)</x:f>
        <x:v>13</x:v>
      </x:c>
      <x:c r="K13486" s="53" t="n">
        <x:f t="shared" ref="K13486:K13549" si="2524">MOD(ROW()-ROW($I$46),MESCLUN_CAP+1)</x:f>
        <x:v>17</x:v>
      </x:c>
      <x:c r="L13486" s="53" t="n">
        <x:f t="shared" ref="L13486:L13549" si="2525">SUM(I13486:K13486)</x:f>
        <x:v>50</x:v>
      </x:c>
      <x:c r="M13486" s="54" t="n">
        <x:f t="shared" ref="M13486:M13549" si="2526">I13486*TOMATO_HOURS*WEEKS*(1+TOMATO_DIM)^I13486+J13486*CARROT_HOURS*WEEKS*(1+CARROT_DIM)^J13486+K13486*MESCLUN_HOURS*WEEKS*(1+MESCLUN_DIM)^K13486</x:f>
        <x:v>13591.999914071197</x:v>
      </x:c>
      <x:c r="N13486" s="54" t="n">
        <x:f t="shared" ref="N13486:N13549" si="2527">MAX(M13486-FARMER_HOURS,0)/TEMP_HOURS_PER_WORKER</x:f>
        <x:v>8.93888882921611</x:v>
      </x:c>
      <x:c r="O13486" s="55" t="n">
        <x:f t="shared" ref="O13486:O13549" si="2528">I13486*TOMATO_PRICE+J13486*CARROT_PRICE+K13486*MESCLUN_PRICE</x:f>
        <x:v>249122</x:v>
      </x:c>
      <x:c r="P13486" s="55" t="n">
        <x:f t="shared" ref="P13486:P13549" si="2529">I13486*TOMATO_FERTILIZER+J13486*CARROT_FERTILIZER+K13486*MESCLUN_FERTILIZER</x:f>
        <x:v>38280</x:v>
      </x:c>
      <x:c r="Q13486" s="55" t="n">
        <x:f t="shared" ref="Q13486:Q13549" si="2530">MIN(M13486,FARMER_HOURS)*FARMER_RATE+MAX(M13486-FARMER_HOURS,0)*TEMP_RATE</x:f>
        <x:v>248472.2207304027</x:v>
      </x:c>
      <x:c r="R13486" s="55" t="n">
        <x:f t="shared" ref="R13486:R13549" si="2531">O13486-P13486-Q13486-FIXED_COST</x:f>
        <x:v>-57630.22073040271</x:v>
      </x:c>
      <x:c r="S13486" s="1" t="str">
        <x:f t="shared" ref="S13486:S13549" si="2532">IF(AND(L13486&lt;=TOTAL_BED_CAP,N13486&lt;=TEMP_WORKER_CAP),"YES","NO")</x:f>
        <x:v>NO</x:v>
      </x:c>
      <x:c r="T13486" s="1" t="n">
        <x:f t="shared" ref="T13486:T13549" si="2533">IF(S13486="YES",R13486,-1E+99)</x:f>
        <x:v>-1e+99</x:v>
      </x:c>
    </x:row>
    <x:row r="13487">
      <x:c r="A13487" s="1"/>
      <x:c r="B13487" s="1"/>
      <x:c r="C13487" s="1"/>
      <x:c r="D13487" s="1"/>
      <x:c r="E13487" s="1"/>
      <x:c r="F13487" s="1"/>
      <x:c r="G13487" s="1"/>
      <x:c r="H13487" s="1"/>
      <x:c r="I13487" s="53">
        <x:f t="shared" si="2522"/>
        <x:v>20</x:v>
      </x:c>
      <x:c r="J13487" s="53">
        <x:f t="shared" si="2523"/>
        <x:v>13</x:v>
      </x:c>
      <x:c r="K13487" s="53">
        <x:f t="shared" si="2524"/>
        <x:v>18</x:v>
      </x:c>
      <x:c r="L13487" s="53">
        <x:f t="shared" si="2525"/>
        <x:v>51</x:v>
      </x:c>
      <x:c r="M13487" s="54">
        <x:f t="shared" si="2526"/>
        <x:v>13660.086905529781</x:v>
      </x:c>
      <x:c r="N13487" s="54">
        <x:f t="shared" si="2527"/>
        <x:v>8.9861714621734592</x:v>
      </x:c>
      <x:c r="O13487" s="55">
        <x:f t="shared" si="2528"/>
        <x:v>251822</x:v>
      </x:c>
      <x:c r="P13487" s="55">
        <x:f t="shared" si="2529"/>
        <x:v>39160</x:v>
      </x:c>
      <x:c r="Q13487" s="55">
        <x:f t="shared" si="2530"/>
        <x:v>249654.28655433646</x:v>
      </x:c>
      <x:c r="R13487" s="55">
        <x:f t="shared" si="2531"/>
        <x:v>-56992.286554336461</x:v>
      </x:c>
      <x:c r="S13487" s="1" t="str">
        <x:f t="shared" si="2532"/>
        <x:v>NO</x:v>
      </x:c>
      <x:c r="T13487" s="1">
        <x:f t="shared" si="2533"/>
        <x:v>-9.9999999999999997E+98</x:v>
      </x:c>
    </x:row>
    <x:row r="13488">
      <x:c r="A13488" s="1"/>
      <x:c r="B13488" s="1"/>
      <x:c r="C13488" s="1"/>
      <x:c r="D13488" s="1"/>
      <x:c r="E13488" s="1"/>
      <x:c r="F13488" s="1"/>
      <x:c r="G13488" s="1"/>
      <x:c r="H13488" s="1"/>
      <x:c r="I13488" s="53">
        <x:f t="shared" si="2522"/>
        <x:v>20</x:v>
      </x:c>
      <x:c r="J13488" s="53">
        <x:f t="shared" si="2523"/>
        <x:v>13</x:v>
      </x:c>
      <x:c r="K13488" s="53">
        <x:f t="shared" si="2524"/>
        <x:v>19</x:v>
      </x:c>
      <x:c r="L13488" s="53">
        <x:f t="shared" si="2525"/>
        <x:v>52</x:v>
      </x:c>
      <x:c r="M13488" s="54">
        <x:f t="shared" si="2526"/>
        <x:v>13729.728434165803</x:v>
      </x:c>
      <x:c r="N13488" s="54">
        <x:f t="shared" si="2527"/>
        <x:v>9.0345336348373628</x:v>
      </x:c>
      <x:c r="O13488" s="55">
        <x:f t="shared" si="2528"/>
        <x:v>254522</x:v>
      </x:c>
      <x:c r="P13488" s="55">
        <x:f t="shared" si="2529"/>
        <x:v>40040</x:v>
      </x:c>
      <x:c r="Q13488" s="55">
        <x:f t="shared" si="2530"/>
        <x:v>250863.34087093407</x:v>
      </x:c>
      <x:c r="R13488" s="55">
        <x:f t="shared" si="2531"/>
        <x:v>-56381.340870934073</x:v>
      </x:c>
      <x:c r="S13488" s="1" t="str">
        <x:f t="shared" si="2532"/>
        <x:v>NO</x:v>
      </x:c>
      <x:c r="T13488" s="1">
        <x:f t="shared" si="2533"/>
        <x:v>-9.9999999999999997E+98</x:v>
      </x:c>
    </x:row>
    <x:row r="13489">
      <x:c r="A13489" s="1"/>
      <x:c r="B13489" s="1"/>
      <x:c r="C13489" s="1"/>
      <x:c r="D13489" s="1"/>
      <x:c r="E13489" s="1"/>
      <x:c r="F13489" s="1"/>
      <x:c r="G13489" s="1"/>
      <x:c r="H13489" s="1"/>
      <x:c r="I13489" s="53">
        <x:f t="shared" si="2522"/>
        <x:v>20</x:v>
      </x:c>
      <x:c r="J13489" s="53">
        <x:f t="shared" si="2523"/>
        <x:v>13</x:v>
      </x:c>
      <x:c r="K13489" s="53">
        <x:f t="shared" si="2524"/>
        <x:v>20</x:v>
      </x:c>
      <x:c r="L13489" s="53">
        <x:f t="shared" si="2525"/>
        <x:v>53</x:v>
      </x:c>
      <x:c r="M13489" s="54">
        <x:f t="shared" si="2526"/>
        <x:v>13800.952724816281</x:v>
      </x:c>
      <x:c r="N13489" s="54">
        <x:f t="shared" si="2527"/>
        <x:v>9.0839949477890833</x:v>
      </x:c>
      <x:c r="O13489" s="55">
        <x:f t="shared" si="2528"/>
        <x:v>257222</x:v>
      </x:c>
      <x:c r="P13489" s="55">
        <x:f t="shared" si="2529"/>
        <x:v>40920</x:v>
      </x:c>
      <x:c r="Q13489" s="55">
        <x:f t="shared" si="2530"/>
        <x:v>252099.87369472711</x:v>
      </x:c>
      <x:c r="R13489" s="55">
        <x:f t="shared" si="2531"/>
        <x:v>-55797.87369472711</x:v>
      </x:c>
      <x:c r="S13489" s="1" t="str">
        <x:f t="shared" si="2532"/>
        <x:v>NO</x:v>
      </x:c>
      <x:c r="T13489" s="1">
        <x:f t="shared" si="2533"/>
        <x:v>-9.9999999999999997E+98</x:v>
      </x:c>
    </x:row>
    <x:row r="13490">
      <x:c r="A13490" s="1"/>
      <x:c r="B13490" s="1"/>
      <x:c r="C13490" s="1"/>
      <x:c r="D13490" s="1"/>
      <x:c r="E13490" s="1"/>
      <x:c r="F13490" s="1"/>
      <x:c r="G13490" s="1"/>
      <x:c r="H13490" s="1"/>
      <x:c r="I13490" s="53">
        <x:f t="shared" si="2522"/>
        <x:v>20</x:v>
      </x:c>
      <x:c r="J13490" s="53">
        <x:f t="shared" si="2523"/>
        <x:v>13</x:v>
      </x:c>
      <x:c r="K13490" s="53">
        <x:f t="shared" si="2524"/>
        <x:v>21</x:v>
      </x:c>
      <x:c r="L13490" s="53">
        <x:f t="shared" si="2525"/>
        <x:v>54</x:v>
      </x:c>
      <x:c r="M13490" s="54">
        <x:f t="shared" si="2526"/>
        <x:v>13873.788465042724</x:v>
      </x:c>
      <x:c r="N13490" s="54">
        <x:f t="shared" si="2527"/>
        <x:v>9.1345753229463362</x:v>
      </x:c>
      <x:c r="O13490" s="55">
        <x:f t="shared" si="2528"/>
        <x:v>259922</x:v>
      </x:c>
      <x:c r="P13490" s="55">
        <x:f t="shared" si="2529"/>
        <x:v>41800</x:v>
      </x:c>
      <x:c r="Q13490" s="55">
        <x:f t="shared" si="2530"/>
        <x:v>253364.38307365839</x:v>
      </x:c>
      <x:c r="R13490" s="55">
        <x:f t="shared" si="2531"/>
        <x:v>-55242.383073658391</x:v>
      </x:c>
      <x:c r="S13490" s="1" t="str">
        <x:f t="shared" si="2532"/>
        <x:v>NO</x:v>
      </x:c>
      <x:c r="T13490" s="1">
        <x:f t="shared" si="2533"/>
        <x:v>-9.9999999999999997E+98</x:v>
      </x:c>
    </x:row>
    <x:row r="13491">
      <x:c r="A13491" s="1"/>
      <x:c r="B13491" s="1"/>
      <x:c r="C13491" s="1"/>
      <x:c r="D13491" s="1"/>
      <x:c r="E13491" s="1"/>
      <x:c r="F13491" s="1"/>
      <x:c r="G13491" s="1"/>
      <x:c r="H13491" s="1"/>
      <x:c r="I13491" s="53">
        <x:f t="shared" si="2522"/>
        <x:v>20</x:v>
      </x:c>
      <x:c r="J13491" s="53">
        <x:f t="shared" si="2523"/>
        <x:v>13</x:v>
      </x:c>
      <x:c r="K13491" s="53">
        <x:f t="shared" si="2524"/>
        <x:v>22</x:v>
      </x:c>
      <x:c r="L13491" s="53">
        <x:f t="shared" si="2525"/>
        <x:v>55</x:v>
      </x:c>
      <x:c r="M13491" s="54">
        <x:f t="shared" si="2526"/>
        <x:v>13948.264812289121</x:v>
      </x:c>
      <x:c r="N13491" s="54">
        <x:f t="shared" si="2527"/>
        <x:v>9.1862950085341115</x:v>
      </x:c>
      <x:c r="O13491" s="55">
        <x:f t="shared" si="2528"/>
        <x:v>262622</x:v>
      </x:c>
      <x:c r="P13491" s="55">
        <x:f t="shared" si="2529"/>
        <x:v>42680</x:v>
      </x:c>
      <x:c r="Q13491" s="55">
        <x:f t="shared" si="2530"/>
        <x:v>254657.37521335279</x:v>
      </x:c>
      <x:c r="R13491" s="55">
        <x:f t="shared" si="2531"/>
        <x:v>-54715.375213352789</x:v>
      </x:c>
      <x:c r="S13491" s="1" t="str">
        <x:f t="shared" si="2532"/>
        <x:v>NO</x:v>
      </x:c>
      <x:c r="T13491" s="1">
        <x:f t="shared" si="2533"/>
        <x:v>-9.9999999999999997E+98</x:v>
      </x:c>
    </x:row>
    <x:row r="13492">
      <x:c r="A13492" s="1"/>
      <x:c r="B13492" s="1"/>
      <x:c r="C13492" s="1"/>
      <x:c r="D13492" s="1"/>
      <x:c r="E13492" s="1"/>
      <x:c r="F13492" s="1"/>
      <x:c r="G13492" s="1"/>
      <x:c r="H13492" s="1"/>
      <x:c r="I13492" s="53">
        <x:f t="shared" si="2522"/>
        <x:v>20</x:v>
      </x:c>
      <x:c r="J13492" s="53">
        <x:f t="shared" si="2523"/>
        <x:v>13</x:v>
      </x:c>
      <x:c r="K13492" s="53">
        <x:f t="shared" si="2524"/>
        <x:v>23</x:v>
      </x:c>
      <x:c r="L13492" s="53">
        <x:f t="shared" si="2525"/>
        <x:v>56</x:v>
      </x:c>
      <x:c r="M13492" s="54">
        <x:f t="shared" si="2526"/>
        <x:v>14024.411401146557</x:v>
      </x:c>
      <x:c r="N13492" s="54">
        <x:f t="shared" si="2527"/>
        <x:v>9.2391745841295538</x:v>
      </x:c>
      <x:c r="O13492" s="55">
        <x:f t="shared" si="2528"/>
        <x:v>265322</x:v>
      </x:c>
      <x:c r="P13492" s="55">
        <x:f t="shared" si="2529"/>
        <x:v>43560</x:v>
      </x:c>
      <x:c r="Q13492" s="55">
        <x:f t="shared" si="2530"/>
        <x:v>255979.36460323882</x:v>
      </x:c>
      <x:c r="R13492" s="55">
        <x:f t="shared" si="2531"/>
        <x:v>-54217.364603238821</x:v>
      </x:c>
      <x:c r="S13492" s="1" t="str">
        <x:f t="shared" si="2532"/>
        <x:v>NO</x:v>
      </x:c>
      <x:c r="T13492" s="1">
        <x:f t="shared" si="2533"/>
        <x:v>-9.9999999999999997E+98</x:v>
      </x:c>
    </x:row>
    <x:row r="13493">
      <x:c r="A13493" s="1"/>
      <x:c r="B13493" s="1"/>
      <x:c r="C13493" s="1"/>
      <x:c r="D13493" s="1"/>
      <x:c r="E13493" s="1"/>
      <x:c r="F13493" s="1"/>
      <x:c r="G13493" s="1"/>
      <x:c r="H13493" s="1"/>
      <x:c r="I13493" s="53">
        <x:f t="shared" si="2522"/>
        <x:v>20</x:v>
      </x:c>
      <x:c r="J13493" s="53">
        <x:f t="shared" si="2523"/>
        <x:v>13</x:v>
      </x:c>
      <x:c r="K13493" s="53">
        <x:f t="shared" si="2524"/>
        <x:v>24</x:v>
      </x:c>
      <x:c r="L13493" s="53">
        <x:f t="shared" si="2525"/>
        <x:v>57</x:v>
      </x:c>
      <x:c r="M13493" s="54">
        <x:f t="shared" si="2526"/>
        <x:v>14102.258350726053</x:v>
      </x:c>
      <x:c r="N13493" s="54">
        <x:f t="shared" si="2527"/>
        <x:v>9.2932349657819806</x:v>
      </x:c>
      <x:c r="O13493" s="55">
        <x:f t="shared" si="2528"/>
        <x:v>268022</x:v>
      </x:c>
      <x:c r="P13493" s="55">
        <x:f t="shared" si="2529"/>
        <x:v>44440</x:v>
      </x:c>
      <x:c r="Q13493" s="55">
        <x:f t="shared" si="2530"/>
        <x:v>257330.87414454954</x:v>
      </x:c>
      <x:c r="R13493" s="55">
        <x:f t="shared" si="2531"/>
        <x:v>-53748.87414454954</x:v>
      </x:c>
      <x:c r="S13493" s="1" t="str">
        <x:f t="shared" si="2532"/>
        <x:v>NO</x:v>
      </x:c>
      <x:c r="T13493" s="1">
        <x:f t="shared" si="2533"/>
        <x:v>-9.9999999999999997E+98</x:v>
      </x:c>
    </x:row>
    <x:row r="13494">
      <x:c r="A13494" s="1"/>
      <x:c r="B13494" s="1"/>
      <x:c r="C13494" s="1"/>
      <x:c r="D13494" s="1"/>
      <x:c r="E13494" s="1"/>
      <x:c r="F13494" s="1"/>
      <x:c r="G13494" s="1"/>
      <x:c r="H13494" s="1"/>
      <x:c r="I13494" s="53">
        <x:f t="shared" si="2522"/>
        <x:v>20</x:v>
      </x:c>
      <x:c r="J13494" s="53">
        <x:f t="shared" si="2523"/>
        <x:v>13</x:v>
      </x:c>
      <x:c r="K13494" s="53">
        <x:f t="shared" si="2524"/>
        <x:v>25</x:v>
      </x:c>
      <x:c r="L13494" s="53">
        <x:f t="shared" si="2525"/>
        <x:v>58</x:v>
      </x:c>
      <x:c r="M13494" s="54">
        <x:f t="shared" si="2526"/>
        <x:v>14181.83627214115</x:v>
      </x:c>
      <x:c r="N13494" s="54">
        <x:f t="shared" si="2527"/>
        <x:v>9.3484974112091326</x:v>
      </x:c>
      <x:c r="O13494" s="55">
        <x:f t="shared" si="2528"/>
        <x:v>270722</x:v>
      </x:c>
      <x:c r="P13494" s="55">
        <x:f t="shared" si="2529"/>
        <x:v>45320</x:v>
      </x:c>
      <x:c r="Q13494" s="55">
        <x:f t="shared" si="2530"/>
        <x:v>258712.4352802283</x:v>
      </x:c>
      <x:c r="R13494" s="55">
        <x:f t="shared" si="2531"/>
        <x:v>-53310.435280228296</x:v>
      </x:c>
      <x:c r="S13494" s="1" t="str">
        <x:f t="shared" si="2532"/>
        <x:v>NO</x:v>
      </x:c>
      <x:c r="T13494" s="1">
        <x:f t="shared" si="2533"/>
        <x:v>-9.9999999999999997E+98</x:v>
      </x:c>
    </x:row>
    <x:row r="13495">
      <x:c r="A13495" s="1"/>
      <x:c r="B13495" s="1"/>
      <x:c r="C13495" s="1"/>
      <x:c r="D13495" s="1"/>
      <x:c r="E13495" s="1"/>
      <x:c r="F13495" s="1"/>
      <x:c r="G13495" s="1"/>
      <x:c r="H13495" s="1"/>
      <x:c r="I13495" s="53">
        <x:f t="shared" si="2522"/>
        <x:v>20</x:v>
      </x:c>
      <x:c r="J13495" s="53">
        <x:f t="shared" si="2523"/>
        <x:v>13</x:v>
      </x:c>
      <x:c r="K13495" s="53">
        <x:f t="shared" si="2524"/>
        <x:v>26</x:v>
      </x:c>
      <x:c r="L13495" s="53">
        <x:f t="shared" si="2525"/>
        <x:v>59</x:v>
      </x:c>
      <x:c r="M13495" s="54">
        <x:f t="shared" si="2526"/>
        <x:v>14263.176276101869</x:v>
      </x:c>
      <x:c r="N13495" s="54">
        <x:f t="shared" si="2527"/>
        <x:v>9.4049835250707421</x:v>
      </x:c>
      <x:c r="O13495" s="55">
        <x:f t="shared" si="2528"/>
        <x:v>273422</x:v>
      </x:c>
      <x:c r="P13495" s="55">
        <x:f t="shared" si="2529"/>
        <x:v>46200</x:v>
      </x:c>
      <x:c r="Q13495" s="55">
        <x:f t="shared" si="2530"/>
        <x:v>260124.58812676856</x:v>
      </x:c>
      <x:c r="R13495" s="55">
        <x:f t="shared" si="2531"/>
        <x:v>-52902.588126768562</x:v>
      </x:c>
      <x:c r="S13495" s="1" t="str">
        <x:f t="shared" si="2532"/>
        <x:v>NO</x:v>
      </x:c>
      <x:c r="T13495" s="1">
        <x:f t="shared" si="2533"/>
        <x:v>-9.9999999999999997E+98</x:v>
      </x:c>
    </x:row>
    <x:row r="13496">
      <x:c r="A13496" s="1"/>
      <x:c r="B13496" s="1"/>
      <x:c r="C13496" s="1"/>
      <x:c r="D13496" s="1"/>
      <x:c r="E13496" s="1"/>
      <x:c r="F13496" s="1"/>
      <x:c r="G13496" s="1"/>
      <x:c r="H13496" s="1"/>
      <x:c r="I13496" s="53">
        <x:f t="shared" si="2522"/>
        <x:v>20</x:v>
      </x:c>
      <x:c r="J13496" s="53">
        <x:f t="shared" si="2523"/>
        <x:v>13</x:v>
      </x:c>
      <x:c r="K13496" s="53">
        <x:f t="shared" si="2524"/>
        <x:v>27</x:v>
      </x:c>
      <x:c r="L13496" s="53">
        <x:f t="shared" si="2525"/>
        <x:v>60</x:v>
      </x:c>
      <x:c r="M13496" s="54">
        <x:f t="shared" si="2526"/>
        <x:v>14346.309980621625</x:v>
      </x:c>
      <x:c r="N13496" s="54">
        <x:f t="shared" si="2527"/>
        <x:v>9.4627152643205736</x:v>
      </x:c>
      <x:c r="O13496" s="55">
        <x:f t="shared" si="2528"/>
        <x:v>276122</x:v>
      </x:c>
      <x:c r="P13496" s="55">
        <x:f t="shared" si="2529"/>
        <x:v>47080</x:v>
      </x:c>
      <x:c r="Q13496" s="55">
        <x:f t="shared" si="2530"/>
        <x:v>261567.88160801432</x:v>
      </x:c>
      <x:c r="R13496" s="55">
        <x:f t="shared" si="2531"/>
        <x:v>-52525.881608014315</x:v>
      </x:c>
      <x:c r="S13496" s="1" t="str">
        <x:f t="shared" si="2532"/>
        <x:v>NO</x:v>
      </x:c>
      <x:c r="T13496" s="1">
        <x:f t="shared" si="2533"/>
        <x:v>-9.9999999999999997E+98</x:v>
      </x:c>
    </x:row>
    <x:row r="13497">
      <x:c r="A13497" s="1"/>
      <x:c r="B13497" s="1"/>
      <x:c r="C13497" s="1"/>
      <x:c r="D13497" s="1"/>
      <x:c r="E13497" s="1"/>
      <x:c r="F13497" s="1"/>
      <x:c r="G13497" s="1"/>
      <x:c r="H13497" s="1"/>
      <x:c r="I13497" s="53">
        <x:f t="shared" si="2522"/>
        <x:v>20</x:v>
      </x:c>
      <x:c r="J13497" s="53">
        <x:f t="shared" si="2523"/>
        <x:v>13</x:v>
      </x:c>
      <x:c r="K13497" s="53">
        <x:f t="shared" si="2524"/>
        <x:v>28</x:v>
      </x:c>
      <x:c r="L13497" s="53">
        <x:f t="shared" si="2525"/>
        <x:v>61</x:v>
      </x:c>
      <x:c r="M13497" s="54">
        <x:f t="shared" si="2526"/>
        <x:v>14431.269518838779</x:v>
      </x:c>
      <x:c r="N13497" s="54">
        <x:f t="shared" si="2527"/>
        <x:v>9.5217149436380417</x:v>
      </x:c>
      <x:c r="O13497" s="55">
        <x:f t="shared" si="2528"/>
        <x:v>278822</x:v>
      </x:c>
      <x:c r="P13497" s="55">
        <x:f t="shared" si="2529"/>
        <x:v>47960</x:v>
      </x:c>
      <x:c r="Q13497" s="55">
        <x:f t="shared" si="2530"/>
        <x:v>263042.87359095103</x:v>
      </x:c>
      <x:c r="R13497" s="55">
        <x:f t="shared" si="2531"/>
        <x:v>-52180.873590951029</x:v>
      </x:c>
      <x:c r="S13497" s="1" t="str">
        <x:f t="shared" si="2532"/>
        <x:v>NO</x:v>
      </x:c>
      <x:c r="T13497" s="1">
        <x:f t="shared" si="2533"/>
        <x:v>-9.9999999999999997E+98</x:v>
      </x:c>
    </x:row>
    <x:row r="13498">
      <x:c r="A13498" s="1"/>
      <x:c r="B13498" s="1"/>
      <x:c r="C13498" s="1"/>
      <x:c r="D13498" s="1"/>
      <x:c r="E13498" s="1"/>
      <x:c r="F13498" s="1"/>
      <x:c r="G13498" s="1"/>
      <x:c r="H13498" s="1"/>
      <x:c r="I13498" s="53">
        <x:f t="shared" si="2522"/>
        <x:v>20</x:v>
      </x:c>
      <x:c r="J13498" s="53">
        <x:f t="shared" si="2523"/>
        <x:v>13</x:v>
      </x:c>
      <x:c r="K13498" s="53">
        <x:f t="shared" si="2524"/>
        <x:v>29</x:v>
      </x:c>
      <x:c r="L13498" s="53">
        <x:f t="shared" si="2525"/>
        <x:v>62</x:v>
      </x:c>
      <x:c r="M13498" s="54">
        <x:f t="shared" si="2526"/>
        <x:v>14518.087546954432</x:v>
      </x:c>
      <x:c r="N13498" s="54">
        <x:f t="shared" si="2527"/>
        <x:v>9.5820052409405783</x:v>
      </x:c>
      <x:c r="O13498" s="55">
        <x:f t="shared" si="2528"/>
        <x:v>281522</x:v>
      </x:c>
      <x:c r="P13498" s="55">
        <x:f t="shared" si="2529"/>
        <x:v>48840</x:v>
      </x:c>
      <x:c r="Q13498" s="55">
        <x:f t="shared" si="2530"/>
        <x:v>264550.13102351443</x:v>
      </x:c>
      <x:c r="R13498" s="55">
        <x:f t="shared" si="2531"/>
        <x:v>-51868.131023514434</x:v>
      </x:c>
      <x:c r="S13498" s="1" t="str">
        <x:f t="shared" si="2532"/>
        <x:v>NO</x:v>
      </x:c>
      <x:c r="T13498" s="1">
        <x:f t="shared" si="2533"/>
        <x:v>-9.9999999999999997E+98</x:v>
      </x:c>
    </x:row>
    <x:row r="13499">
      <x:c r="A13499" s="1"/>
      <x:c r="B13499" s="1"/>
      <x:c r="C13499" s="1"/>
      <x:c r="D13499" s="1"/>
      <x:c r="E13499" s="1"/>
      <x:c r="F13499" s="1"/>
      <x:c r="G13499" s="1"/>
      <x:c r="H13499" s="1"/>
      <x:c r="I13499" s="53">
        <x:f t="shared" si="2522"/>
        <x:v>20</x:v>
      </x:c>
      <x:c r="J13499" s="53">
        <x:f t="shared" si="2523"/>
        <x:v>13</x:v>
      </x:c>
      <x:c r="K13499" s="53">
        <x:f t="shared" si="2524"/>
        <x:v>30</x:v>
      </x:c>
      <x:c r="L13499" s="53">
        <x:f t="shared" si="2525"/>
        <x:v>63</x:v>
      </x:c>
      <x:c r="M13499" s="54">
        <x:f t="shared" si="2526"/>
        <x:v>14606.797252288203</x:v>
      </x:c>
      <x:c r="N13499" s="54">
        <x:f t="shared" si="2527"/>
        <x:v>9.6436092029779186</x:v>
      </x:c>
      <x:c r="O13499" s="55">
        <x:f t="shared" si="2528"/>
        <x:v>284222</x:v>
      </x:c>
      <x:c r="P13499" s="55">
        <x:f t="shared" si="2529"/>
        <x:v>49720</x:v>
      </x:c>
      <x:c r="Q13499" s="55">
        <x:f t="shared" si="2530"/>
        <x:v>266090.23007444793</x:v>
      </x:c>
      <x:c r="R13499" s="55">
        <x:f t="shared" si="2531"/>
        <x:v>-51588.230074447929</x:v>
      </x:c>
      <x:c r="S13499" s="1" t="str">
        <x:f t="shared" si="2532"/>
        <x:v>NO</x:v>
      </x:c>
      <x:c r="T13499" s="1">
        <x:f t="shared" si="2533"/>
        <x:v>-9.9999999999999997E+98</x:v>
      </x:c>
    </x:row>
    <x:row r="13500">
      <x:c r="A13500" s="1"/>
      <x:c r="B13500" s="1"/>
      <x:c r="C13500" s="1"/>
      <x:c r="D13500" s="1"/>
      <x:c r="E13500" s="1"/>
      <x:c r="F13500" s="1"/>
      <x:c r="G13500" s="1"/>
      <x:c r="H13500" s="1"/>
      <x:c r="I13500" s="53">
        <x:f t="shared" si="2522"/>
        <x:v>20</x:v>
      </x:c>
      <x:c r="J13500" s="53">
        <x:f t="shared" si="2523"/>
        <x:v>14</x:v>
      </x:c>
      <x:c r="K13500" s="53">
        <x:f t="shared" si="2524"/>
        <x:v>0</x:v>
      </x:c>
      <x:c r="L13500" s="53">
        <x:f t="shared" si="2525"/>
        <x:v>34</x:v>
      </x:c>
      <x:c r="M13500" s="54">
        <x:f t="shared" si="2526"/>
        <x:v>12702.948913595077</x:v>
      </x:c>
      <x:c r="N13500" s="54">
        <x:f t="shared" si="2527"/>
        <x:v>8.3214923011076927</x:v>
      </x:c>
      <x:c r="O13500" s="55">
        <x:f t="shared" si="2528"/>
        <x:v>205316</x:v>
      </x:c>
      <x:c r="P13500" s="55">
        <x:f t="shared" si="2529"/>
        <x:v>23760</x:v>
      </x:c>
      <x:c r="Q13500" s="55">
        <x:f t="shared" si="2530"/>
        <x:v>233037.30752769232</x:v>
      </x:c>
      <x:c r="R13500" s="55">
        <x:f t="shared" si="2531"/>
        <x:v>-71481.307527692319</x:v>
      </x:c>
      <x:c r="S13500" s="1" t="str">
        <x:f t="shared" si="2532"/>
        <x:v>NO</x:v>
      </x:c>
      <x:c r="T13500" s="1">
        <x:f t="shared" si="2533"/>
        <x:v>-9.9999999999999997E+98</x:v>
      </x:c>
    </x:row>
    <x:row r="13501">
      <x:c r="A13501" s="1"/>
      <x:c r="B13501" s="1"/>
      <x:c r="C13501" s="1"/>
      <x:c r="D13501" s="1"/>
      <x:c r="E13501" s="1"/>
      <x:c r="F13501" s="1"/>
      <x:c r="G13501" s="1"/>
      <x:c r="H13501" s="1"/>
      <x:c r="I13501" s="53">
        <x:f t="shared" si="2522"/>
        <x:v>20</x:v>
      </x:c>
      <x:c r="J13501" s="53">
        <x:f t="shared" si="2523"/>
        <x:v>14</x:v>
      </x:c>
      <x:c r="K13501" s="53">
        <x:f t="shared" si="2524"/>
        <x:v>1</x:v>
      </x:c>
      <x:c r="L13501" s="53">
        <x:f t="shared" si="2525"/>
        <x:v>35</x:v>
      </x:c>
      <x:c r="M13501" s="54">
        <x:f t="shared" si="2526"/>
        <x:v>12748.511413595077</x:v>
      </x:c>
      <x:c r="N13501" s="54">
        <x:f t="shared" si="2527"/>
        <x:v>8.3531329261076923</x:v>
      </x:c>
      <x:c r="O13501" s="55">
        <x:f t="shared" si="2528"/>
        <x:v>208016</x:v>
      </x:c>
      <x:c r="P13501" s="55">
        <x:f t="shared" si="2529"/>
        <x:v>24640</x:v>
      </x:c>
      <x:c r="Q13501" s="55">
        <x:f t="shared" si="2530"/>
        <x:v>233828.32315269232</x:v>
      </x:c>
      <x:c r="R13501" s="55">
        <x:f t="shared" si="2531"/>
        <x:v>-70452.323152692319</x:v>
      </x:c>
      <x:c r="S13501" s="1" t="str">
        <x:f t="shared" si="2532"/>
        <x:v>NO</x:v>
      </x:c>
      <x:c r="T13501" s="1">
        <x:f t="shared" si="2533"/>
        <x:v>-9.9999999999999997E+98</x:v>
      </x:c>
    </x:row>
    <x:row r="13502">
      <x:c r="A13502" s="1"/>
      <x:c r="B13502" s="1"/>
      <x:c r="C13502" s="1"/>
      <x:c r="D13502" s="1"/>
      <x:c r="E13502" s="1"/>
      <x:c r="F13502" s="1"/>
      <x:c r="G13502" s="1"/>
      <x:c r="H13502" s="1"/>
      <x:c r="I13502" s="53">
        <x:f t="shared" si="2522"/>
        <x:v>20</x:v>
      </x:c>
      <x:c r="J13502" s="53">
        <x:f t="shared" si="2523"/>
        <x:v>14</x:v>
      </x:c>
      <x:c r="K13502" s="53">
        <x:f t="shared" si="2524"/>
        <x:v>2</x:v>
      </x:c>
      <x:c r="L13502" s="53">
        <x:f t="shared" si="2525"/>
        <x:v>36</x:v>
      </x:c>
      <x:c r="M13502" s="54">
        <x:f t="shared" si="2526"/>
        <x:v>12795.212976095077</x:v>
      </x:c>
      <x:c r="N13502" s="54">
        <x:f t="shared" si="2527"/>
        <x:v>8.3855645667326932</x:v>
      </x:c>
      <x:c r="O13502" s="55">
        <x:f t="shared" si="2528"/>
        <x:v>210716</x:v>
      </x:c>
      <x:c r="P13502" s="55">
        <x:f t="shared" si="2529"/>
        <x:v>25520</x:v>
      </x:c>
      <x:c r="Q13502" s="55">
        <x:f t="shared" si="2530"/>
        <x:v>234639.11416831732</x:v>
      </x:c>
      <x:c r="R13502" s="55">
        <x:f t="shared" si="2531"/>
        <x:v>-69443.114168317319</x:v>
      </x:c>
      <x:c r="S13502" s="1" t="str">
        <x:f t="shared" si="2532"/>
        <x:v>NO</x:v>
      </x:c>
      <x:c r="T13502" s="1">
        <x:f t="shared" si="2533"/>
        <x:v>-9.9999999999999997E+98</x:v>
      </x:c>
    </x:row>
    <x:row r="13503">
      <x:c r="A13503" s="1"/>
      <x:c r="B13503" s="1"/>
      <x:c r="C13503" s="1"/>
      <x:c r="D13503" s="1"/>
      <x:c r="E13503" s="1"/>
      <x:c r="F13503" s="1"/>
      <x:c r="G13503" s="1"/>
      <x:c r="H13503" s="1"/>
      <x:c r="I13503" s="53">
        <x:f t="shared" si="2522"/>
        <x:v>20</x:v>
      </x:c>
      <x:c r="J13503" s="53">
        <x:f t="shared" si="2523"/>
        <x:v>14</x:v>
      </x:c>
      <x:c r="K13503" s="53">
        <x:f t="shared" si="2524"/>
        <x:v>3</x:v>
      </x:c>
      <x:c r="L13503" s="53">
        <x:f t="shared" si="2525"/>
        <x:v>37</x:v>
      </x:c>
      <x:c r="M13503" s="54">
        <x:f t="shared" si="2526"/>
        <x:v>12843.074958516952</x:v>
      </x:c>
      <x:c r="N13503" s="54">
        <x:f t="shared" si="2527"/>
        <x:v>8.4188020545256617</x:v>
      </x:c>
      <x:c r="O13503" s="55">
        <x:f t="shared" si="2528"/>
        <x:v>213416</x:v>
      </x:c>
      <x:c r="P13503" s="55">
        <x:f t="shared" si="2529"/>
        <x:v>26400</x:v>
      </x:c>
      <x:c r="Q13503" s="55">
        <x:f t="shared" si="2530"/>
        <x:v>235470.05136314154</x:v>
      </x:c>
      <x:c r="R13503" s="55">
        <x:f t="shared" si="2531"/>
        <x:v>-68454.051363141538</x:v>
      </x:c>
      <x:c r="S13503" s="1" t="str">
        <x:f t="shared" si="2532"/>
        <x:v>NO</x:v>
      </x:c>
      <x:c r="T13503" s="1">
        <x:f t="shared" si="2533"/>
        <x:v>-9.9999999999999997E+98</x:v>
      </x:c>
    </x:row>
    <x:row r="13504">
      <x:c r="A13504" s="1"/>
      <x:c r="B13504" s="1"/>
      <x:c r="C13504" s="1"/>
      <x:c r="D13504" s="1"/>
      <x:c r="E13504" s="1"/>
      <x:c r="F13504" s="1"/>
      <x:c r="G13504" s="1"/>
      <x:c r="H13504" s="1"/>
      <x:c r="I13504" s="53">
        <x:f t="shared" si="2522"/>
        <x:v>20</x:v>
      </x:c>
      <x:c r="J13504" s="53">
        <x:f t="shared" si="2523"/>
        <x:v>14</x:v>
      </x:c>
      <x:c r="K13504" s="53">
        <x:f t="shared" si="2524"/>
        <x:v>4</x:v>
      </x:c>
      <x:c r="L13504" s="53">
        <x:f t="shared" si="2525"/>
        <x:v>38</x:v>
      </x:c>
      <x:c r="M13504" s="54">
        <x:f t="shared" si="2526"/>
        <x:v>12892.119074239608</x:v>
      </x:c>
      <x:c r="N13504" s="54">
        <x:f t="shared" si="2527"/>
        <x:v>8.4528604682219495</x:v>
      </x:c>
      <x:c r="O13504" s="55">
        <x:f t="shared" si="2528"/>
        <x:v>216116</x:v>
      </x:c>
      <x:c r="P13504" s="55">
        <x:f t="shared" si="2529"/>
        <x:v>27280</x:v>
      </x:c>
      <x:c r="Q13504" s="55">
        <x:f t="shared" si="2530"/>
        <x:v>236321.51170554876</x:v>
      </x:c>
      <x:c r="R13504" s="55">
        <x:f t="shared" si="2531"/>
        <x:v>-67485.511705548764</x:v>
      </x:c>
      <x:c r="S13504" s="1" t="str">
        <x:f t="shared" si="2532"/>
        <x:v>NO</x:v>
      </x:c>
      <x:c r="T13504" s="1">
        <x:f t="shared" si="2533"/>
        <x:v>-9.9999999999999997E+98</x:v>
      </x:c>
    </x:row>
    <x:row r="13505">
      <x:c r="A13505" s="1"/>
      <x:c r="B13505" s="1"/>
      <x:c r="C13505" s="1"/>
      <x:c r="D13505" s="1"/>
      <x:c r="E13505" s="1"/>
      <x:c r="F13505" s="1"/>
      <x:c r="G13505" s="1"/>
      <x:c r="H13505" s="1"/>
      <x:c r="I13505" s="53">
        <x:f t="shared" si="2522"/>
        <x:v>20</x:v>
      </x:c>
      <x:c r="J13505" s="53">
        <x:f t="shared" si="2523"/>
        <x:v>14</x:v>
      </x:c>
      <x:c r="K13505" s="53">
        <x:f t="shared" si="2524"/>
        <x:v>5</x:v>
      </x:c>
      <x:c r="L13505" s="53">
        <x:f t="shared" si="2525"/>
        <x:v>39</x:v>
      </x:c>
      <x:c r="M13505" s="54">
        <x:f t="shared" si="2526"/>
        <x:v>12942.367398160812</x:v>
      </x:c>
      <x:c r="N13505" s="54">
        <x:f t="shared" si="2527"/>
        <x:v>8.4877551376116749</x:v>
      </x:c>
      <x:c r="O13505" s="55">
        <x:f t="shared" si="2528"/>
        <x:v>218816</x:v>
      </x:c>
      <x:c r="P13505" s="55">
        <x:f t="shared" si="2529"/>
        <x:v>28160</x:v>
      </x:c>
      <x:c r="Q13505" s="55">
        <x:f t="shared" si="2530"/>
        <x:v>237193.87844029185</x:v>
      </x:c>
      <x:c r="R13505" s="55">
        <x:f t="shared" si="2531"/>
        <x:v>-66537.878440291854</x:v>
      </x:c>
      <x:c r="S13505" s="1" t="str">
        <x:f t="shared" si="2532"/>
        <x:v>NO</x:v>
      </x:c>
      <x:c r="T13505" s="1">
        <x:f t="shared" si="2533"/>
        <x:v>-9.9999999999999997E+98</x:v>
      </x:c>
    </x:row>
    <x:row r="13506">
      <x:c r="A13506" s="1"/>
      <x:c r="B13506" s="1"/>
      <x:c r="C13506" s="1"/>
      <x:c r="D13506" s="1"/>
      <x:c r="E13506" s="1"/>
      <x:c r="F13506" s="1"/>
      <x:c r="G13506" s="1"/>
      <x:c r="H13506" s="1"/>
      <x:c r="I13506" s="53">
        <x:f t="shared" si="2522"/>
        <x:v>20</x:v>
      </x:c>
      <x:c r="J13506" s="53">
        <x:f t="shared" si="2523"/>
        <x:v>14</x:v>
      </x:c>
      <x:c r="K13506" s="53">
        <x:f t="shared" si="2524"/>
        <x:v>6</x:v>
      </x:c>
      <x:c r="L13506" s="53">
        <x:f t="shared" si="2525"/>
        <x:v>40</x:v>
      </x:c>
      <x:c r="M13506" s="54">
        <x:f t="shared" si="2526"/>
        <x:v>12993.842372342446</x:v>
      </x:c>
      <x:c r="N13506" s="54">
        <x:f t="shared" si="2527"/>
        <x:v>8.5235016474600318</x:v>
      </x:c>
      <x:c r="O13506" s="55">
        <x:f t="shared" si="2528"/>
        <x:v>221516</x:v>
      </x:c>
      <x:c r="P13506" s="55">
        <x:f t="shared" si="2529"/>
        <x:v>29040</x:v>
      </x:c>
      <x:c r="Q13506" s="55">
        <x:f t="shared" si="2530"/>
        <x:v>238087.54118650078</x:v>
      </x:c>
      <x:c r="R13506" s="55">
        <x:f t="shared" si="2531"/>
        <x:v>-65611.541186500777</x:v>
      </x:c>
      <x:c r="S13506" s="1" t="str">
        <x:f t="shared" si="2532"/>
        <x:v>NO</x:v>
      </x:c>
      <x:c r="T13506" s="1">
        <x:f t="shared" si="2533"/>
        <x:v>-9.9999999999999997E+98</x:v>
      </x:c>
    </x:row>
    <x:row r="13507">
      <x:c r="A13507" s="1"/>
      <x:c r="B13507" s="1"/>
      <x:c r="C13507" s="1"/>
      <x:c r="D13507" s="1"/>
      <x:c r="E13507" s="1"/>
      <x:c r="F13507" s="1"/>
      <x:c r="G13507" s="1"/>
      <x:c r="H13507" s="1"/>
      <x:c r="I13507" s="53">
        <x:f t="shared" si="2522"/>
        <x:v>20</x:v>
      </x:c>
      <x:c r="J13507" s="53">
        <x:f t="shared" si="2523"/>
        <x:v>14</x:v>
      </x:c>
      <x:c r="K13507" s="53">
        <x:f t="shared" si="2524"/>
        <x:v>7</x:v>
      </x:c>
      <x:c r="L13507" s="53">
        <x:f t="shared" si="2525"/>
        <x:v>41</x:v>
      </x:c>
      <x:c r="M13507" s="54">
        <x:f t="shared" si="2526"/>
        <x:v>13046.566811740406</x:v>
      </x:c>
      <x:c r="N13507" s="54">
        <x:f t="shared" si="2527"/>
        <x:v>8.5601158414863932</x:v>
      </x:c>
      <x:c r="O13507" s="55">
        <x:f t="shared" si="2528"/>
        <x:v>224216</x:v>
      </x:c>
      <x:c r="P13507" s="55">
        <x:f t="shared" si="2529"/>
        <x:v>29920</x:v>
      </x:c>
      <x:c r="Q13507" s="55">
        <x:f t="shared" si="2530"/>
        <x:v>239002.89603715981</x:v>
      </x:c>
      <x:c r="R13507" s="55">
        <x:f t="shared" si="2531"/>
        <x:v>-64706.896037159808</x:v>
      </x:c>
      <x:c r="S13507" s="1" t="str">
        <x:f t="shared" si="2532"/>
        <x:v>NO</x:v>
      </x:c>
      <x:c r="T13507" s="1">
        <x:f t="shared" si="2533"/>
        <x:v>-9.9999999999999997E+98</x:v>
      </x:c>
    </x:row>
    <x:row r="13508">
      <x:c r="A13508" s="1"/>
      <x:c r="B13508" s="1"/>
      <x:c r="C13508" s="1"/>
      <x:c r="D13508" s="1"/>
      <x:c r="E13508" s="1"/>
      <x:c r="F13508" s="1"/>
      <x:c r="G13508" s="1"/>
      <x:c r="H13508" s="1"/>
      <x:c r="I13508" s="53">
        <x:f t="shared" si="2522"/>
        <x:v>20</x:v>
      </x:c>
      <x:c r="J13508" s="53">
        <x:f t="shared" si="2523"/>
        <x:v>14</x:v>
      </x:c>
      <x:c r="K13508" s="53">
        <x:f t="shared" si="2524"/>
        <x:v>8</x:v>
      </x:c>
      <x:c r="L13508" s="53">
        <x:f t="shared" si="2525"/>
        <x:v>42</x:v>
      </x:c>
      <x:c r="M13508" s="54">
        <x:f t="shared" si="2526"/>
        <x:v>13100.563910020386</x:v>
      </x:c>
      <x:c r="N13508" s="54">
        <x:f t="shared" si="2527"/>
        <x:v>8.5976138264030464</x:v>
      </x:c>
      <x:c r="O13508" s="55">
        <x:f t="shared" si="2528"/>
        <x:v>226916</x:v>
      </x:c>
      <x:c r="P13508" s="55">
        <x:f t="shared" si="2529"/>
        <x:v>30800</x:v>
      </x:c>
      <x:c r="Q13508" s="55">
        <x:f t="shared" si="2530"/>
        <x:v>239940.34566007616</x:v>
      </x:c>
      <x:c r="R13508" s="55">
        <x:f t="shared" si="2531"/>
        <x:v>-63824.345660076156</x:v>
      </x:c>
      <x:c r="S13508" s="1" t="str">
        <x:f t="shared" si="2532"/>
        <x:v>NO</x:v>
      </x:c>
      <x:c r="T13508" s="1">
        <x:f t="shared" si="2533"/>
        <x:v>-9.9999999999999997E+98</x:v>
      </x:c>
    </x:row>
    <x:row r="13509">
      <x:c r="A13509" s="1"/>
      <x:c r="B13509" s="1"/>
      <x:c r="C13509" s="1"/>
      <x:c r="D13509" s="1"/>
      <x:c r="E13509" s="1"/>
      <x:c r="F13509" s="1"/>
      <x:c r="G13509" s="1"/>
      <x:c r="H13509" s="1"/>
      <x:c r="I13509" s="53">
        <x:f t="shared" si="2522"/>
        <x:v>20</x:v>
      </x:c>
      <x:c r="J13509" s="53">
        <x:f t="shared" si="2523"/>
        <x:v>14</x:v>
      </x:c>
      <x:c r="K13509" s="53">
        <x:f t="shared" si="2524"/>
        <x:v>9</x:v>
      </x:c>
      <x:c r="L13509" s="53">
        <x:f t="shared" si="2525"/>
        <x:v>43</x:v>
      </x:c>
      <x:c r="M13509" s="54">
        <x:f t="shared" si="2526"/>
        <x:v>13155.85724546078</x:v>
      </x:c>
      <x:c r="N13509" s="54">
        <x:f t="shared" si="2527"/>
        <x:v>8.63601197601443</x:v>
      </x:c>
      <x:c r="O13509" s="55">
        <x:f t="shared" si="2528"/>
        <x:v>229616</x:v>
      </x:c>
      <x:c r="P13509" s="55">
        <x:f t="shared" si="2529"/>
        <x:v>31680</x:v>
      </x:c>
      <x:c r="Q13509" s="55">
        <x:f t="shared" si="2530"/>
        <x:v>240900.29940036076</x:v>
      </x:c>
      <x:c r="R13509" s="55">
        <x:f t="shared" si="2531"/>
        <x:v>-62964.29940036076</x:v>
      </x:c>
      <x:c r="S13509" s="1" t="str">
        <x:f t="shared" si="2532"/>
        <x:v>NO</x:v>
      </x:c>
      <x:c r="T13509" s="1">
        <x:f t="shared" si="2533"/>
        <x:v>-9.9999999999999997E+98</x:v>
      </x:c>
    </x:row>
    <x:row r="13510">
      <x:c r="A13510" s="1"/>
      <x:c r="B13510" s="1"/>
      <x:c r="C13510" s="1"/>
      <x:c r="D13510" s="1"/>
      <x:c r="E13510" s="1"/>
      <x:c r="F13510" s="1"/>
      <x:c r="G13510" s="1"/>
      <x:c r="H13510" s="1"/>
      <x:c r="I13510" s="53">
        <x:f t="shared" si="2522"/>
        <x:v>20</x:v>
      </x:c>
      <x:c r="J13510" s="53">
        <x:f t="shared" si="2523"/>
        <x:v>14</x:v>
      </x:c>
      <x:c r="K13510" s="53">
        <x:f t="shared" si="2524"/>
        <x:v>10</x:v>
      </x:c>
      <x:c r="L13510" s="53">
        <x:f t="shared" si="2525"/>
        <x:v>44</x:v>
      </x:c>
      <x:c r="M13510" s="54">
        <x:f t="shared" si="2526"/>
        <x:v>13212.470786943994</x:v>
      </x:c>
      <x:c r="N13510" s="54">
        <x:f t="shared" si="2527"/>
        <x:v>8.6753269353777736</x:v>
      </x:c>
      <x:c r="O13510" s="55">
        <x:f t="shared" si="2528"/>
        <x:v>232316</x:v>
      </x:c>
      <x:c r="P13510" s="55">
        <x:f t="shared" si="2529"/>
        <x:v>32560</x:v>
      </x:c>
      <x:c r="Q13510" s="55">
        <x:f t="shared" si="2530"/>
        <x:v>241883.17338444432</x:v>
      </x:c>
      <x:c r="R13510" s="55">
        <x:f t="shared" si="2531"/>
        <x:v>-62127.173384444322</x:v>
      </x:c>
      <x:c r="S13510" s="1" t="str">
        <x:f t="shared" si="2532"/>
        <x:v>NO</x:v>
      </x:c>
      <x:c r="T13510" s="1">
        <x:f t="shared" si="2533"/>
        <x:v>-9.9999999999999997E+98</x:v>
      </x:c>
    </x:row>
    <x:row r="13511">
      <x:c r="A13511" s="1"/>
      <x:c r="B13511" s="1"/>
      <x:c r="C13511" s="1"/>
      <x:c r="D13511" s="1"/>
      <x:c r="E13511" s="1"/>
      <x:c r="F13511" s="1"/>
      <x:c r="G13511" s="1"/>
      <x:c r="H13511" s="1"/>
      <x:c r="I13511" s="53">
        <x:f t="shared" si="2522"/>
        <x:v>20</x:v>
      </x:c>
      <x:c r="J13511" s="53">
        <x:f t="shared" si="2523"/>
        <x:v>14</x:v>
      </x:c>
      <x:c r="K13511" s="53">
        <x:f t="shared" si="2524"/>
        <x:v>11</x:v>
      </x:c>
      <x:c r="L13511" s="53">
        <x:f t="shared" si="2525"/>
        <x:v>45</x:v>
      </x:c>
      <x:c r="M13511" s="54">
        <x:f t="shared" si="2526"/>
        <x:v>13270.428900037432</x:v>
      </x:c>
      <x:c r="N13511" s="54">
        <x:f t="shared" si="2527"/>
        <x:v>8.7155756250259948</x:v>
      </x:c>
      <x:c r="O13511" s="55">
        <x:f t="shared" si="2528"/>
        <x:v>235016</x:v>
      </x:c>
      <x:c r="P13511" s="55">
        <x:f t="shared" si="2529"/>
        <x:v>33440</x:v>
      </x:c>
      <x:c r="Q13511" s="55">
        <x:f t="shared" si="2530"/>
        <x:v>242889.39062564986</x:v>
      </x:c>
      <x:c r="R13511" s="55">
        <x:f t="shared" si="2531"/>
        <x:v>-61313.390625649859</x:v>
      </x:c>
      <x:c r="S13511" s="1" t="str">
        <x:f t="shared" si="2532"/>
        <x:v>NO</x:v>
      </x:c>
      <x:c r="T13511" s="1">
        <x:f t="shared" si="2533"/>
        <x:v>-9.9999999999999997E+98</x:v>
      </x:c>
    </x:row>
    <x:row r="13512">
      <x:c r="A13512" s="1"/>
      <x:c r="B13512" s="1"/>
      <x:c r="C13512" s="1"/>
      <x:c r="D13512" s="1"/>
      <x:c r="E13512" s="1"/>
      <x:c r="F13512" s="1"/>
      <x:c r="G13512" s="1"/>
      <x:c r="H13512" s="1"/>
      <x:c r="I13512" s="53">
        <x:f t="shared" si="2522"/>
        <x:v>20</x:v>
      </x:c>
      <x:c r="J13512" s="53">
        <x:f t="shared" si="2523"/>
        <x:v>14</x:v>
      </x:c>
      <x:c r="K13512" s="53">
        <x:f t="shared" si="2524"/>
        <x:v>12</x:v>
      </x:c>
      <x:c r="L13512" s="53">
        <x:f t="shared" si="2525"/>
        <x:v>46</x:v>
      </x:c>
      <x:c r="M13512" s="54">
        <x:f t="shared" si="2526"/>
        <x:v>13329.756353165496</x:v>
      </x:c>
      <x:c r="N13512" s="54">
        <x:f t="shared" si="2527"/>
        <x:v>8.7567752452538166</x:v>
      </x:c>
      <x:c r="O13512" s="55">
        <x:f t="shared" si="2528"/>
        <x:v>237716</x:v>
      </x:c>
      <x:c r="P13512" s="55">
        <x:f t="shared" si="2529"/>
        <x:v>34320</x:v>
      </x:c>
      <x:c r="Q13512" s="55">
        <x:f t="shared" si="2530"/>
        <x:v>243919.38113134541</x:v>
      </x:c>
      <x:c r="R13512" s="55">
        <x:f t="shared" si="2531"/>
        <x:v>-60523.381131345406</x:v>
      </x:c>
      <x:c r="S13512" s="1" t="str">
        <x:f t="shared" si="2532"/>
        <x:v>NO</x:v>
      </x:c>
      <x:c r="T13512" s="1">
        <x:f t="shared" si="2533"/>
        <x:v>-9.9999999999999997E+98</x:v>
      </x:c>
    </x:row>
    <x:row r="13513">
      <x:c r="A13513" s="1"/>
      <x:c r="B13513" s="1"/>
      <x:c r="C13513" s="1"/>
      <x:c r="D13513" s="1"/>
      <x:c r="E13513" s="1"/>
      <x:c r="F13513" s="1"/>
      <x:c r="G13513" s="1"/>
      <x:c r="H13513" s="1"/>
      <x:c r="I13513" s="53">
        <x:f t="shared" si="2522"/>
        <x:v>20</x:v>
      </x:c>
      <x:c r="J13513" s="53">
        <x:f t="shared" si="2523"/>
        <x:v>14</x:v>
      </x:c>
      <x:c r="K13513" s="53">
        <x:f t="shared" si="2524"/>
        <x:v>13</x:v>
      </x:c>
      <x:c r="L13513" s="53">
        <x:f t="shared" si="2525"/>
        <x:v>47</x:v>
      </x:c>
      <x:c r="M13513" s="54">
        <x:f t="shared" si="2526"/>
        <x:v>13390.47832387388</x:v>
      </x:c>
      <x:c r="N13513" s="54">
        <x:f t="shared" si="2527"/>
        <x:v>8.7989432804679719</x:v>
      </x:c>
      <x:c r="O13513" s="55">
        <x:f t="shared" si="2528"/>
        <x:v>240416</x:v>
      </x:c>
      <x:c r="P13513" s="55">
        <x:f t="shared" si="2529"/>
        <x:v>35200</x:v>
      </x:c>
      <x:c r="Q13513" s="55">
        <x:f t="shared" si="2530"/>
        <x:v>244973.5820116993</x:v>
      </x:c>
      <x:c r="R13513" s="55">
        <x:f t="shared" si="2531"/>
        <x:v>-59757.582011699298</x:v>
      </x:c>
      <x:c r="S13513" s="1" t="str">
        <x:f t="shared" si="2532"/>
        <x:v>NO</x:v>
      </x:c>
      <x:c r="T13513" s="1">
        <x:f t="shared" si="2533"/>
        <x:v>-9.9999999999999997E+98</x:v>
      </x:c>
    </x:row>
    <x:row r="13514">
      <x:c r="A13514" s="1"/>
      <x:c r="B13514" s="1"/>
      <x:c r="C13514" s="1"/>
      <x:c r="D13514" s="1"/>
      <x:c r="E13514" s="1"/>
      <x:c r="F13514" s="1"/>
      <x:c r="G13514" s="1"/>
      <x:c r="H13514" s="1"/>
      <x:c r="I13514" s="53">
        <x:f t="shared" si="2522"/>
        <x:v>20</x:v>
      </x:c>
      <x:c r="J13514" s="53">
        <x:f t="shared" si="2523"/>
        <x:v>14</x:v>
      </x:c>
      <x:c r="K13514" s="53">
        <x:f t="shared" si="2524"/>
        <x:v>14</x:v>
      </x:c>
      <x:c r="L13514" s="53">
        <x:f t="shared" si="2525"/>
        <x:v>48</x:v>
      </x:c>
      <x:c r="M13514" s="54">
        <x:f t="shared" si="2526"/>
        <x:v>13452.620405187541</x:v>
      </x:c>
      <x:c r="N13514" s="54">
        <x:f t="shared" si="2527"/>
        <x:v>8.8420975036024583</x:v>
      </x:c>
      <x:c r="O13514" s="55">
        <x:f t="shared" si="2528"/>
        <x:v>243116</x:v>
      </x:c>
      <x:c r="P13514" s="55">
        <x:f t="shared" si="2529"/>
        <x:v>36080</x:v>
      </x:c>
      <x:c r="Q13514" s="55">
        <x:f t="shared" si="2530"/>
        <x:v>246052.43759006148</x:v>
      </x:c>
      <x:c r="R13514" s="55">
        <x:f t="shared" si="2531"/>
        <x:v>-59016.437590061483</x:v>
      </x:c>
      <x:c r="S13514" s="1" t="str">
        <x:f t="shared" si="2532"/>
        <x:v>NO</x:v>
      </x:c>
      <x:c r="T13514" s="1">
        <x:f t="shared" si="2533"/>
        <x:v>-9.9999999999999997E+98</x:v>
      </x:c>
    </x:row>
    <x:row r="13515">
      <x:c r="A13515" s="1"/>
      <x:c r="B13515" s="1"/>
      <x:c r="C13515" s="1"/>
      <x:c r="D13515" s="1"/>
      <x:c r="E13515" s="1"/>
      <x:c r="F13515" s="1"/>
      <x:c r="G13515" s="1"/>
      <x:c r="H13515" s="1"/>
      <x:c r="I13515" s="53">
        <x:f t="shared" si="2522"/>
        <x:v>20</x:v>
      </x:c>
      <x:c r="J13515" s="53">
        <x:f t="shared" si="2523"/>
        <x:v>14</x:v>
      </x:c>
      <x:c r="K13515" s="53">
        <x:f t="shared" si="2524"/>
        <x:v>15</x:v>
      </x:c>
      <x:c r="L13515" s="53">
        <x:f t="shared" si="2525"/>
        <x:v>49</x:v>
      </x:c>
      <x:c r="M13515" s="54">
        <x:f t="shared" si="2526"/>
        <x:v>13516.208612063689</x:v>
      </x:c>
      <x:c r="N13515" s="54">
        <x:f t="shared" si="2527"/>
        <x:v>8.8862559805997829</x:v>
      </x:c>
      <x:c r="O13515" s="55">
        <x:f t="shared" si="2528"/>
        <x:v>245816</x:v>
      </x:c>
      <x:c r="P13515" s="55">
        <x:f t="shared" si="2529"/>
        <x:v>36960</x:v>
      </x:c>
      <x:c r="Q13515" s="55">
        <x:f t="shared" si="2530"/>
        <x:v>247156.39951499458</x:v>
      </x:c>
      <x:c r="R13515" s="55">
        <x:f t="shared" si="2531"/>
        <x:v>-58300.399514994584</x:v>
      </x:c>
      <x:c r="S13515" s="1" t="str">
        <x:f t="shared" si="2532"/>
        <x:v>NO</x:v>
      </x:c>
      <x:c r="T13515" s="1">
        <x:f t="shared" si="2533"/>
        <x:v>-9.9999999999999997E+98</x:v>
      </x:c>
    </x:row>
    <x:row r="13516">
      <x:c r="A13516" s="1"/>
      <x:c r="B13516" s="1"/>
      <x:c r="C13516" s="1"/>
      <x:c r="D13516" s="1"/>
      <x:c r="E13516" s="1"/>
      <x:c r="F13516" s="1"/>
      <x:c r="G13516" s="1"/>
      <x:c r="H13516" s="1"/>
      <x:c r="I13516" s="53">
        <x:f t="shared" si="2522"/>
        <x:v>20</x:v>
      </x:c>
      <x:c r="J13516" s="53">
        <x:f t="shared" si="2523"/>
        <x:v>14</x:v>
      </x:c>
      <x:c r="K13516" s="53">
        <x:f t="shared" si="2524"/>
        <x:v>16</x:v>
      </x:c>
      <x:c r="L13516" s="53">
        <x:f t="shared" si="2525"/>
        <x:v>50</x:v>
      </x:c>
      <x:c r="M13516" s="54">
        <x:f t="shared" si="2526"/>
        <x:v>13581.269387941178</x:v>
      </x:c>
      <x:c r="N13516" s="54">
        <x:f t="shared" si="2527"/>
        <x:v>8.9314370749591507</x:v>
      </x:c>
      <x:c r="O13516" s="55">
        <x:f t="shared" si="2528"/>
        <x:v>248516</x:v>
      </x:c>
      <x:c r="P13516" s="55">
        <x:f t="shared" si="2529"/>
        <x:v>37840</x:v>
      </x:c>
      <x:c r="Q13516" s="55">
        <x:f t="shared" si="2530"/>
        <x:v>248285.92687397878</x:v>
      </x:c>
      <x:c r="R13516" s="55">
        <x:f t="shared" si="2531"/>
        <x:v>-57609.92687397878</x:v>
      </x:c>
      <x:c r="S13516" s="1" t="str">
        <x:f t="shared" si="2532"/>
        <x:v>NO</x:v>
      </x:c>
      <x:c r="T13516" s="1">
        <x:f t="shared" si="2533"/>
        <x:v>-9.9999999999999997E+98</x:v>
      </x:c>
    </x:row>
    <x:row r="13517">
      <x:c r="A13517" s="1"/>
      <x:c r="B13517" s="1"/>
      <x:c r="C13517" s="1"/>
      <x:c r="D13517" s="1"/>
      <x:c r="E13517" s="1"/>
      <x:c r="F13517" s="1"/>
      <x:c r="G13517" s="1"/>
      <x:c r="H13517" s="1"/>
      <x:c r="I13517" s="53">
        <x:f t="shared" si="2522"/>
        <x:v>20</x:v>
      </x:c>
      <x:c r="J13517" s="53">
        <x:f t="shared" si="2523"/>
        <x:v>14</x:v>
      </x:c>
      <x:c r="K13517" s="53">
        <x:f t="shared" si="2524"/>
        <x:v>17</x:v>
      </x:c>
      <x:c r="L13517" s="53">
        <x:f t="shared" si="2525"/>
        <x:v>51</x:v>
      </x:c>
      <x:c r="M13517" s="54">
        <x:f t="shared" si="2526"/>
        <x:v>13647.829611387717</x:v>
      </x:c>
      <x:c r="N13517" s="54">
        <x:f t="shared" si="2527"/>
        <x:v>8.9776594523525812</x:v>
      </x:c>
      <x:c r="O13517" s="55">
        <x:f t="shared" si="2528"/>
        <x:v>251216</x:v>
      </x:c>
      <x:c r="P13517" s="55">
        <x:f t="shared" si="2529"/>
        <x:v>38720</x:v>
      </x:c>
      <x:c r="Q13517" s="55">
        <x:f t="shared" si="2530"/>
        <x:v>249441.48630881452</x:v>
      </x:c>
      <x:c r="R13517" s="55">
        <x:f t="shared" si="2531"/>
        <x:v>-56945.486308814521</x:v>
      </x:c>
      <x:c r="S13517" s="1" t="str">
        <x:f t="shared" si="2532"/>
        <x:v>NO</x:v>
      </x:c>
      <x:c r="T13517" s="1">
        <x:f t="shared" si="2533"/>
        <x:v>-9.9999999999999997E+98</x:v>
      </x:c>
    </x:row>
    <x:row r="13518">
      <x:c r="A13518" s="1"/>
      <x:c r="B13518" s="1"/>
      <x:c r="C13518" s="1"/>
      <x:c r="D13518" s="1"/>
      <x:c r="E13518" s="1"/>
      <x:c r="F13518" s="1"/>
      <x:c r="G13518" s="1"/>
      <x:c r="H13518" s="1"/>
      <x:c r="I13518" s="53">
        <x:f t="shared" si="2522"/>
        <x:v>20</x:v>
      </x:c>
      <x:c r="J13518" s="53">
        <x:f t="shared" si="2523"/>
        <x:v>14</x:v>
      </x:c>
      <x:c r="K13518" s="53">
        <x:f t="shared" si="2524"/>
        <x:v>18</x:v>
      </x:c>
      <x:c r="L13518" s="53">
        <x:f t="shared" si="2525"/>
        <x:v>52</x:v>
      </x:c>
      <x:c r="M13518" s="54">
        <x:f t="shared" si="2526"/>
        <x:v>13715.916602846304</x:v>
      </x:c>
      <x:c r="N13518" s="54">
        <x:f t="shared" si="2527"/>
        <x:v>9.0249420853099327</x:v>
      </x:c>
      <x:c r="O13518" s="55">
        <x:f t="shared" si="2528"/>
        <x:v>253916</x:v>
      </x:c>
      <x:c r="P13518" s="55">
        <x:f t="shared" si="2529"/>
        <x:v>39600</x:v>
      </x:c>
      <x:c r="Q13518" s="55">
        <x:f t="shared" si="2530"/>
        <x:v>250623.55213274833</x:v>
      </x:c>
      <x:c r="R13518" s="55">
        <x:f t="shared" si="2531"/>
        <x:v>-56307.552132748329</x:v>
      </x:c>
      <x:c r="S13518" s="1" t="str">
        <x:f t="shared" si="2532"/>
        <x:v>NO</x:v>
      </x:c>
      <x:c r="T13518" s="1">
        <x:f t="shared" si="2533"/>
        <x:v>-9.9999999999999997E+98</x:v>
      </x:c>
    </x:row>
    <x:row r="13519">
      <x:c r="A13519" s="1"/>
      <x:c r="B13519" s="1"/>
      <x:c r="C13519" s="1"/>
      <x:c r="D13519" s="1"/>
      <x:c r="E13519" s="1"/>
      <x:c r="F13519" s="1"/>
      <x:c r="G13519" s="1"/>
      <x:c r="H13519" s="1"/>
      <x:c r="I13519" s="53">
        <x:f t="shared" si="2522"/>
        <x:v>20</x:v>
      </x:c>
      <x:c r="J13519" s="53">
        <x:f t="shared" si="2523"/>
        <x:v>14</x:v>
      </x:c>
      <x:c r="K13519" s="53">
        <x:f t="shared" si="2524"/>
        <x:v>19</x:v>
      </x:c>
      <x:c r="L13519" s="53">
        <x:f t="shared" si="2525"/>
        <x:v>53</x:v>
      </x:c>
      <x:c r="M13519" s="54">
        <x:f t="shared" si="2526"/>
        <x:v>13785.558131482327</x:v>
      </x:c>
      <x:c r="N13519" s="54">
        <x:f t="shared" si="2527"/>
        <x:v>9.0733042579738381</x:v>
      </x:c>
      <x:c r="O13519" s="55">
        <x:f t="shared" si="2528"/>
        <x:v>256616</x:v>
      </x:c>
      <x:c r="P13519" s="55">
        <x:f t="shared" si="2529"/>
        <x:v>40480</x:v>
      </x:c>
      <x:c r="Q13519" s="55">
        <x:f t="shared" si="2530"/>
        <x:v>251832.60644934594</x:v>
      </x:c>
      <x:c r="R13519" s="55">
        <x:f t="shared" si="2531"/>
        <x:v>-55696.606449345942</x:v>
      </x:c>
      <x:c r="S13519" s="1" t="str">
        <x:f t="shared" si="2532"/>
        <x:v>NO</x:v>
      </x:c>
      <x:c r="T13519" s="1">
        <x:f t="shared" si="2533"/>
        <x:v>-9.9999999999999997E+98</x:v>
      </x:c>
    </x:row>
    <x:row r="13520">
      <x:c r="A13520" s="1"/>
      <x:c r="B13520" s="1"/>
      <x:c r="C13520" s="1"/>
      <x:c r="D13520" s="1"/>
      <x:c r="E13520" s="1"/>
      <x:c r="F13520" s="1"/>
      <x:c r="G13520" s="1"/>
      <x:c r="H13520" s="1"/>
      <x:c r="I13520" s="53">
        <x:f t="shared" si="2522"/>
        <x:v>20</x:v>
      </x:c>
      <x:c r="J13520" s="53">
        <x:f t="shared" si="2523"/>
        <x:v>14</x:v>
      </x:c>
      <x:c r="K13520" s="53">
        <x:f t="shared" si="2524"/>
        <x:v>20</x:v>
      </x:c>
      <x:c r="L13520" s="53">
        <x:f t="shared" si="2525"/>
        <x:v>54</x:v>
      </x:c>
      <x:c r="M13520" s="54">
        <x:f t="shared" si="2526"/>
        <x:v>13856.782422132805</x:v>
      </x:c>
      <x:c r="N13520" s="54">
        <x:f t="shared" si="2527"/>
        <x:v>9.1227655709255586</x:v>
      </x:c>
      <x:c r="O13520" s="55">
        <x:f t="shared" si="2528"/>
        <x:v>259316</x:v>
      </x:c>
      <x:c r="P13520" s="55">
        <x:f t="shared" si="2529"/>
        <x:v>41360</x:v>
      </x:c>
      <x:c r="Q13520" s="55">
        <x:f t="shared" si="2530"/>
        <x:v>253069.13927313898</x:v>
      </x:c>
      <x:c r="R13520" s="55">
        <x:f t="shared" si="2531"/>
        <x:v>-55113.139273138979</x:v>
      </x:c>
      <x:c r="S13520" s="1" t="str">
        <x:f t="shared" si="2532"/>
        <x:v>NO</x:v>
      </x:c>
      <x:c r="T13520" s="1">
        <x:f t="shared" si="2533"/>
        <x:v>-9.9999999999999997E+98</x:v>
      </x:c>
    </x:row>
    <x:row r="13521">
      <x:c r="A13521" s="1"/>
      <x:c r="B13521" s="1"/>
      <x:c r="C13521" s="1"/>
      <x:c r="D13521" s="1"/>
      <x:c r="E13521" s="1"/>
      <x:c r="F13521" s="1"/>
      <x:c r="G13521" s="1"/>
      <x:c r="H13521" s="1"/>
      <x:c r="I13521" s="53">
        <x:f t="shared" si="2522"/>
        <x:v>20</x:v>
      </x:c>
      <x:c r="J13521" s="53">
        <x:f t="shared" si="2523"/>
        <x:v>14</x:v>
      </x:c>
      <x:c r="K13521" s="53">
        <x:f t="shared" si="2524"/>
        <x:v>21</x:v>
      </x:c>
      <x:c r="L13521" s="53">
        <x:f t="shared" si="2525"/>
        <x:v>55</x:v>
      </x:c>
      <x:c r="M13521" s="54">
        <x:f t="shared" si="2526"/>
        <x:v>13929.618162359247</x:v>
      </x:c>
      <x:c r="N13521" s="54">
        <x:f t="shared" si="2527"/>
        <x:v>9.1733459460828115</x:v>
      </x:c>
      <x:c r="O13521" s="55">
        <x:f t="shared" si="2528"/>
        <x:v>262016</x:v>
      </x:c>
      <x:c r="P13521" s="55">
        <x:f t="shared" si="2529"/>
        <x:v>42240</x:v>
      </x:c>
      <x:c r="Q13521" s="55">
        <x:f t="shared" si="2530"/>
        <x:v>254333.64865207026</x:v>
      </x:c>
      <x:c r="R13521" s="55">
        <x:f t="shared" si="2531"/>
        <x:v>-54557.64865207026</x:v>
      </x:c>
      <x:c r="S13521" s="1" t="str">
        <x:f t="shared" si="2532"/>
        <x:v>NO</x:v>
      </x:c>
      <x:c r="T13521" s="1">
        <x:f t="shared" si="2533"/>
        <x:v>-9.9999999999999997E+98</x:v>
      </x:c>
    </x:row>
    <x:row r="13522">
      <x:c r="A13522" s="1"/>
      <x:c r="B13522" s="1"/>
      <x:c r="C13522" s="1"/>
      <x:c r="D13522" s="1"/>
      <x:c r="E13522" s="1"/>
      <x:c r="F13522" s="1"/>
      <x:c r="G13522" s="1"/>
      <x:c r="H13522" s="1"/>
      <x:c r="I13522" s="53">
        <x:f t="shared" si="2522"/>
        <x:v>20</x:v>
      </x:c>
      <x:c r="J13522" s="53">
        <x:f t="shared" si="2523"/>
        <x:v>14</x:v>
      </x:c>
      <x:c r="K13522" s="53">
        <x:f t="shared" si="2524"/>
        <x:v>22</x:v>
      </x:c>
      <x:c r="L13522" s="53">
        <x:f t="shared" si="2525"/>
        <x:v>56</x:v>
      </x:c>
      <x:c r="M13522" s="54">
        <x:f t="shared" si="2526"/>
        <x:v>14004.094509605644</x:v>
      </x:c>
      <x:c r="N13522" s="54">
        <x:f t="shared" si="2527"/>
        <x:v>9.2250656316705868</x:v>
      </x:c>
      <x:c r="O13522" s="55">
        <x:f t="shared" si="2528"/>
        <x:v>264716</x:v>
      </x:c>
      <x:c r="P13522" s="55">
        <x:f t="shared" si="2529"/>
        <x:v>43120</x:v>
      </x:c>
      <x:c r="Q13522" s="55">
        <x:f t="shared" si="2530"/>
        <x:v>255626.64079176466</x:v>
      </x:c>
      <x:c r="R13522" s="55">
        <x:f t="shared" si="2531"/>
        <x:v>-54030.640791764657</x:v>
      </x:c>
      <x:c r="S13522" s="1" t="str">
        <x:f t="shared" si="2532"/>
        <x:v>NO</x:v>
      </x:c>
      <x:c r="T13522" s="1">
        <x:f t="shared" si="2533"/>
        <x:v>-9.9999999999999997E+98</x:v>
      </x:c>
    </x:row>
    <x:row r="13523">
      <x:c r="A13523" s="1"/>
      <x:c r="B13523" s="1"/>
      <x:c r="C13523" s="1"/>
      <x:c r="D13523" s="1"/>
      <x:c r="E13523" s="1"/>
      <x:c r="F13523" s="1"/>
      <x:c r="G13523" s="1"/>
      <x:c r="H13523" s="1"/>
      <x:c r="I13523" s="53">
        <x:f t="shared" si="2522"/>
        <x:v>20</x:v>
      </x:c>
      <x:c r="J13523" s="53">
        <x:f t="shared" si="2523"/>
        <x:v>14</x:v>
      </x:c>
      <x:c r="K13523" s="53">
        <x:f t="shared" si="2524"/>
        <x:v>23</x:v>
      </x:c>
      <x:c r="L13523" s="53">
        <x:f t="shared" si="2525"/>
        <x:v>57</x:v>
      </x:c>
      <x:c r="M13523" s="54">
        <x:f t="shared" si="2526"/>
        <x:v>14080.241098463081</x:v>
      </x:c>
      <x:c r="N13523" s="54">
        <x:f t="shared" si="2527"/>
        <x:v>9.2779452072660273</x:v>
      </x:c>
      <x:c r="O13523" s="55">
        <x:f t="shared" si="2528"/>
        <x:v>267416</x:v>
      </x:c>
      <x:c r="P13523" s="55">
        <x:f t="shared" si="2529"/>
        <x:v>44000</x:v>
      </x:c>
      <x:c r="Q13523" s="55">
        <x:f t="shared" si="2530"/>
        <x:v>256948.63018165069</x:v>
      </x:c>
      <x:c r="R13523" s="55">
        <x:f t="shared" si="2531"/>
        <x:v>-53532.630181650689</x:v>
      </x:c>
      <x:c r="S13523" s="1" t="str">
        <x:f t="shared" si="2532"/>
        <x:v>NO</x:v>
      </x:c>
      <x:c r="T13523" s="1">
        <x:f t="shared" si="2533"/>
        <x:v>-9.9999999999999997E+98</x:v>
      </x:c>
    </x:row>
    <x:row r="13524">
      <x:c r="A13524" s="1"/>
      <x:c r="B13524" s="1"/>
      <x:c r="C13524" s="1"/>
      <x:c r="D13524" s="1"/>
      <x:c r="E13524" s="1"/>
      <x:c r="F13524" s="1"/>
      <x:c r="G13524" s="1"/>
      <x:c r="H13524" s="1"/>
      <x:c r="I13524" s="53">
        <x:f t="shared" si="2522"/>
        <x:v>20</x:v>
      </x:c>
      <x:c r="J13524" s="53">
        <x:f t="shared" si="2523"/>
        <x:v>14</x:v>
      </x:c>
      <x:c r="K13524" s="53">
        <x:f t="shared" si="2524"/>
        <x:v>24</x:v>
      </x:c>
      <x:c r="L13524" s="53">
        <x:f t="shared" si="2525"/>
        <x:v>58</x:v>
      </x:c>
      <x:c r="M13524" s="54">
        <x:f t="shared" si="2526"/>
        <x:v>14158.088048042577</x:v>
      </x:c>
      <x:c r="N13524" s="54">
        <x:f t="shared" si="2527"/>
        <x:v>9.3320055889184559</x:v>
      </x:c>
      <x:c r="O13524" s="55">
        <x:f t="shared" si="2528"/>
        <x:v>270116</x:v>
      </x:c>
      <x:c r="P13524" s="55">
        <x:f t="shared" si="2529"/>
        <x:v>44880</x:v>
      </x:c>
      <x:c r="Q13524" s="55">
        <x:f t="shared" si="2530"/>
        <x:v>258300.13972296141</x:v>
      </x:c>
      <x:c r="R13524" s="55">
        <x:f t="shared" si="2531"/>
        <x:v>-53064.139722961409</x:v>
      </x:c>
      <x:c r="S13524" s="1" t="str">
        <x:f t="shared" si="2532"/>
        <x:v>NO</x:v>
      </x:c>
      <x:c r="T13524" s="1">
        <x:f t="shared" si="2533"/>
        <x:v>-9.9999999999999997E+98</x:v>
      </x:c>
    </x:row>
    <x:row r="13525">
      <x:c r="A13525" s="1"/>
      <x:c r="B13525" s="1"/>
      <x:c r="C13525" s="1"/>
      <x:c r="D13525" s="1"/>
      <x:c r="E13525" s="1"/>
      <x:c r="F13525" s="1"/>
      <x:c r="G13525" s="1"/>
      <x:c r="H13525" s="1"/>
      <x:c r="I13525" s="53">
        <x:f t="shared" si="2522"/>
        <x:v>20</x:v>
      </x:c>
      <x:c r="J13525" s="53">
        <x:f t="shared" si="2523"/>
        <x:v>14</x:v>
      </x:c>
      <x:c r="K13525" s="53">
        <x:f t="shared" si="2524"/>
        <x:v>25</x:v>
      </x:c>
      <x:c r="L13525" s="53">
        <x:f t="shared" si="2525"/>
        <x:v>59</x:v>
      </x:c>
      <x:c r="M13525" s="54">
        <x:f t="shared" si="2526"/>
        <x:v>14237.665969457674</x:v>
      </x:c>
      <x:c r="N13525" s="54">
        <x:f t="shared" si="2527"/>
        <x:v>9.3872680343456061</x:v>
      </x:c>
      <x:c r="O13525" s="55">
        <x:f t="shared" si="2528"/>
        <x:v>272816</x:v>
      </x:c>
      <x:c r="P13525" s="55">
        <x:f t="shared" si="2529"/>
        <x:v>45760</x:v>
      </x:c>
      <x:c r="Q13525" s="55">
        <x:f t="shared" si="2530"/>
        <x:v>259681.70085864016</x:v>
      </x:c>
      <x:c r="R13525" s="55">
        <x:f t="shared" si="2531"/>
        <x:v>-52625.700858640164</x:v>
      </x:c>
      <x:c r="S13525" s="1" t="str">
        <x:f t="shared" si="2532"/>
        <x:v>NO</x:v>
      </x:c>
      <x:c r="T13525" s="1">
        <x:f t="shared" si="2533"/>
        <x:v>-9.9999999999999997E+98</x:v>
      </x:c>
    </x:row>
    <x:row r="13526">
      <x:c r="A13526" s="1"/>
      <x:c r="B13526" s="1"/>
      <x:c r="C13526" s="1"/>
      <x:c r="D13526" s="1"/>
      <x:c r="E13526" s="1"/>
      <x:c r="F13526" s="1"/>
      <x:c r="G13526" s="1"/>
      <x:c r="H13526" s="1"/>
      <x:c r="I13526" s="53">
        <x:f t="shared" si="2522"/>
        <x:v>20</x:v>
      </x:c>
      <x:c r="J13526" s="53">
        <x:f t="shared" si="2523"/>
        <x:v>14</x:v>
      </x:c>
      <x:c r="K13526" s="53">
        <x:f t="shared" si="2524"/>
        <x:v>26</x:v>
      </x:c>
      <x:c r="L13526" s="53">
        <x:f t="shared" si="2525"/>
        <x:v>60</x:v>
      </x:c>
      <x:c r="M13526" s="54">
        <x:f t="shared" si="2526"/>
        <x:v>14319.005973418392</x:v>
      </x:c>
      <x:c r="N13526" s="54">
        <x:f t="shared" si="2527"/>
        <x:v>9.4437541482072174</x:v>
      </x:c>
      <x:c r="O13526" s="55">
        <x:f t="shared" si="2528"/>
        <x:v>275516</x:v>
      </x:c>
      <x:c r="P13526" s="55">
        <x:f t="shared" si="2529"/>
        <x:v>46640</x:v>
      </x:c>
      <x:c r="Q13526" s="55">
        <x:f t="shared" si="2530"/>
        <x:v>261093.85370518043</x:v>
      </x:c>
      <x:c r="R13526" s="55">
        <x:f t="shared" si="2531"/>
        <x:v>-52217.853705180431</x:v>
      </x:c>
      <x:c r="S13526" s="1" t="str">
        <x:f t="shared" si="2532"/>
        <x:v>NO</x:v>
      </x:c>
      <x:c r="T13526" s="1">
        <x:f t="shared" si="2533"/>
        <x:v>-9.9999999999999997E+98</x:v>
      </x:c>
    </x:row>
    <x:row r="13527">
      <x:c r="A13527" s="1"/>
      <x:c r="B13527" s="1"/>
      <x:c r="C13527" s="1"/>
      <x:c r="D13527" s="1"/>
      <x:c r="E13527" s="1"/>
      <x:c r="F13527" s="1"/>
      <x:c r="G13527" s="1"/>
      <x:c r="H13527" s="1"/>
      <x:c r="I13527" s="53">
        <x:f t="shared" si="2522"/>
        <x:v>20</x:v>
      </x:c>
      <x:c r="J13527" s="53">
        <x:f t="shared" si="2523"/>
        <x:v>14</x:v>
      </x:c>
      <x:c r="K13527" s="53">
        <x:f t="shared" si="2524"/>
        <x:v>27</x:v>
      </x:c>
      <x:c r="L13527" s="53">
        <x:f t="shared" si="2525"/>
        <x:v>61</x:v>
      </x:c>
      <x:c r="M13527" s="54">
        <x:f t="shared" si="2526"/>
        <x:v>14402.139677938148</x:v>
      </x:c>
      <x:c r="N13527" s="54">
        <x:f t="shared" si="2527"/>
        <x:v>9.5014858874570471</x:v>
      </x:c>
      <x:c r="O13527" s="55">
        <x:f t="shared" si="2528"/>
        <x:v>278216</x:v>
      </x:c>
      <x:c r="P13527" s="55">
        <x:f t="shared" si="2529"/>
        <x:v>47520</x:v>
      </x:c>
      <x:c r="Q13527" s="55">
        <x:f t="shared" si="2530"/>
        <x:v>262537.14718642621</x:v>
      </x:c>
      <x:c r="R13527" s="55">
        <x:f t="shared" si="2531"/>
        <x:v>-51841.147186426213</x:v>
      </x:c>
      <x:c r="S13527" s="1" t="str">
        <x:f t="shared" si="2532"/>
        <x:v>NO</x:v>
      </x:c>
      <x:c r="T13527" s="1">
        <x:f t="shared" si="2533"/>
        <x:v>-9.9999999999999997E+98</x:v>
      </x:c>
    </x:row>
    <x:row r="13528">
      <x:c r="A13528" s="1"/>
      <x:c r="B13528" s="1"/>
      <x:c r="C13528" s="1"/>
      <x:c r="D13528" s="1"/>
      <x:c r="E13528" s="1"/>
      <x:c r="F13528" s="1"/>
      <x:c r="G13528" s="1"/>
      <x:c r="H13528" s="1"/>
      <x:c r="I13528" s="53">
        <x:f t="shared" si="2522"/>
        <x:v>20</x:v>
      </x:c>
      <x:c r="J13528" s="53">
        <x:f t="shared" si="2523"/>
        <x:v>14</x:v>
      </x:c>
      <x:c r="K13528" s="53">
        <x:f t="shared" si="2524"/>
        <x:v>28</x:v>
      </x:c>
      <x:c r="L13528" s="53">
        <x:f t="shared" si="2525"/>
        <x:v>62</x:v>
      </x:c>
      <x:c r="M13528" s="54">
        <x:f t="shared" si="2526"/>
        <x:v>14487.099216155302</x:v>
      </x:c>
      <x:c r="N13528" s="54">
        <x:f t="shared" si="2527"/>
        <x:v>9.5604855667745152</x:v>
      </x:c>
      <x:c r="O13528" s="55">
        <x:f t="shared" si="2528"/>
        <x:v>280916</x:v>
      </x:c>
      <x:c r="P13528" s="55">
        <x:f t="shared" si="2529"/>
        <x:v>48400</x:v>
      </x:c>
      <x:c r="Q13528" s="55">
        <x:f t="shared" si="2530"/>
        <x:v>264012.13916936284</x:v>
      </x:c>
      <x:c r="R13528" s="55">
        <x:f t="shared" si="2531"/>
        <x:v>-51496.139169362839</x:v>
      </x:c>
      <x:c r="S13528" s="1" t="str">
        <x:f t="shared" si="2532"/>
        <x:v>NO</x:v>
      </x:c>
      <x:c r="T13528" s="1">
        <x:f t="shared" si="2533"/>
        <x:v>-9.9999999999999997E+98</x:v>
      </x:c>
    </x:row>
    <x:row r="13529">
      <x:c r="A13529" s="1"/>
      <x:c r="B13529" s="1"/>
      <x:c r="C13529" s="1"/>
      <x:c r="D13529" s="1"/>
      <x:c r="E13529" s="1"/>
      <x:c r="F13529" s="1"/>
      <x:c r="G13529" s="1"/>
      <x:c r="H13529" s="1"/>
      <x:c r="I13529" s="53">
        <x:f t="shared" si="2522"/>
        <x:v>20</x:v>
      </x:c>
      <x:c r="J13529" s="53">
        <x:f t="shared" si="2523"/>
        <x:v>14</x:v>
      </x:c>
      <x:c r="K13529" s="53">
        <x:f t="shared" si="2524"/>
        <x:v>29</x:v>
      </x:c>
      <x:c r="L13529" s="53">
        <x:f t="shared" si="2525"/>
        <x:v>63</x:v>
      </x:c>
      <x:c r="M13529" s="54">
        <x:f t="shared" si="2526"/>
        <x:v>14573.917244270955</x:v>
      </x:c>
      <x:c r="N13529" s="54">
        <x:f t="shared" si="2527"/>
        <x:v>9.6207758640770518</x:v>
      </x:c>
      <x:c r="O13529" s="55">
        <x:f t="shared" si="2528"/>
        <x:v>283616</x:v>
      </x:c>
      <x:c r="P13529" s="55">
        <x:f t="shared" si="2529"/>
        <x:v>49280</x:v>
      </x:c>
      <x:c r="Q13529" s="55">
        <x:f t="shared" si="2530"/>
        <x:v>265519.3966019263</x:v>
      </x:c>
      <x:c r="R13529" s="55">
        <x:f t="shared" si="2531"/>
        <x:v>-51183.396601926303</x:v>
      </x:c>
      <x:c r="S13529" s="1" t="str">
        <x:f t="shared" si="2532"/>
        <x:v>NO</x:v>
      </x:c>
      <x:c r="T13529" s="1">
        <x:f t="shared" si="2533"/>
        <x:v>-9.9999999999999997E+98</x:v>
      </x:c>
    </x:row>
    <x:row r="13530">
      <x:c r="A13530" s="1"/>
      <x:c r="B13530" s="1"/>
      <x:c r="C13530" s="1"/>
      <x:c r="D13530" s="1"/>
      <x:c r="E13530" s="1"/>
      <x:c r="F13530" s="1"/>
      <x:c r="G13530" s="1"/>
      <x:c r="H13530" s="1"/>
      <x:c r="I13530" s="53">
        <x:f t="shared" si="2522"/>
        <x:v>20</x:v>
      </x:c>
      <x:c r="J13530" s="53">
        <x:f t="shared" si="2523"/>
        <x:v>14</x:v>
      </x:c>
      <x:c r="K13530" s="53">
        <x:f t="shared" si="2524"/>
        <x:v>30</x:v>
      </x:c>
      <x:c r="L13530" s="53">
        <x:f t="shared" si="2525"/>
        <x:v>64</x:v>
      </x:c>
      <x:c r="M13530" s="54">
        <x:f t="shared" si="2526"/>
        <x:v>14662.626949604726</x:v>
      </x:c>
      <x:c r="N13530" s="54">
        <x:f t="shared" si="2527"/>
        <x:v>9.6823798261143939</x:v>
      </x:c>
      <x:c r="O13530" s="55">
        <x:f t="shared" si="2528"/>
        <x:v>286316</x:v>
      </x:c>
      <x:c r="P13530" s="55">
        <x:f t="shared" si="2529"/>
        <x:v>50160</x:v>
      </x:c>
      <x:c r="Q13530" s="55">
        <x:f t="shared" si="2530"/>
        <x:v>267059.4956528598</x:v>
      </x:c>
      <x:c r="R13530" s="55">
        <x:f t="shared" si="2531"/>
        <x:v>-50903.495652859798</x:v>
      </x:c>
      <x:c r="S13530" s="1" t="str">
        <x:f t="shared" si="2532"/>
        <x:v>NO</x:v>
      </x:c>
      <x:c r="T13530" s="1">
        <x:f t="shared" si="2533"/>
        <x:v>-9.9999999999999997E+98</x:v>
      </x:c>
    </x:row>
    <x:row r="13531">
      <x:c r="A13531" s="1"/>
      <x:c r="B13531" s="1"/>
      <x:c r="C13531" s="1"/>
      <x:c r="D13531" s="1"/>
      <x:c r="E13531" s="1"/>
      <x:c r="F13531" s="1"/>
      <x:c r="G13531" s="1"/>
      <x:c r="H13531" s="1"/>
      <x:c r="I13531" s="53">
        <x:f t="shared" si="2522"/>
        <x:v>20</x:v>
      </x:c>
      <x:c r="J13531" s="53">
        <x:f t="shared" si="2523"/>
        <x:v>15</x:v>
      </x:c>
      <x:c r="K13531" s="53">
        <x:f t="shared" si="2524"/>
        <x:v>0</x:v>
      </x:c>
      <x:c r="L13531" s="53">
        <x:f t="shared" si="2525"/>
        <x:v>35</x:v>
      </x:c>
      <x:c r="M13531" s="54">
        <x:f t="shared" si="2526"/>
        <x:v>12761.234083710246</x:v>
      </x:c>
      <x:c r="N13531" s="54">
        <x:f t="shared" si="2527"/>
        <x:v>8.36196811368767</x:v>
      </x:c>
      <x:c r="O13531" s="55">
        <x:f t="shared" si="2528"/>
        <x:v>207410</x:v>
      </x:c>
      <x:c r="P13531" s="55">
        <x:f t="shared" si="2529"/>
        <x:v>24200</x:v>
      </x:c>
      <x:c r="Q13531" s="55">
        <x:f t="shared" si="2530"/>
        <x:v>234049.20284219176</x:v>
      </x:c>
      <x:c r="R13531" s="55">
        <x:f t="shared" si="2531"/>
        <x:v>-70839.202842191764</x:v>
      </x:c>
      <x:c r="S13531" s="1" t="str">
        <x:f t="shared" si="2532"/>
        <x:v>NO</x:v>
      </x:c>
      <x:c r="T13531" s="1">
        <x:f t="shared" si="2533"/>
        <x:v>-9.9999999999999997E+98</x:v>
      </x:c>
    </x:row>
    <x:row r="13532">
      <x:c r="A13532" s="1"/>
      <x:c r="B13532" s="1"/>
      <x:c r="C13532" s="1"/>
      <x:c r="D13532" s="1"/>
      <x:c r="E13532" s="1"/>
      <x:c r="F13532" s="1"/>
      <x:c r="G13532" s="1"/>
      <x:c r="H13532" s="1"/>
      <x:c r="I13532" s="53">
        <x:f t="shared" si="2522"/>
        <x:v>20</x:v>
      </x:c>
      <x:c r="J13532" s="53">
        <x:f t="shared" si="2523"/>
        <x:v>15</x:v>
      </x:c>
      <x:c r="K13532" s="53">
        <x:f t="shared" si="2524"/>
        <x:v>1</x:v>
      </x:c>
      <x:c r="L13532" s="53">
        <x:f t="shared" si="2525"/>
        <x:v>36</x:v>
      </x:c>
      <x:c r="M13532" s="54">
        <x:f t="shared" si="2526"/>
        <x:v>12806.796583710246</x:v>
      </x:c>
      <x:c r="N13532" s="54">
        <x:f t="shared" si="2527"/>
        <x:v>8.3936087386876714</x:v>
      </x:c>
      <x:c r="O13532" s="55">
        <x:f t="shared" si="2528"/>
        <x:v>210110</x:v>
      </x:c>
      <x:c r="P13532" s="55">
        <x:f t="shared" si="2529"/>
        <x:v>25080</x:v>
      </x:c>
      <x:c r="Q13532" s="55">
        <x:f t="shared" si="2530"/>
        <x:v>234840.21846719176</x:v>
      </x:c>
      <x:c r="R13532" s="55">
        <x:f t="shared" si="2531"/>
        <x:v>-69810.218467191764</x:v>
      </x:c>
      <x:c r="S13532" s="1" t="str">
        <x:f t="shared" si="2532"/>
        <x:v>NO</x:v>
      </x:c>
      <x:c r="T13532" s="1">
        <x:f t="shared" si="2533"/>
        <x:v>-9.9999999999999997E+98</x:v>
      </x:c>
    </x:row>
    <x:row r="13533">
      <x:c r="A13533" s="1"/>
      <x:c r="B13533" s="1"/>
      <x:c r="C13533" s="1"/>
      <x:c r="D13533" s="1"/>
      <x:c r="E13533" s="1"/>
      <x:c r="F13533" s="1"/>
      <x:c r="G13533" s="1"/>
      <x:c r="H13533" s="1"/>
      <x:c r="I13533" s="53">
        <x:f t="shared" si="2522"/>
        <x:v>20</x:v>
      </x:c>
      <x:c r="J13533" s="53">
        <x:f t="shared" si="2523"/>
        <x:v>15</x:v>
      </x:c>
      <x:c r="K13533" s="53">
        <x:f t="shared" si="2524"/>
        <x:v>2</x:v>
      </x:c>
      <x:c r="L13533" s="53">
        <x:f t="shared" si="2525"/>
        <x:v>37</x:v>
      </x:c>
      <x:c r="M13533" s="54">
        <x:f t="shared" si="2526"/>
        <x:v>12853.498146210246</x:v>
      </x:c>
      <x:c r="N13533" s="54">
        <x:f t="shared" si="2527"/>
        <x:v>8.4260403793126706</x:v>
      </x:c>
      <x:c r="O13533" s="55">
        <x:f t="shared" si="2528"/>
        <x:v>212810</x:v>
      </x:c>
      <x:c r="P13533" s="55">
        <x:f t="shared" si="2529"/>
        <x:v>25960</x:v>
      </x:c>
      <x:c r="Q13533" s="55">
        <x:f t="shared" si="2530"/>
        <x:v>235651.00948281676</x:v>
      </x:c>
      <x:c r="R13533" s="55">
        <x:f t="shared" si="2531"/>
        <x:v>-68801.009482816764</x:v>
      </x:c>
      <x:c r="S13533" s="1" t="str">
        <x:f t="shared" si="2532"/>
        <x:v>NO</x:v>
      </x:c>
      <x:c r="T13533" s="1">
        <x:f t="shared" si="2533"/>
        <x:v>-9.9999999999999997E+98</x:v>
      </x:c>
    </x:row>
    <x:row r="13534">
      <x:c r="A13534" s="1"/>
      <x:c r="B13534" s="1"/>
      <x:c r="C13534" s="1"/>
      <x:c r="D13534" s="1"/>
      <x:c r="E13534" s="1"/>
      <x:c r="F13534" s="1"/>
      <x:c r="G13534" s="1"/>
      <x:c r="H13534" s="1"/>
      <x:c r="I13534" s="53">
        <x:f t="shared" si="2522"/>
        <x:v>20</x:v>
      </x:c>
      <x:c r="J13534" s="53">
        <x:f t="shared" si="2523"/>
        <x:v>15</x:v>
      </x:c>
      <x:c r="K13534" s="53">
        <x:f t="shared" si="2524"/>
        <x:v>3</x:v>
      </x:c>
      <x:c r="L13534" s="53">
        <x:f t="shared" si="2525"/>
        <x:v>38</x:v>
      </x:c>
      <x:c r="M13534" s="54">
        <x:f t="shared" si="2526"/>
        <x:v>12901.360128632121</x:v>
      </x:c>
      <x:c r="N13534" s="54">
        <x:f t="shared" si="2527"/>
        <x:v>8.459277867105639</x:v>
      </x:c>
      <x:c r="O13534" s="55">
        <x:f t="shared" si="2528"/>
        <x:v>215510</x:v>
      </x:c>
      <x:c r="P13534" s="55">
        <x:f t="shared" si="2529"/>
        <x:v>26840</x:v>
      </x:c>
      <x:c r="Q13534" s="55">
        <x:f t="shared" si="2530"/>
        <x:v>236481.94667764098</x:v>
      </x:c>
      <x:c r="R13534" s="55">
        <x:f t="shared" si="2531"/>
        <x:v>-67811.946677640983</x:v>
      </x:c>
      <x:c r="S13534" s="1" t="str">
        <x:f t="shared" si="2532"/>
        <x:v>NO</x:v>
      </x:c>
      <x:c r="T13534" s="1">
        <x:f t="shared" si="2533"/>
        <x:v>-9.9999999999999997E+98</x:v>
      </x:c>
    </x:row>
    <x:row r="13535">
      <x:c r="A13535" s="1"/>
      <x:c r="B13535" s="1"/>
      <x:c r="C13535" s="1"/>
      <x:c r="D13535" s="1"/>
      <x:c r="E13535" s="1"/>
      <x:c r="F13535" s="1"/>
      <x:c r="G13535" s="1"/>
      <x:c r="H13535" s="1"/>
      <x:c r="I13535" s="53">
        <x:f t="shared" si="2522"/>
        <x:v>20</x:v>
      </x:c>
      <x:c r="J13535" s="53">
        <x:f t="shared" si="2523"/>
        <x:v>15</x:v>
      </x:c>
      <x:c r="K13535" s="53">
        <x:f t="shared" si="2524"/>
        <x:v>4</x:v>
      </x:c>
      <x:c r="L13535" s="53">
        <x:f t="shared" si="2525"/>
        <x:v>39</x:v>
      </x:c>
      <x:c r="M13535" s="54">
        <x:f t="shared" si="2526"/>
        <x:v>12950.404244354777</x:v>
      </x:c>
      <x:c r="N13535" s="54">
        <x:f t="shared" si="2527"/>
        <x:v>8.4933362808019286</x:v>
      </x:c>
      <x:c r="O13535" s="55">
        <x:f t="shared" si="2528"/>
        <x:v>218210</x:v>
      </x:c>
      <x:c r="P13535" s="55">
        <x:f t="shared" si="2529"/>
        <x:v>27720</x:v>
      </x:c>
      <x:c r="Q13535" s="55">
        <x:f t="shared" si="2530"/>
        <x:v>237333.40702004821</x:v>
      </x:c>
      <x:c r="R13535" s="55">
        <x:f t="shared" si="2531"/>
        <x:v>-66843.407020048209</x:v>
      </x:c>
      <x:c r="S13535" s="1" t="str">
        <x:f t="shared" si="2532"/>
        <x:v>NO</x:v>
      </x:c>
      <x:c r="T13535" s="1">
        <x:f t="shared" si="2533"/>
        <x:v>-9.9999999999999997E+98</x:v>
      </x:c>
    </x:row>
    <x:row r="13536">
      <x:c r="A13536" s="1"/>
      <x:c r="B13536" s="1"/>
      <x:c r="C13536" s="1"/>
      <x:c r="D13536" s="1"/>
      <x:c r="E13536" s="1"/>
      <x:c r="F13536" s="1"/>
      <x:c r="G13536" s="1"/>
      <x:c r="H13536" s="1"/>
      <x:c r="I13536" s="53">
        <x:f t="shared" si="2522"/>
        <x:v>20</x:v>
      </x:c>
      <x:c r="J13536" s="53">
        <x:f t="shared" si="2523"/>
        <x:v>15</x:v>
      </x:c>
      <x:c r="K13536" s="53">
        <x:f t="shared" si="2524"/>
        <x:v>5</x:v>
      </x:c>
      <x:c r="L13536" s="53">
        <x:f t="shared" si="2525"/>
        <x:v>40</x:v>
      </x:c>
      <x:c r="M13536" s="54">
        <x:f t="shared" si="2526"/>
        <x:v>13000.65256827598</x:v>
      </x:c>
      <x:c r="N13536" s="54">
        <x:f t="shared" si="2527"/>
        <x:v>8.5282309501916522</x:v>
      </x:c>
      <x:c r="O13536" s="55">
        <x:f t="shared" si="2528"/>
        <x:v>220910</x:v>
      </x:c>
      <x:c r="P13536" s="55">
        <x:f t="shared" si="2529"/>
        <x:v>28600</x:v>
      </x:c>
      <x:c r="Q13536" s="55">
        <x:f t="shared" si="2530"/>
        <x:v>238205.77375479133</x:v>
      </x:c>
      <x:c r="R13536" s="55">
        <x:f t="shared" si="2531"/>
        <x:v>-65895.773754791328</x:v>
      </x:c>
      <x:c r="S13536" s="1" t="str">
        <x:f t="shared" si="2532"/>
        <x:v>NO</x:v>
      </x:c>
      <x:c r="T13536" s="1">
        <x:f t="shared" si="2533"/>
        <x:v>-9.9999999999999997E+98</x:v>
      </x:c>
    </x:row>
    <x:row r="13537">
      <x:c r="A13537" s="1"/>
      <x:c r="B13537" s="1"/>
      <x:c r="C13537" s="1"/>
      <x:c r="D13537" s="1"/>
      <x:c r="E13537" s="1"/>
      <x:c r="F13537" s="1"/>
      <x:c r="G13537" s="1"/>
      <x:c r="H13537" s="1"/>
      <x:c r="I13537" s="53">
        <x:f t="shared" si="2522"/>
        <x:v>20</x:v>
      </x:c>
      <x:c r="J13537" s="53">
        <x:f t="shared" si="2523"/>
        <x:v>15</x:v>
      </x:c>
      <x:c r="K13537" s="53">
        <x:f t="shared" si="2524"/>
        <x:v>6</x:v>
      </x:c>
      <x:c r="L13537" s="53">
        <x:f t="shared" si="2525"/>
        <x:v>41</x:v>
      </x:c>
      <x:c r="M13537" s="54">
        <x:f t="shared" si="2526"/>
        <x:v>13052.127542457614</x:v>
      </x:c>
      <x:c r="N13537" s="54">
        <x:f t="shared" si="2527"/>
        <x:v>8.5639774600400091</x:v>
      </x:c>
      <x:c r="O13537" s="55">
        <x:f t="shared" si="2528"/>
        <x:v>223610</x:v>
      </x:c>
      <x:c r="P13537" s="55">
        <x:f t="shared" si="2529"/>
        <x:v>29480</x:v>
      </x:c>
      <x:c r="Q13537" s="55">
        <x:f t="shared" si="2530"/>
        <x:v>239099.43650100025</x:v>
      </x:c>
      <x:c r="R13537" s="55">
        <x:f t="shared" si="2531"/>
        <x:v>-64969.436501000251</x:v>
      </x:c>
      <x:c r="S13537" s="1" t="str">
        <x:f t="shared" si="2532"/>
        <x:v>NO</x:v>
      </x:c>
      <x:c r="T13537" s="1">
        <x:f t="shared" si="2533"/>
        <x:v>-9.9999999999999997E+98</x:v>
      </x:c>
    </x:row>
    <x:row r="13538">
      <x:c r="A13538" s="1"/>
      <x:c r="B13538" s="1"/>
      <x:c r="C13538" s="1"/>
      <x:c r="D13538" s="1"/>
      <x:c r="E13538" s="1"/>
      <x:c r="F13538" s="1"/>
      <x:c r="G13538" s="1"/>
      <x:c r="H13538" s="1"/>
      <x:c r="I13538" s="53">
        <x:f t="shared" si="2522"/>
        <x:v>20</x:v>
      </x:c>
      <x:c r="J13538" s="53">
        <x:f t="shared" si="2523"/>
        <x:v>15</x:v>
      </x:c>
      <x:c r="K13538" s="53">
        <x:f t="shared" si="2524"/>
        <x:v>7</x:v>
      </x:c>
      <x:c r="L13538" s="53">
        <x:f t="shared" si="2525"/>
        <x:v>42</x:v>
      </x:c>
      <x:c r="M13538" s="54">
        <x:f t="shared" si="2526"/>
        <x:v>13104.851981855574</x:v>
      </x:c>
      <x:c r="N13538" s="54">
        <x:f t="shared" si="2527"/>
        <x:v>8.6005916540663705</x:v>
      </x:c>
      <x:c r="O13538" s="55">
        <x:f t="shared" si="2528"/>
        <x:v>226310</x:v>
      </x:c>
      <x:c r="P13538" s="55">
        <x:f t="shared" si="2529"/>
        <x:v>30360</x:v>
      </x:c>
      <x:c r="Q13538" s="55">
        <x:f t="shared" si="2530"/>
        <x:v>240014.79135165928</x:v>
      </x:c>
      <x:c r="R13538" s="55">
        <x:f t="shared" si="2531"/>
        <x:v>-64064.791351659282</x:v>
      </x:c>
      <x:c r="S13538" s="1" t="str">
        <x:f t="shared" si="2532"/>
        <x:v>NO</x:v>
      </x:c>
      <x:c r="T13538" s="1">
        <x:f t="shared" si="2533"/>
        <x:v>-9.9999999999999997E+98</x:v>
      </x:c>
    </x:row>
    <x:row r="13539">
      <x:c r="A13539" s="1"/>
      <x:c r="B13539" s="1"/>
      <x:c r="C13539" s="1"/>
      <x:c r="D13539" s="1"/>
      <x:c r="E13539" s="1"/>
      <x:c r="F13539" s="1"/>
      <x:c r="G13539" s="1"/>
      <x:c r="H13539" s="1"/>
      <x:c r="I13539" s="53">
        <x:f t="shared" si="2522"/>
        <x:v>20</x:v>
      </x:c>
      <x:c r="J13539" s="53">
        <x:f t="shared" si="2523"/>
        <x:v>15</x:v>
      </x:c>
      <x:c r="K13539" s="53">
        <x:f t="shared" si="2524"/>
        <x:v>8</x:v>
      </x:c>
      <x:c r="L13539" s="53">
        <x:f t="shared" si="2525"/>
        <x:v>43</x:v>
      </x:c>
      <x:c r="M13539" s="54">
        <x:f t="shared" si="2526"/>
        <x:v>13158.849080135555</x:v>
      </x:c>
      <x:c r="N13539" s="54">
        <x:f t="shared" si="2527"/>
        <x:v>8.6380896389830237</x:v>
      </x:c>
      <x:c r="O13539" s="55">
        <x:f t="shared" si="2528"/>
        <x:v>229010</x:v>
      </x:c>
      <x:c r="P13539" s="55">
        <x:f t="shared" si="2529"/>
        <x:v>31240</x:v>
      </x:c>
      <x:c r="Q13539" s="55">
        <x:f t="shared" si="2530"/>
        <x:v>240952.2409745756</x:v>
      </x:c>
      <x:c r="R13539" s="55">
        <x:f t="shared" si="2531"/>
        <x:v>-63182.240974575601</x:v>
      </x:c>
      <x:c r="S13539" s="1" t="str">
        <x:f t="shared" si="2532"/>
        <x:v>NO</x:v>
      </x:c>
      <x:c r="T13539" s="1">
        <x:f t="shared" si="2533"/>
        <x:v>-9.9999999999999997E+98</x:v>
      </x:c>
    </x:row>
    <x:row r="13540">
      <x:c r="A13540" s="1"/>
      <x:c r="B13540" s="1"/>
      <x:c r="C13540" s="1"/>
      <x:c r="D13540" s="1"/>
      <x:c r="E13540" s="1"/>
      <x:c r="F13540" s="1"/>
      <x:c r="G13540" s="1"/>
      <x:c r="H13540" s="1"/>
      <x:c r="I13540" s="53">
        <x:f t="shared" si="2522"/>
        <x:v>20</x:v>
      </x:c>
      <x:c r="J13540" s="53">
        <x:f t="shared" si="2523"/>
        <x:v>15</x:v>
      </x:c>
      <x:c r="K13540" s="53">
        <x:f t="shared" si="2524"/>
        <x:v>9</x:v>
      </x:c>
      <x:c r="L13540" s="53">
        <x:f t="shared" si="2525"/>
        <x:v>44</x:v>
      </x:c>
      <x:c r="M13540" s="54">
        <x:f t="shared" si="2526"/>
        <x:v>13214.142415575949</x:v>
      </x:c>
      <x:c r="N13540" s="54">
        <x:f t="shared" si="2527"/>
        <x:v>8.6764877885944092</x:v>
      </x:c>
      <x:c r="O13540" s="55">
        <x:f t="shared" si="2528"/>
        <x:v>231710</x:v>
      </x:c>
      <x:c r="P13540" s="55">
        <x:f t="shared" si="2529"/>
        <x:v>32120</x:v>
      </x:c>
      <x:c r="Q13540" s="55">
        <x:f t="shared" si="2530"/>
        <x:v>241912.1947148602</x:v>
      </x:c>
      <x:c r="R13540" s="55">
        <x:f t="shared" si="2531"/>
        <x:v>-62322.194714860205</x:v>
      </x:c>
      <x:c r="S13540" s="1" t="str">
        <x:f t="shared" si="2532"/>
        <x:v>NO</x:v>
      </x:c>
      <x:c r="T13540" s="1">
        <x:f t="shared" si="2533"/>
        <x:v>-9.9999999999999997E+98</x:v>
      </x:c>
    </x:row>
    <x:row r="13541">
      <x:c r="A13541" s="1"/>
      <x:c r="B13541" s="1"/>
      <x:c r="C13541" s="1"/>
      <x:c r="D13541" s="1"/>
      <x:c r="E13541" s="1"/>
      <x:c r="F13541" s="1"/>
      <x:c r="G13541" s="1"/>
      <x:c r="H13541" s="1"/>
      <x:c r="I13541" s="53">
        <x:f t="shared" si="2522"/>
        <x:v>20</x:v>
      </x:c>
      <x:c r="J13541" s="53">
        <x:f t="shared" si="2523"/>
        <x:v>15</x:v>
      </x:c>
      <x:c r="K13541" s="53">
        <x:f t="shared" si="2524"/>
        <x:v>10</x:v>
      </x:c>
      <x:c r="L13541" s="53">
        <x:f t="shared" si="2525"/>
        <x:v>45</x:v>
      </x:c>
      <x:c r="M13541" s="54">
        <x:f t="shared" si="2526"/>
        <x:v>13270.755957059162</x:v>
      </x:c>
      <x:c r="N13541" s="54">
        <x:f t="shared" si="2527"/>
        <x:v>8.7158027479577509</x:v>
      </x:c>
      <x:c r="O13541" s="55">
        <x:f t="shared" si="2528"/>
        <x:v>234410</x:v>
      </x:c>
      <x:c r="P13541" s="55">
        <x:f t="shared" si="2529"/>
        <x:v>33000</x:v>
      </x:c>
      <x:c r="Q13541" s="55">
        <x:f t="shared" si="2530"/>
        <x:v>242895.06869894377</x:v>
      </x:c>
      <x:c r="R13541" s="55">
        <x:f t="shared" si="2531"/>
        <x:v>-61485.068698943767</x:v>
      </x:c>
      <x:c r="S13541" s="1" t="str">
        <x:f t="shared" si="2532"/>
        <x:v>NO</x:v>
      </x:c>
      <x:c r="T13541" s="1">
        <x:f t="shared" si="2533"/>
        <x:v>-9.9999999999999997E+98</x:v>
      </x:c>
    </x:row>
    <x:row r="13542">
      <x:c r="A13542" s="1"/>
      <x:c r="B13542" s="1"/>
      <x:c r="C13542" s="1"/>
      <x:c r="D13542" s="1"/>
      <x:c r="E13542" s="1"/>
      <x:c r="F13542" s="1"/>
      <x:c r="G13542" s="1"/>
      <x:c r="H13542" s="1"/>
      <x:c r="I13542" s="53">
        <x:f t="shared" si="2522"/>
        <x:v>20</x:v>
      </x:c>
      <x:c r="J13542" s="53">
        <x:f t="shared" si="2523"/>
        <x:v>15</x:v>
      </x:c>
      <x:c r="K13542" s="53">
        <x:f t="shared" si="2524"/>
        <x:v>11</x:v>
      </x:c>
      <x:c r="L13542" s="53">
        <x:f t="shared" si="2525"/>
        <x:v>46</x:v>
      </x:c>
      <x:c r="M13542" s="54">
        <x:f t="shared" si="2526"/>
        <x:v>13328.7140701526</x:v>
      </x:c>
      <x:c r="N13542" s="54">
        <x:f t="shared" si="2527"/>
        <x:v>8.7560514376059722</x:v>
      </x:c>
      <x:c r="O13542" s="55">
        <x:f t="shared" si="2528"/>
        <x:v>237110</x:v>
      </x:c>
      <x:c r="P13542" s="55">
        <x:f t="shared" si="2529"/>
        <x:v>33880</x:v>
      </x:c>
      <x:c r="Q13542" s="55">
        <x:f t="shared" si="2530"/>
        <x:v>243901.2859401493</x:v>
      </x:c>
      <x:c r="R13542" s="55">
        <x:f t="shared" si="2531"/>
        <x:v>-60671.285940149304</x:v>
      </x:c>
      <x:c r="S13542" s="1" t="str">
        <x:f t="shared" si="2532"/>
        <x:v>NO</x:v>
      </x:c>
      <x:c r="T13542" s="1">
        <x:f t="shared" si="2533"/>
        <x:v>-9.9999999999999997E+98</x:v>
      </x:c>
    </x:row>
    <x:row r="13543">
      <x:c r="A13543" s="1"/>
      <x:c r="B13543" s="1"/>
      <x:c r="C13543" s="1"/>
      <x:c r="D13543" s="1"/>
      <x:c r="E13543" s="1"/>
      <x:c r="F13543" s="1"/>
      <x:c r="G13543" s="1"/>
      <x:c r="H13543" s="1"/>
      <x:c r="I13543" s="53">
        <x:f t="shared" si="2522"/>
        <x:v>20</x:v>
      </x:c>
      <x:c r="J13543" s="53">
        <x:f t="shared" si="2523"/>
        <x:v>15</x:v>
      </x:c>
      <x:c r="K13543" s="53">
        <x:f t="shared" si="2524"/>
        <x:v>12</x:v>
      </x:c>
      <x:c r="L13543" s="53">
        <x:f t="shared" si="2525"/>
        <x:v>47</x:v>
      </x:c>
      <x:c r="M13543" s="54">
        <x:f t="shared" si="2526"/>
        <x:v>13388.041523280664</x:v>
      </x:c>
      <x:c r="N13543" s="54">
        <x:f t="shared" si="2527"/>
        <x:v>8.7972510578337939</x:v>
      </x:c>
      <x:c r="O13543" s="55">
        <x:f t="shared" si="2528"/>
        <x:v>239810</x:v>
      </x:c>
      <x:c r="P13543" s="55">
        <x:f t="shared" si="2529"/>
        <x:v>34760</x:v>
      </x:c>
      <x:c r="Q13543" s="55">
        <x:f t="shared" si="2530"/>
        <x:v>244931.27644584485</x:v>
      </x:c>
      <x:c r="R13543" s="55">
        <x:f t="shared" si="2531"/>
        <x:v>-59881.276445844851</x:v>
      </x:c>
      <x:c r="S13543" s="1" t="str">
        <x:f t="shared" si="2532"/>
        <x:v>NO</x:v>
      </x:c>
      <x:c r="T13543" s="1">
        <x:f t="shared" si="2533"/>
        <x:v>-9.9999999999999997E+98</x:v>
      </x:c>
    </x:row>
    <x:row r="13544">
      <x:c r="A13544" s="1"/>
      <x:c r="B13544" s="1"/>
      <x:c r="C13544" s="1"/>
      <x:c r="D13544" s="1"/>
      <x:c r="E13544" s="1"/>
      <x:c r="F13544" s="1"/>
      <x:c r="G13544" s="1"/>
      <x:c r="H13544" s="1"/>
      <x:c r="I13544" s="53">
        <x:f t="shared" si="2522"/>
        <x:v>20</x:v>
      </x:c>
      <x:c r="J13544" s="53">
        <x:f t="shared" si="2523"/>
        <x:v>15</x:v>
      </x:c>
      <x:c r="K13544" s="53">
        <x:f t="shared" si="2524"/>
        <x:v>13</x:v>
      </x:c>
      <x:c r="L13544" s="53">
        <x:f t="shared" si="2525"/>
        <x:v>48</x:v>
      </x:c>
      <x:c r="M13544" s="54">
        <x:f t="shared" si="2526"/>
        <x:v>13448.763493989049</x:v>
      </x:c>
      <x:c r="N13544" s="54">
        <x:f t="shared" si="2527"/>
        <x:v>8.839419093047951</x:v>
      </x:c>
      <x:c r="O13544" s="55">
        <x:f t="shared" si="2528"/>
        <x:v>242510</x:v>
      </x:c>
      <x:c r="P13544" s="55">
        <x:f t="shared" si="2529"/>
        <x:v>35640</x:v>
      </x:c>
      <x:c r="Q13544" s="55">
        <x:f t="shared" si="2530"/>
        <x:v>245985.47732619874</x:v>
      </x:c>
      <x:c r="R13544" s="55">
        <x:f t="shared" si="2531"/>
        <x:v>-59115.477326198743</x:v>
      </x:c>
      <x:c r="S13544" s="1" t="str">
        <x:f t="shared" si="2532"/>
        <x:v>NO</x:v>
      </x:c>
      <x:c r="T13544" s="1">
        <x:f t="shared" si="2533"/>
        <x:v>-9.9999999999999997E+98</x:v>
      </x:c>
    </x:row>
    <x:row r="13545">
      <x:c r="A13545" s="1"/>
      <x:c r="B13545" s="1"/>
      <x:c r="C13545" s="1"/>
      <x:c r="D13545" s="1"/>
      <x:c r="E13545" s="1"/>
      <x:c r="F13545" s="1"/>
      <x:c r="G13545" s="1"/>
      <x:c r="H13545" s="1"/>
      <x:c r="I13545" s="53">
        <x:f t="shared" si="2522"/>
        <x:v>20</x:v>
      </x:c>
      <x:c r="J13545" s="53">
        <x:f t="shared" si="2523"/>
        <x:v>15</x:v>
      </x:c>
      <x:c r="K13545" s="53">
        <x:f t="shared" si="2524"/>
        <x:v>14</x:v>
      </x:c>
      <x:c r="L13545" s="53">
        <x:f t="shared" si="2525"/>
        <x:v>49</x:v>
      </x:c>
      <x:c r="M13545" s="54">
        <x:f t="shared" si="2526"/>
        <x:v>13510.90557530271</x:v>
      </x:c>
      <x:c r="N13545" s="54">
        <x:f t="shared" si="2527"/>
        <x:v>8.8825733161824374</x:v>
      </x:c>
      <x:c r="O13545" s="55">
        <x:f t="shared" si="2528"/>
        <x:v>245210</x:v>
      </x:c>
      <x:c r="P13545" s="55">
        <x:f t="shared" si="2529"/>
        <x:v>36520</x:v>
      </x:c>
      <x:c r="Q13545" s="55">
        <x:f t="shared" si="2530"/>
        <x:v>247064.33290456093</x:v>
      </x:c>
      <x:c r="R13545" s="55">
        <x:f t="shared" si="2531"/>
        <x:v>-58374.332904560928</x:v>
      </x:c>
      <x:c r="S13545" s="1" t="str">
        <x:f t="shared" si="2532"/>
        <x:v>NO</x:v>
      </x:c>
      <x:c r="T13545" s="1">
        <x:f t="shared" si="2533"/>
        <x:v>-9.9999999999999997E+98</x:v>
      </x:c>
    </x:row>
    <x:row r="13546">
      <x:c r="A13546" s="1"/>
      <x:c r="B13546" s="1"/>
      <x:c r="C13546" s="1"/>
      <x:c r="D13546" s="1"/>
      <x:c r="E13546" s="1"/>
      <x:c r="F13546" s="1"/>
      <x:c r="G13546" s="1"/>
      <x:c r="H13546" s="1"/>
      <x:c r="I13546" s="53">
        <x:f t="shared" si="2522"/>
        <x:v>20</x:v>
      </x:c>
      <x:c r="J13546" s="53">
        <x:f t="shared" si="2523"/>
        <x:v>15</x:v>
      </x:c>
      <x:c r="K13546" s="53">
        <x:f t="shared" si="2524"/>
        <x:v>15</x:v>
      </x:c>
      <x:c r="L13546" s="53">
        <x:f t="shared" si="2525"/>
        <x:v>50</x:v>
      </x:c>
      <x:c r="M13546" s="54">
        <x:f t="shared" si="2526"/>
        <x:v>13574.493782178857</x:v>
      </x:c>
      <x:c r="N13546" s="54">
        <x:f t="shared" si="2527"/>
        <x:v>8.9267317931797621</x:v>
      </x:c>
      <x:c r="O13546" s="55">
        <x:f t="shared" si="2528"/>
        <x:v>247910</x:v>
      </x:c>
      <x:c r="P13546" s="55">
        <x:f t="shared" si="2529"/>
        <x:v>37400</x:v>
      </x:c>
      <x:c r="Q13546" s="55">
        <x:f t="shared" si="2530"/>
        <x:v>248168.29482949403</x:v>
      </x:c>
      <x:c r="R13546" s="55">
        <x:f t="shared" si="2531"/>
        <x:v>-57658.294829494029</x:v>
      </x:c>
      <x:c r="S13546" s="1" t="str">
        <x:f t="shared" si="2532"/>
        <x:v>NO</x:v>
      </x:c>
      <x:c r="T13546" s="1">
        <x:f t="shared" si="2533"/>
        <x:v>-9.9999999999999997E+98</x:v>
      </x:c>
    </x:row>
    <x:row r="13547">
      <x:c r="A13547" s="1"/>
      <x:c r="B13547" s="1"/>
      <x:c r="C13547" s="1"/>
      <x:c r="D13547" s="1"/>
      <x:c r="E13547" s="1"/>
      <x:c r="F13547" s="1"/>
      <x:c r="G13547" s="1"/>
      <x:c r="H13547" s="1"/>
      <x:c r="I13547" s="53">
        <x:f t="shared" si="2522"/>
        <x:v>20</x:v>
      </x:c>
      <x:c r="J13547" s="53">
        <x:f t="shared" si="2523"/>
        <x:v>15</x:v>
      </x:c>
      <x:c r="K13547" s="53">
        <x:f t="shared" si="2524"/>
        <x:v>16</x:v>
      </x:c>
      <x:c r="L13547" s="53">
        <x:f t="shared" si="2525"/>
        <x:v>51</x:v>
      </x:c>
      <x:c r="M13547" s="54">
        <x:f t="shared" si="2526"/>
        <x:v>13639.554558056345</x:v>
      </x:c>
      <x:c r="N13547" s="54">
        <x:f t="shared" si="2527"/>
        <x:v>8.9719128875391281</x:v>
      </x:c>
      <x:c r="O13547" s="55">
        <x:f t="shared" si="2528"/>
        <x:v>250610</x:v>
      </x:c>
      <x:c r="P13547" s="55">
        <x:f t="shared" si="2529"/>
        <x:v>38280</x:v>
      </x:c>
      <x:c r="Q13547" s="55">
        <x:f t="shared" si="2530"/>
        <x:v>249297.8221884782</x:v>
      </x:c>
      <x:c r="R13547" s="55">
        <x:f t="shared" si="2531"/>
        <x:v>-56967.822188478196</x:v>
      </x:c>
      <x:c r="S13547" s="1" t="str">
        <x:f t="shared" si="2532"/>
        <x:v>NO</x:v>
      </x:c>
      <x:c r="T13547" s="1">
        <x:f t="shared" si="2533"/>
        <x:v>-9.9999999999999997E+98</x:v>
      </x:c>
    </x:row>
    <x:row r="13548">
      <x:c r="A13548" s="1"/>
      <x:c r="B13548" s="1"/>
      <x:c r="C13548" s="1"/>
      <x:c r="D13548" s="1"/>
      <x:c r="E13548" s="1"/>
      <x:c r="F13548" s="1"/>
      <x:c r="G13548" s="1"/>
      <x:c r="H13548" s="1"/>
      <x:c r="I13548" s="53">
        <x:f t="shared" si="2522"/>
        <x:v>20</x:v>
      </x:c>
      <x:c r="J13548" s="53">
        <x:f t="shared" si="2523"/>
        <x:v>15</x:v>
      </x:c>
      <x:c r="K13548" s="53">
        <x:f t="shared" si="2524"/>
        <x:v>17</x:v>
      </x:c>
      <x:c r="L13548" s="53">
        <x:f t="shared" si="2525"/>
        <x:v>52</x:v>
      </x:c>
      <x:c r="M13548" s="54">
        <x:f t="shared" si="2526"/>
        <x:v>13706.114781502885</x:v>
      </x:c>
      <x:c r="N13548" s="54">
        <x:f t="shared" si="2527"/>
        <x:v>9.0181352649325586</x:v>
      </x:c>
      <x:c r="O13548" s="55">
        <x:f t="shared" si="2528"/>
        <x:v>253310</x:v>
      </x:c>
      <x:c r="P13548" s="55">
        <x:f t="shared" si="2529"/>
        <x:v>39160</x:v>
      </x:c>
      <x:c r="Q13548" s="55">
        <x:f t="shared" si="2530"/>
        <x:v>250453.38162331397</x:v>
      </x:c>
      <x:c r="R13548" s="55">
        <x:f t="shared" si="2531"/>
        <x:v>-56303.381623313966</x:v>
      </x:c>
      <x:c r="S13548" s="1" t="str">
        <x:f t="shared" si="2532"/>
        <x:v>NO</x:v>
      </x:c>
      <x:c r="T13548" s="1">
        <x:f t="shared" si="2533"/>
        <x:v>-9.9999999999999997E+98</x:v>
      </x:c>
    </x:row>
    <x:row r="13549">
      <x:c r="A13549" s="1"/>
      <x:c r="B13549" s="1"/>
      <x:c r="C13549" s="1"/>
      <x:c r="D13549" s="1"/>
      <x:c r="E13549" s="1"/>
      <x:c r="F13549" s="1"/>
      <x:c r="G13549" s="1"/>
      <x:c r="H13549" s="1"/>
      <x:c r="I13549" s="53">
        <x:f t="shared" si="2522"/>
        <x:v>20</x:v>
      </x:c>
      <x:c r="J13549" s="53">
        <x:f t="shared" si="2523"/>
        <x:v>15</x:v>
      </x:c>
      <x:c r="K13549" s="53">
        <x:f t="shared" si="2524"/>
        <x:v>18</x:v>
      </x:c>
      <x:c r="L13549" s="53">
        <x:f t="shared" si="2525"/>
        <x:v>53</x:v>
      </x:c>
      <x:c r="M13549" s="54">
        <x:f t="shared" si="2526"/>
        <x:v>13774.201772961473</x:v>
      </x:c>
      <x:c r="N13549" s="54">
        <x:f t="shared" si="2527"/>
        <x:v>9.0654178978899118</x:v>
      </x:c>
      <x:c r="O13549" s="55">
        <x:f t="shared" si="2528"/>
        <x:v>256010</x:v>
      </x:c>
      <x:c r="P13549" s="55">
        <x:f t="shared" si="2529"/>
        <x:v>40040</x:v>
      </x:c>
      <x:c r="Q13549" s="55">
        <x:f t="shared" si="2530"/>
        <x:v>251635.44744724777</x:v>
      </x:c>
      <x:c r="R13549" s="55">
        <x:f t="shared" si="2531"/>
        <x:v>-55665.447447247774</x:v>
      </x:c>
      <x:c r="S13549" s="1" t="str">
        <x:f t="shared" si="2532"/>
        <x:v>NO</x:v>
      </x:c>
      <x:c r="T13549" s="1">
        <x:f t="shared" si="2533"/>
        <x:v>-9.9999999999999997E+98</x:v>
      </x:c>
    </x:row>
    <x:row r="13550">
      <x:c r="A13550" s="1"/>
      <x:c r="B13550" s="1"/>
      <x:c r="C13550" s="1"/>
      <x:c r="D13550" s="1"/>
      <x:c r="E13550" s="1"/>
      <x:c r="F13550" s="1"/>
      <x:c r="G13550" s="1"/>
      <x:c r="H13550" s="1"/>
      <x:c r="I13550" s="53" t="n">
        <x:f t="shared" ref="I13550:I13613" si="2534">INT((ROW()-ROW($I$46))/((CARROT_CAP+1)*(MESCLUN_CAP+1)))</x:f>
        <x:v>20</x:v>
      </x:c>
      <x:c r="J13550" s="53" t="n">
        <x:f t="shared" ref="J13550:J13613" si="2535">MOD(INT((ROW()-ROW($I$46))/(MESCLUN_CAP+1)),CARROT_CAP+1)</x:f>
        <x:v>15</x:v>
      </x:c>
      <x:c r="K13550" s="53" t="n">
        <x:f t="shared" ref="K13550:K13613" si="2536">MOD(ROW()-ROW($I$46),MESCLUN_CAP+1)</x:f>
        <x:v>19</x:v>
      </x:c>
      <x:c r="L13550" s="53" t="n">
        <x:f t="shared" ref="L13550:L13613" si="2537">SUM(I13550:K13550)</x:f>
        <x:v>54</x:v>
      </x:c>
      <x:c r="M13550" s="54" t="n">
        <x:f t="shared" ref="M13550:M13613" si="2538">I13550*TOMATO_HOURS*WEEKS*(1+TOMATO_DIM)^I13550+J13550*CARROT_HOURS*WEEKS*(1+CARROT_DIM)^J13550+K13550*MESCLUN_HOURS*WEEKS*(1+MESCLUN_DIM)^K13550</x:f>
        <x:v>13843.843301597499</x:v>
      </x:c>
      <x:c r="N13550" s="54" t="n">
        <x:f t="shared" ref="N13550:N13613" si="2539">MAX(M13550-FARMER_HOURS,0)/TEMP_HOURS_PER_WORKER</x:f>
        <x:v>9.113780070553819</x:v>
      </x:c>
      <x:c r="O13550" s="55" t="n">
        <x:f t="shared" ref="O13550:O13613" si="2540">I13550*TOMATO_PRICE+J13550*CARROT_PRICE+K13550*MESCLUN_PRICE</x:f>
        <x:v>258710</x:v>
      </x:c>
      <x:c r="P13550" s="55" t="n">
        <x:f t="shared" ref="P13550:P13613" si="2541">I13550*TOMATO_FERTILIZER+J13550*CARROT_FERTILIZER+K13550*MESCLUN_FERTILIZER</x:f>
        <x:v>40920</x:v>
      </x:c>
      <x:c r="Q13550" s="55" t="n">
        <x:f t="shared" ref="Q13550:Q13613" si="2542">MIN(M13550,FARMER_HOURS)*FARMER_RATE+MAX(M13550-FARMER_HOURS,0)*TEMP_RATE</x:f>
        <x:v>252844.50176384547</x:v>
      </x:c>
      <x:c r="R13550" s="55" t="n">
        <x:f t="shared" ref="R13550:R13613" si="2543">O13550-P13550-Q13550-FIXED_COST</x:f>
        <x:v>-55054.501763845474</x:v>
      </x:c>
      <x:c r="S13550" s="1" t="str">
        <x:f t="shared" ref="S13550:S13613" si="2544">IF(AND(L13550&lt;=TOTAL_BED_CAP,N13550&lt;=TEMP_WORKER_CAP),"YES","NO")</x:f>
        <x:v>NO</x:v>
      </x:c>
      <x:c r="T13550" s="1" t="n">
        <x:f t="shared" ref="T13550:T13613" si="2545">IF(S13550="YES",R13550,-1E+99)</x:f>
        <x:v>-1e+99</x:v>
      </x:c>
    </x:row>
    <x:row r="13551">
      <x:c r="A13551" s="1"/>
      <x:c r="B13551" s="1"/>
      <x:c r="C13551" s="1"/>
      <x:c r="D13551" s="1"/>
      <x:c r="E13551" s="1"/>
      <x:c r="F13551" s="1"/>
      <x:c r="G13551" s="1"/>
      <x:c r="H13551" s="1"/>
      <x:c r="I13551" s="53">
        <x:f t="shared" si="2534"/>
        <x:v>20</x:v>
      </x:c>
      <x:c r="J13551" s="53">
        <x:f t="shared" si="2535"/>
        <x:v>15</x:v>
      </x:c>
      <x:c r="K13551" s="53">
        <x:f t="shared" si="2536"/>
        <x:v>20</x:v>
      </x:c>
      <x:c r="L13551" s="53">
        <x:f t="shared" si="2537"/>
        <x:v>55</x:v>
      </x:c>
      <x:c r="M13551" s="54">
        <x:f t="shared" si="2538"/>
        <x:v>13915.067592247971</x:v>
      </x:c>
      <x:c r="N13551" s="54">
        <x:f t="shared" si="2539"/>
        <x:v>9.163241383505536</x:v>
      </x:c>
      <x:c r="O13551" s="55">
        <x:f t="shared" si="2540"/>
        <x:v>261410</x:v>
      </x:c>
      <x:c r="P13551" s="55">
        <x:f t="shared" si="2541"/>
        <x:v>41800</x:v>
      </x:c>
      <x:c r="Q13551" s="55">
        <x:f t="shared" si="2542"/>
        <x:v>254081.03458763839</x:v>
      </x:c>
      <x:c r="R13551" s="55">
        <x:f t="shared" si="2543"/>
        <x:v>-54471.034587638394</x:v>
      </x:c>
      <x:c r="S13551" s="1" t="str">
        <x:f t="shared" si="2544"/>
        <x:v>NO</x:v>
      </x:c>
      <x:c r="T13551" s="1">
        <x:f t="shared" si="2545"/>
        <x:v>-9.9999999999999997E+98</x:v>
      </x:c>
    </x:row>
    <x:row r="13552">
      <x:c r="A13552" s="1"/>
      <x:c r="B13552" s="1"/>
      <x:c r="C13552" s="1"/>
      <x:c r="D13552" s="1"/>
      <x:c r="E13552" s="1"/>
      <x:c r="F13552" s="1"/>
      <x:c r="G13552" s="1"/>
      <x:c r="H13552" s="1"/>
      <x:c r="I13552" s="53">
        <x:f t="shared" si="2534"/>
        <x:v>20</x:v>
      </x:c>
      <x:c r="J13552" s="53">
        <x:f t="shared" si="2535"/>
        <x:v>15</x:v>
      </x:c>
      <x:c r="K13552" s="53">
        <x:f t="shared" si="2536"/>
        <x:v>21</x:v>
      </x:c>
      <x:c r="L13552" s="53">
        <x:f t="shared" si="2537"/>
        <x:v>56</x:v>
      </x:c>
      <x:c r="M13552" s="54">
        <x:f t="shared" si="2538"/>
        <x:v>13987.903332474416</x:v>
      </x:c>
      <x:c r="N13552" s="54">
        <x:f t="shared" si="2539"/>
        <x:v>9.2138217586627889</x:v>
      </x:c>
      <x:c r="O13552" s="55">
        <x:f t="shared" si="2540"/>
        <x:v>264110</x:v>
      </x:c>
      <x:c r="P13552" s="55">
        <x:f t="shared" si="2541"/>
        <x:v>42680</x:v>
      </x:c>
      <x:c r="Q13552" s="55">
        <x:f t="shared" si="2542"/>
        <x:v>255345.5439665697</x:v>
      </x:c>
      <x:c r="R13552" s="55">
        <x:f t="shared" si="2543"/>
        <x:v>-53915.543966569705</x:v>
      </x:c>
      <x:c r="S13552" s="1" t="str">
        <x:f t="shared" si="2544"/>
        <x:v>NO</x:v>
      </x:c>
      <x:c r="T13552" s="1">
        <x:f t="shared" si="2545"/>
        <x:v>-9.9999999999999997E+98</x:v>
      </x:c>
    </x:row>
    <x:row r="13553">
      <x:c r="A13553" s="1"/>
      <x:c r="B13553" s="1"/>
      <x:c r="C13553" s="1"/>
      <x:c r="D13553" s="1"/>
      <x:c r="E13553" s="1"/>
      <x:c r="F13553" s="1"/>
      <x:c r="G13553" s="1"/>
      <x:c r="H13553" s="1"/>
      <x:c r="I13553" s="53">
        <x:f t="shared" si="2534"/>
        <x:v>20</x:v>
      </x:c>
      <x:c r="J13553" s="53">
        <x:f t="shared" si="2535"/>
        <x:v>15</x:v>
      </x:c>
      <x:c r="K13553" s="53">
        <x:f t="shared" si="2536"/>
        <x:v>22</x:v>
      </x:c>
      <x:c r="L13553" s="53">
        <x:f t="shared" si="2537"/>
        <x:v>57</x:v>
      </x:c>
      <x:c r="M13553" s="54">
        <x:f t="shared" si="2538"/>
        <x:v>14062.379679720812</x:v>
      </x:c>
      <x:c r="N13553" s="54">
        <x:f t="shared" si="2539"/>
        <x:v>9.2655414442505641</x:v>
      </x:c>
      <x:c r="O13553" s="55">
        <x:f t="shared" si="2540"/>
        <x:v>266810</x:v>
      </x:c>
      <x:c r="P13553" s="55">
        <x:f t="shared" si="2541"/>
        <x:v>43560</x:v>
      </x:c>
      <x:c r="Q13553" s="55">
        <x:f t="shared" si="2542"/>
        <x:v>256638.5361062641</x:v>
      </x:c>
      <x:c r="R13553" s="55">
        <x:f t="shared" si="2543"/>
        <x:v>-53388.536106264102</x:v>
      </x:c>
      <x:c r="S13553" s="1" t="str">
        <x:f t="shared" si="2544"/>
        <x:v>NO</x:v>
      </x:c>
      <x:c r="T13553" s="1">
        <x:f t="shared" si="2545"/>
        <x:v>-9.9999999999999997E+98</x:v>
      </x:c>
    </x:row>
    <x:row r="13554">
      <x:c r="A13554" s="1"/>
      <x:c r="B13554" s="1"/>
      <x:c r="C13554" s="1"/>
      <x:c r="D13554" s="1"/>
      <x:c r="E13554" s="1"/>
      <x:c r="F13554" s="1"/>
      <x:c r="G13554" s="1"/>
      <x:c r="H13554" s="1"/>
      <x:c r="I13554" s="53">
        <x:f t="shared" si="2534"/>
        <x:v>20</x:v>
      </x:c>
      <x:c r="J13554" s="53">
        <x:f t="shared" si="2535"/>
        <x:v>15</x:v>
      </x:c>
      <x:c r="K13554" s="53">
        <x:f t="shared" si="2536"/>
        <x:v>23</x:v>
      </x:c>
      <x:c r="L13554" s="53">
        <x:f t="shared" si="2537"/>
        <x:v>58</x:v>
      </x:c>
      <x:c r="M13554" s="54">
        <x:f t="shared" si="2538"/>
        <x:v>14138.526268578249</x:v>
      </x:c>
      <x:c r="N13554" s="54">
        <x:f t="shared" si="2539"/>
        <x:v>9.3184210198460065</x:v>
      </x:c>
      <x:c r="O13554" s="55">
        <x:f t="shared" si="2540"/>
        <x:v>269510</x:v>
      </x:c>
      <x:c r="P13554" s="55">
        <x:f t="shared" si="2541"/>
        <x:v>44440</x:v>
      </x:c>
      <x:c r="Q13554" s="55">
        <x:f t="shared" si="2542"/>
        <x:v>257960.52549615016</x:v>
      </x:c>
      <x:c r="R13554" s="55">
        <x:f t="shared" si="2543"/>
        <x:v>-52890.525496150163</x:v>
      </x:c>
      <x:c r="S13554" s="1" t="str">
        <x:f t="shared" si="2544"/>
        <x:v>NO</x:v>
      </x:c>
      <x:c r="T13554" s="1">
        <x:f t="shared" si="2545"/>
        <x:v>-9.9999999999999997E+98</x:v>
      </x:c>
    </x:row>
    <x:row r="13555">
      <x:c r="A13555" s="1"/>
      <x:c r="B13555" s="1"/>
      <x:c r="C13555" s="1"/>
      <x:c r="D13555" s="1"/>
      <x:c r="E13555" s="1"/>
      <x:c r="F13555" s="1"/>
      <x:c r="G13555" s="1"/>
      <x:c r="H13555" s="1"/>
      <x:c r="I13555" s="53">
        <x:f t="shared" si="2534"/>
        <x:v>20</x:v>
      </x:c>
      <x:c r="J13555" s="53">
        <x:f t="shared" si="2535"/>
        <x:v>15</x:v>
      </x:c>
      <x:c r="K13555" s="53">
        <x:f t="shared" si="2536"/>
        <x:v>24</x:v>
      </x:c>
      <x:c r="L13555" s="53">
        <x:f t="shared" si="2537"/>
        <x:v>59</x:v>
      </x:c>
      <x:c r="M13555" s="54">
        <x:f t="shared" si="2538"/>
        <x:v>14216.373218157745</x:v>
      </x:c>
      <x:c r="N13555" s="54">
        <x:f t="shared" si="2539"/>
        <x:v>9.372481401498435</x:v>
      </x:c>
      <x:c r="O13555" s="55">
        <x:f t="shared" si="2540"/>
        <x:v>272210</x:v>
      </x:c>
      <x:c r="P13555" s="55">
        <x:f t="shared" si="2541"/>
        <x:v>45320</x:v>
      </x:c>
      <x:c r="Q13555" s="55">
        <x:f t="shared" si="2542"/>
        <x:v>259312.03503746085</x:v>
      </x:c>
      <x:c r="R13555" s="55">
        <x:f t="shared" si="2543"/>
        <x:v>-52422.035037460853</x:v>
      </x:c>
      <x:c r="S13555" s="1" t="str">
        <x:f t="shared" si="2544"/>
        <x:v>NO</x:v>
      </x:c>
      <x:c r="T13555" s="1">
        <x:f t="shared" si="2545"/>
        <x:v>-9.9999999999999997E+98</x:v>
      </x:c>
    </x:row>
    <x:row r="13556">
      <x:c r="A13556" s="1"/>
      <x:c r="B13556" s="1"/>
      <x:c r="C13556" s="1"/>
      <x:c r="D13556" s="1"/>
      <x:c r="E13556" s="1"/>
      <x:c r="F13556" s="1"/>
      <x:c r="G13556" s="1"/>
      <x:c r="H13556" s="1"/>
      <x:c r="I13556" s="53">
        <x:f t="shared" si="2534"/>
        <x:v>20</x:v>
      </x:c>
      <x:c r="J13556" s="53">
        <x:f t="shared" si="2535"/>
        <x:v>15</x:v>
      </x:c>
      <x:c r="K13556" s="53">
        <x:f t="shared" si="2536"/>
        <x:v>25</x:v>
      </x:c>
      <x:c r="L13556" s="53">
        <x:f t="shared" si="2537"/>
        <x:v>60</x:v>
      </x:c>
      <x:c r="M13556" s="54">
        <x:f t="shared" si="2538"/>
        <x:v>14295.951139572842</x:v>
      </x:c>
      <x:c r="N13556" s="54">
        <x:f t="shared" si="2539"/>
        <x:v>9.4277438469255852</x:v>
      </x:c>
      <x:c r="O13556" s="55">
        <x:f t="shared" si="2540"/>
        <x:v>274910</x:v>
      </x:c>
      <x:c r="P13556" s="55">
        <x:f t="shared" si="2541"/>
        <x:v>46200</x:v>
      </x:c>
      <x:c r="Q13556" s="55">
        <x:f t="shared" si="2542"/>
        <x:v>260693.59617313961</x:v>
      </x:c>
      <x:c r="R13556" s="55">
        <x:f t="shared" si="2543"/>
        <x:v>-51983.596173139609</x:v>
      </x:c>
      <x:c r="S13556" s="1" t="str">
        <x:f t="shared" si="2544"/>
        <x:v>NO</x:v>
      </x:c>
      <x:c r="T13556" s="1">
        <x:f t="shared" si="2545"/>
        <x:v>-9.9999999999999997E+98</x:v>
      </x:c>
    </x:row>
    <x:row r="13557">
      <x:c r="A13557" s="1"/>
      <x:c r="B13557" s="1"/>
      <x:c r="C13557" s="1"/>
      <x:c r="D13557" s="1"/>
      <x:c r="E13557" s="1"/>
      <x:c r="F13557" s="1"/>
      <x:c r="G13557" s="1"/>
      <x:c r="H13557" s="1"/>
      <x:c r="I13557" s="53">
        <x:f t="shared" si="2534"/>
        <x:v>20</x:v>
      </x:c>
      <x:c r="J13557" s="53">
        <x:f t="shared" si="2535"/>
        <x:v>15</x:v>
      </x:c>
      <x:c r="K13557" s="53">
        <x:f t="shared" si="2536"/>
        <x:v>26</x:v>
      </x:c>
      <x:c r="L13557" s="53">
        <x:f t="shared" si="2537"/>
        <x:v>61</x:v>
      </x:c>
      <x:c r="M13557" s="54">
        <x:f t="shared" si="2538"/>
        <x:v>14377.291143533559</x:v>
      </x:c>
      <x:c r="N13557" s="54">
        <x:f t="shared" si="2539"/>
        <x:v>9.4842299607871929</x:v>
      </x:c>
      <x:c r="O13557" s="55">
        <x:f t="shared" si="2540"/>
        <x:v>277610</x:v>
      </x:c>
      <x:c r="P13557" s="55">
        <x:f t="shared" si="2541"/>
        <x:v>47080</x:v>
      </x:c>
      <x:c r="Q13557" s="55">
        <x:f t="shared" si="2542"/>
        <x:v>262105.74901967985</x:v>
      </x:c>
      <x:c r="R13557" s="55">
        <x:f t="shared" si="2543"/>
        <x:v>-51575.749019679846</x:v>
      </x:c>
      <x:c r="S13557" s="1" t="str">
        <x:f t="shared" si="2544"/>
        <x:v>NO</x:v>
      </x:c>
      <x:c r="T13557" s="1">
        <x:f t="shared" si="2545"/>
        <x:v>-9.9999999999999997E+98</x:v>
      </x:c>
    </x:row>
    <x:row r="13558">
      <x:c r="A13558" s="1"/>
      <x:c r="B13558" s="1"/>
      <x:c r="C13558" s="1"/>
      <x:c r="D13558" s="1"/>
      <x:c r="E13558" s="1"/>
      <x:c r="F13558" s="1"/>
      <x:c r="G13558" s="1"/>
      <x:c r="H13558" s="1"/>
      <x:c r="I13558" s="53">
        <x:f t="shared" si="2534"/>
        <x:v>20</x:v>
      </x:c>
      <x:c r="J13558" s="53">
        <x:f t="shared" si="2535"/>
        <x:v>15</x:v>
      </x:c>
      <x:c r="K13558" s="53">
        <x:f t="shared" si="2536"/>
        <x:v>27</x:v>
      </x:c>
      <x:c r="L13558" s="53">
        <x:f t="shared" si="2537"/>
        <x:v>62</x:v>
      </x:c>
      <x:c r="M13558" s="54">
        <x:f t="shared" si="2538"/>
        <x:v>14460.424848053317</x:v>
      </x:c>
      <x:c r="N13558" s="54">
        <x:f t="shared" si="2539"/>
        <x:v>9.5419617000370263</x:v>
      </x:c>
      <x:c r="O13558" s="55">
        <x:f t="shared" si="2540"/>
        <x:v>280310</x:v>
      </x:c>
      <x:c r="P13558" s="55">
        <x:f t="shared" si="2541"/>
        <x:v>47960</x:v>
      </x:c>
      <x:c r="Q13558" s="55">
        <x:f t="shared" si="2542"/>
        <x:v>263549.0425009256</x:v>
      </x:c>
      <x:c r="R13558" s="55">
        <x:f t="shared" si="2543"/>
        <x:v>-51199.0425009256</x:v>
      </x:c>
      <x:c r="S13558" s="1" t="str">
        <x:f t="shared" si="2544"/>
        <x:v>NO</x:v>
      </x:c>
      <x:c r="T13558" s="1">
        <x:f t="shared" si="2545"/>
        <x:v>-9.9999999999999997E+98</x:v>
      </x:c>
    </x:row>
    <x:row r="13559">
      <x:c r="A13559" s="1"/>
      <x:c r="B13559" s="1"/>
      <x:c r="C13559" s="1"/>
      <x:c r="D13559" s="1"/>
      <x:c r="E13559" s="1"/>
      <x:c r="F13559" s="1"/>
      <x:c r="G13559" s="1"/>
      <x:c r="H13559" s="1"/>
      <x:c r="I13559" s="53">
        <x:f t="shared" si="2534"/>
        <x:v>20</x:v>
      </x:c>
      <x:c r="J13559" s="53">
        <x:f t="shared" si="2535"/>
        <x:v>15</x:v>
      </x:c>
      <x:c r="K13559" s="53">
        <x:f t="shared" si="2536"/>
        <x:v>28</x:v>
      </x:c>
      <x:c r="L13559" s="53">
        <x:f t="shared" si="2537"/>
        <x:v>63</x:v>
      </x:c>
      <x:c r="M13559" s="54">
        <x:f t="shared" si="2538"/>
        <x:v>14545.384386270471</x:v>
      </x:c>
      <x:c r="N13559" s="54">
        <x:f t="shared" si="2539"/>
        <x:v>9.6009613793544943</x:v>
      </x:c>
      <x:c r="O13559" s="55">
        <x:f t="shared" si="2540"/>
        <x:v>283010</x:v>
      </x:c>
      <x:c r="P13559" s="55">
        <x:f t="shared" si="2541"/>
        <x:v>48840</x:v>
      </x:c>
      <x:c r="Q13559" s="55">
        <x:f t="shared" si="2542"/>
        <x:v>265024.03448386234</x:v>
      </x:c>
      <x:c r="R13559" s="55">
        <x:f t="shared" si="2543"/>
        <x:v>-50854.034483862342</x:v>
      </x:c>
      <x:c r="S13559" s="1" t="str">
        <x:f t="shared" si="2544"/>
        <x:v>NO</x:v>
      </x:c>
      <x:c r="T13559" s="1">
        <x:f t="shared" si="2545"/>
        <x:v>-9.9999999999999997E+98</x:v>
      </x:c>
    </x:row>
    <x:row r="13560">
      <x:c r="A13560" s="1"/>
      <x:c r="B13560" s="1"/>
      <x:c r="C13560" s="1"/>
      <x:c r="D13560" s="1"/>
      <x:c r="E13560" s="1"/>
      <x:c r="F13560" s="1"/>
      <x:c r="G13560" s="1"/>
      <x:c r="H13560" s="1"/>
      <x:c r="I13560" s="53">
        <x:f t="shared" si="2534"/>
        <x:v>20</x:v>
      </x:c>
      <x:c r="J13560" s="53">
        <x:f t="shared" si="2535"/>
        <x:v>15</x:v>
      </x:c>
      <x:c r="K13560" s="53">
        <x:f t="shared" si="2536"/>
        <x:v>29</x:v>
      </x:c>
      <x:c r="L13560" s="53">
        <x:f t="shared" si="2537"/>
        <x:v>64</x:v>
      </x:c>
      <x:c r="M13560" s="54">
        <x:f t="shared" si="2538"/>
        <x:v>14632.202414386124</x:v>
      </x:c>
      <x:c r="N13560" s="54">
        <x:f t="shared" si="2539"/>
        <x:v>9.6612516766570309</x:v>
      </x:c>
      <x:c r="O13560" s="55">
        <x:f t="shared" si="2540"/>
        <x:v>285710</x:v>
      </x:c>
      <x:c r="P13560" s="55">
        <x:f t="shared" si="2541"/>
        <x:v>49720</x:v>
      </x:c>
      <x:c r="Q13560" s="55">
        <x:f t="shared" si="2542"/>
        <x:v>266531.29191642575</x:v>
      </x:c>
      <x:c r="R13560" s="55">
        <x:f t="shared" si="2543"/>
        <x:v>-50541.291916425747</x:v>
      </x:c>
      <x:c r="S13560" s="1" t="str">
        <x:f t="shared" si="2544"/>
        <x:v>NO</x:v>
      </x:c>
      <x:c r="T13560" s="1">
        <x:f t="shared" si="2545"/>
        <x:v>-9.9999999999999997E+98</x:v>
      </x:c>
    </x:row>
    <x:row r="13561">
      <x:c r="A13561" s="1"/>
      <x:c r="B13561" s="1"/>
      <x:c r="C13561" s="1"/>
      <x:c r="D13561" s="1"/>
      <x:c r="E13561" s="1"/>
      <x:c r="F13561" s="1"/>
      <x:c r="G13561" s="1"/>
      <x:c r="H13561" s="1"/>
      <x:c r="I13561" s="53">
        <x:f t="shared" si="2534"/>
        <x:v>20</x:v>
      </x:c>
      <x:c r="J13561" s="53">
        <x:f t="shared" si="2535"/>
        <x:v>15</x:v>
      </x:c>
      <x:c r="K13561" s="53">
        <x:f t="shared" si="2536"/>
        <x:v>30</x:v>
      </x:c>
      <x:c r="L13561" s="53">
        <x:f t="shared" si="2537"/>
        <x:v>65</x:v>
      </x:c>
      <x:c r="M13561" s="54">
        <x:f t="shared" si="2538"/>
        <x:v>14720.912119719895</x:v>
      </x:c>
      <x:c r="N13561" s="54">
        <x:f t="shared" si="2539"/>
        <x:v>9.7228556386943712</x:v>
      </x:c>
      <x:c r="O13561" s="55">
        <x:f t="shared" si="2540"/>
        <x:v>288410</x:v>
      </x:c>
      <x:c r="P13561" s="55">
        <x:f t="shared" si="2541"/>
        <x:v>50600</x:v>
      </x:c>
      <x:c r="Q13561" s="55">
        <x:f t="shared" si="2542"/>
        <x:v>268071.3909673593</x:v>
      </x:c>
      <x:c r="R13561" s="55">
        <x:f t="shared" si="2543"/>
        <x:v>-50261.390967359301</x:v>
      </x:c>
      <x:c r="S13561" s="1" t="str">
        <x:f t="shared" si="2544"/>
        <x:v>NO</x:v>
      </x:c>
      <x:c r="T13561" s="1">
        <x:f t="shared" si="2545"/>
        <x:v>-9.9999999999999997E+98</x:v>
      </x:c>
    </x:row>
    <x:row r="13562">
      <x:c r="A13562" s="1"/>
      <x:c r="B13562" s="1"/>
      <x:c r="C13562" s="1"/>
      <x:c r="D13562" s="1"/>
      <x:c r="E13562" s="1"/>
      <x:c r="F13562" s="1"/>
      <x:c r="G13562" s="1"/>
      <x:c r="H13562" s="1"/>
      <x:c r="I13562" s="53">
        <x:f t="shared" si="2534"/>
        <x:v>20</x:v>
      </x:c>
      <x:c r="J13562" s="53">
        <x:f t="shared" si="2535"/>
        <x:v>16</x:v>
      </x:c>
      <x:c r="K13562" s="53">
        <x:f t="shared" si="2536"/>
        <x:v>0</x:v>
      </x:c>
      <x:c r="L13562" s="53">
        <x:f t="shared" si="2537"/>
        <x:v>36</x:v>
      </x:c>
      <x:c r="M13562" s="54">
        <x:f t="shared" si="2538"/>
        <x:v>12822.062606703166</x:v>
      </x:c>
      <x:c r="N13562" s="54">
        <x:f t="shared" si="2539"/>
        <x:v>8.4042101435438656</x:v>
      </x:c>
      <x:c r="O13562" s="55">
        <x:f t="shared" si="2540"/>
        <x:v>209504</x:v>
      </x:c>
      <x:c r="P13562" s="55">
        <x:f t="shared" si="2541"/>
        <x:v>24640</x:v>
      </x:c>
      <x:c r="Q13562" s="55">
        <x:f t="shared" si="2542"/>
        <x:v>235105.25358859662</x:v>
      </x:c>
      <x:c r="R13562" s="55">
        <x:f t="shared" si="2543"/>
        <x:v>-70241.253588596621</x:v>
      </x:c>
      <x:c r="S13562" s="1" t="str">
        <x:f t="shared" si="2544"/>
        <x:v>NO</x:v>
      </x:c>
      <x:c r="T13562" s="1">
        <x:f t="shared" si="2545"/>
        <x:v>-9.9999999999999997E+98</x:v>
      </x:c>
    </x:row>
    <x:row r="13563">
      <x:c r="A13563" s="1"/>
      <x:c r="B13563" s="1"/>
      <x:c r="C13563" s="1"/>
      <x:c r="D13563" s="1"/>
      <x:c r="E13563" s="1"/>
      <x:c r="F13563" s="1"/>
      <x:c r="G13563" s="1"/>
      <x:c r="H13563" s="1"/>
      <x:c r="I13563" s="53">
        <x:f t="shared" si="2534"/>
        <x:v>20</x:v>
      </x:c>
      <x:c r="J13563" s="53">
        <x:f t="shared" si="2535"/>
        <x:v>16</x:v>
      </x:c>
      <x:c r="K13563" s="53">
        <x:f t="shared" si="2536"/>
        <x:v>1</x:v>
      </x:c>
      <x:c r="L13563" s="53">
        <x:f t="shared" si="2537"/>
        <x:v>37</x:v>
      </x:c>
      <x:c r="M13563" s="54">
        <x:f t="shared" si="2538"/>
        <x:v>12867.625106703166</x:v>
      </x:c>
      <x:c r="N13563" s="54">
        <x:f t="shared" si="2539"/>
        <x:v>8.4358507685438653</x:v>
      </x:c>
      <x:c r="O13563" s="55">
        <x:f t="shared" si="2540"/>
        <x:v>212204</x:v>
      </x:c>
      <x:c r="P13563" s="55">
        <x:f t="shared" si="2541"/>
        <x:v>25520</x:v>
      </x:c>
      <x:c r="Q13563" s="55">
        <x:f t="shared" si="2542"/>
        <x:v>235896.26921359662</x:v>
      </x:c>
      <x:c r="R13563" s="55">
        <x:f t="shared" si="2543"/>
        <x:v>-69212.269213596621</x:v>
      </x:c>
      <x:c r="S13563" s="1" t="str">
        <x:f t="shared" si="2544"/>
        <x:v>NO</x:v>
      </x:c>
      <x:c r="T13563" s="1">
        <x:f t="shared" si="2545"/>
        <x:v>-9.9999999999999997E+98</x:v>
      </x:c>
    </x:row>
    <x:row r="13564">
      <x:c r="A13564" s="1"/>
      <x:c r="B13564" s="1"/>
      <x:c r="C13564" s="1"/>
      <x:c r="D13564" s="1"/>
      <x:c r="E13564" s="1"/>
      <x:c r="F13564" s="1"/>
      <x:c r="G13564" s="1"/>
      <x:c r="H13564" s="1"/>
      <x:c r="I13564" s="53">
        <x:f t="shared" si="2534"/>
        <x:v>20</x:v>
      </x:c>
      <x:c r="J13564" s="53">
        <x:f t="shared" si="2535"/>
        <x:v>16</x:v>
      </x:c>
      <x:c r="K13564" s="53">
        <x:f t="shared" si="2536"/>
        <x:v>2</x:v>
      </x:c>
      <x:c r="L13564" s="53">
        <x:f t="shared" si="2537"/>
        <x:v>38</x:v>
      </x:c>
      <x:c r="M13564" s="54">
        <x:f t="shared" si="2538"/>
        <x:v>12914.326669203167</x:v>
      </x:c>
      <x:c r="N13564" s="54">
        <x:f t="shared" si="2539"/>
        <x:v>8.4682824091688662</x:v>
      </x:c>
      <x:c r="O13564" s="55">
        <x:f t="shared" si="2540"/>
        <x:v>214904</x:v>
      </x:c>
      <x:c r="P13564" s="55">
        <x:f t="shared" si="2541"/>
        <x:v>26400</x:v>
      </x:c>
      <x:c r="Q13564" s="55">
        <x:f t="shared" si="2542"/>
        <x:v>236707.06022922165</x:v>
      </x:c>
      <x:c r="R13564" s="55">
        <x:f t="shared" si="2543"/>
        <x:v>-68203.06022922165</x:v>
      </x:c>
      <x:c r="S13564" s="1" t="str">
        <x:f t="shared" si="2544"/>
        <x:v>NO</x:v>
      </x:c>
      <x:c r="T13564" s="1">
        <x:f t="shared" si="2545"/>
        <x:v>-9.9999999999999997E+98</x:v>
      </x:c>
    </x:row>
    <x:row r="13565">
      <x:c r="A13565" s="1"/>
      <x:c r="B13565" s="1"/>
      <x:c r="C13565" s="1"/>
      <x:c r="D13565" s="1"/>
      <x:c r="E13565" s="1"/>
      <x:c r="F13565" s="1"/>
      <x:c r="G13565" s="1"/>
      <x:c r="H13565" s="1"/>
      <x:c r="I13565" s="53">
        <x:f t="shared" si="2534"/>
        <x:v>20</x:v>
      </x:c>
      <x:c r="J13565" s="53">
        <x:f t="shared" si="2535"/>
        <x:v>16</x:v>
      </x:c>
      <x:c r="K13565" s="53">
        <x:f t="shared" si="2536"/>
        <x:v>3</x:v>
      </x:c>
      <x:c r="L13565" s="53">
        <x:f t="shared" si="2537"/>
        <x:v>39</x:v>
      </x:c>
      <x:c r="M13565" s="54">
        <x:f t="shared" si="2538"/>
        <x:v>12962.188651625042</x:v>
      </x:c>
      <x:c r="N13565" s="54">
        <x:f t="shared" si="2539"/>
        <x:v>8.5015198969618346</x:v>
      </x:c>
      <x:c r="O13565" s="55">
        <x:f t="shared" si="2540"/>
        <x:v>217604</x:v>
      </x:c>
      <x:c r="P13565" s="55">
        <x:f t="shared" si="2541"/>
        <x:v>27280</x:v>
      </x:c>
      <x:c r="Q13565" s="55">
        <x:f t="shared" si="2542"/>
        <x:v>237537.99742404587</x:v>
      </x:c>
      <x:c r="R13565" s="55">
        <x:f t="shared" si="2543"/>
        <x:v>-67213.997424045869</x:v>
      </x:c>
      <x:c r="S13565" s="1" t="str">
        <x:f t="shared" si="2544"/>
        <x:v>NO</x:v>
      </x:c>
      <x:c r="T13565" s="1">
        <x:f t="shared" si="2545"/>
        <x:v>-9.9999999999999997E+98</x:v>
      </x:c>
    </x:row>
    <x:row r="13566">
      <x:c r="A13566" s="1"/>
      <x:c r="B13566" s="1"/>
      <x:c r="C13566" s="1"/>
      <x:c r="D13566" s="1"/>
      <x:c r="E13566" s="1"/>
      <x:c r="F13566" s="1"/>
      <x:c r="G13566" s="1"/>
      <x:c r="H13566" s="1"/>
      <x:c r="I13566" s="53">
        <x:f t="shared" si="2534"/>
        <x:v>20</x:v>
      </x:c>
      <x:c r="J13566" s="53">
        <x:f t="shared" si="2535"/>
        <x:v>16</x:v>
      </x:c>
      <x:c r="K13566" s="53">
        <x:f t="shared" si="2536"/>
        <x:v>4</x:v>
      </x:c>
      <x:c r="L13566" s="53">
        <x:f t="shared" si="2537"/>
        <x:v>40</x:v>
      </x:c>
      <x:c r="M13566" s="54">
        <x:f t="shared" si="2538"/>
        <x:v>13011.232767347698</x:v>
      </x:c>
      <x:c r="N13566" s="54">
        <x:f t="shared" si="2539"/>
        <x:v>8.5355783106581224</x:v>
      </x:c>
      <x:c r="O13566" s="55">
        <x:f t="shared" si="2540"/>
        <x:v>220304</x:v>
      </x:c>
      <x:c r="P13566" s="55">
        <x:f t="shared" si="2541"/>
        <x:v>28160</x:v>
      </x:c>
      <x:c r="Q13566" s="55">
        <x:f t="shared" si="2542"/>
        <x:v>238389.45776645307</x:v>
      </x:c>
      <x:c r="R13566" s="55">
        <x:f t="shared" si="2543"/>
        <x:v>-66245.457766453066</x:v>
      </x:c>
      <x:c r="S13566" s="1" t="str">
        <x:f t="shared" si="2544"/>
        <x:v>NO</x:v>
      </x:c>
      <x:c r="T13566" s="1">
        <x:f t="shared" si="2545"/>
        <x:v>-9.9999999999999997E+98</x:v>
      </x:c>
    </x:row>
    <x:row r="13567">
      <x:c r="A13567" s="1"/>
      <x:c r="B13567" s="1"/>
      <x:c r="C13567" s="1"/>
      <x:c r="D13567" s="1"/>
      <x:c r="E13567" s="1"/>
      <x:c r="F13567" s="1"/>
      <x:c r="G13567" s="1"/>
      <x:c r="H13567" s="1"/>
      <x:c r="I13567" s="53">
        <x:f t="shared" si="2534"/>
        <x:v>20</x:v>
      </x:c>
      <x:c r="J13567" s="53">
        <x:f t="shared" si="2535"/>
        <x:v>16</x:v>
      </x:c>
      <x:c r="K13567" s="53">
        <x:f t="shared" si="2536"/>
        <x:v>5</x:v>
      </x:c>
      <x:c r="L13567" s="53">
        <x:f t="shared" si="2537"/>
        <x:v>41</x:v>
      </x:c>
      <x:c r="M13567" s="54">
        <x:f t="shared" si="2538"/>
        <x:v>13061.481091268901</x:v>
      </x:c>
      <x:c r="N13567" s="54">
        <x:f t="shared" si="2539"/>
        <x:v>8.5704729800478479</x:v>
      </x:c>
      <x:c r="O13567" s="55">
        <x:f t="shared" si="2540"/>
        <x:v>223004</x:v>
      </x:c>
      <x:c r="P13567" s="55">
        <x:f t="shared" si="2541"/>
        <x:v>29040</x:v>
      </x:c>
      <x:c r="Q13567" s="55">
        <x:f t="shared" si="2542"/>
        <x:v>239261.82450119618</x:v>
      </x:c>
      <x:c r="R13567" s="55">
        <x:f t="shared" si="2543"/>
        <x:v>-65297.824501196184</x:v>
      </x:c>
      <x:c r="S13567" s="1" t="str">
        <x:f t="shared" si="2544"/>
        <x:v>NO</x:v>
      </x:c>
      <x:c r="T13567" s="1">
        <x:f t="shared" si="2545"/>
        <x:v>-9.9999999999999997E+98</x:v>
      </x:c>
    </x:row>
    <x:row r="13568">
      <x:c r="A13568" s="1"/>
      <x:c r="B13568" s="1"/>
      <x:c r="C13568" s="1"/>
      <x:c r="D13568" s="1"/>
      <x:c r="E13568" s="1"/>
      <x:c r="F13568" s="1"/>
      <x:c r="G13568" s="1"/>
      <x:c r="H13568" s="1"/>
      <x:c r="I13568" s="53">
        <x:f t="shared" si="2534"/>
        <x:v>20</x:v>
      </x:c>
      <x:c r="J13568" s="53">
        <x:f t="shared" si="2535"/>
        <x:v>16</x:v>
      </x:c>
      <x:c r="K13568" s="53">
        <x:f t="shared" si="2536"/>
        <x:v>6</x:v>
      </x:c>
      <x:c r="L13568" s="53">
        <x:f t="shared" si="2537"/>
        <x:v>42</x:v>
      </x:c>
      <x:c r="M13568" s="54">
        <x:f t="shared" si="2538"/>
        <x:v>13112.956065450535</x:v>
      </x:c>
      <x:c r="N13568" s="54">
        <x:f t="shared" si="2539"/>
        <x:v>8.6062194898962048</x:v>
      </x:c>
      <x:c r="O13568" s="55">
        <x:f t="shared" si="2540"/>
        <x:v>225704</x:v>
      </x:c>
      <x:c r="P13568" s="55">
        <x:f t="shared" si="2541"/>
        <x:v>29920</x:v>
      </x:c>
      <x:c r="Q13568" s="55">
        <x:f t="shared" si="2542"/>
        <x:v>240155.48724740511</x:v>
      </x:c>
      <x:c r="R13568" s="55">
        <x:f t="shared" si="2543"/>
        <x:v>-64371.487247405108</x:v>
      </x:c>
      <x:c r="S13568" s="1" t="str">
        <x:f t="shared" si="2544"/>
        <x:v>NO</x:v>
      </x:c>
      <x:c r="T13568" s="1">
        <x:f t="shared" si="2545"/>
        <x:v>-9.9999999999999997E+98</x:v>
      </x:c>
    </x:row>
    <x:row r="13569">
      <x:c r="A13569" s="1"/>
      <x:c r="B13569" s="1"/>
      <x:c r="C13569" s="1"/>
      <x:c r="D13569" s="1"/>
      <x:c r="E13569" s="1"/>
      <x:c r="F13569" s="1"/>
      <x:c r="G13569" s="1"/>
      <x:c r="H13569" s="1"/>
      <x:c r="I13569" s="53">
        <x:f t="shared" si="2534"/>
        <x:v>20</x:v>
      </x:c>
      <x:c r="J13569" s="53">
        <x:f t="shared" si="2535"/>
        <x:v>16</x:v>
      </x:c>
      <x:c r="K13569" s="53">
        <x:f t="shared" si="2536"/>
        <x:v>7</x:v>
      </x:c>
      <x:c r="L13569" s="53">
        <x:f t="shared" si="2537"/>
        <x:v>43</x:v>
      </x:c>
      <x:c r="M13569" s="54">
        <x:f t="shared" si="2538"/>
        <x:v>13165.680504848495</x:v>
      </x:c>
      <x:c r="N13569" s="54">
        <x:f t="shared" si="2539"/>
        <x:v>8.6428336839225661</x:v>
      </x:c>
      <x:c r="O13569" s="55">
        <x:f t="shared" si="2540"/>
        <x:v>228404</x:v>
      </x:c>
      <x:c r="P13569" s="55">
        <x:f t="shared" si="2541"/>
        <x:v>30800</x:v>
      </x:c>
      <x:c r="Q13569" s="55">
        <x:f t="shared" si="2542"/>
        <x:v>241070.84209806414</x:v>
      </x:c>
      <x:c r="R13569" s="55">
        <x:f t="shared" si="2543"/>
        <x:v>-63466.842098064139</x:v>
      </x:c>
      <x:c r="S13569" s="1" t="str">
        <x:f t="shared" si="2544"/>
        <x:v>NO</x:v>
      </x:c>
      <x:c r="T13569" s="1">
        <x:f t="shared" si="2545"/>
        <x:v>-9.9999999999999997E+98</x:v>
      </x:c>
    </x:row>
    <x:row r="13570">
      <x:c r="A13570" s="1"/>
      <x:c r="B13570" s="1"/>
      <x:c r="C13570" s="1"/>
      <x:c r="D13570" s="1"/>
      <x:c r="E13570" s="1"/>
      <x:c r="F13570" s="1"/>
      <x:c r="G13570" s="1"/>
      <x:c r="H13570" s="1"/>
      <x:c r="I13570" s="53">
        <x:f t="shared" si="2534"/>
        <x:v>20</x:v>
      </x:c>
      <x:c r="J13570" s="53">
        <x:f t="shared" si="2535"/>
        <x:v>16</x:v>
      </x:c>
      <x:c r="K13570" s="53">
        <x:f t="shared" si="2536"/>
        <x:v>8</x:v>
      </x:c>
      <x:c r="L13570" s="53">
        <x:f t="shared" si="2537"/>
        <x:v>44</x:v>
      </x:c>
      <x:c r="M13570" s="54">
        <x:f t="shared" si="2538"/>
        <x:v>13219.677603128475</x:v>
      </x:c>
      <x:c r="N13570" s="54">
        <x:f t="shared" si="2539"/>
        <x:v>8.6803316688392194</x:v>
      </x:c>
      <x:c r="O13570" s="55">
        <x:f t="shared" si="2540"/>
        <x:v>231104</x:v>
      </x:c>
      <x:c r="P13570" s="55">
        <x:f t="shared" si="2541"/>
        <x:v>31680</x:v>
      </x:c>
      <x:c r="Q13570" s="55">
        <x:f t="shared" si="2542"/>
        <x:v>242008.29172098046</x:v>
      </x:c>
      <x:c r="R13570" s="55">
        <x:f t="shared" si="2543"/>
        <x:v>-62584.291720980458</x:v>
      </x:c>
      <x:c r="S13570" s="1" t="str">
        <x:f t="shared" si="2544"/>
        <x:v>NO</x:v>
      </x:c>
      <x:c r="T13570" s="1">
        <x:f t="shared" si="2545"/>
        <x:v>-9.9999999999999997E+98</x:v>
      </x:c>
    </x:row>
    <x:row r="13571">
      <x:c r="A13571" s="1"/>
      <x:c r="B13571" s="1"/>
      <x:c r="C13571" s="1"/>
      <x:c r="D13571" s="1"/>
      <x:c r="E13571" s="1"/>
      <x:c r="F13571" s="1"/>
      <x:c r="G13571" s="1"/>
      <x:c r="H13571" s="1"/>
      <x:c r="I13571" s="53">
        <x:f t="shared" si="2534"/>
        <x:v>20</x:v>
      </x:c>
      <x:c r="J13571" s="53">
        <x:f t="shared" si="2535"/>
        <x:v>16</x:v>
      </x:c>
      <x:c r="K13571" s="53">
        <x:f t="shared" si="2536"/>
        <x:v>9</x:v>
      </x:c>
      <x:c r="L13571" s="53">
        <x:f t="shared" si="2537"/>
        <x:v>45</x:v>
      </x:c>
      <x:c r="M13571" s="54">
        <x:f t="shared" si="2538"/>
        <x:v>13274.970938568869</x:v>
      </x:c>
      <x:c r="N13571" s="54">
        <x:f t="shared" si="2539"/>
        <x:v>8.718729818450603</x:v>
      </x:c>
      <x:c r="O13571" s="55">
        <x:f t="shared" si="2540"/>
        <x:v>233804</x:v>
      </x:c>
      <x:c r="P13571" s="55">
        <x:f t="shared" si="2541"/>
        <x:v>32560</x:v>
      </x:c>
      <x:c r="Q13571" s="55">
        <x:f t="shared" si="2542"/>
        <x:v>242968.24546126509</x:v>
      </x:c>
      <x:c r="R13571" s="55">
        <x:f t="shared" si="2543"/>
        <x:v>-61724.245461265091</x:v>
      </x:c>
      <x:c r="S13571" s="1" t="str">
        <x:f t="shared" si="2544"/>
        <x:v>NO</x:v>
      </x:c>
      <x:c r="T13571" s="1">
        <x:f t="shared" si="2545"/>
        <x:v>-9.9999999999999997E+98</x:v>
      </x:c>
    </x:row>
    <x:row r="13572">
      <x:c r="A13572" s="1"/>
      <x:c r="B13572" s="1"/>
      <x:c r="C13572" s="1"/>
      <x:c r="D13572" s="1"/>
      <x:c r="E13572" s="1"/>
      <x:c r="F13572" s="1"/>
      <x:c r="G13572" s="1"/>
      <x:c r="H13572" s="1"/>
      <x:c r="I13572" s="53">
        <x:f t="shared" si="2534"/>
        <x:v>20</x:v>
      </x:c>
      <x:c r="J13572" s="53">
        <x:f t="shared" si="2535"/>
        <x:v>16</x:v>
      </x:c>
      <x:c r="K13572" s="53">
        <x:f t="shared" si="2536"/>
        <x:v>10</x:v>
      </x:c>
      <x:c r="L13572" s="53">
        <x:f t="shared" si="2537"/>
        <x:v>46</x:v>
      </x:c>
      <x:c r="M13572" s="54">
        <x:f t="shared" si="2538"/>
        <x:v>13331.584480052083</x:v>
      </x:c>
      <x:c r="N13572" s="54">
        <x:f t="shared" si="2539"/>
        <x:v>8.7580447778139465</x:v>
      </x:c>
      <x:c r="O13572" s="55">
        <x:f t="shared" si="2540"/>
        <x:v>236504</x:v>
      </x:c>
      <x:c r="P13572" s="55">
        <x:f t="shared" si="2541"/>
        <x:v>33440</x:v>
      </x:c>
      <x:c r="Q13572" s="55">
        <x:f t="shared" si="2542"/>
        <x:v>243951.11944534865</x:v>
      </x:c>
      <x:c r="R13572" s="55">
        <x:f t="shared" si="2543"/>
        <x:v>-60887.119445348653</x:v>
      </x:c>
      <x:c r="S13572" s="1" t="str">
        <x:f t="shared" si="2544"/>
        <x:v>NO</x:v>
      </x:c>
      <x:c r="T13572" s="1">
        <x:f t="shared" si="2545"/>
        <x:v>-9.9999999999999997E+98</x:v>
      </x:c>
    </x:row>
    <x:row r="13573">
      <x:c r="A13573" s="1"/>
      <x:c r="B13573" s="1"/>
      <x:c r="C13573" s="1"/>
      <x:c r="D13573" s="1"/>
      <x:c r="E13573" s="1"/>
      <x:c r="F13573" s="1"/>
      <x:c r="G13573" s="1"/>
      <x:c r="H13573" s="1"/>
      <x:c r="I13573" s="53">
        <x:f t="shared" si="2534"/>
        <x:v>20</x:v>
      </x:c>
      <x:c r="J13573" s="53">
        <x:f t="shared" si="2535"/>
        <x:v>16</x:v>
      </x:c>
      <x:c r="K13573" s="53">
        <x:f t="shared" si="2536"/>
        <x:v>11</x:v>
      </x:c>
      <x:c r="L13573" s="53">
        <x:f t="shared" si="2537"/>
        <x:v>47</x:v>
      </x:c>
      <x:c r="M13573" s="54">
        <x:f t="shared" si="2538"/>
        <x:v>13389.542593145521</x:v>
      </x:c>
      <x:c r="N13573" s="54">
        <x:f t="shared" si="2539"/>
        <x:v>8.7982934674621678</x:v>
      </x:c>
      <x:c r="O13573" s="55">
        <x:f t="shared" si="2540"/>
        <x:v>239204</x:v>
      </x:c>
      <x:c r="P13573" s="55">
        <x:f t="shared" si="2541"/>
        <x:v>34320</x:v>
      </x:c>
      <x:c r="Q13573" s="55">
        <x:f t="shared" si="2542"/>
        <x:v>244957.33668655419</x:v>
      </x:c>
      <x:c r="R13573" s="55">
        <x:f t="shared" si="2543"/>
        <x:v>-60073.33668655419</x:v>
      </x:c>
      <x:c r="S13573" s="1" t="str">
        <x:f t="shared" si="2544"/>
        <x:v>NO</x:v>
      </x:c>
      <x:c r="T13573" s="1">
        <x:f t="shared" si="2545"/>
        <x:v>-9.9999999999999997E+98</x:v>
      </x:c>
    </x:row>
    <x:row r="13574">
      <x:c r="A13574" s="1"/>
      <x:c r="B13574" s="1"/>
      <x:c r="C13574" s="1"/>
      <x:c r="D13574" s="1"/>
      <x:c r="E13574" s="1"/>
      <x:c r="F13574" s="1"/>
      <x:c r="G13574" s="1"/>
      <x:c r="H13574" s="1"/>
      <x:c r="I13574" s="53">
        <x:f t="shared" si="2534"/>
        <x:v>20</x:v>
      </x:c>
      <x:c r="J13574" s="53">
        <x:f t="shared" si="2535"/>
        <x:v>16</x:v>
      </x:c>
      <x:c r="K13574" s="53">
        <x:f t="shared" si="2536"/>
        <x:v>12</x:v>
      </x:c>
      <x:c r="L13574" s="53">
        <x:f t="shared" si="2537"/>
        <x:v>48</x:v>
      </x:c>
      <x:c r="M13574" s="54">
        <x:f t="shared" si="2538"/>
        <x:v>13448.870046273585</x:v>
      </x:c>
      <x:c r="N13574" s="54">
        <x:f t="shared" si="2539"/>
        <x:v>8.8394930876899895</x:v>
      </x:c>
      <x:c r="O13574" s="55">
        <x:f t="shared" si="2540"/>
        <x:v>241904</x:v>
      </x:c>
      <x:c r="P13574" s="55">
        <x:f t="shared" si="2541"/>
        <x:v>35200</x:v>
      </x:c>
      <x:c r="Q13574" s="55">
        <x:f t="shared" si="2542"/>
        <x:v>245987.32719224974</x:v>
      </x:c>
      <x:c r="R13574" s="55">
        <x:f t="shared" si="2543"/>
        <x:v>-59283.327192249737</x:v>
      </x:c>
      <x:c r="S13574" s="1" t="str">
        <x:f t="shared" si="2544"/>
        <x:v>NO</x:v>
      </x:c>
      <x:c r="T13574" s="1">
        <x:f t="shared" si="2545"/>
        <x:v>-9.9999999999999997E+98</x:v>
      </x:c>
    </x:row>
    <x:row r="13575">
      <x:c r="A13575" s="1"/>
      <x:c r="B13575" s="1"/>
      <x:c r="C13575" s="1"/>
      <x:c r="D13575" s="1"/>
      <x:c r="E13575" s="1"/>
      <x:c r="F13575" s="1"/>
      <x:c r="G13575" s="1"/>
      <x:c r="H13575" s="1"/>
      <x:c r="I13575" s="53">
        <x:f t="shared" si="2534"/>
        <x:v>20</x:v>
      </x:c>
      <x:c r="J13575" s="53">
        <x:f t="shared" si="2535"/>
        <x:v>16</x:v>
      </x:c>
      <x:c r="K13575" s="53">
        <x:f t="shared" si="2536"/>
        <x:v>13</x:v>
      </x:c>
      <x:c r="L13575" s="53">
        <x:f t="shared" si="2537"/>
        <x:v>49</x:v>
      </x:c>
      <x:c r="M13575" s="54">
        <x:f t="shared" si="2538"/>
        <x:v>13509.592016981969</x:v>
      </x:c>
      <x:c r="N13575" s="54">
        <x:f t="shared" si="2539"/>
        <x:v>8.8816611229041449</x:v>
      </x:c>
      <x:c r="O13575" s="55">
        <x:f t="shared" si="2540"/>
        <x:v>244604</x:v>
      </x:c>
      <x:c r="P13575" s="55">
        <x:f t="shared" si="2541"/>
        <x:v>36080</x:v>
      </x:c>
      <x:c r="Q13575" s="55">
        <x:f t="shared" si="2542"/>
        <x:v>247041.52807260363</x:v>
      </x:c>
      <x:c r="R13575" s="55">
        <x:f t="shared" si="2543"/>
        <x:v>-58517.528072603629</x:v>
      </x:c>
      <x:c r="S13575" s="1" t="str">
        <x:f t="shared" si="2544"/>
        <x:v>NO</x:v>
      </x:c>
      <x:c r="T13575" s="1">
        <x:f t="shared" si="2545"/>
        <x:v>-9.9999999999999997E+98</x:v>
      </x:c>
    </x:row>
    <x:row r="13576">
      <x:c r="A13576" s="1"/>
      <x:c r="B13576" s="1"/>
      <x:c r="C13576" s="1"/>
      <x:c r="D13576" s="1"/>
      <x:c r="E13576" s="1"/>
      <x:c r="F13576" s="1"/>
      <x:c r="G13576" s="1"/>
      <x:c r="H13576" s="1"/>
      <x:c r="I13576" s="53">
        <x:f t="shared" si="2534"/>
        <x:v>20</x:v>
      </x:c>
      <x:c r="J13576" s="53">
        <x:f t="shared" si="2535"/>
        <x:v>16</x:v>
      </x:c>
      <x:c r="K13576" s="53">
        <x:f t="shared" si="2536"/>
        <x:v>14</x:v>
      </x:c>
      <x:c r="L13576" s="53">
        <x:f t="shared" si="2537"/>
        <x:v>50</x:v>
      </x:c>
      <x:c r="M13576" s="54">
        <x:f t="shared" si="2538"/>
        <x:v>13571.73409829563</x:v>
      </x:c>
      <x:c r="N13576" s="54">
        <x:f t="shared" si="2539"/>
        <x:v>8.9248153460386312</x:v>
      </x:c>
      <x:c r="O13576" s="55">
        <x:f t="shared" si="2540"/>
        <x:v>247304</x:v>
      </x:c>
      <x:c r="P13576" s="55">
        <x:f t="shared" si="2541"/>
        <x:v>36960</x:v>
      </x:c>
      <x:c r="Q13576" s="55">
        <x:f t="shared" si="2542"/>
        <x:v>248120.38365096578</x:v>
      </x:c>
      <x:c r="R13576" s="55">
        <x:f t="shared" si="2543"/>
        <x:v>-57776.383650965785</x:v>
      </x:c>
      <x:c r="S13576" s="1" t="str">
        <x:f t="shared" si="2544"/>
        <x:v>NO</x:v>
      </x:c>
      <x:c r="T13576" s="1">
        <x:f t="shared" si="2545"/>
        <x:v>-9.9999999999999997E+98</x:v>
      </x:c>
    </x:row>
    <x:row r="13577">
      <x:c r="A13577" s="1"/>
      <x:c r="B13577" s="1"/>
      <x:c r="C13577" s="1"/>
      <x:c r="D13577" s="1"/>
      <x:c r="E13577" s="1"/>
      <x:c r="F13577" s="1"/>
      <x:c r="G13577" s="1"/>
      <x:c r="H13577" s="1"/>
      <x:c r="I13577" s="53">
        <x:f t="shared" si="2534"/>
        <x:v>20</x:v>
      </x:c>
      <x:c r="J13577" s="53">
        <x:f t="shared" si="2535"/>
        <x:v>16</x:v>
      </x:c>
      <x:c r="K13577" s="53">
        <x:f t="shared" si="2536"/>
        <x:v>15</x:v>
      </x:c>
      <x:c r="L13577" s="53">
        <x:f t="shared" si="2537"/>
        <x:v>51</x:v>
      </x:c>
      <x:c r="M13577" s="54">
        <x:f t="shared" si="2538"/>
        <x:v>13635.322305171778</x:v>
      </x:c>
      <x:c r="N13577" s="54">
        <x:f t="shared" si="2539"/>
        <x:v>8.9689738230359559</x:v>
      </x:c>
      <x:c r="O13577" s="55">
        <x:f t="shared" si="2540"/>
        <x:v>250004</x:v>
      </x:c>
      <x:c r="P13577" s="55">
        <x:f t="shared" si="2541"/>
        <x:v>37840</x:v>
      </x:c>
      <x:c r="Q13577" s="55">
        <x:f t="shared" si="2542"/>
        <x:v>249224.34557589891</x:v>
      </x:c>
      <x:c r="R13577" s="55">
        <x:f t="shared" si="2543"/>
        <x:v>-57060.345575898915</x:v>
      </x:c>
      <x:c r="S13577" s="1" t="str">
        <x:f t="shared" si="2544"/>
        <x:v>NO</x:v>
      </x:c>
      <x:c r="T13577" s="1">
        <x:f t="shared" si="2545"/>
        <x:v>-9.9999999999999997E+98</x:v>
      </x:c>
    </x:row>
    <x:row r="13578">
      <x:c r="A13578" s="1"/>
      <x:c r="B13578" s="1"/>
      <x:c r="C13578" s="1"/>
      <x:c r="D13578" s="1"/>
      <x:c r="E13578" s="1"/>
      <x:c r="F13578" s="1"/>
      <x:c r="G13578" s="1"/>
      <x:c r="H13578" s="1"/>
      <x:c r="I13578" s="53">
        <x:f t="shared" si="2534"/>
        <x:v>20</x:v>
      </x:c>
      <x:c r="J13578" s="53">
        <x:f t="shared" si="2535"/>
        <x:v>16</x:v>
      </x:c>
      <x:c r="K13578" s="53">
        <x:f t="shared" si="2536"/>
        <x:v>16</x:v>
      </x:c>
      <x:c r="L13578" s="53">
        <x:f t="shared" si="2537"/>
        <x:v>52</x:v>
      </x:c>
      <x:c r="M13578" s="54">
        <x:f t="shared" si="2538"/>
        <x:v>13700.383081049265</x:v>
      </x:c>
      <x:c r="N13578" s="54">
        <x:f t="shared" si="2539"/>
        <x:v>9.0141549173953237</x:v>
      </x:c>
      <x:c r="O13578" s="55">
        <x:f t="shared" si="2540"/>
        <x:v>252704</x:v>
      </x:c>
      <x:c r="P13578" s="55">
        <x:f t="shared" si="2541"/>
        <x:v>38720</x:v>
      </x:c>
      <x:c r="Q13578" s="55">
        <x:f t="shared" si="2542"/>
        <x:v>250353.87293488308</x:v>
      </x:c>
      <x:c r="R13578" s="55">
        <x:f t="shared" si="2543"/>
        <x:v>-56369.872934883082</x:v>
      </x:c>
      <x:c r="S13578" s="1" t="str">
        <x:f t="shared" si="2544"/>
        <x:v>NO</x:v>
      </x:c>
      <x:c r="T13578" s="1">
        <x:f t="shared" si="2545"/>
        <x:v>-9.9999999999999997E+98</x:v>
      </x:c>
    </x:row>
    <x:row r="13579">
      <x:c r="A13579" s="1"/>
      <x:c r="B13579" s="1"/>
      <x:c r="C13579" s="1"/>
      <x:c r="D13579" s="1"/>
      <x:c r="E13579" s="1"/>
      <x:c r="F13579" s="1"/>
      <x:c r="G13579" s="1"/>
      <x:c r="H13579" s="1"/>
      <x:c r="I13579" s="53">
        <x:f t="shared" si="2534"/>
        <x:v>20</x:v>
      </x:c>
      <x:c r="J13579" s="53">
        <x:f t="shared" si="2535"/>
        <x:v>16</x:v>
      </x:c>
      <x:c r="K13579" s="53">
        <x:f t="shared" si="2536"/>
        <x:v>17</x:v>
      </x:c>
      <x:c r="L13579" s="53">
        <x:f t="shared" si="2537"/>
        <x:v>53</x:v>
      </x:c>
      <x:c r="M13579" s="54">
        <x:f t="shared" si="2538"/>
        <x:v>13766.943304495806</x:v>
      </x:c>
      <x:c r="N13579" s="54">
        <x:f t="shared" si="2539"/>
        <x:v>9.0603772947887542</x:v>
      </x:c>
      <x:c r="O13579" s="55">
        <x:f t="shared" si="2540"/>
        <x:v>255404</x:v>
      </x:c>
      <x:c r="P13579" s="55">
        <x:f t="shared" si="2541"/>
        <x:v>39600</x:v>
      </x:c>
      <x:c r="Q13579" s="55">
        <x:f t="shared" si="2542"/>
        <x:v>251509.43236971885</x:v>
      </x:c>
      <x:c r="R13579" s="55">
        <x:f t="shared" si="2543"/>
        <x:v>-55705.432369718852</x:v>
      </x:c>
      <x:c r="S13579" s="1" t="str">
        <x:f t="shared" si="2544"/>
        <x:v>NO</x:v>
      </x:c>
      <x:c r="T13579" s="1">
        <x:f t="shared" si="2545"/>
        <x:v>-9.9999999999999997E+98</x:v>
      </x:c>
    </x:row>
    <x:row r="13580">
      <x:c r="A13580" s="1"/>
      <x:c r="B13580" s="1"/>
      <x:c r="C13580" s="1"/>
      <x:c r="D13580" s="1"/>
      <x:c r="E13580" s="1"/>
      <x:c r="F13580" s="1"/>
      <x:c r="G13580" s="1"/>
      <x:c r="H13580" s="1"/>
      <x:c r="I13580" s="53">
        <x:f t="shared" si="2534"/>
        <x:v>20</x:v>
      </x:c>
      <x:c r="J13580" s="53">
        <x:f t="shared" si="2535"/>
        <x:v>16</x:v>
      </x:c>
      <x:c r="K13580" s="53">
        <x:f t="shared" si="2536"/>
        <x:v>18</x:v>
      </x:c>
      <x:c r="L13580" s="53">
        <x:f t="shared" si="2537"/>
        <x:v>54</x:v>
      </x:c>
      <x:c r="M13580" s="54">
        <x:f t="shared" si="2538"/>
        <x:v>13835.030295954393</x:v>
      </x:c>
      <x:c r="N13580" s="54">
        <x:f t="shared" si="2539"/>
        <x:v>9.1076599277461057</x:v>
      </x:c>
      <x:c r="O13580" s="55">
        <x:f t="shared" si="2540"/>
        <x:v>258104</x:v>
      </x:c>
      <x:c r="P13580" s="55">
        <x:f t="shared" si="2541"/>
        <x:v>40480</x:v>
      </x:c>
      <x:c r="Q13580" s="55">
        <x:f t="shared" si="2542"/>
        <x:v>252691.49819365266</x:v>
      </x:c>
      <x:c r="R13580" s="55">
        <x:f t="shared" si="2543"/>
        <x:v>-55067.49819365266</x:v>
      </x:c>
      <x:c r="S13580" s="1" t="str">
        <x:f t="shared" si="2544"/>
        <x:v>NO</x:v>
      </x:c>
      <x:c r="T13580" s="1">
        <x:f t="shared" si="2545"/>
        <x:v>-9.9999999999999997E+98</x:v>
      </x:c>
    </x:row>
    <x:row r="13581">
      <x:c r="A13581" s="1"/>
      <x:c r="B13581" s="1"/>
      <x:c r="C13581" s="1"/>
      <x:c r="D13581" s="1"/>
      <x:c r="E13581" s="1"/>
      <x:c r="F13581" s="1"/>
      <x:c r="G13581" s="1"/>
      <x:c r="H13581" s="1"/>
      <x:c r="I13581" s="53">
        <x:f t="shared" si="2534"/>
        <x:v>20</x:v>
      </x:c>
      <x:c r="J13581" s="53">
        <x:f t="shared" si="2535"/>
        <x:v>16</x:v>
      </x:c>
      <x:c r="K13581" s="53">
        <x:f t="shared" si="2536"/>
        <x:v>19</x:v>
      </x:c>
      <x:c r="L13581" s="53">
        <x:f t="shared" si="2537"/>
        <x:v>55</x:v>
      </x:c>
      <x:c r="M13581" s="54">
        <x:f t="shared" si="2538"/>
        <x:v>13904.671824590416</x:v>
      </x:c>
      <x:c r="N13581" s="54">
        <x:f t="shared" si="2539"/>
        <x:v>9.1560221004100111</x:v>
      </x:c>
      <x:c r="O13581" s="55">
        <x:f t="shared" si="2540"/>
        <x:v>260804</x:v>
      </x:c>
      <x:c r="P13581" s="55">
        <x:f t="shared" si="2541"/>
        <x:v>41360</x:v>
      </x:c>
      <x:c r="Q13581" s="55">
        <x:f t="shared" si="2542"/>
        <x:v>253900.55251025027</x:v>
      </x:c>
      <x:c r="R13581" s="55">
        <x:f t="shared" si="2543"/>
        <x:v>-54456.552510250272</x:v>
      </x:c>
      <x:c r="S13581" s="1" t="str">
        <x:f t="shared" si="2544"/>
        <x:v>NO</x:v>
      </x:c>
      <x:c r="T13581" s="1">
        <x:f t="shared" si="2545"/>
        <x:v>-9.9999999999999997E+98</x:v>
      </x:c>
    </x:row>
    <x:row r="13582">
      <x:c r="A13582" s="1"/>
      <x:c r="B13582" s="1"/>
      <x:c r="C13582" s="1"/>
      <x:c r="D13582" s="1"/>
      <x:c r="E13582" s="1"/>
      <x:c r="F13582" s="1"/>
      <x:c r="G13582" s="1"/>
      <x:c r="H13582" s="1"/>
      <x:c r="I13582" s="53">
        <x:f t="shared" si="2534"/>
        <x:v>20</x:v>
      </x:c>
      <x:c r="J13582" s="53">
        <x:f t="shared" si="2535"/>
        <x:v>16</x:v>
      </x:c>
      <x:c r="K13582" s="53">
        <x:f t="shared" si="2536"/>
        <x:v>20</x:v>
      </x:c>
      <x:c r="L13582" s="53">
        <x:f t="shared" si="2537"/>
        <x:v>56</x:v>
      </x:c>
      <x:c r="M13582" s="54">
        <x:f t="shared" si="2538"/>
        <x:v>13975.896115240892</x:v>
      </x:c>
      <x:c r="N13582" s="54">
        <x:f t="shared" si="2539"/>
        <x:v>9.2054834133617298</x:v>
      </x:c>
      <x:c r="O13582" s="55">
        <x:f t="shared" si="2540"/>
        <x:v>263504</x:v>
      </x:c>
      <x:c r="P13582" s="55">
        <x:f t="shared" si="2541"/>
        <x:v>42240</x:v>
      </x:c>
      <x:c r="Q13582" s="55">
        <x:f t="shared" si="2542"/>
        <x:v>255137.08533404325</x:v>
      </x:c>
      <x:c r="R13582" s="55">
        <x:f t="shared" si="2543"/>
        <x:v>-53873.085334043251</x:v>
      </x:c>
      <x:c r="S13582" s="1" t="str">
        <x:f t="shared" si="2544"/>
        <x:v>NO</x:v>
      </x:c>
      <x:c r="T13582" s="1">
        <x:f t="shared" si="2545"/>
        <x:v>-9.9999999999999997E+98</x:v>
      </x:c>
    </x:row>
    <x:row r="13583">
      <x:c r="A13583" s="1"/>
      <x:c r="B13583" s="1"/>
      <x:c r="C13583" s="1"/>
      <x:c r="D13583" s="1"/>
      <x:c r="E13583" s="1"/>
      <x:c r="F13583" s="1"/>
      <x:c r="G13583" s="1"/>
      <x:c r="H13583" s="1"/>
      <x:c r="I13583" s="53">
        <x:f t="shared" si="2534"/>
        <x:v>20</x:v>
      </x:c>
      <x:c r="J13583" s="53">
        <x:f t="shared" si="2535"/>
        <x:v>16</x:v>
      </x:c>
      <x:c r="K13583" s="53">
        <x:f t="shared" si="2536"/>
        <x:v>21</x:v>
      </x:c>
      <x:c r="L13583" s="53">
        <x:f t="shared" si="2537"/>
        <x:v>57</x:v>
      </x:c>
      <x:c r="M13583" s="54">
        <x:f t="shared" si="2538"/>
        <x:v>14048.731855467337</x:v>
      </x:c>
      <x:c r="N13583" s="54">
        <x:f t="shared" si="2539"/>
        <x:v>9.2560637885189845</x:v>
      </x:c>
      <x:c r="O13583" s="55">
        <x:f t="shared" si="2540"/>
        <x:v>266204</x:v>
      </x:c>
      <x:c r="P13583" s="55">
        <x:f t="shared" si="2541"/>
        <x:v>43120</x:v>
      </x:c>
      <x:c r="Q13583" s="55">
        <x:f t="shared" si="2542"/>
        <x:v>256401.59471297459</x:v>
      </x:c>
      <x:c r="R13583" s="55">
        <x:f t="shared" si="2543"/>
        <x:v>-53317.594712974591</x:v>
      </x:c>
      <x:c r="S13583" s="1" t="str">
        <x:f t="shared" si="2544"/>
        <x:v>NO</x:v>
      </x:c>
      <x:c r="T13583" s="1">
        <x:f t="shared" si="2545"/>
        <x:v>-9.9999999999999997E+98</x:v>
      </x:c>
    </x:row>
    <x:row r="13584">
      <x:c r="A13584" s="1"/>
      <x:c r="B13584" s="1"/>
      <x:c r="C13584" s="1"/>
      <x:c r="D13584" s="1"/>
      <x:c r="E13584" s="1"/>
      <x:c r="F13584" s="1"/>
      <x:c r="G13584" s="1"/>
      <x:c r="H13584" s="1"/>
      <x:c r="I13584" s="53">
        <x:f t="shared" si="2534"/>
        <x:v>20</x:v>
      </x:c>
      <x:c r="J13584" s="53">
        <x:f t="shared" si="2535"/>
        <x:v>16</x:v>
      </x:c>
      <x:c r="K13584" s="53">
        <x:f t="shared" si="2536"/>
        <x:v>22</x:v>
      </x:c>
      <x:c r="L13584" s="53">
        <x:f t="shared" si="2537"/>
        <x:v>58</x:v>
      </x:c>
      <x:c r="M13584" s="54">
        <x:f t="shared" si="2538"/>
        <x:v>14123.208202713733</x:v>
      </x:c>
      <x:c r="N13584" s="54">
        <x:f t="shared" si="2539"/>
        <x:v>9.3077834741067598</x:v>
      </x:c>
      <x:c r="O13584" s="55">
        <x:f t="shared" si="2540"/>
        <x:v>268904</x:v>
      </x:c>
      <x:c r="P13584" s="55">
        <x:f t="shared" si="2541"/>
        <x:v>44000</x:v>
      </x:c>
      <x:c r="Q13584" s="55">
        <x:f t="shared" si="2542"/>
        <x:v>257694.58685266896</x:v>
      </x:c>
      <x:c r="R13584" s="55">
        <x:f t="shared" si="2543"/>
        <x:v>-52790.586852668959</x:v>
      </x:c>
      <x:c r="S13584" s="1" t="str">
        <x:f t="shared" si="2544"/>
        <x:v>NO</x:v>
      </x:c>
      <x:c r="T13584" s="1">
        <x:f t="shared" si="2545"/>
        <x:v>-9.9999999999999997E+98</x:v>
      </x:c>
    </x:row>
    <x:row r="13585">
      <x:c r="A13585" s="1"/>
      <x:c r="B13585" s="1"/>
      <x:c r="C13585" s="1"/>
      <x:c r="D13585" s="1"/>
      <x:c r="E13585" s="1"/>
      <x:c r="F13585" s="1"/>
      <x:c r="G13585" s="1"/>
      <x:c r="H13585" s="1"/>
      <x:c r="I13585" s="53">
        <x:f t="shared" si="2534"/>
        <x:v>20</x:v>
      </x:c>
      <x:c r="J13585" s="53">
        <x:f t="shared" si="2535"/>
        <x:v>16</x:v>
      </x:c>
      <x:c r="K13585" s="53">
        <x:f t="shared" si="2536"/>
        <x:v>23</x:v>
      </x:c>
      <x:c r="L13585" s="53">
        <x:f t="shared" si="2537"/>
        <x:v>59</x:v>
      </x:c>
      <x:c r="M13585" s="54">
        <x:f t="shared" si="2538"/>
        <x:v>14199.35479157117</x:v>
      </x:c>
      <x:c r="N13585" s="54">
        <x:f t="shared" si="2539"/>
        <x:v>9.3606630497022003</x:v>
      </x:c>
      <x:c r="O13585" s="55">
        <x:f t="shared" si="2540"/>
        <x:v>271604</x:v>
      </x:c>
      <x:c r="P13585" s="55">
        <x:f t="shared" si="2541"/>
        <x:v>44880</x:v>
      </x:c>
      <x:c r="Q13585" s="55">
        <x:f t="shared" si="2542"/>
        <x:v>259016.57624255502</x:v>
      </x:c>
      <x:c r="R13585" s="55">
        <x:f t="shared" si="2543"/>
        <x:v>-52292.57624255502</x:v>
      </x:c>
      <x:c r="S13585" s="1" t="str">
        <x:f t="shared" si="2544"/>
        <x:v>NO</x:v>
      </x:c>
      <x:c r="T13585" s="1">
        <x:f t="shared" si="2545"/>
        <x:v>-9.9999999999999997E+98</x:v>
      </x:c>
    </x:row>
    <x:row r="13586">
      <x:c r="A13586" s="1"/>
      <x:c r="B13586" s="1"/>
      <x:c r="C13586" s="1"/>
      <x:c r="D13586" s="1"/>
      <x:c r="E13586" s="1"/>
      <x:c r="F13586" s="1"/>
      <x:c r="G13586" s="1"/>
      <x:c r="H13586" s="1"/>
      <x:c r="I13586" s="53">
        <x:f t="shared" si="2534"/>
        <x:v>20</x:v>
      </x:c>
      <x:c r="J13586" s="53">
        <x:f t="shared" si="2535"/>
        <x:v>16</x:v>
      </x:c>
      <x:c r="K13586" s="53">
        <x:f t="shared" si="2536"/>
        <x:v>24</x:v>
      </x:c>
      <x:c r="L13586" s="53">
        <x:f t="shared" si="2537"/>
        <x:v>60</x:v>
      </x:c>
      <x:c r="M13586" s="54">
        <x:f t="shared" si="2538"/>
        <x:v>14277.201741150666</x:v>
      </x:c>
      <x:c r="N13586" s="54">
        <x:f t="shared" si="2539"/>
        <x:v>9.4147234313546289</x:v>
      </x:c>
      <x:c r="O13586" s="55">
        <x:f t="shared" si="2540"/>
        <x:v>274304</x:v>
      </x:c>
      <x:c r="P13586" s="55">
        <x:f t="shared" si="2541"/>
        <x:v>45760</x:v>
      </x:c>
      <x:c r="Q13586" s="55">
        <x:f t="shared" si="2542"/>
        <x:v>260368.08578386571</x:v>
      </x:c>
      <x:c r="R13586" s="55">
        <x:f t="shared" si="2543"/>
        <x:v>-51824.08578386571</x:v>
      </x:c>
      <x:c r="S13586" s="1" t="str">
        <x:f t="shared" si="2544"/>
        <x:v>NO</x:v>
      </x:c>
      <x:c r="T13586" s="1">
        <x:f t="shared" si="2545"/>
        <x:v>-9.9999999999999997E+98</x:v>
      </x:c>
    </x:row>
    <x:row r="13587">
      <x:c r="A13587" s="1"/>
      <x:c r="B13587" s="1"/>
      <x:c r="C13587" s="1"/>
      <x:c r="D13587" s="1"/>
      <x:c r="E13587" s="1"/>
      <x:c r="F13587" s="1"/>
      <x:c r="G13587" s="1"/>
      <x:c r="H13587" s="1"/>
      <x:c r="I13587" s="53">
        <x:f t="shared" si="2534"/>
        <x:v>20</x:v>
      </x:c>
      <x:c r="J13587" s="53">
        <x:f t="shared" si="2535"/>
        <x:v>16</x:v>
      </x:c>
      <x:c r="K13587" s="53">
        <x:f t="shared" si="2536"/>
        <x:v>25</x:v>
      </x:c>
      <x:c r="L13587" s="53">
        <x:f t="shared" si="2537"/>
        <x:v>61</x:v>
      </x:c>
      <x:c r="M13587" s="54">
        <x:f t="shared" si="2538"/>
        <x:v>14356.779662565763</x:v>
      </x:c>
      <x:c r="N13587" s="54">
        <x:f t="shared" si="2539"/>
        <x:v>9.4699858767817791</x:v>
      </x:c>
      <x:c r="O13587" s="55">
        <x:f t="shared" si="2540"/>
        <x:v>277004</x:v>
      </x:c>
      <x:c r="P13587" s="55">
        <x:f t="shared" si="2541"/>
        <x:v>46640</x:v>
      </x:c>
      <x:c r="Q13587" s="55">
        <x:f t="shared" si="2542"/>
        <x:v>261749.6469195445</x:v>
      </x:c>
      <x:c r="R13587" s="55">
        <x:f t="shared" si="2543"/>
        <x:v>-51385.646919544495</x:v>
      </x:c>
      <x:c r="S13587" s="1" t="str">
        <x:f t="shared" si="2544"/>
        <x:v>NO</x:v>
      </x:c>
      <x:c r="T13587" s="1">
        <x:f t="shared" si="2545"/>
        <x:v>-9.9999999999999997E+98</x:v>
      </x:c>
    </x:row>
    <x:row r="13588">
      <x:c r="A13588" s="1"/>
      <x:c r="B13588" s="1"/>
      <x:c r="C13588" s="1"/>
      <x:c r="D13588" s="1"/>
      <x:c r="E13588" s="1"/>
      <x:c r="F13588" s="1"/>
      <x:c r="G13588" s="1"/>
      <x:c r="H13588" s="1"/>
      <x:c r="I13588" s="53">
        <x:f t="shared" si="2534"/>
        <x:v>20</x:v>
      </x:c>
      <x:c r="J13588" s="53">
        <x:f t="shared" si="2535"/>
        <x:v>16</x:v>
      </x:c>
      <x:c r="K13588" s="53">
        <x:f t="shared" si="2536"/>
        <x:v>26</x:v>
      </x:c>
      <x:c r="L13588" s="53">
        <x:f t="shared" si="2537"/>
        <x:v>62</x:v>
      </x:c>
      <x:c r="M13588" s="54">
        <x:f t="shared" si="2538"/>
        <x:v>14438.11966652648</x:v>
      </x:c>
      <x:c r="N13588" s="54">
        <x:f t="shared" si="2539"/>
        <x:v>9.5264719906433886</x:v>
      </x:c>
      <x:c r="O13588" s="55">
        <x:f t="shared" si="2540"/>
        <x:v>279704</x:v>
      </x:c>
      <x:c r="P13588" s="55">
        <x:f t="shared" si="2541"/>
        <x:v>47520</x:v>
      </x:c>
      <x:c r="Q13588" s="55">
        <x:f t="shared" si="2542"/>
        <x:v>263161.7997660847</x:v>
      </x:c>
      <x:c r="R13588" s="55">
        <x:f t="shared" si="2543"/>
        <x:v>-50977.799766084703</x:v>
      </x:c>
      <x:c r="S13588" s="1" t="str">
        <x:f t="shared" si="2544"/>
        <x:v>NO</x:v>
      </x:c>
      <x:c r="T13588" s="1">
        <x:f t="shared" si="2545"/>
        <x:v>-9.9999999999999997E+98</x:v>
      </x:c>
    </x:row>
    <x:row r="13589">
      <x:c r="A13589" s="1"/>
      <x:c r="B13589" s="1"/>
      <x:c r="C13589" s="1"/>
      <x:c r="D13589" s="1"/>
      <x:c r="E13589" s="1"/>
      <x:c r="F13589" s="1"/>
      <x:c r="G13589" s="1"/>
      <x:c r="H13589" s="1"/>
      <x:c r="I13589" s="53">
        <x:f t="shared" si="2534"/>
        <x:v>20</x:v>
      </x:c>
      <x:c r="J13589" s="53">
        <x:f t="shared" si="2535"/>
        <x:v>16</x:v>
      </x:c>
      <x:c r="K13589" s="53">
        <x:f t="shared" si="2536"/>
        <x:v>27</x:v>
      </x:c>
      <x:c r="L13589" s="53">
        <x:f t="shared" si="2537"/>
        <x:v>63</x:v>
      </x:c>
      <x:c r="M13589" s="54">
        <x:f t="shared" si="2538"/>
        <x:v>14521.253371046238</x:v>
      </x:c>
      <x:c r="N13589" s="54">
        <x:f t="shared" si="2539"/>
        <x:v>9.5842037298932201</x:v>
      </x:c>
      <x:c r="O13589" s="55">
        <x:f t="shared" si="2540"/>
        <x:v>282404</x:v>
      </x:c>
      <x:c r="P13589" s="55">
        <x:f t="shared" si="2541"/>
        <x:v>48400</x:v>
      </x:c>
      <x:c r="Q13589" s="55">
        <x:f t="shared" si="2542"/>
        <x:v>264605.09324733051</x:v>
      </x:c>
      <x:c r="R13589" s="55">
        <x:f t="shared" si="2543"/>
        <x:v>-50601.093247330515</x:v>
      </x:c>
      <x:c r="S13589" s="1" t="str">
        <x:f t="shared" si="2544"/>
        <x:v>NO</x:v>
      </x:c>
      <x:c r="T13589" s="1">
        <x:f t="shared" si="2545"/>
        <x:v>-9.9999999999999997E+98</x:v>
      </x:c>
    </x:row>
    <x:row r="13590">
      <x:c r="A13590" s="1"/>
      <x:c r="B13590" s="1"/>
      <x:c r="C13590" s="1"/>
      <x:c r="D13590" s="1"/>
      <x:c r="E13590" s="1"/>
      <x:c r="F13590" s="1"/>
      <x:c r="G13590" s="1"/>
      <x:c r="H13590" s="1"/>
      <x:c r="I13590" s="53">
        <x:f t="shared" si="2534"/>
        <x:v>20</x:v>
      </x:c>
      <x:c r="J13590" s="53">
        <x:f t="shared" si="2535"/>
        <x:v>16</x:v>
      </x:c>
      <x:c r="K13590" s="53">
        <x:f t="shared" si="2536"/>
        <x:v>28</x:v>
      </x:c>
      <x:c r="L13590" s="53">
        <x:f t="shared" si="2537"/>
        <x:v>64</x:v>
      </x:c>
      <x:c r="M13590" s="54">
        <x:f t="shared" si="2538"/>
        <x:v>14606.212909263391</x:v>
      </x:c>
      <x:c r="N13590" s="54">
        <x:f t="shared" si="2539"/>
        <x:v>9.6432034092106882</x:v>
      </x:c>
      <x:c r="O13590" s="55">
        <x:f t="shared" si="2540"/>
        <x:v>285104</x:v>
      </x:c>
      <x:c r="P13590" s="55">
        <x:f t="shared" si="2541"/>
        <x:v>49280</x:v>
      </x:c>
      <x:c r="Q13590" s="55">
        <x:f t="shared" si="2542"/>
        <x:v>266080.0852302672</x:v>
      </x:c>
      <x:c r="R13590" s="55">
        <x:f t="shared" si="2543"/>
        <x:v>-50256.085230267199</x:v>
      </x:c>
      <x:c r="S13590" s="1" t="str">
        <x:f t="shared" si="2544"/>
        <x:v>NO</x:v>
      </x:c>
      <x:c r="T13590" s="1">
        <x:f t="shared" si="2545"/>
        <x:v>-9.9999999999999997E+98</x:v>
      </x:c>
    </x:row>
    <x:row r="13591">
      <x:c r="A13591" s="1"/>
      <x:c r="B13591" s="1"/>
      <x:c r="C13591" s="1"/>
      <x:c r="D13591" s="1"/>
      <x:c r="E13591" s="1"/>
      <x:c r="F13591" s="1"/>
      <x:c r="G13591" s="1"/>
      <x:c r="H13591" s="1"/>
      <x:c r="I13591" s="53">
        <x:f t="shared" si="2534"/>
        <x:v>20</x:v>
      </x:c>
      <x:c r="J13591" s="53">
        <x:f t="shared" si="2535"/>
        <x:v>16</x:v>
      </x:c>
      <x:c r="K13591" s="53">
        <x:f t="shared" si="2536"/>
        <x:v>29</x:v>
      </x:c>
      <x:c r="L13591" s="53">
        <x:f t="shared" si="2537"/>
        <x:v>65</x:v>
      </x:c>
      <x:c r="M13591" s="54">
        <x:f t="shared" si="2538"/>
        <x:v>14693.030937379044</x:v>
      </x:c>
      <x:c r="N13591" s="54">
        <x:f t="shared" si="2539"/>
        <x:v>9.7034937065132247</x:v>
      </x:c>
      <x:c r="O13591" s="55">
        <x:f t="shared" si="2540"/>
        <x:v>287804</x:v>
      </x:c>
      <x:c r="P13591" s="55">
        <x:f t="shared" si="2541"/>
        <x:v>50160</x:v>
      </x:c>
      <x:c r="Q13591" s="55">
        <x:f t="shared" si="2542"/>
        <x:v>267587.3426628306</x:v>
      </x:c>
      <x:c r="R13591" s="55">
        <x:f t="shared" si="2543"/>
        <x:v>-49943.342662830604</x:v>
      </x:c>
      <x:c r="S13591" s="1" t="str">
        <x:f t="shared" si="2544"/>
        <x:v>NO</x:v>
      </x:c>
      <x:c r="T13591" s="1">
        <x:f t="shared" si="2545"/>
        <x:v>-9.9999999999999997E+98</x:v>
      </x:c>
    </x:row>
    <x:row r="13592">
      <x:c r="A13592" s="1"/>
      <x:c r="B13592" s="1"/>
      <x:c r="C13592" s="1"/>
      <x:c r="D13592" s="1"/>
      <x:c r="E13592" s="1"/>
      <x:c r="F13592" s="1"/>
      <x:c r="G13592" s="1"/>
      <x:c r="H13592" s="1"/>
      <x:c r="I13592" s="53">
        <x:f t="shared" si="2534"/>
        <x:v>20</x:v>
      </x:c>
      <x:c r="J13592" s="53">
        <x:f t="shared" si="2535"/>
        <x:v>16</x:v>
      </x:c>
      <x:c r="K13592" s="53">
        <x:f t="shared" si="2536"/>
        <x:v>30</x:v>
      </x:c>
      <x:c r="L13592" s="53">
        <x:f t="shared" si="2537"/>
        <x:v>66</x:v>
      </x:c>
      <x:c r="M13592" s="54">
        <x:f t="shared" si="2538"/>
        <x:v>14781.740642712815</x:v>
      </x:c>
      <x:c r="N13592" s="54">
        <x:f t="shared" si="2539"/>
        <x:v>9.7650976685505668</x:v>
      </x:c>
      <x:c r="O13592" s="55">
        <x:f t="shared" si="2540"/>
        <x:v>290504</x:v>
      </x:c>
      <x:c r="P13592" s="55">
        <x:f t="shared" si="2541"/>
        <x:v>51040</x:v>
      </x:c>
      <x:c r="Q13592" s="55">
        <x:f t="shared" si="2542"/>
        <x:v>269127.44171376416</x:v>
      </x:c>
      <x:c r="R13592" s="55">
        <x:f t="shared" si="2543"/>
        <x:v>-49663.441713764158</x:v>
      </x:c>
      <x:c r="S13592" s="1" t="str">
        <x:f t="shared" si="2544"/>
        <x:v>NO</x:v>
      </x:c>
      <x:c r="T13592" s="1">
        <x:f t="shared" si="2545"/>
        <x:v>-9.9999999999999997E+98</x:v>
      </x:c>
    </x:row>
    <x:row r="13593">
      <x:c r="A13593" s="1"/>
      <x:c r="B13593" s="1"/>
      <x:c r="C13593" s="1"/>
      <x:c r="D13593" s="1"/>
      <x:c r="E13593" s="1"/>
      <x:c r="F13593" s="1"/>
      <x:c r="G13593" s="1"/>
      <x:c r="H13593" s="1"/>
      <x:c r="I13593" s="53">
        <x:f t="shared" si="2534"/>
        <x:v>20</x:v>
      </x:c>
      <x:c r="J13593" s="53">
        <x:f t="shared" si="2535"/>
        <x:v>17</x:v>
      </x:c>
      <x:c r="K13593" s="53">
        <x:f t="shared" si="2536"/>
        <x:v>0</x:v>
      </x:c>
      <x:c r="L13593" s="53">
        <x:f t="shared" si="2537"/>
        <x:v>37</x:v>
      </x:c>
      <x:c r="M13593" s="54">
        <x:f t="shared" si="2538"/>
        <x:v>12885.525221986405</x:v>
      </x:c>
      <x:c r="N13593" s="54">
        <x:f t="shared" si="2539"/>
        <x:v>8.4482814041572265</x:v>
      </x:c>
      <x:c r="O13593" s="55">
        <x:f t="shared" si="2540"/>
        <x:v>211598</x:v>
      </x:c>
      <x:c r="P13593" s="55">
        <x:f t="shared" si="2541"/>
        <x:v>25080</x:v>
      </x:c>
      <x:c r="Q13593" s="55">
        <x:f t="shared" si="2542"/>
        <x:v>236207.03510393063</x:v>
      </x:c>
      <x:c r="R13593" s="55">
        <x:f t="shared" si="2543"/>
        <x:v>-69689.035103930626</x:v>
      </x:c>
      <x:c r="S13593" s="1" t="str">
        <x:f t="shared" si="2544"/>
        <x:v>NO</x:v>
      </x:c>
      <x:c r="T13593" s="1">
        <x:f t="shared" si="2545"/>
        <x:v>-9.9999999999999997E+98</x:v>
      </x:c>
    </x:row>
    <x:row r="13594">
      <x:c r="A13594" s="1"/>
      <x:c r="B13594" s="1"/>
      <x:c r="C13594" s="1"/>
      <x:c r="D13594" s="1"/>
      <x:c r="E13594" s="1"/>
      <x:c r="F13594" s="1"/>
      <x:c r="G13594" s="1"/>
      <x:c r="H13594" s="1"/>
      <x:c r="I13594" s="53">
        <x:f t="shared" si="2534"/>
        <x:v>20</x:v>
      </x:c>
      <x:c r="J13594" s="53">
        <x:f t="shared" si="2535"/>
        <x:v>17</x:v>
      </x:c>
      <x:c r="K13594" s="53">
        <x:f t="shared" si="2536"/>
        <x:v>1</x:v>
      </x:c>
      <x:c r="L13594" s="53">
        <x:f t="shared" si="2537"/>
        <x:v>38</x:v>
      </x:c>
      <x:c r="M13594" s="54">
        <x:f t="shared" si="2538"/>
        <x:v>12931.087721986405</x:v>
      </x:c>
      <x:c r="N13594" s="54">
        <x:f t="shared" si="2539"/>
        <x:v>8.4799220291572261</x:v>
      </x:c>
      <x:c r="O13594" s="55">
        <x:f t="shared" si="2540"/>
        <x:v>214298</x:v>
      </x:c>
      <x:c r="P13594" s="55">
        <x:f t="shared" si="2541"/>
        <x:v>25960</x:v>
      </x:c>
      <x:c r="Q13594" s="55">
        <x:f t="shared" si="2542"/>
        <x:v>236998.05072893063</x:v>
      </x:c>
      <x:c r="R13594" s="55">
        <x:f t="shared" si="2543"/>
        <x:v>-68660.050728930626</x:v>
      </x:c>
      <x:c r="S13594" s="1" t="str">
        <x:f t="shared" si="2544"/>
        <x:v>NO</x:v>
      </x:c>
      <x:c r="T13594" s="1">
        <x:f t="shared" si="2545"/>
        <x:v>-9.9999999999999997E+98</x:v>
      </x:c>
    </x:row>
    <x:row r="13595">
      <x:c r="A13595" s="1"/>
      <x:c r="B13595" s="1"/>
      <x:c r="C13595" s="1"/>
      <x:c r="D13595" s="1"/>
      <x:c r="E13595" s="1"/>
      <x:c r="F13595" s="1"/>
      <x:c r="G13595" s="1"/>
      <x:c r="H13595" s="1"/>
      <x:c r="I13595" s="53">
        <x:f t="shared" si="2534"/>
        <x:v>20</x:v>
      </x:c>
      <x:c r="J13595" s="53">
        <x:f t="shared" si="2535"/>
        <x:v>17</x:v>
      </x:c>
      <x:c r="K13595" s="53">
        <x:f t="shared" si="2536"/>
        <x:v>2</x:v>
      </x:c>
      <x:c r="L13595" s="53">
        <x:f t="shared" si="2537"/>
        <x:v>39</x:v>
      </x:c>
      <x:c r="M13595" s="54">
        <x:f t="shared" si="2538"/>
        <x:v>12977.789284486405</x:v>
      </x:c>
      <x:c r="N13595" s="54">
        <x:f t="shared" si="2539"/>
        <x:v>8.5123536697822253</x:v>
      </x:c>
      <x:c r="O13595" s="55">
        <x:f t="shared" si="2540"/>
        <x:v>216998</x:v>
      </x:c>
      <x:c r="P13595" s="55">
        <x:f t="shared" si="2541"/>
        <x:v>26840</x:v>
      </x:c>
      <x:c r="Q13595" s="55">
        <x:f t="shared" si="2542"/>
        <x:v>237808.84174455566</x:v>
      </x:c>
      <x:c r="R13595" s="55">
        <x:f t="shared" si="2543"/>
        <x:v>-67650.841744555655</x:v>
      </x:c>
      <x:c r="S13595" s="1" t="str">
        <x:f t="shared" si="2544"/>
        <x:v>NO</x:v>
      </x:c>
      <x:c r="T13595" s="1">
        <x:f t="shared" si="2545"/>
        <x:v>-9.9999999999999997E+98</x:v>
      </x:c>
    </x:row>
    <x:row r="13596">
      <x:c r="A13596" s="1"/>
      <x:c r="B13596" s="1"/>
      <x:c r="C13596" s="1"/>
      <x:c r="D13596" s="1"/>
      <x:c r="E13596" s="1"/>
      <x:c r="F13596" s="1"/>
      <x:c r="G13596" s="1"/>
      <x:c r="H13596" s="1"/>
      <x:c r="I13596" s="53">
        <x:f t="shared" si="2534"/>
        <x:v>20</x:v>
      </x:c>
      <x:c r="J13596" s="53">
        <x:f t="shared" si="2535"/>
        <x:v>17</x:v>
      </x:c>
      <x:c r="K13596" s="53">
        <x:f t="shared" si="2536"/>
        <x:v>3</x:v>
      </x:c>
      <x:c r="L13596" s="53">
        <x:f t="shared" si="2537"/>
        <x:v>40</x:v>
      </x:c>
      <x:c r="M13596" s="54">
        <x:f t="shared" si="2538"/>
        <x:v>13025.65126690828</x:v>
      </x:c>
      <x:c r="N13596" s="54">
        <x:f t="shared" si="2539"/>
        <x:v>8.5455911575751955</x:v>
      </x:c>
      <x:c r="O13596" s="55">
        <x:f t="shared" si="2540"/>
        <x:v>219698</x:v>
      </x:c>
      <x:c r="P13596" s="55">
        <x:f t="shared" si="2541"/>
        <x:v>27720</x:v>
      </x:c>
      <x:c r="Q13596" s="55">
        <x:f t="shared" si="2542"/>
        <x:v>238639.77893937987</x:v>
      </x:c>
      <x:c r="R13596" s="55">
        <x:f t="shared" si="2543"/>
        <x:v>-66661.778939379874</x:v>
      </x:c>
      <x:c r="S13596" s="1" t="str">
        <x:f t="shared" si="2544"/>
        <x:v>NO</x:v>
      </x:c>
      <x:c r="T13596" s="1">
        <x:f t="shared" si="2545"/>
        <x:v>-9.9999999999999997E+98</x:v>
      </x:c>
    </x:row>
    <x:row r="13597">
      <x:c r="A13597" s="1"/>
      <x:c r="B13597" s="1"/>
      <x:c r="C13597" s="1"/>
      <x:c r="D13597" s="1"/>
      <x:c r="E13597" s="1"/>
      <x:c r="F13597" s="1"/>
      <x:c r="G13597" s="1"/>
      <x:c r="H13597" s="1"/>
      <x:c r="I13597" s="53">
        <x:f t="shared" si="2534"/>
        <x:v>20</x:v>
      </x:c>
      <x:c r="J13597" s="53">
        <x:f t="shared" si="2535"/>
        <x:v>17</x:v>
      </x:c>
      <x:c r="K13597" s="53">
        <x:f t="shared" si="2536"/>
        <x:v>4</x:v>
      </x:c>
      <x:c r="L13597" s="53">
        <x:f t="shared" si="2537"/>
        <x:v>41</x:v>
      </x:c>
      <x:c r="M13597" s="54">
        <x:f t="shared" si="2538"/>
        <x:v>13074.695382630936</x:v>
      </x:c>
      <x:c r="N13597" s="54">
        <x:f t="shared" si="2539"/>
        <x:v>8.5796495712714833</x:v>
      </x:c>
      <x:c r="O13597" s="55">
        <x:f t="shared" si="2540"/>
        <x:v>222398</x:v>
      </x:c>
      <x:c r="P13597" s="55">
        <x:f t="shared" si="2541"/>
        <x:v>28600</x:v>
      </x:c>
      <x:c r="Q13597" s="55">
        <x:f t="shared" si="2542"/>
        <x:v>239491.23928178707</x:v>
      </x:c>
      <x:c r="R13597" s="55">
        <x:f t="shared" si="2543"/>
        <x:v>-65693.239281787071</x:v>
      </x:c>
      <x:c r="S13597" s="1" t="str">
        <x:f t="shared" si="2544"/>
        <x:v>NO</x:v>
      </x:c>
      <x:c r="T13597" s="1">
        <x:f t="shared" si="2545"/>
        <x:v>-9.9999999999999997E+98</x:v>
      </x:c>
    </x:row>
    <x:row r="13598">
      <x:c r="A13598" s="1"/>
      <x:c r="B13598" s="1"/>
      <x:c r="C13598" s="1"/>
      <x:c r="D13598" s="1"/>
      <x:c r="E13598" s="1"/>
      <x:c r="F13598" s="1"/>
      <x:c r="G13598" s="1"/>
      <x:c r="H13598" s="1"/>
      <x:c r="I13598" s="53">
        <x:f t="shared" si="2534"/>
        <x:v>20</x:v>
      </x:c>
      <x:c r="J13598" s="53">
        <x:f t="shared" si="2535"/>
        <x:v>17</x:v>
      </x:c>
      <x:c r="K13598" s="53">
        <x:f t="shared" si="2536"/>
        <x:v>5</x:v>
      </x:c>
      <x:c r="L13598" s="53">
        <x:f t="shared" si="2537"/>
        <x:v>42</x:v>
      </x:c>
      <x:c r="M13598" s="54">
        <x:f t="shared" si="2538"/>
        <x:v>13124.94370655214</x:v>
      </x:c>
      <x:c r="N13598" s="54">
        <x:f t="shared" si="2539"/>
        <x:v>8.6145442406612087</x:v>
      </x:c>
      <x:c r="O13598" s="55">
        <x:f t="shared" si="2540"/>
        <x:v>225098</x:v>
      </x:c>
      <x:c r="P13598" s="55">
        <x:f t="shared" si="2541"/>
        <x:v>29480</x:v>
      </x:c>
      <x:c r="Q13598" s="55">
        <x:f t="shared" si="2542"/>
        <x:v>240363.60601653019</x:v>
      </x:c>
      <x:c r="R13598" s="55">
        <x:f t="shared" si="2543"/>
        <x:v>-64745.60601653019</x:v>
      </x:c>
      <x:c r="S13598" s="1" t="str">
        <x:f t="shared" si="2544"/>
        <x:v>NO</x:v>
      </x:c>
      <x:c r="T13598" s="1">
        <x:f t="shared" si="2545"/>
        <x:v>-9.9999999999999997E+98</x:v>
      </x:c>
    </x:row>
    <x:row r="13599">
      <x:c r="A13599" s="1"/>
      <x:c r="B13599" s="1"/>
      <x:c r="C13599" s="1"/>
      <x:c r="D13599" s="1"/>
      <x:c r="E13599" s="1"/>
      <x:c r="F13599" s="1"/>
      <x:c r="G13599" s="1"/>
      <x:c r="H13599" s="1"/>
      <x:c r="I13599" s="53">
        <x:f t="shared" si="2534"/>
        <x:v>20</x:v>
      </x:c>
      <x:c r="J13599" s="53">
        <x:f t="shared" si="2535"/>
        <x:v>17</x:v>
      </x:c>
      <x:c r="K13599" s="53">
        <x:f t="shared" si="2536"/>
        <x:v>6</x:v>
      </x:c>
      <x:c r="L13599" s="53">
        <x:f t="shared" si="2537"/>
        <x:v>43</x:v>
      </x:c>
      <x:c r="M13599" s="54">
        <x:f t="shared" si="2538"/>
        <x:v>13176.418680733774</x:v>
      </x:c>
      <x:c r="N13599" s="54">
        <x:f t="shared" si="2539"/>
        <x:v>8.6502907505095656</x:v>
      </x:c>
      <x:c r="O13599" s="55">
        <x:f t="shared" si="2540"/>
        <x:v>227798</x:v>
      </x:c>
      <x:c r="P13599" s="55">
        <x:f t="shared" si="2541"/>
        <x:v>30360</x:v>
      </x:c>
      <x:c r="Q13599" s="55">
        <x:f t="shared" si="2542"/>
        <x:v>241257.26876273911</x:v>
      </x:c>
      <x:c r="R13599" s="55">
        <x:f t="shared" si="2543"/>
        <x:v>-63819.268762739113</x:v>
      </x:c>
      <x:c r="S13599" s="1" t="str">
        <x:f t="shared" si="2544"/>
        <x:v>NO</x:v>
      </x:c>
      <x:c r="T13599" s="1">
        <x:f t="shared" si="2545"/>
        <x:v>-9.9999999999999997E+98</x:v>
      </x:c>
    </x:row>
    <x:row r="13600">
      <x:c r="A13600" s="1"/>
      <x:c r="B13600" s="1"/>
      <x:c r="C13600" s="1"/>
      <x:c r="D13600" s="1"/>
      <x:c r="E13600" s="1"/>
      <x:c r="F13600" s="1"/>
      <x:c r="G13600" s="1"/>
      <x:c r="H13600" s="1"/>
      <x:c r="I13600" s="53">
        <x:f t="shared" si="2534"/>
        <x:v>20</x:v>
      </x:c>
      <x:c r="J13600" s="53">
        <x:f t="shared" si="2535"/>
        <x:v>17</x:v>
      </x:c>
      <x:c r="K13600" s="53">
        <x:f t="shared" si="2536"/>
        <x:v>7</x:v>
      </x:c>
      <x:c r="L13600" s="53">
        <x:f t="shared" si="2537"/>
        <x:v>44</x:v>
      </x:c>
      <x:c r="M13600" s="54">
        <x:f t="shared" si="2538"/>
        <x:v>13229.143120131734</x:v>
      </x:c>
      <x:c r="N13600" s="54">
        <x:f t="shared" si="2539"/>
        <x:v>8.686904944535927</x:v>
      </x:c>
      <x:c r="O13600" s="55">
        <x:f t="shared" si="2540"/>
        <x:v>230498</x:v>
      </x:c>
      <x:c r="P13600" s="55">
        <x:f t="shared" si="2541"/>
        <x:v>31240</x:v>
      </x:c>
      <x:c r="Q13600" s="55">
        <x:f t="shared" si="2542"/>
        <x:v>242172.62361339814</x:v>
      </x:c>
      <x:c r="R13600" s="55">
        <x:f t="shared" si="2543"/>
        <x:v>-62914.623613398144</x:v>
      </x:c>
      <x:c r="S13600" s="1" t="str">
        <x:f t="shared" si="2544"/>
        <x:v>NO</x:v>
      </x:c>
      <x:c r="T13600" s="1">
        <x:f t="shared" si="2545"/>
        <x:v>-9.9999999999999997E+98</x:v>
      </x:c>
    </x:row>
    <x:row r="13601">
      <x:c r="A13601" s="1"/>
      <x:c r="B13601" s="1"/>
      <x:c r="C13601" s="1"/>
      <x:c r="D13601" s="1"/>
      <x:c r="E13601" s="1"/>
      <x:c r="F13601" s="1"/>
      <x:c r="G13601" s="1"/>
      <x:c r="H13601" s="1"/>
      <x:c r="I13601" s="53">
        <x:f t="shared" si="2534"/>
        <x:v>20</x:v>
      </x:c>
      <x:c r="J13601" s="53">
        <x:f t="shared" si="2535"/>
        <x:v>17</x:v>
      </x:c>
      <x:c r="K13601" s="53">
        <x:f t="shared" si="2536"/>
        <x:v>8</x:v>
      </x:c>
      <x:c r="L13601" s="53">
        <x:f t="shared" si="2537"/>
        <x:v>45</x:v>
      </x:c>
      <x:c r="M13601" s="54">
        <x:f t="shared" si="2538"/>
        <x:v>13283.140218411714</x:v>
      </x:c>
      <x:c r="N13601" s="54">
        <x:f t="shared" si="2539"/>
        <x:v>8.7244029294525784</x:v>
      </x:c>
      <x:c r="O13601" s="55">
        <x:f t="shared" si="2540"/>
        <x:v>233198</x:v>
      </x:c>
      <x:c r="P13601" s="55">
        <x:f t="shared" si="2541"/>
        <x:v>32120</x:v>
      </x:c>
      <x:c r="Q13601" s="55">
        <x:f t="shared" si="2542"/>
        <x:v>243110.07323631446</x:v>
      </x:c>
      <x:c r="R13601" s="55">
        <x:f t="shared" si="2543"/>
        <x:v>-62032.073236314463</x:v>
      </x:c>
      <x:c r="S13601" s="1" t="str">
        <x:f t="shared" si="2544"/>
        <x:v>NO</x:v>
      </x:c>
      <x:c r="T13601" s="1">
        <x:f t="shared" si="2545"/>
        <x:v>-9.9999999999999997E+98</x:v>
      </x:c>
    </x:row>
    <x:row r="13602">
      <x:c r="A13602" s="1"/>
      <x:c r="B13602" s="1"/>
      <x:c r="C13602" s="1"/>
      <x:c r="D13602" s="1"/>
      <x:c r="E13602" s="1"/>
      <x:c r="F13602" s="1"/>
      <x:c r="G13602" s="1"/>
      <x:c r="H13602" s="1"/>
      <x:c r="I13602" s="53">
        <x:f t="shared" si="2534"/>
        <x:v>20</x:v>
      </x:c>
      <x:c r="J13602" s="53">
        <x:f t="shared" si="2535"/>
        <x:v>17</x:v>
      </x:c>
      <x:c r="K13602" s="53">
        <x:f t="shared" si="2536"/>
        <x:v>9</x:v>
      </x:c>
      <x:c r="L13602" s="53">
        <x:f t="shared" si="2537"/>
        <x:v>46</x:v>
      </x:c>
      <x:c r="M13602" s="54">
        <x:f t="shared" si="2538"/>
        <x:v>13338.433553852108</x:v>
      </x:c>
      <x:c r="N13602" s="54">
        <x:f t="shared" si="2539"/>
        <x:v>8.7628010790639639</x:v>
      </x:c>
      <x:c r="O13602" s="55">
        <x:f t="shared" si="2540"/>
        <x:v>235898</x:v>
      </x:c>
      <x:c r="P13602" s="55">
        <x:f t="shared" si="2541"/>
        <x:v>33000</x:v>
      </x:c>
      <x:c r="Q13602" s="55">
        <x:f t="shared" si="2542"/>
        <x:v>244070.0269765991</x:v>
      </x:c>
      <x:c r="R13602" s="55">
        <x:f t="shared" si="2543"/>
        <x:v>-61172.026976599096</x:v>
      </x:c>
      <x:c r="S13602" s="1" t="str">
        <x:f t="shared" si="2544"/>
        <x:v>NO</x:v>
      </x:c>
      <x:c r="T13602" s="1">
        <x:f t="shared" si="2545"/>
        <x:v>-9.9999999999999997E+98</x:v>
      </x:c>
    </x:row>
    <x:row r="13603">
      <x:c r="A13603" s="1"/>
      <x:c r="B13603" s="1"/>
      <x:c r="C13603" s="1"/>
      <x:c r="D13603" s="1"/>
      <x:c r="E13603" s="1"/>
      <x:c r="F13603" s="1"/>
      <x:c r="G13603" s="1"/>
      <x:c r="H13603" s="1"/>
      <x:c r="I13603" s="53">
        <x:f t="shared" si="2534"/>
        <x:v>20</x:v>
      </x:c>
      <x:c r="J13603" s="53">
        <x:f t="shared" si="2535"/>
        <x:v>17</x:v>
      </x:c>
      <x:c r="K13603" s="53">
        <x:f t="shared" si="2536"/>
        <x:v>10</x:v>
      </x:c>
      <x:c r="L13603" s="53">
        <x:f t="shared" si="2537"/>
        <x:v>47</x:v>
      </x:c>
      <x:c r="M13603" s="54">
        <x:f t="shared" si="2538"/>
        <x:v>13395.047095335322</x:v>
      </x:c>
      <x:c r="N13603" s="54">
        <x:f t="shared" si="2539"/>
        <x:v>8.8021160384273074</x:v>
      </x:c>
      <x:c r="O13603" s="55">
        <x:f t="shared" si="2540"/>
        <x:v>238598</x:v>
      </x:c>
      <x:c r="P13603" s="55">
        <x:f t="shared" si="2541"/>
        <x:v>33880</x:v>
      </x:c>
      <x:c r="Q13603" s="55">
        <x:f t="shared" si="2542"/>
        <x:v>245052.90096068266</x:v>
      </x:c>
      <x:c r="R13603" s="55">
        <x:f t="shared" si="2543"/>
        <x:v>-60334.900960682658</x:v>
      </x:c>
      <x:c r="S13603" s="1" t="str">
        <x:f t="shared" si="2544"/>
        <x:v>NO</x:v>
      </x:c>
      <x:c r="T13603" s="1">
        <x:f t="shared" si="2545"/>
        <x:v>-9.9999999999999997E+98</x:v>
      </x:c>
    </x:row>
    <x:row r="13604">
      <x:c r="A13604" s="1"/>
      <x:c r="B13604" s="1"/>
      <x:c r="C13604" s="1"/>
      <x:c r="D13604" s="1"/>
      <x:c r="E13604" s="1"/>
      <x:c r="F13604" s="1"/>
      <x:c r="G13604" s="1"/>
      <x:c r="H13604" s="1"/>
      <x:c r="I13604" s="53">
        <x:f t="shared" si="2534"/>
        <x:v>20</x:v>
      </x:c>
      <x:c r="J13604" s="53">
        <x:f t="shared" si="2535"/>
        <x:v>17</x:v>
      </x:c>
      <x:c r="K13604" s="53">
        <x:f t="shared" si="2536"/>
        <x:v>11</x:v>
      </x:c>
      <x:c r="L13604" s="53">
        <x:f t="shared" si="2537"/>
        <x:v>48</x:v>
      </x:c>
      <x:c r="M13604" s="54">
        <x:f t="shared" si="2538"/>
        <x:v>13453.00520842876</x:v>
      </x:c>
      <x:c r="N13604" s="54">
        <x:f t="shared" si="2539"/>
        <x:v>8.8423647280755269</x:v>
      </x:c>
      <x:c r="O13604" s="55">
        <x:f t="shared" si="2540"/>
        <x:v>241298</x:v>
      </x:c>
      <x:c r="P13604" s="55">
        <x:f t="shared" si="2541"/>
        <x:v>34760</x:v>
      </x:c>
      <x:c r="Q13604" s="55">
        <x:f t="shared" si="2542"/>
        <x:v>246059.1182018882</x:v>
      </x:c>
      <x:c r="R13604" s="55">
        <x:f t="shared" si="2543"/>
        <x:v>-59521.118201888195</x:v>
      </x:c>
      <x:c r="S13604" s="1" t="str">
        <x:f t="shared" si="2544"/>
        <x:v>NO</x:v>
      </x:c>
      <x:c r="T13604" s="1">
        <x:f t="shared" si="2545"/>
        <x:v>-9.9999999999999997E+98</x:v>
      </x:c>
    </x:row>
    <x:row r="13605">
      <x:c r="A13605" s="1"/>
      <x:c r="B13605" s="1"/>
      <x:c r="C13605" s="1"/>
      <x:c r="D13605" s="1"/>
      <x:c r="E13605" s="1"/>
      <x:c r="F13605" s="1"/>
      <x:c r="G13605" s="1"/>
      <x:c r="H13605" s="1"/>
      <x:c r="I13605" s="53">
        <x:f t="shared" si="2534"/>
        <x:v>20</x:v>
      </x:c>
      <x:c r="J13605" s="53">
        <x:f t="shared" si="2535"/>
        <x:v>17</x:v>
      </x:c>
      <x:c r="K13605" s="53">
        <x:f t="shared" si="2536"/>
        <x:v>12</x:v>
      </x:c>
      <x:c r="L13605" s="53">
        <x:f t="shared" si="2537"/>
        <x:v>49</x:v>
      </x:c>
      <x:c r="M13605" s="54">
        <x:f t="shared" si="2538"/>
        <x:v>13512.332661556824</x:v>
      </x:c>
      <x:c r="N13605" s="54">
        <x:f t="shared" si="2539"/>
        <x:v>8.8835643483033504</x:v>
      </x:c>
      <x:c r="O13605" s="55">
        <x:f t="shared" si="2540"/>
        <x:v>243998</x:v>
      </x:c>
      <x:c r="P13605" s="55">
        <x:f t="shared" si="2541"/>
        <x:v>35640</x:v>
      </x:c>
      <x:c r="Q13605" s="55">
        <x:f t="shared" si="2542"/>
        <x:v>247089.10870758374</x:v>
      </x:c>
      <x:c r="R13605" s="55">
        <x:f t="shared" si="2543"/>
        <x:v>-58731.108707583742</x:v>
      </x:c>
      <x:c r="S13605" s="1" t="str">
        <x:f t="shared" si="2544"/>
        <x:v>NO</x:v>
      </x:c>
      <x:c r="T13605" s="1">
        <x:f t="shared" si="2545"/>
        <x:v>-9.9999999999999997E+98</x:v>
      </x:c>
    </x:row>
    <x:row r="13606">
      <x:c r="A13606" s="1"/>
      <x:c r="B13606" s="1"/>
      <x:c r="C13606" s="1"/>
      <x:c r="D13606" s="1"/>
      <x:c r="E13606" s="1"/>
      <x:c r="F13606" s="1"/>
      <x:c r="G13606" s="1"/>
      <x:c r="H13606" s="1"/>
      <x:c r="I13606" s="53">
        <x:f t="shared" si="2534"/>
        <x:v>20</x:v>
      </x:c>
      <x:c r="J13606" s="53">
        <x:f t="shared" si="2535"/>
        <x:v>17</x:v>
      </x:c>
      <x:c r="K13606" s="53">
        <x:f t="shared" si="2536"/>
        <x:v>13</x:v>
      </x:c>
      <x:c r="L13606" s="53">
        <x:f t="shared" si="2537"/>
        <x:v>50</x:v>
      </x:c>
      <x:c r="M13606" s="54">
        <x:f t="shared" si="2538"/>
        <x:v>13573.054632265208</x:v>
      </x:c>
      <x:c r="N13606" s="54">
        <x:f t="shared" si="2539"/>
        <x:v>8.9257323835175058</x:v>
      </x:c>
      <x:c r="O13606" s="55">
        <x:f t="shared" si="2540"/>
        <x:v>246698</x:v>
      </x:c>
      <x:c r="P13606" s="55">
        <x:f t="shared" si="2541"/>
        <x:v>36520</x:v>
      </x:c>
      <x:c r="Q13606" s="55">
        <x:f t="shared" si="2542"/>
        <x:v>248143.30958793763</x:v>
      </x:c>
      <x:c r="R13606" s="55">
        <x:f t="shared" si="2543"/>
        <x:v>-57965.309587937634</x:v>
      </x:c>
      <x:c r="S13606" s="1" t="str">
        <x:f t="shared" si="2544"/>
        <x:v>NO</x:v>
      </x:c>
      <x:c r="T13606" s="1">
        <x:f t="shared" si="2545"/>
        <x:v>-9.9999999999999997E+98</x:v>
      </x:c>
    </x:row>
    <x:row r="13607">
      <x:c r="A13607" s="1"/>
      <x:c r="B13607" s="1"/>
      <x:c r="C13607" s="1"/>
      <x:c r="D13607" s="1"/>
      <x:c r="E13607" s="1"/>
      <x:c r="F13607" s="1"/>
      <x:c r="G13607" s="1"/>
      <x:c r="H13607" s="1"/>
      <x:c r="I13607" s="53">
        <x:f t="shared" si="2534"/>
        <x:v>20</x:v>
      </x:c>
      <x:c r="J13607" s="53">
        <x:f t="shared" si="2535"/>
        <x:v>17</x:v>
      </x:c>
      <x:c r="K13607" s="53">
        <x:f t="shared" si="2536"/>
        <x:v>14</x:v>
      </x:c>
      <x:c r="L13607" s="53">
        <x:f t="shared" si="2537"/>
        <x:v>51</x:v>
      </x:c>
      <x:c r="M13607" s="54">
        <x:f t="shared" si="2538"/>
        <x:v>13635.196713578869</x:v>
      </x:c>
      <x:c r="N13607" s="54">
        <x:f t="shared" si="2539"/>
        <x:v>8.9688866066519921</x:v>
      </x:c>
      <x:c r="O13607" s="55">
        <x:f t="shared" si="2540"/>
        <x:v>249398</x:v>
      </x:c>
      <x:c r="P13607" s="55">
        <x:f t="shared" si="2541"/>
        <x:v>37400</x:v>
      </x:c>
      <x:c r="Q13607" s="55">
        <x:f t="shared" si="2542"/>
        <x:v>249222.16516629982</x:v>
      </x:c>
      <x:c r="R13607" s="55">
        <x:f t="shared" si="2543"/>
        <x:v>-57224.165166299819</x:v>
      </x:c>
      <x:c r="S13607" s="1" t="str">
        <x:f t="shared" si="2544"/>
        <x:v>NO</x:v>
      </x:c>
      <x:c r="T13607" s="1">
        <x:f t="shared" si="2545"/>
        <x:v>-9.9999999999999997E+98</x:v>
      </x:c>
    </x:row>
    <x:row r="13608">
      <x:c r="A13608" s="1"/>
      <x:c r="B13608" s="1"/>
      <x:c r="C13608" s="1"/>
      <x:c r="D13608" s="1"/>
      <x:c r="E13608" s="1"/>
      <x:c r="F13608" s="1"/>
      <x:c r="G13608" s="1"/>
      <x:c r="H13608" s="1"/>
      <x:c r="I13608" s="53">
        <x:f t="shared" si="2534"/>
        <x:v>20</x:v>
      </x:c>
      <x:c r="J13608" s="53">
        <x:f t="shared" si="2535"/>
        <x:v>17</x:v>
      </x:c>
      <x:c r="K13608" s="53">
        <x:f t="shared" si="2536"/>
        <x:v>15</x:v>
      </x:c>
      <x:c r="L13608" s="53">
        <x:f t="shared" si="2537"/>
        <x:v>52</x:v>
      </x:c>
      <x:c r="M13608" s="54">
        <x:f t="shared" si="2538"/>
        <x:v>13698.784920455017</x:v>
      </x:c>
      <x:c r="N13608" s="54">
        <x:f t="shared" si="2539"/>
        <x:v>9.0130450836493168</x:v>
      </x:c>
      <x:c r="O13608" s="55">
        <x:f t="shared" si="2540"/>
        <x:v>252098</x:v>
      </x:c>
      <x:c r="P13608" s="55">
        <x:f t="shared" si="2541"/>
        <x:v>38280</x:v>
      </x:c>
      <x:c r="Q13608" s="55">
        <x:f t="shared" si="2542"/>
        <x:v>250326.12709123292</x:v>
      </x:c>
      <x:c r="R13608" s="55">
        <x:f t="shared" si="2543"/>
        <x:v>-56508.12709123292</x:v>
      </x:c>
      <x:c r="S13608" s="1" t="str">
        <x:f t="shared" si="2544"/>
        <x:v>NO</x:v>
      </x:c>
      <x:c r="T13608" s="1">
        <x:f t="shared" si="2545"/>
        <x:v>-9.9999999999999997E+98</x:v>
      </x:c>
    </x:row>
    <x:row r="13609">
      <x:c r="A13609" s="1"/>
      <x:c r="B13609" s="1"/>
      <x:c r="C13609" s="1"/>
      <x:c r="D13609" s="1"/>
      <x:c r="E13609" s="1"/>
      <x:c r="F13609" s="1"/>
      <x:c r="G13609" s="1"/>
      <x:c r="H13609" s="1"/>
      <x:c r="I13609" s="53">
        <x:f t="shared" si="2534"/>
        <x:v>20</x:v>
      </x:c>
      <x:c r="J13609" s="53">
        <x:f t="shared" si="2535"/>
        <x:v>17</x:v>
      </x:c>
      <x:c r="K13609" s="53">
        <x:f t="shared" si="2536"/>
        <x:v>16</x:v>
      </x:c>
      <x:c r="L13609" s="53">
        <x:f t="shared" si="2537"/>
        <x:v>53</x:v>
      </x:c>
      <x:c r="M13609" s="54">
        <x:f t="shared" si="2538"/>
        <x:v>13763.845696332504</x:v>
      </x:c>
      <x:c r="N13609" s="54">
        <x:f t="shared" si="2539"/>
        <x:v>9.0582261780086828</x:v>
      </x:c>
      <x:c r="O13609" s="55">
        <x:f t="shared" si="2540"/>
        <x:v>254798</x:v>
      </x:c>
      <x:c r="P13609" s="55">
        <x:f t="shared" si="2541"/>
        <x:v>39160</x:v>
      </x:c>
      <x:c r="Q13609" s="55">
        <x:f t="shared" si="2542"/>
        <x:v>251455.65445021709</x:v>
      </x:c>
      <x:c r="R13609" s="55">
        <x:f t="shared" si="2543"/>
        <x:v>-55817.654450217087</x:v>
      </x:c>
      <x:c r="S13609" s="1" t="str">
        <x:f t="shared" si="2544"/>
        <x:v>NO</x:v>
      </x:c>
      <x:c r="T13609" s="1">
        <x:f t="shared" si="2545"/>
        <x:v>-9.9999999999999997E+98</x:v>
      </x:c>
    </x:row>
    <x:row r="13610">
      <x:c r="A13610" s="1"/>
      <x:c r="B13610" s="1"/>
      <x:c r="C13610" s="1"/>
      <x:c r="D13610" s="1"/>
      <x:c r="E13610" s="1"/>
      <x:c r="F13610" s="1"/>
      <x:c r="G13610" s="1"/>
      <x:c r="H13610" s="1"/>
      <x:c r="I13610" s="53">
        <x:f t="shared" si="2534"/>
        <x:v>20</x:v>
      </x:c>
      <x:c r="J13610" s="53">
        <x:f t="shared" si="2535"/>
        <x:v>17</x:v>
      </x:c>
      <x:c r="K13610" s="53">
        <x:f t="shared" si="2536"/>
        <x:v>17</x:v>
      </x:c>
      <x:c r="L13610" s="53">
        <x:f t="shared" si="2537"/>
        <x:v>54</x:v>
      </x:c>
      <x:c r="M13610" s="54">
        <x:f t="shared" si="2538"/>
        <x:v>13830.405919779045</x:v>
      </x:c>
      <x:c r="N13610" s="54">
        <x:f t="shared" si="2539"/>
        <x:v>9.1044485554021151</x:v>
      </x:c>
      <x:c r="O13610" s="55">
        <x:f t="shared" si="2540"/>
        <x:v>257498</x:v>
      </x:c>
      <x:c r="P13610" s="55">
        <x:f t="shared" si="2541"/>
        <x:v>40040</x:v>
      </x:c>
      <x:c r="Q13610" s="55">
        <x:f t="shared" si="2542"/>
        <x:v>252611.21388505286</x:v>
      </x:c>
      <x:c r="R13610" s="55">
        <x:f t="shared" si="2543"/>
        <x:v>-55153.213885052857</x:v>
      </x:c>
      <x:c r="S13610" s="1" t="str">
        <x:f t="shared" si="2544"/>
        <x:v>NO</x:v>
      </x:c>
      <x:c r="T13610" s="1">
        <x:f t="shared" si="2545"/>
        <x:v>-9.9999999999999997E+98</x:v>
      </x:c>
    </x:row>
    <x:row r="13611">
      <x:c r="A13611" s="1"/>
      <x:c r="B13611" s="1"/>
      <x:c r="C13611" s="1"/>
      <x:c r="D13611" s="1"/>
      <x:c r="E13611" s="1"/>
      <x:c r="F13611" s="1"/>
      <x:c r="G13611" s="1"/>
      <x:c r="H13611" s="1"/>
      <x:c r="I13611" s="53">
        <x:f t="shared" si="2534"/>
        <x:v>20</x:v>
      </x:c>
      <x:c r="J13611" s="53">
        <x:f t="shared" si="2535"/>
        <x:v>17</x:v>
      </x:c>
      <x:c r="K13611" s="53">
        <x:f t="shared" si="2536"/>
        <x:v>18</x:v>
      </x:c>
      <x:c r="L13611" s="53">
        <x:f t="shared" si="2537"/>
        <x:v>55</x:v>
      </x:c>
      <x:c r="M13611" s="54">
        <x:f t="shared" si="2538"/>
        <x:v>13898.492911237632</x:v>
      </x:c>
      <x:c r="N13611" s="54">
        <x:f t="shared" si="2539"/>
        <x:v>9.1517311883594665</x:v>
      </x:c>
      <x:c r="O13611" s="55">
        <x:f t="shared" si="2540"/>
        <x:v>260198</x:v>
      </x:c>
      <x:c r="P13611" s="55">
        <x:f t="shared" si="2541"/>
        <x:v>40920</x:v>
      </x:c>
      <x:c r="Q13611" s="55">
        <x:f t="shared" si="2542"/>
        <x:v>253793.27970898667</x:v>
      </x:c>
      <x:c r="R13611" s="55">
        <x:f t="shared" si="2543"/>
        <x:v>-54515.279708986665</x:v>
      </x:c>
      <x:c r="S13611" s="1" t="str">
        <x:f t="shared" si="2544"/>
        <x:v>NO</x:v>
      </x:c>
      <x:c r="T13611" s="1">
        <x:f t="shared" si="2545"/>
        <x:v>-9.9999999999999997E+98</x:v>
      </x:c>
    </x:row>
    <x:row r="13612">
      <x:c r="A13612" s="1"/>
      <x:c r="B13612" s="1"/>
      <x:c r="C13612" s="1"/>
      <x:c r="D13612" s="1"/>
      <x:c r="E13612" s="1"/>
      <x:c r="F13612" s="1"/>
      <x:c r="G13612" s="1"/>
      <x:c r="H13612" s="1"/>
      <x:c r="I13612" s="53">
        <x:f t="shared" si="2534"/>
        <x:v>20</x:v>
      </x:c>
      <x:c r="J13612" s="53">
        <x:f t="shared" si="2535"/>
        <x:v>17</x:v>
      </x:c>
      <x:c r="K13612" s="53">
        <x:f t="shared" si="2536"/>
        <x:v>19</x:v>
      </x:c>
      <x:c r="L13612" s="53">
        <x:f t="shared" si="2537"/>
        <x:v>56</x:v>
      </x:c>
      <x:c r="M13612" s="54">
        <x:f t="shared" si="2538"/>
        <x:v>13968.134439873655</x:v>
      </x:c>
      <x:c r="N13612" s="54">
        <x:f t="shared" si="2539"/>
        <x:v>9.2000933610233719</x:v>
      </x:c>
      <x:c r="O13612" s="55">
        <x:f t="shared" si="2540"/>
        <x:v>262898</x:v>
      </x:c>
      <x:c r="P13612" s="55">
        <x:f t="shared" si="2541"/>
        <x:v>41800</x:v>
      </x:c>
      <x:c r="Q13612" s="55">
        <x:f t="shared" si="2542"/>
        <x:v>255002.33402558428</x:v>
      </x:c>
      <x:c r="R13612" s="55">
        <x:f t="shared" si="2543"/>
        <x:v>-53904.334025584278</x:v>
      </x:c>
      <x:c r="S13612" s="1" t="str">
        <x:f t="shared" si="2544"/>
        <x:v>NO</x:v>
      </x:c>
      <x:c r="T13612" s="1">
        <x:f t="shared" si="2545"/>
        <x:v>-9.9999999999999997E+98</x:v>
      </x:c>
    </x:row>
    <x:row r="13613">
      <x:c r="A13613" s="1"/>
      <x:c r="B13613" s="1"/>
      <x:c r="C13613" s="1"/>
      <x:c r="D13613" s="1"/>
      <x:c r="E13613" s="1"/>
      <x:c r="F13613" s="1"/>
      <x:c r="G13613" s="1"/>
      <x:c r="H13613" s="1"/>
      <x:c r="I13613" s="53">
        <x:f t="shared" si="2534"/>
        <x:v>20</x:v>
      </x:c>
      <x:c r="J13613" s="53">
        <x:f t="shared" si="2535"/>
        <x:v>17</x:v>
      </x:c>
      <x:c r="K13613" s="53">
        <x:f t="shared" si="2536"/>
        <x:v>20</x:v>
      </x:c>
      <x:c r="L13613" s="53">
        <x:f t="shared" si="2537"/>
        <x:v>57</x:v>
      </x:c>
      <x:c r="M13613" s="54">
        <x:f t="shared" si="2538"/>
        <x:v>14039.358730524131</x:v>
      </x:c>
      <x:c r="N13613" s="54">
        <x:f t="shared" si="2539"/>
        <x:v>9.2495546739750907</x:v>
      </x:c>
      <x:c r="O13613" s="55">
        <x:f t="shared" si="2540"/>
        <x:v>265598</x:v>
      </x:c>
      <x:c r="P13613" s="55">
        <x:f t="shared" si="2541"/>
        <x:v>42680</x:v>
      </x:c>
      <x:c r="Q13613" s="55">
        <x:f t="shared" si="2542"/>
        <x:v>256238.86684937726</x:v>
      </x:c>
      <x:c r="R13613" s="55">
        <x:f t="shared" si="2543"/>
        <x:v>-53320.866849377257</x:v>
      </x:c>
      <x:c r="S13613" s="1" t="str">
        <x:f t="shared" si="2544"/>
        <x:v>NO</x:v>
      </x:c>
      <x:c r="T13613" s="1">
        <x:f t="shared" si="2545"/>
        <x:v>-9.9999999999999997E+98</x:v>
      </x:c>
    </x:row>
    <x:row r="13614">
      <x:c r="A13614" s="1"/>
      <x:c r="B13614" s="1"/>
      <x:c r="C13614" s="1"/>
      <x:c r="D13614" s="1"/>
      <x:c r="E13614" s="1"/>
      <x:c r="F13614" s="1"/>
      <x:c r="G13614" s="1"/>
      <x:c r="H13614" s="1"/>
      <x:c r="I13614" s="53" t="n">
        <x:f t="shared" ref="I13614:I13677" si="2546">INT((ROW()-ROW($I$46))/((CARROT_CAP+1)*(MESCLUN_CAP+1)))</x:f>
        <x:v>20</x:v>
      </x:c>
      <x:c r="J13614" s="53" t="n">
        <x:f t="shared" ref="J13614:J13677" si="2547">MOD(INT((ROW()-ROW($I$46))/(MESCLUN_CAP+1)),CARROT_CAP+1)</x:f>
        <x:v>17</x:v>
      </x:c>
      <x:c r="K13614" s="53" t="n">
        <x:f t="shared" ref="K13614:K13677" si="2548">MOD(ROW()-ROW($I$46),MESCLUN_CAP+1)</x:f>
        <x:v>21</x:v>
      </x:c>
      <x:c r="L13614" s="53" t="n">
        <x:f t="shared" ref="L13614:L13677" si="2549">SUM(I13614:K13614)</x:f>
        <x:v>58</x:v>
      </x:c>
      <x:c r="M13614" s="54" t="n">
        <x:f t="shared" ref="M13614:M13677" si="2550">I13614*TOMATO_HOURS*WEEKS*(1+TOMATO_DIM)^I13614+J13614*CARROT_HOURS*WEEKS*(1+CARROT_DIM)^J13614+K13614*MESCLUN_HOURS*WEEKS*(1+MESCLUN_DIM)^K13614</x:f>
        <x:v>14112.194470750579</x:v>
      </x:c>
      <x:c r="N13614" s="54" t="n">
        <x:f t="shared" ref="N13614:N13677" si="2551">MAX(M13614-FARMER_HOURS,0)/TEMP_HOURS_PER_WORKER</x:f>
        <x:v>9.300135049132347</x:v>
      </x:c>
      <x:c r="O13614" s="55" t="n">
        <x:f t="shared" ref="O13614:O13677" si="2552">I13614*TOMATO_PRICE+J13614*CARROT_PRICE+K13614*MESCLUN_PRICE</x:f>
        <x:v>268298</x:v>
      </x:c>
      <x:c r="P13614" s="55" t="n">
        <x:f t="shared" ref="P13614:P13677" si="2553">I13614*TOMATO_FERTILIZER+J13614*CARROT_FERTILIZER+K13614*MESCLUN_FERTILIZER</x:f>
        <x:v>43560</x:v>
      </x:c>
      <x:c r="Q13614" s="55" t="n">
        <x:f t="shared" ref="Q13614:Q13677" si="2554">MIN(M13614,FARMER_HOURS)*FARMER_RATE+MAX(M13614-FARMER_HOURS,0)*TEMP_RATE</x:f>
        <x:v>257503.37622830865</x:v>
      </x:c>
      <x:c r="R13614" s="55" t="n">
        <x:f t="shared" ref="R13614:R13677" si="2555">O13614-P13614-Q13614-FIXED_COST</x:f>
        <x:v>-52765.376228308654</x:v>
      </x:c>
      <x:c r="S13614" s="1" t="str">
        <x:f t="shared" ref="S13614:S13677" si="2556">IF(AND(L13614&lt;=TOTAL_BED_CAP,N13614&lt;=TEMP_WORKER_CAP),"YES","NO")</x:f>
        <x:v>NO</x:v>
      </x:c>
      <x:c r="T13614" s="1" t="n">
        <x:f t="shared" ref="T13614:T13677" si="2557">IF(S13614="YES",R13614,-1E+99)</x:f>
        <x:v>-1e+99</x:v>
      </x:c>
    </x:row>
    <x:row r="13615">
      <x:c r="A13615" s="1"/>
      <x:c r="B13615" s="1"/>
      <x:c r="C13615" s="1"/>
      <x:c r="D13615" s="1"/>
      <x:c r="E13615" s="1"/>
      <x:c r="F13615" s="1"/>
      <x:c r="G13615" s="1"/>
      <x:c r="H13615" s="1"/>
      <x:c r="I13615" s="53">
        <x:f t="shared" si="2546"/>
        <x:v>20</x:v>
      </x:c>
      <x:c r="J13615" s="53">
        <x:f t="shared" si="2547"/>
        <x:v>17</x:v>
      </x:c>
      <x:c r="K13615" s="53">
        <x:f t="shared" si="2548"/>
        <x:v>22</x:v>
      </x:c>
      <x:c r="L13615" s="53">
        <x:f t="shared" si="2549"/>
        <x:v>59</x:v>
      </x:c>
      <x:c r="M13615" s="54">
        <x:f t="shared" si="2550"/>
        <x:v>14186.670817996972</x:v>
      </x:c>
      <x:c r="N13615" s="54">
        <x:f t="shared" si="2551"/>
        <x:v>9.3518547347201189</x:v>
      </x:c>
      <x:c r="O13615" s="55">
        <x:f t="shared" si="2552"/>
        <x:v>270998</x:v>
      </x:c>
      <x:c r="P13615" s="55">
        <x:f t="shared" si="2553"/>
        <x:v>44440</x:v>
      </x:c>
      <x:c r="Q13615" s="55">
        <x:f t="shared" si="2554"/>
        <x:v>258796.36836800296</x:v>
      </x:c>
      <x:c r="R13615" s="55">
        <x:f t="shared" si="2555"/>
        <x:v>-52238.368368002964</x:v>
      </x:c>
      <x:c r="S13615" s="1" t="str">
        <x:f t="shared" si="2556"/>
        <x:v>NO</x:v>
      </x:c>
      <x:c r="T13615" s="1">
        <x:f t="shared" si="2557"/>
        <x:v>-9.9999999999999997E+98</x:v>
      </x:c>
    </x:row>
    <x:row r="13616">
      <x:c r="A13616" s="1"/>
      <x:c r="B13616" s="1"/>
      <x:c r="C13616" s="1"/>
      <x:c r="D13616" s="1"/>
      <x:c r="E13616" s="1"/>
      <x:c r="F13616" s="1"/>
      <x:c r="G13616" s="1"/>
      <x:c r="H13616" s="1"/>
      <x:c r="I13616" s="53">
        <x:f t="shared" si="2546"/>
        <x:v>20</x:v>
      </x:c>
      <x:c r="J13616" s="53">
        <x:f t="shared" si="2547"/>
        <x:v>17</x:v>
      </x:c>
      <x:c r="K13616" s="53">
        <x:f t="shared" si="2548"/>
        <x:v>23</x:v>
      </x:c>
      <x:c r="L13616" s="53">
        <x:f t="shared" si="2549"/>
        <x:v>60</x:v>
      </x:c>
      <x:c r="M13616" s="54">
        <x:f t="shared" si="2550"/>
        <x:v>14262.817406854409</x:v>
      </x:c>
      <x:c r="N13616" s="54">
        <x:f t="shared" si="2551"/>
        <x:v>9.4047343103155612</x:v>
      </x:c>
      <x:c r="O13616" s="55">
        <x:f t="shared" si="2552"/>
        <x:v>273698</x:v>
      </x:c>
      <x:c r="P13616" s="55">
        <x:f t="shared" si="2553"/>
        <x:v>45320</x:v>
      </x:c>
      <x:c r="Q13616" s="55">
        <x:f t="shared" si="2554"/>
        <x:v>260118.35775788903</x:v>
      </x:c>
      <x:c r="R13616" s="55">
        <x:f t="shared" si="2555"/>
        <x:v>-51740.357757889025</x:v>
      </x:c>
      <x:c r="S13616" s="1" t="str">
        <x:f t="shared" si="2556"/>
        <x:v>NO</x:v>
      </x:c>
      <x:c r="T13616" s="1">
        <x:f t="shared" si="2557"/>
        <x:v>-9.9999999999999997E+98</x:v>
      </x:c>
    </x:row>
    <x:row r="13617">
      <x:c r="A13617" s="1"/>
      <x:c r="B13617" s="1"/>
      <x:c r="C13617" s="1"/>
      <x:c r="D13617" s="1"/>
      <x:c r="E13617" s="1"/>
      <x:c r="F13617" s="1"/>
      <x:c r="G13617" s="1"/>
      <x:c r="H13617" s="1"/>
      <x:c r="I13617" s="53">
        <x:f t="shared" si="2546"/>
        <x:v>20</x:v>
      </x:c>
      <x:c r="J13617" s="53">
        <x:f t="shared" si="2547"/>
        <x:v>17</x:v>
      </x:c>
      <x:c r="K13617" s="53">
        <x:f t="shared" si="2548"/>
        <x:v>24</x:v>
      </x:c>
      <x:c r="L13617" s="53">
        <x:f t="shared" si="2549"/>
        <x:v>61</x:v>
      </x:c>
      <x:c r="M13617" s="54">
        <x:f t="shared" si="2550"/>
        <x:v>14340.664356433905</x:v>
      </x:c>
      <x:c r="N13617" s="54">
        <x:f t="shared" si="2551"/>
        <x:v>9.4587946919679897</x:v>
      </x:c>
      <x:c r="O13617" s="55">
        <x:f t="shared" si="2552"/>
        <x:v>276398</x:v>
      </x:c>
      <x:c r="P13617" s="55">
        <x:f t="shared" si="2553"/>
        <x:v>46200</x:v>
      </x:c>
      <x:c r="Q13617" s="55">
        <x:f t="shared" si="2554"/>
        <x:v>261469.86729919972</x:v>
      </x:c>
      <x:c r="R13617" s="55">
        <x:f t="shared" si="2555"/>
        <x:v>-51271.867299199715</x:v>
      </x:c>
      <x:c r="S13617" s="1" t="str">
        <x:f t="shared" si="2556"/>
        <x:v>NO</x:v>
      </x:c>
      <x:c r="T13617" s="1">
        <x:f t="shared" si="2557"/>
        <x:v>-9.9999999999999997E+98</x:v>
      </x:c>
    </x:row>
    <x:row r="13618">
      <x:c r="A13618" s="1"/>
      <x:c r="B13618" s="1"/>
      <x:c r="C13618" s="1"/>
      <x:c r="D13618" s="1"/>
      <x:c r="E13618" s="1"/>
      <x:c r="F13618" s="1"/>
      <x:c r="G13618" s="1"/>
      <x:c r="H13618" s="1"/>
      <x:c r="I13618" s="53">
        <x:f t="shared" si="2546"/>
        <x:v>20</x:v>
      </x:c>
      <x:c r="J13618" s="53">
        <x:f t="shared" si="2547"/>
        <x:v>17</x:v>
      </x:c>
      <x:c r="K13618" s="53">
        <x:f t="shared" si="2548"/>
        <x:v>25</x:v>
      </x:c>
      <x:c r="L13618" s="53">
        <x:f t="shared" si="2549"/>
        <x:v>62</x:v>
      </x:c>
      <x:c r="M13618" s="54">
        <x:f t="shared" si="2550"/>
        <x:v>14420.242277849002</x:v>
      </x:c>
      <x:c r="N13618" s="54">
        <x:f t="shared" si="2551"/>
        <x:v>9.5140571373951399</x:v>
      </x:c>
      <x:c r="O13618" s="55">
        <x:f t="shared" si="2552"/>
        <x:v>279098</x:v>
      </x:c>
      <x:c r="P13618" s="55">
        <x:f t="shared" si="2553"/>
        <x:v>47080</x:v>
      </x:c>
      <x:c r="Q13618" s="55">
        <x:f t="shared" si="2554"/>
        <x:v>262851.42843487847</x:v>
      </x:c>
      <x:c r="R13618" s="55">
        <x:f t="shared" si="2555"/>
        <x:v>-50833.428434878471</x:v>
      </x:c>
      <x:c r="S13618" s="1" t="str">
        <x:f t="shared" si="2556"/>
        <x:v>NO</x:v>
      </x:c>
      <x:c r="T13618" s="1">
        <x:f t="shared" si="2557"/>
        <x:v>-9.9999999999999997E+98</x:v>
      </x:c>
    </x:row>
    <x:row r="13619">
      <x:c r="A13619" s="1"/>
      <x:c r="B13619" s="1"/>
      <x:c r="C13619" s="1"/>
      <x:c r="D13619" s="1"/>
      <x:c r="E13619" s="1"/>
      <x:c r="F13619" s="1"/>
      <x:c r="G13619" s="1"/>
      <x:c r="H13619" s="1"/>
      <x:c r="I13619" s="53">
        <x:f t="shared" si="2546"/>
        <x:v>20</x:v>
      </x:c>
      <x:c r="J13619" s="53">
        <x:f t="shared" si="2547"/>
        <x:v>17</x:v>
      </x:c>
      <x:c r="K13619" s="53">
        <x:f t="shared" si="2548"/>
        <x:v>26</x:v>
      </x:c>
      <x:c r="L13619" s="53">
        <x:f t="shared" si="2549"/>
        <x:v>63</x:v>
      </x:c>
      <x:c r="M13619" s="54">
        <x:f t="shared" si="2550"/>
        <x:v>14501.582281809719</x:v>
      </x:c>
      <x:c r="N13619" s="54">
        <x:f t="shared" si="2551"/>
        <x:v>9.5705432512567494</x:v>
      </x:c>
      <x:c r="O13619" s="55">
        <x:f t="shared" si="2552"/>
        <x:v>281798</x:v>
      </x:c>
      <x:c r="P13619" s="55">
        <x:f t="shared" si="2553"/>
        <x:v>47960</x:v>
      </x:c>
      <x:c r="Q13619" s="55">
        <x:f t="shared" si="2554"/>
        <x:v>264263.58128141868</x:v>
      </x:c>
      <x:c r="R13619" s="55">
        <x:f t="shared" si="2555"/>
        <x:v>-50425.581281418679</x:v>
      </x:c>
      <x:c r="S13619" s="1" t="str">
        <x:f t="shared" si="2556"/>
        <x:v>NO</x:v>
      </x:c>
      <x:c r="T13619" s="1">
        <x:f t="shared" si="2557"/>
        <x:v>-9.9999999999999997E+98</x:v>
      </x:c>
    </x:row>
    <x:row r="13620">
      <x:c r="A13620" s="1"/>
      <x:c r="B13620" s="1"/>
      <x:c r="C13620" s="1"/>
      <x:c r="D13620" s="1"/>
      <x:c r="E13620" s="1"/>
      <x:c r="F13620" s="1"/>
      <x:c r="G13620" s="1"/>
      <x:c r="H13620" s="1"/>
      <x:c r="I13620" s="53">
        <x:f t="shared" si="2546"/>
        <x:v>20</x:v>
      </x:c>
      <x:c r="J13620" s="53">
        <x:f t="shared" si="2547"/>
        <x:v>17</x:v>
      </x:c>
      <x:c r="K13620" s="53">
        <x:f t="shared" si="2548"/>
        <x:v>27</x:v>
      </x:c>
      <x:c r="L13620" s="53">
        <x:f t="shared" si="2549"/>
        <x:v>64</x:v>
      </x:c>
      <x:c r="M13620" s="54">
        <x:f t="shared" si="2550"/>
        <x:v>14584.715986329476</x:v>
      </x:c>
      <x:c r="N13620" s="54">
        <x:f t="shared" si="2551"/>
        <x:v>9.628274990506581</x:v>
      </x:c>
      <x:c r="O13620" s="55">
        <x:f t="shared" si="2552"/>
        <x:v>284498</x:v>
      </x:c>
      <x:c r="P13620" s="55">
        <x:f t="shared" si="2553"/>
        <x:v>48840</x:v>
      </x:c>
      <x:c r="Q13620" s="55">
        <x:f t="shared" si="2554"/>
        <x:v>265706.87476266455</x:v>
      </x:c>
      <x:c r="R13620" s="55">
        <x:f t="shared" si="2555"/>
        <x:v>-50048.874762664549</x:v>
      </x:c>
      <x:c r="S13620" s="1" t="str">
        <x:f t="shared" si="2556"/>
        <x:v>NO</x:v>
      </x:c>
      <x:c r="T13620" s="1">
        <x:f t="shared" si="2557"/>
        <x:v>-9.9999999999999997E+98</x:v>
      </x:c>
    </x:row>
    <x:row r="13621">
      <x:c r="A13621" s="1"/>
      <x:c r="B13621" s="1"/>
      <x:c r="C13621" s="1"/>
      <x:c r="D13621" s="1"/>
      <x:c r="E13621" s="1"/>
      <x:c r="F13621" s="1"/>
      <x:c r="G13621" s="1"/>
      <x:c r="H13621" s="1"/>
      <x:c r="I13621" s="53">
        <x:f t="shared" si="2546"/>
        <x:v>20</x:v>
      </x:c>
      <x:c r="J13621" s="53">
        <x:f t="shared" si="2547"/>
        <x:v>17</x:v>
      </x:c>
      <x:c r="K13621" s="53">
        <x:f t="shared" si="2548"/>
        <x:v>28</x:v>
      </x:c>
      <x:c r="L13621" s="53">
        <x:f t="shared" si="2549"/>
        <x:v>65</x:v>
      </x:c>
      <x:c r="M13621" s="54">
        <x:f t="shared" si="2550"/>
        <x:v>14669.67552454663</x:v>
      </x:c>
      <x:c r="N13621" s="54">
        <x:f t="shared" si="2551"/>
        <x:v>9.6872746698240491</x:v>
      </x:c>
      <x:c r="O13621" s="55">
        <x:f t="shared" si="2552"/>
        <x:v>287198</x:v>
      </x:c>
      <x:c r="P13621" s="55">
        <x:f t="shared" si="2553"/>
        <x:v>49720</x:v>
      </x:c>
      <x:c r="Q13621" s="55">
        <x:f t="shared" si="2554"/>
        <x:v>267181.86674560118</x:v>
      </x:c>
      <x:c r="R13621" s="55">
        <x:f t="shared" si="2555"/>
        <x:v>-49703.866745601175</x:v>
      </x:c>
      <x:c r="S13621" s="1" t="str">
        <x:f t="shared" si="2556"/>
        <x:v>NO</x:v>
      </x:c>
      <x:c r="T13621" s="1">
        <x:f t="shared" si="2557"/>
        <x:v>-9.9999999999999997E+98</x:v>
      </x:c>
    </x:row>
    <x:row r="13622">
      <x:c r="A13622" s="1"/>
      <x:c r="B13622" s="1"/>
      <x:c r="C13622" s="1"/>
      <x:c r="D13622" s="1"/>
      <x:c r="E13622" s="1"/>
      <x:c r="F13622" s="1"/>
      <x:c r="G13622" s="1"/>
      <x:c r="H13622" s="1"/>
      <x:c r="I13622" s="53">
        <x:f t="shared" si="2546"/>
        <x:v>20</x:v>
      </x:c>
      <x:c r="J13622" s="53">
        <x:f t="shared" si="2547"/>
        <x:v>17</x:v>
      </x:c>
      <x:c r="K13622" s="53">
        <x:f t="shared" si="2548"/>
        <x:v>29</x:v>
      </x:c>
      <x:c r="L13622" s="53">
        <x:f t="shared" si="2549"/>
        <x:v>66</x:v>
      </x:c>
      <x:c r="M13622" s="54">
        <x:f t="shared" si="2550"/>
        <x:v>14756.493552662283</x:v>
      </x:c>
      <x:c r="N13622" s="54">
        <x:f t="shared" si="2551"/>
        <x:v>9.7475649671265856</x:v>
      </x:c>
      <x:c r="O13622" s="55">
        <x:f t="shared" si="2552"/>
        <x:v>289898</x:v>
      </x:c>
      <x:c r="P13622" s="55">
        <x:f t="shared" si="2553"/>
        <x:v>50600</x:v>
      </x:c>
      <x:c r="Q13622" s="55">
        <x:f t="shared" si="2554"/>
        <x:v>268689.12417816464</x:v>
      </x:c>
      <x:c r="R13622" s="55">
        <x:f t="shared" si="2555"/>
        <x:v>-49391.124178164639</x:v>
      </x:c>
      <x:c r="S13622" s="1" t="str">
        <x:f t="shared" si="2556"/>
        <x:v>NO</x:v>
      </x:c>
      <x:c r="T13622" s="1">
        <x:f t="shared" si="2557"/>
        <x:v>-9.9999999999999997E+98</x:v>
      </x:c>
    </x:row>
    <x:row r="13623">
      <x:c r="A13623" s="1"/>
      <x:c r="B13623" s="1"/>
      <x:c r="C13623" s="1"/>
      <x:c r="D13623" s="1"/>
      <x:c r="E13623" s="1"/>
      <x:c r="F13623" s="1"/>
      <x:c r="G13623" s="1"/>
      <x:c r="H13623" s="1"/>
      <x:c r="I13623" s="53">
        <x:f t="shared" si="2546"/>
        <x:v>20</x:v>
      </x:c>
      <x:c r="J13623" s="53">
        <x:f t="shared" si="2547"/>
        <x:v>17</x:v>
      </x:c>
      <x:c r="K13623" s="53">
        <x:f t="shared" si="2548"/>
        <x:v>30</x:v>
      </x:c>
      <x:c r="L13623" s="53">
        <x:f t="shared" si="2549"/>
        <x:v>67</x:v>
      </x:c>
      <x:c r="M13623" s="54">
        <x:f t="shared" si="2550"/>
        <x:v>14845.203257996054</x:v>
      </x:c>
      <x:c r="N13623" s="54">
        <x:f t="shared" si="2551"/>
        <x:v>9.8091689291639259</x:v>
      </x:c>
      <x:c r="O13623" s="55">
        <x:f t="shared" si="2552"/>
        <x:v>292598</x:v>
      </x:c>
      <x:c r="P13623" s="55">
        <x:f t="shared" si="2553"/>
        <x:v>51480</x:v>
      </x:c>
      <x:c r="Q13623" s="55">
        <x:f t="shared" si="2554"/>
        <x:v>270229.22322909813</x:v>
      </x:c>
      <x:c r="R13623" s="55">
        <x:f t="shared" si="2555"/>
        <x:v>-49111.223229098134</x:v>
      </x:c>
      <x:c r="S13623" s="1" t="str">
        <x:f t="shared" si="2556"/>
        <x:v>NO</x:v>
      </x:c>
      <x:c r="T13623" s="1">
        <x:f t="shared" si="2557"/>
        <x:v>-9.9999999999999997E+98</x:v>
      </x:c>
    </x:row>
    <x:row r="13624">
      <x:c r="A13624" s="1"/>
      <x:c r="B13624" s="1"/>
      <x:c r="C13624" s="1"/>
      <x:c r="D13624" s="1"/>
      <x:c r="E13624" s="1"/>
      <x:c r="F13624" s="1"/>
      <x:c r="G13624" s="1"/>
      <x:c r="H13624" s="1"/>
      <x:c r="I13624" s="53">
        <x:f t="shared" si="2546"/>
        <x:v>20</x:v>
      </x:c>
      <x:c r="J13624" s="53">
        <x:f t="shared" si="2547"/>
        <x:v>18</x:v>
      </x:c>
      <x:c r="K13624" s="53">
        <x:f t="shared" si="2548"/>
        <x:v>0</x:v>
      </x:c>
      <x:c r="L13624" s="53">
        <x:f t="shared" si="2549"/>
        <x:v>38</x:v>
      </x:c>
      <x:c r="M13624" s="54">
        <x:f t="shared" si="2550"/>
        <x:v>12951.715616347608</x:v>
      </x:c>
      <x:c r="N13624" s="54">
        <x:f t="shared" si="2551"/>
        <x:v>8.4942469557969495</x:v>
      </x:c>
      <x:c r="O13624" s="55">
        <x:f t="shared" si="2552"/>
        <x:v>213692</x:v>
      </x:c>
      <x:c r="P13624" s="55">
        <x:f t="shared" si="2553"/>
        <x:v>25520</x:v>
      </x:c>
      <x:c r="Q13624" s="55">
        <x:f t="shared" si="2554"/>
        <x:v>237356.17389492376</x:v>
      </x:c>
      <x:c r="R13624" s="55">
        <x:f t="shared" si="2555"/>
        <x:v>-69184.173894923762</x:v>
      </x:c>
      <x:c r="S13624" s="1" t="str">
        <x:f t="shared" si="2556"/>
        <x:v>NO</x:v>
      </x:c>
      <x:c r="T13624" s="1">
        <x:f t="shared" si="2557"/>
        <x:v>-9.9999999999999997E+98</x:v>
      </x:c>
    </x:row>
    <x:row r="13625">
      <x:c r="A13625" s="1"/>
      <x:c r="B13625" s="1"/>
      <x:c r="C13625" s="1"/>
      <x:c r="D13625" s="1"/>
      <x:c r="E13625" s="1"/>
      <x:c r="F13625" s="1"/>
      <x:c r="G13625" s="1"/>
      <x:c r="H13625" s="1"/>
      <x:c r="I13625" s="53">
        <x:f t="shared" si="2546"/>
        <x:v>20</x:v>
      </x:c>
      <x:c r="J13625" s="53">
        <x:f t="shared" si="2547"/>
        <x:v>18</x:v>
      </x:c>
      <x:c r="K13625" s="53">
        <x:f t="shared" si="2548"/>
        <x:v>1</x:v>
      </x:c>
      <x:c r="L13625" s="53">
        <x:f t="shared" si="2549"/>
        <x:v>39</x:v>
      </x:c>
      <x:c r="M13625" s="54">
        <x:f t="shared" si="2550"/>
        <x:v>12997.278116347608</x:v>
      </x:c>
      <x:c r="N13625" s="54">
        <x:f t="shared" si="2551"/>
        <x:v>8.525887580796951</x:v>
      </x:c>
      <x:c r="O13625" s="55">
        <x:f t="shared" si="2552"/>
        <x:v>216392</x:v>
      </x:c>
      <x:c r="P13625" s="55">
        <x:f t="shared" si="2553"/>
        <x:v>26400</x:v>
      </x:c>
      <x:c r="Q13625" s="55">
        <x:f t="shared" si="2554"/>
        <x:v>238147.18951992376</x:v>
      </x:c>
      <x:c r="R13625" s="55">
        <x:f t="shared" si="2555"/>
        <x:v>-68155.189519923762</x:v>
      </x:c>
      <x:c r="S13625" s="1" t="str">
        <x:f t="shared" si="2556"/>
        <x:v>NO</x:v>
      </x:c>
      <x:c r="T13625" s="1">
        <x:f t="shared" si="2557"/>
        <x:v>-9.9999999999999997E+98</x:v>
      </x:c>
    </x:row>
    <x:row r="13626">
      <x:c r="A13626" s="1"/>
      <x:c r="B13626" s="1"/>
      <x:c r="C13626" s="1"/>
      <x:c r="D13626" s="1"/>
      <x:c r="E13626" s="1"/>
      <x:c r="F13626" s="1"/>
      <x:c r="G13626" s="1"/>
      <x:c r="H13626" s="1"/>
      <x:c r="I13626" s="53">
        <x:f t="shared" si="2546"/>
        <x:v>20</x:v>
      </x:c>
      <x:c r="J13626" s="53">
        <x:f t="shared" si="2547"/>
        <x:v>18</x:v>
      </x:c>
      <x:c r="K13626" s="53">
        <x:f t="shared" si="2548"/>
        <x:v>2</x:v>
      </x:c>
      <x:c r="L13626" s="53">
        <x:f t="shared" si="2549"/>
        <x:v>40</x:v>
      </x:c>
      <x:c r="M13626" s="54">
        <x:f t="shared" si="2550"/>
        <x:v>13043.979678847609</x:v>
      </x:c>
      <x:c r="N13626" s="54">
        <x:f t="shared" si="2551"/>
        <x:v>8.5583192214219501</x:v>
      </x:c>
      <x:c r="O13626" s="55">
        <x:f t="shared" si="2552"/>
        <x:v>219092</x:v>
      </x:c>
      <x:c r="P13626" s="55">
        <x:f t="shared" si="2553"/>
        <x:v>27280</x:v>
      </x:c>
      <x:c r="Q13626" s="55">
        <x:f t="shared" si="2554"/>
        <x:v>238957.98053554876</x:v>
      </x:c>
      <x:c r="R13626" s="55">
        <x:f t="shared" si="2555"/>
        <x:v>-67145.980535548762</x:v>
      </x:c>
      <x:c r="S13626" s="1" t="str">
        <x:f t="shared" si="2556"/>
        <x:v>NO</x:v>
      </x:c>
      <x:c r="T13626" s="1">
        <x:f t="shared" si="2557"/>
        <x:v>-9.9999999999999997E+98</x:v>
      </x:c>
    </x:row>
    <x:row r="13627">
      <x:c r="A13627" s="1"/>
      <x:c r="B13627" s="1"/>
      <x:c r="C13627" s="1"/>
      <x:c r="D13627" s="1"/>
      <x:c r="E13627" s="1"/>
      <x:c r="F13627" s="1"/>
      <x:c r="G13627" s="1"/>
      <x:c r="H13627" s="1"/>
      <x:c r="I13627" s="53">
        <x:f t="shared" si="2546"/>
        <x:v>20</x:v>
      </x:c>
      <x:c r="J13627" s="53">
        <x:f t="shared" si="2547"/>
        <x:v>18</x:v>
      </x:c>
      <x:c r="K13627" s="53">
        <x:f t="shared" si="2548"/>
        <x:v>3</x:v>
      </x:c>
      <x:c r="L13627" s="53">
        <x:f t="shared" si="2549"/>
        <x:v>41</x:v>
      </x:c>
      <x:c r="M13627" s="54">
        <x:f t="shared" si="2550"/>
        <x:v>13091.841661269484</x:v>
      </x:c>
      <x:c r="N13627" s="54">
        <x:f t="shared" si="2551"/>
        <x:v>8.5915567092149185</x:v>
      </x:c>
      <x:c r="O13627" s="55">
        <x:f t="shared" si="2552"/>
        <x:v>221792</x:v>
      </x:c>
      <x:c r="P13627" s="55">
        <x:f t="shared" si="2553"/>
        <x:v>28160</x:v>
      </x:c>
      <x:c r="Q13627" s="55">
        <x:f t="shared" si="2554"/>
        <x:v>239788.91773037298</x:v>
      </x:c>
      <x:c r="R13627" s="55">
        <x:f t="shared" si="2555"/>
        <x:v>-66156.917730372981</x:v>
      </x:c>
      <x:c r="S13627" s="1" t="str">
        <x:f t="shared" si="2556"/>
        <x:v>NO</x:v>
      </x:c>
      <x:c r="T13627" s="1">
        <x:f t="shared" si="2557"/>
        <x:v>-9.9999999999999997E+98</x:v>
      </x:c>
    </x:row>
    <x:row r="13628">
      <x:c r="A13628" s="1"/>
      <x:c r="B13628" s="1"/>
      <x:c r="C13628" s="1"/>
      <x:c r="D13628" s="1"/>
      <x:c r="E13628" s="1"/>
      <x:c r="F13628" s="1"/>
      <x:c r="G13628" s="1"/>
      <x:c r="H13628" s="1"/>
      <x:c r="I13628" s="53">
        <x:f t="shared" si="2546"/>
        <x:v>20</x:v>
      </x:c>
      <x:c r="J13628" s="53">
        <x:f t="shared" si="2547"/>
        <x:v>18</x:v>
      </x:c>
      <x:c r="K13628" s="53">
        <x:f t="shared" si="2548"/>
        <x:v>4</x:v>
      </x:c>
      <x:c r="L13628" s="53">
        <x:f t="shared" si="2549"/>
        <x:v>42</x:v>
      </x:c>
      <x:c r="M13628" s="54">
        <x:f t="shared" si="2550"/>
        <x:v>13140.88577699214</x:v>
      </x:c>
      <x:c r="N13628" s="54">
        <x:f t="shared" si="2551"/>
        <x:v>8.6256151229112081</x:v>
      </x:c>
      <x:c r="O13628" s="55">
        <x:f t="shared" si="2552"/>
        <x:v>224492</x:v>
      </x:c>
      <x:c r="P13628" s="55">
        <x:f t="shared" si="2553"/>
        <x:v>29040</x:v>
      </x:c>
      <x:c r="Q13628" s="55">
        <x:f t="shared" si="2554"/>
        <x:v>240640.37807278021</x:v>
      </x:c>
      <x:c r="R13628" s="55">
        <x:f t="shared" si="2555"/>
        <x:v>-65188.378072780208</x:v>
      </x:c>
      <x:c r="S13628" s="1" t="str">
        <x:f t="shared" si="2556"/>
        <x:v>NO</x:v>
      </x:c>
      <x:c r="T13628" s="1">
        <x:f t="shared" si="2557"/>
        <x:v>-9.9999999999999997E+98</x:v>
      </x:c>
    </x:row>
    <x:row r="13629">
      <x:c r="A13629" s="1"/>
      <x:c r="B13629" s="1"/>
      <x:c r="C13629" s="1"/>
      <x:c r="D13629" s="1"/>
      <x:c r="E13629" s="1"/>
      <x:c r="F13629" s="1"/>
      <x:c r="G13629" s="1"/>
      <x:c r="H13629" s="1"/>
      <x:c r="I13629" s="53">
        <x:f t="shared" si="2546"/>
        <x:v>20</x:v>
      </x:c>
      <x:c r="J13629" s="53">
        <x:f t="shared" si="2547"/>
        <x:v>18</x:v>
      </x:c>
      <x:c r="K13629" s="53">
        <x:f t="shared" si="2548"/>
        <x:v>5</x:v>
      </x:c>
      <x:c r="L13629" s="53">
        <x:f t="shared" si="2549"/>
        <x:v>43</x:v>
      </x:c>
      <x:c r="M13629" s="54">
        <x:f t="shared" si="2550"/>
        <x:v>13191.134100913343</x:v>
      </x:c>
      <x:c r="N13629" s="54">
        <x:f t="shared" si="2551"/>
        <x:v>8.6605097923009318</x:v>
      </x:c>
      <x:c r="O13629" s="55">
        <x:f t="shared" si="2552"/>
        <x:v>227192</x:v>
      </x:c>
      <x:c r="P13629" s="55">
        <x:f t="shared" si="2553"/>
        <x:v>29920</x:v>
      </x:c>
      <x:c r="Q13629" s="55">
        <x:f t="shared" si="2554"/>
        <x:v>241512.7448075233</x:v>
      </x:c>
      <x:c r="R13629" s="55">
        <x:f t="shared" si="2555"/>
        <x:v>-64240.744807523297</x:v>
      </x:c>
      <x:c r="S13629" s="1" t="str">
        <x:f t="shared" si="2556"/>
        <x:v>NO</x:v>
      </x:c>
      <x:c r="T13629" s="1">
        <x:f t="shared" si="2557"/>
        <x:v>-9.9999999999999997E+98</x:v>
      </x:c>
    </x:row>
    <x:row r="13630">
      <x:c r="A13630" s="1"/>
      <x:c r="B13630" s="1"/>
      <x:c r="C13630" s="1"/>
      <x:c r="D13630" s="1"/>
      <x:c r="E13630" s="1"/>
      <x:c r="F13630" s="1"/>
      <x:c r="G13630" s="1"/>
      <x:c r="H13630" s="1"/>
      <x:c r="I13630" s="53">
        <x:f t="shared" si="2546"/>
        <x:v>20</x:v>
      </x:c>
      <x:c r="J13630" s="53">
        <x:f t="shared" si="2547"/>
        <x:v>18</x:v>
      </x:c>
      <x:c r="K13630" s="53">
        <x:f t="shared" si="2548"/>
        <x:v>6</x:v>
      </x:c>
      <x:c r="L13630" s="53">
        <x:f t="shared" si="2549"/>
        <x:v>44</x:v>
      </x:c>
      <x:c r="M13630" s="54">
        <x:f t="shared" si="2550"/>
        <x:v>13242.609075094977</x:v>
      </x:c>
      <x:c r="N13630" s="54">
        <x:f t="shared" si="2551"/>
        <x:v>8.6962563021492905</x:v>
      </x:c>
      <x:c r="O13630" s="55">
        <x:f t="shared" si="2552"/>
        <x:v>229892</x:v>
      </x:c>
      <x:c r="P13630" s="55">
        <x:f t="shared" si="2553"/>
        <x:v>30800</x:v>
      </x:c>
      <x:c r="Q13630" s="55">
        <x:f t="shared" si="2554"/>
        <x:v>242406.40755373222</x:v>
      </x:c>
      <x:c r="R13630" s="55">
        <x:f t="shared" si="2555"/>
        <x:v>-63314.407553732221</x:v>
      </x:c>
      <x:c r="S13630" s="1" t="str">
        <x:f t="shared" si="2556"/>
        <x:v>NO</x:v>
      </x:c>
      <x:c r="T13630" s="1">
        <x:f t="shared" si="2557"/>
        <x:v>-9.9999999999999997E+98</x:v>
      </x:c>
    </x:row>
    <x:row r="13631">
      <x:c r="A13631" s="1"/>
      <x:c r="B13631" s="1"/>
      <x:c r="C13631" s="1"/>
      <x:c r="D13631" s="1"/>
      <x:c r="E13631" s="1"/>
      <x:c r="F13631" s="1"/>
      <x:c r="G13631" s="1"/>
      <x:c r="H13631" s="1"/>
      <x:c r="I13631" s="53">
        <x:f t="shared" si="2546"/>
        <x:v>20</x:v>
      </x:c>
      <x:c r="J13631" s="53">
        <x:f t="shared" si="2547"/>
        <x:v>18</x:v>
      </x:c>
      <x:c r="K13631" s="53">
        <x:f t="shared" si="2548"/>
        <x:v>7</x:v>
      </x:c>
      <x:c r="L13631" s="53">
        <x:f t="shared" si="2549"/>
        <x:v>45</x:v>
      </x:c>
      <x:c r="M13631" s="54">
        <x:f t="shared" si="2550"/>
        <x:v>13295.333514492937</x:v>
      </x:c>
      <x:c r="N13631" s="54">
        <x:f t="shared" si="2551"/>
        <x:v>8.73287049617565</x:v>
      </x:c>
      <x:c r="O13631" s="55">
        <x:f t="shared" si="2552"/>
        <x:v>232592</x:v>
      </x:c>
      <x:c r="P13631" s="55">
        <x:f t="shared" si="2553"/>
        <x:v>31680</x:v>
      </x:c>
      <x:c r="Q13631" s="55">
        <x:f t="shared" si="2554"/>
        <x:v>243321.76240439125</x:v>
      </x:c>
      <x:c r="R13631" s="55">
        <x:f t="shared" si="2555"/>
        <x:v>-62409.762404391251</x:v>
      </x:c>
      <x:c r="S13631" s="1" t="str">
        <x:f t="shared" si="2556"/>
        <x:v>NO</x:v>
      </x:c>
      <x:c r="T13631" s="1">
        <x:f t="shared" si="2557"/>
        <x:v>-9.9999999999999997E+98</x:v>
      </x:c>
    </x:row>
    <x:row r="13632">
      <x:c r="A13632" s="1"/>
      <x:c r="B13632" s="1"/>
      <x:c r="C13632" s="1"/>
      <x:c r="D13632" s="1"/>
      <x:c r="E13632" s="1"/>
      <x:c r="F13632" s="1"/>
      <x:c r="G13632" s="1"/>
      <x:c r="H13632" s="1"/>
      <x:c r="I13632" s="53">
        <x:f t="shared" si="2546"/>
        <x:v>20</x:v>
      </x:c>
      <x:c r="J13632" s="53">
        <x:f t="shared" si="2547"/>
        <x:v>18</x:v>
      </x:c>
      <x:c r="K13632" s="53">
        <x:f t="shared" si="2548"/>
        <x:v>8</x:v>
      </x:c>
      <x:c r="L13632" s="53">
        <x:f t="shared" si="2549"/>
        <x:v>46</x:v>
      </x:c>
      <x:c r="M13632" s="54">
        <x:f t="shared" si="2550"/>
        <x:v>13349.330612772917</x:v>
      </x:c>
      <x:c r="N13632" s="54">
        <x:f t="shared" si="2551"/>
        <x:v>8.7703684810923033</x:v>
      </x:c>
      <x:c r="O13632" s="55">
        <x:f t="shared" si="2552"/>
        <x:v>235292</x:v>
      </x:c>
      <x:c r="P13632" s="55">
        <x:f t="shared" si="2553"/>
        <x:v>32560</x:v>
      </x:c>
      <x:c r="Q13632" s="55">
        <x:f t="shared" si="2554"/>
        <x:v>244259.2120273076</x:v>
      </x:c>
      <x:c r="R13632" s="55">
        <x:f t="shared" si="2555"/>
        <x:v>-61527.2120273076</x:v>
      </x:c>
      <x:c r="S13632" s="1" t="str">
        <x:f t="shared" si="2556"/>
        <x:v>NO</x:v>
      </x:c>
      <x:c r="T13632" s="1">
        <x:f t="shared" si="2557"/>
        <x:v>-9.9999999999999997E+98</x:v>
      </x:c>
    </x:row>
    <x:row r="13633">
      <x:c r="A13633" s="1"/>
      <x:c r="B13633" s="1"/>
      <x:c r="C13633" s="1"/>
      <x:c r="D13633" s="1"/>
      <x:c r="E13633" s="1"/>
      <x:c r="F13633" s="1"/>
      <x:c r="G13633" s="1"/>
      <x:c r="H13633" s="1"/>
      <x:c r="I13633" s="53">
        <x:f t="shared" si="2546"/>
        <x:v>20</x:v>
      </x:c>
      <x:c r="J13633" s="53">
        <x:f t="shared" si="2547"/>
        <x:v>18</x:v>
      </x:c>
      <x:c r="K13633" s="53">
        <x:f t="shared" si="2548"/>
        <x:v>9</x:v>
      </x:c>
      <x:c r="L13633" s="53">
        <x:f t="shared" si="2549"/>
        <x:v>47</x:v>
      </x:c>
      <x:c r="M13633" s="54">
        <x:f t="shared" si="2550"/>
        <x:v>13404.623948213311</x:v>
      </x:c>
      <x:c r="N13633" s="54">
        <x:f t="shared" si="2551"/>
        <x:v>8.8087666307036887</x:v>
      </x:c>
      <x:c r="O13633" s="55">
        <x:f t="shared" si="2552"/>
        <x:v>237992</x:v>
      </x:c>
      <x:c r="P13633" s="55">
        <x:f t="shared" si="2553"/>
        <x:v>33440</x:v>
      </x:c>
      <x:c r="Q13633" s="55">
        <x:f t="shared" si="2554"/>
        <x:v>245219.1657675922</x:v>
      </x:c>
      <x:c r="R13633" s="55">
        <x:f t="shared" si="2555"/>
        <x:v>-60667.165767592203</x:v>
      </x:c>
      <x:c r="S13633" s="1" t="str">
        <x:f t="shared" si="2556"/>
        <x:v>NO</x:v>
      </x:c>
      <x:c r="T13633" s="1">
        <x:f t="shared" si="2557"/>
        <x:v>-9.9999999999999997E+98</x:v>
      </x:c>
    </x:row>
    <x:row r="13634">
      <x:c r="A13634" s="1"/>
      <x:c r="B13634" s="1"/>
      <x:c r="C13634" s="1"/>
      <x:c r="D13634" s="1"/>
      <x:c r="E13634" s="1"/>
      <x:c r="F13634" s="1"/>
      <x:c r="G13634" s="1"/>
      <x:c r="H13634" s="1"/>
      <x:c r="I13634" s="53">
        <x:f t="shared" si="2546"/>
        <x:v>20</x:v>
      </x:c>
      <x:c r="J13634" s="53">
        <x:f t="shared" si="2547"/>
        <x:v>18</x:v>
      </x:c>
      <x:c r="K13634" s="53">
        <x:f t="shared" si="2548"/>
        <x:v>10</x:v>
      </x:c>
      <x:c r="L13634" s="53">
        <x:f t="shared" si="2549"/>
        <x:v>48</x:v>
      </x:c>
      <x:c r="M13634" s="54">
        <x:f t="shared" si="2550"/>
        <x:v>13461.237489696525</x:v>
      </x:c>
      <x:c r="N13634" s="54">
        <x:f t="shared" si="2551"/>
        <x:v>8.8480815900670304</x:v>
      </x:c>
      <x:c r="O13634" s="55">
        <x:f t="shared" si="2552"/>
        <x:v>240692</x:v>
      </x:c>
      <x:c r="P13634" s="55">
        <x:f t="shared" si="2553"/>
        <x:v>34320</x:v>
      </x:c>
      <x:c r="Q13634" s="55">
        <x:f t="shared" si="2554"/>
        <x:v>246202.03975167577</x:v>
      </x:c>
      <x:c r="R13634" s="55">
        <x:f t="shared" si="2555"/>
        <x:v>-59830.039751675766</x:v>
      </x:c>
      <x:c r="S13634" s="1" t="str">
        <x:f t="shared" si="2556"/>
        <x:v>NO</x:v>
      </x:c>
      <x:c r="T13634" s="1">
        <x:f t="shared" si="2557"/>
        <x:v>-9.9999999999999997E+98</x:v>
      </x:c>
    </x:row>
    <x:row r="13635">
      <x:c r="A13635" s="1"/>
      <x:c r="B13635" s="1"/>
      <x:c r="C13635" s="1"/>
      <x:c r="D13635" s="1"/>
      <x:c r="E13635" s="1"/>
      <x:c r="F13635" s="1"/>
      <x:c r="G13635" s="1"/>
      <x:c r="H13635" s="1"/>
      <x:c r="I13635" s="53">
        <x:f t="shared" si="2546"/>
        <x:v>20</x:v>
      </x:c>
      <x:c r="J13635" s="53">
        <x:f t="shared" si="2547"/>
        <x:v>18</x:v>
      </x:c>
      <x:c r="K13635" s="53">
        <x:f t="shared" si="2548"/>
        <x:v>11</x:v>
      </x:c>
      <x:c r="L13635" s="53">
        <x:f t="shared" si="2549"/>
        <x:v>49</x:v>
      </x:c>
      <x:c r="M13635" s="54">
        <x:f t="shared" si="2550"/>
        <x:v>13519.195602789963</x:v>
      </x:c>
      <x:c r="N13635" s="54">
        <x:f t="shared" si="2551"/>
        <x:v>8.8883302797152517</x:v>
      </x:c>
      <x:c r="O13635" s="55">
        <x:f t="shared" si="2552"/>
        <x:v>243392</x:v>
      </x:c>
      <x:c r="P13635" s="55">
        <x:f t="shared" si="2553"/>
        <x:v>35200</x:v>
      </x:c>
      <x:c r="Q13635" s="55">
        <x:f t="shared" si="2554"/>
        <x:v>247208.2569928813</x:v>
      </x:c>
      <x:c r="R13635" s="55">
        <x:f t="shared" si="2555"/>
        <x:v>-59016.256992881303</x:v>
      </x:c>
      <x:c r="S13635" s="1" t="str">
        <x:f t="shared" si="2556"/>
        <x:v>NO</x:v>
      </x:c>
      <x:c r="T13635" s="1">
        <x:f t="shared" si="2557"/>
        <x:v>-9.9999999999999997E+98</x:v>
      </x:c>
    </x:row>
    <x:row r="13636">
      <x:c r="A13636" s="1"/>
      <x:c r="B13636" s="1"/>
      <x:c r="C13636" s="1"/>
      <x:c r="D13636" s="1"/>
      <x:c r="E13636" s="1"/>
      <x:c r="F13636" s="1"/>
      <x:c r="G13636" s="1"/>
      <x:c r="H13636" s="1"/>
      <x:c r="I13636" s="53">
        <x:f t="shared" si="2546"/>
        <x:v>20</x:v>
      </x:c>
      <x:c r="J13636" s="53">
        <x:f t="shared" si="2547"/>
        <x:v>18</x:v>
      </x:c>
      <x:c r="K13636" s="53">
        <x:f t="shared" si="2548"/>
        <x:v>12</x:v>
      </x:c>
      <x:c r="L13636" s="53">
        <x:f t="shared" si="2549"/>
        <x:v>50</x:v>
      </x:c>
      <x:c r="M13636" s="54">
        <x:f t="shared" si="2550"/>
        <x:v>13578.523055918027</x:v>
      </x:c>
      <x:c r="N13636" s="54">
        <x:f t="shared" si="2551"/>
        <x:v>8.9295298999430752</x:v>
      </x:c>
      <x:c r="O13636" s="55">
        <x:f t="shared" si="2552"/>
        <x:v>246092</x:v>
      </x:c>
      <x:c r="P13636" s="55">
        <x:f t="shared" si="2553"/>
        <x:v>36080</x:v>
      </x:c>
      <x:c r="Q13636" s="55">
        <x:f t="shared" si="2554"/>
        <x:v>248238.24749857685</x:v>
      </x:c>
      <x:c r="R13636" s="55">
        <x:f t="shared" si="2555"/>
        <x:v>-58226.247498576849</x:v>
      </x:c>
      <x:c r="S13636" s="1" t="str">
        <x:f t="shared" si="2556"/>
        <x:v>NO</x:v>
      </x:c>
      <x:c r="T13636" s="1">
        <x:f t="shared" si="2557"/>
        <x:v>-9.9999999999999997E+98</x:v>
      </x:c>
    </x:row>
    <x:row r="13637">
      <x:c r="A13637" s="1"/>
      <x:c r="B13637" s="1"/>
      <x:c r="C13637" s="1"/>
      <x:c r="D13637" s="1"/>
      <x:c r="E13637" s="1"/>
      <x:c r="F13637" s="1"/>
      <x:c r="G13637" s="1"/>
      <x:c r="H13637" s="1"/>
      <x:c r="I13637" s="53">
        <x:f t="shared" si="2546"/>
        <x:v>20</x:v>
      </x:c>
      <x:c r="J13637" s="53">
        <x:f t="shared" si="2547"/>
        <x:v>18</x:v>
      </x:c>
      <x:c r="K13637" s="53">
        <x:f t="shared" si="2548"/>
        <x:v>13</x:v>
      </x:c>
      <x:c r="L13637" s="53">
        <x:f t="shared" si="2549"/>
        <x:v>51</x:v>
      </x:c>
      <x:c r="M13637" s="54">
        <x:f t="shared" si="2550"/>
        <x:v>13639.245026626411</x:v>
      </x:c>
      <x:c r="N13637" s="54">
        <x:f t="shared" si="2551"/>
        <x:v>8.9716979351572306</x:v>
      </x:c>
      <x:c r="O13637" s="55">
        <x:f t="shared" si="2552"/>
        <x:v>248792</x:v>
      </x:c>
      <x:c r="P13637" s="55">
        <x:f t="shared" si="2553"/>
        <x:v>36960</x:v>
      </x:c>
      <x:c r="Q13637" s="55">
        <x:f t="shared" si="2554"/>
        <x:v>249292.44837893074</x:v>
      </x:c>
      <x:c r="R13637" s="55">
        <x:f t="shared" si="2555"/>
        <x:v>-57460.448378930741</x:v>
      </x:c>
      <x:c r="S13637" s="1" t="str">
        <x:f t="shared" si="2556"/>
        <x:v>NO</x:v>
      </x:c>
      <x:c r="T13637" s="1">
        <x:f t="shared" si="2557"/>
        <x:v>-9.9999999999999997E+98</x:v>
      </x:c>
    </x:row>
    <x:row r="13638">
      <x:c r="A13638" s="1"/>
      <x:c r="B13638" s="1"/>
      <x:c r="C13638" s="1"/>
      <x:c r="D13638" s="1"/>
      <x:c r="E13638" s="1"/>
      <x:c r="F13638" s="1"/>
      <x:c r="G13638" s="1"/>
      <x:c r="H13638" s="1"/>
      <x:c r="I13638" s="53">
        <x:f t="shared" si="2546"/>
        <x:v>20</x:v>
      </x:c>
      <x:c r="J13638" s="53">
        <x:f t="shared" si="2547"/>
        <x:v>18</x:v>
      </x:c>
      <x:c r="K13638" s="53">
        <x:f t="shared" si="2548"/>
        <x:v>14</x:v>
      </x:c>
      <x:c r="L13638" s="53">
        <x:f t="shared" si="2549"/>
        <x:v>52</x:v>
      </x:c>
      <x:c r="M13638" s="54">
        <x:f t="shared" si="2550"/>
        <x:v>13701.387107940072</x:v>
      </x:c>
      <x:c r="N13638" s="54">
        <x:f t="shared" si="2551"/>
        <x:v>9.0148521582917169</x:v>
      </x:c>
      <x:c r="O13638" s="55">
        <x:f t="shared" si="2552"/>
        <x:v>251492</x:v>
      </x:c>
      <x:c r="P13638" s="55">
        <x:f t="shared" si="2553"/>
        <x:v>37840</x:v>
      </x:c>
      <x:c r="Q13638" s="55">
        <x:f t="shared" si="2554"/>
        <x:v>250371.30395729293</x:v>
      </x:c>
      <x:c r="R13638" s="55">
        <x:f t="shared" si="2555"/>
        <x:v>-56719.303957292926</x:v>
      </x:c>
      <x:c r="S13638" s="1" t="str">
        <x:f t="shared" si="2556"/>
        <x:v>NO</x:v>
      </x:c>
      <x:c r="T13638" s="1">
        <x:f t="shared" si="2557"/>
        <x:v>-9.9999999999999997E+98</x:v>
      </x:c>
    </x:row>
    <x:row r="13639">
      <x:c r="A13639" s="1"/>
      <x:c r="B13639" s="1"/>
      <x:c r="C13639" s="1"/>
      <x:c r="D13639" s="1"/>
      <x:c r="E13639" s="1"/>
      <x:c r="F13639" s="1"/>
      <x:c r="G13639" s="1"/>
      <x:c r="H13639" s="1"/>
      <x:c r="I13639" s="53">
        <x:f t="shared" si="2546"/>
        <x:v>20</x:v>
      </x:c>
      <x:c r="J13639" s="53">
        <x:f t="shared" si="2547"/>
        <x:v>18</x:v>
      </x:c>
      <x:c r="K13639" s="53">
        <x:f t="shared" si="2548"/>
        <x:v>15</x:v>
      </x:c>
      <x:c r="L13639" s="53">
        <x:f t="shared" si="2549"/>
        <x:v>53</x:v>
      </x:c>
      <x:c r="M13639" s="54">
        <x:f t="shared" si="2550"/>
        <x:v>13764.97531481622</x:v>
      </x:c>
      <x:c r="N13639" s="54">
        <x:f t="shared" si="2551"/>
        <x:v>9.0590106352890416</x:v>
      </x:c>
      <x:c r="O13639" s="55">
        <x:f t="shared" si="2552"/>
        <x:v>254192</x:v>
      </x:c>
      <x:c r="P13639" s="55">
        <x:f t="shared" si="2553"/>
        <x:v>38720</x:v>
      </x:c>
      <x:c r="Q13639" s="55">
        <x:f t="shared" si="2554"/>
        <x:v>251475.26588222603</x:v>
      </x:c>
      <x:c r="R13639" s="55">
        <x:f t="shared" si="2555"/>
        <x:v>-56003.265882226027</x:v>
      </x:c>
      <x:c r="S13639" s="1" t="str">
        <x:f t="shared" si="2556"/>
        <x:v>NO</x:v>
      </x:c>
      <x:c r="T13639" s="1">
        <x:f t="shared" si="2557"/>
        <x:v>-9.9999999999999997E+98</x:v>
      </x:c>
    </x:row>
    <x:row r="13640">
      <x:c r="A13640" s="1"/>
      <x:c r="B13640" s="1"/>
      <x:c r="C13640" s="1"/>
      <x:c r="D13640" s="1"/>
      <x:c r="E13640" s="1"/>
      <x:c r="F13640" s="1"/>
      <x:c r="G13640" s="1"/>
      <x:c r="H13640" s="1"/>
      <x:c r="I13640" s="53">
        <x:f t="shared" si="2546"/>
        <x:v>20</x:v>
      </x:c>
      <x:c r="J13640" s="53">
        <x:f t="shared" si="2547"/>
        <x:v>18</x:v>
      </x:c>
      <x:c r="K13640" s="53">
        <x:f t="shared" si="2548"/>
        <x:v>16</x:v>
      </x:c>
      <x:c r="L13640" s="53">
        <x:f t="shared" si="2549"/>
        <x:v>54</x:v>
      </x:c>
      <x:c r="M13640" s="54">
        <x:f t="shared" si="2550"/>
        <x:v>13830.036090693709</x:v>
      </x:c>
      <x:c r="N13640" s="54">
        <x:f t="shared" si="2551"/>
        <x:v>9.1041917296484094</x:v>
      </x:c>
      <x:c r="O13640" s="55">
        <x:f t="shared" si="2552"/>
        <x:v>256892</x:v>
      </x:c>
      <x:c r="P13640" s="55">
        <x:f t="shared" si="2553"/>
        <x:v>39600</x:v>
      </x:c>
      <x:c r="Q13640" s="55">
        <x:f t="shared" si="2554"/>
        <x:v>252604.79324121022</x:v>
      </x:c>
      <x:c r="R13640" s="55">
        <x:f t="shared" si="2555"/>
        <x:v>-55312.793241210224</x:v>
      </x:c>
      <x:c r="S13640" s="1" t="str">
        <x:f t="shared" si="2556"/>
        <x:v>NO</x:v>
      </x:c>
      <x:c r="T13640" s="1">
        <x:f t="shared" si="2557"/>
        <x:v>-9.9999999999999997E+98</x:v>
      </x:c>
    </x:row>
    <x:row r="13641">
      <x:c r="A13641" s="1"/>
      <x:c r="B13641" s="1"/>
      <x:c r="C13641" s="1"/>
      <x:c r="D13641" s="1"/>
      <x:c r="E13641" s="1"/>
      <x:c r="F13641" s="1"/>
      <x:c r="G13641" s="1"/>
      <x:c r="H13641" s="1"/>
      <x:c r="I13641" s="53">
        <x:f t="shared" si="2546"/>
        <x:v>20</x:v>
      </x:c>
      <x:c r="J13641" s="53">
        <x:f t="shared" si="2547"/>
        <x:v>18</x:v>
      </x:c>
      <x:c r="K13641" s="53">
        <x:f t="shared" si="2548"/>
        <x:v>17</x:v>
      </x:c>
      <x:c r="L13641" s="53">
        <x:f t="shared" si="2549"/>
        <x:v>55</x:v>
      </x:c>
      <x:c r="M13641" s="54">
        <x:f t="shared" si="2550"/>
        <x:v>13896.596314140248</x:v>
      </x:c>
      <x:c r="N13641" s="54">
        <x:f t="shared" si="2551"/>
        <x:v>9.1504141070418381</x:v>
      </x:c>
      <x:c r="O13641" s="55">
        <x:f t="shared" si="2552"/>
        <x:v>259592</x:v>
      </x:c>
      <x:c r="P13641" s="55">
        <x:f t="shared" si="2553"/>
        <x:v>40480</x:v>
      </x:c>
      <x:c r="Q13641" s="55">
        <x:f t="shared" si="2554"/>
        <x:v>253760.35267604596</x:v>
      </x:c>
      <x:c r="R13641" s="55">
        <x:f t="shared" si="2555"/>
        <x:v>-54648.352676045964</x:v>
      </x:c>
      <x:c r="S13641" s="1" t="str">
        <x:f t="shared" si="2556"/>
        <x:v>NO</x:v>
      </x:c>
      <x:c r="T13641" s="1">
        <x:f t="shared" si="2557"/>
        <x:v>-9.9999999999999997E+98</x:v>
      </x:c>
    </x:row>
    <x:row r="13642">
      <x:c r="A13642" s="1"/>
      <x:c r="B13642" s="1"/>
      <x:c r="C13642" s="1"/>
      <x:c r="D13642" s="1"/>
      <x:c r="E13642" s="1"/>
      <x:c r="F13642" s="1"/>
      <x:c r="G13642" s="1"/>
      <x:c r="H13642" s="1"/>
      <x:c r="I13642" s="53">
        <x:f t="shared" si="2546"/>
        <x:v>20</x:v>
      </x:c>
      <x:c r="J13642" s="53">
        <x:f t="shared" si="2547"/>
        <x:v>18</x:v>
      </x:c>
      <x:c r="K13642" s="53">
        <x:f t="shared" si="2548"/>
        <x:v>18</x:v>
      </x:c>
      <x:c r="L13642" s="53">
        <x:f t="shared" si="2549"/>
        <x:v>56</x:v>
      </x:c>
      <x:c r="M13642" s="54">
        <x:f t="shared" si="2550"/>
        <x:v>13964.683305598835</x:v>
      </x:c>
      <x:c r="N13642" s="54">
        <x:f t="shared" si="2551"/>
        <x:v>9.1976967399991914</x:v>
      </x:c>
      <x:c r="O13642" s="55">
        <x:f t="shared" si="2552"/>
        <x:v>262292</x:v>
      </x:c>
      <x:c r="P13642" s="55">
        <x:f t="shared" si="2553"/>
        <x:v>41360</x:v>
      </x:c>
      <x:c r="Q13642" s="55">
        <x:f t="shared" si="2554"/>
        <x:v>254942.41849997977</x:v>
      </x:c>
      <x:c r="R13642" s="55">
        <x:f t="shared" si="2555"/>
        <x:v>-54010.418499979773</x:v>
      </x:c>
      <x:c r="S13642" s="1" t="str">
        <x:f t="shared" si="2556"/>
        <x:v>NO</x:v>
      </x:c>
      <x:c r="T13642" s="1">
        <x:f t="shared" si="2557"/>
        <x:v>-9.9999999999999997E+98</x:v>
      </x:c>
    </x:row>
    <x:row r="13643">
      <x:c r="A13643" s="1"/>
      <x:c r="B13643" s="1"/>
      <x:c r="C13643" s="1"/>
      <x:c r="D13643" s="1"/>
      <x:c r="E13643" s="1"/>
      <x:c r="F13643" s="1"/>
      <x:c r="G13643" s="1"/>
      <x:c r="H13643" s="1"/>
      <x:c r="I13643" s="53">
        <x:f t="shared" si="2546"/>
        <x:v>20</x:v>
      </x:c>
      <x:c r="J13643" s="53">
        <x:f t="shared" si="2547"/>
        <x:v>18</x:v>
      </x:c>
      <x:c r="K13643" s="53">
        <x:f t="shared" si="2548"/>
        <x:v>19</x:v>
      </x:c>
      <x:c r="L13643" s="53">
        <x:f t="shared" si="2549"/>
        <x:v>57</x:v>
      </x:c>
      <x:c r="M13643" s="54">
        <x:f t="shared" si="2550"/>
        <x:v>14034.324834234858</x:v>
      </x:c>
      <x:c r="N13643" s="54">
        <x:f t="shared" si="2551"/>
        <x:v>9.246058912663095</x:v>
      </x:c>
      <x:c r="O13643" s="55">
        <x:f t="shared" si="2552"/>
        <x:v>264992</x:v>
      </x:c>
      <x:c r="P13643" s="55">
        <x:f t="shared" si="2553"/>
        <x:v>42240</x:v>
      </x:c>
      <x:c r="Q13643" s="55">
        <x:f t="shared" si="2554"/>
        <x:v>256151.47281657738</x:v>
      </x:c>
      <x:c r="R13643" s="55">
        <x:f t="shared" si="2555"/>
        <x:v>-53399.472816577385</x:v>
      </x:c>
      <x:c r="S13643" s="1" t="str">
        <x:f t="shared" si="2556"/>
        <x:v>NO</x:v>
      </x:c>
      <x:c r="T13643" s="1">
        <x:f t="shared" si="2557"/>
        <x:v>-9.9999999999999997E+98</x:v>
      </x:c>
    </x:row>
    <x:row r="13644">
      <x:c r="A13644" s="1"/>
      <x:c r="B13644" s="1"/>
      <x:c r="C13644" s="1"/>
      <x:c r="D13644" s="1"/>
      <x:c r="E13644" s="1"/>
      <x:c r="F13644" s="1"/>
      <x:c r="G13644" s="1"/>
      <x:c r="H13644" s="1"/>
      <x:c r="I13644" s="53">
        <x:f t="shared" si="2546"/>
        <x:v>20</x:v>
      </x:c>
      <x:c r="J13644" s="53">
        <x:f t="shared" si="2547"/>
        <x:v>18</x:v>
      </x:c>
      <x:c r="K13644" s="53">
        <x:f t="shared" si="2548"/>
        <x:v>20</x:v>
      </x:c>
      <x:c r="L13644" s="53">
        <x:f t="shared" si="2549"/>
        <x:v>58</x:v>
      </x:c>
      <x:c r="M13644" s="54">
        <x:f t="shared" si="2550"/>
        <x:v>14105.549124885336</x:v>
      </x:c>
      <x:c r="N13644" s="54">
        <x:f t="shared" si="2551"/>
        <x:v>9.2955202256148173</x:v>
      </x:c>
      <x:c r="O13644" s="55">
        <x:f t="shared" si="2552"/>
        <x:v>267692</x:v>
      </x:c>
      <x:c r="P13644" s="55">
        <x:f t="shared" si="2553"/>
        <x:v>43120</x:v>
      </x:c>
      <x:c r="Q13644" s="55">
        <x:f t="shared" si="2554"/>
        <x:v>257388.00564037042</x:v>
      </x:c>
      <x:c r="R13644" s="55">
        <x:f t="shared" si="2555"/>
        <x:v>-52816.005640370422</x:v>
      </x:c>
      <x:c r="S13644" s="1" t="str">
        <x:f t="shared" si="2556"/>
        <x:v>NO</x:v>
      </x:c>
      <x:c r="T13644" s="1">
        <x:f t="shared" si="2557"/>
        <x:v>-9.9999999999999997E+98</x:v>
      </x:c>
    </x:row>
    <x:row r="13645">
      <x:c r="A13645" s="1"/>
      <x:c r="B13645" s="1"/>
      <x:c r="C13645" s="1"/>
      <x:c r="D13645" s="1"/>
      <x:c r="E13645" s="1"/>
      <x:c r="F13645" s="1"/>
      <x:c r="G13645" s="1"/>
      <x:c r="H13645" s="1"/>
      <x:c r="I13645" s="53">
        <x:f t="shared" si="2546"/>
        <x:v>20</x:v>
      </x:c>
      <x:c r="J13645" s="53">
        <x:f t="shared" si="2547"/>
        <x:v>18</x:v>
      </x:c>
      <x:c r="K13645" s="53">
        <x:f t="shared" si="2548"/>
        <x:v>21</x:v>
      </x:c>
      <x:c r="L13645" s="53">
        <x:f t="shared" si="2549"/>
        <x:v>59</x:v>
      </x:c>
      <x:c r="M13645" s="54">
        <x:f t="shared" si="2550"/>
        <x:v>14178.384865111779</x:v>
      </x:c>
      <x:c r="N13645" s="54">
        <x:f t="shared" si="2551"/>
        <x:v>9.3461006007720684</x:v>
      </x:c>
      <x:c r="O13645" s="55">
        <x:f t="shared" si="2552"/>
        <x:v>270392</x:v>
      </x:c>
      <x:c r="P13645" s="55">
        <x:f t="shared" si="2553"/>
        <x:v>44000</x:v>
      </x:c>
      <x:c r="Q13645" s="55">
        <x:f t="shared" si="2554"/>
        <x:v>258652.5150193017</x:v>
      </x:c>
      <x:c r="R13645" s="55">
        <x:f t="shared" si="2555"/>
        <x:v>-52260.515019301703</x:v>
      </x:c>
      <x:c r="S13645" s="1" t="str">
        <x:f t="shared" si="2556"/>
        <x:v>NO</x:v>
      </x:c>
      <x:c r="T13645" s="1">
        <x:f t="shared" si="2557"/>
        <x:v>-9.9999999999999997E+98</x:v>
      </x:c>
    </x:row>
    <x:row r="13646">
      <x:c r="A13646" s="1"/>
      <x:c r="B13646" s="1"/>
      <x:c r="C13646" s="1"/>
      <x:c r="D13646" s="1"/>
      <x:c r="E13646" s="1"/>
      <x:c r="F13646" s="1"/>
      <x:c r="G13646" s="1"/>
      <x:c r="H13646" s="1"/>
      <x:c r="I13646" s="53">
        <x:f t="shared" si="2546"/>
        <x:v>20</x:v>
      </x:c>
      <x:c r="J13646" s="53">
        <x:f t="shared" si="2547"/>
        <x:v>18</x:v>
      </x:c>
      <x:c r="K13646" s="53">
        <x:f t="shared" si="2548"/>
        <x:v>22</x:v>
      </x:c>
      <x:c r="L13646" s="53">
        <x:f t="shared" si="2549"/>
        <x:v>60</x:v>
      </x:c>
      <x:c r="M13646" s="54">
        <x:f t="shared" si="2550"/>
        <x:v>14252.861212358175</x:v>
      </x:c>
      <x:c r="N13646" s="54">
        <x:f t="shared" si="2551"/>
        <x:v>9.3978202863598437</x:v>
      </x:c>
      <x:c r="O13646" s="55">
        <x:f t="shared" si="2552"/>
        <x:v>273092</x:v>
      </x:c>
      <x:c r="P13646" s="55">
        <x:f t="shared" si="2553"/>
        <x:v>44880</x:v>
      </x:c>
      <x:c r="Q13646" s="55">
        <x:f t="shared" si="2554"/>
        <x:v>259945.5071589961</x:v>
      </x:c>
      <x:c r="R13646" s="55">
        <x:f t="shared" si="2555"/>
        <x:v>-51733.507158996101</x:v>
      </x:c>
      <x:c r="S13646" s="1" t="str">
        <x:f t="shared" si="2556"/>
        <x:v>NO</x:v>
      </x:c>
      <x:c r="T13646" s="1">
        <x:f t="shared" si="2557"/>
        <x:v>-9.9999999999999997E+98</x:v>
      </x:c>
    </x:row>
    <x:row r="13647">
      <x:c r="A13647" s="1"/>
      <x:c r="B13647" s="1"/>
      <x:c r="C13647" s="1"/>
      <x:c r="D13647" s="1"/>
      <x:c r="E13647" s="1"/>
      <x:c r="F13647" s="1"/>
      <x:c r="G13647" s="1"/>
      <x:c r="H13647" s="1"/>
      <x:c r="I13647" s="53">
        <x:f t="shared" si="2546"/>
        <x:v>20</x:v>
      </x:c>
      <x:c r="J13647" s="53">
        <x:f t="shared" si="2547"/>
        <x:v>18</x:v>
      </x:c>
      <x:c r="K13647" s="53">
        <x:f t="shared" si="2548"/>
        <x:v>23</x:v>
      </x:c>
      <x:c r="L13647" s="53">
        <x:f t="shared" si="2549"/>
        <x:v>61</x:v>
      </x:c>
      <x:c r="M13647" s="54">
        <x:f t="shared" si="2550"/>
        <x:v>14329.007801215612</x:v>
      </x:c>
      <x:c r="N13647" s="54">
        <x:f t="shared" si="2551"/>
        <x:v>9.450699861955286</x:v>
      </x:c>
      <x:c r="O13647" s="55">
        <x:f t="shared" si="2552"/>
        <x:v>275792</x:v>
      </x:c>
      <x:c r="P13647" s="55">
        <x:f t="shared" si="2553"/>
        <x:v>45760</x:v>
      </x:c>
      <x:c r="Q13647" s="55">
        <x:f t="shared" si="2554"/>
        <x:v>261267.49654888213</x:v>
      </x:c>
      <x:c r="R13647" s="55">
        <x:f t="shared" si="2555"/>
        <x:v>-51235.496548882133</x:v>
      </x:c>
      <x:c r="S13647" s="1" t="str">
        <x:f t="shared" si="2556"/>
        <x:v>NO</x:v>
      </x:c>
      <x:c r="T13647" s="1">
        <x:f t="shared" si="2557"/>
        <x:v>-9.9999999999999997E+98</x:v>
      </x:c>
    </x:row>
    <x:row r="13648">
      <x:c r="A13648" s="1"/>
      <x:c r="B13648" s="1"/>
      <x:c r="C13648" s="1"/>
      <x:c r="D13648" s="1"/>
      <x:c r="E13648" s="1"/>
      <x:c r="F13648" s="1"/>
      <x:c r="G13648" s="1"/>
      <x:c r="H13648" s="1"/>
      <x:c r="I13648" s="53">
        <x:f t="shared" si="2546"/>
        <x:v>20</x:v>
      </x:c>
      <x:c r="J13648" s="53">
        <x:f t="shared" si="2547"/>
        <x:v>18</x:v>
      </x:c>
      <x:c r="K13648" s="53">
        <x:f t="shared" si="2548"/>
        <x:v>24</x:v>
      </x:c>
      <x:c r="L13648" s="53">
        <x:f t="shared" si="2549"/>
        <x:v>62</x:v>
      </x:c>
      <x:c r="M13648" s="54">
        <x:f t="shared" si="2550"/>
        <x:v>14406.854750795108</x:v>
      </x:c>
      <x:c r="N13648" s="54">
        <x:f t="shared" si="2551"/>
        <x:v>9.5047602436077145</x:v>
      </x:c>
      <x:c r="O13648" s="55">
        <x:f t="shared" si="2552"/>
        <x:v>278492</x:v>
      </x:c>
      <x:c r="P13648" s="55">
        <x:f t="shared" si="2553"/>
        <x:v>46640</x:v>
      </x:c>
      <x:c r="Q13648" s="55">
        <x:f t="shared" si="2554"/>
        <x:v>262619.00609019282</x:v>
      </x:c>
      <x:c r="R13648" s="55">
        <x:f t="shared" si="2555"/>
        <x:v>-50767.006090192823</x:v>
      </x:c>
      <x:c r="S13648" s="1" t="str">
        <x:f t="shared" si="2556"/>
        <x:v>NO</x:v>
      </x:c>
      <x:c r="T13648" s="1">
        <x:f t="shared" si="2557"/>
        <x:v>-9.9999999999999997E+98</x:v>
      </x:c>
    </x:row>
    <x:row r="13649">
      <x:c r="A13649" s="1"/>
      <x:c r="B13649" s="1"/>
      <x:c r="C13649" s="1"/>
      <x:c r="D13649" s="1"/>
      <x:c r="E13649" s="1"/>
      <x:c r="F13649" s="1"/>
      <x:c r="G13649" s="1"/>
      <x:c r="H13649" s="1"/>
      <x:c r="I13649" s="53">
        <x:f t="shared" si="2546"/>
        <x:v>20</x:v>
      </x:c>
      <x:c r="J13649" s="53">
        <x:f t="shared" si="2547"/>
        <x:v>18</x:v>
      </x:c>
      <x:c r="K13649" s="53">
        <x:f t="shared" si="2548"/>
        <x:v>25</x:v>
      </x:c>
      <x:c r="L13649" s="53">
        <x:f t="shared" si="2549"/>
        <x:v>63</x:v>
      </x:c>
      <x:c r="M13649" s="54">
        <x:f t="shared" si="2550"/>
        <x:v>14486.432672210205</x:v>
      </x:c>
      <x:c r="N13649" s="54">
        <x:f t="shared" si="2551"/>
        <x:v>9.5600226890348647</x:v>
      </x:c>
      <x:c r="O13649" s="55">
        <x:f t="shared" si="2552"/>
        <x:v>281192</x:v>
      </x:c>
      <x:c r="P13649" s="55">
        <x:f t="shared" si="2553"/>
        <x:v>47520</x:v>
      </x:c>
      <x:c r="Q13649" s="55">
        <x:f t="shared" si="2554"/>
        <x:v>264000.56722587161</x:v>
      </x:c>
      <x:c r="R13649" s="55">
        <x:f t="shared" si="2555"/>
        <x:v>-50328.567225871608</x:v>
      </x:c>
      <x:c r="S13649" s="1" t="str">
        <x:f t="shared" si="2556"/>
        <x:v>NO</x:v>
      </x:c>
      <x:c r="T13649" s="1">
        <x:f t="shared" si="2557"/>
        <x:v>-9.9999999999999997E+98</x:v>
      </x:c>
    </x:row>
    <x:row r="13650">
      <x:c r="A13650" s="1"/>
      <x:c r="B13650" s="1"/>
      <x:c r="C13650" s="1"/>
      <x:c r="D13650" s="1"/>
      <x:c r="E13650" s="1"/>
      <x:c r="F13650" s="1"/>
      <x:c r="G13650" s="1"/>
      <x:c r="H13650" s="1"/>
      <x:c r="I13650" s="53">
        <x:f t="shared" si="2546"/>
        <x:v>20</x:v>
      </x:c>
      <x:c r="J13650" s="53">
        <x:f t="shared" si="2547"/>
        <x:v>18</x:v>
      </x:c>
      <x:c r="K13650" s="53">
        <x:f t="shared" si="2548"/>
        <x:v>26</x:v>
      </x:c>
      <x:c r="L13650" s="53">
        <x:f t="shared" si="2549"/>
        <x:v>64</x:v>
      </x:c>
      <x:c r="M13650" s="54">
        <x:f t="shared" si="2550"/>
        <x:v>14567.772676170924</x:v>
      </x:c>
      <x:c r="N13650" s="54">
        <x:f t="shared" si="2551"/>
        <x:v>9.6165088028964743</x:v>
      </x:c>
      <x:c r="O13650" s="55">
        <x:f t="shared" si="2552"/>
        <x:v>283892</x:v>
      </x:c>
      <x:c r="P13650" s="55">
        <x:f t="shared" si="2553"/>
        <x:v>48400</x:v>
      </x:c>
      <x:c r="Q13650" s="55">
        <x:f t="shared" si="2554"/>
        <x:v>265412.72007241187</x:v>
      </x:c>
      <x:c r="R13650" s="55">
        <x:f t="shared" si="2555"/>
        <x:v>-49920.720072411874</x:v>
      </x:c>
      <x:c r="S13650" s="1" t="str">
        <x:f t="shared" si="2556"/>
        <x:v>NO</x:v>
      </x:c>
      <x:c r="T13650" s="1">
        <x:f t="shared" si="2557"/>
        <x:v>-9.9999999999999997E+98</x:v>
      </x:c>
    </x:row>
    <x:row r="13651">
      <x:c r="A13651" s="1"/>
      <x:c r="B13651" s="1"/>
      <x:c r="C13651" s="1"/>
      <x:c r="D13651" s="1"/>
      <x:c r="E13651" s="1"/>
      <x:c r="F13651" s="1"/>
      <x:c r="G13651" s="1"/>
      <x:c r="H13651" s="1"/>
      <x:c r="I13651" s="53">
        <x:f t="shared" si="2546"/>
        <x:v>20</x:v>
      </x:c>
      <x:c r="J13651" s="53">
        <x:f t="shared" si="2547"/>
        <x:v>18</x:v>
      </x:c>
      <x:c r="K13651" s="53">
        <x:f t="shared" si="2548"/>
        <x:v>27</x:v>
      </x:c>
      <x:c r="L13651" s="53">
        <x:f t="shared" si="2549"/>
        <x:v>65</x:v>
      </x:c>
      <x:c r="M13651" s="54">
        <x:f t="shared" si="2550"/>
        <x:v>14650.90638069068</x:v>
      </x:c>
      <x:c r="N13651" s="54">
        <x:f t="shared" si="2551"/>
        <x:v>9.6742405421463058</x:v>
      </x:c>
      <x:c r="O13651" s="55">
        <x:f t="shared" si="2552"/>
        <x:v>286592</x:v>
      </x:c>
      <x:c r="P13651" s="55">
        <x:f t="shared" si="2553"/>
        <x:v>49280</x:v>
      </x:c>
      <x:c r="Q13651" s="55">
        <x:f t="shared" si="2554"/>
        <x:v>266856.01355365763</x:v>
      </x:c>
      <x:c r="R13651" s="55">
        <x:f t="shared" si="2555"/>
        <x:v>-49544.013553657627</x:v>
      </x:c>
      <x:c r="S13651" s="1" t="str">
        <x:f t="shared" si="2556"/>
        <x:v>NO</x:v>
      </x:c>
      <x:c r="T13651" s="1">
        <x:f t="shared" si="2557"/>
        <x:v>-9.9999999999999997E+98</x:v>
      </x:c>
    </x:row>
    <x:row r="13652">
      <x:c r="A13652" s="1"/>
      <x:c r="B13652" s="1"/>
      <x:c r="C13652" s="1"/>
      <x:c r="D13652" s="1"/>
      <x:c r="E13652" s="1"/>
      <x:c r="F13652" s="1"/>
      <x:c r="G13652" s="1"/>
      <x:c r="H13652" s="1"/>
      <x:c r="I13652" s="53">
        <x:f t="shared" si="2546"/>
        <x:v>20</x:v>
      </x:c>
      <x:c r="J13652" s="53">
        <x:f t="shared" si="2547"/>
        <x:v>18</x:v>
      </x:c>
      <x:c r="K13652" s="53">
        <x:f t="shared" si="2548"/>
        <x:v>28</x:v>
      </x:c>
      <x:c r="L13652" s="53">
        <x:f t="shared" si="2549"/>
        <x:v>66</x:v>
      </x:c>
      <x:c r="M13652" s="54">
        <x:f t="shared" si="2550"/>
        <x:v>14735.865918907833</x:v>
      </x:c>
      <x:c r="N13652" s="54">
        <x:f t="shared" si="2551"/>
        <x:v>9.7332402214637739</x:v>
      </x:c>
      <x:c r="O13652" s="55">
        <x:f t="shared" si="2552"/>
        <x:v>289292</x:v>
      </x:c>
      <x:c r="P13652" s="55">
        <x:f t="shared" si="2553"/>
        <x:v>50160</x:v>
      </x:c>
      <x:c r="Q13652" s="55">
        <x:f t="shared" si="2554"/>
        <x:v>268331.00553659431</x:v>
      </x:c>
      <x:c r="R13652" s="55">
        <x:f t="shared" si="2555"/>
        <x:v>-49199.005536594312</x:v>
      </x:c>
      <x:c r="S13652" s="1" t="str">
        <x:f t="shared" si="2556"/>
        <x:v>NO</x:v>
      </x:c>
      <x:c r="T13652" s="1">
        <x:f t="shared" si="2557"/>
        <x:v>-9.9999999999999997E+98</x:v>
      </x:c>
    </x:row>
    <x:row r="13653">
      <x:c r="A13653" s="1"/>
      <x:c r="B13653" s="1"/>
      <x:c r="C13653" s="1"/>
      <x:c r="D13653" s="1"/>
      <x:c r="E13653" s="1"/>
      <x:c r="F13653" s="1"/>
      <x:c r="G13653" s="1"/>
      <x:c r="H13653" s="1"/>
      <x:c r="I13653" s="53">
        <x:f t="shared" si="2546"/>
        <x:v>20</x:v>
      </x:c>
      <x:c r="J13653" s="53">
        <x:f t="shared" si="2547"/>
        <x:v>18</x:v>
      </x:c>
      <x:c r="K13653" s="53">
        <x:f t="shared" si="2548"/>
        <x:v>29</x:v>
      </x:c>
      <x:c r="L13653" s="53">
        <x:f t="shared" si="2549"/>
        <x:v>67</x:v>
      </x:c>
      <x:c r="M13653" s="54">
        <x:f t="shared" si="2550"/>
        <x:v>14822.683947023486</x:v>
      </x:c>
      <x:c r="N13653" s="54">
        <x:f t="shared" si="2551"/>
        <x:v>9.7935305187663104</x:v>
      </x:c>
      <x:c r="O13653" s="55">
        <x:f t="shared" si="2552"/>
        <x:v>291992</x:v>
      </x:c>
      <x:c r="P13653" s="55">
        <x:f t="shared" si="2553"/>
        <x:v>51040</x:v>
      </x:c>
      <x:c r="Q13653" s="55">
        <x:f t="shared" si="2554"/>
        <x:v>269838.26296915777</x:v>
      </x:c>
      <x:c r="R13653" s="55">
        <x:f t="shared" si="2555"/>
        <x:v>-48886.262969157775</x:v>
      </x:c>
      <x:c r="S13653" s="1" t="str">
        <x:f t="shared" si="2556"/>
        <x:v>NO</x:v>
      </x:c>
      <x:c r="T13653" s="1">
        <x:f t="shared" si="2557"/>
        <x:v>-9.9999999999999997E+98</x:v>
      </x:c>
    </x:row>
    <x:row r="13654">
      <x:c r="A13654" s="1"/>
      <x:c r="B13654" s="1"/>
      <x:c r="C13654" s="1"/>
      <x:c r="D13654" s="1"/>
      <x:c r="E13654" s="1"/>
      <x:c r="F13654" s="1"/>
      <x:c r="G13654" s="1"/>
      <x:c r="H13654" s="1"/>
      <x:c r="I13654" s="53">
        <x:f t="shared" si="2546"/>
        <x:v>20</x:v>
      </x:c>
      <x:c r="J13654" s="53">
        <x:f t="shared" si="2547"/>
        <x:v>18</x:v>
      </x:c>
      <x:c r="K13654" s="53">
        <x:f t="shared" si="2548"/>
        <x:v>30</x:v>
      </x:c>
      <x:c r="L13654" s="53">
        <x:f t="shared" si="2549"/>
        <x:v>68</x:v>
      </x:c>
      <x:c r="M13654" s="54">
        <x:f t="shared" si="2550"/>
        <x:v>14911.393652357257</x:v>
      </x:c>
      <x:c r="N13654" s="54">
        <x:f t="shared" si="2551"/>
        <x:v>9.8551344808036507</x:v>
      </x:c>
      <x:c r="O13654" s="55">
        <x:f t="shared" si="2552"/>
        <x:v>294692</x:v>
      </x:c>
      <x:c r="P13654" s="55">
        <x:f t="shared" si="2553"/>
        <x:v>51920</x:v>
      </x:c>
      <x:c r="Q13654" s="55">
        <x:f t="shared" si="2554"/>
        <x:v>271378.36202009127</x:v>
      </x:c>
      <x:c r="R13654" s="55">
        <x:f t="shared" si="2555"/>
        <x:v>-48606.36202009127</x:v>
      </x:c>
      <x:c r="S13654" s="1" t="str">
        <x:f t="shared" si="2556"/>
        <x:v>NO</x:v>
      </x:c>
      <x:c r="T13654" s="1">
        <x:f t="shared" si="2557"/>
        <x:v>-9.9999999999999997E+98</x:v>
      </x:c>
    </x:row>
    <x:row r="13655">
      <x:c r="A13655" s="1"/>
      <x:c r="B13655" s="1"/>
      <x:c r="C13655" s="1"/>
      <x:c r="D13655" s="1"/>
      <x:c r="E13655" s="1"/>
      <x:c r="F13655" s="1"/>
      <x:c r="G13655" s="1"/>
      <x:c r="H13655" s="1"/>
      <x:c r="I13655" s="53">
        <x:f t="shared" si="2546"/>
        <x:v>20</x:v>
      </x:c>
      <x:c r="J13655" s="53">
        <x:f t="shared" si="2547"/>
        <x:v>19</x:v>
      </x:c>
      <x:c r="K13655" s="53">
        <x:f t="shared" si="2548"/>
        <x:v>0</x:v>
      </x:c>
      <x:c r="L13655" s="53">
        <x:f t="shared" si="2549"/>
        <x:v>39</x:v>
      </x:c>
      <x:c r="M13655" s="54">
        <x:f t="shared" si="2550"/>
        <x:v>13020.730514606121</x:v>
      </x:c>
      <x:c r="N13655" s="54">
        <x:f t="shared" si="2551"/>
        <x:v>8.5421739684764724</x:v>
      </x:c>
      <x:c r="O13655" s="55">
        <x:f t="shared" si="2552"/>
        <x:v>215786</x:v>
      </x:c>
      <x:c r="P13655" s="55">
        <x:f t="shared" si="2553"/>
        <x:v>25960</x:v>
      </x:c>
      <x:c r="Q13655" s="55">
        <x:f t="shared" si="2554"/>
        <x:v>238554.34921191182</x:v>
      </x:c>
      <x:c r="R13655" s="55">
        <x:f t="shared" si="2555"/>
        <x:v>-68728.349211911816</x:v>
      </x:c>
      <x:c r="S13655" s="1" t="str">
        <x:f t="shared" si="2556"/>
        <x:v>NO</x:v>
      </x:c>
      <x:c r="T13655" s="1">
        <x:f t="shared" si="2557"/>
        <x:v>-9.9999999999999997E+98</x:v>
      </x:c>
    </x:row>
    <x:row r="13656">
      <x:c r="A13656" s="1"/>
      <x:c r="B13656" s="1"/>
      <x:c r="C13656" s="1"/>
      <x:c r="D13656" s="1"/>
      <x:c r="E13656" s="1"/>
      <x:c r="F13656" s="1"/>
      <x:c r="G13656" s="1"/>
      <x:c r="H13656" s="1"/>
      <x:c r="I13656" s="53">
        <x:f t="shared" si="2546"/>
        <x:v>20</x:v>
      </x:c>
      <x:c r="J13656" s="53">
        <x:f t="shared" si="2547"/>
        <x:v>19</x:v>
      </x:c>
      <x:c r="K13656" s="53">
        <x:f t="shared" si="2548"/>
        <x:v>1</x:v>
      </x:c>
      <x:c r="L13656" s="53">
        <x:f t="shared" si="2549"/>
        <x:v>40</x:v>
      </x:c>
      <x:c r="M13656" s="54">
        <x:f t="shared" si="2550"/>
        <x:v>13066.293014606121</x:v>
      </x:c>
      <x:c r="N13656" s="54">
        <x:f t="shared" si="2551"/>
        <x:v>8.573814593476472</x:v>
      </x:c>
      <x:c r="O13656" s="55">
        <x:f t="shared" si="2552"/>
        <x:v>218486</x:v>
      </x:c>
      <x:c r="P13656" s="55">
        <x:f t="shared" si="2553"/>
        <x:v>26840</x:v>
      </x:c>
      <x:c r="Q13656" s="55">
        <x:f t="shared" si="2554"/>
        <x:v>239345.36483691182</x:v>
      </x:c>
      <x:c r="R13656" s="55">
        <x:f t="shared" si="2555"/>
        <x:v>-67699.364836911816</x:v>
      </x:c>
      <x:c r="S13656" s="1" t="str">
        <x:f t="shared" si="2556"/>
        <x:v>NO</x:v>
      </x:c>
      <x:c r="T13656" s="1">
        <x:f t="shared" si="2557"/>
        <x:v>-9.9999999999999997E+98</x:v>
      </x:c>
    </x:row>
    <x:row r="13657">
      <x:c r="A13657" s="1"/>
      <x:c r="B13657" s="1"/>
      <x:c r="C13657" s="1"/>
      <x:c r="D13657" s="1"/>
      <x:c r="E13657" s="1"/>
      <x:c r="F13657" s="1"/>
      <x:c r="G13657" s="1"/>
      <x:c r="H13657" s="1"/>
      <x:c r="I13657" s="53">
        <x:f t="shared" si="2546"/>
        <x:v>20</x:v>
      </x:c>
      <x:c r="J13657" s="53">
        <x:f t="shared" si="2547"/>
        <x:v>19</x:v>
      </x:c>
      <x:c r="K13657" s="53">
        <x:f t="shared" si="2548"/>
        <x:v>2</x:v>
      </x:c>
      <x:c r="L13657" s="53">
        <x:f t="shared" si="2549"/>
        <x:v>41</x:v>
      </x:c>
      <x:c r="M13657" s="54">
        <x:f t="shared" si="2550"/>
        <x:v>13112.994577106121</x:v>
      </x:c>
      <x:c r="N13657" s="54">
        <x:f t="shared" si="2551"/>
        <x:v>8.6062462341014729</x:v>
      </x:c>
      <x:c r="O13657" s="55">
        <x:f t="shared" si="2552"/>
        <x:v>221186</x:v>
      </x:c>
      <x:c r="P13657" s="55">
        <x:f t="shared" si="2553"/>
        <x:v>27720</x:v>
      </x:c>
      <x:c r="Q13657" s="55">
        <x:f t="shared" si="2554"/>
        <x:v>240156.15585253682</x:v>
      </x:c>
      <x:c r="R13657" s="55">
        <x:f t="shared" si="2555"/>
        <x:v>-66690.155852536816</x:v>
      </x:c>
      <x:c r="S13657" s="1" t="str">
        <x:f t="shared" si="2556"/>
        <x:v>NO</x:v>
      </x:c>
      <x:c r="T13657" s="1">
        <x:f t="shared" si="2557"/>
        <x:v>-9.9999999999999997E+98</x:v>
      </x:c>
    </x:row>
    <x:row r="13658">
      <x:c r="A13658" s="1"/>
      <x:c r="B13658" s="1"/>
      <x:c r="C13658" s="1"/>
      <x:c r="D13658" s="1"/>
      <x:c r="E13658" s="1"/>
      <x:c r="F13658" s="1"/>
      <x:c r="G13658" s="1"/>
      <x:c r="H13658" s="1"/>
      <x:c r="I13658" s="53">
        <x:f t="shared" si="2546"/>
        <x:v>20</x:v>
      </x:c>
      <x:c r="J13658" s="53">
        <x:f t="shared" si="2547"/>
        <x:v>19</x:v>
      </x:c>
      <x:c r="K13658" s="53">
        <x:f t="shared" si="2548"/>
        <x:v>3</x:v>
      </x:c>
      <x:c r="L13658" s="53">
        <x:f t="shared" si="2549"/>
        <x:v>42</x:v>
      </x:c>
      <x:c r="M13658" s="54">
        <x:f t="shared" si="2550"/>
        <x:v>13160.856559527996</x:v>
      </x:c>
      <x:c r="N13658" s="54">
        <x:f t="shared" si="2551"/>
        <x:v>8.6394837218944414</x:v>
      </x:c>
      <x:c r="O13658" s="55">
        <x:f t="shared" si="2552"/>
        <x:v>223886</x:v>
      </x:c>
      <x:c r="P13658" s="55">
        <x:f t="shared" si="2553"/>
        <x:v>28600</x:v>
      </x:c>
      <x:c r="Q13658" s="55">
        <x:f t="shared" si="2554"/>
        <x:v>240987.09304736104</x:v>
      </x:c>
      <x:c r="R13658" s="55">
        <x:f t="shared" si="2555"/>
        <x:v>-65701.093047361035</x:v>
      </x:c>
      <x:c r="S13658" s="1" t="str">
        <x:f t="shared" si="2556"/>
        <x:v>NO</x:v>
      </x:c>
      <x:c r="T13658" s="1">
        <x:f t="shared" si="2557"/>
        <x:v>-9.9999999999999997E+98</x:v>
      </x:c>
    </x:row>
    <x:row r="13659">
      <x:c r="A13659" s="1"/>
      <x:c r="B13659" s="1"/>
      <x:c r="C13659" s="1"/>
      <x:c r="D13659" s="1"/>
      <x:c r="E13659" s="1"/>
      <x:c r="F13659" s="1"/>
      <x:c r="G13659" s="1"/>
      <x:c r="H13659" s="1"/>
      <x:c r="I13659" s="53">
        <x:f t="shared" si="2546"/>
        <x:v>20</x:v>
      </x:c>
      <x:c r="J13659" s="53">
        <x:f t="shared" si="2547"/>
        <x:v>19</x:v>
      </x:c>
      <x:c r="K13659" s="53">
        <x:f t="shared" si="2548"/>
        <x:v>4</x:v>
      </x:c>
      <x:c r="L13659" s="53">
        <x:f t="shared" si="2549"/>
        <x:v>43</x:v>
      </x:c>
      <x:c r="M13659" s="54">
        <x:f t="shared" si="2550"/>
        <x:v>13209.900675250652</x:v>
      </x:c>
      <x:c r="N13659" s="54">
        <x:f t="shared" si="2551"/>
        <x:v>8.673542135590731</x:v>
      </x:c>
      <x:c r="O13659" s="55">
        <x:f t="shared" si="2552"/>
        <x:v>226586</x:v>
      </x:c>
      <x:c r="P13659" s="55">
        <x:f t="shared" si="2553"/>
        <x:v>29480</x:v>
      </x:c>
      <x:c r="Q13659" s="55">
        <x:f t="shared" si="2554"/>
        <x:v>241838.55338976826</x:v>
      </x:c>
      <x:c r="R13659" s="55">
        <x:f t="shared" si="2555"/>
        <x:v>-64732.553389768262</x:v>
      </x:c>
      <x:c r="S13659" s="1" t="str">
        <x:f t="shared" si="2556"/>
        <x:v>NO</x:v>
      </x:c>
      <x:c r="T13659" s="1">
        <x:f t="shared" si="2557"/>
        <x:v>-9.9999999999999997E+98</x:v>
      </x:c>
    </x:row>
    <x:row r="13660">
      <x:c r="A13660" s="1"/>
      <x:c r="B13660" s="1"/>
      <x:c r="C13660" s="1"/>
      <x:c r="D13660" s="1"/>
      <x:c r="E13660" s="1"/>
      <x:c r="F13660" s="1"/>
      <x:c r="G13660" s="1"/>
      <x:c r="H13660" s="1"/>
      <x:c r="I13660" s="53">
        <x:f t="shared" si="2546"/>
        <x:v>20</x:v>
      </x:c>
      <x:c r="J13660" s="53">
        <x:f t="shared" si="2547"/>
        <x:v>19</x:v>
      </x:c>
      <x:c r="K13660" s="53">
        <x:f t="shared" si="2548"/>
        <x:v>5</x:v>
      </x:c>
      <x:c r="L13660" s="53">
        <x:f t="shared" si="2549"/>
        <x:v>44</x:v>
      </x:c>
      <x:c r="M13660" s="54">
        <x:f t="shared" si="2550"/>
        <x:v>13260.148999171855</x:v>
      </x:c>
      <x:c r="N13660" s="54">
        <x:f t="shared" si="2551"/>
        <x:v>8.7084368049804546</x:v>
      </x:c>
      <x:c r="O13660" s="55">
        <x:f t="shared" si="2552"/>
        <x:v>229286</x:v>
      </x:c>
      <x:c r="P13660" s="55">
        <x:f t="shared" si="2553"/>
        <x:v>30360</x:v>
      </x:c>
      <x:c r="Q13660" s="55">
        <x:f t="shared" si="2554"/>
        <x:v>242710.92012451138</x:v>
      </x:c>
      <x:c r="R13660" s="55">
        <x:f t="shared" si="2555"/>
        <x:v>-63784.92012451138</x:v>
      </x:c>
      <x:c r="S13660" s="1" t="str">
        <x:f t="shared" si="2556"/>
        <x:v>NO</x:v>
      </x:c>
      <x:c r="T13660" s="1">
        <x:f t="shared" si="2557"/>
        <x:v>-9.9999999999999997E+98</x:v>
      </x:c>
    </x:row>
    <x:row r="13661">
      <x:c r="A13661" s="1"/>
      <x:c r="B13661" s="1"/>
      <x:c r="C13661" s="1"/>
      <x:c r="D13661" s="1"/>
      <x:c r="E13661" s="1"/>
      <x:c r="F13661" s="1"/>
      <x:c r="G13661" s="1"/>
      <x:c r="H13661" s="1"/>
      <x:c r="I13661" s="53">
        <x:f t="shared" si="2546"/>
        <x:v>20</x:v>
      </x:c>
      <x:c r="J13661" s="53">
        <x:f t="shared" si="2547"/>
        <x:v>19</x:v>
      </x:c>
      <x:c r="K13661" s="53">
        <x:f t="shared" si="2548"/>
        <x:v>6</x:v>
      </x:c>
      <x:c r="L13661" s="53">
        <x:f t="shared" si="2549"/>
        <x:v>45</x:v>
      </x:c>
      <x:c r="M13661" s="54">
        <x:f t="shared" si="2550"/>
        <x:v>13311.623973353489</x:v>
      </x:c>
      <x:c r="N13661" s="54">
        <x:f t="shared" si="2551"/>
        <x:v>8.7441833148288115</x:v>
      </x:c>
      <x:c r="O13661" s="55">
        <x:f t="shared" si="2552"/>
        <x:v>231986</x:v>
      </x:c>
      <x:c r="P13661" s="55">
        <x:f t="shared" si="2553"/>
        <x:v>31240</x:v>
      </x:c>
      <x:c r="Q13661" s="55">
        <x:f t="shared" si="2554"/>
        <x:v>243604.5828707203</x:v>
      </x:c>
      <x:c r="R13661" s="55">
        <x:f t="shared" si="2555"/>
        <x:v>-62858.582870720304</x:v>
      </x:c>
      <x:c r="S13661" s="1" t="str">
        <x:f t="shared" si="2556"/>
        <x:v>NO</x:v>
      </x:c>
      <x:c r="T13661" s="1">
        <x:f t="shared" si="2557"/>
        <x:v>-9.9999999999999997E+98</x:v>
      </x:c>
    </x:row>
    <x:row r="13662">
      <x:c r="A13662" s="1"/>
      <x:c r="B13662" s="1"/>
      <x:c r="C13662" s="1"/>
      <x:c r="D13662" s="1"/>
      <x:c r="E13662" s="1"/>
      <x:c r="F13662" s="1"/>
      <x:c r="G13662" s="1"/>
      <x:c r="H13662" s="1"/>
      <x:c r="I13662" s="53">
        <x:f t="shared" si="2546"/>
        <x:v>20</x:v>
      </x:c>
      <x:c r="J13662" s="53">
        <x:f t="shared" si="2547"/>
        <x:v>19</x:v>
      </x:c>
      <x:c r="K13662" s="53">
        <x:f t="shared" si="2548"/>
        <x:v>7</x:v>
      </x:c>
      <x:c r="L13662" s="53">
        <x:f t="shared" si="2549"/>
        <x:v>46</x:v>
      </x:c>
      <x:c r="M13662" s="54">
        <x:f t="shared" si="2550"/>
        <x:v>13364.348412751449</x:v>
      </x:c>
      <x:c r="N13662" s="54">
        <x:f t="shared" si="2551"/>
        <x:v>8.7807975088551729</x:v>
      </x:c>
      <x:c r="O13662" s="55">
        <x:f t="shared" si="2552"/>
        <x:v>234686</x:v>
      </x:c>
      <x:c r="P13662" s="55">
        <x:f t="shared" si="2553"/>
        <x:v>32120</x:v>
      </x:c>
      <x:c r="Q13662" s="55">
        <x:f t="shared" si="2554"/>
        <x:v>244519.93772137933</x:v>
      </x:c>
      <x:c r="R13662" s="55">
        <x:f t="shared" si="2555"/>
        <x:v>-61953.937721379334</x:v>
      </x:c>
      <x:c r="S13662" s="1" t="str">
        <x:f t="shared" si="2556"/>
        <x:v>NO</x:v>
      </x:c>
      <x:c r="T13662" s="1">
        <x:f t="shared" si="2557"/>
        <x:v>-9.9999999999999997E+98</x:v>
      </x:c>
    </x:row>
    <x:row r="13663">
      <x:c r="A13663" s="1"/>
      <x:c r="B13663" s="1"/>
      <x:c r="C13663" s="1"/>
      <x:c r="D13663" s="1"/>
      <x:c r="E13663" s="1"/>
      <x:c r="F13663" s="1"/>
      <x:c r="G13663" s="1"/>
      <x:c r="H13663" s="1"/>
      <x:c r="I13663" s="53">
        <x:f t="shared" si="2546"/>
        <x:v>20</x:v>
      </x:c>
      <x:c r="J13663" s="53">
        <x:f t="shared" si="2547"/>
        <x:v>19</x:v>
      </x:c>
      <x:c r="K13663" s="53">
        <x:f t="shared" si="2548"/>
        <x:v>8</x:v>
      </x:c>
      <x:c r="L13663" s="53">
        <x:f t="shared" si="2549"/>
        <x:v>47</x:v>
      </x:c>
      <x:c r="M13663" s="54">
        <x:f t="shared" si="2550"/>
        <x:v>13418.34551103143</x:v>
      </x:c>
      <x:c r="N13663" s="54">
        <x:f t="shared" si="2551"/>
        <x:v>8.8182954937718261</x:v>
      </x:c>
      <x:c r="O13663" s="55">
        <x:f t="shared" si="2552"/>
        <x:v>237386</x:v>
      </x:c>
      <x:c r="P13663" s="55">
        <x:f t="shared" si="2553"/>
        <x:v>33000</x:v>
      </x:c>
      <x:c r="Q13663" s="55">
        <x:f t="shared" si="2554"/>
        <x:v>245457.38734429565</x:v>
      </x:c>
      <x:c r="R13663" s="55">
        <x:f t="shared" si="2555"/>
        <x:v>-61071.387344295654</x:v>
      </x:c>
      <x:c r="S13663" s="1" t="str">
        <x:f t="shared" si="2556"/>
        <x:v>NO</x:v>
      </x:c>
      <x:c r="T13663" s="1">
        <x:f t="shared" si="2557"/>
        <x:v>-9.9999999999999997E+98</x:v>
      </x:c>
    </x:row>
    <x:row r="13664">
      <x:c r="A13664" s="1"/>
      <x:c r="B13664" s="1"/>
      <x:c r="C13664" s="1"/>
      <x:c r="D13664" s="1"/>
      <x:c r="E13664" s="1"/>
      <x:c r="F13664" s="1"/>
      <x:c r="G13664" s="1"/>
      <x:c r="H13664" s="1"/>
      <x:c r="I13664" s="53">
        <x:f t="shared" si="2546"/>
        <x:v>20</x:v>
      </x:c>
      <x:c r="J13664" s="53">
        <x:f t="shared" si="2547"/>
        <x:v>19</x:v>
      </x:c>
      <x:c r="K13664" s="53">
        <x:f t="shared" si="2548"/>
        <x:v>9</x:v>
      </x:c>
      <x:c r="L13664" s="53">
        <x:f t="shared" si="2549"/>
        <x:v>48</x:v>
      </x:c>
      <x:c r="M13664" s="54">
        <x:f t="shared" si="2550"/>
        <x:v>13473.638846471824</x:v>
      </x:c>
      <x:c r="N13664" s="54">
        <x:f t="shared" si="2551"/>
        <x:v>8.8566936433832115</x:v>
      </x:c>
      <x:c r="O13664" s="55">
        <x:f t="shared" si="2552"/>
        <x:v>240086</x:v>
      </x:c>
      <x:c r="P13664" s="55">
        <x:f t="shared" si="2553"/>
        <x:v>33880</x:v>
      </x:c>
      <x:c r="Q13664" s="55">
        <x:f t="shared" si="2554"/>
        <x:v>246417.34108458026</x:v>
      </x:c>
      <x:c r="R13664" s="55">
        <x:f t="shared" si="2555"/>
        <x:v>-60211.341084580257</x:v>
      </x:c>
      <x:c r="S13664" s="1" t="str">
        <x:f t="shared" si="2556"/>
        <x:v>NO</x:v>
      </x:c>
      <x:c r="T13664" s="1">
        <x:f t="shared" si="2557"/>
        <x:v>-9.9999999999999997E+98</x:v>
      </x:c>
    </x:row>
    <x:row r="13665">
      <x:c r="A13665" s="1"/>
      <x:c r="B13665" s="1"/>
      <x:c r="C13665" s="1"/>
      <x:c r="D13665" s="1"/>
      <x:c r="E13665" s="1"/>
      <x:c r="F13665" s="1"/>
      <x:c r="G13665" s="1"/>
      <x:c r="H13665" s="1"/>
      <x:c r="I13665" s="53">
        <x:f t="shared" si="2546"/>
        <x:v>20</x:v>
      </x:c>
      <x:c r="J13665" s="53">
        <x:f t="shared" si="2547"/>
        <x:v>19</x:v>
      </x:c>
      <x:c r="K13665" s="53">
        <x:f t="shared" si="2548"/>
        <x:v>10</x:v>
      </x:c>
      <x:c r="L13665" s="53">
        <x:f t="shared" si="2549"/>
        <x:v>49</x:v>
      </x:c>
      <x:c r="M13665" s="54">
        <x:f t="shared" si="2550"/>
        <x:v>13530.252387955037</x:v>
      </x:c>
      <x:c r="N13665" s="54">
        <x:f t="shared" si="2551"/>
        <x:v>8.8960086027465533</x:v>
      </x:c>
      <x:c r="O13665" s="55">
        <x:f t="shared" si="2552"/>
        <x:v>242786</x:v>
      </x:c>
      <x:c r="P13665" s="55">
        <x:f t="shared" si="2553"/>
        <x:v>34760</x:v>
      </x:c>
      <x:c r="Q13665" s="55">
        <x:f t="shared" si="2554"/>
        <x:v>247400.21506866385</x:v>
      </x:c>
      <x:c r="R13665" s="55">
        <x:f t="shared" si="2555"/>
        <x:v>-59374.215068663849</x:v>
      </x:c>
      <x:c r="S13665" s="1" t="str">
        <x:f t="shared" si="2556"/>
        <x:v>NO</x:v>
      </x:c>
      <x:c r="T13665" s="1">
        <x:f t="shared" si="2557"/>
        <x:v>-9.9999999999999997E+98</x:v>
      </x:c>
    </x:row>
    <x:row r="13666">
      <x:c r="A13666" s="1"/>
      <x:c r="B13666" s="1"/>
      <x:c r="C13666" s="1"/>
      <x:c r="D13666" s="1"/>
      <x:c r="E13666" s="1"/>
      <x:c r="F13666" s="1"/>
      <x:c r="G13666" s="1"/>
      <x:c r="H13666" s="1"/>
      <x:c r="I13666" s="53">
        <x:f t="shared" si="2546"/>
        <x:v>20</x:v>
      </x:c>
      <x:c r="J13666" s="53">
        <x:f t="shared" si="2547"/>
        <x:v>19</x:v>
      </x:c>
      <x:c r="K13666" s="53">
        <x:f t="shared" si="2548"/>
        <x:v>11</x:v>
      </x:c>
      <x:c r="L13666" s="53">
        <x:f t="shared" si="2549"/>
        <x:v>50</x:v>
      </x:c>
      <x:c r="M13666" s="54">
        <x:f t="shared" si="2550"/>
        <x:v>13588.210501048476</x:v>
      </x:c>
      <x:c r="N13666" s="54">
        <x:f t="shared" si="2551"/>
        <x:v>8.9362572923947745</x:v>
      </x:c>
      <x:c r="O13666" s="55">
        <x:f t="shared" si="2552"/>
        <x:v>245486</x:v>
      </x:c>
      <x:c r="P13666" s="55">
        <x:f t="shared" si="2553"/>
        <x:v>35640</x:v>
      </x:c>
      <x:c r="Q13666" s="55">
        <x:f t="shared" si="2554"/>
        <x:v>248406.43230986936</x:v>
      </x:c>
      <x:c r="R13666" s="55">
        <x:f t="shared" si="2555"/>
        <x:v>-58560.432309869357</x:v>
      </x:c>
      <x:c r="S13666" s="1" t="str">
        <x:f t="shared" si="2556"/>
        <x:v>NO</x:v>
      </x:c>
      <x:c r="T13666" s="1">
        <x:f t="shared" si="2557"/>
        <x:v>-9.9999999999999997E+98</x:v>
      </x:c>
    </x:row>
    <x:row r="13667">
      <x:c r="A13667" s="1"/>
      <x:c r="B13667" s="1"/>
      <x:c r="C13667" s="1"/>
      <x:c r="D13667" s="1"/>
      <x:c r="E13667" s="1"/>
      <x:c r="F13667" s="1"/>
      <x:c r="G13667" s="1"/>
      <x:c r="H13667" s="1"/>
      <x:c r="I13667" s="53">
        <x:f t="shared" si="2546"/>
        <x:v>20</x:v>
      </x:c>
      <x:c r="J13667" s="53">
        <x:f t="shared" si="2547"/>
        <x:v>19</x:v>
      </x:c>
      <x:c r="K13667" s="53">
        <x:f t="shared" si="2548"/>
        <x:v>12</x:v>
      </x:c>
      <x:c r="L13667" s="53">
        <x:f t="shared" si="2549"/>
        <x:v>51</x:v>
      </x:c>
      <x:c r="M13667" s="54">
        <x:f t="shared" si="2550"/>
        <x:v>13647.53795417654</x:v>
      </x:c>
      <x:c r="N13667" s="54">
        <x:f t="shared" si="2551"/>
        <x:v>8.9774569126225963</x:v>
      </x:c>
      <x:c r="O13667" s="55">
        <x:f t="shared" si="2552"/>
        <x:v>248186</x:v>
      </x:c>
      <x:c r="P13667" s="55">
        <x:f t="shared" si="2553"/>
        <x:v>36520</x:v>
      </x:c>
      <x:c r="Q13667" s="55">
        <x:f t="shared" si="2554"/>
        <x:v>249436.42281556493</x:v>
      </x:c>
      <x:c r="R13667" s="55">
        <x:f t="shared" si="2555"/>
        <x:v>-57770.422815564933</x:v>
      </x:c>
      <x:c r="S13667" s="1" t="str">
        <x:f t="shared" si="2556"/>
        <x:v>NO</x:v>
      </x:c>
      <x:c r="T13667" s="1">
        <x:f t="shared" si="2557"/>
        <x:v>-9.9999999999999997E+98</x:v>
      </x:c>
    </x:row>
    <x:row r="13668">
      <x:c r="A13668" s="1"/>
      <x:c r="B13668" s="1"/>
      <x:c r="C13668" s="1"/>
      <x:c r="D13668" s="1"/>
      <x:c r="E13668" s="1"/>
      <x:c r="F13668" s="1"/>
      <x:c r="G13668" s="1"/>
      <x:c r="H13668" s="1"/>
      <x:c r="I13668" s="53">
        <x:f t="shared" si="2546"/>
        <x:v>20</x:v>
      </x:c>
      <x:c r="J13668" s="53">
        <x:f t="shared" si="2547"/>
        <x:v>19</x:v>
      </x:c>
      <x:c r="K13668" s="53">
        <x:f t="shared" si="2548"/>
        <x:v>13</x:v>
      </x:c>
      <x:c r="L13668" s="53">
        <x:f t="shared" si="2549"/>
        <x:v>52</x:v>
      </x:c>
      <x:c r="M13668" s="54">
        <x:f t="shared" si="2550"/>
        <x:v>13708.259924884924</x:v>
      </x:c>
      <x:c r="N13668" s="54">
        <x:f t="shared" si="2551"/>
        <x:v>9.0196249478367534</x:v>
      </x:c>
      <x:c r="O13668" s="55">
        <x:f t="shared" si="2552"/>
        <x:v>250886</x:v>
      </x:c>
      <x:c r="P13668" s="55">
        <x:f t="shared" si="2553"/>
        <x:v>37400</x:v>
      </x:c>
      <x:c r="Q13668" s="55">
        <x:f t="shared" si="2554"/>
        <x:v>250490.6236959188</x:v>
      </x:c>
      <x:c r="R13668" s="55">
        <x:f t="shared" si="2555"/>
        <x:v>-57004.623695918795</x:v>
      </x:c>
      <x:c r="S13668" s="1" t="str">
        <x:f t="shared" si="2556"/>
        <x:v>NO</x:v>
      </x:c>
      <x:c r="T13668" s="1">
        <x:f t="shared" si="2557"/>
        <x:v>-9.9999999999999997E+98</x:v>
      </x:c>
    </x:row>
    <x:row r="13669">
      <x:c r="A13669" s="1"/>
      <x:c r="B13669" s="1"/>
      <x:c r="C13669" s="1"/>
      <x:c r="D13669" s="1"/>
      <x:c r="E13669" s="1"/>
      <x:c r="F13669" s="1"/>
      <x:c r="G13669" s="1"/>
      <x:c r="H13669" s="1"/>
      <x:c r="I13669" s="53">
        <x:f t="shared" si="2546"/>
        <x:v>20</x:v>
      </x:c>
      <x:c r="J13669" s="53">
        <x:f t="shared" si="2547"/>
        <x:v>19</x:v>
      </x:c>
      <x:c r="K13669" s="53">
        <x:f t="shared" si="2548"/>
        <x:v>14</x:v>
      </x:c>
      <x:c r="L13669" s="53">
        <x:f t="shared" si="2549"/>
        <x:v>53</x:v>
      </x:c>
      <x:c r="M13669" s="54">
        <x:f t="shared" si="2550"/>
        <x:v>13770.402006198585</x:v>
      </x:c>
      <x:c r="N13669" s="54">
        <x:f t="shared" si="2551"/>
        <x:v>9.0627791709712398</x:v>
      </x:c>
      <x:c r="O13669" s="55">
        <x:f t="shared" si="2552"/>
        <x:v>253586</x:v>
      </x:c>
      <x:c r="P13669" s="55">
        <x:f t="shared" si="2553"/>
        <x:v>38280</x:v>
      </x:c>
      <x:c r="Q13669" s="55">
        <x:f t="shared" si="2554"/>
        <x:v>251569.47927428098</x:v>
      </x:c>
      <x:c r="R13669" s="55">
        <x:f t="shared" si="2555"/>
        <x:v>-56263.47927428098</x:v>
      </x:c>
      <x:c r="S13669" s="1" t="str">
        <x:f t="shared" si="2556"/>
        <x:v>NO</x:v>
      </x:c>
      <x:c r="T13669" s="1">
        <x:f t="shared" si="2557"/>
        <x:v>-9.9999999999999997E+98</x:v>
      </x:c>
    </x:row>
    <x:row r="13670">
      <x:c r="A13670" s="1"/>
      <x:c r="B13670" s="1"/>
      <x:c r="C13670" s="1"/>
      <x:c r="D13670" s="1"/>
      <x:c r="E13670" s="1"/>
      <x:c r="F13670" s="1"/>
      <x:c r="G13670" s="1"/>
      <x:c r="H13670" s="1"/>
      <x:c r="I13670" s="53">
        <x:f t="shared" si="2546"/>
        <x:v>20</x:v>
      </x:c>
      <x:c r="J13670" s="53">
        <x:f t="shared" si="2547"/>
        <x:v>19</x:v>
      </x:c>
      <x:c r="K13670" s="53">
        <x:f t="shared" si="2548"/>
        <x:v>15</x:v>
      </x:c>
      <x:c r="L13670" s="53">
        <x:f t="shared" si="2549"/>
        <x:v>54</x:v>
      </x:c>
      <x:c r="M13670" s="54">
        <x:f t="shared" si="2550"/>
        <x:v>13833.990213074732</x:v>
      </x:c>
      <x:c r="N13670" s="54">
        <x:f t="shared" si="2551"/>
        <x:v>9.1069376479685644</x:v>
      </x:c>
      <x:c r="O13670" s="55">
        <x:f t="shared" si="2552"/>
        <x:v>256286</x:v>
      </x:c>
      <x:c r="P13670" s="55">
        <x:f t="shared" si="2553"/>
        <x:v>39160</x:v>
      </x:c>
      <x:c r="Q13670" s="55">
        <x:f t="shared" si="2554"/>
        <x:v>252673.44119921411</x:v>
      </x:c>
      <x:c r="R13670" s="55">
        <x:f t="shared" si="2555"/>
        <x:v>-55547.44119921411</x:v>
      </x:c>
      <x:c r="S13670" s="1" t="str">
        <x:f t="shared" si="2556"/>
        <x:v>NO</x:v>
      </x:c>
      <x:c r="T13670" s="1">
        <x:f t="shared" si="2557"/>
        <x:v>-9.9999999999999997E+98</x:v>
      </x:c>
    </x:row>
    <x:row r="13671">
      <x:c r="A13671" s="1"/>
      <x:c r="B13671" s="1"/>
      <x:c r="C13671" s="1"/>
      <x:c r="D13671" s="1"/>
      <x:c r="E13671" s="1"/>
      <x:c r="F13671" s="1"/>
      <x:c r="G13671" s="1"/>
      <x:c r="H13671" s="1"/>
      <x:c r="I13671" s="53">
        <x:f t="shared" si="2546"/>
        <x:v>20</x:v>
      </x:c>
      <x:c r="J13671" s="53">
        <x:f t="shared" si="2547"/>
        <x:v>19</x:v>
      </x:c>
      <x:c r="K13671" s="53">
        <x:f t="shared" si="2548"/>
        <x:v>16</x:v>
      </x:c>
      <x:c r="L13671" s="53">
        <x:f t="shared" si="2549"/>
        <x:v>55</x:v>
      </x:c>
      <x:c r="M13671" s="54">
        <x:f t="shared" si="2550"/>
        <x:v>13899.050988952222</x:v>
      </x:c>
      <x:c r="N13671" s="54">
        <x:f t="shared" si="2551"/>
        <x:v>9.1521187423279322</x:v>
      </x:c>
      <x:c r="O13671" s="55">
        <x:f t="shared" si="2552"/>
        <x:v>258986</x:v>
      </x:c>
      <x:c r="P13671" s="55">
        <x:f t="shared" si="2553"/>
        <x:v>40040</x:v>
      </x:c>
      <x:c r="Q13671" s="55">
        <x:f t="shared" si="2554"/>
        <x:v>253802.96855819828</x:v>
      </x:c>
      <x:c r="R13671" s="55">
        <x:f t="shared" si="2555"/>
        <x:v>-54856.968558198278</x:v>
      </x:c>
      <x:c r="S13671" s="1" t="str">
        <x:f t="shared" si="2556"/>
        <x:v>NO</x:v>
      </x:c>
      <x:c r="T13671" s="1">
        <x:f t="shared" si="2557"/>
        <x:v>-9.9999999999999997E+98</x:v>
      </x:c>
    </x:row>
    <x:row r="13672">
      <x:c r="A13672" s="1"/>
      <x:c r="B13672" s="1"/>
      <x:c r="C13672" s="1"/>
      <x:c r="D13672" s="1"/>
      <x:c r="E13672" s="1"/>
      <x:c r="F13672" s="1"/>
      <x:c r="G13672" s="1"/>
      <x:c r="H13672" s="1"/>
      <x:c r="I13672" s="53">
        <x:f t="shared" si="2546"/>
        <x:v>20</x:v>
      </x:c>
      <x:c r="J13672" s="53">
        <x:f t="shared" si="2547"/>
        <x:v>19</x:v>
      </x:c>
      <x:c r="K13672" s="53">
        <x:f t="shared" si="2548"/>
        <x:v>17</x:v>
      </x:c>
      <x:c r="L13672" s="53">
        <x:f t="shared" si="2549"/>
        <x:v>56</x:v>
      </x:c>
      <x:c r="M13672" s="54">
        <x:f t="shared" si="2550"/>
        <x:v>13965.61121239876</x:v>
      </x:c>
      <x:c r="N13672" s="54">
        <x:f t="shared" si="2551"/>
        <x:v>9.1983411197213609</x:v>
      </x:c>
      <x:c r="O13672" s="55">
        <x:f t="shared" si="2552"/>
        <x:v>261686</x:v>
      </x:c>
      <x:c r="P13672" s="55">
        <x:f t="shared" si="2553"/>
        <x:v>40920</x:v>
      </x:c>
      <x:c r="Q13672" s="55">
        <x:f t="shared" si="2554"/>
        <x:v>254958.52799303402</x:v>
      </x:c>
      <x:c r="R13672" s="55">
        <x:f t="shared" si="2555"/>
        <x:v>-54192.527993034018</x:v>
      </x:c>
      <x:c r="S13672" s="1" t="str">
        <x:f t="shared" si="2556"/>
        <x:v>NO</x:v>
      </x:c>
      <x:c r="T13672" s="1">
        <x:f t="shared" si="2557"/>
        <x:v>-9.9999999999999997E+98</x:v>
      </x:c>
    </x:row>
    <x:row r="13673">
      <x:c r="A13673" s="1"/>
      <x:c r="B13673" s="1"/>
      <x:c r="C13673" s="1"/>
      <x:c r="D13673" s="1"/>
      <x:c r="E13673" s="1"/>
      <x:c r="F13673" s="1"/>
      <x:c r="G13673" s="1"/>
      <x:c r="H13673" s="1"/>
      <x:c r="I13673" s="53">
        <x:f t="shared" si="2546"/>
        <x:v>20</x:v>
      </x:c>
      <x:c r="J13673" s="53">
        <x:f t="shared" si="2547"/>
        <x:v>19</x:v>
      </x:c>
      <x:c r="K13673" s="53">
        <x:f t="shared" si="2548"/>
        <x:v>18</x:v>
      </x:c>
      <x:c r="L13673" s="53">
        <x:f t="shared" si="2549"/>
        <x:v>57</x:v>
      </x:c>
      <x:c r="M13673" s="54">
        <x:f t="shared" si="2550"/>
        <x:v>14033.698203857348</x:v>
      </x:c>
      <x:c r="N13673" s="54">
        <x:f t="shared" si="2551"/>
        <x:v>9.2456237526787142</x:v>
      </x:c>
      <x:c r="O13673" s="55">
        <x:f t="shared" si="2552"/>
        <x:v>264386</x:v>
      </x:c>
      <x:c r="P13673" s="55">
        <x:f t="shared" si="2553"/>
        <x:v>41800</x:v>
      </x:c>
      <x:c r="Q13673" s="55">
        <x:f t="shared" si="2554"/>
        <x:v>256140.59381696783</x:v>
      </x:c>
      <x:c r="R13673" s="55">
        <x:f t="shared" si="2555"/>
        <x:v>-53554.593816967827</x:v>
      </x:c>
      <x:c r="S13673" s="1" t="str">
        <x:f t="shared" si="2556"/>
        <x:v>NO</x:v>
      </x:c>
      <x:c r="T13673" s="1">
        <x:f t="shared" si="2557"/>
        <x:v>-9.9999999999999997E+98</x:v>
      </x:c>
    </x:row>
    <x:row r="13674">
      <x:c r="A13674" s="1"/>
      <x:c r="B13674" s="1"/>
      <x:c r="C13674" s="1"/>
      <x:c r="D13674" s="1"/>
      <x:c r="E13674" s="1"/>
      <x:c r="F13674" s="1"/>
      <x:c r="G13674" s="1"/>
      <x:c r="H13674" s="1"/>
      <x:c r="I13674" s="53">
        <x:f t="shared" si="2546"/>
        <x:v>20</x:v>
      </x:c>
      <x:c r="J13674" s="53">
        <x:f t="shared" si="2547"/>
        <x:v>19</x:v>
      </x:c>
      <x:c r="K13674" s="53">
        <x:f t="shared" si="2548"/>
        <x:v>19</x:v>
      </x:c>
      <x:c r="L13674" s="53">
        <x:f t="shared" si="2549"/>
        <x:v>58</x:v>
      </x:c>
      <x:c r="M13674" s="54">
        <x:f t="shared" si="2550"/>
        <x:v>14103.33973249337</x:v>
      </x:c>
      <x:c r="N13674" s="54">
        <x:f t="shared" si="2551"/>
        <x:v>9.2939859253426178</x:v>
      </x:c>
      <x:c r="O13674" s="55">
        <x:f t="shared" si="2552"/>
        <x:v>267086</x:v>
      </x:c>
      <x:c r="P13674" s="55">
        <x:f t="shared" si="2553"/>
        <x:v>42680</x:v>
      </x:c>
      <x:c r="Q13674" s="55">
        <x:f t="shared" si="2554"/>
        <x:v>257349.64813356544</x:v>
      </x:c>
      <x:c r="R13674" s="55">
        <x:f t="shared" si="2555"/>
        <x:v>-52943.648133565439</x:v>
      </x:c>
      <x:c r="S13674" s="1" t="str">
        <x:f t="shared" si="2556"/>
        <x:v>NO</x:v>
      </x:c>
      <x:c r="T13674" s="1">
        <x:f t="shared" si="2557"/>
        <x:v>-9.9999999999999997E+98</x:v>
      </x:c>
    </x:row>
    <x:row r="13675">
      <x:c r="A13675" s="1"/>
      <x:c r="B13675" s="1"/>
      <x:c r="C13675" s="1"/>
      <x:c r="D13675" s="1"/>
      <x:c r="E13675" s="1"/>
      <x:c r="F13675" s="1"/>
      <x:c r="G13675" s="1"/>
      <x:c r="H13675" s="1"/>
      <x:c r="I13675" s="53">
        <x:f t="shared" si="2546"/>
        <x:v>20</x:v>
      </x:c>
      <x:c r="J13675" s="53">
        <x:f t="shared" si="2547"/>
        <x:v>19</x:v>
      </x:c>
      <x:c r="K13675" s="53">
        <x:f t="shared" si="2548"/>
        <x:v>20</x:v>
      </x:c>
      <x:c r="L13675" s="53">
        <x:f t="shared" si="2549"/>
        <x:v>59</x:v>
      </x:c>
      <x:c r="M13675" s="54">
        <x:f t="shared" si="2550"/>
        <x:v>14174.564023143848</x:v>
      </x:c>
      <x:c r="N13675" s="54">
        <x:f t="shared" si="2551"/>
        <x:v>9.3434472382943383</x:v>
      </x:c>
      <x:c r="O13675" s="55">
        <x:f t="shared" si="2552"/>
        <x:v>269786</x:v>
      </x:c>
      <x:c r="P13675" s="55">
        <x:f t="shared" si="2553"/>
        <x:v>43560</x:v>
      </x:c>
      <x:c r="Q13675" s="55">
        <x:f t="shared" si="2554"/>
        <x:v>258586.18095735848</x:v>
      </x:c>
      <x:c r="R13675" s="55">
        <x:f t="shared" si="2555"/>
        <x:v>-52360.180957358476</x:v>
      </x:c>
      <x:c r="S13675" s="1" t="str">
        <x:f t="shared" si="2556"/>
        <x:v>NO</x:v>
      </x:c>
      <x:c r="T13675" s="1">
        <x:f t="shared" si="2557"/>
        <x:v>-9.9999999999999997E+98</x:v>
      </x:c>
    </x:row>
    <x:row r="13676">
      <x:c r="A13676" s="1"/>
      <x:c r="B13676" s="1"/>
      <x:c r="C13676" s="1"/>
      <x:c r="D13676" s="1"/>
      <x:c r="E13676" s="1"/>
      <x:c r="F13676" s="1"/>
      <x:c r="G13676" s="1"/>
      <x:c r="H13676" s="1"/>
      <x:c r="I13676" s="53">
        <x:f t="shared" si="2546"/>
        <x:v>20</x:v>
      </x:c>
      <x:c r="J13676" s="53">
        <x:f t="shared" si="2547"/>
        <x:v>19</x:v>
      </x:c>
      <x:c r="K13676" s="53">
        <x:f t="shared" si="2548"/>
        <x:v>21</x:v>
      </x:c>
      <x:c r="L13676" s="53">
        <x:f t="shared" si="2549"/>
        <x:v>60</x:v>
      </x:c>
      <x:c r="M13676" s="54">
        <x:f t="shared" si="2550"/>
        <x:v>14247.399763370291</x:v>
      </x:c>
      <x:c r="N13676" s="54">
        <x:f t="shared" si="2551"/>
        <x:v>9.3940276134515912</x:v>
      </x:c>
      <x:c r="O13676" s="55">
        <x:f t="shared" si="2552"/>
        <x:v>272486</x:v>
      </x:c>
      <x:c r="P13676" s="55">
        <x:f t="shared" si="2553"/>
        <x:v>44440</x:v>
      </x:c>
      <x:c r="Q13676" s="55">
        <x:f t="shared" si="2554"/>
        <x:v>259850.69033628976</x:v>
      </x:c>
      <x:c r="R13676" s="55">
        <x:f t="shared" si="2555"/>
        <x:v>-51804.690336289757</x:v>
      </x:c>
      <x:c r="S13676" s="1" t="str">
        <x:f t="shared" si="2556"/>
        <x:v>NO</x:v>
      </x:c>
      <x:c r="T13676" s="1">
        <x:f t="shared" si="2557"/>
        <x:v>-9.9999999999999997E+98</x:v>
      </x:c>
    </x:row>
    <x:row r="13677">
      <x:c r="A13677" s="1"/>
      <x:c r="B13677" s="1"/>
      <x:c r="C13677" s="1"/>
      <x:c r="D13677" s="1"/>
      <x:c r="E13677" s="1"/>
      <x:c r="F13677" s="1"/>
      <x:c r="G13677" s="1"/>
      <x:c r="H13677" s="1"/>
      <x:c r="I13677" s="53">
        <x:f t="shared" si="2546"/>
        <x:v>20</x:v>
      </x:c>
      <x:c r="J13677" s="53">
        <x:f t="shared" si="2547"/>
        <x:v>19</x:v>
      </x:c>
      <x:c r="K13677" s="53">
        <x:f t="shared" si="2548"/>
        <x:v>22</x:v>
      </x:c>
      <x:c r="L13677" s="53">
        <x:f t="shared" si="2549"/>
        <x:v>61</x:v>
      </x:c>
      <x:c r="M13677" s="54">
        <x:f t="shared" si="2550"/>
        <x:v>14321.876110616688</x:v>
      </x:c>
      <x:c r="N13677" s="54">
        <x:f t="shared" si="2551"/>
        <x:v>9.4457472990393665</x:v>
      </x:c>
      <x:c r="O13677" s="55">
        <x:f t="shared" si="2552"/>
        <x:v>275186</x:v>
      </x:c>
      <x:c r="P13677" s="55">
        <x:f t="shared" si="2553"/>
        <x:v>45320</x:v>
      </x:c>
      <x:c r="Q13677" s="55">
        <x:f t="shared" si="2554"/>
        <x:v>261143.68247598415</x:v>
      </x:c>
      <x:c r="R13677" s="55">
        <x:f t="shared" si="2555"/>
        <x:v>-51277.682475984155</x:v>
      </x:c>
      <x:c r="S13677" s="1" t="str">
        <x:f t="shared" si="2556"/>
        <x:v>NO</x:v>
      </x:c>
      <x:c r="T13677" s="1">
        <x:f t="shared" si="2557"/>
        <x:v>-9.9999999999999997E+98</x:v>
      </x:c>
    </x:row>
    <x:row r="13678">
      <x:c r="A13678" s="1"/>
      <x:c r="B13678" s="1"/>
      <x:c r="C13678" s="1"/>
      <x:c r="D13678" s="1"/>
      <x:c r="E13678" s="1"/>
      <x:c r="F13678" s="1"/>
      <x:c r="G13678" s="1"/>
      <x:c r="H13678" s="1"/>
      <x:c r="I13678" s="53" t="n">
        <x:f t="shared" ref="I13678:I13716" si="2558">INT((ROW()-ROW($I$46))/((CARROT_CAP+1)*(MESCLUN_CAP+1)))</x:f>
        <x:v>20</x:v>
      </x:c>
      <x:c r="J13678" s="53" t="n">
        <x:f t="shared" ref="J13678:J13716" si="2559">MOD(INT((ROW()-ROW($I$46))/(MESCLUN_CAP+1)),CARROT_CAP+1)</x:f>
        <x:v>19</x:v>
      </x:c>
      <x:c r="K13678" s="53" t="n">
        <x:f t="shared" ref="K13678:K13716" si="2560">MOD(ROW()-ROW($I$46),MESCLUN_CAP+1)</x:f>
        <x:v>23</x:v>
      </x:c>
      <x:c r="L13678" s="53" t="n">
        <x:f t="shared" ref="L13678:L13716" si="2561">SUM(I13678:K13678)</x:f>
        <x:v>62</x:v>
      </x:c>
      <x:c r="M13678" s="54" t="n">
        <x:f t="shared" ref="M13678:M13716" si="2562">I13678*TOMATO_HOURS*WEEKS*(1+TOMATO_DIM)^I13678+J13678*CARROT_HOURS*WEEKS*(1+CARROT_DIM)^J13678+K13678*MESCLUN_HOURS*WEEKS*(1+MESCLUN_DIM)^K13678</x:f>
        <x:v>14398.022699474126</x:v>
      </x:c>
      <x:c r="N13678" s="54" t="n">
        <x:f t="shared" ref="N13678:N13716" si="2563">MAX(M13678-FARMER_HOURS,0)/TEMP_HOURS_PER_WORKER</x:f>
        <x:v>9.49862687463481</x:v>
      </x:c>
      <x:c r="O13678" s="55" t="n">
        <x:f t="shared" ref="O13678:O13716" si="2564">I13678*TOMATO_PRICE+J13678*CARROT_PRICE+K13678*MESCLUN_PRICE</x:f>
        <x:v>277886</x:v>
      </x:c>
      <x:c r="P13678" s="55" t="n">
        <x:f t="shared" ref="P13678:P13716" si="2565">I13678*TOMATO_FERTILIZER+J13678*CARROT_FERTILIZER+K13678*MESCLUN_FERTILIZER</x:f>
        <x:v>46200</x:v>
      </x:c>
      <x:c r="Q13678" s="55" t="n">
        <x:f t="shared" ref="Q13678:Q13716" si="2566">MIN(M13678,FARMER_HOURS)*FARMER_RATE+MAX(M13678-FARMER_HOURS,0)*TEMP_RATE</x:f>
        <x:v>262465.67186587024</x:v>
      </x:c>
      <x:c r="R13678" s="55" t="n">
        <x:f t="shared" ref="R13678:R13716" si="2567">O13678-P13678-Q13678-FIXED_COST</x:f>
        <x:v>-50779.671865870245</x:v>
      </x:c>
      <x:c r="S13678" s="1" t="str">
        <x:f t="shared" ref="S13678:S13716" si="2568">IF(AND(L13678&lt;=TOTAL_BED_CAP,N13678&lt;=TEMP_WORKER_CAP),"YES","NO")</x:f>
        <x:v>NO</x:v>
      </x:c>
      <x:c r="T13678" s="1" t="n">
        <x:f t="shared" ref="T13678:T13716" si="2569">IF(S13678="YES",R13678,-1E+99)</x:f>
        <x:v>-1e+99</x:v>
      </x:c>
    </x:row>
    <x:row r="13679">
      <x:c r="A13679" s="1"/>
      <x:c r="B13679" s="1"/>
      <x:c r="C13679" s="1"/>
      <x:c r="D13679" s="1"/>
      <x:c r="E13679" s="1"/>
      <x:c r="F13679" s="1"/>
      <x:c r="G13679" s="1"/>
      <x:c r="H13679" s="1"/>
      <x:c r="I13679" s="53">
        <x:f t="shared" si="2558"/>
        <x:v>20</x:v>
      </x:c>
      <x:c r="J13679" s="53">
        <x:f t="shared" si="2559"/>
        <x:v>19</x:v>
      </x:c>
      <x:c r="K13679" s="53">
        <x:f t="shared" si="2560"/>
        <x:v>24</x:v>
      </x:c>
      <x:c r="L13679" s="53">
        <x:f t="shared" si="2561"/>
        <x:v>63</x:v>
      </x:c>
      <x:c r="M13679" s="54">
        <x:f t="shared" si="2562"/>
        <x:v>14475.86964905362</x:v>
      </x:c>
      <x:c r="N13679" s="54">
        <x:f t="shared" si="2563"/>
        <x:v>9.5526872562872356</x:v>
      </x:c>
      <x:c r="O13679" s="55">
        <x:f t="shared" si="2564"/>
        <x:v>280586</x:v>
      </x:c>
      <x:c r="P13679" s="55">
        <x:f t="shared" si="2565"/>
        <x:v>47080</x:v>
      </x:c>
      <x:c r="Q13679" s="55">
        <x:f t="shared" si="2566"/>
        <x:v>263817.18140718091</x:v>
      </x:c>
      <x:c r="R13679" s="55">
        <x:f t="shared" si="2567"/>
        <x:v>-50311.181407180906</x:v>
      </x:c>
      <x:c r="S13679" s="1" t="str">
        <x:f t="shared" si="2568"/>
        <x:v>NO</x:v>
      </x:c>
      <x:c r="T13679" s="1">
        <x:f t="shared" si="2569"/>
        <x:v>-9.9999999999999997E+98</x:v>
      </x:c>
    </x:row>
    <x:row r="13680">
      <x:c r="A13680" s="1"/>
      <x:c r="B13680" s="1"/>
      <x:c r="C13680" s="1"/>
      <x:c r="D13680" s="1"/>
      <x:c r="E13680" s="1"/>
      <x:c r="F13680" s="1"/>
      <x:c r="G13680" s="1"/>
      <x:c r="H13680" s="1"/>
      <x:c r="I13680" s="53">
        <x:f t="shared" si="2558"/>
        <x:v>20</x:v>
      </x:c>
      <x:c r="J13680" s="53">
        <x:f t="shared" si="2559"/>
        <x:v>19</x:v>
      </x:c>
      <x:c r="K13680" s="53">
        <x:f t="shared" si="2560"/>
        <x:v>25</x:v>
      </x:c>
      <x:c r="L13680" s="53">
        <x:f t="shared" si="2561"/>
        <x:v>64</x:v>
      </x:c>
      <x:c r="M13680" s="54">
        <x:f t="shared" si="2562"/>
        <x:v>14555.447570468717</x:v>
      </x:c>
      <x:c r="N13680" s="54">
        <x:f t="shared" si="2563"/>
        <x:v>9.6079497017143876</x:v>
      </x:c>
      <x:c r="O13680" s="55">
        <x:f t="shared" si="2564"/>
        <x:v>283286</x:v>
      </x:c>
      <x:c r="P13680" s="55">
        <x:f t="shared" si="2565"/>
        <x:v>47960</x:v>
      </x:c>
      <x:c r="Q13680" s="55">
        <x:f t="shared" si="2566"/>
        <x:v>265198.74254285963</x:v>
      </x:c>
      <x:c r="R13680" s="55">
        <x:f t="shared" si="2567"/>
        <x:v>-49872.742542859633</x:v>
      </x:c>
      <x:c r="S13680" s="1" t="str">
        <x:f t="shared" si="2568"/>
        <x:v>NO</x:v>
      </x:c>
      <x:c r="T13680" s="1">
        <x:f t="shared" si="2569"/>
        <x:v>-9.9999999999999997E+98</x:v>
      </x:c>
    </x:row>
    <x:row r="13681">
      <x:c r="A13681" s="1"/>
      <x:c r="B13681" s="1"/>
      <x:c r="C13681" s="1"/>
      <x:c r="D13681" s="1"/>
      <x:c r="E13681" s="1"/>
      <x:c r="F13681" s="1"/>
      <x:c r="G13681" s="1"/>
      <x:c r="H13681" s="1"/>
      <x:c r="I13681" s="53">
        <x:f t="shared" si="2558"/>
        <x:v>20</x:v>
      </x:c>
      <x:c r="J13681" s="53">
        <x:f t="shared" si="2559"/>
        <x:v>19</x:v>
      </x:c>
      <x:c r="K13681" s="53">
        <x:f t="shared" si="2560"/>
        <x:v>26</x:v>
      </x:c>
      <x:c r="L13681" s="53">
        <x:f t="shared" si="2561"/>
        <x:v>65</x:v>
      </x:c>
      <x:c r="M13681" s="54">
        <x:f t="shared" si="2562"/>
        <x:v>14636.787574429436</x:v>
      </x:c>
      <x:c r="N13681" s="54">
        <x:f t="shared" si="2563"/>
        <x:v>9.6644358155759971</x:v>
      </x:c>
      <x:c r="O13681" s="55">
        <x:f t="shared" si="2564"/>
        <x:v>285986</x:v>
      </x:c>
      <x:c r="P13681" s="55">
        <x:f t="shared" si="2565"/>
        <x:v>48840</x:v>
      </x:c>
      <x:c r="Q13681" s="55">
        <x:f t="shared" si="2566"/>
        <x:v>266610.89538939996</x:v>
      </x:c>
      <x:c r="R13681" s="55">
        <x:f t="shared" si="2567"/>
        <x:v>-49464.895389399957</x:v>
      </x:c>
      <x:c r="S13681" s="1" t="str">
        <x:f t="shared" si="2568"/>
        <x:v>NO</x:v>
      </x:c>
      <x:c r="T13681" s="1">
        <x:f t="shared" si="2569"/>
        <x:v>-9.9999999999999997E+98</x:v>
      </x:c>
    </x:row>
    <x:row r="13682">
      <x:c r="A13682" s="1"/>
      <x:c r="B13682" s="1"/>
      <x:c r="C13682" s="1"/>
      <x:c r="D13682" s="1"/>
      <x:c r="E13682" s="1"/>
      <x:c r="F13682" s="1"/>
      <x:c r="G13682" s="1"/>
      <x:c r="H13682" s="1"/>
      <x:c r="I13682" s="53">
        <x:f t="shared" si="2558"/>
        <x:v>20</x:v>
      </x:c>
      <x:c r="J13682" s="53">
        <x:f t="shared" si="2559"/>
        <x:v>19</x:v>
      </x:c>
      <x:c r="K13682" s="53">
        <x:f t="shared" si="2560"/>
        <x:v>27</x:v>
      </x:c>
      <x:c r="L13682" s="53">
        <x:f t="shared" si="2561"/>
        <x:v>66</x:v>
      </x:c>
      <x:c r="M13682" s="54">
        <x:f t="shared" si="2562"/>
        <x:v>14719.921278949192</x:v>
      </x:c>
      <x:c r="N13682" s="54">
        <x:f t="shared" si="2563"/>
        <x:v>9.7221675548258286</x:v>
      </x:c>
      <x:c r="O13682" s="55">
        <x:f t="shared" si="2564"/>
        <x:v>288686</x:v>
      </x:c>
      <x:c r="P13682" s="55">
        <x:f t="shared" si="2565"/>
        <x:v>49720</x:v>
      </x:c>
      <x:c r="Q13682" s="55">
        <x:f t="shared" si="2566"/>
        <x:v>268054.18887064571</x:v>
      </x:c>
      <x:c r="R13682" s="55">
        <x:f t="shared" si="2567"/>
        <x:v>-49088.18887064571</x:v>
      </x:c>
      <x:c r="S13682" s="1" t="str">
        <x:f t="shared" si="2568"/>
        <x:v>NO</x:v>
      </x:c>
      <x:c r="T13682" s="1">
        <x:f t="shared" si="2569"/>
        <x:v>-9.9999999999999997E+98</x:v>
      </x:c>
    </x:row>
    <x:row r="13683">
      <x:c r="A13683" s="1"/>
      <x:c r="B13683" s="1"/>
      <x:c r="C13683" s="1"/>
      <x:c r="D13683" s="1"/>
      <x:c r="E13683" s="1"/>
      <x:c r="F13683" s="1"/>
      <x:c r="G13683" s="1"/>
      <x:c r="H13683" s="1"/>
      <x:c r="I13683" s="53">
        <x:f t="shared" si="2558"/>
        <x:v>20</x:v>
      </x:c>
      <x:c r="J13683" s="53">
        <x:f t="shared" si="2559"/>
        <x:v>19</x:v>
      </x:c>
      <x:c r="K13683" s="53">
        <x:f t="shared" si="2560"/>
        <x:v>28</x:v>
      </x:c>
      <x:c r="L13683" s="53">
        <x:f t="shared" si="2561"/>
        <x:v>67</x:v>
      </x:c>
      <x:c r="M13683" s="54">
        <x:f t="shared" si="2562"/>
        <x:v>14804.880817166346</x:v>
      </x:c>
      <x:c r="N13683" s="54">
        <x:f t="shared" si="2563"/>
        <x:v>9.7811672341432949</x:v>
      </x:c>
      <x:c r="O13683" s="55">
        <x:f t="shared" si="2564"/>
        <x:v>291386</x:v>
      </x:c>
      <x:c r="P13683" s="55">
        <x:f t="shared" si="2565"/>
        <x:v>50600</x:v>
      </x:c>
      <x:c r="Q13683" s="55">
        <x:f t="shared" si="2566"/>
        <x:v>269529.18085358239</x:v>
      </x:c>
      <x:c r="R13683" s="55">
        <x:f t="shared" si="2567"/>
        <x:v>-48743.180853582395</x:v>
      </x:c>
      <x:c r="S13683" s="1" t="str">
        <x:f t="shared" si="2568"/>
        <x:v>NO</x:v>
      </x:c>
      <x:c r="T13683" s="1">
        <x:f t="shared" si="2569"/>
        <x:v>-9.9999999999999997E+98</x:v>
      </x:c>
    </x:row>
    <x:row r="13684">
      <x:c r="A13684" s="1"/>
      <x:c r="B13684" s="1"/>
      <x:c r="C13684" s="1"/>
      <x:c r="D13684" s="1"/>
      <x:c r="E13684" s="1"/>
      <x:c r="F13684" s="1"/>
      <x:c r="G13684" s="1"/>
      <x:c r="H13684" s="1"/>
      <x:c r="I13684" s="53">
        <x:f t="shared" si="2558"/>
        <x:v>20</x:v>
      </x:c>
      <x:c r="J13684" s="53">
        <x:f t="shared" si="2559"/>
        <x:v>19</x:v>
      </x:c>
      <x:c r="K13684" s="53">
        <x:f t="shared" si="2560"/>
        <x:v>29</x:v>
      </x:c>
      <x:c r="L13684" s="53">
        <x:f t="shared" si="2561"/>
        <x:v>68</x:v>
      </x:c>
      <x:c r="M13684" s="54">
        <x:f t="shared" si="2562"/>
        <x:v>14891.698845281999</x:v>
      </x:c>
      <x:c r="N13684" s="54">
        <x:f t="shared" si="2563"/>
        <x:v>9.8414575314458332</x:v>
      </x:c>
      <x:c r="O13684" s="55">
        <x:f t="shared" si="2564"/>
        <x:v>294086</x:v>
      </x:c>
      <x:c r="P13684" s="55">
        <x:f t="shared" si="2565"/>
        <x:v>51480</x:v>
      </x:c>
      <x:c r="Q13684" s="55">
        <x:f t="shared" si="2566"/>
        <x:v>271036.4382861458</x:v>
      </x:c>
      <x:c r="R13684" s="55">
        <x:f t="shared" si="2567"/>
        <x:v>-48430.4382861458</x:v>
      </x:c>
      <x:c r="S13684" s="1" t="str">
        <x:f t="shared" si="2568"/>
        <x:v>NO</x:v>
      </x:c>
      <x:c r="T13684" s="1">
        <x:f t="shared" si="2569"/>
        <x:v>-9.9999999999999997E+98</x:v>
      </x:c>
    </x:row>
    <x:row r="13685">
      <x:c r="A13685" s="1"/>
      <x:c r="B13685" s="1"/>
      <x:c r="C13685" s="1"/>
      <x:c r="D13685" s="1"/>
      <x:c r="E13685" s="1"/>
      <x:c r="F13685" s="1"/>
      <x:c r="G13685" s="1"/>
      <x:c r="H13685" s="1"/>
      <x:c r="I13685" s="53">
        <x:f t="shared" si="2558"/>
        <x:v>20</x:v>
      </x:c>
      <x:c r="J13685" s="53">
        <x:f t="shared" si="2559"/>
        <x:v>19</x:v>
      </x:c>
      <x:c r="K13685" s="53">
        <x:f t="shared" si="2560"/>
        <x:v>30</x:v>
      </x:c>
      <x:c r="L13685" s="53">
        <x:f t="shared" si="2561"/>
        <x:v>69</x:v>
      </x:c>
      <x:c r="M13685" s="54">
        <x:f t="shared" si="2562"/>
        <x:v>14980.40855061577</x:v>
      </x:c>
      <x:c r="N13685" s="54">
        <x:f t="shared" si="2563"/>
        <x:v>9.9030614934831735</x:v>
      </x:c>
      <x:c r="O13685" s="55">
        <x:f t="shared" si="2564"/>
        <x:v>296786</x:v>
      </x:c>
      <x:c r="P13685" s="55">
        <x:f t="shared" si="2565"/>
        <x:v>52360</x:v>
      </x:c>
      <x:c r="Q13685" s="55">
        <x:f t="shared" si="2566"/>
        <x:v>272576.53733707929</x:v>
      </x:c>
      <x:c r="R13685" s="55">
        <x:f t="shared" si="2567"/>
        <x:v>-48150.537337079295</x:v>
      </x:c>
      <x:c r="S13685" s="1" t="str">
        <x:f t="shared" si="2568"/>
        <x:v>NO</x:v>
      </x:c>
      <x:c r="T13685" s="1">
        <x:f t="shared" si="2569"/>
        <x:v>-9.9999999999999997E+98</x:v>
      </x:c>
    </x:row>
    <x:row r="13686">
      <x:c r="A13686" s="1"/>
      <x:c r="B13686" s="1"/>
      <x:c r="C13686" s="1"/>
      <x:c r="D13686" s="1"/>
      <x:c r="E13686" s="1"/>
      <x:c r="F13686" s="1"/>
      <x:c r="G13686" s="1"/>
      <x:c r="H13686" s="1"/>
      <x:c r="I13686" s="53">
        <x:f t="shared" si="2558"/>
        <x:v>20</x:v>
      </x:c>
      <x:c r="J13686" s="53">
        <x:f t="shared" si="2559"/>
        <x:v>20</x:v>
      </x:c>
      <x:c r="K13686" s="53">
        <x:f t="shared" si="2560"/>
        <x:v>0</x:v>
      </x:c>
      <x:c r="L13686" s="53">
        <x:f t="shared" si="2561"/>
        <x:v>40</x:v>
      </x:c>
      <x:c r="M13686" s="54">
        <x:f t="shared" si="2562"/>
        <x:v>13092.669772960333</x:v>
      </x:c>
      <x:c r="N13686" s="54">
        <x:f t="shared" si="2563"/>
        <x:v>8.5921317867780083</x:v>
      </x:c>
      <x:c r="O13686" s="55">
        <x:f t="shared" si="2564"/>
        <x:v>217880</x:v>
      </x:c>
      <x:c r="P13686" s="55">
        <x:f t="shared" si="2565"/>
        <x:v>26400</x:v>
      </x:c>
      <x:c r="Q13686" s="55">
        <x:f t="shared" si="2566"/>
        <x:v>239803.29466945023</x:v>
      </x:c>
      <x:c r="R13686" s="55">
        <x:f t="shared" si="2567"/>
        <x:v>-68323.294669450232</x:v>
      </x:c>
      <x:c r="S13686" s="1" t="str">
        <x:f t="shared" si="2568"/>
        <x:v>NO</x:v>
      </x:c>
      <x:c r="T13686" s="1">
        <x:f t="shared" si="2569"/>
        <x:v>-9.9999999999999997E+98</x:v>
      </x:c>
    </x:row>
    <x:row r="13687">
      <x:c r="A13687" s="1"/>
      <x:c r="B13687" s="1"/>
      <x:c r="C13687" s="1"/>
      <x:c r="D13687" s="1"/>
      <x:c r="E13687" s="1"/>
      <x:c r="F13687" s="1"/>
      <x:c r="G13687" s="1"/>
      <x:c r="H13687" s="1"/>
      <x:c r="I13687" s="53">
        <x:f t="shared" si="2558"/>
        <x:v>20</x:v>
      </x:c>
      <x:c r="J13687" s="53">
        <x:f t="shared" si="2559"/>
        <x:v>20</x:v>
      </x:c>
      <x:c r="K13687" s="53">
        <x:f t="shared" si="2560"/>
        <x:v>1</x:v>
      </x:c>
      <x:c r="L13687" s="53">
        <x:f t="shared" si="2561"/>
        <x:v>41</x:v>
      </x:c>
      <x:c r="M13687" s="54">
        <x:f t="shared" si="2562"/>
        <x:v>13138.232272960333</x:v>
      </x:c>
      <x:c r="N13687" s="54">
        <x:f t="shared" si="2563"/>
        <x:v>8.6237724117780097</x:v>
      </x:c>
      <x:c r="O13687" s="55">
        <x:f t="shared" si="2564"/>
        <x:v>220580</x:v>
      </x:c>
      <x:c r="P13687" s="55">
        <x:f t="shared" si="2565"/>
        <x:v>27280</x:v>
      </x:c>
      <x:c r="Q13687" s="55">
        <x:f t="shared" si="2566"/>
        <x:v>240594.31029445023</x:v>
      </x:c>
      <x:c r="R13687" s="55">
        <x:f t="shared" si="2567"/>
        <x:v>-67294.310294450232</x:v>
      </x:c>
      <x:c r="S13687" s="1" t="str">
        <x:f t="shared" si="2568"/>
        <x:v>NO</x:v>
      </x:c>
      <x:c r="T13687" s="1">
        <x:f t="shared" si="2569"/>
        <x:v>-9.9999999999999997E+98</x:v>
      </x:c>
    </x:row>
    <x:row r="13688">
      <x:c r="A13688" s="1"/>
      <x:c r="B13688" s="1"/>
      <x:c r="C13688" s="1"/>
      <x:c r="D13688" s="1"/>
      <x:c r="E13688" s="1"/>
      <x:c r="F13688" s="1"/>
      <x:c r="G13688" s="1"/>
      <x:c r="H13688" s="1"/>
      <x:c r="I13688" s="53">
        <x:f t="shared" si="2558"/>
        <x:v>20</x:v>
      </x:c>
      <x:c r="J13688" s="53">
        <x:f t="shared" si="2559"/>
        <x:v>20</x:v>
      </x:c>
      <x:c r="K13688" s="53">
        <x:f t="shared" si="2560"/>
        <x:v>2</x:v>
      </x:c>
      <x:c r="L13688" s="53">
        <x:f t="shared" si="2561"/>
        <x:v>42</x:v>
      </x:c>
      <x:c r="M13688" s="54">
        <x:f t="shared" si="2562"/>
        <x:v>13184.933835460333</x:v>
      </x:c>
      <x:c r="N13688" s="54">
        <x:f t="shared" si="2563"/>
        <x:v>8.6562040524030088</x:v>
      </x:c>
      <x:c r="O13688" s="55">
        <x:f t="shared" si="2564"/>
        <x:v>223280</x:v>
      </x:c>
      <x:c r="P13688" s="55">
        <x:f t="shared" si="2565"/>
        <x:v>28160</x:v>
      </x:c>
      <x:c r="Q13688" s="55">
        <x:f t="shared" si="2566"/>
        <x:v>241405.10131007523</x:v>
      </x:c>
      <x:c r="R13688" s="55">
        <x:f t="shared" si="2567"/>
        <x:v>-66285.101310075232</x:v>
      </x:c>
      <x:c r="S13688" s="1" t="str">
        <x:f t="shared" si="2568"/>
        <x:v>NO</x:v>
      </x:c>
      <x:c r="T13688" s="1">
        <x:f t="shared" si="2569"/>
        <x:v>-9.9999999999999997E+98</x:v>
      </x:c>
    </x:row>
    <x:row r="13689">
      <x:c r="A13689" s="1"/>
      <x:c r="B13689" s="1"/>
      <x:c r="C13689" s="1"/>
      <x:c r="D13689" s="1"/>
      <x:c r="E13689" s="1"/>
      <x:c r="F13689" s="1"/>
      <x:c r="G13689" s="1"/>
      <x:c r="H13689" s="1"/>
      <x:c r="I13689" s="53">
        <x:f t="shared" si="2558"/>
        <x:v>20</x:v>
      </x:c>
      <x:c r="J13689" s="53">
        <x:f t="shared" si="2559"/>
        <x:v>20</x:v>
      </x:c>
      <x:c r="K13689" s="53">
        <x:f t="shared" si="2560"/>
        <x:v>3</x:v>
      </x:c>
      <x:c r="L13689" s="53">
        <x:f t="shared" si="2561"/>
        <x:v>43</x:v>
      </x:c>
      <x:c r="M13689" s="54">
        <x:f t="shared" si="2562"/>
        <x:v>13232.795817882208</x:v>
      </x:c>
      <x:c r="N13689" s="54">
        <x:f t="shared" si="2563"/>
        <x:v>8.6894415401959773</x:v>
      </x:c>
      <x:c r="O13689" s="55">
        <x:f t="shared" si="2564"/>
        <x:v>225980</x:v>
      </x:c>
      <x:c r="P13689" s="55">
        <x:f t="shared" si="2565"/>
        <x:v>29040</x:v>
      </x:c>
      <x:c r="Q13689" s="55">
        <x:f t="shared" si="2566"/>
        <x:v>242236.03850489945</x:v>
      </x:c>
      <x:c r="R13689" s="55">
        <x:f t="shared" si="2567"/>
        <x:v>-65296.03850489945</x:v>
      </x:c>
      <x:c r="S13689" s="1" t="str">
        <x:f t="shared" si="2568"/>
        <x:v>NO</x:v>
      </x:c>
      <x:c r="T13689" s="1">
        <x:f t="shared" si="2569"/>
        <x:v>-9.9999999999999997E+98</x:v>
      </x:c>
    </x:row>
    <x:row r="13690">
      <x:c r="A13690" s="1"/>
      <x:c r="B13690" s="1"/>
      <x:c r="C13690" s="1"/>
      <x:c r="D13690" s="1"/>
      <x:c r="E13690" s="1"/>
      <x:c r="F13690" s="1"/>
      <x:c r="G13690" s="1"/>
      <x:c r="H13690" s="1"/>
      <x:c r="I13690" s="53">
        <x:f t="shared" si="2558"/>
        <x:v>20</x:v>
      </x:c>
      <x:c r="J13690" s="53">
        <x:f t="shared" si="2559"/>
        <x:v>20</x:v>
      </x:c>
      <x:c r="K13690" s="53">
        <x:f t="shared" si="2560"/>
        <x:v>4</x:v>
      </x:c>
      <x:c r="L13690" s="53">
        <x:f t="shared" si="2561"/>
        <x:v>44</x:v>
      </x:c>
      <x:c r="M13690" s="54">
        <x:f t="shared" si="2562"/>
        <x:v>13281.839933604864</x:v>
      </x:c>
      <x:c r="N13690" s="54">
        <x:f t="shared" si="2563"/>
        <x:v>8.7234999538922668</x:v>
      </x:c>
      <x:c r="O13690" s="55">
        <x:f t="shared" si="2564"/>
        <x:v>228680</x:v>
      </x:c>
      <x:c r="P13690" s="55">
        <x:f t="shared" si="2565"/>
        <x:v>29920</x:v>
      </x:c>
      <x:c r="Q13690" s="55">
        <x:f t="shared" si="2566"/>
        <x:v>243087.49884730668</x:v>
      </x:c>
      <x:c r="R13690" s="55">
        <x:f t="shared" si="2567"/>
        <x:v>-64327.498847306677</x:v>
      </x:c>
      <x:c r="S13690" s="1" t="str">
        <x:f t="shared" si="2568"/>
        <x:v>NO</x:v>
      </x:c>
      <x:c r="T13690" s="1">
        <x:f t="shared" si="2569"/>
        <x:v>-9.9999999999999997E+98</x:v>
      </x:c>
    </x:row>
    <x:row r="13691">
      <x:c r="A13691" s="1"/>
      <x:c r="B13691" s="1"/>
      <x:c r="C13691" s="1"/>
      <x:c r="D13691" s="1"/>
      <x:c r="E13691" s="1"/>
      <x:c r="F13691" s="1"/>
      <x:c r="G13691" s="1"/>
      <x:c r="H13691" s="1"/>
      <x:c r="I13691" s="53">
        <x:f t="shared" si="2558"/>
        <x:v>20</x:v>
      </x:c>
      <x:c r="J13691" s="53">
        <x:f t="shared" si="2559"/>
        <x:v>20</x:v>
      </x:c>
      <x:c r="K13691" s="53">
        <x:f t="shared" si="2560"/>
        <x:v>5</x:v>
      </x:c>
      <x:c r="L13691" s="53">
        <x:f t="shared" si="2561"/>
        <x:v>45</x:v>
      </x:c>
      <x:c r="M13691" s="54">
        <x:f t="shared" si="2562"/>
        <x:v>13332.088257526068</x:v>
      </x:c>
      <x:c r="N13691" s="54">
        <x:f t="shared" si="2563"/>
        <x:v>8.7583946232819905</x:v>
      </x:c>
      <x:c r="O13691" s="55">
        <x:f t="shared" si="2564"/>
        <x:v>231380</x:v>
      </x:c>
      <x:c r="P13691" s="55">
        <x:f t="shared" si="2565"/>
        <x:v>30800</x:v>
      </x:c>
      <x:c r="Q13691" s="55">
        <x:f t="shared" si="2566"/>
        <x:v>243959.86558204977</x:v>
      </x:c>
      <x:c r="R13691" s="55">
        <x:f t="shared" si="2567"/>
        <x:v>-63379.865582049766</x:v>
      </x:c>
      <x:c r="S13691" s="1" t="str">
        <x:f t="shared" si="2568"/>
        <x:v>NO</x:v>
      </x:c>
      <x:c r="T13691" s="1">
        <x:f t="shared" si="2569"/>
        <x:v>-9.9999999999999997E+98</x:v>
      </x:c>
    </x:row>
    <x:row r="13692">
      <x:c r="A13692" s="1"/>
      <x:c r="B13692" s="1"/>
      <x:c r="C13692" s="1"/>
      <x:c r="D13692" s="1"/>
      <x:c r="E13692" s="1"/>
      <x:c r="F13692" s="1"/>
      <x:c r="G13692" s="1"/>
      <x:c r="H13692" s="1"/>
      <x:c r="I13692" s="53">
        <x:f t="shared" si="2558"/>
        <x:v>20</x:v>
      </x:c>
      <x:c r="J13692" s="53">
        <x:f t="shared" si="2559"/>
        <x:v>20</x:v>
      </x:c>
      <x:c r="K13692" s="53">
        <x:f t="shared" si="2560"/>
        <x:v>6</x:v>
      </x:c>
      <x:c r="L13692" s="53">
        <x:f t="shared" si="2561"/>
        <x:v>46</x:v>
      </x:c>
      <x:c r="M13692" s="54">
        <x:f t="shared" si="2562"/>
        <x:v>13383.563231707702</x:v>
      </x:c>
      <x:c r="N13692" s="54">
        <x:f t="shared" si="2563"/>
        <x:v>8.7941411331303492</x:v>
      </x:c>
      <x:c r="O13692" s="55">
        <x:f t="shared" si="2564"/>
        <x:v>234080</x:v>
      </x:c>
      <x:c r="P13692" s="55">
        <x:f t="shared" si="2565"/>
        <x:v>31680</x:v>
      </x:c>
      <x:c r="Q13692" s="55">
        <x:f t="shared" si="2566"/>
        <x:v>244853.52832825869</x:v>
      </x:c>
      <x:c r="R13692" s="55">
        <x:f t="shared" si="2567"/>
        <x:v>-62453.52832825869</x:v>
      </x:c>
      <x:c r="S13692" s="1" t="str">
        <x:f t="shared" si="2568"/>
        <x:v>NO</x:v>
      </x:c>
      <x:c r="T13692" s="1">
        <x:f t="shared" si="2569"/>
        <x:v>-9.9999999999999997E+98</x:v>
      </x:c>
    </x:row>
    <x:row r="13693">
      <x:c r="A13693" s="1"/>
      <x:c r="B13693" s="1"/>
      <x:c r="C13693" s="1"/>
      <x:c r="D13693" s="1"/>
      <x:c r="E13693" s="1"/>
      <x:c r="F13693" s="1"/>
      <x:c r="G13693" s="1"/>
      <x:c r="H13693" s="1"/>
      <x:c r="I13693" s="53">
        <x:f t="shared" si="2558"/>
        <x:v>20</x:v>
      </x:c>
      <x:c r="J13693" s="53">
        <x:f t="shared" si="2559"/>
        <x:v>20</x:v>
      </x:c>
      <x:c r="K13693" s="53">
        <x:f t="shared" si="2560"/>
        <x:v>7</x:v>
      </x:c>
      <x:c r="L13693" s="53">
        <x:f t="shared" si="2561"/>
        <x:v>47</x:v>
      </x:c>
      <x:c r="M13693" s="54">
        <x:f t="shared" si="2562"/>
        <x:v>13436.287671105662</x:v>
      </x:c>
      <x:c r="N13693" s="54">
        <x:f t="shared" si="2563"/>
        <x:v>8.8307553271567087</x:v>
      </x:c>
      <x:c r="O13693" s="55">
        <x:f t="shared" si="2564"/>
        <x:v>236780</x:v>
      </x:c>
      <x:c r="P13693" s="55">
        <x:f t="shared" si="2565"/>
        <x:v>32560</x:v>
      </x:c>
      <x:c r="Q13693" s="55">
        <x:f t="shared" si="2566"/>
        <x:v>245768.88317891772</x:v>
      </x:c>
      <x:c r="R13693" s="55">
        <x:f t="shared" si="2567"/>
        <x:v>-61548.88317891772</x:v>
      </x:c>
      <x:c r="S13693" s="1" t="str">
        <x:f t="shared" si="2568"/>
        <x:v>NO</x:v>
      </x:c>
      <x:c r="T13693" s="1">
        <x:f t="shared" si="2569"/>
        <x:v>-9.9999999999999997E+98</x:v>
      </x:c>
    </x:row>
    <x:row r="13694">
      <x:c r="A13694" s="1"/>
      <x:c r="B13694" s="1"/>
      <x:c r="C13694" s="1"/>
      <x:c r="D13694" s="1"/>
      <x:c r="E13694" s="1"/>
      <x:c r="F13694" s="1"/>
      <x:c r="G13694" s="1"/>
      <x:c r="H13694" s="1"/>
      <x:c r="I13694" s="53">
        <x:f t="shared" si="2558"/>
        <x:v>20</x:v>
      </x:c>
      <x:c r="J13694" s="53">
        <x:f t="shared" si="2559"/>
        <x:v>20</x:v>
      </x:c>
      <x:c r="K13694" s="53">
        <x:f t="shared" si="2560"/>
        <x:v>8</x:v>
      </x:c>
      <x:c r="L13694" s="53">
        <x:f t="shared" si="2561"/>
        <x:v>48</x:v>
      </x:c>
      <x:c r="M13694" s="54">
        <x:f t="shared" si="2562"/>
        <x:v>13490.284769385642</x:v>
      </x:c>
      <x:c r="N13694" s="54">
        <x:f t="shared" si="2563"/>
        <x:v>8.868253312073362</x:v>
      </x:c>
      <x:c r="O13694" s="55">
        <x:f t="shared" si="2564"/>
        <x:v>239480</x:v>
      </x:c>
      <x:c r="P13694" s="55">
        <x:f t="shared" si="2565"/>
        <x:v>33440</x:v>
      </x:c>
      <x:c r="Q13694" s="55">
        <x:f t="shared" si="2566"/>
        <x:v>246706.33280183407</x:v>
      </x:c>
      <x:c r="R13694" s="55">
        <x:f t="shared" si="2567"/>
        <x:v>-60666.332801834069</x:v>
      </x:c>
      <x:c r="S13694" s="1" t="str">
        <x:f t="shared" si="2568"/>
        <x:v>NO</x:v>
      </x:c>
      <x:c r="T13694" s="1">
        <x:f t="shared" si="2569"/>
        <x:v>-9.9999999999999997E+98</x:v>
      </x:c>
    </x:row>
    <x:row r="13695">
      <x:c r="A13695" s="1"/>
      <x:c r="B13695" s="1"/>
      <x:c r="C13695" s="1"/>
      <x:c r="D13695" s="1"/>
      <x:c r="E13695" s="1"/>
      <x:c r="F13695" s="1"/>
      <x:c r="G13695" s="1"/>
      <x:c r="H13695" s="1"/>
      <x:c r="I13695" s="53">
        <x:f t="shared" si="2558"/>
        <x:v>20</x:v>
      </x:c>
      <x:c r="J13695" s="53">
        <x:f t="shared" si="2559"/>
        <x:v>20</x:v>
      </x:c>
      <x:c r="K13695" s="53">
        <x:f t="shared" si="2560"/>
        <x:v>9</x:v>
      </x:c>
      <x:c r="L13695" s="53">
        <x:f t="shared" si="2561"/>
        <x:v>49</x:v>
      </x:c>
      <x:c r="M13695" s="54">
        <x:f t="shared" si="2562"/>
        <x:v>13545.578104826036</x:v>
      </x:c>
      <x:c r="N13695" s="54">
        <x:f t="shared" si="2563"/>
        <x:v>8.9066514616847474</x:v>
      </x:c>
      <x:c r="O13695" s="55">
        <x:f t="shared" si="2564"/>
        <x:v>242180</x:v>
      </x:c>
      <x:c r="P13695" s="55">
        <x:f t="shared" si="2565"/>
        <x:v>34320</x:v>
      </x:c>
      <x:c r="Q13695" s="55">
        <x:f t="shared" si="2566"/>
        <x:v>247666.28654211867</x:v>
      </x:c>
      <x:c r="R13695" s="55">
        <x:f t="shared" si="2567"/>
        <x:v>-59806.286542118673</x:v>
      </x:c>
      <x:c r="S13695" s="1" t="str">
        <x:f t="shared" si="2568"/>
        <x:v>NO</x:v>
      </x:c>
      <x:c r="T13695" s="1">
        <x:f t="shared" si="2569"/>
        <x:v>-9.9999999999999997E+98</x:v>
      </x:c>
    </x:row>
    <x:row r="13696">
      <x:c r="A13696" s="1"/>
      <x:c r="B13696" s="1"/>
      <x:c r="C13696" s="1"/>
      <x:c r="D13696" s="1"/>
      <x:c r="E13696" s="1"/>
      <x:c r="F13696" s="1"/>
      <x:c r="G13696" s="1"/>
      <x:c r="H13696" s="1"/>
      <x:c r="I13696" s="53">
        <x:f t="shared" si="2558"/>
        <x:v>20</x:v>
      </x:c>
      <x:c r="J13696" s="53">
        <x:f t="shared" si="2559"/>
        <x:v>20</x:v>
      </x:c>
      <x:c r="K13696" s="53">
        <x:f t="shared" si="2560"/>
        <x:v>10</x:v>
      </x:c>
      <x:c r="L13696" s="53">
        <x:f t="shared" si="2561"/>
        <x:v>50</x:v>
      </x:c>
      <x:c r="M13696" s="54">
        <x:f t="shared" si="2562"/>
        <x:v>13602.191646309249</x:v>
      </x:c>
      <x:c r="N13696" s="54">
        <x:f t="shared" si="2563"/>
        <x:v>8.9459664210480891</x:v>
      </x:c>
      <x:c r="O13696" s="55">
        <x:f t="shared" si="2564"/>
        <x:v>244880</x:v>
      </x:c>
      <x:c r="P13696" s="55">
        <x:f t="shared" si="2565"/>
        <x:v>35200</x:v>
      </x:c>
      <x:c r="Q13696" s="55">
        <x:f t="shared" si="2566"/>
        <x:v>248649.16052620223</x:v>
      </x:c>
      <x:c r="R13696" s="55">
        <x:f t="shared" si="2567"/>
        <x:v>-58969.160526202235</x:v>
      </x:c>
      <x:c r="S13696" s="1" t="str">
        <x:f t="shared" si="2568"/>
        <x:v>NO</x:v>
      </x:c>
      <x:c r="T13696" s="1">
        <x:f t="shared" si="2569"/>
        <x:v>-9.9999999999999997E+98</x:v>
      </x:c>
    </x:row>
    <x:row r="13697">
      <x:c r="A13697" s="1"/>
      <x:c r="B13697" s="1"/>
      <x:c r="C13697" s="1"/>
      <x:c r="D13697" s="1"/>
      <x:c r="E13697" s="1"/>
      <x:c r="F13697" s="1"/>
      <x:c r="G13697" s="1"/>
      <x:c r="H13697" s="1"/>
      <x:c r="I13697" s="53">
        <x:f t="shared" si="2558"/>
        <x:v>20</x:v>
      </x:c>
      <x:c r="J13697" s="53">
        <x:f t="shared" si="2559"/>
        <x:v>20</x:v>
      </x:c>
      <x:c r="K13697" s="53">
        <x:f t="shared" si="2560"/>
        <x:v>11</x:v>
      </x:c>
      <x:c r="L13697" s="53">
        <x:f t="shared" si="2561"/>
        <x:v>51</x:v>
      </x:c>
      <x:c r="M13697" s="54">
        <x:f t="shared" si="2562"/>
        <x:v>13660.149759402688</x:v>
      </x:c>
      <x:c r="N13697" s="54">
        <x:f t="shared" si="2563"/>
        <x:v>8.9862151106963104</x:v>
      </x:c>
      <x:c r="O13697" s="55">
        <x:f t="shared" si="2564"/>
        <x:v>247580</x:v>
      </x:c>
      <x:c r="P13697" s="55">
        <x:f t="shared" si="2565"/>
        <x:v>36080</x:v>
      </x:c>
      <x:c r="Q13697" s="55">
        <x:f t="shared" si="2566"/>
        <x:v>249655.37776740777</x:v>
      </x:c>
      <x:c r="R13697" s="55">
        <x:f t="shared" si="2567"/>
        <x:v>-58155.377767407772</x:v>
      </x:c>
      <x:c r="S13697" s="1" t="str">
        <x:f t="shared" si="2568"/>
        <x:v>NO</x:v>
      </x:c>
      <x:c r="T13697" s="1">
        <x:f t="shared" si="2569"/>
        <x:v>-9.9999999999999997E+98</x:v>
      </x:c>
    </x:row>
    <x:row r="13698">
      <x:c r="A13698" s="1"/>
      <x:c r="B13698" s="1"/>
      <x:c r="C13698" s="1"/>
      <x:c r="D13698" s="1"/>
      <x:c r="E13698" s="1"/>
      <x:c r="F13698" s="1"/>
      <x:c r="G13698" s="1"/>
      <x:c r="H13698" s="1"/>
      <x:c r="I13698" s="53">
        <x:f t="shared" si="2558"/>
        <x:v>20</x:v>
      </x:c>
      <x:c r="J13698" s="53">
        <x:f t="shared" si="2559"/>
        <x:v>20</x:v>
      </x:c>
      <x:c r="K13698" s="53">
        <x:f t="shared" si="2560"/>
        <x:v>12</x:v>
      </x:c>
      <x:c r="L13698" s="53">
        <x:f t="shared" si="2561"/>
        <x:v>52</x:v>
      </x:c>
      <x:c r="M13698" s="54">
        <x:f t="shared" si="2562"/>
        <x:v>13719.477212530752</x:v>
      </x:c>
      <x:c r="N13698" s="54">
        <x:f t="shared" si="2563"/>
        <x:v>9.0274147309241339</x:v>
      </x:c>
      <x:c r="O13698" s="55">
        <x:f t="shared" si="2564"/>
        <x:v>250280</x:v>
      </x:c>
      <x:c r="P13698" s="55">
        <x:f t="shared" si="2565"/>
        <x:v>36960</x:v>
      </x:c>
      <x:c r="Q13698" s="55">
        <x:f t="shared" si="2566"/>
        <x:v>250685.36827310332</x:v>
      </x:c>
      <x:c r="R13698" s="55">
        <x:f t="shared" si="2567"/>
        <x:v>-57365.368273103319</x:v>
      </x:c>
      <x:c r="S13698" s="1" t="str">
        <x:f t="shared" si="2568"/>
        <x:v>NO</x:v>
      </x:c>
      <x:c r="T13698" s="1">
        <x:f t="shared" si="2569"/>
        <x:v>-9.9999999999999997E+98</x:v>
      </x:c>
    </x:row>
    <x:row r="13699">
      <x:c r="A13699" s="1"/>
      <x:c r="B13699" s="1"/>
      <x:c r="C13699" s="1"/>
      <x:c r="D13699" s="1"/>
      <x:c r="E13699" s="1"/>
      <x:c r="F13699" s="1"/>
      <x:c r="G13699" s="1"/>
      <x:c r="H13699" s="1"/>
      <x:c r="I13699" s="53">
        <x:f t="shared" si="2558"/>
        <x:v>20</x:v>
      </x:c>
      <x:c r="J13699" s="53">
        <x:f t="shared" si="2559"/>
        <x:v>20</x:v>
      </x:c>
      <x:c r="K13699" s="53">
        <x:f t="shared" si="2560"/>
        <x:v>13</x:v>
      </x:c>
      <x:c r="L13699" s="53">
        <x:f t="shared" si="2561"/>
        <x:v>53</x:v>
      </x:c>
      <x:c r="M13699" s="54">
        <x:f t="shared" si="2562"/>
        <x:v>13780.199183239136</x:v>
      </x:c>
      <x:c r="N13699" s="54">
        <x:f t="shared" si="2563"/>
        <x:v>9.0695827661382893</x:v>
      </x:c>
      <x:c r="O13699" s="55">
        <x:f t="shared" si="2564"/>
        <x:v>252980</x:v>
      </x:c>
      <x:c r="P13699" s="55">
        <x:f t="shared" si="2565"/>
        <x:v>37840</x:v>
      </x:c>
      <x:c r="Q13699" s="55">
        <x:f t="shared" si="2566"/>
        <x:v>251739.56915345721</x:v>
      </x:c>
      <x:c r="R13699" s="55">
        <x:f t="shared" si="2567"/>
        <x:v>-56599.569153457211</x:v>
      </x:c>
      <x:c r="S13699" s="1" t="str">
        <x:f t="shared" si="2568"/>
        <x:v>NO</x:v>
      </x:c>
      <x:c r="T13699" s="1">
        <x:f t="shared" si="2569"/>
        <x:v>-9.9999999999999997E+98</x:v>
      </x:c>
    </x:row>
    <x:row r="13700">
      <x:c r="A13700" s="1"/>
      <x:c r="B13700" s="1"/>
      <x:c r="C13700" s="1"/>
      <x:c r="D13700" s="1"/>
      <x:c r="E13700" s="1"/>
      <x:c r="F13700" s="1"/>
      <x:c r="G13700" s="1"/>
      <x:c r="H13700" s="1"/>
      <x:c r="I13700" s="53">
        <x:f t="shared" si="2558"/>
        <x:v>20</x:v>
      </x:c>
      <x:c r="J13700" s="53">
        <x:f t="shared" si="2559"/>
        <x:v>20</x:v>
      </x:c>
      <x:c r="K13700" s="53">
        <x:f t="shared" si="2560"/>
        <x:v>14</x:v>
      </x:c>
      <x:c r="L13700" s="53">
        <x:f t="shared" si="2561"/>
        <x:v>54</x:v>
      </x:c>
      <x:c r="M13700" s="54">
        <x:f t="shared" si="2562"/>
        <x:v>13842.341264552797</x:v>
      </x:c>
      <x:c r="N13700" s="54">
        <x:f t="shared" si="2563"/>
        <x:v>9.1127369892727756</x:v>
      </x:c>
      <x:c r="O13700" s="55">
        <x:f t="shared" si="2564"/>
        <x:v>255680</x:v>
      </x:c>
      <x:c r="P13700" s="55">
        <x:f t="shared" si="2565"/>
        <x:v>38720</x:v>
      </x:c>
      <x:c r="Q13700" s="55">
        <x:f t="shared" si="2566"/>
        <x:v>252818.4247318194</x:v>
      </x:c>
      <x:c r="R13700" s="55">
        <x:f t="shared" si="2567"/>
        <x:v>-55858.424731819396</x:v>
      </x:c>
      <x:c r="S13700" s="1" t="str">
        <x:f t="shared" si="2568"/>
        <x:v>NO</x:v>
      </x:c>
      <x:c r="T13700" s="1">
        <x:f t="shared" si="2569"/>
        <x:v>-9.9999999999999997E+98</x:v>
      </x:c>
    </x:row>
    <x:row r="13701">
      <x:c r="A13701" s="1"/>
      <x:c r="B13701" s="1"/>
      <x:c r="C13701" s="1"/>
      <x:c r="D13701" s="1"/>
      <x:c r="E13701" s="1"/>
      <x:c r="F13701" s="1"/>
      <x:c r="G13701" s="1"/>
      <x:c r="H13701" s="1"/>
      <x:c r="I13701" s="53">
        <x:f t="shared" si="2558"/>
        <x:v>20</x:v>
      </x:c>
      <x:c r="J13701" s="53">
        <x:f t="shared" si="2559"/>
        <x:v>20</x:v>
      </x:c>
      <x:c r="K13701" s="53">
        <x:f t="shared" si="2560"/>
        <x:v>15</x:v>
      </x:c>
      <x:c r="L13701" s="53">
        <x:f t="shared" si="2561"/>
        <x:v>55</x:v>
      </x:c>
      <x:c r="M13701" s="54">
        <x:f t="shared" si="2562"/>
        <x:v>13905.929471428944</x:v>
      </x:c>
      <x:c r="N13701" s="54">
        <x:f t="shared" si="2563"/>
        <x:v>9.1568954662701003</x:v>
      </x:c>
      <x:c r="O13701" s="55">
        <x:f t="shared" si="2564"/>
        <x:v>258380</x:v>
      </x:c>
      <x:c r="P13701" s="55">
        <x:f t="shared" si="2565"/>
        <x:v>39600</x:v>
      </x:c>
      <x:c r="Q13701" s="55">
        <x:f t="shared" si="2566"/>
        <x:v>253922.3866567525</x:v>
      </x:c>
      <x:c r="R13701" s="55">
        <x:f t="shared" si="2567"/>
        <x:v>-55142.386656752496</x:v>
      </x:c>
      <x:c r="S13701" s="1" t="str">
        <x:f t="shared" si="2568"/>
        <x:v>NO</x:v>
      </x:c>
      <x:c r="T13701" s="1">
        <x:f t="shared" si="2569"/>
        <x:v>-9.9999999999999997E+98</x:v>
      </x:c>
    </x:row>
    <x:row r="13702">
      <x:c r="A13702" s="1"/>
      <x:c r="B13702" s="1"/>
      <x:c r="C13702" s="1"/>
      <x:c r="D13702" s="1"/>
      <x:c r="E13702" s="1"/>
      <x:c r="F13702" s="1"/>
      <x:c r="G13702" s="1"/>
      <x:c r="H13702" s="1"/>
      <x:c r="I13702" s="53">
        <x:f t="shared" si="2558"/>
        <x:v>20</x:v>
      </x:c>
      <x:c r="J13702" s="53">
        <x:f t="shared" si="2559"/>
        <x:v>20</x:v>
      </x:c>
      <x:c r="K13702" s="53">
        <x:f t="shared" si="2560"/>
        <x:v>16</x:v>
      </x:c>
      <x:c r="L13702" s="53">
        <x:f t="shared" si="2561"/>
        <x:v>56</x:v>
      </x:c>
      <x:c r="M13702" s="54">
        <x:f t="shared" si="2562"/>
        <x:v>13970.990247306432</x:v>
      </x:c>
      <x:c r="N13702" s="54">
        <x:f t="shared" si="2563"/>
        <x:v>9.2020765606294663</x:v>
      </x:c>
      <x:c r="O13702" s="55">
        <x:f t="shared" si="2564"/>
        <x:v>261080</x:v>
      </x:c>
      <x:c r="P13702" s="55">
        <x:f t="shared" si="2565"/>
        <x:v>40480</x:v>
      </x:c>
      <x:c r="Q13702" s="55">
        <x:f t="shared" si="2566"/>
        <x:v>255051.91401573666</x:v>
      </x:c>
      <x:c r="R13702" s="55">
        <x:f t="shared" si="2567"/>
        <x:v>-54451.914015736664</x:v>
      </x:c>
      <x:c r="S13702" s="1" t="str">
        <x:f t="shared" si="2568"/>
        <x:v>NO</x:v>
      </x:c>
      <x:c r="T13702" s="1">
        <x:f t="shared" si="2569"/>
        <x:v>-9.9999999999999997E+98</x:v>
      </x:c>
    </x:row>
    <x:row r="13703">
      <x:c r="A13703" s="1"/>
      <x:c r="B13703" s="1"/>
      <x:c r="C13703" s="1"/>
      <x:c r="D13703" s="1"/>
      <x:c r="E13703" s="1"/>
      <x:c r="F13703" s="1"/>
      <x:c r="G13703" s="1"/>
      <x:c r="H13703" s="1"/>
      <x:c r="I13703" s="53">
        <x:f t="shared" si="2558"/>
        <x:v>20</x:v>
      </x:c>
      <x:c r="J13703" s="53">
        <x:f t="shared" si="2559"/>
        <x:v>20</x:v>
      </x:c>
      <x:c r="K13703" s="53">
        <x:f t="shared" si="2560"/>
        <x:v>17</x:v>
      </x:c>
      <x:c r="L13703" s="53">
        <x:f t="shared" si="2561"/>
        <x:v>57</x:v>
      </x:c>
      <x:c r="M13703" s="54">
        <x:f t="shared" si="2562"/>
        <x:v>14037.550470752973</x:v>
      </x:c>
      <x:c r="N13703" s="54">
        <x:f t="shared" si="2563"/>
        <x:v>9.2482989380228968</x:v>
      </x:c>
      <x:c r="O13703" s="55">
        <x:f t="shared" si="2564"/>
        <x:v>263780</x:v>
      </x:c>
      <x:c r="P13703" s="55">
        <x:f t="shared" si="2565"/>
        <x:v>41360</x:v>
      </x:c>
      <x:c r="Q13703" s="55">
        <x:f t="shared" si="2566"/>
        <x:v>256207.47345057243</x:v>
      </x:c>
      <x:c r="R13703" s="55">
        <x:f t="shared" si="2567"/>
        <x:v>-53787.473450572434</x:v>
      </x:c>
      <x:c r="S13703" s="1" t="str">
        <x:f t="shared" si="2568"/>
        <x:v>NO</x:v>
      </x:c>
      <x:c r="T13703" s="1">
        <x:f t="shared" si="2569"/>
        <x:v>-9.9999999999999997E+98</x:v>
      </x:c>
    </x:row>
    <x:row r="13704">
      <x:c r="A13704" s="1"/>
      <x:c r="B13704" s="1"/>
      <x:c r="C13704" s="1"/>
      <x:c r="D13704" s="1"/>
      <x:c r="E13704" s="1"/>
      <x:c r="F13704" s="1"/>
      <x:c r="G13704" s="1"/>
      <x:c r="H13704" s="1"/>
      <x:c r="I13704" s="53">
        <x:f t="shared" si="2558"/>
        <x:v>20</x:v>
      </x:c>
      <x:c r="J13704" s="53">
        <x:f t="shared" si="2559"/>
        <x:v>20</x:v>
      </x:c>
      <x:c r="K13704" s="53">
        <x:f t="shared" si="2560"/>
        <x:v>18</x:v>
      </x:c>
      <x:c r="L13704" s="53">
        <x:f t="shared" si="2561"/>
        <x:v>58</x:v>
      </x:c>
      <x:c r="M13704" s="54">
        <x:f t="shared" si="2562"/>
        <x:v>14105.63746221156</x:v>
      </x:c>
      <x:c r="N13704" s="54">
        <x:f t="shared" si="2563"/>
        <x:v>9.2955815709802501</x:v>
      </x:c>
      <x:c r="O13704" s="55">
        <x:f t="shared" si="2564"/>
        <x:v>266480</x:v>
      </x:c>
      <x:c r="P13704" s="55">
        <x:f t="shared" si="2565"/>
        <x:v>42240</x:v>
      </x:c>
      <x:c r="Q13704" s="55">
        <x:f t="shared" si="2566"/>
        <x:v>257389.53927450624</x:v>
      </x:c>
      <x:c r="R13704" s="55">
        <x:f t="shared" si="2567"/>
        <x:v>-53149.539274506242</x:v>
      </x:c>
      <x:c r="S13704" s="1" t="str">
        <x:f t="shared" si="2568"/>
        <x:v>NO</x:v>
      </x:c>
      <x:c r="T13704" s="1">
        <x:f t="shared" si="2569"/>
        <x:v>-9.9999999999999997E+98</x:v>
      </x:c>
    </x:row>
    <x:row r="13705">
      <x:c r="A13705" s="1"/>
      <x:c r="B13705" s="1"/>
      <x:c r="C13705" s="1"/>
      <x:c r="D13705" s="1"/>
      <x:c r="E13705" s="1"/>
      <x:c r="F13705" s="1"/>
      <x:c r="G13705" s="1"/>
      <x:c r="H13705" s="1"/>
      <x:c r="I13705" s="53">
        <x:f t="shared" si="2558"/>
        <x:v>20</x:v>
      </x:c>
      <x:c r="J13705" s="53">
        <x:f t="shared" si="2559"/>
        <x:v>20</x:v>
      </x:c>
      <x:c r="K13705" s="53">
        <x:f t="shared" si="2560"/>
        <x:v>19</x:v>
      </x:c>
      <x:c r="L13705" s="53">
        <x:f t="shared" si="2561"/>
        <x:v>59</x:v>
      </x:c>
      <x:c r="M13705" s="54">
        <x:f t="shared" si="2562"/>
        <x:v>14175.278990847582</x:v>
      </x:c>
      <x:c r="N13705" s="54">
        <x:f t="shared" si="2563"/>
        <x:v>9.3439437436441537</x:v>
      </x:c>
      <x:c r="O13705" s="55">
        <x:f t="shared" si="2564"/>
        <x:v>269180</x:v>
      </x:c>
      <x:c r="P13705" s="55">
        <x:f t="shared" si="2565"/>
        <x:v>43120</x:v>
      </x:c>
      <x:c r="Q13705" s="55">
        <x:f t="shared" si="2566"/>
        <x:v>258598.59359110385</x:v>
      </x:c>
      <x:c r="R13705" s="55">
        <x:f t="shared" si="2567"/>
        <x:v>-52538.593591103854</x:v>
      </x:c>
      <x:c r="S13705" s="1" t="str">
        <x:f t="shared" si="2568"/>
        <x:v>NO</x:v>
      </x:c>
      <x:c r="T13705" s="1">
        <x:f t="shared" si="2569"/>
        <x:v>-9.9999999999999997E+98</x:v>
      </x:c>
    </x:row>
    <x:row r="13706">
      <x:c r="A13706" s="1"/>
      <x:c r="B13706" s="1"/>
      <x:c r="C13706" s="1"/>
      <x:c r="D13706" s="1"/>
      <x:c r="E13706" s="1"/>
      <x:c r="F13706" s="1"/>
      <x:c r="G13706" s="1"/>
      <x:c r="H13706" s="1"/>
      <x:c r="I13706" s="53">
        <x:f t="shared" si="2558"/>
        <x:v>20</x:v>
      </x:c>
      <x:c r="J13706" s="53">
        <x:f t="shared" si="2559"/>
        <x:v>20</x:v>
      </x:c>
      <x:c r="K13706" s="53">
        <x:f t="shared" si="2560"/>
        <x:v>20</x:v>
      </x:c>
      <x:c r="L13706" s="53">
        <x:f t="shared" si="2561"/>
        <x:v>60</x:v>
      </x:c>
      <x:c r="M13706" s="54">
        <x:f t="shared" si="2562"/>
        <x:v>14246.503281498059</x:v>
      </x:c>
      <x:c r="N13706" s="54">
        <x:f t="shared" si="2563"/>
        <x:v>9.3934050565958742</x:v>
      </x:c>
      <x:c r="O13706" s="55">
        <x:f t="shared" si="2564"/>
        <x:v>271880</x:v>
      </x:c>
      <x:c r="P13706" s="55">
        <x:f t="shared" si="2565"/>
        <x:v>44000</x:v>
      </x:c>
      <x:c r="Q13706" s="55">
        <x:f t="shared" si="2566"/>
        <x:v>259835.12641489683</x:v>
      </x:c>
      <x:c r="R13706" s="55">
        <x:f t="shared" si="2567"/>
        <x:v>-51955.126414896833</x:v>
      </x:c>
      <x:c r="S13706" s="1" t="str">
        <x:f t="shared" si="2568"/>
        <x:v>NO</x:v>
      </x:c>
      <x:c r="T13706" s="1">
        <x:f t="shared" si="2569"/>
        <x:v>-9.9999999999999997E+98</x:v>
      </x:c>
    </x:row>
    <x:row r="13707">
      <x:c r="A13707" s="1"/>
      <x:c r="B13707" s="1"/>
      <x:c r="C13707" s="1"/>
      <x:c r="D13707" s="1"/>
      <x:c r="E13707" s="1"/>
      <x:c r="F13707" s="1"/>
      <x:c r="G13707" s="1"/>
      <x:c r="H13707" s="1"/>
      <x:c r="I13707" s="53">
        <x:f t="shared" si="2558"/>
        <x:v>20</x:v>
      </x:c>
      <x:c r="J13707" s="53">
        <x:f t="shared" si="2559"/>
        <x:v>20</x:v>
      </x:c>
      <x:c r="K13707" s="53">
        <x:f t="shared" si="2560"/>
        <x:v>21</x:v>
      </x:c>
      <x:c r="L13707" s="53">
        <x:f t="shared" si="2561"/>
        <x:v>61</x:v>
      </x:c>
      <x:c r="M13707" s="54">
        <x:f t="shared" si="2562"/>
        <x:v>14319.339021724503</x:v>
      </x:c>
      <x:c r="N13707" s="54">
        <x:f t="shared" si="2563"/>
        <x:v>9.4439854317531271</x:v>
      </x:c>
      <x:c r="O13707" s="55">
        <x:f t="shared" si="2564"/>
        <x:v>274580</x:v>
      </x:c>
      <x:c r="P13707" s="55">
        <x:f t="shared" si="2565"/>
        <x:v>44880</x:v>
      </x:c>
      <x:c r="Q13707" s="55">
        <x:f t="shared" si="2566"/>
        <x:v>261099.63579382817</x:v>
      </x:c>
      <x:c r="R13707" s="55">
        <x:f t="shared" si="2567"/>
        <x:v>-51399.635793828173</x:v>
      </x:c>
      <x:c r="S13707" s="1" t="str">
        <x:f t="shared" si="2568"/>
        <x:v>NO</x:v>
      </x:c>
      <x:c r="T13707" s="1">
        <x:f t="shared" si="2569"/>
        <x:v>-9.9999999999999997E+98</x:v>
      </x:c>
    </x:row>
    <x:row r="13708">
      <x:c r="A13708" s="1"/>
      <x:c r="B13708" s="1"/>
      <x:c r="C13708" s="1"/>
      <x:c r="D13708" s="1"/>
      <x:c r="E13708" s="1"/>
      <x:c r="F13708" s="1"/>
      <x:c r="G13708" s="1"/>
      <x:c r="H13708" s="1"/>
      <x:c r="I13708" s="53">
        <x:f t="shared" si="2558"/>
        <x:v>20</x:v>
      </x:c>
      <x:c r="J13708" s="53">
        <x:f t="shared" si="2559"/>
        <x:v>20</x:v>
      </x:c>
      <x:c r="K13708" s="53">
        <x:f t="shared" si="2560"/>
        <x:v>22</x:v>
      </x:c>
      <x:c r="L13708" s="53">
        <x:f t="shared" si="2561"/>
        <x:v>62</x:v>
      </x:c>
      <x:c r="M13708" s="54">
        <x:f t="shared" si="2562"/>
        <x:v>14393.8153689709</x:v>
      </x:c>
      <x:c r="N13708" s="54">
        <x:f t="shared" si="2563"/>
        <x:v>9.4957051173409024</x:v>
      </x:c>
      <x:c r="O13708" s="55">
        <x:f t="shared" si="2564"/>
        <x:v>277280</x:v>
      </x:c>
      <x:c r="P13708" s="55">
        <x:f t="shared" si="2565"/>
        <x:v>45760</x:v>
      </x:c>
      <x:c r="Q13708" s="55">
        <x:f t="shared" si="2566"/>
        <x:v>262392.62793352257</x:v>
      </x:c>
      <x:c r="R13708" s="55">
        <x:f t="shared" si="2567"/>
        <x:v>-50872.62793352257</x:v>
      </x:c>
      <x:c r="S13708" s="1" t="str">
        <x:f t="shared" si="2568"/>
        <x:v>NO</x:v>
      </x:c>
      <x:c r="T13708" s="1">
        <x:f t="shared" si="2569"/>
        <x:v>-9.9999999999999997E+98</x:v>
      </x:c>
    </x:row>
    <x:row r="13709">
      <x:c r="A13709" s="1"/>
      <x:c r="B13709" s="1"/>
      <x:c r="C13709" s="1"/>
      <x:c r="D13709" s="1"/>
      <x:c r="E13709" s="1"/>
      <x:c r="F13709" s="1"/>
      <x:c r="G13709" s="1"/>
      <x:c r="H13709" s="1"/>
      <x:c r="I13709" s="53">
        <x:f t="shared" si="2558"/>
        <x:v>20</x:v>
      </x:c>
      <x:c r="J13709" s="53">
        <x:f t="shared" si="2559"/>
        <x:v>20</x:v>
      </x:c>
      <x:c r="K13709" s="53">
        <x:f t="shared" si="2560"/>
        <x:v>23</x:v>
      </x:c>
      <x:c r="L13709" s="53">
        <x:f t="shared" si="2561"/>
        <x:v>63</x:v>
      </x:c>
      <x:c r="M13709" s="54">
        <x:f t="shared" si="2562"/>
        <x:v>14469.961957828336</x:v>
      </x:c>
      <x:c r="N13709" s="54">
        <x:f t="shared" si="2563"/>
        <x:v>9.5485846929363447</x:v>
      </x:c>
      <x:c r="O13709" s="55">
        <x:f t="shared" si="2564"/>
        <x:v>279980</x:v>
      </x:c>
      <x:c r="P13709" s="55">
        <x:f t="shared" si="2565"/>
        <x:v>46640</x:v>
      </x:c>
      <x:c r="Q13709" s="55">
        <x:f t="shared" si="2566"/>
        <x:v>263714.6173234086</x:v>
      </x:c>
      <x:c r="R13709" s="55">
        <x:f t="shared" si="2567"/>
        <x:v>-50374.617323408602</x:v>
      </x:c>
      <x:c r="S13709" s="1" t="str">
        <x:f t="shared" si="2568"/>
        <x:v>NO</x:v>
      </x:c>
      <x:c r="T13709" s="1">
        <x:f t="shared" si="2569"/>
        <x:v>-9.9999999999999997E+98</x:v>
      </x:c>
    </x:row>
    <x:row r="13710">
      <x:c r="A13710" s="1"/>
      <x:c r="B13710" s="1"/>
      <x:c r="C13710" s="1"/>
      <x:c r="D13710" s="1"/>
      <x:c r="E13710" s="1"/>
      <x:c r="F13710" s="1"/>
      <x:c r="G13710" s="1"/>
      <x:c r="H13710" s="1"/>
      <x:c r="I13710" s="53">
        <x:f t="shared" si="2558"/>
        <x:v>20</x:v>
      </x:c>
      <x:c r="J13710" s="53">
        <x:f t="shared" si="2559"/>
        <x:v>20</x:v>
      </x:c>
      <x:c r="K13710" s="53">
        <x:f t="shared" si="2560"/>
        <x:v>24</x:v>
      </x:c>
      <x:c r="L13710" s="53">
        <x:f t="shared" si="2561"/>
        <x:v>64</x:v>
      </x:c>
      <x:c r="M13710" s="54">
        <x:f t="shared" si="2562"/>
        <x:v>14547.808907407833</x:v>
      </x:c>
      <x:c r="N13710" s="54">
        <x:f t="shared" si="2563"/>
        <x:v>9.6026450745887733</x:v>
      </x:c>
      <x:c r="O13710" s="55">
        <x:f t="shared" si="2564"/>
        <x:v>282680</x:v>
      </x:c>
      <x:c r="P13710" s="55">
        <x:f t="shared" si="2565"/>
        <x:v>47520</x:v>
      </x:c>
      <x:c r="Q13710" s="55">
        <x:f t="shared" si="2566"/>
        <x:v>265066.12686471932</x:v>
      </x:c>
      <x:c r="R13710" s="55">
        <x:f t="shared" si="2567"/>
        <x:v>-49906.126864719321</x:v>
      </x:c>
      <x:c r="S13710" s="1" t="str">
        <x:f t="shared" si="2568"/>
        <x:v>NO</x:v>
      </x:c>
      <x:c r="T13710" s="1">
        <x:f t="shared" si="2569"/>
        <x:v>-9.9999999999999997E+98</x:v>
      </x:c>
    </x:row>
    <x:row r="13711">
      <x:c r="A13711" s="1"/>
      <x:c r="B13711" s="1"/>
      <x:c r="C13711" s="1"/>
      <x:c r="D13711" s="1"/>
      <x:c r="E13711" s="1"/>
      <x:c r="F13711" s="1"/>
      <x:c r="G13711" s="1"/>
      <x:c r="H13711" s="1"/>
      <x:c r="I13711" s="53">
        <x:f t="shared" si="2558"/>
        <x:v>20</x:v>
      </x:c>
      <x:c r="J13711" s="53">
        <x:f t="shared" si="2559"/>
        <x:v>20</x:v>
      </x:c>
      <x:c r="K13711" s="53">
        <x:f t="shared" si="2560"/>
        <x:v>25</x:v>
      </x:c>
      <x:c r="L13711" s="53">
        <x:f t="shared" si="2561"/>
        <x:v>65</x:v>
      </x:c>
      <x:c r="M13711" s="54">
        <x:f t="shared" si="2562"/>
        <x:v>14627.38682882293</x:v>
      </x:c>
      <x:c r="N13711" s="54">
        <x:f t="shared" si="2563"/>
        <x:v>9.6579075200159235</x:v>
      </x:c>
      <x:c r="O13711" s="55">
        <x:f t="shared" si="2564"/>
        <x:v>285380</x:v>
      </x:c>
      <x:c r="P13711" s="55">
        <x:f t="shared" si="2565"/>
        <x:v>48400</x:v>
      </x:c>
      <x:c r="Q13711" s="55">
        <x:f t="shared" si="2566"/>
        <x:v>266447.68800039811</x:v>
      </x:c>
      <x:c r="R13711" s="55">
        <x:f t="shared" si="2567"/>
        <x:v>-49467.688000398106</x:v>
      </x:c>
      <x:c r="S13711" s="1" t="str">
        <x:f t="shared" si="2568"/>
        <x:v>NO</x:v>
      </x:c>
      <x:c r="T13711" s="1">
        <x:f t="shared" si="2569"/>
        <x:v>-9.9999999999999997E+98</x:v>
      </x:c>
    </x:row>
    <x:row r="13712">
      <x:c r="A13712" s="1"/>
      <x:c r="B13712" s="1"/>
      <x:c r="C13712" s="1"/>
      <x:c r="D13712" s="1"/>
      <x:c r="E13712" s="1"/>
      <x:c r="F13712" s="1"/>
      <x:c r="G13712" s="1"/>
      <x:c r="H13712" s="1"/>
      <x:c r="I13712" s="53">
        <x:f t="shared" si="2558"/>
        <x:v>20</x:v>
      </x:c>
      <x:c r="J13712" s="53">
        <x:f t="shared" si="2559"/>
        <x:v>20</x:v>
      </x:c>
      <x:c r="K13712" s="53">
        <x:f t="shared" si="2560"/>
        <x:v>26</x:v>
      </x:c>
      <x:c r="L13712" s="53">
        <x:f t="shared" si="2561"/>
        <x:v>66</x:v>
      </x:c>
      <x:c r="M13712" s="54">
        <x:f t="shared" si="2562"/>
        <x:v>14708.726832783646</x:v>
      </x:c>
      <x:c r="N13712" s="54">
        <x:f t="shared" si="2563"/>
        <x:v>9.714393633877533</x:v>
      </x:c>
      <x:c r="O13712" s="55">
        <x:f t="shared" si="2564"/>
        <x:v>288080</x:v>
      </x:c>
      <x:c r="P13712" s="55">
        <x:f t="shared" si="2565"/>
        <x:v>49280</x:v>
      </x:c>
      <x:c r="Q13712" s="55">
        <x:f t="shared" si="2566"/>
        <x:v>267859.84084693831</x:v>
      </x:c>
      <x:c r="R13712" s="55">
        <x:f t="shared" si="2567"/>
        <x:v>-49059.840846938314</x:v>
      </x:c>
      <x:c r="S13712" s="1" t="str">
        <x:f t="shared" si="2568"/>
        <x:v>NO</x:v>
      </x:c>
      <x:c r="T13712" s="1">
        <x:f t="shared" si="2569"/>
        <x:v>-9.9999999999999997E+98</x:v>
      </x:c>
    </x:row>
    <x:row r="13713">
      <x:c r="A13713" s="1"/>
      <x:c r="B13713" s="1"/>
      <x:c r="C13713" s="1"/>
      <x:c r="D13713" s="1"/>
      <x:c r="E13713" s="1"/>
      <x:c r="F13713" s="1"/>
      <x:c r="G13713" s="1"/>
      <x:c r="H13713" s="1"/>
      <x:c r="I13713" s="53">
        <x:f t="shared" si="2558"/>
        <x:v>20</x:v>
      </x:c>
      <x:c r="J13713" s="53">
        <x:f t="shared" si="2559"/>
        <x:v>20</x:v>
      </x:c>
      <x:c r="K13713" s="53">
        <x:f t="shared" si="2560"/>
        <x:v>27</x:v>
      </x:c>
      <x:c r="L13713" s="53">
        <x:f t="shared" si="2561"/>
        <x:v>67</x:v>
      </x:c>
      <x:c r="M13713" s="54">
        <x:f t="shared" si="2562"/>
        <x:v>14791.860537303404</x:v>
      </x:c>
      <x:c r="N13713" s="54">
        <x:f t="shared" si="2563"/>
        <x:v>9.7721253731273645</x:v>
      </x:c>
      <x:c r="O13713" s="55">
        <x:f t="shared" si="2564"/>
        <x:v>290780</x:v>
      </x:c>
      <x:c r="P13713" s="55">
        <x:f t="shared" si="2565"/>
        <x:v>50160</x:v>
      </x:c>
      <x:c r="Q13713" s="55">
        <x:f t="shared" si="2566"/>
        <x:v>269303.13432818407</x:v>
      </x:c>
      <x:c r="R13713" s="55">
        <x:f t="shared" si="2567"/>
        <x:v>-48683.134328184067</x:v>
      </x:c>
      <x:c r="S13713" s="1" t="str">
        <x:f t="shared" si="2568"/>
        <x:v>NO</x:v>
      </x:c>
      <x:c r="T13713" s="1">
        <x:f t="shared" si="2569"/>
        <x:v>-9.9999999999999997E+98</x:v>
      </x:c>
    </x:row>
    <x:row r="13714">
      <x:c r="A13714" s="1"/>
      <x:c r="B13714" s="1"/>
      <x:c r="C13714" s="1"/>
      <x:c r="D13714" s="1"/>
      <x:c r="E13714" s="1"/>
      <x:c r="F13714" s="1"/>
      <x:c r="G13714" s="1"/>
      <x:c r="H13714" s="1"/>
      <x:c r="I13714" s="53">
        <x:f t="shared" si="2558"/>
        <x:v>20</x:v>
      </x:c>
      <x:c r="J13714" s="53">
        <x:f t="shared" si="2559"/>
        <x:v>20</x:v>
      </x:c>
      <x:c r="K13714" s="53">
        <x:f t="shared" si="2560"/>
        <x:v>28</x:v>
      </x:c>
      <x:c r="L13714" s="53">
        <x:f t="shared" si="2561"/>
        <x:v>68</x:v>
      </x:c>
      <x:c r="M13714" s="54">
        <x:f t="shared" si="2562"/>
        <x:v>14876.820075520558</x:v>
      </x:c>
      <x:c r="N13714" s="54">
        <x:f t="shared" si="2563"/>
        <x:v>9.8311250524448326</x:v>
      </x:c>
      <x:c r="O13714" s="55">
        <x:f t="shared" si="2564"/>
        <x:v>293480</x:v>
      </x:c>
      <x:c r="P13714" s="55">
        <x:f t="shared" si="2565"/>
        <x:v>51040</x:v>
      </x:c>
      <x:c r="Q13714" s="55">
        <x:f t="shared" si="2566"/>
        <x:v>270778.12631112081</x:v>
      </x:c>
      <x:c r="R13714" s="55">
        <x:f t="shared" si="2567"/>
        <x:v>-48338.12631112081</x:v>
      </x:c>
      <x:c r="S13714" s="1" t="str">
        <x:f t="shared" si="2568"/>
        <x:v>NO</x:v>
      </x:c>
      <x:c r="T13714" s="1">
        <x:f t="shared" si="2569"/>
        <x:v>-9.9999999999999997E+98</x:v>
      </x:c>
    </x:row>
    <x:row r="13715">
      <x:c r="A13715" s="1"/>
      <x:c r="B13715" s="1"/>
      <x:c r="C13715" s="1"/>
      <x:c r="D13715" s="1"/>
      <x:c r="E13715" s="1"/>
      <x:c r="F13715" s="1"/>
      <x:c r="G13715" s="1"/>
      <x:c r="H13715" s="1"/>
      <x:c r="I13715" s="53">
        <x:f t="shared" si="2558"/>
        <x:v>20</x:v>
      </x:c>
      <x:c r="J13715" s="53">
        <x:f t="shared" si="2559"/>
        <x:v>20</x:v>
      </x:c>
      <x:c r="K13715" s="53">
        <x:f t="shared" si="2560"/>
        <x:v>29</x:v>
      </x:c>
      <x:c r="L13715" s="53">
        <x:f t="shared" si="2561"/>
        <x:v>69</x:v>
      </x:c>
      <x:c r="M13715" s="54">
        <x:f t="shared" si="2562"/>
        <x:v>14963.638103636211</x:v>
      </x:c>
      <x:c r="N13715" s="54">
        <x:f t="shared" si="2563"/>
        <x:v>9.8914153497473691</x:v>
      </x:c>
      <x:c r="O13715" s="55">
        <x:f t="shared" si="2564"/>
        <x:v>296180</x:v>
      </x:c>
      <x:c r="P13715" s="55">
        <x:f t="shared" si="2565"/>
        <x:v>51920</x:v>
      </x:c>
      <x:c r="Q13715" s="55">
        <x:f t="shared" si="2566"/>
        <x:v>272285.38374368422</x:v>
      </x:c>
      <x:c r="R13715" s="55">
        <x:f t="shared" si="2567"/>
        <x:v>-48025.383743684215</x:v>
      </x:c>
      <x:c r="S13715" s="1" t="str">
        <x:f t="shared" si="2568"/>
        <x:v>NO</x:v>
      </x:c>
      <x:c r="T13715" s="1">
        <x:f t="shared" si="2569"/>
        <x:v>-9.9999999999999997E+98</x:v>
      </x:c>
    </x:row>
    <x:row r="13716">
      <x:c r="A13716" s="1"/>
      <x:c r="B13716" s="1"/>
      <x:c r="C13716" s="1"/>
      <x:c r="D13716" s="1"/>
      <x:c r="E13716" s="1"/>
      <x:c r="F13716" s="1"/>
      <x:c r="G13716" s="1"/>
      <x:c r="H13716" s="1"/>
      <x:c r="I13716" s="53">
        <x:f t="shared" si="2558"/>
        <x:v>20</x:v>
      </x:c>
      <x:c r="J13716" s="53">
        <x:f t="shared" si="2559"/>
        <x:v>20</x:v>
      </x:c>
      <x:c r="K13716" s="53">
        <x:f t="shared" si="2560"/>
        <x:v>30</x:v>
      </x:c>
      <x:c r="L13716" s="53">
        <x:f t="shared" si="2561"/>
        <x:v>70</x:v>
      </x:c>
      <x:c r="M13716" s="54">
        <x:f t="shared" si="2562"/>
        <x:v>15052.347808969982</x:v>
      </x:c>
      <x:c r="N13716" s="54">
        <x:f t="shared" si="2563"/>
        <x:v>9.9530193117847094</x:v>
      </x:c>
      <x:c r="O13716" s="55">
        <x:f t="shared" si="2564"/>
        <x:v>298880</x:v>
      </x:c>
      <x:c r="P13716" s="55">
        <x:f t="shared" si="2565"/>
        <x:v>52800</x:v>
      </x:c>
      <x:c r="Q13716" s="55">
        <x:f t="shared" si="2566"/>
        <x:v>273825.48279461777</x:v>
      </x:c>
      <x:c r="R13716" s="55">
        <x:f t="shared" si="2567"/>
        <x:v>-47745.482794617768</x:v>
      </x:c>
      <x:c r="S13716" s="1" t="str">
        <x:f t="shared" si="2568"/>
        <x:v>NO</x:v>
      </x:c>
      <x:c r="T13716" s="1">
        <x:f t="shared" si="2569"/>
        <x:v>-9.9999999999999997E+98</x:v>
      </x:c>
    </x:row>
  </x:sheetData>
  <x:mergeCells>
    <x:mergeCell ref="A41:G41"/>
    <x:mergeCell ref="I44:T44"/>
    <x:mergeCell ref="A1:G1"/>
    <x:mergeCell ref="A20:G20"/>
    <x:mergeCell ref="A30:G30"/>
    <x:mergeCell ref="A39:G39"/>
    <x:mergeCell ref="A40:G40"/>
    <x:mergeCell ref="A42:D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8" customWidth="1"/>
    <x:col min="2" max="3" width="16" customWidth="1"/>
    <x:col min="4" max="6" width="14" customWidth="1"/>
    <x:col min="8" max="13" width="14" customWidth="1"/>
    <x:col min="15" max="20" width="14" customWidth="1"/>
    <x:col min="22" max="22" width="16" customWidth="1"/>
    <x:col min="23" max="23" width="14" customWidth="1"/>
  </x:cols>
  <x:sheetData>
    <x:row r="1" ht="28.049999237060547" customHeight="1">
      <x:c r="A1" s="59" t="s">
        <x:v>176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60"/>
      <x:c r="AC1" s="60"/>
      <x:c r="AD1" s="60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64" t="s">
        <x:v>177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>
      <x:c r="A5" s="2" t="s">
        <x:v>52</x:v>
      </x:c>
      <x:c r="B5" s="2" t="s">
        <x:v>173</x:v>
      </x:c>
      <x:c r="C5" s="2" t="s">
        <x:v>174</x:v>
      </x:c>
      <x:c r="D5" s="2" t="s">
        <x:v>160</x:v>
      </x:c>
      <x:c r="E5" s="2" t="s">
        <x:v>175</x:v>
      </x:c>
      <x:c r="F5" s="2" t="s">
        <x:v>178</x:v>
      </x:c>
      <x:c r="G5" s="1"/>
      <x:c r="H5" s="2" t="s">
        <x:v>52</x:v>
      </x:c>
      <x:c r="I5" s="2" t="s">
        <x:v>173</x:v>
      </x:c>
      <x:c r="J5" s="2" t="s">
        <x:v>174</x:v>
      </x:c>
      <x:c r="K5" s="2" t="s">
        <x:v>160</x:v>
      </x:c>
      <x:c r="L5" s="2" t="s">
        <x:v>175</x:v>
      </x:c>
      <x:c r="M5" s="2" t="s">
        <x:v>178</x:v>
      </x:c>
      <x:c r="N5" s="1"/>
      <x:c r="O5" s="2" t="s">
        <x:v>52</x:v>
      </x:c>
      <x:c r="P5" s="2" t="s">
        <x:v>173</x:v>
      </x:c>
      <x:c r="Q5" s="2" t="s">
        <x:v>174</x:v>
      </x:c>
      <x:c r="R5" s="2" t="s">
        <x:v>160</x:v>
      </x:c>
      <x:c r="S5" s="2" t="s">
        <x:v>175</x:v>
      </x:c>
      <x:c r="T5" s="2" t="s">
        <x:v>178</x:v>
      </x:c>
      <x:c r="U5" s="1"/>
      <x:c r="V5" s="2" t="s">
        <x:v>51</x:v>
      </x:c>
      <x:c r="W5" s="2" t="s">
        <x:v>179</x:v>
      </x:c>
      <x:c r="X5" s="1"/>
      <x:c r="Y5" s="1"/>
      <x:c r="Z5" s="1"/>
      <x:c r="AA5" s="1"/>
      <x:c r="AB5" s="1"/>
      <x:c r="AC5" s="1"/>
      <x:c r="AD5" s="1"/>
    </x:row>
    <x:row r="6">
      <x:c r="A6" s="53" t="n">
        <x:f>0</x:f>
        <x:v>0</x:v>
      </x:c>
      <x:c r="B6" s="54" t="n">
        <x:f t="shared" ref="B6:B26" si="0">A6*TOMATO_HOURS*WEEKS*(1+TOMATO_DIM)^A6+OPTIMAL_CARROT_BEDS*CARROT_HOURS*WEEKS*(1+CARROT_DIM)^OPTIMAL_CARROT_BEDS+OPTIMAL_MESCLUN_BEDS*MESCLUN_HOURS*WEEKS*(1+MESCLUN_DIM)^OPTIMAL_MESCLUN_BEDS</x:f>
        <x:v>2942.847900183883</x:v>
      </x:c>
      <x:c r="C6" s="54" t="n">
        <x:f t="shared" ref="C6:C26" si="1">MAX(B6-FARMER_HOURS,0)/TEMP_HOURS_PER_WORKER</x:f>
        <x:v>1.5436443751276967</x:v>
      </x:c>
      <x:c r="D6" s="55" t="n">
        <x:f t="shared" ref="D6:D26" si="2">A6*TOMATO_PRICE+OPTIMAL_CARROT_BEDS*CARROT_PRICE+OPTIMAL_MESCLUN_BEDS*MESCLUN_PRICE-A6*TOMATO_FERTILIZER-OPTIMAL_CARROT_BEDS*CARROT_FERTILIZER-OPTIMAL_MESCLUN_BEDS*MESCLUN_FERTILIZER-MIN(B6,FARMER_HOURS)*FARMER_RATE-MAX(B6-FARMER_HOURS,0)*TEMP_RATE-FIXED_COST</x:f>
        <x:v>4088.8906218075863</x:v>
      </x:c>
      <x:c r="E6" s="55" t="n">
        <x:f t="shared" ref="E6:E26" si="3">IF(AND(A6+OPTIMAL_CARROT_BEDS+OPTIMAL_MESCLUN_BEDS&lt;=TOTAL_BED_CAP,C6&lt;=TEMP_WORKER_CAP),D6,"")</x:f>
        <x:v>4088.8906218075863</x:v>
      </x:c>
      <x:c r="F6" s="55" t="str">
        <x:f t="shared" ref="F6:F26" si="4">IF(A6=OPTIMAL_TOMATO_BEDS,E6,"")</x:f>
      </x:c>
      <x:c r="G6" s="1"/>
      <x:c r="H6" s="53" t="n">
        <x:f>0</x:f>
        <x:v>0</x:v>
      </x:c>
      <x:c r="I6" s="54" t="n">
        <x:f t="shared" ref="I6:I26" si="5">H6*CARROT_HOURS*WEEKS*(1+CARROT_DIM)^H6+OPTIMAL_TOMATO_BEDS*TOMATO_HOURS*WEEKS*(1+TOMATO_DIM)^OPTIMAL_TOMATO_BEDS+OPTIMAL_MESCLUN_BEDS*MESCLUN_HOURS*WEEKS*(1+MESCLUN_DIM)^OPTIMAL_MESCLUN_BEDS</x:f>
        <x:v>4294.046250099648</x:v>
      </x:c>
      <x:c r="J6" s="54" t="n">
        <x:f t="shared" ref="J6:J26" si="6">MAX(I6-FARMER_HOURS,0)/TEMP_HOURS_PER_WORKER</x:f>
        <x:v>2.4819765625692</x:v>
      </x:c>
      <x:c r="K6" s="55" t="n">
        <x:f t="shared" ref="K6:K26" si="7">H6*CARROT_PRICE+OPTIMAL_TOMATO_BEDS*TOMATO_PRICE+OPTIMAL_MESCLUN_BEDS*MESCLUN_PRICE-H6*CARROT_FERTILIZER-OPTIMAL_TOMATO_BEDS*TOMATO_FERTILIZER-OPTIMAL_MESCLUN_BEDS*MESCLUN_FERTILIZER-MIN(I6,FARMER_HOURS)*FARMER_RATE-MAX(I6-FARMER_HOURS,0)*TEMP_RATE-FIXED_COST</x:f>
        <x:v>26750.585935769996</x:v>
      </x:c>
      <x:c r="L6" s="55" t="n">
        <x:f t="shared" ref="L6:L26" si="8">IF(AND(H6+OPTIMAL_TOMATO_BEDS+OPTIMAL_MESCLUN_BEDS&lt;=TOTAL_BED_CAP,J6&lt;=TEMP_WORKER_CAP),K6,"")</x:f>
        <x:v>26750.585935769996</x:v>
      </x:c>
      <x:c r="M6" s="55" t="str">
        <x:f t="shared" ref="M6:M26" si="9">IF(H6=OPTIMAL_CARROT_BEDS,L6,"")</x:f>
      </x:c>
      <x:c r="N6" s="1"/>
      <x:c r="O6" s="53" t="n">
        <x:f>0</x:f>
        <x:v>0</x:v>
      </x:c>
      <x:c r="P6" s="54" t="n">
        <x:f t="shared" ref="P6:P36" si="10">O6*MESCLUN_HOURS*WEEKS*(1+MESCLUN_DIM)^O6+OPTIMAL_TOMATO_BEDS*TOMATO_HOURS*WEEKS*(1+TOMATO_DIM)^OPTIMAL_TOMATO_BEDS+OPTIMAL_CARROT_BEDS*CARROT_HOURS*WEEKS*(1+CARROT_DIM)^OPTIMAL_CARROT_BEDS</x:f>
        <x:v>3317.5380782642383</x:v>
      </x:c>
      <x:c r="Q6" s="54" t="n">
        <x:f t="shared" ref="Q6:Q36" si="11">MAX(P6-FARMER_HOURS,0)/TEMP_HOURS_PER_WORKER</x:f>
        <x:v>1.8038458876834988</x:v>
      </x:c>
      <x:c r="R6" s="55" t="n">
        <x:f t="shared" ref="R6:R36" si="12">O6*MESCLUN_PRICE+OPTIMAL_TOMATO_BEDS*TOMATO_PRICE+OPTIMAL_CARROT_BEDS*CARROT_PRICE-O6*MESCLUN_FERTILIZER-OPTIMAL_TOMATO_BEDS*TOMATO_FERTILIZER-OPTIMAL_CARROT_BEDS*CARROT_FERTILIZER-MIN(P6,FARMER_HOURS)*FARMER_RATE-MAX(P6-FARMER_HOURS,0)*TEMP_RATE-FIXED_COST</x:f>
        <x:v>22183.85280791253</x:v>
      </x:c>
      <x:c r="S6" s="55" t="n">
        <x:f t="shared" ref="S6:S36" si="13">IF(AND(O6+OPTIMAL_TOMATO_BEDS+OPTIMAL_CARROT_BEDS&lt;=TOTAL_BED_CAP,Q6&lt;=TEMP_WORKER_CAP),R6,"")</x:f>
        <x:v>22183.85280791253</x:v>
      </x:c>
      <x:c r="T6" s="55" t="str">
        <x:f t="shared" ref="T6:T36" si="14">IF(O6=OPTIMAL_MESCLUN_BEDS,S6,"")</x:f>
      </x:c>
      <x:c r="U6" s="1"/>
      <x:c r="V6" s="1" t="s">
        <x:v>59</x:v>
      </x:c>
      <x:c r="W6" s="56" t="n">
        <x:f>OPTIMAL_TOMATO_BEDS</x:f>
        <x:v>10</x:v>
      </x:c>
      <x:c r="X6" s="1"/>
      <x:c r="Y6" s="1"/>
      <x:c r="Z6" s="1"/>
      <x:c r="AA6" s="1"/>
      <x:c r="AB6" s="1"/>
      <x:c r="AC6" s="1"/>
      <x:c r="AD6" s="1"/>
    </x:row>
    <x:row r="7">
      <x:c r="A7" s="53" t="n">
        <x:f>1</x:f>
        <x:v>1</x:v>
      </x:c>
      <x:c r="B7" s="54">
        <x:f t="shared" si="0"/>
        <x:v>3041.8479001838859</x:v>
      </x:c>
      <x:c r="C7" s="54">
        <x:f t="shared" si="1"/>
        <x:v>1.6123943751276986</x:v>
      </x:c>
      <x:c r="D7" s="55">
        <x:f t="shared" si="2"/>
        <x:v>10290.140621807535</x:v>
      </x:c>
      <x:c r="E7" s="55">
        <x:f t="shared" si="3"/>
        <x:v>10290.140621807535</x:v>
      </x:c>
      <x:c r="F7" s="55" t="str">
        <x:f t="shared" si="4"/>
      </x:c>
      <x:c r="G7" s="1"/>
      <x:c r="H7" s="53" t="n">
        <x:f>1</x:f>
        <x:v>1</x:v>
      </x:c>
      <x:c r="I7" s="54">
        <x:f t="shared" si="5"/>
        <x:v>4324.7962500996509</x:v>
      </x:c>
      <x:c r="J7" s="54">
        <x:f t="shared" si="6"/>
        <x:v>2.5033307292358686</x:v>
      </x:c>
      <x:c r="K7" s="55">
        <x:f t="shared" si="7"/>
        <x:v>27870.73176910328</x:v>
      </x:c>
      <x:c r="L7" s="55">
        <x:f t="shared" si="8"/>
        <x:v>27870.73176910328</x:v>
      </x:c>
      <x:c r="M7" s="55" t="str">
        <x:f t="shared" si="9"/>
      </x:c>
      <x:c r="N7" s="1"/>
      <x:c r="O7" s="53" t="n">
        <x:f>1</x:f>
        <x:v>1</x:v>
      </x:c>
      <x:c r="P7" s="54">
        <x:f t="shared" si="10"/>
        <x:v>3363.1005782642392</x:v>
      </x:c>
      <x:c r="Q7" s="54">
        <x:f t="shared" si="11"/>
        <x:v>1.8354865126834994</x:v>
      </x:c>
      <x:c r="R7" s="55">
        <x:f t="shared" si="12"/>
        <x:v>23212.837182912517</x:v>
      </x:c>
      <x:c r="S7" s="55">
        <x:f t="shared" si="13"/>
        <x:v>23212.837182912517</x:v>
      </x:c>
      <x:c r="T7" s="55" t="str">
        <x:f t="shared" si="14"/>
      </x:c>
      <x:c r="U7" s="1"/>
      <x:c r="V7" s="1" t="s">
        <x:v>60</x:v>
      </x:c>
      <x:c r="W7" s="56" t="n">
        <x:f>OPTIMAL_CARROT_BEDS</x:f>
        <x:v>20</x:v>
      </x:c>
      <x:c r="X7" s="1"/>
      <x:c r="Y7" s="1"/>
      <x:c r="Z7" s="1"/>
      <x:c r="AA7" s="1"/>
      <x:c r="AB7" s="1"/>
      <x:c r="AC7" s="1"/>
      <x:c r="AD7" s="1"/>
    </x:row>
    <x:row r="8">
      <x:c r="A8" s="53" t="n">
        <x:f>2</x:f>
        <x:v>2</x:v>
      </x:c>
      <x:c r="B8" s="54">
        <x:f t="shared" si="0"/>
        <x:v>3160.6479001838861</x:v>
      </x:c>
      <x:c r="C8" s="54">
        <x:f t="shared" si="1"/>
        <x:v>1.6948943751276988</x:v>
      </x:c>
      <x:c r="D8" s="55">
        <x:f t="shared" si="2"/>
        <x:v>16147.640621807535</x:v>
      </x:c>
      <x:c r="E8" s="55">
        <x:f t="shared" si="3"/>
        <x:v>16147.640621807535</x:v>
      </x:c>
      <x:c r="F8" s="55" t="str">
        <x:f t="shared" si="4"/>
      </x:c>
      <x:c r="G8" s="1"/>
      <x:c r="H8" s="53" t="n">
        <x:f>2</x:f>
        <x:v>2</x:v>
      </x:c>
      <x:c r="I8" s="54">
        <x:f t="shared" si="5"/>
        <x:v>4357.0837500996504</x:v>
      </x:c>
      <x:c r="J8" s="54">
        <x:f t="shared" si="6"/>
        <x:v>2.5257526042358682</x:v>
      </x:c>
      <x:c r="K8" s="55">
        <x:f t="shared" si="7"/>
        <x:v>28964.184894103295</x:v>
      </x:c>
      <x:c r="L8" s="55">
        <x:f t="shared" si="8"/>
        <x:v>28964.184894103295</x:v>
      </x:c>
      <x:c r="M8" s="55" t="str">
        <x:f t="shared" si="9"/>
      </x:c>
      <x:c r="N8" s="1"/>
      <x:c r="O8" s="53" t="n">
        <x:f>2</x:f>
        <x:v>2</x:v>
      </x:c>
      <x:c r="P8" s="54">
        <x:f t="shared" si="10"/>
        <x:v>3409.8021407642391</x:v>
      </x:c>
      <x:c r="Q8" s="54">
        <x:f t="shared" si="11"/>
        <x:v>1.8679181533084994</x:v>
      </x:c>
      <x:c r="R8" s="55">
        <x:f t="shared" si="12"/>
        <x:v>24222.046167287517</x:v>
      </x:c>
      <x:c r="S8" s="55">
        <x:f t="shared" si="13"/>
        <x:v>24222.046167287517</x:v>
      </x:c>
      <x:c r="T8" s="55" t="str">
        <x:f t="shared" si="14"/>
      </x:c>
      <x:c r="U8" s="1"/>
      <x:c r="V8" s="1" t="s">
        <x:v>61</x:v>
      </x:c>
      <x:c r="W8" s="56" t="n">
        <x:f>OPTIMAL_MESCLUN_BEDS</x:f>
        <x:v>30</x:v>
      </x:c>
      <x:c r="X8" s="1"/>
      <x:c r="Y8" s="1"/>
      <x:c r="Z8" s="1"/>
      <x:c r="AA8" s="1"/>
      <x:c r="AB8" s="1"/>
      <x:c r="AC8" s="1"/>
      <x:c r="AD8" s="1"/>
    </x:row>
    <x:row r="9">
      <x:c r="A9" s="53" t="n">
        <x:f>3</x:f>
        <x:v>3</x:v>
      </x:c>
      <x:c r="B9" s="54">
        <x:f t="shared" si="0"/>
        <x:v>3302.2179001838863</x:v>
      </x:c>
      <x:c r="C9" s="54">
        <x:f t="shared" si="1"/>
        <x:v>1.7932068751276988</x:v>
      </x:c>
      <x:c r="D9" s="55">
        <x:f t="shared" si="2"/>
        <x:v>21609.828121807528</x:v>
      </x:c>
      <x:c r="E9" s="55">
        <x:f t="shared" si="3"/>
        <x:v>21609.828121807528</x:v>
      </x:c>
      <x:c r="F9" s="55" t="str">
        <x:f t="shared" si="4"/>
      </x:c>
      <x:c r="G9" s="1"/>
      <x:c r="H9" s="53" t="n">
        <x:f>3</x:f>
        <x:v>3</x:v>
      </x:c>
      <x:c r="I9" s="54">
        <x:f t="shared" si="5"/>
        <x:v>4390.9664063496512</x:v>
      </x:c>
      <x:c r="J9" s="54">
        <x:f t="shared" si="6"/>
        <x:v>2.5492822266317021</x:v>
      </x:c>
      <x:c r="K9" s="55">
        <x:f t="shared" si="7"/>
        <x:v>30029.944334207445</x:v>
      </x:c>
      <x:c r="L9" s="55">
        <x:f t="shared" si="8"/>
        <x:v>30029.944334207445</x:v>
      </x:c>
      <x:c r="M9" s="55" t="str">
        <x:f t="shared" si="9"/>
      </x:c>
      <x:c r="N9" s="1"/>
      <x:c r="O9" s="53" t="n">
        <x:f>3</x:f>
        <x:v>3</x:v>
      </x:c>
      <x:c r="P9" s="54">
        <x:f t="shared" si="10"/>
        <x:v>3457.664123186114</x:v>
      </x:c>
      <x:c r="Q9" s="54">
        <x:f t="shared" si="11"/>
        <x:v>1.9011556411014681</x:v>
      </x:c>
      <x:c r="R9" s="55">
        <x:f t="shared" si="12"/>
        <x:v>25211.108972463298</x:v>
      </x:c>
      <x:c r="S9" s="55">
        <x:f t="shared" si="13"/>
        <x:v>25211.108972463298</x:v>
      </x:c>
      <x:c r="T9" s="55" t="str">
        <x:f t="shared" si="14"/>
      </x:c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  <x:row r="10">
      <x:c r="A10" s="53" t="n">
        <x:f>4</x:f>
        <x:v>4</x:v>
      </x:c>
      <x:c r="B10" s="54">
        <x:f t="shared" si="0"/>
        <x:v>3469.923900183886</x:v>
      </x:c>
      <x:c r="C10" s="54">
        <x:f t="shared" si="1"/>
        <x:v>1.9096693751276985</x:v>
      </x:c>
      <x:c r="D10" s="55">
        <x:f t="shared" si="2"/>
        <x:v>26618.265621807535</x:v>
      </x:c>
      <x:c r="E10" s="55">
        <x:f t="shared" si="3"/>
        <x:v>26618.265621807535</x:v>
      </x:c>
      <x:c r="F10" s="55" t="str">
        <x:f t="shared" si="4"/>
      </x:c>
      <x:c r="G10" s="1"/>
      <x:c r="H10" s="53" t="n">
        <x:f>4</x:f>
        <x:v>4</x:v>
      </x:c>
      <x:c r="I10" s="54">
        <x:f t="shared" si="5"/>
        <x:v>4426.5037969746509</x:v>
      </x:c>
      <x:c r="J10" s="54">
        <x:f t="shared" si="6"/>
        <x:v>2.5739609701212851</x:v>
      </x:c>
      <x:c r="K10" s="55">
        <x:f t="shared" si="7"/>
        <x:v>31066.975746967866</x:v>
      </x:c>
      <x:c r="L10" s="55">
        <x:f t="shared" si="8"/>
        <x:v>31066.975746967866</x:v>
      </x:c>
      <x:c r="M10" s="55" t="str">
        <x:f t="shared" si="9"/>
      </x:c>
      <x:c r="N10" s="1"/>
      <x:c r="O10" s="53" t="n">
        <x:f>4</x:f>
        <x:v>4</x:v>
      </x:c>
      <x:c r="P10" s="54">
        <x:f t="shared" si="10"/>
        <x:v>3506.7082389087705</x:v>
      </x:c>
      <x:c r="Q10" s="54">
        <x:f t="shared" si="11"/>
        <x:v>1.9352140547977572</x:v>
      </x:c>
      <x:c r="R10" s="55">
        <x:f t="shared" si="12"/>
        <x:v>26179.648630056072</x:v>
      </x:c>
      <x:c r="S10" s="55">
        <x:f t="shared" si="13"/>
        <x:v>26179.648630056072</x:v>
      </x:c>
      <x:c r="T10" s="55" t="str">
        <x:f t="shared" si="14"/>
      </x:c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</x:row>
    <x:row r="11">
      <x:c r="A11" s="53" t="n">
        <x:f>5</x:f>
        <x:v>5</x:v>
      </x:c>
      <x:c r="B11" s="54">
        <x:f t="shared" si="0"/>
        <x:v>3667.5774001838863</x:v>
      </x:c>
      <x:c r="C11" s="54">
        <x:f t="shared" si="1"/>
        <x:v>2.0469287501276989</x:v>
      </x:c>
      <x:c r="D11" s="55">
        <x:f t="shared" si="2"/>
        <x:v>31106.781246807528</x:v>
      </x:c>
      <x:c r="E11" s="55">
        <x:f t="shared" si="3"/>
        <x:v>31106.781246807528</x:v>
      </x:c>
      <x:c r="F11" s="55" t="str">
        <x:f t="shared" si="4"/>
      </x:c>
      <x:c r="G11" s="1"/>
      <x:c r="H11" s="53" t="n">
        <x:f>5</x:f>
        <x:v>5</x:v>
      </x:c>
      <x:c r="I11" s="54">
        <x:f t="shared" si="5"/>
        <x:v>4463.7574820332447</x:v>
      </x:c>
      <x:c r="J11" s="54">
        <x:f t="shared" si="6"/>
        <x:v>2.5998315847453091</x:v>
      </x:c>
      <x:c r="K11" s="55">
        <x:f t="shared" si="7"/>
        <x:v>32074.21038136728</x:v>
      </x:c>
      <x:c r="L11" s="55">
        <x:f t="shared" si="8"/>
        <x:v>32074.21038136728</x:v>
      </x:c>
      <x:c r="M11" s="55" t="str">
        <x:f t="shared" si="9"/>
      </x:c>
      <x:c r="N11" s="1"/>
      <x:c r="O11" s="53" t="n">
        <x:f>5</x:f>
        <x:v>5</x:v>
      </x:c>
      <x:c r="P11" s="54">
        <x:f t="shared" si="10"/>
        <x:v>3556.9565628299738</x:v>
      </x:c>
      <x:c r="Q11" s="54">
        <x:f t="shared" si="11"/>
        <x:v>1.9701087241874817</x:v>
      </x:c>
      <x:c r="R11" s="55">
        <x:f t="shared" si="12"/>
        <x:v>27127.281895312954</x:v>
      </x:c>
      <x:c r="S11" s="55">
        <x:f t="shared" si="13"/>
        <x:v>27127.281895312954</x:v>
      </x:c>
      <x:c r="T11" s="55" t="str">
        <x:f t="shared" si="14"/>
      </x:c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</x:row>
    <x:row r="12">
      <x:c r="A12" s="53" t="n">
        <x:f>6</x:f>
        <x:v>6</x:v>
      </x:c>
      <x:c r="B12" s="54">
        <x:f t="shared" si="0"/>
        <x:v>3899.4908401838866</x:v>
      </x:c>
      <x:c r="C12" s="54">
        <x:f t="shared" si="1"/>
        <x:v>2.207979750127699</x:v>
      </x:c>
      <x:c r="D12" s="55">
        <x:f t="shared" si="2"/>
        <x:v>35000.506246807527</x:v>
      </x:c>
      <x:c r="E12" s="55">
        <x:f t="shared" si="3"/>
        <x:v>35000.506246807527</x:v>
      </x:c>
      <x:c r="F12" s="55" t="str">
        <x:f t="shared" si="4"/>
      </x:c>
      <x:c r="G12" s="1"/>
      <x:c r="H12" s="53" t="n">
        <x:f>6</x:f>
        <x:v>6</x:v>
      </x:c>
      <x:c r="I12" s="54">
        <x:f t="shared" si="5"/>
        <x:v>4502.7910653779709</x:v>
      </x:c>
      <x:c r="J12" s="54">
        <x:f t="shared" si="6"/>
        <x:v>2.626938239845813</x:v>
      </x:c>
      <x:c r="K12" s="55">
        <x:f t="shared" si="7"/>
        <x:v>33050.54400385468</x:v>
      </x:c>
      <x:c r="L12" s="55">
        <x:f t="shared" si="8"/>
        <x:v>33050.54400385468</x:v>
      </x:c>
      <x:c r="M12" s="55" t="str">
        <x:f t="shared" si="9"/>
      </x:c>
      <x:c r="N12" s="1"/>
      <x:c r="O12" s="53" t="n">
        <x:f>6</x:f>
        <x:v>6</x:v>
      </x:c>
      <x:c r="P12" s="54">
        <x:f t="shared" si="10"/>
        <x:v>3608.4315370116069</x:v>
      </x:c>
      <x:c r="Q12" s="54">
        <x:f t="shared" si="11"/>
        <x:v>2.0058552340358382</x:v>
      </x:c>
      <x:c r="R12" s="55">
        <x:f t="shared" si="12"/>
        <x:v>28053.619149104044</x:v>
      </x:c>
      <x:c r="S12" s="55">
        <x:f t="shared" si="13"/>
        <x:v>28053.619149104044</x:v>
      </x:c>
      <x:c r="T12" s="55" t="str">
        <x:f t="shared" si="14"/>
      </x:c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</x:row>
    <x:row r="13">
      <x:c r="A13" s="53" t="n">
        <x:f>7</x:f>
        <x:v>7</x:v>
      </x:c>
      <x:c r="B13" s="54">
        <x:f t="shared" si="0"/>
        <x:v>4170.5396731838873</x:v>
      </x:c>
      <x:c r="C13" s="54">
        <x:f t="shared" si="1"/>
        <x:v>2.3962081063776997</x:v>
      </x:c>
      <x:c r="D13" s="55">
        <x:f t="shared" si="2"/>
        <x:v>38214.79734055751</x:v>
      </x:c>
      <x:c r="E13" s="55">
        <x:f t="shared" si="3"/>
        <x:v>38214.79734055751</x:v>
      </x:c>
      <x:c r="F13" s="55" t="str">
        <x:f t="shared" si="4"/>
      </x:c>
      <x:c r="G13" s="1"/>
      <x:c r="H13" s="53" t="n">
        <x:f>7</x:f>
        <x:v>7</x:v>
      </x:c>
      <x:c r="I13" s="54">
        <x:f t="shared" si="5"/>
        <x:v>4543.6702583699753</x:v>
      </x:c>
      <x:c r="J13" s="54">
        <x:f t="shared" si="6"/>
        <x:v>2.6553265683124829</x:v>
      </x:c>
      <x:c r="K13" s="55">
        <x:f t="shared" si="7"/>
        <x:v>33994.835792187936</x:v>
      </x:c>
      <x:c r="L13" s="55">
        <x:f t="shared" si="8"/>
        <x:v>33994.835792187936</x:v>
      </x:c>
      <x:c r="M13" s="55" t="str">
        <x:f t="shared" si="9"/>
      </x:c>
      <x:c r="N13" s="1"/>
      <x:c r="O13" s="53" t="n">
        <x:f>7</x:f>
        <x:v>7</x:v>
      </x:c>
      <x:c r="P13" s="54">
        <x:f t="shared" si="10"/>
        <x:v>3661.1559764095673</x:v>
      </x:c>
      <x:c r="Q13" s="54">
        <x:f t="shared" si="11"/>
        <x:v>2.0424694280621996</x:v>
      </x:c>
      <x:c r="R13" s="55">
        <x:f t="shared" si="12"/>
        <x:v>28958.264298445014</x:v>
      </x:c>
      <x:c r="S13" s="55">
        <x:f t="shared" si="13"/>
        <x:v>28958.264298445014</x:v>
      </x:c>
      <x:c r="T13" s="55" t="str">
        <x:f t="shared" si="14"/>
      </x:c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</x:row>
    <x:row r="14">
      <x:c r="A14" s="53" t="n">
        <x:f>8</x:f>
        <x:v>8</x:v>
      </x:c>
      <x:c r="B14" s="54">
        <x:f t="shared" si="0"/>
        <x:v>4486.2318433838873</x:v>
      </x:c>
      <x:c r="C14" s="54">
        <x:f t="shared" si="1"/>
        <x:v>2.6154387801276995</x:v>
      </x:c>
      <x:c r="D14" s="55">
        <x:f t="shared" si="2"/>
        <x:v>40654.030496807514</x:v>
      </x:c>
      <x:c r="E14" s="55">
        <x:f t="shared" si="3"/>
        <x:v>40654.030496807514</x:v>
      </x:c>
      <x:c r="F14" s="55" t="str">
        <x:f t="shared" si="4"/>
      </x:c>
      <x:c r="G14" s="1"/>
      <x:c r="H14" s="53" t="n">
        <x:f>8</x:f>
        <x:v>8</x:v>
      </x:c>
      <x:c r="I14" s="54">
        <x:f t="shared" si="5"/>
        <x:v>4586.4629455020313</x:v>
      </x:c>
      <x:c r="J14" s="54">
        <x:f t="shared" si="6"/>
        <x:v>2.6850437121541884</x:v>
      </x:c>
      <x:c r="K14" s="55">
        <x:f t="shared" si="7"/>
        <x:v>34905.907196145286</x:v>
      </x:c>
      <x:c r="L14" s="55">
        <x:f t="shared" si="8"/>
        <x:v>34905.907196145286</x:v>
      </x:c>
      <x:c r="M14" s="55" t="str">
        <x:f t="shared" si="9"/>
      </x:c>
      <x:c r="N14" s="1"/>
      <x:c r="O14" s="53" t="n">
        <x:f>8</x:f>
        <x:v>8</x:v>
      </x:c>
      <x:c r="P14" s="54">
        <x:f t="shared" si="10"/>
        <x:v>3715.1530746895473</x:v>
      </x:c>
      <x:c r="Q14" s="54">
        <x:f t="shared" si="11"/>
        <x:v>2.0799674129788523</x:v>
      </x:c>
      <x:c r="R14" s="55">
        <x:f t="shared" si="12"/>
        <x:v>29840.814675528694</x:v>
      </x:c>
      <x:c r="S14" s="55">
        <x:f t="shared" si="13"/>
        <x:v>29840.814675528694</x:v>
      </x:c>
      <x:c r="T14" s="55" t="str">
        <x:f t="shared" si="14"/>
      </x:c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</x:row>
    <x:row r="15">
      <x:c r="A15" s="53" t="n">
        <x:f>9</x:f>
        <x:v>9</x:v>
      </x:c>
      <x:c r="B15" s="54">
        <x:f t="shared" si="0"/>
        <x:v>4852.7855298938875</x:v>
      </x:c>
      <x:c r="C15" s="54">
        <x:f t="shared" si="1"/>
        <x:v>2.8699899513151998</x:v>
      </x:c>
      <x:c r="D15" s="55">
        <x:f t="shared" si="2"/>
        <x:v>42210.251217120007</x:v>
      </x:c>
      <x:c r="E15" s="55">
        <x:f t="shared" si="3"/>
        <x:v>42210.251217120007</x:v>
      </x:c>
      <x:c r="F15" s="55" t="str">
        <x:f t="shared" si="4"/>
      </x:c>
      <x:c r="G15" s="1"/>
      <x:c r="H15" s="53" t="n">
        <x:f>9</x:f>
        <x:v>9</x:v>
      </x:c>
      <x:c r="I15" s="54">
        <x:f t="shared" si="5"/>
        <x:v>4631.2392519855202</x:v>
      </x:c>
      <x:c r="J15" s="54">
        <x:f t="shared" si="6"/>
        <x:v>2.7161383694343892</x:v>
      </x:c>
      <x:c r="K15" s="55">
        <x:f t="shared" si="7"/>
        <x:v>35782.540764140271</x:v>
      </x:c>
      <x:c r="L15" s="55">
        <x:f t="shared" si="8"/>
        <x:v>35782.540764140271</x:v>
      </x:c>
      <x:c r="M15" s="55" t="str">
        <x:f t="shared" si="9"/>
      </x:c>
      <x:c r="N15" s="1"/>
      <x:c r="O15" s="53" t="n">
        <x:f>9</x:f>
        <x:v>9</x:v>
      </x:c>
      <x:c r="P15" s="54">
        <x:f t="shared" si="10"/>
        <x:v>3770.4464101299423</x:v>
      </x:c>
      <x:c r="Q15" s="54">
        <x:f t="shared" si="11"/>
        <x:v>2.1183655625902378</x:v>
      </x:c>
      <x:c r="R15" s="55">
        <x:f t="shared" si="12"/>
        <x:v>30700.860935244062</x:v>
      </x:c>
      <x:c r="S15" s="55">
        <x:f t="shared" si="13"/>
        <x:v>30700.860935244062</x:v>
      </x:c>
      <x:c r="T15" s="55" t="str">
        <x:f t="shared" si="14"/>
      </x:c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</x:row>
    <x:row r="16">
      <x:c r="A16" s="53" t="n">
        <x:f>10</x:f>
        <x:v>10</x:v>
      </x:c>
      <x:c r="B16" s="54">
        <x:f t="shared" si="0"/>
        <x:v>5277.2161142738878</x:v>
      </x:c>
      <x:c r="C16" s="54">
        <x:f t="shared" si="1"/>
        <x:v>3.1647334126901998</x:v>
      </x:c>
      <x:c r="D16" s="55">
        <x:f t="shared" si="2"/>
        <x:v>42761.664682745002</x:v>
      </x:c>
      <x:c r="E16" s="55">
        <x:f t="shared" si="3"/>
        <x:v>42761.664682745002</x:v>
      </x:c>
      <x:c r="F16" s="55">
        <x:f t="shared" si="4"/>
        <x:v>42761.664682745002</x:v>
      </x:c>
      <x:c r="G16" s="1"/>
      <x:c r="H16" s="53" t="n">
        <x:f>10</x:f>
        <x:v>10</x:v>
      </x:c>
      <x:c r="I16" s="54">
        <x:f t="shared" si="5"/>
        <x:v>4678.0716133585574</x:v>
      </x:c>
      <x:c r="J16" s="54">
        <x:f t="shared" si="6"/>
        <x:v>2.7486608426101093</x:v>
      </x:c>
      <x:c r="K16" s="55">
        <x:f t="shared" si="7"/>
        <x:v>36623.478934747269</x:v>
      </x:c>
      <x:c r="L16" s="55">
        <x:f t="shared" si="8"/>
        <x:v>36623.478934747269</x:v>
      </x:c>
      <x:c r="M16" s="55" t="str">
        <x:f t="shared" si="9"/>
      </x:c>
      <x:c r="N16" s="1"/>
      <x:c r="O16" s="53" t="n">
        <x:f>10</x:f>
        <x:v>10</x:v>
      </x:c>
      <x:c r="P16" s="54">
        <x:f t="shared" si="10"/>
        <x:v>3827.0599516131547</x:v>
      </x:c>
      <x:c r="Q16" s="54">
        <x:f t="shared" si="11"/>
        <x:v>2.1576805219535795</x:v>
      </x:c>
      <x:c r="R16" s="55">
        <x:f t="shared" si="12"/>
        <x:v>31537.986951160514</x:v>
      </x:c>
      <x:c r="S16" s="55">
        <x:f t="shared" si="13"/>
        <x:v>31537.986951160514</x:v>
      </x:c>
      <x:c r="T16" s="55" t="str">
        <x:f t="shared" si="14"/>
      </x:c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</x:row>
    <x:row r="17">
      <x:c r="A17" s="53" t="n">
        <x:f>11</x:f>
        <x:v>11</x:v>
      </x:c>
      <x:c r="B17" s="54">
        <x:f t="shared" si="0"/>
        <x:v>5767.4334392327883</x:v>
      </x:c>
      <x:c r="C17" s="54">
        <x:f t="shared" si="1"/>
        <x:v>3.5051621105783251</x:v>
      </x:c>
      <x:c r="D17" s="55">
        <x:f t="shared" si="2"/>
        <x:v>42170.947235541869</x:v>
      </x:c>
      <x:c r="E17" s="55">
        <x:f t="shared" si="3"/>
        <x:v>42170.947235541869</x:v>
      </x:c>
      <x:c r="F17" s="55" t="str">
        <x:f t="shared" si="4"/>
      </x:c>
      <x:c r="G17" s="1"/>
      <x:c r="H17" s="53" t="n">
        <x:f>11</x:f>
        <x:v>11</x:v>
      </x:c>
      <x:c r="I17" s="54">
        <x:f t="shared" si="5"/>
        <x:v>4727.034847174069</x:v>
      </x:c>
      <x:c r="J17" s="54">
        <x:f t="shared" si="6"/>
        <x:v>2.7826630883153256</x:v>
      </x:c>
      <x:c r="K17" s="55">
        <x:f t="shared" si="7"/>
        <x:v>37427.422792116864</x:v>
      </x:c>
      <x:c r="L17" s="55">
        <x:f t="shared" si="8"/>
        <x:v>37427.422792116864</x:v>
      </x:c>
      <x:c r="M17" s="55" t="str">
        <x:f t="shared" si="9"/>
      </x:c>
      <x:c r="N17" s="1"/>
      <x:c r="O17" s="53" t="n">
        <x:f>11</x:f>
        <x:v>11</x:v>
      </x:c>
      <x:c r="P17" s="54">
        <x:f t="shared" si="10"/>
        <x:v>3885.018064706594</x:v>
      </x:c>
      <x:c r="Q17" s="54">
        <x:f t="shared" si="11"/>
        <x:v>2.1979292116018012</x:v>
      </x:c>
      <x:c r="R17" s="55">
        <x:f t="shared" si="12"/>
        <x:v>32351.76970995497</x:v>
      </x:c>
      <x:c r="S17" s="55">
        <x:f t="shared" si="13"/>
        <x:v>32351.76970995497</x:v>
      </x:c>
      <x:c r="T17" s="55" t="str">
        <x:f t="shared" si="14"/>
      </x:c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</x:row>
    <x:row r="18">
      <x:c r="A18" s="53" t="n">
        <x:f>12</x:f>
        <x:v>12</x:v>
      </x:c>
      <x:c r="B18" s="54">
        <x:f t="shared" si="0"/>
        <x:v>6332.3505470425698</x:v>
      </x:c>
      <x:c r="C18" s="54">
        <x:f t="shared" si="1"/>
        <x:v>3.8974656576684512</x:v>
      </x:c>
      <x:c r="D18" s="55">
        <x:f t="shared" si="2"/>
        <x:v>40283.358558288717</x:v>
      </x:c>
      <x:c r="E18" s="55">
        <x:f t="shared" si="3"/>
        <x:v>40283.358558288717</x:v>
      </x:c>
      <x:c r="F18" s="55" t="str">
        <x:f t="shared" si="4"/>
      </x:c>
      <x:c r="G18" s="1"/>
      <x:c r="H18" s="53" t="n">
        <x:f>12</x:f>
        <x:v>12</x:v>
      </x:c>
      <x:c r="I18" s="54">
        <x:f t="shared" si="5"/>
        <x:v>4778.206226828318</x:v>
      </x:c>
      <x:c r="J18" s="54">
        <x:f t="shared" si="6"/>
        <x:v>2.8181987686307766</x:v>
      </x:c>
      <x:c r="K18" s="55">
        <x:f t="shared" si="7"/>
        <x:v>38193.030784230592</x:v>
      </x:c>
      <x:c r="L18" s="55">
        <x:f t="shared" si="8"/>
        <x:v>38193.030784230592</x:v>
      </x:c>
      <x:c r="M18" s="55" t="str">
        <x:f t="shared" si="9"/>
      </x:c>
      <x:c r="N18" s="1"/>
      <x:c r="O18" s="53" t="n">
        <x:f>12</x:f>
        <x:v>12</x:v>
      </x:c>
      <x:c r="P18" s="54">
        <x:f t="shared" si="10"/>
        <x:v>3944.3455178346585</x:v>
      </x:c>
      <x:c r="Q18" s="54">
        <x:f t="shared" si="11"/>
        <x:v>2.2391288318296239</x:v>
      </x:c>
      <x:c r="R18" s="55">
        <x:f t="shared" si="12"/>
        <x:v>33141.779204259401</x:v>
      </x:c>
      <x:c r="S18" s="55">
        <x:f t="shared" si="13"/>
        <x:v>33141.779204259401</x:v>
      </x:c>
      <x:c r="T18" s="55" t="str">
        <x:f t="shared" si="14"/>
      </x:c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</x:row>
    <x:row r="19">
      <x:c r="A19" s="53" t="n">
        <x:f>13</x:f>
        <x:v>13</x:v>
      </x:c>
      <x:c r="B19" s="54">
        <x:f t="shared" si="0"/>
        <x:v>6982.0052210238173</x:v>
      </x:c>
      <x:c r="C19" s="54">
        <x:f t="shared" si="1"/>
        <x:v>4.3486147368220953</x:v>
      </x:c>
      <x:c r="D19" s="55">
        <x:f t="shared" si="2"/>
        <x:v>36924.631579447625</x:v>
      </x:c>
      <x:c r="E19" s="55" t="str">
        <x:f t="shared" si="3"/>
      </x:c>
      <x:c r="F19" s="55" t="str">
        <x:f t="shared" si="4"/>
      </x:c>
      <x:c r="G19" s="1"/>
      <x:c r="H19" s="53" t="n">
        <x:f>13</x:f>
        <x:v>13</x:v>
      </x:c>
      <x:c r="I19" s="54">
        <x:f t="shared" si="5"/>
        <x:v>4831.6655575921086</x:v>
      </x:c>
      <x:c r="J19" s="54">
        <x:f t="shared" si="6"/>
        <x:v>2.8553233038834089</x:v>
      </x:c>
      <x:c r="K19" s="55">
        <x:f t="shared" si="7"/>
        <x:v>38918.917402914783</x:v>
      </x:c>
      <x:c r="L19" s="55">
        <x:f t="shared" si="8"/>
        <x:v>38918.917402914783</x:v>
      </x:c>
      <x:c r="M19" s="55" t="str">
        <x:f t="shared" si="9"/>
      </x:c>
      <x:c r="N19" s="1"/>
      <x:c r="O19" s="53" t="n">
        <x:f>13</x:f>
        <x:v>13</x:v>
      </x:c>
      <x:c r="P19" s="54">
        <x:f t="shared" si="10"/>
        <x:v>4005.0674885430426</x:v>
      </x:c>
      <x:c r="Q19" s="54">
        <x:f t="shared" si="11"/>
        <x:v>2.2812968670437797</x:v>
      </x:c>
      <x:c r="R19" s="55">
        <x:f t="shared" si="12"/>
        <x:v>33907.578323905509</x:v>
      </x:c>
      <x:c r="S19" s="55">
        <x:f t="shared" si="13"/>
        <x:v>33907.578323905509</x:v>
      </x:c>
      <x:c r="T19" s="55" t="str">
        <x:f t="shared" si="14"/>
      </x:c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</x:row>
    <x:row r="20">
      <x:c r="A20" s="53" t="n">
        <x:f>14</x:f>
        <x:v>14</x:v>
      </x:c>
      <x:c r="B20" s="54">
        <x:f t="shared" si="0"/>
        <x:v>7727.6958033327282</x:v>
      </x:c>
      <x:c r="C20" s="54">
        <x:f t="shared" si="1"/>
        <x:v>4.8664554189810616</x:v>
      </x:c>
      <x:c r="D20" s="55">
        <x:f t="shared" si="2"/>
        <x:v>31898.614525473473</x:v>
      </x:c>
      <x:c r="E20" s="55" t="str">
        <x:f t="shared" si="3"/>
      </x:c>
      <x:c r="F20" s="55" t="str">
        <x:f t="shared" si="4"/>
      </x:c>
      <x:c r="G20" s="1"/>
      <x:c r="H20" s="53" t="n">
        <x:f>14</x:f>
        <x:v>14</x:v>
      </x:c>
      <x:c r="I20" s="54">
        <x:f t="shared" si="5"/>
        <x:v>4887.4952549086329</x:v>
      </x:c>
      <x:c r="J20" s="54">
        <x:f t="shared" si="6"/>
        <x:v>2.8940939270198838</x:v>
      </x:c>
      <x:c r="K20" s="55">
        <x:f t="shared" si="7"/>
        <x:v>39603.6518245029</x:v>
      </x:c>
      <x:c r="L20" s="55">
        <x:f t="shared" si="8"/>
        <x:v>39603.6518245029</x:v>
      </x:c>
      <x:c r="M20" s="55" t="str">
        <x:f t="shared" si="9"/>
      </x:c>
      <x:c r="N20" s="1"/>
      <x:c r="O20" s="53" t="n">
        <x:f>14</x:f>
        <x:v>14</x:v>
      </x:c>
      <x:c r="P20" s="54">
        <x:f t="shared" si="10"/>
        <x:v>4067.2095698567041</x:v>
      </x:c>
      <x:c r="Q20" s="54">
        <x:f t="shared" si="11"/>
        <x:v>2.3244510901782669</x:v>
      </x:c>
      <x:c r="R20" s="55">
        <x:f t="shared" si="12"/>
        <x:v>34648.722745543331</x:v>
      </x:c>
      <x:c r="S20" s="55">
        <x:f t="shared" si="13"/>
        <x:v>34648.722745543331</x:v>
      </x:c>
      <x:c r="T20" s="55" t="str">
        <x:f t="shared" si="14"/>
      </x:c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</x:row>
    <x:row r="21">
      <x:c r="A21" s="53" t="n">
        <x:f>15</x:f>
        <x:v>15</x:v>
      </x:c>
      <x:c r="B21" s="54">
        <x:f t="shared" si="0"/>
        <x:v>8582.1329288950219</x:v>
      </x:c>
      <x:c r="C21" s="54">
        <x:f t="shared" si="1"/>
        <x:v>5.4598145339548765</x:v>
      </x:c>
      <x:c r="D21" s="55">
        <x:f t="shared" si="2"/>
        <x:v>24984.636651128094</x:v>
      </x:c>
      <x:c r="E21" s="55" t="str">
        <x:f t="shared" si="3"/>
      </x:c>
      <x:c r="F21" s="55" t="str">
        <x:f t="shared" si="4"/>
      </x:c>
      <x:c r="G21" s="1"/>
      <x:c r="H21" s="53" t="n">
        <x:f>15</x:f>
        <x:v>15</x:v>
      </x:c>
      <x:c r="I21" s="54">
        <x:f t="shared" si="5"/>
        <x:v>4945.7804250238005</x:v>
      </x:c>
      <x:c r="J21" s="54">
        <x:f t="shared" si="6"/>
        <x:v>2.9345697395998616</x:v>
      </x:c>
      <x:c r="K21" s="55">
        <x:f t="shared" si="7"/>
        <x:v>40245.75651000347</x:v>
      </x:c>
      <x:c r="L21" s="55">
        <x:f t="shared" si="8"/>
        <x:v>40245.75651000347</x:v>
      </x:c>
      <x:c r="M21" s="55" t="str">
        <x:f t="shared" si="9"/>
      </x:c>
      <x:c r="N21" s="1"/>
      <x:c r="O21" s="53" t="n">
        <x:f>15</x:f>
        <x:v>15</x:v>
      </x:c>
      <x:c r="P21" s="54">
        <x:f t="shared" si="10"/>
        <x:v>4130.7977767328503</x:v>
      </x:c>
      <x:c r="Q21" s="54">
        <x:f t="shared" si="11"/>
        <x:v>2.3686095671755902</x:v>
      </x:c>
      <x:c r="R21" s="55">
        <x:f t="shared" si="12"/>
        <x:v>35364.760820610238</x:v>
      </x:c>
      <x:c r="S21" s="55">
        <x:f t="shared" si="13"/>
        <x:v>35364.760820610238</x:v>
      </x:c>
      <x:c r="T21" s="55" t="str">
        <x:f t="shared" si="14"/>
      </x:c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</x:row>
    <x:row r="22">
      <x:c r="A22" s="53" t="n">
        <x:f>16</x:f>
        <x:v>16</x:v>
      </x:c>
      <x:c r="B22" s="54">
        <x:f t="shared" si="0"/>
        <x:v>9559.6090005382848</x:v>
      </x:c>
      <x:c r="C22" s="54">
        <x:f t="shared" si="1"/>
        <x:v>6.1386173614849202</x:v>
      </x:c>
      <x:c r="D22" s="55">
        <x:f t="shared" si="2"/>
        <x:v>15934.565962877008</x:v>
      </x:c>
      <x:c r="E22" s="55" t="str">
        <x:f t="shared" si="3"/>
      </x:c>
      <x:c r="F22" s="55" t="str">
        <x:f t="shared" si="4"/>
      </x:c>
      <x:c r="G22" s="1"/>
      <x:c r="H22" s="53" t="n">
        <x:f>16</x:f>
        <x:v>16</x:v>
      </x:c>
      <x:c r="I22" s="54">
        <x:f t="shared" si="5"/>
        <x:v>5006.6089480167211</x:v>
      </x:c>
      <x:c r="J22" s="54">
        <x:f t="shared" si="6"/>
        <x:v>2.9768117694560563</x:v>
      </x:c>
      <x:c r="K22" s="55">
        <x:f t="shared" si="7"/>
        <x:v>40843.705763598598</x:v>
      </x:c>
      <x:c r="L22" s="55">
        <x:f t="shared" si="8"/>
        <x:v>40843.705763598598</x:v>
      </x:c>
      <x:c r="M22" s="55" t="str">
        <x:f t="shared" si="9"/>
      </x:c>
      <x:c r="N22" s="1"/>
      <x:c r="O22" s="53" t="n">
        <x:f>16</x:f>
        <x:v>16</x:v>
      </x:c>
      <x:c r="P22" s="54">
        <x:f t="shared" si="10"/>
        <x:v>4195.8585526103398</x:v>
      </x:c>
      <x:c r="Q22" s="54">
        <x:f t="shared" si="11"/>
        <x:v>2.413790661534958</x:v>
      </x:c>
      <x:c r="R22" s="55">
        <x:f t="shared" si="12"/>
        <x:v>36055.233461626049</x:v>
      </x:c>
      <x:c r="S22" s="55">
        <x:f t="shared" si="13"/>
        <x:v>36055.233461626049</x:v>
      </x:c>
      <x:c r="T22" s="55" t="str">
        <x:f t="shared" si="14"/>
      </x:c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</x:row>
    <x:row r="23">
      <x:c r="A23" s="53" t="n">
        <x:f>17</x:f>
        <x:v>17</x:v>
      </x:c>
      <x:c r="B23" s="54">
        <x:f t="shared" si="0"/>
        <x:v>10676.18743622309</x:v>
      </x:c>
      <x:c r="C23" s="54">
        <x:f t="shared" si="1"/>
        <x:v>6.9140190529327015</x:v>
      </x:c>
      <x:c r="D23" s="55">
        <x:f t="shared" si="2"/>
        <x:v>4469.5236766824673</x:v>
      </x:c>
      <x:c r="E23" s="55" t="str">
        <x:f t="shared" si="3"/>
      </x:c>
      <x:c r="F23" s="55" t="str">
        <x:f t="shared" si="4"/>
      </x:c>
      <x:c r="G23" s="1"/>
      <x:c r="H23" s="53" t="n">
        <x:f>17</x:f>
        <x:v>17</x:v>
      </x:c>
      <x:c r="I23" s="54">
        <x:f t="shared" si="5"/>
        <x:v>5070.07156329996</x:v>
      </x:c>
      <x:c r="J23" s="54">
        <x:f t="shared" si="6"/>
        <x:v>3.0208830300694167</x:v>
      </x:c>
      <x:c r="K23" s="55">
        <x:f t="shared" si="7"/>
        <x:v>41395.924248264579</x:v>
      </x:c>
      <x:c r="L23" s="55">
        <x:f t="shared" si="8"/>
        <x:v>41395.924248264579</x:v>
      </x:c>
      <x:c r="M23" s="55" t="str">
        <x:f t="shared" si="9"/>
      </x:c>
      <x:c r="N23" s="1"/>
      <x:c r="O23" s="53" t="n">
        <x:f>17</x:f>
        <x:v>17</x:v>
      </x:c>
      <x:c r="P23" s="54">
        <x:f t="shared" si="10"/>
        <x:v>4262.4187760568802</x:v>
      </x:c>
      <x:c r="Q23" s="54">
        <x:f t="shared" si="11"/>
        <x:v>2.460013038928389</x:v>
      </x:c>
      <x:c r="R23" s="55">
        <x:f t="shared" si="12"/>
        <x:v>36719.674026790279</x:v>
      </x:c>
      <x:c r="S23" s="55">
        <x:f t="shared" si="13"/>
        <x:v>36719.674026790279</x:v>
      </x:c>
      <x:c r="T23" s="55" t="str">
        <x:f t="shared" si="14"/>
      </x:c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</x:row>
    <x:row r="24">
      <x:c r="A24" s="53" t="n">
        <x:f>18</x:f>
        <x:v>18</x:v>
      </x:c>
      <x:c r="B24" s="54">
        <x:f t="shared" si="0"/>
        <x:v>11949.913948041311</x:v>
      </x:c>
      <x:c r="C24" s="54">
        <x:f t="shared" si="1"/>
        <x:v>7.7985513528064656</x:v>
      </x:c>
      <x:c r="D24" s="55">
        <x:f t="shared" si="2"/>
        <x:v>-9723.783820161625</x:v>
      </x:c>
      <x:c r="E24" s="55" t="str">
        <x:f t="shared" si="3"/>
      </x:c>
      <x:c r="F24" s="55" t="str">
        <x:f t="shared" si="4"/>
      </x:c>
      <x:c r="G24" s="1"/>
      <x:c r="H24" s="53" t="n">
        <x:f>18</x:f>
        <x:v>18</x:v>
      </x:c>
      <x:c r="I24" s="54">
        <x:f t="shared" si="5"/>
        <x:v>5136.2619576611633</x:v>
      </x:c>
      <x:c r="J24" s="54">
        <x:f t="shared" si="6"/>
        <x:v>3.0668485817091411</x:v>
      </x:c>
      <x:c r="K24" s="55">
        <x:f t="shared" si="7"/>
        <x:v>41900.785457271471</x:v>
      </x:c>
      <x:c r="L24" s="55">
        <x:f t="shared" si="8"/>
        <x:v>41900.785457271471</x:v>
      </x:c>
      <x:c r="M24" s="55" t="str">
        <x:f t="shared" si="9"/>
      </x:c>
      <x:c r="N24" s="1"/>
      <x:c r="O24" s="53" t="n">
        <x:f>18</x:f>
        <x:v>18</x:v>
      </x:c>
      <x:c r="P24" s="54">
        <x:f t="shared" si="10"/>
        <x:v>4330.5057675154676</x:v>
      </x:c>
      <x:c r="Q24" s="54">
        <x:f t="shared" si="11"/>
        <x:v>2.5072956718857413</x:v>
      </x:c>
      <x:c r="R24" s="55">
        <x:f t="shared" si="12"/>
        <x:v>37357.608202856463</x:v>
      </x:c>
      <x:c r="S24" s="55">
        <x:f t="shared" si="13"/>
        <x:v>37357.608202856463</x:v>
      </x:c>
      <x:c r="T24" s="55" t="str">
        <x:f t="shared" si="14"/>
      </x:c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</x:row>
    <x:row r="25">
      <x:c r="A25" s="53" t="n">
        <x:f>19</x:f>
        <x:v>19</x:v>
      </x:c>
      <x:c r="B25" s="54">
        <x:f t="shared" si="0"/>
        <x:v>13401.052366862788</x:v>
      </x:c>
      <x:c r="C25" s="54">
        <x:f t="shared" si="1"/>
        <x:v>8.8062863658769359</x:v>
      </x:c>
      <x:c r="D25" s="55">
        <x:f t="shared" si="2"/>
        <x:v>-26997.159146923397</x:v>
      </x:c>
      <x:c r="E25" s="55" t="str">
        <x:f t="shared" si="3"/>
      </x:c>
      <x:c r="F25" s="55" t="str">
        <x:f t="shared" si="4"/>
      </x:c>
      <x:c r="G25" s="1"/>
      <x:c r="H25" s="53" t="n">
        <x:f>19</x:f>
        <x:v>19</x:v>
      </x:c>
      <x:c r="I25" s="54">
        <x:f t="shared" si="5"/>
        <x:v>5205.2768559196757</x:v>
      </x:c>
      <x:c r="J25" s="54">
        <x:f t="shared" si="6"/>
        <x:v>3.1147755943886635</x:v>
      </x:c>
      <x:c r="K25" s="55">
        <x:f t="shared" si="7"/>
        <x:v>42356.610140283417</x:v>
      </x:c>
      <x:c r="L25" s="55">
        <x:f t="shared" si="8"/>
        <x:v>42356.610140283417</x:v>
      </x:c>
      <x:c r="M25" s="55" t="str">
        <x:f t="shared" si="9"/>
      </x:c>
      <x:c r="N25" s="1"/>
      <x:c r="O25" s="53" t="n">
        <x:f>19</x:f>
        <x:v>19</x:v>
      </x:c>
      <x:c r="P25" s="54">
        <x:f t="shared" si="10"/>
        <x:v>4400.1472961514883</x:v>
      </x:c>
      <x:c r="Q25" s="54">
        <x:f t="shared" si="11"/>
        <x:v>2.5556578445496445</x:v>
      </x:c>
      <x:c r="R25" s="55">
        <x:f t="shared" si="12"/>
        <x:v>37968.553886258887</x:v>
      </x:c>
      <x:c r="S25" s="55">
        <x:f t="shared" si="13"/>
        <x:v>37968.553886258887</x:v>
      </x:c>
      <x:c r="T25" s="55" t="str">
        <x:f t="shared" si="14"/>
      </x:c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</x:row>
    <x:row r="26">
      <x:c r="A26" s="53" t="n">
        <x:f>20</x:f>
        <x:v>20</x:v>
      </x:c>
      <x:c r="B26" s="54">
        <x:f t="shared" si="0"/>
        <x:v>15052.347808969982</x:v>
      </x:c>
      <x:c r="C26" s="54">
        <x:f t="shared" si="1"/>
        <x:v>9.9530193117847094</x:v>
      </x:c>
      <x:c r="D26" s="55">
        <x:f t="shared" si="2"/>
        <x:v>-47745.482794617739</x:v>
      </x:c>
      <x:c r="E26" s="55" t="str">
        <x:f t="shared" si="3"/>
      </x:c>
      <x:c r="F26" s="55" t="str">
        <x:f t="shared" si="4"/>
      </x:c>
      <x:c r="G26" s="1"/>
      <x:c r="H26" s="53" t="n">
        <x:f>20</x:f>
        <x:v>20</x:v>
      </x:c>
      <x:c r="I26" s="54">
        <x:f t="shared" si="5"/>
        <x:v>5277.2161142738878</x:v>
      </x:c>
      <x:c r="J26" s="54">
        <x:f t="shared" si="6"/>
        <x:v>3.1647334126901998</x:v>
      </x:c>
      <x:c r="K26" s="55">
        <x:f t="shared" si="7"/>
        <x:v>42761.664682745002</x:v>
      </x:c>
      <x:c r="L26" s="55">
        <x:f t="shared" si="8"/>
        <x:v>42761.664682745002</x:v>
      </x:c>
      <x:c r="M26" s="55">
        <x:f t="shared" si="9"/>
        <x:v>42761.664682745002</x:v>
      </x:c>
      <x:c r="N26" s="1"/>
      <x:c r="O26" s="53" t="n">
        <x:f>20</x:f>
        <x:v>20</x:v>
      </x:c>
      <x:c r="P26" s="54">
        <x:f t="shared" si="10"/>
        <x:v>4471.3715868019663</x:v>
      </x:c>
      <x:c r="Q26" s="54">
        <x:f t="shared" si="11"/>
        <x:v>2.6051191575013655</x:v>
      </x:c>
      <x:c r="R26" s="55">
        <x:f t="shared" si="12"/>
        <x:v>38552.021062465865</x:v>
      </x:c>
      <x:c r="S26" s="55">
        <x:f t="shared" si="13"/>
        <x:v>38552.021062465865</x:v>
      </x:c>
      <x:c r="T26" s="55" t="str">
        <x:f t="shared" si="14"/>
      </x:c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53" t="n">
        <x:f>21</x:f>
        <x:v>21</x:v>
      </x:c>
      <x:c r="P27" s="54">
        <x:f t="shared" si="10"/>
        <x:v>4544.2073270284091</x:v>
      </x:c>
      <x:c r="Q27" s="54">
        <x:f t="shared" si="11"/>
        <x:v>2.6556995326586175</x:v>
      </x:c>
      <x:c r="R27" s="55">
        <x:f t="shared" si="12"/>
        <x:v>39107.511683534569</x:v>
      </x:c>
      <x:c r="S27" s="55">
        <x:f t="shared" si="13"/>
        <x:v>39107.511683534569</x:v>
      </x:c>
      <x:c r="T27" s="55" t="str">
        <x:f t="shared" si="14"/>
      </x:c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53" t="n">
        <x:f>22</x:f>
        <x:v>22</x:v>
      </x:c>
      <x:c r="P28" s="54">
        <x:f t="shared" si="10"/>
        <x:v>4618.6836742748055</x:v>
      </x:c>
      <x:c r="Q28" s="54">
        <x:f t="shared" si="11"/>
        <x:v>2.7074192182463928</x:v>
      </x:c>
      <x:c r="R28" s="55">
        <x:f t="shared" si="12"/>
        <x:v>39634.519543840186</x:v>
      </x:c>
      <x:c r="S28" s="55">
        <x:f t="shared" si="13"/>
        <x:v>39634.519543840186</x:v>
      </x:c>
      <x:c r="T28" s="55" t="str">
        <x:f t="shared" si="14"/>
      </x:c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53" t="n">
        <x:f>23</x:f>
        <x:v>23</x:v>
      </x:c>
      <x:c r="P29" s="54">
        <x:f t="shared" si="10"/>
        <x:v>4694.8302631322422</x:v>
      </x:c>
      <x:c r="Q29" s="54">
        <x:f t="shared" si="11"/>
        <x:v>2.7602987938418346</x:v>
      </x:c>
      <x:c r="R29" s="55">
        <x:f t="shared" si="12"/>
        <x:v>40132.530153954125</x:v>
      </x:c>
      <x:c r="S29" s="55">
        <x:f t="shared" si="13"/>
        <x:v>40132.530153954125</x:v>
      </x:c>
      <x:c r="T29" s="55" t="str">
        <x:f t="shared" si="14"/>
      </x:c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53" t="n">
        <x:f>24</x:f>
        <x:v>24</x:v>
      </x:c>
      <x:c r="P30" s="54">
        <x:f t="shared" si="10"/>
        <x:v>4772.6772127117383</x:v>
      </x:c>
      <x:c r="Q30" s="54">
        <x:f t="shared" si="11"/>
        <x:v>2.8143591754942627</x:v>
      </x:c>
      <x:c r="R30" s="55">
        <x:f t="shared" si="12"/>
        <x:v>40601.020612643435</x:v>
      </x:c>
      <x:c r="S30" s="55">
        <x:f t="shared" si="13"/>
        <x:v>40601.020612643435</x:v>
      </x:c>
      <x:c r="T30" s="55" t="str">
        <x:f t="shared" si="14"/>
      </x:c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53" t="n">
        <x:f>25</x:f>
        <x:v>25</x:v>
      </x:c>
      <x:c r="P31" s="54">
        <x:f t="shared" si="10"/>
        <x:v>4852.2551341268354</x:v>
      </x:c>
      <x:c r="Q31" s="54">
        <x:f t="shared" si="11"/>
        <x:v>2.8696216209214134</x:v>
      </x:c>
      <x:c r="R31" s="55">
        <x:f t="shared" si="12"/>
        <x:v>41039.459476964665</x:v>
      </x:c>
      <x:c r="S31" s="55">
        <x:f t="shared" si="13"/>
        <x:v>41039.459476964665</x:v>
      </x:c>
      <x:c r="T31" s="55" t="str">
        <x:f t="shared" si="14"/>
      </x:c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53" t="n">
        <x:f>26</x:f>
        <x:v>26</x:v>
      </x:c>
      <x:c r="P32" s="54">
        <x:f t="shared" si="10"/>
        <x:v>4933.595138087554</x:v>
      </x:c>
      <x:c r="Q32" s="54">
        <x:f t="shared" si="11"/>
        <x:v>2.9261077347830238</x:v>
      </x:c>
      <x:c r="R32" s="55">
        <x:f t="shared" si="12"/>
        <x:v>41447.306630424413</x:v>
      </x:c>
      <x:c r="S32" s="55">
        <x:f t="shared" si="13"/>
        <x:v>41447.306630424413</x:v>
      </x:c>
      <x:c r="T32" s="55" t="str">
        <x:f t="shared" si="14"/>
      </x:c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53" t="n">
        <x:f>27</x:f>
        <x:v>27</x:v>
      </x:c>
      <x:c r="P33" s="54">
        <x:f t="shared" si="10"/>
        <x:v>5016.7288426073101</x:v>
      </x:c>
      <x:c r="Q33" s="54">
        <x:f t="shared" si="11"/>
        <x:v>2.9838394740328544</x:v>
      </x:c>
      <x:c r="R33" s="55">
        <x:f t="shared" si="12"/>
        <x:v>41824.013149178645</x:v>
      </x:c>
      <x:c r="S33" s="55">
        <x:f t="shared" si="13"/>
        <x:v>41824.013149178645</x:v>
      </x:c>
      <x:c r="T33" s="55" t="str">
        <x:f t="shared" si="14"/>
      </x:c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53" t="n">
        <x:f>28</x:f>
        <x:v>28</x:v>
      </x:c>
      <x:c r="P34" s="54">
        <x:f t="shared" si="10"/>
        <x:v>5101.6883808244638</x:v>
      </x:c>
      <x:c r="Q34" s="54">
        <x:f t="shared" si="11"/>
        <x:v>3.0428391533503221</x:v>
      </x:c>
      <x:c r="R34" s="55">
        <x:f t="shared" si="12"/>
        <x:v>42169.021166241946</x:v>
      </x:c>
      <x:c r="S34" s="55">
        <x:f t="shared" si="13"/>
        <x:v>42169.021166241946</x:v>
      </x:c>
      <x:c r="T34" s="55" t="str">
        <x:f t="shared" si="14"/>
      </x:c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53" t="n">
        <x:f>29</x:f>
        <x:v>29</x:v>
      </x:c>
      <x:c r="P35" s="54">
        <x:f t="shared" si="10"/>
        <x:v>5188.5064089401167</x:v>
      </x:c>
      <x:c r="Q35" s="54">
        <x:f t="shared" si="11"/>
        <x:v>3.1031294506528586</x:v>
      </x:c>
      <x:c r="R35" s="55">
        <x:f t="shared" si="12"/>
        <x:v>42481.763733678526</x:v>
      </x:c>
      <x:c r="S35" s="55">
        <x:f t="shared" si="13"/>
        <x:v>42481.763733678526</x:v>
      </x:c>
      <x:c r="T35" s="55" t="str">
        <x:f t="shared" si="14"/>
      </x:c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53" t="n">
        <x:f>30</x:f>
        <x:v>30</x:v>
      </x:c>
      <x:c r="P36" s="54">
        <x:f t="shared" si="10"/>
        <x:v>5277.2161142738878</x:v>
      </x:c>
      <x:c r="Q36" s="54">
        <x:f t="shared" si="11"/>
        <x:v>3.1647334126901998</x:v>
      </x:c>
      <x:c r="R36" s="55">
        <x:f t="shared" si="12"/>
        <x:v>42761.664682745002</x:v>
      </x:c>
      <x:c r="S36" s="55">
        <x:f t="shared" si="13"/>
        <x:v>42761.664682745002</x:v>
      </x:c>
      <x:c r="T36" s="55">
        <x:f t="shared" si="14"/>
        <x:v>42761.664682745002</x:v>
      </x:c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</x:row>
    <x:row r="50">
      <x:c r="A50" s="2" t="s">
        <x:v>180</x:v>
      </x:c>
      <x:c r="B50" s="2" t="s">
        <x:v>85</x:v>
      </x:c>
      <x:c r="C50" s="2" t="s">
        <x:v>86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</x:row>
    <x:row r="51">
      <x:c r="A51" s="57" t="n">
        <x:f>'Marginal Cost'!A7-0.5</x:f>
        <x:v>0.5</x:v>
      </x:c>
      <x:c r="B51" s="58" t="n">
        <x:f>'Marginal Cost'!E7</x:f>
        <x:v>4317.5</x:v>
      </x:c>
      <x:c r="C51" s="58" t="n">
        <x:f>'Marginal Cost'!F7</x:f>
        <x:v>8800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</x:row>
    <x:row r="52">
      <x:c r="A52" s="57" t="n">
        <x:f>'Marginal Cost'!A8-0.5</x:f>
        <x:v>1.5</x:v>
      </x:c>
      <x:c r="B52" s="58" t="n">
        <x:f>'Marginal Cost'!E8</x:f>
        <x:v>5005</x:v>
      </x:c>
      <x:c r="C52" s="58" t="n">
        <x:f>'Marginal Cost'!F8</x:f>
        <x:v>8800</x:v>
      </x:c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</x:row>
    <x:row r="53">
      <x:c r="A53" s="57" t="n">
        <x:f>'Marginal Cost'!A9-0.5</x:f>
        <x:v>2.5</x:v>
      </x:c>
      <x:c r="B53" s="58" t="n">
        <x:f>'Marginal Cost'!E9</x:f>
        <x:v>5795.625000000004</x:v>
      </x:c>
      <x:c r="C53" s="58" t="n">
        <x:f>'Marginal Cost'!F9</x:f>
        <x:v>8800</x:v>
      </x:c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</x:row>
    <x:row r="54">
      <x:c r="A54" s="57" t="n">
        <x:f>'Marginal Cost'!A10-0.5</x:f>
        <x:v>3.5</x:v>
      </x:c>
      <x:c r="B54" s="58" t="n">
        <x:f>'Marginal Cost'!E10</x:f>
        <x:v>6703.125</x:v>
      </x:c>
      <x:c r="C54" s="58" t="n">
        <x:f>'Marginal Cost'!F10</x:f>
        <x:v>8800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</x:row>
    <x:row r="55">
      <x:c r="A55" s="57" t="n">
        <x:f>'Marginal Cost'!A11-0.5</x:f>
        <x:v>4.5</x:v>
      </x:c>
      <x:c r="B55" s="58" t="n">
        <x:f>'Marginal Cost'!E11</x:f>
        <x:v>7660.859375</x:v>
      </x:c>
      <x:c r="C55" s="58" t="n">
        <x:f>'Marginal Cost'!F11</x:f>
        <x:v>8800</x:v>
      </x:c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</x:row>
    <x:row r="56">
      <x:c r="A56" s="57" t="n">
        <x:f>'Marginal Cost'!A12-0.5</x:f>
        <x:v>5.5</x:v>
      </x:c>
      <x:c r="B56" s="58" t="n">
        <x:f>'Marginal Cost'!E12</x:f>
        <x:v>4906.275000000005</x:v>
      </x:c>
      <x:c r="C56" s="58" t="n">
        <x:f>'Marginal Cost'!F12</x:f>
        <x:v>8800</x:v>
      </x:c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57" t="n">
        <x:f>'Marginal Cost'!A13-0.5</x:f>
        <x:v>6.5</x:v>
      </x:c>
      <x:c r="B57" s="58" t="n">
        <x:f>'Marginal Cost'!E13</x:f>
        <x:v>5585.708906250002</x:v>
      </x:c>
      <x:c r="C57" s="58" t="n">
        <x:f>'Marginal Cost'!F13</x:f>
        <x:v>8800</x:v>
      </x:c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57" t="n">
        <x:f>'Marginal Cost'!A14-0.5</x:f>
        <x:v>7.5</x:v>
      </x:c>
      <x:c r="B58" s="58" t="n">
        <x:f>'Marginal Cost'!E14</x:f>
        <x:v>6360.766843750003</x:v>
      </x:c>
      <x:c r="C58" s="58" t="n">
        <x:f>'Marginal Cost'!F14</x:f>
        <x:v>8800</x:v>
      </x:c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57" t="n">
        <x:f>'Marginal Cost'!A15-0.5</x:f>
        <x:v>8.5</x:v>
      </x:c>
      <x:c r="B59" s="58" t="n">
        <x:f>'Marginal Cost'!E15</x:f>
        <x:v>7243.779279687507</x:v>
      </x:c>
      <x:c r="C59" s="58" t="n">
        <x:f>'Marginal Cost'!F15</x:f>
        <x:v>8800</x:v>
      </x:c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57" t="n">
        <x:f>'Marginal Cost'!A16-0.5</x:f>
        <x:v>9.5</x:v>
      </x:c>
      <x:c r="B60" s="58" t="n">
        <x:f>'Marginal Cost'!E16</x:f>
        <x:v>8248.586534375012</x:v>
      </x:c>
      <x:c r="C60" s="58" t="n">
        <x:f>'Marginal Cost'!F16</x:f>
        <x:v>8800</x:v>
      </x:c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57" t="n">
        <x:f>'Marginal Cost'!A17-0.5</x:f>
        <x:v>10.5</x:v>
      </x:c>
      <x:c r="B61" s="58" t="n">
        <x:f>'Marginal Cost'!E17</x:f>
        <x:v>9390.717447203126</x:v>
      </x:c>
      <x:c r="C61" s="58" t="n">
        <x:f>'Marginal Cost'!F17</x:f>
        <x:v>8800</x:v>
      </x:c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57" t="n">
        <x:f>'Marginal Cost'!A18-0.5</x:f>
        <x:v>11.5</x:v>
      </x:c>
      <x:c r="B62" s="58" t="n">
        <x:f>'Marginal Cost'!E18</x:f>
        <x:v>10687.588677253138</x:v>
      </x:c>
      <x:c r="C62" s="58" t="n">
        <x:f>'Marginal Cost'!F18</x:f>
        <x:v>8800</x:v>
      </x:c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57" t="n">
        <x:f>'Marginal Cost'!A19-0.5</x:f>
        <x:v>12.5</x:v>
      </x:c>
      <x:c r="B63" s="58" t="n">
        <x:f>'Marginal Cost'!E19</x:f>
        <x:v>12158.726978841107</x:v>
      </x:c>
      <x:c r="C63" s="58" t="n">
        <x:f>'Marginal Cost'!F19</x:f>
        <x:v>8800</x:v>
      </x:c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57" t="n">
        <x:f>'Marginal Cost'!A20-0.5</x:f>
        <x:v>13.5</x:v>
      </x:c>
      <x:c r="B64" s="58" t="n">
        <x:f>'Marginal Cost'!E20</x:f>
        <x:v>13826.017053974152</x:v>
      </x:c>
      <x:c r="C64" s="58" t="n">
        <x:f>'Marginal Cost'!F20</x:f>
        <x:v>8800</x:v>
      </x:c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57" t="n">
        <x:f>'Marginal Cost'!A21-0.5</x:f>
        <x:v>14.5</x:v>
      </x:c>
      <x:c r="B65" s="58" t="n">
        <x:f>'Marginal Cost'!E21</x:f>
        <x:v>15713.977874345364</x:v>
      </x:c>
      <x:c r="C65" s="58" t="n">
        <x:f>'Marginal Cost'!F21</x:f>
        <x:v>8800</x:v>
      </x:c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57" t="n">
        <x:f>'Marginal Cost'!A22-0.5</x:f>
        <x:v>15.5</x:v>
      </x:c>
      <x:c r="B66" s="58" t="n">
        <x:f>'Marginal Cost'!E22</x:f>
        <x:v>17850.070688251115</x:v>
      </x:c>
      <x:c r="C66" s="58" t="n">
        <x:f>'Marginal Cost'!F22</x:f>
        <x:v>8800</x:v>
      </x:c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57" t="n">
        <x:f>'Marginal Cost'!A23-0.5</x:f>
        <x:v>16.5</x:v>
      </x:c>
      <x:c r="B67" s="58" t="n">
        <x:f>'Marginal Cost'!E23</x:f>
        <x:v>20265.04228619451</x:v>
      </x:c>
      <x:c r="C67" s="58" t="n">
        <x:f>'Marginal Cost'!F23</x:f>
        <x:v>8800</x:v>
      </x:c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57" t="n">
        <x:f>'Marginal Cost'!A24-0.5</x:f>
        <x:v>17.5</x:v>
      </x:c>
      <x:c r="B68" s="58" t="n">
        <x:f>'Marginal Cost'!E24</x:f>
        <x:v>22993.30749684412</x:v>
      </x:c>
      <x:c r="C68" s="58" t="n">
        <x:f>'Marginal Cost'!F24</x:f>
        <x:v>8800</x:v>
      </x:c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57" t="n">
        <x:f>'Marginal Cost'!A25-0.5</x:f>
        <x:v>18.5</x:v>
      </x:c>
      <x:c r="B69" s="58" t="n">
        <x:f>'Marginal Cost'!E25</x:f>
        <x:v>26073.375326761772</x:v>
      </x:c>
      <x:c r="C69" s="58" t="n">
        <x:f>'Marginal Cost'!F25</x:f>
        <x:v>8800</x:v>
      </x:c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57" t="n">
        <x:f>'Marginal Cost'!A26-0.5</x:f>
        <x:v>19.5</x:v>
      </x:c>
      <x:c r="B70" s="58" t="n">
        <x:f>'Marginal Cost'!E26</x:f>
        <x:v>29548.323647694342</x:v>
      </x:c>
      <x:c r="C70" s="58" t="n">
        <x:f>'Marginal Cost'!F26</x:f>
        <x:v>8800</x:v>
      </x:c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2" t="s">
        <x:v>180</x:v>
      </x:c>
      <x:c r="B74" s="2" t="s">
        <x:v>85</x:v>
      </x:c>
      <x:c r="C74" s="2" t="s">
        <x:v>86</x:v>
      </x:c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57" t="n">
        <x:f>'Marginal Cost'!H7-0.5</x:f>
        <x:v>0.5</x:v>
      </x:c>
      <x:c r="B75" s="58" t="n">
        <x:f>'Marginal Cost'!L7</x:f>
        <x:v>1507.7083333333333</x:v>
      </x:c>
      <x:c r="C75" s="58" t="n">
        <x:f>'Marginal Cost'!M7</x:f>
        <x:v>2094</x:v>
      </x:c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57" t="n">
        <x:f>'Marginal Cost'!H8-0.5</x:f>
        <x:v>1.5</x:v>
      </x:c>
      <x:c r="B76" s="58" t="n">
        <x:f>'Marginal Cost'!L8</x:f>
        <x:v>1561.0937499999998</x:v>
      </x:c>
      <x:c r="C76" s="58" t="n">
        <x:f>'Marginal Cost'!M8</x:f>
        <x:v>2094</x:v>
      </x:c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57" t="n">
        <x:f>'Marginal Cost'!H9-0.5</x:f>
        <x:v>2.5</x:v>
      </x:c>
      <x:c r="B77" s="58" t="n">
        <x:f>'Marginal Cost'!L9</x:f>
        <x:v>1616.481119791667</x:v>
      </x:c>
      <x:c r="C77" s="58" t="n">
        <x:f>'Marginal Cost'!M9</x:f>
        <x:v>2094</x:v>
      </x:c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57" t="n">
        <x:f>'Marginal Cost'!H10-0.5</x:f>
        <x:v>3.5</x:v>
      </x:c>
      <x:c r="B78" s="58" t="n">
        <x:f>'Marginal Cost'!L10</x:f>
        <x:v>1673.9371744791652</x:v>
      </x:c>
      <x:c r="C78" s="58" t="n">
        <x:f>'Marginal Cost'!M10</x:f>
        <x:v>2094</x:v>
      </x:c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57" t="n">
        <x:f>'Marginal Cost'!H11-0.5</x:f>
        <x:v>4.5</x:v>
      </x:c>
      <x:c r="B79" s="58" t="n">
        <x:f>'Marginal Cost'!L11</x:f>
        <x:v>1733.530731201171</x:v>
      </x:c>
      <x:c r="C79" s="58" t="n">
        <x:f>'Marginal Cost'!M11</x:f>
        <x:v>2094</x:v>
      </x:c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57" t="n">
        <x:f>'Marginal Cost'!H12-0.5</x:f>
        <x:v>5.5</x:v>
      </x:c>
      <x:c r="B80" s="58" t="n">
        <x:f>'Marginal Cost'!L12</x:f>
        <x:v>1795.332755025227</x:v>
      </x:c>
      <x:c r="C80" s="58" t="n">
        <x:f>'Marginal Cost'!M12</x:f>
        <x:v>2094</x:v>
      </x:c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  <x:row r="81">
      <x:c r="A81" s="57" t="n">
        <x:f>'Marginal Cost'!H13-0.5</x:f>
        <x:v>6.5</x:v>
      </x:c>
      <x:c r="B81" s="58" t="n">
        <x:f>'Marginal Cost'!L13</x:f>
        <x:v>1859.4164233334868</x:v>
      </x:c>
      <x:c r="C81" s="58" t="n">
        <x:f>'Marginal Cost'!M13</x:f>
        <x:v>2094</x:v>
      </x:c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</x:row>
    <x:row r="82">
      <x:c r="A82" s="57" t="n">
        <x:f>'Marginal Cost'!H14-0.5</x:f>
        <x:v>7.5</x:v>
      </x:c>
      <x:c r="B82" s="58" t="n">
        <x:f>'Marginal Cost'!L14</x:f>
        <x:v>1925.8571920852646</x:v>
      </x:c>
      <x:c r="C82" s="58" t="n">
        <x:f>'Marginal Cost'!M14</x:f>
        <x:v>2094</x:v>
      </x:c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</x:row>
    <x:row r="83">
      <x:c r="A83" s="57" t="n">
        <x:f>'Marginal Cost'!H15-0.5</x:f>
        <x:v>8.5</x:v>
      </x:c>
      <x:c r="B83" s="58" t="n">
        <x:f>'Marginal Cost'!L15</x:f>
        <x:v>1994.7328640100477</x:v>
      </x:c>
      <x:c r="C83" s="58" t="n">
        <x:f>'Marginal Cost'!M15</x:f>
        <x:v>2094</x:v>
      </x:c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</x:row>
    <x:row r="84">
      <x:c r="A84" s="57" t="n">
        <x:f>'Marginal Cost'!H16-0.5</x:f>
        <x:v>9.5</x:v>
      </x:c>
      <x:c r="B84" s="58" t="n">
        <x:f>'Marginal Cost'!L16</x:f>
        <x:v>2066.1236587860258</x:v>
      </x:c>
      <x:c r="C84" s="58" t="n">
        <x:f>'Marginal Cost'!M16</x:f>
        <x:v>2094</x:v>
      </x:c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</x:row>
    <x:row r="85">
      <x:c r="A85" s="57" t="n">
        <x:f>'Marginal Cost'!H17-0.5</x:f>
        <x:v>10.5</x:v>
      </x:c>
      <x:c r="B85" s="58" t="n">
        <x:f>'Marginal Cost'!L17</x:f>
        <x:v>2140.1122852607878</x:v>
      </x:c>
      <x:c r="C85" s="58" t="n">
        <x:f>'Marginal Cost'!M17</x:f>
        <x:v>2094</x:v>
      </x:c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</x:row>
    <x:row r="86">
      <x:c r="A86" s="57" t="n">
        <x:f>'Marginal Cost'!H18-0.5</x:f>
        <x:v>11.5</x:v>
      </x:c>
      <x:c r="B86" s="58" t="n">
        <x:f>'Marginal Cost'!L18</x:f>
        <x:v>2216.784015772544</x:v>
      </x:c>
      <x:c r="C86" s="58" t="n">
        <x:f>'Marginal Cost'!M18</x:f>
        <x:v>2094</x:v>
      </x:c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</x:row>
    <x:row r="87">
      <x:c r="A87" s="57" t="n">
        <x:f>'Marginal Cost'!H19-0.5</x:f>
        <x:v>12.5</x:v>
      </x:c>
      <x:c r="B87" s="58" t="n">
        <x:f>'Marginal Cost'!L19</x:f>
        <x:v>2296.226762631606</x:v>
      </x:c>
      <x:c r="C87" s="58" t="n">
        <x:f>'Marginal Cost'!M19</x:f>
        <x:v>2094</x:v>
      </x:c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</x:row>
    <x:row r="88">
      <x:c r="A88" s="57" t="n">
        <x:f>'Marginal Cost'!H20-0.5</x:f>
        <x:v>13.5</x:v>
      </x:c>
      <x:c r="B88" s="58" t="n">
        <x:f>'Marginal Cost'!L20</x:f>
        <x:v>2378.5311568237667</x:v>
      </x:c>
      <x:c r="C88" s="58" t="n">
        <x:f>'Marginal Cost'!M20</x:f>
        <x:v>2094</x:v>
      </x:c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</x:row>
    <x:row r="89">
      <x:c r="A89" s="57" t="n">
        <x:f>'Marginal Cost'!H21-0.5</x:f>
        <x:v>14.5</x:v>
      </x:c>
      <x:c r="B89" s="58" t="n">
        <x:f>'Marginal Cost'!L21</x:f>
        <x:v>2463.7906289988823</x:v>
      </x:c>
      <x:c r="C89" s="58" t="n">
        <x:f>'Marginal Cost'!M21</x:f>
        <x:v>2094</x:v>
      </x:c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</x:row>
    <x:row r="90">
      <x:c r="A90" s="57" t="n">
        <x:f>'Marginal Cost'!H22-0.5</x:f>
        <x:v>15.5</x:v>
      </x:c>
      <x:c r="B90" s="58" t="n">
        <x:f>'Marginal Cost'!L22</x:f>
        <x:v>2552.101492809743</x:v>
      </x:c>
      <x:c r="C90" s="58" t="n">
        <x:f>'Marginal Cost'!M22</x:f>
        <x:v>2094</x:v>
      </x:c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</x:row>
    <x:row r="91">
      <x:c r="A91" s="57" t="n">
        <x:f>'Marginal Cost'!H23-0.5</x:f>
        <x:v>16.5</x:v>
      </x:c>
      <x:c r="B91" s="58" t="n">
        <x:f>'Marginal Cost'!L23</x:f>
        <x:v>1670.9013431626554</x:v>
      </x:c>
      <x:c r="C91" s="58" t="n">
        <x:f>'Marginal Cost'!M23</x:f>
        <x:v>2094</x:v>
      </x:c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</x:row>
    <x:row r="92">
      <x:c r="A92" s="57" t="n">
        <x:f>'Marginal Cost'!H24-0.5</x:f>
        <x:v>17.5</x:v>
      </x:c>
      <x:c r="B92" s="58" t="n">
        <x:f>'Marginal Cost'!L24</x:f>
        <x:v>1589.1387909931072</x:v>
      </x:c>
      <x:c r="C92" s="58" t="n">
        <x:f>'Marginal Cost'!M24</x:f>
        <x:v>2094</x:v>
      </x:c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</x:row>
    <x:row r="93">
      <x:c r="A93" s="57" t="n">
        <x:f>'Marginal Cost'!H25-0.5</x:f>
        <x:v>18.5</x:v>
      </x:c>
      <x:c r="B93" s="58" t="n">
        <x:f>'Marginal Cost'!L25</x:f>
        <x:v>1638.1753169880685</x:v>
      </x:c>
      <x:c r="C93" s="58" t="n">
        <x:f>'Marginal Cost'!M25</x:f>
        <x:v>2094</x:v>
      </x:c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</x:row>
    <x:row r="94">
      <x:c r="A94" s="57" t="n">
        <x:f>'Marginal Cost'!H26-0.5</x:f>
        <x:v>19.5</x:v>
      </x:c>
      <x:c r="B94" s="58" t="n">
        <x:f>'Marginal Cost'!L26</x:f>
        <x:v>1688.9454575384007</x:v>
      </x:c>
      <x:c r="C94" s="58" t="n">
        <x:f>'Marginal Cost'!M26</x:f>
        <x:v>2094</x:v>
      </x:c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</x:row>
    <x:row r="98">
      <x:c r="A98" s="2" t="s">
        <x:v>180</x:v>
      </x:c>
      <x:c r="B98" s="2" t="s">
        <x:v>85</x:v>
      </x:c>
      <x:c r="C98" s="2" t="s">
        <x:v>86</x:v>
      </x:c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</x:row>
    <x:row r="99">
      <x:c r="A99" s="57" t="n">
        <x:f>'Marginal Cost'!O7-0.5</x:f>
        <x:v>0.5</x:v>
      </x:c>
      <x:c r="B99" s="58" t="n">
        <x:f>'Marginal Cost'!S7</x:f>
        <x:v>2462.03125</x:v>
      </x:c>
      <x:c r="C99" s="58" t="n">
        <x:f>'Marginal Cost'!T7</x:f>
        <x:v>2700</x:v>
      </x:c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</x:row>
    <x:row r="100">
      <x:c r="A100" s="57" t="n">
        <x:f>'Marginal Cost'!O8-0.5</x:f>
        <x:v>1.5</x:v>
      </x:c>
      <x:c r="B100" s="58" t="n">
        <x:f>'Marginal Cost'!S8</x:f>
        <x:v>2501.58203125</x:v>
      </x:c>
      <x:c r="C100" s="58" t="n">
        <x:f>'Marginal Cost'!T8</x:f>
        <x:v>2700</x:v>
      </x:c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</x:row>
    <x:row r="101">
      <x:c r="A101" s="57" t="n">
        <x:f>'Marginal Cost'!O9-0.5</x:f>
        <x:v>2.5</x:v>
      </x:c>
      <x:c r="B101" s="58" t="n">
        <x:f>'Marginal Cost'!S9</x:f>
        <x:v>2541.8743896484366</x:v>
      </x:c>
      <x:c r="C101" s="58" t="n">
        <x:f>'Marginal Cost'!T9</x:f>
        <x:v>2700</x:v>
      </x:c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</x:row>
    <x:row r="102">
      <x:c r="A102" s="57" t="n">
        <x:f>'Marginal Cost'!O10-0.5</x:f>
        <x:v>3.5</x:v>
      </x:c>
      <x:c r="B102" s="58" t="n">
        <x:f>'Marginal Cost'!S10</x:f>
        <x:v>2582.920684814454</x:v>
      </x:c>
      <x:c r="C102" s="58" t="n">
        <x:f>'Marginal Cost'!T10</x:f>
        <x:v>2700</x:v>
      </x:c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</x:row>
    <x:row r="103">
      <x:c r="A103" s="57" t="n">
        <x:f>'Marginal Cost'!O11-0.5</x:f>
        <x:v>4.5</x:v>
      </x:c>
      <x:c r="B103" s="58" t="n">
        <x:f>'Marginal Cost'!S11</x:f>
        <x:v>2624.7334694862348</x:v>
      </x:c>
      <x:c r="C103" s="58" t="n">
        <x:f>'Marginal Cost'!T11</x:f>
        <x:v>2700</x:v>
      </x:c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</x:row>
    <x:row r="104">
      <x:c r="A104" s="57" t="n">
        <x:f>'Marginal Cost'!O12-0.5</x:f>
        <x:v>5.5</x:v>
      </x:c>
      <x:c r="B104" s="58" t="n">
        <x:f>'Marginal Cost'!S12</x:f>
        <x:v>2667.3254924178127</x:v>
      </x:c>
      <x:c r="C104" s="58" t="n">
        <x:f>'Marginal Cost'!T12</x:f>
        <x:v>2700</x:v>
      </x:c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</x:row>
    <x:row r="105">
      <x:c r="A105" s="57" t="n">
        <x:f>'Marginal Cost'!O13-0.5</x:f>
        <x:v>6.5</x:v>
      </x:c>
      <x:c r="B105" s="58" t="n">
        <x:f>'Marginal Cost'!S13</x:f>
        <x:v>2710.7097013180683</x:v>
      </x:c>
      <x:c r="C105" s="58" t="n">
        <x:f>'Marginal Cost'!T13</x:f>
        <x:v>2700</x:v>
      </x:c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</x:row>
    <x:row r="106">
      <x:c r="A106" s="57" t="n">
        <x:f>'Marginal Cost'!O14-0.5</x:f>
        <x:v>7.5</x:v>
      </x:c>
      <x:c r="B106" s="58" t="n">
        <x:f>'Marginal Cost'!S14</x:f>
        <x:v>2754.8992458326466</x:v>
      </x:c>
      <x:c r="C106" s="58" t="n">
        <x:f>'Marginal Cost'!T14</x:f>
        <x:v>2700</x:v>
      </x:c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</x:row>
    <x:row r="107">
      <x:c r="A107" s="57" t="n">
        <x:f>'Marginal Cost'!O15-0.5</x:f>
        <x:v>8.5</x:v>
      </x:c>
      <x:c r="B107" s="58" t="n">
        <x:f>'Marginal Cost'!S15</x:f>
        <x:v>2799.9074805692508</x:v>
      </x:c>
      <x:c r="C107" s="58" t="n">
        <x:f>'Marginal Cost'!T15</x:f>
        <x:v>2700</x:v>
      </x:c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</x:row>
    <x:row r="108">
      <x:c r="A108" s="57" t="n">
        <x:f>'Marginal Cost'!O16-0.5</x:f>
        <x:v>9.5</x:v>
      </x:c>
      <x:c r="B108" s="58" t="n">
        <x:f>'Marginal Cost'!S16</x:f>
        <x:v>2845.747968167114</x:v>
      </x:c>
      <x:c r="C108" s="58" t="n">
        <x:f>'Marginal Cost'!T16</x:f>
        <x:v>2700</x:v>
      </x:c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</x:row>
    <x:row r="109">
      <x:c r="A109" s="57" t="n">
        <x:f>'Marginal Cost'!O17-0.5</x:f>
        <x:v>10.5</x:v>
      </x:c>
      <x:c r="B109" s="58" t="n">
        <x:f>'Marginal Cost'!S17</x:f>
        <x:v>2892.4344824110776</x:v>
      </x:c>
      <x:c r="C109" s="58" t="n">
        <x:f>'Marginal Cost'!T17</x:f>
        <x:v>2700</x:v>
      </x:c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</x:row>
    <x:row r="110">
      <x:c r="A110" s="57" t="n">
        <x:f>'Marginal Cost'!O18-0.5</x:f>
        <x:v>11.5</x:v>
      </x:c>
      <x:c r="B110" s="58" t="n">
        <x:f>'Marginal Cost'!S18</x:f>
        <x:v>2939.9810113911262</x:v>
      </x:c>
      <x:c r="C110" s="58" t="n">
        <x:f>'Marginal Cost'!T18</x:f>
        <x:v>2700</x:v>
      </x:c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</x:row>
    <x:row r="111">
      <x:c r="A111" s="57" t="n">
        <x:f>'Marginal Cost'!O19-0.5</x:f>
        <x:v>12.5</x:v>
      </x:c>
      <x:c r="B111" s="58" t="n">
        <x:f>'Marginal Cost'!S19</x:f>
        <x:v>2988.4017607077876</x:v>
      </x:c>
      <x:c r="C111" s="58" t="n">
        <x:f>'Marginal Cost'!T19</x:f>
        <x:v>2700</x:v>
      </x:c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</x:row>
    <x:row r="112">
      <x:c r="A112" s="57" t="n">
        <x:f>'Marginal Cost'!O20-0.5</x:f>
        <x:v>13.5</x:v>
      </x:c>
      <x:c r="B112" s="58" t="n">
        <x:f>'Marginal Cost'!S20</x:f>
        <x:v>2522.5810943551696</x:v>
      </x:c>
      <x:c r="C112" s="58" t="n">
        <x:f>'Marginal Cost'!T20</x:f>
        <x:v>2700</x:v>
      </x:c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</x:row>
    <x:row r="113">
      <x:c r="A113" s="57" t="n">
        <x:f>'Marginal Cost'!O21-0.5</x:f>
        <x:v>14.5</x:v>
      </x:c>
      <x:c r="B113" s="58" t="n">
        <x:f>'Marginal Cost'!S21</x:f>
        <x:v>1983.9619249331008</x:v>
      </x:c>
      <x:c r="C113" s="58" t="n">
        <x:f>'Marginal Cost'!T21</x:f>
        <x:v>2700</x:v>
      </x:c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</x:row>
    <x:row r="114">
      <x:c r="A114" s="57" t="n">
        <x:f>'Marginal Cost'!O22-0.5</x:f>
        <x:v>15.5</x:v>
      </x:c>
      <x:c r="B114" s="58" t="n">
        <x:f>'Marginal Cost'!S22</x:f>
        <x:v>2009.5273589841818</x:v>
      </x:c>
      <x:c r="C114" s="58" t="n">
        <x:f>'Marginal Cost'!T22</x:f>
        <x:v>2700</x:v>
      </x:c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</x:row>
    <x:row r="115">
      <x:c r="A115" s="57" t="n">
        <x:f>'Marginal Cost'!O23-0.5</x:f>
        <x:v>16.5</x:v>
      </x:c>
      <x:c r="B115" s="58" t="n">
        <x:f>'Marginal Cost'!S23</x:f>
        <x:v>2035.55943483577</x:v>
      </x:c>
      <x:c r="C115" s="58" t="n">
        <x:f>'Marginal Cost'!T23</x:f>
        <x:v>2700</x:v>
      </x:c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</x:row>
    <x:row r="116">
      <x:c r="A116" s="57" t="n">
        <x:f>'Marginal Cost'!O24-0.5</x:f>
        <x:v>17.5</x:v>
      </x:c>
      <x:c r="B116" s="58" t="n">
        <x:f>'Marginal Cost'!S24</x:f>
        <x:v>2062.065823933808</x:v>
      </x:c>
      <x:c r="C116" s="58" t="n">
        <x:f>'Marginal Cost'!T24</x:f>
        <x:v>2700</x:v>
      </x:c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</x:row>
    <x:row r="117">
      <x:c r="A117" s="57" t="n">
        <x:f>'Marginal Cost'!O25-0.5</x:f>
        <x:v>18.5</x:v>
      </x:c>
      <x:c r="B117" s="58" t="n">
        <x:f>'Marginal Cost'!S25</x:f>
        <x:v>2089.054316597598</x:v>
      </x:c>
      <x:c r="C117" s="58" t="n">
        <x:f>'Marginal Cost'!T25</x:f>
        <x:v>2700</x:v>
      </x:c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</x:row>
    <x:row r="118">
      <x:c r="A118" s="57" t="n">
        <x:f>'Marginal Cost'!O26-0.5</x:f>
        <x:v>19.5</x:v>
      </x:c>
      <x:c r="B118" s="58" t="n">
        <x:f>'Marginal Cost'!S26</x:f>
        <x:v>2116.532823793008</x:v>
      </x:c>
      <x:c r="C118" s="58" t="n">
        <x:f>'Marginal Cost'!T26</x:f>
        <x:v>2700</x:v>
      </x:c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</x:row>
    <x:row r="119">
      <x:c r="A119" s="57" t="n">
        <x:f>'Marginal Cost'!O27-0.5</x:f>
        <x:v>20.5</x:v>
      </x:c>
      <x:c r="B119" s="58" t="n">
        <x:f>'Marginal Cost'!S27</x:f>
        <x:v>2144.5093789313105</x:v>
      </x:c>
      <x:c r="C119" s="58" t="n">
        <x:f>'Marginal Cost'!T27</x:f>
        <x:v>2700</x:v>
      </x:c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</x:row>
    <x:row r="120">
      <x:c r="A120" s="57" t="n">
        <x:f>'Marginal Cost'!O28-0.5</x:f>
        <x:v>21.5</x:v>
      </x:c>
      <x:c r="B120" s="58" t="n">
        <x:f>'Marginal Cost'!S28</x:f>
        <x:v>2172.992139694383</x:v>
      </x:c>
      <x:c r="C120" s="58" t="n">
        <x:f>'Marginal Cost'!T28</x:f>
        <x:v>2700</x:v>
      </x:c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</x:row>
    <x:row r="121">
      <x:c r="A121" s="57" t="n">
        <x:f>'Marginal Cost'!O29-0.5</x:f>
        <x:v>22.5</x:v>
      </x:c>
      <x:c r="B121" s="58" t="n">
        <x:f>'Marginal Cost'!S29</x:f>
        <x:v>2201.9893898860464</x:v>
      </x:c>
      <x:c r="C121" s="58" t="n">
        <x:f>'Marginal Cost'!T29</x:f>
        <x:v>2700</x:v>
      </x:c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</x:row>
    <x:row r="122">
      <x:c r="A122" s="57" t="n">
        <x:f>'Marginal Cost'!O30-0.5</x:f>
        <x:v>23.5</x:v>
      </x:c>
      <x:c r="B122" s="58" t="n">
        <x:f>'Marginal Cost'!S30</x:f>
        <x:v>2231.50954131069</x:v>
      </x:c>
      <x:c r="C122" s="58" t="n">
        <x:f>'Marginal Cost'!T30</x:f>
        <x:v>2700</x:v>
      </x:c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</x:row>
    <x:row r="123">
      <x:c r="A123" s="57" t="n">
        <x:f>'Marginal Cost'!O31-0.5</x:f>
        <x:v>24.5</x:v>
      </x:c>
      <x:c r="B123" s="58" t="n">
        <x:f>'Marginal Cost'!S31</x:f>
        <x:v>2261.5611356787776</x:v>
      </x:c>
      <x:c r="C123" s="58" t="n">
        <x:f>'Marginal Cost'!T31</x:f>
        <x:v>2700</x:v>
      </x:c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</x:row>
    <x:row r="124">
      <x:c r="A124" s="57" t="n">
        <x:f>'Marginal Cost'!O32-0.5</x:f>
        <x:v>25.5</x:v>
      </x:c>
      <x:c r="B124" s="58" t="n">
        <x:f>'Marginal Cost'!S32</x:f>
        <x:v>2292.1528465402444</x:v>
      </x:c>
      <x:c r="C124" s="58" t="n">
        <x:f>'Marginal Cost'!T32</x:f>
        <x:v>2700</x:v>
      </x:c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</x:row>
    <x:row r="125">
      <x:c r="A125" s="57" t="n">
        <x:f>'Marginal Cost'!O33-0.5</x:f>
        <x:v>26.5</x:v>
      </x:c>
      <x:c r="B125" s="58" t="n">
        <x:f>'Marginal Cost'!S33</x:f>
        <x:v>2323.293481245768</x:v>
      </x:c>
      <x:c r="C125" s="58" t="n">
        <x:f>'Marginal Cost'!T33</x:f>
        <x:v>2700</x:v>
      </x:c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</x:row>
    <x:row r="126">
      <x:c r="A126" s="57" t="n">
        <x:f>'Marginal Cost'!O34-0.5</x:f>
        <x:v>27.5</x:v>
      </x:c>
      <x:c r="B126" s="58" t="n">
        <x:f>'Marginal Cost'!S34</x:f>
        <x:v>2354.991982936699</x:v>
      </x:c>
      <x:c r="C126" s="58" t="n">
        <x:f>'Marginal Cost'!T34</x:f>
        <x:v>2700</x:v>
      </x:c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</x:row>
    <x:row r="127">
      <x:c r="A127" s="57" t="n">
        <x:f>'Marginal Cost'!O35-0.5</x:f>
        <x:v>28.5</x:v>
      </x:c>
      <x:c r="B127" s="58" t="n">
        <x:f>'Marginal Cost'!S35</x:f>
        <x:v>2387.257432563434</x:v>
      </x:c>
      <x:c r="C127" s="58" t="n">
        <x:f>'Marginal Cost'!T35</x:f>
        <x:v>2700</x:v>
      </x:c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</x:row>
    <x:row r="128">
      <x:c r="A128" s="57" t="n">
        <x:f>'Marginal Cost'!O36-0.5</x:f>
        <x:v>29.5</x:v>
      </x:c>
      <x:c r="B128" s="58" t="n">
        <x:f>'Marginal Cost'!S36</x:f>
        <x:v>2420.0990509335097</x:v>
      </x:c>
      <x:c r="C128" s="58" t="n">
        <x:f>'Marginal Cost'!T36</x:f>
        <x:v>2700</x:v>
      </x:c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</x:row>
  </x:sheetData>
  <x:mergeCells>
    <x:mergeCell ref="A1:AD1"/>
    <x:mergeCell ref="A3:AD3"/>
  </x:mergeCells>
  <x:pageMargins left="0.7" right="0.7" top="0.75" bottom="0.75" header="0.3" footer="0.3"/>
  <x:drawing xmlns:r="http://schemas.openxmlformats.org/officeDocument/2006/relationships" r:id="R777c94be36ca42f3"/>
</x:worksheet>
</file>